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/>
  <bookViews>
    <workbookView xWindow="375" yWindow="135" windowWidth="27570" windowHeight="13860" tabRatio="809"/>
  </bookViews>
  <sheets>
    <sheet name="Deckblatt" sheetId="49" r:id="rId1"/>
    <sheet name="NEA 2018" sheetId="57" r:id="rId2"/>
    <sheet name="NEA 2017" sheetId="55" r:id="rId3"/>
    <sheet name="NEA 2016" sheetId="54" r:id="rId4"/>
    <sheet name="NEA 2015" sheetId="53" r:id="rId5"/>
    <sheet name="NEA 2014" sheetId="52" r:id="rId6"/>
    <sheet name="NEA 2013" sheetId="51" r:id="rId7"/>
    <sheet name="NEA 2012" sheetId="50" r:id="rId8"/>
    <sheet name="NEA 2011" sheetId="48" r:id="rId9"/>
    <sheet name="NEA 2010" sheetId="47" r:id="rId10"/>
    <sheet name="NEA 2009" sheetId="46" r:id="rId11"/>
    <sheet name="NEA 2008" sheetId="43" r:id="rId12"/>
    <sheet name="NEA 2007" sheetId="42" r:id="rId13"/>
    <sheet name="NEA 2006" sheetId="41" r:id="rId14"/>
    <sheet name="NEA 2005" sheetId="40" r:id="rId15"/>
    <sheet name="NEA 2004" sheetId="36" r:id="rId16"/>
    <sheet name="NEA 2003" sheetId="35" r:id="rId17"/>
    <sheet name="NEA 2002" sheetId="34" r:id="rId18"/>
    <sheet name="NEA 2001" sheetId="32" r:id="rId19"/>
    <sheet name="NEA 2000" sheetId="8" r:id="rId20"/>
    <sheet name="NEA 99" sheetId="1" r:id="rId21"/>
    <sheet name="NEA 98" sheetId="2" r:id="rId22"/>
    <sheet name="NEA 97" sheetId="3" r:id="rId23"/>
    <sheet name="NEA 96" sheetId="4" r:id="rId24"/>
    <sheet name="NEA 95" sheetId="5" r:id="rId25"/>
    <sheet name="NEA 94" sheetId="6" r:id="rId26"/>
    <sheet name="NEA 93" sheetId="7" r:id="rId27"/>
    <sheet name="Check" sheetId="56" r:id="rId28"/>
  </sheets>
  <definedNames>
    <definedName name="_xlnm._FilterDatabase" localSheetId="26" hidden="1">'NEA 93'!$A$5:$I$28</definedName>
    <definedName name="_xlnm._FilterDatabase" localSheetId="20" hidden="1">'NEA 99'!#REF!</definedName>
  </definedNames>
  <calcPr calcId="145621"/>
</workbook>
</file>

<file path=xl/calcChain.xml><?xml version="1.0" encoding="utf-8"?>
<calcChain xmlns="http://schemas.openxmlformats.org/spreadsheetml/2006/main">
  <c r="F103" i="57" l="1"/>
  <c r="F102" i="57"/>
  <c r="F98" i="57"/>
  <c r="F97" i="57"/>
  <c r="F95" i="57"/>
  <c r="F94" i="57"/>
  <c r="F93" i="57"/>
  <c r="F90" i="57"/>
  <c r="F88" i="57"/>
  <c r="F87" i="57"/>
  <c r="AE624" i="57"/>
  <c r="AE623" i="57"/>
  <c r="AE622" i="57"/>
  <c r="AE620" i="57"/>
  <c r="AE617" i="57"/>
  <c r="AE614" i="57"/>
  <c r="P92" i="57"/>
  <c r="AE608" i="57"/>
  <c r="AE606" i="57"/>
  <c r="AE605" i="57"/>
  <c r="S573" i="57"/>
  <c r="S570" i="57"/>
  <c r="S569" i="57"/>
  <c r="S566" i="57"/>
  <c r="S565" i="57"/>
  <c r="S564" i="57"/>
  <c r="S562" i="57"/>
  <c r="S561" i="57"/>
  <c r="S558" i="57"/>
  <c r="S557" i="57"/>
  <c r="S554" i="57"/>
  <c r="S544" i="57"/>
  <c r="S543" i="57"/>
  <c r="S541" i="57"/>
  <c r="S540" i="57"/>
  <c r="S537" i="57"/>
  <c r="S536" i="57"/>
  <c r="S535" i="57"/>
  <c r="S533" i="57"/>
  <c r="S532" i="57"/>
  <c r="S529" i="57"/>
  <c r="S527" i="57"/>
  <c r="S520" i="57"/>
  <c r="S514" i="57"/>
  <c r="S512" i="57"/>
  <c r="S508" i="57"/>
  <c r="S506" i="57"/>
  <c r="S504" i="57"/>
  <c r="S495" i="57"/>
  <c r="S493" i="57"/>
  <c r="S491" i="57"/>
  <c r="S487" i="57"/>
  <c r="S483" i="57"/>
  <c r="S480" i="57"/>
  <c r="S479" i="57"/>
  <c r="S469" i="57"/>
  <c r="S467" i="57"/>
  <c r="S466" i="57"/>
  <c r="S459" i="57"/>
  <c r="S458" i="57"/>
  <c r="S456" i="57"/>
  <c r="S451" i="57"/>
  <c r="S450" i="57"/>
  <c r="S449" i="57"/>
  <c r="S391" i="57"/>
  <c r="F54" i="57"/>
  <c r="F626" i="57"/>
  <c r="AE625" i="57"/>
  <c r="AE621" i="57"/>
  <c r="AE616" i="57"/>
  <c r="AE613" i="57"/>
  <c r="AE609" i="57"/>
  <c r="F600" i="57"/>
  <c r="R574" i="57"/>
  <c r="Q574" i="57"/>
  <c r="O574" i="57"/>
  <c r="N574" i="57"/>
  <c r="M574" i="57"/>
  <c r="L574" i="57"/>
  <c r="H574" i="57"/>
  <c r="G574" i="57"/>
  <c r="E574" i="57"/>
  <c r="D574" i="57"/>
  <c r="C574" i="57"/>
  <c r="B574" i="57"/>
  <c r="S572" i="57"/>
  <c r="S571" i="57"/>
  <c r="S568" i="57"/>
  <c r="S567" i="57"/>
  <c r="S563" i="57"/>
  <c r="S560" i="57"/>
  <c r="S559" i="57"/>
  <c r="S556" i="57"/>
  <c r="S555" i="57"/>
  <c r="R548" i="57"/>
  <c r="Q548" i="57"/>
  <c r="O548" i="57"/>
  <c r="N548" i="57"/>
  <c r="M548" i="57"/>
  <c r="L548" i="57"/>
  <c r="H548" i="57"/>
  <c r="G548" i="57"/>
  <c r="E548" i="57"/>
  <c r="D548" i="57"/>
  <c r="C548" i="57"/>
  <c r="B548" i="57"/>
  <c r="S547" i="57"/>
  <c r="S546" i="57"/>
  <c r="S545" i="57"/>
  <c r="S542" i="57"/>
  <c r="S539" i="57"/>
  <c r="S538" i="57"/>
  <c r="S534" i="57"/>
  <c r="S531" i="57"/>
  <c r="S530" i="57"/>
  <c r="R522" i="57"/>
  <c r="Q522" i="57"/>
  <c r="O522" i="57"/>
  <c r="N522" i="57"/>
  <c r="M522" i="57"/>
  <c r="L522" i="57"/>
  <c r="H522" i="57"/>
  <c r="G522" i="57"/>
  <c r="E522" i="57"/>
  <c r="D522" i="57"/>
  <c r="C522" i="57"/>
  <c r="B522" i="57"/>
  <c r="S518" i="57"/>
  <c r="S517" i="57"/>
  <c r="S516" i="57"/>
  <c r="S513" i="57"/>
  <c r="S510" i="57"/>
  <c r="S509" i="57"/>
  <c r="S502" i="57"/>
  <c r="S501" i="57"/>
  <c r="R496" i="57"/>
  <c r="Q496" i="57"/>
  <c r="O496" i="57"/>
  <c r="N496" i="57"/>
  <c r="M496" i="57"/>
  <c r="L496" i="57"/>
  <c r="H496" i="57"/>
  <c r="G496" i="57"/>
  <c r="E496" i="57"/>
  <c r="D496" i="57"/>
  <c r="C496" i="57"/>
  <c r="B496" i="57"/>
  <c r="S492" i="57"/>
  <c r="S488" i="57"/>
  <c r="S477" i="57"/>
  <c r="S476" i="57"/>
  <c r="R470" i="57"/>
  <c r="Q470" i="57"/>
  <c r="O470" i="57"/>
  <c r="N470" i="57"/>
  <c r="M470" i="57"/>
  <c r="L470" i="57"/>
  <c r="H470" i="57"/>
  <c r="G470" i="57"/>
  <c r="E470" i="57"/>
  <c r="D470" i="57"/>
  <c r="C470" i="57"/>
  <c r="B470" i="57"/>
  <c r="S468" i="57"/>
  <c r="S464" i="57"/>
  <c r="S463" i="57"/>
  <c r="S460" i="57"/>
  <c r="S455" i="57"/>
  <c r="S452" i="57"/>
  <c r="F444" i="57"/>
  <c r="F418" i="57"/>
  <c r="F392" i="57"/>
  <c r="F366" i="57"/>
  <c r="F340" i="57"/>
  <c r="F314" i="57"/>
  <c r="F288" i="57"/>
  <c r="F262" i="57"/>
  <c r="F236" i="57"/>
  <c r="F210" i="57"/>
  <c r="F184" i="57"/>
  <c r="F158" i="57"/>
  <c r="F132" i="57"/>
  <c r="F105" i="57"/>
  <c r="F104" i="57"/>
  <c r="F101" i="57"/>
  <c r="F100" i="57"/>
  <c r="F96" i="57"/>
  <c r="F92" i="57"/>
  <c r="F89" i="57"/>
  <c r="F85" i="57"/>
  <c r="R80" i="57"/>
  <c r="Q80" i="57"/>
  <c r="O80" i="57"/>
  <c r="N80" i="57"/>
  <c r="M80" i="57"/>
  <c r="L80" i="57"/>
  <c r="H80" i="57"/>
  <c r="G80" i="57"/>
  <c r="E80" i="57"/>
  <c r="D80" i="57"/>
  <c r="C80" i="57"/>
  <c r="B80" i="57"/>
  <c r="A27" i="57"/>
  <c r="A26" i="57"/>
  <c r="A25" i="57"/>
  <c r="A24" i="57"/>
  <c r="P48" i="57" l="1"/>
  <c r="AE612" i="57"/>
  <c r="D53" i="57"/>
  <c r="P53" i="57"/>
  <c r="I363" i="57"/>
  <c r="P52" i="57"/>
  <c r="P50" i="57"/>
  <c r="S208" i="57"/>
  <c r="R53" i="57"/>
  <c r="S338" i="57"/>
  <c r="N53" i="57"/>
  <c r="P35" i="57"/>
  <c r="P43" i="57"/>
  <c r="P49" i="57"/>
  <c r="P36" i="57"/>
  <c r="P42" i="57"/>
  <c r="P44" i="57"/>
  <c r="P38" i="57"/>
  <c r="P33" i="57"/>
  <c r="P37" i="57"/>
  <c r="I233" i="57"/>
  <c r="I208" i="57"/>
  <c r="S234" i="57"/>
  <c r="AB37" i="57"/>
  <c r="AB45" i="57"/>
  <c r="E53" i="57"/>
  <c r="AB53" i="57"/>
  <c r="I157" i="57"/>
  <c r="AB51" i="57"/>
  <c r="I182" i="57"/>
  <c r="L53" i="57"/>
  <c r="S287" i="57"/>
  <c r="I339" i="57"/>
  <c r="S339" i="57"/>
  <c r="P51" i="57"/>
  <c r="S233" i="57"/>
  <c r="I286" i="57"/>
  <c r="S285" i="57"/>
  <c r="I287" i="57"/>
  <c r="I338" i="57"/>
  <c r="I364" i="57"/>
  <c r="I415" i="57"/>
  <c r="S415" i="57"/>
  <c r="S363" i="57"/>
  <c r="I417" i="57"/>
  <c r="I391" i="57"/>
  <c r="I443" i="57"/>
  <c r="S443" i="57"/>
  <c r="I416" i="57"/>
  <c r="S441" i="57"/>
  <c r="S442" i="57"/>
  <c r="P94" i="57"/>
  <c r="AB33" i="57"/>
  <c r="S453" i="57"/>
  <c r="S470" i="57" s="1"/>
  <c r="P63" i="57"/>
  <c r="P75" i="57"/>
  <c r="S75" i="57" s="1"/>
  <c r="S465" i="57"/>
  <c r="S478" i="57"/>
  <c r="P62" i="57"/>
  <c r="S62" i="57" s="1"/>
  <c r="S490" i="57"/>
  <c r="P74" i="57"/>
  <c r="S74" i="57" s="1"/>
  <c r="S511" i="57"/>
  <c r="S519" i="57"/>
  <c r="P77" i="57"/>
  <c r="S528" i="57"/>
  <c r="S548" i="57" s="1"/>
  <c r="P60" i="57"/>
  <c r="I129" i="57"/>
  <c r="AB44" i="57"/>
  <c r="P59" i="57"/>
  <c r="I128" i="57"/>
  <c r="S507" i="57"/>
  <c r="S183" i="57"/>
  <c r="M53" i="57"/>
  <c r="P67" i="57"/>
  <c r="S67" i="57" s="1"/>
  <c r="S457" i="57"/>
  <c r="S461" i="57"/>
  <c r="P71" i="57"/>
  <c r="S71" i="57" s="1"/>
  <c r="S494" i="57"/>
  <c r="P78" i="57"/>
  <c r="S503" i="57"/>
  <c r="S522" i="57" s="1"/>
  <c r="P61" i="57"/>
  <c r="S61" i="57" s="1"/>
  <c r="S515" i="57"/>
  <c r="P34" i="57"/>
  <c r="I183" i="57"/>
  <c r="B53" i="57"/>
  <c r="AB42" i="57"/>
  <c r="H53" i="57"/>
  <c r="AB36" i="57"/>
  <c r="AB48" i="57"/>
  <c r="AB52" i="57"/>
  <c r="C53" i="57"/>
  <c r="O53" i="57"/>
  <c r="AB35" i="57"/>
  <c r="AB43" i="57"/>
  <c r="AE607" i="57"/>
  <c r="AE611" i="57"/>
  <c r="AE615" i="57"/>
  <c r="AB38" i="57"/>
  <c r="AE618" i="57"/>
  <c r="AB34" i="57"/>
  <c r="AB46" i="57"/>
  <c r="AB50" i="57"/>
  <c r="S454" i="57"/>
  <c r="P64" i="57"/>
  <c r="S462" i="57"/>
  <c r="P72" i="57"/>
  <c r="S72" i="57" s="1"/>
  <c r="AE610" i="57"/>
  <c r="F86" i="57"/>
  <c r="AF620" i="57"/>
  <c r="P76" i="57"/>
  <c r="S76" i="57" s="1"/>
  <c r="I181" i="57"/>
  <c r="S181" i="57"/>
  <c r="I234" i="57"/>
  <c r="I285" i="57"/>
  <c r="S286" i="57"/>
  <c r="Q53" i="57"/>
  <c r="S131" i="57"/>
  <c r="G53" i="57"/>
  <c r="I131" i="57"/>
  <c r="AB41" i="57"/>
  <c r="P46" i="57"/>
  <c r="P41" i="57"/>
  <c r="S521" i="57"/>
  <c r="P79" i="57"/>
  <c r="AB49" i="57"/>
  <c r="S155" i="57"/>
  <c r="P45" i="57"/>
  <c r="S235" i="57"/>
  <c r="I156" i="57"/>
  <c r="S157" i="57"/>
  <c r="I207" i="57"/>
  <c r="I311" i="57"/>
  <c r="S312" i="57"/>
  <c r="S313" i="57"/>
  <c r="I155" i="57"/>
  <c r="S261" i="57"/>
  <c r="S337" i="57"/>
  <c r="S156" i="57"/>
  <c r="I261" i="57"/>
  <c r="S182" i="57"/>
  <c r="I209" i="57"/>
  <c r="S311" i="57"/>
  <c r="I313" i="57"/>
  <c r="I337" i="57"/>
  <c r="S207" i="57"/>
  <c r="I235" i="57"/>
  <c r="I312" i="57"/>
  <c r="S209" i="57"/>
  <c r="I365" i="57"/>
  <c r="I442" i="57"/>
  <c r="S365" i="57"/>
  <c r="S364" i="57"/>
  <c r="I441" i="57"/>
  <c r="S505" i="57"/>
  <c r="P522" i="57"/>
  <c r="S417" i="57"/>
  <c r="S416" i="57"/>
  <c r="S475" i="57"/>
  <c r="P470" i="57"/>
  <c r="P626" i="57"/>
  <c r="AE619" i="57"/>
  <c r="AF613" i="57"/>
  <c r="P548" i="57"/>
  <c r="AF608" i="57"/>
  <c r="P574" i="57"/>
  <c r="S553" i="57"/>
  <c r="S574" i="57" s="1"/>
  <c r="AE626" i="57" l="1"/>
  <c r="M549" i="57"/>
  <c r="N549" i="57"/>
  <c r="O549" i="57"/>
  <c r="P549" i="57"/>
  <c r="L549" i="57"/>
  <c r="Q549" i="57"/>
  <c r="R549" i="57"/>
  <c r="S59" i="57"/>
  <c r="I53" i="57"/>
  <c r="S64" i="57"/>
  <c r="S78" i="57"/>
  <c r="S63" i="57"/>
  <c r="S60" i="57"/>
  <c r="S77" i="57"/>
  <c r="S79" i="57"/>
  <c r="S53" i="57"/>
  <c r="AE630" i="57"/>
  <c r="P471" i="57"/>
  <c r="O471" i="57"/>
  <c r="N471" i="57"/>
  <c r="R471" i="57"/>
  <c r="L471" i="57"/>
  <c r="Q471" i="57"/>
  <c r="M471" i="57"/>
  <c r="R575" i="57"/>
  <c r="Q575" i="57"/>
  <c r="P575" i="57"/>
  <c r="L575" i="57"/>
  <c r="N575" i="57"/>
  <c r="O575" i="57"/>
  <c r="M575" i="57"/>
  <c r="L523" i="57"/>
  <c r="N523" i="57"/>
  <c r="O523" i="57"/>
  <c r="R523" i="57"/>
  <c r="Q523" i="57"/>
  <c r="P523" i="57"/>
  <c r="M523" i="57"/>
  <c r="S549" i="57" l="1"/>
  <c r="S471" i="57"/>
  <c r="S575" i="57"/>
  <c r="S523" i="57"/>
  <c r="F104" i="55" l="1"/>
  <c r="F103" i="55"/>
  <c r="F98" i="55"/>
  <c r="F95" i="55"/>
  <c r="F94" i="55"/>
  <c r="F90" i="55"/>
  <c r="F89" i="55"/>
  <c r="F85" i="55"/>
  <c r="AE615" i="55"/>
  <c r="AE613" i="55"/>
  <c r="S573" i="55"/>
  <c r="S572" i="55"/>
  <c r="S571" i="55"/>
  <c r="S570" i="55"/>
  <c r="S568" i="55"/>
  <c r="S566" i="55"/>
  <c r="S565" i="55"/>
  <c r="S564" i="55"/>
  <c r="S563" i="55"/>
  <c r="S562" i="55"/>
  <c r="S561" i="55"/>
  <c r="S560" i="55"/>
  <c r="S559" i="55"/>
  <c r="S558" i="55"/>
  <c r="S557" i="55"/>
  <c r="S556" i="55"/>
  <c r="S555" i="55"/>
  <c r="S554" i="55"/>
  <c r="S547" i="55"/>
  <c r="S546" i="55"/>
  <c r="S545" i="55"/>
  <c r="S544" i="55"/>
  <c r="S543" i="55"/>
  <c r="S542" i="55"/>
  <c r="S541" i="55"/>
  <c r="S539" i="55"/>
  <c r="S538" i="55"/>
  <c r="S537" i="55"/>
  <c r="S536" i="55"/>
  <c r="S535" i="55"/>
  <c r="S534" i="55"/>
  <c r="S533" i="55"/>
  <c r="S532" i="55"/>
  <c r="S531" i="55"/>
  <c r="S529" i="55"/>
  <c r="S528" i="55"/>
  <c r="S521" i="55"/>
  <c r="S520" i="55"/>
  <c r="S519" i="55"/>
  <c r="S518" i="55"/>
  <c r="S517" i="55"/>
  <c r="S516" i="55"/>
  <c r="S515" i="55"/>
  <c r="S514" i="55"/>
  <c r="S513" i="55"/>
  <c r="S512" i="55"/>
  <c r="S510" i="55"/>
  <c r="S509" i="55"/>
  <c r="S508" i="55"/>
  <c r="S507" i="55"/>
  <c r="S506" i="55"/>
  <c r="S505" i="55"/>
  <c r="S504" i="55"/>
  <c r="S503" i="55"/>
  <c r="S502" i="55"/>
  <c r="S495" i="55"/>
  <c r="S494" i="55"/>
  <c r="S492" i="55"/>
  <c r="S490" i="55"/>
  <c r="S487" i="55"/>
  <c r="S483" i="55"/>
  <c r="S480" i="55"/>
  <c r="S479" i="55"/>
  <c r="S478" i="55"/>
  <c r="S477" i="55"/>
  <c r="S469" i="55"/>
  <c r="S467" i="55"/>
  <c r="S465" i="55"/>
  <c r="S464" i="55"/>
  <c r="S463" i="55"/>
  <c r="S459" i="55"/>
  <c r="S458" i="55"/>
  <c r="S457" i="55"/>
  <c r="S455" i="55"/>
  <c r="S454" i="55"/>
  <c r="S451" i="55"/>
  <c r="S450" i="55"/>
  <c r="F626" i="55"/>
  <c r="AE621" i="55"/>
  <c r="F600" i="55"/>
  <c r="R574" i="55"/>
  <c r="Q574" i="55"/>
  <c r="O574" i="55"/>
  <c r="N574" i="55"/>
  <c r="M574" i="55"/>
  <c r="L574" i="55"/>
  <c r="H574" i="55"/>
  <c r="G574" i="55"/>
  <c r="E574" i="55"/>
  <c r="D574" i="55"/>
  <c r="C574" i="55"/>
  <c r="B574" i="55"/>
  <c r="S569" i="55"/>
  <c r="S567" i="55"/>
  <c r="S553" i="55"/>
  <c r="R548" i="55"/>
  <c r="Q548" i="55"/>
  <c r="O548" i="55"/>
  <c r="N548" i="55"/>
  <c r="M548" i="55"/>
  <c r="L548" i="55"/>
  <c r="H548" i="55"/>
  <c r="G548" i="55"/>
  <c r="E548" i="55"/>
  <c r="D548" i="55"/>
  <c r="C548" i="55"/>
  <c r="B548" i="55"/>
  <c r="S540" i="55"/>
  <c r="S530" i="55"/>
  <c r="R522" i="55"/>
  <c r="Q522" i="55"/>
  <c r="O522" i="55"/>
  <c r="N522" i="55"/>
  <c r="M522" i="55"/>
  <c r="L522" i="55"/>
  <c r="H522" i="55"/>
  <c r="G522" i="55"/>
  <c r="E522" i="55"/>
  <c r="D522" i="55"/>
  <c r="C522" i="55"/>
  <c r="B522" i="55"/>
  <c r="S511" i="55"/>
  <c r="S501" i="55"/>
  <c r="R496" i="55"/>
  <c r="Q496" i="55"/>
  <c r="O496" i="55"/>
  <c r="N496" i="55"/>
  <c r="M496" i="55"/>
  <c r="L496" i="55"/>
  <c r="H496" i="55"/>
  <c r="G496" i="55"/>
  <c r="E496" i="55"/>
  <c r="D496" i="55"/>
  <c r="C496" i="55"/>
  <c r="B496" i="55"/>
  <c r="S488" i="55"/>
  <c r="S476" i="55"/>
  <c r="R470" i="55"/>
  <c r="Q470" i="55"/>
  <c r="O470" i="55"/>
  <c r="N470" i="55"/>
  <c r="M470" i="55"/>
  <c r="L470" i="55"/>
  <c r="H470" i="55"/>
  <c r="G470" i="55"/>
  <c r="E470" i="55"/>
  <c r="D470" i="55"/>
  <c r="C470" i="55"/>
  <c r="B470" i="55"/>
  <c r="S461" i="55"/>
  <c r="S453" i="55"/>
  <c r="F444" i="55"/>
  <c r="F418" i="55"/>
  <c r="F392" i="55"/>
  <c r="F366" i="55"/>
  <c r="F340" i="55"/>
  <c r="F314" i="55"/>
  <c r="F288" i="55"/>
  <c r="F262" i="55"/>
  <c r="F236" i="55"/>
  <c r="F210" i="55"/>
  <c r="F184" i="55"/>
  <c r="F158" i="55"/>
  <c r="F132" i="55"/>
  <c r="R80" i="55"/>
  <c r="Q80" i="55"/>
  <c r="O80" i="55"/>
  <c r="N80" i="55"/>
  <c r="M80" i="55"/>
  <c r="L80" i="55"/>
  <c r="H80" i="55"/>
  <c r="G80" i="55"/>
  <c r="E80" i="55"/>
  <c r="D80" i="55"/>
  <c r="C80" i="55"/>
  <c r="B80" i="55"/>
  <c r="A27" i="55"/>
  <c r="A26" i="55"/>
  <c r="A25" i="55"/>
  <c r="A24" i="55"/>
  <c r="F100" i="55"/>
  <c r="F92" i="55"/>
  <c r="AE625" i="55"/>
  <c r="AE624" i="55"/>
  <c r="AE623" i="55"/>
  <c r="AE620" i="55"/>
  <c r="AE617" i="55"/>
  <c r="AE616" i="55"/>
  <c r="AE610" i="55"/>
  <c r="AE609" i="55"/>
  <c r="AE608" i="55"/>
  <c r="AE605" i="55"/>
  <c r="F54" i="55"/>
  <c r="AB41" i="55" l="1"/>
  <c r="AB36" i="55"/>
  <c r="S441" i="55"/>
  <c r="P49" i="55"/>
  <c r="G53" i="55"/>
  <c r="AB45" i="55"/>
  <c r="AB53" i="55"/>
  <c r="AB50" i="55"/>
  <c r="P61" i="55"/>
  <c r="P33" i="55"/>
  <c r="P37" i="55"/>
  <c r="AB49" i="55"/>
  <c r="AB33" i="55"/>
  <c r="AB37" i="55"/>
  <c r="AB38" i="55"/>
  <c r="P574" i="55"/>
  <c r="P45" i="55"/>
  <c r="P35" i="55"/>
  <c r="P41" i="55"/>
  <c r="I183" i="55"/>
  <c r="N53" i="55"/>
  <c r="P51" i="55"/>
  <c r="I441" i="55"/>
  <c r="P60" i="55"/>
  <c r="P36" i="55"/>
  <c r="P48" i="55"/>
  <c r="I233" i="55"/>
  <c r="S337" i="55"/>
  <c r="I442" i="55"/>
  <c r="S312" i="55"/>
  <c r="P74" i="55"/>
  <c r="S74" i="55" s="1"/>
  <c r="P52" i="55"/>
  <c r="I261" i="55"/>
  <c r="I417" i="55"/>
  <c r="S442" i="55"/>
  <c r="F87" i="55"/>
  <c r="F96" i="55"/>
  <c r="F101" i="55"/>
  <c r="F105" i="55"/>
  <c r="I312" i="55"/>
  <c r="P50" i="55"/>
  <c r="Q53" i="55"/>
  <c r="R53" i="55"/>
  <c r="I157" i="55"/>
  <c r="S364" i="55"/>
  <c r="F88" i="55"/>
  <c r="F93" i="55"/>
  <c r="F97" i="55"/>
  <c r="F102" i="55"/>
  <c r="P63" i="55"/>
  <c r="S63" i="55" s="1"/>
  <c r="S208" i="55"/>
  <c r="P38" i="55"/>
  <c r="I129" i="55"/>
  <c r="D53" i="55"/>
  <c r="P53" i="55"/>
  <c r="S183" i="55"/>
  <c r="I207" i="55"/>
  <c r="I363" i="55"/>
  <c r="AB48" i="55"/>
  <c r="AB52" i="55"/>
  <c r="I131" i="55"/>
  <c r="C53" i="55"/>
  <c r="O53" i="55"/>
  <c r="S131" i="55"/>
  <c r="I155" i="55"/>
  <c r="I156" i="55"/>
  <c r="I181" i="55"/>
  <c r="S207" i="55"/>
  <c r="AB34" i="55"/>
  <c r="I208" i="55"/>
  <c r="AB46" i="55"/>
  <c r="I234" i="55"/>
  <c r="I235" i="55"/>
  <c r="S286" i="55"/>
  <c r="I339" i="55"/>
  <c r="S339" i="55"/>
  <c r="I364" i="55"/>
  <c r="S365" i="55"/>
  <c r="S415" i="55"/>
  <c r="I443" i="55"/>
  <c r="S452" i="55"/>
  <c r="P62" i="55"/>
  <c r="S62" i="55" s="1"/>
  <c r="S456" i="55"/>
  <c r="S460" i="55"/>
  <c r="P78" i="55"/>
  <c r="S78" i="55" s="1"/>
  <c r="S468" i="55"/>
  <c r="S493" i="55"/>
  <c r="P77" i="55"/>
  <c r="S77" i="55" s="1"/>
  <c r="P548" i="55"/>
  <c r="S527" i="55"/>
  <c r="S548" i="55" s="1"/>
  <c r="P67" i="55"/>
  <c r="S67" i="55" s="1"/>
  <c r="S466" i="55"/>
  <c r="P76" i="55"/>
  <c r="S76" i="55" s="1"/>
  <c r="S475" i="55"/>
  <c r="P59" i="55"/>
  <c r="S59" i="55" s="1"/>
  <c r="AE614" i="55"/>
  <c r="P94" i="55"/>
  <c r="P79" i="55"/>
  <c r="S79" i="55" s="1"/>
  <c r="P522" i="55"/>
  <c r="S462" i="55"/>
  <c r="P72" i="55"/>
  <c r="S72" i="55" s="1"/>
  <c r="P75" i="55"/>
  <c r="S75" i="55" s="1"/>
  <c r="S491" i="55"/>
  <c r="AE606" i="55"/>
  <c r="AE618" i="55"/>
  <c r="AE622" i="55"/>
  <c r="P64" i="55"/>
  <c r="S64" i="55" s="1"/>
  <c r="P71" i="55"/>
  <c r="S71" i="55" s="1"/>
  <c r="AB51" i="55"/>
  <c r="M53" i="55"/>
  <c r="S156" i="55"/>
  <c r="I128" i="55"/>
  <c r="E53" i="55"/>
  <c r="S60" i="55"/>
  <c r="AB35" i="55"/>
  <c r="AE607" i="55"/>
  <c r="I209" i="55"/>
  <c r="B53" i="55"/>
  <c r="L53" i="55"/>
  <c r="S61" i="55"/>
  <c r="H53" i="55"/>
  <c r="F86" i="55"/>
  <c r="S234" i="55"/>
  <c r="S261" i="55"/>
  <c r="P34" i="55"/>
  <c r="P46" i="55"/>
  <c r="S157" i="55"/>
  <c r="S181" i="55"/>
  <c r="S155" i="55"/>
  <c r="S182" i="55"/>
  <c r="S209" i="55"/>
  <c r="I285" i="55"/>
  <c r="I182" i="55"/>
  <c r="I286" i="55"/>
  <c r="S287" i="55"/>
  <c r="S233" i="55"/>
  <c r="S235" i="55"/>
  <c r="I287" i="55"/>
  <c r="S285" i="55"/>
  <c r="S311" i="55"/>
  <c r="S313" i="55"/>
  <c r="I337" i="55"/>
  <c r="S338" i="55"/>
  <c r="AF613" i="55"/>
  <c r="I311" i="55"/>
  <c r="I313" i="55"/>
  <c r="I338" i="55"/>
  <c r="P470" i="55"/>
  <c r="S449" i="55"/>
  <c r="S363" i="55"/>
  <c r="I365" i="55"/>
  <c r="I391" i="55"/>
  <c r="I415" i="55"/>
  <c r="S416" i="55"/>
  <c r="S417" i="55"/>
  <c r="S443" i="55"/>
  <c r="S522" i="55"/>
  <c r="S574" i="55"/>
  <c r="S391" i="55"/>
  <c r="I416" i="55"/>
  <c r="AF620" i="55"/>
  <c r="AF608" i="55"/>
  <c r="AE619" i="55" l="1"/>
  <c r="S470" i="55"/>
  <c r="M471" i="55" s="1"/>
  <c r="R523" i="55"/>
  <c r="Q523" i="55"/>
  <c r="N523" i="55"/>
  <c r="P523" i="55"/>
  <c r="O523" i="55"/>
  <c r="M523" i="55"/>
  <c r="L523" i="55"/>
  <c r="I53" i="55"/>
  <c r="O549" i="55"/>
  <c r="N549" i="55"/>
  <c r="M549" i="55"/>
  <c r="R549" i="55"/>
  <c r="Q549" i="55"/>
  <c r="P549" i="55"/>
  <c r="L549" i="55"/>
  <c r="S53" i="55"/>
  <c r="R575" i="55"/>
  <c r="Q575" i="55"/>
  <c r="N575" i="55"/>
  <c r="P575" i="55"/>
  <c r="O575" i="55"/>
  <c r="M575" i="55"/>
  <c r="L575" i="55"/>
  <c r="S575" i="55" l="1"/>
  <c r="R471" i="55"/>
  <c r="O471" i="55"/>
  <c r="AE612" i="55"/>
  <c r="P92" i="55"/>
  <c r="AE611" i="55"/>
  <c r="P626" i="55"/>
  <c r="N471" i="55"/>
  <c r="S523" i="55"/>
  <c r="L471" i="55"/>
  <c r="Q471" i="55"/>
  <c r="P471" i="55"/>
  <c r="S549" i="55"/>
  <c r="AE626" i="55" l="1"/>
  <c r="S471" i="55"/>
  <c r="AE630" i="55"/>
  <c r="F104" i="54" l="1"/>
  <c r="F103" i="54"/>
  <c r="F102" i="54"/>
  <c r="F100" i="54"/>
  <c r="F98" i="54"/>
  <c r="F97" i="54"/>
  <c r="F96" i="54"/>
  <c r="F95" i="54"/>
  <c r="F94" i="54"/>
  <c r="F93" i="54"/>
  <c r="F92" i="54"/>
  <c r="F90" i="54"/>
  <c r="F89" i="54"/>
  <c r="F88" i="54"/>
  <c r="F86" i="54"/>
  <c r="F85" i="54"/>
  <c r="AE625" i="54"/>
  <c r="AE624" i="54"/>
  <c r="AE620" i="54"/>
  <c r="AE619" i="54"/>
  <c r="AE617" i="54"/>
  <c r="AE616" i="54"/>
  <c r="AE615" i="54"/>
  <c r="AE614" i="54"/>
  <c r="AE610" i="54"/>
  <c r="AE608" i="54"/>
  <c r="AE607" i="54"/>
  <c r="AE606" i="54"/>
  <c r="S573" i="54"/>
  <c r="S572" i="54"/>
  <c r="S571" i="54"/>
  <c r="S570" i="54"/>
  <c r="S568" i="54"/>
  <c r="S566" i="54"/>
  <c r="S565" i="54"/>
  <c r="S564" i="54"/>
  <c r="S563" i="54"/>
  <c r="S562" i="54"/>
  <c r="S561" i="54"/>
  <c r="S560" i="54"/>
  <c r="S558" i="54"/>
  <c r="S557" i="54"/>
  <c r="S556" i="54"/>
  <c r="S555" i="54"/>
  <c r="S545" i="54"/>
  <c r="S544" i="54"/>
  <c r="S543" i="54"/>
  <c r="S542" i="54"/>
  <c r="S541" i="54"/>
  <c r="S537" i="54"/>
  <c r="S536" i="54"/>
  <c r="S535" i="54"/>
  <c r="S534" i="54"/>
  <c r="S533" i="54"/>
  <c r="S532" i="54"/>
  <c r="S531" i="54"/>
  <c r="S529" i="54"/>
  <c r="S528" i="54"/>
  <c r="S527" i="54"/>
  <c r="S521" i="54"/>
  <c r="S520" i="54"/>
  <c r="S519" i="54"/>
  <c r="S518" i="54"/>
  <c r="S516" i="54"/>
  <c r="S514" i="54"/>
  <c r="S513" i="54"/>
  <c r="S512" i="54"/>
  <c r="S510" i="54"/>
  <c r="S506" i="54"/>
  <c r="S505" i="54"/>
  <c r="S504" i="54"/>
  <c r="S502" i="54"/>
  <c r="S495" i="54"/>
  <c r="S494" i="54"/>
  <c r="S493" i="54"/>
  <c r="S492" i="54"/>
  <c r="S488" i="54"/>
  <c r="S487" i="54"/>
  <c r="S483" i="54"/>
  <c r="S480" i="54"/>
  <c r="S479" i="54"/>
  <c r="S478" i="54"/>
  <c r="S477" i="54"/>
  <c r="S476" i="54"/>
  <c r="S467" i="54"/>
  <c r="S466" i="54"/>
  <c r="S464" i="54"/>
  <c r="S463" i="54"/>
  <c r="S459" i="54"/>
  <c r="S457" i="54"/>
  <c r="S456" i="54"/>
  <c r="S455" i="54"/>
  <c r="S454" i="54"/>
  <c r="S451" i="54"/>
  <c r="S449" i="54"/>
  <c r="F54" i="54"/>
  <c r="F105" i="54"/>
  <c r="AE611" i="54"/>
  <c r="AE609" i="54"/>
  <c r="S546" i="54"/>
  <c r="S540" i="54"/>
  <c r="S538" i="54"/>
  <c r="S517" i="54"/>
  <c r="S508" i="54"/>
  <c r="S469" i="54"/>
  <c r="S461" i="54"/>
  <c r="S453" i="54"/>
  <c r="F87" i="54"/>
  <c r="F626" i="54"/>
  <c r="AE623" i="54"/>
  <c r="AE621" i="54"/>
  <c r="AE613" i="54"/>
  <c r="F600" i="54"/>
  <c r="R574" i="54"/>
  <c r="Q574" i="54"/>
  <c r="O574" i="54"/>
  <c r="N574" i="54"/>
  <c r="M574" i="54"/>
  <c r="L574" i="54"/>
  <c r="H574" i="54"/>
  <c r="G574" i="54"/>
  <c r="E574" i="54"/>
  <c r="D574" i="54"/>
  <c r="C574" i="54"/>
  <c r="B574" i="54"/>
  <c r="S569" i="54"/>
  <c r="S567" i="54"/>
  <c r="S559" i="54"/>
  <c r="S553" i="54"/>
  <c r="R548" i="54"/>
  <c r="Q548" i="54"/>
  <c r="O548" i="54"/>
  <c r="N548" i="54"/>
  <c r="M548" i="54"/>
  <c r="L548" i="54"/>
  <c r="H548" i="54"/>
  <c r="G548" i="54"/>
  <c r="E548" i="54"/>
  <c r="D548" i="54"/>
  <c r="C548" i="54"/>
  <c r="B548" i="54"/>
  <c r="R522" i="54"/>
  <c r="Q522" i="54"/>
  <c r="O522" i="54"/>
  <c r="N522" i="54"/>
  <c r="M522" i="54"/>
  <c r="L522" i="54"/>
  <c r="H522" i="54"/>
  <c r="G522" i="54"/>
  <c r="E522" i="54"/>
  <c r="D522" i="54"/>
  <c r="C522" i="54"/>
  <c r="B522" i="54"/>
  <c r="S511" i="54"/>
  <c r="S509" i="54"/>
  <c r="S503" i="54"/>
  <c r="R496" i="54"/>
  <c r="Q496" i="54"/>
  <c r="O496" i="54"/>
  <c r="N496" i="54"/>
  <c r="M496" i="54"/>
  <c r="L496" i="54"/>
  <c r="H496" i="54"/>
  <c r="G496" i="54"/>
  <c r="E496" i="54"/>
  <c r="D496" i="54"/>
  <c r="C496" i="54"/>
  <c r="B496" i="54"/>
  <c r="R470" i="54"/>
  <c r="Q470" i="54"/>
  <c r="O470" i="54"/>
  <c r="N470" i="54"/>
  <c r="M470" i="54"/>
  <c r="L470" i="54"/>
  <c r="H470" i="54"/>
  <c r="G470" i="54"/>
  <c r="E470" i="54"/>
  <c r="D470" i="54"/>
  <c r="C470" i="54"/>
  <c r="B470" i="54"/>
  <c r="S465" i="54"/>
  <c r="F444" i="54"/>
  <c r="F418" i="54"/>
  <c r="F392" i="54"/>
  <c r="F366" i="54"/>
  <c r="F340" i="54"/>
  <c r="F314" i="54"/>
  <c r="F288" i="54"/>
  <c r="F262" i="54"/>
  <c r="F236" i="54"/>
  <c r="F210" i="54"/>
  <c r="F184" i="54"/>
  <c r="F158" i="54"/>
  <c r="F132" i="54"/>
  <c r="F101" i="54"/>
  <c r="R80" i="54"/>
  <c r="Q80" i="54"/>
  <c r="O80" i="54"/>
  <c r="N80" i="54"/>
  <c r="M80" i="54"/>
  <c r="L80" i="54"/>
  <c r="H80" i="54"/>
  <c r="G80" i="54"/>
  <c r="E80" i="54"/>
  <c r="D80" i="54"/>
  <c r="C80" i="54"/>
  <c r="B80" i="54"/>
  <c r="A27" i="54"/>
  <c r="A26" i="54"/>
  <c r="A25" i="54"/>
  <c r="A24" i="54"/>
  <c r="I313" i="54" l="1"/>
  <c r="O53" i="54"/>
  <c r="I234" i="54"/>
  <c r="AB52" i="54"/>
  <c r="I363" i="54"/>
  <c r="I442" i="54"/>
  <c r="AB36" i="54"/>
  <c r="S286" i="54"/>
  <c r="AB35" i="54"/>
  <c r="I155" i="54"/>
  <c r="I339" i="54"/>
  <c r="I235" i="54"/>
  <c r="S182" i="54"/>
  <c r="P94" i="54"/>
  <c r="P34" i="54"/>
  <c r="P38" i="54"/>
  <c r="P46" i="54"/>
  <c r="P50" i="54"/>
  <c r="R53" i="54"/>
  <c r="P52" i="54"/>
  <c r="P35" i="54"/>
  <c r="I311" i="54"/>
  <c r="I416" i="54"/>
  <c r="P51" i="54"/>
  <c r="S155" i="54"/>
  <c r="S209" i="54"/>
  <c r="S313" i="54"/>
  <c r="I443" i="54"/>
  <c r="I182" i="54"/>
  <c r="I207" i="54"/>
  <c r="I286" i="54"/>
  <c r="S287" i="54"/>
  <c r="I365" i="54"/>
  <c r="AB45" i="54"/>
  <c r="P79" i="54"/>
  <c r="S79" i="54" s="1"/>
  <c r="AB46" i="54"/>
  <c r="AB33" i="54"/>
  <c r="AB49" i="54"/>
  <c r="AE622" i="54"/>
  <c r="AB41" i="54"/>
  <c r="Q53" i="54"/>
  <c r="P60" i="54"/>
  <c r="S60" i="54" s="1"/>
  <c r="AE618" i="54"/>
  <c r="S391" i="54"/>
  <c r="S416" i="54"/>
  <c r="S458" i="54"/>
  <c r="S530" i="54"/>
  <c r="P548" i="54"/>
  <c r="S554" i="54"/>
  <c r="S574" i="54" s="1"/>
  <c r="P574" i="54"/>
  <c r="S156" i="54"/>
  <c r="S490" i="54"/>
  <c r="P74" i="54"/>
  <c r="AE612" i="54"/>
  <c r="P92" i="54"/>
  <c r="D53" i="54"/>
  <c r="S207" i="54"/>
  <c r="S311" i="54"/>
  <c r="P48" i="54"/>
  <c r="S491" i="54"/>
  <c r="P75" i="54"/>
  <c r="S75" i="54" s="1"/>
  <c r="S539" i="54"/>
  <c r="P71" i="54"/>
  <c r="S71" i="54" s="1"/>
  <c r="P61" i="54"/>
  <c r="S61" i="54" s="1"/>
  <c r="P64" i="54"/>
  <c r="S64" i="54" s="1"/>
  <c r="S339" i="54"/>
  <c r="S452" i="54"/>
  <c r="P62" i="54"/>
  <c r="S62" i="54" s="1"/>
  <c r="S460" i="54"/>
  <c r="S468" i="54"/>
  <c r="P78" i="54"/>
  <c r="S78" i="54" s="1"/>
  <c r="S475" i="54"/>
  <c r="P59" i="54"/>
  <c r="S59" i="54" s="1"/>
  <c r="S507" i="54"/>
  <c r="P77" i="54"/>
  <c r="S77" i="54" s="1"/>
  <c r="AB48" i="54"/>
  <c r="S547" i="54"/>
  <c r="I156" i="54"/>
  <c r="S515" i="54"/>
  <c r="P67" i="54"/>
  <c r="S67" i="54" s="1"/>
  <c r="P76" i="54"/>
  <c r="AB53" i="54"/>
  <c r="I364" i="54"/>
  <c r="S365" i="54"/>
  <c r="S442" i="54"/>
  <c r="P522" i="54"/>
  <c r="S501" i="54"/>
  <c r="G53" i="54"/>
  <c r="I233" i="54"/>
  <c r="I287" i="54"/>
  <c r="S233" i="54"/>
  <c r="S441" i="54"/>
  <c r="P63" i="54"/>
  <c r="S63" i="54" s="1"/>
  <c r="I131" i="54"/>
  <c r="B53" i="54"/>
  <c r="N53" i="54"/>
  <c r="I209" i="54"/>
  <c r="C53" i="54"/>
  <c r="I128" i="54"/>
  <c r="I129" i="54"/>
  <c r="P45" i="54"/>
  <c r="H53" i="54"/>
  <c r="P36" i="54"/>
  <c r="E53" i="54"/>
  <c r="AB50" i="54"/>
  <c r="I181" i="54"/>
  <c r="S157" i="54"/>
  <c r="M53" i="54"/>
  <c r="AB51" i="54"/>
  <c r="S131" i="54"/>
  <c r="L53" i="54"/>
  <c r="S181" i="54"/>
  <c r="I183" i="54"/>
  <c r="AB34" i="54"/>
  <c r="P33" i="54"/>
  <c r="S234" i="54"/>
  <c r="AB37" i="54"/>
  <c r="P41" i="54"/>
  <c r="P49" i="54"/>
  <c r="S261" i="54"/>
  <c r="I312" i="54"/>
  <c r="P53" i="54"/>
  <c r="P37" i="54"/>
  <c r="AB38" i="54"/>
  <c r="I157" i="54"/>
  <c r="S183" i="54"/>
  <c r="I208" i="54"/>
  <c r="I338" i="54"/>
  <c r="S462" i="54"/>
  <c r="P72" i="54"/>
  <c r="I261" i="54"/>
  <c r="S285" i="54"/>
  <c r="S337" i="54"/>
  <c r="S417" i="54"/>
  <c r="S208" i="54"/>
  <c r="S364" i="54"/>
  <c r="I417" i="54"/>
  <c r="S235" i="54"/>
  <c r="I285" i="54"/>
  <c r="S312" i="54"/>
  <c r="I337" i="54"/>
  <c r="S338" i="54"/>
  <c r="S415" i="54"/>
  <c r="P470" i="54"/>
  <c r="S450" i="54"/>
  <c r="I391" i="54"/>
  <c r="S363" i="54"/>
  <c r="I415" i="54"/>
  <c r="I441" i="54"/>
  <c r="AF620" i="54"/>
  <c r="S443" i="54"/>
  <c r="AF613" i="54"/>
  <c r="AF608" i="54"/>
  <c r="P626" i="54"/>
  <c r="AE605" i="54"/>
  <c r="S522" i="54" l="1"/>
  <c r="R523" i="54" s="1"/>
  <c r="S548" i="54"/>
  <c r="N549" i="54" s="1"/>
  <c r="L575" i="54"/>
  <c r="R575" i="54"/>
  <c r="M575" i="54"/>
  <c r="Q575" i="54"/>
  <c r="O575" i="54"/>
  <c r="N575" i="54"/>
  <c r="P575" i="54"/>
  <c r="S76" i="54"/>
  <c r="S74" i="54"/>
  <c r="I53" i="54"/>
  <c r="AE626" i="54"/>
  <c r="S72" i="54"/>
  <c r="S470" i="54"/>
  <c r="N523" i="54"/>
  <c r="S53" i="54"/>
  <c r="O523" i="54" l="1"/>
  <c r="L549" i="54"/>
  <c r="P523" i="54"/>
  <c r="O549" i="54"/>
  <c r="L523" i="54"/>
  <c r="P549" i="54"/>
  <c r="M523" i="54"/>
  <c r="Q549" i="54"/>
  <c r="R549" i="54"/>
  <c r="Q523" i="54"/>
  <c r="M549" i="54"/>
  <c r="S575" i="54"/>
  <c r="O471" i="54"/>
  <c r="N471" i="54"/>
  <c r="Q471" i="54"/>
  <c r="L471" i="54"/>
  <c r="P471" i="54"/>
  <c r="M471" i="54"/>
  <c r="R471" i="54"/>
  <c r="AE630" i="54"/>
  <c r="S523" i="54" l="1"/>
  <c r="S549" i="54"/>
  <c r="S471" i="54"/>
  <c r="F102" i="7" l="1"/>
  <c r="F101" i="7"/>
  <c r="F100" i="7"/>
  <c r="F99" i="7"/>
  <c r="F98" i="7"/>
  <c r="F95" i="7"/>
  <c r="F94" i="7"/>
  <c r="F93" i="7"/>
  <c r="F91" i="7"/>
  <c r="F90" i="7"/>
  <c r="F89" i="7"/>
  <c r="F86" i="7"/>
  <c r="F102" i="6"/>
  <c r="F102" i="4"/>
  <c r="F626" i="7"/>
  <c r="F600" i="7"/>
  <c r="H574" i="7"/>
  <c r="G574" i="7"/>
  <c r="E574" i="7"/>
  <c r="D574" i="7"/>
  <c r="C574" i="7"/>
  <c r="B574" i="7"/>
  <c r="H548" i="7"/>
  <c r="G548" i="7"/>
  <c r="E548" i="7"/>
  <c r="D548" i="7"/>
  <c r="C548" i="7"/>
  <c r="B548" i="7"/>
  <c r="H522" i="7"/>
  <c r="G522" i="7"/>
  <c r="E522" i="7"/>
  <c r="D522" i="7"/>
  <c r="C522" i="7"/>
  <c r="B522" i="7"/>
  <c r="H496" i="7"/>
  <c r="G496" i="7"/>
  <c r="E496" i="7"/>
  <c r="D496" i="7"/>
  <c r="C496" i="7"/>
  <c r="B496" i="7"/>
  <c r="H470" i="7"/>
  <c r="G470" i="7"/>
  <c r="E470" i="7"/>
  <c r="D470" i="7"/>
  <c r="C470" i="7"/>
  <c r="B470" i="7"/>
  <c r="F444" i="7"/>
  <c r="F418" i="7"/>
  <c r="F392" i="7"/>
  <c r="F366" i="7"/>
  <c r="F340" i="7"/>
  <c r="F314" i="7"/>
  <c r="F288" i="7"/>
  <c r="F262" i="7"/>
  <c r="F236" i="7"/>
  <c r="F210" i="7"/>
  <c r="F184" i="7"/>
  <c r="F158" i="7"/>
  <c r="F132" i="7"/>
  <c r="F105" i="7"/>
  <c r="F104" i="7"/>
  <c r="F103" i="7"/>
  <c r="F97" i="7"/>
  <c r="F96" i="7"/>
  <c r="F88" i="7"/>
  <c r="F87" i="7"/>
  <c r="F85" i="7"/>
  <c r="H80" i="7"/>
  <c r="G80" i="7"/>
  <c r="E80" i="7"/>
  <c r="D80" i="7"/>
  <c r="C80" i="7"/>
  <c r="B80" i="7"/>
  <c r="F54" i="7"/>
  <c r="F626" i="6"/>
  <c r="F600" i="6"/>
  <c r="H574" i="6"/>
  <c r="G574" i="6"/>
  <c r="E574" i="6"/>
  <c r="D574" i="6"/>
  <c r="C574" i="6"/>
  <c r="B574" i="6"/>
  <c r="H548" i="6"/>
  <c r="G548" i="6"/>
  <c r="E548" i="6"/>
  <c r="D548" i="6"/>
  <c r="C548" i="6"/>
  <c r="B548" i="6"/>
  <c r="H522" i="6"/>
  <c r="G522" i="6"/>
  <c r="E522" i="6"/>
  <c r="D522" i="6"/>
  <c r="C522" i="6"/>
  <c r="B522" i="6"/>
  <c r="H496" i="6"/>
  <c r="G496" i="6"/>
  <c r="E496" i="6"/>
  <c r="D496" i="6"/>
  <c r="C496" i="6"/>
  <c r="B496" i="6"/>
  <c r="H470" i="6"/>
  <c r="G470" i="6"/>
  <c r="E470" i="6"/>
  <c r="D470" i="6"/>
  <c r="C470" i="6"/>
  <c r="B470" i="6"/>
  <c r="F444" i="6"/>
  <c r="F418" i="6"/>
  <c r="F392" i="6"/>
  <c r="F366" i="6"/>
  <c r="F340" i="6"/>
  <c r="F314" i="6"/>
  <c r="F288" i="6"/>
  <c r="F262" i="6"/>
  <c r="F236" i="6"/>
  <c r="F210" i="6"/>
  <c r="F184" i="6"/>
  <c r="F158" i="6"/>
  <c r="F132" i="6"/>
  <c r="H80" i="6"/>
  <c r="G80" i="6"/>
  <c r="E80" i="6"/>
  <c r="D80" i="6"/>
  <c r="C80" i="6"/>
  <c r="B80" i="6"/>
  <c r="F54" i="6"/>
  <c r="F626" i="5"/>
  <c r="F600" i="5"/>
  <c r="H574" i="5"/>
  <c r="G574" i="5"/>
  <c r="E574" i="5"/>
  <c r="D574" i="5"/>
  <c r="C574" i="5"/>
  <c r="B574" i="5"/>
  <c r="H548" i="5"/>
  <c r="G548" i="5"/>
  <c r="E548" i="5"/>
  <c r="D548" i="5"/>
  <c r="C548" i="5"/>
  <c r="B548" i="5"/>
  <c r="H522" i="5"/>
  <c r="G522" i="5"/>
  <c r="E522" i="5"/>
  <c r="D522" i="5"/>
  <c r="C522" i="5"/>
  <c r="B522" i="5"/>
  <c r="H496" i="5"/>
  <c r="G496" i="5"/>
  <c r="E496" i="5"/>
  <c r="D496" i="5"/>
  <c r="C496" i="5"/>
  <c r="B496" i="5"/>
  <c r="H470" i="5"/>
  <c r="G470" i="5"/>
  <c r="E470" i="5"/>
  <c r="D470" i="5"/>
  <c r="C470" i="5"/>
  <c r="B470" i="5"/>
  <c r="F444" i="5"/>
  <c r="F418" i="5"/>
  <c r="F392" i="5"/>
  <c r="F366" i="5"/>
  <c r="F340" i="5"/>
  <c r="F314" i="5"/>
  <c r="F288" i="5"/>
  <c r="F262" i="5"/>
  <c r="F236" i="5"/>
  <c r="F210" i="5"/>
  <c r="F184" i="5"/>
  <c r="F158" i="5"/>
  <c r="F132" i="5"/>
  <c r="H80" i="5"/>
  <c r="G80" i="5"/>
  <c r="E80" i="5"/>
  <c r="D80" i="5"/>
  <c r="C80" i="5"/>
  <c r="B80" i="5"/>
  <c r="F54" i="5"/>
  <c r="F626" i="4"/>
  <c r="F600" i="4"/>
  <c r="H574" i="4"/>
  <c r="G574" i="4"/>
  <c r="E574" i="4"/>
  <c r="D574" i="4"/>
  <c r="C574" i="4"/>
  <c r="B574" i="4"/>
  <c r="H548" i="4"/>
  <c r="G548" i="4"/>
  <c r="E548" i="4"/>
  <c r="D548" i="4"/>
  <c r="C548" i="4"/>
  <c r="B548" i="4"/>
  <c r="H522" i="4"/>
  <c r="G522" i="4"/>
  <c r="E522" i="4"/>
  <c r="D522" i="4"/>
  <c r="C522" i="4"/>
  <c r="B522" i="4"/>
  <c r="H496" i="4"/>
  <c r="G496" i="4"/>
  <c r="E496" i="4"/>
  <c r="D496" i="4"/>
  <c r="C496" i="4"/>
  <c r="B496" i="4"/>
  <c r="H470" i="4"/>
  <c r="G470" i="4"/>
  <c r="E470" i="4"/>
  <c r="D470" i="4"/>
  <c r="C470" i="4"/>
  <c r="B470" i="4"/>
  <c r="F444" i="4"/>
  <c r="F418" i="4"/>
  <c r="F392" i="4"/>
  <c r="F366" i="4"/>
  <c r="F340" i="4"/>
  <c r="F314" i="4"/>
  <c r="F288" i="4"/>
  <c r="F262" i="4"/>
  <c r="F236" i="4"/>
  <c r="F210" i="4"/>
  <c r="F184" i="4"/>
  <c r="F158" i="4"/>
  <c r="F132" i="4"/>
  <c r="H80" i="4"/>
  <c r="G80" i="4"/>
  <c r="E80" i="4"/>
  <c r="D80" i="4"/>
  <c r="C80" i="4"/>
  <c r="B80" i="4"/>
  <c r="F54" i="4"/>
  <c r="F626" i="3"/>
  <c r="F600" i="3"/>
  <c r="H574" i="3"/>
  <c r="G574" i="3"/>
  <c r="E574" i="3"/>
  <c r="D574" i="3"/>
  <c r="C574" i="3"/>
  <c r="B574" i="3"/>
  <c r="H548" i="3"/>
  <c r="G548" i="3"/>
  <c r="E548" i="3"/>
  <c r="D548" i="3"/>
  <c r="C548" i="3"/>
  <c r="B548" i="3"/>
  <c r="H522" i="3"/>
  <c r="G522" i="3"/>
  <c r="E522" i="3"/>
  <c r="D522" i="3"/>
  <c r="C522" i="3"/>
  <c r="B522" i="3"/>
  <c r="H496" i="3"/>
  <c r="G496" i="3"/>
  <c r="E496" i="3"/>
  <c r="D496" i="3"/>
  <c r="C496" i="3"/>
  <c r="B496" i="3"/>
  <c r="H470" i="3"/>
  <c r="G470" i="3"/>
  <c r="E470" i="3"/>
  <c r="D470" i="3"/>
  <c r="C470" i="3"/>
  <c r="B470" i="3"/>
  <c r="F444" i="3"/>
  <c r="F418" i="3"/>
  <c r="F392" i="3"/>
  <c r="F366" i="3"/>
  <c r="F340" i="3"/>
  <c r="F314" i="3"/>
  <c r="F288" i="3"/>
  <c r="F262" i="3"/>
  <c r="F236" i="3"/>
  <c r="F210" i="3"/>
  <c r="F184" i="3"/>
  <c r="F158" i="3"/>
  <c r="F132" i="3"/>
  <c r="H80" i="3"/>
  <c r="G80" i="3"/>
  <c r="E80" i="3"/>
  <c r="D80" i="3"/>
  <c r="C80" i="3"/>
  <c r="B80" i="3"/>
  <c r="F54" i="3"/>
  <c r="F626" i="2"/>
  <c r="F600" i="2"/>
  <c r="H574" i="2"/>
  <c r="G574" i="2"/>
  <c r="E574" i="2"/>
  <c r="D574" i="2"/>
  <c r="C574" i="2"/>
  <c r="B574" i="2"/>
  <c r="H548" i="2"/>
  <c r="G548" i="2"/>
  <c r="E548" i="2"/>
  <c r="D548" i="2"/>
  <c r="C548" i="2"/>
  <c r="B548" i="2"/>
  <c r="H522" i="2"/>
  <c r="G522" i="2"/>
  <c r="E522" i="2"/>
  <c r="D522" i="2"/>
  <c r="C522" i="2"/>
  <c r="B522" i="2"/>
  <c r="H496" i="2"/>
  <c r="G496" i="2"/>
  <c r="E496" i="2"/>
  <c r="D496" i="2"/>
  <c r="C496" i="2"/>
  <c r="B496" i="2"/>
  <c r="H470" i="2"/>
  <c r="G470" i="2"/>
  <c r="E470" i="2"/>
  <c r="D470" i="2"/>
  <c r="C470" i="2"/>
  <c r="B470" i="2"/>
  <c r="F444" i="2"/>
  <c r="F418" i="2"/>
  <c r="F392" i="2"/>
  <c r="F366" i="2"/>
  <c r="F340" i="2"/>
  <c r="F314" i="2"/>
  <c r="F288" i="2"/>
  <c r="F262" i="2"/>
  <c r="F236" i="2"/>
  <c r="F210" i="2"/>
  <c r="F184" i="2"/>
  <c r="F158" i="2"/>
  <c r="F132" i="2"/>
  <c r="H80" i="2"/>
  <c r="G80" i="2"/>
  <c r="E80" i="2"/>
  <c r="D80" i="2"/>
  <c r="C80" i="2"/>
  <c r="B80" i="2"/>
  <c r="F54" i="2"/>
  <c r="F99" i="1"/>
  <c r="I573" i="1"/>
  <c r="I547" i="1"/>
  <c r="I521" i="1"/>
  <c r="I469" i="1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0" i="8"/>
  <c r="F88" i="8"/>
  <c r="F86" i="8"/>
  <c r="F85" i="8"/>
  <c r="I573" i="8"/>
  <c r="I547" i="8"/>
  <c r="I521" i="8"/>
  <c r="I495" i="8"/>
  <c r="I494" i="8"/>
  <c r="I492" i="8"/>
  <c r="I491" i="8"/>
  <c r="I490" i="8"/>
  <c r="I483" i="8"/>
  <c r="I480" i="8"/>
  <c r="I479" i="8"/>
  <c r="I478" i="8"/>
  <c r="I477" i="8"/>
  <c r="F105" i="32"/>
  <c r="F104" i="32"/>
  <c r="F102" i="32"/>
  <c r="F101" i="32"/>
  <c r="F100" i="32"/>
  <c r="F99" i="32"/>
  <c r="F98" i="32"/>
  <c r="F97" i="32"/>
  <c r="F96" i="32"/>
  <c r="F94" i="32"/>
  <c r="F93" i="32"/>
  <c r="F92" i="32"/>
  <c r="F90" i="32"/>
  <c r="F89" i="32"/>
  <c r="F88" i="32"/>
  <c r="F87" i="32"/>
  <c r="F86" i="32"/>
  <c r="F85" i="32"/>
  <c r="I573" i="32"/>
  <c r="I547" i="32"/>
  <c r="I521" i="32"/>
  <c r="I495" i="32"/>
  <c r="I494" i="32"/>
  <c r="I493" i="32"/>
  <c r="I491" i="32"/>
  <c r="I490" i="32"/>
  <c r="I487" i="32"/>
  <c r="I485" i="32"/>
  <c r="I483" i="32"/>
  <c r="I480" i="32"/>
  <c r="I479" i="32"/>
  <c r="I478" i="32"/>
  <c r="I477" i="32"/>
  <c r="I475" i="32"/>
  <c r="I469" i="32"/>
  <c r="F105" i="34"/>
  <c r="F104" i="34"/>
  <c r="F103" i="34"/>
  <c r="F101" i="34"/>
  <c r="F100" i="34"/>
  <c r="F99" i="34"/>
  <c r="F98" i="34"/>
  <c r="F97" i="34"/>
  <c r="F96" i="34"/>
  <c r="F95" i="34"/>
  <c r="F94" i="34"/>
  <c r="F93" i="34"/>
  <c r="F92" i="34"/>
  <c r="F89" i="34"/>
  <c r="F88" i="34"/>
  <c r="F87" i="34"/>
  <c r="F86" i="34"/>
  <c r="F85" i="34"/>
  <c r="I573" i="34"/>
  <c r="I547" i="34"/>
  <c r="I495" i="34"/>
  <c r="I493" i="34"/>
  <c r="I492" i="34"/>
  <c r="I491" i="34"/>
  <c r="I490" i="34"/>
  <c r="I488" i="34"/>
  <c r="I485" i="34"/>
  <c r="I483" i="34"/>
  <c r="I477" i="34"/>
  <c r="I475" i="34"/>
  <c r="F105" i="35"/>
  <c r="F104" i="35"/>
  <c r="F102" i="35"/>
  <c r="F101" i="35"/>
  <c r="F100" i="35"/>
  <c r="F99" i="35"/>
  <c r="F98" i="35"/>
  <c r="F97" i="35"/>
  <c r="F96" i="35"/>
  <c r="F95" i="35"/>
  <c r="F94" i="35"/>
  <c r="F93" i="35"/>
  <c r="F92" i="35"/>
  <c r="F90" i="35"/>
  <c r="F89" i="35"/>
  <c r="F88" i="35"/>
  <c r="F87" i="35"/>
  <c r="F86" i="35"/>
  <c r="I573" i="35"/>
  <c r="I547" i="35"/>
  <c r="I521" i="35"/>
  <c r="I495" i="35"/>
  <c r="I493" i="35"/>
  <c r="I492" i="35"/>
  <c r="I491" i="35"/>
  <c r="I490" i="35"/>
  <c r="I485" i="35"/>
  <c r="I483" i="35"/>
  <c r="I480" i="35"/>
  <c r="I478" i="35"/>
  <c r="I477" i="35"/>
  <c r="I476" i="35"/>
  <c r="I475" i="35"/>
  <c r="I469" i="35"/>
  <c r="F626" i="1"/>
  <c r="F600" i="1"/>
  <c r="H574" i="1"/>
  <c r="G574" i="1"/>
  <c r="E574" i="1"/>
  <c r="D574" i="1"/>
  <c r="C574" i="1"/>
  <c r="B574" i="1"/>
  <c r="H548" i="1"/>
  <c r="G548" i="1"/>
  <c r="E548" i="1"/>
  <c r="D548" i="1"/>
  <c r="C548" i="1"/>
  <c r="B548" i="1"/>
  <c r="H522" i="1"/>
  <c r="G522" i="1"/>
  <c r="E522" i="1"/>
  <c r="D522" i="1"/>
  <c r="C522" i="1"/>
  <c r="B522" i="1"/>
  <c r="H496" i="1"/>
  <c r="G496" i="1"/>
  <c r="E496" i="1"/>
  <c r="D496" i="1"/>
  <c r="C496" i="1"/>
  <c r="B496" i="1"/>
  <c r="H470" i="1"/>
  <c r="G470" i="1"/>
  <c r="E470" i="1"/>
  <c r="D470" i="1"/>
  <c r="C470" i="1"/>
  <c r="B470" i="1"/>
  <c r="F444" i="1"/>
  <c r="F418" i="1"/>
  <c r="F392" i="1"/>
  <c r="F366" i="1"/>
  <c r="F340" i="1"/>
  <c r="F314" i="1"/>
  <c r="F288" i="1"/>
  <c r="F262" i="1"/>
  <c r="F236" i="1"/>
  <c r="F210" i="1"/>
  <c r="F184" i="1"/>
  <c r="F158" i="1"/>
  <c r="F132" i="1"/>
  <c r="H80" i="1"/>
  <c r="G80" i="1"/>
  <c r="E80" i="1"/>
  <c r="D80" i="1"/>
  <c r="C80" i="1"/>
  <c r="B80" i="1"/>
  <c r="F54" i="1"/>
  <c r="F626" i="8"/>
  <c r="F600" i="8"/>
  <c r="H574" i="8"/>
  <c r="G574" i="8"/>
  <c r="E574" i="8"/>
  <c r="D574" i="8"/>
  <c r="C574" i="8"/>
  <c r="B574" i="8"/>
  <c r="H548" i="8"/>
  <c r="G548" i="8"/>
  <c r="E548" i="8"/>
  <c r="D548" i="8"/>
  <c r="C548" i="8"/>
  <c r="B548" i="8"/>
  <c r="H522" i="8"/>
  <c r="G522" i="8"/>
  <c r="E522" i="8"/>
  <c r="D522" i="8"/>
  <c r="C522" i="8"/>
  <c r="B522" i="8"/>
  <c r="H496" i="8"/>
  <c r="G496" i="8"/>
  <c r="E496" i="8"/>
  <c r="D496" i="8"/>
  <c r="C496" i="8"/>
  <c r="B496" i="8"/>
  <c r="I493" i="8"/>
  <c r="I485" i="8"/>
  <c r="H470" i="8"/>
  <c r="G470" i="8"/>
  <c r="E470" i="8"/>
  <c r="D470" i="8"/>
  <c r="C470" i="8"/>
  <c r="B470" i="8"/>
  <c r="I469" i="8"/>
  <c r="F444" i="8"/>
  <c r="F418" i="8"/>
  <c r="F392" i="8"/>
  <c r="F366" i="8"/>
  <c r="F340" i="8"/>
  <c r="F314" i="8"/>
  <c r="F288" i="8"/>
  <c r="F262" i="8"/>
  <c r="F236" i="8"/>
  <c r="F210" i="8"/>
  <c r="F184" i="8"/>
  <c r="F158" i="8"/>
  <c r="F132" i="8"/>
  <c r="F89" i="8"/>
  <c r="F87" i="8"/>
  <c r="H80" i="8"/>
  <c r="G80" i="8"/>
  <c r="E80" i="8"/>
  <c r="D80" i="8"/>
  <c r="C80" i="8"/>
  <c r="B80" i="8"/>
  <c r="F54" i="8"/>
  <c r="F626" i="32"/>
  <c r="F600" i="32"/>
  <c r="H574" i="32"/>
  <c r="G574" i="32"/>
  <c r="E574" i="32"/>
  <c r="D574" i="32"/>
  <c r="C574" i="32"/>
  <c r="B574" i="32"/>
  <c r="H548" i="32"/>
  <c r="G548" i="32"/>
  <c r="E548" i="32"/>
  <c r="D548" i="32"/>
  <c r="C548" i="32"/>
  <c r="B548" i="32"/>
  <c r="H522" i="32"/>
  <c r="G522" i="32"/>
  <c r="E522" i="32"/>
  <c r="D522" i="32"/>
  <c r="C522" i="32"/>
  <c r="B522" i="32"/>
  <c r="H496" i="32"/>
  <c r="G496" i="32"/>
  <c r="E496" i="32"/>
  <c r="D496" i="32"/>
  <c r="C496" i="32"/>
  <c r="B496" i="32"/>
  <c r="I492" i="32"/>
  <c r="H470" i="32"/>
  <c r="G470" i="32"/>
  <c r="E470" i="32"/>
  <c r="D470" i="32"/>
  <c r="C470" i="32"/>
  <c r="B470" i="32"/>
  <c r="F444" i="32"/>
  <c r="F418" i="32"/>
  <c r="F392" i="32"/>
  <c r="F366" i="32"/>
  <c r="F340" i="32"/>
  <c r="F314" i="32"/>
  <c r="F288" i="32"/>
  <c r="F262" i="32"/>
  <c r="F236" i="32"/>
  <c r="F210" i="32"/>
  <c r="F184" i="32"/>
  <c r="F158" i="32"/>
  <c r="F132" i="32"/>
  <c r="F103" i="32"/>
  <c r="F95" i="32"/>
  <c r="H80" i="32"/>
  <c r="G80" i="32"/>
  <c r="E80" i="32"/>
  <c r="D80" i="32"/>
  <c r="C80" i="32"/>
  <c r="B80" i="32"/>
  <c r="F54" i="32"/>
  <c r="F90" i="34"/>
  <c r="F626" i="34"/>
  <c r="F600" i="34"/>
  <c r="H574" i="34"/>
  <c r="G574" i="34"/>
  <c r="E574" i="34"/>
  <c r="D574" i="34"/>
  <c r="C574" i="34"/>
  <c r="B574" i="34"/>
  <c r="H548" i="34"/>
  <c r="G548" i="34"/>
  <c r="E548" i="34"/>
  <c r="D548" i="34"/>
  <c r="C548" i="34"/>
  <c r="B548" i="34"/>
  <c r="H522" i="34"/>
  <c r="G522" i="34"/>
  <c r="E522" i="34"/>
  <c r="D522" i="34"/>
  <c r="C522" i="34"/>
  <c r="B522" i="34"/>
  <c r="I521" i="34"/>
  <c r="H496" i="34"/>
  <c r="G496" i="34"/>
  <c r="E496" i="34"/>
  <c r="D496" i="34"/>
  <c r="C496" i="34"/>
  <c r="B496" i="34"/>
  <c r="H470" i="34"/>
  <c r="G470" i="34"/>
  <c r="E470" i="34"/>
  <c r="D470" i="34"/>
  <c r="C470" i="34"/>
  <c r="B470" i="34"/>
  <c r="I469" i="34"/>
  <c r="F444" i="34"/>
  <c r="F418" i="34"/>
  <c r="F392" i="34"/>
  <c r="F366" i="34"/>
  <c r="F340" i="34"/>
  <c r="F314" i="34"/>
  <c r="F288" i="34"/>
  <c r="F262" i="34"/>
  <c r="F236" i="34"/>
  <c r="F210" i="34"/>
  <c r="F184" i="34"/>
  <c r="F158" i="34"/>
  <c r="F132" i="34"/>
  <c r="H80" i="34"/>
  <c r="G80" i="34"/>
  <c r="E80" i="34"/>
  <c r="D80" i="34"/>
  <c r="C80" i="34"/>
  <c r="B80" i="34"/>
  <c r="F54" i="34"/>
  <c r="F626" i="35"/>
  <c r="F600" i="35"/>
  <c r="H574" i="35"/>
  <c r="G574" i="35"/>
  <c r="E574" i="35"/>
  <c r="D574" i="35"/>
  <c r="C574" i="35"/>
  <c r="B574" i="35"/>
  <c r="H548" i="35"/>
  <c r="G548" i="35"/>
  <c r="E548" i="35"/>
  <c r="D548" i="35"/>
  <c r="C548" i="35"/>
  <c r="B548" i="35"/>
  <c r="H522" i="35"/>
  <c r="G522" i="35"/>
  <c r="E522" i="35"/>
  <c r="D522" i="35"/>
  <c r="C522" i="35"/>
  <c r="B522" i="35"/>
  <c r="H496" i="35"/>
  <c r="G496" i="35"/>
  <c r="E496" i="35"/>
  <c r="D496" i="35"/>
  <c r="C496" i="35"/>
  <c r="B496" i="35"/>
  <c r="H470" i="35"/>
  <c r="G470" i="35"/>
  <c r="E470" i="35"/>
  <c r="D470" i="35"/>
  <c r="C470" i="35"/>
  <c r="B470" i="35"/>
  <c r="F444" i="35"/>
  <c r="F418" i="35"/>
  <c r="F392" i="35"/>
  <c r="F366" i="35"/>
  <c r="F340" i="35"/>
  <c r="F314" i="35"/>
  <c r="F288" i="35"/>
  <c r="F262" i="35"/>
  <c r="F236" i="35"/>
  <c r="F210" i="35"/>
  <c r="F184" i="35"/>
  <c r="F158" i="35"/>
  <c r="F132" i="35"/>
  <c r="F103" i="35"/>
  <c r="H80" i="35"/>
  <c r="G80" i="35"/>
  <c r="E80" i="35"/>
  <c r="D80" i="35"/>
  <c r="C80" i="35"/>
  <c r="B80" i="35"/>
  <c r="F54" i="35"/>
  <c r="F626" i="36"/>
  <c r="F600" i="36"/>
  <c r="H574" i="36"/>
  <c r="G574" i="36"/>
  <c r="E574" i="36"/>
  <c r="D574" i="36"/>
  <c r="C574" i="36"/>
  <c r="B574" i="36"/>
  <c r="I573" i="36"/>
  <c r="H548" i="36"/>
  <c r="G548" i="36"/>
  <c r="E548" i="36"/>
  <c r="D548" i="36"/>
  <c r="C548" i="36"/>
  <c r="B548" i="36"/>
  <c r="I547" i="36"/>
  <c r="H522" i="36"/>
  <c r="G522" i="36"/>
  <c r="E522" i="36"/>
  <c r="D522" i="36"/>
  <c r="C522" i="36"/>
  <c r="B522" i="36"/>
  <c r="I521" i="36"/>
  <c r="H496" i="36"/>
  <c r="G496" i="36"/>
  <c r="E496" i="36"/>
  <c r="D496" i="36"/>
  <c r="C496" i="36"/>
  <c r="B496" i="36"/>
  <c r="I476" i="36"/>
  <c r="I477" i="36"/>
  <c r="I478" i="36"/>
  <c r="I479" i="36"/>
  <c r="I480" i="36"/>
  <c r="I483" i="36"/>
  <c r="I490" i="36"/>
  <c r="I491" i="36"/>
  <c r="I492" i="36"/>
  <c r="I493" i="36"/>
  <c r="I494" i="36"/>
  <c r="I495" i="36"/>
  <c r="H470" i="36"/>
  <c r="G470" i="36"/>
  <c r="E470" i="36"/>
  <c r="D470" i="36"/>
  <c r="C470" i="36"/>
  <c r="B470" i="36"/>
  <c r="I469" i="36"/>
  <c r="F444" i="36"/>
  <c r="F418" i="36"/>
  <c r="F392" i="36"/>
  <c r="F366" i="36"/>
  <c r="F340" i="36"/>
  <c r="F314" i="36"/>
  <c r="F288" i="36"/>
  <c r="F262" i="36"/>
  <c r="F236" i="36"/>
  <c r="F210" i="36"/>
  <c r="F184" i="36"/>
  <c r="F158" i="36"/>
  <c r="F132" i="36"/>
  <c r="I494" i="35" l="1"/>
  <c r="I494" i="34"/>
  <c r="I476" i="8"/>
  <c r="I475" i="36"/>
  <c r="F79" i="34"/>
  <c r="I79" i="34" s="1"/>
  <c r="F102" i="5"/>
  <c r="I495" i="1"/>
  <c r="F79" i="1"/>
  <c r="F79" i="8"/>
  <c r="F27" i="8" s="1"/>
  <c r="F79" i="32"/>
  <c r="F102" i="34"/>
  <c r="I479" i="34"/>
  <c r="I478" i="34"/>
  <c r="I480" i="34"/>
  <c r="F79" i="35"/>
  <c r="I79" i="35" s="1"/>
  <c r="I479" i="35"/>
  <c r="F85" i="35"/>
  <c r="I79" i="8"/>
  <c r="I475" i="8"/>
  <c r="I476" i="32"/>
  <c r="I476" i="34"/>
  <c r="F27" i="34" l="1"/>
  <c r="F27" i="35"/>
  <c r="I79" i="1"/>
  <c r="I79" i="32"/>
  <c r="F27" i="32"/>
  <c r="F93" i="36" l="1"/>
  <c r="F105" i="36"/>
  <c r="F104" i="36"/>
  <c r="F103" i="36"/>
  <c r="F102" i="36"/>
  <c r="F101" i="36"/>
  <c r="F100" i="36"/>
  <c r="F99" i="36"/>
  <c r="F98" i="36"/>
  <c r="F97" i="36"/>
  <c r="F96" i="36"/>
  <c r="F95" i="36"/>
  <c r="F94" i="36"/>
  <c r="F92" i="36"/>
  <c r="F90" i="36"/>
  <c r="F89" i="36"/>
  <c r="F88" i="36"/>
  <c r="F87" i="36"/>
  <c r="F86" i="36"/>
  <c r="F85" i="36"/>
  <c r="F79" i="36"/>
  <c r="I79" i="36" s="1"/>
  <c r="H80" i="36"/>
  <c r="G80" i="36"/>
  <c r="E80" i="36"/>
  <c r="D80" i="36"/>
  <c r="C80" i="36"/>
  <c r="B80" i="36"/>
  <c r="F54" i="36"/>
  <c r="F27" i="36" l="1"/>
  <c r="F104" i="53"/>
  <c r="F103" i="53"/>
  <c r="F95" i="53"/>
  <c r="AE620" i="53"/>
  <c r="AE619" i="53"/>
  <c r="AE616" i="53"/>
  <c r="AE612" i="53"/>
  <c r="AE611" i="53"/>
  <c r="P94" i="53"/>
  <c r="S573" i="53"/>
  <c r="S572" i="53"/>
  <c r="S569" i="53"/>
  <c r="S568" i="53"/>
  <c r="S565" i="53"/>
  <c r="S564" i="53"/>
  <c r="S561" i="53"/>
  <c r="S560" i="53"/>
  <c r="S557" i="53"/>
  <c r="S556" i="53"/>
  <c r="S547" i="53"/>
  <c r="S544" i="53"/>
  <c r="S543" i="53"/>
  <c r="S540" i="53"/>
  <c r="S539" i="53"/>
  <c r="S536" i="53"/>
  <c r="S535" i="53"/>
  <c r="S532" i="53"/>
  <c r="S531" i="53"/>
  <c r="S528" i="53"/>
  <c r="S527" i="53"/>
  <c r="S519" i="53"/>
  <c r="S518" i="53"/>
  <c r="S515" i="53"/>
  <c r="S514" i="53"/>
  <c r="S511" i="53"/>
  <c r="S506" i="53"/>
  <c r="S503" i="53"/>
  <c r="S494" i="53"/>
  <c r="S490" i="53"/>
  <c r="S477" i="53"/>
  <c r="S464" i="53"/>
  <c r="S460" i="53"/>
  <c r="S452" i="53"/>
  <c r="I416" i="53"/>
  <c r="I337" i="53"/>
  <c r="E51" i="53"/>
  <c r="AB48" i="53"/>
  <c r="F102" i="53"/>
  <c r="F98" i="53"/>
  <c r="F94" i="53"/>
  <c r="F90" i="53"/>
  <c r="F626" i="53"/>
  <c r="AE625" i="53"/>
  <c r="AE622" i="53"/>
  <c r="AE621" i="53"/>
  <c r="AE618" i="53"/>
  <c r="AE617" i="53"/>
  <c r="AE614" i="53"/>
  <c r="AE613" i="53"/>
  <c r="AE610" i="53"/>
  <c r="AE609" i="53"/>
  <c r="AE606" i="53"/>
  <c r="AE605" i="53"/>
  <c r="F600" i="53"/>
  <c r="R574" i="53"/>
  <c r="Q574" i="53"/>
  <c r="O574" i="53"/>
  <c r="N574" i="53"/>
  <c r="M574" i="53"/>
  <c r="L574" i="53"/>
  <c r="H574" i="53"/>
  <c r="G574" i="53"/>
  <c r="E574" i="53"/>
  <c r="D574" i="53"/>
  <c r="C574" i="53"/>
  <c r="B574" i="53"/>
  <c r="S571" i="53"/>
  <c r="S570" i="53"/>
  <c r="S567" i="53"/>
  <c r="S566" i="53"/>
  <c r="S563" i="53"/>
  <c r="S562" i="53"/>
  <c r="S559" i="53"/>
  <c r="S558" i="53"/>
  <c r="S555" i="53"/>
  <c r="S554" i="53"/>
  <c r="R548" i="53"/>
  <c r="Q548" i="53"/>
  <c r="O548" i="53"/>
  <c r="N548" i="53"/>
  <c r="M548" i="53"/>
  <c r="L548" i="53"/>
  <c r="H548" i="53"/>
  <c r="G548" i="53"/>
  <c r="E548" i="53"/>
  <c r="D548" i="53"/>
  <c r="C548" i="53"/>
  <c r="B548" i="53"/>
  <c r="S546" i="53"/>
  <c r="S545" i="53"/>
  <c r="S542" i="53"/>
  <c r="S541" i="53"/>
  <c r="S538" i="53"/>
  <c r="S537" i="53"/>
  <c r="S534" i="53"/>
  <c r="S533" i="53"/>
  <c r="S530" i="53"/>
  <c r="S529" i="53"/>
  <c r="R522" i="53"/>
  <c r="Q522" i="53"/>
  <c r="O522" i="53"/>
  <c r="N522" i="53"/>
  <c r="M522" i="53"/>
  <c r="L522" i="53"/>
  <c r="H522" i="53"/>
  <c r="G522" i="53"/>
  <c r="E522" i="53"/>
  <c r="D522" i="53"/>
  <c r="C522" i="53"/>
  <c r="B522" i="53"/>
  <c r="S521" i="53"/>
  <c r="S520" i="53"/>
  <c r="S517" i="53"/>
  <c r="S516" i="53"/>
  <c r="S513" i="53"/>
  <c r="S512" i="53"/>
  <c r="S509" i="53"/>
  <c r="S508" i="53"/>
  <c r="S505" i="53"/>
  <c r="S504" i="53"/>
  <c r="S501" i="53"/>
  <c r="R496" i="53"/>
  <c r="Q496" i="53"/>
  <c r="O496" i="53"/>
  <c r="N496" i="53"/>
  <c r="M496" i="53"/>
  <c r="L496" i="53"/>
  <c r="H496" i="53"/>
  <c r="G496" i="53"/>
  <c r="E496" i="53"/>
  <c r="D496" i="53"/>
  <c r="C496" i="53"/>
  <c r="B496" i="53"/>
  <c r="S495" i="53"/>
  <c r="S492" i="53"/>
  <c r="S491" i="53"/>
  <c r="S488" i="53"/>
  <c r="S487" i="53"/>
  <c r="S483" i="53"/>
  <c r="S480" i="53"/>
  <c r="S479" i="53"/>
  <c r="S476" i="53"/>
  <c r="R470" i="53"/>
  <c r="Q470" i="53"/>
  <c r="O470" i="53"/>
  <c r="N470" i="53"/>
  <c r="M470" i="53"/>
  <c r="L470" i="53"/>
  <c r="H470" i="53"/>
  <c r="G470" i="53"/>
  <c r="E470" i="53"/>
  <c r="D470" i="53"/>
  <c r="C470" i="53"/>
  <c r="B470" i="53"/>
  <c r="S467" i="53"/>
  <c r="S466" i="53"/>
  <c r="S463" i="53"/>
  <c r="S462" i="53"/>
  <c r="S459" i="53"/>
  <c r="S458" i="53"/>
  <c r="S455" i="53"/>
  <c r="S454" i="53"/>
  <c r="S451" i="53"/>
  <c r="S450" i="53"/>
  <c r="F444" i="53"/>
  <c r="F418" i="53"/>
  <c r="F392" i="53"/>
  <c r="F366" i="53"/>
  <c r="F340" i="53"/>
  <c r="F314" i="53"/>
  <c r="F288" i="53"/>
  <c r="F262" i="53"/>
  <c r="F236" i="53"/>
  <c r="F210" i="53"/>
  <c r="F184" i="53"/>
  <c r="F158" i="53"/>
  <c r="F132" i="53"/>
  <c r="F105" i="53"/>
  <c r="F101" i="53"/>
  <c r="F97" i="53"/>
  <c r="F93" i="53"/>
  <c r="F89" i="53"/>
  <c r="F86" i="53"/>
  <c r="F85" i="53"/>
  <c r="R80" i="53"/>
  <c r="Q80" i="53"/>
  <c r="O80" i="53"/>
  <c r="N80" i="53"/>
  <c r="M80" i="53"/>
  <c r="L80" i="53"/>
  <c r="H80" i="53"/>
  <c r="G80" i="53"/>
  <c r="E80" i="53"/>
  <c r="D80" i="53"/>
  <c r="C80" i="53"/>
  <c r="B80" i="53"/>
  <c r="F54" i="53"/>
  <c r="A27" i="53"/>
  <c r="A26" i="53"/>
  <c r="A25" i="53"/>
  <c r="A24" i="53"/>
  <c r="P92" i="53" l="1"/>
  <c r="AB53" i="53"/>
  <c r="P67" i="53"/>
  <c r="S67" i="53" s="1"/>
  <c r="E53" i="53"/>
  <c r="I391" i="53"/>
  <c r="AB41" i="53"/>
  <c r="AB45" i="53"/>
  <c r="AB49" i="53"/>
  <c r="I182" i="53"/>
  <c r="I207" i="53"/>
  <c r="P34" i="53"/>
  <c r="P38" i="53"/>
  <c r="P42" i="53"/>
  <c r="P50" i="53"/>
  <c r="R53" i="53"/>
  <c r="P44" i="53"/>
  <c r="P53" i="53"/>
  <c r="S312" i="53"/>
  <c r="S337" i="53"/>
  <c r="S364" i="53"/>
  <c r="I390" i="53"/>
  <c r="S441" i="53"/>
  <c r="AF613" i="53"/>
  <c r="P52" i="53"/>
  <c r="P35" i="53"/>
  <c r="D51" i="53"/>
  <c r="S417" i="53"/>
  <c r="P43" i="53"/>
  <c r="S234" i="53"/>
  <c r="P51" i="53"/>
  <c r="L53" i="53"/>
  <c r="S338" i="53"/>
  <c r="I128" i="53"/>
  <c r="P470" i="53"/>
  <c r="S449" i="53"/>
  <c r="P59" i="53"/>
  <c r="P75" i="53"/>
  <c r="S465" i="53"/>
  <c r="S507" i="53"/>
  <c r="F87" i="53"/>
  <c r="P76" i="53"/>
  <c r="S76" i="53" s="1"/>
  <c r="AB36" i="53"/>
  <c r="AB44" i="53"/>
  <c r="AB52" i="53"/>
  <c r="C53" i="53"/>
  <c r="O53" i="53"/>
  <c r="AB35" i="53"/>
  <c r="AB43" i="53"/>
  <c r="S157" i="53"/>
  <c r="H53" i="53"/>
  <c r="S461" i="53"/>
  <c r="P71" i="53"/>
  <c r="S71" i="53" s="1"/>
  <c r="S478" i="53"/>
  <c r="P62" i="53"/>
  <c r="S62" i="53" s="1"/>
  <c r="S553" i="53"/>
  <c r="S574" i="53" s="1"/>
  <c r="P574" i="53"/>
  <c r="S457" i="53"/>
  <c r="S469" i="53"/>
  <c r="P79" i="53"/>
  <c r="AE607" i="53"/>
  <c r="AE615" i="53"/>
  <c r="P63" i="53"/>
  <c r="S453" i="53"/>
  <c r="AE623" i="53"/>
  <c r="AB50" i="53"/>
  <c r="C51" i="53"/>
  <c r="S182" i="53"/>
  <c r="I234" i="53"/>
  <c r="I235" i="53"/>
  <c r="S260" i="53"/>
  <c r="S261" i="53"/>
  <c r="I338" i="53"/>
  <c r="S339" i="53"/>
  <c r="S415" i="53"/>
  <c r="I181" i="53"/>
  <c r="S389" i="53"/>
  <c r="I443" i="53"/>
  <c r="S443" i="53"/>
  <c r="S456" i="53"/>
  <c r="S468" i="53"/>
  <c r="P78" i="53"/>
  <c r="S78" i="53" s="1"/>
  <c r="S493" i="53"/>
  <c r="P77" i="53"/>
  <c r="S77" i="53" s="1"/>
  <c r="P60" i="53"/>
  <c r="S510" i="53"/>
  <c r="AE608" i="53"/>
  <c r="AF608" i="53" s="1"/>
  <c r="AE624" i="53"/>
  <c r="F100" i="53"/>
  <c r="P72" i="53"/>
  <c r="S72" i="53" s="1"/>
  <c r="F92" i="53"/>
  <c r="F96" i="53"/>
  <c r="AB34" i="53"/>
  <c r="AB38" i="53"/>
  <c r="P61" i="53"/>
  <c r="S61" i="53" s="1"/>
  <c r="P64" i="53"/>
  <c r="S64" i="53" s="1"/>
  <c r="F88" i="53"/>
  <c r="P74" i="53"/>
  <c r="S74" i="53" s="1"/>
  <c r="P33" i="53"/>
  <c r="P37" i="53"/>
  <c r="P41" i="53"/>
  <c r="P49" i="53"/>
  <c r="D53" i="53"/>
  <c r="P48" i="53"/>
  <c r="G51" i="53"/>
  <c r="I157" i="53"/>
  <c r="I261" i="53"/>
  <c r="I365" i="53"/>
  <c r="I208" i="53"/>
  <c r="P46" i="53"/>
  <c r="AB42" i="53"/>
  <c r="I312" i="53"/>
  <c r="D52" i="53"/>
  <c r="P36" i="53"/>
  <c r="M53" i="53"/>
  <c r="S183" i="53"/>
  <c r="AB37" i="53"/>
  <c r="Q53" i="53"/>
  <c r="S131" i="53"/>
  <c r="AB33" i="53"/>
  <c r="I129" i="53"/>
  <c r="B51" i="53"/>
  <c r="I131" i="53"/>
  <c r="G53" i="53"/>
  <c r="P45" i="53"/>
  <c r="AB51" i="53"/>
  <c r="S209" i="53"/>
  <c r="S259" i="53"/>
  <c r="I415" i="53"/>
  <c r="H51" i="53"/>
  <c r="AB46" i="53"/>
  <c r="B53" i="53"/>
  <c r="I183" i="53"/>
  <c r="N53" i="53"/>
  <c r="S155" i="53"/>
  <c r="S181" i="53"/>
  <c r="S235" i="53"/>
  <c r="I260" i="53"/>
  <c r="S287" i="53"/>
  <c r="I156" i="53"/>
  <c r="S208" i="53"/>
  <c r="S285" i="53"/>
  <c r="I259" i="53"/>
  <c r="S156" i="53"/>
  <c r="S207" i="53"/>
  <c r="I209" i="53"/>
  <c r="I155" i="53"/>
  <c r="I287" i="53"/>
  <c r="I233" i="53"/>
  <c r="I285" i="53"/>
  <c r="S286" i="53"/>
  <c r="S311" i="53"/>
  <c r="I363" i="53"/>
  <c r="I286" i="53"/>
  <c r="I311" i="53"/>
  <c r="I313" i="53"/>
  <c r="S365" i="53"/>
  <c r="S391" i="53"/>
  <c r="S233" i="53"/>
  <c r="I364" i="53"/>
  <c r="S313" i="53"/>
  <c r="S502" i="53"/>
  <c r="P522" i="53"/>
  <c r="I441" i="53"/>
  <c r="S442" i="53"/>
  <c r="I339" i="53"/>
  <c r="S390" i="53"/>
  <c r="S363" i="53"/>
  <c r="I389" i="53"/>
  <c r="S416" i="53"/>
  <c r="S548" i="53"/>
  <c r="I417" i="53"/>
  <c r="I442" i="53"/>
  <c r="AF620" i="53"/>
  <c r="S475" i="53"/>
  <c r="P548" i="53"/>
  <c r="P626" i="53"/>
  <c r="S470" i="53" l="1"/>
  <c r="AE626" i="53"/>
  <c r="S522" i="53"/>
  <c r="R523" i="53" s="1"/>
  <c r="AE630" i="53"/>
  <c r="S59" i="53"/>
  <c r="S79" i="53"/>
  <c r="S60" i="53"/>
  <c r="S63" i="53"/>
  <c r="S75" i="53"/>
  <c r="Q471" i="53"/>
  <c r="M471" i="53"/>
  <c r="L471" i="53"/>
  <c r="O471" i="53"/>
  <c r="N471" i="53"/>
  <c r="R471" i="53"/>
  <c r="P471" i="53"/>
  <c r="N549" i="53"/>
  <c r="M549" i="53"/>
  <c r="Q549" i="53"/>
  <c r="P549" i="53"/>
  <c r="O549" i="53"/>
  <c r="R549" i="53"/>
  <c r="L549" i="53"/>
  <c r="I53" i="53"/>
  <c r="S53" i="53"/>
  <c r="R575" i="53"/>
  <c r="Q575" i="53"/>
  <c r="M575" i="53"/>
  <c r="L575" i="53"/>
  <c r="N575" i="53"/>
  <c r="O575" i="53"/>
  <c r="P575" i="53"/>
  <c r="I51" i="53"/>
  <c r="O523" i="53" l="1"/>
  <c r="N523" i="53"/>
  <c r="P523" i="53"/>
  <c r="M523" i="53"/>
  <c r="Q523" i="53"/>
  <c r="L523" i="53"/>
  <c r="S549" i="53"/>
  <c r="S471" i="53"/>
  <c r="S575" i="53"/>
  <c r="S523" i="53" l="1"/>
  <c r="F104" i="52"/>
  <c r="F103" i="52"/>
  <c r="F102" i="52"/>
  <c r="F100" i="52"/>
  <c r="F98" i="52"/>
  <c r="F96" i="52"/>
  <c r="F95" i="52"/>
  <c r="F94" i="52"/>
  <c r="F92" i="52"/>
  <c r="F90" i="52"/>
  <c r="F88" i="52"/>
  <c r="F87" i="52"/>
  <c r="F86" i="52"/>
  <c r="AE624" i="52"/>
  <c r="AE623" i="52"/>
  <c r="AE622" i="52"/>
  <c r="AE620" i="52"/>
  <c r="AE619" i="52"/>
  <c r="AE616" i="52"/>
  <c r="AE612" i="52"/>
  <c r="AE611" i="52"/>
  <c r="AE610" i="52"/>
  <c r="AE608" i="52"/>
  <c r="AE607" i="52"/>
  <c r="AE606" i="52"/>
  <c r="S573" i="52"/>
  <c r="S572" i="52"/>
  <c r="S570" i="52"/>
  <c r="S569" i="52"/>
  <c r="S568" i="52"/>
  <c r="S566" i="52"/>
  <c r="S565" i="52"/>
  <c r="S564" i="52"/>
  <c r="S562" i="52"/>
  <c r="S561" i="52"/>
  <c r="S560" i="52"/>
  <c r="S558" i="52"/>
  <c r="S557" i="52"/>
  <c r="S556" i="52"/>
  <c r="S554" i="52"/>
  <c r="S547" i="52"/>
  <c r="S545" i="52"/>
  <c r="S543" i="52"/>
  <c r="S541" i="52"/>
  <c r="S540" i="52"/>
  <c r="S539" i="52"/>
  <c r="S537" i="52"/>
  <c r="S536" i="52"/>
  <c r="S535" i="52"/>
  <c r="S533" i="52"/>
  <c r="S532" i="52"/>
  <c r="S531" i="52"/>
  <c r="S529" i="52"/>
  <c r="S528" i="52"/>
  <c r="S520" i="52"/>
  <c r="S519" i="52"/>
  <c r="S518" i="52"/>
  <c r="S516" i="52"/>
  <c r="S515" i="52"/>
  <c r="S514" i="52"/>
  <c r="S512" i="52"/>
  <c r="S511" i="52"/>
  <c r="S510" i="52"/>
  <c r="S508" i="52"/>
  <c r="S507" i="52"/>
  <c r="S506" i="52"/>
  <c r="S504" i="52"/>
  <c r="S503" i="52"/>
  <c r="S502" i="52"/>
  <c r="S494" i="52"/>
  <c r="S491" i="52"/>
  <c r="S490" i="52"/>
  <c r="S487" i="52"/>
  <c r="S483" i="52"/>
  <c r="S479" i="52"/>
  <c r="S478" i="52"/>
  <c r="S475" i="52"/>
  <c r="S469" i="52"/>
  <c r="S465" i="52"/>
  <c r="S461" i="52"/>
  <c r="S458" i="52"/>
  <c r="S457" i="52"/>
  <c r="S456" i="52"/>
  <c r="S453" i="52"/>
  <c r="S449" i="52"/>
  <c r="F54" i="52"/>
  <c r="F626" i="52"/>
  <c r="AE625" i="52"/>
  <c r="AE621" i="52"/>
  <c r="AE617" i="52"/>
  <c r="AE613" i="52"/>
  <c r="AE609" i="52"/>
  <c r="AE605" i="52"/>
  <c r="F600" i="52"/>
  <c r="R574" i="52"/>
  <c r="Q574" i="52"/>
  <c r="O574" i="52"/>
  <c r="N574" i="52"/>
  <c r="M574" i="52"/>
  <c r="L574" i="52"/>
  <c r="H574" i="52"/>
  <c r="G574" i="52"/>
  <c r="E574" i="52"/>
  <c r="D574" i="52"/>
  <c r="C574" i="52"/>
  <c r="B574" i="52"/>
  <c r="S571" i="52"/>
  <c r="S567" i="52"/>
  <c r="S563" i="52"/>
  <c r="S559" i="52"/>
  <c r="S555" i="52"/>
  <c r="R548" i="52"/>
  <c r="Q548" i="52"/>
  <c r="O548" i="52"/>
  <c r="N548" i="52"/>
  <c r="M548" i="52"/>
  <c r="L548" i="52"/>
  <c r="H548" i="52"/>
  <c r="G548" i="52"/>
  <c r="E548" i="52"/>
  <c r="D548" i="52"/>
  <c r="C548" i="52"/>
  <c r="B548" i="52"/>
  <c r="S546" i="52"/>
  <c r="S544" i="52"/>
  <c r="S542" i="52"/>
  <c r="S538" i="52"/>
  <c r="S534" i="52"/>
  <c r="S530" i="52"/>
  <c r="R522" i="52"/>
  <c r="Q522" i="52"/>
  <c r="O522" i="52"/>
  <c r="N522" i="52"/>
  <c r="M522" i="52"/>
  <c r="L522" i="52"/>
  <c r="H522" i="52"/>
  <c r="G522" i="52"/>
  <c r="E522" i="52"/>
  <c r="D522" i="52"/>
  <c r="C522" i="52"/>
  <c r="B522" i="52"/>
  <c r="S521" i="52"/>
  <c r="S517" i="52"/>
  <c r="S513" i="52"/>
  <c r="S505" i="52"/>
  <c r="S501" i="52"/>
  <c r="R496" i="52"/>
  <c r="Q496" i="52"/>
  <c r="O496" i="52"/>
  <c r="N496" i="52"/>
  <c r="M496" i="52"/>
  <c r="L496" i="52"/>
  <c r="H496" i="52"/>
  <c r="G496" i="52"/>
  <c r="E496" i="52"/>
  <c r="D496" i="52"/>
  <c r="C496" i="52"/>
  <c r="B496" i="52"/>
  <c r="S492" i="52"/>
  <c r="S488" i="52"/>
  <c r="S480" i="52"/>
  <c r="S476" i="52"/>
  <c r="R470" i="52"/>
  <c r="Q470" i="52"/>
  <c r="O470" i="52"/>
  <c r="N470" i="52"/>
  <c r="M470" i="52"/>
  <c r="L470" i="52"/>
  <c r="H470" i="52"/>
  <c r="G470" i="52"/>
  <c r="E470" i="52"/>
  <c r="D470" i="52"/>
  <c r="C470" i="52"/>
  <c r="B470" i="52"/>
  <c r="S467" i="52"/>
  <c r="S463" i="52"/>
  <c r="S459" i="52"/>
  <c r="S455" i="52"/>
  <c r="S451" i="52"/>
  <c r="F444" i="52"/>
  <c r="F418" i="52"/>
  <c r="F392" i="52"/>
  <c r="F366" i="52"/>
  <c r="F340" i="52"/>
  <c r="F314" i="52"/>
  <c r="F288" i="52"/>
  <c r="F262" i="52"/>
  <c r="F236" i="52"/>
  <c r="F210" i="52"/>
  <c r="F184" i="52"/>
  <c r="F158" i="52"/>
  <c r="F132" i="52"/>
  <c r="F105" i="52"/>
  <c r="F101" i="52"/>
  <c r="F97" i="52"/>
  <c r="F93" i="52"/>
  <c r="F89" i="52"/>
  <c r="F85" i="52"/>
  <c r="R80" i="52"/>
  <c r="Q80" i="52"/>
  <c r="O80" i="52"/>
  <c r="N80" i="52"/>
  <c r="M80" i="52"/>
  <c r="L80" i="52"/>
  <c r="H80" i="52"/>
  <c r="G80" i="52"/>
  <c r="E80" i="52"/>
  <c r="D80" i="52"/>
  <c r="C80" i="52"/>
  <c r="B80" i="52"/>
  <c r="A27" i="52"/>
  <c r="A26" i="52"/>
  <c r="A25" i="52"/>
  <c r="A24" i="52"/>
  <c r="AE615" i="52" l="1"/>
  <c r="AB36" i="52"/>
  <c r="AB44" i="52"/>
  <c r="AB48" i="52"/>
  <c r="H51" i="52"/>
  <c r="AB52" i="52"/>
  <c r="C53" i="52"/>
  <c r="O53" i="52"/>
  <c r="AB35" i="52"/>
  <c r="AB43" i="52"/>
  <c r="I155" i="52"/>
  <c r="AB51" i="52"/>
  <c r="I209" i="52"/>
  <c r="I234" i="52"/>
  <c r="I311" i="52"/>
  <c r="I365" i="52"/>
  <c r="S416" i="52"/>
  <c r="S312" i="52"/>
  <c r="S391" i="52"/>
  <c r="P71" i="52"/>
  <c r="S71" i="52" s="1"/>
  <c r="S338" i="52"/>
  <c r="I416" i="52"/>
  <c r="AF608" i="52"/>
  <c r="I441" i="52"/>
  <c r="P75" i="52"/>
  <c r="S75" i="52" s="1"/>
  <c r="P34" i="52"/>
  <c r="P46" i="52"/>
  <c r="P37" i="52"/>
  <c r="P42" i="52"/>
  <c r="P50" i="52"/>
  <c r="P48" i="52"/>
  <c r="G51" i="52"/>
  <c r="P52" i="52"/>
  <c r="L53" i="52"/>
  <c r="S234" i="52"/>
  <c r="I261" i="52"/>
  <c r="I287" i="52"/>
  <c r="P41" i="52"/>
  <c r="P45" i="52"/>
  <c r="P53" i="52"/>
  <c r="P36" i="52"/>
  <c r="P44" i="52"/>
  <c r="D52" i="52"/>
  <c r="I183" i="52"/>
  <c r="P35" i="52"/>
  <c r="P43" i="52"/>
  <c r="I312" i="52"/>
  <c r="I338" i="52"/>
  <c r="I363" i="52"/>
  <c r="P92" i="52"/>
  <c r="H53" i="52"/>
  <c r="AB45" i="52"/>
  <c r="S157" i="52"/>
  <c r="M53" i="52"/>
  <c r="I129" i="52"/>
  <c r="B51" i="52"/>
  <c r="S155" i="52"/>
  <c r="S183" i="52"/>
  <c r="N53" i="52"/>
  <c r="I181" i="52"/>
  <c r="S181" i="52"/>
  <c r="S207" i="52"/>
  <c r="I285" i="52"/>
  <c r="S285" i="52"/>
  <c r="S311" i="52"/>
  <c r="S390" i="52"/>
  <c r="S415" i="52"/>
  <c r="I443" i="52"/>
  <c r="S443" i="52"/>
  <c r="S452" i="52"/>
  <c r="P62" i="52"/>
  <c r="S62" i="52" s="1"/>
  <c r="S460" i="52"/>
  <c r="S464" i="52"/>
  <c r="P74" i="52"/>
  <c r="S74" i="52" s="1"/>
  <c r="S468" i="52"/>
  <c r="P78" i="52"/>
  <c r="S78" i="52" s="1"/>
  <c r="S477" i="52"/>
  <c r="P61" i="52"/>
  <c r="P77" i="52"/>
  <c r="S77" i="52" s="1"/>
  <c r="S493" i="52"/>
  <c r="P548" i="52"/>
  <c r="S527" i="52"/>
  <c r="S548" i="52" s="1"/>
  <c r="P63" i="52"/>
  <c r="S450" i="52"/>
  <c r="P60" i="52"/>
  <c r="S60" i="52" s="1"/>
  <c r="S454" i="52"/>
  <c r="P64" i="52"/>
  <c r="S64" i="52" s="1"/>
  <c r="S462" i="52"/>
  <c r="P72" i="52"/>
  <c r="S72" i="52" s="1"/>
  <c r="S466" i="52"/>
  <c r="P76" i="52"/>
  <c r="P67" i="52"/>
  <c r="S495" i="52"/>
  <c r="P79" i="52"/>
  <c r="AB34" i="52"/>
  <c r="AB46" i="52"/>
  <c r="P59" i="52"/>
  <c r="S59" i="52" s="1"/>
  <c r="C51" i="52"/>
  <c r="AB49" i="52"/>
  <c r="AB53" i="52"/>
  <c r="AB38" i="52"/>
  <c r="AB50" i="52"/>
  <c r="AB41" i="52"/>
  <c r="Q53" i="52"/>
  <c r="S209" i="52"/>
  <c r="AE614" i="52"/>
  <c r="P94" i="52"/>
  <c r="AE618" i="52"/>
  <c r="AB37" i="52"/>
  <c r="S287" i="52"/>
  <c r="D53" i="52"/>
  <c r="I131" i="52"/>
  <c r="B53" i="52"/>
  <c r="P33" i="52"/>
  <c r="I233" i="52"/>
  <c r="D51" i="52"/>
  <c r="P38" i="52"/>
  <c r="AB33" i="52"/>
  <c r="I235" i="52"/>
  <c r="I260" i="52"/>
  <c r="I128" i="52"/>
  <c r="I156" i="52"/>
  <c r="S182" i="52"/>
  <c r="S260" i="52"/>
  <c r="I182" i="52"/>
  <c r="S235" i="52"/>
  <c r="E51" i="52"/>
  <c r="P51" i="52"/>
  <c r="I157" i="52"/>
  <c r="E53" i="52"/>
  <c r="G53" i="52"/>
  <c r="R53" i="52"/>
  <c r="AB42" i="52"/>
  <c r="P49" i="52"/>
  <c r="S131" i="52"/>
  <c r="S156" i="52"/>
  <c r="S233" i="52"/>
  <c r="S261" i="52"/>
  <c r="I390" i="52"/>
  <c r="S208" i="52"/>
  <c r="S259" i="52"/>
  <c r="I207" i="52"/>
  <c r="I208" i="52"/>
  <c r="I259" i="52"/>
  <c r="S365" i="52"/>
  <c r="I337" i="52"/>
  <c r="I339" i="52"/>
  <c r="S364" i="52"/>
  <c r="S442" i="52"/>
  <c r="S286" i="52"/>
  <c r="S313" i="52"/>
  <c r="S389" i="52"/>
  <c r="S363" i="52"/>
  <c r="I286" i="52"/>
  <c r="I313" i="52"/>
  <c r="S337" i="52"/>
  <c r="S339" i="52"/>
  <c r="I389" i="52"/>
  <c r="I415" i="52"/>
  <c r="S441" i="52"/>
  <c r="I391" i="52"/>
  <c r="I364" i="52"/>
  <c r="S509" i="52"/>
  <c r="S522" i="52" s="1"/>
  <c r="P522" i="52"/>
  <c r="P470" i="52"/>
  <c r="P626" i="52"/>
  <c r="S417" i="52"/>
  <c r="S553" i="52"/>
  <c r="S574" i="52" s="1"/>
  <c r="P574" i="52"/>
  <c r="I417" i="52"/>
  <c r="I442" i="52"/>
  <c r="AF620" i="52"/>
  <c r="AF613" i="52"/>
  <c r="F105" i="51"/>
  <c r="F101" i="51"/>
  <c r="F98" i="51"/>
  <c r="F97" i="51"/>
  <c r="F93" i="51"/>
  <c r="F89" i="51"/>
  <c r="F85" i="51"/>
  <c r="AE625" i="51"/>
  <c r="AE622" i="51"/>
  <c r="AE621" i="51"/>
  <c r="AE617" i="51"/>
  <c r="AE613" i="51"/>
  <c r="AE609" i="51"/>
  <c r="S571" i="51"/>
  <c r="S567" i="51"/>
  <c r="S563" i="51"/>
  <c r="S562" i="51"/>
  <c r="S559" i="51"/>
  <c r="S555" i="51"/>
  <c r="S546" i="51"/>
  <c r="S542" i="51"/>
  <c r="S538" i="51"/>
  <c r="S537" i="51"/>
  <c r="S534" i="51"/>
  <c r="S530" i="51"/>
  <c r="S521" i="51"/>
  <c r="S517" i="51"/>
  <c r="S509" i="51"/>
  <c r="S505" i="51"/>
  <c r="S504" i="51"/>
  <c r="S501" i="51"/>
  <c r="S492" i="51"/>
  <c r="S488" i="51"/>
  <c r="S480" i="51"/>
  <c r="S476" i="51"/>
  <c r="S475" i="51"/>
  <c r="S467" i="51"/>
  <c r="S463" i="51"/>
  <c r="S459" i="51"/>
  <c r="S455" i="51"/>
  <c r="S451" i="51"/>
  <c r="F54" i="51"/>
  <c r="F626" i="51"/>
  <c r="F600" i="51"/>
  <c r="R574" i="51"/>
  <c r="Q574" i="51"/>
  <c r="O574" i="51"/>
  <c r="N574" i="51"/>
  <c r="M574" i="51"/>
  <c r="L574" i="51"/>
  <c r="H574" i="51"/>
  <c r="G574" i="51"/>
  <c r="E574" i="51"/>
  <c r="D574" i="51"/>
  <c r="C574" i="51"/>
  <c r="B574" i="51"/>
  <c r="R548" i="51"/>
  <c r="Q548" i="51"/>
  <c r="O548" i="51"/>
  <c r="N548" i="51"/>
  <c r="M548" i="51"/>
  <c r="L548" i="51"/>
  <c r="H548" i="51"/>
  <c r="G548" i="51"/>
  <c r="E548" i="51"/>
  <c r="D548" i="51"/>
  <c r="C548" i="51"/>
  <c r="B548" i="51"/>
  <c r="R522" i="51"/>
  <c r="Q522" i="51"/>
  <c r="O522" i="51"/>
  <c r="N522" i="51"/>
  <c r="M522" i="51"/>
  <c r="L522" i="51"/>
  <c r="H522" i="51"/>
  <c r="G522" i="51"/>
  <c r="E522" i="51"/>
  <c r="D522" i="51"/>
  <c r="C522" i="51"/>
  <c r="B522" i="51"/>
  <c r="S513" i="51"/>
  <c r="R496" i="51"/>
  <c r="Q496" i="51"/>
  <c r="O496" i="51"/>
  <c r="N496" i="51"/>
  <c r="M496" i="51"/>
  <c r="L496" i="51"/>
  <c r="H496" i="51"/>
  <c r="G496" i="51"/>
  <c r="E496" i="51"/>
  <c r="D496" i="51"/>
  <c r="C496" i="51"/>
  <c r="B496" i="51"/>
  <c r="R470" i="51"/>
  <c r="Q470" i="51"/>
  <c r="O470" i="51"/>
  <c r="N470" i="51"/>
  <c r="M470" i="51"/>
  <c r="L470" i="51"/>
  <c r="H470" i="51"/>
  <c r="G470" i="51"/>
  <c r="E470" i="51"/>
  <c r="D470" i="51"/>
  <c r="C470" i="51"/>
  <c r="B470" i="51"/>
  <c r="F444" i="51"/>
  <c r="F418" i="51"/>
  <c r="F392" i="51"/>
  <c r="F366" i="51"/>
  <c r="F340" i="51"/>
  <c r="F314" i="51"/>
  <c r="F288" i="51"/>
  <c r="F262" i="51"/>
  <c r="F236" i="51"/>
  <c r="F210" i="51"/>
  <c r="F184" i="51"/>
  <c r="F158" i="51"/>
  <c r="F132" i="51"/>
  <c r="R80" i="51"/>
  <c r="Q80" i="51"/>
  <c r="O80" i="51"/>
  <c r="N80" i="51"/>
  <c r="M80" i="51"/>
  <c r="L80" i="51"/>
  <c r="H80" i="51"/>
  <c r="G80" i="51"/>
  <c r="E80" i="51"/>
  <c r="D80" i="51"/>
  <c r="C80" i="51"/>
  <c r="B80" i="51"/>
  <c r="A27" i="51"/>
  <c r="A26" i="51"/>
  <c r="A25" i="51"/>
  <c r="A24" i="51"/>
  <c r="AE626" i="52" l="1"/>
  <c r="AE630" i="52" s="1"/>
  <c r="S470" i="52"/>
  <c r="Q471" i="52" s="1"/>
  <c r="S63" i="52"/>
  <c r="S61" i="52"/>
  <c r="S67" i="52"/>
  <c r="S76" i="52"/>
  <c r="S79" i="52"/>
  <c r="N523" i="52"/>
  <c r="O523" i="52"/>
  <c r="M523" i="52"/>
  <c r="L523" i="52"/>
  <c r="R523" i="52"/>
  <c r="Q523" i="52"/>
  <c r="P523" i="52"/>
  <c r="I53" i="52"/>
  <c r="R575" i="52"/>
  <c r="P575" i="52"/>
  <c r="N575" i="52"/>
  <c r="L575" i="52"/>
  <c r="M575" i="52"/>
  <c r="Q575" i="52"/>
  <c r="O575" i="52"/>
  <c r="I51" i="52"/>
  <c r="R549" i="52"/>
  <c r="L549" i="52"/>
  <c r="O549" i="52"/>
  <c r="N549" i="52"/>
  <c r="M549" i="52"/>
  <c r="P549" i="52"/>
  <c r="Q549" i="52"/>
  <c r="S53" i="52"/>
  <c r="AB48" i="51"/>
  <c r="I234" i="51"/>
  <c r="S234" i="51"/>
  <c r="I235" i="51"/>
  <c r="S235" i="51"/>
  <c r="S468" i="51"/>
  <c r="S502" i="51"/>
  <c r="S506" i="51"/>
  <c r="S514" i="51"/>
  <c r="S518" i="51"/>
  <c r="S531" i="51"/>
  <c r="S535" i="51"/>
  <c r="S539" i="51"/>
  <c r="S543" i="51"/>
  <c r="S547" i="51"/>
  <c r="S556" i="51"/>
  <c r="S560" i="51"/>
  <c r="S564" i="51"/>
  <c r="S568" i="51"/>
  <c r="S572" i="51"/>
  <c r="P92" i="51"/>
  <c r="AE608" i="51"/>
  <c r="AF608" i="51" s="1"/>
  <c r="AE616" i="51"/>
  <c r="F88" i="51"/>
  <c r="F92" i="51"/>
  <c r="F96" i="51"/>
  <c r="F100" i="51"/>
  <c r="F104" i="51"/>
  <c r="AB36" i="51"/>
  <c r="C53" i="51"/>
  <c r="I209" i="51"/>
  <c r="S183" i="51"/>
  <c r="I311" i="51"/>
  <c r="S337" i="51"/>
  <c r="I365" i="51"/>
  <c r="S449" i="51"/>
  <c r="P75" i="51"/>
  <c r="S75" i="51" s="1"/>
  <c r="S490" i="51"/>
  <c r="S515" i="51"/>
  <c r="P72" i="51"/>
  <c r="S72" i="51" s="1"/>
  <c r="S565" i="51"/>
  <c r="AE611" i="51"/>
  <c r="P50" i="51"/>
  <c r="R53" i="51"/>
  <c r="I416" i="51"/>
  <c r="S456" i="51"/>
  <c r="S450" i="51"/>
  <c r="S454" i="51"/>
  <c r="S458" i="51"/>
  <c r="S462" i="51"/>
  <c r="S466" i="51"/>
  <c r="S479" i="51"/>
  <c r="S483" i="51"/>
  <c r="S487" i="51"/>
  <c r="S491" i="51"/>
  <c r="S495" i="51"/>
  <c r="S508" i="51"/>
  <c r="S512" i="51"/>
  <c r="S516" i="51"/>
  <c r="S520" i="51"/>
  <c r="S529" i="51"/>
  <c r="S533" i="51"/>
  <c r="S541" i="51"/>
  <c r="S545" i="51"/>
  <c r="S554" i="51"/>
  <c r="S558" i="51"/>
  <c r="S566" i="51"/>
  <c r="S570" i="51"/>
  <c r="AE606" i="51"/>
  <c r="AE610" i="51"/>
  <c r="AE614" i="51"/>
  <c r="AE618" i="51"/>
  <c r="F86" i="51"/>
  <c r="F90" i="51"/>
  <c r="F94" i="51"/>
  <c r="F102" i="51"/>
  <c r="AB44" i="51"/>
  <c r="I155" i="51"/>
  <c r="S155" i="51"/>
  <c r="I156" i="51"/>
  <c r="S156" i="51"/>
  <c r="S157" i="51"/>
  <c r="S182" i="51"/>
  <c r="S207" i="51"/>
  <c r="I157" i="51"/>
  <c r="I207" i="51"/>
  <c r="S233" i="51"/>
  <c r="S287" i="51"/>
  <c r="S312" i="51"/>
  <c r="S391" i="51"/>
  <c r="I415" i="51"/>
  <c r="S494" i="51"/>
  <c r="S511" i="51"/>
  <c r="S528" i="51"/>
  <c r="S544" i="51"/>
  <c r="S557" i="51"/>
  <c r="S569" i="51"/>
  <c r="P94" i="51"/>
  <c r="AE619" i="51"/>
  <c r="F95" i="51"/>
  <c r="P34" i="51"/>
  <c r="P38" i="51"/>
  <c r="P42" i="51"/>
  <c r="P46" i="51"/>
  <c r="B51" i="51"/>
  <c r="I181" i="51"/>
  <c r="S181" i="51"/>
  <c r="I182" i="51"/>
  <c r="I261" i="51"/>
  <c r="I390" i="51"/>
  <c r="S457" i="51"/>
  <c r="S478" i="51"/>
  <c r="S507" i="51"/>
  <c r="S536" i="51"/>
  <c r="S561" i="51"/>
  <c r="S417" i="51"/>
  <c r="I441" i="51"/>
  <c r="H51" i="51"/>
  <c r="AB52" i="51"/>
  <c r="S208" i="51"/>
  <c r="I286" i="51"/>
  <c r="S416" i="51"/>
  <c r="S441" i="51"/>
  <c r="P79" i="51"/>
  <c r="S79" i="51" s="1"/>
  <c r="S503" i="51"/>
  <c r="S519" i="51"/>
  <c r="S532" i="51"/>
  <c r="P574" i="51"/>
  <c r="S573" i="51"/>
  <c r="F103" i="51"/>
  <c r="G53" i="51"/>
  <c r="S442" i="51"/>
  <c r="I259" i="51"/>
  <c r="I260" i="51"/>
  <c r="S260" i="51"/>
  <c r="S261" i="51"/>
  <c r="I285" i="51"/>
  <c r="S285" i="51"/>
  <c r="S286" i="51"/>
  <c r="S311" i="51"/>
  <c r="I313" i="51"/>
  <c r="I339" i="51"/>
  <c r="S339" i="51"/>
  <c r="S453" i="51"/>
  <c r="P63" i="51"/>
  <c r="P64" i="51"/>
  <c r="I363" i="51"/>
  <c r="S365" i="51"/>
  <c r="I389" i="51"/>
  <c r="S389" i="51"/>
  <c r="S390" i="51"/>
  <c r="S443" i="51"/>
  <c r="S461" i="51"/>
  <c r="P71" i="51"/>
  <c r="I391" i="51"/>
  <c r="I364" i="51"/>
  <c r="I208" i="51"/>
  <c r="I287" i="51"/>
  <c r="I337" i="51"/>
  <c r="O53" i="51"/>
  <c r="S131" i="51"/>
  <c r="AE623" i="51"/>
  <c r="S313" i="51"/>
  <c r="S363" i="51"/>
  <c r="S338" i="51"/>
  <c r="S415" i="51"/>
  <c r="I442" i="51"/>
  <c r="I443" i="51"/>
  <c r="P62" i="51"/>
  <c r="P74" i="51"/>
  <c r="P548" i="51"/>
  <c r="P78" i="51"/>
  <c r="S460" i="51"/>
  <c r="S510" i="51"/>
  <c r="S452" i="51"/>
  <c r="S527" i="51"/>
  <c r="S464" i="51"/>
  <c r="I338" i="51"/>
  <c r="S364" i="51"/>
  <c r="I417" i="51"/>
  <c r="S477" i="51"/>
  <c r="P61" i="51"/>
  <c r="S493" i="51"/>
  <c r="P77" i="51"/>
  <c r="AE612" i="51"/>
  <c r="AE620" i="51"/>
  <c r="P76" i="51"/>
  <c r="S540" i="51"/>
  <c r="P33" i="51"/>
  <c r="P37" i="51"/>
  <c r="P59" i="51"/>
  <c r="S59" i="51" s="1"/>
  <c r="P470" i="51"/>
  <c r="S209" i="51"/>
  <c r="AB33" i="51"/>
  <c r="AB49" i="51"/>
  <c r="Q53" i="51"/>
  <c r="S259" i="51"/>
  <c r="S465" i="51"/>
  <c r="S553" i="51"/>
  <c r="P60" i="51"/>
  <c r="P67" i="51"/>
  <c r="AE624" i="51"/>
  <c r="AB37" i="51"/>
  <c r="E53" i="51"/>
  <c r="P626" i="51"/>
  <c r="I183" i="51"/>
  <c r="I233" i="51"/>
  <c r="I312" i="51"/>
  <c r="S469" i="51"/>
  <c r="AE615" i="51"/>
  <c r="AE607" i="51"/>
  <c r="AB41" i="51"/>
  <c r="AB45" i="51"/>
  <c r="I128" i="51"/>
  <c r="AB53" i="51"/>
  <c r="F87" i="51"/>
  <c r="I129" i="51"/>
  <c r="P522" i="51"/>
  <c r="I131" i="51"/>
  <c r="P41" i="51"/>
  <c r="P45" i="51"/>
  <c r="P49" i="51"/>
  <c r="D53" i="51"/>
  <c r="P53" i="51"/>
  <c r="AB34" i="51"/>
  <c r="AB42" i="51"/>
  <c r="AB46" i="51"/>
  <c r="AB50" i="51"/>
  <c r="C51" i="51"/>
  <c r="H53" i="51"/>
  <c r="AB38" i="51"/>
  <c r="P35" i="51"/>
  <c r="P43" i="51"/>
  <c r="D51" i="51"/>
  <c r="P51" i="51"/>
  <c r="L53" i="51"/>
  <c r="AB35" i="51"/>
  <c r="AB43" i="51"/>
  <c r="E51" i="51"/>
  <c r="AB51" i="51"/>
  <c r="M53" i="51"/>
  <c r="P36" i="51"/>
  <c r="P44" i="51"/>
  <c r="P48" i="51"/>
  <c r="G51" i="51"/>
  <c r="D52" i="51"/>
  <c r="P52" i="51"/>
  <c r="B53" i="51"/>
  <c r="N53" i="51"/>
  <c r="AF613" i="51"/>
  <c r="AE605" i="51"/>
  <c r="O471" i="52" l="1"/>
  <c r="N471" i="52"/>
  <c r="R471" i="52"/>
  <c r="L471" i="52"/>
  <c r="M471" i="52"/>
  <c r="P471" i="52"/>
  <c r="S549" i="52"/>
  <c r="S575" i="52"/>
  <c r="S523" i="52"/>
  <c r="F100" i="48"/>
  <c r="F90" i="47"/>
  <c r="F98" i="47"/>
  <c r="F90" i="46"/>
  <c r="F98" i="46"/>
  <c r="F90" i="43"/>
  <c r="F98" i="43"/>
  <c r="F90" i="42"/>
  <c r="F98" i="42"/>
  <c r="F90" i="41"/>
  <c r="F88" i="50"/>
  <c r="F88" i="47"/>
  <c r="F88" i="46"/>
  <c r="F96" i="46"/>
  <c r="F104" i="46"/>
  <c r="F88" i="43"/>
  <c r="F96" i="42"/>
  <c r="F88" i="40"/>
  <c r="F95" i="50"/>
  <c r="F97" i="48"/>
  <c r="F95" i="46"/>
  <c r="F90" i="50"/>
  <c r="F92" i="48"/>
  <c r="F96" i="50"/>
  <c r="F98" i="48"/>
  <c r="F96" i="47"/>
  <c r="F104" i="43"/>
  <c r="F103" i="47"/>
  <c r="F103" i="46"/>
  <c r="F98" i="50"/>
  <c r="F104" i="50"/>
  <c r="F90" i="48"/>
  <c r="F104" i="47"/>
  <c r="F96" i="43"/>
  <c r="F88" i="42"/>
  <c r="F88" i="41"/>
  <c r="F104" i="41"/>
  <c r="F104" i="40"/>
  <c r="F87" i="50"/>
  <c r="F89" i="48"/>
  <c r="F105" i="48"/>
  <c r="F87" i="47"/>
  <c r="F95" i="47"/>
  <c r="F87" i="46"/>
  <c r="F104" i="42"/>
  <c r="F96" i="41"/>
  <c r="F96" i="40"/>
  <c r="F103" i="50"/>
  <c r="F98" i="41"/>
  <c r="F90" i="40"/>
  <c r="F98" i="40"/>
  <c r="F89" i="50"/>
  <c r="F97" i="50"/>
  <c r="F105" i="50"/>
  <c r="D53" i="47"/>
  <c r="P33" i="47"/>
  <c r="P41" i="47"/>
  <c r="P49" i="47"/>
  <c r="L53" i="47"/>
  <c r="AB48" i="47"/>
  <c r="P62" i="47"/>
  <c r="P78" i="47"/>
  <c r="F89" i="47"/>
  <c r="F97" i="47"/>
  <c r="F105" i="47"/>
  <c r="F89" i="46"/>
  <c r="F97" i="46"/>
  <c r="F105" i="46"/>
  <c r="F89" i="43"/>
  <c r="F97" i="43"/>
  <c r="F105" i="43"/>
  <c r="F89" i="42"/>
  <c r="F97" i="42"/>
  <c r="F105" i="42"/>
  <c r="F89" i="41"/>
  <c r="F97" i="41"/>
  <c r="F105" i="41"/>
  <c r="F89" i="40"/>
  <c r="F97" i="40"/>
  <c r="F105" i="40"/>
  <c r="AF620" i="51"/>
  <c r="S64" i="51"/>
  <c r="F87" i="41"/>
  <c r="S74" i="51"/>
  <c r="F86" i="50"/>
  <c r="F94" i="50"/>
  <c r="F102" i="50"/>
  <c r="F88" i="48"/>
  <c r="F96" i="48"/>
  <c r="F104" i="48"/>
  <c r="F86" i="47"/>
  <c r="F94" i="47"/>
  <c r="F102" i="47"/>
  <c r="F86" i="46"/>
  <c r="F94" i="46"/>
  <c r="F102" i="46"/>
  <c r="F86" i="43"/>
  <c r="F94" i="43"/>
  <c r="F102" i="43"/>
  <c r="F86" i="42"/>
  <c r="F94" i="42"/>
  <c r="F102" i="42"/>
  <c r="F86" i="41"/>
  <c r="F94" i="41"/>
  <c r="F102" i="41"/>
  <c r="F86" i="40"/>
  <c r="F94" i="40"/>
  <c r="F102" i="40"/>
  <c r="S62" i="51"/>
  <c r="F103" i="43"/>
  <c r="F87" i="42"/>
  <c r="F95" i="42"/>
  <c r="F103" i="42"/>
  <c r="F103" i="40"/>
  <c r="S78" i="51"/>
  <c r="F85" i="50"/>
  <c r="F93" i="50"/>
  <c r="F101" i="50"/>
  <c r="F87" i="48"/>
  <c r="F95" i="48"/>
  <c r="F103" i="48"/>
  <c r="F85" i="47"/>
  <c r="F93" i="47"/>
  <c r="F101" i="47"/>
  <c r="F85" i="46"/>
  <c r="F93" i="46"/>
  <c r="F101" i="46"/>
  <c r="F85" i="43"/>
  <c r="F93" i="43"/>
  <c r="F101" i="43"/>
  <c r="F85" i="42"/>
  <c r="F93" i="42"/>
  <c r="F101" i="42"/>
  <c r="F85" i="41"/>
  <c r="F93" i="41"/>
  <c r="F101" i="41"/>
  <c r="F85" i="40"/>
  <c r="F93" i="40"/>
  <c r="F101" i="40"/>
  <c r="S574" i="51"/>
  <c r="P575" i="51" s="1"/>
  <c r="S71" i="51"/>
  <c r="F87" i="43"/>
  <c r="F95" i="43"/>
  <c r="F95" i="41"/>
  <c r="F103" i="41"/>
  <c r="F87" i="40"/>
  <c r="F92" i="50"/>
  <c r="F100" i="50"/>
  <c r="F86" i="48"/>
  <c r="F94" i="48"/>
  <c r="F102" i="48"/>
  <c r="F92" i="47"/>
  <c r="F100" i="47"/>
  <c r="F92" i="46"/>
  <c r="F100" i="46"/>
  <c r="F92" i="43"/>
  <c r="F100" i="43"/>
  <c r="F92" i="42"/>
  <c r="F100" i="42"/>
  <c r="F92" i="41"/>
  <c r="F100" i="41"/>
  <c r="F92" i="40"/>
  <c r="F100" i="40"/>
  <c r="F95" i="40"/>
  <c r="F85" i="48"/>
  <c r="F93" i="48"/>
  <c r="F101" i="48"/>
  <c r="F99" i="42"/>
  <c r="F99" i="41"/>
  <c r="F99" i="40"/>
  <c r="S522" i="51"/>
  <c r="O523" i="51" s="1"/>
  <c r="S63" i="51"/>
  <c r="H51" i="50"/>
  <c r="C53" i="50"/>
  <c r="P34" i="50"/>
  <c r="P42" i="50"/>
  <c r="P50" i="50"/>
  <c r="AB35" i="50"/>
  <c r="AB43" i="50"/>
  <c r="E51" i="48"/>
  <c r="P36" i="48"/>
  <c r="P41" i="48"/>
  <c r="D53" i="48"/>
  <c r="P33" i="48"/>
  <c r="P49" i="48"/>
  <c r="P36" i="41"/>
  <c r="P44" i="41"/>
  <c r="P52" i="41"/>
  <c r="Q53" i="41"/>
  <c r="AB33" i="41"/>
  <c r="AB41" i="41"/>
  <c r="AB49" i="41"/>
  <c r="P59" i="41"/>
  <c r="P75" i="41"/>
  <c r="P48" i="46"/>
  <c r="AB37" i="46"/>
  <c r="E53" i="46"/>
  <c r="M53" i="46"/>
  <c r="AB53" i="46"/>
  <c r="C51" i="47"/>
  <c r="H53" i="47"/>
  <c r="P38" i="47"/>
  <c r="P46" i="47"/>
  <c r="O53" i="47"/>
  <c r="AB45" i="46"/>
  <c r="P92" i="50"/>
  <c r="B53" i="41"/>
  <c r="P35" i="41"/>
  <c r="P43" i="41"/>
  <c r="P51" i="41"/>
  <c r="R53" i="41"/>
  <c r="AB38" i="41"/>
  <c r="AB46" i="41"/>
  <c r="P60" i="41"/>
  <c r="P76" i="41"/>
  <c r="D51" i="42"/>
  <c r="P37" i="42"/>
  <c r="P45" i="42"/>
  <c r="N51" i="42"/>
  <c r="P53" i="42"/>
  <c r="AB36" i="42"/>
  <c r="AB44" i="42"/>
  <c r="Y51" i="42"/>
  <c r="AG51" i="42"/>
  <c r="AB52" i="42"/>
  <c r="W53" i="42"/>
  <c r="AE53" i="42"/>
  <c r="P74" i="42"/>
  <c r="S548" i="51"/>
  <c r="AB51" i="50"/>
  <c r="P61" i="50"/>
  <c r="P77" i="50"/>
  <c r="D53" i="50"/>
  <c r="P33" i="50"/>
  <c r="P41" i="50"/>
  <c r="P49" i="50"/>
  <c r="L53" i="50"/>
  <c r="AB48" i="50"/>
  <c r="P62" i="50"/>
  <c r="S62" i="50" s="1"/>
  <c r="P78" i="50"/>
  <c r="S78" i="50" s="1"/>
  <c r="H51" i="46"/>
  <c r="C53" i="46"/>
  <c r="P34" i="46"/>
  <c r="P42" i="46"/>
  <c r="P50" i="46"/>
  <c r="AB35" i="46"/>
  <c r="AB43" i="46"/>
  <c r="AB51" i="46"/>
  <c r="P61" i="46"/>
  <c r="P77" i="46"/>
  <c r="C51" i="43"/>
  <c r="H53" i="43"/>
  <c r="P38" i="43"/>
  <c r="P52" i="48"/>
  <c r="Q53" i="48"/>
  <c r="AB33" i="48"/>
  <c r="AB41" i="48"/>
  <c r="AB49" i="48"/>
  <c r="P59" i="48"/>
  <c r="P67" i="48"/>
  <c r="P75" i="48"/>
  <c r="D51" i="46"/>
  <c r="P37" i="46"/>
  <c r="P45" i="46"/>
  <c r="P53" i="46"/>
  <c r="AB36" i="46"/>
  <c r="AB44" i="46"/>
  <c r="AB52" i="46"/>
  <c r="P74" i="46"/>
  <c r="L53" i="48"/>
  <c r="AB48" i="48"/>
  <c r="P62" i="48"/>
  <c r="P78" i="48"/>
  <c r="G51" i="43"/>
  <c r="B53" i="43"/>
  <c r="P35" i="43"/>
  <c r="P43" i="43"/>
  <c r="P51" i="43"/>
  <c r="R53" i="43"/>
  <c r="AB38" i="43"/>
  <c r="AB46" i="43"/>
  <c r="C51" i="42"/>
  <c r="H53" i="42"/>
  <c r="P38" i="42"/>
  <c r="P63" i="43"/>
  <c r="P79" i="43"/>
  <c r="C53" i="40"/>
  <c r="P34" i="40"/>
  <c r="P42" i="40"/>
  <c r="P50" i="40"/>
  <c r="AB35" i="40"/>
  <c r="AB43" i="40"/>
  <c r="AB51" i="40"/>
  <c r="P61" i="40"/>
  <c r="P77" i="40"/>
  <c r="P46" i="42"/>
  <c r="M51" i="42"/>
  <c r="O53" i="42"/>
  <c r="AB39" i="42"/>
  <c r="AB47" i="42"/>
  <c r="X51" i="42"/>
  <c r="AF51" i="42"/>
  <c r="V53" i="42"/>
  <c r="AD53" i="42"/>
  <c r="P94" i="42"/>
  <c r="P46" i="43"/>
  <c r="O53" i="43"/>
  <c r="AB39" i="43"/>
  <c r="AB47" i="43"/>
  <c r="P92" i="42"/>
  <c r="I51" i="51"/>
  <c r="S470" i="51"/>
  <c r="L471" i="51" s="1"/>
  <c r="P60" i="43"/>
  <c r="P76" i="43"/>
  <c r="D53" i="40"/>
  <c r="P33" i="40"/>
  <c r="P41" i="40"/>
  <c r="P49" i="40"/>
  <c r="L53" i="40"/>
  <c r="AB40" i="40"/>
  <c r="AB48" i="40"/>
  <c r="P62" i="40"/>
  <c r="P78" i="40"/>
  <c r="E51" i="50"/>
  <c r="P36" i="50"/>
  <c r="P44" i="50"/>
  <c r="P52" i="50"/>
  <c r="Q53" i="50"/>
  <c r="AB33" i="50"/>
  <c r="AB41" i="50"/>
  <c r="AB49" i="50"/>
  <c r="P59" i="50"/>
  <c r="P67" i="50"/>
  <c r="P75" i="50"/>
  <c r="B51" i="46"/>
  <c r="D52" i="46"/>
  <c r="E53" i="50"/>
  <c r="M53" i="50"/>
  <c r="C53" i="48"/>
  <c r="AB37" i="50"/>
  <c r="H51" i="48"/>
  <c r="P34" i="48"/>
  <c r="P50" i="48"/>
  <c r="AB35" i="48"/>
  <c r="P77" i="48"/>
  <c r="B51" i="47"/>
  <c r="D52" i="47"/>
  <c r="G53" i="47"/>
  <c r="N53" i="47"/>
  <c r="AB34" i="47"/>
  <c r="AB42" i="47"/>
  <c r="AB50" i="47"/>
  <c r="P64" i="47"/>
  <c r="P72" i="47"/>
  <c r="P48" i="50"/>
  <c r="AB51" i="48"/>
  <c r="P61" i="48"/>
  <c r="P36" i="40"/>
  <c r="P44" i="40"/>
  <c r="P52" i="40"/>
  <c r="Q53" i="40"/>
  <c r="AB33" i="40"/>
  <c r="AB41" i="40"/>
  <c r="AB49" i="40"/>
  <c r="P59" i="40"/>
  <c r="P75" i="40"/>
  <c r="G51" i="50"/>
  <c r="B53" i="50"/>
  <c r="P35" i="50"/>
  <c r="P43" i="50"/>
  <c r="P51" i="50"/>
  <c r="R53" i="50"/>
  <c r="AB38" i="50"/>
  <c r="AB46" i="50"/>
  <c r="P60" i="50"/>
  <c r="P76" i="50"/>
  <c r="G51" i="48"/>
  <c r="B53" i="48"/>
  <c r="P35" i="48"/>
  <c r="P51" i="48"/>
  <c r="R53" i="48"/>
  <c r="AB38" i="48"/>
  <c r="AB46" i="48"/>
  <c r="P60" i="48"/>
  <c r="P76" i="48"/>
  <c r="E53" i="47"/>
  <c r="P48" i="47"/>
  <c r="M53" i="47"/>
  <c r="AB37" i="47"/>
  <c r="AB45" i="47"/>
  <c r="AB53" i="47"/>
  <c r="P92" i="41"/>
  <c r="AB45" i="50"/>
  <c r="AB53" i="50"/>
  <c r="P71" i="50"/>
  <c r="S71" i="50" s="1"/>
  <c r="P48" i="48"/>
  <c r="AB53" i="48"/>
  <c r="P79" i="48"/>
  <c r="D51" i="47"/>
  <c r="P45" i="47"/>
  <c r="AB36" i="47"/>
  <c r="AB44" i="47"/>
  <c r="P74" i="47"/>
  <c r="G51" i="46"/>
  <c r="P51" i="46"/>
  <c r="AB46" i="46"/>
  <c r="P76" i="46"/>
  <c r="B51" i="50"/>
  <c r="D52" i="50"/>
  <c r="G53" i="50"/>
  <c r="N53" i="50"/>
  <c r="AB34" i="50"/>
  <c r="AB42" i="50"/>
  <c r="AB50" i="50"/>
  <c r="P64" i="50"/>
  <c r="P72" i="50"/>
  <c r="S72" i="50" s="1"/>
  <c r="B51" i="48"/>
  <c r="D52" i="48"/>
  <c r="G53" i="48"/>
  <c r="N53" i="48"/>
  <c r="AB34" i="48"/>
  <c r="AB50" i="48"/>
  <c r="P64" i="48"/>
  <c r="P72" i="48"/>
  <c r="E51" i="47"/>
  <c r="P36" i="47"/>
  <c r="P44" i="47"/>
  <c r="P52" i="47"/>
  <c r="Q53" i="47"/>
  <c r="AB33" i="47"/>
  <c r="AB41" i="47"/>
  <c r="AB49" i="47"/>
  <c r="P59" i="47"/>
  <c r="P67" i="47"/>
  <c r="P75" i="47"/>
  <c r="D53" i="43"/>
  <c r="P33" i="43"/>
  <c r="P41" i="43"/>
  <c r="P49" i="43"/>
  <c r="L53" i="43"/>
  <c r="AB40" i="43"/>
  <c r="AB48" i="43"/>
  <c r="P62" i="43"/>
  <c r="P78" i="43"/>
  <c r="D53" i="42"/>
  <c r="P33" i="42"/>
  <c r="P41" i="42"/>
  <c r="S60" i="51"/>
  <c r="S77" i="51"/>
  <c r="S61" i="51"/>
  <c r="P63" i="50"/>
  <c r="AB37" i="48"/>
  <c r="AB45" i="48"/>
  <c r="P71" i="48"/>
  <c r="P37" i="47"/>
  <c r="B53" i="46"/>
  <c r="P35" i="46"/>
  <c r="AB38" i="46"/>
  <c r="C51" i="50"/>
  <c r="H53" i="50"/>
  <c r="P38" i="50"/>
  <c r="P46" i="50"/>
  <c r="O53" i="50"/>
  <c r="P94" i="50"/>
  <c r="C51" i="48"/>
  <c r="H53" i="48"/>
  <c r="P38" i="48"/>
  <c r="P46" i="48"/>
  <c r="O53" i="48"/>
  <c r="G51" i="47"/>
  <c r="B53" i="47"/>
  <c r="P35" i="47"/>
  <c r="P43" i="47"/>
  <c r="P51" i="47"/>
  <c r="R53" i="47"/>
  <c r="AB38" i="47"/>
  <c r="AB46" i="47"/>
  <c r="P60" i="47"/>
  <c r="P76" i="47"/>
  <c r="D53" i="46"/>
  <c r="P33" i="46"/>
  <c r="P41" i="46"/>
  <c r="P49" i="46"/>
  <c r="L53" i="46"/>
  <c r="AB48" i="46"/>
  <c r="P62" i="46"/>
  <c r="P78" i="46"/>
  <c r="E53" i="43"/>
  <c r="P40" i="43"/>
  <c r="P48" i="43"/>
  <c r="M53" i="43"/>
  <c r="AB37" i="43"/>
  <c r="AB45" i="43"/>
  <c r="AB53" i="43"/>
  <c r="P79" i="50"/>
  <c r="S79" i="50" s="1"/>
  <c r="E53" i="48"/>
  <c r="M53" i="48"/>
  <c r="P63" i="48"/>
  <c r="P53" i="47"/>
  <c r="AB52" i="47"/>
  <c r="P43" i="46"/>
  <c r="R53" i="46"/>
  <c r="P60" i="46"/>
  <c r="D51" i="50"/>
  <c r="P37" i="50"/>
  <c r="P45" i="50"/>
  <c r="P53" i="50"/>
  <c r="AB36" i="50"/>
  <c r="AB44" i="50"/>
  <c r="AB52" i="50"/>
  <c r="P74" i="50"/>
  <c r="D51" i="48"/>
  <c r="P37" i="48"/>
  <c r="P45" i="48"/>
  <c r="P53" i="48"/>
  <c r="AB36" i="48"/>
  <c r="AB52" i="48"/>
  <c r="P74" i="48"/>
  <c r="H51" i="47"/>
  <c r="C53" i="47"/>
  <c r="P34" i="47"/>
  <c r="P42" i="47"/>
  <c r="P50" i="47"/>
  <c r="AB35" i="47"/>
  <c r="AB43" i="47"/>
  <c r="AB51" i="47"/>
  <c r="P61" i="47"/>
  <c r="P77" i="47"/>
  <c r="P63" i="46"/>
  <c r="P71" i="46"/>
  <c r="P79" i="46"/>
  <c r="B51" i="43"/>
  <c r="D52" i="43"/>
  <c r="G53" i="43"/>
  <c r="P39" i="43"/>
  <c r="P47" i="43"/>
  <c r="N53" i="43"/>
  <c r="AB34" i="43"/>
  <c r="AB42" i="43"/>
  <c r="AB50" i="43"/>
  <c r="P64" i="43"/>
  <c r="S76" i="51"/>
  <c r="E51" i="46"/>
  <c r="P36" i="46"/>
  <c r="P44" i="46"/>
  <c r="P52" i="46"/>
  <c r="Q53" i="46"/>
  <c r="AB33" i="46"/>
  <c r="AB41" i="46"/>
  <c r="AB49" i="46"/>
  <c r="P59" i="46"/>
  <c r="P67" i="46"/>
  <c r="P75" i="46"/>
  <c r="H51" i="43"/>
  <c r="C53" i="43"/>
  <c r="P34" i="43"/>
  <c r="P42" i="43"/>
  <c r="P50" i="43"/>
  <c r="AB35" i="43"/>
  <c r="AB43" i="43"/>
  <c r="AB51" i="43"/>
  <c r="P61" i="43"/>
  <c r="P77" i="43"/>
  <c r="E53" i="42"/>
  <c r="P40" i="42"/>
  <c r="P48" i="42"/>
  <c r="M53" i="42"/>
  <c r="AB37" i="42"/>
  <c r="AB45" i="42"/>
  <c r="V51" i="42"/>
  <c r="AD51" i="42"/>
  <c r="AB53" i="42"/>
  <c r="P63" i="42"/>
  <c r="P79" i="42"/>
  <c r="H53" i="41"/>
  <c r="P38" i="41"/>
  <c r="P46" i="41"/>
  <c r="O53" i="41"/>
  <c r="AB39" i="41"/>
  <c r="AB47" i="41"/>
  <c r="P94" i="41"/>
  <c r="P94" i="43"/>
  <c r="E51" i="42"/>
  <c r="P36" i="42"/>
  <c r="P44" i="42"/>
  <c r="O51" i="42"/>
  <c r="P52" i="42"/>
  <c r="Q53" i="42"/>
  <c r="AB33" i="42"/>
  <c r="AB41" i="42"/>
  <c r="AB49" i="42"/>
  <c r="Z51" i="42"/>
  <c r="AH51" i="42"/>
  <c r="X53" i="42"/>
  <c r="AF53" i="42"/>
  <c r="P59" i="42"/>
  <c r="P75" i="42"/>
  <c r="C53" i="41"/>
  <c r="P34" i="41"/>
  <c r="P42" i="41"/>
  <c r="P50" i="41"/>
  <c r="AB35" i="41"/>
  <c r="AB43" i="41"/>
  <c r="AB51" i="41"/>
  <c r="P61" i="41"/>
  <c r="P77" i="41"/>
  <c r="G53" i="46"/>
  <c r="N53" i="46"/>
  <c r="AB34" i="46"/>
  <c r="AB42" i="46"/>
  <c r="AB50" i="46"/>
  <c r="P64" i="46"/>
  <c r="P72" i="46"/>
  <c r="D51" i="43"/>
  <c r="P37" i="43"/>
  <c r="P45" i="43"/>
  <c r="P53" i="43"/>
  <c r="AB36" i="43"/>
  <c r="AB44" i="43"/>
  <c r="AB52" i="43"/>
  <c r="P74" i="43"/>
  <c r="G51" i="42"/>
  <c r="B53" i="42"/>
  <c r="P35" i="42"/>
  <c r="P43" i="42"/>
  <c r="E53" i="40"/>
  <c r="P40" i="40"/>
  <c r="P48" i="40"/>
  <c r="M53" i="40"/>
  <c r="AB37" i="40"/>
  <c r="AB45" i="40"/>
  <c r="AB53" i="40"/>
  <c r="P63" i="40"/>
  <c r="P79" i="40"/>
  <c r="I53" i="51"/>
  <c r="P63" i="47"/>
  <c r="P71" i="47"/>
  <c r="P79" i="47"/>
  <c r="C51" i="46"/>
  <c r="H53" i="46"/>
  <c r="P38" i="46"/>
  <c r="P46" i="46"/>
  <c r="O53" i="46"/>
  <c r="E51" i="43"/>
  <c r="P36" i="43"/>
  <c r="P44" i="43"/>
  <c r="P52" i="43"/>
  <c r="Q53" i="43"/>
  <c r="AB33" i="43"/>
  <c r="AB41" i="43"/>
  <c r="AB49" i="43"/>
  <c r="P59" i="43"/>
  <c r="P75" i="43"/>
  <c r="P92" i="43"/>
  <c r="H51" i="42"/>
  <c r="C53" i="42"/>
  <c r="P34" i="42"/>
  <c r="B51" i="42"/>
  <c r="G53" i="42"/>
  <c r="P39" i="42"/>
  <c r="P47" i="42"/>
  <c r="L51" i="42"/>
  <c r="N53" i="42"/>
  <c r="AB34" i="42"/>
  <c r="AB42" i="42"/>
  <c r="AB50" i="42"/>
  <c r="W51" i="42"/>
  <c r="AE51" i="42"/>
  <c r="AC53" i="42"/>
  <c r="P64" i="42"/>
  <c r="P37" i="41"/>
  <c r="P45" i="41"/>
  <c r="P53" i="41"/>
  <c r="AB36" i="41"/>
  <c r="AB44" i="41"/>
  <c r="AB52" i="41"/>
  <c r="P74" i="41"/>
  <c r="B53" i="40"/>
  <c r="P35" i="40"/>
  <c r="P43" i="40"/>
  <c r="P51" i="40"/>
  <c r="R53" i="40"/>
  <c r="AB38" i="40"/>
  <c r="AB46" i="40"/>
  <c r="P60" i="40"/>
  <c r="P76" i="40"/>
  <c r="P99" i="40"/>
  <c r="S67" i="51"/>
  <c r="P51" i="42"/>
  <c r="R53" i="42"/>
  <c r="AB38" i="42"/>
  <c r="AB46" i="42"/>
  <c r="AA51" i="42"/>
  <c r="Y53" i="42"/>
  <c r="AG53" i="42"/>
  <c r="P60" i="42"/>
  <c r="P76" i="42"/>
  <c r="D53" i="41"/>
  <c r="P33" i="41"/>
  <c r="P41" i="41"/>
  <c r="P49" i="41"/>
  <c r="L53" i="41"/>
  <c r="AB40" i="41"/>
  <c r="AB48" i="41"/>
  <c r="P62" i="41"/>
  <c r="P78" i="41"/>
  <c r="G53" i="40"/>
  <c r="P39" i="40"/>
  <c r="P47" i="40"/>
  <c r="N53" i="40"/>
  <c r="AB34" i="40"/>
  <c r="AB42" i="40"/>
  <c r="AB50" i="40"/>
  <c r="P64" i="40"/>
  <c r="P42" i="42"/>
  <c r="P50" i="42"/>
  <c r="Q51" i="42"/>
  <c r="AB35" i="42"/>
  <c r="AB43" i="42"/>
  <c r="AB51" i="42"/>
  <c r="Z53" i="42"/>
  <c r="AH53" i="42"/>
  <c r="P61" i="42"/>
  <c r="P77" i="42"/>
  <c r="E53" i="41"/>
  <c r="P40" i="41"/>
  <c r="P48" i="41"/>
  <c r="M53" i="41"/>
  <c r="AB37" i="41"/>
  <c r="AB45" i="41"/>
  <c r="AB53" i="41"/>
  <c r="P63" i="41"/>
  <c r="P79" i="41"/>
  <c r="H53" i="40"/>
  <c r="P38" i="40"/>
  <c r="P46" i="40"/>
  <c r="O53" i="40"/>
  <c r="AB39" i="40"/>
  <c r="AB47" i="40"/>
  <c r="AE626" i="51"/>
  <c r="AE630" i="51" s="1"/>
  <c r="P49" i="42"/>
  <c r="R51" i="42"/>
  <c r="L53" i="42"/>
  <c r="AB40" i="42"/>
  <c r="AB48" i="42"/>
  <c r="AC51" i="42"/>
  <c r="AA53" i="42"/>
  <c r="P62" i="42"/>
  <c r="P78" i="42"/>
  <c r="G53" i="41"/>
  <c r="P39" i="41"/>
  <c r="P47" i="41"/>
  <c r="N53" i="41"/>
  <c r="AB34" i="41"/>
  <c r="AB42" i="41"/>
  <c r="AB50" i="41"/>
  <c r="P64" i="41"/>
  <c r="P37" i="40"/>
  <c r="P45" i="40"/>
  <c r="P53" i="40"/>
  <c r="AB36" i="40"/>
  <c r="AB44" i="40"/>
  <c r="AB52" i="40"/>
  <c r="P74" i="40"/>
  <c r="S53" i="51"/>
  <c r="P92" i="47"/>
  <c r="P94" i="47"/>
  <c r="P92" i="46"/>
  <c r="P94" i="46"/>
  <c r="P99" i="42"/>
  <c r="P99" i="41"/>
  <c r="P92" i="40"/>
  <c r="P94" i="40"/>
  <c r="F626" i="50"/>
  <c r="AE625" i="50"/>
  <c r="AE624" i="50"/>
  <c r="AE623" i="50"/>
  <c r="AE622" i="50"/>
  <c r="AE621" i="50"/>
  <c r="AE620" i="50"/>
  <c r="AE619" i="50"/>
  <c r="AE618" i="50"/>
  <c r="AE617" i="50"/>
  <c r="AE616" i="50"/>
  <c r="AE615" i="50"/>
  <c r="AE614" i="50"/>
  <c r="AE613" i="50"/>
  <c r="AE612" i="50"/>
  <c r="AE611" i="50"/>
  <c r="AE610" i="50"/>
  <c r="AE609" i="50"/>
  <c r="AE608" i="50"/>
  <c r="AE607" i="50"/>
  <c r="AE606" i="50"/>
  <c r="P626" i="50"/>
  <c r="F600" i="50"/>
  <c r="R574" i="50"/>
  <c r="Q574" i="50"/>
  <c r="O574" i="50"/>
  <c r="N574" i="50"/>
  <c r="M574" i="50"/>
  <c r="L574" i="50"/>
  <c r="H574" i="50"/>
  <c r="G574" i="50"/>
  <c r="E574" i="50"/>
  <c r="D574" i="50"/>
  <c r="C574" i="50"/>
  <c r="B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S553" i="50"/>
  <c r="R548" i="50"/>
  <c r="Q548" i="50"/>
  <c r="O548" i="50"/>
  <c r="N548" i="50"/>
  <c r="M548" i="50"/>
  <c r="L548" i="50"/>
  <c r="H548" i="50"/>
  <c r="G548" i="50"/>
  <c r="E548" i="50"/>
  <c r="D548" i="50"/>
  <c r="C548" i="50"/>
  <c r="B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S527" i="50"/>
  <c r="R522" i="50"/>
  <c r="Q522" i="50"/>
  <c r="O522" i="50"/>
  <c r="N522" i="50"/>
  <c r="M522" i="50"/>
  <c r="L522" i="50"/>
  <c r="H522" i="50"/>
  <c r="G522" i="50"/>
  <c r="E522" i="50"/>
  <c r="D522" i="50"/>
  <c r="C522" i="50"/>
  <c r="B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S501" i="50"/>
  <c r="R496" i="50"/>
  <c r="Q496" i="50"/>
  <c r="O496" i="50"/>
  <c r="N496" i="50"/>
  <c r="M496" i="50"/>
  <c r="L496" i="50"/>
  <c r="H496" i="50"/>
  <c r="G496" i="50"/>
  <c r="E496" i="50"/>
  <c r="D496" i="50"/>
  <c r="C496" i="50"/>
  <c r="B496" i="50"/>
  <c r="S495" i="50"/>
  <c r="S494" i="50"/>
  <c r="S493" i="50"/>
  <c r="S492" i="50"/>
  <c r="S491" i="50"/>
  <c r="S490" i="50"/>
  <c r="S488" i="50"/>
  <c r="S487" i="50"/>
  <c r="S483" i="50"/>
  <c r="S480" i="50"/>
  <c r="S479" i="50"/>
  <c r="S478" i="50"/>
  <c r="S477" i="50"/>
  <c r="S476" i="50"/>
  <c r="R470" i="50"/>
  <c r="Q470" i="50"/>
  <c r="O470" i="50"/>
  <c r="N470" i="50"/>
  <c r="M470" i="50"/>
  <c r="L470" i="50"/>
  <c r="H470" i="50"/>
  <c r="G470" i="50"/>
  <c r="E470" i="50"/>
  <c r="D470" i="50"/>
  <c r="C470" i="50"/>
  <c r="B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S449" i="50"/>
  <c r="F444" i="50"/>
  <c r="S443" i="50"/>
  <c r="I443" i="50"/>
  <c r="S442" i="50"/>
  <c r="I442" i="50"/>
  <c r="S441" i="50"/>
  <c r="I441" i="50"/>
  <c r="F418" i="50"/>
  <c r="S417" i="50"/>
  <c r="I417" i="50"/>
  <c r="S416" i="50"/>
  <c r="I416" i="50"/>
  <c r="S415" i="50"/>
  <c r="I415" i="50"/>
  <c r="F392" i="50"/>
  <c r="S391" i="50"/>
  <c r="I391" i="50"/>
  <c r="S390" i="50"/>
  <c r="I390" i="50"/>
  <c r="S389" i="50"/>
  <c r="I389" i="50"/>
  <c r="F366" i="50"/>
  <c r="S365" i="50"/>
  <c r="I365" i="50"/>
  <c r="S364" i="50"/>
  <c r="I364" i="50"/>
  <c r="S363" i="50"/>
  <c r="I363" i="50"/>
  <c r="F340" i="50"/>
  <c r="S339" i="50"/>
  <c r="I339" i="50"/>
  <c r="S338" i="50"/>
  <c r="I338" i="50"/>
  <c r="S337" i="50"/>
  <c r="I337" i="50"/>
  <c r="F314" i="50"/>
  <c r="S313" i="50"/>
  <c r="I313" i="50"/>
  <c r="S312" i="50"/>
  <c r="I312" i="50"/>
  <c r="S311" i="50"/>
  <c r="I311" i="50"/>
  <c r="F288" i="50"/>
  <c r="S287" i="50"/>
  <c r="I287" i="50"/>
  <c r="S286" i="50"/>
  <c r="I286" i="50"/>
  <c r="S285" i="50"/>
  <c r="I285" i="50"/>
  <c r="F262" i="50"/>
  <c r="S261" i="50"/>
  <c r="I261" i="50"/>
  <c r="S260" i="50"/>
  <c r="I260" i="50"/>
  <c r="S259" i="50"/>
  <c r="I259" i="50"/>
  <c r="F236" i="50"/>
  <c r="S235" i="50"/>
  <c r="I235" i="50"/>
  <c r="S234" i="50"/>
  <c r="I234" i="50"/>
  <c r="S233" i="50"/>
  <c r="I233" i="50"/>
  <c r="F210" i="50"/>
  <c r="S209" i="50"/>
  <c r="I209" i="50"/>
  <c r="S208" i="50"/>
  <c r="I208" i="50"/>
  <c r="S207" i="50"/>
  <c r="I207" i="50"/>
  <c r="F184" i="50"/>
  <c r="S183" i="50"/>
  <c r="I183" i="50"/>
  <c r="S182" i="50"/>
  <c r="I182" i="50"/>
  <c r="S181" i="50"/>
  <c r="I181" i="50"/>
  <c r="F158" i="50"/>
  <c r="S157" i="50"/>
  <c r="I157" i="50"/>
  <c r="S156" i="50"/>
  <c r="I156" i="50"/>
  <c r="S155" i="50"/>
  <c r="I155" i="50"/>
  <c r="F132" i="50"/>
  <c r="S131" i="50"/>
  <c r="I131" i="50"/>
  <c r="I129" i="50"/>
  <c r="I128" i="50"/>
  <c r="R80" i="50"/>
  <c r="Q80" i="50"/>
  <c r="O80" i="50"/>
  <c r="N80" i="50"/>
  <c r="M80" i="50"/>
  <c r="L80" i="50"/>
  <c r="H80" i="50"/>
  <c r="G80" i="50"/>
  <c r="E80" i="50"/>
  <c r="D80" i="50"/>
  <c r="C80" i="50"/>
  <c r="B80" i="50"/>
  <c r="F54" i="50"/>
  <c r="A27" i="50"/>
  <c r="A26" i="50"/>
  <c r="A25" i="50"/>
  <c r="A24" i="50"/>
  <c r="P523" i="51" l="1"/>
  <c r="R523" i="51"/>
  <c r="L575" i="51"/>
  <c r="M575" i="51"/>
  <c r="S471" i="52"/>
  <c r="R471" i="51"/>
  <c r="R575" i="51"/>
  <c r="N575" i="51"/>
  <c r="Q575" i="51"/>
  <c r="O575" i="51"/>
  <c r="Q523" i="51"/>
  <c r="M523" i="51"/>
  <c r="L523" i="51"/>
  <c r="N523" i="51"/>
  <c r="S61" i="50"/>
  <c r="S63" i="50"/>
  <c r="S64" i="50"/>
  <c r="S60" i="50"/>
  <c r="S75" i="50"/>
  <c r="S67" i="50"/>
  <c r="S76" i="50"/>
  <c r="S77" i="50"/>
  <c r="P549" i="51"/>
  <c r="N549" i="51"/>
  <c r="L549" i="51"/>
  <c r="Q549" i="51"/>
  <c r="O549" i="51"/>
  <c r="R549" i="51"/>
  <c r="M549" i="51"/>
  <c r="Q471" i="51"/>
  <c r="O471" i="51"/>
  <c r="M471" i="51"/>
  <c r="I53" i="50"/>
  <c r="I51" i="50"/>
  <c r="N471" i="51"/>
  <c r="P471" i="51"/>
  <c r="S74" i="50"/>
  <c r="S53" i="50"/>
  <c r="S470" i="50"/>
  <c r="L471" i="50" s="1"/>
  <c r="S574" i="50"/>
  <c r="Q575" i="50" s="1"/>
  <c r="S548" i="50"/>
  <c r="L549" i="50" s="1"/>
  <c r="S522" i="50"/>
  <c r="O523" i="50" s="1"/>
  <c r="S59" i="50"/>
  <c r="P470" i="50"/>
  <c r="S475" i="50"/>
  <c r="P522" i="50"/>
  <c r="P548" i="50"/>
  <c r="P574" i="50"/>
  <c r="AF608" i="50"/>
  <c r="AF613" i="50"/>
  <c r="AF620" i="50"/>
  <c r="AE605" i="50"/>
  <c r="S575" i="51" l="1"/>
  <c r="R523" i="50"/>
  <c r="S523" i="51"/>
  <c r="M549" i="50"/>
  <c r="O549" i="50"/>
  <c r="AE626" i="50"/>
  <c r="AE630" i="50" s="1"/>
  <c r="S471" i="51"/>
  <c r="R471" i="50"/>
  <c r="R549" i="50"/>
  <c r="S549" i="51"/>
  <c r="N549" i="50"/>
  <c r="Q523" i="50"/>
  <c r="O471" i="50"/>
  <c r="P549" i="50"/>
  <c r="L575" i="50"/>
  <c r="N575" i="50"/>
  <c r="Q549" i="50"/>
  <c r="M575" i="50"/>
  <c r="M523" i="50"/>
  <c r="M471" i="50"/>
  <c r="L523" i="50"/>
  <c r="Q471" i="50"/>
  <c r="N523" i="50"/>
  <c r="N471" i="50"/>
  <c r="P523" i="50"/>
  <c r="P471" i="50"/>
  <c r="P575" i="50"/>
  <c r="R575" i="50"/>
  <c r="O575" i="50"/>
  <c r="S549" i="50" l="1"/>
  <c r="S523" i="50"/>
  <c r="S471" i="50"/>
  <c r="S575" i="50"/>
  <c r="AE624" i="40" l="1"/>
  <c r="AE622" i="40"/>
  <c r="AE618" i="40"/>
  <c r="AE616" i="40"/>
  <c r="AE614" i="40"/>
  <c r="AE613" i="40"/>
  <c r="AE609" i="40"/>
  <c r="AE608" i="40"/>
  <c r="AE606" i="40"/>
  <c r="S573" i="40"/>
  <c r="S572" i="40"/>
  <c r="S571" i="40"/>
  <c r="S570" i="40"/>
  <c r="S569" i="40"/>
  <c r="S568" i="40"/>
  <c r="S567" i="40"/>
  <c r="S566" i="40"/>
  <c r="S565" i="40"/>
  <c r="S564" i="40"/>
  <c r="S563" i="40"/>
  <c r="S562" i="40"/>
  <c r="S561" i="40"/>
  <c r="S560" i="40"/>
  <c r="S559" i="40"/>
  <c r="S558" i="40"/>
  <c r="S557" i="40"/>
  <c r="S556" i="40"/>
  <c r="S555" i="40"/>
  <c r="S554" i="40"/>
  <c r="S553" i="40"/>
  <c r="S547" i="40"/>
  <c r="S546" i="40"/>
  <c r="S545" i="40"/>
  <c r="S544" i="40"/>
  <c r="S543" i="40"/>
  <c r="S542" i="40"/>
  <c r="S541" i="40"/>
  <c r="S540" i="40"/>
  <c r="S539" i="40"/>
  <c r="S538" i="40"/>
  <c r="S537" i="40"/>
  <c r="S536" i="40"/>
  <c r="S535" i="40"/>
  <c r="S534" i="40"/>
  <c r="S533" i="40"/>
  <c r="S532" i="40"/>
  <c r="S531" i="40"/>
  <c r="S530" i="40"/>
  <c r="S529" i="40"/>
  <c r="S528" i="40"/>
  <c r="S527" i="40"/>
  <c r="S521" i="40"/>
  <c r="S520" i="40"/>
  <c r="S519" i="40"/>
  <c r="S518" i="40"/>
  <c r="S517" i="40"/>
  <c r="S516" i="40"/>
  <c r="S515" i="40"/>
  <c r="S514" i="40"/>
  <c r="S513" i="40"/>
  <c r="S512" i="40"/>
  <c r="S511" i="40"/>
  <c r="S510" i="40"/>
  <c r="S509" i="40"/>
  <c r="S508" i="40"/>
  <c r="S507" i="40"/>
  <c r="S506" i="40"/>
  <c r="S505" i="40"/>
  <c r="S504" i="40"/>
  <c r="S503" i="40"/>
  <c r="S502" i="40"/>
  <c r="P522" i="40"/>
  <c r="S495" i="40"/>
  <c r="S494" i="40"/>
  <c r="S493" i="40"/>
  <c r="S492" i="40"/>
  <c r="S491" i="40"/>
  <c r="S490" i="40"/>
  <c r="S480" i="40"/>
  <c r="S479" i="40"/>
  <c r="S478" i="40"/>
  <c r="S477" i="40"/>
  <c r="S476" i="40"/>
  <c r="S475" i="40"/>
  <c r="S469" i="40"/>
  <c r="S468" i="40"/>
  <c r="S467" i="40"/>
  <c r="S466" i="40"/>
  <c r="S465" i="40"/>
  <c r="S464" i="40"/>
  <c r="S463" i="40"/>
  <c r="S462" i="40"/>
  <c r="S461" i="40"/>
  <c r="S460" i="40"/>
  <c r="S459" i="40"/>
  <c r="S458" i="40"/>
  <c r="S457" i="40"/>
  <c r="S456" i="40"/>
  <c r="S455" i="40"/>
  <c r="S454" i="40"/>
  <c r="S453" i="40"/>
  <c r="S452" i="40"/>
  <c r="S451" i="40"/>
  <c r="S450" i="40"/>
  <c r="S449" i="40"/>
  <c r="S443" i="40"/>
  <c r="I443" i="40"/>
  <c r="S442" i="40"/>
  <c r="I442" i="40"/>
  <c r="S441" i="40"/>
  <c r="S417" i="40"/>
  <c r="I417" i="40"/>
  <c r="S416" i="40"/>
  <c r="I416" i="40"/>
  <c r="S415" i="40"/>
  <c r="I415" i="40"/>
  <c r="S391" i="40"/>
  <c r="I391" i="40"/>
  <c r="S390" i="40"/>
  <c r="I390" i="40"/>
  <c r="S389" i="40"/>
  <c r="I389" i="40"/>
  <c r="S365" i="40"/>
  <c r="I365" i="40"/>
  <c r="S364" i="40"/>
  <c r="S363" i="40"/>
  <c r="I363" i="40"/>
  <c r="S339" i="40"/>
  <c r="S338" i="40"/>
  <c r="I338" i="40"/>
  <c r="S337" i="40"/>
  <c r="I337" i="40"/>
  <c r="S313" i="40"/>
  <c r="I313" i="40"/>
  <c r="S312" i="40"/>
  <c r="S311" i="40"/>
  <c r="I311" i="40"/>
  <c r="S287" i="40"/>
  <c r="S286" i="40"/>
  <c r="I286" i="40"/>
  <c r="S285" i="40"/>
  <c r="I285" i="40"/>
  <c r="S261" i="40"/>
  <c r="I261" i="40"/>
  <c r="S260" i="40"/>
  <c r="S259" i="40"/>
  <c r="I259" i="40"/>
  <c r="S235" i="40"/>
  <c r="S234" i="40"/>
  <c r="I234" i="40"/>
  <c r="S233" i="40"/>
  <c r="I233" i="40"/>
  <c r="S209" i="40"/>
  <c r="I209" i="40"/>
  <c r="S208" i="40"/>
  <c r="S207" i="40"/>
  <c r="I207" i="40"/>
  <c r="S183" i="40"/>
  <c r="S182" i="40"/>
  <c r="I182" i="40"/>
  <c r="S181" i="40"/>
  <c r="I181" i="40"/>
  <c r="S157" i="40"/>
  <c r="I157" i="40"/>
  <c r="S156" i="40"/>
  <c r="S155" i="40"/>
  <c r="I155" i="40"/>
  <c r="S131" i="40"/>
  <c r="I131" i="40"/>
  <c r="S53" i="40"/>
  <c r="I53" i="40"/>
  <c r="F626" i="40"/>
  <c r="AE625" i="40"/>
  <c r="AE623" i="40"/>
  <c r="AE621" i="40"/>
  <c r="AE620" i="40"/>
  <c r="AE617" i="40"/>
  <c r="AE615" i="40"/>
  <c r="AE610" i="40"/>
  <c r="AE607" i="40"/>
  <c r="F600" i="40"/>
  <c r="R574" i="40"/>
  <c r="Q574" i="40"/>
  <c r="O574" i="40"/>
  <c r="N574" i="40"/>
  <c r="M574" i="40"/>
  <c r="L574" i="40"/>
  <c r="H574" i="40"/>
  <c r="G574" i="40"/>
  <c r="E574" i="40"/>
  <c r="D574" i="40"/>
  <c r="C574" i="40"/>
  <c r="B574" i="40"/>
  <c r="R548" i="40"/>
  <c r="Q548" i="40"/>
  <c r="O548" i="40"/>
  <c r="N548" i="40"/>
  <c r="M548" i="40"/>
  <c r="L548" i="40"/>
  <c r="H548" i="40"/>
  <c r="G548" i="40"/>
  <c r="E548" i="40"/>
  <c r="D548" i="40"/>
  <c r="C548" i="40"/>
  <c r="B548" i="40"/>
  <c r="R522" i="40"/>
  <c r="Q522" i="40"/>
  <c r="O522" i="40"/>
  <c r="N522" i="40"/>
  <c r="M522" i="40"/>
  <c r="L522" i="40"/>
  <c r="H522" i="40"/>
  <c r="G522" i="40"/>
  <c r="E522" i="40"/>
  <c r="D522" i="40"/>
  <c r="C522" i="40"/>
  <c r="B522" i="40"/>
  <c r="R496" i="40"/>
  <c r="Q496" i="40"/>
  <c r="O496" i="40"/>
  <c r="N496" i="40"/>
  <c r="M496" i="40"/>
  <c r="L496" i="40"/>
  <c r="H496" i="40"/>
  <c r="G496" i="40"/>
  <c r="E496" i="40"/>
  <c r="D496" i="40"/>
  <c r="C496" i="40"/>
  <c r="B496" i="40"/>
  <c r="R470" i="40"/>
  <c r="Q470" i="40"/>
  <c r="O470" i="40"/>
  <c r="N470" i="40"/>
  <c r="M470" i="40"/>
  <c r="L470" i="40"/>
  <c r="H470" i="40"/>
  <c r="G470" i="40"/>
  <c r="E470" i="40"/>
  <c r="D470" i="40"/>
  <c r="C470" i="40"/>
  <c r="B470" i="40"/>
  <c r="F444" i="40"/>
  <c r="I441" i="40"/>
  <c r="F418" i="40"/>
  <c r="F392" i="40"/>
  <c r="F366" i="40"/>
  <c r="I364" i="40"/>
  <c r="F340" i="40"/>
  <c r="I339" i="40"/>
  <c r="F314" i="40"/>
  <c r="I312" i="40"/>
  <c r="F288" i="40"/>
  <c r="I287" i="40"/>
  <c r="F262" i="40"/>
  <c r="I260" i="40"/>
  <c r="F236" i="40"/>
  <c r="I235" i="40"/>
  <c r="F210" i="40"/>
  <c r="I208" i="40"/>
  <c r="F184" i="40"/>
  <c r="I183" i="40"/>
  <c r="F158" i="40"/>
  <c r="I156" i="40"/>
  <c r="F132" i="40"/>
  <c r="R80" i="40"/>
  <c r="Q80" i="40"/>
  <c r="O80" i="40"/>
  <c r="N80" i="40"/>
  <c r="M80" i="40"/>
  <c r="L80" i="40"/>
  <c r="H80" i="40"/>
  <c r="G80" i="40"/>
  <c r="E80" i="40"/>
  <c r="D80" i="40"/>
  <c r="C80" i="40"/>
  <c r="B80" i="40"/>
  <c r="S79" i="40"/>
  <c r="S78" i="40"/>
  <c r="S77" i="40"/>
  <c r="S76" i="40"/>
  <c r="S75" i="40"/>
  <c r="S74" i="40"/>
  <c r="S64" i="40"/>
  <c r="S63" i="40"/>
  <c r="S62" i="40"/>
  <c r="S61" i="40"/>
  <c r="S60" i="40"/>
  <c r="S59" i="40"/>
  <c r="F54" i="40"/>
  <c r="AE624" i="41"/>
  <c r="AE622" i="41"/>
  <c r="AE613" i="41"/>
  <c r="AE609" i="41"/>
  <c r="S443" i="41"/>
  <c r="I443" i="41"/>
  <c r="S442" i="41"/>
  <c r="I442" i="41"/>
  <c r="I441" i="41"/>
  <c r="S417" i="41"/>
  <c r="I417" i="41"/>
  <c r="I416" i="41"/>
  <c r="S415" i="41"/>
  <c r="S391" i="41"/>
  <c r="I391" i="41"/>
  <c r="S390" i="41"/>
  <c r="I390" i="41"/>
  <c r="I389" i="41"/>
  <c r="S365" i="41"/>
  <c r="I365" i="41"/>
  <c r="I364" i="41"/>
  <c r="S363" i="41"/>
  <c r="S339" i="41"/>
  <c r="I339" i="41"/>
  <c r="I338" i="41"/>
  <c r="S337" i="41"/>
  <c r="S313" i="41"/>
  <c r="I313" i="41"/>
  <c r="S312" i="41"/>
  <c r="I312" i="41"/>
  <c r="I311" i="41"/>
  <c r="S287" i="41"/>
  <c r="I287" i="41"/>
  <c r="I286" i="41"/>
  <c r="S285" i="41"/>
  <c r="S261" i="41"/>
  <c r="I261" i="41"/>
  <c r="S260" i="41"/>
  <c r="I260" i="41"/>
  <c r="I259" i="41"/>
  <c r="S235" i="41"/>
  <c r="I235" i="41"/>
  <c r="I234" i="41"/>
  <c r="S233" i="41"/>
  <c r="S209" i="41"/>
  <c r="I209" i="41"/>
  <c r="S208" i="41"/>
  <c r="I208" i="41"/>
  <c r="I207" i="41"/>
  <c r="S183" i="41"/>
  <c r="I183" i="41"/>
  <c r="I182" i="41"/>
  <c r="S181" i="41"/>
  <c r="S157" i="41"/>
  <c r="I157" i="41"/>
  <c r="S156" i="41"/>
  <c r="I156" i="41"/>
  <c r="I155" i="41"/>
  <c r="S131" i="41"/>
  <c r="I131" i="41"/>
  <c r="S53" i="41"/>
  <c r="F626" i="41"/>
  <c r="AE625" i="41"/>
  <c r="AE623" i="41"/>
  <c r="AE621" i="41"/>
  <c r="AE620" i="41"/>
  <c r="AE618" i="41"/>
  <c r="AE617" i="41"/>
  <c r="AE616" i="41"/>
  <c r="AE615" i="41"/>
  <c r="AE614" i="41"/>
  <c r="AE610" i="41"/>
  <c r="AE608" i="41"/>
  <c r="AE607" i="41"/>
  <c r="AE606" i="41"/>
  <c r="F600" i="41"/>
  <c r="R574" i="41"/>
  <c r="Q574" i="41"/>
  <c r="O574" i="41"/>
  <c r="N574" i="41"/>
  <c r="M574" i="41"/>
  <c r="L574" i="41"/>
  <c r="H574" i="41"/>
  <c r="G574" i="41"/>
  <c r="E574" i="41"/>
  <c r="D574" i="41"/>
  <c r="C574" i="41"/>
  <c r="B574" i="41"/>
  <c r="S573" i="41"/>
  <c r="S572" i="41"/>
  <c r="S571" i="41"/>
  <c r="S570" i="41"/>
  <c r="S569" i="41"/>
  <c r="S568" i="41"/>
  <c r="S567" i="41"/>
  <c r="S566" i="41"/>
  <c r="S565" i="41"/>
  <c r="S564" i="41"/>
  <c r="S563" i="41"/>
  <c r="S562" i="41"/>
  <c r="S561" i="41"/>
  <c r="S560" i="41"/>
  <c r="S559" i="41"/>
  <c r="S558" i="41"/>
  <c r="S557" i="41"/>
  <c r="S556" i="41"/>
  <c r="S555" i="41"/>
  <c r="S554" i="41"/>
  <c r="S553" i="41"/>
  <c r="R548" i="41"/>
  <c r="Q548" i="41"/>
  <c r="O548" i="41"/>
  <c r="N548" i="41"/>
  <c r="M548" i="41"/>
  <c r="L548" i="41"/>
  <c r="H548" i="41"/>
  <c r="G548" i="41"/>
  <c r="E548" i="41"/>
  <c r="D548" i="41"/>
  <c r="C548" i="41"/>
  <c r="B548" i="41"/>
  <c r="S547" i="41"/>
  <c r="S546" i="41"/>
  <c r="S545" i="41"/>
  <c r="S544" i="41"/>
  <c r="S543" i="41"/>
  <c r="S542" i="41"/>
  <c r="S541" i="41"/>
  <c r="S540" i="41"/>
  <c r="S539" i="41"/>
  <c r="S538" i="41"/>
  <c r="S537" i="41"/>
  <c r="S536" i="41"/>
  <c r="S535" i="41"/>
  <c r="S534" i="41"/>
  <c r="S533" i="41"/>
  <c r="S532" i="41"/>
  <c r="S531" i="41"/>
  <c r="S530" i="41"/>
  <c r="S529" i="41"/>
  <c r="S528" i="41"/>
  <c r="S527" i="41"/>
  <c r="R522" i="41"/>
  <c r="Q522" i="41"/>
  <c r="O522" i="41"/>
  <c r="N522" i="41"/>
  <c r="M522" i="41"/>
  <c r="L522" i="41"/>
  <c r="H522" i="41"/>
  <c r="G522" i="41"/>
  <c r="E522" i="41"/>
  <c r="D522" i="41"/>
  <c r="C522" i="41"/>
  <c r="B522" i="41"/>
  <c r="S521" i="41"/>
  <c r="S520" i="41"/>
  <c r="S519" i="41"/>
  <c r="S518" i="41"/>
  <c r="S517" i="41"/>
  <c r="S516" i="41"/>
  <c r="S515" i="41"/>
  <c r="S514" i="41"/>
  <c r="S513" i="41"/>
  <c r="S512" i="41"/>
  <c r="S511" i="41"/>
  <c r="S510" i="41"/>
  <c r="S509" i="41"/>
  <c r="S508" i="41"/>
  <c r="S507" i="41"/>
  <c r="S506" i="41"/>
  <c r="S505" i="41"/>
  <c r="S504" i="41"/>
  <c r="S503" i="41"/>
  <c r="S502" i="41"/>
  <c r="P522" i="41"/>
  <c r="R496" i="41"/>
  <c r="Q496" i="41"/>
  <c r="O496" i="41"/>
  <c r="N496" i="41"/>
  <c r="M496" i="41"/>
  <c r="L496" i="41"/>
  <c r="H496" i="41"/>
  <c r="G496" i="41"/>
  <c r="E496" i="41"/>
  <c r="D496" i="41"/>
  <c r="C496" i="41"/>
  <c r="B496" i="41"/>
  <c r="S495" i="41"/>
  <c r="S494" i="41"/>
  <c r="S493" i="41"/>
  <c r="S492" i="41"/>
  <c r="S491" i="41"/>
  <c r="S490" i="41"/>
  <c r="S480" i="41"/>
  <c r="S479" i="41"/>
  <c r="S478" i="41"/>
  <c r="S477" i="41"/>
  <c r="S476" i="41"/>
  <c r="S475" i="41"/>
  <c r="R470" i="41"/>
  <c r="Q470" i="41"/>
  <c r="O470" i="41"/>
  <c r="N470" i="41"/>
  <c r="M470" i="41"/>
  <c r="L470" i="41"/>
  <c r="H470" i="41"/>
  <c r="G470" i="41"/>
  <c r="E470" i="41"/>
  <c r="D470" i="41"/>
  <c r="C470" i="41"/>
  <c r="B470" i="41"/>
  <c r="S469" i="41"/>
  <c r="S468" i="41"/>
  <c r="S467" i="41"/>
  <c r="S466" i="41"/>
  <c r="S465" i="41"/>
  <c r="S464" i="41"/>
  <c r="S463" i="41"/>
  <c r="S462" i="41"/>
  <c r="S461" i="41"/>
  <c r="S460" i="41"/>
  <c r="S459" i="41"/>
  <c r="S458" i="41"/>
  <c r="S457" i="41"/>
  <c r="S456" i="41"/>
  <c r="S455" i="41"/>
  <c r="S454" i="41"/>
  <c r="S453" i="41"/>
  <c r="S452" i="41"/>
  <c r="S451" i="41"/>
  <c r="S450" i="41"/>
  <c r="S449" i="41"/>
  <c r="F444" i="41"/>
  <c r="S441" i="41"/>
  <c r="F418" i="41"/>
  <c r="S416" i="41"/>
  <c r="I415" i="41"/>
  <c r="F392" i="41"/>
  <c r="S389" i="41"/>
  <c r="F366" i="41"/>
  <c r="S364" i="41"/>
  <c r="I363" i="41"/>
  <c r="F340" i="41"/>
  <c r="S338" i="41"/>
  <c r="I337" i="41"/>
  <c r="F314" i="41"/>
  <c r="S311" i="41"/>
  <c r="F288" i="41"/>
  <c r="S286" i="41"/>
  <c r="I285" i="41"/>
  <c r="F262" i="41"/>
  <c r="S259" i="41"/>
  <c r="F236" i="41"/>
  <c r="S234" i="41"/>
  <c r="I233" i="41"/>
  <c r="F210" i="41"/>
  <c r="S207" i="41"/>
  <c r="F184" i="41"/>
  <c r="S182" i="41"/>
  <c r="I181" i="41"/>
  <c r="F158" i="41"/>
  <c r="S155" i="41"/>
  <c r="F132" i="41"/>
  <c r="R80" i="41"/>
  <c r="Q80" i="41"/>
  <c r="O80" i="41"/>
  <c r="N80" i="41"/>
  <c r="M80" i="41"/>
  <c r="L80" i="41"/>
  <c r="H80" i="41"/>
  <c r="G80" i="41"/>
  <c r="E80" i="41"/>
  <c r="D80" i="41"/>
  <c r="C80" i="41"/>
  <c r="B80" i="41"/>
  <c r="S79" i="41"/>
  <c r="S78" i="41"/>
  <c r="S77" i="41"/>
  <c r="S76" i="41"/>
  <c r="S75" i="41"/>
  <c r="S74" i="41"/>
  <c r="S64" i="41"/>
  <c r="S63" i="41"/>
  <c r="S62" i="41"/>
  <c r="S61" i="41"/>
  <c r="S60" i="41"/>
  <c r="S59" i="41"/>
  <c r="F54" i="41"/>
  <c r="I53" i="41"/>
  <c r="AE625" i="42"/>
  <c r="AE623" i="42"/>
  <c r="AE621" i="42"/>
  <c r="AE610" i="42"/>
  <c r="S443" i="42"/>
  <c r="AI442" i="42"/>
  <c r="I442" i="42"/>
  <c r="S441" i="42"/>
  <c r="AI417" i="42"/>
  <c r="I417" i="42"/>
  <c r="S416" i="42"/>
  <c r="AI415" i="42"/>
  <c r="I415" i="42"/>
  <c r="S391" i="42"/>
  <c r="AI390" i="42"/>
  <c r="I390" i="42"/>
  <c r="S389" i="42"/>
  <c r="AI365" i="42"/>
  <c r="I365" i="42"/>
  <c r="S364" i="42"/>
  <c r="AI363" i="42"/>
  <c r="I363" i="42"/>
  <c r="S339" i="42"/>
  <c r="AI338" i="42"/>
  <c r="I338" i="42"/>
  <c r="S337" i="42"/>
  <c r="AI313" i="42"/>
  <c r="I313" i="42"/>
  <c r="S312" i="42"/>
  <c r="AI311" i="42"/>
  <c r="I311" i="42"/>
  <c r="S287" i="42"/>
  <c r="AI286" i="42"/>
  <c r="I286" i="42"/>
  <c r="S285" i="42"/>
  <c r="AI261" i="42"/>
  <c r="I261" i="42"/>
  <c r="S260" i="42"/>
  <c r="AI259" i="42"/>
  <c r="I259" i="42"/>
  <c r="S235" i="42"/>
  <c r="AI234" i="42"/>
  <c r="I234" i="42"/>
  <c r="S233" i="42"/>
  <c r="AI209" i="42"/>
  <c r="I209" i="42"/>
  <c r="S208" i="42"/>
  <c r="AI207" i="42"/>
  <c r="I207" i="42"/>
  <c r="S183" i="42"/>
  <c r="AI182" i="42"/>
  <c r="I182" i="42"/>
  <c r="S181" i="42"/>
  <c r="AI157" i="42"/>
  <c r="I157" i="42"/>
  <c r="S156" i="42"/>
  <c r="AI155" i="42"/>
  <c r="I155" i="42"/>
  <c r="AI131" i="42"/>
  <c r="I131" i="42"/>
  <c r="AI129" i="42"/>
  <c r="I129" i="42"/>
  <c r="S128" i="42"/>
  <c r="S79" i="42"/>
  <c r="S78" i="42"/>
  <c r="S77" i="42"/>
  <c r="S76" i="42"/>
  <c r="S75" i="42"/>
  <c r="S74" i="42"/>
  <c r="S64" i="42"/>
  <c r="S63" i="42"/>
  <c r="S62" i="42"/>
  <c r="S61" i="42"/>
  <c r="S60" i="42"/>
  <c r="AI53" i="42"/>
  <c r="I53" i="42"/>
  <c r="AI51" i="42"/>
  <c r="I51" i="42"/>
  <c r="F626" i="42"/>
  <c r="AE624" i="42"/>
  <c r="AE622" i="42"/>
  <c r="AE620" i="42"/>
  <c r="AE618" i="42"/>
  <c r="AE617" i="42"/>
  <c r="AE616" i="42"/>
  <c r="AE615" i="42"/>
  <c r="AE614" i="42"/>
  <c r="AE613" i="42"/>
  <c r="AE609" i="42"/>
  <c r="AE608" i="42"/>
  <c r="AE607" i="42"/>
  <c r="AE606" i="42"/>
  <c r="F600" i="42"/>
  <c r="R574" i="42"/>
  <c r="Q574" i="42"/>
  <c r="O574" i="42"/>
  <c r="N574" i="42"/>
  <c r="M574" i="42"/>
  <c r="L574" i="42"/>
  <c r="H574" i="42"/>
  <c r="G574" i="42"/>
  <c r="E574" i="42"/>
  <c r="D574" i="42"/>
  <c r="C574" i="42"/>
  <c r="B574" i="42"/>
  <c r="S573" i="42"/>
  <c r="S572" i="42"/>
  <c r="S571" i="42"/>
  <c r="S570" i="42"/>
  <c r="S569" i="42"/>
  <c r="S568" i="42"/>
  <c r="S567" i="42"/>
  <c r="S566" i="42"/>
  <c r="S565" i="42"/>
  <c r="S564" i="42"/>
  <c r="S563" i="42"/>
  <c r="S562" i="42"/>
  <c r="S561" i="42"/>
  <c r="S560" i="42"/>
  <c r="S559" i="42"/>
  <c r="S558" i="42"/>
  <c r="S557" i="42"/>
  <c r="S556" i="42"/>
  <c r="S555" i="42"/>
  <c r="S554" i="42"/>
  <c r="S553" i="42"/>
  <c r="R548" i="42"/>
  <c r="Q548" i="42"/>
  <c r="O548" i="42"/>
  <c r="N548" i="42"/>
  <c r="M548" i="42"/>
  <c r="L548" i="42"/>
  <c r="H548" i="42"/>
  <c r="G548" i="42"/>
  <c r="E548" i="42"/>
  <c r="D548" i="42"/>
  <c r="C548" i="42"/>
  <c r="B548" i="42"/>
  <c r="S547" i="42"/>
  <c r="S546" i="42"/>
  <c r="S545" i="42"/>
  <c r="S544" i="42"/>
  <c r="S543" i="42"/>
  <c r="S542" i="42"/>
  <c r="S541" i="42"/>
  <c r="S540" i="42"/>
  <c r="S539" i="42"/>
  <c r="S538" i="42"/>
  <c r="S537" i="42"/>
  <c r="S536" i="42"/>
  <c r="S535" i="42"/>
  <c r="S534" i="42"/>
  <c r="S533" i="42"/>
  <c r="S532" i="42"/>
  <c r="S531" i="42"/>
  <c r="S530" i="42"/>
  <c r="S529" i="42"/>
  <c r="S528" i="42"/>
  <c r="S527" i="42"/>
  <c r="R522" i="42"/>
  <c r="Q522" i="42"/>
  <c r="O522" i="42"/>
  <c r="N522" i="42"/>
  <c r="M522" i="42"/>
  <c r="L522" i="42"/>
  <c r="H522" i="42"/>
  <c r="G522" i="42"/>
  <c r="E522" i="42"/>
  <c r="D522" i="42"/>
  <c r="C522" i="42"/>
  <c r="B522" i="42"/>
  <c r="S521" i="42"/>
  <c r="S520" i="42"/>
  <c r="S519" i="42"/>
  <c r="S518" i="42"/>
  <c r="S517" i="42"/>
  <c r="S516" i="42"/>
  <c r="S515" i="42"/>
  <c r="S514" i="42"/>
  <c r="S513" i="42"/>
  <c r="S512" i="42"/>
  <c r="S511" i="42"/>
  <c r="S510" i="42"/>
  <c r="S509" i="42"/>
  <c r="S508" i="42"/>
  <c r="S507" i="42"/>
  <c r="S506" i="42"/>
  <c r="S505" i="42"/>
  <c r="S504" i="42"/>
  <c r="S503" i="42"/>
  <c r="S502" i="42"/>
  <c r="P522" i="42"/>
  <c r="R496" i="42"/>
  <c r="Q496" i="42"/>
  <c r="O496" i="42"/>
  <c r="N496" i="42"/>
  <c r="M496" i="42"/>
  <c r="L496" i="42"/>
  <c r="H496" i="42"/>
  <c r="G496" i="42"/>
  <c r="E496" i="42"/>
  <c r="D496" i="42"/>
  <c r="C496" i="42"/>
  <c r="B496" i="42"/>
  <c r="S495" i="42"/>
  <c r="S494" i="42"/>
  <c r="S493" i="42"/>
  <c r="S492" i="42"/>
  <c r="S491" i="42"/>
  <c r="S490" i="42"/>
  <c r="S480" i="42"/>
  <c r="S479" i="42"/>
  <c r="S478" i="42"/>
  <c r="S477" i="42"/>
  <c r="S476" i="42"/>
  <c r="S475" i="42"/>
  <c r="R470" i="42"/>
  <c r="Q470" i="42"/>
  <c r="O470" i="42"/>
  <c r="N470" i="42"/>
  <c r="M470" i="42"/>
  <c r="L470" i="42"/>
  <c r="H470" i="42"/>
  <c r="G470" i="42"/>
  <c r="E470" i="42"/>
  <c r="D470" i="42"/>
  <c r="C470" i="42"/>
  <c r="B470" i="42"/>
  <c r="S469" i="42"/>
  <c r="S468" i="42"/>
  <c r="S467" i="42"/>
  <c r="S466" i="42"/>
  <c r="S465" i="42"/>
  <c r="S464" i="42"/>
  <c r="S463" i="42"/>
  <c r="S462" i="42"/>
  <c r="S461" i="42"/>
  <c r="S460" i="42"/>
  <c r="S459" i="42"/>
  <c r="S458" i="42"/>
  <c r="S457" i="42"/>
  <c r="S456" i="42"/>
  <c r="S455" i="42"/>
  <c r="S454" i="42"/>
  <c r="S453" i="42"/>
  <c r="S452" i="42"/>
  <c r="S451" i="42"/>
  <c r="S450" i="42"/>
  <c r="S449" i="42"/>
  <c r="F444" i="42"/>
  <c r="AI443" i="42"/>
  <c r="I443" i="42"/>
  <c r="S442" i="42"/>
  <c r="AI441" i="42"/>
  <c r="I441" i="42"/>
  <c r="F418" i="42"/>
  <c r="S417" i="42"/>
  <c r="AI416" i="42"/>
  <c r="I416" i="42"/>
  <c r="S415" i="42"/>
  <c r="F392" i="42"/>
  <c r="AI391" i="42"/>
  <c r="I391" i="42"/>
  <c r="S390" i="42"/>
  <c r="AI389" i="42"/>
  <c r="I389" i="42"/>
  <c r="F366" i="42"/>
  <c r="S365" i="42"/>
  <c r="AI364" i="42"/>
  <c r="I364" i="42"/>
  <c r="S363" i="42"/>
  <c r="F340" i="42"/>
  <c r="AI339" i="42"/>
  <c r="I339" i="42"/>
  <c r="S338" i="42"/>
  <c r="AI337" i="42"/>
  <c r="I337" i="42"/>
  <c r="F314" i="42"/>
  <c r="S313" i="42"/>
  <c r="AI312" i="42"/>
  <c r="I312" i="42"/>
  <c r="S311" i="42"/>
  <c r="F288" i="42"/>
  <c r="AI287" i="42"/>
  <c r="I287" i="42"/>
  <c r="S286" i="42"/>
  <c r="AI285" i="42"/>
  <c r="I285" i="42"/>
  <c r="F262" i="42"/>
  <c r="S261" i="42"/>
  <c r="AI260" i="42"/>
  <c r="I260" i="42"/>
  <c r="S259" i="42"/>
  <c r="F236" i="42"/>
  <c r="AI235" i="42"/>
  <c r="I235" i="42"/>
  <c r="S234" i="42"/>
  <c r="AI233" i="42"/>
  <c r="I233" i="42"/>
  <c r="F210" i="42"/>
  <c r="S209" i="42"/>
  <c r="AI208" i="42"/>
  <c r="I208" i="42"/>
  <c r="S207" i="42"/>
  <c r="F184" i="42"/>
  <c r="AI183" i="42"/>
  <c r="I183" i="42"/>
  <c r="S182" i="42"/>
  <c r="AI181" i="42"/>
  <c r="I181" i="42"/>
  <c r="F158" i="42"/>
  <c r="S157" i="42"/>
  <c r="AI156" i="42"/>
  <c r="I156" i="42"/>
  <c r="S155" i="42"/>
  <c r="F132" i="42"/>
  <c r="S131" i="42"/>
  <c r="S129" i="42"/>
  <c r="AI128" i="42"/>
  <c r="I128" i="42"/>
  <c r="R80" i="42"/>
  <c r="Q80" i="42"/>
  <c r="O80" i="42"/>
  <c r="N80" i="42"/>
  <c r="M80" i="42"/>
  <c r="L80" i="42"/>
  <c r="H80" i="42"/>
  <c r="G80" i="42"/>
  <c r="E80" i="42"/>
  <c r="D80" i="42"/>
  <c r="C80" i="42"/>
  <c r="B80" i="42"/>
  <c r="F54" i="42"/>
  <c r="S53" i="42"/>
  <c r="S51" i="42"/>
  <c r="AE624" i="43"/>
  <c r="AE622" i="43"/>
  <c r="AE618" i="43"/>
  <c r="AE616" i="43"/>
  <c r="AE614" i="43"/>
  <c r="AE609" i="43"/>
  <c r="AE606" i="43"/>
  <c r="P574" i="43"/>
  <c r="P548" i="43"/>
  <c r="P522" i="43"/>
  <c r="S469" i="43"/>
  <c r="S468" i="43"/>
  <c r="S467" i="43"/>
  <c r="S466" i="43"/>
  <c r="S465" i="43"/>
  <c r="S464" i="43"/>
  <c r="S463" i="43"/>
  <c r="S462" i="43"/>
  <c r="S461" i="43"/>
  <c r="S460" i="43"/>
  <c r="S459" i="43"/>
  <c r="S458" i="43"/>
  <c r="S457" i="43"/>
  <c r="S456" i="43"/>
  <c r="S455" i="43"/>
  <c r="S454" i="43"/>
  <c r="S453" i="43"/>
  <c r="S452" i="43"/>
  <c r="S451" i="43"/>
  <c r="S450" i="43"/>
  <c r="S449" i="43"/>
  <c r="S443" i="43"/>
  <c r="I442" i="43"/>
  <c r="S441" i="43"/>
  <c r="I417" i="43"/>
  <c r="S416" i="43"/>
  <c r="S415" i="43"/>
  <c r="I415" i="43"/>
  <c r="S391" i="43"/>
  <c r="S390" i="43"/>
  <c r="I390" i="43"/>
  <c r="S389" i="43"/>
  <c r="I389" i="43"/>
  <c r="S365" i="43"/>
  <c r="I365" i="43"/>
  <c r="S364" i="43"/>
  <c r="I364" i="43"/>
  <c r="I363" i="43"/>
  <c r="S339" i="43"/>
  <c r="I339" i="43"/>
  <c r="I338" i="43"/>
  <c r="S337" i="43"/>
  <c r="I313" i="43"/>
  <c r="S312" i="43"/>
  <c r="S311" i="43"/>
  <c r="I311" i="43"/>
  <c r="S287" i="43"/>
  <c r="I287" i="43"/>
  <c r="I286" i="43"/>
  <c r="S285" i="43"/>
  <c r="I261" i="43"/>
  <c r="S260" i="43"/>
  <c r="S259" i="43"/>
  <c r="I259" i="43"/>
  <c r="S235" i="43"/>
  <c r="S234" i="43"/>
  <c r="I234" i="43"/>
  <c r="S233" i="43"/>
  <c r="I233" i="43"/>
  <c r="S209" i="43"/>
  <c r="I209" i="43"/>
  <c r="S208" i="43"/>
  <c r="I208" i="43"/>
  <c r="I207" i="43"/>
  <c r="S183" i="43"/>
  <c r="I183" i="43"/>
  <c r="I182" i="43"/>
  <c r="S181" i="43"/>
  <c r="S157" i="43"/>
  <c r="I157" i="43"/>
  <c r="S156" i="43"/>
  <c r="I156" i="43"/>
  <c r="I155" i="43"/>
  <c r="S131" i="43"/>
  <c r="I131" i="43"/>
  <c r="I128" i="43"/>
  <c r="S53" i="43"/>
  <c r="I53" i="43"/>
  <c r="F626" i="43"/>
  <c r="AE625" i="43"/>
  <c r="AE623" i="43"/>
  <c r="AE621" i="43"/>
  <c r="AE620" i="43"/>
  <c r="AE617" i="43"/>
  <c r="AE615" i="43"/>
  <c r="AE613" i="43"/>
  <c r="AE610" i="43"/>
  <c r="AE608" i="43"/>
  <c r="AE607" i="43"/>
  <c r="AE605" i="43"/>
  <c r="F600" i="43"/>
  <c r="R574" i="43"/>
  <c r="Q574" i="43"/>
  <c r="O574" i="43"/>
  <c r="N574" i="43"/>
  <c r="M574" i="43"/>
  <c r="L574" i="43"/>
  <c r="H574" i="43"/>
  <c r="G574" i="43"/>
  <c r="E574" i="43"/>
  <c r="D574" i="43"/>
  <c r="C574" i="43"/>
  <c r="B574" i="43"/>
  <c r="S573" i="43"/>
  <c r="S572" i="43"/>
  <c r="S571" i="43"/>
  <c r="S570" i="43"/>
  <c r="S569" i="43"/>
  <c r="S568" i="43"/>
  <c r="S567" i="43"/>
  <c r="S566" i="43"/>
  <c r="S565" i="43"/>
  <c r="S564" i="43"/>
  <c r="S563" i="43"/>
  <c r="S562" i="43"/>
  <c r="S561" i="43"/>
  <c r="S560" i="43"/>
  <c r="S559" i="43"/>
  <c r="S558" i="43"/>
  <c r="S557" i="43"/>
  <c r="S556" i="43"/>
  <c r="S555" i="43"/>
  <c r="S554" i="43"/>
  <c r="S553" i="43"/>
  <c r="R548" i="43"/>
  <c r="Q548" i="43"/>
  <c r="O548" i="43"/>
  <c r="N548" i="43"/>
  <c r="M548" i="43"/>
  <c r="L548" i="43"/>
  <c r="H548" i="43"/>
  <c r="G548" i="43"/>
  <c r="E548" i="43"/>
  <c r="D548" i="43"/>
  <c r="C548" i="43"/>
  <c r="B548" i="43"/>
  <c r="S547" i="43"/>
  <c r="S546" i="43"/>
  <c r="S545" i="43"/>
  <c r="S544" i="43"/>
  <c r="S543" i="43"/>
  <c r="S542" i="43"/>
  <c r="S541" i="43"/>
  <c r="S540" i="43"/>
  <c r="S539" i="43"/>
  <c r="S538" i="43"/>
  <c r="S537" i="43"/>
  <c r="S536" i="43"/>
  <c r="S535" i="43"/>
  <c r="S534" i="43"/>
  <c r="S533" i="43"/>
  <c r="S532" i="43"/>
  <c r="S531" i="43"/>
  <c r="S530" i="43"/>
  <c r="S529" i="43"/>
  <c r="S528" i="43"/>
  <c r="S527" i="43"/>
  <c r="R522" i="43"/>
  <c r="Q522" i="43"/>
  <c r="O522" i="43"/>
  <c r="N522" i="43"/>
  <c r="M522" i="43"/>
  <c r="L522" i="43"/>
  <c r="H522" i="43"/>
  <c r="G522" i="43"/>
  <c r="E522" i="43"/>
  <c r="D522" i="43"/>
  <c r="C522" i="43"/>
  <c r="B522" i="43"/>
  <c r="S521" i="43"/>
  <c r="S520" i="43"/>
  <c r="S519" i="43"/>
  <c r="S518" i="43"/>
  <c r="S517" i="43"/>
  <c r="S516" i="43"/>
  <c r="S515" i="43"/>
  <c r="S514" i="43"/>
  <c r="S513" i="43"/>
  <c r="S512" i="43"/>
  <c r="S511" i="43"/>
  <c r="S510" i="43"/>
  <c r="S509" i="43"/>
  <c r="S508" i="43"/>
  <c r="S507" i="43"/>
  <c r="S506" i="43"/>
  <c r="S505" i="43"/>
  <c r="S504" i="43"/>
  <c r="S503" i="43"/>
  <c r="S502" i="43"/>
  <c r="S501" i="43"/>
  <c r="R496" i="43"/>
  <c r="Q496" i="43"/>
  <c r="O496" i="43"/>
  <c r="N496" i="43"/>
  <c r="M496" i="43"/>
  <c r="L496" i="43"/>
  <c r="H496" i="43"/>
  <c r="G496" i="43"/>
  <c r="E496" i="43"/>
  <c r="D496" i="43"/>
  <c r="C496" i="43"/>
  <c r="B496" i="43"/>
  <c r="S495" i="43"/>
  <c r="S494" i="43"/>
  <c r="S493" i="43"/>
  <c r="S492" i="43"/>
  <c r="S491" i="43"/>
  <c r="S490" i="43"/>
  <c r="S480" i="43"/>
  <c r="S479" i="43"/>
  <c r="S478" i="43"/>
  <c r="S477" i="43"/>
  <c r="S476" i="43"/>
  <c r="S475" i="43"/>
  <c r="R470" i="43"/>
  <c r="Q470" i="43"/>
  <c r="O470" i="43"/>
  <c r="N470" i="43"/>
  <c r="M470" i="43"/>
  <c r="L470" i="43"/>
  <c r="H470" i="43"/>
  <c r="G470" i="43"/>
  <c r="E470" i="43"/>
  <c r="D470" i="43"/>
  <c r="C470" i="43"/>
  <c r="B470" i="43"/>
  <c r="P470" i="43"/>
  <c r="F444" i="43"/>
  <c r="I443" i="43"/>
  <c r="S442" i="43"/>
  <c r="I441" i="43"/>
  <c r="F418" i="43"/>
  <c r="S417" i="43"/>
  <c r="I416" i="43"/>
  <c r="F392" i="43"/>
  <c r="I391" i="43"/>
  <c r="F366" i="43"/>
  <c r="S363" i="43"/>
  <c r="F340" i="43"/>
  <c r="S338" i="43"/>
  <c r="I337" i="43"/>
  <c r="F314" i="43"/>
  <c r="S313" i="43"/>
  <c r="I312" i="43"/>
  <c r="F288" i="43"/>
  <c r="S286" i="43"/>
  <c r="I285" i="43"/>
  <c r="F262" i="43"/>
  <c r="S261" i="43"/>
  <c r="I260" i="43"/>
  <c r="F236" i="43"/>
  <c r="I235" i="43"/>
  <c r="F210" i="43"/>
  <c r="S207" i="43"/>
  <c r="F184" i="43"/>
  <c r="S182" i="43"/>
  <c r="I181" i="43"/>
  <c r="F158" i="43"/>
  <c r="S155" i="43"/>
  <c r="F132" i="43"/>
  <c r="I129" i="43"/>
  <c r="R80" i="43"/>
  <c r="Q80" i="43"/>
  <c r="O80" i="43"/>
  <c r="N80" i="43"/>
  <c r="M80" i="43"/>
  <c r="L80" i="43"/>
  <c r="H80" i="43"/>
  <c r="G80" i="43"/>
  <c r="E80" i="43"/>
  <c r="D80" i="43"/>
  <c r="C80" i="43"/>
  <c r="B80" i="43"/>
  <c r="S79" i="43"/>
  <c r="S78" i="43"/>
  <c r="S77" i="43"/>
  <c r="S76" i="43"/>
  <c r="S75" i="43"/>
  <c r="S74" i="43"/>
  <c r="S64" i="43"/>
  <c r="S63" i="43"/>
  <c r="S62" i="43"/>
  <c r="S61" i="43"/>
  <c r="S60" i="43"/>
  <c r="S59" i="43"/>
  <c r="F54" i="43"/>
  <c r="I51" i="43"/>
  <c r="AF613" i="40" l="1"/>
  <c r="AF620" i="43"/>
  <c r="AF620" i="40"/>
  <c r="AF608" i="40"/>
  <c r="S548" i="43"/>
  <c r="R549" i="43" s="1"/>
  <c r="S470" i="42"/>
  <c r="L471" i="42" s="1"/>
  <c r="AJ51" i="42"/>
  <c r="S470" i="40"/>
  <c r="P471" i="40" s="1"/>
  <c r="S574" i="41"/>
  <c r="Q575" i="41" s="1"/>
  <c r="S574" i="40"/>
  <c r="P575" i="40" s="1"/>
  <c r="S574" i="43"/>
  <c r="M575" i="43" s="1"/>
  <c r="S548" i="41"/>
  <c r="R549" i="41" s="1"/>
  <c r="S574" i="42"/>
  <c r="P575" i="42" s="1"/>
  <c r="S522" i="43"/>
  <c r="O523" i="43" s="1"/>
  <c r="S470" i="41"/>
  <c r="Q471" i="41" s="1"/>
  <c r="S548" i="40"/>
  <c r="L549" i="40" s="1"/>
  <c r="S548" i="42"/>
  <c r="R549" i="42" s="1"/>
  <c r="S470" i="43"/>
  <c r="O471" i="43" s="1"/>
  <c r="AF608" i="43"/>
  <c r="AF613" i="43"/>
  <c r="AJ53" i="42"/>
  <c r="P470" i="40"/>
  <c r="S501" i="40"/>
  <c r="S522" i="40" s="1"/>
  <c r="P548" i="40"/>
  <c r="P574" i="40"/>
  <c r="AE605" i="40"/>
  <c r="P470" i="41"/>
  <c r="S501" i="41"/>
  <c r="S522" i="41" s="1"/>
  <c r="AF608" i="41"/>
  <c r="AF613" i="41"/>
  <c r="AF620" i="41"/>
  <c r="P548" i="41"/>
  <c r="P574" i="41"/>
  <c r="AE605" i="41"/>
  <c r="S59" i="42"/>
  <c r="P470" i="42"/>
  <c r="S501" i="42"/>
  <c r="S522" i="42" s="1"/>
  <c r="AF608" i="42"/>
  <c r="AF613" i="42"/>
  <c r="AF620" i="42"/>
  <c r="P548" i="42"/>
  <c r="P574" i="42"/>
  <c r="AE605" i="42"/>
  <c r="R471" i="40" l="1"/>
  <c r="N549" i="40"/>
  <c r="N471" i="42"/>
  <c r="P471" i="42"/>
  <c r="O471" i="42"/>
  <c r="M471" i="42"/>
  <c r="M549" i="43"/>
  <c r="O549" i="43"/>
  <c r="Q523" i="43"/>
  <c r="N523" i="43"/>
  <c r="R471" i="42"/>
  <c r="R575" i="40"/>
  <c r="Q471" i="42"/>
  <c r="P575" i="41"/>
  <c r="R549" i="40"/>
  <c r="Q575" i="40"/>
  <c r="M549" i="40"/>
  <c r="M549" i="42"/>
  <c r="Q549" i="43"/>
  <c r="L523" i="43"/>
  <c r="O549" i="42"/>
  <c r="M575" i="40"/>
  <c r="L549" i="43"/>
  <c r="N549" i="43"/>
  <c r="P549" i="43"/>
  <c r="M523" i="43"/>
  <c r="L549" i="42"/>
  <c r="O471" i="40"/>
  <c r="Q471" i="40"/>
  <c r="P523" i="43"/>
  <c r="R523" i="43"/>
  <c r="N549" i="42"/>
  <c r="P549" i="42"/>
  <c r="R575" i="42"/>
  <c r="L575" i="43"/>
  <c r="N471" i="43"/>
  <c r="M575" i="42"/>
  <c r="O575" i="43"/>
  <c r="M471" i="41"/>
  <c r="R471" i="43"/>
  <c r="L575" i="41"/>
  <c r="N575" i="41"/>
  <c r="P549" i="40"/>
  <c r="R575" i="41"/>
  <c r="O549" i="40"/>
  <c r="M575" i="41"/>
  <c r="O575" i="41"/>
  <c r="Q549" i="40"/>
  <c r="M549" i="41"/>
  <c r="N471" i="41"/>
  <c r="L471" i="43"/>
  <c r="R471" i="41"/>
  <c r="M471" i="40"/>
  <c r="Q575" i="43"/>
  <c r="Q575" i="42"/>
  <c r="L471" i="40"/>
  <c r="N471" i="40"/>
  <c r="L471" i="41"/>
  <c r="O575" i="42"/>
  <c r="Q549" i="42"/>
  <c r="O575" i="40"/>
  <c r="L575" i="40"/>
  <c r="N575" i="40"/>
  <c r="L575" i="42"/>
  <c r="N575" i="42"/>
  <c r="O549" i="41"/>
  <c r="P471" i="43"/>
  <c r="Q549" i="41"/>
  <c r="P471" i="41"/>
  <c r="P575" i="43"/>
  <c r="M471" i="43"/>
  <c r="N549" i="41"/>
  <c r="O471" i="41"/>
  <c r="R575" i="43"/>
  <c r="Q471" i="43"/>
  <c r="P549" i="41"/>
  <c r="N575" i="43"/>
  <c r="L549" i="41"/>
  <c r="Q523" i="40"/>
  <c r="O523" i="40"/>
  <c r="M523" i="40"/>
  <c r="R523" i="40"/>
  <c r="P523" i="40"/>
  <c r="N523" i="40"/>
  <c r="L523" i="40"/>
  <c r="Q523" i="41"/>
  <c r="O523" i="41"/>
  <c r="M523" i="41"/>
  <c r="R523" i="41"/>
  <c r="P523" i="41"/>
  <c r="N523" i="41"/>
  <c r="L523" i="41"/>
  <c r="Q523" i="42"/>
  <c r="O523" i="42"/>
  <c r="M523" i="42"/>
  <c r="R523" i="42"/>
  <c r="P523" i="42"/>
  <c r="N523" i="42"/>
  <c r="L523" i="42"/>
  <c r="S471" i="42" l="1"/>
  <c r="S523" i="43"/>
  <c r="S549" i="43"/>
  <c r="S549" i="42"/>
  <c r="S549" i="40"/>
  <c r="S575" i="41"/>
  <c r="S575" i="42"/>
  <c r="S471" i="40"/>
  <c r="S471" i="41"/>
  <c r="S575" i="40"/>
  <c r="S549" i="41"/>
  <c r="S575" i="43"/>
  <c r="S471" i="43"/>
  <c r="S523" i="40"/>
  <c r="S523" i="41"/>
  <c r="S523" i="42"/>
  <c r="F626" i="48" l="1"/>
  <c r="AE625" i="48"/>
  <c r="AE624" i="48"/>
  <c r="AE623" i="48"/>
  <c r="AE622" i="48"/>
  <c r="AE621" i="48"/>
  <c r="AE620" i="48"/>
  <c r="AE618" i="48"/>
  <c r="AE617" i="48"/>
  <c r="AE616" i="48"/>
  <c r="AE615" i="48"/>
  <c r="AE614" i="48"/>
  <c r="AE613" i="48"/>
  <c r="AE610" i="48"/>
  <c r="AE609" i="48"/>
  <c r="AE608" i="48"/>
  <c r="AE607" i="48"/>
  <c r="AE606" i="48"/>
  <c r="F600" i="48"/>
  <c r="R574" i="48"/>
  <c r="Q574" i="48"/>
  <c r="O574" i="48"/>
  <c r="N574" i="48"/>
  <c r="M574" i="48"/>
  <c r="L574" i="48"/>
  <c r="H574" i="48"/>
  <c r="G574" i="48"/>
  <c r="E574" i="48"/>
  <c r="D574" i="48"/>
  <c r="C574" i="48"/>
  <c r="B574" i="48"/>
  <c r="S573" i="48"/>
  <c r="S572" i="48"/>
  <c r="S571" i="48"/>
  <c r="S570" i="48"/>
  <c r="S569" i="48"/>
  <c r="S568" i="48"/>
  <c r="S567" i="48"/>
  <c r="S566" i="48"/>
  <c r="S565" i="48"/>
  <c r="S564" i="48"/>
  <c r="S563" i="48"/>
  <c r="S562" i="48"/>
  <c r="S561" i="48"/>
  <c r="S560" i="48"/>
  <c r="S559" i="48"/>
  <c r="S558" i="48"/>
  <c r="S557" i="48"/>
  <c r="S556" i="48"/>
  <c r="S555" i="48"/>
  <c r="S554" i="48"/>
  <c r="S553" i="48"/>
  <c r="R548" i="48"/>
  <c r="Q548" i="48"/>
  <c r="O548" i="48"/>
  <c r="N548" i="48"/>
  <c r="M548" i="48"/>
  <c r="L548" i="48"/>
  <c r="H548" i="48"/>
  <c r="G548" i="48"/>
  <c r="E548" i="48"/>
  <c r="D548" i="48"/>
  <c r="C548" i="48"/>
  <c r="B548" i="48"/>
  <c r="S547" i="48"/>
  <c r="S546" i="48"/>
  <c r="S545" i="48"/>
  <c r="S544" i="48"/>
  <c r="S543" i="48"/>
  <c r="S542" i="48"/>
  <c r="S541" i="48"/>
  <c r="S540" i="48"/>
  <c r="S539" i="48"/>
  <c r="S538" i="48"/>
  <c r="S537" i="48"/>
  <c r="S536" i="48"/>
  <c r="S535" i="48"/>
  <c r="S534" i="48"/>
  <c r="S533" i="48"/>
  <c r="S532" i="48"/>
  <c r="S531" i="48"/>
  <c r="S530" i="48"/>
  <c r="S529" i="48"/>
  <c r="S528" i="48"/>
  <c r="S527" i="48"/>
  <c r="R522" i="48"/>
  <c r="Q522" i="48"/>
  <c r="O522" i="48"/>
  <c r="N522" i="48"/>
  <c r="M522" i="48"/>
  <c r="L522" i="48"/>
  <c r="H522" i="48"/>
  <c r="G522" i="48"/>
  <c r="E522" i="48"/>
  <c r="D522" i="48"/>
  <c r="C522" i="48"/>
  <c r="B522" i="48"/>
  <c r="S521" i="48"/>
  <c r="S520" i="48"/>
  <c r="S519" i="48"/>
  <c r="S518" i="48"/>
  <c r="S517" i="48"/>
  <c r="S516" i="48"/>
  <c r="S515" i="48"/>
  <c r="S514" i="48"/>
  <c r="S513" i="48"/>
  <c r="S512" i="48"/>
  <c r="S511" i="48"/>
  <c r="S510" i="48"/>
  <c r="S509" i="48"/>
  <c r="S508" i="48"/>
  <c r="S507" i="48"/>
  <c r="S506" i="48"/>
  <c r="S505" i="48"/>
  <c r="S504" i="48"/>
  <c r="S503" i="48"/>
  <c r="S502" i="48"/>
  <c r="P522" i="48"/>
  <c r="R496" i="48"/>
  <c r="Q496" i="48"/>
  <c r="O496" i="48"/>
  <c r="N496" i="48"/>
  <c r="M496" i="48"/>
  <c r="L496" i="48"/>
  <c r="H496" i="48"/>
  <c r="G496" i="48"/>
  <c r="E496" i="48"/>
  <c r="D496" i="48"/>
  <c r="C496" i="48"/>
  <c r="B496" i="48"/>
  <c r="S495" i="48"/>
  <c r="S494" i="48"/>
  <c r="S493" i="48"/>
  <c r="S492" i="48"/>
  <c r="S491" i="48"/>
  <c r="S490" i="48"/>
  <c r="S488" i="48"/>
  <c r="S487" i="48"/>
  <c r="S483" i="48"/>
  <c r="S480" i="48"/>
  <c r="S479" i="48"/>
  <c r="S478" i="48"/>
  <c r="S477" i="48"/>
  <c r="S476" i="48"/>
  <c r="S475" i="48"/>
  <c r="R470" i="48"/>
  <c r="Q470" i="48"/>
  <c r="O470" i="48"/>
  <c r="N470" i="48"/>
  <c r="M470" i="48"/>
  <c r="L470" i="48"/>
  <c r="H470" i="48"/>
  <c r="G470" i="48"/>
  <c r="E470" i="48"/>
  <c r="D470" i="48"/>
  <c r="C470" i="48"/>
  <c r="B470" i="48"/>
  <c r="S469" i="48"/>
  <c r="S468" i="48"/>
  <c r="S467" i="48"/>
  <c r="S466" i="48"/>
  <c r="S465" i="48"/>
  <c r="S464" i="48"/>
  <c r="S463" i="48"/>
  <c r="S462" i="48"/>
  <c r="S461" i="48"/>
  <c r="S460" i="48"/>
  <c r="S459" i="48"/>
  <c r="S458" i="48"/>
  <c r="S457" i="48"/>
  <c r="S456" i="48"/>
  <c r="S455" i="48"/>
  <c r="S454" i="48"/>
  <c r="S453" i="48"/>
  <c r="S452" i="48"/>
  <c r="S451" i="48"/>
  <c r="S450" i="48"/>
  <c r="S449" i="48"/>
  <c r="F444" i="48"/>
  <c r="S443" i="48"/>
  <c r="I443" i="48"/>
  <c r="S442" i="48"/>
  <c r="I442" i="48"/>
  <c r="S441" i="48"/>
  <c r="I441" i="48"/>
  <c r="F418" i="48"/>
  <c r="S417" i="48"/>
  <c r="I417" i="48"/>
  <c r="S416" i="48"/>
  <c r="I416" i="48"/>
  <c r="S415" i="48"/>
  <c r="I415" i="48"/>
  <c r="F392" i="48"/>
  <c r="S391" i="48"/>
  <c r="I391" i="48"/>
  <c r="S390" i="48"/>
  <c r="I390" i="48"/>
  <c r="S389" i="48"/>
  <c r="I389" i="48"/>
  <c r="F366" i="48"/>
  <c r="S365" i="48"/>
  <c r="I365" i="48"/>
  <c r="S364" i="48"/>
  <c r="I364" i="48"/>
  <c r="S363" i="48"/>
  <c r="I363" i="48"/>
  <c r="F340" i="48"/>
  <c r="S339" i="48"/>
  <c r="I339" i="48"/>
  <c r="S338" i="48"/>
  <c r="I338" i="48"/>
  <c r="S337" i="48"/>
  <c r="I337" i="48"/>
  <c r="F314" i="48"/>
  <c r="S313" i="48"/>
  <c r="I313" i="48"/>
  <c r="S312" i="48"/>
  <c r="I312" i="48"/>
  <c r="S311" i="48"/>
  <c r="I311" i="48"/>
  <c r="F288" i="48"/>
  <c r="S287" i="48"/>
  <c r="I287" i="48"/>
  <c r="S286" i="48"/>
  <c r="I286" i="48"/>
  <c r="S285" i="48"/>
  <c r="I285" i="48"/>
  <c r="F262" i="48"/>
  <c r="S261" i="48"/>
  <c r="I261" i="48"/>
  <c r="S260" i="48"/>
  <c r="I260" i="48"/>
  <c r="S259" i="48"/>
  <c r="I259" i="48"/>
  <c r="F236" i="48"/>
  <c r="S235" i="48"/>
  <c r="I235" i="48"/>
  <c r="S234" i="48"/>
  <c r="I234" i="48"/>
  <c r="S233" i="48"/>
  <c r="I233" i="48"/>
  <c r="F210" i="48"/>
  <c r="S209" i="48"/>
  <c r="I209" i="48"/>
  <c r="S208" i="48"/>
  <c r="I208" i="48"/>
  <c r="S207" i="48"/>
  <c r="I207" i="48"/>
  <c r="F184" i="48"/>
  <c r="S183" i="48"/>
  <c r="I183" i="48"/>
  <c r="S182" i="48"/>
  <c r="I182" i="48"/>
  <c r="S181" i="48"/>
  <c r="I181" i="48"/>
  <c r="F158" i="48"/>
  <c r="S157" i="48"/>
  <c r="I157" i="48"/>
  <c r="S156" i="48"/>
  <c r="I156" i="48"/>
  <c r="S155" i="48"/>
  <c r="I155" i="48"/>
  <c r="F132" i="48"/>
  <c r="S131" i="48"/>
  <c r="I131" i="48"/>
  <c r="I129" i="48"/>
  <c r="I128" i="48"/>
  <c r="R80" i="48"/>
  <c r="Q80" i="48"/>
  <c r="O80" i="48"/>
  <c r="N80" i="48"/>
  <c r="M80" i="48"/>
  <c r="L80" i="48"/>
  <c r="H80" i="48"/>
  <c r="G80" i="48"/>
  <c r="E80" i="48"/>
  <c r="D80" i="48"/>
  <c r="C80" i="48"/>
  <c r="B80" i="48"/>
  <c r="S79" i="48"/>
  <c r="S78" i="48"/>
  <c r="S77" i="48"/>
  <c r="S76" i="48"/>
  <c r="S75" i="48"/>
  <c r="S74" i="48"/>
  <c r="S72" i="48"/>
  <c r="S71" i="48"/>
  <c r="S67" i="48"/>
  <c r="S64" i="48"/>
  <c r="S63" i="48"/>
  <c r="S62" i="48"/>
  <c r="S61" i="48"/>
  <c r="S60" i="48"/>
  <c r="S59" i="48"/>
  <c r="S53" i="48"/>
  <c r="I53" i="48"/>
  <c r="I51" i="48"/>
  <c r="A27" i="48"/>
  <c r="A26" i="48"/>
  <c r="A25" i="48"/>
  <c r="A24" i="48"/>
  <c r="F626" i="47"/>
  <c r="AE625" i="47"/>
  <c r="AE624" i="47"/>
  <c r="AE623" i="47"/>
  <c r="AE622" i="47"/>
  <c r="AE621" i="47"/>
  <c r="AE620" i="47"/>
  <c r="AE618" i="47"/>
  <c r="AE617" i="47"/>
  <c r="AE616" i="47"/>
  <c r="AE615" i="47"/>
  <c r="AE614" i="47"/>
  <c r="AE613" i="47"/>
  <c r="AE610" i="47"/>
  <c r="AE609" i="47"/>
  <c r="AE608" i="47"/>
  <c r="AE607" i="47"/>
  <c r="AE606" i="47"/>
  <c r="F600" i="47"/>
  <c r="R574" i="47"/>
  <c r="Q574" i="47"/>
  <c r="O574" i="47"/>
  <c r="N574" i="47"/>
  <c r="M574" i="47"/>
  <c r="L574" i="47"/>
  <c r="H574" i="47"/>
  <c r="G574" i="47"/>
  <c r="E574" i="47"/>
  <c r="D574" i="47"/>
  <c r="C574" i="47"/>
  <c r="B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R548" i="47"/>
  <c r="Q548" i="47"/>
  <c r="O548" i="47"/>
  <c r="N548" i="47"/>
  <c r="M548" i="47"/>
  <c r="L548" i="47"/>
  <c r="H548" i="47"/>
  <c r="G548" i="47"/>
  <c r="E548" i="47"/>
  <c r="D548" i="47"/>
  <c r="C548" i="47"/>
  <c r="B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R522" i="47"/>
  <c r="Q522" i="47"/>
  <c r="O522" i="47"/>
  <c r="N522" i="47"/>
  <c r="M522" i="47"/>
  <c r="L522" i="47"/>
  <c r="H522" i="47"/>
  <c r="G522" i="47"/>
  <c r="E522" i="47"/>
  <c r="D522" i="47"/>
  <c r="C522" i="47"/>
  <c r="B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P522" i="47"/>
  <c r="R496" i="47"/>
  <c r="Q496" i="47"/>
  <c r="O496" i="47"/>
  <c r="N496" i="47"/>
  <c r="M496" i="47"/>
  <c r="L496" i="47"/>
  <c r="H496" i="47"/>
  <c r="G496" i="47"/>
  <c r="E496" i="47"/>
  <c r="D496" i="47"/>
  <c r="C496" i="47"/>
  <c r="B496" i="47"/>
  <c r="S495" i="47"/>
  <c r="S494" i="47"/>
  <c r="S493" i="47"/>
  <c r="S492" i="47"/>
  <c r="S491" i="47"/>
  <c r="S490" i="47"/>
  <c r="S488" i="47"/>
  <c r="S487" i="47"/>
  <c r="S483" i="47"/>
  <c r="S480" i="47"/>
  <c r="S479" i="47"/>
  <c r="S478" i="47"/>
  <c r="S477" i="47"/>
  <c r="S476" i="47"/>
  <c r="S475" i="47"/>
  <c r="R470" i="47"/>
  <c r="Q470" i="47"/>
  <c r="O470" i="47"/>
  <c r="N470" i="47"/>
  <c r="M470" i="47"/>
  <c r="L470" i="47"/>
  <c r="H470" i="47"/>
  <c r="G470" i="47"/>
  <c r="E470" i="47"/>
  <c r="D470" i="47"/>
  <c r="C470" i="47"/>
  <c r="B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F444" i="47"/>
  <c r="S443" i="47"/>
  <c r="I443" i="47"/>
  <c r="S442" i="47"/>
  <c r="I442" i="47"/>
  <c r="S441" i="47"/>
  <c r="I441" i="47"/>
  <c r="F418" i="47"/>
  <c r="S417" i="47"/>
  <c r="I417" i="47"/>
  <c r="S416" i="47"/>
  <c r="I416" i="47"/>
  <c r="S415" i="47"/>
  <c r="I415" i="47"/>
  <c r="F392" i="47"/>
  <c r="S391" i="47"/>
  <c r="I391" i="47"/>
  <c r="S390" i="47"/>
  <c r="I390" i="47"/>
  <c r="S389" i="47"/>
  <c r="I389" i="47"/>
  <c r="F366" i="47"/>
  <c r="S365" i="47"/>
  <c r="I365" i="47"/>
  <c r="S364" i="47"/>
  <c r="I364" i="47"/>
  <c r="S363" i="47"/>
  <c r="I363" i="47"/>
  <c r="F340" i="47"/>
  <c r="S339" i="47"/>
  <c r="I339" i="47"/>
  <c r="S338" i="47"/>
  <c r="I338" i="47"/>
  <c r="S337" i="47"/>
  <c r="I337" i="47"/>
  <c r="F314" i="47"/>
  <c r="S313" i="47"/>
  <c r="I313" i="47"/>
  <c r="S312" i="47"/>
  <c r="I312" i="47"/>
  <c r="S311" i="47"/>
  <c r="I311" i="47"/>
  <c r="F288" i="47"/>
  <c r="S287" i="47"/>
  <c r="I287" i="47"/>
  <c r="S286" i="47"/>
  <c r="I286" i="47"/>
  <c r="S285" i="47"/>
  <c r="I285" i="47"/>
  <c r="F262" i="47"/>
  <c r="S261" i="47"/>
  <c r="I261" i="47"/>
  <c r="S260" i="47"/>
  <c r="I260" i="47"/>
  <c r="S259" i="47"/>
  <c r="I259" i="47"/>
  <c r="F236" i="47"/>
  <c r="S235" i="47"/>
  <c r="I235" i="47"/>
  <c r="S234" i="47"/>
  <c r="I234" i="47"/>
  <c r="S233" i="47"/>
  <c r="I233" i="47"/>
  <c r="F210" i="47"/>
  <c r="S209" i="47"/>
  <c r="I209" i="47"/>
  <c r="S208" i="47"/>
  <c r="I208" i="47"/>
  <c r="S207" i="47"/>
  <c r="I207" i="47"/>
  <c r="F184" i="47"/>
  <c r="S183" i="47"/>
  <c r="I183" i="47"/>
  <c r="S182" i="47"/>
  <c r="I182" i="47"/>
  <c r="S181" i="47"/>
  <c r="I181" i="47"/>
  <c r="F158" i="47"/>
  <c r="S157" i="47"/>
  <c r="I157" i="47"/>
  <c r="S156" i="47"/>
  <c r="I156" i="47"/>
  <c r="S155" i="47"/>
  <c r="I155" i="47"/>
  <c r="F132" i="47"/>
  <c r="S131" i="47"/>
  <c r="I131" i="47"/>
  <c r="I129" i="47"/>
  <c r="I128" i="47"/>
  <c r="R80" i="47"/>
  <c r="Q80" i="47"/>
  <c r="O80" i="47"/>
  <c r="N80" i="47"/>
  <c r="M80" i="47"/>
  <c r="L80" i="47"/>
  <c r="H80" i="47"/>
  <c r="G80" i="47"/>
  <c r="E80" i="47"/>
  <c r="D80" i="47"/>
  <c r="C80" i="47"/>
  <c r="B80" i="47"/>
  <c r="S79" i="47"/>
  <c r="S78" i="47"/>
  <c r="S77" i="47"/>
  <c r="S76" i="47"/>
  <c r="S75" i="47"/>
  <c r="S74" i="47"/>
  <c r="S72" i="47"/>
  <c r="S71" i="47"/>
  <c r="S67" i="47"/>
  <c r="S64" i="47"/>
  <c r="S63" i="47"/>
  <c r="S62" i="47"/>
  <c r="S61" i="47"/>
  <c r="S60" i="47"/>
  <c r="F54" i="47"/>
  <c r="S53" i="47"/>
  <c r="I53" i="47"/>
  <c r="I51" i="47"/>
  <c r="A27" i="47"/>
  <c r="A26" i="47"/>
  <c r="A25" i="47"/>
  <c r="A24" i="47"/>
  <c r="F626" i="46"/>
  <c r="AE625" i="46"/>
  <c r="AE624" i="46"/>
  <c r="AE623" i="46"/>
  <c r="AE622" i="46"/>
  <c r="AE621" i="46"/>
  <c r="AE620" i="46"/>
  <c r="AE618" i="46"/>
  <c r="AE617" i="46"/>
  <c r="AE616" i="46"/>
  <c r="AE615" i="46"/>
  <c r="AE614" i="46"/>
  <c r="AE613" i="46"/>
  <c r="AE610" i="46"/>
  <c r="AE609" i="46"/>
  <c r="AE608" i="46"/>
  <c r="AE607" i="46"/>
  <c r="AE606" i="46"/>
  <c r="F600" i="46"/>
  <c r="R574" i="46"/>
  <c r="Q574" i="46"/>
  <c r="O574" i="46"/>
  <c r="N574" i="46"/>
  <c r="M574" i="46"/>
  <c r="L574" i="46"/>
  <c r="H574" i="46"/>
  <c r="G574" i="46"/>
  <c r="E574" i="46"/>
  <c r="D574" i="46"/>
  <c r="C574" i="46"/>
  <c r="B574" i="46"/>
  <c r="S573" i="46"/>
  <c r="S572" i="46"/>
  <c r="S571" i="46"/>
  <c r="S570" i="46"/>
  <c r="S569" i="46"/>
  <c r="S568" i="46"/>
  <c r="S567" i="46"/>
  <c r="S566" i="46"/>
  <c r="S565" i="46"/>
  <c r="S564" i="46"/>
  <c r="S563" i="46"/>
  <c r="S562" i="46"/>
  <c r="S561" i="46"/>
  <c r="S560" i="46"/>
  <c r="S559" i="46"/>
  <c r="S558" i="46"/>
  <c r="S557" i="46"/>
  <c r="S556" i="46"/>
  <c r="S555" i="46"/>
  <c r="S554" i="46"/>
  <c r="S553" i="46"/>
  <c r="R548" i="46"/>
  <c r="Q548" i="46"/>
  <c r="O548" i="46"/>
  <c r="N548" i="46"/>
  <c r="M548" i="46"/>
  <c r="L548" i="46"/>
  <c r="H548" i="46"/>
  <c r="G548" i="46"/>
  <c r="E548" i="46"/>
  <c r="D548" i="46"/>
  <c r="C548" i="46"/>
  <c r="B548" i="46"/>
  <c r="S547" i="46"/>
  <c r="S546" i="46"/>
  <c r="S545" i="46"/>
  <c r="S544" i="46"/>
  <c r="S543" i="46"/>
  <c r="S542" i="46"/>
  <c r="S541" i="46"/>
  <c r="S540" i="46"/>
  <c r="S539" i="46"/>
  <c r="S538" i="46"/>
  <c r="S537" i="46"/>
  <c r="S536" i="46"/>
  <c r="S535" i="46"/>
  <c r="S534" i="46"/>
  <c r="S533" i="46"/>
  <c r="S532" i="46"/>
  <c r="S531" i="46"/>
  <c r="S530" i="46"/>
  <c r="S529" i="46"/>
  <c r="S528" i="46"/>
  <c r="S527" i="46"/>
  <c r="R522" i="46"/>
  <c r="Q522" i="46"/>
  <c r="O522" i="46"/>
  <c r="N522" i="46"/>
  <c r="M522" i="46"/>
  <c r="L522" i="46"/>
  <c r="H522" i="46"/>
  <c r="G522" i="46"/>
  <c r="E522" i="46"/>
  <c r="D522" i="46"/>
  <c r="C522" i="46"/>
  <c r="B522" i="46"/>
  <c r="S521" i="46"/>
  <c r="S520" i="46"/>
  <c r="S519" i="46"/>
  <c r="S518" i="46"/>
  <c r="S517" i="46"/>
  <c r="S516" i="46"/>
  <c r="S515" i="46"/>
  <c r="S514" i="46"/>
  <c r="S513" i="46"/>
  <c r="S512" i="46"/>
  <c r="S511" i="46"/>
  <c r="S510" i="46"/>
  <c r="S509" i="46"/>
  <c r="S508" i="46"/>
  <c r="S507" i="46"/>
  <c r="S506" i="46"/>
  <c r="S505" i="46"/>
  <c r="S504" i="46"/>
  <c r="S503" i="46"/>
  <c r="S502" i="46"/>
  <c r="P522" i="46"/>
  <c r="R496" i="46"/>
  <c r="Q496" i="46"/>
  <c r="O496" i="46"/>
  <c r="N496" i="46"/>
  <c r="M496" i="46"/>
  <c r="L496" i="46"/>
  <c r="H496" i="46"/>
  <c r="G496" i="46"/>
  <c r="E496" i="46"/>
  <c r="D496" i="46"/>
  <c r="C496" i="46"/>
  <c r="B496" i="46"/>
  <c r="S495" i="46"/>
  <c r="S494" i="46"/>
  <c r="S493" i="46"/>
  <c r="S492" i="46"/>
  <c r="S491" i="46"/>
  <c r="S490" i="46"/>
  <c r="S488" i="46"/>
  <c r="S487" i="46"/>
  <c r="S483" i="46"/>
  <c r="S480" i="46"/>
  <c r="S479" i="46"/>
  <c r="S478" i="46"/>
  <c r="S477" i="46"/>
  <c r="S476" i="46"/>
  <c r="S475" i="46"/>
  <c r="R470" i="46"/>
  <c r="Q470" i="46"/>
  <c r="O470" i="46"/>
  <c r="N470" i="46"/>
  <c r="M470" i="46"/>
  <c r="L470" i="46"/>
  <c r="H470" i="46"/>
  <c r="G470" i="46"/>
  <c r="E470" i="46"/>
  <c r="D470" i="46"/>
  <c r="C470" i="46"/>
  <c r="B470" i="46"/>
  <c r="S469" i="46"/>
  <c r="S468" i="46"/>
  <c r="S467" i="46"/>
  <c r="S466" i="46"/>
  <c r="S465" i="46"/>
  <c r="S464" i="46"/>
  <c r="S463" i="46"/>
  <c r="S462" i="46"/>
  <c r="S461" i="46"/>
  <c r="S460" i="46"/>
  <c r="S459" i="46"/>
  <c r="S458" i="46"/>
  <c r="S457" i="46"/>
  <c r="S456" i="46"/>
  <c r="S455" i="46"/>
  <c r="S454" i="46"/>
  <c r="S453" i="46"/>
  <c r="S452" i="46"/>
  <c r="S451" i="46"/>
  <c r="S450" i="46"/>
  <c r="S449" i="46"/>
  <c r="F444" i="46"/>
  <c r="S443" i="46"/>
  <c r="I443" i="46"/>
  <c r="S442" i="46"/>
  <c r="I442" i="46"/>
  <c r="S441" i="46"/>
  <c r="I441" i="46"/>
  <c r="F418" i="46"/>
  <c r="S417" i="46"/>
  <c r="I417" i="46"/>
  <c r="S416" i="46"/>
  <c r="I416" i="46"/>
  <c r="S415" i="46"/>
  <c r="I415" i="46"/>
  <c r="F392" i="46"/>
  <c r="S391" i="46"/>
  <c r="I391" i="46"/>
  <c r="S390" i="46"/>
  <c r="I390" i="46"/>
  <c r="S389" i="46"/>
  <c r="I389" i="46"/>
  <c r="F366" i="46"/>
  <c r="S365" i="46"/>
  <c r="I365" i="46"/>
  <c r="S364" i="46"/>
  <c r="I364" i="46"/>
  <c r="S363" i="46"/>
  <c r="I363" i="46"/>
  <c r="F340" i="46"/>
  <c r="S339" i="46"/>
  <c r="I339" i="46"/>
  <c r="S338" i="46"/>
  <c r="I338" i="46"/>
  <c r="S337" i="46"/>
  <c r="I337" i="46"/>
  <c r="F314" i="46"/>
  <c r="S313" i="46"/>
  <c r="I313" i="46"/>
  <c r="S312" i="46"/>
  <c r="I312" i="46"/>
  <c r="S311" i="46"/>
  <c r="I311" i="46"/>
  <c r="F288" i="46"/>
  <c r="S287" i="46"/>
  <c r="I287" i="46"/>
  <c r="S286" i="46"/>
  <c r="I286" i="46"/>
  <c r="S285" i="46"/>
  <c r="I285" i="46"/>
  <c r="F262" i="46"/>
  <c r="S261" i="46"/>
  <c r="I261" i="46"/>
  <c r="S260" i="46"/>
  <c r="I260" i="46"/>
  <c r="S259" i="46"/>
  <c r="I259" i="46"/>
  <c r="F236" i="46"/>
  <c r="S235" i="46"/>
  <c r="I235" i="46"/>
  <c r="S234" i="46"/>
  <c r="I234" i="46"/>
  <c r="S233" i="46"/>
  <c r="I233" i="46"/>
  <c r="F210" i="46"/>
  <c r="S209" i="46"/>
  <c r="I209" i="46"/>
  <c r="S208" i="46"/>
  <c r="I208" i="46"/>
  <c r="S207" i="46"/>
  <c r="I207" i="46"/>
  <c r="F184" i="46"/>
  <c r="S183" i="46"/>
  <c r="I183" i="46"/>
  <c r="S182" i="46"/>
  <c r="I182" i="46"/>
  <c r="S181" i="46"/>
  <c r="I181" i="46"/>
  <c r="F158" i="46"/>
  <c r="S157" i="46"/>
  <c r="I157" i="46"/>
  <c r="S156" i="46"/>
  <c r="I156" i="46"/>
  <c r="S155" i="46"/>
  <c r="I155" i="46"/>
  <c r="F132" i="46"/>
  <c r="S131" i="46"/>
  <c r="I131" i="46"/>
  <c r="I129" i="46"/>
  <c r="I128" i="46"/>
  <c r="R80" i="46"/>
  <c r="Q80" i="46"/>
  <c r="O80" i="46"/>
  <c r="N80" i="46"/>
  <c r="M80" i="46"/>
  <c r="L80" i="46"/>
  <c r="H80" i="46"/>
  <c r="G80" i="46"/>
  <c r="E80" i="46"/>
  <c r="D80" i="46"/>
  <c r="C80" i="46"/>
  <c r="B80" i="46"/>
  <c r="S79" i="46"/>
  <c r="S78" i="46"/>
  <c r="S77" i="46"/>
  <c r="S76" i="46"/>
  <c r="S75" i="46"/>
  <c r="S74" i="46"/>
  <c r="S72" i="46"/>
  <c r="S71" i="46"/>
  <c r="S67" i="46"/>
  <c r="S64" i="46"/>
  <c r="S63" i="46"/>
  <c r="S62" i="46"/>
  <c r="S61" i="46"/>
  <c r="S60" i="46"/>
  <c r="S59" i="46"/>
  <c r="F54" i="46"/>
  <c r="S53" i="46"/>
  <c r="I53" i="46"/>
  <c r="I51" i="46"/>
  <c r="S574" i="46" l="1"/>
  <c r="L575" i="46" s="1"/>
  <c r="S574" i="47"/>
  <c r="Q575" i="47" s="1"/>
  <c r="S548" i="48"/>
  <c r="R549" i="48" s="1"/>
  <c r="S548" i="46"/>
  <c r="L549" i="46" s="1"/>
  <c r="S470" i="48"/>
  <c r="M471" i="48" s="1"/>
  <c r="S470" i="46"/>
  <c r="L471" i="46" s="1"/>
  <c r="S470" i="47"/>
  <c r="R471" i="47" s="1"/>
  <c r="S574" i="48"/>
  <c r="P575" i="48" s="1"/>
  <c r="F54" i="48"/>
  <c r="P470" i="48"/>
  <c r="S501" i="48"/>
  <c r="S522" i="48" s="1"/>
  <c r="AF608" i="48"/>
  <c r="AF613" i="48"/>
  <c r="AF620" i="48"/>
  <c r="P548" i="48"/>
  <c r="P574" i="48"/>
  <c r="AE605" i="48"/>
  <c r="S59" i="47"/>
  <c r="P470" i="47"/>
  <c r="S501" i="47"/>
  <c r="S522" i="47" s="1"/>
  <c r="S548" i="47"/>
  <c r="AF608" i="47"/>
  <c r="AF613" i="47"/>
  <c r="AF620" i="47"/>
  <c r="P548" i="47"/>
  <c r="P574" i="47"/>
  <c r="AE605" i="47"/>
  <c r="P470" i="46"/>
  <c r="S501" i="46"/>
  <c r="S522" i="46" s="1"/>
  <c r="AF608" i="46"/>
  <c r="AF613" i="46"/>
  <c r="AF620" i="46"/>
  <c r="P548" i="46"/>
  <c r="P574" i="46"/>
  <c r="AE605" i="46"/>
  <c r="R575" i="48" l="1"/>
  <c r="N471" i="46"/>
  <c r="R471" i="46"/>
  <c r="M471" i="46"/>
  <c r="Q471" i="47"/>
  <c r="P471" i="46"/>
  <c r="M471" i="47"/>
  <c r="O471" i="46"/>
  <c r="Q471" i="46"/>
  <c r="N575" i="47"/>
  <c r="Q549" i="48"/>
  <c r="R575" i="46"/>
  <c r="P575" i="46"/>
  <c r="N575" i="46"/>
  <c r="P575" i="47"/>
  <c r="P549" i="46"/>
  <c r="M549" i="48"/>
  <c r="R549" i="46"/>
  <c r="N549" i="46"/>
  <c r="M575" i="46"/>
  <c r="O575" i="46"/>
  <c r="L471" i="48"/>
  <c r="O575" i="48"/>
  <c r="Q575" i="46"/>
  <c r="O471" i="48"/>
  <c r="L575" i="47"/>
  <c r="O471" i="47"/>
  <c r="M575" i="48"/>
  <c r="O549" i="48"/>
  <c r="Q471" i="48"/>
  <c r="L549" i="48"/>
  <c r="N471" i="48"/>
  <c r="R575" i="47"/>
  <c r="L471" i="47"/>
  <c r="M575" i="47"/>
  <c r="N471" i="47"/>
  <c r="L575" i="48"/>
  <c r="N549" i="48"/>
  <c r="P471" i="48"/>
  <c r="Q575" i="48"/>
  <c r="O575" i="47"/>
  <c r="P471" i="47"/>
  <c r="N575" i="48"/>
  <c r="P549" i="48"/>
  <c r="R471" i="48"/>
  <c r="M549" i="46"/>
  <c r="O549" i="46"/>
  <c r="Q549" i="46"/>
  <c r="Q523" i="48"/>
  <c r="O523" i="48"/>
  <c r="M523" i="48"/>
  <c r="R523" i="48"/>
  <c r="P523" i="48"/>
  <c r="N523" i="48"/>
  <c r="L523" i="48"/>
  <c r="Q523" i="47"/>
  <c r="O523" i="47"/>
  <c r="M523" i="47"/>
  <c r="R523" i="47"/>
  <c r="P523" i="47"/>
  <c r="N523" i="47"/>
  <c r="L523" i="47"/>
  <c r="Q549" i="47"/>
  <c r="O549" i="47"/>
  <c r="M549" i="47"/>
  <c r="R549" i="47"/>
  <c r="P549" i="47"/>
  <c r="N549" i="47"/>
  <c r="L549" i="47"/>
  <c r="Q523" i="46"/>
  <c r="O523" i="46"/>
  <c r="M523" i="46"/>
  <c r="R523" i="46"/>
  <c r="P523" i="46"/>
  <c r="N523" i="46"/>
  <c r="L523" i="46"/>
  <c r="S471" i="46" l="1"/>
  <c r="S575" i="46"/>
  <c r="S549" i="48"/>
  <c r="S575" i="48"/>
  <c r="S575" i="47"/>
  <c r="S471" i="48"/>
  <c r="S471" i="47"/>
  <c r="S549" i="46"/>
  <c r="S523" i="48"/>
  <c r="S523" i="46"/>
  <c r="S523" i="47"/>
  <c r="S549" i="47"/>
  <c r="AB418" i="43" l="1"/>
  <c r="AB366" i="43"/>
  <c r="AB340" i="43"/>
  <c r="AB314" i="43"/>
  <c r="AB236" i="43"/>
  <c r="AB210" i="43"/>
  <c r="AB444" i="43"/>
  <c r="AB288" i="43"/>
  <c r="AB184" i="43"/>
  <c r="AB392" i="43"/>
  <c r="AB158" i="43"/>
  <c r="AB262" i="43"/>
  <c r="AB132" i="43"/>
  <c r="P132" i="43" l="1"/>
  <c r="P392" i="43"/>
  <c r="P158" i="43"/>
  <c r="AB54" i="43" l="1"/>
  <c r="P340" i="43"/>
  <c r="P236" i="43"/>
  <c r="P184" i="43"/>
  <c r="P288" i="43"/>
  <c r="P262" i="43"/>
  <c r="P366" i="43"/>
  <c r="P314" i="43"/>
  <c r="P210" i="43"/>
  <c r="P444" i="43"/>
  <c r="P54" i="43"/>
  <c r="P418" i="43"/>
  <c r="AB444" i="42" l="1"/>
  <c r="AB340" i="42"/>
  <c r="AB392" i="42"/>
  <c r="AB418" i="42"/>
  <c r="AB184" i="42"/>
  <c r="AB262" i="42"/>
  <c r="AB210" i="42"/>
  <c r="AB158" i="42"/>
  <c r="AB314" i="42"/>
  <c r="AB132" i="42"/>
  <c r="AB236" i="42"/>
  <c r="AB366" i="42"/>
  <c r="AB288" i="42"/>
  <c r="P132" i="42" l="1"/>
  <c r="P392" i="42"/>
  <c r="P184" i="42"/>
  <c r="P288" i="42"/>
  <c r="P236" i="42"/>
  <c r="P158" i="42"/>
  <c r="P54" i="42" l="1"/>
  <c r="AB54" i="42"/>
  <c r="P340" i="42"/>
  <c r="P418" i="42"/>
  <c r="P210" i="42"/>
  <c r="P314" i="42"/>
  <c r="P366" i="42"/>
  <c r="P444" i="42"/>
  <c r="P262" i="42"/>
  <c r="AB262" i="41" l="1"/>
  <c r="AB184" i="41"/>
  <c r="AB366" i="41"/>
  <c r="AB444" i="41"/>
  <c r="AB418" i="41"/>
  <c r="AB210" i="41"/>
  <c r="AB132" i="41"/>
  <c r="AB236" i="41"/>
  <c r="AB392" i="41"/>
  <c r="AB288" i="41"/>
  <c r="AB158" i="41"/>
  <c r="AB314" i="41"/>
  <c r="AB340" i="41"/>
  <c r="P132" i="41" l="1"/>
  <c r="P210" i="41"/>
  <c r="P314" i="41"/>
  <c r="P158" i="41"/>
  <c r="P444" i="41"/>
  <c r="P262" i="41"/>
  <c r="P340" i="41"/>
  <c r="P418" i="41"/>
  <c r="P288" i="41"/>
  <c r="P366" i="41"/>
  <c r="P392" i="41"/>
  <c r="P184" i="41"/>
  <c r="P236" i="41"/>
  <c r="AB54" i="41"/>
  <c r="P54" i="41" l="1"/>
  <c r="AE612" i="41" l="1"/>
  <c r="AE612" i="43"/>
  <c r="AE611" i="41" l="1"/>
  <c r="AE611" i="40" l="1"/>
  <c r="AE612" i="40"/>
  <c r="AE611" i="43" l="1"/>
  <c r="AE619" i="41"/>
  <c r="P626" i="41"/>
  <c r="AE626" i="41" l="1"/>
  <c r="AE630" i="41" s="1"/>
  <c r="AE611" i="42"/>
  <c r="AE619" i="40"/>
  <c r="P626" i="40"/>
  <c r="AE626" i="40" l="1"/>
  <c r="AE630" i="40" s="1"/>
  <c r="AE619" i="43"/>
  <c r="P626" i="43"/>
  <c r="AE612" i="42"/>
  <c r="AE626" i="43" l="1"/>
  <c r="AE630" i="43"/>
  <c r="AE619" i="42"/>
  <c r="P626" i="42"/>
  <c r="AE626" i="42" l="1"/>
  <c r="AE630" i="42" s="1"/>
  <c r="AB184" i="40" l="1"/>
  <c r="AB418" i="40"/>
  <c r="AB314" i="40"/>
  <c r="AB210" i="40"/>
  <c r="AB444" i="40"/>
  <c r="AB340" i="40"/>
  <c r="AB236" i="40"/>
  <c r="AB132" i="40"/>
  <c r="AB366" i="40"/>
  <c r="AB262" i="40"/>
  <c r="AB158" i="40"/>
  <c r="AB392" i="40"/>
  <c r="AB288" i="40"/>
  <c r="P288" i="40" l="1"/>
  <c r="P158" i="40"/>
  <c r="P262" i="40"/>
  <c r="P132" i="40"/>
  <c r="AB54" i="40"/>
  <c r="P236" i="40"/>
  <c r="P340" i="40"/>
  <c r="P444" i="40"/>
  <c r="P210" i="40"/>
  <c r="P314" i="40"/>
  <c r="P418" i="40"/>
  <c r="P184" i="40"/>
  <c r="P392" i="40"/>
  <c r="P366" i="40"/>
  <c r="P54" i="40" l="1"/>
  <c r="AE611" i="46" l="1"/>
  <c r="AE612" i="46" l="1"/>
  <c r="AE619" i="46" l="1"/>
  <c r="P626" i="46"/>
  <c r="AE626" i="46" l="1"/>
  <c r="AE630" i="46" s="1"/>
  <c r="AE611" i="47" l="1"/>
  <c r="AE612" i="47" l="1"/>
  <c r="AE619" i="47" l="1"/>
  <c r="P626" i="47"/>
  <c r="AE626" i="47" l="1"/>
  <c r="AE630" i="47" s="1"/>
  <c r="P94" i="48" l="1"/>
  <c r="AB44" i="48" l="1"/>
  <c r="AB42" i="48"/>
  <c r="P44" i="48" l="1"/>
  <c r="P42" i="48"/>
  <c r="AB43" i="48"/>
  <c r="P43" i="48" l="1"/>
  <c r="AE611" i="48" l="1"/>
  <c r="P626" i="48"/>
  <c r="AE612" i="48"/>
  <c r="AE619" i="48" l="1"/>
  <c r="AE626" i="48"/>
  <c r="AE630" i="48" l="1"/>
  <c r="P92" i="48" l="1"/>
  <c r="AB40" i="48" l="1"/>
  <c r="P40" i="48" l="1"/>
  <c r="F86" i="5" l="1"/>
  <c r="F87" i="5"/>
  <c r="F88" i="5"/>
  <c r="F89" i="5"/>
  <c r="F90" i="5"/>
  <c r="F91" i="5"/>
  <c r="F93" i="5"/>
  <c r="F94" i="5"/>
  <c r="F95" i="5"/>
  <c r="F96" i="5"/>
  <c r="F97" i="5"/>
  <c r="F98" i="5"/>
  <c r="F99" i="5"/>
  <c r="F100" i="5"/>
  <c r="F101" i="5"/>
  <c r="F103" i="5"/>
  <c r="F104" i="5"/>
  <c r="F85" i="5" l="1"/>
  <c r="F105" i="5"/>
  <c r="I487" i="34" l="1"/>
  <c r="I488" i="8" l="1"/>
  <c r="I488" i="32" l="1"/>
  <c r="I487" i="36" l="1"/>
  <c r="I488" i="36"/>
  <c r="F99" i="43" l="1"/>
  <c r="P99" i="43" l="1"/>
  <c r="AB40" i="47" l="1"/>
  <c r="P40" i="47" l="1"/>
  <c r="F99" i="46" l="1"/>
  <c r="P99" i="46" l="1"/>
  <c r="F99" i="48" l="1"/>
  <c r="P99" i="48" l="1"/>
  <c r="AB40" i="46" l="1"/>
  <c r="P40" i="46" l="1"/>
  <c r="AB418" i="46" l="1"/>
  <c r="AB236" i="46"/>
  <c r="AB314" i="46"/>
  <c r="AB444" i="46"/>
  <c r="AB366" i="46"/>
  <c r="AB39" i="46"/>
  <c r="AB132" i="46"/>
  <c r="AB210" i="46"/>
  <c r="AB392" i="46"/>
  <c r="AB158" i="46"/>
  <c r="AB262" i="46"/>
  <c r="AB184" i="46"/>
  <c r="AB47" i="46"/>
  <c r="AB288" i="46"/>
  <c r="AB340" i="46"/>
  <c r="P314" i="46" l="1"/>
  <c r="P340" i="46"/>
  <c r="P132" i="46"/>
  <c r="AB54" i="46"/>
  <c r="P236" i="46"/>
  <c r="P39" i="46"/>
  <c r="P210" i="46"/>
  <c r="P158" i="46" l="1"/>
  <c r="P418" i="46"/>
  <c r="P288" i="46"/>
  <c r="P262" i="46"/>
  <c r="P47" i="46"/>
  <c r="P184" i="46"/>
  <c r="P366" i="46"/>
  <c r="P392" i="46"/>
  <c r="P444" i="46"/>
  <c r="P54" i="46" l="1"/>
  <c r="F99" i="47" l="1"/>
  <c r="P99" i="47" l="1"/>
  <c r="AB158" i="47" l="1"/>
  <c r="AB444" i="47"/>
  <c r="AB210" i="47"/>
  <c r="AB392" i="47"/>
  <c r="AB262" i="47"/>
  <c r="AB236" i="47"/>
  <c r="AB366" i="47"/>
  <c r="AB39" i="47"/>
  <c r="AB132" i="47"/>
  <c r="AB418" i="47"/>
  <c r="AB47" i="47"/>
  <c r="AB184" i="47"/>
  <c r="AB340" i="47"/>
  <c r="AB314" i="47"/>
  <c r="AB288" i="47"/>
  <c r="AB54" i="47" l="1"/>
  <c r="P132" i="47"/>
  <c r="P366" i="47"/>
  <c r="P184" i="47"/>
  <c r="P288" i="47" l="1"/>
  <c r="P210" i="47"/>
  <c r="P262" i="47"/>
  <c r="P392" i="47"/>
  <c r="P314" i="47"/>
  <c r="P158" i="47"/>
  <c r="P340" i="47"/>
  <c r="P39" i="47"/>
  <c r="P47" i="47"/>
  <c r="P418" i="47"/>
  <c r="P236" i="47"/>
  <c r="P444" i="47"/>
  <c r="P54" i="47" l="1"/>
  <c r="AB40" i="50" l="1"/>
  <c r="P40" i="50" l="1"/>
  <c r="AB40" i="51" l="1"/>
  <c r="P40" i="51" l="1"/>
  <c r="F99" i="51" l="1"/>
  <c r="P99" i="51" l="1"/>
  <c r="AB288" i="51" l="1"/>
  <c r="AB210" i="51"/>
  <c r="AB392" i="51"/>
  <c r="AB340" i="51"/>
  <c r="AB418" i="51"/>
  <c r="AB47" i="51"/>
  <c r="AB314" i="51"/>
  <c r="AB158" i="51"/>
  <c r="AB366" i="51"/>
  <c r="AB262" i="51"/>
  <c r="AB184" i="51"/>
  <c r="AB236" i="51"/>
  <c r="AB444" i="51"/>
  <c r="AB132" i="51"/>
  <c r="AB39" i="51"/>
  <c r="P132" i="51" l="1"/>
  <c r="AB54" i="51"/>
  <c r="P288" i="51"/>
  <c r="P236" i="51" l="1"/>
  <c r="P210" i="51"/>
  <c r="P418" i="51"/>
  <c r="P340" i="51"/>
  <c r="P392" i="51"/>
  <c r="P158" i="51"/>
  <c r="P314" i="51"/>
  <c r="P444" i="51"/>
  <c r="P39" i="51"/>
  <c r="P366" i="51"/>
  <c r="P184" i="51"/>
  <c r="P262" i="51"/>
  <c r="P47" i="51"/>
  <c r="S481" i="51" l="1"/>
  <c r="P65" i="51"/>
  <c r="P54" i="51"/>
  <c r="S65" i="51" l="1"/>
  <c r="AB47" i="52" l="1"/>
  <c r="AB39" i="52" l="1"/>
  <c r="AB132" i="52"/>
  <c r="AB184" i="52" l="1"/>
  <c r="AB392" i="52"/>
  <c r="AB418" i="52"/>
  <c r="AB210" i="52"/>
  <c r="AB288" i="52"/>
  <c r="AB444" i="52" l="1"/>
  <c r="AB236" i="52"/>
  <c r="AB340" i="52"/>
  <c r="AB158" i="52"/>
  <c r="AB40" i="52"/>
  <c r="AB314" i="52"/>
  <c r="AB262" i="52"/>
  <c r="AB366" i="52"/>
  <c r="AB54" i="52" l="1"/>
  <c r="P40" i="52"/>
  <c r="F99" i="52" l="1"/>
  <c r="P262" i="52" l="1"/>
  <c r="P366" i="52"/>
  <c r="P288" i="52"/>
  <c r="P132" i="52"/>
  <c r="P210" i="52"/>
  <c r="P184" i="52" l="1"/>
  <c r="P158" i="52"/>
  <c r="P340" i="52"/>
  <c r="P444" i="52"/>
  <c r="P392" i="52"/>
  <c r="P236" i="52"/>
  <c r="P99" i="52"/>
  <c r="P47" i="52"/>
  <c r="P39" i="52"/>
  <c r="P314" i="52"/>
  <c r="P418" i="52"/>
  <c r="P54" i="52" l="1"/>
  <c r="S481" i="52"/>
  <c r="P65" i="52"/>
  <c r="S65" i="52" l="1"/>
  <c r="F99" i="50" l="1"/>
  <c r="P99" i="50" l="1"/>
  <c r="AB366" i="50" l="1"/>
  <c r="AB236" i="50" l="1"/>
  <c r="AB158" i="50"/>
  <c r="AB288" i="50"/>
  <c r="AB418" i="50"/>
  <c r="P236" i="50"/>
  <c r="AB340" i="50"/>
  <c r="AB314" i="50"/>
  <c r="AB210" i="50"/>
  <c r="AB392" i="50"/>
  <c r="AB47" i="50"/>
  <c r="AB262" i="50"/>
  <c r="AB444" i="50"/>
  <c r="AB184" i="50"/>
  <c r="AB132" i="50"/>
  <c r="AB39" i="50"/>
  <c r="P314" i="50"/>
  <c r="P47" i="50" l="1"/>
  <c r="P39" i="50"/>
  <c r="P132" i="50"/>
  <c r="P158" i="50"/>
  <c r="AB54" i="50"/>
  <c r="P418" i="50"/>
  <c r="P288" i="50"/>
  <c r="P184" i="50"/>
  <c r="P392" i="50"/>
  <c r="P262" i="50"/>
  <c r="P444" i="50"/>
  <c r="P340" i="50"/>
  <c r="P210" i="50"/>
  <c r="P366" i="50"/>
  <c r="P54" i="50" l="1"/>
  <c r="AB262" i="48" l="1"/>
  <c r="AB47" i="48"/>
  <c r="AB132" i="48"/>
  <c r="AB39" i="48"/>
  <c r="AB210" i="48"/>
  <c r="AB314" i="48"/>
  <c r="AB288" i="48"/>
  <c r="AB236" i="48"/>
  <c r="AB184" i="48"/>
  <c r="AB158" i="48"/>
  <c r="AB418" i="48"/>
  <c r="AB366" i="48"/>
  <c r="AB392" i="48"/>
  <c r="AB444" i="48"/>
  <c r="AB340" i="48"/>
  <c r="P158" i="48" l="1"/>
  <c r="P47" i="48"/>
  <c r="P210" i="48"/>
  <c r="AB54" i="48"/>
  <c r="P444" i="48"/>
  <c r="P288" i="48"/>
  <c r="P236" i="48"/>
  <c r="P39" i="48"/>
  <c r="P132" i="48"/>
  <c r="P314" i="48"/>
  <c r="P262" i="48"/>
  <c r="P366" i="48"/>
  <c r="P184" i="48"/>
  <c r="P340" i="48"/>
  <c r="P418" i="48"/>
  <c r="P54" i="48" l="1"/>
  <c r="P392" i="48"/>
  <c r="AB42" i="55" l="1"/>
  <c r="P42" i="55" l="1"/>
  <c r="AB43" i="55" l="1"/>
  <c r="AB44" i="55"/>
  <c r="P44" i="55" l="1"/>
  <c r="P43" i="55"/>
  <c r="AB42" i="54" l="1"/>
  <c r="P42" i="54" l="1"/>
  <c r="AB44" i="54" l="1"/>
  <c r="P44" i="54" l="1"/>
  <c r="AB43" i="54" l="1"/>
  <c r="P43" i="54" l="1"/>
  <c r="I563" i="57" l="1"/>
  <c r="I505" i="57"/>
  <c r="I483" i="57"/>
  <c r="I436" i="1"/>
  <c r="I436" i="8"/>
  <c r="I436" i="32"/>
  <c r="I436" i="34"/>
  <c r="I357" i="32"/>
  <c r="I357" i="34"/>
  <c r="I478" i="57"/>
  <c r="I516" i="57" l="1"/>
  <c r="I449" i="57"/>
  <c r="I479" i="57"/>
  <c r="I487" i="57"/>
  <c r="I501" i="57"/>
  <c r="I509" i="57"/>
  <c r="I518" i="57"/>
  <c r="I531" i="57"/>
  <c r="I539" i="57"/>
  <c r="F59" i="57"/>
  <c r="I561" i="57"/>
  <c r="I495" i="57"/>
  <c r="I547" i="57"/>
  <c r="I450" i="57"/>
  <c r="I467" i="57"/>
  <c r="I480" i="57"/>
  <c r="I488" i="57"/>
  <c r="I502" i="57"/>
  <c r="I510" i="57"/>
  <c r="I519" i="57"/>
  <c r="I532" i="57"/>
  <c r="I540" i="57"/>
  <c r="I554" i="57"/>
  <c r="I562" i="57"/>
  <c r="I571" i="57"/>
  <c r="I459" i="57"/>
  <c r="I489" i="57"/>
  <c r="I511" i="57"/>
  <c r="I520" i="57"/>
  <c r="I541" i="57"/>
  <c r="I572" i="57"/>
  <c r="I452" i="57"/>
  <c r="I482" i="57"/>
  <c r="I490" i="57"/>
  <c r="I504" i="57"/>
  <c r="I512" i="57"/>
  <c r="I521" i="57"/>
  <c r="I534" i="57"/>
  <c r="I542" i="57"/>
  <c r="I556" i="57"/>
  <c r="I564" i="57"/>
  <c r="I573" i="57"/>
  <c r="I513" i="57"/>
  <c r="I535" i="57"/>
  <c r="I565" i="57"/>
  <c r="I528" i="57"/>
  <c r="I454" i="57"/>
  <c r="I462" i="57"/>
  <c r="I476" i="57"/>
  <c r="I484" i="57"/>
  <c r="I493" i="57"/>
  <c r="I514" i="57"/>
  <c r="I536" i="57"/>
  <c r="I545" i="57"/>
  <c r="I558" i="57"/>
  <c r="I566" i="57"/>
  <c r="I451" i="57"/>
  <c r="I481" i="57"/>
  <c r="I503" i="57"/>
  <c r="I533" i="57"/>
  <c r="I555" i="57"/>
  <c r="I461" i="57"/>
  <c r="I475" i="57"/>
  <c r="I527" i="57"/>
  <c r="I557" i="57"/>
  <c r="I508" i="57"/>
  <c r="I515" i="57"/>
  <c r="I485" i="57"/>
  <c r="I494" i="57"/>
  <c r="I507" i="57"/>
  <c r="I529" i="57"/>
  <c r="I537" i="57"/>
  <c r="I559" i="57"/>
  <c r="I567" i="57"/>
  <c r="I477" i="57"/>
  <c r="I506" i="57"/>
  <c r="I453" i="57"/>
  <c r="I544" i="57"/>
  <c r="I568" i="57"/>
  <c r="I464" i="57"/>
  <c r="I486" i="57"/>
  <c r="I530" i="57"/>
  <c r="I538" i="57"/>
  <c r="I560" i="57"/>
  <c r="AD44" i="57" l="1"/>
  <c r="AI312" i="57"/>
  <c r="AJ312" i="57" s="1"/>
  <c r="AA48" i="57"/>
  <c r="AC35" i="57"/>
  <c r="AI286" i="57"/>
  <c r="AJ286" i="57" s="1"/>
  <c r="W50" i="57"/>
  <c r="AC53" i="57"/>
  <c r="AE39" i="57"/>
  <c r="AI441" i="57"/>
  <c r="AJ441" i="57" s="1"/>
  <c r="F74" i="57"/>
  <c r="AA42" i="57"/>
  <c r="AF53" i="57"/>
  <c r="AI207" i="57"/>
  <c r="AJ207" i="57" s="1"/>
  <c r="AA37" i="57"/>
  <c r="AD53" i="57"/>
  <c r="AI234" i="57"/>
  <c r="AJ234" i="57" s="1"/>
  <c r="AI311" i="57"/>
  <c r="AJ311" i="57" s="1"/>
  <c r="AH36" i="57"/>
  <c r="W38" i="57"/>
  <c r="V36" i="57"/>
  <c r="Y53" i="57"/>
  <c r="X51" i="57"/>
  <c r="W35" i="57"/>
  <c r="AH53" i="57"/>
  <c r="AC51" i="57"/>
  <c r="AG184" i="57"/>
  <c r="W39" i="57"/>
  <c r="F69" i="57"/>
  <c r="AH37" i="57"/>
  <c r="AI111" i="57"/>
  <c r="AI436" i="57"/>
  <c r="F17" i="57"/>
  <c r="I69" i="57"/>
  <c r="AI360" i="57"/>
  <c r="P105" i="57"/>
  <c r="P27" i="57" s="1"/>
  <c r="P87" i="57"/>
  <c r="P9" i="57" s="1"/>
  <c r="AG39" i="57"/>
  <c r="P89" i="57"/>
  <c r="P11" i="57" s="1"/>
  <c r="AI287" i="57"/>
  <c r="AJ287" i="57" s="1"/>
  <c r="AI372" i="57"/>
  <c r="AA53" i="57"/>
  <c r="AG50" i="57"/>
  <c r="W40" i="57"/>
  <c r="W48" i="57"/>
  <c r="V46" i="57"/>
  <c r="AC38" i="57"/>
  <c r="AI131" i="57"/>
  <c r="AJ131" i="57" s="1"/>
  <c r="V53" i="57"/>
  <c r="AI156" i="57"/>
  <c r="AJ156" i="57" s="1"/>
  <c r="AD42" i="57"/>
  <c r="AE33" i="57"/>
  <c r="AD51" i="57"/>
  <c r="AI401" i="57"/>
  <c r="AI358" i="57"/>
  <c r="AA184" i="57"/>
  <c r="AE53" i="57"/>
  <c r="AI363" i="57"/>
  <c r="AJ363" i="57" s="1"/>
  <c r="Z36" i="57"/>
  <c r="AE36" i="57"/>
  <c r="AI427" i="57"/>
  <c r="AG45" i="57"/>
  <c r="AE46" i="57"/>
  <c r="Z45" i="57"/>
  <c r="AA47" i="57"/>
  <c r="AI423" i="57"/>
  <c r="AI416" i="57"/>
  <c r="AJ416" i="57" s="1"/>
  <c r="AI391" i="57"/>
  <c r="AJ391" i="57" s="1"/>
  <c r="AI376" i="57"/>
  <c r="AI337" i="57"/>
  <c r="AJ337" i="57" s="1"/>
  <c r="P86" i="57"/>
  <c r="P8" i="57" s="1"/>
  <c r="AI354" i="57"/>
  <c r="AG44" i="57"/>
  <c r="AC34" i="57"/>
  <c r="AG43" i="57"/>
  <c r="AE40" i="57"/>
  <c r="AE50" i="57"/>
  <c r="AI267" i="57"/>
  <c r="AD38" i="57"/>
  <c r="AI272" i="57"/>
  <c r="W34" i="57"/>
  <c r="AA43" i="57"/>
  <c r="AI120" i="57"/>
  <c r="V42" i="57"/>
  <c r="W47" i="57"/>
  <c r="AF51" i="57"/>
  <c r="Z35" i="57"/>
  <c r="V52" i="57"/>
  <c r="AI130" i="57"/>
  <c r="AF619" i="57"/>
  <c r="AG41" i="57"/>
  <c r="I492" i="57"/>
  <c r="W33" i="57"/>
  <c r="AI261" i="57"/>
  <c r="AJ261" i="57" s="1"/>
  <c r="AI157" i="57"/>
  <c r="AJ157" i="57" s="1"/>
  <c r="AI285" i="57"/>
  <c r="AJ285" i="57" s="1"/>
  <c r="AE37" i="57"/>
  <c r="AI166" i="57"/>
  <c r="AI220" i="57"/>
  <c r="AD36" i="57"/>
  <c r="W36" i="57"/>
  <c r="I517" i="57"/>
  <c r="I522" i="57" s="1"/>
  <c r="AD45" i="57"/>
  <c r="AI365" i="57"/>
  <c r="AJ365" i="57" s="1"/>
  <c r="AE38" i="57"/>
  <c r="AI405" i="57"/>
  <c r="AC45" i="57"/>
  <c r="X52" i="57"/>
  <c r="W42" i="57"/>
  <c r="AI271" i="57"/>
  <c r="AH46" i="57"/>
  <c r="I458" i="57"/>
  <c r="F68" i="57"/>
  <c r="AI371" i="57"/>
  <c r="AD184" i="57"/>
  <c r="AH35" i="57"/>
  <c r="AE51" i="57"/>
  <c r="W46" i="57"/>
  <c r="AI362" i="57"/>
  <c r="AI338" i="57"/>
  <c r="AJ338" i="57" s="1"/>
  <c r="AI175" i="57"/>
  <c r="Z37" i="57"/>
  <c r="AC50" i="57"/>
  <c r="AI241" i="57"/>
  <c r="AG33" i="57"/>
  <c r="AG53" i="57"/>
  <c r="I546" i="57"/>
  <c r="AH41" i="57"/>
  <c r="AI128" i="57"/>
  <c r="AA35" i="57"/>
  <c r="W51" i="57"/>
  <c r="AG37" i="57"/>
  <c r="AG38" i="57"/>
  <c r="AI331" i="57"/>
  <c r="AI389" i="57"/>
  <c r="AI183" i="57"/>
  <c r="AJ183" i="57" s="1"/>
  <c r="AI122" i="57"/>
  <c r="V44" i="57"/>
  <c r="AD50" i="57"/>
  <c r="V38" i="57"/>
  <c r="AI116" i="57"/>
  <c r="AA33" i="57"/>
  <c r="AA52" i="57"/>
  <c r="Z41" i="57"/>
  <c r="AE35" i="57"/>
  <c r="AA44" i="57"/>
  <c r="AI138" i="57"/>
  <c r="F71" i="57"/>
  <c r="I570" i="57"/>
  <c r="P90" i="57"/>
  <c r="P12" i="57" s="1"/>
  <c r="AG46" i="57"/>
  <c r="I466" i="57"/>
  <c r="AI417" i="57"/>
  <c r="AJ417" i="57" s="1"/>
  <c r="AI284" i="57"/>
  <c r="AI374" i="57"/>
  <c r="AI305" i="57"/>
  <c r="AA46" i="57"/>
  <c r="AI235" i="57"/>
  <c r="AJ235" i="57" s="1"/>
  <c r="AC52" i="57"/>
  <c r="AI280" i="57"/>
  <c r="Y52" i="57"/>
  <c r="W44" i="57"/>
  <c r="AA39" i="57"/>
  <c r="V34" i="57"/>
  <c r="AI112" i="57"/>
  <c r="AI145" i="57"/>
  <c r="AH38" i="57"/>
  <c r="AI150" i="57"/>
  <c r="AD47" i="57"/>
  <c r="AD33" i="57"/>
  <c r="AD52" i="57"/>
  <c r="P100" i="57"/>
  <c r="P22" i="57" s="1"/>
  <c r="AE42" i="57"/>
  <c r="AD40" i="57"/>
  <c r="P88" i="57"/>
  <c r="P10" i="57" s="1"/>
  <c r="AI319" i="57"/>
  <c r="AD41" i="57"/>
  <c r="AI440" i="57"/>
  <c r="Z52" i="57"/>
  <c r="Z46" i="57"/>
  <c r="AI375" i="57"/>
  <c r="AI155" i="57"/>
  <c r="AJ155" i="57" s="1"/>
  <c r="AD35" i="57"/>
  <c r="I463" i="57"/>
  <c r="F73" i="57"/>
  <c r="F61" i="57"/>
  <c r="I460" i="57"/>
  <c r="F70" i="57"/>
  <c r="Z39" i="57"/>
  <c r="AI279" i="57"/>
  <c r="AG42" i="57"/>
  <c r="I543" i="57"/>
  <c r="I548" i="57" s="1"/>
  <c r="P96" i="57"/>
  <c r="AI181" i="57"/>
  <c r="AJ181" i="57" s="1"/>
  <c r="Y51" i="57"/>
  <c r="AE34" i="57"/>
  <c r="AI306" i="57"/>
  <c r="AI178" i="57"/>
  <c r="AD37" i="57"/>
  <c r="AI313" i="57"/>
  <c r="AJ313" i="57" s="1"/>
  <c r="V40" i="57"/>
  <c r="V51" i="57"/>
  <c r="AI129" i="57"/>
  <c r="AI424" i="57"/>
  <c r="AI258" i="57"/>
  <c r="I469" i="57"/>
  <c r="F79" i="57"/>
  <c r="I569" i="57"/>
  <c r="P93" i="57"/>
  <c r="P15" i="57" s="1"/>
  <c r="AI442" i="57"/>
  <c r="AJ442" i="57" s="1"/>
  <c r="Z43" i="57"/>
  <c r="P98" i="57"/>
  <c r="V41" i="57"/>
  <c r="AA34" i="57"/>
  <c r="AG51" i="57"/>
  <c r="V47" i="57"/>
  <c r="AI125" i="57"/>
  <c r="AI191" i="57"/>
  <c r="Y33" i="57"/>
  <c r="AI206" i="57"/>
  <c r="W41" i="57"/>
  <c r="F60" i="57"/>
  <c r="P103" i="57"/>
  <c r="P25" i="57" s="1"/>
  <c r="P97" i="57"/>
  <c r="P19" i="57" s="1"/>
  <c r="AI339" i="57"/>
  <c r="AJ339" i="57" s="1"/>
  <c r="P95" i="57"/>
  <c r="AI353" i="57"/>
  <c r="Z50" i="57"/>
  <c r="AI345" i="57"/>
  <c r="AI334" i="57"/>
  <c r="AI225" i="57"/>
  <c r="W45" i="57"/>
  <c r="AI202" i="57"/>
  <c r="AH52" i="57"/>
  <c r="AE44" i="57"/>
  <c r="AI256" i="57"/>
  <c r="AA41" i="57"/>
  <c r="AI189" i="57"/>
  <c r="AE52" i="57"/>
  <c r="AG48" i="57"/>
  <c r="W53" i="57"/>
  <c r="AC37" i="57"/>
  <c r="Z34" i="57"/>
  <c r="Z51" i="57"/>
  <c r="Z38" i="57"/>
  <c r="AI147" i="57"/>
  <c r="AH34" i="57"/>
  <c r="AI232" i="57"/>
  <c r="X53" i="57"/>
  <c r="Z42" i="57"/>
  <c r="AH51" i="57"/>
  <c r="AE47" i="57"/>
  <c r="AE184" i="57"/>
  <c r="AI163" i="57"/>
  <c r="V184" i="57"/>
  <c r="AI180" i="57"/>
  <c r="AI140" i="57"/>
  <c r="AI171" i="57"/>
  <c r="AH50" i="57"/>
  <c r="AF618" i="57"/>
  <c r="AI443" i="57"/>
  <c r="AJ443" i="57" s="1"/>
  <c r="AI123" i="57"/>
  <c r="AI414" i="57"/>
  <c r="AE43" i="57"/>
  <c r="AI217" i="57"/>
  <c r="I468" i="57"/>
  <c r="V39" i="57"/>
  <c r="F64" i="57"/>
  <c r="AA45" i="57"/>
  <c r="AH33" i="57"/>
  <c r="AI233" i="57"/>
  <c r="AJ233" i="57" s="1"/>
  <c r="AI209" i="57"/>
  <c r="AJ209" i="57" s="1"/>
  <c r="F22" i="57"/>
  <c r="I74" i="57"/>
  <c r="AI415" i="57"/>
  <c r="AJ415" i="57" s="1"/>
  <c r="W52" i="57"/>
  <c r="V48" i="57"/>
  <c r="AI126" i="57"/>
  <c r="AI293" i="57"/>
  <c r="AI194" i="57"/>
  <c r="AI139" i="57"/>
  <c r="AI428" i="57"/>
  <c r="AI215" i="57"/>
  <c r="F7" i="57"/>
  <c r="I59" i="57"/>
  <c r="AI364" i="57"/>
  <c r="AJ364" i="57" s="1"/>
  <c r="AG36" i="57"/>
  <c r="AE48" i="57"/>
  <c r="W43" i="57"/>
  <c r="AC48" i="57"/>
  <c r="AC33" i="57"/>
  <c r="AI113" i="57"/>
  <c r="V35" i="57"/>
  <c r="AI320" i="57"/>
  <c r="AH48" i="57"/>
  <c r="AD46" i="57"/>
  <c r="AI227" i="57"/>
  <c r="F63" i="57"/>
  <c r="F72" i="57"/>
  <c r="AI426" i="57"/>
  <c r="AI399" i="57"/>
  <c r="AI348" i="57"/>
  <c r="AI275" i="57"/>
  <c r="AI276" i="57"/>
  <c r="AI301" i="57"/>
  <c r="AI168" i="57"/>
  <c r="AE340" i="57"/>
  <c r="AD43" i="57"/>
  <c r="AC36" i="57"/>
  <c r="AI115" i="57"/>
  <c r="V37" i="57"/>
  <c r="AA51" i="57"/>
  <c r="AA50" i="57"/>
  <c r="AI182" i="57"/>
  <c r="AJ182" i="57" s="1"/>
  <c r="AA38" i="57"/>
  <c r="AD34" i="57"/>
  <c r="Z53" i="57"/>
  <c r="AG47" i="57"/>
  <c r="V33" i="57"/>
  <c r="AI208" i="57"/>
  <c r="AJ208" i="57" s="1"/>
  <c r="W184" i="57"/>
  <c r="AI223" i="57"/>
  <c r="AG52" i="57"/>
  <c r="AC46" i="57"/>
  <c r="AC41" i="57"/>
  <c r="AA36" i="57"/>
  <c r="AG40" i="57"/>
  <c r="W37" i="57"/>
  <c r="AI176" i="57"/>
  <c r="AE41" i="57"/>
  <c r="AH45" i="57"/>
  <c r="AI425" i="57"/>
  <c r="AE45" i="57"/>
  <c r="I455" i="57"/>
  <c r="F65" i="57"/>
  <c r="I456" i="57"/>
  <c r="F66" i="57"/>
  <c r="F62" i="57"/>
  <c r="F77" i="57"/>
  <c r="I553" i="57"/>
  <c r="I574" i="57" s="1"/>
  <c r="I457" i="57"/>
  <c r="F67" i="57"/>
  <c r="V288" i="57"/>
  <c r="AE288" i="57"/>
  <c r="V340" i="57"/>
  <c r="AG288" i="57"/>
  <c r="AH340" i="57"/>
  <c r="Z262" i="57"/>
  <c r="V444" i="57"/>
  <c r="AA444" i="57"/>
  <c r="AF607" i="57"/>
  <c r="AF624" i="57"/>
  <c r="AA418" i="57"/>
  <c r="Z236" i="57"/>
  <c r="AF625" i="57"/>
  <c r="AF622" i="57"/>
  <c r="P102" i="57"/>
  <c r="P24" i="57" s="1"/>
  <c r="AI121" i="57"/>
  <c r="AF612" i="57"/>
  <c r="AF615" i="57"/>
  <c r="AE132" i="57"/>
  <c r="W132" i="57"/>
  <c r="X42" i="57" l="1"/>
  <c r="X39" i="57"/>
  <c r="AI332" i="57"/>
  <c r="AI193" i="57"/>
  <c r="AI383" i="57"/>
  <c r="AI243" i="57"/>
  <c r="AF33" i="57"/>
  <c r="AI190" i="57"/>
  <c r="AD626" i="57"/>
  <c r="AI295" i="57"/>
  <c r="AI398" i="57"/>
  <c r="AI402" i="57"/>
  <c r="AI201" i="57"/>
  <c r="AI322" i="57"/>
  <c r="AI323" i="57"/>
  <c r="AI228" i="57"/>
  <c r="AI297" i="57"/>
  <c r="AI192" i="57"/>
  <c r="AI381" i="57"/>
  <c r="AI350" i="57"/>
  <c r="AI244" i="57"/>
  <c r="AF617" i="57"/>
  <c r="AI410" i="57"/>
  <c r="AI355" i="57"/>
  <c r="AI296" i="57"/>
  <c r="AI349" i="57"/>
  <c r="AI254" i="57"/>
  <c r="F76" i="57"/>
  <c r="AI324" i="57"/>
  <c r="F522" i="57"/>
  <c r="AI431" i="57"/>
  <c r="AI386" i="57"/>
  <c r="AI307" i="57"/>
  <c r="AI384" i="57"/>
  <c r="AI298" i="57"/>
  <c r="AI255" i="57"/>
  <c r="AI346" i="57"/>
  <c r="AC626" i="57"/>
  <c r="AI277" i="57"/>
  <c r="AI250" i="57"/>
  <c r="AI167" i="57"/>
  <c r="Y626" i="57"/>
  <c r="S336" i="57"/>
  <c r="AI245" i="57"/>
  <c r="X34" i="57"/>
  <c r="AI34" i="57" s="1"/>
  <c r="AI149" i="57"/>
  <c r="AI118" i="57"/>
  <c r="AI198" i="57"/>
  <c r="AI197" i="57"/>
  <c r="X47" i="57"/>
  <c r="AI347" i="57"/>
  <c r="AI253" i="57"/>
  <c r="Y43" i="57"/>
  <c r="F574" i="57"/>
  <c r="F575" i="57" s="1"/>
  <c r="AI435" i="57"/>
  <c r="X44" i="57"/>
  <c r="F78" i="57"/>
  <c r="F26" i="57" s="1"/>
  <c r="AI229" i="57"/>
  <c r="AI249" i="57"/>
  <c r="Z44" i="57"/>
  <c r="AF34" i="57"/>
  <c r="AI221" i="57"/>
  <c r="AI438" i="57"/>
  <c r="AI356" i="57"/>
  <c r="AF35" i="57"/>
  <c r="AI278" i="57"/>
  <c r="AG392" i="57"/>
  <c r="AI281" i="57"/>
  <c r="AI359" i="57"/>
  <c r="AF38" i="57"/>
  <c r="AI151" i="57"/>
  <c r="AF42" i="57"/>
  <c r="AI329" i="57"/>
  <c r="AF52" i="57"/>
  <c r="AI204" i="57"/>
  <c r="AI294" i="57"/>
  <c r="Y34" i="57"/>
  <c r="X36" i="57"/>
  <c r="X48" i="57"/>
  <c r="Y39" i="57"/>
  <c r="AI137" i="57"/>
  <c r="AI218" i="57"/>
  <c r="AI400" i="57"/>
  <c r="AI411" i="57"/>
  <c r="AI385" i="57"/>
  <c r="AI165" i="57"/>
  <c r="AI154" i="57"/>
  <c r="AI216" i="57"/>
  <c r="AI336" i="57"/>
  <c r="AJ336" i="57" s="1"/>
  <c r="AB47" i="57"/>
  <c r="AI224" i="57"/>
  <c r="Z48" i="57"/>
  <c r="AI269" i="57"/>
  <c r="AI219" i="57"/>
  <c r="Z158" i="57"/>
  <c r="Y37" i="57"/>
  <c r="AI282" i="57"/>
  <c r="AI259" i="57"/>
  <c r="AI142" i="57"/>
  <c r="AI246" i="57"/>
  <c r="AI382" i="57"/>
  <c r="AI412" i="57"/>
  <c r="AI310" i="57"/>
  <c r="AI327" i="57"/>
  <c r="AI179" i="57"/>
  <c r="AI53" i="57"/>
  <c r="AJ53" i="57" s="1"/>
  <c r="AI333" i="57"/>
  <c r="AF44" i="57"/>
  <c r="AI407" i="57"/>
  <c r="AI242" i="57"/>
  <c r="AF50" i="57"/>
  <c r="Y47" i="57"/>
  <c r="AI230" i="57"/>
  <c r="AI433" i="57"/>
  <c r="AI172" i="57"/>
  <c r="AI409" i="57"/>
  <c r="AI173" i="57"/>
  <c r="AI141" i="57"/>
  <c r="AF47" i="57"/>
  <c r="Y48" i="57"/>
  <c r="Y392" i="57"/>
  <c r="E549" i="57"/>
  <c r="G549" i="57"/>
  <c r="D549" i="57"/>
  <c r="H549" i="57"/>
  <c r="C549" i="57"/>
  <c r="B549" i="57"/>
  <c r="AG236" i="57"/>
  <c r="Z314" i="57"/>
  <c r="B523" i="57"/>
  <c r="D523" i="57"/>
  <c r="G523" i="57"/>
  <c r="H523" i="57"/>
  <c r="F523" i="57"/>
  <c r="C523" i="57"/>
  <c r="E523" i="57"/>
  <c r="X262" i="57"/>
  <c r="AG158" i="57"/>
  <c r="AH392" i="57"/>
  <c r="AA626" i="57"/>
  <c r="AD262" i="57"/>
  <c r="AF606" i="57"/>
  <c r="Y41" i="57"/>
  <c r="X210" i="57"/>
  <c r="AD236" i="57"/>
  <c r="AI328" i="57"/>
  <c r="Q51" i="57"/>
  <c r="W314" i="57"/>
  <c r="AI388" i="57"/>
  <c r="R50" i="57"/>
  <c r="AH43" i="57"/>
  <c r="AI174" i="57"/>
  <c r="AH236" i="57"/>
  <c r="AF236" i="57"/>
  <c r="Z366" i="57"/>
  <c r="W418" i="57"/>
  <c r="AA392" i="57"/>
  <c r="W392" i="57"/>
  <c r="Z444" i="57"/>
  <c r="Y444" i="57"/>
  <c r="AF158" i="57"/>
  <c r="AI434" i="57"/>
  <c r="Z392" i="57"/>
  <c r="AF623" i="57"/>
  <c r="AD288" i="57"/>
  <c r="S423" i="57"/>
  <c r="AI251" i="57"/>
  <c r="AI437" i="57"/>
  <c r="AI222" i="57"/>
  <c r="AI326" i="57"/>
  <c r="AI330" i="57"/>
  <c r="AH210" i="57"/>
  <c r="I67" i="57"/>
  <c r="F15" i="57"/>
  <c r="I62" i="57"/>
  <c r="F10" i="57"/>
  <c r="AI146" i="57"/>
  <c r="AD48" i="57"/>
  <c r="AF36" i="57"/>
  <c r="X37" i="57"/>
  <c r="AI260" i="57"/>
  <c r="I465" i="57"/>
  <c r="I470" i="57" s="1"/>
  <c r="F75" i="57"/>
  <c r="F80" i="57" s="1"/>
  <c r="F470" i="57"/>
  <c r="S143" i="57"/>
  <c r="AJ143" i="57" s="1"/>
  <c r="I73" i="57"/>
  <c r="F548" i="57"/>
  <c r="F549" i="57" s="1"/>
  <c r="Y45" i="57"/>
  <c r="AG35" i="57"/>
  <c r="X132" i="57"/>
  <c r="AA210" i="57"/>
  <c r="AF392" i="57"/>
  <c r="X236" i="57"/>
  <c r="AE262" i="57"/>
  <c r="AD366" i="57"/>
  <c r="AG418" i="57"/>
  <c r="S128" i="57"/>
  <c r="AJ128" i="57" s="1"/>
  <c r="AE444" i="57"/>
  <c r="X444" i="57"/>
  <c r="X158" i="57"/>
  <c r="AE392" i="57"/>
  <c r="AD392" i="57"/>
  <c r="L52" i="57"/>
  <c r="AD340" i="57"/>
  <c r="AI195" i="57"/>
  <c r="AI196" i="57"/>
  <c r="W340" i="57"/>
  <c r="F14" i="57"/>
  <c r="I66" i="57"/>
  <c r="AF184" i="57"/>
  <c r="Z418" i="57"/>
  <c r="AF43" i="57"/>
  <c r="AI268" i="57"/>
  <c r="X38" i="57"/>
  <c r="Y40" i="57"/>
  <c r="AG34" i="57"/>
  <c r="AA40" i="57"/>
  <c r="Y46" i="57"/>
  <c r="AI390" i="57"/>
  <c r="AI152" i="57"/>
  <c r="AD39" i="57"/>
  <c r="I491" i="57"/>
  <c r="I496" i="57" s="1"/>
  <c r="F496" i="57"/>
  <c r="Y35" i="57"/>
  <c r="AI143" i="57"/>
  <c r="AF210" i="57"/>
  <c r="AE418" i="57"/>
  <c r="AG444" i="57"/>
  <c r="AD158" i="57"/>
  <c r="AF340" i="57"/>
  <c r="I63" i="57"/>
  <c r="F11" i="57"/>
  <c r="Y36" i="57"/>
  <c r="AI114" i="57"/>
  <c r="L47" i="57"/>
  <c r="AH47" i="57"/>
  <c r="AH262" i="57"/>
  <c r="AA262" i="57"/>
  <c r="AG366" i="57"/>
  <c r="AF616" i="57"/>
  <c r="Z340" i="57"/>
  <c r="AA340" i="57"/>
  <c r="Z288" i="57"/>
  <c r="AI304" i="57"/>
  <c r="S414" i="57"/>
  <c r="AJ414" i="57" s="1"/>
  <c r="I78" i="57"/>
  <c r="Z184" i="57"/>
  <c r="AF40" i="57"/>
  <c r="P101" i="57"/>
  <c r="P23" i="57" s="1"/>
  <c r="AA236" i="57"/>
  <c r="AD314" i="57"/>
  <c r="AI380" i="57"/>
  <c r="X340" i="57"/>
  <c r="F25" i="57"/>
  <c r="I77" i="57"/>
  <c r="X184" i="57"/>
  <c r="AF418" i="57"/>
  <c r="AI379" i="57"/>
  <c r="Y132" i="57"/>
  <c r="AC49" i="57"/>
  <c r="Z210" i="57"/>
  <c r="AE314" i="57"/>
  <c r="X314" i="57"/>
  <c r="X366" i="57"/>
  <c r="AF366" i="57"/>
  <c r="M50" i="57"/>
  <c r="AF444" i="57"/>
  <c r="S485" i="57"/>
  <c r="P69" i="57"/>
  <c r="N50" i="57"/>
  <c r="AF262" i="57"/>
  <c r="AF288" i="57"/>
  <c r="AB236" i="57"/>
  <c r="AG262" i="57"/>
  <c r="AI170" i="57"/>
  <c r="AI403" i="57"/>
  <c r="AI144" i="57"/>
  <c r="AI203" i="57"/>
  <c r="I65" i="57"/>
  <c r="X40" i="57"/>
  <c r="X50" i="57"/>
  <c r="I60" i="57"/>
  <c r="F8" i="57"/>
  <c r="AF46" i="57"/>
  <c r="AI308" i="57"/>
  <c r="I71" i="57"/>
  <c r="F19" i="57"/>
  <c r="Y38" i="57"/>
  <c r="AI321" i="57"/>
  <c r="X35" i="57"/>
  <c r="AI35" i="57" s="1"/>
  <c r="AI164" i="57"/>
  <c r="Z47" i="57"/>
  <c r="Z40" i="57"/>
  <c r="P47" i="57"/>
  <c r="AI352" i="57"/>
  <c r="I70" i="57"/>
  <c r="F18" i="57"/>
  <c r="X43" i="57"/>
  <c r="S310" i="57"/>
  <c r="Y418" i="57"/>
  <c r="Y158" i="57"/>
  <c r="X288" i="57"/>
  <c r="Z626" i="57"/>
  <c r="AI430" i="57"/>
  <c r="O51" i="57"/>
  <c r="G575" i="57"/>
  <c r="E575" i="57"/>
  <c r="D575" i="57"/>
  <c r="C575" i="57"/>
  <c r="H575" i="57"/>
  <c r="B575" i="57"/>
  <c r="I79" i="57"/>
  <c r="F27" i="57"/>
  <c r="AI51" i="57"/>
  <c r="I76" i="57"/>
  <c r="F24" i="57"/>
  <c r="AF37" i="57"/>
  <c r="W366" i="57"/>
  <c r="AG340" i="57"/>
  <c r="AA288" i="57"/>
  <c r="P85" i="57"/>
  <c r="AI169" i="57"/>
  <c r="AD210" i="57"/>
  <c r="AE236" i="57"/>
  <c r="AG314" i="57"/>
  <c r="Y366" i="57"/>
  <c r="AD418" i="57"/>
  <c r="AI299" i="57"/>
  <c r="Y262" i="57"/>
  <c r="S345" i="57"/>
  <c r="AH366" i="57"/>
  <c r="W444" i="57"/>
  <c r="AE158" i="57"/>
  <c r="Y340" i="57"/>
  <c r="AI303" i="57"/>
  <c r="AI406" i="57"/>
  <c r="AB158" i="57"/>
  <c r="S440" i="57"/>
  <c r="AJ440" i="57" s="1"/>
  <c r="AF610" i="57"/>
  <c r="L38" i="57"/>
  <c r="AI397" i="57"/>
  <c r="Z33" i="57"/>
  <c r="AF605" i="57"/>
  <c r="AF41" i="57"/>
  <c r="P20" i="57"/>
  <c r="I61" i="57"/>
  <c r="F9" i="57"/>
  <c r="S430" i="57"/>
  <c r="R33" i="57"/>
  <c r="AF48" i="57"/>
  <c r="Y42" i="57"/>
  <c r="AI373" i="57"/>
  <c r="S319" i="57"/>
  <c r="AG210" i="57"/>
  <c r="S267" i="57"/>
  <c r="X418" i="57"/>
  <c r="AI408" i="57"/>
  <c r="W288" i="57"/>
  <c r="AB392" i="57"/>
  <c r="AC132" i="57"/>
  <c r="AC366" i="57"/>
  <c r="Y288" i="57"/>
  <c r="X33" i="57"/>
  <c r="AI33" i="57" s="1"/>
  <c r="Y44" i="57"/>
  <c r="Y314" i="57"/>
  <c r="AE366" i="57"/>
  <c r="AC236" i="57"/>
  <c r="AB626" i="57"/>
  <c r="S201" i="57"/>
  <c r="S249" i="57"/>
  <c r="AJ249" i="57" s="1"/>
  <c r="AI270" i="57"/>
  <c r="AI119" i="57"/>
  <c r="S260" i="57"/>
  <c r="AJ260" i="57" s="1"/>
  <c r="S115" i="57"/>
  <c r="AJ115" i="57" s="1"/>
  <c r="Y210" i="57"/>
  <c r="AA314" i="57"/>
  <c r="AF611" i="57"/>
  <c r="S269" i="57"/>
  <c r="AJ269" i="57" s="1"/>
  <c r="AA158" i="57"/>
  <c r="AH444" i="57"/>
  <c r="Y184" i="57"/>
  <c r="AF39" i="57"/>
  <c r="I68" i="57"/>
  <c r="F16" i="57"/>
  <c r="S371" i="57"/>
  <c r="AJ371" i="57" s="1"/>
  <c r="AF132" i="57"/>
  <c r="S111" i="57"/>
  <c r="S241" i="57"/>
  <c r="AH184" i="57"/>
  <c r="X392" i="57"/>
  <c r="S112" i="57"/>
  <c r="AJ112" i="57" s="1"/>
  <c r="Y236" i="57"/>
  <c r="W236" i="57"/>
  <c r="S293" i="57"/>
  <c r="AF314" i="57"/>
  <c r="AA366" i="57"/>
  <c r="AI252" i="57"/>
  <c r="L48" i="57"/>
  <c r="AH314" i="57"/>
  <c r="AD444" i="57"/>
  <c r="W158" i="57"/>
  <c r="AF614" i="57"/>
  <c r="W262" i="57"/>
  <c r="S375" i="57"/>
  <c r="AJ375" i="57" s="1"/>
  <c r="S154" i="57"/>
  <c r="AJ154" i="57" s="1"/>
  <c r="AI300" i="57"/>
  <c r="F20" i="57"/>
  <c r="I72" i="57"/>
  <c r="X46" i="57"/>
  <c r="V314" i="57"/>
  <c r="I64" i="57"/>
  <c r="F12" i="57"/>
  <c r="X45" i="57"/>
  <c r="X41" i="57"/>
  <c r="AI325" i="57"/>
  <c r="AF45" i="57"/>
  <c r="AA132" i="57"/>
  <c r="P104" i="57"/>
  <c r="P26" i="57" s="1"/>
  <c r="S126" i="57"/>
  <c r="AJ126" i="57" s="1"/>
  <c r="AI52" i="57"/>
  <c r="Y50" i="57"/>
  <c r="V50" i="57"/>
  <c r="AI124" i="57"/>
  <c r="P158" i="57"/>
  <c r="Q132" i="57"/>
  <c r="S123" i="57" l="1"/>
  <c r="AJ123" i="57" s="1"/>
  <c r="S229" i="57"/>
  <c r="AJ229" i="57" s="1"/>
  <c r="I398" i="57"/>
  <c r="S436" i="57"/>
  <c r="AJ436" i="57" s="1"/>
  <c r="M34" i="57"/>
  <c r="S117" i="57"/>
  <c r="R418" i="57"/>
  <c r="O33" i="57"/>
  <c r="N51" i="57"/>
  <c r="S254" i="57"/>
  <c r="AJ254" i="57" s="1"/>
  <c r="S272" i="57"/>
  <c r="AJ272" i="57" s="1"/>
  <c r="Q47" i="57"/>
  <c r="S271" i="57"/>
  <c r="AJ271" i="57" s="1"/>
  <c r="S397" i="57"/>
  <c r="AJ397" i="57" s="1"/>
  <c r="S219" i="57"/>
  <c r="S276" i="57"/>
  <c r="AJ276" i="57" s="1"/>
  <c r="S300" i="57"/>
  <c r="AJ300" i="57" s="1"/>
  <c r="S150" i="57"/>
  <c r="AJ150" i="57" s="1"/>
  <c r="S425" i="57"/>
  <c r="AJ425" i="57" s="1"/>
  <c r="M51" i="57"/>
  <c r="S308" i="57"/>
  <c r="AJ308" i="57" s="1"/>
  <c r="AC392" i="57"/>
  <c r="S165" i="57"/>
  <c r="Q36" i="57"/>
  <c r="M45" i="57"/>
  <c r="I271" i="57"/>
  <c r="R184" i="57"/>
  <c r="S197" i="57"/>
  <c r="AJ197" i="57" s="1"/>
  <c r="S352" i="57"/>
  <c r="AJ352" i="57" s="1"/>
  <c r="AJ201" i="57"/>
  <c r="AH44" i="57"/>
  <c r="S215" i="57"/>
  <c r="S124" i="57"/>
  <c r="AJ124" i="57" s="1"/>
  <c r="AI38" i="57"/>
  <c r="S329" i="57"/>
  <c r="AJ329" i="57" s="1"/>
  <c r="S389" i="57"/>
  <c r="AJ389" i="57" s="1"/>
  <c r="S358" i="57"/>
  <c r="AJ358" i="57" s="1"/>
  <c r="S372" i="57"/>
  <c r="AJ372" i="57" s="1"/>
  <c r="S118" i="57"/>
  <c r="AJ118" i="57" s="1"/>
  <c r="L132" i="57"/>
  <c r="S407" i="57"/>
  <c r="AJ407" i="57" s="1"/>
  <c r="O48" i="57"/>
  <c r="Q33" i="57"/>
  <c r="I143" i="57"/>
  <c r="AI48" i="57"/>
  <c r="S400" i="57"/>
  <c r="AJ400" i="57" s="1"/>
  <c r="V626" i="57"/>
  <c r="S297" i="57"/>
  <c r="AJ297" i="57" s="1"/>
  <c r="S174" i="57"/>
  <c r="AJ174" i="57" s="1"/>
  <c r="M39" i="57"/>
  <c r="S282" i="57"/>
  <c r="AJ282" i="57" s="1"/>
  <c r="S252" i="57"/>
  <c r="AJ252" i="57" s="1"/>
  <c r="AC40" i="57"/>
  <c r="S380" i="57"/>
  <c r="AJ380" i="57" s="1"/>
  <c r="E35" i="57"/>
  <c r="AJ165" i="57"/>
  <c r="S172" i="57"/>
  <c r="AJ172" i="57" s="1"/>
  <c r="O41" i="57"/>
  <c r="O35" i="57"/>
  <c r="S202" i="57"/>
  <c r="AJ202" i="57" s="1"/>
  <c r="S200" i="57"/>
  <c r="S334" i="57"/>
  <c r="AJ334" i="57" s="1"/>
  <c r="Q44" i="57"/>
  <c r="Q46" i="57"/>
  <c r="S176" i="57"/>
  <c r="AJ176" i="57" s="1"/>
  <c r="S303" i="57"/>
  <c r="AJ303" i="57" s="1"/>
  <c r="S294" i="57"/>
  <c r="AJ294" i="57" s="1"/>
  <c r="AI50" i="57"/>
  <c r="S280" i="57"/>
  <c r="AJ280" i="57" s="1"/>
  <c r="AI41" i="57"/>
  <c r="S275" i="57"/>
  <c r="AJ275" i="57" s="1"/>
  <c r="R52" i="57"/>
  <c r="I174" i="57"/>
  <c r="S305" i="57"/>
  <c r="AJ305" i="57" s="1"/>
  <c r="S151" i="57"/>
  <c r="AJ151" i="57" s="1"/>
  <c r="AI248" i="57"/>
  <c r="S190" i="57"/>
  <c r="AJ190" i="57" s="1"/>
  <c r="L41" i="57"/>
  <c r="S256" i="57"/>
  <c r="AJ256" i="57" s="1"/>
  <c r="Q41" i="57"/>
  <c r="S149" i="57"/>
  <c r="AJ149" i="57" s="1"/>
  <c r="S332" i="57"/>
  <c r="AJ332" i="57" s="1"/>
  <c r="AH288" i="57"/>
  <c r="O37" i="57"/>
  <c r="I221" i="57"/>
  <c r="S244" i="57"/>
  <c r="AJ244" i="57" s="1"/>
  <c r="S216" i="57"/>
  <c r="AJ216" i="57" s="1"/>
  <c r="O46" i="57"/>
  <c r="R47" i="57"/>
  <c r="S373" i="57"/>
  <c r="AJ373" i="57" s="1"/>
  <c r="S137" i="57"/>
  <c r="AJ137" i="57" s="1"/>
  <c r="L39" i="57"/>
  <c r="O34" i="57"/>
  <c r="S246" i="57"/>
  <c r="AJ246" i="57" s="1"/>
  <c r="M35" i="57"/>
  <c r="S191" i="57"/>
  <c r="AJ191" i="57" s="1"/>
  <c r="S170" i="57"/>
  <c r="S411" i="57"/>
  <c r="AJ411" i="57" s="1"/>
  <c r="I401" i="57"/>
  <c r="Q50" i="57"/>
  <c r="S243" i="57"/>
  <c r="AJ243" i="57" s="1"/>
  <c r="Q45" i="57"/>
  <c r="S306" i="57"/>
  <c r="AJ306" i="57" s="1"/>
  <c r="AI46" i="57"/>
  <c r="S173" i="57"/>
  <c r="AJ173" i="57" s="1"/>
  <c r="S412" i="57"/>
  <c r="AJ412" i="57" s="1"/>
  <c r="G45" i="57"/>
  <c r="N42" i="57"/>
  <c r="Y49" i="57"/>
  <c r="Y54" i="57" s="1"/>
  <c r="S253" i="57"/>
  <c r="AJ253" i="57" s="1"/>
  <c r="AI404" i="57"/>
  <c r="Q184" i="57"/>
  <c r="S168" i="57"/>
  <c r="AJ168" i="57" s="1"/>
  <c r="N47" i="57"/>
  <c r="S270" i="57"/>
  <c r="AJ270" i="57" s="1"/>
  <c r="S354" i="57"/>
  <c r="AJ354" i="57" s="1"/>
  <c r="AI37" i="57"/>
  <c r="S382" i="57"/>
  <c r="AJ382" i="57" s="1"/>
  <c r="AC43" i="57"/>
  <c r="M37" i="57"/>
  <c r="O50" i="57"/>
  <c r="S226" i="57"/>
  <c r="S230" i="57"/>
  <c r="AJ230" i="57" s="1"/>
  <c r="L236" i="57"/>
  <c r="L40" i="57"/>
  <c r="S410" i="57"/>
  <c r="AJ410" i="57" s="1"/>
  <c r="S245" i="57"/>
  <c r="AJ245" i="57" s="1"/>
  <c r="N43" i="57"/>
  <c r="S139" i="57"/>
  <c r="AJ139" i="57" s="1"/>
  <c r="S390" i="57"/>
  <c r="AJ390" i="57" s="1"/>
  <c r="I575" i="57"/>
  <c r="Q43" i="57"/>
  <c r="S327" i="57"/>
  <c r="AJ327" i="57" s="1"/>
  <c r="I390" i="57"/>
  <c r="S353" i="57"/>
  <c r="AJ353" i="57" s="1"/>
  <c r="N37" i="57"/>
  <c r="S350" i="57"/>
  <c r="AJ350" i="57" s="1"/>
  <c r="S218" i="57"/>
  <c r="AJ218" i="57" s="1"/>
  <c r="S330" i="57"/>
  <c r="AJ330" i="57" s="1"/>
  <c r="S220" i="57"/>
  <c r="AJ220" i="57" s="1"/>
  <c r="S349" i="57"/>
  <c r="AJ349" i="57" s="1"/>
  <c r="S152" i="57"/>
  <c r="AJ152" i="57" s="1"/>
  <c r="S224" i="57"/>
  <c r="AJ224" i="57" s="1"/>
  <c r="AC340" i="57"/>
  <c r="S225" i="57"/>
  <c r="AJ225" i="57" s="1"/>
  <c r="AH49" i="57"/>
  <c r="S147" i="57"/>
  <c r="AJ147" i="57" s="1"/>
  <c r="S277" i="57"/>
  <c r="AJ277" i="57" s="1"/>
  <c r="S142" i="57"/>
  <c r="AJ142" i="57" s="1"/>
  <c r="S326" i="57"/>
  <c r="S402" i="57"/>
  <c r="AJ402" i="57" s="1"/>
  <c r="S301" i="57"/>
  <c r="AJ301" i="57" s="1"/>
  <c r="R40" i="57"/>
  <c r="AI36" i="57"/>
  <c r="Q34" i="57"/>
  <c r="Q38" i="57"/>
  <c r="O38" i="57"/>
  <c r="AI205" i="57"/>
  <c r="S302" i="57"/>
  <c r="Q40" i="57"/>
  <c r="S304" i="57"/>
  <c r="AJ304" i="57" s="1"/>
  <c r="AJ219" i="57"/>
  <c r="S386" i="57"/>
  <c r="AJ386" i="57" s="1"/>
  <c r="AC42" i="57"/>
  <c r="AI42" i="57" s="1"/>
  <c r="S203" i="57"/>
  <c r="S251" i="57"/>
  <c r="AJ251" i="57" s="1"/>
  <c r="Q42" i="57"/>
  <c r="I351" i="57"/>
  <c r="S384" i="57"/>
  <c r="AJ384" i="57" s="1"/>
  <c r="S348" i="57"/>
  <c r="AJ348" i="57" s="1"/>
  <c r="Q39" i="57"/>
  <c r="S399" i="57"/>
  <c r="AJ399" i="57" s="1"/>
  <c r="S438" i="57"/>
  <c r="AJ438" i="57" s="1"/>
  <c r="S359" i="57"/>
  <c r="AJ359" i="57" s="1"/>
  <c r="I217" i="57"/>
  <c r="M42" i="57"/>
  <c r="S250" i="57"/>
  <c r="AJ250" i="57" s="1"/>
  <c r="S433" i="57"/>
  <c r="AJ433" i="57" s="1"/>
  <c r="AB314" i="57"/>
  <c r="Q37" i="57"/>
  <c r="AJ310" i="57"/>
  <c r="S141" i="57"/>
  <c r="AJ141" i="57" s="1"/>
  <c r="S177" i="57"/>
  <c r="S307" i="57"/>
  <c r="AJ307" i="57" s="1"/>
  <c r="S322" i="57"/>
  <c r="AJ322" i="57" s="1"/>
  <c r="S333" i="57"/>
  <c r="AJ333" i="57" s="1"/>
  <c r="M48" i="57"/>
  <c r="S199" i="57"/>
  <c r="I412" i="57"/>
  <c r="S171" i="57"/>
  <c r="AJ171" i="57" s="1"/>
  <c r="S347" i="57"/>
  <c r="AJ347" i="57" s="1"/>
  <c r="R48" i="57"/>
  <c r="AJ326" i="57"/>
  <c r="H471" i="57"/>
  <c r="C471" i="57"/>
  <c r="G471" i="57"/>
  <c r="B471" i="57"/>
  <c r="E471" i="57"/>
  <c r="F471" i="57"/>
  <c r="D471" i="57"/>
  <c r="AJ203" i="57"/>
  <c r="AG54" i="57"/>
  <c r="P366" i="57"/>
  <c r="I304" i="57"/>
  <c r="I348" i="57"/>
  <c r="I353" i="57"/>
  <c r="I189" i="57"/>
  <c r="I151" i="57"/>
  <c r="I220" i="57"/>
  <c r="I168" i="57"/>
  <c r="S331" i="57"/>
  <c r="AJ331" i="57" s="1"/>
  <c r="R34" i="57"/>
  <c r="AI274" i="57"/>
  <c r="AJ215" i="57"/>
  <c r="I376" i="57"/>
  <c r="I167" i="57"/>
  <c r="E41" i="57"/>
  <c r="E46" i="57"/>
  <c r="I270" i="57"/>
  <c r="I305" i="57"/>
  <c r="I358" i="57"/>
  <c r="V49" i="57"/>
  <c r="I431" i="57"/>
  <c r="I333" i="57"/>
  <c r="G38" i="57"/>
  <c r="I354" i="57"/>
  <c r="I254" i="57"/>
  <c r="H48" i="57"/>
  <c r="I294" i="57"/>
  <c r="D45" i="57"/>
  <c r="G39" i="57"/>
  <c r="G46" i="57"/>
  <c r="I360" i="57"/>
  <c r="X626" i="57"/>
  <c r="I202" i="57"/>
  <c r="I178" i="57"/>
  <c r="I269" i="57"/>
  <c r="C37" i="57"/>
  <c r="D43" i="57"/>
  <c r="I299" i="57"/>
  <c r="S378" i="57"/>
  <c r="I140" i="57"/>
  <c r="S130" i="57"/>
  <c r="AJ130" i="57" s="1"/>
  <c r="S164" i="57"/>
  <c r="AJ164" i="57" s="1"/>
  <c r="R43" i="57"/>
  <c r="C36" i="57"/>
  <c r="Q418" i="57"/>
  <c r="S279" i="57"/>
  <c r="AJ279" i="57" s="1"/>
  <c r="AH132" i="57"/>
  <c r="S227" i="57"/>
  <c r="AJ227" i="57" s="1"/>
  <c r="O132" i="57"/>
  <c r="P7" i="57"/>
  <c r="AI439" i="57"/>
  <c r="N34" i="57"/>
  <c r="H39" i="57"/>
  <c r="I141" i="57"/>
  <c r="S328" i="57"/>
  <c r="AJ328" i="57" s="1"/>
  <c r="S379" i="57"/>
  <c r="AJ379" i="57" s="1"/>
  <c r="M43" i="57"/>
  <c r="I389" i="57"/>
  <c r="S360" i="57"/>
  <c r="AJ360" i="57" s="1"/>
  <c r="E45" i="57"/>
  <c r="S374" i="57"/>
  <c r="AJ374" i="57" s="1"/>
  <c r="R210" i="57"/>
  <c r="Q48" i="57"/>
  <c r="S146" i="57"/>
  <c r="AJ146" i="57" s="1"/>
  <c r="S178" i="57"/>
  <c r="AJ178" i="57" s="1"/>
  <c r="I328" i="57"/>
  <c r="S406" i="57"/>
  <c r="AJ406" i="57" s="1"/>
  <c r="I435" i="57"/>
  <c r="AI335" i="57"/>
  <c r="G51" i="57"/>
  <c r="Q262" i="57"/>
  <c r="I549" i="57"/>
  <c r="G44" i="57"/>
  <c r="I323" i="57"/>
  <c r="I200" i="57"/>
  <c r="I258" i="57"/>
  <c r="S388" i="57"/>
  <c r="L444" i="57"/>
  <c r="H44" i="57"/>
  <c r="I433" i="57"/>
  <c r="I436" i="57"/>
  <c r="I246" i="57"/>
  <c r="I325" i="57"/>
  <c r="I378" i="57"/>
  <c r="R132" i="57"/>
  <c r="I152" i="57"/>
  <c r="G36" i="57"/>
  <c r="I386" i="57"/>
  <c r="I278" i="57"/>
  <c r="S278" i="57"/>
  <c r="AJ278" i="57" s="1"/>
  <c r="N418" i="57"/>
  <c r="L288" i="57"/>
  <c r="N236" i="57"/>
  <c r="I245" i="57"/>
  <c r="S398" i="57"/>
  <c r="AJ398" i="57" s="1"/>
  <c r="M33" i="57"/>
  <c r="Q392" i="57"/>
  <c r="AJ241" i="57"/>
  <c r="L34" i="57"/>
  <c r="M210" i="57"/>
  <c r="S408" i="57"/>
  <c r="AJ408" i="57" s="1"/>
  <c r="M38" i="57"/>
  <c r="S385" i="57"/>
  <c r="AJ385" i="57" s="1"/>
  <c r="I227" i="57"/>
  <c r="AJ345" i="57"/>
  <c r="M366" i="57"/>
  <c r="S179" i="57"/>
  <c r="AJ179" i="57" s="1"/>
  <c r="R37" i="57"/>
  <c r="I296" i="57"/>
  <c r="S427" i="57"/>
  <c r="AJ427" i="57" s="1"/>
  <c r="E51" i="57"/>
  <c r="M158" i="57"/>
  <c r="S192" i="57"/>
  <c r="AJ192" i="57" s="1"/>
  <c r="S217" i="57"/>
  <c r="AJ217" i="57" s="1"/>
  <c r="P17" i="57"/>
  <c r="S69" i="57"/>
  <c r="S258" i="57"/>
  <c r="AJ258" i="57" s="1"/>
  <c r="Q366" i="57"/>
  <c r="S437" i="57"/>
  <c r="AJ437" i="57" s="1"/>
  <c r="S144" i="57"/>
  <c r="AJ144" i="57" s="1"/>
  <c r="AF609" i="57"/>
  <c r="O52" i="57"/>
  <c r="S116" i="57"/>
  <c r="AJ116" i="57" s="1"/>
  <c r="H497" i="57"/>
  <c r="F497" i="57"/>
  <c r="E497" i="57"/>
  <c r="G497" i="57"/>
  <c r="C497" i="57"/>
  <c r="B497" i="57"/>
  <c r="D497" i="57"/>
  <c r="C51" i="57"/>
  <c r="L184" i="57"/>
  <c r="S163" i="57"/>
  <c r="S255" i="57"/>
  <c r="AJ255" i="57" s="1"/>
  <c r="S428" i="57"/>
  <c r="AJ428" i="57" s="1"/>
  <c r="Q444" i="57"/>
  <c r="O39" i="57"/>
  <c r="R392" i="57"/>
  <c r="AI199" i="57"/>
  <c r="V43" i="57"/>
  <c r="V210" i="57"/>
  <c r="N38" i="57"/>
  <c r="O36" i="57"/>
  <c r="M392" i="57"/>
  <c r="R158" i="57"/>
  <c r="AC288" i="57"/>
  <c r="M52" i="57"/>
  <c r="N46" i="57"/>
  <c r="AI378" i="57"/>
  <c r="I523" i="57"/>
  <c r="AI377" i="57"/>
  <c r="AH39" i="57"/>
  <c r="AI226" i="57"/>
  <c r="AJ226" i="57" s="1"/>
  <c r="C34" i="57"/>
  <c r="I192" i="57"/>
  <c r="N210" i="57"/>
  <c r="I111" i="57"/>
  <c r="I373" i="57"/>
  <c r="AJ293" i="57"/>
  <c r="C38" i="57"/>
  <c r="AG49" i="57"/>
  <c r="AG132" i="57"/>
  <c r="S268" i="57"/>
  <c r="AJ268" i="57" s="1"/>
  <c r="I75" i="57"/>
  <c r="I80" i="57" s="1"/>
  <c r="F23" i="57"/>
  <c r="AE49" i="57"/>
  <c r="AE54" i="57" s="1"/>
  <c r="AE210" i="57"/>
  <c r="I176" i="57"/>
  <c r="I173" i="57"/>
  <c r="AI127" i="57"/>
  <c r="V132" i="57"/>
  <c r="I244" i="57"/>
  <c r="S145" i="57"/>
  <c r="AJ145" i="57" s="1"/>
  <c r="M44" i="57"/>
  <c r="R340" i="57"/>
  <c r="S122" i="57"/>
  <c r="AJ122" i="57" s="1"/>
  <c r="S189" i="57"/>
  <c r="I222" i="57"/>
  <c r="I256" i="57"/>
  <c r="C39" i="57"/>
  <c r="I138" i="57"/>
  <c r="I377" i="57"/>
  <c r="R41" i="57"/>
  <c r="AI432" i="57"/>
  <c r="AC444" i="57"/>
  <c r="S194" i="57"/>
  <c r="AJ194" i="57" s="1"/>
  <c r="S121" i="57"/>
  <c r="AJ121" i="57" s="1"/>
  <c r="I308" i="57"/>
  <c r="R38" i="57"/>
  <c r="I399" i="57"/>
  <c r="S298" i="57"/>
  <c r="AJ298" i="57" s="1"/>
  <c r="M340" i="57"/>
  <c r="M262" i="57"/>
  <c r="I223" i="57"/>
  <c r="I347" i="57"/>
  <c r="I196" i="57"/>
  <c r="N39" i="57"/>
  <c r="I429" i="57"/>
  <c r="I329" i="57"/>
  <c r="I175" i="57"/>
  <c r="G42" i="57"/>
  <c r="I195" i="57"/>
  <c r="I229" i="57"/>
  <c r="I177" i="57"/>
  <c r="I300" i="57"/>
  <c r="I137" i="57"/>
  <c r="G35" i="57"/>
  <c r="E47" i="57"/>
  <c r="S281" i="57"/>
  <c r="AJ281" i="57" s="1"/>
  <c r="I119" i="57"/>
  <c r="I218" i="57"/>
  <c r="I272" i="57"/>
  <c r="E34" i="57"/>
  <c r="E38" i="57"/>
  <c r="I225" i="57"/>
  <c r="I219" i="57"/>
  <c r="I382" i="57"/>
  <c r="N444" i="57"/>
  <c r="N366" i="57"/>
  <c r="G41" i="57"/>
  <c r="I334" i="57"/>
  <c r="S247" i="57"/>
  <c r="I268" i="57"/>
  <c r="N288" i="57"/>
  <c r="H41" i="57"/>
  <c r="AC44" i="57"/>
  <c r="AI44" i="57" s="1"/>
  <c r="AI148" i="57"/>
  <c r="AC158" i="57"/>
  <c r="M236" i="57"/>
  <c r="L43" i="57"/>
  <c r="AF49" i="57"/>
  <c r="AF54" i="57" s="1"/>
  <c r="I380" i="57"/>
  <c r="I321" i="57"/>
  <c r="S204" i="57"/>
  <c r="AJ204" i="57" s="1"/>
  <c r="Q52" i="57"/>
  <c r="I349" i="57"/>
  <c r="I424" i="57"/>
  <c r="M46" i="57"/>
  <c r="R44" i="57"/>
  <c r="AJ267" i="57"/>
  <c r="D36" i="57"/>
  <c r="I298" i="57"/>
  <c r="S166" i="57"/>
  <c r="AJ166" i="57" s="1"/>
  <c r="N340" i="57"/>
  <c r="O236" i="57"/>
  <c r="AH418" i="57"/>
  <c r="AH40" i="57"/>
  <c r="AA49" i="57"/>
  <c r="AA54" i="57" s="1"/>
  <c r="I193" i="57"/>
  <c r="N44" i="57"/>
  <c r="I384" i="57"/>
  <c r="D46" i="57"/>
  <c r="M184" i="57"/>
  <c r="D41" i="57"/>
  <c r="R262" i="57"/>
  <c r="AI153" i="57"/>
  <c r="V158" i="57"/>
  <c r="AI231" i="57"/>
  <c r="V236" i="57"/>
  <c r="L418" i="57"/>
  <c r="S125" i="57"/>
  <c r="AJ125" i="57" s="1"/>
  <c r="G37" i="57"/>
  <c r="S405" i="57"/>
  <c r="AJ405" i="57" s="1"/>
  <c r="O184" i="57"/>
  <c r="AI309" i="57"/>
  <c r="Q236" i="57"/>
  <c r="N48" i="57"/>
  <c r="S228" i="57"/>
  <c r="AJ228" i="57" s="1"/>
  <c r="I409" i="57"/>
  <c r="D39" i="57"/>
  <c r="L33" i="57"/>
  <c r="R35" i="57"/>
  <c r="AI257" i="57"/>
  <c r="V262" i="57"/>
  <c r="I275" i="57"/>
  <c r="O262" i="57"/>
  <c r="I194" i="57"/>
  <c r="I282" i="57"/>
  <c r="I171" i="57"/>
  <c r="I375" i="57"/>
  <c r="AC210" i="57"/>
  <c r="AI200" i="57"/>
  <c r="AJ200" i="57" s="1"/>
  <c r="S295" i="57"/>
  <c r="AJ295" i="57" s="1"/>
  <c r="S431" i="57"/>
  <c r="AJ431" i="57" s="1"/>
  <c r="AC39" i="57"/>
  <c r="AC184" i="57"/>
  <c r="AJ170" i="57"/>
  <c r="S196" i="57"/>
  <c r="AJ196" i="57" s="1"/>
  <c r="W49" i="57"/>
  <c r="W54" i="57" s="1"/>
  <c r="W210" i="57"/>
  <c r="AI302" i="57"/>
  <c r="AJ302" i="57" s="1"/>
  <c r="AI273" i="57"/>
  <c r="AI314" i="57"/>
  <c r="AC315" i="57" s="1"/>
  <c r="L314" i="57"/>
  <c r="I352" i="57"/>
  <c r="I295" i="57"/>
  <c r="AB340" i="57"/>
  <c r="S223" i="57"/>
  <c r="AJ223" i="57" s="1"/>
  <c r="H36" i="57"/>
  <c r="S148" i="57"/>
  <c r="P132" i="57"/>
  <c r="I190" i="57"/>
  <c r="I203" i="57"/>
  <c r="I249" i="57"/>
  <c r="I322" i="57"/>
  <c r="S357" i="57"/>
  <c r="N36" i="57"/>
  <c r="L36" i="57"/>
  <c r="S114" i="57"/>
  <c r="AJ114" i="57" s="1"/>
  <c r="S321" i="57"/>
  <c r="AJ321" i="57" s="1"/>
  <c r="L158" i="57"/>
  <c r="M41" i="57"/>
  <c r="S424" i="57"/>
  <c r="AJ424" i="57" s="1"/>
  <c r="AJ423" i="57"/>
  <c r="S167" i="57"/>
  <c r="AJ167" i="57" s="1"/>
  <c r="N45" i="57"/>
  <c r="R51" i="57"/>
  <c r="D47" i="57"/>
  <c r="I253" i="57"/>
  <c r="AI283" i="57"/>
  <c r="H40" i="57"/>
  <c r="S242" i="57"/>
  <c r="AJ242" i="57" s="1"/>
  <c r="S198" i="57"/>
  <c r="AJ198" i="57" s="1"/>
  <c r="I303" i="57"/>
  <c r="M444" i="57"/>
  <c r="L210" i="57"/>
  <c r="H43" i="57"/>
  <c r="G48" i="57"/>
  <c r="D42" i="57"/>
  <c r="I170" i="57"/>
  <c r="I123" i="57"/>
  <c r="I430" i="57"/>
  <c r="H45" i="57"/>
  <c r="D44" i="57"/>
  <c r="I248" i="57"/>
  <c r="I301" i="57"/>
  <c r="H47" i="57"/>
  <c r="I302" i="57"/>
  <c r="I385" i="57"/>
  <c r="E36" i="57"/>
  <c r="G40" i="57"/>
  <c r="I425" i="57"/>
  <c r="I164" i="57"/>
  <c r="D38" i="57"/>
  <c r="I438" i="57"/>
  <c r="I407" i="57"/>
  <c r="S403" i="57"/>
  <c r="AJ403" i="57" s="1"/>
  <c r="E37" i="57"/>
  <c r="I423" i="57"/>
  <c r="H42" i="57"/>
  <c r="I324" i="57"/>
  <c r="I230" i="57"/>
  <c r="I215" i="57"/>
  <c r="I434" i="57"/>
  <c r="S434" i="57"/>
  <c r="AJ434" i="57" s="1"/>
  <c r="N158" i="57"/>
  <c r="R42" i="57"/>
  <c r="N40" i="57"/>
  <c r="I379" i="57"/>
  <c r="S259" i="57"/>
  <c r="AJ259" i="57" s="1"/>
  <c r="D48" i="57"/>
  <c r="R314" i="57"/>
  <c r="S426" i="57"/>
  <c r="AJ426" i="57" s="1"/>
  <c r="L340" i="57"/>
  <c r="L42" i="57"/>
  <c r="Q35" i="57"/>
  <c r="R46" i="57"/>
  <c r="S320" i="57"/>
  <c r="AJ320" i="57" s="1"/>
  <c r="S486" i="57"/>
  <c r="P70" i="57"/>
  <c r="I197" i="57"/>
  <c r="C35" i="57"/>
  <c r="I432" i="57"/>
  <c r="S129" i="57"/>
  <c r="AJ129" i="57" s="1"/>
  <c r="N52" i="57"/>
  <c r="S355" i="57"/>
  <c r="AJ355" i="57" s="1"/>
  <c r="S323" i="57"/>
  <c r="AJ323" i="57" s="1"/>
  <c r="M40" i="57"/>
  <c r="S324" i="57"/>
  <c r="AJ324" i="57" s="1"/>
  <c r="R444" i="57"/>
  <c r="M47" i="57"/>
  <c r="S119" i="57"/>
  <c r="AJ119" i="57" s="1"/>
  <c r="S335" i="57"/>
  <c r="AJ335" i="57" s="1"/>
  <c r="S221" i="57"/>
  <c r="AJ221" i="57" s="1"/>
  <c r="S175" i="57"/>
  <c r="AJ175" i="57" s="1"/>
  <c r="I191" i="57"/>
  <c r="I332" i="57"/>
  <c r="I405" i="57"/>
  <c r="Q158" i="57"/>
  <c r="G47" i="57"/>
  <c r="R45" i="57"/>
  <c r="S383" i="57"/>
  <c r="AJ383" i="57" s="1"/>
  <c r="D33" i="57"/>
  <c r="I228" i="57"/>
  <c r="Q210" i="57"/>
  <c r="H35" i="57"/>
  <c r="S381" i="57"/>
  <c r="AJ381" i="57" s="1"/>
  <c r="I383" i="57"/>
  <c r="H34" i="57"/>
  <c r="I374" i="57"/>
  <c r="I402" i="57"/>
  <c r="I437" i="57"/>
  <c r="G34" i="57"/>
  <c r="D40" i="57"/>
  <c r="I243" i="57"/>
  <c r="I427" i="57"/>
  <c r="I297" i="57"/>
  <c r="C48" i="57"/>
  <c r="D626" i="57"/>
  <c r="C45" i="57"/>
  <c r="AJ111" i="57"/>
  <c r="AI413" i="57"/>
  <c r="V418" i="57"/>
  <c r="AJ319" i="57"/>
  <c r="L366" i="57"/>
  <c r="I411" i="57"/>
  <c r="G43" i="57"/>
  <c r="I144" i="57"/>
  <c r="I255" i="57"/>
  <c r="X49" i="57"/>
  <c r="X54" i="57" s="1"/>
  <c r="I359" i="57"/>
  <c r="D37" i="57"/>
  <c r="H38" i="57"/>
  <c r="I350" i="57"/>
  <c r="P184" i="57"/>
  <c r="S346" i="57"/>
  <c r="AJ346" i="57" s="1"/>
  <c r="I331" i="57"/>
  <c r="AC262" i="57"/>
  <c r="AB184" i="57"/>
  <c r="AJ430" i="57"/>
  <c r="Q288" i="57"/>
  <c r="I172" i="57"/>
  <c r="R288" i="57"/>
  <c r="Q314" i="57"/>
  <c r="R36" i="57"/>
  <c r="S401" i="57"/>
  <c r="AJ401" i="57" s="1"/>
  <c r="L46" i="57"/>
  <c r="I242" i="57"/>
  <c r="I150" i="57"/>
  <c r="I400" i="57"/>
  <c r="D262" i="57"/>
  <c r="N262" i="57"/>
  <c r="I307" i="57"/>
  <c r="D34" i="57"/>
  <c r="I251" i="57"/>
  <c r="I204" i="57"/>
  <c r="I276" i="57"/>
  <c r="C44" i="57"/>
  <c r="I247" i="57"/>
  <c r="I410" i="57"/>
  <c r="I403" i="57"/>
  <c r="I142" i="57"/>
  <c r="AC47" i="57"/>
  <c r="AI47" i="57" s="1"/>
  <c r="AI177" i="57"/>
  <c r="AJ177" i="57" s="1"/>
  <c r="AB366" i="57"/>
  <c r="AB262" i="57"/>
  <c r="AI247" i="57"/>
  <c r="C46" i="57"/>
  <c r="L37" i="57"/>
  <c r="S193" i="57"/>
  <c r="AJ193" i="57" s="1"/>
  <c r="AB418" i="57"/>
  <c r="L44" i="57"/>
  <c r="I428" i="57"/>
  <c r="S409" i="57"/>
  <c r="AJ409" i="57" s="1"/>
  <c r="I224" i="57"/>
  <c r="I252" i="57"/>
  <c r="E33" i="57"/>
  <c r="C41" i="57"/>
  <c r="I277" i="57"/>
  <c r="S284" i="57"/>
  <c r="AJ284" i="57" s="1"/>
  <c r="I216" i="57"/>
  <c r="I226" i="57"/>
  <c r="E48" i="57"/>
  <c r="N132" i="57"/>
  <c r="I306" i="57"/>
  <c r="C43" i="57"/>
  <c r="I327" i="57"/>
  <c r="I280" i="57"/>
  <c r="I279" i="57"/>
  <c r="I346" i="57"/>
  <c r="C47" i="57"/>
  <c r="I326" i="57"/>
  <c r="O40" i="57"/>
  <c r="D392" i="57"/>
  <c r="N392" i="57"/>
  <c r="B33" i="57"/>
  <c r="AI357" i="57"/>
  <c r="V366" i="57"/>
  <c r="V45" i="57"/>
  <c r="AI45" i="57" s="1"/>
  <c r="S113" i="57"/>
  <c r="AJ113" i="57" s="1"/>
  <c r="L35" i="57"/>
  <c r="S140" i="57"/>
  <c r="AJ140" i="57" s="1"/>
  <c r="B51" i="57"/>
  <c r="H37" i="57"/>
  <c r="S432" i="57"/>
  <c r="I426" i="57"/>
  <c r="M36" i="57"/>
  <c r="M314" i="57"/>
  <c r="S435" i="57"/>
  <c r="AJ435" i="57" s="1"/>
  <c r="S120" i="57"/>
  <c r="AJ120" i="57" s="1"/>
  <c r="Z49" i="57"/>
  <c r="Z54" i="57" s="1"/>
  <c r="Z132" i="57"/>
  <c r="I166" i="57"/>
  <c r="H46" i="57"/>
  <c r="S296" i="57"/>
  <c r="AJ296" i="57" s="1"/>
  <c r="I320" i="57"/>
  <c r="AC314" i="57"/>
  <c r="N314" i="57"/>
  <c r="P600" i="57"/>
  <c r="L51" i="57"/>
  <c r="I355" i="57"/>
  <c r="N35" i="57"/>
  <c r="R39" i="57"/>
  <c r="C40" i="57"/>
  <c r="N41" i="57"/>
  <c r="D51" i="57"/>
  <c r="AC418" i="57"/>
  <c r="R366" i="57"/>
  <c r="AD49" i="57"/>
  <c r="AD54" i="57" s="1"/>
  <c r="AD132" i="57"/>
  <c r="D52" i="57"/>
  <c r="O340" i="57"/>
  <c r="H51" i="57"/>
  <c r="O45" i="57"/>
  <c r="I406" i="57"/>
  <c r="AI361" i="57"/>
  <c r="N184" i="57"/>
  <c r="AB210" i="57"/>
  <c r="AH158" i="57"/>
  <c r="AH42" i="57"/>
  <c r="N33" i="57"/>
  <c r="I274" i="57"/>
  <c r="S376" i="57"/>
  <c r="AJ376" i="57" s="1"/>
  <c r="O444" i="57"/>
  <c r="R236" i="57"/>
  <c r="S138" i="57"/>
  <c r="AJ138" i="57" s="1"/>
  <c r="B132" i="57"/>
  <c r="H418" i="57"/>
  <c r="L392" i="57"/>
  <c r="E236" i="57"/>
  <c r="H184" i="57" l="1"/>
  <c r="AJ247" i="57"/>
  <c r="AJ199" i="57"/>
  <c r="AJ148" i="57"/>
  <c r="E42" i="57"/>
  <c r="O366" i="57"/>
  <c r="E39" i="57"/>
  <c r="I165" i="57"/>
  <c r="G262" i="57"/>
  <c r="I241" i="57"/>
  <c r="I198" i="57"/>
  <c r="P392" i="57"/>
  <c r="L49" i="57"/>
  <c r="L262" i="57"/>
  <c r="I345" i="57"/>
  <c r="O47" i="57"/>
  <c r="S47" i="57" s="1"/>
  <c r="AJ47" i="57" s="1"/>
  <c r="S38" i="57"/>
  <c r="AJ38" i="57" s="1"/>
  <c r="Q49" i="57"/>
  <c r="H262" i="57"/>
  <c r="I267" i="57"/>
  <c r="B37" i="57"/>
  <c r="E262" i="57"/>
  <c r="I179" i="57"/>
  <c r="D35" i="57"/>
  <c r="C184" i="57"/>
  <c r="I146" i="57"/>
  <c r="O158" i="57"/>
  <c r="I115" i="57"/>
  <c r="S309" i="57"/>
  <c r="AJ309" i="57" s="1"/>
  <c r="I250" i="57"/>
  <c r="H33" i="57"/>
  <c r="B46" i="57"/>
  <c r="I46" i="57" s="1"/>
  <c r="I201" i="57"/>
  <c r="S283" i="57"/>
  <c r="AJ283" i="57" s="1"/>
  <c r="B44" i="57"/>
  <c r="AI418" i="57"/>
  <c r="AH419" i="57" s="1"/>
  <c r="S356" i="57"/>
  <c r="AJ356" i="57" s="1"/>
  <c r="I139" i="57"/>
  <c r="I356" i="57"/>
  <c r="I113" i="57"/>
  <c r="C33" i="57"/>
  <c r="I118" i="57"/>
  <c r="S413" i="57"/>
  <c r="AJ413" i="57" s="1"/>
  <c r="S41" i="57"/>
  <c r="AJ41" i="57" s="1"/>
  <c r="AE315" i="57"/>
  <c r="I381" i="57"/>
  <c r="I281" i="57"/>
  <c r="I260" i="57"/>
  <c r="S377" i="57"/>
  <c r="AJ377" i="57" s="1"/>
  <c r="O418" i="57"/>
  <c r="S153" i="57"/>
  <c r="AJ153" i="57" s="1"/>
  <c r="M418" i="57"/>
  <c r="O44" i="57"/>
  <c r="S44" i="57" s="1"/>
  <c r="AJ44" i="57" s="1"/>
  <c r="Q54" i="57"/>
  <c r="G184" i="57"/>
  <c r="AI340" i="57"/>
  <c r="AF341" i="57" s="1"/>
  <c r="I408" i="57"/>
  <c r="O49" i="57"/>
  <c r="I145" i="57"/>
  <c r="G392" i="57"/>
  <c r="E81" i="57"/>
  <c r="H81" i="57"/>
  <c r="D81" i="57"/>
  <c r="G81" i="57"/>
  <c r="C81" i="57"/>
  <c r="B81" i="57"/>
  <c r="F81" i="57"/>
  <c r="AE341" i="57"/>
  <c r="AC341" i="57"/>
  <c r="I51" i="57"/>
  <c r="G288" i="57"/>
  <c r="D340" i="57"/>
  <c r="G418" i="57"/>
  <c r="I259" i="57"/>
  <c r="D132" i="57"/>
  <c r="I257" i="57"/>
  <c r="D314" i="57"/>
  <c r="S361" i="57"/>
  <c r="AJ361" i="57" s="1"/>
  <c r="I125" i="57"/>
  <c r="S70" i="57"/>
  <c r="P18" i="57"/>
  <c r="AI262" i="57"/>
  <c r="AC263" i="57" s="1"/>
  <c r="C340" i="57"/>
  <c r="E288" i="57"/>
  <c r="S439" i="57"/>
  <c r="AJ439" i="57" s="1"/>
  <c r="E444" i="57"/>
  <c r="I371" i="57"/>
  <c r="D184" i="57"/>
  <c r="AB315" i="57"/>
  <c r="O314" i="57"/>
  <c r="I116" i="57"/>
  <c r="S205" i="57"/>
  <c r="AJ205" i="57" s="1"/>
  <c r="O288" i="57"/>
  <c r="AJ378" i="57"/>
  <c r="I388" i="57"/>
  <c r="B340" i="57"/>
  <c r="AF419" i="57"/>
  <c r="AI366" i="57"/>
  <c r="AB367" i="57" s="1"/>
  <c r="AF621" i="57"/>
  <c r="AF626" i="57" s="1"/>
  <c r="W626" i="57"/>
  <c r="E366" i="57"/>
  <c r="AG315" i="57"/>
  <c r="B47" i="57"/>
  <c r="L45" i="57"/>
  <c r="S45" i="57" s="1"/>
  <c r="AJ45" i="57" s="1"/>
  <c r="S169" i="57"/>
  <c r="AJ169" i="57" s="1"/>
  <c r="O392" i="57"/>
  <c r="E184" i="57"/>
  <c r="H132" i="57"/>
  <c r="C444" i="57"/>
  <c r="V315" i="57"/>
  <c r="I124" i="57"/>
  <c r="O42" i="57"/>
  <c r="C236" i="57"/>
  <c r="D288" i="57"/>
  <c r="B158" i="57"/>
  <c r="I149" i="57"/>
  <c r="N49" i="57"/>
  <c r="N54" i="57" s="1"/>
  <c r="C392" i="57"/>
  <c r="AB444" i="57"/>
  <c r="AI429" i="57"/>
  <c r="G444" i="57"/>
  <c r="E314" i="57"/>
  <c r="O43" i="57"/>
  <c r="I273" i="57"/>
  <c r="S36" i="57"/>
  <c r="AJ36" i="57" s="1"/>
  <c r="B35" i="57"/>
  <c r="B314" i="57"/>
  <c r="H366" i="57"/>
  <c r="I169" i="57"/>
  <c r="P236" i="57"/>
  <c r="S484" i="57"/>
  <c r="P68" i="57"/>
  <c r="AI49" i="57"/>
  <c r="C210" i="57"/>
  <c r="I37" i="57"/>
  <c r="G314" i="57"/>
  <c r="W315" i="57"/>
  <c r="B36" i="57"/>
  <c r="C158" i="57"/>
  <c r="S273" i="57"/>
  <c r="C288" i="57"/>
  <c r="S351" i="57"/>
  <c r="S222" i="57"/>
  <c r="AJ222" i="57" s="1"/>
  <c r="AF315" i="57"/>
  <c r="I180" i="57"/>
  <c r="G210" i="57"/>
  <c r="AG419" i="57"/>
  <c r="AB132" i="57"/>
  <c r="AI132" i="57" s="1"/>
  <c r="AB39" i="57"/>
  <c r="AI117" i="57"/>
  <c r="AJ117" i="57" s="1"/>
  <c r="AH315" i="57"/>
  <c r="I330" i="57"/>
  <c r="B42" i="57"/>
  <c r="AB288" i="57"/>
  <c r="AC54" i="57"/>
  <c r="L54" i="57"/>
  <c r="S33" i="57"/>
  <c r="AI158" i="57"/>
  <c r="G132" i="57"/>
  <c r="S257" i="57"/>
  <c r="AJ257" i="57" s="1"/>
  <c r="I122" i="57"/>
  <c r="AJ189" i="57"/>
  <c r="I117" i="57"/>
  <c r="AH54" i="57"/>
  <c r="I497" i="57"/>
  <c r="G366" i="57"/>
  <c r="S34" i="57"/>
  <c r="AJ34" i="57" s="1"/>
  <c r="D418" i="57"/>
  <c r="S180" i="57"/>
  <c r="AJ180" i="57" s="1"/>
  <c r="I147" i="57"/>
  <c r="R49" i="57"/>
  <c r="M49" i="57"/>
  <c r="M132" i="57"/>
  <c r="B48" i="57"/>
  <c r="H210" i="57"/>
  <c r="S127" i="57"/>
  <c r="AJ127" i="57" s="1"/>
  <c r="AI387" i="57"/>
  <c r="V392" i="57"/>
  <c r="S274" i="57"/>
  <c r="AJ274" i="57" s="1"/>
  <c r="Y315" i="57"/>
  <c r="S158" i="57"/>
  <c r="I471" i="57"/>
  <c r="S206" i="57"/>
  <c r="AJ206" i="57" s="1"/>
  <c r="S248" i="57"/>
  <c r="AJ248" i="57" s="1"/>
  <c r="H340" i="57"/>
  <c r="AA315" i="57"/>
  <c r="G340" i="57"/>
  <c r="AI236" i="57"/>
  <c r="V237" i="57" s="1"/>
  <c r="I114" i="57"/>
  <c r="I120" i="57"/>
  <c r="C42" i="57"/>
  <c r="AD315" i="57"/>
  <c r="AI184" i="57"/>
  <c r="AB185" i="57" s="1"/>
  <c r="G33" i="57"/>
  <c r="I33" i="57" s="1"/>
  <c r="AC159" i="57"/>
  <c r="D366" i="57"/>
  <c r="O210" i="57"/>
  <c r="Z315" i="57"/>
  <c r="I319" i="57"/>
  <c r="X627" i="57"/>
  <c r="M288" i="57"/>
  <c r="AB40" i="57"/>
  <c r="AI40" i="57" s="1"/>
  <c r="B236" i="57"/>
  <c r="S404" i="57"/>
  <c r="S51" i="57"/>
  <c r="AJ51" i="57" s="1"/>
  <c r="AJ432" i="57"/>
  <c r="S362" i="57"/>
  <c r="AJ362" i="57" s="1"/>
  <c r="N626" i="57"/>
  <c r="S35" i="57"/>
  <c r="AJ35" i="57" s="1"/>
  <c r="S37" i="57"/>
  <c r="AJ37" i="57" s="1"/>
  <c r="C418" i="57"/>
  <c r="R54" i="57"/>
  <c r="H392" i="57"/>
  <c r="H288" i="57"/>
  <c r="E392" i="57"/>
  <c r="D444" i="57"/>
  <c r="B39" i="57"/>
  <c r="B184" i="57"/>
  <c r="D210" i="57"/>
  <c r="H158" i="57"/>
  <c r="AI210" i="57"/>
  <c r="AB211" i="57" s="1"/>
  <c r="AJ163" i="57"/>
  <c r="C366" i="57"/>
  <c r="D236" i="57"/>
  <c r="I126" i="57"/>
  <c r="C262" i="57"/>
  <c r="S52" i="57"/>
  <c r="AJ52" i="57" s="1"/>
  <c r="Q340" i="57"/>
  <c r="B444" i="57"/>
  <c r="H314" i="57"/>
  <c r="B366" i="57"/>
  <c r="S42" i="57"/>
  <c r="AJ42" i="57" s="1"/>
  <c r="S48" i="57"/>
  <c r="AJ48" i="57" s="1"/>
  <c r="B210" i="57"/>
  <c r="B41" i="57"/>
  <c r="X315" i="57"/>
  <c r="I112" i="57"/>
  <c r="B40" i="57"/>
  <c r="C132" i="57"/>
  <c r="S232" i="57"/>
  <c r="AJ232" i="57" s="1"/>
  <c r="E43" i="57"/>
  <c r="S46" i="57"/>
  <c r="AJ46" i="57" s="1"/>
  <c r="AC185" i="57"/>
  <c r="I293" i="57"/>
  <c r="G236" i="57"/>
  <c r="AE211" i="57"/>
  <c r="S387" i="57"/>
  <c r="H236" i="57"/>
  <c r="C314" i="57"/>
  <c r="I397" i="57"/>
  <c r="B418" i="57"/>
  <c r="B34" i="57"/>
  <c r="S231" i="57"/>
  <c r="AJ231" i="57" s="1"/>
  <c r="I372" i="57"/>
  <c r="G158" i="57"/>
  <c r="H444" i="57"/>
  <c r="AJ357" i="57"/>
  <c r="AI351" i="57"/>
  <c r="S43" i="57"/>
  <c r="AJ43" i="57" s="1"/>
  <c r="I163" i="57"/>
  <c r="AI43" i="57"/>
  <c r="V54" i="57"/>
  <c r="Y419" i="57"/>
  <c r="B38" i="57"/>
  <c r="P210" i="57"/>
  <c r="S195" i="57"/>
  <c r="AJ195" i="57" s="1"/>
  <c r="AJ387" i="57" l="1"/>
  <c r="V367" i="57"/>
  <c r="S132" i="57"/>
  <c r="V419" i="57"/>
  <c r="X419" i="57"/>
  <c r="AD419" i="57"/>
  <c r="S49" i="57"/>
  <c r="AJ49" i="57" s="1"/>
  <c r="W341" i="57"/>
  <c r="AI341" i="57" s="1"/>
  <c r="AD341" i="57"/>
  <c r="AB263" i="57"/>
  <c r="B262" i="57"/>
  <c r="I231" i="57"/>
  <c r="I236" i="57" s="1"/>
  <c r="C237" i="57" s="1"/>
  <c r="AC419" i="57"/>
  <c r="W419" i="57"/>
  <c r="AA419" i="57"/>
  <c r="X341" i="57"/>
  <c r="AH341" i="57"/>
  <c r="AB341" i="57"/>
  <c r="I413" i="57"/>
  <c r="E49" i="57"/>
  <c r="Y341" i="57"/>
  <c r="E210" i="57"/>
  <c r="V341" i="57"/>
  <c r="Z419" i="57"/>
  <c r="AB419" i="57"/>
  <c r="I361" i="57"/>
  <c r="M54" i="57"/>
  <c r="P418" i="57"/>
  <c r="S366" i="57"/>
  <c r="R367" i="57" s="1"/>
  <c r="AA341" i="57"/>
  <c r="AG341" i="57"/>
  <c r="I262" i="57"/>
  <c r="F263" i="57" s="1"/>
  <c r="Z341" i="57"/>
  <c r="S262" i="57"/>
  <c r="T262" i="57" s="1"/>
  <c r="AE419" i="57"/>
  <c r="F237" i="57"/>
  <c r="B237" i="57"/>
  <c r="E237" i="57"/>
  <c r="G237" i="57"/>
  <c r="M367" i="57"/>
  <c r="AJ404" i="57"/>
  <c r="S418" i="57"/>
  <c r="B52" i="57"/>
  <c r="I47" i="57"/>
  <c r="I414" i="57"/>
  <c r="B49" i="57"/>
  <c r="I335" i="57"/>
  <c r="E340" i="57"/>
  <c r="P444" i="57"/>
  <c r="S429" i="57"/>
  <c r="P314" i="57"/>
  <c r="S299" i="57"/>
  <c r="I39" i="57"/>
  <c r="E132" i="57"/>
  <c r="L50" i="57"/>
  <c r="AG159" i="57"/>
  <c r="Z159" i="57"/>
  <c r="Y159" i="57"/>
  <c r="W159" i="57"/>
  <c r="AB159" i="57"/>
  <c r="AA159" i="57"/>
  <c r="X159" i="57"/>
  <c r="AF159" i="57"/>
  <c r="AD159" i="57"/>
  <c r="AE159" i="57"/>
  <c r="I36" i="57"/>
  <c r="AH159" i="57"/>
  <c r="B626" i="57"/>
  <c r="S288" i="57"/>
  <c r="E50" i="57"/>
  <c r="H49" i="57"/>
  <c r="I199" i="57"/>
  <c r="B43" i="57"/>
  <c r="V211" i="57"/>
  <c r="Y211" i="57"/>
  <c r="AD211" i="57"/>
  <c r="X211" i="57"/>
  <c r="AA211" i="57"/>
  <c r="AH211" i="57"/>
  <c r="AG211" i="57"/>
  <c r="Z211" i="57"/>
  <c r="AF211" i="57"/>
  <c r="I340" i="57"/>
  <c r="AJ33" i="57"/>
  <c r="P288" i="57"/>
  <c r="I35" i="57"/>
  <c r="AI315" i="57"/>
  <c r="AC367" i="57"/>
  <c r="Z367" i="57"/>
  <c r="AA367" i="57"/>
  <c r="Y367" i="57"/>
  <c r="AH367" i="57"/>
  <c r="AF367" i="57"/>
  <c r="AE367" i="57"/>
  <c r="AD367" i="57"/>
  <c r="W367" i="57"/>
  <c r="AG367" i="57"/>
  <c r="X367" i="57"/>
  <c r="I81" i="57"/>
  <c r="I440" i="57"/>
  <c r="E40" i="57"/>
  <c r="E418" i="57"/>
  <c r="I404" i="57"/>
  <c r="I38" i="57"/>
  <c r="D49" i="57"/>
  <c r="D158" i="57"/>
  <c r="D50" i="57"/>
  <c r="H52" i="57"/>
  <c r="I309" i="57"/>
  <c r="I314" i="57" s="1"/>
  <c r="AI288" i="57"/>
  <c r="AB289" i="57" s="1"/>
  <c r="P262" i="57"/>
  <c r="P263" i="57" s="1"/>
  <c r="S236" i="57"/>
  <c r="AB445" i="57"/>
  <c r="AI444" i="57"/>
  <c r="I336" i="57"/>
  <c r="V263" i="57"/>
  <c r="Z263" i="57"/>
  <c r="X263" i="57"/>
  <c r="AE263" i="57"/>
  <c r="AD263" i="57"/>
  <c r="AG263" i="57"/>
  <c r="W263" i="57"/>
  <c r="Y263" i="57"/>
  <c r="AF263" i="57"/>
  <c r="AA263" i="57"/>
  <c r="AH263" i="57"/>
  <c r="I283" i="57"/>
  <c r="I288" i="57" s="1"/>
  <c r="B288" i="57"/>
  <c r="M263" i="57"/>
  <c r="R263" i="57"/>
  <c r="N263" i="57"/>
  <c r="O263" i="57"/>
  <c r="E158" i="57"/>
  <c r="I148" i="57"/>
  <c r="I284" i="57"/>
  <c r="E44" i="57"/>
  <c r="C50" i="57"/>
  <c r="I310" i="57"/>
  <c r="S392" i="57"/>
  <c r="I362" i="57"/>
  <c r="I184" i="57"/>
  <c r="C49" i="57"/>
  <c r="O54" i="57"/>
  <c r="W211" i="57"/>
  <c r="AC237" i="57"/>
  <c r="Z237" i="57"/>
  <c r="AD237" i="57"/>
  <c r="AG237" i="57"/>
  <c r="AE237" i="57"/>
  <c r="W237" i="57"/>
  <c r="AH237" i="57"/>
  <c r="Y237" i="57"/>
  <c r="AA237" i="57"/>
  <c r="AB237" i="57"/>
  <c r="X237" i="57"/>
  <c r="AF237" i="57"/>
  <c r="O159" i="57"/>
  <c r="N159" i="57"/>
  <c r="M159" i="57"/>
  <c r="L159" i="57"/>
  <c r="R159" i="57"/>
  <c r="Q159" i="57"/>
  <c r="T158" i="57"/>
  <c r="P159" i="57"/>
  <c r="AJ158" i="57"/>
  <c r="I42" i="57"/>
  <c r="AB54" i="57"/>
  <c r="AI54" i="57" s="1"/>
  <c r="AI39" i="57"/>
  <c r="I127" i="57"/>
  <c r="I205" i="57"/>
  <c r="AJ273" i="57"/>
  <c r="W627" i="57"/>
  <c r="W630" i="57"/>
  <c r="P40" i="57"/>
  <c r="S40" i="57" s="1"/>
  <c r="AJ40" i="57" s="1"/>
  <c r="I48" i="57"/>
  <c r="E52" i="57"/>
  <c r="I34" i="57"/>
  <c r="I153" i="57"/>
  <c r="I206" i="57"/>
  <c r="I121" i="57"/>
  <c r="I357" i="57"/>
  <c r="B45" i="57"/>
  <c r="AI392" i="57"/>
  <c r="V393" i="57" s="1"/>
  <c r="AJ351" i="57"/>
  <c r="P16" i="57"/>
  <c r="S68" i="57"/>
  <c r="C52" i="57"/>
  <c r="G52" i="57"/>
  <c r="P39" i="57"/>
  <c r="I418" i="57"/>
  <c r="I41" i="57"/>
  <c r="S184" i="57"/>
  <c r="AD185" i="57"/>
  <c r="AG185" i="57"/>
  <c r="AE185" i="57"/>
  <c r="W185" i="57"/>
  <c r="AA185" i="57"/>
  <c r="V185" i="57"/>
  <c r="AF185" i="57"/>
  <c r="AH185" i="57"/>
  <c r="Y185" i="57"/>
  <c r="Z185" i="57"/>
  <c r="X185" i="57"/>
  <c r="S210" i="57"/>
  <c r="V159" i="57"/>
  <c r="P340" i="57"/>
  <c r="S325" i="57"/>
  <c r="R133" i="57"/>
  <c r="O133" i="57"/>
  <c r="T132" i="57"/>
  <c r="P133" i="57"/>
  <c r="N133" i="57"/>
  <c r="M133" i="57"/>
  <c r="Q133" i="57"/>
  <c r="L133" i="57"/>
  <c r="AJ132" i="57"/>
  <c r="AC211" i="57"/>
  <c r="AF627" i="57"/>
  <c r="AE627" i="57"/>
  <c r="AD627" i="57"/>
  <c r="Y627" i="57"/>
  <c r="AC627" i="57"/>
  <c r="AA627" i="57"/>
  <c r="V627" i="57"/>
  <c r="Z627" i="57"/>
  <c r="AB627" i="57"/>
  <c r="I439" i="57"/>
  <c r="I444" i="57" s="1"/>
  <c r="G49" i="57"/>
  <c r="P367" i="57" l="1"/>
  <c r="Q367" i="57"/>
  <c r="H50" i="57"/>
  <c r="B54" i="57"/>
  <c r="T366" i="57"/>
  <c r="I132" i="57"/>
  <c r="E133" i="57" s="1"/>
  <c r="N367" i="57"/>
  <c r="AJ366" i="57"/>
  <c r="O367" i="57"/>
  <c r="L367" i="57"/>
  <c r="AH55" i="57"/>
  <c r="AC55" i="57"/>
  <c r="V55" i="57"/>
  <c r="I154" i="57"/>
  <c r="D263" i="57"/>
  <c r="AI159" i="57"/>
  <c r="AI237" i="57"/>
  <c r="AJ262" i="57"/>
  <c r="B263" i="57"/>
  <c r="H237" i="57"/>
  <c r="AI419" i="57"/>
  <c r="G263" i="57"/>
  <c r="Q263" i="57"/>
  <c r="AI367" i="57"/>
  <c r="H263" i="57"/>
  <c r="D237" i="57"/>
  <c r="I366" i="57"/>
  <c r="L263" i="57"/>
  <c r="E263" i="57"/>
  <c r="C263" i="57"/>
  <c r="I263" i="57" s="1"/>
  <c r="AI263" i="57"/>
  <c r="G50" i="57"/>
  <c r="F133" i="57"/>
  <c r="H315" i="57"/>
  <c r="G315" i="57"/>
  <c r="D315" i="57"/>
  <c r="E315" i="57"/>
  <c r="C315" i="57"/>
  <c r="B315" i="57"/>
  <c r="F315" i="57"/>
  <c r="H419" i="57"/>
  <c r="D419" i="57"/>
  <c r="C419" i="57"/>
  <c r="F419" i="57"/>
  <c r="E419" i="57"/>
  <c r="G419" i="57"/>
  <c r="B419" i="57"/>
  <c r="I44" i="57"/>
  <c r="D54" i="57"/>
  <c r="H54" i="57"/>
  <c r="T288" i="57"/>
  <c r="AJ288" i="57"/>
  <c r="O289" i="57"/>
  <c r="M289" i="57"/>
  <c r="R289" i="57"/>
  <c r="Q289" i="57"/>
  <c r="N289" i="57"/>
  <c r="L289" i="57"/>
  <c r="P289" i="57"/>
  <c r="AJ299" i="57"/>
  <c r="S314" i="57"/>
  <c r="I52" i="57"/>
  <c r="Q211" i="57"/>
  <c r="P211" i="57"/>
  <c r="M211" i="57"/>
  <c r="AJ210" i="57"/>
  <c r="L211" i="57"/>
  <c r="T210" i="57"/>
  <c r="O211" i="57"/>
  <c r="R211" i="57"/>
  <c r="N211" i="57"/>
  <c r="P54" i="57"/>
  <c r="S39" i="57"/>
  <c r="S263" i="57"/>
  <c r="AJ263" i="57" s="1"/>
  <c r="AD445" i="57"/>
  <c r="V445" i="57"/>
  <c r="AA445" i="57"/>
  <c r="W445" i="57"/>
  <c r="Y445" i="57"/>
  <c r="X445" i="57"/>
  <c r="AE445" i="57"/>
  <c r="Z445" i="57"/>
  <c r="AH445" i="57"/>
  <c r="AF445" i="57"/>
  <c r="AG445" i="57"/>
  <c r="AC445" i="57"/>
  <c r="I130" i="57"/>
  <c r="C185" i="57"/>
  <c r="G185" i="57"/>
  <c r="E185" i="57"/>
  <c r="D185" i="57"/>
  <c r="F185" i="57"/>
  <c r="B185" i="57"/>
  <c r="H185" i="57"/>
  <c r="G289" i="57"/>
  <c r="D289" i="57"/>
  <c r="B289" i="57"/>
  <c r="C289" i="57"/>
  <c r="F289" i="57"/>
  <c r="E289" i="57"/>
  <c r="H289" i="57"/>
  <c r="AJ236" i="57"/>
  <c r="P237" i="57"/>
  <c r="O237" i="57"/>
  <c r="Q237" i="57"/>
  <c r="N237" i="57"/>
  <c r="R237" i="57"/>
  <c r="L237" i="57"/>
  <c r="T236" i="57"/>
  <c r="M237" i="57"/>
  <c r="F341" i="57"/>
  <c r="C341" i="57"/>
  <c r="H341" i="57"/>
  <c r="B341" i="57"/>
  <c r="E341" i="57"/>
  <c r="D341" i="57"/>
  <c r="G341" i="57"/>
  <c r="S133" i="57"/>
  <c r="AJ133" i="57" s="1"/>
  <c r="P185" i="57"/>
  <c r="AJ184" i="57"/>
  <c r="T184" i="57"/>
  <c r="N185" i="57"/>
  <c r="L185" i="57"/>
  <c r="R185" i="57"/>
  <c r="O185" i="57"/>
  <c r="M185" i="57"/>
  <c r="Q185" i="57"/>
  <c r="I49" i="57"/>
  <c r="I232" i="57"/>
  <c r="S367" i="57"/>
  <c r="AJ429" i="57"/>
  <c r="S444" i="57"/>
  <c r="S50" i="57"/>
  <c r="AJ50" i="57" s="1"/>
  <c r="AE393" i="57"/>
  <c r="AG393" i="57"/>
  <c r="Z393" i="57"/>
  <c r="AA393" i="57"/>
  <c r="AB393" i="57"/>
  <c r="X393" i="57"/>
  <c r="Y393" i="57"/>
  <c r="AF393" i="57"/>
  <c r="AC393" i="57"/>
  <c r="AD393" i="57"/>
  <c r="W393" i="57"/>
  <c r="AH393" i="57"/>
  <c r="Y55" i="57"/>
  <c r="AG55" i="57"/>
  <c r="AA55" i="57"/>
  <c r="W55" i="57"/>
  <c r="AF55" i="57"/>
  <c r="AE55" i="57"/>
  <c r="Z55" i="57"/>
  <c r="AD55" i="57"/>
  <c r="X55" i="57"/>
  <c r="C54" i="57"/>
  <c r="M419" i="57"/>
  <c r="P419" i="57"/>
  <c r="AJ418" i="57"/>
  <c r="L419" i="57"/>
  <c r="O419" i="57"/>
  <c r="Q419" i="57"/>
  <c r="T418" i="57"/>
  <c r="R419" i="57"/>
  <c r="N419" i="57"/>
  <c r="F445" i="57"/>
  <c r="C445" i="57"/>
  <c r="E445" i="57"/>
  <c r="B445" i="57"/>
  <c r="G445" i="57"/>
  <c r="H445" i="57"/>
  <c r="D445" i="57"/>
  <c r="I45" i="57"/>
  <c r="G54" i="57"/>
  <c r="AB55" i="57"/>
  <c r="B50" i="57"/>
  <c r="AJ325" i="57"/>
  <c r="S340" i="57"/>
  <c r="E367" i="57"/>
  <c r="C367" i="57"/>
  <c r="B367" i="57"/>
  <c r="G367" i="57"/>
  <c r="D367" i="57"/>
  <c r="F367" i="57"/>
  <c r="H367" i="57"/>
  <c r="S159" i="57"/>
  <c r="AI211" i="57"/>
  <c r="AG289" i="57"/>
  <c r="V289" i="57"/>
  <c r="AI289" i="57" s="1"/>
  <c r="AE289" i="57"/>
  <c r="Z289" i="57"/>
  <c r="AD289" i="57"/>
  <c r="Y289" i="57"/>
  <c r="AH289" i="57"/>
  <c r="AA289" i="57"/>
  <c r="AF289" i="57"/>
  <c r="X289" i="57"/>
  <c r="W289" i="57"/>
  <c r="AC289" i="57"/>
  <c r="E54" i="57"/>
  <c r="I43" i="57"/>
  <c r="L626" i="57"/>
  <c r="V630" i="57" s="1"/>
  <c r="I40" i="57"/>
  <c r="M393" i="57"/>
  <c r="R393" i="57"/>
  <c r="Q393" i="57"/>
  <c r="N393" i="57"/>
  <c r="P393" i="57"/>
  <c r="O393" i="57"/>
  <c r="AJ392" i="57"/>
  <c r="T392" i="57"/>
  <c r="L393" i="57"/>
  <c r="AI185" i="57"/>
  <c r="I158" i="57"/>
  <c r="I210" i="57"/>
  <c r="I387" i="57"/>
  <c r="I392" i="57" s="1"/>
  <c r="B392" i="57"/>
  <c r="S289" i="57" l="1"/>
  <c r="AJ289" i="57" s="1"/>
  <c r="AJ159" i="57"/>
  <c r="B133" i="57"/>
  <c r="D133" i="57"/>
  <c r="H133" i="57"/>
  <c r="I133" i="57" s="1"/>
  <c r="AI55" i="57"/>
  <c r="G133" i="57"/>
  <c r="I237" i="57"/>
  <c r="C133" i="57"/>
  <c r="S237" i="57"/>
  <c r="AJ237" i="57" s="1"/>
  <c r="AJ367" i="57"/>
  <c r="AI393" i="57"/>
  <c r="I315" i="57"/>
  <c r="I54" i="57"/>
  <c r="E55" i="57" s="1"/>
  <c r="AJ39" i="57"/>
  <c r="S54" i="57"/>
  <c r="AJ444" i="57"/>
  <c r="Q445" i="57"/>
  <c r="R445" i="57"/>
  <c r="M445" i="57"/>
  <c r="O445" i="57"/>
  <c r="P445" i="57"/>
  <c r="N445" i="57"/>
  <c r="T444" i="57"/>
  <c r="L445" i="57"/>
  <c r="I289" i="57"/>
  <c r="S211" i="57"/>
  <c r="AJ211" i="57" s="1"/>
  <c r="I50" i="57"/>
  <c r="I419" i="57"/>
  <c r="F211" i="57"/>
  <c r="B211" i="57"/>
  <c r="C211" i="57"/>
  <c r="E211" i="57"/>
  <c r="D211" i="57"/>
  <c r="H211" i="57"/>
  <c r="G211" i="57"/>
  <c r="S419" i="57"/>
  <c r="AJ419" i="57" s="1"/>
  <c r="S185" i="57"/>
  <c r="AJ185" i="57" s="1"/>
  <c r="I367" i="57"/>
  <c r="I185" i="57"/>
  <c r="E159" i="57"/>
  <c r="D159" i="57"/>
  <c r="C159" i="57"/>
  <c r="H159" i="57"/>
  <c r="B159" i="57"/>
  <c r="G159" i="57"/>
  <c r="F159" i="57"/>
  <c r="I341" i="57"/>
  <c r="AI445" i="57"/>
  <c r="B393" i="57"/>
  <c r="G393" i="57"/>
  <c r="C393" i="57"/>
  <c r="H393" i="57"/>
  <c r="F393" i="57"/>
  <c r="D393" i="57"/>
  <c r="E393" i="57"/>
  <c r="S393" i="57"/>
  <c r="AJ340" i="57"/>
  <c r="R341" i="57"/>
  <c r="T340" i="57"/>
  <c r="O341" i="57"/>
  <c r="N341" i="57"/>
  <c r="L341" i="57"/>
  <c r="Q341" i="57"/>
  <c r="M341" i="57"/>
  <c r="P341" i="57"/>
  <c r="I445" i="57"/>
  <c r="AJ314" i="57"/>
  <c r="N315" i="57"/>
  <c r="Q315" i="57"/>
  <c r="T314" i="57"/>
  <c r="M315" i="57"/>
  <c r="L315" i="57"/>
  <c r="O315" i="57"/>
  <c r="R315" i="57"/>
  <c r="P315" i="57"/>
  <c r="H55" i="57" l="1"/>
  <c r="D55" i="57"/>
  <c r="B55" i="57"/>
  <c r="C55" i="57"/>
  <c r="G55" i="57"/>
  <c r="AJ393" i="57"/>
  <c r="F55" i="57"/>
  <c r="I159" i="57"/>
  <c r="I393" i="57"/>
  <c r="S315" i="57"/>
  <c r="AJ315" i="57" s="1"/>
  <c r="S341" i="57"/>
  <c r="AJ341" i="57" s="1"/>
  <c r="I211" i="57"/>
  <c r="S445" i="57"/>
  <c r="AJ445" i="57" s="1"/>
  <c r="Q55" i="57"/>
  <c r="O55" i="57"/>
  <c r="AJ54" i="57"/>
  <c r="N55" i="57"/>
  <c r="R55" i="57"/>
  <c r="L55" i="57"/>
  <c r="T54" i="57"/>
  <c r="P55" i="57"/>
  <c r="M55" i="57"/>
  <c r="I55" i="57" l="1"/>
  <c r="S55" i="57"/>
  <c r="AJ55" i="57" s="1"/>
  <c r="I573" i="55" l="1"/>
  <c r="I572" i="55"/>
  <c r="I571" i="55"/>
  <c r="I568" i="55"/>
  <c r="I567" i="55"/>
  <c r="I566" i="55"/>
  <c r="I565" i="55"/>
  <c r="I564" i="55"/>
  <c r="I563" i="55"/>
  <c r="I562" i="55"/>
  <c r="I561" i="55"/>
  <c r="I560" i="55"/>
  <c r="I559" i="55"/>
  <c r="I558" i="55"/>
  <c r="I557" i="55"/>
  <c r="I556" i="55"/>
  <c r="I555" i="55"/>
  <c r="I554" i="55"/>
  <c r="I547" i="55"/>
  <c r="I546" i="55"/>
  <c r="I545" i="55"/>
  <c r="I543" i="55"/>
  <c r="I544" i="55"/>
  <c r="I542" i="55"/>
  <c r="I541" i="55"/>
  <c r="I540" i="55"/>
  <c r="I539" i="55"/>
  <c r="I538" i="55"/>
  <c r="I537" i="55"/>
  <c r="I536" i="55"/>
  <c r="I535" i="55"/>
  <c r="I534" i="55"/>
  <c r="I533" i="55"/>
  <c r="I532" i="55"/>
  <c r="I531" i="55"/>
  <c r="I530" i="55"/>
  <c r="I529" i="55"/>
  <c r="I528" i="55"/>
  <c r="I521" i="55"/>
  <c r="I520" i="55"/>
  <c r="I519" i="55"/>
  <c r="I518" i="55"/>
  <c r="I516" i="55"/>
  <c r="I515" i="55"/>
  <c r="I514" i="55"/>
  <c r="I513" i="55"/>
  <c r="I512" i="55"/>
  <c r="I511" i="55"/>
  <c r="I510" i="55"/>
  <c r="I509" i="55"/>
  <c r="I508" i="55"/>
  <c r="I507" i="55"/>
  <c r="I506" i="55"/>
  <c r="I505" i="55"/>
  <c r="I504" i="55"/>
  <c r="I503" i="55"/>
  <c r="I502" i="55"/>
  <c r="I501" i="55"/>
  <c r="I495" i="55"/>
  <c r="I494" i="55"/>
  <c r="I493" i="55"/>
  <c r="I492" i="55"/>
  <c r="I491" i="55"/>
  <c r="I490" i="55"/>
  <c r="I489" i="55"/>
  <c r="I488" i="55"/>
  <c r="I487" i="55"/>
  <c r="I486" i="55"/>
  <c r="I485" i="55"/>
  <c r="I484" i="55"/>
  <c r="I483" i="55"/>
  <c r="I482" i="55"/>
  <c r="I481" i="55"/>
  <c r="I480" i="55"/>
  <c r="I479" i="55"/>
  <c r="I478" i="55"/>
  <c r="I477" i="55"/>
  <c r="I476" i="55"/>
  <c r="I475" i="55" l="1"/>
  <c r="I496" i="55" s="1"/>
  <c r="F496" i="55"/>
  <c r="I469" i="55"/>
  <c r="F79" i="55"/>
  <c r="I449" i="55"/>
  <c r="F59" i="55"/>
  <c r="I453" i="55"/>
  <c r="F63" i="55"/>
  <c r="F67" i="55"/>
  <c r="I457" i="55"/>
  <c r="F71" i="55"/>
  <c r="I461" i="55"/>
  <c r="I466" i="55"/>
  <c r="I458" i="55"/>
  <c r="F68" i="55"/>
  <c r="I451" i="55"/>
  <c r="F61" i="55"/>
  <c r="I455" i="55"/>
  <c r="F65" i="55"/>
  <c r="I459" i="55"/>
  <c r="F69" i="55"/>
  <c r="I463" i="55"/>
  <c r="F73" i="55"/>
  <c r="I454" i="55"/>
  <c r="F64" i="55"/>
  <c r="I468" i="55"/>
  <c r="F78" i="55"/>
  <c r="I553" i="55"/>
  <c r="I450" i="55"/>
  <c r="F60" i="55"/>
  <c r="F72" i="55"/>
  <c r="I462" i="55"/>
  <c r="I467" i="55"/>
  <c r="F77" i="55"/>
  <c r="I452" i="55"/>
  <c r="F62" i="55"/>
  <c r="I456" i="55"/>
  <c r="F66" i="55"/>
  <c r="I460" i="55"/>
  <c r="F70" i="55"/>
  <c r="I464" i="55"/>
  <c r="F74" i="55"/>
  <c r="I527" i="55"/>
  <c r="I548" i="55" s="1"/>
  <c r="F548" i="55"/>
  <c r="AI163" i="55"/>
  <c r="P93" i="55"/>
  <c r="P15" i="55" s="1"/>
  <c r="P87" i="55"/>
  <c r="P9" i="55" s="1"/>
  <c r="AI254" i="55"/>
  <c r="AI355" i="55"/>
  <c r="AI269" i="55"/>
  <c r="AI287" i="55"/>
  <c r="AJ287" i="55" s="1"/>
  <c r="AI376" i="55"/>
  <c r="AI322" i="55"/>
  <c r="P104" i="55"/>
  <c r="P26" i="55" s="1"/>
  <c r="P90" i="55"/>
  <c r="P12" i="55" s="1"/>
  <c r="AI348" i="55"/>
  <c r="P88" i="55"/>
  <c r="P10" i="55" s="1"/>
  <c r="P105" i="55"/>
  <c r="P27" i="55" s="1"/>
  <c r="I569" i="55"/>
  <c r="I570" i="55"/>
  <c r="P86" i="55"/>
  <c r="P8" i="55" s="1"/>
  <c r="P89" i="55"/>
  <c r="P11" i="55" s="1"/>
  <c r="P97" i="55"/>
  <c r="P19" i="55" s="1"/>
  <c r="P100" i="55"/>
  <c r="P22" i="55" s="1"/>
  <c r="P95" i="55"/>
  <c r="P103" i="55"/>
  <c r="P25" i="55" s="1"/>
  <c r="P98" i="55"/>
  <c r="P20" i="55" s="1"/>
  <c r="AD35" i="55" l="1"/>
  <c r="F574" i="55"/>
  <c r="AI276" i="55"/>
  <c r="AA35" i="55"/>
  <c r="AI345" i="55"/>
  <c r="AI216" i="55"/>
  <c r="AG43" i="55"/>
  <c r="AI190" i="55"/>
  <c r="W44" i="55"/>
  <c r="AI227" i="55"/>
  <c r="AI354" i="55"/>
  <c r="AI398" i="55"/>
  <c r="AI165" i="55"/>
  <c r="AE46" i="55"/>
  <c r="AA418" i="55"/>
  <c r="AD43" i="55"/>
  <c r="Z35" i="55"/>
  <c r="AD44" i="55"/>
  <c r="AE38" i="55"/>
  <c r="X418" i="55"/>
  <c r="AA46" i="55"/>
  <c r="AE45" i="55"/>
  <c r="AI390" i="55"/>
  <c r="AI323" i="55"/>
  <c r="AI405" i="55"/>
  <c r="AI417" i="55"/>
  <c r="AJ417" i="55" s="1"/>
  <c r="AD48" i="55"/>
  <c r="AI308" i="55"/>
  <c r="AC52" i="55"/>
  <c r="AI201" i="55"/>
  <c r="AI197" i="55"/>
  <c r="AI400" i="55"/>
  <c r="AI255" i="55"/>
  <c r="AI230" i="55"/>
  <c r="AI228" i="55"/>
  <c r="AH48" i="55"/>
  <c r="AI156" i="55"/>
  <c r="AJ156" i="55" s="1"/>
  <c r="Y46" i="55"/>
  <c r="W37" i="55"/>
  <c r="AI321" i="55"/>
  <c r="X38" i="55"/>
  <c r="AE35" i="55"/>
  <c r="AI176" i="55"/>
  <c r="X47" i="55"/>
  <c r="AI141" i="55"/>
  <c r="AG47" i="55"/>
  <c r="X41" i="55"/>
  <c r="AG44" i="55"/>
  <c r="Y35" i="55"/>
  <c r="AD34" i="55"/>
  <c r="AF53" i="55"/>
  <c r="AI233" i="55"/>
  <c r="AJ233" i="55" s="1"/>
  <c r="X36" i="55"/>
  <c r="AI435" i="55"/>
  <c r="AI258" i="55"/>
  <c r="X35" i="55"/>
  <c r="X43" i="55"/>
  <c r="AG46" i="55"/>
  <c r="AB47" i="55"/>
  <c r="AI207" i="55"/>
  <c r="AJ207" i="55" s="1"/>
  <c r="I574" i="55"/>
  <c r="B575" i="55" s="1"/>
  <c r="AF52" i="55"/>
  <c r="AI389" i="55"/>
  <c r="AI242" i="55"/>
  <c r="Z41" i="55"/>
  <c r="AI192" i="55"/>
  <c r="AI431" i="55"/>
  <c r="AD41" i="55"/>
  <c r="AI259" i="55"/>
  <c r="AD38" i="55"/>
  <c r="AI249" i="55"/>
  <c r="AI168" i="55"/>
  <c r="AH37" i="55"/>
  <c r="AF43" i="55"/>
  <c r="AG38" i="55"/>
  <c r="AF47" i="55"/>
  <c r="AC37" i="55"/>
  <c r="AI218" i="55"/>
  <c r="AC41" i="55"/>
  <c r="AI426" i="55"/>
  <c r="F76" i="55"/>
  <c r="F24" i="55" s="1"/>
  <c r="AI353" i="55"/>
  <c r="AI305" i="55"/>
  <c r="AI191" i="55"/>
  <c r="AE51" i="55"/>
  <c r="AE50" i="55"/>
  <c r="Z37" i="55"/>
  <c r="AI374" i="55"/>
  <c r="AI270" i="55"/>
  <c r="AE36" i="55"/>
  <c r="W41" i="55"/>
  <c r="AI386" i="55"/>
  <c r="AI296" i="55"/>
  <c r="AI206" i="55"/>
  <c r="W52" i="55"/>
  <c r="AF48" i="55"/>
  <c r="Z38" i="55"/>
  <c r="AI243" i="55"/>
  <c r="AE37" i="55"/>
  <c r="X444" i="55"/>
  <c r="AG288" i="55"/>
  <c r="AA45" i="55"/>
  <c r="Z34" i="55"/>
  <c r="V44" i="55"/>
  <c r="AI384" i="55"/>
  <c r="AI433" i="55"/>
  <c r="AI331" i="55"/>
  <c r="AI275" i="55"/>
  <c r="AI294" i="55"/>
  <c r="AI293" i="55"/>
  <c r="AI166" i="55"/>
  <c r="AE41" i="55"/>
  <c r="AE34" i="55"/>
  <c r="W45" i="55"/>
  <c r="AD42" i="55"/>
  <c r="AI271" i="55"/>
  <c r="AC35" i="55"/>
  <c r="AI181" i="55"/>
  <c r="AJ181" i="55" s="1"/>
  <c r="AI150" i="55"/>
  <c r="AH38" i="55"/>
  <c r="AI147" i="55"/>
  <c r="AE47" i="55"/>
  <c r="AF41" i="55"/>
  <c r="W35" i="55"/>
  <c r="AE33" i="55"/>
  <c r="AA44" i="55"/>
  <c r="AH50" i="55"/>
  <c r="AG48" i="55"/>
  <c r="Z53" i="55"/>
  <c r="W33" i="55"/>
  <c r="W132" i="55"/>
  <c r="AA53" i="55"/>
  <c r="AI279" i="55"/>
  <c r="W50" i="55"/>
  <c r="AI363" i="55"/>
  <c r="AJ363" i="55" s="1"/>
  <c r="AI298" i="55"/>
  <c r="AC36" i="55"/>
  <c r="AG36" i="55"/>
  <c r="AA52" i="55"/>
  <c r="AA36" i="55"/>
  <c r="AI350" i="55"/>
  <c r="AI313" i="55"/>
  <c r="AJ313" i="55" s="1"/>
  <c r="AD45" i="55"/>
  <c r="Y39" i="55"/>
  <c r="AG45" i="55"/>
  <c r="Z42" i="55"/>
  <c r="I77" i="55"/>
  <c r="F25" i="55"/>
  <c r="I73" i="55"/>
  <c r="AI145" i="55"/>
  <c r="AF617" i="55"/>
  <c r="AH46" i="55"/>
  <c r="AI338" i="55"/>
  <c r="AJ338" i="55" s="1"/>
  <c r="AI423" i="55"/>
  <c r="AI391" i="55"/>
  <c r="AJ391" i="55" s="1"/>
  <c r="AI424" i="55"/>
  <c r="Y418" i="55"/>
  <c r="AD52" i="55"/>
  <c r="W51" i="55"/>
  <c r="AI339" i="55"/>
  <c r="AJ339" i="55" s="1"/>
  <c r="AI173" i="55"/>
  <c r="AI155" i="55"/>
  <c r="AJ155" i="55" s="1"/>
  <c r="AI225" i="55"/>
  <c r="AF45" i="55"/>
  <c r="AG37" i="55"/>
  <c r="AI202" i="55"/>
  <c r="Y47" i="55"/>
  <c r="V41" i="55"/>
  <c r="AF35" i="55"/>
  <c r="AI261" i="55"/>
  <c r="AJ261" i="55" s="1"/>
  <c r="AD51" i="55"/>
  <c r="Y44" i="55"/>
  <c r="AC48" i="55"/>
  <c r="AD40" i="55"/>
  <c r="AI114" i="55"/>
  <c r="V36" i="55"/>
  <c r="AC51" i="55"/>
  <c r="AH51" i="55"/>
  <c r="AA34" i="55"/>
  <c r="X34" i="55"/>
  <c r="AG33" i="55"/>
  <c r="W53" i="55"/>
  <c r="AI373" i="55"/>
  <c r="AA33" i="55"/>
  <c r="AF36" i="55"/>
  <c r="AI409" i="55"/>
  <c r="AI286" i="55"/>
  <c r="AJ286" i="55" s="1"/>
  <c r="AF46" i="55"/>
  <c r="AE52" i="55"/>
  <c r="AI220" i="55"/>
  <c r="AG42" i="55"/>
  <c r="X39" i="55"/>
  <c r="V39" i="55"/>
  <c r="Y40" i="55"/>
  <c r="AI149" i="55"/>
  <c r="F10" i="55"/>
  <c r="I62" i="55"/>
  <c r="I72" i="55"/>
  <c r="F20" i="55"/>
  <c r="I67" i="55"/>
  <c r="F15" i="55"/>
  <c r="AF34" i="55"/>
  <c r="X46" i="55"/>
  <c r="AG52" i="55"/>
  <c r="Z40" i="55"/>
  <c r="AE48" i="55"/>
  <c r="AI347" i="55"/>
  <c r="AG51" i="55"/>
  <c r="AI277" i="55"/>
  <c r="AI234" i="55"/>
  <c r="AJ234" i="55" s="1"/>
  <c r="AA43" i="55"/>
  <c r="AD50" i="55"/>
  <c r="AI442" i="55"/>
  <c r="AJ442" i="55" s="1"/>
  <c r="AA51" i="55"/>
  <c r="AC33" i="55"/>
  <c r="I465" i="55"/>
  <c r="I470" i="55" s="1"/>
  <c r="F75" i="55"/>
  <c r="V40" i="55"/>
  <c r="D575" i="55"/>
  <c r="G575" i="55"/>
  <c r="E575" i="55"/>
  <c r="AE43" i="55"/>
  <c r="P85" i="55"/>
  <c r="AI360" i="55"/>
  <c r="AI388" i="55"/>
  <c r="AI311" i="55"/>
  <c r="AJ311" i="55" s="1"/>
  <c r="AI232" i="55"/>
  <c r="AI359" i="55"/>
  <c r="X52" i="55"/>
  <c r="Z45" i="55"/>
  <c r="AD39" i="55"/>
  <c r="V46" i="55"/>
  <c r="AI124" i="55"/>
  <c r="AI260" i="55"/>
  <c r="AI157" i="55"/>
  <c r="AJ157" i="55" s="1"/>
  <c r="AI217" i="55"/>
  <c r="I78" i="55"/>
  <c r="F26" i="55"/>
  <c r="I65" i="55"/>
  <c r="F470" i="55"/>
  <c r="B497" i="55"/>
  <c r="E497" i="55"/>
  <c r="G497" i="55"/>
  <c r="H497" i="55"/>
  <c r="C497" i="55"/>
  <c r="F497" i="55"/>
  <c r="D497" i="55"/>
  <c r="AI427" i="55"/>
  <c r="AI410" i="55"/>
  <c r="W34" i="55"/>
  <c r="AI336" i="55"/>
  <c r="AI319" i="55"/>
  <c r="AI324" i="55"/>
  <c r="AI306" i="55"/>
  <c r="W418" i="55"/>
  <c r="AI397" i="55"/>
  <c r="V418" i="55"/>
  <c r="AI334" i="55"/>
  <c r="Y51" i="55"/>
  <c r="AI245" i="55"/>
  <c r="AI235" i="55"/>
  <c r="AJ235" i="55" s="1"/>
  <c r="AA38" i="55"/>
  <c r="AI267" i="55"/>
  <c r="Y52" i="55"/>
  <c r="AF42" i="55"/>
  <c r="AI115" i="55"/>
  <c r="AF38" i="55"/>
  <c r="AI178" i="55"/>
  <c r="Z47" i="55"/>
  <c r="Y43" i="55"/>
  <c r="Y37" i="55"/>
  <c r="V34" i="55"/>
  <c r="AI112" i="55"/>
  <c r="AI175" i="55"/>
  <c r="AI164" i="55"/>
  <c r="AG40" i="55"/>
  <c r="AI193" i="55"/>
  <c r="W48" i="55"/>
  <c r="W40" i="55"/>
  <c r="Z39" i="55"/>
  <c r="AF51" i="55"/>
  <c r="AC38" i="55"/>
  <c r="AI131" i="55"/>
  <c r="AJ131" i="55" s="1"/>
  <c r="Z33" i="55"/>
  <c r="AC53" i="55"/>
  <c r="Y53" i="55"/>
  <c r="X51" i="55"/>
  <c r="AI272" i="55"/>
  <c r="AH36" i="55"/>
  <c r="W46" i="55"/>
  <c r="Z43" i="55"/>
  <c r="AI152" i="55"/>
  <c r="AI123" i="55"/>
  <c r="W36" i="55"/>
  <c r="R52" i="55"/>
  <c r="I70" i="55"/>
  <c r="F18" i="55"/>
  <c r="I68" i="55"/>
  <c r="F16" i="55"/>
  <c r="I59" i="55"/>
  <c r="F7" i="55"/>
  <c r="F80" i="55"/>
  <c r="AE53" i="55"/>
  <c r="AI130" i="55"/>
  <c r="V52" i="55"/>
  <c r="V51" i="55"/>
  <c r="AI129" i="55"/>
  <c r="Y33" i="55"/>
  <c r="AI119" i="55"/>
  <c r="AA41" i="55"/>
  <c r="X40" i="55"/>
  <c r="I69" i="55"/>
  <c r="F17" i="55"/>
  <c r="I76" i="55"/>
  <c r="AI244" i="55"/>
  <c r="Z50" i="55"/>
  <c r="AI140" i="55"/>
  <c r="AD46" i="55"/>
  <c r="AH40" i="55"/>
  <c r="AI171" i="55"/>
  <c r="X53" i="55"/>
  <c r="AI301" i="55"/>
  <c r="AI320" i="55"/>
  <c r="Z46" i="55"/>
  <c r="Z48" i="55"/>
  <c r="F27" i="55"/>
  <c r="I79" i="55"/>
  <c r="AI412" i="55"/>
  <c r="AI346" i="55"/>
  <c r="AA50" i="55"/>
  <c r="AF37" i="55"/>
  <c r="Z51" i="55"/>
  <c r="AE40" i="55"/>
  <c r="AG53" i="55"/>
  <c r="X37" i="55"/>
  <c r="AI379" i="55"/>
  <c r="AH45" i="55"/>
  <c r="AI183" i="55"/>
  <c r="AJ183" i="55" s="1"/>
  <c r="AI441" i="55"/>
  <c r="AJ441" i="55" s="1"/>
  <c r="AI416" i="55"/>
  <c r="AJ416" i="55" s="1"/>
  <c r="AI407" i="55"/>
  <c r="AI375" i="55"/>
  <c r="AI333" i="55"/>
  <c r="AI307" i="55"/>
  <c r="AG418" i="55"/>
  <c r="AE418" i="55"/>
  <c r="AI312" i="55"/>
  <c r="AJ312" i="55" s="1"/>
  <c r="AI295" i="55"/>
  <c r="AI371" i="55"/>
  <c r="AI365" i="55"/>
  <c r="AJ365" i="55" s="1"/>
  <c r="AI241" i="55"/>
  <c r="V262" i="55"/>
  <c r="AI253" i="55"/>
  <c r="AI223" i="55"/>
  <c r="W42" i="55"/>
  <c r="AI194" i="55"/>
  <c r="AC50" i="55"/>
  <c r="AA37" i="55"/>
  <c r="AI116" i="55"/>
  <c r="V38" i="55"/>
  <c r="AA47" i="55"/>
  <c r="AG35" i="55"/>
  <c r="AI142" i="55"/>
  <c r="X44" i="55"/>
  <c r="AG39" i="55"/>
  <c r="Y48" i="55"/>
  <c r="AF40" i="55"/>
  <c r="W39" i="55"/>
  <c r="AI172" i="55"/>
  <c r="AI208" i="55"/>
  <c r="AJ208" i="55" s="1"/>
  <c r="AC34" i="55"/>
  <c r="V33" i="55"/>
  <c r="AI111" i="55"/>
  <c r="AD53" i="55"/>
  <c r="AH53" i="55"/>
  <c r="AH52" i="55"/>
  <c r="AI284" i="55"/>
  <c r="AI414" i="55"/>
  <c r="AI256" i="55"/>
  <c r="AI209" i="55"/>
  <c r="AJ209" i="55" s="1"/>
  <c r="Y36" i="55"/>
  <c r="AI139" i="55"/>
  <c r="AA39" i="55"/>
  <c r="Y45" i="55"/>
  <c r="AA42" i="55"/>
  <c r="AI137" i="55"/>
  <c r="AE42" i="55"/>
  <c r="I64" i="55"/>
  <c r="F12" i="55"/>
  <c r="I61" i="55"/>
  <c r="F9" i="55"/>
  <c r="AI126" i="55"/>
  <c r="V48" i="55"/>
  <c r="X33" i="55"/>
  <c r="AI246" i="55"/>
  <c r="AI167" i="55"/>
  <c r="H549" i="55"/>
  <c r="F549" i="55"/>
  <c r="G549" i="55"/>
  <c r="B549" i="55"/>
  <c r="C549" i="55"/>
  <c r="E549" i="55"/>
  <c r="D549" i="55"/>
  <c r="I60" i="55"/>
  <c r="F8" i="55"/>
  <c r="I63" i="55"/>
  <c r="F11" i="55"/>
  <c r="AI383" i="55"/>
  <c r="AI436" i="55"/>
  <c r="AI364" i="55"/>
  <c r="AJ364" i="55" s="1"/>
  <c r="AI337" i="55"/>
  <c r="AJ337" i="55" s="1"/>
  <c r="AH35" i="55"/>
  <c r="AI180" i="55"/>
  <c r="AD36" i="55"/>
  <c r="AG41" i="55"/>
  <c r="AD37" i="55"/>
  <c r="AF39" i="55"/>
  <c r="V47" i="55"/>
  <c r="AI125" i="55"/>
  <c r="Y34" i="55"/>
  <c r="AH33" i="55"/>
  <c r="W38" i="55"/>
  <c r="I74" i="55"/>
  <c r="F22" i="55"/>
  <c r="AI443" i="55"/>
  <c r="AJ443" i="55" s="1"/>
  <c r="AI425" i="55"/>
  <c r="AI402" i="55"/>
  <c r="AI349" i="55"/>
  <c r="AF418" i="55"/>
  <c r="AI399" i="55"/>
  <c r="AI215" i="55"/>
  <c r="AI332" i="55"/>
  <c r="W43" i="55"/>
  <c r="AA48" i="55"/>
  <c r="AH34" i="55"/>
  <c r="AI438" i="55"/>
  <c r="AI358" i="55"/>
  <c r="AI280" i="55"/>
  <c r="AF44" i="55"/>
  <c r="F522" i="55"/>
  <c r="I517" i="55"/>
  <c r="I522" i="55" s="1"/>
  <c r="AI385" i="55"/>
  <c r="AD418" i="55"/>
  <c r="Z418" i="55"/>
  <c r="AI282" i="55"/>
  <c r="AI285" i="55"/>
  <c r="AJ285" i="55" s="1"/>
  <c r="AI182" i="55"/>
  <c r="AJ182" i="55" s="1"/>
  <c r="AG34" i="55"/>
  <c r="AI413" i="55"/>
  <c r="AI327" i="55"/>
  <c r="AI189" i="55"/>
  <c r="AE44" i="55"/>
  <c r="AD47" i="55"/>
  <c r="AC46" i="55"/>
  <c r="AI138" i="55"/>
  <c r="X45" i="55"/>
  <c r="V42" i="55"/>
  <c r="AI120" i="55"/>
  <c r="AI268" i="55"/>
  <c r="V50" i="55"/>
  <c r="AI128" i="55"/>
  <c r="AI204" i="55"/>
  <c r="Y38" i="55"/>
  <c r="W47" i="55"/>
  <c r="Y42" i="55"/>
  <c r="V35" i="55"/>
  <c r="AI113" i="55"/>
  <c r="AI151" i="55"/>
  <c r="Z44" i="55"/>
  <c r="X48" i="55"/>
  <c r="AA40" i="55"/>
  <c r="AE39" i="55"/>
  <c r="AH41" i="55"/>
  <c r="Y41" i="55"/>
  <c r="AF33" i="55"/>
  <c r="AI428" i="55"/>
  <c r="AI362" i="55"/>
  <c r="AI415" i="55"/>
  <c r="AJ415" i="55" s="1"/>
  <c r="AG50" i="55"/>
  <c r="AI411" i="55"/>
  <c r="AI297" i="55"/>
  <c r="Z52" i="55"/>
  <c r="AI219" i="55"/>
  <c r="Z36" i="55"/>
  <c r="V37" i="55"/>
  <c r="AI401" i="55"/>
  <c r="AI224" i="55"/>
  <c r="AC45" i="55"/>
  <c r="X42" i="55"/>
  <c r="F14" i="55"/>
  <c r="I66" i="55"/>
  <c r="AD33" i="55"/>
  <c r="I71" i="55"/>
  <c r="F19" i="55"/>
  <c r="AI372" i="55"/>
  <c r="AI281" i="55"/>
  <c r="AI251" i="55"/>
  <c r="AI381" i="55"/>
  <c r="AI148" i="55"/>
  <c r="AI226" i="55"/>
  <c r="AI200" i="55"/>
  <c r="AI169" i="55"/>
  <c r="AI174" i="55"/>
  <c r="AI278" i="55"/>
  <c r="Q52" i="55"/>
  <c r="AA262" i="55"/>
  <c r="AI432" i="55"/>
  <c r="AI304" i="55"/>
  <c r="AI252" i="55"/>
  <c r="AH47" i="55"/>
  <c r="AI302" i="55"/>
  <c r="AI143" i="55"/>
  <c r="AI352" i="55"/>
  <c r="AI274" i="55"/>
  <c r="AI222" i="55"/>
  <c r="AI170" i="55"/>
  <c r="AI326" i="55"/>
  <c r="AI430" i="55"/>
  <c r="AI144" i="55"/>
  <c r="AI300" i="55"/>
  <c r="AI195" i="55"/>
  <c r="AI196" i="55"/>
  <c r="AI118" i="55"/>
  <c r="AH262" i="55"/>
  <c r="AD262" i="55"/>
  <c r="AE262" i="55"/>
  <c r="P102" i="55"/>
  <c r="P24" i="55" s="1"/>
  <c r="S254" i="55"/>
  <c r="AJ254" i="55" s="1"/>
  <c r="AI329" i="55"/>
  <c r="AE158" i="55"/>
  <c r="V158" i="55"/>
  <c r="AD158" i="55"/>
  <c r="AG158" i="55"/>
  <c r="X158" i="55"/>
  <c r="AH158" i="55"/>
  <c r="AF158" i="55"/>
  <c r="W158" i="55"/>
  <c r="Z158" i="55"/>
  <c r="AA158" i="55"/>
  <c r="Y158" i="55"/>
  <c r="AI434" i="55"/>
  <c r="AE392" i="55"/>
  <c r="Z288" i="55"/>
  <c r="W288" i="55"/>
  <c r="AF288" i="55"/>
  <c r="AE288" i="55"/>
  <c r="AA288" i="55"/>
  <c r="AH288" i="55"/>
  <c r="Y288" i="55"/>
  <c r="X288" i="55"/>
  <c r="AD288" i="55"/>
  <c r="AI229" i="55"/>
  <c r="M52" i="55"/>
  <c r="AG236" i="55"/>
  <c r="X236" i="55"/>
  <c r="AD236" i="55"/>
  <c r="AA236" i="55"/>
  <c r="W236" i="55"/>
  <c r="Y236" i="55"/>
  <c r="AE236" i="55"/>
  <c r="Z236" i="55"/>
  <c r="V236" i="55"/>
  <c r="AF236" i="55"/>
  <c r="Z132" i="55"/>
  <c r="AE132" i="55"/>
  <c r="V132" i="55"/>
  <c r="AG132" i="55"/>
  <c r="AD132" i="55"/>
  <c r="AA184" i="55"/>
  <c r="Z184" i="55"/>
  <c r="AH184" i="55"/>
  <c r="Y184" i="55"/>
  <c r="AE184" i="55"/>
  <c r="V184" i="55"/>
  <c r="X184" i="55"/>
  <c r="AD184" i="55"/>
  <c r="W184" i="55"/>
  <c r="AG184" i="55"/>
  <c r="AF184" i="55"/>
  <c r="AH132" i="55"/>
  <c r="AF610" i="55"/>
  <c r="AI356" i="55"/>
  <c r="Y392" i="55"/>
  <c r="S398" i="55"/>
  <c r="AJ398" i="55" s="1"/>
  <c r="X262" i="55"/>
  <c r="AE366" i="55"/>
  <c r="AA366" i="55"/>
  <c r="Z366" i="55"/>
  <c r="AG366" i="55"/>
  <c r="W366" i="55"/>
  <c r="X366" i="55"/>
  <c r="AF366" i="55"/>
  <c r="AD366" i="55"/>
  <c r="AH366" i="55"/>
  <c r="Y366" i="55"/>
  <c r="AA340" i="55"/>
  <c r="AD340" i="55"/>
  <c r="Z340" i="55"/>
  <c r="AG340" i="55"/>
  <c r="V340" i="55"/>
  <c r="AE340" i="55"/>
  <c r="Y340" i="55"/>
  <c r="X340" i="55"/>
  <c r="W340" i="55"/>
  <c r="AF340" i="55"/>
  <c r="AG262" i="55"/>
  <c r="S294" i="55"/>
  <c r="AI330" i="55"/>
  <c r="AH43" i="55"/>
  <c r="AI121" i="55"/>
  <c r="AA392" i="55"/>
  <c r="AI198" i="55"/>
  <c r="AF618" i="55"/>
  <c r="AF619" i="55"/>
  <c r="P101" i="55"/>
  <c r="P23" i="55" s="1"/>
  <c r="AI406" i="55"/>
  <c r="Z262" i="55"/>
  <c r="AI122" i="55"/>
  <c r="AD392" i="55"/>
  <c r="S424" i="55"/>
  <c r="AJ424" i="55" s="1"/>
  <c r="AE444" i="55"/>
  <c r="AD444" i="55"/>
  <c r="AA444" i="55"/>
  <c r="AG444" i="55"/>
  <c r="AF444" i="55"/>
  <c r="W444" i="55"/>
  <c r="V444" i="55"/>
  <c r="Z444" i="55"/>
  <c r="Y444" i="55"/>
  <c r="Y262" i="55"/>
  <c r="AI357" i="55"/>
  <c r="AI380" i="55"/>
  <c r="X392" i="55"/>
  <c r="AI328" i="55"/>
  <c r="AA314" i="55"/>
  <c r="Z314" i="55"/>
  <c r="AF314" i="55"/>
  <c r="AD314" i="55"/>
  <c r="Y314" i="55"/>
  <c r="X314" i="55"/>
  <c r="AG314" i="55"/>
  <c r="AE314" i="55"/>
  <c r="W314" i="55"/>
  <c r="AI408" i="55"/>
  <c r="W262" i="55"/>
  <c r="O52" i="55"/>
  <c r="Z392" i="55"/>
  <c r="AI382" i="55"/>
  <c r="AF392" i="55"/>
  <c r="AF612" i="55"/>
  <c r="AI437" i="55"/>
  <c r="W392" i="55"/>
  <c r="AG392" i="55"/>
  <c r="AF262" i="55"/>
  <c r="AE210" i="55"/>
  <c r="AD210" i="55"/>
  <c r="Y210" i="55"/>
  <c r="X210" i="55"/>
  <c r="W210" i="55"/>
  <c r="AA210" i="55"/>
  <c r="AG210" i="55"/>
  <c r="AF210" i="55"/>
  <c r="Z210" i="55"/>
  <c r="O46" i="55"/>
  <c r="S360" i="55" l="1"/>
  <c r="AJ360" i="55" s="1"/>
  <c r="S270" i="55"/>
  <c r="S269" i="55"/>
  <c r="AJ269" i="55" s="1"/>
  <c r="N51" i="55"/>
  <c r="AF611" i="55"/>
  <c r="S260" i="55"/>
  <c r="AJ260" i="55" s="1"/>
  <c r="C575" i="55"/>
  <c r="AI41" i="55"/>
  <c r="AC236" i="55"/>
  <c r="S390" i="55"/>
  <c r="AJ390" i="55" s="1"/>
  <c r="H575" i="55"/>
  <c r="F575" i="55"/>
  <c r="S327" i="55"/>
  <c r="AJ327" i="55" s="1"/>
  <c r="AH210" i="55"/>
  <c r="AH392" i="55"/>
  <c r="M46" i="55"/>
  <c r="AC366" i="55"/>
  <c r="S359" i="55"/>
  <c r="AJ359" i="55" s="1"/>
  <c r="Q41" i="55"/>
  <c r="AF624" i="55"/>
  <c r="X50" i="55"/>
  <c r="Q418" i="55"/>
  <c r="AC444" i="55"/>
  <c r="Q35" i="55"/>
  <c r="M45" i="55"/>
  <c r="S276" i="55"/>
  <c r="AJ276" i="55" s="1"/>
  <c r="AC184" i="55"/>
  <c r="S251" i="55"/>
  <c r="AJ251" i="55" s="1"/>
  <c r="S138" i="55"/>
  <c r="AJ138" i="55" s="1"/>
  <c r="S427" i="55"/>
  <c r="AJ427" i="55" s="1"/>
  <c r="R48" i="55"/>
  <c r="S385" i="55"/>
  <c r="AJ385" i="55" s="1"/>
  <c r="R51" i="55"/>
  <c r="I497" i="55"/>
  <c r="AC158" i="55"/>
  <c r="AF622" i="55"/>
  <c r="S123" i="55"/>
  <c r="AJ123" i="55" s="1"/>
  <c r="S381" i="55"/>
  <c r="AJ381" i="55" s="1"/>
  <c r="AB236" i="55"/>
  <c r="AF50" i="55"/>
  <c r="AI146" i="55"/>
  <c r="M50" i="55"/>
  <c r="S224" i="55"/>
  <c r="AJ224" i="55" s="1"/>
  <c r="AJ294" i="55"/>
  <c r="R41" i="55"/>
  <c r="R42" i="55"/>
  <c r="N34" i="55"/>
  <c r="M36" i="55"/>
  <c r="Q38" i="55"/>
  <c r="S332" i="55"/>
  <c r="AJ332" i="55" s="1"/>
  <c r="S324" i="55"/>
  <c r="AJ324" i="55" s="1"/>
  <c r="S383" i="55"/>
  <c r="AJ383" i="55" s="1"/>
  <c r="S216" i="55"/>
  <c r="AJ216" i="55" s="1"/>
  <c r="AI440" i="55"/>
  <c r="AH42" i="55"/>
  <c r="V210" i="55"/>
  <c r="S376" i="55"/>
  <c r="AJ376" i="55" s="1"/>
  <c r="AC340" i="55"/>
  <c r="AI35" i="55"/>
  <c r="I549" i="55"/>
  <c r="M33" i="55"/>
  <c r="AI387" i="55"/>
  <c r="S295" i="55"/>
  <c r="AJ295" i="55" s="1"/>
  <c r="M35" i="55"/>
  <c r="AH418" i="55"/>
  <c r="N38" i="55"/>
  <c r="AI310" i="55"/>
  <c r="R34" i="55"/>
  <c r="R50" i="55"/>
  <c r="Q44" i="55"/>
  <c r="R40" i="55"/>
  <c r="M38" i="55"/>
  <c r="M418" i="55"/>
  <c r="S190" i="55"/>
  <c r="AJ190" i="55" s="1"/>
  <c r="R35" i="55"/>
  <c r="R37" i="55"/>
  <c r="S177" i="55"/>
  <c r="AJ270" i="55"/>
  <c r="S384" i="55"/>
  <c r="AJ384" i="55" s="1"/>
  <c r="S438" i="55"/>
  <c r="AJ438" i="55" s="1"/>
  <c r="R47" i="55"/>
  <c r="S245" i="55"/>
  <c r="AJ245" i="55" s="1"/>
  <c r="Q47" i="55"/>
  <c r="S358" i="55"/>
  <c r="AJ358" i="55" s="1"/>
  <c r="S227" i="55"/>
  <c r="AJ227" i="55" s="1"/>
  <c r="Q43" i="55"/>
  <c r="S319" i="55"/>
  <c r="L33" i="55"/>
  <c r="S111" i="55"/>
  <c r="AC49" i="55"/>
  <c r="R36" i="55"/>
  <c r="S246" i="55"/>
  <c r="AJ246" i="55" s="1"/>
  <c r="S279" i="55"/>
  <c r="AJ279" i="55" s="1"/>
  <c r="S220" i="55"/>
  <c r="AJ220" i="55" s="1"/>
  <c r="S258" i="55"/>
  <c r="AJ258" i="55" s="1"/>
  <c r="S355" i="55"/>
  <c r="AJ355" i="55" s="1"/>
  <c r="AI203" i="55"/>
  <c r="M39" i="55"/>
  <c r="N35" i="55"/>
  <c r="L34" i="55"/>
  <c r="S112" i="55"/>
  <c r="AJ112" i="55" s="1"/>
  <c r="S298" i="55"/>
  <c r="AJ298" i="55" s="1"/>
  <c r="S371" i="55"/>
  <c r="S193" i="55"/>
  <c r="AJ193" i="55" s="1"/>
  <c r="S389" i="55"/>
  <c r="AJ389" i="55" s="1"/>
  <c r="O34" i="55"/>
  <c r="S413" i="55"/>
  <c r="AJ413" i="55" s="1"/>
  <c r="N36" i="55"/>
  <c r="S350" i="55"/>
  <c r="AJ350" i="55" s="1"/>
  <c r="S411" i="55"/>
  <c r="AJ411" i="55" s="1"/>
  <c r="S192" i="55"/>
  <c r="AJ192" i="55" s="1"/>
  <c r="N43" i="55"/>
  <c r="S414" i="55"/>
  <c r="AJ414" i="55" s="1"/>
  <c r="S218" i="55"/>
  <c r="AJ218" i="55" s="1"/>
  <c r="S346" i="55"/>
  <c r="AJ346" i="55" s="1"/>
  <c r="S407" i="55"/>
  <c r="AJ407" i="55" s="1"/>
  <c r="M48" i="55"/>
  <c r="S322" i="55"/>
  <c r="AJ322" i="55" s="1"/>
  <c r="S147" i="55"/>
  <c r="AJ147" i="55" s="1"/>
  <c r="S168" i="55"/>
  <c r="AJ168" i="55" s="1"/>
  <c r="AI309" i="55"/>
  <c r="N39" i="55"/>
  <c r="Q45" i="55"/>
  <c r="AF615" i="55"/>
  <c r="N47" i="55"/>
  <c r="S215" i="55"/>
  <c r="O48" i="55"/>
  <c r="Q50" i="55"/>
  <c r="M34" i="55"/>
  <c r="L51" i="55"/>
  <c r="S129" i="55"/>
  <c r="AJ129" i="55" s="1"/>
  <c r="S321" i="55"/>
  <c r="AJ321" i="55" s="1"/>
  <c r="AH49" i="55"/>
  <c r="S331" i="55"/>
  <c r="AJ331" i="55" s="1"/>
  <c r="S124" i="55"/>
  <c r="AJ124" i="55" s="1"/>
  <c r="S178" i="55"/>
  <c r="AJ178" i="55" s="1"/>
  <c r="S268" i="55"/>
  <c r="AJ268" i="55" s="1"/>
  <c r="S255" i="55"/>
  <c r="AJ255" i="55" s="1"/>
  <c r="S149" i="55"/>
  <c r="AJ149" i="55" s="1"/>
  <c r="S374" i="55"/>
  <c r="AJ374" i="55" s="1"/>
  <c r="N42" i="55"/>
  <c r="O38" i="55"/>
  <c r="S409" i="55"/>
  <c r="AJ409" i="55" s="1"/>
  <c r="S152" i="55"/>
  <c r="AJ152" i="55" s="1"/>
  <c r="S373" i="55"/>
  <c r="AJ373" i="55" s="1"/>
  <c r="AB210" i="55"/>
  <c r="S308" i="55"/>
  <c r="AJ308" i="55" s="1"/>
  <c r="S320" i="55"/>
  <c r="AJ320" i="55" s="1"/>
  <c r="M44" i="55"/>
  <c r="S145" i="55"/>
  <c r="AJ145" i="55" s="1"/>
  <c r="AC40" i="55"/>
  <c r="AC314" i="55"/>
  <c r="S310" i="55"/>
  <c r="AJ310" i="55" s="1"/>
  <c r="AC42" i="55"/>
  <c r="AI42" i="55" s="1"/>
  <c r="AI52" i="55"/>
  <c r="V45" i="55"/>
  <c r="AI45" i="55" s="1"/>
  <c r="AI154" i="55"/>
  <c r="I75" i="55"/>
  <c r="I80" i="55" s="1"/>
  <c r="F23" i="55"/>
  <c r="AI257" i="55"/>
  <c r="AI221" i="55"/>
  <c r="AF132" i="55"/>
  <c r="AF49" i="55"/>
  <c r="AF54" i="55" s="1"/>
  <c r="V288" i="55"/>
  <c r="AI283" i="55"/>
  <c r="O36" i="55"/>
  <c r="S163" i="55"/>
  <c r="N44" i="55"/>
  <c r="F523" i="55"/>
  <c r="H523" i="55"/>
  <c r="E523" i="55"/>
  <c r="B523" i="55"/>
  <c r="C523" i="55"/>
  <c r="G523" i="55"/>
  <c r="D523" i="55"/>
  <c r="AI236" i="55"/>
  <c r="AB237" i="55" s="1"/>
  <c r="AI46" i="55"/>
  <c r="M51" i="55"/>
  <c r="S150" i="55"/>
  <c r="AJ150" i="55" s="1"/>
  <c r="S293" i="55"/>
  <c r="S116" i="55"/>
  <c r="AJ116" i="55" s="1"/>
  <c r="AF606" i="55"/>
  <c r="R33" i="55"/>
  <c r="Q48" i="55"/>
  <c r="AI361" i="55"/>
  <c r="AA49" i="55"/>
  <c r="AA54" i="55" s="1"/>
  <c r="AC288" i="55"/>
  <c r="L48" i="55"/>
  <c r="S126" i="55"/>
  <c r="AJ126" i="55" s="1"/>
  <c r="L35" i="55"/>
  <c r="S139" i="55"/>
  <c r="AJ139" i="55" s="1"/>
  <c r="Q46" i="55"/>
  <c r="N46" i="55"/>
  <c r="S219" i="55"/>
  <c r="AJ219" i="55" s="1"/>
  <c r="AI51" i="55"/>
  <c r="AI177" i="55"/>
  <c r="R43" i="55"/>
  <c r="S281" i="55"/>
  <c r="AJ281" i="55" s="1"/>
  <c r="AF607" i="55"/>
  <c r="O37" i="55"/>
  <c r="S399" i="55"/>
  <c r="AJ399" i="55" s="1"/>
  <c r="S345" i="55"/>
  <c r="S432" i="55"/>
  <c r="AJ432" i="55" s="1"/>
  <c r="O40" i="55"/>
  <c r="S151" i="55"/>
  <c r="AJ151" i="55" s="1"/>
  <c r="M37" i="55"/>
  <c r="S323" i="55"/>
  <c r="AJ323" i="55" s="1"/>
  <c r="S388" i="55"/>
  <c r="S412" i="55"/>
  <c r="AJ412" i="55" s="1"/>
  <c r="Q51" i="55"/>
  <c r="S128" i="55"/>
  <c r="AJ128" i="55" s="1"/>
  <c r="S229" i="55"/>
  <c r="AJ229" i="55" s="1"/>
  <c r="S375" i="55"/>
  <c r="AJ375" i="55" s="1"/>
  <c r="S437" i="55"/>
  <c r="AJ437" i="55" s="1"/>
  <c r="S172" i="55"/>
  <c r="AJ172" i="55" s="1"/>
  <c r="L42" i="55"/>
  <c r="S120" i="55"/>
  <c r="AJ120" i="55" s="1"/>
  <c r="O51" i="55"/>
  <c r="L41" i="55"/>
  <c r="S166" i="55"/>
  <c r="AJ166" i="55" s="1"/>
  <c r="S256" i="55"/>
  <c r="AJ256" i="55" s="1"/>
  <c r="S305" i="55"/>
  <c r="AJ305" i="55" s="1"/>
  <c r="W49" i="55"/>
  <c r="W54" i="55" s="1"/>
  <c r="S225" i="55"/>
  <c r="AJ225" i="55" s="1"/>
  <c r="S250" i="55"/>
  <c r="S244" i="55"/>
  <c r="AJ244" i="55" s="1"/>
  <c r="S113" i="55"/>
  <c r="AJ113" i="55" s="1"/>
  <c r="S302" i="55"/>
  <c r="AJ302" i="55" s="1"/>
  <c r="S173" i="55"/>
  <c r="AJ173" i="55" s="1"/>
  <c r="S241" i="55"/>
  <c r="S347" i="55"/>
  <c r="AJ347" i="55" s="1"/>
  <c r="L36" i="55"/>
  <c r="S426" i="55"/>
  <c r="AJ426" i="55" s="1"/>
  <c r="S119" i="55"/>
  <c r="AJ119" i="55" s="1"/>
  <c r="S228" i="55"/>
  <c r="AJ228" i="55" s="1"/>
  <c r="N48" i="55"/>
  <c r="L46" i="55"/>
  <c r="S280" i="55"/>
  <c r="AJ280" i="55" s="1"/>
  <c r="S372" i="55"/>
  <c r="AJ372" i="55" s="1"/>
  <c r="AB184" i="55"/>
  <c r="Q36" i="55"/>
  <c r="Q40" i="55"/>
  <c r="AI37" i="55"/>
  <c r="V392" i="55"/>
  <c r="V53" i="55"/>
  <c r="AI53" i="55" s="1"/>
  <c r="AJ53" i="55" s="1"/>
  <c r="AI250" i="55"/>
  <c r="V314" i="55"/>
  <c r="X132" i="55"/>
  <c r="X49" i="55"/>
  <c r="X54" i="55" s="1"/>
  <c r="S148" i="55"/>
  <c r="AJ148" i="55" s="1"/>
  <c r="S431" i="55"/>
  <c r="AJ431" i="55" s="1"/>
  <c r="N41" i="55"/>
  <c r="AH314" i="55"/>
  <c r="S154" i="55"/>
  <c r="AJ154" i="55" s="1"/>
  <c r="AI403" i="55"/>
  <c r="AC132" i="55"/>
  <c r="L47" i="55"/>
  <c r="S125" i="55"/>
  <c r="AJ125" i="55" s="1"/>
  <c r="S333" i="55"/>
  <c r="AJ333" i="55" s="1"/>
  <c r="S386" i="55"/>
  <c r="AJ386" i="55" s="1"/>
  <c r="S433" i="55"/>
  <c r="AJ433" i="55" s="1"/>
  <c r="S410" i="55"/>
  <c r="AJ410" i="55" s="1"/>
  <c r="S176" i="55"/>
  <c r="AJ176" i="55" s="1"/>
  <c r="N50" i="55"/>
  <c r="V49" i="55"/>
  <c r="AI127" i="55"/>
  <c r="AC418" i="55"/>
  <c r="O50" i="55"/>
  <c r="S259" i="55"/>
  <c r="AJ259" i="55" s="1"/>
  <c r="S174" i="55"/>
  <c r="AJ174" i="55" s="1"/>
  <c r="R44" i="55"/>
  <c r="P7" i="55"/>
  <c r="AI36" i="55"/>
  <c r="V366" i="55"/>
  <c r="S267" i="55"/>
  <c r="S405" i="55"/>
  <c r="AJ405" i="55" s="1"/>
  <c r="S171" i="55"/>
  <c r="AJ171" i="55" s="1"/>
  <c r="L37" i="55"/>
  <c r="S425" i="55"/>
  <c r="AJ425" i="55" s="1"/>
  <c r="S197" i="55"/>
  <c r="AJ197" i="55" s="1"/>
  <c r="S175" i="55"/>
  <c r="AJ175" i="55" s="1"/>
  <c r="S198" i="55"/>
  <c r="AJ198" i="55" s="1"/>
  <c r="AC392" i="55"/>
  <c r="N45" i="55"/>
  <c r="L39" i="55"/>
  <c r="R38" i="55"/>
  <c r="S223" i="55"/>
  <c r="AJ223" i="55" s="1"/>
  <c r="R418" i="55"/>
  <c r="S423" i="55"/>
  <c r="AF623" i="55"/>
  <c r="S301" i="55"/>
  <c r="AJ301" i="55" s="1"/>
  <c r="N33" i="55"/>
  <c r="S307" i="55"/>
  <c r="AJ307" i="55" s="1"/>
  <c r="S114" i="55"/>
  <c r="AJ114" i="55" s="1"/>
  <c r="S353" i="55"/>
  <c r="AJ353" i="55" s="1"/>
  <c r="M47" i="55"/>
  <c r="AD49" i="55"/>
  <c r="AD54" i="55" s="1"/>
  <c r="AE49" i="55"/>
  <c r="AE54" i="55" s="1"/>
  <c r="S397" i="55"/>
  <c r="AI153" i="55"/>
  <c r="M42" i="55"/>
  <c r="S253" i="55"/>
  <c r="AJ253" i="55" s="1"/>
  <c r="S141" i="55"/>
  <c r="AJ141" i="55" s="1"/>
  <c r="N52" i="55"/>
  <c r="P47" i="55"/>
  <c r="Q33" i="55"/>
  <c r="AF605" i="55"/>
  <c r="S380" i="55"/>
  <c r="AJ380" i="55" s="1"/>
  <c r="S249" i="55"/>
  <c r="AJ249" i="55" s="1"/>
  <c r="Q39" i="55"/>
  <c r="O45" i="55"/>
  <c r="R46" i="55"/>
  <c r="Q37" i="55"/>
  <c r="AH340" i="55"/>
  <c r="S336" i="55"/>
  <c r="AJ336" i="55" s="1"/>
  <c r="AI33" i="55"/>
  <c r="AA132" i="55"/>
  <c r="S436" i="55"/>
  <c r="AJ436" i="55" s="1"/>
  <c r="S165" i="55"/>
  <c r="AJ165" i="55" s="1"/>
  <c r="S140" i="55"/>
  <c r="AJ140" i="55" s="1"/>
  <c r="L44" i="55"/>
  <c r="S200" i="55"/>
  <c r="AJ200" i="55" s="1"/>
  <c r="S297" i="55"/>
  <c r="AJ297" i="55" s="1"/>
  <c r="S243" i="55"/>
  <c r="AJ243" i="55" s="1"/>
  <c r="S226" i="55"/>
  <c r="AJ226" i="55" s="1"/>
  <c r="AH44" i="55"/>
  <c r="B471" i="55"/>
  <c r="G471" i="55"/>
  <c r="D471" i="55"/>
  <c r="F471" i="55"/>
  <c r="H471" i="55"/>
  <c r="E471" i="55"/>
  <c r="C471" i="55"/>
  <c r="AI38" i="55"/>
  <c r="Y50" i="55"/>
  <c r="AI50" i="55" s="1"/>
  <c r="Q34" i="55"/>
  <c r="S282" i="55"/>
  <c r="AJ282" i="55" s="1"/>
  <c r="M43" i="55"/>
  <c r="S296" i="55"/>
  <c r="AJ296" i="55" s="1"/>
  <c r="S194" i="55"/>
  <c r="AJ194" i="55" s="1"/>
  <c r="AC43" i="55"/>
  <c r="S230" i="55"/>
  <c r="AJ230" i="55" s="1"/>
  <c r="S164" i="55"/>
  <c r="AJ164" i="55" s="1"/>
  <c r="AI179" i="55"/>
  <c r="Y132" i="55"/>
  <c r="Y49" i="55"/>
  <c r="Y54" i="55" s="1"/>
  <c r="AI231" i="55"/>
  <c r="S303" i="55"/>
  <c r="L38" i="55"/>
  <c r="S272" i="55"/>
  <c r="AJ272" i="55" s="1"/>
  <c r="S137" i="55"/>
  <c r="S356" i="55"/>
  <c r="AJ356" i="55" s="1"/>
  <c r="S304" i="55"/>
  <c r="AJ304" i="55" s="1"/>
  <c r="S167" i="55"/>
  <c r="AJ167" i="55" s="1"/>
  <c r="S440" i="55"/>
  <c r="L52" i="55"/>
  <c r="S130" i="55"/>
  <c r="AJ130" i="55" s="1"/>
  <c r="M41" i="55"/>
  <c r="S142" i="55"/>
  <c r="AJ142" i="55" s="1"/>
  <c r="AI205" i="55"/>
  <c r="S278" i="55"/>
  <c r="AJ278" i="55" s="1"/>
  <c r="S275" i="55"/>
  <c r="AJ275" i="55" s="1"/>
  <c r="S349" i="55"/>
  <c r="AJ349" i="55" s="1"/>
  <c r="S242" i="55"/>
  <c r="AJ242" i="55" s="1"/>
  <c r="L40" i="55"/>
  <c r="S202" i="55"/>
  <c r="AJ202" i="55" s="1"/>
  <c r="S354" i="55"/>
  <c r="AJ354" i="55" s="1"/>
  <c r="S334" i="55"/>
  <c r="AJ334" i="55" s="1"/>
  <c r="S277" i="55"/>
  <c r="AJ277" i="55" s="1"/>
  <c r="AI439" i="55"/>
  <c r="AF625" i="55"/>
  <c r="S306" i="55"/>
  <c r="AJ306" i="55" s="1"/>
  <c r="AC44" i="55"/>
  <c r="AI44" i="55" s="1"/>
  <c r="R45" i="55"/>
  <c r="S201" i="55"/>
  <c r="AJ201" i="55" s="1"/>
  <c r="S428" i="55"/>
  <c r="AJ428" i="55" s="1"/>
  <c r="S402" i="55"/>
  <c r="AJ402" i="55" s="1"/>
  <c r="AF614" i="55"/>
  <c r="S189" i="55"/>
  <c r="AI335" i="55"/>
  <c r="R39" i="55"/>
  <c r="V43" i="55"/>
  <c r="AI199" i="55"/>
  <c r="S400" i="55"/>
  <c r="AJ400" i="55" s="1"/>
  <c r="S271" i="55"/>
  <c r="AJ271" i="55" s="1"/>
  <c r="AG49" i="55"/>
  <c r="AG54" i="55" s="1"/>
  <c r="Z49" i="55"/>
  <c r="Z54" i="55" s="1"/>
  <c r="S204" i="55"/>
  <c r="AJ204" i="55" s="1"/>
  <c r="S252" i="55"/>
  <c r="AJ252" i="55" s="1"/>
  <c r="O33" i="55"/>
  <c r="S379" i="55"/>
  <c r="AJ379" i="55" s="1"/>
  <c r="Q42" i="55"/>
  <c r="S191" i="55"/>
  <c r="AJ191" i="55" s="1"/>
  <c r="N40" i="55"/>
  <c r="S217" i="55"/>
  <c r="AJ217" i="55" s="1"/>
  <c r="M40" i="55"/>
  <c r="S348" i="55"/>
  <c r="AJ348" i="55" s="1"/>
  <c r="L418" i="55"/>
  <c r="S401" i="55"/>
  <c r="AJ401" i="55" s="1"/>
  <c r="AB158" i="55"/>
  <c r="AI48" i="55"/>
  <c r="AI303" i="55"/>
  <c r="AI34" i="55"/>
  <c r="I575" i="55"/>
  <c r="AH444" i="55"/>
  <c r="AI404" i="55"/>
  <c r="AI378" i="55"/>
  <c r="S326" i="55"/>
  <c r="AJ326" i="55" s="1"/>
  <c r="S203" i="55"/>
  <c r="AJ203" i="55" s="1"/>
  <c r="S328" i="55"/>
  <c r="AJ328" i="55" s="1"/>
  <c r="I273" i="55"/>
  <c r="I254" i="55"/>
  <c r="S222" i="55"/>
  <c r="AJ222" i="55" s="1"/>
  <c r="M444" i="55"/>
  <c r="N262" i="55"/>
  <c r="Q366" i="55"/>
  <c r="R158" i="55"/>
  <c r="S248" i="55"/>
  <c r="Q314" i="55"/>
  <c r="N444" i="55"/>
  <c r="Q340" i="55"/>
  <c r="Q236" i="55"/>
  <c r="S196" i="55"/>
  <c r="AJ196" i="55" s="1"/>
  <c r="M288" i="55"/>
  <c r="Q158" i="55"/>
  <c r="M184" i="55"/>
  <c r="M340" i="55"/>
  <c r="M158" i="55"/>
  <c r="R210" i="55"/>
  <c r="R314" i="55"/>
  <c r="Q262" i="55"/>
  <c r="S434" i="55"/>
  <c r="AJ434" i="55" s="1"/>
  <c r="M314" i="55"/>
  <c r="M236" i="55"/>
  <c r="Q392" i="55"/>
  <c r="R444" i="55"/>
  <c r="M366" i="55"/>
  <c r="R262" i="55"/>
  <c r="R392" i="55"/>
  <c r="L262" i="55"/>
  <c r="N314" i="55"/>
  <c r="R340" i="55"/>
  <c r="S274" i="55"/>
  <c r="AJ274" i="55" s="1"/>
  <c r="N288" i="55"/>
  <c r="N366" i="55"/>
  <c r="R184" i="55"/>
  <c r="C51" i="55"/>
  <c r="S144" i="55"/>
  <c r="AJ144" i="55" s="1"/>
  <c r="S430" i="55"/>
  <c r="AJ430" i="55" s="1"/>
  <c r="O366" i="55"/>
  <c r="O288" i="55"/>
  <c r="S352" i="55"/>
  <c r="AJ352" i="55" s="1"/>
  <c r="R366" i="55"/>
  <c r="M392" i="55"/>
  <c r="Q184" i="55"/>
  <c r="R236" i="55"/>
  <c r="R288" i="55"/>
  <c r="S170" i="55"/>
  <c r="AJ170" i="55" s="1"/>
  <c r="S300" i="55"/>
  <c r="AJ300" i="55" s="1"/>
  <c r="N210" i="55"/>
  <c r="O184" i="55"/>
  <c r="I322" i="55"/>
  <c r="I390" i="55"/>
  <c r="S143" i="55"/>
  <c r="AJ143" i="55" s="1"/>
  <c r="O236" i="55"/>
  <c r="I177" i="55"/>
  <c r="L288" i="55"/>
  <c r="P184" i="55"/>
  <c r="I168" i="55"/>
  <c r="M262" i="55"/>
  <c r="L444" i="55"/>
  <c r="S146" i="55"/>
  <c r="AJ146" i="55" s="1"/>
  <c r="I353" i="55"/>
  <c r="L236" i="55"/>
  <c r="N392" i="55"/>
  <c r="S403" i="55"/>
  <c r="AJ403" i="55" s="1"/>
  <c r="N158" i="55"/>
  <c r="L158" i="55"/>
  <c r="I190" i="55"/>
  <c r="I375" i="55"/>
  <c r="N340" i="55"/>
  <c r="S199" i="55"/>
  <c r="N184" i="55"/>
  <c r="Q132" i="55"/>
  <c r="I437" i="55" l="1"/>
  <c r="Y237" i="55"/>
  <c r="I248" i="55"/>
  <c r="C38" i="55"/>
  <c r="S408" i="55"/>
  <c r="AJ408" i="55" s="1"/>
  <c r="AB418" i="55"/>
  <c r="AI418" i="55" s="1"/>
  <c r="V419" i="55" s="1"/>
  <c r="O35" i="55"/>
  <c r="I350" i="55"/>
  <c r="H48" i="55"/>
  <c r="H51" i="55"/>
  <c r="P236" i="55"/>
  <c r="N418" i="55"/>
  <c r="AE237" i="55"/>
  <c r="S221" i="55"/>
  <c r="AJ221" i="55" s="1"/>
  <c r="L43" i="55"/>
  <c r="I195" i="55"/>
  <c r="I307" i="55"/>
  <c r="G51" i="55"/>
  <c r="AG237" i="55"/>
  <c r="AF237" i="55"/>
  <c r="S122" i="55"/>
  <c r="AJ122" i="55" s="1"/>
  <c r="AJ177" i="55"/>
  <c r="I300" i="55"/>
  <c r="X237" i="55"/>
  <c r="AJ199" i="55"/>
  <c r="I383" i="55"/>
  <c r="I388" i="55"/>
  <c r="I386" i="55"/>
  <c r="C45" i="55"/>
  <c r="I224" i="55"/>
  <c r="M210" i="55"/>
  <c r="I377" i="55"/>
  <c r="AJ440" i="55"/>
  <c r="O41" i="55"/>
  <c r="O314" i="55"/>
  <c r="D52" i="55"/>
  <c r="O47" i="55"/>
  <c r="I424" i="55"/>
  <c r="I347" i="55"/>
  <c r="I244" i="55"/>
  <c r="O418" i="55"/>
  <c r="I138" i="55"/>
  <c r="I428" i="55"/>
  <c r="D47" i="55"/>
  <c r="I278" i="55"/>
  <c r="I245" i="55"/>
  <c r="I223" i="55"/>
  <c r="C37" i="55"/>
  <c r="C34" i="55"/>
  <c r="I145" i="55"/>
  <c r="I142" i="55"/>
  <c r="O392" i="55"/>
  <c r="I251" i="55"/>
  <c r="E40" i="55"/>
  <c r="E46" i="55"/>
  <c r="I197" i="55"/>
  <c r="I351" i="55"/>
  <c r="I380" i="55"/>
  <c r="I167" i="55"/>
  <c r="I379" i="55"/>
  <c r="I276" i="55"/>
  <c r="AJ303" i="55"/>
  <c r="N37" i="55"/>
  <c r="E48" i="55"/>
  <c r="I412" i="55"/>
  <c r="I164" i="55"/>
  <c r="H39" i="55"/>
  <c r="I196" i="55"/>
  <c r="I405" i="55"/>
  <c r="I178" i="55"/>
  <c r="I225" i="55"/>
  <c r="I298" i="55"/>
  <c r="I271" i="55"/>
  <c r="I166" i="55"/>
  <c r="I277" i="55"/>
  <c r="E45" i="55"/>
  <c r="E51" i="55"/>
  <c r="AC237" i="55"/>
  <c r="AH236" i="55"/>
  <c r="AH237" i="55" s="1"/>
  <c r="AC47" i="55"/>
  <c r="AI47" i="55" s="1"/>
  <c r="G47" i="55"/>
  <c r="I144" i="55"/>
  <c r="E35" i="55"/>
  <c r="N132" i="55"/>
  <c r="AA237" i="55"/>
  <c r="G35" i="55"/>
  <c r="O262" i="55"/>
  <c r="Z237" i="55"/>
  <c r="AC210" i="55"/>
  <c r="AI210" i="55" s="1"/>
  <c r="C35" i="55"/>
  <c r="G43" i="55"/>
  <c r="I275" i="55"/>
  <c r="I398" i="55"/>
  <c r="N236" i="55"/>
  <c r="AI158" i="55"/>
  <c r="Y159" i="55" s="1"/>
  <c r="C39" i="55"/>
  <c r="I227" i="55"/>
  <c r="I269" i="55"/>
  <c r="AI43" i="55"/>
  <c r="S435" i="55"/>
  <c r="AJ435" i="55" s="1"/>
  <c r="W159" i="55"/>
  <c r="V159" i="55"/>
  <c r="AG159" i="55"/>
  <c r="AE159" i="55"/>
  <c r="AF159" i="55"/>
  <c r="I423" i="55"/>
  <c r="D33" i="55"/>
  <c r="I200" i="55"/>
  <c r="I228" i="55"/>
  <c r="H35" i="55"/>
  <c r="D45" i="55"/>
  <c r="L184" i="55"/>
  <c r="S179" i="55"/>
  <c r="AJ179" i="55" s="1"/>
  <c r="C44" i="55"/>
  <c r="I332" i="55"/>
  <c r="I113" i="55"/>
  <c r="B35" i="55"/>
  <c r="I425" i="55"/>
  <c r="I216" i="55"/>
  <c r="I403" i="55"/>
  <c r="I143" i="55"/>
  <c r="N49" i="55"/>
  <c r="N54" i="55" s="1"/>
  <c r="H38" i="55"/>
  <c r="I384" i="55"/>
  <c r="M132" i="55"/>
  <c r="M49" i="55"/>
  <c r="M54" i="55" s="1"/>
  <c r="I140" i="55"/>
  <c r="S309" i="55"/>
  <c r="AJ309" i="55" s="1"/>
  <c r="I381" i="55"/>
  <c r="D37" i="55"/>
  <c r="I329" i="55"/>
  <c r="S329" i="55"/>
  <c r="AJ329" i="55" s="1"/>
  <c r="I374" i="55"/>
  <c r="E41" i="55"/>
  <c r="I280" i="55"/>
  <c r="I272" i="55"/>
  <c r="I304" i="55"/>
  <c r="I411" i="55"/>
  <c r="D41" i="55"/>
  <c r="I373" i="55"/>
  <c r="I122" i="55"/>
  <c r="B44" i="55"/>
  <c r="O132" i="55"/>
  <c r="S41" i="55"/>
  <c r="AJ41" i="55" s="1"/>
  <c r="AJ345" i="55"/>
  <c r="O42" i="55"/>
  <c r="S42" i="55" s="1"/>
  <c r="AJ42" i="55" s="1"/>
  <c r="Z419" i="55"/>
  <c r="S48" i="55"/>
  <c r="AJ48" i="55" s="1"/>
  <c r="S33" i="55"/>
  <c r="H81" i="55"/>
  <c r="F81" i="55"/>
  <c r="E81" i="55"/>
  <c r="G81" i="55"/>
  <c r="B81" i="55"/>
  <c r="D81" i="55"/>
  <c r="C81" i="55"/>
  <c r="S34" i="55"/>
  <c r="AJ34" i="55" s="1"/>
  <c r="I355" i="55"/>
  <c r="S382" i="55"/>
  <c r="AJ382" i="55" s="1"/>
  <c r="I241" i="55"/>
  <c r="I331" i="55"/>
  <c r="I319" i="55"/>
  <c r="S335" i="55"/>
  <c r="AJ335" i="55" s="1"/>
  <c r="I270" i="55"/>
  <c r="I325" i="55"/>
  <c r="G41" i="55"/>
  <c r="I371" i="55"/>
  <c r="I348" i="55"/>
  <c r="I218" i="55"/>
  <c r="G48" i="55"/>
  <c r="I334" i="55"/>
  <c r="I267" i="55"/>
  <c r="I413" i="55"/>
  <c r="C47" i="55"/>
  <c r="I242" i="55"/>
  <c r="I333" i="55"/>
  <c r="I260" i="55"/>
  <c r="I274" i="55"/>
  <c r="I327" i="55"/>
  <c r="B37" i="55"/>
  <c r="I115" i="55"/>
  <c r="O39" i="55"/>
  <c r="I399" i="55"/>
  <c r="H34" i="55"/>
  <c r="I201" i="55"/>
  <c r="I193" i="55"/>
  <c r="I176" i="55"/>
  <c r="I354" i="55"/>
  <c r="E37" i="55"/>
  <c r="I299" i="55"/>
  <c r="D46" i="55"/>
  <c r="D38" i="55"/>
  <c r="G38" i="55"/>
  <c r="I149" i="55"/>
  <c r="Q288" i="55"/>
  <c r="I401" i="55"/>
  <c r="D48" i="55"/>
  <c r="I191" i="55"/>
  <c r="I249" i="55"/>
  <c r="I174" i="55"/>
  <c r="I246" i="55"/>
  <c r="I152" i="55"/>
  <c r="E38" i="55"/>
  <c r="AF609" i="55"/>
  <c r="S52" i="55"/>
  <c r="AJ52" i="55" s="1"/>
  <c r="G40" i="55"/>
  <c r="S406" i="55"/>
  <c r="AJ406" i="55" s="1"/>
  <c r="H33" i="55"/>
  <c r="I409" i="55"/>
  <c r="AA419" i="55"/>
  <c r="AJ163" i="55"/>
  <c r="AB314" i="55"/>
  <c r="AI314" i="55" s="1"/>
  <c r="AI299" i="55"/>
  <c r="I435" i="55"/>
  <c r="I256" i="55"/>
  <c r="D35" i="55"/>
  <c r="I139" i="55"/>
  <c r="I471" i="55"/>
  <c r="I523" i="55"/>
  <c r="I253" i="55"/>
  <c r="D34" i="55"/>
  <c r="I324" i="55"/>
  <c r="I293" i="55"/>
  <c r="I250" i="55"/>
  <c r="I302" i="55"/>
  <c r="C418" i="55"/>
  <c r="C42" i="55"/>
  <c r="I345" i="55"/>
  <c r="Q444" i="55"/>
  <c r="G39" i="55"/>
  <c r="H46" i="55"/>
  <c r="B33" i="55"/>
  <c r="I111" i="55"/>
  <c r="I376" i="55"/>
  <c r="I229" i="55"/>
  <c r="I433" i="55"/>
  <c r="C392" i="55"/>
  <c r="I118" i="55"/>
  <c r="B40" i="55"/>
  <c r="I198" i="55"/>
  <c r="I268" i="55"/>
  <c r="S231" i="55"/>
  <c r="AJ231" i="55" s="1"/>
  <c r="I169" i="55"/>
  <c r="I360" i="55"/>
  <c r="I430" i="55"/>
  <c r="I150" i="55"/>
  <c r="I378" i="55"/>
  <c r="B38" i="55"/>
  <c r="I116" i="55"/>
  <c r="I252" i="55"/>
  <c r="I124" i="55"/>
  <c r="B46" i="55"/>
  <c r="I400" i="55"/>
  <c r="I402" i="55"/>
  <c r="I306" i="55"/>
  <c r="I202" i="55"/>
  <c r="H418" i="55"/>
  <c r="I175" i="55"/>
  <c r="I226" i="55"/>
  <c r="B418" i="55"/>
  <c r="I397" i="55"/>
  <c r="I358" i="55"/>
  <c r="I426" i="55"/>
  <c r="I372" i="55"/>
  <c r="D36" i="55"/>
  <c r="S195" i="55"/>
  <c r="AJ195" i="55" s="1"/>
  <c r="P210" i="55"/>
  <c r="C36" i="55"/>
  <c r="I217" i="55"/>
  <c r="I308" i="55"/>
  <c r="I297" i="55"/>
  <c r="G36" i="55"/>
  <c r="L210" i="55"/>
  <c r="G37" i="55"/>
  <c r="S169" i="55"/>
  <c r="AJ169" i="55" s="1"/>
  <c r="S37" i="55"/>
  <c r="AJ37" i="55" s="1"/>
  <c r="O444" i="55"/>
  <c r="L314" i="55"/>
  <c r="O210" i="55"/>
  <c r="AJ215" i="55"/>
  <c r="AJ371" i="55"/>
  <c r="AJ111" i="55"/>
  <c r="I114" i="55"/>
  <c r="B36" i="55"/>
  <c r="I295" i="55"/>
  <c r="I282" i="55"/>
  <c r="I432" i="55"/>
  <c r="D40" i="55"/>
  <c r="AJ267" i="55"/>
  <c r="D418" i="55"/>
  <c r="AF621" i="55"/>
  <c r="I346" i="55"/>
  <c r="I323" i="55"/>
  <c r="L392" i="55"/>
  <c r="S387" i="55"/>
  <c r="AJ387" i="55" s="1"/>
  <c r="I352" i="55"/>
  <c r="I173" i="55"/>
  <c r="I171" i="55"/>
  <c r="G42" i="55"/>
  <c r="I137" i="55"/>
  <c r="AB444" i="55"/>
  <c r="AI429" i="55"/>
  <c r="P262" i="55"/>
  <c r="I219" i="55"/>
  <c r="D42" i="55"/>
  <c r="AB392" i="55"/>
  <c r="AI377" i="55"/>
  <c r="S36" i="55"/>
  <c r="AJ36" i="55" s="1"/>
  <c r="AH39" i="55"/>
  <c r="AH54" i="55" s="1"/>
  <c r="AI248" i="55"/>
  <c r="AJ248" i="55" s="1"/>
  <c r="S51" i="55"/>
  <c r="AJ51" i="55" s="1"/>
  <c r="D43" i="55"/>
  <c r="AC262" i="55"/>
  <c r="C33" i="55"/>
  <c r="I349" i="55"/>
  <c r="I410" i="55"/>
  <c r="D39" i="55"/>
  <c r="I170" i="55"/>
  <c r="B42" i="55"/>
  <c r="I120" i="55"/>
  <c r="I321" i="55"/>
  <c r="C41" i="55"/>
  <c r="S361" i="55"/>
  <c r="AJ361" i="55" s="1"/>
  <c r="H45" i="55"/>
  <c r="B39" i="55"/>
  <c r="L45" i="55"/>
  <c r="L54" i="55" s="1"/>
  <c r="S357" i="55"/>
  <c r="AJ357" i="55" s="1"/>
  <c r="I385" i="55"/>
  <c r="I204" i="55"/>
  <c r="C43" i="55"/>
  <c r="R132" i="55"/>
  <c r="R49" i="55"/>
  <c r="R54" i="55" s="1"/>
  <c r="H40" i="55"/>
  <c r="S283" i="55"/>
  <c r="AJ283" i="55" s="1"/>
  <c r="I172" i="55"/>
  <c r="B51" i="55"/>
  <c r="I389" i="55"/>
  <c r="B47" i="55"/>
  <c r="I125" i="55"/>
  <c r="G33" i="55"/>
  <c r="L132" i="55"/>
  <c r="S127" i="55"/>
  <c r="AJ127" i="55" s="1"/>
  <c r="L49" i="55"/>
  <c r="H37" i="55"/>
  <c r="C46" i="55"/>
  <c r="I243" i="55"/>
  <c r="H36" i="55"/>
  <c r="G418" i="55"/>
  <c r="I141" i="55"/>
  <c r="G46" i="55"/>
  <c r="I220" i="55"/>
  <c r="I148" i="55"/>
  <c r="I279" i="55"/>
  <c r="I330" i="55"/>
  <c r="I431" i="55"/>
  <c r="I192" i="55"/>
  <c r="I163" i="55"/>
  <c r="B184" i="55"/>
  <c r="AJ189" i="55"/>
  <c r="S38" i="55"/>
  <c r="AJ38" i="55" s="1"/>
  <c r="S115" i="55"/>
  <c r="AJ115" i="55" s="1"/>
  <c r="V54" i="55"/>
  <c r="AI49" i="55"/>
  <c r="S47" i="55"/>
  <c r="AJ47" i="55" s="1"/>
  <c r="AI392" i="55"/>
  <c r="AC393" i="55" s="1"/>
  <c r="V393" i="55"/>
  <c r="S46" i="55"/>
  <c r="AJ46" i="55" s="1"/>
  <c r="AJ250" i="55"/>
  <c r="S35" i="55"/>
  <c r="AJ35" i="55" s="1"/>
  <c r="AJ293" i="55"/>
  <c r="V237" i="55"/>
  <c r="O158" i="55"/>
  <c r="L340" i="55"/>
  <c r="W237" i="55"/>
  <c r="AI184" i="55"/>
  <c r="AB185" i="55" s="1"/>
  <c r="AD237" i="55"/>
  <c r="B48" i="55"/>
  <c r="I126" i="55"/>
  <c r="AJ397" i="55"/>
  <c r="I123" i="55"/>
  <c r="S153" i="55"/>
  <c r="AJ153" i="55" s="1"/>
  <c r="I305" i="55"/>
  <c r="I189" i="55"/>
  <c r="I258" i="55"/>
  <c r="O49" i="55"/>
  <c r="B34" i="55"/>
  <c r="I112" i="55"/>
  <c r="I194" i="55"/>
  <c r="I230" i="55"/>
  <c r="I359" i="55"/>
  <c r="I281" i="55"/>
  <c r="D44" i="55"/>
  <c r="I221" i="55"/>
  <c r="I407" i="55"/>
  <c r="I303" i="55"/>
  <c r="E33" i="55"/>
  <c r="D51" i="55"/>
  <c r="I51" i="55" s="1"/>
  <c r="I320" i="55"/>
  <c r="AB132" i="55"/>
  <c r="AI132" i="55" s="1"/>
  <c r="AI117" i="55"/>
  <c r="AJ137" i="55"/>
  <c r="AC39" i="55"/>
  <c r="AC54" i="55" s="1"/>
  <c r="H44" i="55"/>
  <c r="H42" i="55"/>
  <c r="I294" i="55"/>
  <c r="I427" i="55"/>
  <c r="G34" i="55"/>
  <c r="H43" i="55"/>
  <c r="E34" i="55"/>
  <c r="G45" i="55"/>
  <c r="H47" i="55"/>
  <c r="I151" i="55"/>
  <c r="I222" i="55"/>
  <c r="I147" i="55"/>
  <c r="I438" i="55"/>
  <c r="S118" i="55"/>
  <c r="AJ118" i="55" s="1"/>
  <c r="C48" i="55"/>
  <c r="I165" i="55"/>
  <c r="I404" i="55"/>
  <c r="I301" i="55"/>
  <c r="I255" i="55"/>
  <c r="H41" i="55"/>
  <c r="P158" i="55"/>
  <c r="I296" i="55"/>
  <c r="I436" i="55"/>
  <c r="G44" i="55"/>
  <c r="B41" i="55"/>
  <c r="I119" i="55"/>
  <c r="I215" i="55"/>
  <c r="S257" i="55"/>
  <c r="AJ257" i="55" s="1"/>
  <c r="E36" i="55"/>
  <c r="C40" i="55"/>
  <c r="Q210" i="55"/>
  <c r="I326" i="55"/>
  <c r="I356" i="55"/>
  <c r="I259" i="55"/>
  <c r="AB40" i="55"/>
  <c r="AI40" i="55" s="1"/>
  <c r="AJ423" i="55"/>
  <c r="AJ241" i="55"/>
  <c r="L366" i="55"/>
  <c r="S121" i="55"/>
  <c r="AJ121" i="55" s="1"/>
  <c r="AJ319" i="55"/>
  <c r="E43" i="55"/>
  <c r="S117" i="55"/>
  <c r="I117" i="55"/>
  <c r="I203" i="55"/>
  <c r="H236" i="55"/>
  <c r="C314" i="55"/>
  <c r="I146" i="55"/>
  <c r="H288" i="55"/>
  <c r="D366" i="55"/>
  <c r="G158" i="55"/>
  <c r="D184" i="55"/>
  <c r="D158" i="55"/>
  <c r="E314" i="55"/>
  <c r="B262" i="55"/>
  <c r="D288" i="55"/>
  <c r="G444" i="55"/>
  <c r="G392" i="55"/>
  <c r="G314" i="55"/>
  <c r="G366" i="55"/>
  <c r="D262" i="55"/>
  <c r="D392" i="55"/>
  <c r="H340" i="55"/>
  <c r="C236" i="55"/>
  <c r="E184" i="55"/>
  <c r="E366" i="55"/>
  <c r="D340" i="55"/>
  <c r="E444" i="55"/>
  <c r="G184" i="55"/>
  <c r="G262" i="55"/>
  <c r="H314" i="55"/>
  <c r="H210" i="55"/>
  <c r="C184" i="55"/>
  <c r="G236" i="55"/>
  <c r="D444" i="55"/>
  <c r="E288" i="55"/>
  <c r="C210" i="55"/>
  <c r="C366" i="55"/>
  <c r="C288" i="55"/>
  <c r="G340" i="55"/>
  <c r="H392" i="55"/>
  <c r="G210" i="55"/>
  <c r="I429" i="55"/>
  <c r="E236" i="55"/>
  <c r="H444" i="55"/>
  <c r="I434" i="55"/>
  <c r="C158" i="55"/>
  <c r="C340" i="55"/>
  <c r="H158" i="55"/>
  <c r="C444" i="55"/>
  <c r="H366" i="55"/>
  <c r="H184" i="55"/>
  <c r="I406" i="55"/>
  <c r="S378" i="55"/>
  <c r="AJ378" i="55" s="1"/>
  <c r="D314" i="55"/>
  <c r="H262" i="55"/>
  <c r="G288" i="55"/>
  <c r="D236" i="55"/>
  <c r="G132" i="55"/>
  <c r="I199" i="55"/>
  <c r="S232" i="55"/>
  <c r="AJ232" i="55" s="1"/>
  <c r="B236" i="55"/>
  <c r="S206" i="55"/>
  <c r="AJ206" i="55" s="1"/>
  <c r="I357" i="55"/>
  <c r="B314" i="55"/>
  <c r="C262" i="55"/>
  <c r="B392" i="55"/>
  <c r="S362" i="55"/>
  <c r="AJ362" i="55" s="1"/>
  <c r="B444" i="55"/>
  <c r="S284" i="55"/>
  <c r="AJ284" i="55" s="1"/>
  <c r="B340" i="55"/>
  <c r="I361" i="55" l="1"/>
  <c r="AG419" i="55"/>
  <c r="AC419" i="55"/>
  <c r="X419" i="55"/>
  <c r="S236" i="55"/>
  <c r="M237" i="55" s="1"/>
  <c r="O43" i="55"/>
  <c r="S43" i="55" s="1"/>
  <c r="AJ43" i="55" s="1"/>
  <c r="W419" i="55"/>
  <c r="X159" i="55"/>
  <c r="AH419" i="55"/>
  <c r="AB419" i="55"/>
  <c r="E44" i="55"/>
  <c r="AE419" i="55"/>
  <c r="AF419" i="55"/>
  <c r="AD419" i="55"/>
  <c r="Y419" i="55"/>
  <c r="AA159" i="55"/>
  <c r="S184" i="55"/>
  <c r="AA211" i="55"/>
  <c r="AH211" i="55"/>
  <c r="W211" i="55"/>
  <c r="AE211" i="55"/>
  <c r="Y211" i="55"/>
  <c r="AF211" i="55"/>
  <c r="V211" i="55"/>
  <c r="AB211" i="55"/>
  <c r="AG211" i="55"/>
  <c r="X211" i="55"/>
  <c r="AD211" i="55"/>
  <c r="Z211" i="55"/>
  <c r="I366" i="55"/>
  <c r="D367" i="55" s="1"/>
  <c r="H49" i="55"/>
  <c r="S158" i="55"/>
  <c r="M159" i="55" s="1"/>
  <c r="B45" i="55"/>
  <c r="E158" i="55"/>
  <c r="AC159" i="55"/>
  <c r="AB159" i="55"/>
  <c r="I408" i="55"/>
  <c r="I418" i="55" s="1"/>
  <c r="AC211" i="55"/>
  <c r="AH159" i="55"/>
  <c r="I283" i="55"/>
  <c r="I288" i="55" s="1"/>
  <c r="E392" i="55"/>
  <c r="O340" i="55"/>
  <c r="AD159" i="55"/>
  <c r="B210" i="55"/>
  <c r="AI237" i="55"/>
  <c r="Z159" i="55"/>
  <c r="AI159" i="55" s="1"/>
  <c r="AB315" i="55"/>
  <c r="AF315" i="55"/>
  <c r="Z315" i="55"/>
  <c r="AD315" i="55"/>
  <c r="AG315" i="55"/>
  <c r="AA315" i="55"/>
  <c r="Y315" i="55"/>
  <c r="X315" i="55"/>
  <c r="W315" i="55"/>
  <c r="AE315" i="55"/>
  <c r="AH315" i="55"/>
  <c r="V315" i="55"/>
  <c r="AC315" i="55"/>
  <c r="P392" i="55"/>
  <c r="S377" i="55"/>
  <c r="AB340" i="55"/>
  <c r="AI340" i="55" s="1"/>
  <c r="AI325" i="55"/>
  <c r="N185" i="55"/>
  <c r="M185" i="55"/>
  <c r="R185" i="55"/>
  <c r="P185" i="55"/>
  <c r="AJ184" i="55"/>
  <c r="T184" i="55"/>
  <c r="O185" i="55"/>
  <c r="L185" i="55"/>
  <c r="Q185" i="55"/>
  <c r="I153" i="55"/>
  <c r="I158" i="55" s="1"/>
  <c r="E39" i="55"/>
  <c r="P288" i="55"/>
  <c r="S273" i="55"/>
  <c r="Q49" i="55"/>
  <c r="Q54" i="55" s="1"/>
  <c r="E47" i="55"/>
  <c r="I35" i="55"/>
  <c r="B132" i="55"/>
  <c r="B49" i="55"/>
  <c r="I127" i="55"/>
  <c r="E49" i="55"/>
  <c r="I257" i="55"/>
  <c r="P40" i="55"/>
  <c r="S40" i="55" s="1"/>
  <c r="AJ40" i="55" s="1"/>
  <c r="I48" i="55"/>
  <c r="S45" i="55"/>
  <c r="AJ45" i="55" s="1"/>
  <c r="I38" i="55"/>
  <c r="H132" i="55"/>
  <c r="I382" i="55"/>
  <c r="G367" i="55"/>
  <c r="H367" i="55"/>
  <c r="H54" i="55"/>
  <c r="I47" i="55"/>
  <c r="AB262" i="55"/>
  <c r="AI262" i="55" s="1"/>
  <c r="AI247" i="55"/>
  <c r="C132" i="55"/>
  <c r="C49" i="55"/>
  <c r="C54" i="55" s="1"/>
  <c r="E132" i="55"/>
  <c r="B366" i="55"/>
  <c r="P444" i="55"/>
  <c r="S429" i="55"/>
  <c r="AJ117" i="55"/>
  <c r="B43" i="55"/>
  <c r="AH393" i="55"/>
  <c r="Y393" i="55"/>
  <c r="AE393" i="55"/>
  <c r="AA393" i="55"/>
  <c r="AG393" i="55"/>
  <c r="AF393" i="55"/>
  <c r="Z393" i="55"/>
  <c r="X393" i="55"/>
  <c r="AD393" i="55"/>
  <c r="W393" i="55"/>
  <c r="I46" i="55"/>
  <c r="I81" i="55"/>
  <c r="S180" i="55"/>
  <c r="AJ180" i="55" s="1"/>
  <c r="L50" i="55"/>
  <c r="I45" i="55"/>
  <c r="P314" i="55"/>
  <c r="S299" i="55"/>
  <c r="I40" i="55"/>
  <c r="I387" i="55"/>
  <c r="D210" i="55"/>
  <c r="AJ158" i="55"/>
  <c r="Q159" i="55"/>
  <c r="R159" i="55"/>
  <c r="AC263" i="55"/>
  <c r="L237" i="55"/>
  <c r="R237" i="55"/>
  <c r="P237" i="55"/>
  <c r="AJ236" i="55"/>
  <c r="I44" i="55"/>
  <c r="I179" i="55"/>
  <c r="I184" i="55" s="1"/>
  <c r="I36" i="55"/>
  <c r="I37" i="55"/>
  <c r="B288" i="55"/>
  <c r="S247" i="55"/>
  <c r="I414" i="55"/>
  <c r="I439" i="55"/>
  <c r="I444" i="55" s="1"/>
  <c r="I309" i="55"/>
  <c r="I314" i="55" s="1"/>
  <c r="I231" i="55"/>
  <c r="I236" i="55" s="1"/>
  <c r="G49" i="55"/>
  <c r="G54" i="55" s="1"/>
  <c r="E210" i="55"/>
  <c r="P132" i="55"/>
  <c r="I34" i="55"/>
  <c r="I121" i="55"/>
  <c r="O44" i="55"/>
  <c r="S330" i="55"/>
  <c r="AJ330" i="55" s="1"/>
  <c r="AB393" i="55"/>
  <c r="AI444" i="55"/>
  <c r="S205" i="55"/>
  <c r="AJ205" i="55" s="1"/>
  <c r="E418" i="55"/>
  <c r="AB366" i="55"/>
  <c r="AI366" i="55" s="1"/>
  <c r="AI351" i="55"/>
  <c r="I41" i="55"/>
  <c r="I33" i="55"/>
  <c r="B54" i="55"/>
  <c r="P366" i="55"/>
  <c r="S351" i="55"/>
  <c r="Z185" i="55"/>
  <c r="AG185" i="55"/>
  <c r="AF185" i="55"/>
  <c r="W185" i="55"/>
  <c r="AC185" i="55"/>
  <c r="AE185" i="55"/>
  <c r="V185" i="55"/>
  <c r="AH185" i="55"/>
  <c r="AD185" i="55"/>
  <c r="Y185" i="55"/>
  <c r="X185" i="55"/>
  <c r="AA185" i="55"/>
  <c r="AJ33" i="55"/>
  <c r="I335" i="55"/>
  <c r="I328" i="55"/>
  <c r="AB288" i="55"/>
  <c r="AI288" i="55" s="1"/>
  <c r="AI273" i="55"/>
  <c r="S439" i="55"/>
  <c r="AJ439" i="55" s="1"/>
  <c r="AB39" i="55"/>
  <c r="B158" i="55"/>
  <c r="S132" i="55"/>
  <c r="D132" i="55"/>
  <c r="G52" i="55"/>
  <c r="H52" i="55"/>
  <c r="C52" i="55"/>
  <c r="E52" i="55"/>
  <c r="N237" i="55" l="1"/>
  <c r="I392" i="55"/>
  <c r="AI419" i="55"/>
  <c r="Q237" i="55"/>
  <c r="O237" i="55"/>
  <c r="S237" i="55" s="1"/>
  <c r="AJ237" i="55" s="1"/>
  <c r="AI211" i="55"/>
  <c r="T236" i="55"/>
  <c r="L159" i="55"/>
  <c r="P159" i="55"/>
  <c r="F367" i="55"/>
  <c r="I340" i="55"/>
  <c r="B341" i="55" s="1"/>
  <c r="N159" i="55"/>
  <c r="E367" i="55"/>
  <c r="E42" i="55"/>
  <c r="I42" i="55" s="1"/>
  <c r="T158" i="55"/>
  <c r="C367" i="55"/>
  <c r="O159" i="55"/>
  <c r="B367" i="55"/>
  <c r="AI393" i="55"/>
  <c r="E340" i="55"/>
  <c r="E393" i="55"/>
  <c r="D393" i="55"/>
  <c r="C393" i="55"/>
  <c r="B393" i="55"/>
  <c r="H393" i="55"/>
  <c r="G393" i="55"/>
  <c r="F393" i="55"/>
  <c r="G50" i="55"/>
  <c r="G315" i="55"/>
  <c r="B315" i="55"/>
  <c r="C315" i="55"/>
  <c r="D315" i="55"/>
  <c r="E315" i="55"/>
  <c r="F315" i="55"/>
  <c r="H315" i="55"/>
  <c r="S404" i="55"/>
  <c r="P418" i="55"/>
  <c r="C159" i="55"/>
  <c r="D159" i="55"/>
  <c r="G159" i="55"/>
  <c r="E159" i="55"/>
  <c r="B159" i="55"/>
  <c r="H159" i="55"/>
  <c r="F159" i="55"/>
  <c r="AJ377" i="55"/>
  <c r="S392" i="55"/>
  <c r="I440" i="55"/>
  <c r="AB54" i="55"/>
  <c r="AI39" i="55"/>
  <c r="W445" i="55"/>
  <c r="X445" i="55"/>
  <c r="AD445" i="55"/>
  <c r="AC445" i="55"/>
  <c r="AG445" i="55"/>
  <c r="AA445" i="55"/>
  <c r="AF445" i="55"/>
  <c r="Y445" i="55"/>
  <c r="V445" i="55"/>
  <c r="Z445" i="55"/>
  <c r="AE445" i="55"/>
  <c r="AH445" i="55"/>
  <c r="G445" i="55"/>
  <c r="E445" i="55"/>
  <c r="C445" i="55"/>
  <c r="B445" i="55"/>
  <c r="D445" i="55"/>
  <c r="F445" i="55"/>
  <c r="H445" i="55"/>
  <c r="AJ273" i="55"/>
  <c r="S288" i="55"/>
  <c r="I362" i="55"/>
  <c r="I154" i="55"/>
  <c r="B50" i="55"/>
  <c r="I232" i="55"/>
  <c r="D49" i="55"/>
  <c r="D54" i="55" s="1"/>
  <c r="AJ351" i="55"/>
  <c r="S366" i="55"/>
  <c r="AB445" i="55"/>
  <c r="E185" i="55"/>
  <c r="G185" i="55"/>
  <c r="C185" i="55"/>
  <c r="B185" i="55"/>
  <c r="D185" i="55"/>
  <c r="F185" i="55"/>
  <c r="H185" i="55"/>
  <c r="AJ429" i="55"/>
  <c r="S444" i="55"/>
  <c r="B289" i="55"/>
  <c r="H289" i="55"/>
  <c r="D289" i="55"/>
  <c r="G289" i="55"/>
  <c r="E289" i="55"/>
  <c r="F289" i="55"/>
  <c r="C289" i="55"/>
  <c r="I310" i="55"/>
  <c r="C50" i="55"/>
  <c r="AI185" i="55"/>
  <c r="AI315" i="55"/>
  <c r="H50" i="55"/>
  <c r="E419" i="55"/>
  <c r="H419" i="55"/>
  <c r="G419" i="55"/>
  <c r="B419" i="55"/>
  <c r="D419" i="55"/>
  <c r="C419" i="55"/>
  <c r="F419" i="55"/>
  <c r="S50" i="55"/>
  <c r="AJ50" i="55" s="1"/>
  <c r="I336" i="55"/>
  <c r="E50" i="55"/>
  <c r="AJ132" i="55"/>
  <c r="O133" i="55"/>
  <c r="T132" i="55"/>
  <c r="Q133" i="55"/>
  <c r="M133" i="55"/>
  <c r="R133" i="55"/>
  <c r="L133" i="55"/>
  <c r="N133" i="55"/>
  <c r="P133" i="55"/>
  <c r="AB289" i="55"/>
  <c r="Z289" i="55"/>
  <c r="AD289" i="55"/>
  <c r="AA289" i="55"/>
  <c r="Y289" i="55"/>
  <c r="X289" i="55"/>
  <c r="AH289" i="55"/>
  <c r="W289" i="55"/>
  <c r="AG289" i="55"/>
  <c r="AE289" i="55"/>
  <c r="AF289" i="55"/>
  <c r="V289" i="55"/>
  <c r="AI289" i="55" s="1"/>
  <c r="AC289" i="55"/>
  <c r="I205" i="55"/>
  <c r="I210" i="55" s="1"/>
  <c r="I39" i="55"/>
  <c r="G341" i="55"/>
  <c r="F341" i="55"/>
  <c r="H341" i="55"/>
  <c r="AJ247" i="55"/>
  <c r="S262" i="55"/>
  <c r="I284" i="55"/>
  <c r="I132" i="55"/>
  <c r="S185" i="55"/>
  <c r="B52" i="55"/>
  <c r="I130" i="55"/>
  <c r="I180" i="55"/>
  <c r="I206" i="55"/>
  <c r="AJ299" i="55"/>
  <c r="S314" i="55"/>
  <c r="I43" i="55"/>
  <c r="AB263" i="55"/>
  <c r="AD263" i="55"/>
  <c r="Y263" i="55"/>
  <c r="V263" i="55"/>
  <c r="AF263" i="55"/>
  <c r="Z263" i="55"/>
  <c r="AG263" i="55"/>
  <c r="X263" i="55"/>
  <c r="AH263" i="55"/>
  <c r="AE263" i="55"/>
  <c r="AA263" i="55"/>
  <c r="W263" i="55"/>
  <c r="I247" i="55"/>
  <c r="I262" i="55" s="1"/>
  <c r="E262" i="55"/>
  <c r="AB367" i="55"/>
  <c r="X367" i="55"/>
  <c r="AF367" i="55"/>
  <c r="AH367" i="55"/>
  <c r="W367" i="55"/>
  <c r="AE367" i="55"/>
  <c r="AC367" i="55"/>
  <c r="AG367" i="55"/>
  <c r="AA367" i="55"/>
  <c r="AD367" i="55"/>
  <c r="Z367" i="55"/>
  <c r="Y367" i="55"/>
  <c r="V367" i="55"/>
  <c r="S49" i="55"/>
  <c r="AJ49" i="55" s="1"/>
  <c r="P340" i="55"/>
  <c r="S325" i="55"/>
  <c r="P39" i="55"/>
  <c r="D50" i="55"/>
  <c r="S210" i="55"/>
  <c r="S44" i="55"/>
  <c r="AJ44" i="55" s="1"/>
  <c r="O54" i="55"/>
  <c r="C237" i="55"/>
  <c r="G237" i="55"/>
  <c r="D237" i="55"/>
  <c r="E237" i="55"/>
  <c r="B237" i="55"/>
  <c r="H237" i="55"/>
  <c r="F237" i="55"/>
  <c r="AB341" i="55"/>
  <c r="AA341" i="55"/>
  <c r="AD341" i="55"/>
  <c r="Z341" i="55"/>
  <c r="X341" i="55"/>
  <c r="AF341" i="55"/>
  <c r="AC341" i="55"/>
  <c r="AE341" i="55"/>
  <c r="AG341" i="55"/>
  <c r="V341" i="55"/>
  <c r="W341" i="55"/>
  <c r="Y341" i="55"/>
  <c r="AH341" i="55"/>
  <c r="E54" i="55" l="1"/>
  <c r="C341" i="55"/>
  <c r="E341" i="55"/>
  <c r="AI445" i="55"/>
  <c r="I159" i="55"/>
  <c r="I367" i="55"/>
  <c r="D341" i="55"/>
  <c r="I341" i="55" s="1"/>
  <c r="I289" i="55"/>
  <c r="I237" i="55"/>
  <c r="S159" i="55"/>
  <c r="AJ159" i="55" s="1"/>
  <c r="AI263" i="55"/>
  <c r="AJ404" i="55"/>
  <c r="S418" i="55"/>
  <c r="AI367" i="55"/>
  <c r="M263" i="55"/>
  <c r="R263" i="55"/>
  <c r="L263" i="55"/>
  <c r="O263" i="55"/>
  <c r="P263" i="55"/>
  <c r="Q263" i="55"/>
  <c r="N263" i="55"/>
  <c r="T262" i="55"/>
  <c r="AJ262" i="55"/>
  <c r="I185" i="55"/>
  <c r="I50" i="55"/>
  <c r="I445" i="55"/>
  <c r="I393" i="55"/>
  <c r="AJ325" i="55"/>
  <c r="S340" i="55"/>
  <c r="I52" i="55"/>
  <c r="B211" i="55"/>
  <c r="E211" i="55"/>
  <c r="H211" i="55"/>
  <c r="D211" i="55"/>
  <c r="G211" i="55"/>
  <c r="F211" i="55"/>
  <c r="C211" i="55"/>
  <c r="S133" i="55"/>
  <c r="AJ133" i="55" s="1"/>
  <c r="M289" i="55"/>
  <c r="L289" i="55"/>
  <c r="T288" i="55"/>
  <c r="P289" i="55"/>
  <c r="R289" i="55"/>
  <c r="O289" i="55"/>
  <c r="Q289" i="55"/>
  <c r="AJ288" i="55"/>
  <c r="N289" i="55"/>
  <c r="I419" i="55"/>
  <c r="I49" i="55"/>
  <c r="I54" i="55" s="1"/>
  <c r="R445" i="55"/>
  <c r="Q445" i="55"/>
  <c r="L445" i="55"/>
  <c r="N445" i="55"/>
  <c r="M445" i="55"/>
  <c r="P445" i="55"/>
  <c r="T444" i="55"/>
  <c r="O445" i="55"/>
  <c r="AJ444" i="55"/>
  <c r="AI341" i="55"/>
  <c r="R315" i="55"/>
  <c r="T314" i="55"/>
  <c r="N315" i="55"/>
  <c r="Q315" i="55"/>
  <c r="AJ314" i="55"/>
  <c r="M315" i="55"/>
  <c r="L315" i="55"/>
  <c r="O315" i="55"/>
  <c r="P315" i="55"/>
  <c r="AJ185" i="55"/>
  <c r="P367" i="55"/>
  <c r="AJ366" i="55"/>
  <c r="T366" i="55"/>
  <c r="O367" i="55"/>
  <c r="N367" i="55"/>
  <c r="R367" i="55"/>
  <c r="L367" i="55"/>
  <c r="M367" i="55"/>
  <c r="Q367" i="55"/>
  <c r="AJ392" i="55"/>
  <c r="P393" i="55"/>
  <c r="M393" i="55"/>
  <c r="O393" i="55"/>
  <c r="L393" i="55"/>
  <c r="R393" i="55"/>
  <c r="N393" i="55"/>
  <c r="T392" i="55"/>
  <c r="Q393" i="55"/>
  <c r="I315" i="55"/>
  <c r="M211" i="55"/>
  <c r="L211" i="55"/>
  <c r="P211" i="55"/>
  <c r="AJ210" i="55"/>
  <c r="O211" i="55"/>
  <c r="N211" i="55"/>
  <c r="Q211" i="55"/>
  <c r="T210" i="55"/>
  <c r="R211" i="55"/>
  <c r="D263" i="55"/>
  <c r="C263" i="55"/>
  <c r="G263" i="55"/>
  <c r="H263" i="55"/>
  <c r="E263" i="55"/>
  <c r="F263" i="55"/>
  <c r="B263" i="55"/>
  <c r="S39" i="55"/>
  <c r="P54" i="55"/>
  <c r="AI54" i="55"/>
  <c r="C133" i="55"/>
  <c r="B133" i="55"/>
  <c r="G133" i="55"/>
  <c r="H133" i="55"/>
  <c r="D133" i="55"/>
  <c r="F133" i="55"/>
  <c r="E133" i="55"/>
  <c r="S315" i="55" l="1"/>
  <c r="AJ315" i="55" s="1"/>
  <c r="F55" i="55"/>
  <c r="D55" i="55"/>
  <c r="C55" i="55"/>
  <c r="B55" i="55"/>
  <c r="H55" i="55"/>
  <c r="G55" i="55"/>
  <c r="E55" i="55"/>
  <c r="AE55" i="55"/>
  <c r="Y55" i="55"/>
  <c r="X55" i="55"/>
  <c r="W55" i="55"/>
  <c r="AF55" i="55"/>
  <c r="AA55" i="55"/>
  <c r="AG55" i="55"/>
  <c r="Z55" i="55"/>
  <c r="AD55" i="55"/>
  <c r="V55" i="55"/>
  <c r="AH55" i="55"/>
  <c r="AC55" i="55"/>
  <c r="S367" i="55"/>
  <c r="AJ367" i="55" s="1"/>
  <c r="AB55" i="55"/>
  <c r="S393" i="55"/>
  <c r="AJ393" i="55" s="1"/>
  <c r="S445" i="55"/>
  <c r="AJ445" i="55" s="1"/>
  <c r="N341" i="55"/>
  <c r="P341" i="55"/>
  <c r="Q341" i="55"/>
  <c r="O341" i="55"/>
  <c r="AJ340" i="55"/>
  <c r="L341" i="55"/>
  <c r="R341" i="55"/>
  <c r="M341" i="55"/>
  <c r="T340" i="55"/>
  <c r="S211" i="55"/>
  <c r="AJ211" i="55" s="1"/>
  <c r="Q419" i="55"/>
  <c r="T418" i="55"/>
  <c r="L419" i="55"/>
  <c r="O419" i="55"/>
  <c r="P419" i="55"/>
  <c r="AJ418" i="55"/>
  <c r="M419" i="55"/>
  <c r="N419" i="55"/>
  <c r="R419" i="55"/>
  <c r="AJ39" i="55"/>
  <c r="S54" i="55"/>
  <c r="I263" i="55"/>
  <c r="I133" i="55"/>
  <c r="S289" i="55"/>
  <c r="AJ289" i="55" s="1"/>
  <c r="I211" i="55"/>
  <c r="S263" i="55"/>
  <c r="AJ263" i="55" s="1"/>
  <c r="I573" i="54"/>
  <c r="I572" i="54"/>
  <c r="I571" i="54"/>
  <c r="I568" i="54"/>
  <c r="I567" i="54"/>
  <c r="I566" i="54"/>
  <c r="I565" i="54"/>
  <c r="I564" i="54"/>
  <c r="I563" i="54"/>
  <c r="I562" i="54"/>
  <c r="I561" i="54"/>
  <c r="I560" i="54"/>
  <c r="I559" i="54"/>
  <c r="I558" i="54"/>
  <c r="I557" i="54"/>
  <c r="I556" i="54"/>
  <c r="I555" i="54"/>
  <c r="I554" i="54"/>
  <c r="I547" i="54"/>
  <c r="I546" i="54"/>
  <c r="I545" i="54"/>
  <c r="I542" i="54"/>
  <c r="I541" i="54"/>
  <c r="I540" i="54"/>
  <c r="I539" i="54"/>
  <c r="I538" i="54"/>
  <c r="I537" i="54"/>
  <c r="I536" i="54"/>
  <c r="I535" i="54"/>
  <c r="I534" i="54"/>
  <c r="I533" i="54"/>
  <c r="I532" i="54"/>
  <c r="I531" i="54"/>
  <c r="I530" i="54"/>
  <c r="I529" i="54"/>
  <c r="I528" i="54"/>
  <c r="I521" i="54"/>
  <c r="I520" i="54"/>
  <c r="I519" i="54"/>
  <c r="I516" i="54"/>
  <c r="I515" i="54"/>
  <c r="I514" i="54"/>
  <c r="I513" i="54"/>
  <c r="I512" i="54"/>
  <c r="I511" i="54"/>
  <c r="I510" i="54"/>
  <c r="I509" i="54"/>
  <c r="I508" i="54"/>
  <c r="I507" i="54"/>
  <c r="I506" i="54"/>
  <c r="I505" i="54"/>
  <c r="I504" i="54"/>
  <c r="I503" i="54"/>
  <c r="I502" i="54"/>
  <c r="I495" i="54"/>
  <c r="I494" i="54"/>
  <c r="I493" i="54"/>
  <c r="I492" i="54"/>
  <c r="I490" i="54"/>
  <c r="I489" i="54"/>
  <c r="I488" i="54"/>
  <c r="I487" i="54"/>
  <c r="I485" i="54"/>
  <c r="I484" i="54"/>
  <c r="I483" i="54"/>
  <c r="I482" i="54"/>
  <c r="I481" i="54"/>
  <c r="I480" i="54"/>
  <c r="I479" i="54"/>
  <c r="I478" i="54"/>
  <c r="I477" i="54"/>
  <c r="I476" i="54"/>
  <c r="I486" i="54"/>
  <c r="I454" i="54" l="1"/>
  <c r="F64" i="54"/>
  <c r="F73" i="54"/>
  <c r="I463" i="54"/>
  <c r="F65" i="54"/>
  <c r="I455" i="54"/>
  <c r="I464" i="54"/>
  <c r="F74" i="54"/>
  <c r="I457" i="54"/>
  <c r="F67" i="54"/>
  <c r="F66" i="54"/>
  <c r="I456" i="54"/>
  <c r="I468" i="54"/>
  <c r="F78" i="54"/>
  <c r="I527" i="54"/>
  <c r="F68" i="54"/>
  <c r="I458" i="54"/>
  <c r="I450" i="54"/>
  <c r="F60" i="54"/>
  <c r="I451" i="54"/>
  <c r="F61" i="54"/>
  <c r="I460" i="54"/>
  <c r="F70" i="54"/>
  <c r="I553" i="54"/>
  <c r="I449" i="54"/>
  <c r="F59" i="54"/>
  <c r="S341" i="55"/>
  <c r="AJ341" i="55" s="1"/>
  <c r="I475" i="54"/>
  <c r="P55" i="55"/>
  <c r="Q55" i="55"/>
  <c r="R55" i="55"/>
  <c r="T54" i="55"/>
  <c r="M55" i="55"/>
  <c r="AJ54" i="55"/>
  <c r="O55" i="55"/>
  <c r="L55" i="55"/>
  <c r="N55" i="55"/>
  <c r="S419" i="55"/>
  <c r="AJ419" i="55" s="1"/>
  <c r="I55" i="55"/>
  <c r="I452" i="54"/>
  <c r="F62" i="54"/>
  <c r="I461" i="54"/>
  <c r="F71" i="54"/>
  <c r="I469" i="54"/>
  <c r="F79" i="54"/>
  <c r="I466" i="54"/>
  <c r="I459" i="54"/>
  <c r="F69" i="54"/>
  <c r="F63" i="54"/>
  <c r="I453" i="54"/>
  <c r="I462" i="54"/>
  <c r="F72" i="54"/>
  <c r="I501" i="54"/>
  <c r="AI55" i="55"/>
  <c r="I544" i="54"/>
  <c r="I543" i="54"/>
  <c r="AI390" i="54"/>
  <c r="P87" i="54"/>
  <c r="P9" i="54" s="1"/>
  <c r="P89" i="54"/>
  <c r="P11" i="54" s="1"/>
  <c r="P88" i="54"/>
  <c r="P10" i="54" s="1"/>
  <c r="P86" i="54"/>
  <c r="P8" i="54" s="1"/>
  <c r="I570" i="54"/>
  <c r="I569" i="54"/>
  <c r="I574" i="54" s="1"/>
  <c r="P98" i="54"/>
  <c r="P20" i="54" s="1"/>
  <c r="P104" i="54"/>
  <c r="P26" i="54" s="1"/>
  <c r="P97" i="54"/>
  <c r="P19" i="54" s="1"/>
  <c r="I491" i="54"/>
  <c r="I518" i="54"/>
  <c r="I517" i="54"/>
  <c r="P105" i="54"/>
  <c r="P27" i="54" s="1"/>
  <c r="P90" i="54"/>
  <c r="P12" i="54" s="1"/>
  <c r="P95" i="54"/>
  <c r="P93" i="54"/>
  <c r="P15" i="54" s="1"/>
  <c r="P100" i="54"/>
  <c r="P22" i="54" s="1"/>
  <c r="F548" i="54" l="1"/>
  <c r="AI234" i="54"/>
  <c r="AJ234" i="54" s="1"/>
  <c r="AI145" i="54"/>
  <c r="X42" i="54"/>
  <c r="AA37" i="54"/>
  <c r="AC33" i="54"/>
  <c r="W51" i="54"/>
  <c r="F496" i="54"/>
  <c r="AI441" i="54"/>
  <c r="AJ441" i="54" s="1"/>
  <c r="AI356" i="54"/>
  <c r="AI405" i="54"/>
  <c r="AF37" i="54"/>
  <c r="AI250" i="54"/>
  <c r="AE46" i="54"/>
  <c r="AI275" i="54"/>
  <c r="AI249" i="54"/>
  <c r="AI191" i="54"/>
  <c r="AF44" i="54"/>
  <c r="AC35" i="54"/>
  <c r="AA45" i="54"/>
  <c r="AF41" i="54"/>
  <c r="W37" i="54"/>
  <c r="AI407" i="54"/>
  <c r="AI220" i="54"/>
  <c r="AH53" i="54"/>
  <c r="AI172" i="54"/>
  <c r="X52" i="54"/>
  <c r="AI189" i="54"/>
  <c r="AI137" i="54"/>
  <c r="AH36" i="54"/>
  <c r="AC37" i="54"/>
  <c r="Y45" i="54"/>
  <c r="AI183" i="54"/>
  <c r="AJ183" i="54" s="1"/>
  <c r="AI148" i="54"/>
  <c r="AA34" i="54"/>
  <c r="AI424" i="54"/>
  <c r="AI408" i="54"/>
  <c r="AI427" i="54"/>
  <c r="AI388" i="54"/>
  <c r="AI375" i="54"/>
  <c r="AI381" i="54"/>
  <c r="AI374" i="54"/>
  <c r="AD48" i="54"/>
  <c r="AI320" i="54"/>
  <c r="AI410" i="54"/>
  <c r="AI327" i="54"/>
  <c r="AI277" i="54"/>
  <c r="W45" i="54"/>
  <c r="AG48" i="54"/>
  <c r="AD36" i="54"/>
  <c r="AA41" i="54"/>
  <c r="AI425" i="54"/>
  <c r="AI147" i="54"/>
  <c r="AI139" i="54"/>
  <c r="AI282" i="54"/>
  <c r="W44" i="54"/>
  <c r="AI259" i="54"/>
  <c r="AC38" i="54"/>
  <c r="AI152" i="54"/>
  <c r="AG43" i="54"/>
  <c r="AE42" i="54"/>
  <c r="W48" i="54"/>
  <c r="AI156" i="54"/>
  <c r="AJ156" i="54" s="1"/>
  <c r="AI215" i="54"/>
  <c r="AA43" i="54"/>
  <c r="AD40" i="54"/>
  <c r="AA40" i="54"/>
  <c r="AH46" i="54"/>
  <c r="AI146" i="54"/>
  <c r="AF36" i="54"/>
  <c r="AC40" i="54"/>
  <c r="AI347" i="54"/>
  <c r="AI226" i="54"/>
  <c r="AD41" i="54"/>
  <c r="AI322" i="54"/>
  <c r="AI174" i="54"/>
  <c r="P85" i="54"/>
  <c r="X33" i="54"/>
  <c r="AA42" i="54"/>
  <c r="I467" i="54"/>
  <c r="F77" i="54"/>
  <c r="AD52" i="54"/>
  <c r="AH37" i="54"/>
  <c r="AI219" i="54"/>
  <c r="AE37" i="54"/>
  <c r="F20" i="54"/>
  <c r="I72" i="54"/>
  <c r="I61" i="54"/>
  <c r="F9" i="54"/>
  <c r="I68" i="54"/>
  <c r="F16" i="54"/>
  <c r="B575" i="54"/>
  <c r="H575" i="54"/>
  <c r="E575" i="54"/>
  <c r="G575" i="54"/>
  <c r="D575" i="54"/>
  <c r="C575" i="54"/>
  <c r="AE50" i="54"/>
  <c r="AI383" i="54"/>
  <c r="AG45" i="54"/>
  <c r="AI358" i="54"/>
  <c r="AI293" i="54"/>
  <c r="AI295" i="54"/>
  <c r="AG47" i="54"/>
  <c r="AE47" i="54"/>
  <c r="AI246" i="54"/>
  <c r="AF40" i="54"/>
  <c r="AI228" i="54"/>
  <c r="AI276" i="54"/>
  <c r="AD39" i="54"/>
  <c r="X34" i="54"/>
  <c r="Y33" i="54"/>
  <c r="Y43" i="54"/>
  <c r="AI126" i="54"/>
  <c r="V48" i="54"/>
  <c r="AD42" i="54"/>
  <c r="AC42" i="54"/>
  <c r="AI442" i="54"/>
  <c r="AJ442" i="54" s="1"/>
  <c r="AI253" i="54"/>
  <c r="AH50" i="54"/>
  <c r="AI336" i="54"/>
  <c r="AD35" i="54"/>
  <c r="W52" i="54"/>
  <c r="Z46" i="54"/>
  <c r="AI313" i="54"/>
  <c r="AJ313" i="54" s="1"/>
  <c r="W47" i="54"/>
  <c r="AI363" i="54"/>
  <c r="AJ363" i="54" s="1"/>
  <c r="X36" i="54"/>
  <c r="AI224" i="54"/>
  <c r="AH51" i="54"/>
  <c r="AI328" i="54"/>
  <c r="Y53" i="54"/>
  <c r="AE43" i="54"/>
  <c r="AD34" i="54"/>
  <c r="AI216" i="54"/>
  <c r="X37" i="54"/>
  <c r="AI115" i="54"/>
  <c r="V37" i="54"/>
  <c r="S55" i="55"/>
  <c r="AJ55" i="55" s="1"/>
  <c r="F7" i="54"/>
  <c r="I59" i="54"/>
  <c r="AI428" i="54"/>
  <c r="AI373" i="54"/>
  <c r="AI334" i="54"/>
  <c r="AI348" i="54"/>
  <c r="AD45" i="54"/>
  <c r="AI302" i="54"/>
  <c r="AI286" i="54"/>
  <c r="AJ286" i="54" s="1"/>
  <c r="AI380" i="54"/>
  <c r="AI298" i="54"/>
  <c r="AI268" i="54"/>
  <c r="AI332" i="54"/>
  <c r="AI362" i="54"/>
  <c r="AI311" i="54"/>
  <c r="AJ311" i="54" s="1"/>
  <c r="AI225" i="54"/>
  <c r="AI199" i="54"/>
  <c r="AI167" i="54"/>
  <c r="AI166" i="54"/>
  <c r="AI206" i="54"/>
  <c r="V47" i="54"/>
  <c r="AD38" i="54"/>
  <c r="AI324" i="54"/>
  <c r="AI165" i="54"/>
  <c r="AI138" i="54"/>
  <c r="AG36" i="54"/>
  <c r="AI230" i="54"/>
  <c r="X44" i="54"/>
  <c r="AA35" i="54"/>
  <c r="AI150" i="54"/>
  <c r="W39" i="54"/>
  <c r="AG34" i="54"/>
  <c r="AH33" i="54"/>
  <c r="AD43" i="54"/>
  <c r="X48" i="54"/>
  <c r="AF48" i="54"/>
  <c r="V44" i="54"/>
  <c r="AI122" i="54"/>
  <c r="AF42" i="54"/>
  <c r="AI436" i="54"/>
  <c r="AI398" i="54"/>
  <c r="AA47" i="54"/>
  <c r="AI141" i="54"/>
  <c r="V52" i="54"/>
  <c r="AI260" i="54"/>
  <c r="Z47" i="54"/>
  <c r="AH47" i="54"/>
  <c r="W43" i="54"/>
  <c r="AI261" i="54"/>
  <c r="AJ261" i="54" s="1"/>
  <c r="AE52" i="54"/>
  <c r="W46" i="54"/>
  <c r="AI346" i="54"/>
  <c r="AI198" i="54"/>
  <c r="AI406" i="54"/>
  <c r="AI194" i="54"/>
  <c r="AI372" i="54"/>
  <c r="AA51" i="54"/>
  <c r="AI164" i="54"/>
  <c r="AI235" i="54"/>
  <c r="AJ235" i="54" s="1"/>
  <c r="AC36" i="54"/>
  <c r="Y51" i="54"/>
  <c r="F76" i="54"/>
  <c r="I496" i="54"/>
  <c r="I65" i="54"/>
  <c r="AI397" i="54"/>
  <c r="X40" i="54"/>
  <c r="AI242" i="54"/>
  <c r="AC34" i="54"/>
  <c r="AG46" i="54"/>
  <c r="X53" i="54"/>
  <c r="AI209" i="54"/>
  <c r="AJ209" i="54" s="1"/>
  <c r="Y44" i="54"/>
  <c r="AI443" i="54"/>
  <c r="AJ443" i="54" s="1"/>
  <c r="AI412" i="54"/>
  <c r="AI433" i="54"/>
  <c r="AI256" i="54"/>
  <c r="AC48" i="54"/>
  <c r="W41" i="54"/>
  <c r="AI243" i="54"/>
  <c r="AC47" i="54"/>
  <c r="X47" i="54"/>
  <c r="AI400" i="54"/>
  <c r="X46" i="54"/>
  <c r="AI308" i="54"/>
  <c r="Y35" i="54"/>
  <c r="Y37" i="54"/>
  <c r="F11" i="54"/>
  <c r="I63" i="54"/>
  <c r="V35" i="54"/>
  <c r="AI391" i="54"/>
  <c r="AJ391" i="54" s="1"/>
  <c r="V36" i="54"/>
  <c r="X210" i="54"/>
  <c r="Y39" i="54"/>
  <c r="AF34" i="54"/>
  <c r="W42" i="54"/>
  <c r="V39" i="54"/>
  <c r="Z35" i="54"/>
  <c r="AH44" i="54"/>
  <c r="AC51" i="54"/>
  <c r="AI337" i="54"/>
  <c r="AJ337" i="54" s="1"/>
  <c r="AA33" i="54"/>
  <c r="F574" i="54"/>
  <c r="F575" i="54" s="1"/>
  <c r="I60" i="54"/>
  <c r="F8" i="54"/>
  <c r="I67" i="54"/>
  <c r="F15" i="54"/>
  <c r="AI432" i="54"/>
  <c r="AH42" i="54"/>
  <c r="AG37" i="54"/>
  <c r="AI384" i="54"/>
  <c r="AI402" i="54"/>
  <c r="Z48" i="54"/>
  <c r="AI304" i="54"/>
  <c r="AE45" i="54"/>
  <c r="AI312" i="54"/>
  <c r="AJ312" i="54" s="1"/>
  <c r="AI355" i="54"/>
  <c r="AI323" i="54"/>
  <c r="AI305" i="54"/>
  <c r="AG44" i="54"/>
  <c r="AI233" i="54"/>
  <c r="AJ233" i="54" s="1"/>
  <c r="AG42" i="54"/>
  <c r="AI142" i="54"/>
  <c r="AF51" i="54"/>
  <c r="AI301" i="54"/>
  <c r="AI202" i="54"/>
  <c r="Z52" i="54"/>
  <c r="AE36" i="54"/>
  <c r="AI182" i="54"/>
  <c r="AJ182" i="54" s="1"/>
  <c r="AF38" i="54"/>
  <c r="X35" i="54"/>
  <c r="AE38" i="54"/>
  <c r="AH39" i="54"/>
  <c r="X45" i="54"/>
  <c r="W34" i="54"/>
  <c r="AD33" i="54"/>
  <c r="AI190" i="54"/>
  <c r="AI140" i="54"/>
  <c r="AC43" i="54"/>
  <c r="AE48" i="54"/>
  <c r="AI232" i="54"/>
  <c r="Z42" i="54"/>
  <c r="AA50" i="54"/>
  <c r="AI354" i="54"/>
  <c r="AI329" i="54"/>
  <c r="AI180" i="54"/>
  <c r="AI357" i="54"/>
  <c r="X41" i="54"/>
  <c r="AI364" i="54"/>
  <c r="AJ364" i="54" s="1"/>
  <c r="X38" i="54"/>
  <c r="V46" i="54"/>
  <c r="AI124" i="54"/>
  <c r="W53" i="54"/>
  <c r="AF53" i="54"/>
  <c r="Y47" i="54"/>
  <c r="AI114" i="54"/>
  <c r="Y36" i="54"/>
  <c r="Z51" i="54"/>
  <c r="Z36" i="54"/>
  <c r="AC53" i="54"/>
  <c r="AH41" i="54"/>
  <c r="AF50" i="54"/>
  <c r="I79" i="54"/>
  <c r="F27" i="54"/>
  <c r="F10" i="54"/>
  <c r="I62" i="54"/>
  <c r="F26" i="54"/>
  <c r="I78" i="54"/>
  <c r="I64" i="54"/>
  <c r="F12" i="54"/>
  <c r="AI285" i="54"/>
  <c r="AJ285" i="54" s="1"/>
  <c r="AG51" i="54"/>
  <c r="AF35" i="54"/>
  <c r="Z39" i="54"/>
  <c r="AI123" i="54"/>
  <c r="AI272" i="54"/>
  <c r="AI440" i="54"/>
  <c r="AI338" i="54"/>
  <c r="AJ338" i="54" s="1"/>
  <c r="W36" i="54"/>
  <c r="AE34" i="54"/>
  <c r="Z43" i="54"/>
  <c r="AI280" i="54"/>
  <c r="AI193" i="54"/>
  <c r="AE39" i="54"/>
  <c r="AC52" i="54"/>
  <c r="X43" i="54"/>
  <c r="AH52" i="54"/>
  <c r="AI287" i="54"/>
  <c r="AJ287" i="54" s="1"/>
  <c r="AI409" i="54"/>
  <c r="AI297" i="54"/>
  <c r="AI245" i="54"/>
  <c r="AI244" i="54"/>
  <c r="AA38" i="54"/>
  <c r="AF45" i="54"/>
  <c r="Y48" i="54"/>
  <c r="AI223" i="54"/>
  <c r="AI349" i="54"/>
  <c r="V41" i="54"/>
  <c r="AI119" i="54"/>
  <c r="Y46" i="54"/>
  <c r="AA46" i="54"/>
  <c r="AI192" i="54"/>
  <c r="AE51" i="54"/>
  <c r="AE53" i="54"/>
  <c r="I73" i="54"/>
  <c r="AI415" i="54"/>
  <c r="AJ415" i="54" s="1"/>
  <c r="AI401" i="54"/>
  <c r="AI399" i="54"/>
  <c r="AI371" i="54"/>
  <c r="AI330" i="54"/>
  <c r="AI339" i="54"/>
  <c r="AJ339" i="54" s="1"/>
  <c r="AI296" i="54"/>
  <c r="AI271" i="54"/>
  <c r="AI382" i="54"/>
  <c r="AI284" i="54"/>
  <c r="AI303" i="54"/>
  <c r="AI204" i="54"/>
  <c r="AI269" i="54"/>
  <c r="AF52" i="54"/>
  <c r="AI129" i="54"/>
  <c r="V51" i="54"/>
  <c r="AI149" i="54"/>
  <c r="AE40" i="54"/>
  <c r="AA44" i="54"/>
  <c r="AD37" i="54"/>
  <c r="AH35" i="54"/>
  <c r="Z44" i="54"/>
  <c r="W38" i="54"/>
  <c r="AI173" i="54"/>
  <c r="AI278" i="54"/>
  <c r="AG39" i="54"/>
  <c r="AA39" i="54"/>
  <c r="AH45" i="54"/>
  <c r="AH34" i="54"/>
  <c r="AI111" i="54"/>
  <c r="V33" i="54"/>
  <c r="AF43" i="54"/>
  <c r="V34" i="54"/>
  <c r="AI112" i="54"/>
  <c r="Y42" i="54"/>
  <c r="W50" i="54"/>
  <c r="Y41" i="54"/>
  <c r="AI171" i="54"/>
  <c r="I548" i="54"/>
  <c r="F549" i="54" s="1"/>
  <c r="AG50" i="54"/>
  <c r="Z41" i="54"/>
  <c r="AI438" i="54"/>
  <c r="AI207" i="54"/>
  <c r="AJ207" i="54" s="1"/>
  <c r="AF46" i="54"/>
  <c r="Z38" i="54"/>
  <c r="AI168" i="54"/>
  <c r="AH38" i="54"/>
  <c r="AI360" i="54"/>
  <c r="AG40" i="54"/>
  <c r="AI131" i="54"/>
  <c r="AJ131" i="54" s="1"/>
  <c r="V53" i="54"/>
  <c r="AH48" i="54"/>
  <c r="AC39" i="54"/>
  <c r="AI270" i="54"/>
  <c r="AI130" i="54"/>
  <c r="Y52" i="54"/>
  <c r="Y34" i="54"/>
  <c r="AG35" i="54"/>
  <c r="AE44" i="54"/>
  <c r="AI218" i="54"/>
  <c r="AC41" i="54"/>
  <c r="Z50" i="54"/>
  <c r="AI345" i="54"/>
  <c r="F522" i="54"/>
  <c r="I70" i="54"/>
  <c r="F18" i="54"/>
  <c r="AI423" i="54"/>
  <c r="I66" i="54"/>
  <c r="F14" i="54"/>
  <c r="AI200" i="54"/>
  <c r="Z40" i="54"/>
  <c r="Y38" i="54"/>
  <c r="AF39" i="54"/>
  <c r="V42" i="54"/>
  <c r="AI120" i="54"/>
  <c r="AI208" i="54"/>
  <c r="AJ208" i="54" s="1"/>
  <c r="AI417" i="54"/>
  <c r="AJ417" i="54" s="1"/>
  <c r="W40" i="54"/>
  <c r="AA52" i="54"/>
  <c r="AD51" i="54"/>
  <c r="AH40" i="54"/>
  <c r="Z45" i="54"/>
  <c r="I71" i="54"/>
  <c r="F19" i="54"/>
  <c r="AI435" i="54"/>
  <c r="AI379" i="54"/>
  <c r="AI365" i="54"/>
  <c r="AJ365" i="54" s="1"/>
  <c r="AI279" i="54"/>
  <c r="AI217" i="54"/>
  <c r="AI157" i="54"/>
  <c r="AJ157" i="54" s="1"/>
  <c r="AI201" i="54"/>
  <c r="AI163" i="54"/>
  <c r="AE35" i="54"/>
  <c r="AI251" i="54"/>
  <c r="AE33" i="54"/>
  <c r="AH43" i="54"/>
  <c r="AI376" i="54"/>
  <c r="AE41" i="54"/>
  <c r="AI416" i="54"/>
  <c r="AJ416" i="54" s="1"/>
  <c r="V38" i="54"/>
  <c r="AI116" i="54"/>
  <c r="AI267" i="54"/>
  <c r="AG53" i="54"/>
  <c r="AI181" i="54"/>
  <c r="AJ181" i="54" s="1"/>
  <c r="AI426" i="54"/>
  <c r="AC50" i="54"/>
  <c r="AI350" i="54"/>
  <c r="AI353" i="54"/>
  <c r="AI306" i="54"/>
  <c r="AI176" i="54"/>
  <c r="AI252" i="54"/>
  <c r="AI294" i="54"/>
  <c r="AI197" i="54"/>
  <c r="X51" i="54"/>
  <c r="AD46" i="54"/>
  <c r="V40" i="54"/>
  <c r="AD44" i="54"/>
  <c r="AD47" i="54"/>
  <c r="W35" i="54"/>
  <c r="AI386" i="54"/>
  <c r="AG38" i="54"/>
  <c r="AI389" i="54"/>
  <c r="AI254" i="54"/>
  <c r="X39" i="54"/>
  <c r="Z34" i="54"/>
  <c r="AF33" i="54"/>
  <c r="AI155" i="54"/>
  <c r="AJ155" i="54" s="1"/>
  <c r="V43" i="54"/>
  <c r="AI121" i="54"/>
  <c r="W33" i="54"/>
  <c r="AA48" i="54"/>
  <c r="AD50" i="54"/>
  <c r="AI128" i="54"/>
  <c r="V50" i="54"/>
  <c r="AI178" i="54"/>
  <c r="F470" i="54"/>
  <c r="I465" i="54"/>
  <c r="I470" i="54" s="1"/>
  <c r="F75" i="54"/>
  <c r="AI321" i="54"/>
  <c r="AI431" i="54"/>
  <c r="AI319" i="54"/>
  <c r="AF47" i="54"/>
  <c r="AC46" i="54"/>
  <c r="AG52" i="54"/>
  <c r="AG33" i="54"/>
  <c r="AA36" i="54"/>
  <c r="Y40" i="54"/>
  <c r="AI434" i="54"/>
  <c r="AC44" i="54"/>
  <c r="Z53" i="54"/>
  <c r="AA53" i="54"/>
  <c r="AD53" i="54"/>
  <c r="AI241" i="54"/>
  <c r="AI331" i="54"/>
  <c r="V45" i="54"/>
  <c r="AC45" i="54"/>
  <c r="I522" i="54"/>
  <c r="F17" i="54"/>
  <c r="I69" i="54"/>
  <c r="I74" i="54"/>
  <c r="F22" i="54"/>
  <c r="M45" i="54"/>
  <c r="M51" i="54"/>
  <c r="AF340" i="54"/>
  <c r="S270" i="54"/>
  <c r="W262" i="54"/>
  <c r="AC340" i="54"/>
  <c r="AA340" i="54"/>
  <c r="AC392" i="54"/>
  <c r="AE262" i="54"/>
  <c r="P103" i="54"/>
  <c r="P25" i="54" s="1"/>
  <c r="AH262" i="54"/>
  <c r="AD392" i="54"/>
  <c r="AA262" i="54"/>
  <c r="AC262" i="54"/>
  <c r="AG262" i="54"/>
  <c r="Z392" i="54"/>
  <c r="AG392" i="54"/>
  <c r="AE392" i="54"/>
  <c r="X340" i="54"/>
  <c r="W392" i="54"/>
  <c r="Y392" i="54"/>
  <c r="AF262" i="54"/>
  <c r="Y262" i="54"/>
  <c r="V210" i="54"/>
  <c r="AD262" i="54"/>
  <c r="X392" i="54"/>
  <c r="AH340" i="54"/>
  <c r="AF392" i="54"/>
  <c r="AH210" i="54"/>
  <c r="AH392" i="54"/>
  <c r="X262" i="54"/>
  <c r="AA392" i="54"/>
  <c r="Z262" i="54"/>
  <c r="Z210" i="54"/>
  <c r="Y210" i="54"/>
  <c r="AE210" i="54"/>
  <c r="AA210" i="54"/>
  <c r="AD210" i="54"/>
  <c r="AC210" i="54"/>
  <c r="W210" i="54"/>
  <c r="AF607" i="54"/>
  <c r="P102" i="54"/>
  <c r="P24" i="54" s="1"/>
  <c r="AF615" i="54"/>
  <c r="AF609" i="54"/>
  <c r="S242" i="54"/>
  <c r="AJ242" i="54" s="1"/>
  <c r="S386" i="54"/>
  <c r="AC444" i="54"/>
  <c r="AA444" i="54"/>
  <c r="AH444" i="54"/>
  <c r="Y444" i="54"/>
  <c r="AG444" i="54"/>
  <c r="X444" i="54"/>
  <c r="AF444" i="54"/>
  <c r="AE444" i="54"/>
  <c r="Z444" i="54"/>
  <c r="AD444" i="54"/>
  <c r="W444" i="54"/>
  <c r="AH288" i="54"/>
  <c r="Y288" i="54"/>
  <c r="Z288" i="54"/>
  <c r="AF288" i="54"/>
  <c r="V288" i="54"/>
  <c r="W288" i="54"/>
  <c r="AG288" i="54"/>
  <c r="AD288" i="54"/>
  <c r="AE288" i="54"/>
  <c r="AC288" i="54"/>
  <c r="AA288" i="54"/>
  <c r="X288" i="54"/>
  <c r="AC314" i="54"/>
  <c r="AG314" i="54"/>
  <c r="W314" i="54"/>
  <c r="AF314" i="54"/>
  <c r="V314" i="54"/>
  <c r="AE314" i="54"/>
  <c r="AA314" i="54"/>
  <c r="AH314" i="54"/>
  <c r="Z314" i="54"/>
  <c r="Y314" i="54"/>
  <c r="X314" i="54"/>
  <c r="AD314" i="54"/>
  <c r="AH132" i="54"/>
  <c r="AC132" i="54"/>
  <c r="AA132" i="54"/>
  <c r="AD132" i="54"/>
  <c r="AF132" i="54"/>
  <c r="Z366" i="54"/>
  <c r="AF366" i="54"/>
  <c r="AE366" i="54"/>
  <c r="AD366" i="54"/>
  <c r="AA366" i="54"/>
  <c r="Y366" i="54"/>
  <c r="X366" i="54"/>
  <c r="W366" i="54"/>
  <c r="AC366" i="54"/>
  <c r="AG366" i="54"/>
  <c r="AF612" i="54"/>
  <c r="AF614" i="54"/>
  <c r="P101" i="54"/>
  <c r="P23" i="54" s="1"/>
  <c r="AF618" i="54"/>
  <c r="AF624" i="54"/>
  <c r="AD418" i="54"/>
  <c r="AH418" i="54"/>
  <c r="X418" i="54"/>
  <c r="W418" i="54"/>
  <c r="AG418" i="54"/>
  <c r="V418" i="54"/>
  <c r="AC418" i="54"/>
  <c r="AA418" i="54"/>
  <c r="Z418" i="54"/>
  <c r="Y418" i="54"/>
  <c r="AE418" i="54"/>
  <c r="S243" i="54"/>
  <c r="AJ243" i="54" s="1"/>
  <c r="AD158" i="54"/>
  <c r="AH158" i="54"/>
  <c r="Y158" i="54"/>
  <c r="Z158" i="54"/>
  <c r="W158" i="54"/>
  <c r="AF158" i="54"/>
  <c r="AC158" i="54"/>
  <c r="AE158" i="54"/>
  <c r="X158" i="54"/>
  <c r="AA158" i="54"/>
  <c r="AH184" i="54"/>
  <c r="Y184" i="54"/>
  <c r="AG184" i="54"/>
  <c r="X184" i="54"/>
  <c r="AE184" i="54"/>
  <c r="AD184" i="54"/>
  <c r="AA184" i="54"/>
  <c r="AC184" i="54"/>
  <c r="W184" i="54"/>
  <c r="AF184" i="54"/>
  <c r="M48" i="54"/>
  <c r="AC236" i="54"/>
  <c r="AF236" i="54"/>
  <c r="Z236" i="54"/>
  <c r="W236" i="54"/>
  <c r="AH236" i="54"/>
  <c r="AG236" i="54"/>
  <c r="AD236" i="54"/>
  <c r="AA236" i="54"/>
  <c r="X236" i="54"/>
  <c r="Y236" i="54"/>
  <c r="AE236" i="54"/>
  <c r="I404" i="1"/>
  <c r="I484" i="8"/>
  <c r="I404" i="8"/>
  <c r="I484" i="32"/>
  <c r="I404" i="32"/>
  <c r="I484" i="34"/>
  <c r="I404" i="34"/>
  <c r="I489" i="35"/>
  <c r="I488" i="35"/>
  <c r="I487" i="35"/>
  <c r="I486" i="35"/>
  <c r="I484" i="35"/>
  <c r="I404" i="35"/>
  <c r="F102" i="3"/>
  <c r="S327" i="54" l="1"/>
  <c r="AJ327" i="54" s="1"/>
  <c r="O51" i="54"/>
  <c r="Q52" i="54"/>
  <c r="M52" i="54"/>
  <c r="AG210" i="54"/>
  <c r="S349" i="54"/>
  <c r="AJ349" i="54" s="1"/>
  <c r="S381" i="54"/>
  <c r="AJ381" i="54" s="1"/>
  <c r="Q51" i="54"/>
  <c r="S360" i="54"/>
  <c r="AJ360" i="54" s="1"/>
  <c r="AF610" i="54"/>
  <c r="S258" i="54"/>
  <c r="S120" i="54"/>
  <c r="AJ120" i="54" s="1"/>
  <c r="S383" i="54"/>
  <c r="AJ383" i="54" s="1"/>
  <c r="S279" i="54"/>
  <c r="AJ279" i="54" s="1"/>
  <c r="S306" i="54"/>
  <c r="S409" i="54"/>
  <c r="AJ409" i="54" s="1"/>
  <c r="X50" i="54"/>
  <c r="S323" i="54"/>
  <c r="S150" i="54"/>
  <c r="AJ150" i="54" s="1"/>
  <c r="N52" i="54"/>
  <c r="S145" i="54"/>
  <c r="AJ145" i="54" s="1"/>
  <c r="AI46" i="54"/>
  <c r="AI154" i="54"/>
  <c r="S175" i="54"/>
  <c r="S224" i="54"/>
  <c r="AJ224" i="54" s="1"/>
  <c r="AJ270" i="54"/>
  <c r="R41" i="54"/>
  <c r="Q42" i="54"/>
  <c r="AI310" i="54"/>
  <c r="AI45" i="54"/>
  <c r="S282" i="54"/>
  <c r="AJ282" i="54" s="1"/>
  <c r="S355" i="54"/>
  <c r="AJ355" i="54" s="1"/>
  <c r="S406" i="54"/>
  <c r="AJ406" i="54" s="1"/>
  <c r="S374" i="54"/>
  <c r="AJ374" i="54" s="1"/>
  <c r="Z184" i="54"/>
  <c r="AI44" i="54"/>
  <c r="AF622" i="54"/>
  <c r="S256" i="54"/>
  <c r="AJ256" i="54" s="1"/>
  <c r="S251" i="54"/>
  <c r="AJ251" i="54" s="1"/>
  <c r="S250" i="54"/>
  <c r="AJ250" i="54" s="1"/>
  <c r="AF619" i="54"/>
  <c r="S245" i="54"/>
  <c r="AJ245" i="54" s="1"/>
  <c r="N48" i="54"/>
  <c r="O44" i="54"/>
  <c r="S246" i="54"/>
  <c r="AJ246" i="54" s="1"/>
  <c r="AH366" i="54"/>
  <c r="Q210" i="54"/>
  <c r="S123" i="54"/>
  <c r="AJ123" i="54" s="1"/>
  <c r="S223" i="54"/>
  <c r="AJ223" i="54" s="1"/>
  <c r="S230" i="54"/>
  <c r="AJ230" i="54" s="1"/>
  <c r="S269" i="54"/>
  <c r="AJ269" i="54" s="1"/>
  <c r="S200" i="54"/>
  <c r="AJ200" i="54" s="1"/>
  <c r="S332" i="54"/>
  <c r="AJ332" i="54" s="1"/>
  <c r="S324" i="54"/>
  <c r="AJ324" i="54" s="1"/>
  <c r="R37" i="54"/>
  <c r="AG41" i="54"/>
  <c r="Z33" i="54"/>
  <c r="AI33" i="54" s="1"/>
  <c r="Y50" i="54"/>
  <c r="Z340" i="54"/>
  <c r="S140" i="54"/>
  <c r="AJ140" i="54" s="1"/>
  <c r="AG158" i="54"/>
  <c r="O36" i="54"/>
  <c r="S373" i="54"/>
  <c r="AJ373" i="54" s="1"/>
  <c r="S350" i="54"/>
  <c r="AJ350" i="54" s="1"/>
  <c r="AJ386" i="54"/>
  <c r="S216" i="54"/>
  <c r="AJ216" i="54" s="1"/>
  <c r="S146" i="54"/>
  <c r="AJ146" i="54" s="1"/>
  <c r="N41" i="54"/>
  <c r="O39" i="54"/>
  <c r="D523" i="54"/>
  <c r="E523" i="54"/>
  <c r="B523" i="54"/>
  <c r="F523" i="54"/>
  <c r="H523" i="54"/>
  <c r="C523" i="54"/>
  <c r="G523" i="54"/>
  <c r="O43" i="54"/>
  <c r="O35" i="54"/>
  <c r="S297" i="54"/>
  <c r="AJ297" i="54" s="1"/>
  <c r="O50" i="54"/>
  <c r="S358" i="54"/>
  <c r="AJ358" i="54" s="1"/>
  <c r="V366" i="54"/>
  <c r="AI361" i="54"/>
  <c r="AC49" i="54"/>
  <c r="AC54" i="54" s="1"/>
  <c r="S173" i="54"/>
  <c r="AJ173" i="54" s="1"/>
  <c r="S334" i="54"/>
  <c r="AJ334" i="54" s="1"/>
  <c r="S192" i="54"/>
  <c r="AJ192" i="54" s="1"/>
  <c r="L45" i="54"/>
  <c r="S253" i="54"/>
  <c r="AJ253" i="54" s="1"/>
  <c r="O47" i="54"/>
  <c r="N47" i="54"/>
  <c r="O46" i="54"/>
  <c r="N38" i="54"/>
  <c r="S124" i="54"/>
  <c r="AJ124" i="54" s="1"/>
  <c r="S372" i="54"/>
  <c r="AJ372" i="54" s="1"/>
  <c r="W340" i="54"/>
  <c r="AI387" i="54"/>
  <c r="S293" i="54"/>
  <c r="M44" i="54"/>
  <c r="S345" i="54"/>
  <c r="S267" i="54"/>
  <c r="S440" i="54"/>
  <c r="AJ440" i="54" s="1"/>
  <c r="AI34" i="54"/>
  <c r="AI258" i="54"/>
  <c r="AI414" i="54"/>
  <c r="AI179" i="54"/>
  <c r="V158" i="54"/>
  <c r="AI153" i="54"/>
  <c r="L47" i="54"/>
  <c r="S305" i="54"/>
  <c r="AJ305" i="54" s="1"/>
  <c r="S410" i="54"/>
  <c r="AJ410" i="54" s="1"/>
  <c r="N44" i="54"/>
  <c r="S252" i="54"/>
  <c r="AJ252" i="54" s="1"/>
  <c r="S402" i="54"/>
  <c r="AJ402" i="54" s="1"/>
  <c r="S432" i="54"/>
  <c r="AJ432" i="54" s="1"/>
  <c r="S379" i="54"/>
  <c r="AJ379" i="54" s="1"/>
  <c r="O42" i="54"/>
  <c r="AE132" i="54"/>
  <c r="S380" i="54"/>
  <c r="AJ380" i="54" s="1"/>
  <c r="M50" i="54"/>
  <c r="S190" i="54"/>
  <c r="AJ190" i="54" s="1"/>
  <c r="S129" i="54"/>
  <c r="AJ129" i="54" s="1"/>
  <c r="L51" i="54"/>
  <c r="S294" i="54"/>
  <c r="AJ294" i="54" s="1"/>
  <c r="V444" i="54"/>
  <c r="AI439" i="54"/>
  <c r="S375" i="54"/>
  <c r="AJ375" i="54" s="1"/>
  <c r="S141" i="54"/>
  <c r="AJ141" i="54" s="1"/>
  <c r="L48" i="54"/>
  <c r="S308" i="54"/>
  <c r="AJ308" i="54" s="1"/>
  <c r="S226" i="54"/>
  <c r="AJ226" i="54" s="1"/>
  <c r="S438" i="54"/>
  <c r="AJ438" i="54" s="1"/>
  <c r="V262" i="54"/>
  <c r="AI257" i="54"/>
  <c r="S388" i="54"/>
  <c r="Y340" i="54"/>
  <c r="S397" i="54"/>
  <c r="Q36" i="54"/>
  <c r="Q37" i="54"/>
  <c r="O45" i="54"/>
  <c r="V184" i="54"/>
  <c r="AI48" i="54"/>
  <c r="I77" i="54"/>
  <c r="F25" i="54"/>
  <c r="L40" i="54"/>
  <c r="S241" i="54"/>
  <c r="R47" i="54"/>
  <c r="I76" i="54"/>
  <c r="F24" i="54"/>
  <c r="S215" i="54"/>
  <c r="R38" i="54"/>
  <c r="S138" i="54"/>
  <c r="AJ138" i="54" s="1"/>
  <c r="S408" i="54"/>
  <c r="AJ408" i="54" s="1"/>
  <c r="AJ258" i="54"/>
  <c r="Q47" i="54"/>
  <c r="M46" i="54"/>
  <c r="AE340" i="54"/>
  <c r="F80" i="54"/>
  <c r="I75" i="54"/>
  <c r="I80" i="54" s="1"/>
  <c r="F23" i="54"/>
  <c r="P7" i="54"/>
  <c r="V236" i="54"/>
  <c r="AI231" i="54"/>
  <c r="S348" i="54"/>
  <c r="AJ348" i="54" s="1"/>
  <c r="R42" i="54"/>
  <c r="Q48" i="54"/>
  <c r="X132" i="54"/>
  <c r="X49" i="54"/>
  <c r="X54" i="54" s="1"/>
  <c r="S330" i="54"/>
  <c r="AJ330" i="54" s="1"/>
  <c r="Q39" i="54"/>
  <c r="Q44" i="54"/>
  <c r="R52" i="54"/>
  <c r="S346" i="54"/>
  <c r="AJ346" i="54" s="1"/>
  <c r="N51" i="54"/>
  <c r="N35" i="54"/>
  <c r="S142" i="54"/>
  <c r="AJ142" i="54" s="1"/>
  <c r="M35" i="54"/>
  <c r="L34" i="54"/>
  <c r="R45" i="54"/>
  <c r="S356" i="54"/>
  <c r="AJ356" i="54" s="1"/>
  <c r="S139" i="54"/>
  <c r="AJ139" i="54" s="1"/>
  <c r="S176" i="54"/>
  <c r="AJ176" i="54" s="1"/>
  <c r="R50" i="54"/>
  <c r="Q34" i="54"/>
  <c r="S167" i="54"/>
  <c r="AJ167" i="54" s="1"/>
  <c r="S347" i="54"/>
  <c r="AJ347" i="54" s="1"/>
  <c r="Q45" i="54"/>
  <c r="S298" i="54"/>
  <c r="AJ298" i="54" s="1"/>
  <c r="Z49" i="54"/>
  <c r="S126" i="54"/>
  <c r="AJ126" i="54" s="1"/>
  <c r="N34" i="54"/>
  <c r="N39" i="54"/>
  <c r="Q35" i="54"/>
  <c r="S201" i="54"/>
  <c r="AJ201" i="54" s="1"/>
  <c r="N50" i="54"/>
  <c r="R43" i="54"/>
  <c r="S163" i="54"/>
  <c r="S166" i="54"/>
  <c r="AJ166" i="54" s="1"/>
  <c r="S371" i="54"/>
  <c r="S193" i="54"/>
  <c r="AJ193" i="54" s="1"/>
  <c r="S280" i="54"/>
  <c r="AJ280" i="54" s="1"/>
  <c r="S220" i="54"/>
  <c r="AJ220" i="54" s="1"/>
  <c r="S436" i="54"/>
  <c r="AJ436" i="54" s="1"/>
  <c r="L43" i="54"/>
  <c r="S329" i="54"/>
  <c r="AJ329" i="54" s="1"/>
  <c r="S168" i="54"/>
  <c r="AJ168" i="54" s="1"/>
  <c r="S189" i="54"/>
  <c r="S400" i="54"/>
  <c r="AJ400" i="54" s="1"/>
  <c r="N33" i="54"/>
  <c r="S389" i="54"/>
  <c r="AJ389" i="54" s="1"/>
  <c r="N46" i="54"/>
  <c r="N36" i="54"/>
  <c r="M34" i="54"/>
  <c r="M40" i="54"/>
  <c r="S219" i="54"/>
  <c r="AJ219" i="54" s="1"/>
  <c r="Q43" i="54"/>
  <c r="R36" i="54"/>
  <c r="M47" i="54"/>
  <c r="AD340" i="54"/>
  <c r="AF611" i="54"/>
  <c r="S154" i="54"/>
  <c r="AI41" i="54"/>
  <c r="AI52" i="54"/>
  <c r="Y132" i="54"/>
  <c r="I575" i="54"/>
  <c r="L35" i="54"/>
  <c r="S113" i="54"/>
  <c r="Q41" i="54"/>
  <c r="AI36" i="54"/>
  <c r="R48" i="54"/>
  <c r="AJ323" i="54"/>
  <c r="O40" i="54"/>
  <c r="S431" i="54"/>
  <c r="AJ431" i="54" s="1"/>
  <c r="S275" i="54"/>
  <c r="AJ275" i="54" s="1"/>
  <c r="R51" i="54"/>
  <c r="N42" i="54"/>
  <c r="M39" i="54"/>
  <c r="R46" i="54"/>
  <c r="M36" i="54"/>
  <c r="D549" i="54"/>
  <c r="E549" i="54"/>
  <c r="C549" i="54"/>
  <c r="H549" i="54"/>
  <c r="G549" i="54"/>
  <c r="B549" i="54"/>
  <c r="AF606" i="54"/>
  <c r="S301" i="54"/>
  <c r="AJ301" i="54" s="1"/>
  <c r="N43" i="54"/>
  <c r="L33" i="54"/>
  <c r="S111" i="54"/>
  <c r="S228" i="54"/>
  <c r="AJ228" i="54" s="1"/>
  <c r="S424" i="54"/>
  <c r="AJ424" i="54" s="1"/>
  <c r="M42" i="54"/>
  <c r="L52" i="54"/>
  <c r="S130" i="54"/>
  <c r="AJ130" i="54" s="1"/>
  <c r="S428" i="54"/>
  <c r="AJ428" i="54" s="1"/>
  <c r="S407" i="54"/>
  <c r="AJ407" i="54" s="1"/>
  <c r="S320" i="54"/>
  <c r="AJ320" i="54" s="1"/>
  <c r="S249" i="54"/>
  <c r="AJ249" i="54" s="1"/>
  <c r="V340" i="54"/>
  <c r="AI227" i="54"/>
  <c r="S178" i="54"/>
  <c r="AJ178" i="54" s="1"/>
  <c r="S137" i="54"/>
  <c r="S244" i="54"/>
  <c r="AJ244" i="54" s="1"/>
  <c r="S171" i="54"/>
  <c r="AJ171" i="54" s="1"/>
  <c r="AF418" i="54"/>
  <c r="R35" i="54"/>
  <c r="S165" i="54"/>
  <c r="AJ165" i="54" s="1"/>
  <c r="S382" i="54"/>
  <c r="AJ382" i="54" s="1"/>
  <c r="AF625" i="54"/>
  <c r="S353" i="54"/>
  <c r="AJ353" i="54" s="1"/>
  <c r="S278" i="54"/>
  <c r="AJ278" i="54" s="1"/>
  <c r="S204" i="54"/>
  <c r="AJ204" i="54" s="1"/>
  <c r="S357" i="54"/>
  <c r="AJ357" i="54" s="1"/>
  <c r="S412" i="54"/>
  <c r="AJ412" i="54" s="1"/>
  <c r="S149" i="54"/>
  <c r="AJ149" i="54" s="1"/>
  <c r="S197" i="54"/>
  <c r="AJ197" i="54" s="1"/>
  <c r="S128" i="54"/>
  <c r="AJ128" i="54" s="1"/>
  <c r="S121" i="54"/>
  <c r="AJ121" i="54" s="1"/>
  <c r="N45" i="54"/>
  <c r="O38" i="54"/>
  <c r="S191" i="54"/>
  <c r="AJ191" i="54" s="1"/>
  <c r="S296" i="54"/>
  <c r="AJ296" i="54" s="1"/>
  <c r="S384" i="54"/>
  <c r="AJ384" i="54" s="1"/>
  <c r="S304" i="54"/>
  <c r="AJ304" i="54" s="1"/>
  <c r="L42" i="54"/>
  <c r="S354" i="54"/>
  <c r="AJ354" i="54" s="1"/>
  <c r="S376" i="54"/>
  <c r="AJ376" i="54" s="1"/>
  <c r="Q46" i="54"/>
  <c r="S119" i="54"/>
  <c r="AJ119" i="54" s="1"/>
  <c r="S322" i="54"/>
  <c r="AJ322" i="54" s="1"/>
  <c r="O41" i="54"/>
  <c r="S260" i="54"/>
  <c r="AJ260" i="54" s="1"/>
  <c r="S259" i="54"/>
  <c r="AJ259" i="54" s="1"/>
  <c r="N40" i="54"/>
  <c r="S390" i="54"/>
  <c r="AJ390" i="54" s="1"/>
  <c r="O52" i="54"/>
  <c r="M41" i="54"/>
  <c r="S218" i="54"/>
  <c r="AJ218" i="54" s="1"/>
  <c r="S423" i="54"/>
  <c r="M37" i="54"/>
  <c r="S336" i="54"/>
  <c r="AJ336" i="54" s="1"/>
  <c r="AG132" i="54"/>
  <c r="AI43" i="54"/>
  <c r="V392" i="54"/>
  <c r="O37" i="54"/>
  <c r="AA49" i="54"/>
  <c r="AA54" i="54" s="1"/>
  <c r="AG340" i="54"/>
  <c r="N37" i="54"/>
  <c r="Q50" i="54"/>
  <c r="R39" i="54"/>
  <c r="S321" i="54"/>
  <c r="AJ321" i="54" s="1"/>
  <c r="S399" i="54"/>
  <c r="AJ399" i="54" s="1"/>
  <c r="S276" i="54"/>
  <c r="AJ276" i="54" s="1"/>
  <c r="R44" i="54"/>
  <c r="R34" i="54"/>
  <c r="AJ306" i="54"/>
  <c r="L39" i="54"/>
  <c r="S202" i="54"/>
  <c r="AJ202" i="54" s="1"/>
  <c r="AF210" i="54"/>
  <c r="L38" i="54"/>
  <c r="S116" i="54"/>
  <c r="AJ116" i="54" s="1"/>
  <c r="Q38" i="54"/>
  <c r="S310" i="54"/>
  <c r="AJ310" i="54" s="1"/>
  <c r="W132" i="54"/>
  <c r="AF605" i="54"/>
  <c r="S254" i="54"/>
  <c r="AJ254" i="54" s="1"/>
  <c r="S426" i="54"/>
  <c r="AJ426" i="54" s="1"/>
  <c r="S319" i="54"/>
  <c r="AF623" i="54"/>
  <c r="O48" i="54"/>
  <c r="S268" i="54"/>
  <c r="AJ268" i="54" s="1"/>
  <c r="S148" i="54"/>
  <c r="AJ148" i="54" s="1"/>
  <c r="S172" i="54"/>
  <c r="AJ172" i="54" s="1"/>
  <c r="E471" i="54"/>
  <c r="B471" i="54"/>
  <c r="D471" i="54"/>
  <c r="H471" i="54"/>
  <c r="G471" i="54"/>
  <c r="C471" i="54"/>
  <c r="F471" i="54"/>
  <c r="AI413" i="54"/>
  <c r="S401" i="54"/>
  <c r="AJ401" i="54" s="1"/>
  <c r="L44" i="54"/>
  <c r="S122" i="54"/>
  <c r="AJ122" i="54" s="1"/>
  <c r="S147" i="54"/>
  <c r="AJ147" i="54" s="1"/>
  <c r="S398" i="54"/>
  <c r="AJ398" i="54" s="1"/>
  <c r="Q40" i="54"/>
  <c r="O34" i="54"/>
  <c r="S115" i="54"/>
  <c r="AJ115" i="54" s="1"/>
  <c r="S435" i="54"/>
  <c r="AJ435" i="54" s="1"/>
  <c r="S198" i="54"/>
  <c r="AJ198" i="54" s="1"/>
  <c r="S302" i="54"/>
  <c r="AJ302" i="54" s="1"/>
  <c r="S199" i="54"/>
  <c r="AJ199" i="54" s="1"/>
  <c r="V132" i="54"/>
  <c r="V49" i="54"/>
  <c r="AI127" i="54"/>
  <c r="AH49" i="54"/>
  <c r="AH54" i="54" s="1"/>
  <c r="M43" i="54"/>
  <c r="S295" i="54"/>
  <c r="AJ295" i="54" s="1"/>
  <c r="S152" i="54"/>
  <c r="AJ152" i="54" s="1"/>
  <c r="AI309" i="54"/>
  <c r="S277" i="54"/>
  <c r="AJ277" i="54" s="1"/>
  <c r="AI283" i="54"/>
  <c r="S433" i="54"/>
  <c r="AJ433" i="54" s="1"/>
  <c r="S303" i="54"/>
  <c r="AJ303" i="54" s="1"/>
  <c r="S217" i="54"/>
  <c r="AJ217" i="54" s="1"/>
  <c r="AF617" i="54"/>
  <c r="M38" i="54"/>
  <c r="R40" i="54"/>
  <c r="S425" i="54"/>
  <c r="AJ425" i="54" s="1"/>
  <c r="S225" i="54"/>
  <c r="AJ225" i="54" s="1"/>
  <c r="S434" i="54"/>
  <c r="AJ434" i="54" s="1"/>
  <c r="S272" i="54"/>
  <c r="AJ272" i="54" s="1"/>
  <c r="S328" i="54"/>
  <c r="AJ328" i="54" s="1"/>
  <c r="AI205" i="54"/>
  <c r="S194" i="54"/>
  <c r="AJ194" i="54" s="1"/>
  <c r="S174" i="54"/>
  <c r="AJ174" i="54" s="1"/>
  <c r="S164" i="54"/>
  <c r="AJ164" i="54" s="1"/>
  <c r="S427" i="54"/>
  <c r="AJ427" i="54" s="1"/>
  <c r="S331" i="54"/>
  <c r="AJ331" i="54" s="1"/>
  <c r="S405" i="54"/>
  <c r="AJ405" i="54" s="1"/>
  <c r="S414" i="54"/>
  <c r="Z37" i="54"/>
  <c r="AI37" i="54" s="1"/>
  <c r="AI38" i="54"/>
  <c r="AI42" i="54"/>
  <c r="AI53" i="54"/>
  <c r="AJ53" i="54" s="1"/>
  <c r="AI51" i="54"/>
  <c r="AI175" i="54"/>
  <c r="AJ175" i="54" s="1"/>
  <c r="Z132" i="54"/>
  <c r="AI35" i="54"/>
  <c r="F497" i="54"/>
  <c r="E497" i="54"/>
  <c r="C497" i="54"/>
  <c r="D497" i="54"/>
  <c r="B497" i="54"/>
  <c r="H497" i="54"/>
  <c r="G497" i="54"/>
  <c r="AI113" i="54"/>
  <c r="Q158" i="54"/>
  <c r="Q262" i="54"/>
  <c r="R262" i="54"/>
  <c r="R314" i="54"/>
  <c r="E51" i="54"/>
  <c r="R366" i="54"/>
  <c r="R288" i="54"/>
  <c r="O340" i="54"/>
  <c r="O210" i="54"/>
  <c r="I198" i="1"/>
  <c r="N184" i="54"/>
  <c r="I198" i="8"/>
  <c r="N210" i="54"/>
  <c r="N418" i="54"/>
  <c r="O288" i="54"/>
  <c r="O314" i="54"/>
  <c r="O418" i="54"/>
  <c r="N262" i="54"/>
  <c r="L366" i="54"/>
  <c r="N314" i="54"/>
  <c r="I384" i="54"/>
  <c r="N236" i="54"/>
  <c r="N366" i="54"/>
  <c r="I173" i="54"/>
  <c r="N392" i="54"/>
  <c r="O392" i="54"/>
  <c r="L132" i="54"/>
  <c r="O158" i="54"/>
  <c r="N158" i="54"/>
  <c r="O132" i="54"/>
  <c r="L288" i="54"/>
  <c r="O444" i="54"/>
  <c r="O262" i="54"/>
  <c r="I304" i="54"/>
  <c r="O184" i="54"/>
  <c r="N444" i="54"/>
  <c r="I198" i="32"/>
  <c r="I198" i="34"/>
  <c r="O366" i="54" l="1"/>
  <c r="I431" i="54"/>
  <c r="I351" i="54"/>
  <c r="I250" i="54"/>
  <c r="G51" i="54"/>
  <c r="C35" i="54"/>
  <c r="I328" i="54"/>
  <c r="I399" i="54"/>
  <c r="I196" i="54"/>
  <c r="S227" i="54"/>
  <c r="I408" i="54"/>
  <c r="I411" i="54"/>
  <c r="O236" i="54"/>
  <c r="I279" i="54"/>
  <c r="I169" i="54"/>
  <c r="C51" i="54"/>
  <c r="I331" i="54"/>
  <c r="L36" i="54"/>
  <c r="I306" i="54"/>
  <c r="I355" i="54"/>
  <c r="I246" i="54"/>
  <c r="I167" i="54"/>
  <c r="I254" i="54"/>
  <c r="I221" i="54"/>
  <c r="I410" i="54"/>
  <c r="H42" i="54"/>
  <c r="I333" i="54"/>
  <c r="I219" i="54"/>
  <c r="I258" i="54"/>
  <c r="I177" i="54"/>
  <c r="I192" i="54"/>
  <c r="C45" i="54"/>
  <c r="H51" i="54"/>
  <c r="Q33" i="54"/>
  <c r="AI50" i="54"/>
  <c r="I139" i="54"/>
  <c r="I138" i="54"/>
  <c r="I198" i="54"/>
  <c r="D45" i="54"/>
  <c r="E43" i="54"/>
  <c r="I386" i="54"/>
  <c r="E44" i="54"/>
  <c r="I297" i="54"/>
  <c r="I256" i="54"/>
  <c r="C42" i="54"/>
  <c r="G42" i="54"/>
  <c r="I143" i="54"/>
  <c r="I199" i="54"/>
  <c r="I425" i="54"/>
  <c r="H37" i="54"/>
  <c r="S114" i="54"/>
  <c r="AJ114" i="54" s="1"/>
  <c r="AJ154" i="54"/>
  <c r="I278" i="54"/>
  <c r="I324" i="54"/>
  <c r="I190" i="54"/>
  <c r="W49" i="54"/>
  <c r="W54" i="54" s="1"/>
  <c r="G36" i="54"/>
  <c r="O33" i="54"/>
  <c r="I294" i="54"/>
  <c r="H46" i="54"/>
  <c r="I203" i="54"/>
  <c r="I230" i="54"/>
  <c r="I197" i="54"/>
  <c r="I249" i="54"/>
  <c r="M33" i="54"/>
  <c r="AE49" i="54"/>
  <c r="AE54" i="54" s="1"/>
  <c r="Q132" i="54"/>
  <c r="H41" i="54"/>
  <c r="I497" i="54"/>
  <c r="AD49" i="54"/>
  <c r="AD54" i="54" s="1"/>
  <c r="AF49" i="54"/>
  <c r="AF54" i="54" s="1"/>
  <c r="R33" i="54"/>
  <c r="I426" i="54"/>
  <c r="L158" i="54"/>
  <c r="I322" i="54"/>
  <c r="I194" i="54"/>
  <c r="I388" i="54"/>
  <c r="I400" i="54"/>
  <c r="I168" i="54"/>
  <c r="D37" i="54"/>
  <c r="E37" i="54"/>
  <c r="AI335" i="54"/>
  <c r="AJ423" i="54"/>
  <c r="AJ267" i="54"/>
  <c r="AJ293" i="54"/>
  <c r="I371" i="54"/>
  <c r="I124" i="54"/>
  <c r="B46" i="54"/>
  <c r="M236" i="54"/>
  <c r="I198" i="35"/>
  <c r="I375" i="54"/>
  <c r="E42" i="54"/>
  <c r="E48" i="54"/>
  <c r="E33" i="54"/>
  <c r="I252" i="54"/>
  <c r="B36" i="54"/>
  <c r="I114" i="54"/>
  <c r="I334" i="54"/>
  <c r="I352" i="54"/>
  <c r="I433" i="54"/>
  <c r="I383" i="54"/>
  <c r="I432" i="54"/>
  <c r="H48" i="54"/>
  <c r="H45" i="54"/>
  <c r="G34" i="54"/>
  <c r="I356" i="54"/>
  <c r="D48" i="54"/>
  <c r="G35" i="54"/>
  <c r="E36" i="54"/>
  <c r="I201" i="54"/>
  <c r="I228" i="54"/>
  <c r="I147" i="54"/>
  <c r="I429" i="54"/>
  <c r="I376" i="54"/>
  <c r="I253" i="54"/>
  <c r="E41" i="54"/>
  <c r="E46" i="54"/>
  <c r="Q340" i="54"/>
  <c r="I329" i="54"/>
  <c r="C47" i="54"/>
  <c r="I372" i="54"/>
  <c r="I434" i="54"/>
  <c r="R158" i="54"/>
  <c r="D51" i="54"/>
  <c r="D40" i="54"/>
  <c r="AJ111" i="54"/>
  <c r="R132" i="54"/>
  <c r="S34" i="54"/>
  <c r="AJ34" i="54" s="1"/>
  <c r="S271" i="54"/>
  <c r="AJ271" i="54" s="1"/>
  <c r="I523" i="54"/>
  <c r="C38" i="54"/>
  <c r="I276" i="54"/>
  <c r="D34" i="54"/>
  <c r="G47" i="54"/>
  <c r="G40" i="54"/>
  <c r="H44" i="54"/>
  <c r="I296" i="54"/>
  <c r="I149" i="54"/>
  <c r="I302" i="54"/>
  <c r="L392" i="54"/>
  <c r="I225" i="54"/>
  <c r="I268" i="54"/>
  <c r="I381" i="54"/>
  <c r="I347" i="54"/>
  <c r="I380" i="54"/>
  <c r="I379" i="54"/>
  <c r="I424" i="54"/>
  <c r="G210" i="54"/>
  <c r="D44" i="54"/>
  <c r="I163" i="54"/>
  <c r="I274" i="54"/>
  <c r="I403" i="54"/>
  <c r="G48" i="54"/>
  <c r="C33" i="54"/>
  <c r="I140" i="54"/>
  <c r="I407" i="54"/>
  <c r="I193" i="54"/>
  <c r="Q288" i="54"/>
  <c r="I117" i="54"/>
  <c r="B39" i="54"/>
  <c r="M392" i="54"/>
  <c r="I436" i="54"/>
  <c r="R340" i="54"/>
  <c r="D38" i="54"/>
  <c r="I377" i="54"/>
  <c r="Q184" i="54"/>
  <c r="I224" i="54"/>
  <c r="B35" i="54"/>
  <c r="I113" i="54"/>
  <c r="M340" i="54"/>
  <c r="M262" i="54"/>
  <c r="Q366" i="54"/>
  <c r="S38" i="54"/>
  <c r="AJ38" i="54" s="1"/>
  <c r="Y49" i="54"/>
  <c r="Y54" i="54" s="1"/>
  <c r="S52" i="54"/>
  <c r="AJ52" i="54" s="1"/>
  <c r="S43" i="54"/>
  <c r="AJ43" i="54" s="1"/>
  <c r="L184" i="54"/>
  <c r="S112" i="54"/>
  <c r="AJ112" i="54" s="1"/>
  <c r="AJ345" i="54"/>
  <c r="L418" i="54"/>
  <c r="I137" i="54"/>
  <c r="I397" i="54"/>
  <c r="B418" i="54"/>
  <c r="I267" i="54"/>
  <c r="I409" i="54"/>
  <c r="E35" i="54"/>
  <c r="I345" i="54"/>
  <c r="E45" i="54"/>
  <c r="E39" i="54"/>
  <c r="H36" i="54"/>
  <c r="R210" i="54"/>
  <c r="G37" i="54"/>
  <c r="I346" i="54"/>
  <c r="Q236" i="54"/>
  <c r="I405" i="54"/>
  <c r="I471" i="54"/>
  <c r="AJ163" i="54"/>
  <c r="AJ397" i="54"/>
  <c r="I299" i="54"/>
  <c r="H34" i="54"/>
  <c r="M132" i="54"/>
  <c r="I295" i="54"/>
  <c r="I373" i="54"/>
  <c r="I428" i="54"/>
  <c r="I320" i="54"/>
  <c r="G33" i="54"/>
  <c r="I116" i="54"/>
  <c r="B38" i="54"/>
  <c r="I270" i="54"/>
  <c r="D47" i="54"/>
  <c r="I164" i="54"/>
  <c r="I374" i="54"/>
  <c r="I220" i="54"/>
  <c r="D340" i="54"/>
  <c r="N340" i="54"/>
  <c r="L37" i="54"/>
  <c r="S42" i="54"/>
  <c r="AJ42" i="54" s="1"/>
  <c r="H47" i="54"/>
  <c r="I350" i="54"/>
  <c r="I326" i="54"/>
  <c r="D43" i="54"/>
  <c r="I277" i="54"/>
  <c r="I171" i="54"/>
  <c r="I357" i="54"/>
  <c r="E40" i="54"/>
  <c r="I142" i="54"/>
  <c r="B33" i="54"/>
  <c r="I111" i="54"/>
  <c r="O49" i="54"/>
  <c r="O54" i="54" s="1"/>
  <c r="I301" i="54"/>
  <c r="I152" i="54"/>
  <c r="I217" i="54"/>
  <c r="H38" i="54"/>
  <c r="I406" i="54"/>
  <c r="I269" i="54"/>
  <c r="N132" i="54"/>
  <c r="N49" i="54"/>
  <c r="N54" i="54" s="1"/>
  <c r="I215" i="54"/>
  <c r="I125" i="54"/>
  <c r="B47" i="54"/>
  <c r="G45" i="54"/>
  <c r="B44" i="54"/>
  <c r="I122" i="54"/>
  <c r="I200" i="54"/>
  <c r="AF621" i="54"/>
  <c r="I437" i="54"/>
  <c r="I325" i="54"/>
  <c r="I402" i="54"/>
  <c r="E34" i="54"/>
  <c r="I349" i="54"/>
  <c r="I260" i="54"/>
  <c r="C36" i="54"/>
  <c r="G46" i="54"/>
  <c r="M210" i="54"/>
  <c r="I438" i="54"/>
  <c r="I218" i="54"/>
  <c r="C40" i="54"/>
  <c r="I174" i="54"/>
  <c r="I144" i="54"/>
  <c r="G38" i="54"/>
  <c r="I354" i="54"/>
  <c r="C46" i="54"/>
  <c r="V54" i="54"/>
  <c r="S44" i="54"/>
  <c r="AJ44" i="54" s="1"/>
  <c r="AJ227" i="54"/>
  <c r="AJ319" i="54"/>
  <c r="AG49" i="54"/>
  <c r="AG54" i="54" s="1"/>
  <c r="I549" i="54"/>
  <c r="G81" i="54"/>
  <c r="D81" i="54"/>
  <c r="H81" i="54"/>
  <c r="B81" i="54"/>
  <c r="E81" i="54"/>
  <c r="C81" i="54"/>
  <c r="F81" i="54"/>
  <c r="AJ215" i="54"/>
  <c r="AJ241" i="54"/>
  <c r="S48" i="54"/>
  <c r="AJ48" i="54" s="1"/>
  <c r="I259" i="54"/>
  <c r="B51" i="54"/>
  <c r="I358" i="54"/>
  <c r="C43" i="54"/>
  <c r="H35" i="54"/>
  <c r="I423" i="54"/>
  <c r="H40" i="54"/>
  <c r="D36" i="54"/>
  <c r="I385" i="54"/>
  <c r="Q314" i="54"/>
  <c r="R184" i="54"/>
  <c r="R444" i="54"/>
  <c r="G43" i="54"/>
  <c r="S51" i="54"/>
  <c r="AJ51" i="54" s="1"/>
  <c r="G39" i="54"/>
  <c r="I307" i="54"/>
  <c r="I303" i="54"/>
  <c r="I120" i="54"/>
  <c r="B42" i="54"/>
  <c r="I251" i="54"/>
  <c r="I281" i="54"/>
  <c r="I191" i="54"/>
  <c r="B45" i="54"/>
  <c r="I123" i="54"/>
  <c r="I305" i="54"/>
  <c r="I119" i="54"/>
  <c r="B41" i="54"/>
  <c r="I151" i="54"/>
  <c r="R236" i="54"/>
  <c r="I170" i="54"/>
  <c r="L340" i="54"/>
  <c r="L236" i="54"/>
  <c r="S45" i="54"/>
  <c r="AJ45" i="54" s="1"/>
  <c r="I166" i="54"/>
  <c r="I247" i="54"/>
  <c r="I195" i="54"/>
  <c r="I204" i="54"/>
  <c r="I222" i="54"/>
  <c r="I273" i="54"/>
  <c r="I353" i="54"/>
  <c r="I229" i="54"/>
  <c r="I178" i="54"/>
  <c r="I150" i="54"/>
  <c r="I323" i="54"/>
  <c r="I321" i="54"/>
  <c r="I175" i="54"/>
  <c r="I319" i="54"/>
  <c r="I327" i="54"/>
  <c r="C48" i="54"/>
  <c r="I223" i="54"/>
  <c r="I330" i="54"/>
  <c r="I271" i="54"/>
  <c r="I244" i="54"/>
  <c r="B43" i="54"/>
  <c r="I121" i="54"/>
  <c r="N288" i="54"/>
  <c r="I389" i="54"/>
  <c r="I430" i="54"/>
  <c r="I272" i="54"/>
  <c r="I308" i="54"/>
  <c r="C44" i="54"/>
  <c r="D33" i="54"/>
  <c r="D41" i="54"/>
  <c r="C37" i="54"/>
  <c r="R392" i="54"/>
  <c r="I148" i="54"/>
  <c r="M288" i="54"/>
  <c r="M444" i="54"/>
  <c r="AJ137" i="54"/>
  <c r="L314" i="54"/>
  <c r="AJ113" i="54"/>
  <c r="L210" i="54"/>
  <c r="L262" i="54"/>
  <c r="L46" i="54"/>
  <c r="M418" i="54"/>
  <c r="I390" i="54"/>
  <c r="I241" i="54"/>
  <c r="AJ371" i="54"/>
  <c r="I242" i="54"/>
  <c r="B48" i="54"/>
  <c r="I126" i="54"/>
  <c r="I404" i="54"/>
  <c r="I216" i="54"/>
  <c r="I226" i="54"/>
  <c r="I293" i="54"/>
  <c r="I298" i="54"/>
  <c r="I398" i="54"/>
  <c r="I382" i="54"/>
  <c r="I176" i="54"/>
  <c r="I202" i="54"/>
  <c r="E38" i="54"/>
  <c r="G44" i="54"/>
  <c r="I172" i="54"/>
  <c r="M314" i="54"/>
  <c r="M184" i="54"/>
  <c r="E47" i="54"/>
  <c r="Q392" i="54"/>
  <c r="R418" i="54"/>
  <c r="D46" i="54"/>
  <c r="D35" i="54"/>
  <c r="S36" i="54"/>
  <c r="AJ36" i="54" s="1"/>
  <c r="I115" i="54"/>
  <c r="B37" i="54"/>
  <c r="I243" i="54"/>
  <c r="C39" i="54"/>
  <c r="H33" i="54"/>
  <c r="I248" i="54"/>
  <c r="I300" i="54"/>
  <c r="D42" i="54"/>
  <c r="B34" i="54"/>
  <c r="I112" i="54"/>
  <c r="L49" i="54"/>
  <c r="S127" i="54"/>
  <c r="AJ127" i="54" s="1"/>
  <c r="H39" i="54"/>
  <c r="I145" i="54"/>
  <c r="I245" i="54"/>
  <c r="H43" i="54"/>
  <c r="I412" i="54"/>
  <c r="I255" i="54"/>
  <c r="I165" i="54"/>
  <c r="I401" i="54"/>
  <c r="I435" i="54"/>
  <c r="I282" i="54"/>
  <c r="I275" i="54"/>
  <c r="I348" i="54"/>
  <c r="I332" i="54"/>
  <c r="D39" i="54"/>
  <c r="I118" i="54"/>
  <c r="B40" i="54"/>
  <c r="I146" i="54"/>
  <c r="I360" i="54"/>
  <c r="Q418" i="54"/>
  <c r="I359" i="54"/>
  <c r="I189" i="54"/>
  <c r="Q444" i="54"/>
  <c r="C34" i="54"/>
  <c r="G41" i="54"/>
  <c r="I378" i="54"/>
  <c r="M366" i="54"/>
  <c r="C41" i="54"/>
  <c r="D52" i="54"/>
  <c r="I280" i="54"/>
  <c r="M158" i="54"/>
  <c r="AJ414" i="54"/>
  <c r="I427" i="54"/>
  <c r="L41" i="54"/>
  <c r="I227" i="54"/>
  <c r="L444" i="54"/>
  <c r="S35" i="54"/>
  <c r="AJ35" i="54" s="1"/>
  <c r="AJ189" i="54"/>
  <c r="Z54" i="54"/>
  <c r="I141" i="54"/>
  <c r="G288" i="54"/>
  <c r="D392" i="54"/>
  <c r="S206" i="54"/>
  <c r="AJ206" i="54" s="1"/>
  <c r="E340" i="54"/>
  <c r="G262" i="54"/>
  <c r="C288" i="54"/>
  <c r="C236" i="54"/>
  <c r="C340" i="54"/>
  <c r="G366" i="54"/>
  <c r="G236" i="54"/>
  <c r="D210" i="54"/>
  <c r="H210" i="54"/>
  <c r="C366" i="54"/>
  <c r="C314" i="54"/>
  <c r="H418" i="54"/>
  <c r="G392" i="54"/>
  <c r="D288" i="54"/>
  <c r="G418" i="54"/>
  <c r="C210" i="54"/>
  <c r="C392" i="54"/>
  <c r="G340" i="54"/>
  <c r="G444" i="54"/>
  <c r="H340" i="54"/>
  <c r="H392" i="54"/>
  <c r="S362" i="54"/>
  <c r="AJ362" i="54" s="1"/>
  <c r="B366" i="54"/>
  <c r="B158" i="54"/>
  <c r="D236" i="54"/>
  <c r="B262" i="54"/>
  <c r="S284" i="54"/>
  <c r="AJ284" i="54" s="1"/>
  <c r="S232" i="54"/>
  <c r="AJ232" i="54" s="1"/>
  <c r="S33" i="54" l="1"/>
  <c r="AI49" i="54"/>
  <c r="S283" i="54"/>
  <c r="AJ283" i="54" s="1"/>
  <c r="S361" i="54"/>
  <c r="AJ361" i="54" s="1"/>
  <c r="S387" i="54"/>
  <c r="AJ387" i="54" s="1"/>
  <c r="E236" i="54"/>
  <c r="H184" i="54"/>
  <c r="E314" i="54"/>
  <c r="G158" i="54"/>
  <c r="D262" i="54"/>
  <c r="H236" i="54"/>
  <c r="D418" i="54"/>
  <c r="D444" i="54"/>
  <c r="E418" i="54"/>
  <c r="I34" i="54"/>
  <c r="I37" i="54"/>
  <c r="S257" i="54"/>
  <c r="AJ257" i="54" s="1"/>
  <c r="I41" i="54"/>
  <c r="I42" i="54"/>
  <c r="H132" i="54"/>
  <c r="B210" i="54"/>
  <c r="H262" i="54"/>
  <c r="I51" i="54"/>
  <c r="I44" i="54"/>
  <c r="S413" i="54"/>
  <c r="AJ413" i="54" s="1"/>
  <c r="I46" i="54"/>
  <c r="I39" i="54"/>
  <c r="H444" i="54"/>
  <c r="C444" i="54"/>
  <c r="C184" i="54"/>
  <c r="C158" i="54"/>
  <c r="I387" i="54"/>
  <c r="I392" i="54" s="1"/>
  <c r="H288" i="54"/>
  <c r="I40" i="54"/>
  <c r="R49" i="54"/>
  <c r="R54" i="54" s="1"/>
  <c r="E158" i="54"/>
  <c r="E184" i="54"/>
  <c r="G314" i="54"/>
  <c r="H314" i="54"/>
  <c r="S153" i="54"/>
  <c r="AJ153" i="54" s="1"/>
  <c r="I45" i="54"/>
  <c r="I47" i="54"/>
  <c r="S37" i="54"/>
  <c r="AJ37" i="54" s="1"/>
  <c r="I38" i="54"/>
  <c r="I35" i="54"/>
  <c r="B184" i="54"/>
  <c r="B236" i="54"/>
  <c r="S179" i="54"/>
  <c r="AJ179" i="54" s="1"/>
  <c r="H158" i="54"/>
  <c r="B314" i="54"/>
  <c r="B444" i="54"/>
  <c r="H366" i="54"/>
  <c r="G184" i="54"/>
  <c r="S335" i="54"/>
  <c r="AJ335" i="54" s="1"/>
  <c r="E444" i="54"/>
  <c r="E288" i="54"/>
  <c r="C262" i="54"/>
  <c r="D184" i="54"/>
  <c r="S41" i="54"/>
  <c r="AJ41" i="54" s="1"/>
  <c r="D132" i="54"/>
  <c r="Q49" i="54"/>
  <c r="Q54" i="54" s="1"/>
  <c r="M49" i="54"/>
  <c r="M54" i="54" s="1"/>
  <c r="B392" i="54"/>
  <c r="S180" i="54"/>
  <c r="AJ180" i="54" s="1"/>
  <c r="L50" i="54"/>
  <c r="B132" i="54"/>
  <c r="I127" i="54"/>
  <c r="I132" i="54" s="1"/>
  <c r="B49" i="54"/>
  <c r="E262" i="54"/>
  <c r="D158" i="54"/>
  <c r="I33" i="54"/>
  <c r="I36" i="54"/>
  <c r="D314" i="54"/>
  <c r="S46" i="54"/>
  <c r="AJ46" i="54" s="1"/>
  <c r="S205" i="54"/>
  <c r="AJ205" i="54" s="1"/>
  <c r="S439" i="54"/>
  <c r="AJ439" i="54" s="1"/>
  <c r="S231" i="54"/>
  <c r="AJ231" i="54" s="1"/>
  <c r="B288" i="54"/>
  <c r="E132" i="54"/>
  <c r="E392" i="54"/>
  <c r="E366" i="54"/>
  <c r="E210" i="54"/>
  <c r="C418" i="54"/>
  <c r="D366" i="54"/>
  <c r="L54" i="54"/>
  <c r="I48" i="54"/>
  <c r="I43" i="54"/>
  <c r="I81" i="54"/>
  <c r="G132" i="54"/>
  <c r="AJ33" i="54"/>
  <c r="C132" i="54"/>
  <c r="S309" i="54"/>
  <c r="AJ309" i="54" s="1"/>
  <c r="E52" i="54"/>
  <c r="H52" i="54"/>
  <c r="C52" i="54"/>
  <c r="G52" i="54"/>
  <c r="I283" i="54" l="1"/>
  <c r="I288" i="54" s="1"/>
  <c r="I414" i="54"/>
  <c r="D393" i="54"/>
  <c r="C393" i="54"/>
  <c r="F393" i="54"/>
  <c r="B393" i="54"/>
  <c r="E393" i="54"/>
  <c r="H393" i="54"/>
  <c r="G393" i="54"/>
  <c r="B54" i="54"/>
  <c r="I154" i="54"/>
  <c r="B50" i="54"/>
  <c r="H50" i="54"/>
  <c r="I336" i="54"/>
  <c r="E49" i="54"/>
  <c r="E54" i="54" s="1"/>
  <c r="D133" i="54"/>
  <c r="B133" i="54"/>
  <c r="E133" i="54"/>
  <c r="F133" i="54"/>
  <c r="C133" i="54"/>
  <c r="H133" i="54"/>
  <c r="G133" i="54"/>
  <c r="I309" i="54"/>
  <c r="I314" i="54" s="1"/>
  <c r="H49" i="54"/>
  <c r="H54" i="54" s="1"/>
  <c r="I361" i="54"/>
  <c r="I366" i="54" s="1"/>
  <c r="I362" i="54"/>
  <c r="I232" i="54"/>
  <c r="I206" i="54"/>
  <c r="S49" i="54"/>
  <c r="AJ49" i="54" s="1"/>
  <c r="G49" i="54"/>
  <c r="G54" i="54" s="1"/>
  <c r="I413" i="54"/>
  <c r="I418" i="54" s="1"/>
  <c r="F289" i="54"/>
  <c r="B289" i="54"/>
  <c r="D289" i="54"/>
  <c r="C289" i="54"/>
  <c r="E289" i="54"/>
  <c r="G289" i="54"/>
  <c r="H289" i="54"/>
  <c r="I257" i="54"/>
  <c r="I262" i="54" s="1"/>
  <c r="D50" i="54"/>
  <c r="S50" i="54"/>
  <c r="AJ50" i="54" s="1"/>
  <c r="I179" i="54"/>
  <c r="I184" i="54" s="1"/>
  <c r="B52" i="54"/>
  <c r="I130" i="54"/>
  <c r="I180" i="54"/>
  <c r="I284" i="54"/>
  <c r="E50" i="54"/>
  <c r="C50" i="54"/>
  <c r="I231" i="54"/>
  <c r="I236" i="54" s="1"/>
  <c r="I335" i="54"/>
  <c r="I340" i="54" s="1"/>
  <c r="B340" i="54"/>
  <c r="I153" i="54"/>
  <c r="I158" i="54" s="1"/>
  <c r="C49" i="54"/>
  <c r="C54" i="54" s="1"/>
  <c r="G50" i="54"/>
  <c r="I440" i="54"/>
  <c r="I310" i="54"/>
  <c r="I439" i="54"/>
  <c r="I444" i="54" s="1"/>
  <c r="D49" i="54"/>
  <c r="D54" i="54" s="1"/>
  <c r="I205" i="54"/>
  <c r="I210" i="54" s="1"/>
  <c r="E263" i="54" l="1"/>
  <c r="H263" i="54"/>
  <c r="D263" i="54"/>
  <c r="F263" i="54"/>
  <c r="C263" i="54"/>
  <c r="G263" i="54"/>
  <c r="B263" i="54"/>
  <c r="H419" i="54"/>
  <c r="F419" i="54"/>
  <c r="G419" i="54"/>
  <c r="E419" i="54"/>
  <c r="B419" i="54"/>
  <c r="C419" i="54"/>
  <c r="D419" i="54"/>
  <c r="G315" i="54"/>
  <c r="B315" i="54"/>
  <c r="D315" i="54"/>
  <c r="F315" i="54"/>
  <c r="C315" i="54"/>
  <c r="E315" i="54"/>
  <c r="H315" i="54"/>
  <c r="E159" i="54"/>
  <c r="F159" i="54"/>
  <c r="C159" i="54"/>
  <c r="H159" i="54"/>
  <c r="B159" i="54"/>
  <c r="G159" i="54"/>
  <c r="D159" i="54"/>
  <c r="G341" i="54"/>
  <c r="C341" i="54"/>
  <c r="E341" i="54"/>
  <c r="D341" i="54"/>
  <c r="F341" i="54"/>
  <c r="H341" i="54"/>
  <c r="B341" i="54"/>
  <c r="I50" i="54"/>
  <c r="E445" i="54"/>
  <c r="H445" i="54"/>
  <c r="G445" i="54"/>
  <c r="F445" i="54"/>
  <c r="D445" i="54"/>
  <c r="C445" i="54"/>
  <c r="B445" i="54"/>
  <c r="C185" i="54"/>
  <c r="E185" i="54"/>
  <c r="G185" i="54"/>
  <c r="F185" i="54"/>
  <c r="H185" i="54"/>
  <c r="D185" i="54"/>
  <c r="B185" i="54"/>
  <c r="C211" i="54"/>
  <c r="E211" i="54"/>
  <c r="G211" i="54"/>
  <c r="B211" i="54"/>
  <c r="H211" i="54"/>
  <c r="F211" i="54"/>
  <c r="D211" i="54"/>
  <c r="I52" i="54"/>
  <c r="I393" i="54"/>
  <c r="D237" i="54"/>
  <c r="B237" i="54"/>
  <c r="E237" i="54"/>
  <c r="C237" i="54"/>
  <c r="H237" i="54"/>
  <c r="G237" i="54"/>
  <c r="F237" i="54"/>
  <c r="I289" i="54"/>
  <c r="E367" i="54"/>
  <c r="F367" i="54"/>
  <c r="C367" i="54"/>
  <c r="B367" i="54"/>
  <c r="D367" i="54"/>
  <c r="G367" i="54"/>
  <c r="H367" i="54"/>
  <c r="I133" i="54"/>
  <c r="I49" i="54"/>
  <c r="I54" i="54" s="1"/>
  <c r="I573" i="53"/>
  <c r="I572" i="53"/>
  <c r="I571" i="53"/>
  <c r="I568" i="53"/>
  <c r="I567" i="53"/>
  <c r="I566" i="53"/>
  <c r="I565" i="53"/>
  <c r="I564" i="53"/>
  <c r="I563" i="53"/>
  <c r="I562" i="53"/>
  <c r="I561" i="53"/>
  <c r="I560" i="53"/>
  <c r="I559" i="53"/>
  <c r="I558" i="53"/>
  <c r="I557" i="53"/>
  <c r="I556" i="53"/>
  <c r="I555" i="53"/>
  <c r="I554" i="53"/>
  <c r="I547" i="53"/>
  <c r="I546" i="53"/>
  <c r="I545" i="53"/>
  <c r="I542" i="53"/>
  <c r="I541" i="53"/>
  <c r="I540" i="53"/>
  <c r="I539" i="53"/>
  <c r="I538" i="53"/>
  <c r="I537" i="53"/>
  <c r="I536" i="53"/>
  <c r="I535" i="53"/>
  <c r="I534" i="53"/>
  <c r="I533" i="53"/>
  <c r="I532" i="53"/>
  <c r="I531" i="53"/>
  <c r="I530" i="53"/>
  <c r="I529" i="53"/>
  <c r="I528" i="53"/>
  <c r="I521" i="53"/>
  <c r="I520" i="53"/>
  <c r="I519" i="53"/>
  <c r="I516" i="53"/>
  <c r="I515" i="53"/>
  <c r="I514" i="53"/>
  <c r="I513" i="53"/>
  <c r="I512" i="53"/>
  <c r="I511" i="53"/>
  <c r="I510" i="53"/>
  <c r="I509" i="53"/>
  <c r="I508" i="53"/>
  <c r="I507" i="53"/>
  <c r="I506" i="53"/>
  <c r="I505" i="53"/>
  <c r="I504" i="53"/>
  <c r="I503" i="53"/>
  <c r="I502" i="53"/>
  <c r="I495" i="53"/>
  <c r="I494" i="53"/>
  <c r="I493" i="53"/>
  <c r="I490" i="53"/>
  <c r="I489" i="53"/>
  <c r="I488" i="53"/>
  <c r="I487" i="53"/>
  <c r="I486" i="53"/>
  <c r="I485" i="53"/>
  <c r="I483" i="53"/>
  <c r="I482" i="53"/>
  <c r="I481" i="53"/>
  <c r="I480" i="53"/>
  <c r="I479" i="53"/>
  <c r="I478" i="53"/>
  <c r="I477" i="53"/>
  <c r="I476" i="53"/>
  <c r="F102" i="2"/>
  <c r="I419" i="54" l="1"/>
  <c r="I263" i="54"/>
  <c r="I453" i="53"/>
  <c r="F63" i="53"/>
  <c r="I454" i="53"/>
  <c r="F64" i="53"/>
  <c r="I462" i="53"/>
  <c r="F72" i="53"/>
  <c r="I501" i="53"/>
  <c r="F65" i="53"/>
  <c r="I455" i="53"/>
  <c r="I463" i="53"/>
  <c r="F73" i="53"/>
  <c r="I367" i="54"/>
  <c r="I464" i="53"/>
  <c r="F74" i="53"/>
  <c r="I467" i="53"/>
  <c r="F77" i="53"/>
  <c r="I450" i="53"/>
  <c r="F60" i="53"/>
  <c r="I458" i="53"/>
  <c r="I468" i="53"/>
  <c r="F78" i="53"/>
  <c r="B55" i="54"/>
  <c r="F55" i="54"/>
  <c r="H55" i="54"/>
  <c r="D55" i="54"/>
  <c r="E55" i="54"/>
  <c r="C55" i="54"/>
  <c r="G55" i="54"/>
  <c r="I237" i="54"/>
  <c r="I211" i="54"/>
  <c r="I159" i="54"/>
  <c r="I445" i="54"/>
  <c r="F67" i="53"/>
  <c r="I457" i="53"/>
  <c r="I527" i="53"/>
  <c r="I185" i="54"/>
  <c r="I451" i="53"/>
  <c r="F61" i="53"/>
  <c r="F69" i="53"/>
  <c r="I459" i="53"/>
  <c r="I469" i="53"/>
  <c r="F79" i="53"/>
  <c r="I461" i="53"/>
  <c r="F71" i="53"/>
  <c r="I456" i="53"/>
  <c r="F66" i="53"/>
  <c r="I449" i="53"/>
  <c r="I341" i="54"/>
  <c r="I452" i="53"/>
  <c r="F62" i="53"/>
  <c r="I460" i="53"/>
  <c r="F70" i="53"/>
  <c r="F59" i="53"/>
  <c r="I475" i="53"/>
  <c r="I553" i="53"/>
  <c r="I315" i="54"/>
  <c r="I491" i="53"/>
  <c r="I492" i="53"/>
  <c r="I544" i="53"/>
  <c r="I543" i="53"/>
  <c r="I517" i="53"/>
  <c r="P86" i="53"/>
  <c r="P8" i="53" s="1"/>
  <c r="I518" i="53"/>
  <c r="AI167" i="53"/>
  <c r="P95" i="53"/>
  <c r="F470" i="53"/>
  <c r="P103" i="53"/>
  <c r="P25" i="53" s="1"/>
  <c r="I570" i="53"/>
  <c r="I569" i="53"/>
  <c r="P90" i="53"/>
  <c r="P12" i="53" s="1"/>
  <c r="P89" i="53"/>
  <c r="P11" i="53" s="1"/>
  <c r="P97" i="53"/>
  <c r="P19" i="53" s="1"/>
  <c r="P88" i="53"/>
  <c r="P10" i="53" s="1"/>
  <c r="P87" i="53"/>
  <c r="P9" i="53" s="1"/>
  <c r="P100" i="53"/>
  <c r="P22" i="53" s="1"/>
  <c r="P104" i="53"/>
  <c r="P26" i="53" s="1"/>
  <c r="P93" i="53"/>
  <c r="P15" i="53" s="1"/>
  <c r="P98" i="53"/>
  <c r="P20" i="53" s="1"/>
  <c r="P105" i="53"/>
  <c r="P27" i="53" s="1"/>
  <c r="AI339" i="53" l="1"/>
  <c r="AJ339" i="53" s="1"/>
  <c r="I548" i="53"/>
  <c r="AI208" i="53"/>
  <c r="AJ208" i="53" s="1"/>
  <c r="AI256" i="53"/>
  <c r="AI233" i="53"/>
  <c r="AJ233" i="53" s="1"/>
  <c r="AI311" i="53"/>
  <c r="AJ311" i="53" s="1"/>
  <c r="AF53" i="53"/>
  <c r="AH51" i="53"/>
  <c r="AI155" i="53"/>
  <c r="AJ155" i="53" s="1"/>
  <c r="AI390" i="53"/>
  <c r="AJ390" i="53" s="1"/>
  <c r="AI312" i="53"/>
  <c r="AJ312" i="53" s="1"/>
  <c r="AI338" i="53"/>
  <c r="AJ338" i="53" s="1"/>
  <c r="AI260" i="53"/>
  <c r="AJ260" i="53" s="1"/>
  <c r="AI253" i="53"/>
  <c r="AI346" i="53"/>
  <c r="AI228" i="53"/>
  <c r="AI284" i="53"/>
  <c r="AI219" i="53"/>
  <c r="AF46" i="53"/>
  <c r="AI140" i="53"/>
  <c r="AI258" i="53"/>
  <c r="Y45" i="53"/>
  <c r="X37" i="53"/>
  <c r="AH53" i="53"/>
  <c r="AI198" i="53"/>
  <c r="AI201" i="53"/>
  <c r="AI250" i="53"/>
  <c r="AC52" i="53"/>
  <c r="AI218" i="53"/>
  <c r="X43" i="53"/>
  <c r="AC47" i="53"/>
  <c r="AI197" i="53"/>
  <c r="AI365" i="53"/>
  <c r="AJ365" i="53" s="1"/>
  <c r="AI226" i="53"/>
  <c r="AI254" i="53"/>
  <c r="AI426" i="53"/>
  <c r="AI355" i="53"/>
  <c r="AI443" i="53"/>
  <c r="AJ443" i="53" s="1"/>
  <c r="AI331" i="53"/>
  <c r="AI246" i="53"/>
  <c r="AE52" i="53"/>
  <c r="AC36" i="53"/>
  <c r="F574" i="53"/>
  <c r="AI410" i="53"/>
  <c r="AI406" i="53"/>
  <c r="AI409" i="53"/>
  <c r="AI399" i="53"/>
  <c r="AI362" i="53"/>
  <c r="AE48" i="53"/>
  <c r="AI349" i="53"/>
  <c r="AI261" i="53"/>
  <c r="AJ261" i="53" s="1"/>
  <c r="Z45" i="53"/>
  <c r="AH44" i="53"/>
  <c r="I522" i="53"/>
  <c r="V37" i="53"/>
  <c r="AI267" i="53"/>
  <c r="AD35" i="53"/>
  <c r="AC40" i="53"/>
  <c r="AI334" i="53"/>
  <c r="Y48" i="53"/>
  <c r="AE43" i="53"/>
  <c r="AD132" i="53"/>
  <c r="AD33" i="53"/>
  <c r="AI375" i="53"/>
  <c r="AI302" i="53"/>
  <c r="AC38" i="53"/>
  <c r="AH46" i="53"/>
  <c r="I62" i="53"/>
  <c r="F10" i="53"/>
  <c r="F9" i="53"/>
  <c r="I61" i="53"/>
  <c r="F20" i="53"/>
  <c r="I72" i="53"/>
  <c r="AI441" i="53"/>
  <c r="AJ441" i="53" s="1"/>
  <c r="AI431" i="53"/>
  <c r="P85" i="53"/>
  <c r="P7" i="53" s="1"/>
  <c r="AI332" i="53"/>
  <c r="AI296" i="53"/>
  <c r="AI364" i="53"/>
  <c r="AJ364" i="53" s="1"/>
  <c r="AD38" i="53"/>
  <c r="AI295" i="53"/>
  <c r="AI190" i="53"/>
  <c r="AD46" i="53"/>
  <c r="W36" i="53"/>
  <c r="AI180" i="53"/>
  <c r="AF51" i="53"/>
  <c r="AE42" i="53"/>
  <c r="AH36" i="53"/>
  <c r="AI131" i="53"/>
  <c r="AJ131" i="53" s="1"/>
  <c r="V53" i="53"/>
  <c r="Z53" i="53"/>
  <c r="Z40" i="53"/>
  <c r="AG35" i="53"/>
  <c r="AA34" i="53"/>
  <c r="AI244" i="53"/>
  <c r="AI141" i="53"/>
  <c r="Y44" i="53"/>
  <c r="AI163" i="53"/>
  <c r="V184" i="53"/>
  <c r="AI139" i="53"/>
  <c r="V52" i="53"/>
  <c r="AI130" i="53"/>
  <c r="AI278" i="53"/>
  <c r="X33" i="53"/>
  <c r="AI324" i="53"/>
  <c r="AF37" i="53"/>
  <c r="AF39" i="53"/>
  <c r="AH47" i="53"/>
  <c r="AI175" i="53"/>
  <c r="AI282" i="53"/>
  <c r="AH33" i="53"/>
  <c r="AD48" i="53"/>
  <c r="AI215" i="53"/>
  <c r="W48" i="53"/>
  <c r="Y47" i="53"/>
  <c r="AA40" i="53"/>
  <c r="AI389" i="53"/>
  <c r="AJ389" i="53" s="1"/>
  <c r="AI202" i="53"/>
  <c r="AI400" i="53"/>
  <c r="AC46" i="53"/>
  <c r="AA51" i="53"/>
  <c r="X36" i="53"/>
  <c r="AA53" i="53"/>
  <c r="I71" i="53"/>
  <c r="F19" i="53"/>
  <c r="I73" i="53"/>
  <c r="AI402" i="53"/>
  <c r="AI380" i="53"/>
  <c r="AI405" i="53"/>
  <c r="AI401" i="53"/>
  <c r="AI357" i="53"/>
  <c r="AI217" i="53"/>
  <c r="AI373" i="53"/>
  <c r="AI224" i="53"/>
  <c r="AI259" i="53"/>
  <c r="AJ259" i="53" s="1"/>
  <c r="AE45" i="53"/>
  <c r="AI276" i="53"/>
  <c r="AI192" i="53"/>
  <c r="W51" i="53"/>
  <c r="W42" i="53"/>
  <c r="Y36" i="53"/>
  <c r="AE46" i="53"/>
  <c r="AH40" i="53"/>
  <c r="AC35" i="53"/>
  <c r="AE34" i="53"/>
  <c r="W34" i="53"/>
  <c r="AI142" i="53"/>
  <c r="Z52" i="53"/>
  <c r="AD44" i="53"/>
  <c r="AA52" i="53"/>
  <c r="AI428" i="53"/>
  <c r="Z50" i="53"/>
  <c r="AF41" i="53"/>
  <c r="AG45" i="53"/>
  <c r="AI371" i="53"/>
  <c r="W33" i="53"/>
  <c r="AI249" i="53"/>
  <c r="AA45" i="53"/>
  <c r="Z33" i="53"/>
  <c r="AI304" i="53"/>
  <c r="AF48" i="53"/>
  <c r="AI209" i="53"/>
  <c r="AJ209" i="53" s="1"/>
  <c r="W43" i="53"/>
  <c r="AC39" i="53"/>
  <c r="AC43" i="53"/>
  <c r="V48" i="53"/>
  <c r="AI126" i="53"/>
  <c r="AI308" i="53"/>
  <c r="AI183" i="53"/>
  <c r="AJ183" i="53" s="1"/>
  <c r="W53" i="53"/>
  <c r="AH42" i="53"/>
  <c r="AA35" i="53"/>
  <c r="AI174" i="53"/>
  <c r="Z37" i="53"/>
  <c r="Y38" i="53"/>
  <c r="AI436" i="53"/>
  <c r="AI138" i="53"/>
  <c r="I574" i="53"/>
  <c r="I64" i="53"/>
  <c r="F12" i="53"/>
  <c r="AI189" i="53"/>
  <c r="X35" i="53"/>
  <c r="AH52" i="53"/>
  <c r="AA39" i="53"/>
  <c r="AA50" i="53"/>
  <c r="Z47" i="53"/>
  <c r="AI391" i="53"/>
  <c r="AJ391" i="53" s="1"/>
  <c r="AI182" i="53"/>
  <c r="AJ182" i="53" s="1"/>
  <c r="AI354" i="53"/>
  <c r="AI298" i="53"/>
  <c r="AI269" i="53"/>
  <c r="AI417" i="53"/>
  <c r="AJ417" i="53" s="1"/>
  <c r="Z35" i="53"/>
  <c r="W52" i="53"/>
  <c r="W46" i="53"/>
  <c r="AH41" i="53"/>
  <c r="AI414" i="53"/>
  <c r="X48" i="53"/>
  <c r="AA43" i="53"/>
  <c r="AI386" i="53"/>
  <c r="Y40" i="53"/>
  <c r="V51" i="53"/>
  <c r="AI129" i="53"/>
  <c r="Z42" i="53"/>
  <c r="F25" i="53"/>
  <c r="I77" i="53"/>
  <c r="AI423" i="53"/>
  <c r="AG48" i="53"/>
  <c r="AA44" i="53"/>
  <c r="AI243" i="53"/>
  <c r="AI216" i="53"/>
  <c r="AI235" i="53"/>
  <c r="AJ235" i="53" s="1"/>
  <c r="AD45" i="53"/>
  <c r="W47" i="53"/>
  <c r="AI116" i="53"/>
  <c r="V38" i="53"/>
  <c r="AI172" i="53"/>
  <c r="AD40" i="53"/>
  <c r="X34" i="53"/>
  <c r="AI173" i="53"/>
  <c r="AI152" i="53"/>
  <c r="AI379" i="53"/>
  <c r="AG39" i="53"/>
  <c r="AI111" i="53"/>
  <c r="Y33" i="53"/>
  <c r="AI230" i="53"/>
  <c r="V43" i="53"/>
  <c r="Y51" i="53"/>
  <c r="AC51" i="53"/>
  <c r="AA38" i="53"/>
  <c r="I79" i="53"/>
  <c r="F27" i="53"/>
  <c r="F26" i="53"/>
  <c r="I78" i="53"/>
  <c r="AI408" i="53"/>
  <c r="AI383" i="53"/>
  <c r="AI348" i="53"/>
  <c r="AI353" i="53"/>
  <c r="AI347" i="53"/>
  <c r="AI350" i="53"/>
  <c r="AI301" i="53"/>
  <c r="AI305" i="53"/>
  <c r="AI372" i="53"/>
  <c r="AI275" i="53"/>
  <c r="AI330" i="53"/>
  <c r="AI227" i="53"/>
  <c r="AI303" i="53"/>
  <c r="AI124" i="53"/>
  <c r="V46" i="53"/>
  <c r="AI206" i="53"/>
  <c r="AI156" i="53"/>
  <c r="AJ156" i="53" s="1"/>
  <c r="AD37" i="53"/>
  <c r="AC41" i="53"/>
  <c r="AG46" i="53"/>
  <c r="AF38" i="53"/>
  <c r="AH35" i="53"/>
  <c r="Z38" i="53"/>
  <c r="X53" i="53"/>
  <c r="W40" i="53"/>
  <c r="AE35" i="53"/>
  <c r="AG34" i="53"/>
  <c r="AC42" i="53"/>
  <c r="W44" i="53"/>
  <c r="V47" i="53"/>
  <c r="X52" i="53"/>
  <c r="AI199" i="53"/>
  <c r="AI193" i="53"/>
  <c r="Z41" i="53"/>
  <c r="AD50" i="53"/>
  <c r="AI191" i="53"/>
  <c r="AC45" i="53"/>
  <c r="X47" i="53"/>
  <c r="AI427" i="53"/>
  <c r="AG33" i="53"/>
  <c r="AI280" i="53"/>
  <c r="V33" i="53"/>
  <c r="AI329" i="53"/>
  <c r="AI272" i="53"/>
  <c r="AH43" i="53"/>
  <c r="AA33" i="53"/>
  <c r="AI360" i="53"/>
  <c r="X42" i="53"/>
  <c r="AI287" i="53"/>
  <c r="AJ287" i="53" s="1"/>
  <c r="AG51" i="53"/>
  <c r="AI337" i="53"/>
  <c r="AJ337" i="53" s="1"/>
  <c r="Z51" i="53"/>
  <c r="AI166" i="53"/>
  <c r="Y42" i="53"/>
  <c r="AD53" i="53"/>
  <c r="AA46" i="53"/>
  <c r="I59" i="53"/>
  <c r="F7" i="53"/>
  <c r="F11" i="53"/>
  <c r="I63" i="53"/>
  <c r="AI321" i="53"/>
  <c r="AF40" i="53"/>
  <c r="AA314" i="53"/>
  <c r="AC50" i="53"/>
  <c r="AE33" i="53"/>
  <c r="E549" i="53"/>
  <c r="B549" i="53"/>
  <c r="C549" i="53"/>
  <c r="H549" i="53"/>
  <c r="D549" i="53"/>
  <c r="G549" i="53"/>
  <c r="AD42" i="53"/>
  <c r="F8" i="53"/>
  <c r="I60" i="53"/>
  <c r="AI306" i="53"/>
  <c r="AI232" i="53"/>
  <c r="AI147" i="53"/>
  <c r="AE47" i="53"/>
  <c r="V40" i="53"/>
  <c r="AH38" i="53"/>
  <c r="AI123" i="53"/>
  <c r="X45" i="53"/>
  <c r="W39" i="53"/>
  <c r="AA47" i="53"/>
  <c r="H523" i="53"/>
  <c r="E523" i="53"/>
  <c r="C523" i="53"/>
  <c r="D523" i="53"/>
  <c r="B523" i="53"/>
  <c r="G523" i="53"/>
  <c r="F523" i="53"/>
  <c r="AE39" i="53"/>
  <c r="AG43" i="53"/>
  <c r="I55" i="54"/>
  <c r="AG42" i="53"/>
  <c r="AI320" i="53"/>
  <c r="AD41" i="53"/>
  <c r="X41" i="53"/>
  <c r="AC53" i="53"/>
  <c r="AF52" i="53"/>
  <c r="AI241" i="53"/>
  <c r="AD43" i="53"/>
  <c r="X39" i="53"/>
  <c r="AF43" i="53"/>
  <c r="AF42" i="53"/>
  <c r="F548" i="53"/>
  <c r="F549" i="53" s="1"/>
  <c r="AI398" i="53"/>
  <c r="AI388" i="53"/>
  <c r="AI376" i="53"/>
  <c r="AI327" i="53"/>
  <c r="AI323" i="53"/>
  <c r="AI322" i="53"/>
  <c r="AI150" i="53"/>
  <c r="W45" i="53"/>
  <c r="AI204" i="53"/>
  <c r="AI176" i="53"/>
  <c r="AE36" i="53"/>
  <c r="AC37" i="53"/>
  <c r="AI146" i="53"/>
  <c r="X46" i="53"/>
  <c r="W38" i="53"/>
  <c r="AF45" i="53"/>
  <c r="AG53" i="53"/>
  <c r="AI268" i="53"/>
  <c r="AE40" i="53"/>
  <c r="W35" i="53"/>
  <c r="Y34" i="53"/>
  <c r="AI157" i="53"/>
  <c r="AJ157" i="53" s="1"/>
  <c r="AE44" i="53"/>
  <c r="V42" i="53"/>
  <c r="AI120" i="53"/>
  <c r="AG52" i="53"/>
  <c r="AI242" i="53"/>
  <c r="Y39" i="53"/>
  <c r="AI245" i="53"/>
  <c r="AD47" i="53"/>
  <c r="AA41" i="53"/>
  <c r="AI319" i="53"/>
  <c r="AI251" i="53"/>
  <c r="AI297" i="53"/>
  <c r="AI223" i="53"/>
  <c r="AI128" i="53"/>
  <c r="W41" i="53"/>
  <c r="AF47" i="53"/>
  <c r="AC33" i="53"/>
  <c r="AI137" i="53"/>
  <c r="AI438" i="53"/>
  <c r="AF610" i="53"/>
  <c r="AC48" i="53"/>
  <c r="AI407" i="53"/>
  <c r="Z43" i="53"/>
  <c r="AH48" i="53"/>
  <c r="AI171" i="53"/>
  <c r="AI252" i="53"/>
  <c r="AI112" i="53"/>
  <c r="V34" i="53"/>
  <c r="AC34" i="53"/>
  <c r="AE51" i="53"/>
  <c r="AA42" i="53"/>
  <c r="AI122" i="53"/>
  <c r="V44" i="53"/>
  <c r="Y35" i="53"/>
  <c r="AG36" i="53"/>
  <c r="AI358" i="53"/>
  <c r="AI115" i="53"/>
  <c r="Y37" i="53"/>
  <c r="AI435" i="53"/>
  <c r="AE37" i="53"/>
  <c r="AI220" i="53"/>
  <c r="AI415" i="53"/>
  <c r="AJ415" i="53" s="1"/>
  <c r="AE53" i="53"/>
  <c r="Y46" i="53"/>
  <c r="AE38" i="53"/>
  <c r="I70" i="53"/>
  <c r="F18" i="53"/>
  <c r="F14" i="53"/>
  <c r="I66" i="53"/>
  <c r="I74" i="53"/>
  <c r="F22" i="53"/>
  <c r="F522" i="53"/>
  <c r="I466" i="53"/>
  <c r="F76" i="53"/>
  <c r="AF44" i="53"/>
  <c r="AI412" i="53"/>
  <c r="AF444" i="53"/>
  <c r="AI286" i="53"/>
  <c r="AJ286" i="53" s="1"/>
  <c r="V45" i="53"/>
  <c r="AG41" i="53"/>
  <c r="AC44" i="53"/>
  <c r="V50" i="53"/>
  <c r="AH37" i="53"/>
  <c r="AI313" i="53"/>
  <c r="AJ313" i="53" s="1"/>
  <c r="W50" i="53"/>
  <c r="AI382" i="53"/>
  <c r="AG38" i="53"/>
  <c r="AI433" i="53"/>
  <c r="AI356" i="53"/>
  <c r="AG44" i="53"/>
  <c r="AI200" i="53"/>
  <c r="AI207" i="53"/>
  <c r="AJ207" i="53" s="1"/>
  <c r="V35" i="53"/>
  <c r="AI113" i="53"/>
  <c r="AI178" i="53"/>
  <c r="AD52" i="53"/>
  <c r="AE41" i="53"/>
  <c r="AI145" i="53"/>
  <c r="AD39" i="53"/>
  <c r="AI121" i="53"/>
  <c r="Y43" i="53"/>
  <c r="I65" i="53"/>
  <c r="AI442" i="53"/>
  <c r="AJ442" i="53" s="1"/>
  <c r="AI425" i="53"/>
  <c r="AI432" i="53"/>
  <c r="AI384" i="53"/>
  <c r="AI397" i="53"/>
  <c r="AI363" i="53"/>
  <c r="AJ363" i="53" s="1"/>
  <c r="I465" i="53"/>
  <c r="I470" i="53" s="1"/>
  <c r="F75" i="53"/>
  <c r="AI424" i="53"/>
  <c r="AI374" i="53"/>
  <c r="AI434" i="53"/>
  <c r="AI279" i="53"/>
  <c r="AI345" i="53"/>
  <c r="AI277" i="53"/>
  <c r="AI294" i="53"/>
  <c r="AI285" i="53"/>
  <c r="AJ285" i="53" s="1"/>
  <c r="V41" i="53"/>
  <c r="AI271" i="53"/>
  <c r="AI114" i="53"/>
  <c r="V36" i="53"/>
  <c r="AI148" i="53"/>
  <c r="AD36" i="53"/>
  <c r="AE50" i="53"/>
  <c r="AI181" i="53"/>
  <c r="AJ181" i="53" s="1"/>
  <c r="AH45" i="53"/>
  <c r="AG37" i="53"/>
  <c r="AI270" i="53"/>
  <c r="Y53" i="53"/>
  <c r="AF36" i="53"/>
  <c r="AD34" i="53"/>
  <c r="X40" i="53"/>
  <c r="AF35" i="53"/>
  <c r="AI234" i="53"/>
  <c r="AJ234" i="53" s="1"/>
  <c r="AI164" i="53"/>
  <c r="AH34" i="53"/>
  <c r="X44" i="53"/>
  <c r="W37" i="53"/>
  <c r="Y52" i="53"/>
  <c r="AI165" i="53"/>
  <c r="AI293" i="53"/>
  <c r="AH50" i="53"/>
  <c r="V39" i="53"/>
  <c r="AH39" i="53"/>
  <c r="AG47" i="53"/>
  <c r="AF33" i="53"/>
  <c r="Z39" i="53"/>
  <c r="AI416" i="53"/>
  <c r="AJ416" i="53" s="1"/>
  <c r="AG50" i="53"/>
  <c r="AI381" i="53"/>
  <c r="AI225" i="53"/>
  <c r="AI149" i="53"/>
  <c r="AA48" i="53"/>
  <c r="Z48" i="53"/>
  <c r="AI119" i="53"/>
  <c r="Y41" i="53"/>
  <c r="AI328" i="53"/>
  <c r="AI194" i="53"/>
  <c r="AD51" i="53"/>
  <c r="Z44" i="53"/>
  <c r="AA36" i="53"/>
  <c r="Z36" i="53"/>
  <c r="AG40" i="53"/>
  <c r="X51" i="53"/>
  <c r="AA37" i="53"/>
  <c r="Z34" i="53"/>
  <c r="X38" i="53"/>
  <c r="AI168" i="53"/>
  <c r="Z46" i="53"/>
  <c r="AF34" i="53"/>
  <c r="I69" i="53"/>
  <c r="F17" i="53"/>
  <c r="F15" i="53"/>
  <c r="I67" i="53"/>
  <c r="M51" i="53"/>
  <c r="Q51" i="53"/>
  <c r="AF392" i="53"/>
  <c r="AC392" i="53"/>
  <c r="Z262" i="53"/>
  <c r="AA262" i="53"/>
  <c r="AG262" i="53"/>
  <c r="Y392" i="53"/>
  <c r="W262" i="53"/>
  <c r="Z392" i="53"/>
  <c r="AH392" i="53"/>
  <c r="AD262" i="53"/>
  <c r="AA392" i="53"/>
  <c r="AC262" i="53"/>
  <c r="AE392" i="53"/>
  <c r="X262" i="53"/>
  <c r="AF262" i="53"/>
  <c r="AD392" i="53"/>
  <c r="AH262" i="53"/>
  <c r="O51" i="53"/>
  <c r="Y262" i="53"/>
  <c r="AG392" i="53"/>
  <c r="S358" i="53"/>
  <c r="AJ358" i="53" s="1"/>
  <c r="N51" i="53"/>
  <c r="X132" i="53"/>
  <c r="AD444" i="53"/>
  <c r="AG444" i="53"/>
  <c r="AG314" i="53"/>
  <c r="AE444" i="53"/>
  <c r="AF314" i="53"/>
  <c r="AC444" i="53"/>
  <c r="W314" i="53"/>
  <c r="X314" i="53"/>
  <c r="AH314" i="53"/>
  <c r="W132" i="53"/>
  <c r="Y314" i="53"/>
  <c r="Z314" i="53"/>
  <c r="AF132" i="53"/>
  <c r="AH132" i="53"/>
  <c r="Z132" i="53"/>
  <c r="AC132" i="53"/>
  <c r="AH444" i="53"/>
  <c r="Z444" i="53"/>
  <c r="V444" i="53"/>
  <c r="AC314" i="53"/>
  <c r="AE314" i="53"/>
  <c r="AD314" i="53"/>
  <c r="Y444" i="53"/>
  <c r="W444" i="53"/>
  <c r="AA444" i="53"/>
  <c r="X444" i="53"/>
  <c r="P101" i="53"/>
  <c r="P23" i="53" s="1"/>
  <c r="AF617" i="53"/>
  <c r="AH366" i="53"/>
  <c r="Y366" i="53"/>
  <c r="X366" i="53"/>
  <c r="AG366" i="53"/>
  <c r="W366" i="53"/>
  <c r="AF366" i="53"/>
  <c r="AA366" i="53"/>
  <c r="AE366" i="53"/>
  <c r="Z366" i="53"/>
  <c r="AD366" i="53"/>
  <c r="AC366" i="53"/>
  <c r="S332" i="53"/>
  <c r="Z418" i="53"/>
  <c r="Y418" i="53"/>
  <c r="AH418" i="53"/>
  <c r="X418" i="53"/>
  <c r="AG418" i="53"/>
  <c r="W418" i="53"/>
  <c r="AC418" i="53"/>
  <c r="AD418" i="53"/>
  <c r="AF418" i="53"/>
  <c r="AE418" i="53"/>
  <c r="AA418" i="53"/>
  <c r="M52" i="53"/>
  <c r="P102" i="53"/>
  <c r="P24" i="53" s="1"/>
  <c r="O52" i="53"/>
  <c r="AF624" i="53"/>
  <c r="AF614" i="53"/>
  <c r="S406" i="53"/>
  <c r="AJ406" i="53" s="1"/>
  <c r="AG288" i="53"/>
  <c r="X288" i="53"/>
  <c r="Z288" i="53"/>
  <c r="AE288" i="53"/>
  <c r="AD288" i="53"/>
  <c r="AC288" i="53"/>
  <c r="AH288" i="53"/>
  <c r="AF288" i="53"/>
  <c r="AA288" i="53"/>
  <c r="Y288" i="53"/>
  <c r="W288" i="53"/>
  <c r="AE236" i="53"/>
  <c r="Y236" i="53"/>
  <c r="AH236" i="53"/>
  <c r="X236" i="53"/>
  <c r="AG236" i="53"/>
  <c r="W236" i="53"/>
  <c r="AA236" i="53"/>
  <c r="AD236" i="53"/>
  <c r="AC236" i="53"/>
  <c r="Z236" i="53"/>
  <c r="AF236" i="53"/>
  <c r="R51" i="53"/>
  <c r="N52" i="53"/>
  <c r="AF622" i="53"/>
  <c r="AG340" i="53"/>
  <c r="X340" i="53"/>
  <c r="Z340" i="53"/>
  <c r="Y340" i="53"/>
  <c r="W340" i="53"/>
  <c r="AH340" i="53"/>
  <c r="AC340" i="53"/>
  <c r="AF340" i="53"/>
  <c r="AD340" i="53"/>
  <c r="AE340" i="53"/>
  <c r="AA340" i="53"/>
  <c r="AF612" i="53"/>
  <c r="W210" i="53"/>
  <c r="AE210" i="53"/>
  <c r="V210" i="53"/>
  <c r="AD210" i="53"/>
  <c r="AH210" i="53"/>
  <c r="Y210" i="53"/>
  <c r="AG210" i="53"/>
  <c r="AC210" i="53"/>
  <c r="AA210" i="53"/>
  <c r="X210" i="53"/>
  <c r="Z210" i="53"/>
  <c r="AF618" i="53"/>
  <c r="S383" i="53"/>
  <c r="R52" i="53"/>
  <c r="AE184" i="53"/>
  <c r="AD184" i="53"/>
  <c r="AC184" i="53"/>
  <c r="AG184" i="53"/>
  <c r="X184" i="53"/>
  <c r="W184" i="53"/>
  <c r="Z184" i="53"/>
  <c r="AA184" i="53"/>
  <c r="Y184" i="53"/>
  <c r="AH184" i="53"/>
  <c r="AF184" i="53"/>
  <c r="S204" i="53"/>
  <c r="AJ204" i="53" s="1"/>
  <c r="S354" i="53"/>
  <c r="AA158" i="53"/>
  <c r="AE158" i="53"/>
  <c r="AC158" i="53"/>
  <c r="AG158" i="53"/>
  <c r="W158" i="53"/>
  <c r="X158" i="53"/>
  <c r="Z158" i="53"/>
  <c r="Y158" i="53"/>
  <c r="AH158" i="53"/>
  <c r="AF158" i="53"/>
  <c r="Q52" i="53"/>
  <c r="AI257" i="53" l="1"/>
  <c r="AI41" i="53"/>
  <c r="S357" i="53"/>
  <c r="S294" i="53"/>
  <c r="AJ294" i="53" s="1"/>
  <c r="S172" i="53"/>
  <c r="AJ172" i="53" s="1"/>
  <c r="S171" i="53"/>
  <c r="AJ171" i="53" s="1"/>
  <c r="Q34" i="53"/>
  <c r="S271" i="53"/>
  <c r="AJ271" i="53" s="1"/>
  <c r="S320" i="53"/>
  <c r="AJ320" i="53" s="1"/>
  <c r="S280" i="53"/>
  <c r="AJ280" i="53" s="1"/>
  <c r="AF210" i="53"/>
  <c r="S269" i="53"/>
  <c r="AJ269" i="53" s="1"/>
  <c r="S408" i="53"/>
  <c r="AJ408" i="53" s="1"/>
  <c r="S148" i="53"/>
  <c r="AJ148" i="53" s="1"/>
  <c r="S425" i="53"/>
  <c r="AJ425" i="53" s="1"/>
  <c r="S164" i="53"/>
  <c r="AJ164" i="53" s="1"/>
  <c r="S405" i="53"/>
  <c r="AJ405" i="53" s="1"/>
  <c r="S279" i="53"/>
  <c r="AJ279" i="53" s="1"/>
  <c r="S386" i="53"/>
  <c r="AJ386" i="53" s="1"/>
  <c r="AJ332" i="53"/>
  <c r="S381" i="53"/>
  <c r="M50" i="53"/>
  <c r="S276" i="53"/>
  <c r="AJ276" i="53" s="1"/>
  <c r="M40" i="53"/>
  <c r="AI336" i="53"/>
  <c r="R46" i="53"/>
  <c r="AI310" i="53"/>
  <c r="AI440" i="53"/>
  <c r="AF611" i="53"/>
  <c r="AI35" i="53"/>
  <c r="AF50" i="53"/>
  <c r="X50" i="53"/>
  <c r="S379" i="53"/>
  <c r="S251" i="53"/>
  <c r="AJ251" i="53" s="1"/>
  <c r="AD49" i="53"/>
  <c r="AD54" i="53" s="1"/>
  <c r="O36" i="53"/>
  <c r="R444" i="53"/>
  <c r="S141" i="53"/>
  <c r="AJ141" i="53" s="1"/>
  <c r="M39" i="53"/>
  <c r="S424" i="53"/>
  <c r="AJ424" i="53" s="1"/>
  <c r="S298" i="53"/>
  <c r="AJ298" i="53" s="1"/>
  <c r="S198" i="53"/>
  <c r="AJ198" i="53" s="1"/>
  <c r="R34" i="53"/>
  <c r="AI231" i="53"/>
  <c r="AI283" i="53"/>
  <c r="S327" i="53"/>
  <c r="AJ327" i="53" s="1"/>
  <c r="S301" i="53"/>
  <c r="AJ301" i="53" s="1"/>
  <c r="N44" i="53"/>
  <c r="S270" i="53"/>
  <c r="AJ270" i="53" s="1"/>
  <c r="S374" i="53"/>
  <c r="AJ374" i="53" s="1"/>
  <c r="M34" i="53"/>
  <c r="O46" i="53"/>
  <c r="AF615" i="53"/>
  <c r="S407" i="53"/>
  <c r="AJ407" i="53" s="1"/>
  <c r="O40" i="53"/>
  <c r="S223" i="53"/>
  <c r="AJ223" i="53" s="1"/>
  <c r="O50" i="53"/>
  <c r="N48" i="53"/>
  <c r="AF609" i="53"/>
  <c r="S202" i="53"/>
  <c r="AJ202" i="53" s="1"/>
  <c r="E471" i="53"/>
  <c r="H471" i="53"/>
  <c r="G471" i="53"/>
  <c r="D471" i="53"/>
  <c r="C471" i="53"/>
  <c r="B471" i="53"/>
  <c r="F471" i="53"/>
  <c r="V49" i="53"/>
  <c r="AI127" i="53"/>
  <c r="S137" i="53"/>
  <c r="S322" i="53"/>
  <c r="AJ322" i="53" s="1"/>
  <c r="S410" i="53"/>
  <c r="AJ410" i="53" s="1"/>
  <c r="O34" i="53"/>
  <c r="S192" i="53"/>
  <c r="AJ192" i="53" s="1"/>
  <c r="S225" i="53"/>
  <c r="AJ225" i="53" s="1"/>
  <c r="S227" i="53"/>
  <c r="AJ227" i="53" s="1"/>
  <c r="AJ383" i="53"/>
  <c r="S200" i="53"/>
  <c r="AJ200" i="53" s="1"/>
  <c r="S434" i="53"/>
  <c r="AJ434" i="53" s="1"/>
  <c r="S331" i="53"/>
  <c r="AJ331" i="53" s="1"/>
  <c r="Q43" i="53"/>
  <c r="S432" i="53"/>
  <c r="AJ432" i="53" s="1"/>
  <c r="N39" i="53"/>
  <c r="L48" i="53"/>
  <c r="S230" i="53"/>
  <c r="AJ230" i="53" s="1"/>
  <c r="N47" i="53"/>
  <c r="L36" i="53"/>
  <c r="S400" i="53"/>
  <c r="AJ400" i="53" s="1"/>
  <c r="S121" i="53"/>
  <c r="AJ121" i="53" s="1"/>
  <c r="L43" i="53"/>
  <c r="S334" i="53"/>
  <c r="AJ334" i="53" s="1"/>
  <c r="S382" i="53"/>
  <c r="AJ382" i="53" s="1"/>
  <c r="S166" i="53"/>
  <c r="AJ166" i="53" s="1"/>
  <c r="S254" i="53"/>
  <c r="AJ254" i="53" s="1"/>
  <c r="X392" i="53"/>
  <c r="O38" i="53"/>
  <c r="M46" i="53"/>
  <c r="M42" i="53"/>
  <c r="R47" i="53"/>
  <c r="M48" i="53"/>
  <c r="R39" i="53"/>
  <c r="S345" i="53"/>
  <c r="Y50" i="53"/>
  <c r="AI50" i="53" s="1"/>
  <c r="B575" i="53"/>
  <c r="D575" i="53"/>
  <c r="H575" i="53"/>
  <c r="C575" i="53"/>
  <c r="E575" i="53"/>
  <c r="F575" i="53"/>
  <c r="G575" i="53"/>
  <c r="R36" i="53"/>
  <c r="S150" i="53"/>
  <c r="AJ150" i="53" s="1"/>
  <c r="S178" i="53"/>
  <c r="AJ178" i="53" s="1"/>
  <c r="S267" i="53"/>
  <c r="S256" i="53"/>
  <c r="AJ256" i="53" s="1"/>
  <c r="S433" i="53"/>
  <c r="AJ433" i="53" s="1"/>
  <c r="S349" i="53"/>
  <c r="AJ349" i="53" s="1"/>
  <c r="S355" i="53"/>
  <c r="AJ355" i="53" s="1"/>
  <c r="AI335" i="53"/>
  <c r="S216" i="53"/>
  <c r="AJ216" i="53" s="1"/>
  <c r="S250" i="53"/>
  <c r="AJ250" i="53" s="1"/>
  <c r="S295" i="53"/>
  <c r="AJ295" i="53" s="1"/>
  <c r="S217" i="53"/>
  <c r="AJ217" i="53" s="1"/>
  <c r="S201" i="53"/>
  <c r="AJ201" i="53" s="1"/>
  <c r="S346" i="53"/>
  <c r="AJ346" i="53" s="1"/>
  <c r="S305" i="53"/>
  <c r="AJ305" i="53" s="1"/>
  <c r="S412" i="53"/>
  <c r="AJ412" i="53" s="1"/>
  <c r="S145" i="53"/>
  <c r="AJ145" i="53" s="1"/>
  <c r="L41" i="53"/>
  <c r="AI361" i="53"/>
  <c r="S399" i="53"/>
  <c r="AJ399" i="53" s="1"/>
  <c r="S191" i="53"/>
  <c r="AJ191" i="53" s="1"/>
  <c r="S245" i="53"/>
  <c r="AJ245" i="53" s="1"/>
  <c r="O35" i="53"/>
  <c r="L33" i="53"/>
  <c r="S111" i="53"/>
  <c r="O33" i="53"/>
  <c r="AI309" i="53"/>
  <c r="AF623" i="53"/>
  <c r="S249" i="53"/>
  <c r="AJ249" i="53" s="1"/>
  <c r="AA49" i="53"/>
  <c r="AA54" i="53" s="1"/>
  <c r="N42" i="53"/>
  <c r="M41" i="53"/>
  <c r="R42" i="53"/>
  <c r="Q47" i="53"/>
  <c r="Q36" i="53"/>
  <c r="Q45" i="53"/>
  <c r="R37" i="53"/>
  <c r="S154" i="53"/>
  <c r="I523" i="53"/>
  <c r="AI46" i="53"/>
  <c r="AI43" i="53"/>
  <c r="AI53" i="53"/>
  <c r="AJ53" i="53" s="1"/>
  <c r="L42" i="53"/>
  <c r="S120" i="53"/>
  <c r="AJ120" i="53" s="1"/>
  <c r="S112" i="53"/>
  <c r="AJ112" i="53" s="1"/>
  <c r="N34" i="53"/>
  <c r="W392" i="53"/>
  <c r="S336" i="53"/>
  <c r="AJ336" i="53" s="1"/>
  <c r="S149" i="53"/>
  <c r="AJ149" i="53" s="1"/>
  <c r="AI153" i="53"/>
  <c r="S306" i="53"/>
  <c r="AJ306" i="53" s="1"/>
  <c r="S353" i="53"/>
  <c r="AJ353" i="53" s="1"/>
  <c r="S173" i="53"/>
  <c r="AJ173" i="53" s="1"/>
  <c r="AJ357" i="53"/>
  <c r="O42" i="53"/>
  <c r="S371" i="53"/>
  <c r="S139" i="53"/>
  <c r="AJ139" i="53" s="1"/>
  <c r="N33" i="53"/>
  <c r="S436" i="53"/>
  <c r="AJ436" i="53" s="1"/>
  <c r="N40" i="53"/>
  <c r="L52" i="53"/>
  <c r="S130" i="53"/>
  <c r="AJ130" i="53" s="1"/>
  <c r="O44" i="53"/>
  <c r="S275" i="53"/>
  <c r="AJ275" i="53" s="1"/>
  <c r="S244" i="53"/>
  <c r="AJ244" i="53" s="1"/>
  <c r="S330" i="53"/>
  <c r="AJ330" i="53" s="1"/>
  <c r="S350" i="53"/>
  <c r="AJ350" i="53" s="1"/>
  <c r="S128" i="53"/>
  <c r="AJ128" i="53" s="1"/>
  <c r="N43" i="53"/>
  <c r="S220" i="53"/>
  <c r="AJ220" i="53" s="1"/>
  <c r="Q39" i="53"/>
  <c r="O47" i="53"/>
  <c r="S409" i="53"/>
  <c r="AJ409" i="53" s="1"/>
  <c r="AF607" i="53"/>
  <c r="R35" i="53"/>
  <c r="M36" i="53"/>
  <c r="S373" i="53"/>
  <c r="AJ373" i="53" s="1"/>
  <c r="S348" i="53"/>
  <c r="AJ348" i="53" s="1"/>
  <c r="M44" i="53"/>
  <c r="S384" i="53"/>
  <c r="AJ384" i="53" s="1"/>
  <c r="Q40" i="53"/>
  <c r="S242" i="53"/>
  <c r="AJ242" i="53" s="1"/>
  <c r="S147" i="53"/>
  <c r="AJ147" i="53" s="1"/>
  <c r="S228" i="53"/>
  <c r="AJ228" i="53" s="1"/>
  <c r="S435" i="53"/>
  <c r="AJ435" i="53" s="1"/>
  <c r="S296" i="53"/>
  <c r="AJ296" i="53" s="1"/>
  <c r="S398" i="53"/>
  <c r="AJ398" i="53" s="1"/>
  <c r="L35" i="53"/>
  <c r="S113" i="53"/>
  <c r="AJ113" i="53" s="1"/>
  <c r="N35" i="53"/>
  <c r="S308" i="53"/>
  <c r="AJ308" i="53" s="1"/>
  <c r="S401" i="53"/>
  <c r="AJ401" i="53" s="1"/>
  <c r="AF605" i="53"/>
  <c r="S328" i="53"/>
  <c r="AJ328" i="53" s="1"/>
  <c r="S304" i="53"/>
  <c r="AJ304" i="53" s="1"/>
  <c r="S297" i="53"/>
  <c r="AJ297" i="53" s="1"/>
  <c r="AF49" i="53"/>
  <c r="AF54" i="53" s="1"/>
  <c r="N41" i="53"/>
  <c r="L45" i="53"/>
  <c r="S175" i="53"/>
  <c r="AJ175" i="53" s="1"/>
  <c r="Y49" i="53"/>
  <c r="Y54" i="53" s="1"/>
  <c r="S193" i="53"/>
  <c r="AJ193" i="53" s="1"/>
  <c r="S293" i="53"/>
  <c r="S428" i="53"/>
  <c r="AJ428" i="53" s="1"/>
  <c r="O37" i="53"/>
  <c r="S176" i="53"/>
  <c r="AJ176" i="53" s="1"/>
  <c r="Q38" i="53"/>
  <c r="Q48" i="53"/>
  <c r="M33" i="53"/>
  <c r="N45" i="53"/>
  <c r="S310" i="53"/>
  <c r="AI36" i="53"/>
  <c r="V366" i="53"/>
  <c r="AI34" i="53"/>
  <c r="AI33" i="53"/>
  <c r="V54" i="53"/>
  <c r="Y132" i="53"/>
  <c r="V262" i="53"/>
  <c r="AI48" i="53"/>
  <c r="V288" i="53"/>
  <c r="L51" i="53"/>
  <c r="S129" i="53"/>
  <c r="AJ129" i="53" s="1"/>
  <c r="L37" i="53"/>
  <c r="S115" i="53"/>
  <c r="AJ115" i="53" s="1"/>
  <c r="S272" i="53"/>
  <c r="AJ272" i="53" s="1"/>
  <c r="AJ354" i="53"/>
  <c r="S167" i="53"/>
  <c r="AJ167" i="53" s="1"/>
  <c r="S278" i="53"/>
  <c r="AJ278" i="53" s="1"/>
  <c r="S124" i="53"/>
  <c r="AJ124" i="53" s="1"/>
  <c r="L46" i="53"/>
  <c r="S321" i="53"/>
  <c r="AJ321" i="53" s="1"/>
  <c r="S224" i="53"/>
  <c r="AJ224" i="53" s="1"/>
  <c r="Q392" i="53"/>
  <c r="AH49" i="53"/>
  <c r="AH54" i="53" s="1"/>
  <c r="S282" i="53"/>
  <c r="AJ282" i="53" s="1"/>
  <c r="AI44" i="53"/>
  <c r="I76" i="53"/>
  <c r="F24" i="53"/>
  <c r="S152" i="53"/>
  <c r="AJ152" i="53" s="1"/>
  <c r="AC49" i="53"/>
  <c r="AC54" i="53" s="1"/>
  <c r="O392" i="53"/>
  <c r="S397" i="53"/>
  <c r="S168" i="53"/>
  <c r="AJ168" i="53" s="1"/>
  <c r="S440" i="53"/>
  <c r="AI154" i="53"/>
  <c r="Q35" i="53"/>
  <c r="S380" i="53"/>
  <c r="AJ380" i="53" s="1"/>
  <c r="S218" i="53"/>
  <c r="AJ218" i="53" s="1"/>
  <c r="S376" i="53"/>
  <c r="AJ376" i="53" s="1"/>
  <c r="AI205" i="53"/>
  <c r="S323" i="53"/>
  <c r="AJ323" i="53" s="1"/>
  <c r="AF606" i="53"/>
  <c r="AF619" i="53"/>
  <c r="R38" i="53"/>
  <c r="S246" i="53"/>
  <c r="AJ246" i="53" s="1"/>
  <c r="AI413" i="53"/>
  <c r="L47" i="53"/>
  <c r="S423" i="53"/>
  <c r="S197" i="53"/>
  <c r="AJ197" i="53" s="1"/>
  <c r="Z49" i="53"/>
  <c r="Z54" i="53" s="1"/>
  <c r="S319" i="53"/>
  <c r="O43" i="53"/>
  <c r="L34" i="53"/>
  <c r="S138" i="53"/>
  <c r="AJ138" i="53" s="1"/>
  <c r="O48" i="53"/>
  <c r="O45" i="53"/>
  <c r="S329" i="53"/>
  <c r="AJ329" i="53" s="1"/>
  <c r="S174" i="53"/>
  <c r="AJ174" i="53" s="1"/>
  <c r="S226" i="53"/>
  <c r="AJ226" i="53" s="1"/>
  <c r="S302" i="53"/>
  <c r="AJ302" i="53" s="1"/>
  <c r="V392" i="53"/>
  <c r="AI387" i="53"/>
  <c r="N37" i="53"/>
  <c r="R48" i="53"/>
  <c r="M37" i="53"/>
  <c r="R33" i="53"/>
  <c r="M43" i="53"/>
  <c r="Q50" i="53"/>
  <c r="S414" i="53"/>
  <c r="AJ414" i="53" s="1"/>
  <c r="V314" i="53"/>
  <c r="V340" i="53"/>
  <c r="AE132" i="53"/>
  <c r="AA132" i="53"/>
  <c r="S122" i="53"/>
  <c r="AJ122" i="53" s="1"/>
  <c r="L44" i="53"/>
  <c r="S241" i="53"/>
  <c r="AD158" i="53"/>
  <c r="S140" i="53"/>
  <c r="AJ140" i="53" s="1"/>
  <c r="S277" i="53"/>
  <c r="AJ277" i="53" s="1"/>
  <c r="S142" i="53"/>
  <c r="AJ142" i="53" s="1"/>
  <c r="S427" i="53"/>
  <c r="AJ427" i="53" s="1"/>
  <c r="M35" i="53"/>
  <c r="R43" i="53"/>
  <c r="M47" i="53"/>
  <c r="S219" i="53"/>
  <c r="AJ219" i="53" s="1"/>
  <c r="S402" i="53"/>
  <c r="AJ402" i="53" s="1"/>
  <c r="S243" i="53"/>
  <c r="AJ243" i="53" s="1"/>
  <c r="S199" i="53"/>
  <c r="AJ199" i="53" s="1"/>
  <c r="M45" i="53"/>
  <c r="S268" i="53"/>
  <c r="AJ268" i="53" s="1"/>
  <c r="Q41" i="53"/>
  <c r="S431" i="53"/>
  <c r="AJ431" i="53" s="1"/>
  <c r="N50" i="53"/>
  <c r="AG132" i="53"/>
  <c r="AG49" i="53"/>
  <c r="AG54" i="53" s="1"/>
  <c r="AJ381" i="53"/>
  <c r="S360" i="53"/>
  <c r="AJ360" i="53" s="1"/>
  <c r="AE262" i="53"/>
  <c r="I75" i="53"/>
  <c r="F23" i="53"/>
  <c r="AI45" i="53"/>
  <c r="I549" i="53"/>
  <c r="V132" i="53"/>
  <c r="Q37" i="53"/>
  <c r="S253" i="53"/>
  <c r="AJ253" i="53" s="1"/>
  <c r="S347" i="53"/>
  <c r="AJ347" i="53" s="1"/>
  <c r="AI179" i="53"/>
  <c r="R44" i="53"/>
  <c r="S194" i="53"/>
  <c r="AJ194" i="53" s="1"/>
  <c r="L40" i="53"/>
  <c r="S189" i="53"/>
  <c r="AF625" i="53"/>
  <c r="R40" i="53"/>
  <c r="S438" i="53"/>
  <c r="AJ438" i="53" s="1"/>
  <c r="AJ379" i="53"/>
  <c r="R45" i="53"/>
  <c r="S356" i="53"/>
  <c r="AJ356" i="53" s="1"/>
  <c r="S303" i="53"/>
  <c r="AJ303" i="53" s="1"/>
  <c r="Q44" i="53"/>
  <c r="S324" i="53"/>
  <c r="AJ324" i="53" s="1"/>
  <c r="S372" i="53"/>
  <c r="AJ372" i="53" s="1"/>
  <c r="S165" i="53"/>
  <c r="AJ165" i="53" s="1"/>
  <c r="S426" i="53"/>
  <c r="AJ426" i="53" s="1"/>
  <c r="Q46" i="53"/>
  <c r="AI439" i="53"/>
  <c r="O41" i="53"/>
  <c r="L39" i="53"/>
  <c r="S163" i="53"/>
  <c r="S252" i="53"/>
  <c r="AJ252" i="53" s="1"/>
  <c r="S375" i="53"/>
  <c r="AJ375" i="53" s="1"/>
  <c r="O39" i="53"/>
  <c r="N36" i="53"/>
  <c r="M38" i="53"/>
  <c r="S190" i="53"/>
  <c r="AJ190" i="53" s="1"/>
  <c r="N38" i="53"/>
  <c r="R50" i="53"/>
  <c r="Q42" i="53"/>
  <c r="R41" i="53"/>
  <c r="N46" i="53"/>
  <c r="V418" i="53"/>
  <c r="V158" i="53"/>
  <c r="AI42" i="53"/>
  <c r="V236" i="53"/>
  <c r="AI38" i="53"/>
  <c r="AI51" i="53"/>
  <c r="AI52" i="53"/>
  <c r="AI37" i="53"/>
  <c r="I249" i="53"/>
  <c r="Q418" i="53"/>
  <c r="M184" i="53"/>
  <c r="R262" i="53"/>
  <c r="N262" i="53"/>
  <c r="N314" i="53"/>
  <c r="O366" i="53"/>
  <c r="O314" i="53"/>
  <c r="O262" i="53"/>
  <c r="N288" i="53"/>
  <c r="L262" i="53"/>
  <c r="M132" i="53"/>
  <c r="O444" i="53"/>
  <c r="N392" i="53"/>
  <c r="N444" i="53"/>
  <c r="N340" i="53"/>
  <c r="N418" i="53"/>
  <c r="O288" i="53"/>
  <c r="N236" i="53"/>
  <c r="Q340" i="53"/>
  <c r="O210" i="53"/>
  <c r="O418" i="53"/>
  <c r="L366" i="53"/>
  <c r="N184" i="53"/>
  <c r="L418" i="53"/>
  <c r="L184" i="53"/>
  <c r="N158" i="53"/>
  <c r="O158" i="53"/>
  <c r="I178" i="53"/>
  <c r="O340" i="53"/>
  <c r="E42" i="53"/>
  <c r="N366" i="53"/>
  <c r="O184" i="53"/>
  <c r="N210" i="53"/>
  <c r="O236" i="53"/>
  <c r="I308" i="53" l="1"/>
  <c r="I280" i="53"/>
  <c r="I330" i="53"/>
  <c r="E36" i="53"/>
  <c r="I248" i="53"/>
  <c r="I192" i="53"/>
  <c r="AJ154" i="53"/>
  <c r="I348" i="53"/>
  <c r="I226" i="53"/>
  <c r="I430" i="53"/>
  <c r="I307" i="53"/>
  <c r="C40" i="53"/>
  <c r="E44" i="53"/>
  <c r="AF621" i="53"/>
  <c r="I410" i="53"/>
  <c r="I191" i="53"/>
  <c r="S123" i="53"/>
  <c r="AJ123" i="53" s="1"/>
  <c r="I274" i="53"/>
  <c r="Q33" i="53"/>
  <c r="I152" i="53"/>
  <c r="I273" i="53"/>
  <c r="D44" i="53"/>
  <c r="I277" i="53"/>
  <c r="H46" i="53"/>
  <c r="L288" i="53"/>
  <c r="I374" i="53"/>
  <c r="I216" i="53"/>
  <c r="I399" i="53"/>
  <c r="I372" i="53"/>
  <c r="I350" i="53"/>
  <c r="I227" i="53"/>
  <c r="I168" i="53"/>
  <c r="I323" i="53"/>
  <c r="AJ310" i="53"/>
  <c r="I272" i="53"/>
  <c r="W49" i="53"/>
  <c r="W54" i="53" s="1"/>
  <c r="I471" i="53"/>
  <c r="AE49" i="53"/>
  <c r="AE54" i="53" s="1"/>
  <c r="I379" i="53"/>
  <c r="S116" i="53"/>
  <c r="AJ116" i="53" s="1"/>
  <c r="I352" i="53"/>
  <c r="G392" i="53"/>
  <c r="I201" i="53"/>
  <c r="I276" i="53"/>
  <c r="I196" i="53"/>
  <c r="I140" i="53"/>
  <c r="I426" i="53"/>
  <c r="I332" i="53"/>
  <c r="I255" i="53"/>
  <c r="G34" i="53"/>
  <c r="I299" i="53"/>
  <c r="I345" i="53"/>
  <c r="I384" i="53"/>
  <c r="D35" i="53"/>
  <c r="H42" i="53"/>
  <c r="I282" i="53"/>
  <c r="H47" i="53"/>
  <c r="I411" i="53"/>
  <c r="I407" i="53"/>
  <c r="I436" i="53"/>
  <c r="I302" i="53"/>
  <c r="S215" i="53"/>
  <c r="AJ215" i="53" s="1"/>
  <c r="AJ440" i="53"/>
  <c r="AJ345" i="53"/>
  <c r="R158" i="53"/>
  <c r="I293" i="53"/>
  <c r="M314" i="53"/>
  <c r="Q158" i="53"/>
  <c r="AJ241" i="53"/>
  <c r="G33" i="53"/>
  <c r="I167" i="53"/>
  <c r="I150" i="53"/>
  <c r="H36" i="53"/>
  <c r="C46" i="53"/>
  <c r="I203" i="53"/>
  <c r="I306" i="53"/>
  <c r="I241" i="53"/>
  <c r="I242" i="53"/>
  <c r="D40" i="53"/>
  <c r="I118" i="53"/>
  <c r="B40" i="53"/>
  <c r="I172" i="53"/>
  <c r="I275" i="53"/>
  <c r="I383" i="53"/>
  <c r="I351" i="53"/>
  <c r="C34" i="53"/>
  <c r="G47" i="53"/>
  <c r="I406" i="53"/>
  <c r="I321" i="53"/>
  <c r="N132" i="53"/>
  <c r="N49" i="53"/>
  <c r="N54" i="53" s="1"/>
  <c r="C48" i="53"/>
  <c r="Q262" i="53"/>
  <c r="R418" i="53"/>
  <c r="D42" i="53"/>
  <c r="Q288" i="53"/>
  <c r="C33" i="53"/>
  <c r="I281" i="53"/>
  <c r="M366" i="53"/>
  <c r="D43" i="53"/>
  <c r="M236" i="53"/>
  <c r="E38" i="53"/>
  <c r="I230" i="53"/>
  <c r="I126" i="53"/>
  <c r="B48" i="53"/>
  <c r="C41" i="53"/>
  <c r="D46" i="53"/>
  <c r="E43" i="53"/>
  <c r="E40" i="53"/>
  <c r="S114" i="53"/>
  <c r="AJ114" i="53" s="1"/>
  <c r="X49" i="53"/>
  <c r="X54" i="53" s="1"/>
  <c r="AJ397" i="53"/>
  <c r="S51" i="53"/>
  <c r="AJ51" i="53" s="1"/>
  <c r="S35" i="53"/>
  <c r="AJ35" i="53" s="1"/>
  <c r="S146" i="53"/>
  <c r="AJ146" i="53" s="1"/>
  <c r="G36" i="53"/>
  <c r="S43" i="53"/>
  <c r="AJ43" i="53" s="1"/>
  <c r="S48" i="53"/>
  <c r="AJ48" i="53" s="1"/>
  <c r="E46" i="53"/>
  <c r="H40" i="53"/>
  <c r="L210" i="53"/>
  <c r="I124" i="53"/>
  <c r="B46" i="53"/>
  <c r="I279" i="53"/>
  <c r="I113" i="53"/>
  <c r="B35" i="53"/>
  <c r="I244" i="53"/>
  <c r="I253" i="53"/>
  <c r="I217" i="53"/>
  <c r="I250" i="53"/>
  <c r="I218" i="53"/>
  <c r="I269" i="53"/>
  <c r="E34" i="53"/>
  <c r="I123" i="53"/>
  <c r="B45" i="53"/>
  <c r="I199" i="53"/>
  <c r="I425" i="53"/>
  <c r="I294" i="53"/>
  <c r="C45" i="53"/>
  <c r="I194" i="53"/>
  <c r="I120" i="53"/>
  <c r="B42" i="53"/>
  <c r="H37" i="53"/>
  <c r="I147" i="53"/>
  <c r="I354" i="53"/>
  <c r="E47" i="53"/>
  <c r="D47" i="53"/>
  <c r="I197" i="53"/>
  <c r="I437" i="53"/>
  <c r="L132" i="53"/>
  <c r="L49" i="53"/>
  <c r="I328" i="53"/>
  <c r="H33" i="53"/>
  <c r="E39" i="53"/>
  <c r="I252" i="53"/>
  <c r="M210" i="53"/>
  <c r="I304" i="53"/>
  <c r="I138" i="53"/>
  <c r="H48" i="53"/>
  <c r="I329" i="53"/>
  <c r="I386" i="53"/>
  <c r="Q444" i="53"/>
  <c r="Q314" i="53"/>
  <c r="I111" i="53"/>
  <c r="B33" i="53"/>
  <c r="I202" i="53"/>
  <c r="M392" i="53"/>
  <c r="B43" i="53"/>
  <c r="I121" i="53"/>
  <c r="AJ423" i="53"/>
  <c r="S46" i="53"/>
  <c r="AJ46" i="53" s="1"/>
  <c r="G48" i="53"/>
  <c r="S126" i="53"/>
  <c r="AJ126" i="53" s="1"/>
  <c r="AI49" i="53"/>
  <c r="M418" i="53"/>
  <c r="C37" i="53"/>
  <c r="R366" i="53"/>
  <c r="L38" i="53"/>
  <c r="I144" i="53"/>
  <c r="I347" i="53"/>
  <c r="I177" i="53"/>
  <c r="G40" i="53"/>
  <c r="I228" i="53"/>
  <c r="I353" i="53"/>
  <c r="C38" i="53"/>
  <c r="H43" i="53"/>
  <c r="M340" i="53"/>
  <c r="I117" i="53"/>
  <c r="B39" i="53"/>
  <c r="AJ189" i="53"/>
  <c r="I204" i="53"/>
  <c r="I151" i="53"/>
  <c r="I432" i="53"/>
  <c r="I190" i="53"/>
  <c r="C39" i="53"/>
  <c r="I223" i="53"/>
  <c r="R210" i="53"/>
  <c r="I334" i="53"/>
  <c r="Q366" i="53"/>
  <c r="I360" i="53"/>
  <c r="M288" i="53"/>
  <c r="S37" i="53"/>
  <c r="AJ37" i="53" s="1"/>
  <c r="G46" i="53"/>
  <c r="G43" i="53"/>
  <c r="G44" i="53"/>
  <c r="I296" i="53"/>
  <c r="I137" i="53"/>
  <c r="I303" i="53"/>
  <c r="I112" i="53"/>
  <c r="B34" i="53"/>
  <c r="B38" i="53"/>
  <c r="I116" i="53"/>
  <c r="I385" i="53"/>
  <c r="I435" i="53"/>
  <c r="I300" i="53"/>
  <c r="I215" i="53"/>
  <c r="I246" i="53"/>
  <c r="I219" i="53"/>
  <c r="H444" i="53"/>
  <c r="I125" i="53"/>
  <c r="B47" i="53"/>
  <c r="I173" i="53"/>
  <c r="C35" i="53"/>
  <c r="I305" i="53"/>
  <c r="I271" i="53"/>
  <c r="I247" i="53"/>
  <c r="I189" i="53"/>
  <c r="L444" i="53"/>
  <c r="L314" i="53"/>
  <c r="I381" i="53"/>
  <c r="S127" i="53"/>
  <c r="AJ127" i="53" s="1"/>
  <c r="I166" i="53"/>
  <c r="C42" i="53"/>
  <c r="D48" i="53"/>
  <c r="D39" i="53"/>
  <c r="D37" i="53"/>
  <c r="I375" i="53"/>
  <c r="M158" i="53"/>
  <c r="E45" i="53"/>
  <c r="R340" i="53"/>
  <c r="Q184" i="53"/>
  <c r="G39" i="53"/>
  <c r="D36" i="53"/>
  <c r="I382" i="53"/>
  <c r="I193" i="53"/>
  <c r="L340" i="53"/>
  <c r="S52" i="53"/>
  <c r="AJ52" i="53" s="1"/>
  <c r="AJ111" i="53"/>
  <c r="I575" i="53"/>
  <c r="I114" i="53"/>
  <c r="B36" i="53"/>
  <c r="Q132" i="53"/>
  <c r="R392" i="53"/>
  <c r="AJ371" i="53"/>
  <c r="AJ137" i="53"/>
  <c r="I268" i="53"/>
  <c r="G35" i="53"/>
  <c r="I371" i="53"/>
  <c r="I256" i="53"/>
  <c r="I225" i="53"/>
  <c r="M262" i="53"/>
  <c r="D38" i="53"/>
  <c r="I404" i="53"/>
  <c r="I327" i="53"/>
  <c r="H39" i="53"/>
  <c r="I401" i="53"/>
  <c r="I331" i="53"/>
  <c r="H45" i="53"/>
  <c r="C43" i="53"/>
  <c r="Q236" i="53"/>
  <c r="AJ267" i="53"/>
  <c r="L392" i="53"/>
  <c r="I200" i="53"/>
  <c r="I397" i="53"/>
  <c r="I424" i="53"/>
  <c r="H44" i="53"/>
  <c r="I149" i="53"/>
  <c r="I408" i="53"/>
  <c r="I405" i="53"/>
  <c r="I164" i="53"/>
  <c r="G41" i="53"/>
  <c r="I433" i="53"/>
  <c r="C36" i="53"/>
  <c r="I146" i="53"/>
  <c r="I431" i="53"/>
  <c r="I165" i="53"/>
  <c r="I270" i="53"/>
  <c r="C47" i="53"/>
  <c r="H35" i="53"/>
  <c r="I224" i="53"/>
  <c r="C44" i="53"/>
  <c r="I373" i="53"/>
  <c r="I301" i="53"/>
  <c r="I169" i="53"/>
  <c r="I267" i="53"/>
  <c r="I119" i="53"/>
  <c r="B41" i="53"/>
  <c r="I320" i="53"/>
  <c r="I298" i="53"/>
  <c r="I141" i="53"/>
  <c r="I145" i="53"/>
  <c r="I148" i="53"/>
  <c r="I438" i="53"/>
  <c r="I245" i="53"/>
  <c r="D45" i="53"/>
  <c r="I176" i="53"/>
  <c r="I229" i="53"/>
  <c r="I222" i="53"/>
  <c r="I220" i="53"/>
  <c r="E33" i="53"/>
  <c r="D41" i="53"/>
  <c r="I428" i="53"/>
  <c r="M444" i="53"/>
  <c r="R236" i="53"/>
  <c r="E48" i="53"/>
  <c r="I400" i="53"/>
  <c r="D34" i="53"/>
  <c r="Q210" i="53"/>
  <c r="AJ163" i="53"/>
  <c r="AJ319" i="53"/>
  <c r="G45" i="53"/>
  <c r="S33" i="53"/>
  <c r="S119" i="53"/>
  <c r="AJ119" i="53" s="1"/>
  <c r="S36" i="53"/>
  <c r="AJ36" i="53" s="1"/>
  <c r="I423" i="53"/>
  <c r="R314" i="53"/>
  <c r="R288" i="53"/>
  <c r="I356" i="53"/>
  <c r="I398" i="53"/>
  <c r="I143" i="53"/>
  <c r="R132" i="53"/>
  <c r="I174" i="53"/>
  <c r="G42" i="53"/>
  <c r="S44" i="53"/>
  <c r="AJ44" i="53" s="1"/>
  <c r="S34" i="53"/>
  <c r="AJ34" i="53" s="1"/>
  <c r="AJ293" i="53"/>
  <c r="I380" i="53"/>
  <c r="B37" i="53"/>
  <c r="I115" i="53"/>
  <c r="H38" i="53"/>
  <c r="I198" i="53"/>
  <c r="I139" i="53"/>
  <c r="I403" i="53"/>
  <c r="E37" i="53"/>
  <c r="I175" i="53"/>
  <c r="I377" i="53"/>
  <c r="I359" i="53"/>
  <c r="S42" i="53"/>
  <c r="AJ42" i="53" s="1"/>
  <c r="I170" i="53"/>
  <c r="I243" i="53"/>
  <c r="I278" i="53"/>
  <c r="I322" i="53"/>
  <c r="I142" i="53"/>
  <c r="I325" i="53"/>
  <c r="I376" i="53"/>
  <c r="I429" i="53"/>
  <c r="I349" i="53"/>
  <c r="I412" i="53"/>
  <c r="H34" i="53"/>
  <c r="I355" i="53"/>
  <c r="I378" i="53"/>
  <c r="I324" i="53"/>
  <c r="L236" i="53"/>
  <c r="I357" i="53"/>
  <c r="G37" i="53"/>
  <c r="I434" i="53"/>
  <c r="I295" i="53"/>
  <c r="I402" i="53"/>
  <c r="I195" i="53"/>
  <c r="I346" i="53"/>
  <c r="I163" i="53"/>
  <c r="I409" i="53"/>
  <c r="I251" i="53"/>
  <c r="I297" i="53"/>
  <c r="D33" i="53"/>
  <c r="I319" i="53"/>
  <c r="B44" i="53"/>
  <c r="I122" i="53"/>
  <c r="E35" i="53"/>
  <c r="I221" i="53"/>
  <c r="R184" i="53"/>
  <c r="I427" i="53"/>
  <c r="I326" i="53"/>
  <c r="I171" i="53"/>
  <c r="I358" i="53"/>
  <c r="I254" i="53"/>
  <c r="I333" i="53"/>
  <c r="G38" i="53"/>
  <c r="E41" i="53"/>
  <c r="H41" i="53"/>
  <c r="S45" i="53"/>
  <c r="AJ45" i="53" s="1"/>
  <c r="S41" i="53"/>
  <c r="AJ41" i="53" s="1"/>
  <c r="L158" i="53"/>
  <c r="H418" i="53"/>
  <c r="G444" i="53"/>
  <c r="C392" i="53"/>
  <c r="C366" i="53"/>
  <c r="E366" i="53"/>
  <c r="G288" i="53"/>
  <c r="C184" i="53"/>
  <c r="H314" i="53"/>
  <c r="H392" i="53"/>
  <c r="D236" i="53"/>
  <c r="E262" i="53"/>
  <c r="G366" i="53"/>
  <c r="H340" i="53"/>
  <c r="H366" i="53"/>
  <c r="D314" i="53"/>
  <c r="C418" i="53"/>
  <c r="C236" i="53"/>
  <c r="G314" i="53"/>
  <c r="C340" i="53"/>
  <c r="S258" i="53"/>
  <c r="AJ258" i="53" s="1"/>
  <c r="B132" i="53"/>
  <c r="D444" i="53"/>
  <c r="D418" i="53"/>
  <c r="D366" i="53"/>
  <c r="E158" i="53"/>
  <c r="E340" i="53"/>
  <c r="E392" i="53"/>
  <c r="E418" i="53"/>
  <c r="G340" i="53"/>
  <c r="B210" i="53"/>
  <c r="S206" i="53"/>
  <c r="AJ206" i="53" s="1"/>
  <c r="S284" i="53"/>
  <c r="AJ284" i="53" s="1"/>
  <c r="S362" i="53"/>
  <c r="AJ362" i="53" s="1"/>
  <c r="B392" i="53"/>
  <c r="S388" i="53"/>
  <c r="E236" i="53"/>
  <c r="S232" i="53"/>
  <c r="AJ232" i="53" s="1"/>
  <c r="I43" i="53" l="1"/>
  <c r="S361" i="53"/>
  <c r="AJ361" i="53" s="1"/>
  <c r="S335" i="53"/>
  <c r="AJ335" i="53" s="1"/>
  <c r="S439" i="53"/>
  <c r="AJ439" i="53" s="1"/>
  <c r="C132" i="53"/>
  <c r="B340" i="53"/>
  <c r="E184" i="53"/>
  <c r="H158" i="53"/>
  <c r="D184" i="53"/>
  <c r="H288" i="53"/>
  <c r="G236" i="53"/>
  <c r="S283" i="53"/>
  <c r="AJ283" i="53" s="1"/>
  <c r="I33" i="53"/>
  <c r="E52" i="53"/>
  <c r="I439" i="53"/>
  <c r="I444" i="53" s="1"/>
  <c r="C444" i="53"/>
  <c r="E288" i="53"/>
  <c r="I41" i="53"/>
  <c r="Q49" i="53"/>
  <c r="Q54" i="53" s="1"/>
  <c r="S309" i="53"/>
  <c r="AJ309" i="53" s="1"/>
  <c r="S257" i="53"/>
  <c r="AJ257" i="53" s="1"/>
  <c r="I48" i="53"/>
  <c r="I40" i="53"/>
  <c r="G184" i="53"/>
  <c r="I35" i="53"/>
  <c r="H262" i="53"/>
  <c r="S413" i="53"/>
  <c r="AJ413" i="53" s="1"/>
  <c r="S38" i="53"/>
  <c r="AJ38" i="53" s="1"/>
  <c r="L54" i="53"/>
  <c r="I46" i="53"/>
  <c r="B418" i="53"/>
  <c r="I36" i="53"/>
  <c r="I38" i="53"/>
  <c r="B444" i="53"/>
  <c r="I34" i="53"/>
  <c r="S153" i="53"/>
  <c r="AJ153" i="53" s="1"/>
  <c r="S205" i="53"/>
  <c r="AJ205" i="53" s="1"/>
  <c r="B158" i="53"/>
  <c r="E314" i="53"/>
  <c r="H184" i="53"/>
  <c r="C314" i="53"/>
  <c r="C210" i="53"/>
  <c r="D340" i="53"/>
  <c r="H210" i="53"/>
  <c r="H236" i="53"/>
  <c r="G262" i="53"/>
  <c r="C288" i="53"/>
  <c r="D392" i="53"/>
  <c r="G418" i="53"/>
  <c r="B49" i="53"/>
  <c r="S231" i="53"/>
  <c r="AJ231" i="53" s="1"/>
  <c r="R49" i="53"/>
  <c r="R54" i="53" s="1"/>
  <c r="S387" i="53"/>
  <c r="AJ387" i="53" s="1"/>
  <c r="I47" i="53"/>
  <c r="B236" i="53"/>
  <c r="I42" i="53"/>
  <c r="B262" i="53"/>
  <c r="G158" i="53"/>
  <c r="E444" i="53"/>
  <c r="G210" i="53"/>
  <c r="C158" i="53"/>
  <c r="E210" i="53"/>
  <c r="D210" i="53"/>
  <c r="AJ33" i="53"/>
  <c r="E132" i="53"/>
  <c r="I39" i="53"/>
  <c r="D158" i="53"/>
  <c r="I387" i="53"/>
  <c r="I392" i="53" s="1"/>
  <c r="S180" i="53"/>
  <c r="AJ180" i="53" s="1"/>
  <c r="L50" i="53"/>
  <c r="B288" i="53"/>
  <c r="B366" i="53"/>
  <c r="I361" i="53"/>
  <c r="I366" i="53" s="1"/>
  <c r="B184" i="53"/>
  <c r="D262" i="53"/>
  <c r="G52" i="53"/>
  <c r="C262" i="53"/>
  <c r="D288" i="53"/>
  <c r="I44" i="53"/>
  <c r="I37" i="53"/>
  <c r="S179" i="53"/>
  <c r="AJ179" i="53" s="1"/>
  <c r="O49" i="53"/>
  <c r="O54" i="53" s="1"/>
  <c r="O132" i="53"/>
  <c r="M49" i="53"/>
  <c r="M54" i="53" s="1"/>
  <c r="I45" i="53"/>
  <c r="H52" i="53"/>
  <c r="C52" i="53"/>
  <c r="I153" i="53" l="1"/>
  <c r="I158" i="53" s="1"/>
  <c r="C159" i="53" s="1"/>
  <c r="I231" i="53"/>
  <c r="I236" i="53" s="1"/>
  <c r="I206" i="53"/>
  <c r="I180" i="53"/>
  <c r="C50" i="53"/>
  <c r="H159" i="53"/>
  <c r="G159" i="53"/>
  <c r="F159" i="53"/>
  <c r="B159" i="53"/>
  <c r="E159" i="53"/>
  <c r="D159" i="53"/>
  <c r="H49" i="53"/>
  <c r="H54" i="53" s="1"/>
  <c r="H132" i="53"/>
  <c r="D49" i="53"/>
  <c r="D54" i="53" s="1"/>
  <c r="D132" i="53"/>
  <c r="I388" i="53"/>
  <c r="I130" i="53"/>
  <c r="B52" i="53"/>
  <c r="I205" i="53"/>
  <c r="I210" i="53" s="1"/>
  <c r="I414" i="53"/>
  <c r="D50" i="53"/>
  <c r="I179" i="53"/>
  <c r="I184" i="53" s="1"/>
  <c r="I309" i="53"/>
  <c r="I314" i="53" s="1"/>
  <c r="B314" i="53"/>
  <c r="I257" i="53"/>
  <c r="I262" i="53" s="1"/>
  <c r="I335" i="53"/>
  <c r="I340" i="53" s="1"/>
  <c r="I127" i="53"/>
  <c r="I132" i="53" s="1"/>
  <c r="B54" i="53"/>
  <c r="C49" i="53"/>
  <c r="C54" i="53" s="1"/>
  <c r="I362" i="53"/>
  <c r="I310" i="53"/>
  <c r="D237" i="53"/>
  <c r="H237" i="53"/>
  <c r="G237" i="53"/>
  <c r="F237" i="53"/>
  <c r="B237" i="53"/>
  <c r="E237" i="53"/>
  <c r="C237" i="53"/>
  <c r="I258" i="53"/>
  <c r="E50" i="53"/>
  <c r="E393" i="53"/>
  <c r="H393" i="53"/>
  <c r="B393" i="53"/>
  <c r="F393" i="53"/>
  <c r="G393" i="53"/>
  <c r="D393" i="53"/>
  <c r="C393" i="53"/>
  <c r="G50" i="53"/>
  <c r="B50" i="53"/>
  <c r="I154" i="53"/>
  <c r="I284" i="53"/>
  <c r="I283" i="53"/>
  <c r="I288" i="53" s="1"/>
  <c r="S49" i="53"/>
  <c r="AJ49" i="53" s="1"/>
  <c r="S50" i="53"/>
  <c r="AJ50" i="53" s="1"/>
  <c r="C445" i="53"/>
  <c r="E445" i="53"/>
  <c r="F445" i="53"/>
  <c r="B445" i="53"/>
  <c r="G445" i="53"/>
  <c r="D445" i="53"/>
  <c r="H445" i="53"/>
  <c r="I232" i="53"/>
  <c r="E367" i="53"/>
  <c r="H367" i="53"/>
  <c r="B367" i="53"/>
  <c r="D367" i="53"/>
  <c r="C367" i="53"/>
  <c r="G367" i="53"/>
  <c r="F367" i="53"/>
  <c r="E49" i="53"/>
  <c r="E54" i="53" s="1"/>
  <c r="H50" i="53"/>
  <c r="G49" i="53"/>
  <c r="G54" i="53" s="1"/>
  <c r="G132" i="53"/>
  <c r="I336" i="53"/>
  <c r="I440" i="53"/>
  <c r="I413" i="53"/>
  <c r="I418" i="53" s="1"/>
  <c r="I50" i="53" l="1"/>
  <c r="H133" i="53"/>
  <c r="B133" i="53"/>
  <c r="E133" i="53"/>
  <c r="F133" i="53"/>
  <c r="D133" i="53"/>
  <c r="G133" i="53"/>
  <c r="C133" i="53"/>
  <c r="E211" i="53"/>
  <c r="G211" i="53"/>
  <c r="H211" i="53"/>
  <c r="C211" i="53"/>
  <c r="D211" i="53"/>
  <c r="B211" i="53"/>
  <c r="F211" i="53"/>
  <c r="B341" i="53"/>
  <c r="E341" i="53"/>
  <c r="C341" i="53"/>
  <c r="G341" i="53"/>
  <c r="H341" i="53"/>
  <c r="F341" i="53"/>
  <c r="D341" i="53"/>
  <c r="I52" i="53"/>
  <c r="D263" i="53"/>
  <c r="G263" i="53"/>
  <c r="F263" i="53"/>
  <c r="B263" i="53"/>
  <c r="H263" i="53"/>
  <c r="C263" i="53"/>
  <c r="E263" i="53"/>
  <c r="I159" i="53"/>
  <c r="H419" i="53"/>
  <c r="C419" i="53"/>
  <c r="E419" i="53"/>
  <c r="F419" i="53"/>
  <c r="B419" i="53"/>
  <c r="D419" i="53"/>
  <c r="G419" i="53"/>
  <c r="D315" i="53"/>
  <c r="C315" i="53"/>
  <c r="H315" i="53"/>
  <c r="G315" i="53"/>
  <c r="B315" i="53"/>
  <c r="F315" i="53"/>
  <c r="E315" i="53"/>
  <c r="I237" i="53"/>
  <c r="F185" i="53"/>
  <c r="H185" i="53"/>
  <c r="C185" i="53"/>
  <c r="G185" i="53"/>
  <c r="B185" i="53"/>
  <c r="E185" i="53"/>
  <c r="D185" i="53"/>
  <c r="I445" i="53"/>
  <c r="I393" i="53"/>
  <c r="I49" i="53"/>
  <c r="I54" i="53" s="1"/>
  <c r="C289" i="53"/>
  <c r="D289" i="53"/>
  <c r="F289" i="53"/>
  <c r="B289" i="53"/>
  <c r="H289" i="53"/>
  <c r="G289" i="53"/>
  <c r="E289" i="53"/>
  <c r="I367" i="53"/>
  <c r="I419" i="53" l="1"/>
  <c r="I185" i="53"/>
  <c r="I315" i="53"/>
  <c r="I211" i="53"/>
  <c r="C55" i="53"/>
  <c r="H55" i="53"/>
  <c r="G55" i="53"/>
  <c r="B55" i="53"/>
  <c r="D55" i="53"/>
  <c r="F55" i="53"/>
  <c r="E55" i="53"/>
  <c r="I263" i="53"/>
  <c r="I133" i="53"/>
  <c r="I289" i="53"/>
  <c r="I341" i="53"/>
  <c r="I484" i="53" l="1"/>
  <c r="I496" i="53" s="1"/>
  <c r="F68" i="53"/>
  <c r="F496" i="53"/>
  <c r="I55" i="53"/>
  <c r="F16" i="53" l="1"/>
  <c r="I68" i="53"/>
  <c r="I80" i="53" s="1"/>
  <c r="F80" i="53"/>
  <c r="E497" i="53"/>
  <c r="G497" i="53"/>
  <c r="H497" i="53"/>
  <c r="C497" i="53"/>
  <c r="F497" i="53"/>
  <c r="D497" i="53"/>
  <c r="B497" i="53"/>
  <c r="C81" i="53" l="1"/>
  <c r="G81" i="53"/>
  <c r="B81" i="53"/>
  <c r="F81" i="53"/>
  <c r="E81" i="53"/>
  <c r="H81" i="53"/>
  <c r="D81" i="53"/>
  <c r="I497" i="53"/>
  <c r="I81" i="53" l="1"/>
  <c r="I573" i="52" l="1"/>
  <c r="I572" i="52"/>
  <c r="I571" i="52"/>
  <c r="I570" i="52"/>
  <c r="I568" i="52"/>
  <c r="I567" i="52"/>
  <c r="I566" i="52"/>
  <c r="I565" i="52"/>
  <c r="I564" i="52"/>
  <c r="I563" i="52"/>
  <c r="I562" i="52"/>
  <c r="I561" i="52"/>
  <c r="I560" i="52"/>
  <c r="I559" i="52"/>
  <c r="I558" i="52"/>
  <c r="I557" i="52"/>
  <c r="I556" i="52"/>
  <c r="I555" i="52"/>
  <c r="I554" i="52"/>
  <c r="I547" i="52"/>
  <c r="I546" i="52"/>
  <c r="I545" i="52"/>
  <c r="I542" i="52"/>
  <c r="I541" i="52"/>
  <c r="I540" i="52"/>
  <c r="I539" i="52"/>
  <c r="I538" i="52"/>
  <c r="I537" i="52"/>
  <c r="I536" i="52"/>
  <c r="I535" i="52"/>
  <c r="I534" i="52"/>
  <c r="I533" i="52"/>
  <c r="I532" i="52"/>
  <c r="I531" i="52"/>
  <c r="I530" i="52"/>
  <c r="I529" i="52"/>
  <c r="I528" i="52"/>
  <c r="I521" i="52"/>
  <c r="I520" i="52"/>
  <c r="I519" i="52"/>
  <c r="I516" i="52"/>
  <c r="I515" i="52"/>
  <c r="I514" i="52"/>
  <c r="I513" i="52"/>
  <c r="I512" i="52"/>
  <c r="I511" i="52"/>
  <c r="I510" i="52"/>
  <c r="I509" i="52"/>
  <c r="I508" i="52"/>
  <c r="I507" i="52"/>
  <c r="I506" i="52"/>
  <c r="I505" i="52"/>
  <c r="I504" i="52"/>
  <c r="I503" i="52"/>
  <c r="I502" i="52"/>
  <c r="I495" i="52"/>
  <c r="I494" i="52"/>
  <c r="I493" i="52"/>
  <c r="I490" i="52"/>
  <c r="I489" i="52"/>
  <c r="I488" i="52"/>
  <c r="I487" i="52"/>
  <c r="I486" i="52"/>
  <c r="I485" i="52"/>
  <c r="I484" i="52"/>
  <c r="I483" i="52"/>
  <c r="I482" i="52"/>
  <c r="I481" i="52"/>
  <c r="I480" i="52"/>
  <c r="I479" i="52"/>
  <c r="I478" i="52"/>
  <c r="I477" i="52"/>
  <c r="I476" i="52"/>
  <c r="I467" i="52" l="1"/>
  <c r="F77" i="52"/>
  <c r="I527" i="52"/>
  <c r="AI272" i="52"/>
  <c r="AI306" i="52"/>
  <c r="I451" i="52"/>
  <c r="F61" i="52"/>
  <c r="F65" i="52"/>
  <c r="I455" i="52"/>
  <c r="I459" i="52"/>
  <c r="F69" i="52"/>
  <c r="I463" i="52"/>
  <c r="F73" i="52"/>
  <c r="I452" i="52"/>
  <c r="F62" i="52"/>
  <c r="I464" i="52"/>
  <c r="F74" i="52"/>
  <c r="I501" i="52"/>
  <c r="I449" i="52"/>
  <c r="F59" i="52"/>
  <c r="I453" i="52"/>
  <c r="F63" i="52"/>
  <c r="I457" i="52"/>
  <c r="F67" i="52"/>
  <c r="I461" i="52"/>
  <c r="F71" i="52"/>
  <c r="I553" i="52"/>
  <c r="I456" i="52"/>
  <c r="F66" i="52"/>
  <c r="I466" i="52"/>
  <c r="I475" i="52"/>
  <c r="I468" i="52"/>
  <c r="F78" i="52"/>
  <c r="I460" i="52"/>
  <c r="F70" i="52"/>
  <c r="I469" i="52"/>
  <c r="F79" i="52"/>
  <c r="I450" i="52"/>
  <c r="F60" i="52"/>
  <c r="I454" i="52"/>
  <c r="F64" i="52"/>
  <c r="F68" i="52"/>
  <c r="I458" i="52"/>
  <c r="I462" i="52"/>
  <c r="F72" i="52"/>
  <c r="Q52" i="52"/>
  <c r="N51" i="52"/>
  <c r="AI151" i="52"/>
  <c r="AI180" i="52"/>
  <c r="AI227" i="52"/>
  <c r="AI281" i="52"/>
  <c r="AI209" i="52"/>
  <c r="AJ209" i="52" s="1"/>
  <c r="P86" i="52"/>
  <c r="P8" i="52" s="1"/>
  <c r="R52" i="52"/>
  <c r="AI250" i="52"/>
  <c r="AI373" i="52"/>
  <c r="AI178" i="52"/>
  <c r="AI293" i="52"/>
  <c r="AD41" i="52"/>
  <c r="AI208" i="52"/>
  <c r="AJ208" i="52" s="1"/>
  <c r="AI181" i="52"/>
  <c r="AJ181" i="52" s="1"/>
  <c r="AI296" i="52"/>
  <c r="AI256" i="52"/>
  <c r="AI386" i="52"/>
  <c r="AI333" i="52"/>
  <c r="AI307" i="52"/>
  <c r="AI308" i="52"/>
  <c r="AC43" i="52"/>
  <c r="I518" i="52"/>
  <c r="I517" i="52"/>
  <c r="P93" i="52"/>
  <c r="P15" i="52" s="1"/>
  <c r="P105" i="52"/>
  <c r="P27" i="52" s="1"/>
  <c r="AI391" i="52"/>
  <c r="AJ391" i="52" s="1"/>
  <c r="P97" i="52"/>
  <c r="P19" i="52" s="1"/>
  <c r="P100" i="52"/>
  <c r="P22" i="52" s="1"/>
  <c r="P90" i="52"/>
  <c r="P12" i="52" s="1"/>
  <c r="P103" i="52"/>
  <c r="P25" i="52" s="1"/>
  <c r="P87" i="52"/>
  <c r="P9" i="52" s="1"/>
  <c r="P98" i="52"/>
  <c r="P20" i="52" s="1"/>
  <c r="P88" i="52"/>
  <c r="P10" i="52" s="1"/>
  <c r="AI428" i="52"/>
  <c r="P95" i="52"/>
  <c r="P104" i="52"/>
  <c r="P26" i="52" s="1"/>
  <c r="P89" i="52"/>
  <c r="P11" i="52" s="1"/>
  <c r="I492" i="52"/>
  <c r="I491" i="52"/>
  <c r="I543" i="52"/>
  <c r="I544" i="52"/>
  <c r="AI443" i="52"/>
  <c r="AJ443" i="52" s="1"/>
  <c r="I569" i="52"/>
  <c r="I574" i="52" s="1"/>
  <c r="AI416" i="52" l="1"/>
  <c r="AJ416" i="52" s="1"/>
  <c r="AI278" i="52"/>
  <c r="W53" i="52"/>
  <c r="AI270" i="52"/>
  <c r="Y43" i="52"/>
  <c r="Z37" i="52"/>
  <c r="AI183" i="52"/>
  <c r="AJ183" i="52" s="1"/>
  <c r="AG45" i="52"/>
  <c r="AA34" i="52"/>
  <c r="AI436" i="52"/>
  <c r="AA46" i="52"/>
  <c r="AI417" i="52"/>
  <c r="AJ417" i="52" s="1"/>
  <c r="AI372" i="52"/>
  <c r="AI336" i="52"/>
  <c r="AI356" i="52"/>
  <c r="AI229" i="52"/>
  <c r="AI194" i="52"/>
  <c r="AI173" i="52"/>
  <c r="AI174" i="52"/>
  <c r="AI234" i="52"/>
  <c r="AJ234" i="52" s="1"/>
  <c r="AI145" i="52"/>
  <c r="AG35" i="52"/>
  <c r="AI141" i="52"/>
  <c r="X39" i="52"/>
  <c r="AA47" i="52"/>
  <c r="AI273" i="52"/>
  <c r="AI388" i="52"/>
  <c r="AE41" i="52"/>
  <c r="AI228" i="52"/>
  <c r="AI378" i="52"/>
  <c r="I548" i="52"/>
  <c r="AI438" i="52"/>
  <c r="AH314" i="52"/>
  <c r="AI305" i="52"/>
  <c r="AI298" i="52"/>
  <c r="AI198" i="52"/>
  <c r="Z45" i="52"/>
  <c r="AI150" i="52"/>
  <c r="AC48" i="52"/>
  <c r="AI327" i="52"/>
  <c r="AI322" i="52"/>
  <c r="AI358" i="52"/>
  <c r="AI321" i="52"/>
  <c r="AI442" i="52"/>
  <c r="AJ442" i="52" s="1"/>
  <c r="AI359" i="52"/>
  <c r="AI138" i="52"/>
  <c r="W52" i="52"/>
  <c r="AI347" i="52"/>
  <c r="AI354" i="52"/>
  <c r="AI277" i="52"/>
  <c r="AI383" i="52"/>
  <c r="AI375" i="52"/>
  <c r="AI195" i="52"/>
  <c r="AG53" i="52"/>
  <c r="AD53" i="52"/>
  <c r="AG39" i="52"/>
  <c r="AF33" i="52"/>
  <c r="AI360" i="52"/>
  <c r="AI225" i="52"/>
  <c r="AE36" i="52"/>
  <c r="AD44" i="52"/>
  <c r="Z51" i="52"/>
  <c r="AG42" i="52"/>
  <c r="Y36" i="52"/>
  <c r="Z47" i="52"/>
  <c r="AA41" i="52"/>
  <c r="AI297" i="52"/>
  <c r="AI235" i="52"/>
  <c r="AJ235" i="52" s="1"/>
  <c r="X52" i="52"/>
  <c r="AI246" i="52"/>
  <c r="AI200" i="52"/>
  <c r="AF46" i="52"/>
  <c r="AI350" i="52"/>
  <c r="AI401" i="52"/>
  <c r="AI371" i="52"/>
  <c r="AI310" i="52"/>
  <c r="W47" i="52"/>
  <c r="W38" i="52"/>
  <c r="Y53" i="52"/>
  <c r="AF51" i="52"/>
  <c r="AI399" i="52"/>
  <c r="AI267" i="52"/>
  <c r="AC36" i="52"/>
  <c r="Z42" i="52"/>
  <c r="AH48" i="52"/>
  <c r="I522" i="52"/>
  <c r="G523" i="52" s="1"/>
  <c r="AI275" i="52"/>
  <c r="AI279" i="52"/>
  <c r="AF39" i="52"/>
  <c r="AI196" i="52"/>
  <c r="AI146" i="52"/>
  <c r="Z53" i="52"/>
  <c r="AI412" i="52"/>
  <c r="AI377" i="52"/>
  <c r="AI221" i="52"/>
  <c r="AE47" i="52"/>
  <c r="W33" i="52"/>
  <c r="AF41" i="52"/>
  <c r="AI218" i="52"/>
  <c r="W51" i="52"/>
  <c r="AA51" i="52"/>
  <c r="AI407" i="52"/>
  <c r="AI424" i="52"/>
  <c r="AI175" i="52"/>
  <c r="AF52" i="52"/>
  <c r="AH47" i="52"/>
  <c r="AI326" i="52"/>
  <c r="AI243" i="52"/>
  <c r="AD51" i="52"/>
  <c r="AI156" i="52"/>
  <c r="AJ156" i="52" s="1"/>
  <c r="AI348" i="52"/>
  <c r="AI204" i="52"/>
  <c r="AC53" i="52"/>
  <c r="AD47" i="52"/>
  <c r="AC42" i="52"/>
  <c r="AF36" i="52"/>
  <c r="AD48" i="52"/>
  <c r="X40" i="52"/>
  <c r="AI143" i="52"/>
  <c r="AI441" i="52"/>
  <c r="AJ441" i="52" s="1"/>
  <c r="AI406" i="52"/>
  <c r="AI329" i="52"/>
  <c r="AI328" i="52"/>
  <c r="Z46" i="52"/>
  <c r="Y45" i="52"/>
  <c r="AG51" i="52"/>
  <c r="AE50" i="52"/>
  <c r="AC51" i="52"/>
  <c r="I496" i="52"/>
  <c r="E497" i="52" s="1"/>
  <c r="W34" i="52"/>
  <c r="AF45" i="52"/>
  <c r="AC47" i="52"/>
  <c r="Y50" i="52"/>
  <c r="AI425" i="52"/>
  <c r="AE42" i="52"/>
  <c r="AI330" i="52"/>
  <c r="D575" i="52"/>
  <c r="G575" i="52"/>
  <c r="C575" i="52"/>
  <c r="B575" i="52"/>
  <c r="E575" i="52"/>
  <c r="H575" i="52"/>
  <c r="H549" i="52"/>
  <c r="D549" i="52"/>
  <c r="C549" i="52"/>
  <c r="B549" i="52"/>
  <c r="E549" i="52"/>
  <c r="G549" i="52"/>
  <c r="AI390" i="52"/>
  <c r="AJ390" i="52" s="1"/>
  <c r="AI410" i="52"/>
  <c r="AI400" i="52"/>
  <c r="AE40" i="52"/>
  <c r="AI351" i="52"/>
  <c r="AI426" i="52"/>
  <c r="AI177" i="52"/>
  <c r="W36" i="52"/>
  <c r="AI268" i="52"/>
  <c r="AF53" i="52"/>
  <c r="AA38" i="52"/>
  <c r="AI148" i="52"/>
  <c r="AH46" i="52"/>
  <c r="X38" i="52"/>
  <c r="AG48" i="52"/>
  <c r="AD34" i="52"/>
  <c r="AD39" i="52"/>
  <c r="AI300" i="52"/>
  <c r="AG33" i="52"/>
  <c r="AI226" i="52"/>
  <c r="AH52" i="52"/>
  <c r="W44" i="52"/>
  <c r="V43" i="52"/>
  <c r="AI121" i="52"/>
  <c r="AI203" i="52"/>
  <c r="AH35" i="52"/>
  <c r="AF35" i="52"/>
  <c r="F75" i="52"/>
  <c r="I465" i="52"/>
  <c r="I470" i="52" s="1"/>
  <c r="AE33" i="52"/>
  <c r="AI282" i="52"/>
  <c r="AI215" i="52"/>
  <c r="AE43" i="52"/>
  <c r="AH36" i="52"/>
  <c r="AE51" i="52"/>
  <c r="Y51" i="52"/>
  <c r="W46" i="52"/>
  <c r="AI365" i="52"/>
  <c r="AJ365" i="52" s="1"/>
  <c r="V34" i="52"/>
  <c r="AI112" i="52"/>
  <c r="V50" i="52"/>
  <c r="AI128" i="52"/>
  <c r="AI285" i="52"/>
  <c r="AJ285" i="52" s="1"/>
  <c r="F20" i="52"/>
  <c r="I72" i="52"/>
  <c r="F27" i="52"/>
  <c r="I79" i="52"/>
  <c r="F574" i="52"/>
  <c r="F575" i="52" s="1"/>
  <c r="F470" i="52"/>
  <c r="AA43" i="52"/>
  <c r="AI398" i="52"/>
  <c r="AI381" i="52"/>
  <c r="AI338" i="52"/>
  <c r="AJ338" i="52" s="1"/>
  <c r="AI320" i="52"/>
  <c r="AI334" i="52"/>
  <c r="AI353" i="52"/>
  <c r="AI280" i="52"/>
  <c r="AI252" i="52"/>
  <c r="AG40" i="52"/>
  <c r="AI224" i="52"/>
  <c r="AI299" i="52"/>
  <c r="AI149" i="52"/>
  <c r="V53" i="52"/>
  <c r="AI131" i="52"/>
  <c r="AJ131" i="52" s="1"/>
  <c r="AC37" i="52"/>
  <c r="Y46" i="52"/>
  <c r="AH37" i="52"/>
  <c r="AI217" i="52"/>
  <c r="Z48" i="52"/>
  <c r="AC34" i="52"/>
  <c r="Y39" i="52"/>
  <c r="W40" i="52"/>
  <c r="AI245" i="52"/>
  <c r="Y33" i="52"/>
  <c r="AE52" i="52"/>
  <c r="AC44" i="52"/>
  <c r="AE44" i="52"/>
  <c r="AD35" i="52"/>
  <c r="AD43" i="52"/>
  <c r="Y35" i="52"/>
  <c r="X35" i="52"/>
  <c r="AI427" i="52"/>
  <c r="AI389" i="52"/>
  <c r="AJ389" i="52" s="1"/>
  <c r="AI332" i="52"/>
  <c r="AI440" i="52"/>
  <c r="AD36" i="52"/>
  <c r="Y47" i="52"/>
  <c r="AI232" i="52"/>
  <c r="X46" i="52"/>
  <c r="AC45" i="52"/>
  <c r="AE34" i="52"/>
  <c r="AC50" i="52"/>
  <c r="AI323" i="52"/>
  <c r="AI137" i="52"/>
  <c r="AI325" i="52"/>
  <c r="V42" i="52"/>
  <c r="F76" i="52"/>
  <c r="I59" i="52"/>
  <c r="F7" i="52"/>
  <c r="I62" i="52"/>
  <c r="F10" i="52"/>
  <c r="AE53" i="52"/>
  <c r="AG44" i="52"/>
  <c r="AH33" i="52"/>
  <c r="Z35" i="52"/>
  <c r="AI241" i="52"/>
  <c r="AA45" i="52"/>
  <c r="I65" i="52"/>
  <c r="Z39" i="52"/>
  <c r="AC210" i="52"/>
  <c r="Z41" i="52"/>
  <c r="AF34" i="52"/>
  <c r="AE39" i="52"/>
  <c r="AF44" i="52"/>
  <c r="AC35" i="52"/>
  <c r="AI364" i="52"/>
  <c r="AJ364" i="52" s="1"/>
  <c r="W42" i="52"/>
  <c r="AI202" i="52"/>
  <c r="V45" i="52"/>
  <c r="AI189" i="52"/>
  <c r="F548" i="52"/>
  <c r="F549" i="52" s="1"/>
  <c r="AI405" i="52"/>
  <c r="AI294" i="52"/>
  <c r="AI304" i="52"/>
  <c r="AI216" i="52"/>
  <c r="AI220" i="52"/>
  <c r="AI319" i="52"/>
  <c r="AD37" i="52"/>
  <c r="AI144" i="52"/>
  <c r="AI295" i="52"/>
  <c r="X34" i="52"/>
  <c r="AA52" i="52"/>
  <c r="AE46" i="52"/>
  <c r="AI254" i="52"/>
  <c r="AG41" i="52"/>
  <c r="Z40" i="52"/>
  <c r="V36" i="52"/>
  <c r="AI114" i="52"/>
  <c r="AI123" i="52"/>
  <c r="X45" i="52"/>
  <c r="I64" i="52"/>
  <c r="F12" i="52"/>
  <c r="AI433" i="52"/>
  <c r="AI357" i="52"/>
  <c r="AI363" i="52"/>
  <c r="AJ363" i="52" s="1"/>
  <c r="AI303" i="52"/>
  <c r="AI302" i="52"/>
  <c r="AI251" i="52"/>
  <c r="AI242" i="52"/>
  <c r="AI312" i="52"/>
  <c r="AJ312" i="52" s="1"/>
  <c r="AE45" i="52"/>
  <c r="AI222" i="52"/>
  <c r="AI199" i="52"/>
  <c r="W45" i="52"/>
  <c r="AI139" i="52"/>
  <c r="AI352" i="52"/>
  <c r="AI255" i="52"/>
  <c r="AA53" i="52"/>
  <c r="AH41" i="52"/>
  <c r="AG34" i="52"/>
  <c r="AA39" i="52"/>
  <c r="AC40" i="52"/>
  <c r="AC33" i="52"/>
  <c r="AA33" i="52"/>
  <c r="AI286" i="52"/>
  <c r="AJ286" i="52" s="1"/>
  <c r="AI274" i="52"/>
  <c r="AC52" i="52"/>
  <c r="AI276" i="52"/>
  <c r="AF43" i="52"/>
  <c r="AI171" i="52"/>
  <c r="AI113" i="52"/>
  <c r="V35" i="52"/>
  <c r="AI434" i="52"/>
  <c r="AH42" i="52"/>
  <c r="V51" i="52"/>
  <c r="AI129" i="52"/>
  <c r="AI142" i="52"/>
  <c r="X36" i="52"/>
  <c r="AG37" i="52"/>
  <c r="X48" i="52"/>
  <c r="AH45" i="52"/>
  <c r="AI140" i="52"/>
  <c r="AI345" i="52"/>
  <c r="AH44" i="52"/>
  <c r="AI170" i="52"/>
  <c r="AH38" i="52"/>
  <c r="AI155" i="52"/>
  <c r="AJ155" i="52" s="1"/>
  <c r="AI166" i="52"/>
  <c r="F522" i="52"/>
  <c r="I73" i="52"/>
  <c r="F21" i="52"/>
  <c r="I77" i="52"/>
  <c r="F25" i="52"/>
  <c r="AI431" i="52"/>
  <c r="Y37" i="52"/>
  <c r="X44" i="52"/>
  <c r="W41" i="52"/>
  <c r="AI230" i="52"/>
  <c r="I78" i="52"/>
  <c r="F26" i="52"/>
  <c r="AI331" i="52"/>
  <c r="Z36" i="52"/>
  <c r="AC39" i="52"/>
  <c r="Z33" i="52"/>
  <c r="Z132" i="52"/>
  <c r="AI223" i="52"/>
  <c r="W37" i="52"/>
  <c r="W50" i="52"/>
  <c r="AI313" i="52"/>
  <c r="AJ313" i="52" s="1"/>
  <c r="AI311" i="52"/>
  <c r="AJ311" i="52" s="1"/>
  <c r="AD45" i="52"/>
  <c r="AI253" i="52"/>
  <c r="AI261" i="52"/>
  <c r="AJ261" i="52" s="1"/>
  <c r="X42" i="52"/>
  <c r="AI271" i="52"/>
  <c r="AI197" i="52"/>
  <c r="AH39" i="52"/>
  <c r="AI122" i="52"/>
  <c r="V44" i="52"/>
  <c r="AI176" i="52"/>
  <c r="Y44" i="52"/>
  <c r="Z43" i="52"/>
  <c r="AI169" i="52"/>
  <c r="AA35" i="52"/>
  <c r="AH40" i="52"/>
  <c r="AI258" i="52"/>
  <c r="AG36" i="52"/>
  <c r="AI284" i="52"/>
  <c r="AE37" i="52"/>
  <c r="AF38" i="52"/>
  <c r="V47" i="52"/>
  <c r="AI125" i="52"/>
  <c r="I67" i="52"/>
  <c r="F15" i="52"/>
  <c r="AI429" i="52"/>
  <c r="AI430" i="52"/>
  <c r="AI432" i="52"/>
  <c r="AI409" i="52"/>
  <c r="AI403" i="52"/>
  <c r="AF50" i="52"/>
  <c r="AI437" i="52"/>
  <c r="AI346" i="52"/>
  <c r="AI397" i="52"/>
  <c r="AI376" i="52"/>
  <c r="AI411" i="52"/>
  <c r="AI404" i="52"/>
  <c r="AD38" i="52"/>
  <c r="AI249" i="52"/>
  <c r="V41" i="52"/>
  <c r="AI191" i="52"/>
  <c r="AI182" i="52"/>
  <c r="AJ182" i="52" s="1"/>
  <c r="AI167" i="52"/>
  <c r="AI260" i="52"/>
  <c r="AJ260" i="52" s="1"/>
  <c r="AI164" i="52"/>
  <c r="AA42" i="52"/>
  <c r="AF47" i="52"/>
  <c r="Y41" i="52"/>
  <c r="AE48" i="52"/>
  <c r="Z44" i="52"/>
  <c r="Y34" i="52"/>
  <c r="AA40" i="52"/>
  <c r="AI324" i="52"/>
  <c r="AD33" i="52"/>
  <c r="AD52" i="52"/>
  <c r="W39" i="52"/>
  <c r="AI163" i="52"/>
  <c r="W43" i="52"/>
  <c r="AE35" i="52"/>
  <c r="AI259" i="52"/>
  <c r="AJ259" i="52" s="1"/>
  <c r="AI120" i="52"/>
  <c r="Y42" i="52"/>
  <c r="AH53" i="52"/>
  <c r="Z34" i="52"/>
  <c r="AI301" i="52"/>
  <c r="AI244" i="52"/>
  <c r="AH51" i="52"/>
  <c r="AA37" i="52"/>
  <c r="AF48" i="52"/>
  <c r="AA44" i="52"/>
  <c r="Y40" i="52"/>
  <c r="Y38" i="52"/>
  <c r="AI233" i="52"/>
  <c r="AJ233" i="52" s="1"/>
  <c r="F8" i="52"/>
  <c r="I60" i="52"/>
  <c r="I70" i="52"/>
  <c r="F18" i="52"/>
  <c r="V52" i="52"/>
  <c r="I66" i="52"/>
  <c r="F14" i="52"/>
  <c r="I63" i="52"/>
  <c r="F11" i="52"/>
  <c r="X50" i="52"/>
  <c r="AD46" i="52"/>
  <c r="AI380" i="52"/>
  <c r="AG46" i="52"/>
  <c r="V48" i="52"/>
  <c r="AI126" i="52"/>
  <c r="I71" i="52"/>
  <c r="F19" i="52"/>
  <c r="AI247" i="52"/>
  <c r="AI172" i="52"/>
  <c r="AF42" i="52"/>
  <c r="AH50" i="52"/>
  <c r="AG52" i="52"/>
  <c r="Z184" i="52"/>
  <c r="AG43" i="52"/>
  <c r="Y48" i="52"/>
  <c r="AI402" i="52"/>
  <c r="AI119" i="52"/>
  <c r="X41" i="52"/>
  <c r="AF37" i="52"/>
  <c r="AI190" i="52"/>
  <c r="AI287" i="52"/>
  <c r="AJ287" i="52" s="1"/>
  <c r="I68" i="52"/>
  <c r="F16" i="52"/>
  <c r="I61" i="52"/>
  <c r="F9" i="52"/>
  <c r="AI435" i="52"/>
  <c r="AI423" i="52"/>
  <c r="AI355" i="52"/>
  <c r="AI379" i="52"/>
  <c r="AI337" i="52"/>
  <c r="AJ337" i="52" s="1"/>
  <c r="V46" i="52"/>
  <c r="AI124" i="52"/>
  <c r="AC46" i="52"/>
  <c r="AA48" i="52"/>
  <c r="AF40" i="52"/>
  <c r="V38" i="52"/>
  <c r="AI116" i="52"/>
  <c r="AI207" i="52"/>
  <c r="AJ207" i="52" s="1"/>
  <c r="AC38" i="52"/>
  <c r="P85" i="52"/>
  <c r="AI385" i="52"/>
  <c r="AI384" i="52"/>
  <c r="AI382" i="52"/>
  <c r="AI349" i="52"/>
  <c r="AG47" i="52"/>
  <c r="AI248" i="52"/>
  <c r="AH43" i="52"/>
  <c r="AI219" i="52"/>
  <c r="AI115" i="52"/>
  <c r="V37" i="52"/>
  <c r="AI339" i="52"/>
  <c r="AJ339" i="52" s="1"/>
  <c r="AI269" i="52"/>
  <c r="AC41" i="52"/>
  <c r="X47" i="52"/>
  <c r="AG38" i="52"/>
  <c r="W48" i="52"/>
  <c r="AH34" i="52"/>
  <c r="AI157" i="52"/>
  <c r="AJ157" i="52" s="1"/>
  <c r="V39" i="52"/>
  <c r="AI117" i="52"/>
  <c r="V40" i="52"/>
  <c r="AI118" i="52"/>
  <c r="AI168" i="52"/>
  <c r="AI165" i="52"/>
  <c r="X33" i="52"/>
  <c r="AD50" i="52"/>
  <c r="Y52" i="52"/>
  <c r="Z50" i="52"/>
  <c r="X43" i="52"/>
  <c r="AI147" i="52"/>
  <c r="W35" i="52"/>
  <c r="AD40" i="52"/>
  <c r="AI415" i="52"/>
  <c r="AJ415" i="52" s="1"/>
  <c r="AI408" i="52"/>
  <c r="AI374" i="52"/>
  <c r="AA36" i="52"/>
  <c r="AD42" i="52"/>
  <c r="AI206" i="52"/>
  <c r="Z52" i="52"/>
  <c r="X53" i="52"/>
  <c r="X51" i="52"/>
  <c r="AI192" i="52"/>
  <c r="AI201" i="52"/>
  <c r="AE38" i="52"/>
  <c r="AI154" i="52"/>
  <c r="Z38" i="52"/>
  <c r="AI193" i="52"/>
  <c r="V33" i="52"/>
  <c r="AI111" i="52"/>
  <c r="AI152" i="52"/>
  <c r="X37" i="52"/>
  <c r="F496" i="52"/>
  <c r="F497" i="52" s="1"/>
  <c r="AI130" i="52"/>
  <c r="F22" i="52"/>
  <c r="I74" i="52"/>
  <c r="I69" i="52"/>
  <c r="F17" i="52"/>
  <c r="R51" i="52"/>
  <c r="M51" i="52"/>
  <c r="S243" i="52"/>
  <c r="AJ243" i="52" s="1"/>
  <c r="Q51" i="52"/>
  <c r="S272" i="52"/>
  <c r="AJ272" i="52" s="1"/>
  <c r="AG210" i="52"/>
  <c r="S327" i="52"/>
  <c r="AA210" i="52"/>
  <c r="AA184" i="52"/>
  <c r="AD314" i="52"/>
  <c r="AC314" i="52"/>
  <c r="Z314" i="52"/>
  <c r="AE314" i="52"/>
  <c r="S254" i="52"/>
  <c r="O51" i="52"/>
  <c r="AF607" i="52"/>
  <c r="AF184" i="52"/>
  <c r="AF314" i="52"/>
  <c r="V314" i="52"/>
  <c r="AA314" i="52"/>
  <c r="Y314" i="52"/>
  <c r="AF611" i="52"/>
  <c r="V184" i="52"/>
  <c r="AD184" i="52"/>
  <c r="Y184" i="52"/>
  <c r="X184" i="52"/>
  <c r="AE184" i="52"/>
  <c r="W314" i="52"/>
  <c r="AG184" i="52"/>
  <c r="P102" i="52"/>
  <c r="P24" i="52" s="1"/>
  <c r="AG314" i="52"/>
  <c r="AH184" i="52"/>
  <c r="AC184" i="52"/>
  <c r="AD210" i="52"/>
  <c r="AE210" i="52"/>
  <c r="Z210" i="52"/>
  <c r="Y210" i="52"/>
  <c r="AH210" i="52"/>
  <c r="W210" i="52"/>
  <c r="V210" i="52"/>
  <c r="AF210" i="52"/>
  <c r="X210" i="52"/>
  <c r="X314" i="52"/>
  <c r="W184" i="52"/>
  <c r="AG236" i="52"/>
  <c r="X236" i="52"/>
  <c r="AH236" i="52"/>
  <c r="W236" i="52"/>
  <c r="AF236" i="52"/>
  <c r="AE236" i="52"/>
  <c r="AA236" i="52"/>
  <c r="AC236" i="52"/>
  <c r="Z236" i="52"/>
  <c r="Y236" i="52"/>
  <c r="AD236" i="52"/>
  <c r="AG444" i="52"/>
  <c r="X444" i="52"/>
  <c r="AC444" i="52"/>
  <c r="Z444" i="52"/>
  <c r="AF444" i="52"/>
  <c r="V444" i="52"/>
  <c r="W444" i="52"/>
  <c r="AD444" i="52"/>
  <c r="AH444" i="52"/>
  <c r="Y444" i="52"/>
  <c r="AE444" i="52"/>
  <c r="AA444" i="52"/>
  <c r="S326" i="52"/>
  <c r="AJ326" i="52" s="1"/>
  <c r="S404" i="52"/>
  <c r="AJ404" i="52" s="1"/>
  <c r="N52" i="52"/>
  <c r="AF618" i="52"/>
  <c r="AF617" i="52"/>
  <c r="O52" i="52"/>
  <c r="AF612" i="52"/>
  <c r="AF610" i="52"/>
  <c r="AH262" i="52"/>
  <c r="Y262" i="52"/>
  <c r="X262" i="52"/>
  <c r="AC262" i="52"/>
  <c r="AG262" i="52"/>
  <c r="AF262" i="52"/>
  <c r="AA262" i="52"/>
  <c r="AE262" i="52"/>
  <c r="W262" i="52"/>
  <c r="AD262" i="52"/>
  <c r="Z262" i="52"/>
  <c r="Q42" i="52"/>
  <c r="Z288" i="52"/>
  <c r="AH288" i="52"/>
  <c r="X288" i="52"/>
  <c r="AG288" i="52"/>
  <c r="W288" i="52"/>
  <c r="AF288" i="52"/>
  <c r="V288" i="52"/>
  <c r="AC288" i="52"/>
  <c r="AA288" i="52"/>
  <c r="Y288" i="52"/>
  <c r="AE288" i="52"/>
  <c r="AD288" i="52"/>
  <c r="Q50" i="52"/>
  <c r="M52" i="52"/>
  <c r="S436" i="52"/>
  <c r="AJ436" i="52" s="1"/>
  <c r="AF366" i="52"/>
  <c r="W366" i="52"/>
  <c r="Y366" i="52"/>
  <c r="AH366" i="52"/>
  <c r="X366" i="52"/>
  <c r="AG366" i="52"/>
  <c r="V366" i="52"/>
  <c r="AC366" i="52"/>
  <c r="AE366" i="52"/>
  <c r="AD366" i="52"/>
  <c r="AA366" i="52"/>
  <c r="Z366" i="52"/>
  <c r="S224" i="52"/>
  <c r="AJ224" i="52" s="1"/>
  <c r="AA418" i="52"/>
  <c r="AG418" i="52"/>
  <c r="W418" i="52"/>
  <c r="X418" i="52"/>
  <c r="AH418" i="52"/>
  <c r="AF418" i="52"/>
  <c r="AC418" i="52"/>
  <c r="AD418" i="52"/>
  <c r="Z418" i="52"/>
  <c r="Y418" i="52"/>
  <c r="AE418" i="52"/>
  <c r="Z158" i="52"/>
  <c r="AF158" i="52"/>
  <c r="AE158" i="52"/>
  <c r="AD158" i="52"/>
  <c r="Y158" i="52"/>
  <c r="X158" i="52"/>
  <c r="W158" i="52"/>
  <c r="AG158" i="52"/>
  <c r="AC158" i="52"/>
  <c r="AA158" i="52"/>
  <c r="AH158" i="52"/>
  <c r="AE340" i="52"/>
  <c r="V340" i="52"/>
  <c r="AH340" i="52"/>
  <c r="Y340" i="52"/>
  <c r="Z340" i="52"/>
  <c r="X340" i="52"/>
  <c r="W340" i="52"/>
  <c r="AD340" i="52"/>
  <c r="AG340" i="52"/>
  <c r="AF340" i="52"/>
  <c r="AC340" i="52"/>
  <c r="AA340" i="52"/>
  <c r="S251" i="52"/>
  <c r="N50" i="52"/>
  <c r="AF625" i="52"/>
  <c r="AF619" i="52"/>
  <c r="P101" i="52"/>
  <c r="P23" i="52" s="1"/>
  <c r="AD392" i="52"/>
  <c r="AC392" i="52"/>
  <c r="AA392" i="52"/>
  <c r="AG392" i="52"/>
  <c r="X392" i="52"/>
  <c r="AF392" i="52"/>
  <c r="AE392" i="52"/>
  <c r="Z392" i="52"/>
  <c r="V392" i="52"/>
  <c r="Y392" i="52"/>
  <c r="W392" i="52"/>
  <c r="AH392" i="52"/>
  <c r="S373" i="52"/>
  <c r="AJ373" i="52" s="1"/>
  <c r="AE132" i="52"/>
  <c r="AH132" i="52"/>
  <c r="Y132" i="52"/>
  <c r="W132" i="52"/>
  <c r="V132" i="52"/>
  <c r="AG132" i="52"/>
  <c r="AF132" i="52"/>
  <c r="S383" i="52" l="1"/>
  <c r="AJ383" i="52" s="1"/>
  <c r="C523" i="52"/>
  <c r="AA49" i="52"/>
  <c r="S282" i="52"/>
  <c r="AJ282" i="52" s="1"/>
  <c r="S380" i="52"/>
  <c r="AJ380" i="52" s="1"/>
  <c r="AJ327" i="52"/>
  <c r="D523" i="52"/>
  <c r="S151" i="52"/>
  <c r="AJ151" i="52" s="1"/>
  <c r="S148" i="52"/>
  <c r="AJ148" i="52" s="1"/>
  <c r="AI231" i="52"/>
  <c r="S384" i="52"/>
  <c r="AJ384" i="52" s="1"/>
  <c r="S204" i="52"/>
  <c r="AJ204" i="52" s="1"/>
  <c r="S141" i="52"/>
  <c r="AJ141" i="52" s="1"/>
  <c r="N47" i="52"/>
  <c r="S281" i="52"/>
  <c r="AJ281" i="52" s="1"/>
  <c r="H497" i="52"/>
  <c r="AI414" i="52"/>
  <c r="S376" i="52"/>
  <c r="AJ376" i="52" s="1"/>
  <c r="AF624" i="52"/>
  <c r="S222" i="52"/>
  <c r="AJ222" i="52" s="1"/>
  <c r="O50" i="52"/>
  <c r="Q46" i="52"/>
  <c r="F523" i="52"/>
  <c r="G497" i="52"/>
  <c r="AA50" i="52"/>
  <c r="AI50" i="52" s="1"/>
  <c r="E523" i="52"/>
  <c r="Q37" i="52"/>
  <c r="AG50" i="52"/>
  <c r="AI35" i="52"/>
  <c r="H523" i="52"/>
  <c r="I523" i="52" s="1"/>
  <c r="B497" i="52"/>
  <c r="Q44" i="52"/>
  <c r="X49" i="52"/>
  <c r="S356" i="52"/>
  <c r="AJ356" i="52" s="1"/>
  <c r="S147" i="52"/>
  <c r="AJ147" i="52" s="1"/>
  <c r="M35" i="52"/>
  <c r="N42" i="52"/>
  <c r="S333" i="52"/>
  <c r="AJ333" i="52" s="1"/>
  <c r="S434" i="52"/>
  <c r="AJ434" i="52" s="1"/>
  <c r="S425" i="52"/>
  <c r="AJ425" i="52" s="1"/>
  <c r="R39" i="52"/>
  <c r="AI40" i="52"/>
  <c r="B523" i="52"/>
  <c r="C497" i="52"/>
  <c r="AI45" i="52"/>
  <c r="S349" i="52"/>
  <c r="AJ349" i="52" s="1"/>
  <c r="S354" i="52"/>
  <c r="AJ354" i="52" s="1"/>
  <c r="S350" i="52"/>
  <c r="AJ350" i="52" s="1"/>
  <c r="S412" i="52"/>
  <c r="AJ412" i="52" s="1"/>
  <c r="S298" i="52"/>
  <c r="AJ298" i="52" s="1"/>
  <c r="D497" i="52"/>
  <c r="O35" i="52"/>
  <c r="S121" i="52"/>
  <c r="AJ121" i="52" s="1"/>
  <c r="AA54" i="52"/>
  <c r="S194" i="52"/>
  <c r="AJ194" i="52" s="1"/>
  <c r="S379" i="52"/>
  <c r="AJ379" i="52" s="1"/>
  <c r="R43" i="52"/>
  <c r="S385" i="52"/>
  <c r="AJ385" i="52" s="1"/>
  <c r="S198" i="52"/>
  <c r="AJ198" i="52" s="1"/>
  <c r="S386" i="52"/>
  <c r="AJ386" i="52" s="1"/>
  <c r="S173" i="52"/>
  <c r="AJ173" i="52" s="1"/>
  <c r="S431" i="52"/>
  <c r="AJ431" i="52" s="1"/>
  <c r="S177" i="52"/>
  <c r="AJ177" i="52" s="1"/>
  <c r="S324" i="52"/>
  <c r="AJ324" i="52" s="1"/>
  <c r="N45" i="52"/>
  <c r="S322" i="52"/>
  <c r="AJ322" i="52" s="1"/>
  <c r="S150" i="52"/>
  <c r="AJ150" i="52" s="1"/>
  <c r="S279" i="52"/>
  <c r="AJ279" i="52" s="1"/>
  <c r="Q38" i="52"/>
  <c r="S219" i="52"/>
  <c r="AJ219" i="52" s="1"/>
  <c r="S351" i="52"/>
  <c r="AJ351" i="52" s="1"/>
  <c r="S300" i="52"/>
  <c r="AJ300" i="52" s="1"/>
  <c r="S426" i="52"/>
  <c r="AJ426" i="52" s="1"/>
  <c r="AF623" i="52"/>
  <c r="S278" i="52"/>
  <c r="AJ278" i="52" s="1"/>
  <c r="AF609" i="52"/>
  <c r="S371" i="52"/>
  <c r="AJ371" i="52" s="1"/>
  <c r="S323" i="52"/>
  <c r="AJ323" i="52" s="1"/>
  <c r="R46" i="52"/>
  <c r="M45" i="52"/>
  <c r="R41" i="52"/>
  <c r="M40" i="52"/>
  <c r="M36" i="52"/>
  <c r="S303" i="52"/>
  <c r="AJ303" i="52" s="1"/>
  <c r="AI392" i="52"/>
  <c r="AB393" i="52" s="1"/>
  <c r="V393" i="52"/>
  <c r="AI184" i="52"/>
  <c r="AB185" i="52" s="1"/>
  <c r="V185" i="52"/>
  <c r="AI185" i="52" s="1"/>
  <c r="AI314" i="52"/>
  <c r="W315" i="52" s="1"/>
  <c r="AI210" i="52"/>
  <c r="AB211" i="52" s="1"/>
  <c r="V211" i="52"/>
  <c r="AC132" i="52"/>
  <c r="AC49" i="52"/>
  <c r="AC54" i="52" s="1"/>
  <c r="S424" i="52"/>
  <c r="AJ424" i="52" s="1"/>
  <c r="S120" i="52"/>
  <c r="AJ120" i="52" s="1"/>
  <c r="R38" i="52"/>
  <c r="S111" i="52"/>
  <c r="S176" i="52"/>
  <c r="AJ176" i="52" s="1"/>
  <c r="X54" i="52"/>
  <c r="N48" i="52"/>
  <c r="S397" i="52"/>
  <c r="S305" i="52"/>
  <c r="AJ305" i="52" s="1"/>
  <c r="O46" i="52"/>
  <c r="S143" i="52"/>
  <c r="AJ143" i="52" s="1"/>
  <c r="S200" i="52"/>
  <c r="AJ200" i="52" s="1"/>
  <c r="S358" i="52"/>
  <c r="AJ358" i="52" s="1"/>
  <c r="AF614" i="52"/>
  <c r="S124" i="52"/>
  <c r="AJ124" i="52" s="1"/>
  <c r="L46" i="52"/>
  <c r="N38" i="52"/>
  <c r="S122" i="52"/>
  <c r="AJ122" i="52" s="1"/>
  <c r="L44" i="52"/>
  <c r="L52" i="52"/>
  <c r="S130" i="52"/>
  <c r="AJ130" i="52" s="1"/>
  <c r="S248" i="52"/>
  <c r="AJ248" i="52" s="1"/>
  <c r="M43" i="52"/>
  <c r="M39" i="52"/>
  <c r="O47" i="52"/>
  <c r="N40" i="52"/>
  <c r="S201" i="52"/>
  <c r="AJ201" i="52" s="1"/>
  <c r="S273" i="52"/>
  <c r="AJ273" i="52" s="1"/>
  <c r="AJ254" i="52"/>
  <c r="S360" i="52"/>
  <c r="AJ360" i="52" s="1"/>
  <c r="N34" i="52"/>
  <c r="S399" i="52"/>
  <c r="AJ399" i="52" s="1"/>
  <c r="S256" i="52"/>
  <c r="AJ256" i="52" s="1"/>
  <c r="L33" i="52"/>
  <c r="S227" i="52"/>
  <c r="AJ227" i="52" s="1"/>
  <c r="R36" i="52"/>
  <c r="S357" i="52"/>
  <c r="AJ357" i="52" s="1"/>
  <c r="S229" i="52"/>
  <c r="AJ229" i="52" s="1"/>
  <c r="M42" i="52"/>
  <c r="Q45" i="52"/>
  <c r="S218" i="52"/>
  <c r="AJ218" i="52" s="1"/>
  <c r="AI44" i="52"/>
  <c r="I549" i="52"/>
  <c r="AH49" i="52"/>
  <c r="AH54" i="52" s="1"/>
  <c r="L39" i="52"/>
  <c r="S117" i="52"/>
  <c r="AJ117" i="52" s="1"/>
  <c r="S269" i="52"/>
  <c r="AJ269" i="52" s="1"/>
  <c r="S307" i="52"/>
  <c r="AJ307" i="52" s="1"/>
  <c r="S137" i="52"/>
  <c r="R34" i="52"/>
  <c r="S242" i="52"/>
  <c r="AJ242" i="52" s="1"/>
  <c r="R45" i="52"/>
  <c r="S308" i="52"/>
  <c r="AJ308" i="52" s="1"/>
  <c r="S216" i="52"/>
  <c r="AJ216" i="52" s="1"/>
  <c r="Q39" i="52"/>
  <c r="S174" i="52"/>
  <c r="AJ174" i="52" s="1"/>
  <c r="S140" i="52"/>
  <c r="AJ140" i="52" s="1"/>
  <c r="S352" i="52"/>
  <c r="AJ352" i="52" s="1"/>
  <c r="S195" i="52"/>
  <c r="AJ195" i="52" s="1"/>
  <c r="S199" i="52"/>
  <c r="AJ199" i="52" s="1"/>
  <c r="S375" i="52"/>
  <c r="AJ375" i="52" s="1"/>
  <c r="AF605" i="52"/>
  <c r="S145" i="52"/>
  <c r="AJ145" i="52" s="1"/>
  <c r="R44" i="52"/>
  <c r="S250" i="52"/>
  <c r="AJ250" i="52" s="1"/>
  <c r="S427" i="52"/>
  <c r="AJ427" i="52" s="1"/>
  <c r="AE185" i="52"/>
  <c r="S172" i="52"/>
  <c r="AJ172" i="52" s="1"/>
  <c r="L34" i="52"/>
  <c r="S112" i="52"/>
  <c r="AJ112" i="52" s="1"/>
  <c r="N37" i="52"/>
  <c r="S192" i="52"/>
  <c r="AJ192" i="52" s="1"/>
  <c r="AF622" i="52"/>
  <c r="M38" i="52"/>
  <c r="S114" i="52"/>
  <c r="AJ114" i="52" s="1"/>
  <c r="O36" i="52"/>
  <c r="Q36" i="52"/>
  <c r="S225" i="52"/>
  <c r="AJ225" i="52" s="1"/>
  <c r="R37" i="52"/>
  <c r="AI38" i="52"/>
  <c r="AI52" i="52"/>
  <c r="R132" i="52"/>
  <c r="I76" i="52"/>
  <c r="F24" i="52"/>
  <c r="B471" i="52"/>
  <c r="G471" i="52"/>
  <c r="H471" i="52"/>
  <c r="E471" i="52"/>
  <c r="C471" i="52"/>
  <c r="F471" i="52"/>
  <c r="D471" i="52"/>
  <c r="L36" i="52"/>
  <c r="S484" i="52"/>
  <c r="P68" i="52"/>
  <c r="Q48" i="52"/>
  <c r="S378" i="52"/>
  <c r="AJ378" i="52" s="1"/>
  <c r="F23" i="52"/>
  <c r="I75" i="52"/>
  <c r="I80" i="52" s="1"/>
  <c r="AD49" i="52"/>
  <c r="AD54" i="52" s="1"/>
  <c r="M41" i="52"/>
  <c r="AF606" i="52"/>
  <c r="R35" i="52"/>
  <c r="N43" i="52"/>
  <c r="S168" i="52"/>
  <c r="AJ168" i="52" s="1"/>
  <c r="S296" i="52"/>
  <c r="AJ296" i="52" s="1"/>
  <c r="AI366" i="52"/>
  <c r="AB367" i="52" s="1"/>
  <c r="M48" i="52"/>
  <c r="S270" i="52"/>
  <c r="AJ270" i="52" s="1"/>
  <c r="S401" i="52"/>
  <c r="AJ401" i="52" s="1"/>
  <c r="R42" i="52"/>
  <c r="AI413" i="52"/>
  <c r="S405" i="52"/>
  <c r="AJ405" i="52" s="1"/>
  <c r="S332" i="52"/>
  <c r="AJ332" i="52" s="1"/>
  <c r="S202" i="52"/>
  <c r="AJ202" i="52" s="1"/>
  <c r="AI179" i="52"/>
  <c r="AI309" i="52"/>
  <c r="S146" i="52"/>
  <c r="AJ146" i="52" s="1"/>
  <c r="AD315" i="52"/>
  <c r="S138" i="52"/>
  <c r="AJ138" i="52" s="1"/>
  <c r="S325" i="52"/>
  <c r="AJ325" i="52" s="1"/>
  <c r="S215" i="52"/>
  <c r="AI39" i="52"/>
  <c r="P7" i="52"/>
  <c r="AI127" i="52"/>
  <c r="V49" i="52"/>
  <c r="Z49" i="52"/>
  <c r="Z54" i="52" s="1"/>
  <c r="S167" i="52"/>
  <c r="AJ167" i="52" s="1"/>
  <c r="AE393" i="52"/>
  <c r="S429" i="52"/>
  <c r="AJ429" i="52" s="1"/>
  <c r="N39" i="52"/>
  <c r="S319" i="52"/>
  <c r="Q43" i="52"/>
  <c r="S274" i="52"/>
  <c r="AJ274" i="52" s="1"/>
  <c r="AI153" i="52"/>
  <c r="L41" i="52"/>
  <c r="S164" i="52"/>
  <c r="AJ164" i="52" s="1"/>
  <c r="S277" i="52"/>
  <c r="AJ277" i="52" s="1"/>
  <c r="S428" i="52"/>
  <c r="AJ428" i="52" s="1"/>
  <c r="S196" i="52"/>
  <c r="AJ196" i="52" s="1"/>
  <c r="S144" i="52"/>
  <c r="AJ144" i="52" s="1"/>
  <c r="AI257" i="52"/>
  <c r="S253" i="52"/>
  <c r="AJ253" i="52" s="1"/>
  <c r="S437" i="52"/>
  <c r="AJ437" i="52" s="1"/>
  <c r="O42" i="52"/>
  <c r="S220" i="52"/>
  <c r="AJ220" i="52" s="1"/>
  <c r="S353" i="52"/>
  <c r="AJ353" i="52" s="1"/>
  <c r="S299" i="52"/>
  <c r="AJ299" i="52" s="1"/>
  <c r="S275" i="52"/>
  <c r="AJ275" i="52" s="1"/>
  <c r="M44" i="52"/>
  <c r="S149" i="52"/>
  <c r="AJ149" i="52" s="1"/>
  <c r="S280" i="52"/>
  <c r="AJ280" i="52" s="1"/>
  <c r="S400" i="52"/>
  <c r="AJ400" i="52" s="1"/>
  <c r="AI439" i="52"/>
  <c r="M50" i="52"/>
  <c r="S178" i="52"/>
  <c r="AJ178" i="52" s="1"/>
  <c r="S139" i="52"/>
  <c r="AJ139" i="52" s="1"/>
  <c r="S193" i="52"/>
  <c r="AJ193" i="52" s="1"/>
  <c r="S221" i="52"/>
  <c r="AJ221" i="52" s="1"/>
  <c r="S230" i="52"/>
  <c r="AJ230" i="52" s="1"/>
  <c r="S402" i="52"/>
  <c r="AJ402" i="52" s="1"/>
  <c r="S170" i="52"/>
  <c r="AJ170" i="52" s="1"/>
  <c r="O37" i="52"/>
  <c r="S165" i="52"/>
  <c r="AJ165" i="52" s="1"/>
  <c r="S301" i="52"/>
  <c r="AJ301" i="52" s="1"/>
  <c r="S223" i="52"/>
  <c r="AJ223" i="52" s="1"/>
  <c r="Q35" i="52"/>
  <c r="R48" i="52"/>
  <c r="N41" i="52"/>
  <c r="Q41" i="52"/>
  <c r="X132" i="52"/>
  <c r="AI41" i="52"/>
  <c r="AI42" i="52"/>
  <c r="AI34" i="52"/>
  <c r="Y393" i="52"/>
  <c r="S321" i="52"/>
  <c r="AJ321" i="52" s="1"/>
  <c r="AG445" i="52"/>
  <c r="AF49" i="52"/>
  <c r="AF54" i="52" s="1"/>
  <c r="AI387" i="52"/>
  <c r="AI335" i="52"/>
  <c r="N36" i="52"/>
  <c r="S409" i="52"/>
  <c r="AJ409" i="52" s="1"/>
  <c r="S398" i="52"/>
  <c r="AJ398" i="52" s="1"/>
  <c r="Z211" i="52"/>
  <c r="V236" i="52"/>
  <c r="AI444" i="52"/>
  <c r="AB445" i="52" s="1"/>
  <c r="AI362" i="52"/>
  <c r="AA132" i="52"/>
  <c r="AE49" i="52"/>
  <c r="AE54" i="52" s="1"/>
  <c r="S334" i="52"/>
  <c r="AJ334" i="52" s="1"/>
  <c r="AI361" i="52"/>
  <c r="Q34" i="52"/>
  <c r="S116" i="52"/>
  <c r="AJ116" i="52" s="1"/>
  <c r="L38" i="52"/>
  <c r="S381" i="52"/>
  <c r="AJ381" i="52" s="1"/>
  <c r="S430" i="52"/>
  <c r="AJ430" i="52" s="1"/>
  <c r="S267" i="52"/>
  <c r="S249" i="52"/>
  <c r="AJ249" i="52" s="1"/>
  <c r="S329" i="52"/>
  <c r="AJ329" i="52" s="1"/>
  <c r="S175" i="52"/>
  <c r="AJ175" i="52" s="1"/>
  <c r="S377" i="52"/>
  <c r="AJ377" i="52" s="1"/>
  <c r="S362" i="52"/>
  <c r="AJ362" i="52" s="1"/>
  <c r="M34" i="52"/>
  <c r="R47" i="52"/>
  <c r="L37" i="52"/>
  <c r="S115" i="52"/>
  <c r="AJ115" i="52" s="1"/>
  <c r="S410" i="52"/>
  <c r="AJ410" i="52" s="1"/>
  <c r="AJ251" i="52"/>
  <c r="S163" i="52"/>
  <c r="S247" i="52"/>
  <c r="AJ247" i="52" s="1"/>
  <c r="S331" i="52"/>
  <c r="AJ331" i="52" s="1"/>
  <c r="S271" i="52"/>
  <c r="AJ271" i="52" s="1"/>
  <c r="S294" i="52"/>
  <c r="AJ294" i="52" s="1"/>
  <c r="O43" i="52"/>
  <c r="S226" i="52"/>
  <c r="AJ226" i="52" s="1"/>
  <c r="N44" i="52"/>
  <c r="S255" i="52"/>
  <c r="AJ255" i="52" s="1"/>
  <c r="S252" i="52"/>
  <c r="AJ252" i="52" s="1"/>
  <c r="AF615" i="52"/>
  <c r="S432" i="52"/>
  <c r="AJ432" i="52" s="1"/>
  <c r="S203" i="52"/>
  <c r="AJ203" i="52" s="1"/>
  <c r="S276" i="52"/>
  <c r="AJ276" i="52" s="1"/>
  <c r="R40" i="52"/>
  <c r="S372" i="52"/>
  <c r="AJ372" i="52" s="1"/>
  <c r="R50" i="52"/>
  <c r="Q40" i="52"/>
  <c r="S246" i="52"/>
  <c r="AJ246" i="52" s="1"/>
  <c r="S268" i="52"/>
  <c r="AJ268" i="52" s="1"/>
  <c r="S403" i="52"/>
  <c r="AJ403" i="52" s="1"/>
  <c r="L51" i="52"/>
  <c r="S129" i="52"/>
  <c r="AJ129" i="52" s="1"/>
  <c r="S244" i="52"/>
  <c r="AJ244" i="52" s="1"/>
  <c r="S142" i="52"/>
  <c r="AJ142" i="52" s="1"/>
  <c r="S374" i="52"/>
  <c r="AJ374" i="52" s="1"/>
  <c r="S304" i="52"/>
  <c r="AJ304" i="52" s="1"/>
  <c r="S297" i="52"/>
  <c r="AJ297" i="52" s="1"/>
  <c r="O41" i="52"/>
  <c r="M47" i="52"/>
  <c r="S328" i="52"/>
  <c r="AJ328" i="52" s="1"/>
  <c r="S306" i="52"/>
  <c r="AJ306" i="52" s="1"/>
  <c r="S407" i="52"/>
  <c r="AJ407" i="52" s="1"/>
  <c r="AI37" i="52"/>
  <c r="AI46" i="52"/>
  <c r="Z185" i="52"/>
  <c r="AD132" i="52"/>
  <c r="V418" i="52"/>
  <c r="AI51" i="52"/>
  <c r="F80" i="52"/>
  <c r="S359" i="52"/>
  <c r="AJ359" i="52" s="1"/>
  <c r="Y185" i="52"/>
  <c r="S406" i="52"/>
  <c r="AJ406" i="52" s="1"/>
  <c r="O33" i="52"/>
  <c r="S438" i="52"/>
  <c r="AJ438" i="52" s="1"/>
  <c r="R33" i="52"/>
  <c r="AI288" i="52"/>
  <c r="AB289" i="52" s="1"/>
  <c r="AI340" i="52"/>
  <c r="AB341" i="52" s="1"/>
  <c r="S126" i="52"/>
  <c r="AJ126" i="52" s="1"/>
  <c r="S245" i="52"/>
  <c r="AJ245" i="52" s="1"/>
  <c r="S346" i="52"/>
  <c r="AJ346" i="52" s="1"/>
  <c r="X211" i="52"/>
  <c r="AD185" i="52"/>
  <c r="S330" i="52"/>
  <c r="AJ330" i="52" s="1"/>
  <c r="S345" i="52"/>
  <c r="S414" i="52"/>
  <c r="AJ414" i="52" s="1"/>
  <c r="AG49" i="52"/>
  <c r="AG54" i="52" s="1"/>
  <c r="AE341" i="52"/>
  <c r="S408" i="52"/>
  <c r="AJ408" i="52" s="1"/>
  <c r="O34" i="52"/>
  <c r="S197" i="52"/>
  <c r="AJ197" i="52" s="1"/>
  <c r="S433" i="52"/>
  <c r="AJ433" i="52" s="1"/>
  <c r="O44" i="52"/>
  <c r="AI33" i="52"/>
  <c r="V54" i="52"/>
  <c r="AI47" i="52"/>
  <c r="AI53" i="52"/>
  <c r="AJ53" i="52" s="1"/>
  <c r="W49" i="52"/>
  <c r="W54" i="52" s="1"/>
  <c r="Y49" i="52"/>
  <c r="Y54" i="52" s="1"/>
  <c r="S191" i="52"/>
  <c r="AJ191" i="52" s="1"/>
  <c r="S169" i="52"/>
  <c r="AJ169" i="52" s="1"/>
  <c r="S347" i="52"/>
  <c r="AJ347" i="52" s="1"/>
  <c r="X341" i="52"/>
  <c r="O38" i="52"/>
  <c r="S241" i="52"/>
  <c r="O40" i="52"/>
  <c r="S295" i="52"/>
  <c r="AJ295" i="52" s="1"/>
  <c r="S320" i="52"/>
  <c r="AJ320" i="52" s="1"/>
  <c r="N35" i="52"/>
  <c r="AI283" i="52"/>
  <c r="L40" i="52"/>
  <c r="S118" i="52"/>
  <c r="AJ118" i="52" s="1"/>
  <c r="S355" i="52"/>
  <c r="AJ355" i="52" s="1"/>
  <c r="S435" i="52"/>
  <c r="AJ435" i="52" s="1"/>
  <c r="S302" i="52"/>
  <c r="AJ302" i="52" s="1"/>
  <c r="M37" i="52"/>
  <c r="S411" i="52"/>
  <c r="AJ411" i="52" s="1"/>
  <c r="N33" i="52"/>
  <c r="O48" i="52"/>
  <c r="M46" i="52"/>
  <c r="S228" i="52"/>
  <c r="AJ228" i="52" s="1"/>
  <c r="S171" i="52"/>
  <c r="AJ171" i="52" s="1"/>
  <c r="S382" i="52"/>
  <c r="AJ382" i="52" s="1"/>
  <c r="S113" i="52"/>
  <c r="AJ113" i="52" s="1"/>
  <c r="L35" i="52"/>
  <c r="Q47" i="52"/>
  <c r="S128" i="52"/>
  <c r="AJ128" i="52" s="1"/>
  <c r="AI205" i="52"/>
  <c r="S166" i="52"/>
  <c r="AJ166" i="52" s="1"/>
  <c r="AF185" i="52"/>
  <c r="S123" i="52"/>
  <c r="AJ123" i="52" s="1"/>
  <c r="O45" i="52"/>
  <c r="S190" i="52"/>
  <c r="AJ190" i="52" s="1"/>
  <c r="S125" i="52"/>
  <c r="AJ125" i="52" s="1"/>
  <c r="AI48" i="52"/>
  <c r="V262" i="52"/>
  <c r="AI36" i="52"/>
  <c r="V158" i="52"/>
  <c r="AI43" i="52"/>
  <c r="I575" i="52"/>
  <c r="M340" i="52"/>
  <c r="I306" i="52"/>
  <c r="M158" i="52"/>
  <c r="I272" i="52"/>
  <c r="R262" i="52"/>
  <c r="Q184" i="52"/>
  <c r="R184" i="52"/>
  <c r="M262" i="52"/>
  <c r="R314" i="52"/>
  <c r="M314" i="52"/>
  <c r="I281" i="52"/>
  <c r="R392" i="52"/>
  <c r="M210" i="52"/>
  <c r="I298" i="52"/>
  <c r="N418" i="52"/>
  <c r="Q210" i="52"/>
  <c r="N262" i="52"/>
  <c r="O184" i="52"/>
  <c r="O314" i="52"/>
  <c r="N392" i="52"/>
  <c r="N314" i="52"/>
  <c r="O210" i="52"/>
  <c r="N236" i="52"/>
  <c r="O340" i="52"/>
  <c r="N366" i="52"/>
  <c r="N288" i="52"/>
  <c r="I201" i="52"/>
  <c r="I330" i="52"/>
  <c r="N210" i="52"/>
  <c r="L210" i="52"/>
  <c r="L366" i="52"/>
  <c r="O288" i="52"/>
  <c r="M132" i="52"/>
  <c r="N340" i="52"/>
  <c r="O236" i="52"/>
  <c r="I373" i="52"/>
  <c r="O392" i="52"/>
  <c r="O158" i="52"/>
  <c r="O366" i="52"/>
  <c r="O444" i="52"/>
  <c r="N444" i="52"/>
  <c r="I165" i="52"/>
  <c r="O418" i="52"/>
  <c r="O262" i="52"/>
  <c r="N158" i="52"/>
  <c r="I347" i="52" l="1"/>
  <c r="I227" i="52"/>
  <c r="I412" i="52"/>
  <c r="AH393" i="52"/>
  <c r="AC341" i="52"/>
  <c r="Q33" i="52"/>
  <c r="S33" i="52" s="1"/>
  <c r="Z393" i="52"/>
  <c r="AA393" i="52"/>
  <c r="I385" i="52"/>
  <c r="I333" i="52"/>
  <c r="I352" i="52"/>
  <c r="I252" i="52"/>
  <c r="I350" i="52"/>
  <c r="X393" i="52"/>
  <c r="AD393" i="52"/>
  <c r="W393" i="52"/>
  <c r="I497" i="52"/>
  <c r="I436" i="52"/>
  <c r="I177" i="52"/>
  <c r="I149" i="52"/>
  <c r="I221" i="52"/>
  <c r="AF393" i="52"/>
  <c r="AI132" i="52"/>
  <c r="AC393" i="52"/>
  <c r="AG393" i="52"/>
  <c r="I358" i="52"/>
  <c r="I242" i="52"/>
  <c r="I246" i="52"/>
  <c r="I355" i="52"/>
  <c r="I278" i="52"/>
  <c r="I223" i="52"/>
  <c r="Z315" i="52"/>
  <c r="AD367" i="52"/>
  <c r="I152" i="52"/>
  <c r="M33" i="52"/>
  <c r="AF445" i="52"/>
  <c r="V315" i="52"/>
  <c r="I247" i="52"/>
  <c r="I332" i="52"/>
  <c r="I226" i="52"/>
  <c r="I377" i="52"/>
  <c r="D47" i="52"/>
  <c r="Z445" i="52"/>
  <c r="AC315" i="52"/>
  <c r="AD445" i="52"/>
  <c r="AA315" i="52"/>
  <c r="S348" i="52"/>
  <c r="AJ348" i="52" s="1"/>
  <c r="I251" i="52"/>
  <c r="X315" i="52"/>
  <c r="AE315" i="52"/>
  <c r="H33" i="52"/>
  <c r="I279" i="52"/>
  <c r="I295" i="52"/>
  <c r="H34" i="52"/>
  <c r="I326" i="52"/>
  <c r="G42" i="52"/>
  <c r="I376" i="52"/>
  <c r="I150" i="52"/>
  <c r="D35" i="52"/>
  <c r="I379" i="52"/>
  <c r="C43" i="52"/>
  <c r="I191" i="52"/>
  <c r="E43" i="52"/>
  <c r="I331" i="52"/>
  <c r="I372" i="52"/>
  <c r="I249" i="52"/>
  <c r="I360" i="52"/>
  <c r="G37" i="52"/>
  <c r="H39" i="52"/>
  <c r="I218" i="52"/>
  <c r="H41" i="52"/>
  <c r="G41" i="52"/>
  <c r="H46" i="52"/>
  <c r="C45" i="52"/>
  <c r="I193" i="52"/>
  <c r="AE367" i="52"/>
  <c r="S152" i="52"/>
  <c r="AJ152" i="52" s="1"/>
  <c r="S293" i="52"/>
  <c r="AJ293" i="52" s="1"/>
  <c r="Z341" i="52"/>
  <c r="D39" i="52"/>
  <c r="I148" i="52"/>
  <c r="H43" i="52"/>
  <c r="G47" i="52"/>
  <c r="I172" i="52"/>
  <c r="I403" i="52"/>
  <c r="I271" i="52"/>
  <c r="I199" i="52"/>
  <c r="I147" i="52"/>
  <c r="I230" i="52"/>
  <c r="AC367" i="52"/>
  <c r="AF315" i="52"/>
  <c r="AH445" i="52"/>
  <c r="AG315" i="52"/>
  <c r="Y315" i="52"/>
  <c r="L444" i="52"/>
  <c r="I354" i="52"/>
  <c r="I386" i="52"/>
  <c r="I348" i="52"/>
  <c r="I430" i="52"/>
  <c r="I243" i="52"/>
  <c r="W445" i="52"/>
  <c r="V367" i="52"/>
  <c r="I378" i="52"/>
  <c r="O39" i="52"/>
  <c r="S39" i="52" s="1"/>
  <c r="AJ39" i="52" s="1"/>
  <c r="I124" i="52"/>
  <c r="B46" i="52"/>
  <c r="M288" i="52"/>
  <c r="G48" i="52"/>
  <c r="D38" i="52"/>
  <c r="E40" i="52"/>
  <c r="I163" i="52"/>
  <c r="I398" i="52"/>
  <c r="I113" i="52"/>
  <c r="B35" i="52"/>
  <c r="E48" i="52"/>
  <c r="H36" i="52"/>
  <c r="I228" i="52"/>
  <c r="B38" i="52"/>
  <c r="I116" i="52"/>
  <c r="I222" i="52"/>
  <c r="C48" i="52"/>
  <c r="I203" i="52"/>
  <c r="H45" i="52"/>
  <c r="E37" i="52"/>
  <c r="I254" i="52"/>
  <c r="I296" i="52"/>
  <c r="G36" i="52"/>
  <c r="G46" i="52"/>
  <c r="Q418" i="52"/>
  <c r="I374" i="52"/>
  <c r="R418" i="52"/>
  <c r="G45" i="52"/>
  <c r="E45" i="52"/>
  <c r="M366" i="52"/>
  <c r="I406" i="52"/>
  <c r="I329" i="52"/>
  <c r="S38" i="52"/>
  <c r="AJ38" i="52" s="1"/>
  <c r="Z289" i="52"/>
  <c r="S41" i="52"/>
  <c r="AJ41" i="52" s="1"/>
  <c r="I471" i="52"/>
  <c r="L43" i="52"/>
  <c r="S423" i="52"/>
  <c r="S34" i="52"/>
  <c r="AJ34" i="52" s="1"/>
  <c r="AF289" i="52"/>
  <c r="AD289" i="52"/>
  <c r="I404" i="52"/>
  <c r="B44" i="52"/>
  <c r="I122" i="52"/>
  <c r="I428" i="52"/>
  <c r="I429" i="52"/>
  <c r="I197" i="52"/>
  <c r="I435" i="52"/>
  <c r="I437" i="52"/>
  <c r="I431" i="52"/>
  <c r="G33" i="52"/>
  <c r="I380" i="52"/>
  <c r="I114" i="52"/>
  <c r="B36" i="52"/>
  <c r="G34" i="52"/>
  <c r="I307" i="52"/>
  <c r="S127" i="52"/>
  <c r="AJ127" i="52" s="1"/>
  <c r="L49" i="52"/>
  <c r="I300" i="52"/>
  <c r="I280" i="52"/>
  <c r="I381" i="52"/>
  <c r="G35" i="52"/>
  <c r="I320" i="52"/>
  <c r="I349" i="52"/>
  <c r="I308" i="52"/>
  <c r="Q132" i="52"/>
  <c r="I219" i="52"/>
  <c r="D33" i="52"/>
  <c r="D48" i="52"/>
  <c r="I174" i="52"/>
  <c r="I204" i="52"/>
  <c r="I137" i="52"/>
  <c r="I277" i="52"/>
  <c r="C34" i="52"/>
  <c r="AF621" i="52"/>
  <c r="I325" i="52"/>
  <c r="I244" i="52"/>
  <c r="I112" i="52"/>
  <c r="B34" i="52"/>
  <c r="Q392" i="52"/>
  <c r="R444" i="52"/>
  <c r="I256" i="52"/>
  <c r="I166" i="52"/>
  <c r="I328" i="52"/>
  <c r="Q288" i="52"/>
  <c r="I297" i="52"/>
  <c r="I359" i="52"/>
  <c r="M236" i="52"/>
  <c r="N184" i="52"/>
  <c r="B47" i="52"/>
  <c r="I125" i="52"/>
  <c r="X185" i="52"/>
  <c r="S35" i="52"/>
  <c r="AJ35" i="52" s="1"/>
  <c r="AH367" i="52"/>
  <c r="L48" i="52"/>
  <c r="AC289" i="52"/>
  <c r="W341" i="52"/>
  <c r="AA185" i="52"/>
  <c r="AG211" i="52"/>
  <c r="L45" i="52"/>
  <c r="S119" i="52"/>
  <c r="AJ119" i="52" s="1"/>
  <c r="AF367" i="52"/>
  <c r="AA445" i="52"/>
  <c r="AB315" i="52"/>
  <c r="AH315" i="52"/>
  <c r="I241" i="52"/>
  <c r="M184" i="52"/>
  <c r="AG289" i="52"/>
  <c r="I141" i="52"/>
  <c r="I397" i="52"/>
  <c r="I371" i="52"/>
  <c r="D43" i="52"/>
  <c r="I432" i="52"/>
  <c r="I323" i="52"/>
  <c r="X289" i="52"/>
  <c r="AA289" i="52"/>
  <c r="AJ345" i="52"/>
  <c r="H44" i="52"/>
  <c r="H40" i="52"/>
  <c r="I267" i="52"/>
  <c r="I245" i="52"/>
  <c r="C36" i="52"/>
  <c r="Q262" i="52"/>
  <c r="R340" i="52"/>
  <c r="E41" i="52"/>
  <c r="AJ267" i="52"/>
  <c r="W289" i="52"/>
  <c r="B45" i="52"/>
  <c r="I123" i="52"/>
  <c r="D42" i="52"/>
  <c r="I334" i="52"/>
  <c r="I401" i="52"/>
  <c r="I382" i="52"/>
  <c r="E42" i="52"/>
  <c r="I302" i="52"/>
  <c r="I176" i="52"/>
  <c r="I345" i="52"/>
  <c r="N132" i="52"/>
  <c r="N49" i="52"/>
  <c r="I171" i="52"/>
  <c r="D45" i="52"/>
  <c r="C41" i="52"/>
  <c r="I268" i="52"/>
  <c r="I269" i="52"/>
  <c r="I294" i="52"/>
  <c r="I383" i="52"/>
  <c r="E46" i="52"/>
  <c r="L158" i="52"/>
  <c r="L340" i="52"/>
  <c r="I357" i="52"/>
  <c r="E39" i="52"/>
  <c r="I164" i="52"/>
  <c r="I119" i="52"/>
  <c r="B41" i="52"/>
  <c r="I178" i="52"/>
  <c r="I217" i="52"/>
  <c r="D36" i="52"/>
  <c r="I305" i="52"/>
  <c r="I346" i="52"/>
  <c r="C44" i="52"/>
  <c r="I276" i="52"/>
  <c r="B40" i="52"/>
  <c r="I118" i="52"/>
  <c r="I433" i="52"/>
  <c r="I409" i="52"/>
  <c r="I121" i="52"/>
  <c r="B43" i="52"/>
  <c r="Q314" i="52"/>
  <c r="E36" i="52"/>
  <c r="I425" i="52"/>
  <c r="I146" i="52"/>
  <c r="H48" i="52"/>
  <c r="E44" i="52"/>
  <c r="R210" i="52"/>
  <c r="I192" i="52"/>
  <c r="I304" i="52"/>
  <c r="D34" i="52"/>
  <c r="Q236" i="52"/>
  <c r="C40" i="52"/>
  <c r="I142" i="52"/>
  <c r="Q366" i="52"/>
  <c r="AC211" i="52"/>
  <c r="S40" i="52"/>
  <c r="AJ40" i="52" s="1"/>
  <c r="AI54" i="52"/>
  <c r="AF55" i="52" s="1"/>
  <c r="Y289" i="52"/>
  <c r="L392" i="52"/>
  <c r="V341" i="52"/>
  <c r="I438" i="52"/>
  <c r="L47" i="52"/>
  <c r="I407" i="52"/>
  <c r="N46" i="52"/>
  <c r="S46" i="52" s="1"/>
  <c r="AJ46" i="52" s="1"/>
  <c r="S51" i="52"/>
  <c r="AJ51" i="52" s="1"/>
  <c r="AE211" i="52"/>
  <c r="V445" i="52"/>
  <c r="AD211" i="52"/>
  <c r="AG185" i="52"/>
  <c r="AA211" i="52"/>
  <c r="AJ137" i="52"/>
  <c r="AC445" i="52"/>
  <c r="AA367" i="52"/>
  <c r="L132" i="52"/>
  <c r="AH185" i="52"/>
  <c r="D41" i="52"/>
  <c r="S217" i="52"/>
  <c r="AJ217" i="52" s="1"/>
  <c r="L262" i="52"/>
  <c r="I248" i="52"/>
  <c r="B39" i="52"/>
  <c r="I117" i="52"/>
  <c r="I351" i="52"/>
  <c r="I321" i="52"/>
  <c r="E47" i="52"/>
  <c r="I423" i="52"/>
  <c r="I111" i="52"/>
  <c r="B33" i="52"/>
  <c r="I170" i="52"/>
  <c r="Q158" i="52"/>
  <c r="S68" i="52"/>
  <c r="P16" i="52"/>
  <c r="I253" i="52"/>
  <c r="I194" i="52"/>
  <c r="G43" i="52"/>
  <c r="I427" i="52"/>
  <c r="I327" i="52"/>
  <c r="Q340" i="52"/>
  <c r="I399" i="52"/>
  <c r="AI158" i="52"/>
  <c r="V159" i="52" s="1"/>
  <c r="AJ397" i="52"/>
  <c r="S189" i="52"/>
  <c r="I375" i="52"/>
  <c r="I384" i="52"/>
  <c r="I353" i="52"/>
  <c r="I144" i="52"/>
  <c r="I356" i="52"/>
  <c r="I324" i="52"/>
  <c r="B48" i="52"/>
  <c r="I126" i="52"/>
  <c r="E35" i="52"/>
  <c r="H37" i="52"/>
  <c r="I282" i="52"/>
  <c r="I189" i="52"/>
  <c r="I224" i="52"/>
  <c r="I322" i="52"/>
  <c r="I426" i="52"/>
  <c r="I195" i="52"/>
  <c r="I424" i="52"/>
  <c r="I196" i="52"/>
  <c r="C39" i="52"/>
  <c r="I408" i="52"/>
  <c r="I168" i="52"/>
  <c r="I319" i="52"/>
  <c r="B37" i="52"/>
  <c r="I115" i="52"/>
  <c r="G44" i="52"/>
  <c r="C35" i="52"/>
  <c r="H35" i="52"/>
  <c r="G40" i="52"/>
  <c r="I410" i="52"/>
  <c r="L314" i="52"/>
  <c r="I202" i="52"/>
  <c r="M418" i="52"/>
  <c r="I303" i="52"/>
  <c r="I273" i="52"/>
  <c r="Q444" i="52"/>
  <c r="D46" i="52"/>
  <c r="I301" i="52"/>
  <c r="AJ241" i="52"/>
  <c r="Y211" i="52"/>
  <c r="AC185" i="52"/>
  <c r="AG341" i="52"/>
  <c r="AH341" i="52"/>
  <c r="AG367" i="52"/>
  <c r="AI49" i="52"/>
  <c r="AJ215" i="52"/>
  <c r="AF341" i="52"/>
  <c r="AH211" i="52"/>
  <c r="X445" i="52"/>
  <c r="Y341" i="52"/>
  <c r="AE445" i="52"/>
  <c r="S52" i="52"/>
  <c r="AJ52" i="52" s="1"/>
  <c r="AJ111" i="52"/>
  <c r="AI393" i="52"/>
  <c r="O132" i="52"/>
  <c r="O49" i="52"/>
  <c r="R236" i="52"/>
  <c r="AE55" i="52"/>
  <c r="AJ319" i="52"/>
  <c r="I173" i="52"/>
  <c r="I270" i="52"/>
  <c r="D44" i="52"/>
  <c r="I139" i="52"/>
  <c r="C42" i="52"/>
  <c r="D81" i="52"/>
  <c r="G81" i="52"/>
  <c r="C81" i="52"/>
  <c r="B81" i="52"/>
  <c r="H81" i="52"/>
  <c r="E81" i="52"/>
  <c r="F81" i="52"/>
  <c r="L418" i="52"/>
  <c r="D40" i="52"/>
  <c r="I140" i="52"/>
  <c r="I145" i="52"/>
  <c r="I216" i="52"/>
  <c r="I143" i="52"/>
  <c r="I255" i="52"/>
  <c r="H47" i="52"/>
  <c r="I274" i="52"/>
  <c r="L184" i="52"/>
  <c r="B42" i="52"/>
  <c r="I120" i="52"/>
  <c r="AH289" i="52"/>
  <c r="Y367" i="52"/>
  <c r="L42" i="52"/>
  <c r="I200" i="52"/>
  <c r="I169" i="52"/>
  <c r="G38" i="52"/>
  <c r="I405" i="52"/>
  <c r="E33" i="52"/>
  <c r="E38" i="52"/>
  <c r="C33" i="52"/>
  <c r="I250" i="52"/>
  <c r="G39" i="52"/>
  <c r="C38" i="52"/>
  <c r="I411" i="52"/>
  <c r="H42" i="52"/>
  <c r="I299" i="52"/>
  <c r="E34" i="52"/>
  <c r="I293" i="52"/>
  <c r="I198" i="52"/>
  <c r="C46" i="52"/>
  <c r="I215" i="52"/>
  <c r="I400" i="52"/>
  <c r="I275" i="52"/>
  <c r="C37" i="52"/>
  <c r="I220" i="52"/>
  <c r="I167" i="52"/>
  <c r="I138" i="52"/>
  <c r="R288" i="52"/>
  <c r="R158" i="52"/>
  <c r="R366" i="52"/>
  <c r="I225" i="52"/>
  <c r="M392" i="52"/>
  <c r="I434" i="52"/>
  <c r="I402" i="52"/>
  <c r="H38" i="52"/>
  <c r="I151" i="52"/>
  <c r="I190" i="52"/>
  <c r="C47" i="52"/>
  <c r="M444" i="52"/>
  <c r="D37" i="52"/>
  <c r="AI262" i="52"/>
  <c r="V263" i="52" s="1"/>
  <c r="L236" i="52"/>
  <c r="AE289" i="52"/>
  <c r="V289" i="52"/>
  <c r="AI418" i="52"/>
  <c r="V419" i="52" s="1"/>
  <c r="AF211" i="52"/>
  <c r="X367" i="52"/>
  <c r="AJ163" i="52"/>
  <c r="S37" i="52"/>
  <c r="AJ37" i="52" s="1"/>
  <c r="I175" i="52"/>
  <c r="AI236" i="52"/>
  <c r="V237" i="52" s="1"/>
  <c r="AD341" i="52"/>
  <c r="S36" i="52"/>
  <c r="AJ36" i="52" s="1"/>
  <c r="Y445" i="52"/>
  <c r="W367" i="52"/>
  <c r="AA341" i="52"/>
  <c r="I229" i="52"/>
  <c r="W211" i="52"/>
  <c r="AI211" i="52" s="1"/>
  <c r="S44" i="52"/>
  <c r="AJ44" i="52" s="1"/>
  <c r="Z367" i="52"/>
  <c r="L288" i="52"/>
  <c r="W185" i="52"/>
  <c r="D418" i="52"/>
  <c r="E366" i="52"/>
  <c r="E314" i="52"/>
  <c r="C314" i="52"/>
  <c r="D236" i="52"/>
  <c r="G314" i="52"/>
  <c r="H236" i="52"/>
  <c r="S180" i="52"/>
  <c r="AJ180" i="52" s="1"/>
  <c r="H288" i="52"/>
  <c r="C392" i="52"/>
  <c r="G366" i="52"/>
  <c r="C236" i="52"/>
  <c r="D158" i="52"/>
  <c r="E158" i="52"/>
  <c r="D288" i="52"/>
  <c r="G392" i="52"/>
  <c r="G262" i="52"/>
  <c r="S310" i="52"/>
  <c r="AJ310" i="52" s="1"/>
  <c r="S206" i="52"/>
  <c r="AJ206" i="52" s="1"/>
  <c r="B210" i="52"/>
  <c r="B340" i="52"/>
  <c r="S336" i="52"/>
  <c r="AJ336" i="52" s="1"/>
  <c r="S284" i="52"/>
  <c r="AJ284" i="52" s="1"/>
  <c r="D444" i="52"/>
  <c r="B132" i="52"/>
  <c r="E288" i="52"/>
  <c r="C132" i="52"/>
  <c r="S440" i="52"/>
  <c r="AJ440" i="52" s="1"/>
  <c r="S232" i="52"/>
  <c r="AJ232" i="52" s="1"/>
  <c r="B158" i="52"/>
  <c r="S388" i="52"/>
  <c r="B392" i="52"/>
  <c r="S258" i="52"/>
  <c r="AJ258" i="52" s="1"/>
  <c r="E418" i="52"/>
  <c r="S132" i="52" l="1"/>
  <c r="Y55" i="52"/>
  <c r="S257" i="52"/>
  <c r="AJ257" i="52" s="1"/>
  <c r="V55" i="52"/>
  <c r="N54" i="52"/>
  <c r="AI315" i="52"/>
  <c r="X55" i="52"/>
  <c r="AG55" i="52"/>
  <c r="M49" i="52"/>
  <c r="M54" i="52" s="1"/>
  <c r="AH55" i="52"/>
  <c r="AC55" i="52"/>
  <c r="O54" i="52"/>
  <c r="Z55" i="52"/>
  <c r="AI367" i="52"/>
  <c r="B444" i="52"/>
  <c r="H210" i="52"/>
  <c r="G210" i="52"/>
  <c r="D184" i="52"/>
  <c r="E340" i="52"/>
  <c r="G236" i="52"/>
  <c r="C262" i="52"/>
  <c r="I45" i="52"/>
  <c r="I44" i="52"/>
  <c r="I35" i="52"/>
  <c r="C158" i="52"/>
  <c r="H366" i="52"/>
  <c r="H314" i="52"/>
  <c r="H158" i="52"/>
  <c r="N133" i="52"/>
  <c r="AJ132" i="52"/>
  <c r="T132" i="52"/>
  <c r="P133" i="52"/>
  <c r="L133" i="52"/>
  <c r="R133" i="52"/>
  <c r="Q133" i="52"/>
  <c r="O133" i="52"/>
  <c r="M133" i="52"/>
  <c r="S309" i="52"/>
  <c r="S439" i="52"/>
  <c r="AJ439" i="52" s="1"/>
  <c r="AI445" i="52"/>
  <c r="AI341" i="52"/>
  <c r="S153" i="52"/>
  <c r="I36" i="52"/>
  <c r="H444" i="52"/>
  <c r="S283" i="52"/>
  <c r="I34" i="52"/>
  <c r="S43" i="52"/>
  <c r="AJ43" i="52" s="1"/>
  <c r="C366" i="52"/>
  <c r="E236" i="52"/>
  <c r="S179" i="52"/>
  <c r="I37" i="52"/>
  <c r="I33" i="52"/>
  <c r="S48" i="52"/>
  <c r="AJ48" i="52" s="1"/>
  <c r="H418" i="52"/>
  <c r="D314" i="52"/>
  <c r="H262" i="52"/>
  <c r="D262" i="52"/>
  <c r="D210" i="52"/>
  <c r="G158" i="52"/>
  <c r="G184" i="52"/>
  <c r="D366" i="52"/>
  <c r="AB237" i="52"/>
  <c r="AF237" i="52"/>
  <c r="W237" i="52"/>
  <c r="AC237" i="52"/>
  <c r="AA237" i="52"/>
  <c r="X237" i="52"/>
  <c r="AG237" i="52"/>
  <c r="AD237" i="52"/>
  <c r="Z237" i="52"/>
  <c r="AE237" i="52"/>
  <c r="Y237" i="52"/>
  <c r="AH237" i="52"/>
  <c r="AB263" i="52"/>
  <c r="W263" i="52"/>
  <c r="Z263" i="52"/>
  <c r="AC263" i="52"/>
  <c r="AA263" i="52"/>
  <c r="AH263" i="52"/>
  <c r="AD263" i="52"/>
  <c r="Y263" i="52"/>
  <c r="AF263" i="52"/>
  <c r="AG263" i="52"/>
  <c r="AE263" i="52"/>
  <c r="X263" i="52"/>
  <c r="S42" i="52"/>
  <c r="AJ42" i="52" s="1"/>
  <c r="S262" i="52"/>
  <c r="S205" i="52"/>
  <c r="AJ205" i="52" s="1"/>
  <c r="AB55" i="52"/>
  <c r="AA55" i="52"/>
  <c r="I43" i="52"/>
  <c r="S231" i="52"/>
  <c r="AJ231" i="52" s="1"/>
  <c r="B262" i="52"/>
  <c r="AD55" i="52"/>
  <c r="W55" i="52"/>
  <c r="R49" i="52"/>
  <c r="R54" i="52" s="1"/>
  <c r="E210" i="52"/>
  <c r="E392" i="52"/>
  <c r="AB159" i="52"/>
  <c r="W159" i="52"/>
  <c r="AI159" i="52" s="1"/>
  <c r="AH159" i="52"/>
  <c r="X159" i="52"/>
  <c r="AA159" i="52"/>
  <c r="Y159" i="52"/>
  <c r="AD159" i="52"/>
  <c r="AE159" i="52"/>
  <c r="AC159" i="52"/>
  <c r="AF159" i="52"/>
  <c r="AG159" i="52"/>
  <c r="Z159" i="52"/>
  <c r="I41" i="52"/>
  <c r="I42" i="52"/>
  <c r="I47" i="52"/>
  <c r="G444" i="52"/>
  <c r="I38" i="52"/>
  <c r="B184" i="52"/>
  <c r="H184" i="52"/>
  <c r="C418" i="52"/>
  <c r="E262" i="52"/>
  <c r="C210" i="52"/>
  <c r="C340" i="52"/>
  <c r="C288" i="52"/>
  <c r="AB419" i="52"/>
  <c r="W419" i="52"/>
  <c r="AI419" i="52" s="1"/>
  <c r="AH419" i="52"/>
  <c r="AG419" i="52"/>
  <c r="AC419" i="52"/>
  <c r="Z419" i="52"/>
  <c r="Y419" i="52"/>
  <c r="AD419" i="52"/>
  <c r="AA419" i="52"/>
  <c r="AE419" i="52"/>
  <c r="AF419" i="52"/>
  <c r="X419" i="52"/>
  <c r="S413" i="52"/>
  <c r="S361" i="52"/>
  <c r="I39" i="52"/>
  <c r="L54" i="52"/>
  <c r="B366" i="52"/>
  <c r="G132" i="52"/>
  <c r="H132" i="52"/>
  <c r="I46" i="52"/>
  <c r="D392" i="52"/>
  <c r="I40" i="52"/>
  <c r="AJ423" i="52"/>
  <c r="E132" i="52"/>
  <c r="H340" i="52"/>
  <c r="H392" i="52"/>
  <c r="B288" i="52"/>
  <c r="Q49" i="52"/>
  <c r="Q54" i="52" s="1"/>
  <c r="D132" i="52"/>
  <c r="D340" i="52"/>
  <c r="C444" i="52"/>
  <c r="G340" i="52"/>
  <c r="E444" i="52"/>
  <c r="I81" i="52"/>
  <c r="B418" i="52"/>
  <c r="S154" i="52"/>
  <c r="AJ154" i="52" s="1"/>
  <c r="L50" i="52"/>
  <c r="I127" i="52"/>
  <c r="I132" i="52" s="1"/>
  <c r="C184" i="52"/>
  <c r="E184" i="52"/>
  <c r="G288" i="52"/>
  <c r="G418" i="52"/>
  <c r="AI289" i="52"/>
  <c r="I48" i="52"/>
  <c r="AJ189" i="52"/>
  <c r="S210" i="52"/>
  <c r="AJ33" i="52"/>
  <c r="S47" i="52"/>
  <c r="AJ47" i="52" s="1"/>
  <c r="S335" i="52"/>
  <c r="S387" i="52"/>
  <c r="S45" i="52"/>
  <c r="AJ45" i="52" s="1"/>
  <c r="B236" i="52"/>
  <c r="G52" i="52"/>
  <c r="E52" i="52"/>
  <c r="H52" i="52"/>
  <c r="C52" i="52"/>
  <c r="I335" i="52" l="1"/>
  <c r="I340" i="52" s="1"/>
  <c r="AI55" i="52"/>
  <c r="I206" i="52"/>
  <c r="S444" i="52"/>
  <c r="I283" i="52"/>
  <c r="I288" i="52" s="1"/>
  <c r="F289" i="52" s="1"/>
  <c r="AI263" i="52"/>
  <c r="E49" i="52"/>
  <c r="E54" i="52" s="1"/>
  <c r="AI237" i="52"/>
  <c r="I361" i="52"/>
  <c r="I366" i="52" s="1"/>
  <c r="D50" i="52"/>
  <c r="G289" i="52"/>
  <c r="D289" i="52"/>
  <c r="I414" i="52"/>
  <c r="I362" i="52"/>
  <c r="C50" i="52"/>
  <c r="R263" i="52"/>
  <c r="AJ262" i="52"/>
  <c r="Q263" i="52"/>
  <c r="L263" i="52"/>
  <c r="N263" i="52"/>
  <c r="M263" i="52"/>
  <c r="O263" i="52"/>
  <c r="T262" i="52"/>
  <c r="P263" i="52"/>
  <c r="AJ179" i="52"/>
  <c r="S184" i="52"/>
  <c r="I336" i="52"/>
  <c r="I205" i="52"/>
  <c r="I210" i="52" s="1"/>
  <c r="I153" i="52"/>
  <c r="I158" i="52" s="1"/>
  <c r="G49" i="52"/>
  <c r="G54" i="52" s="1"/>
  <c r="I154" i="52"/>
  <c r="B50" i="52"/>
  <c r="N211" i="52"/>
  <c r="Q211" i="52"/>
  <c r="R211" i="52"/>
  <c r="P211" i="52"/>
  <c r="M211" i="52"/>
  <c r="T210" i="52"/>
  <c r="AJ210" i="52"/>
  <c r="L211" i="52"/>
  <c r="O211" i="52"/>
  <c r="AJ413" i="52"/>
  <c r="S418" i="52"/>
  <c r="B52" i="52"/>
  <c r="I130" i="52"/>
  <c r="E133" i="52"/>
  <c r="C133" i="52"/>
  <c r="D133" i="52"/>
  <c r="F133" i="52"/>
  <c r="H133" i="52"/>
  <c r="B133" i="52"/>
  <c r="G133" i="52"/>
  <c r="S236" i="52"/>
  <c r="I231" i="52"/>
  <c r="I236" i="52" s="1"/>
  <c r="AJ283" i="52"/>
  <c r="S288" i="52"/>
  <c r="I309" i="52"/>
  <c r="I314" i="52" s="1"/>
  <c r="B314" i="52"/>
  <c r="I232" i="52"/>
  <c r="AJ361" i="52"/>
  <c r="S366" i="52"/>
  <c r="B49" i="52"/>
  <c r="L445" i="52"/>
  <c r="Q445" i="52"/>
  <c r="O445" i="52"/>
  <c r="P445" i="52"/>
  <c r="AJ444" i="52"/>
  <c r="T444" i="52"/>
  <c r="R445" i="52"/>
  <c r="N445" i="52"/>
  <c r="M445" i="52"/>
  <c r="S49" i="52"/>
  <c r="I440" i="52"/>
  <c r="I258" i="52"/>
  <c r="I180" i="52"/>
  <c r="E50" i="52"/>
  <c r="AJ387" i="52"/>
  <c r="S392" i="52"/>
  <c r="C49" i="52"/>
  <c r="C54" i="52" s="1"/>
  <c r="I179" i="52"/>
  <c r="I184" i="52" s="1"/>
  <c r="I387" i="52"/>
  <c r="I392" i="52" s="1"/>
  <c r="AJ153" i="52"/>
  <c r="S158" i="52"/>
  <c r="G367" i="52"/>
  <c r="F367" i="52"/>
  <c r="E367" i="52"/>
  <c r="D367" i="52"/>
  <c r="H367" i="52"/>
  <c r="C367" i="52"/>
  <c r="B367" i="52"/>
  <c r="D341" i="52"/>
  <c r="E341" i="52"/>
  <c r="G341" i="52"/>
  <c r="H341" i="52"/>
  <c r="B341" i="52"/>
  <c r="F341" i="52"/>
  <c r="C341" i="52"/>
  <c r="I413" i="52"/>
  <c r="I418" i="52" s="1"/>
  <c r="I310" i="52"/>
  <c r="I439" i="52"/>
  <c r="I444" i="52" s="1"/>
  <c r="I284" i="52"/>
  <c r="S133" i="52"/>
  <c r="AJ133" i="52" s="1"/>
  <c r="I388" i="52"/>
  <c r="H50" i="52"/>
  <c r="G50" i="52"/>
  <c r="AJ335" i="52"/>
  <c r="S340" i="52"/>
  <c r="S50" i="52"/>
  <c r="AJ50" i="52" s="1"/>
  <c r="D49" i="52"/>
  <c r="D54" i="52" s="1"/>
  <c r="H49" i="52"/>
  <c r="H54" i="52" s="1"/>
  <c r="AJ309" i="52"/>
  <c r="S314" i="52"/>
  <c r="I257" i="52"/>
  <c r="I262" i="52" s="1"/>
  <c r="E289" i="52" l="1"/>
  <c r="H289" i="52"/>
  <c r="C289" i="52"/>
  <c r="B289" i="52"/>
  <c r="H159" i="52"/>
  <c r="G159" i="52"/>
  <c r="B159" i="52"/>
  <c r="E159" i="52"/>
  <c r="D159" i="52"/>
  <c r="F159" i="52"/>
  <c r="C159" i="52"/>
  <c r="B445" i="52"/>
  <c r="H445" i="52"/>
  <c r="C445" i="52"/>
  <c r="D445" i="52"/>
  <c r="E445" i="52"/>
  <c r="G445" i="52"/>
  <c r="F445" i="52"/>
  <c r="I52" i="52"/>
  <c r="D211" i="52"/>
  <c r="B211" i="52"/>
  <c r="G211" i="52"/>
  <c r="C211" i="52"/>
  <c r="E211" i="52"/>
  <c r="H211" i="52"/>
  <c r="F211" i="52"/>
  <c r="Q341" i="52"/>
  <c r="N341" i="52"/>
  <c r="L341" i="52"/>
  <c r="M341" i="52"/>
  <c r="O341" i="52"/>
  <c r="P341" i="52"/>
  <c r="AJ340" i="52"/>
  <c r="R341" i="52"/>
  <c r="T340" i="52"/>
  <c r="N159" i="52"/>
  <c r="P159" i="52"/>
  <c r="L159" i="52"/>
  <c r="Q159" i="52"/>
  <c r="R159" i="52"/>
  <c r="M159" i="52"/>
  <c r="AJ158" i="52"/>
  <c r="T158" i="52"/>
  <c r="O159" i="52"/>
  <c r="I133" i="52"/>
  <c r="N419" i="52"/>
  <c r="Q419" i="52"/>
  <c r="T418" i="52"/>
  <c r="P419" i="52"/>
  <c r="L419" i="52"/>
  <c r="M419" i="52"/>
  <c r="R419" i="52"/>
  <c r="AJ418" i="52"/>
  <c r="O419" i="52"/>
  <c r="S263" i="52"/>
  <c r="AJ263" i="52" s="1"/>
  <c r="P237" i="52"/>
  <c r="N237" i="52"/>
  <c r="L237" i="52"/>
  <c r="T236" i="52"/>
  <c r="O237" i="52"/>
  <c r="AJ236" i="52"/>
  <c r="Q237" i="52"/>
  <c r="R237" i="52"/>
  <c r="M237" i="52"/>
  <c r="D263" i="52"/>
  <c r="C263" i="52"/>
  <c r="G263" i="52"/>
  <c r="B263" i="52"/>
  <c r="F263" i="52"/>
  <c r="H263" i="52"/>
  <c r="E263" i="52"/>
  <c r="H419" i="52"/>
  <c r="D419" i="52"/>
  <c r="G419" i="52"/>
  <c r="C419" i="52"/>
  <c r="B419" i="52"/>
  <c r="F419" i="52"/>
  <c r="E419" i="52"/>
  <c r="D315" i="52"/>
  <c r="B315" i="52"/>
  <c r="G315" i="52"/>
  <c r="H315" i="52"/>
  <c r="C315" i="52"/>
  <c r="F315" i="52"/>
  <c r="E315" i="52"/>
  <c r="B185" i="52"/>
  <c r="F185" i="52"/>
  <c r="E185" i="52"/>
  <c r="G185" i="52"/>
  <c r="C185" i="52"/>
  <c r="H185" i="52"/>
  <c r="D185" i="52"/>
  <c r="AJ49" i="52"/>
  <c r="S54" i="52"/>
  <c r="R289" i="52"/>
  <c r="L289" i="52"/>
  <c r="P289" i="52"/>
  <c r="N289" i="52"/>
  <c r="Q289" i="52"/>
  <c r="T288" i="52"/>
  <c r="O289" i="52"/>
  <c r="M289" i="52"/>
  <c r="AJ288" i="52"/>
  <c r="S211" i="52"/>
  <c r="AJ211" i="52" s="1"/>
  <c r="I50" i="52"/>
  <c r="O367" i="52"/>
  <c r="N367" i="52"/>
  <c r="P367" i="52"/>
  <c r="L367" i="52"/>
  <c r="Q367" i="52"/>
  <c r="R367" i="52"/>
  <c r="T366" i="52"/>
  <c r="M367" i="52"/>
  <c r="AJ366" i="52"/>
  <c r="I367" i="52"/>
  <c r="E393" i="52"/>
  <c r="H393" i="52"/>
  <c r="B393" i="52"/>
  <c r="G393" i="52"/>
  <c r="C393" i="52"/>
  <c r="F393" i="52"/>
  <c r="D393" i="52"/>
  <c r="I341" i="52"/>
  <c r="S445" i="52"/>
  <c r="AJ445" i="52" s="1"/>
  <c r="O185" i="52"/>
  <c r="AJ184" i="52"/>
  <c r="R185" i="52"/>
  <c r="T184" i="52"/>
  <c r="M185" i="52"/>
  <c r="P185" i="52"/>
  <c r="L185" i="52"/>
  <c r="N185" i="52"/>
  <c r="Q185" i="52"/>
  <c r="Q315" i="52"/>
  <c r="P315" i="52"/>
  <c r="R315" i="52"/>
  <c r="O315" i="52"/>
  <c r="N315" i="52"/>
  <c r="L315" i="52"/>
  <c r="T314" i="52"/>
  <c r="AJ314" i="52"/>
  <c r="M315" i="52"/>
  <c r="AJ392" i="52"/>
  <c r="P393" i="52"/>
  <c r="O393" i="52"/>
  <c r="T392" i="52"/>
  <c r="Q393" i="52"/>
  <c r="M393" i="52"/>
  <c r="L393" i="52"/>
  <c r="N393" i="52"/>
  <c r="R393" i="52"/>
  <c r="I49" i="52"/>
  <c r="I54" i="52" s="1"/>
  <c r="B54" i="52"/>
  <c r="D237" i="52"/>
  <c r="B237" i="52"/>
  <c r="E237" i="52"/>
  <c r="C237" i="52"/>
  <c r="H237" i="52"/>
  <c r="G237" i="52"/>
  <c r="F237" i="52"/>
  <c r="I289" i="52"/>
  <c r="S315" i="52" l="1"/>
  <c r="AJ315" i="52" s="1"/>
  <c r="S185" i="52"/>
  <c r="AJ185" i="52" s="1"/>
  <c r="I393" i="52"/>
  <c r="I315" i="52"/>
  <c r="S237" i="52"/>
  <c r="AJ237" i="52" s="1"/>
  <c r="S419" i="52"/>
  <c r="AJ419" i="52" s="1"/>
  <c r="I445" i="52"/>
  <c r="D55" i="52"/>
  <c r="B55" i="52"/>
  <c r="C55" i="52"/>
  <c r="F55" i="52"/>
  <c r="G55" i="52"/>
  <c r="E55" i="52"/>
  <c r="H55" i="52"/>
  <c r="S367" i="52"/>
  <c r="AJ367" i="52" s="1"/>
  <c r="N55" i="52"/>
  <c r="T54" i="52"/>
  <c r="Q55" i="52"/>
  <c r="M55" i="52"/>
  <c r="AJ54" i="52"/>
  <c r="L55" i="52"/>
  <c r="O55" i="52"/>
  <c r="R55" i="52"/>
  <c r="P55" i="52"/>
  <c r="I185" i="52"/>
  <c r="I237" i="52"/>
  <c r="I419" i="52"/>
  <c r="I263" i="52"/>
  <c r="S341" i="52"/>
  <c r="AJ341" i="52" s="1"/>
  <c r="I159" i="52"/>
  <c r="S159" i="52"/>
  <c r="AJ159" i="52" s="1"/>
  <c r="I211" i="52"/>
  <c r="S393" i="52"/>
  <c r="AJ393" i="52" s="1"/>
  <c r="S289" i="52"/>
  <c r="AJ289" i="52" s="1"/>
  <c r="I573" i="51"/>
  <c r="I572" i="51"/>
  <c r="I571" i="51"/>
  <c r="I570" i="51"/>
  <c r="I569" i="51"/>
  <c r="I568" i="51"/>
  <c r="I567" i="51"/>
  <c r="I566" i="51"/>
  <c r="I565" i="51"/>
  <c r="I564" i="51"/>
  <c r="I563" i="51"/>
  <c r="I562" i="51"/>
  <c r="I561" i="51"/>
  <c r="I560" i="51"/>
  <c r="I559" i="51"/>
  <c r="I558" i="51"/>
  <c r="I557" i="51"/>
  <c r="I556" i="51"/>
  <c r="I555" i="51"/>
  <c r="I554" i="51"/>
  <c r="I547" i="51"/>
  <c r="I546" i="51"/>
  <c r="I545" i="51"/>
  <c r="I544" i="51"/>
  <c r="I543" i="51"/>
  <c r="I542" i="51"/>
  <c r="I541" i="51"/>
  <c r="I540" i="51"/>
  <c r="I539" i="51"/>
  <c r="I538" i="51"/>
  <c r="I537" i="51"/>
  <c r="I536" i="51"/>
  <c r="I535" i="51"/>
  <c r="I534" i="51"/>
  <c r="I533" i="51"/>
  <c r="I532" i="51"/>
  <c r="I531" i="51"/>
  <c r="I530" i="51"/>
  <c r="I529" i="51"/>
  <c r="I528" i="51"/>
  <c r="I521" i="51"/>
  <c r="I520" i="51"/>
  <c r="I519" i="51"/>
  <c r="I518" i="51"/>
  <c r="I517" i="51"/>
  <c r="I516" i="51"/>
  <c r="I515" i="51"/>
  <c r="I514" i="51"/>
  <c r="I513" i="51"/>
  <c r="I512" i="51"/>
  <c r="I511" i="51"/>
  <c r="I510" i="51"/>
  <c r="I509" i="51"/>
  <c r="I508" i="51"/>
  <c r="I507" i="51"/>
  <c r="I506" i="51"/>
  <c r="I505" i="51"/>
  <c r="I504" i="51"/>
  <c r="I503" i="51"/>
  <c r="I502" i="51"/>
  <c r="I495" i="51"/>
  <c r="I494" i="51"/>
  <c r="I493" i="51"/>
  <c r="I492" i="51"/>
  <c r="I491" i="51"/>
  <c r="I490" i="51"/>
  <c r="I489" i="51"/>
  <c r="I488" i="51"/>
  <c r="I487" i="51"/>
  <c r="I486" i="51"/>
  <c r="I485" i="51"/>
  <c r="I484" i="51"/>
  <c r="I483" i="51"/>
  <c r="I482" i="51"/>
  <c r="I481" i="51"/>
  <c r="I480" i="51"/>
  <c r="I479" i="51"/>
  <c r="I478" i="51"/>
  <c r="I477" i="51"/>
  <c r="I476" i="51"/>
  <c r="AH42" i="51" l="1"/>
  <c r="AG34" i="51"/>
  <c r="AG38" i="51"/>
  <c r="AG35" i="51"/>
  <c r="I452" i="51"/>
  <c r="F62" i="51"/>
  <c r="I456" i="51"/>
  <c r="F66" i="51"/>
  <c r="I460" i="51"/>
  <c r="F70" i="51"/>
  <c r="I464" i="51"/>
  <c r="F74" i="51"/>
  <c r="I468" i="51"/>
  <c r="F78" i="51"/>
  <c r="I55" i="52"/>
  <c r="I457" i="51"/>
  <c r="F67" i="51"/>
  <c r="I469" i="51"/>
  <c r="F79" i="51"/>
  <c r="I501" i="51"/>
  <c r="I522" i="51" s="1"/>
  <c r="F522" i="51"/>
  <c r="AG36" i="51"/>
  <c r="I450" i="51"/>
  <c r="F60" i="51"/>
  <c r="I454" i="51"/>
  <c r="F64" i="51"/>
  <c r="I458" i="51"/>
  <c r="F68" i="51"/>
  <c r="I462" i="51"/>
  <c r="F72" i="51"/>
  <c r="I466" i="51"/>
  <c r="F76" i="51"/>
  <c r="F496" i="51"/>
  <c r="I475" i="51"/>
  <c r="I496" i="51" s="1"/>
  <c r="S55" i="52"/>
  <c r="AJ55" i="52" s="1"/>
  <c r="I453" i="51"/>
  <c r="F63" i="51"/>
  <c r="I465" i="51"/>
  <c r="F75" i="51"/>
  <c r="AH47" i="51"/>
  <c r="AG50" i="51"/>
  <c r="I553" i="51"/>
  <c r="I574" i="51" s="1"/>
  <c r="F574" i="51"/>
  <c r="I449" i="51"/>
  <c r="F470" i="51"/>
  <c r="F59" i="51"/>
  <c r="I461" i="51"/>
  <c r="F71" i="51"/>
  <c r="I527" i="51"/>
  <c r="I548" i="51" s="1"/>
  <c r="F548" i="51"/>
  <c r="AH44" i="51"/>
  <c r="I451" i="51"/>
  <c r="F61" i="51"/>
  <c r="F65" i="51"/>
  <c r="I455" i="51"/>
  <c r="I459" i="51"/>
  <c r="F69" i="51"/>
  <c r="I463" i="51"/>
  <c r="F73" i="51"/>
  <c r="I467" i="51"/>
  <c r="F77" i="51"/>
  <c r="P100" i="51"/>
  <c r="P22" i="51" s="1"/>
  <c r="P88" i="51"/>
  <c r="P10" i="51" s="1"/>
  <c r="P103" i="51"/>
  <c r="P25" i="51" s="1"/>
  <c r="P87" i="51"/>
  <c r="P9" i="51" s="1"/>
  <c r="P98" i="51"/>
  <c r="P20" i="51" s="1"/>
  <c r="P102" i="51"/>
  <c r="P24" i="51" s="1"/>
  <c r="P95" i="51"/>
  <c r="P104" i="51"/>
  <c r="P26" i="51" s="1"/>
  <c r="P93" i="51"/>
  <c r="P15" i="51" s="1"/>
  <c r="P97" i="51"/>
  <c r="P19" i="51" s="1"/>
  <c r="P86" i="51"/>
  <c r="P8" i="51" s="1"/>
  <c r="P90" i="51"/>
  <c r="P12" i="51" s="1"/>
  <c r="P105" i="51"/>
  <c r="P27" i="51" s="1"/>
  <c r="P89" i="51"/>
  <c r="P11" i="51" s="1"/>
  <c r="P101" i="51"/>
  <c r="P23" i="51" s="1"/>
  <c r="AG53" i="51"/>
  <c r="AI144" i="51"/>
  <c r="AG262" i="51"/>
  <c r="AG366" i="51"/>
  <c r="AH418" i="51"/>
  <c r="AI365" i="51"/>
  <c r="AJ365" i="51" s="1"/>
  <c r="AH39" i="51"/>
  <c r="AH43" i="51"/>
  <c r="AG48" i="51"/>
  <c r="X41" i="51" l="1"/>
  <c r="AH340" i="51"/>
  <c r="AI180" i="51"/>
  <c r="AI195" i="51"/>
  <c r="AI206" i="51"/>
  <c r="AG210" i="51"/>
  <c r="AG46" i="51"/>
  <c r="AG45" i="51"/>
  <c r="AE418" i="51"/>
  <c r="AE340" i="51"/>
  <c r="AC35" i="51"/>
  <c r="AG40" i="51"/>
  <c r="AC418" i="51"/>
  <c r="AI379" i="51"/>
  <c r="AE392" i="51"/>
  <c r="AG392" i="51"/>
  <c r="AC340" i="51"/>
  <c r="AI222" i="51"/>
  <c r="Z35" i="51"/>
  <c r="AI416" i="51"/>
  <c r="AJ416" i="51" s="1"/>
  <c r="X418" i="51"/>
  <c r="Z392" i="51"/>
  <c r="AI333" i="51"/>
  <c r="X340" i="51"/>
  <c r="AI286" i="51"/>
  <c r="AJ286" i="51" s="1"/>
  <c r="AI274" i="51"/>
  <c r="AI232" i="51"/>
  <c r="AI220" i="51"/>
  <c r="AI181" i="51"/>
  <c r="AJ181" i="51" s="1"/>
  <c r="AC34" i="51"/>
  <c r="AH392" i="51"/>
  <c r="AI269" i="51"/>
  <c r="AI390" i="51"/>
  <c r="AJ390" i="51" s="1"/>
  <c r="AI374" i="51"/>
  <c r="AI417" i="51"/>
  <c r="AJ417" i="51" s="1"/>
  <c r="AI406" i="51"/>
  <c r="X392" i="51"/>
  <c r="AI380" i="51"/>
  <c r="AI375" i="51"/>
  <c r="AI372" i="51"/>
  <c r="AI354" i="51"/>
  <c r="AI409" i="51"/>
  <c r="AI405" i="51"/>
  <c r="AI352" i="51"/>
  <c r="AC366" i="51"/>
  <c r="AI339" i="51"/>
  <c r="AJ339" i="51" s="1"/>
  <c r="AI331" i="51"/>
  <c r="Z340" i="51"/>
  <c r="AI326" i="51"/>
  <c r="AA340" i="51"/>
  <c r="AI299" i="51"/>
  <c r="AI348" i="51"/>
  <c r="AH366" i="51"/>
  <c r="AI297" i="51"/>
  <c r="AE314" i="51"/>
  <c r="AI284" i="51"/>
  <c r="AI272" i="51"/>
  <c r="AI243" i="51"/>
  <c r="AI226" i="51"/>
  <c r="AI218" i="51"/>
  <c r="AI205" i="51"/>
  <c r="AI200" i="51"/>
  <c r="AI197" i="51"/>
  <c r="AH35" i="51"/>
  <c r="AI285" i="51"/>
  <c r="AJ285" i="51" s="1"/>
  <c r="AI268" i="51"/>
  <c r="AI255" i="51"/>
  <c r="AH37" i="51"/>
  <c r="AH53" i="51"/>
  <c r="AI179" i="51"/>
  <c r="AI174" i="51"/>
  <c r="AI171" i="51"/>
  <c r="AI169" i="51"/>
  <c r="AI146" i="51"/>
  <c r="AI138" i="51"/>
  <c r="AC48" i="51"/>
  <c r="X34" i="51"/>
  <c r="AH184" i="51"/>
  <c r="AI137" i="51"/>
  <c r="AH45" i="51"/>
  <c r="AG41" i="51"/>
  <c r="Z40" i="51"/>
  <c r="AA36" i="51"/>
  <c r="X35" i="51"/>
  <c r="AI424" i="51"/>
  <c r="AI429" i="51"/>
  <c r="AI403" i="51"/>
  <c r="AI382" i="51"/>
  <c r="AI356" i="51"/>
  <c r="AI312" i="51"/>
  <c r="AJ312" i="51" s="1"/>
  <c r="AI282" i="51"/>
  <c r="AI207" i="51"/>
  <c r="AJ207" i="51" s="1"/>
  <c r="AI165" i="51"/>
  <c r="AG184" i="51"/>
  <c r="AI404" i="51"/>
  <c r="Z418" i="51"/>
  <c r="AC392" i="51"/>
  <c r="AI362" i="51"/>
  <c r="AG418" i="51"/>
  <c r="Z366" i="51"/>
  <c r="AI335" i="51"/>
  <c r="AG340" i="51"/>
  <c r="V53" i="51"/>
  <c r="AG314" i="51"/>
  <c r="AI271" i="51"/>
  <c r="AH46" i="51"/>
  <c r="AH132" i="51"/>
  <c r="AI178" i="51"/>
  <c r="AI175" i="51"/>
  <c r="AI168" i="51"/>
  <c r="X40" i="51"/>
  <c r="AH41" i="51"/>
  <c r="AI261" i="51"/>
  <c r="AJ261" i="51" s="1"/>
  <c r="AI245" i="51"/>
  <c r="AI351" i="51"/>
  <c r="AG51" i="51"/>
  <c r="AH210" i="51"/>
  <c r="AE35" i="51"/>
  <c r="AG52" i="51"/>
  <c r="AF340" i="51"/>
  <c r="AI163" i="51"/>
  <c r="V184" i="51"/>
  <c r="AF43" i="51"/>
  <c r="AA37" i="51"/>
  <c r="AE132" i="51"/>
  <c r="AE33" i="51"/>
  <c r="AI166" i="51"/>
  <c r="AD52" i="51"/>
  <c r="AD48" i="51"/>
  <c r="W39" i="51"/>
  <c r="AI441" i="51"/>
  <c r="AJ441" i="51" s="1"/>
  <c r="AI410" i="51"/>
  <c r="AI391" i="51"/>
  <c r="AJ391" i="51" s="1"/>
  <c r="AI357" i="51"/>
  <c r="AI436" i="51"/>
  <c r="AI432" i="51"/>
  <c r="AI411" i="51"/>
  <c r="AI433" i="51"/>
  <c r="AI408" i="51"/>
  <c r="AI361" i="51"/>
  <c r="AI373" i="51"/>
  <c r="AI325" i="51"/>
  <c r="AE262" i="51"/>
  <c r="AI191" i="51"/>
  <c r="Z210" i="51"/>
  <c r="AI294" i="51"/>
  <c r="AI244" i="51"/>
  <c r="AH262" i="51"/>
  <c r="AI215" i="51"/>
  <c r="Y210" i="51"/>
  <c r="Z184" i="51"/>
  <c r="AI148" i="51"/>
  <c r="AI140" i="51"/>
  <c r="AF53" i="51"/>
  <c r="X52" i="51"/>
  <c r="AC50" i="51"/>
  <c r="Z47" i="51"/>
  <c r="AE45" i="51"/>
  <c r="X44" i="51"/>
  <c r="AD42" i="51"/>
  <c r="W41" i="51"/>
  <c r="AF37" i="51"/>
  <c r="X36" i="51"/>
  <c r="W132" i="51"/>
  <c r="W33" i="51"/>
  <c r="W34" i="51"/>
  <c r="AH52" i="51"/>
  <c r="AD51" i="51"/>
  <c r="AH48" i="51"/>
  <c r="AC47" i="51"/>
  <c r="X46" i="51"/>
  <c r="AG44" i="51"/>
  <c r="AC43" i="51"/>
  <c r="Y42" i="51"/>
  <c r="AF40" i="51"/>
  <c r="AA39" i="51"/>
  <c r="W38" i="51"/>
  <c r="AF36" i="51"/>
  <c r="I470" i="51"/>
  <c r="I72" i="51"/>
  <c r="F20" i="51"/>
  <c r="F22" i="51"/>
  <c r="I74" i="51"/>
  <c r="AI427" i="51"/>
  <c r="AI414" i="51"/>
  <c r="AA40" i="51"/>
  <c r="AI398" i="51"/>
  <c r="AI385" i="51"/>
  <c r="AI377" i="51"/>
  <c r="AI364" i="51"/>
  <c r="AJ364" i="51" s="1"/>
  <c r="AI349" i="51"/>
  <c r="AE366" i="51"/>
  <c r="AI328" i="51"/>
  <c r="AI323" i="51"/>
  <c r="AI320" i="51"/>
  <c r="AI307" i="51"/>
  <c r="AI304" i="51"/>
  <c r="AI346" i="51"/>
  <c r="AI309" i="51"/>
  <c r="AI277" i="51"/>
  <c r="AI251" i="51"/>
  <c r="AI248" i="51"/>
  <c r="AI246" i="51"/>
  <c r="AC262" i="51"/>
  <c r="AI235" i="51"/>
  <c r="AJ235" i="51" s="1"/>
  <c r="AI202" i="51"/>
  <c r="X210" i="51"/>
  <c r="AI296" i="51"/>
  <c r="AH314" i="51"/>
  <c r="AI256" i="51"/>
  <c r="AI253" i="51"/>
  <c r="AF262" i="51"/>
  <c r="AI233" i="51"/>
  <c r="AJ233" i="51" s="1"/>
  <c r="AI217" i="51"/>
  <c r="W210" i="51"/>
  <c r="AI176" i="51"/>
  <c r="X184" i="51"/>
  <c r="AI151" i="51"/>
  <c r="AI143" i="51"/>
  <c r="AD53" i="51"/>
  <c r="AI130" i="51"/>
  <c r="V52" i="51"/>
  <c r="AE48" i="51"/>
  <c r="X47" i="51"/>
  <c r="AC45" i="51"/>
  <c r="V44" i="51"/>
  <c r="AI122" i="51"/>
  <c r="Z42" i="51"/>
  <c r="AE40" i="51"/>
  <c r="X39" i="51"/>
  <c r="AD37" i="51"/>
  <c r="AI114" i="51"/>
  <c r="V36" i="51"/>
  <c r="Z34" i="51"/>
  <c r="AG132" i="51"/>
  <c r="AG33" i="51"/>
  <c r="AI164" i="51"/>
  <c r="AF52" i="51"/>
  <c r="AA51" i="51"/>
  <c r="W50" i="51"/>
  <c r="AF48" i="51"/>
  <c r="AA47" i="51"/>
  <c r="AI124" i="51"/>
  <c r="V46" i="51"/>
  <c r="AE44" i="51"/>
  <c r="AA43" i="51"/>
  <c r="W42" i="51"/>
  <c r="AD40" i="51"/>
  <c r="Y39" i="51"/>
  <c r="AG37" i="51"/>
  <c r="AD36" i="51"/>
  <c r="I73" i="51"/>
  <c r="F21" i="51"/>
  <c r="I75" i="51"/>
  <c r="F23" i="51"/>
  <c r="F523" i="51"/>
  <c r="C523" i="51"/>
  <c r="E523" i="51"/>
  <c r="H523" i="51"/>
  <c r="B523" i="51"/>
  <c r="G523" i="51"/>
  <c r="D523" i="51"/>
  <c r="AF418" i="51"/>
  <c r="AI302" i="51"/>
  <c r="V210" i="51"/>
  <c r="AI189" i="51"/>
  <c r="AF314" i="51"/>
  <c r="AD262" i="51"/>
  <c r="X42" i="51"/>
  <c r="V39" i="51"/>
  <c r="AI117" i="51"/>
  <c r="AC44" i="51"/>
  <c r="AI425" i="51"/>
  <c r="AI412" i="51"/>
  <c r="AI313" i="51"/>
  <c r="AJ313" i="51" s="1"/>
  <c r="AI350" i="51"/>
  <c r="AI332" i="51"/>
  <c r="AI306" i="51"/>
  <c r="AC314" i="51"/>
  <c r="AI254" i="51"/>
  <c r="X262" i="51"/>
  <c r="AI221" i="51"/>
  <c r="AD314" i="51"/>
  <c r="Y53" i="51"/>
  <c r="Z48" i="51"/>
  <c r="AD43" i="51"/>
  <c r="AD35" i="51"/>
  <c r="AC33" i="51"/>
  <c r="AC132" i="51"/>
  <c r="AF184" i="51"/>
  <c r="AI139" i="51"/>
  <c r="W51" i="51"/>
  <c r="W47" i="51"/>
  <c r="W43" i="51"/>
  <c r="AH38" i="51"/>
  <c r="Y36" i="51"/>
  <c r="F549" i="51"/>
  <c r="H549" i="51"/>
  <c r="B549" i="51"/>
  <c r="D549" i="51"/>
  <c r="C549" i="51"/>
  <c r="G549" i="51"/>
  <c r="E549" i="51"/>
  <c r="F575" i="51"/>
  <c r="C575" i="51"/>
  <c r="D575" i="51"/>
  <c r="B575" i="51"/>
  <c r="H575" i="51"/>
  <c r="G575" i="51"/>
  <c r="E575" i="51"/>
  <c r="I63" i="51"/>
  <c r="F11" i="51"/>
  <c r="AI435" i="51"/>
  <c r="AI386" i="51"/>
  <c r="W392" i="51"/>
  <c r="AD392" i="51"/>
  <c r="AI321" i="51"/>
  <c r="Z314" i="51"/>
  <c r="AI249" i="51"/>
  <c r="AI241" i="51"/>
  <c r="V262" i="51"/>
  <c r="AI259" i="51"/>
  <c r="AJ259" i="51" s="1"/>
  <c r="Y262" i="51"/>
  <c r="AI156" i="51"/>
  <c r="AJ156" i="51" s="1"/>
  <c r="W53" i="51"/>
  <c r="X48" i="51"/>
  <c r="Z43" i="51"/>
  <c r="AC38" i="51"/>
  <c r="AF34" i="51"/>
  <c r="AI141" i="51"/>
  <c r="Y52" i="51"/>
  <c r="Y48" i="51"/>
  <c r="AC41" i="51"/>
  <c r="Z37" i="51"/>
  <c r="I71" i="51"/>
  <c r="F19" i="51"/>
  <c r="B497" i="51"/>
  <c r="G497" i="51"/>
  <c r="H497" i="51"/>
  <c r="F497" i="51"/>
  <c r="E497" i="51"/>
  <c r="C497" i="51"/>
  <c r="D497" i="51"/>
  <c r="AI442" i="51"/>
  <c r="AJ442" i="51" s="1"/>
  <c r="AI434" i="51"/>
  <c r="AI431" i="51"/>
  <c r="AI423" i="51"/>
  <c r="AI407" i="51"/>
  <c r="AI402" i="51"/>
  <c r="Y418" i="51"/>
  <c r="AI389" i="51"/>
  <c r="AJ389" i="51" s="1"/>
  <c r="AI381" i="51"/>
  <c r="AA392" i="51"/>
  <c r="AI355" i="51"/>
  <c r="AI397" i="51"/>
  <c r="V366" i="51"/>
  <c r="AI345" i="51"/>
  <c r="AI324" i="51"/>
  <c r="Y340" i="51"/>
  <c r="AI311" i="51"/>
  <c r="AJ311" i="51" s="1"/>
  <c r="AA366" i="51"/>
  <c r="AI338" i="51"/>
  <c r="AJ338" i="51" s="1"/>
  <c r="X314" i="51"/>
  <c r="AI281" i="51"/>
  <c r="AI273" i="51"/>
  <c r="AI260" i="51"/>
  <c r="AJ260" i="51" s="1"/>
  <c r="AI227" i="51"/>
  <c r="AI193" i="51"/>
  <c r="Y314" i="51"/>
  <c r="AI280" i="51"/>
  <c r="AI223" i="51"/>
  <c r="AI204" i="51"/>
  <c r="AI201" i="51"/>
  <c r="AI194" i="51"/>
  <c r="AF210" i="51"/>
  <c r="AI147" i="51"/>
  <c r="AE52" i="51"/>
  <c r="X51" i="51"/>
  <c r="V48" i="51"/>
  <c r="AI126" i="51"/>
  <c r="AA46" i="51"/>
  <c r="AF44" i="51"/>
  <c r="X43" i="51"/>
  <c r="AD41" i="51"/>
  <c r="W40" i="51"/>
  <c r="Z38" i="51"/>
  <c r="AE36" i="51"/>
  <c r="Y35" i="51"/>
  <c r="AD33" i="51"/>
  <c r="AD132" i="51"/>
  <c r="AD34" i="51"/>
  <c r="X132" i="51"/>
  <c r="X33" i="51"/>
  <c r="AA184" i="51"/>
  <c r="AC53" i="51"/>
  <c r="W52" i="51"/>
  <c r="W48" i="51"/>
  <c r="AE46" i="51"/>
  <c r="AA45" i="51"/>
  <c r="W44" i="51"/>
  <c r="AE42" i="51"/>
  <c r="Z41" i="51"/>
  <c r="AG39" i="51"/>
  <c r="AD38" i="51"/>
  <c r="X37" i="51"/>
  <c r="P85" i="51"/>
  <c r="F27" i="51"/>
  <c r="I79" i="51"/>
  <c r="AH33" i="51"/>
  <c r="AE51" i="51"/>
  <c r="V47" i="51"/>
  <c r="AI125" i="51"/>
  <c r="Y51" i="51"/>
  <c r="Y47" i="51"/>
  <c r="Y43" i="51"/>
  <c r="I68" i="51"/>
  <c r="F16" i="51"/>
  <c r="I70" i="51"/>
  <c r="F18" i="51"/>
  <c r="AI437" i="51"/>
  <c r="AD418" i="51"/>
  <c r="AI383" i="51"/>
  <c r="AI347" i="51"/>
  <c r="AI334" i="51"/>
  <c r="AD340" i="51"/>
  <c r="AF366" i="51"/>
  <c r="AI319" i="51"/>
  <c r="V340" i="51"/>
  <c r="AI267" i="51"/>
  <c r="AI190" i="51"/>
  <c r="AI149" i="51"/>
  <c r="AC51" i="51"/>
  <c r="AF46" i="51"/>
  <c r="AI120" i="51"/>
  <c r="V42" i="51"/>
  <c r="Y37" i="51"/>
  <c r="AI112" i="51"/>
  <c r="V34" i="51"/>
  <c r="AA52" i="51"/>
  <c r="AA48" i="51"/>
  <c r="AA44" i="51"/>
  <c r="AE41" i="51"/>
  <c r="AI428" i="51"/>
  <c r="AI384" i="51"/>
  <c r="AI329" i="51"/>
  <c r="AI308" i="51"/>
  <c r="AD366" i="51"/>
  <c r="AI327" i="51"/>
  <c r="AI270" i="51"/>
  <c r="AI257" i="51"/>
  <c r="AI224" i="51"/>
  <c r="AI216" i="51"/>
  <c r="AI198" i="51"/>
  <c r="AA314" i="51"/>
  <c r="AI228" i="51"/>
  <c r="AI192" i="51"/>
  <c r="AI172" i="51"/>
  <c r="Z51" i="51"/>
  <c r="AD46" i="51"/>
  <c r="Y40" i="51"/>
  <c r="AA35" i="51"/>
  <c r="Z132" i="51"/>
  <c r="Z33" i="51"/>
  <c r="AI177" i="51"/>
  <c r="AE53" i="51"/>
  <c r="Y44" i="51"/>
  <c r="AF38" i="51"/>
  <c r="W36" i="51"/>
  <c r="I66" i="51"/>
  <c r="F14" i="51"/>
  <c r="AI440" i="51"/>
  <c r="AI426" i="51"/>
  <c r="Z39" i="51"/>
  <c r="AI415" i="51"/>
  <c r="AJ415" i="51" s="1"/>
  <c r="W418" i="51"/>
  <c r="AI376" i="51"/>
  <c r="Y392" i="51"/>
  <c r="AI363" i="51"/>
  <c r="AJ363" i="51" s="1"/>
  <c r="AI399" i="51"/>
  <c r="AI360" i="51"/>
  <c r="W340" i="51"/>
  <c r="AI303" i="51"/>
  <c r="Y366" i="51"/>
  <c r="AI293" i="51"/>
  <c r="V314" i="51"/>
  <c r="AI276" i="51"/>
  <c r="AI250" i="51"/>
  <c r="W262" i="51"/>
  <c r="AI234" i="51"/>
  <c r="AJ234" i="51" s="1"/>
  <c r="AI230" i="51"/>
  <c r="AI225" i="51"/>
  <c r="AI209" i="51"/>
  <c r="AJ209" i="51" s="1"/>
  <c r="AE210" i="51"/>
  <c r="W314" i="51"/>
  <c r="AI275" i="51"/>
  <c r="AI203" i="51"/>
  <c r="AD210" i="51"/>
  <c r="AI167" i="51"/>
  <c r="AE184" i="51"/>
  <c r="AI154" i="51"/>
  <c r="AI142" i="51"/>
  <c r="AC52" i="51"/>
  <c r="AI129" i="51"/>
  <c r="V51" i="51"/>
  <c r="AF47" i="51"/>
  <c r="Y46" i="51"/>
  <c r="AD44" i="51"/>
  <c r="AI121" i="51"/>
  <c r="V43" i="51"/>
  <c r="AA41" i="51"/>
  <c r="AF39" i="51"/>
  <c r="X38" i="51"/>
  <c r="AC36" i="51"/>
  <c r="W35" i="51"/>
  <c r="AA132" i="51"/>
  <c r="AA33" i="51"/>
  <c r="AA34" i="51"/>
  <c r="V33" i="51"/>
  <c r="AI111" i="51"/>
  <c r="V132" i="51"/>
  <c r="Y184" i="51"/>
  <c r="AI150" i="51"/>
  <c r="Z53" i="51"/>
  <c r="AH51" i="51"/>
  <c r="AD50" i="51"/>
  <c r="AG47" i="51"/>
  <c r="AC46" i="51"/>
  <c r="Y45" i="51"/>
  <c r="AG43" i="51"/>
  <c r="AC42" i="51"/>
  <c r="V41" i="51"/>
  <c r="AI119" i="51"/>
  <c r="AE39" i="51"/>
  <c r="AA38" i="51"/>
  <c r="AI115" i="51"/>
  <c r="V37" i="51"/>
  <c r="I65" i="51"/>
  <c r="I59" i="51"/>
  <c r="F80" i="51"/>
  <c r="F7" i="51"/>
  <c r="F24" i="51"/>
  <c r="I76" i="51"/>
  <c r="I60" i="51"/>
  <c r="F8" i="51"/>
  <c r="F26" i="51"/>
  <c r="I78" i="51"/>
  <c r="I62" i="51"/>
  <c r="F10" i="51"/>
  <c r="AI430" i="51"/>
  <c r="Z262" i="51"/>
  <c r="AA53" i="51"/>
  <c r="Z45" i="51"/>
  <c r="AC40" i="51"/>
  <c r="AF35" i="51"/>
  <c r="V35" i="51"/>
  <c r="AI113" i="51"/>
  <c r="AE37" i="51"/>
  <c r="AF392" i="51"/>
  <c r="AI337" i="51"/>
  <c r="AJ337" i="51" s="1"/>
  <c r="AI287" i="51"/>
  <c r="AJ287" i="51" s="1"/>
  <c r="AI229" i="51"/>
  <c r="AI219" i="51"/>
  <c r="AI208" i="51"/>
  <c r="AJ208" i="51" s="1"/>
  <c r="AA262" i="51"/>
  <c r="V50" i="51"/>
  <c r="AI128" i="51"/>
  <c r="X45" i="51"/>
  <c r="AE38" i="51"/>
  <c r="AH34" i="51"/>
  <c r="AI155" i="51"/>
  <c r="AJ155" i="51" s="1"/>
  <c r="AF45" i="51"/>
  <c r="AC37" i="51"/>
  <c r="I69" i="51"/>
  <c r="F17" i="51"/>
  <c r="AA418" i="51"/>
  <c r="X366" i="51"/>
  <c r="AI305" i="51"/>
  <c r="AI295" i="51"/>
  <c r="AI278" i="51"/>
  <c r="AI252" i="51"/>
  <c r="AI152" i="51"/>
  <c r="AI123" i="51"/>
  <c r="V45" i="51"/>
  <c r="AF41" i="51"/>
  <c r="W37" i="51"/>
  <c r="AF33" i="51"/>
  <c r="AF132" i="51"/>
  <c r="AD184" i="51"/>
  <c r="AH50" i="51"/>
  <c r="AD45" i="51"/>
  <c r="AG42" i="51"/>
  <c r="V40" i="51"/>
  <c r="AI118" i="51"/>
  <c r="AI131" i="51"/>
  <c r="AJ131" i="51" s="1"/>
  <c r="I64" i="51"/>
  <c r="F12" i="51"/>
  <c r="AI443" i="51"/>
  <c r="AJ443" i="51" s="1"/>
  <c r="AI438" i="51"/>
  <c r="AI400" i="51"/>
  <c r="AI387" i="51"/>
  <c r="AI358" i="51"/>
  <c r="AI401" i="51"/>
  <c r="V392" i="51"/>
  <c r="AI371" i="51"/>
  <c r="AI359" i="51"/>
  <c r="W366" i="51"/>
  <c r="AI330" i="51"/>
  <c r="AI322" i="51"/>
  <c r="AI301" i="51"/>
  <c r="AI298" i="51"/>
  <c r="AI353" i="51"/>
  <c r="AA50" i="51"/>
  <c r="AF50" i="51"/>
  <c r="AI300" i="51"/>
  <c r="AI279" i="51"/>
  <c r="AI199" i="51"/>
  <c r="AI196" i="51"/>
  <c r="AC210" i="51"/>
  <c r="AI183" i="51"/>
  <c r="AJ183" i="51" s="1"/>
  <c r="AI242" i="51"/>
  <c r="AA210" i="51"/>
  <c r="AI173" i="51"/>
  <c r="AI170" i="51"/>
  <c r="AC184" i="51"/>
  <c r="AI157" i="51"/>
  <c r="AJ157" i="51" s="1"/>
  <c r="Z52" i="51"/>
  <c r="AE50" i="51"/>
  <c r="AD47" i="51"/>
  <c r="W46" i="51"/>
  <c r="Z44" i="51"/>
  <c r="AF42" i="51"/>
  <c r="Y41" i="51"/>
  <c r="AD39" i="51"/>
  <c r="V38" i="51"/>
  <c r="AI116" i="51"/>
  <c r="Z36" i="51"/>
  <c r="AE34" i="51"/>
  <c r="Y132" i="51"/>
  <c r="Y33" i="51"/>
  <c r="Y34" i="51"/>
  <c r="AI182" i="51"/>
  <c r="AJ182" i="51" s="1"/>
  <c r="W184" i="51"/>
  <c r="AI145" i="51"/>
  <c r="X53" i="51"/>
  <c r="AF51" i="51"/>
  <c r="AI127" i="51"/>
  <c r="AE47" i="51"/>
  <c r="Z46" i="51"/>
  <c r="W45" i="51"/>
  <c r="AE43" i="51"/>
  <c r="AA42" i="51"/>
  <c r="AH40" i="51"/>
  <c r="AC39" i="51"/>
  <c r="Y38" i="51"/>
  <c r="AH36" i="51"/>
  <c r="I77" i="51"/>
  <c r="F25" i="51"/>
  <c r="F9" i="51"/>
  <c r="I61" i="51"/>
  <c r="AI378" i="51"/>
  <c r="I67" i="51"/>
  <c r="F15" i="51"/>
  <c r="AI247" i="51"/>
  <c r="Q35" i="51"/>
  <c r="AF618" i="51"/>
  <c r="AF612" i="51"/>
  <c r="AF625" i="51"/>
  <c r="AH444" i="51"/>
  <c r="AF444" i="51"/>
  <c r="AD444" i="51"/>
  <c r="AA444" i="51"/>
  <c r="Y444" i="51"/>
  <c r="W444" i="51"/>
  <c r="AG444" i="51"/>
  <c r="AE444" i="51"/>
  <c r="AC444" i="51"/>
  <c r="Z444" i="51"/>
  <c r="X444" i="51"/>
  <c r="S379" i="51"/>
  <c r="S329" i="51"/>
  <c r="AJ329" i="51" s="1"/>
  <c r="AH288" i="51"/>
  <c r="AF288" i="51"/>
  <c r="AD288" i="51"/>
  <c r="AA288" i="51"/>
  <c r="Y288" i="51"/>
  <c r="W288" i="51"/>
  <c r="AG288" i="51"/>
  <c r="AE288" i="51"/>
  <c r="AC288" i="51"/>
  <c r="Z288" i="51"/>
  <c r="X288" i="51"/>
  <c r="V288" i="51"/>
  <c r="S204" i="51"/>
  <c r="AJ204" i="51" s="1"/>
  <c r="S201" i="51"/>
  <c r="N52" i="51"/>
  <c r="Q51" i="51"/>
  <c r="S195" i="51"/>
  <c r="AJ195" i="51" s="1"/>
  <c r="R52" i="51"/>
  <c r="O52" i="51"/>
  <c r="R51" i="51"/>
  <c r="O51" i="51"/>
  <c r="AF623" i="51"/>
  <c r="S355" i="51"/>
  <c r="AJ355" i="51" s="1"/>
  <c r="AH236" i="51"/>
  <c r="AF236" i="51"/>
  <c r="AD236" i="51"/>
  <c r="Y236" i="51"/>
  <c r="W236" i="51"/>
  <c r="AG236" i="51"/>
  <c r="AE236" i="51"/>
  <c r="AC236" i="51"/>
  <c r="Z236" i="51"/>
  <c r="X236" i="51"/>
  <c r="S280" i="51"/>
  <c r="S200" i="51"/>
  <c r="AH158" i="51"/>
  <c r="AD158" i="51"/>
  <c r="AA158" i="51"/>
  <c r="Y158" i="51"/>
  <c r="W158" i="51"/>
  <c r="AG158" i="51"/>
  <c r="AE158" i="51"/>
  <c r="AC158" i="51"/>
  <c r="X158" i="51"/>
  <c r="S146" i="51"/>
  <c r="AJ146" i="51" s="1"/>
  <c r="Q52" i="51"/>
  <c r="N51" i="51"/>
  <c r="S150" i="51"/>
  <c r="M52" i="51"/>
  <c r="M51" i="51"/>
  <c r="M47" i="51" l="1"/>
  <c r="S359" i="51"/>
  <c r="AJ359" i="51" s="1"/>
  <c r="Q41" i="51"/>
  <c r="N35" i="51"/>
  <c r="N34" i="51"/>
  <c r="S197" i="51"/>
  <c r="AJ197" i="51" s="1"/>
  <c r="M45" i="51"/>
  <c r="Q45" i="51"/>
  <c r="AF611" i="51"/>
  <c r="AJ201" i="51"/>
  <c r="S361" i="51"/>
  <c r="AJ361" i="51" s="1"/>
  <c r="X50" i="51"/>
  <c r="S326" i="51"/>
  <c r="AJ326" i="51" s="1"/>
  <c r="Q47" i="51"/>
  <c r="R210" i="51"/>
  <c r="S246" i="51"/>
  <c r="AJ246" i="51" s="1"/>
  <c r="AI46" i="51"/>
  <c r="Q42" i="51"/>
  <c r="S190" i="51"/>
  <c r="S275" i="51"/>
  <c r="AJ275" i="51" s="1"/>
  <c r="M50" i="51"/>
  <c r="S223" i="51"/>
  <c r="AJ223" i="51" s="1"/>
  <c r="AF624" i="51"/>
  <c r="S297" i="51"/>
  <c r="AJ297" i="51" s="1"/>
  <c r="S333" i="51"/>
  <c r="AJ333" i="51" s="1"/>
  <c r="AF615" i="51"/>
  <c r="AF619" i="51"/>
  <c r="AI336" i="51"/>
  <c r="S350" i="51"/>
  <c r="AJ350" i="51" s="1"/>
  <c r="Q340" i="51"/>
  <c r="M43" i="51"/>
  <c r="AJ200" i="51"/>
  <c r="S273" i="51"/>
  <c r="AJ273" i="51" s="1"/>
  <c r="S354" i="51"/>
  <c r="AJ354" i="51" s="1"/>
  <c r="S353" i="51"/>
  <c r="AJ353" i="51" s="1"/>
  <c r="Q314" i="51"/>
  <c r="AJ150" i="51"/>
  <c r="S300" i="51"/>
  <c r="AJ300" i="51" s="1"/>
  <c r="S411" i="51"/>
  <c r="AJ411" i="51" s="1"/>
  <c r="S253" i="51"/>
  <c r="AJ253" i="51" s="1"/>
  <c r="AJ379" i="51"/>
  <c r="AI231" i="51"/>
  <c r="AA49" i="51"/>
  <c r="AA54" i="51" s="1"/>
  <c r="S306" i="51"/>
  <c r="AJ306" i="51" s="1"/>
  <c r="S328" i="51"/>
  <c r="AJ328" i="51" s="1"/>
  <c r="O392" i="51"/>
  <c r="S383" i="51"/>
  <c r="AJ383" i="51" s="1"/>
  <c r="R418" i="51"/>
  <c r="AF606" i="51"/>
  <c r="S225" i="51"/>
  <c r="AJ225" i="51" s="1"/>
  <c r="S270" i="51"/>
  <c r="AJ270" i="51" s="1"/>
  <c r="S401" i="51"/>
  <c r="AJ401" i="51" s="1"/>
  <c r="M418" i="51"/>
  <c r="S310" i="51"/>
  <c r="AJ310" i="51" s="1"/>
  <c r="Z50" i="51"/>
  <c r="AI50" i="51" s="1"/>
  <c r="S173" i="51"/>
  <c r="AJ173" i="51" s="1"/>
  <c r="Q50" i="51"/>
  <c r="N210" i="51"/>
  <c r="S320" i="51"/>
  <c r="AJ320" i="51" s="1"/>
  <c r="O50" i="51"/>
  <c r="S177" i="51"/>
  <c r="AJ177" i="51" s="1"/>
  <c r="S294" i="51"/>
  <c r="AJ294" i="51" s="1"/>
  <c r="N262" i="51"/>
  <c r="S375" i="51"/>
  <c r="AJ375" i="51" s="1"/>
  <c r="AF609" i="51"/>
  <c r="S222" i="51"/>
  <c r="AJ222" i="51" s="1"/>
  <c r="Q418" i="51"/>
  <c r="I575" i="51"/>
  <c r="I549" i="51"/>
  <c r="S191" i="51"/>
  <c r="AJ191" i="51" s="1"/>
  <c r="S279" i="51"/>
  <c r="AJ279" i="51" s="1"/>
  <c r="Q210" i="51"/>
  <c r="AF617" i="51"/>
  <c r="N418" i="51"/>
  <c r="Q37" i="51"/>
  <c r="S436" i="51"/>
  <c r="AJ436" i="51" s="1"/>
  <c r="Q392" i="51"/>
  <c r="S144" i="51"/>
  <c r="AJ144" i="51" s="1"/>
  <c r="Z49" i="51"/>
  <c r="Z54" i="51" s="1"/>
  <c r="AI34" i="51"/>
  <c r="AI310" i="51"/>
  <c r="Y50" i="51"/>
  <c r="S175" i="51"/>
  <c r="AJ175" i="51" s="1"/>
  <c r="AF49" i="51"/>
  <c r="AF54" i="51" s="1"/>
  <c r="S305" i="51"/>
  <c r="AJ305" i="51" s="1"/>
  <c r="S179" i="51"/>
  <c r="AJ179" i="51" s="1"/>
  <c r="S271" i="51"/>
  <c r="AJ271" i="51" s="1"/>
  <c r="N392" i="51"/>
  <c r="AI51" i="51"/>
  <c r="S140" i="51"/>
  <c r="AJ140" i="51" s="1"/>
  <c r="Q40" i="51"/>
  <c r="N340" i="51"/>
  <c r="AI258" i="51"/>
  <c r="AI53" i="51"/>
  <c r="AJ53" i="51" s="1"/>
  <c r="AI388" i="51"/>
  <c r="Z158" i="51"/>
  <c r="R36" i="51"/>
  <c r="O38" i="51"/>
  <c r="S118" i="51"/>
  <c r="AJ118" i="51" s="1"/>
  <c r="S114" i="51"/>
  <c r="AJ114" i="51" s="1"/>
  <c r="L36" i="51"/>
  <c r="S138" i="51"/>
  <c r="AJ138" i="51" s="1"/>
  <c r="S148" i="51"/>
  <c r="AJ148" i="51" s="1"/>
  <c r="M210" i="51"/>
  <c r="O262" i="51"/>
  <c r="S218" i="51"/>
  <c r="AJ218" i="51" s="1"/>
  <c r="S301" i="51"/>
  <c r="AJ301" i="51" s="1"/>
  <c r="O366" i="51"/>
  <c r="S397" i="51"/>
  <c r="S410" i="51"/>
  <c r="AJ410" i="51" s="1"/>
  <c r="S428" i="51"/>
  <c r="AJ428" i="51" s="1"/>
  <c r="N46" i="51"/>
  <c r="O48" i="51"/>
  <c r="M40" i="51"/>
  <c r="R43" i="51"/>
  <c r="N45" i="51"/>
  <c r="N47" i="51"/>
  <c r="S151" i="51"/>
  <c r="AJ151" i="51" s="1"/>
  <c r="AJ190" i="51"/>
  <c r="S227" i="51"/>
  <c r="AJ227" i="51" s="1"/>
  <c r="S249" i="51"/>
  <c r="AJ249" i="51" s="1"/>
  <c r="S295" i="51"/>
  <c r="AJ295" i="51" s="1"/>
  <c r="S348" i="51"/>
  <c r="AJ348" i="51" s="1"/>
  <c r="S298" i="51"/>
  <c r="AJ298" i="51" s="1"/>
  <c r="S331" i="51"/>
  <c r="AJ331" i="51" s="1"/>
  <c r="S352" i="51"/>
  <c r="AJ352" i="51" s="1"/>
  <c r="S376" i="51"/>
  <c r="AJ376" i="51" s="1"/>
  <c r="S427" i="51"/>
  <c r="AJ427" i="51" s="1"/>
  <c r="S438" i="51"/>
  <c r="AJ438" i="51" s="1"/>
  <c r="S388" i="51"/>
  <c r="AI288" i="51"/>
  <c r="AB289" i="51" s="1"/>
  <c r="V289" i="51"/>
  <c r="I497" i="51"/>
  <c r="AI262" i="51"/>
  <c r="V263" i="51" s="1"/>
  <c r="AI39" i="51"/>
  <c r="S141" i="51"/>
  <c r="AJ141" i="51" s="1"/>
  <c r="M184" i="51"/>
  <c r="L38" i="51"/>
  <c r="S116" i="51"/>
  <c r="AJ116" i="51" s="1"/>
  <c r="L42" i="51"/>
  <c r="S120" i="51"/>
  <c r="AJ120" i="51" s="1"/>
  <c r="V158" i="51"/>
  <c r="AI153" i="51"/>
  <c r="N184" i="51"/>
  <c r="S171" i="51"/>
  <c r="AJ171" i="51" s="1"/>
  <c r="S198" i="51"/>
  <c r="AJ198" i="51" s="1"/>
  <c r="S219" i="51"/>
  <c r="AJ219" i="51" s="1"/>
  <c r="S296" i="51"/>
  <c r="AJ296" i="51" s="1"/>
  <c r="S254" i="51"/>
  <c r="AJ254" i="51" s="1"/>
  <c r="S277" i="51"/>
  <c r="AJ277" i="51" s="1"/>
  <c r="S332" i="51"/>
  <c r="AJ332" i="51" s="1"/>
  <c r="S303" i="51"/>
  <c r="AJ303" i="51" s="1"/>
  <c r="S330" i="51"/>
  <c r="AJ330" i="51" s="1"/>
  <c r="S347" i="51"/>
  <c r="AJ347" i="51" s="1"/>
  <c r="S357" i="51"/>
  <c r="AJ357" i="51" s="1"/>
  <c r="R392" i="51"/>
  <c r="S385" i="51"/>
  <c r="AJ385" i="51" s="1"/>
  <c r="S403" i="51"/>
  <c r="AJ403" i="51" s="1"/>
  <c r="S433" i="51"/>
  <c r="AJ433" i="51" s="1"/>
  <c r="S412" i="51"/>
  <c r="AJ412" i="51" s="1"/>
  <c r="AF605" i="51"/>
  <c r="M39" i="51"/>
  <c r="N41" i="51"/>
  <c r="O43" i="51"/>
  <c r="O45" i="51"/>
  <c r="S139" i="51"/>
  <c r="AJ139" i="51" s="1"/>
  <c r="S168" i="51"/>
  <c r="AJ168" i="51" s="1"/>
  <c r="O33" i="51"/>
  <c r="O132" i="51"/>
  <c r="Q44" i="51"/>
  <c r="S152" i="51"/>
  <c r="AJ152" i="51" s="1"/>
  <c r="S176" i="51"/>
  <c r="AJ176" i="51" s="1"/>
  <c r="S256" i="51"/>
  <c r="AJ256" i="51" s="1"/>
  <c r="S202" i="51"/>
  <c r="AJ202" i="51" s="1"/>
  <c r="S272" i="51"/>
  <c r="AJ272" i="51" s="1"/>
  <c r="S327" i="51"/>
  <c r="AJ327" i="51" s="1"/>
  <c r="S356" i="51"/>
  <c r="AJ356" i="51" s="1"/>
  <c r="S405" i="51"/>
  <c r="AJ405" i="51" s="1"/>
  <c r="M392" i="51"/>
  <c r="S407" i="51"/>
  <c r="AJ407" i="51" s="1"/>
  <c r="AA236" i="51"/>
  <c r="AF158" i="51"/>
  <c r="AI37" i="51"/>
  <c r="AC49" i="51"/>
  <c r="AC54" i="51" s="1"/>
  <c r="AI366" i="51"/>
  <c r="V367" i="51" s="1"/>
  <c r="AI44" i="51"/>
  <c r="H471" i="51"/>
  <c r="G471" i="51"/>
  <c r="F471" i="51"/>
  <c r="C471" i="51"/>
  <c r="B471" i="51"/>
  <c r="D471" i="51"/>
  <c r="E471" i="51"/>
  <c r="W49" i="51"/>
  <c r="W54" i="51" s="1"/>
  <c r="V236" i="51"/>
  <c r="L34" i="51"/>
  <c r="S112" i="51"/>
  <c r="AJ112" i="51" s="1"/>
  <c r="Y367" i="51"/>
  <c r="L37" i="51"/>
  <c r="S115" i="51"/>
  <c r="AJ115" i="51" s="1"/>
  <c r="R47" i="51"/>
  <c r="R262" i="51"/>
  <c r="R366" i="51"/>
  <c r="S322" i="51"/>
  <c r="AJ322" i="51" s="1"/>
  <c r="S386" i="51"/>
  <c r="AJ386" i="51" s="1"/>
  <c r="S117" i="51"/>
  <c r="AJ117" i="51" s="1"/>
  <c r="L52" i="51"/>
  <c r="S130" i="51"/>
  <c r="AJ130" i="51" s="1"/>
  <c r="O340" i="51"/>
  <c r="S398" i="51"/>
  <c r="AJ398" i="51" s="1"/>
  <c r="S378" i="51"/>
  <c r="AJ378" i="51" s="1"/>
  <c r="S274" i="51"/>
  <c r="AJ274" i="51" s="1"/>
  <c r="AI340" i="51"/>
  <c r="V341" i="51" s="1"/>
  <c r="AI36" i="51"/>
  <c r="M42" i="51"/>
  <c r="Q48" i="51"/>
  <c r="S349" i="51"/>
  <c r="AJ349" i="51" s="1"/>
  <c r="S399" i="51"/>
  <c r="AJ399" i="51" s="1"/>
  <c r="O35" i="51"/>
  <c r="M46" i="51"/>
  <c r="S143" i="51"/>
  <c r="AJ143" i="51" s="1"/>
  <c r="S194" i="51"/>
  <c r="AJ194" i="51" s="1"/>
  <c r="S244" i="51"/>
  <c r="AJ244" i="51" s="1"/>
  <c r="S230" i="51"/>
  <c r="AJ230" i="51" s="1"/>
  <c r="S302" i="51"/>
  <c r="AJ302" i="51" s="1"/>
  <c r="S380" i="51"/>
  <c r="AJ380" i="51" s="1"/>
  <c r="S423" i="51"/>
  <c r="S351" i="51"/>
  <c r="AJ351" i="51" s="1"/>
  <c r="R40" i="51"/>
  <c r="Q46" i="51"/>
  <c r="S178" i="51"/>
  <c r="AJ178" i="51" s="1"/>
  <c r="N38" i="51"/>
  <c r="N44" i="51"/>
  <c r="O46" i="51"/>
  <c r="L51" i="51"/>
  <c r="S129" i="51"/>
  <c r="AJ129" i="51" s="1"/>
  <c r="S142" i="51"/>
  <c r="AJ142" i="51" s="1"/>
  <c r="S165" i="51"/>
  <c r="AJ165" i="51" s="1"/>
  <c r="S203" i="51"/>
  <c r="AJ203" i="51" s="1"/>
  <c r="S242" i="51"/>
  <c r="AJ242" i="51" s="1"/>
  <c r="S252" i="51"/>
  <c r="AJ252" i="51" s="1"/>
  <c r="M314" i="51"/>
  <c r="S193" i="51"/>
  <c r="AJ193" i="51" s="1"/>
  <c r="S281" i="51"/>
  <c r="AJ281" i="51" s="1"/>
  <c r="S309" i="51"/>
  <c r="AJ309" i="51" s="1"/>
  <c r="S346" i="51"/>
  <c r="AJ346" i="51" s="1"/>
  <c r="S324" i="51"/>
  <c r="AJ324" i="51" s="1"/>
  <c r="S358" i="51"/>
  <c r="AJ358" i="51" s="1"/>
  <c r="S406" i="51"/>
  <c r="AJ406" i="51" s="1"/>
  <c r="S435" i="51"/>
  <c r="AJ435" i="51" s="1"/>
  <c r="S424" i="51"/>
  <c r="AJ424" i="51" s="1"/>
  <c r="R45" i="51"/>
  <c r="O47" i="51"/>
  <c r="S127" i="51"/>
  <c r="AJ127" i="51" s="1"/>
  <c r="R184" i="51"/>
  <c r="R37" i="51"/>
  <c r="N39" i="51"/>
  <c r="O41" i="51"/>
  <c r="L43" i="51"/>
  <c r="S121" i="51"/>
  <c r="AJ121" i="51" s="1"/>
  <c r="N50" i="51"/>
  <c r="O210" i="51"/>
  <c r="S217" i="51"/>
  <c r="AJ217" i="51" s="1"/>
  <c r="S228" i="51"/>
  <c r="AJ228" i="51" s="1"/>
  <c r="O314" i="51"/>
  <c r="S257" i="51"/>
  <c r="AJ257" i="51" s="1"/>
  <c r="S276" i="51"/>
  <c r="AJ276" i="51" s="1"/>
  <c r="W289" i="51"/>
  <c r="S304" i="51"/>
  <c r="AJ304" i="51" s="1"/>
  <c r="S371" i="51"/>
  <c r="L392" i="51"/>
  <c r="S372" i="51"/>
  <c r="AJ372" i="51" s="1"/>
  <c r="S382" i="51"/>
  <c r="AJ382" i="51" s="1"/>
  <c r="S400" i="51"/>
  <c r="AJ400" i="51" s="1"/>
  <c r="AI439" i="51"/>
  <c r="S258" i="51"/>
  <c r="AJ258" i="51" s="1"/>
  <c r="AI38" i="51"/>
  <c r="AI392" i="51"/>
  <c r="AA393" i="51" s="1"/>
  <c r="V393" i="51"/>
  <c r="X367" i="51"/>
  <c r="X49" i="51"/>
  <c r="X54" i="51" s="1"/>
  <c r="AI33" i="51"/>
  <c r="AI314" i="51"/>
  <c r="X315" i="51" s="1"/>
  <c r="AD367" i="51"/>
  <c r="AF367" i="51"/>
  <c r="AI48" i="51"/>
  <c r="AA367" i="51"/>
  <c r="S113" i="51"/>
  <c r="AJ113" i="51" s="1"/>
  <c r="L35" i="51"/>
  <c r="L132" i="51"/>
  <c r="L33" i="51"/>
  <c r="S111" i="51"/>
  <c r="M33" i="51"/>
  <c r="M132" i="51"/>
  <c r="S268" i="51"/>
  <c r="AJ268" i="51" s="1"/>
  <c r="S128" i="51"/>
  <c r="AJ128" i="51" s="1"/>
  <c r="S229" i="51"/>
  <c r="AJ229" i="51" s="1"/>
  <c r="L314" i="51"/>
  <c r="S293" i="51"/>
  <c r="S336" i="51"/>
  <c r="AJ336" i="51" s="1"/>
  <c r="AI42" i="51"/>
  <c r="AE367" i="51"/>
  <c r="O40" i="51"/>
  <c r="S267" i="51"/>
  <c r="S323" i="51"/>
  <c r="AJ323" i="51" s="1"/>
  <c r="S360" i="51"/>
  <c r="AJ360" i="51" s="1"/>
  <c r="S432" i="51"/>
  <c r="AJ432" i="51" s="1"/>
  <c r="R48" i="51"/>
  <c r="S243" i="51"/>
  <c r="AJ243" i="51" s="1"/>
  <c r="M366" i="51"/>
  <c r="R340" i="51"/>
  <c r="S409" i="51"/>
  <c r="AJ409" i="51" s="1"/>
  <c r="S431" i="51"/>
  <c r="AJ431" i="51" s="1"/>
  <c r="S169" i="51"/>
  <c r="AJ169" i="51" s="1"/>
  <c r="Y49" i="51"/>
  <c r="Y54" i="51" s="1"/>
  <c r="AI35" i="51"/>
  <c r="O39" i="51"/>
  <c r="M35" i="51"/>
  <c r="R42" i="51"/>
  <c r="R46" i="51"/>
  <c r="S192" i="51"/>
  <c r="AJ192" i="51" s="1"/>
  <c r="L210" i="51"/>
  <c r="S189" i="51"/>
  <c r="S224" i="51"/>
  <c r="AJ224" i="51" s="1"/>
  <c r="S282" i="51"/>
  <c r="AJ282" i="51" s="1"/>
  <c r="S335" i="51"/>
  <c r="AJ335" i="51" s="1"/>
  <c r="S381" i="51"/>
  <c r="AJ381" i="51" s="1"/>
  <c r="O418" i="51"/>
  <c r="S429" i="51"/>
  <c r="AJ429" i="51" s="1"/>
  <c r="AF607" i="51"/>
  <c r="M36" i="51"/>
  <c r="M38" i="51"/>
  <c r="O42" i="51"/>
  <c r="O44" i="51"/>
  <c r="S124" i="51"/>
  <c r="AJ124" i="51" s="1"/>
  <c r="L46" i="51"/>
  <c r="S145" i="51"/>
  <c r="AJ145" i="51" s="1"/>
  <c r="S172" i="51"/>
  <c r="AJ172" i="51" s="1"/>
  <c r="Q33" i="51"/>
  <c r="Q132" i="51"/>
  <c r="R33" i="51"/>
  <c r="R132" i="51"/>
  <c r="R35" i="51"/>
  <c r="R41" i="51"/>
  <c r="L45" i="51"/>
  <c r="S123" i="51"/>
  <c r="AJ123" i="51" s="1"/>
  <c r="S147" i="51"/>
  <c r="AJ147" i="51" s="1"/>
  <c r="S199" i="51"/>
  <c r="AJ199" i="51" s="1"/>
  <c r="S251" i="51"/>
  <c r="AJ251" i="51" s="1"/>
  <c r="S221" i="51"/>
  <c r="AJ221" i="51" s="1"/>
  <c r="L262" i="51"/>
  <c r="S241" i="51"/>
  <c r="S245" i="51"/>
  <c r="AJ245" i="51" s="1"/>
  <c r="S278" i="51"/>
  <c r="AJ278" i="51" s="1"/>
  <c r="Y289" i="51"/>
  <c r="N314" i="51"/>
  <c r="S307" i="51"/>
  <c r="AJ307" i="51" s="1"/>
  <c r="S325" i="51"/>
  <c r="AJ325" i="51" s="1"/>
  <c r="Q366" i="51"/>
  <c r="S387" i="51"/>
  <c r="AJ387" i="51" s="1"/>
  <c r="S434" i="51"/>
  <c r="AJ434" i="51" s="1"/>
  <c r="AF610" i="51"/>
  <c r="AF622" i="51"/>
  <c r="AI43" i="51"/>
  <c r="P7" i="51"/>
  <c r="AD49" i="51"/>
  <c r="AD54" i="51" s="1"/>
  <c r="V444" i="51"/>
  <c r="AG49" i="51"/>
  <c r="AG54" i="51" s="1"/>
  <c r="AI210" i="51"/>
  <c r="X211" i="51" s="1"/>
  <c r="W211" i="51"/>
  <c r="S319" i="51"/>
  <c r="L340" i="51"/>
  <c r="N40" i="51"/>
  <c r="L44" i="51"/>
  <c r="S122" i="51"/>
  <c r="AJ122" i="51" s="1"/>
  <c r="AJ280" i="51"/>
  <c r="S220" i="51"/>
  <c r="AJ220" i="51" s="1"/>
  <c r="O184" i="51"/>
  <c r="AI40" i="51"/>
  <c r="AE49" i="51"/>
  <c r="AE54" i="51" s="1"/>
  <c r="AI132" i="51"/>
  <c r="AI184" i="51"/>
  <c r="AE185" i="51" s="1"/>
  <c r="V185" i="51"/>
  <c r="AI185" i="51" s="1"/>
  <c r="R38" i="51"/>
  <c r="M44" i="51"/>
  <c r="M48" i="51"/>
  <c r="O34" i="51"/>
  <c r="N36" i="51"/>
  <c r="N42" i="51"/>
  <c r="S250" i="51"/>
  <c r="AJ250" i="51" s="1"/>
  <c r="S205" i="51"/>
  <c r="AJ205" i="51" s="1"/>
  <c r="Q262" i="51"/>
  <c r="S345" i="51"/>
  <c r="S377" i="51"/>
  <c r="AJ377" i="51" s="1"/>
  <c r="R50" i="51"/>
  <c r="M34" i="51"/>
  <c r="O37" i="51"/>
  <c r="S126" i="51"/>
  <c r="AJ126" i="51" s="1"/>
  <c r="L48" i="51"/>
  <c r="Q184" i="51"/>
  <c r="S334" i="51"/>
  <c r="AJ334" i="51" s="1"/>
  <c r="AF614" i="51"/>
  <c r="S404" i="51"/>
  <c r="AJ404" i="51" s="1"/>
  <c r="AI45" i="51"/>
  <c r="AF315" i="51"/>
  <c r="N37" i="51"/>
  <c r="R34" i="51"/>
  <c r="O36" i="51"/>
  <c r="S119" i="51"/>
  <c r="AJ119" i="51" s="1"/>
  <c r="L41" i="51"/>
  <c r="S137" i="51"/>
  <c r="S166" i="51"/>
  <c r="AJ166" i="51" s="1"/>
  <c r="N33" i="51"/>
  <c r="N132" i="51"/>
  <c r="M37" i="51"/>
  <c r="Q39" i="51"/>
  <c r="M41" i="51"/>
  <c r="Q43" i="51"/>
  <c r="R44" i="51"/>
  <c r="S163" i="51"/>
  <c r="S167" i="51"/>
  <c r="AJ167" i="51" s="1"/>
  <c r="S215" i="51"/>
  <c r="S255" i="51"/>
  <c r="AJ255" i="51" s="1"/>
  <c r="S216" i="51"/>
  <c r="AJ216" i="51" s="1"/>
  <c r="S226" i="51"/>
  <c r="AJ226" i="51" s="1"/>
  <c r="S248" i="51"/>
  <c r="AJ248" i="51" s="1"/>
  <c r="S269" i="51"/>
  <c r="AJ269" i="51" s="1"/>
  <c r="S299" i="51"/>
  <c r="AJ299" i="51" s="1"/>
  <c r="M340" i="51"/>
  <c r="N366" i="51"/>
  <c r="S373" i="51"/>
  <c r="AJ373" i="51" s="1"/>
  <c r="S384" i="51"/>
  <c r="AJ384" i="51" s="1"/>
  <c r="S408" i="51"/>
  <c r="AJ408" i="51" s="1"/>
  <c r="S430" i="51"/>
  <c r="AJ430" i="51" s="1"/>
  <c r="S426" i="51"/>
  <c r="AJ426" i="51" s="1"/>
  <c r="S437" i="51"/>
  <c r="AJ437" i="51" s="1"/>
  <c r="S164" i="51"/>
  <c r="AJ164" i="51" s="1"/>
  <c r="S174" i="51"/>
  <c r="AJ174" i="51" s="1"/>
  <c r="Q34" i="51"/>
  <c r="Q36" i="51"/>
  <c r="Q38" i="51"/>
  <c r="R39" i="51"/>
  <c r="N43" i="51"/>
  <c r="L47" i="51"/>
  <c r="S125" i="51"/>
  <c r="AJ125" i="51" s="1"/>
  <c r="N48" i="51"/>
  <c r="S149" i="51"/>
  <c r="AJ149" i="51" s="1"/>
  <c r="S170" i="51"/>
  <c r="AJ170" i="51" s="1"/>
  <c r="M262" i="51"/>
  <c r="R314" i="51"/>
  <c r="S196" i="51"/>
  <c r="AJ196" i="51" s="1"/>
  <c r="AI283" i="51"/>
  <c r="S321" i="51"/>
  <c r="AJ321" i="51" s="1"/>
  <c r="S308" i="51"/>
  <c r="AJ308" i="51" s="1"/>
  <c r="S374" i="51"/>
  <c r="AJ374" i="51" s="1"/>
  <c r="S402" i="51"/>
  <c r="AJ402" i="51" s="1"/>
  <c r="S425" i="51"/>
  <c r="AJ425" i="51" s="1"/>
  <c r="S247" i="51"/>
  <c r="AJ247" i="51" s="1"/>
  <c r="AD185" i="51"/>
  <c r="I80" i="51"/>
  <c r="AI41" i="51"/>
  <c r="AI47" i="51"/>
  <c r="AH49" i="51"/>
  <c r="AH54" i="51" s="1"/>
  <c r="I523" i="51"/>
  <c r="AI52" i="51"/>
  <c r="Z211" i="51"/>
  <c r="R288" i="51"/>
  <c r="Q236" i="51"/>
  <c r="N288" i="51"/>
  <c r="N236" i="51"/>
  <c r="S206" i="51"/>
  <c r="AJ206" i="51" s="1"/>
  <c r="O236" i="51"/>
  <c r="O288" i="51"/>
  <c r="I376" i="51"/>
  <c r="I150" i="51"/>
  <c r="I173" i="51"/>
  <c r="L158" i="51"/>
  <c r="N158" i="51"/>
  <c r="O158" i="51"/>
  <c r="S180" i="51"/>
  <c r="AJ180" i="51" s="1"/>
  <c r="I355" i="51"/>
  <c r="I348" i="51"/>
  <c r="S362" i="51"/>
  <c r="AJ362" i="51" s="1"/>
  <c r="L444" i="51"/>
  <c r="N444" i="51"/>
  <c r="O444" i="51"/>
  <c r="AE211" i="51" l="1"/>
  <c r="G35" i="51"/>
  <c r="Y185" i="51"/>
  <c r="I349" i="51"/>
  <c r="I278" i="51"/>
  <c r="AF341" i="51"/>
  <c r="Y341" i="51"/>
  <c r="AA211" i="51"/>
  <c r="X289" i="51"/>
  <c r="AH289" i="51"/>
  <c r="L184" i="51"/>
  <c r="I171" i="51"/>
  <c r="AF289" i="51"/>
  <c r="AC211" i="51"/>
  <c r="I438" i="51"/>
  <c r="AA185" i="51"/>
  <c r="AF185" i="51"/>
  <c r="AD211" i="51"/>
  <c r="AD341" i="51"/>
  <c r="I407" i="51"/>
  <c r="I359" i="51"/>
  <c r="I331" i="51"/>
  <c r="I276" i="51"/>
  <c r="I243" i="51"/>
  <c r="I176" i="51"/>
  <c r="C34" i="51"/>
  <c r="E43" i="51"/>
  <c r="C38" i="51"/>
  <c r="I377" i="51"/>
  <c r="D366" i="51"/>
  <c r="I320" i="51"/>
  <c r="E366" i="51"/>
  <c r="I220" i="51"/>
  <c r="H44" i="51"/>
  <c r="I402" i="51"/>
  <c r="E340" i="51"/>
  <c r="I257" i="51"/>
  <c r="I221" i="51"/>
  <c r="I294" i="51"/>
  <c r="D45" i="51"/>
  <c r="D39" i="51"/>
  <c r="E35" i="51"/>
  <c r="I195" i="51"/>
  <c r="I437" i="51"/>
  <c r="I429" i="51"/>
  <c r="I383" i="51"/>
  <c r="I332" i="51"/>
  <c r="I246" i="51"/>
  <c r="I200" i="51"/>
  <c r="I140" i="51"/>
  <c r="G48" i="51"/>
  <c r="G43" i="51"/>
  <c r="D40" i="51"/>
  <c r="D392" i="51"/>
  <c r="I378" i="51"/>
  <c r="D35" i="51"/>
  <c r="I404" i="51"/>
  <c r="Y263" i="51"/>
  <c r="V315" i="51"/>
  <c r="W185" i="51"/>
  <c r="I170" i="51"/>
  <c r="H184" i="51"/>
  <c r="I203" i="51"/>
  <c r="D42" i="51"/>
  <c r="I427" i="51"/>
  <c r="I174" i="51"/>
  <c r="I381" i="51"/>
  <c r="I300" i="51"/>
  <c r="Y393" i="51"/>
  <c r="AH263" i="51"/>
  <c r="AC263" i="51"/>
  <c r="I169" i="51"/>
  <c r="I175" i="51"/>
  <c r="I306" i="51"/>
  <c r="W393" i="51"/>
  <c r="C418" i="51"/>
  <c r="I217" i="51"/>
  <c r="I360" i="51"/>
  <c r="D38" i="51"/>
  <c r="I326" i="51"/>
  <c r="AF211" i="51"/>
  <c r="X263" i="51"/>
  <c r="W367" i="51"/>
  <c r="AE263" i="51"/>
  <c r="Z185" i="51"/>
  <c r="I164" i="51"/>
  <c r="I250" i="51"/>
  <c r="N49" i="51"/>
  <c r="N54" i="51" s="1"/>
  <c r="I361" i="51"/>
  <c r="I275" i="51"/>
  <c r="H37" i="51"/>
  <c r="I399" i="51"/>
  <c r="I357" i="51"/>
  <c r="I299" i="51"/>
  <c r="I242" i="51"/>
  <c r="I308" i="51"/>
  <c r="I151" i="51"/>
  <c r="I168" i="51"/>
  <c r="G40" i="51"/>
  <c r="I408" i="51"/>
  <c r="I254" i="51"/>
  <c r="I148" i="51"/>
  <c r="AD263" i="51"/>
  <c r="Y211" i="51"/>
  <c r="W263" i="51"/>
  <c r="I346" i="51"/>
  <c r="I301" i="51"/>
  <c r="I296" i="51"/>
  <c r="I219" i="51"/>
  <c r="I146" i="51"/>
  <c r="G41" i="51"/>
  <c r="AD393" i="51"/>
  <c r="AA263" i="51"/>
  <c r="AF263" i="51"/>
  <c r="AF393" i="51"/>
  <c r="I356" i="51"/>
  <c r="B45" i="51"/>
  <c r="I123" i="51"/>
  <c r="G38" i="51"/>
  <c r="I124" i="51"/>
  <c r="B46" i="51"/>
  <c r="I428" i="51"/>
  <c r="C340" i="51"/>
  <c r="I282" i="51"/>
  <c r="I191" i="51"/>
  <c r="D184" i="51"/>
  <c r="D34" i="51"/>
  <c r="I137" i="51"/>
  <c r="C44" i="51"/>
  <c r="I371" i="51"/>
  <c r="B392" i="51"/>
  <c r="I293" i="51"/>
  <c r="B314" i="51"/>
  <c r="I253" i="51"/>
  <c r="I204" i="51"/>
  <c r="H210" i="51"/>
  <c r="H132" i="51"/>
  <c r="H33" i="51"/>
  <c r="I127" i="51"/>
  <c r="H45" i="51"/>
  <c r="I410" i="51"/>
  <c r="I305" i="51"/>
  <c r="I267" i="51"/>
  <c r="I198" i="51"/>
  <c r="B184" i="51"/>
  <c r="I163" i="51"/>
  <c r="G46" i="51"/>
  <c r="I247" i="51"/>
  <c r="Q288" i="51"/>
  <c r="AI444" i="51"/>
  <c r="V445" i="51" s="1"/>
  <c r="AJ111" i="51"/>
  <c r="S132" i="51"/>
  <c r="AB315" i="51"/>
  <c r="AE315" i="51"/>
  <c r="AG315" i="51"/>
  <c r="AJ371" i="51"/>
  <c r="S392" i="51"/>
  <c r="I351" i="51"/>
  <c r="S37" i="51"/>
  <c r="AJ37" i="51" s="1"/>
  <c r="AI236" i="51"/>
  <c r="V237" i="51" s="1"/>
  <c r="AI158" i="51"/>
  <c r="V159" i="51"/>
  <c r="Y315" i="51"/>
  <c r="Z289" i="51"/>
  <c r="I436" i="51"/>
  <c r="I409" i="51"/>
  <c r="I352" i="51"/>
  <c r="H340" i="51"/>
  <c r="I321" i="51"/>
  <c r="I272" i="51"/>
  <c r="G184" i="51"/>
  <c r="D47" i="51"/>
  <c r="E42" i="51"/>
  <c r="C36" i="51"/>
  <c r="I406" i="51"/>
  <c r="I358" i="51"/>
  <c r="I328" i="51"/>
  <c r="I309" i="51"/>
  <c r="I218" i="51"/>
  <c r="D210" i="51"/>
  <c r="I255" i="51"/>
  <c r="C210" i="51"/>
  <c r="H34" i="51"/>
  <c r="H38" i="51"/>
  <c r="I400" i="51"/>
  <c r="I374" i="51"/>
  <c r="I327" i="51"/>
  <c r="I249" i="51"/>
  <c r="H314" i="51"/>
  <c r="H43" i="51"/>
  <c r="E41" i="51"/>
  <c r="B39" i="51"/>
  <c r="I117" i="51"/>
  <c r="I172" i="51"/>
  <c r="H392" i="51"/>
  <c r="I323" i="51"/>
  <c r="I281" i="51"/>
  <c r="C314" i="51"/>
  <c r="I223" i="51"/>
  <c r="I192" i="51"/>
  <c r="I138" i="51"/>
  <c r="G47" i="51"/>
  <c r="E40" i="51"/>
  <c r="C35" i="51"/>
  <c r="B33" i="51"/>
  <c r="I111" i="51"/>
  <c r="B132" i="51"/>
  <c r="I118" i="51"/>
  <c r="B40" i="51"/>
  <c r="H36" i="51"/>
  <c r="O49" i="51"/>
  <c r="O54" i="51" s="1"/>
  <c r="AG289" i="51"/>
  <c r="AH315" i="51"/>
  <c r="S33" i="51"/>
  <c r="S35" i="51"/>
  <c r="AJ35" i="51" s="1"/>
  <c r="AC185" i="51"/>
  <c r="S36" i="51"/>
  <c r="AJ36" i="51" s="1"/>
  <c r="I121" i="51"/>
  <c r="B43" i="51"/>
  <c r="R444" i="51"/>
  <c r="AJ397" i="51"/>
  <c r="G366" i="51"/>
  <c r="I241" i="51"/>
  <c r="B262" i="51"/>
  <c r="E184" i="51"/>
  <c r="H418" i="51"/>
  <c r="C184" i="51"/>
  <c r="D37" i="51"/>
  <c r="I303" i="51"/>
  <c r="E36" i="51"/>
  <c r="Q444" i="51"/>
  <c r="S47" i="51"/>
  <c r="AJ47" i="51" s="1"/>
  <c r="I405" i="51"/>
  <c r="I270" i="51"/>
  <c r="E45" i="51"/>
  <c r="H47" i="51"/>
  <c r="C37" i="51"/>
  <c r="I398" i="51"/>
  <c r="I202" i="51"/>
  <c r="I403" i="51"/>
  <c r="I277" i="51"/>
  <c r="I205" i="51"/>
  <c r="AJ137" i="51"/>
  <c r="L366" i="51"/>
  <c r="I434" i="51"/>
  <c r="I302" i="51"/>
  <c r="D314" i="51"/>
  <c r="I230" i="51"/>
  <c r="I271" i="51"/>
  <c r="E210" i="51"/>
  <c r="I152" i="51"/>
  <c r="G42" i="51"/>
  <c r="G36" i="51"/>
  <c r="I424" i="51"/>
  <c r="E418" i="51"/>
  <c r="I397" i="51"/>
  <c r="I226" i="51"/>
  <c r="H262" i="51"/>
  <c r="I122" i="51"/>
  <c r="B44" i="51"/>
  <c r="C41" i="51"/>
  <c r="C132" i="51"/>
  <c r="C33" i="51"/>
  <c r="I178" i="51"/>
  <c r="C47" i="51"/>
  <c r="I423" i="51"/>
  <c r="I382" i="51"/>
  <c r="I379" i="51"/>
  <c r="I297" i="51"/>
  <c r="I229" i="51"/>
  <c r="I196" i="51"/>
  <c r="C262" i="51"/>
  <c r="I199" i="51"/>
  <c r="I147" i="51"/>
  <c r="D43" i="51"/>
  <c r="H39" i="51"/>
  <c r="I145" i="51"/>
  <c r="E47" i="51"/>
  <c r="I433" i="51"/>
  <c r="E392" i="51"/>
  <c r="I345" i="51"/>
  <c r="B366" i="51"/>
  <c r="I273" i="51"/>
  <c r="G262" i="51"/>
  <c r="I167" i="51"/>
  <c r="B38" i="51"/>
  <c r="I116" i="51"/>
  <c r="I112" i="51"/>
  <c r="B34" i="51"/>
  <c r="M444" i="51"/>
  <c r="AJ215" i="51"/>
  <c r="S41" i="51"/>
  <c r="AJ41" i="51" s="1"/>
  <c r="S48" i="51"/>
  <c r="AJ48" i="51" s="1"/>
  <c r="AE289" i="51"/>
  <c r="V211" i="51"/>
  <c r="AJ189" i="51"/>
  <c r="S210" i="51"/>
  <c r="X185" i="51"/>
  <c r="AJ267" i="51"/>
  <c r="S52" i="51"/>
  <c r="AJ52" i="51" s="1"/>
  <c r="AD289" i="51"/>
  <c r="I471" i="51"/>
  <c r="AB367" i="51"/>
  <c r="AC367" i="51"/>
  <c r="AG367" i="51"/>
  <c r="Z367" i="51"/>
  <c r="AH367" i="51"/>
  <c r="AA237" i="51"/>
  <c r="AC289" i="51"/>
  <c r="S38" i="51"/>
  <c r="AJ38" i="51" s="1"/>
  <c r="W315" i="51"/>
  <c r="L40" i="51"/>
  <c r="M288" i="51"/>
  <c r="I307" i="51"/>
  <c r="G44" i="51"/>
  <c r="I279" i="51"/>
  <c r="B42" i="51"/>
  <c r="I120" i="51"/>
  <c r="E34" i="51"/>
  <c r="C43" i="51"/>
  <c r="I201" i="51"/>
  <c r="E48" i="51"/>
  <c r="I387" i="51"/>
  <c r="I304" i="51"/>
  <c r="B47" i="51"/>
  <c r="I125" i="51"/>
  <c r="G132" i="51"/>
  <c r="G33" i="51"/>
  <c r="D41" i="51"/>
  <c r="I324" i="51"/>
  <c r="I216" i="51"/>
  <c r="I372" i="51"/>
  <c r="D262" i="51"/>
  <c r="E37" i="51"/>
  <c r="I411" i="51"/>
  <c r="I319" i="51"/>
  <c r="B340" i="51"/>
  <c r="H46" i="51"/>
  <c r="I401" i="51"/>
  <c r="I245" i="51"/>
  <c r="I177" i="51"/>
  <c r="H48" i="51"/>
  <c r="E44" i="51"/>
  <c r="C39" i="51"/>
  <c r="AF621" i="51"/>
  <c r="I435" i="51"/>
  <c r="I322" i="51"/>
  <c r="H366" i="51"/>
  <c r="G314" i="51"/>
  <c r="I224" i="51"/>
  <c r="I268" i="51"/>
  <c r="I179" i="51"/>
  <c r="H42" i="51"/>
  <c r="B35" i="51"/>
  <c r="I113" i="51"/>
  <c r="I144" i="51"/>
  <c r="I380" i="51"/>
  <c r="I329" i="51"/>
  <c r="I143" i="51"/>
  <c r="I126" i="51"/>
  <c r="B48" i="51"/>
  <c r="H35" i="51"/>
  <c r="E132" i="51"/>
  <c r="E33" i="51"/>
  <c r="G37" i="51"/>
  <c r="I386" i="51"/>
  <c r="I373" i="51"/>
  <c r="I335" i="51"/>
  <c r="I269" i="51"/>
  <c r="I197" i="51"/>
  <c r="I252" i="51"/>
  <c r="I215" i="51"/>
  <c r="I142" i="51"/>
  <c r="G45" i="51"/>
  <c r="I166" i="51"/>
  <c r="B37" i="51"/>
  <c r="I115" i="51"/>
  <c r="R236" i="51"/>
  <c r="M236" i="51"/>
  <c r="D418" i="51"/>
  <c r="G340" i="51"/>
  <c r="H81" i="51"/>
  <c r="B81" i="51"/>
  <c r="C81" i="51"/>
  <c r="D81" i="51"/>
  <c r="G81" i="51"/>
  <c r="F81" i="51"/>
  <c r="E81" i="51"/>
  <c r="AB211" i="51"/>
  <c r="AH211" i="51"/>
  <c r="AG211" i="51"/>
  <c r="AA315" i="51"/>
  <c r="S45" i="51"/>
  <c r="AJ45" i="51" s="1"/>
  <c r="AD315" i="51"/>
  <c r="AB341" i="51"/>
  <c r="Z341" i="51"/>
  <c r="AG341" i="51"/>
  <c r="AE341" i="51"/>
  <c r="AH341" i="51"/>
  <c r="AA341" i="51"/>
  <c r="AC341" i="51"/>
  <c r="X341" i="51"/>
  <c r="AB263" i="51"/>
  <c r="AG263" i="51"/>
  <c r="B210" i="51"/>
  <c r="I189" i="51"/>
  <c r="I274" i="51"/>
  <c r="I190" i="51"/>
  <c r="I426" i="51"/>
  <c r="D44" i="51"/>
  <c r="C48" i="51"/>
  <c r="I425" i="51"/>
  <c r="I251" i="51"/>
  <c r="I412" i="51"/>
  <c r="I347" i="51"/>
  <c r="I119" i="51"/>
  <c r="B41" i="51"/>
  <c r="D340" i="51"/>
  <c r="AJ345" i="51"/>
  <c r="S366" i="51"/>
  <c r="S44" i="51"/>
  <c r="AJ44" i="51" s="1"/>
  <c r="AJ423" i="51"/>
  <c r="S42" i="51"/>
  <c r="AJ42" i="51" s="1"/>
  <c r="I333" i="51"/>
  <c r="L288" i="51"/>
  <c r="E314" i="51"/>
  <c r="C40" i="51"/>
  <c r="I350" i="51"/>
  <c r="I248" i="51"/>
  <c r="I280" i="51"/>
  <c r="E38" i="51"/>
  <c r="G392" i="51"/>
  <c r="L236" i="51"/>
  <c r="S43" i="51"/>
  <c r="AJ43" i="51" s="1"/>
  <c r="C392" i="51"/>
  <c r="I334" i="51"/>
  <c r="C46" i="51"/>
  <c r="I298" i="51"/>
  <c r="I227" i="51"/>
  <c r="I244" i="51"/>
  <c r="I149" i="51"/>
  <c r="D48" i="51"/>
  <c r="H41" i="51"/>
  <c r="G34" i="51"/>
  <c r="I432" i="51"/>
  <c r="I385" i="51"/>
  <c r="I384" i="51"/>
  <c r="I193" i="51"/>
  <c r="E262" i="51"/>
  <c r="E46" i="51"/>
  <c r="G39" i="51"/>
  <c r="I114" i="51"/>
  <c r="B36" i="51"/>
  <c r="I141" i="51"/>
  <c r="C45" i="51"/>
  <c r="E39" i="51"/>
  <c r="I431" i="51"/>
  <c r="I375" i="51"/>
  <c r="I325" i="51"/>
  <c r="I353" i="51"/>
  <c r="I295" i="51"/>
  <c r="I225" i="51"/>
  <c r="G210" i="51"/>
  <c r="I256" i="51"/>
  <c r="I228" i="51"/>
  <c r="I194" i="51"/>
  <c r="I139" i="51"/>
  <c r="D46" i="51"/>
  <c r="I430" i="51"/>
  <c r="I330" i="51"/>
  <c r="I165" i="51"/>
  <c r="D36" i="51"/>
  <c r="D132" i="51"/>
  <c r="D33" i="51"/>
  <c r="H40" i="51"/>
  <c r="G418" i="51"/>
  <c r="I222" i="51"/>
  <c r="AJ163" i="51"/>
  <c r="S184" i="51"/>
  <c r="AB185" i="51"/>
  <c r="AG185" i="51"/>
  <c r="AH185" i="51"/>
  <c r="AJ319" i="51"/>
  <c r="S340" i="51"/>
  <c r="AJ241" i="51"/>
  <c r="S262" i="51"/>
  <c r="S46" i="51"/>
  <c r="AJ46" i="51" s="1"/>
  <c r="Z315" i="51"/>
  <c r="AJ293" i="51"/>
  <c r="S314" i="51"/>
  <c r="AB393" i="51"/>
  <c r="Z393" i="51"/>
  <c r="AH393" i="51"/>
  <c r="AE393" i="51"/>
  <c r="AG393" i="51"/>
  <c r="AC393" i="51"/>
  <c r="X393" i="51"/>
  <c r="S51" i="51"/>
  <c r="AJ51" i="51" s="1"/>
  <c r="AC315" i="51"/>
  <c r="L39" i="51"/>
  <c r="S34" i="51"/>
  <c r="AJ34" i="51" s="1"/>
  <c r="W341" i="51"/>
  <c r="Z263" i="51"/>
  <c r="AI263" i="51" s="1"/>
  <c r="AA289" i="51"/>
  <c r="G236" i="51"/>
  <c r="H444" i="51"/>
  <c r="E158" i="51"/>
  <c r="G444" i="51"/>
  <c r="H158" i="51"/>
  <c r="G158" i="51"/>
  <c r="D236" i="51"/>
  <c r="D158" i="51"/>
  <c r="E52" i="51"/>
  <c r="S284" i="51"/>
  <c r="AJ284" i="51" s="1"/>
  <c r="B288" i="51"/>
  <c r="C52" i="51"/>
  <c r="H52" i="51"/>
  <c r="S440" i="51"/>
  <c r="AJ440" i="51" s="1"/>
  <c r="S232" i="51"/>
  <c r="AJ232" i="51" s="1"/>
  <c r="G52" i="51"/>
  <c r="S439" i="51" l="1"/>
  <c r="AJ439" i="51" s="1"/>
  <c r="AI211" i="51"/>
  <c r="AI289" i="51"/>
  <c r="AI341" i="51"/>
  <c r="S231" i="51"/>
  <c r="AJ231" i="51" s="1"/>
  <c r="I310" i="51"/>
  <c r="AI367" i="51"/>
  <c r="AI393" i="51"/>
  <c r="S283" i="51"/>
  <c r="AJ283" i="51" s="1"/>
  <c r="AI315" i="51"/>
  <c r="M133" i="51"/>
  <c r="AJ132" i="51"/>
  <c r="Q133" i="51"/>
  <c r="P133" i="51"/>
  <c r="R133" i="51"/>
  <c r="O133" i="51"/>
  <c r="L133" i="51"/>
  <c r="N133" i="51"/>
  <c r="T132" i="51"/>
  <c r="I45" i="51"/>
  <c r="S154" i="51"/>
  <c r="AJ154" i="51" s="1"/>
  <c r="E444" i="51"/>
  <c r="D288" i="51"/>
  <c r="I81" i="51"/>
  <c r="I40" i="51"/>
  <c r="Q158" i="51"/>
  <c r="Q49" i="51"/>
  <c r="Q54" i="51" s="1"/>
  <c r="I392" i="51"/>
  <c r="I362" i="51"/>
  <c r="B52" i="51"/>
  <c r="I130" i="51"/>
  <c r="G288" i="51"/>
  <c r="E288" i="51"/>
  <c r="I37" i="51"/>
  <c r="I35" i="51"/>
  <c r="I340" i="51"/>
  <c r="D444" i="51"/>
  <c r="I210" i="51"/>
  <c r="M158" i="51"/>
  <c r="M49" i="51"/>
  <c r="M54" i="51" s="1"/>
  <c r="M393" i="51"/>
  <c r="O393" i="51"/>
  <c r="Q393" i="51"/>
  <c r="L393" i="51"/>
  <c r="P393" i="51"/>
  <c r="N393" i="51"/>
  <c r="T392" i="51"/>
  <c r="R393" i="51"/>
  <c r="AJ392" i="51"/>
  <c r="R158" i="51"/>
  <c r="R49" i="51"/>
  <c r="R54" i="51" s="1"/>
  <c r="H236" i="51"/>
  <c r="C288" i="51"/>
  <c r="T184" i="51"/>
  <c r="M185" i="51"/>
  <c r="Q185" i="51"/>
  <c r="R185" i="51"/>
  <c r="P185" i="51"/>
  <c r="N185" i="51"/>
  <c r="L185" i="51"/>
  <c r="O185" i="51"/>
  <c r="AJ184" i="51"/>
  <c r="I43" i="51"/>
  <c r="I132" i="51"/>
  <c r="AB159" i="51"/>
  <c r="W159" i="51"/>
  <c r="Y159" i="51"/>
  <c r="Z159" i="51"/>
  <c r="AD159" i="51"/>
  <c r="X159" i="51"/>
  <c r="AE159" i="51"/>
  <c r="AH159" i="51"/>
  <c r="AA159" i="51"/>
  <c r="AC159" i="51"/>
  <c r="AG159" i="51"/>
  <c r="I388" i="51"/>
  <c r="I258" i="51"/>
  <c r="I47" i="51"/>
  <c r="M211" i="51"/>
  <c r="T210" i="51"/>
  <c r="AJ210" i="51"/>
  <c r="P211" i="51"/>
  <c r="N211" i="51"/>
  <c r="Q211" i="51"/>
  <c r="O211" i="51"/>
  <c r="L211" i="51"/>
  <c r="R211" i="51"/>
  <c r="I34" i="51"/>
  <c r="B444" i="51"/>
  <c r="I33" i="51"/>
  <c r="AB445" i="51"/>
  <c r="AE445" i="51"/>
  <c r="AD445" i="51"/>
  <c r="AG445" i="51"/>
  <c r="W445" i="51"/>
  <c r="AC445" i="51"/>
  <c r="AF445" i="51"/>
  <c r="AA445" i="51"/>
  <c r="X445" i="51"/>
  <c r="Z445" i="51"/>
  <c r="AH445" i="51"/>
  <c r="Y445" i="51"/>
  <c r="P367" i="51"/>
  <c r="Q367" i="51"/>
  <c r="N367" i="51"/>
  <c r="AJ366" i="51"/>
  <c r="T366" i="51"/>
  <c r="R367" i="51"/>
  <c r="O367" i="51"/>
  <c r="L367" i="51"/>
  <c r="M367" i="51"/>
  <c r="I48" i="51"/>
  <c r="S39" i="51"/>
  <c r="AJ39" i="51" s="1"/>
  <c r="S153" i="51"/>
  <c r="I206" i="51"/>
  <c r="I180" i="51"/>
  <c r="C444" i="51"/>
  <c r="I36" i="51"/>
  <c r="AF159" i="51"/>
  <c r="AB237" i="51"/>
  <c r="Z237" i="51"/>
  <c r="AC237" i="51"/>
  <c r="W237" i="51"/>
  <c r="AE237" i="51"/>
  <c r="AH237" i="51"/>
  <c r="X237" i="51"/>
  <c r="AD237" i="51"/>
  <c r="AG237" i="51"/>
  <c r="Y237" i="51"/>
  <c r="AF237" i="51"/>
  <c r="S40" i="51"/>
  <c r="AJ40" i="51" s="1"/>
  <c r="I38" i="51"/>
  <c r="AJ33" i="51"/>
  <c r="I39" i="51"/>
  <c r="M263" i="51"/>
  <c r="O263" i="51"/>
  <c r="R263" i="51"/>
  <c r="P263" i="51"/>
  <c r="AJ262" i="51"/>
  <c r="L263" i="51"/>
  <c r="N263" i="51"/>
  <c r="Q263" i="51"/>
  <c r="T262" i="51"/>
  <c r="I44" i="51"/>
  <c r="I262" i="51"/>
  <c r="I46" i="51"/>
  <c r="I336" i="51"/>
  <c r="B158" i="51"/>
  <c r="I153" i="51"/>
  <c r="I158" i="51" s="1"/>
  <c r="C236" i="51"/>
  <c r="H288" i="51"/>
  <c r="O315" i="51"/>
  <c r="L315" i="51"/>
  <c r="R315" i="51"/>
  <c r="N315" i="51"/>
  <c r="T314" i="51"/>
  <c r="AJ314" i="51"/>
  <c r="M315" i="51"/>
  <c r="P315" i="51"/>
  <c r="Q315" i="51"/>
  <c r="O341" i="51"/>
  <c r="P341" i="51"/>
  <c r="T340" i="51"/>
  <c r="M341" i="51"/>
  <c r="N341" i="51"/>
  <c r="L341" i="51"/>
  <c r="R341" i="51"/>
  <c r="Q341" i="51"/>
  <c r="AJ340" i="51"/>
  <c r="S444" i="51"/>
  <c r="I41" i="51"/>
  <c r="B236" i="51"/>
  <c r="I184" i="51"/>
  <c r="I314" i="51"/>
  <c r="I491" i="50"/>
  <c r="I543" i="50"/>
  <c r="I517" i="50"/>
  <c r="I569" i="50"/>
  <c r="I573" i="50"/>
  <c r="I572" i="50"/>
  <c r="I571" i="50"/>
  <c r="I570" i="50"/>
  <c r="I568" i="50"/>
  <c r="I567" i="50"/>
  <c r="I566" i="50"/>
  <c r="I565" i="50"/>
  <c r="I564" i="50"/>
  <c r="I563" i="50"/>
  <c r="I562" i="50"/>
  <c r="I561" i="50"/>
  <c r="I560" i="50"/>
  <c r="I559" i="50"/>
  <c r="I558" i="50"/>
  <c r="I557" i="50"/>
  <c r="I556" i="50"/>
  <c r="I555" i="50"/>
  <c r="I554" i="50"/>
  <c r="I547" i="50"/>
  <c r="I546" i="50"/>
  <c r="I545" i="50"/>
  <c r="I544" i="50"/>
  <c r="I542" i="50"/>
  <c r="I541" i="50"/>
  <c r="I540" i="50"/>
  <c r="I539" i="50"/>
  <c r="I538" i="50"/>
  <c r="I537" i="50"/>
  <c r="I536" i="50"/>
  <c r="I535" i="50"/>
  <c r="I534" i="50"/>
  <c r="I533" i="50"/>
  <c r="I532" i="50"/>
  <c r="I531" i="50"/>
  <c r="I530" i="50"/>
  <c r="I529" i="50"/>
  <c r="I528" i="50"/>
  <c r="I521" i="50"/>
  <c r="I520" i="50"/>
  <c r="I519" i="50"/>
  <c r="I518" i="50"/>
  <c r="I516" i="50"/>
  <c r="I515" i="50"/>
  <c r="I514" i="50"/>
  <c r="I513" i="50"/>
  <c r="I512" i="50"/>
  <c r="I511" i="50"/>
  <c r="I510" i="50"/>
  <c r="I509" i="50"/>
  <c r="I508" i="50"/>
  <c r="I507" i="50"/>
  <c r="I506" i="50"/>
  <c r="I505" i="50"/>
  <c r="I504" i="50"/>
  <c r="I503" i="50"/>
  <c r="I502" i="50"/>
  <c r="I495" i="50"/>
  <c r="I494" i="50"/>
  <c r="I493" i="50"/>
  <c r="I492" i="50"/>
  <c r="I490" i="50"/>
  <c r="I489" i="50"/>
  <c r="I488" i="50"/>
  <c r="I487" i="50"/>
  <c r="I486" i="50"/>
  <c r="I485" i="50"/>
  <c r="I484" i="50"/>
  <c r="I483" i="50"/>
  <c r="I482" i="50"/>
  <c r="I481" i="50"/>
  <c r="I480" i="50"/>
  <c r="I479" i="50"/>
  <c r="I478" i="50"/>
  <c r="I477" i="50"/>
  <c r="I476" i="50"/>
  <c r="D49" i="51" l="1"/>
  <c r="D54" i="51" s="1"/>
  <c r="G50" i="51"/>
  <c r="S236" i="51"/>
  <c r="AI159" i="51"/>
  <c r="H50" i="51"/>
  <c r="S288" i="51"/>
  <c r="AJ288" i="51" s="1"/>
  <c r="S315" i="51"/>
  <c r="AJ315" i="51" s="1"/>
  <c r="AI237" i="51"/>
  <c r="AI445" i="51"/>
  <c r="I469" i="50"/>
  <c r="F79" i="50"/>
  <c r="I501" i="50"/>
  <c r="I522" i="50" s="1"/>
  <c r="F522" i="50"/>
  <c r="I440" i="51"/>
  <c r="H159" i="51"/>
  <c r="C159" i="51"/>
  <c r="G159" i="51"/>
  <c r="D159" i="51"/>
  <c r="F159" i="51"/>
  <c r="B159" i="51"/>
  <c r="E159" i="51"/>
  <c r="D133" i="51"/>
  <c r="G133" i="51"/>
  <c r="H133" i="51"/>
  <c r="B133" i="51"/>
  <c r="F133" i="51"/>
  <c r="C133" i="51"/>
  <c r="E133" i="51"/>
  <c r="F393" i="51"/>
  <c r="C393" i="51"/>
  <c r="E393" i="51"/>
  <c r="H393" i="51"/>
  <c r="B393" i="51"/>
  <c r="G393" i="51"/>
  <c r="D393" i="51"/>
  <c r="I449" i="50"/>
  <c r="F59" i="50"/>
  <c r="F470" i="50"/>
  <c r="I453" i="50"/>
  <c r="F63" i="50"/>
  <c r="I457" i="50"/>
  <c r="F67" i="50"/>
  <c r="I461" i="50"/>
  <c r="F71" i="50"/>
  <c r="C50" i="51"/>
  <c r="C185" i="51"/>
  <c r="D185" i="51"/>
  <c r="F185" i="51"/>
  <c r="H185" i="51"/>
  <c r="B185" i="51"/>
  <c r="G185" i="51"/>
  <c r="E185" i="51"/>
  <c r="Q445" i="51"/>
  <c r="P445" i="51"/>
  <c r="T444" i="51"/>
  <c r="O445" i="51"/>
  <c r="AJ444" i="51"/>
  <c r="N445" i="51"/>
  <c r="M445" i="51"/>
  <c r="R445" i="51"/>
  <c r="L445" i="51"/>
  <c r="S367" i="51"/>
  <c r="AJ367" i="51" s="1"/>
  <c r="C158" i="51"/>
  <c r="C49" i="51"/>
  <c r="F341" i="51"/>
  <c r="B341" i="51"/>
  <c r="G341" i="51"/>
  <c r="H341" i="51"/>
  <c r="D341" i="51"/>
  <c r="C341" i="51"/>
  <c r="E341" i="51"/>
  <c r="I475" i="50"/>
  <c r="I496" i="50" s="1"/>
  <c r="F496" i="50"/>
  <c r="I450" i="50"/>
  <c r="F60" i="50"/>
  <c r="I462" i="50"/>
  <c r="F72" i="50"/>
  <c r="I465" i="50"/>
  <c r="F75" i="50"/>
  <c r="S263" i="51"/>
  <c r="AJ263" i="51" s="1"/>
  <c r="I154" i="51"/>
  <c r="I232" i="51"/>
  <c r="I451" i="50"/>
  <c r="F61" i="50"/>
  <c r="F65" i="50"/>
  <c r="I455" i="50"/>
  <c r="I459" i="50"/>
  <c r="F69" i="50"/>
  <c r="F73" i="50"/>
  <c r="I463" i="50"/>
  <c r="I284" i="51"/>
  <c r="E50" i="51"/>
  <c r="S341" i="51"/>
  <c r="AJ341" i="51" s="1"/>
  <c r="H263" i="51"/>
  <c r="B263" i="51"/>
  <c r="F263" i="51"/>
  <c r="E263" i="51"/>
  <c r="G263" i="51"/>
  <c r="C263" i="51"/>
  <c r="D263" i="51"/>
  <c r="S211" i="51"/>
  <c r="AJ211" i="51" s="1"/>
  <c r="S185" i="51"/>
  <c r="AJ185" i="51" s="1"/>
  <c r="H211" i="51"/>
  <c r="F211" i="51"/>
  <c r="G211" i="51"/>
  <c r="B211" i="51"/>
  <c r="D211" i="51"/>
  <c r="C211" i="51"/>
  <c r="E211" i="51"/>
  <c r="I466" i="50"/>
  <c r="F76" i="50"/>
  <c r="I454" i="50"/>
  <c r="F64" i="50"/>
  <c r="D50" i="51"/>
  <c r="I439" i="51"/>
  <c r="I444" i="51" s="1"/>
  <c r="I553" i="50"/>
  <c r="I574" i="50" s="1"/>
  <c r="F574" i="50"/>
  <c r="I468" i="50"/>
  <c r="F78" i="50"/>
  <c r="I527" i="50"/>
  <c r="I548" i="50" s="1"/>
  <c r="F548" i="50"/>
  <c r="Q237" i="51"/>
  <c r="L237" i="51"/>
  <c r="T236" i="51"/>
  <c r="R237" i="51"/>
  <c r="P237" i="51"/>
  <c r="AJ236" i="51"/>
  <c r="O237" i="51"/>
  <c r="M237" i="51"/>
  <c r="N237" i="51"/>
  <c r="I283" i="51"/>
  <c r="I288" i="51" s="1"/>
  <c r="T288" i="51"/>
  <c r="G49" i="51"/>
  <c r="G54" i="51" s="1"/>
  <c r="I52" i="51"/>
  <c r="S133" i="51"/>
  <c r="AJ133" i="51" s="1"/>
  <c r="I231" i="51"/>
  <c r="I236" i="51" s="1"/>
  <c r="I458" i="50"/>
  <c r="F68" i="50"/>
  <c r="AJ153" i="51"/>
  <c r="S158" i="51"/>
  <c r="E236" i="51"/>
  <c r="E49" i="51"/>
  <c r="E54" i="51" s="1"/>
  <c r="I467" i="50"/>
  <c r="F77" i="50"/>
  <c r="I452" i="50"/>
  <c r="F62" i="50"/>
  <c r="I456" i="50"/>
  <c r="F66" i="50"/>
  <c r="I460" i="50"/>
  <c r="F70" i="50"/>
  <c r="I464" i="50"/>
  <c r="F74" i="50"/>
  <c r="F315" i="51"/>
  <c r="D315" i="51"/>
  <c r="E315" i="51"/>
  <c r="C315" i="51"/>
  <c r="B315" i="51"/>
  <c r="G315" i="51"/>
  <c r="H315" i="51"/>
  <c r="H49" i="51"/>
  <c r="H54" i="51" s="1"/>
  <c r="S393" i="51"/>
  <c r="AJ393" i="51" s="1"/>
  <c r="P104" i="50"/>
  <c r="P26" i="50" s="1"/>
  <c r="P90" i="50"/>
  <c r="P12" i="50" s="1"/>
  <c r="P98" i="50"/>
  <c r="P20" i="50" s="1"/>
  <c r="P100" i="50"/>
  <c r="P22" i="50" s="1"/>
  <c r="P93" i="50"/>
  <c r="P15" i="50" s="1"/>
  <c r="P97" i="50"/>
  <c r="P19" i="50" s="1"/>
  <c r="P89" i="50"/>
  <c r="P11" i="50" s="1"/>
  <c r="P101" i="50"/>
  <c r="P23" i="50" s="1"/>
  <c r="P86" i="50"/>
  <c r="P8" i="50" s="1"/>
  <c r="P103" i="50"/>
  <c r="P25" i="50" s="1"/>
  <c r="P88" i="50"/>
  <c r="P10" i="50" s="1"/>
  <c r="P105" i="50"/>
  <c r="P27" i="50" s="1"/>
  <c r="P87" i="50"/>
  <c r="P9" i="50" s="1"/>
  <c r="P102" i="50"/>
  <c r="P24" i="50" s="1"/>
  <c r="P95" i="50"/>
  <c r="AI432" i="50"/>
  <c r="M289" i="51" l="1"/>
  <c r="R289" i="51"/>
  <c r="Q289" i="51"/>
  <c r="AH210" i="50"/>
  <c r="N289" i="51"/>
  <c r="L289" i="51"/>
  <c r="S289" i="51" s="1"/>
  <c r="AJ289" i="51" s="1"/>
  <c r="P289" i="51"/>
  <c r="O289" i="51"/>
  <c r="X236" i="50"/>
  <c r="S237" i="51"/>
  <c r="AJ237" i="51" s="1"/>
  <c r="AI425" i="50"/>
  <c r="AI388" i="50"/>
  <c r="AG288" i="50"/>
  <c r="AI117" i="50"/>
  <c r="AG47" i="50"/>
  <c r="AI409" i="50"/>
  <c r="AI391" i="50"/>
  <c r="AJ391" i="50" s="1"/>
  <c r="Z35" i="50"/>
  <c r="AH158" i="50"/>
  <c r="AI440" i="50"/>
  <c r="AG53" i="50"/>
  <c r="AI434" i="50"/>
  <c r="AI417" i="50"/>
  <c r="AJ417" i="50" s="1"/>
  <c r="AH51" i="50"/>
  <c r="X158" i="50"/>
  <c r="AG35" i="50"/>
  <c r="I315" i="51"/>
  <c r="AG340" i="50"/>
  <c r="AI430" i="50"/>
  <c r="AI405" i="50"/>
  <c r="AI372" i="50"/>
  <c r="AI359" i="50"/>
  <c r="AI313" i="50"/>
  <c r="AJ313" i="50" s="1"/>
  <c r="AI282" i="50"/>
  <c r="AI216" i="50"/>
  <c r="AI203" i="50"/>
  <c r="AH314" i="50"/>
  <c r="AI144" i="50"/>
  <c r="AE41" i="50"/>
  <c r="AG48" i="50"/>
  <c r="AG40" i="50"/>
  <c r="AI443" i="50"/>
  <c r="AJ443" i="50" s="1"/>
  <c r="AI414" i="50"/>
  <c r="AH418" i="50"/>
  <c r="AI222" i="50"/>
  <c r="AH52" i="50"/>
  <c r="AH45" i="50"/>
  <c r="AG39" i="50"/>
  <c r="AI412" i="50"/>
  <c r="AI404" i="50"/>
  <c r="AI378" i="50"/>
  <c r="AI380" i="50"/>
  <c r="AI338" i="50"/>
  <c r="AJ338" i="50" s="1"/>
  <c r="AI334" i="50"/>
  <c r="AI310" i="50"/>
  <c r="AC288" i="50"/>
  <c r="AI253" i="50"/>
  <c r="AI232" i="50"/>
  <c r="AI224" i="50"/>
  <c r="AI209" i="50"/>
  <c r="AJ209" i="50" s="1"/>
  <c r="AI173" i="50"/>
  <c r="AA51" i="50"/>
  <c r="AH184" i="50"/>
  <c r="AH48" i="50"/>
  <c r="AH44" i="50"/>
  <c r="AI413" i="50"/>
  <c r="AI274" i="50"/>
  <c r="AI195" i="50"/>
  <c r="AI152" i="50"/>
  <c r="X40" i="50"/>
  <c r="AD47" i="50"/>
  <c r="AD39" i="50"/>
  <c r="AH262" i="50"/>
  <c r="AG33" i="50"/>
  <c r="V39" i="50"/>
  <c r="AH50" i="50"/>
  <c r="AG46" i="50"/>
  <c r="AG132" i="50"/>
  <c r="AH444" i="50"/>
  <c r="AA444" i="50"/>
  <c r="AC392" i="50"/>
  <c r="AI355" i="50"/>
  <c r="AF366" i="50"/>
  <c r="AI322" i="50"/>
  <c r="AA314" i="50"/>
  <c r="AF262" i="50"/>
  <c r="X210" i="50"/>
  <c r="AA184" i="50"/>
  <c r="V53" i="50"/>
  <c r="AI131" i="50"/>
  <c r="AJ131" i="50" s="1"/>
  <c r="W45" i="50"/>
  <c r="AC184" i="50"/>
  <c r="Y46" i="50"/>
  <c r="X42" i="50"/>
  <c r="AD35" i="50"/>
  <c r="AH34" i="50"/>
  <c r="I61" i="50"/>
  <c r="F9" i="50"/>
  <c r="Z444" i="50"/>
  <c r="Z392" i="50"/>
  <c r="AI235" i="50"/>
  <c r="AJ235" i="50" s="1"/>
  <c r="AI227" i="50"/>
  <c r="AI190" i="50"/>
  <c r="W288" i="50"/>
  <c r="AI233" i="50"/>
  <c r="AJ233" i="50" s="1"/>
  <c r="AI217" i="50"/>
  <c r="AI205" i="50"/>
  <c r="W48" i="50"/>
  <c r="AC41" i="50"/>
  <c r="X35" i="50"/>
  <c r="AE52" i="50"/>
  <c r="Z43" i="50"/>
  <c r="F23" i="50"/>
  <c r="I75" i="50"/>
  <c r="I63" i="50"/>
  <c r="F11" i="50"/>
  <c r="AI439" i="50"/>
  <c r="AG37" i="50"/>
  <c r="AI410" i="50"/>
  <c r="Y418" i="50"/>
  <c r="AI385" i="50"/>
  <c r="AF392" i="50"/>
  <c r="AI360" i="50"/>
  <c r="AA366" i="50"/>
  <c r="AI251" i="50"/>
  <c r="AA262" i="50"/>
  <c r="AI230" i="50"/>
  <c r="AD236" i="50"/>
  <c r="AI201" i="50"/>
  <c r="AF210" i="50"/>
  <c r="X314" i="50"/>
  <c r="AG262" i="50"/>
  <c r="AC236" i="50"/>
  <c r="W184" i="50"/>
  <c r="AI145" i="50"/>
  <c r="AI142" i="50"/>
  <c r="Y158" i="50"/>
  <c r="AD52" i="50"/>
  <c r="W51" i="50"/>
  <c r="Z49" i="50"/>
  <c r="AE47" i="50"/>
  <c r="X46" i="50"/>
  <c r="AC44" i="50"/>
  <c r="W43" i="50"/>
  <c r="AE39" i="50"/>
  <c r="Y38" i="50"/>
  <c r="AD36" i="50"/>
  <c r="V35" i="50"/>
  <c r="AI113" i="50"/>
  <c r="Z33" i="50"/>
  <c r="Z132" i="50"/>
  <c r="X184" i="50"/>
  <c r="AH53" i="50"/>
  <c r="AC52" i="50"/>
  <c r="X51" i="50"/>
  <c r="AH49" i="50"/>
  <c r="AC48" i="50"/>
  <c r="X47" i="50"/>
  <c r="AG45" i="50"/>
  <c r="AD44" i="50"/>
  <c r="X43" i="50"/>
  <c r="AH41" i="50"/>
  <c r="AC40" i="50"/>
  <c r="X39" i="50"/>
  <c r="AH37" i="50"/>
  <c r="AC36" i="50"/>
  <c r="Y35" i="50"/>
  <c r="AH33" i="50"/>
  <c r="AH132" i="50"/>
  <c r="Q159" i="51"/>
  <c r="AJ158" i="51"/>
  <c r="T158" i="51"/>
  <c r="P159" i="51"/>
  <c r="R159" i="51"/>
  <c r="M159" i="51"/>
  <c r="O159" i="51"/>
  <c r="N159" i="51"/>
  <c r="L159" i="51"/>
  <c r="F237" i="51"/>
  <c r="D237" i="51"/>
  <c r="B237" i="51"/>
  <c r="G237" i="51"/>
  <c r="E237" i="51"/>
  <c r="H237" i="51"/>
  <c r="C237" i="51"/>
  <c r="I211" i="51"/>
  <c r="AI438" i="50"/>
  <c r="AI428" i="50"/>
  <c r="AI423" i="50"/>
  <c r="V444" i="50"/>
  <c r="W418" i="50"/>
  <c r="AI379" i="50"/>
  <c r="V392" i="50"/>
  <c r="AI371" i="50"/>
  <c r="AI361" i="50"/>
  <c r="AI358" i="50"/>
  <c r="Z418" i="50"/>
  <c r="AI390" i="50"/>
  <c r="AJ390" i="50" s="1"/>
  <c r="AD392" i="50"/>
  <c r="AI352" i="50"/>
  <c r="AC366" i="50"/>
  <c r="AI339" i="50"/>
  <c r="AJ339" i="50" s="1"/>
  <c r="AI323" i="50"/>
  <c r="AE340" i="50"/>
  <c r="Y366" i="50"/>
  <c r="AI296" i="50"/>
  <c r="V288" i="50"/>
  <c r="AI267" i="50"/>
  <c r="AI246" i="50"/>
  <c r="Y262" i="50"/>
  <c r="AI225" i="50"/>
  <c r="AA236" i="50"/>
  <c r="AI204" i="50"/>
  <c r="AD210" i="50"/>
  <c r="AI297" i="50"/>
  <c r="V314" i="50"/>
  <c r="AI293" i="50"/>
  <c r="AI280" i="50"/>
  <c r="AI268" i="50"/>
  <c r="AI243" i="50"/>
  <c r="AE262" i="50"/>
  <c r="Z236" i="50"/>
  <c r="AI202" i="50"/>
  <c r="AI182" i="50"/>
  <c r="AJ182" i="50" s="1"/>
  <c r="AI174" i="50"/>
  <c r="AI166" i="50"/>
  <c r="W158" i="50"/>
  <c r="AA52" i="50"/>
  <c r="AF50" i="50"/>
  <c r="X49" i="50"/>
  <c r="AC47" i="50"/>
  <c r="V46" i="50"/>
  <c r="AI124" i="50"/>
  <c r="AA44" i="50"/>
  <c r="AE42" i="50"/>
  <c r="X41" i="50"/>
  <c r="AC39" i="50"/>
  <c r="W38" i="50"/>
  <c r="AA36" i="50"/>
  <c r="AF34" i="50"/>
  <c r="X132" i="50"/>
  <c r="X33" i="50"/>
  <c r="AI179" i="50"/>
  <c r="AI171" i="50"/>
  <c r="AI167" i="50"/>
  <c r="AI163" i="50"/>
  <c r="V184" i="50"/>
  <c r="AI155" i="50"/>
  <c r="AJ155" i="50" s="1"/>
  <c r="AF53" i="50"/>
  <c r="Z52" i="50"/>
  <c r="V51" i="50"/>
  <c r="AI129" i="50"/>
  <c r="AF49" i="50"/>
  <c r="Z48" i="50"/>
  <c r="V47" i="50"/>
  <c r="AI125" i="50"/>
  <c r="AE45" i="50"/>
  <c r="Z44" i="50"/>
  <c r="V43" i="50"/>
  <c r="AI121" i="50"/>
  <c r="AF41" i="50"/>
  <c r="AA40" i="50"/>
  <c r="AF37" i="50"/>
  <c r="Z36" i="50"/>
  <c r="W35" i="50"/>
  <c r="AF132" i="50"/>
  <c r="AF33" i="50"/>
  <c r="AG392" i="50"/>
  <c r="AG41" i="50"/>
  <c r="AG44" i="50"/>
  <c r="F10" i="50"/>
  <c r="I62" i="50"/>
  <c r="D549" i="50"/>
  <c r="C549" i="50"/>
  <c r="E549" i="50"/>
  <c r="F549" i="50"/>
  <c r="G549" i="50"/>
  <c r="H549" i="50"/>
  <c r="B549" i="50"/>
  <c r="I73" i="50"/>
  <c r="F21" i="50"/>
  <c r="I72" i="50"/>
  <c r="F20" i="50"/>
  <c r="AD418" i="50"/>
  <c r="AI376" i="50"/>
  <c r="AI351" i="50"/>
  <c r="AI309" i="50"/>
  <c r="Y288" i="50"/>
  <c r="Y48" i="50"/>
  <c r="AI115" i="50"/>
  <c r="V37" i="50"/>
  <c r="Z158" i="50"/>
  <c r="X34" i="50"/>
  <c r="B289" i="51"/>
  <c r="I289" i="51" s="1"/>
  <c r="G289" i="51"/>
  <c r="H289" i="51"/>
  <c r="C289" i="51"/>
  <c r="F289" i="51"/>
  <c r="E289" i="51"/>
  <c r="D289" i="51"/>
  <c r="AI427" i="50"/>
  <c r="AA418" i="50"/>
  <c r="AI399" i="50"/>
  <c r="AH392" i="50"/>
  <c r="AI303" i="50"/>
  <c r="Y314" i="50"/>
  <c r="AD262" i="50"/>
  <c r="AF236" i="50"/>
  <c r="AI271" i="50"/>
  <c r="AE236" i="50"/>
  <c r="AI193" i="50"/>
  <c r="Y184" i="50"/>
  <c r="Y51" i="50"/>
  <c r="Z46" i="50"/>
  <c r="AF36" i="50"/>
  <c r="AI170" i="50"/>
  <c r="Z184" i="50"/>
  <c r="Z51" i="50"/>
  <c r="W46" i="50"/>
  <c r="V42" i="50"/>
  <c r="AI120" i="50"/>
  <c r="AA35" i="50"/>
  <c r="C497" i="50"/>
  <c r="G497" i="50"/>
  <c r="F497" i="50"/>
  <c r="E497" i="50"/>
  <c r="D497" i="50"/>
  <c r="B497" i="50"/>
  <c r="H497" i="50"/>
  <c r="AI363" i="50"/>
  <c r="AJ363" i="50" s="1"/>
  <c r="AC418" i="50"/>
  <c r="W314" i="50"/>
  <c r="AI259" i="50"/>
  <c r="AJ259" i="50" s="1"/>
  <c r="AI441" i="50"/>
  <c r="AJ441" i="50" s="1"/>
  <c r="AI435" i="50"/>
  <c r="AI382" i="50"/>
  <c r="AA392" i="50"/>
  <c r="AI357" i="50"/>
  <c r="AI326" i="50"/>
  <c r="AC340" i="50"/>
  <c r="AI307" i="50"/>
  <c r="AI336" i="50"/>
  <c r="AI286" i="50"/>
  <c r="AJ286" i="50" s="1"/>
  <c r="AI270" i="50"/>
  <c r="W262" i="50"/>
  <c r="AA210" i="50"/>
  <c r="V236" i="50"/>
  <c r="AI215" i="50"/>
  <c r="AD50" i="50"/>
  <c r="AF45" i="50"/>
  <c r="V41" i="50"/>
  <c r="AI119" i="50"/>
  <c r="Y36" i="50"/>
  <c r="X52" i="50"/>
  <c r="X48" i="50"/>
  <c r="AC45" i="50"/>
  <c r="AD41" i="50"/>
  <c r="AG34" i="50"/>
  <c r="AI411" i="50"/>
  <c r="AI424" i="50"/>
  <c r="AI415" i="50"/>
  <c r="AJ415" i="50" s="1"/>
  <c r="AI408" i="50"/>
  <c r="AI403" i="50"/>
  <c r="Z37" i="50"/>
  <c r="AI364" i="50"/>
  <c r="AJ364" i="50" s="1"/>
  <c r="AI401" i="50"/>
  <c r="V418" i="50"/>
  <c r="AI397" i="50"/>
  <c r="Y392" i="50"/>
  <c r="X366" i="50"/>
  <c r="AI337" i="50"/>
  <c r="AJ337" i="50" s="1"/>
  <c r="AI321" i="50"/>
  <c r="Z340" i="50"/>
  <c r="AI299" i="50"/>
  <c r="AI350" i="50"/>
  <c r="AH340" i="50"/>
  <c r="AI294" i="50"/>
  <c r="AI281" i="50"/>
  <c r="AI273" i="50"/>
  <c r="AA37" i="50"/>
  <c r="AI252" i="50"/>
  <c r="AI244" i="50"/>
  <c r="W236" i="50"/>
  <c r="AI194" i="50"/>
  <c r="Y210" i="50"/>
  <c r="AI285" i="50"/>
  <c r="AJ285" i="50" s="1"/>
  <c r="AI269" i="50"/>
  <c r="AF288" i="50"/>
  <c r="AI260" i="50"/>
  <c r="AJ260" i="50" s="1"/>
  <c r="AI248" i="50"/>
  <c r="Z262" i="50"/>
  <c r="AI231" i="50"/>
  <c r="AI223" i="50"/>
  <c r="AI219" i="50"/>
  <c r="AI207" i="50"/>
  <c r="AJ207" i="50" s="1"/>
  <c r="AI191" i="50"/>
  <c r="AE210" i="50"/>
  <c r="AI180" i="50"/>
  <c r="AI164" i="50"/>
  <c r="AI151" i="50"/>
  <c r="AI143" i="50"/>
  <c r="AC53" i="50"/>
  <c r="W52" i="50"/>
  <c r="AA50" i="50"/>
  <c r="AF48" i="50"/>
  <c r="Y47" i="50"/>
  <c r="AD45" i="50"/>
  <c r="AA42" i="50"/>
  <c r="AF40" i="50"/>
  <c r="Y39" i="50"/>
  <c r="AC37" i="50"/>
  <c r="W36" i="50"/>
  <c r="AA34" i="50"/>
  <c r="AI176" i="50"/>
  <c r="AA53" i="50"/>
  <c r="AI130" i="50"/>
  <c r="V52" i="50"/>
  <c r="AE50" i="50"/>
  <c r="AA49" i="50"/>
  <c r="AI126" i="50"/>
  <c r="V48" i="50"/>
  <c r="AF46" i="50"/>
  <c r="Z45" i="50"/>
  <c r="V44" i="50"/>
  <c r="AI122" i="50"/>
  <c r="AF42" i="50"/>
  <c r="AA41" i="50"/>
  <c r="W40" i="50"/>
  <c r="AE38" i="50"/>
  <c r="AI114" i="50"/>
  <c r="V36" i="50"/>
  <c r="AE34" i="50"/>
  <c r="AA132" i="50"/>
  <c r="AA33" i="50"/>
  <c r="AI311" i="50"/>
  <c r="AJ311" i="50" s="1"/>
  <c r="I74" i="50"/>
  <c r="F22" i="50"/>
  <c r="F25" i="50"/>
  <c r="I77" i="50"/>
  <c r="C575" i="50"/>
  <c r="E575" i="50"/>
  <c r="G575" i="50"/>
  <c r="D575" i="50"/>
  <c r="F575" i="50"/>
  <c r="B575" i="50"/>
  <c r="H575" i="50"/>
  <c r="I263" i="51"/>
  <c r="I60" i="50"/>
  <c r="F8" i="50"/>
  <c r="I71" i="50"/>
  <c r="F19" i="50"/>
  <c r="I470" i="50"/>
  <c r="I79" i="50"/>
  <c r="F27" i="50"/>
  <c r="AC444" i="50"/>
  <c r="AD158" i="50"/>
  <c r="AE49" i="50"/>
  <c r="AA43" i="50"/>
  <c r="AD38" i="50"/>
  <c r="AG52" i="50"/>
  <c r="X50" i="50"/>
  <c r="AG43" i="50"/>
  <c r="AI431" i="50"/>
  <c r="Y444" i="50"/>
  <c r="AI373" i="50"/>
  <c r="AE418" i="50"/>
  <c r="AG42" i="50"/>
  <c r="AD366" i="50"/>
  <c r="Y340" i="50"/>
  <c r="AI298" i="50"/>
  <c r="AI277" i="50"/>
  <c r="AI256" i="50"/>
  <c r="AI206" i="50"/>
  <c r="AI258" i="50"/>
  <c r="AI197" i="50"/>
  <c r="AI168" i="50"/>
  <c r="AF52" i="50"/>
  <c r="AE44" i="50"/>
  <c r="AA38" i="50"/>
  <c r="AI150" i="50"/>
  <c r="AE48" i="50"/>
  <c r="AE40" i="50"/>
  <c r="AE36" i="50"/>
  <c r="AI387" i="50"/>
  <c r="I64" i="50"/>
  <c r="F12" i="50"/>
  <c r="AI407" i="50"/>
  <c r="X392" i="50"/>
  <c r="AI389" i="50"/>
  <c r="AJ389" i="50" s="1"/>
  <c r="AI381" i="50"/>
  <c r="AI356" i="50"/>
  <c r="AI349" i="50"/>
  <c r="AI348" i="50"/>
  <c r="W340" i="50"/>
  <c r="AI306" i="50"/>
  <c r="AI272" i="50"/>
  <c r="Z41" i="50"/>
  <c r="Z366" i="50"/>
  <c r="AI304" i="50"/>
  <c r="W366" i="50"/>
  <c r="AI324" i="50"/>
  <c r="AI320" i="50"/>
  <c r="AI278" i="50"/>
  <c r="AI220" i="50"/>
  <c r="AH288" i="50"/>
  <c r="AI177" i="50"/>
  <c r="AI156" i="50"/>
  <c r="AJ156" i="50" s="1"/>
  <c r="AI148" i="50"/>
  <c r="AI140" i="50"/>
  <c r="Y52" i="50"/>
  <c r="AA47" i="50"/>
  <c r="AC42" i="50"/>
  <c r="AE37" i="50"/>
  <c r="V33" i="50"/>
  <c r="AI111" i="50"/>
  <c r="V132" i="50"/>
  <c r="AI172" i="50"/>
  <c r="AD53" i="50"/>
  <c r="AD49" i="50"/>
  <c r="X44" i="50"/>
  <c r="Y40" i="50"/>
  <c r="AD37" i="50"/>
  <c r="AD33" i="50"/>
  <c r="AD132" i="50"/>
  <c r="I78" i="50"/>
  <c r="F26" i="50"/>
  <c r="F17" i="50"/>
  <c r="I69" i="50"/>
  <c r="I59" i="50"/>
  <c r="F7" i="50"/>
  <c r="F80" i="50"/>
  <c r="H523" i="50"/>
  <c r="D523" i="50"/>
  <c r="B523" i="50"/>
  <c r="C523" i="50"/>
  <c r="F523" i="50"/>
  <c r="G523" i="50"/>
  <c r="E523" i="50"/>
  <c r="AI429" i="50"/>
  <c r="AF444" i="50"/>
  <c r="AG36" i="50"/>
  <c r="AG444" i="50"/>
  <c r="AI398" i="50"/>
  <c r="AI402" i="50"/>
  <c r="AI383" i="50"/>
  <c r="W392" i="50"/>
  <c r="AI362" i="50"/>
  <c r="Z47" i="50"/>
  <c r="AI353" i="50"/>
  <c r="V366" i="50"/>
  <c r="AI345" i="50"/>
  <c r="AI332" i="50"/>
  <c r="X340" i="50"/>
  <c r="AI312" i="50"/>
  <c r="AJ312" i="50" s="1"/>
  <c r="AI302" i="50"/>
  <c r="AI354" i="50"/>
  <c r="AI346" i="50"/>
  <c r="AI333" i="50"/>
  <c r="AI329" i="50"/>
  <c r="AI325" i="50"/>
  <c r="AF340" i="50"/>
  <c r="AI300" i="50"/>
  <c r="AF314" i="50"/>
  <c r="AI284" i="50"/>
  <c r="AI276" i="50"/>
  <c r="AI255" i="50"/>
  <c r="AI247" i="50"/>
  <c r="AI234" i="50"/>
  <c r="AJ234" i="50" s="1"/>
  <c r="AI226" i="50"/>
  <c r="AI218" i="50"/>
  <c r="W210" i="50"/>
  <c r="AG314" i="50"/>
  <c r="AD288" i="50"/>
  <c r="AI257" i="50"/>
  <c r="X262" i="50"/>
  <c r="AI228" i="50"/>
  <c r="AC210" i="50"/>
  <c r="AI183" i="50"/>
  <c r="AJ183" i="50" s="1"/>
  <c r="AI175" i="50"/>
  <c r="AF184" i="50"/>
  <c r="AI154" i="50"/>
  <c r="AI146" i="50"/>
  <c r="AI141" i="50"/>
  <c r="AI138" i="50"/>
  <c r="Z53" i="50"/>
  <c r="AF51" i="50"/>
  <c r="Y50" i="50"/>
  <c r="AD48" i="50"/>
  <c r="W47" i="50"/>
  <c r="AA45" i="50"/>
  <c r="AE43" i="50"/>
  <c r="Y42" i="50"/>
  <c r="AD40" i="50"/>
  <c r="W39" i="50"/>
  <c r="AE35" i="50"/>
  <c r="Y34" i="50"/>
  <c r="AG184" i="50"/>
  <c r="AI139" i="50"/>
  <c r="AE158" i="50"/>
  <c r="Y53" i="50"/>
  <c r="AG51" i="50"/>
  <c r="AC50" i="50"/>
  <c r="Y49" i="50"/>
  <c r="AH47" i="50"/>
  <c r="AD46" i="50"/>
  <c r="X45" i="50"/>
  <c r="AH43" i="50"/>
  <c r="AD42" i="50"/>
  <c r="Y41" i="50"/>
  <c r="AH39" i="50"/>
  <c r="AC38" i="50"/>
  <c r="Y37" i="50"/>
  <c r="AH35" i="50"/>
  <c r="AC34" i="50"/>
  <c r="Y33" i="50"/>
  <c r="Y132" i="50"/>
  <c r="AH38" i="50"/>
  <c r="P85" i="50"/>
  <c r="AG418" i="50"/>
  <c r="AI330" i="50"/>
  <c r="AA340" i="50"/>
  <c r="AC314" i="50"/>
  <c r="AG236" i="50"/>
  <c r="AC46" i="50"/>
  <c r="AE33" i="50"/>
  <c r="AE132" i="50"/>
  <c r="AC51" i="50"/>
  <c r="AD43" i="50"/>
  <c r="X38" i="50"/>
  <c r="AH40" i="50"/>
  <c r="W44" i="50"/>
  <c r="Z288" i="50"/>
  <c r="AI198" i="50"/>
  <c r="AI283" i="50"/>
  <c r="AI275" i="50"/>
  <c r="AI254" i="50"/>
  <c r="V210" i="50"/>
  <c r="AI189" i="50"/>
  <c r="AI147" i="50"/>
  <c r="AA158" i="50"/>
  <c r="AC49" i="50"/>
  <c r="Y43" i="50"/>
  <c r="V40" i="50"/>
  <c r="AI118" i="50"/>
  <c r="AC33" i="50"/>
  <c r="AC132" i="50"/>
  <c r="V158" i="50"/>
  <c r="AI137" i="50"/>
  <c r="V50" i="50"/>
  <c r="AI128" i="50"/>
  <c r="AF44" i="50"/>
  <c r="V38" i="50"/>
  <c r="AI116" i="50"/>
  <c r="AI112" i="50"/>
  <c r="V34" i="50"/>
  <c r="AG158" i="50"/>
  <c r="F14" i="50"/>
  <c r="I66" i="50"/>
  <c r="W444" i="50"/>
  <c r="X444" i="50"/>
  <c r="AI384" i="50"/>
  <c r="AI377" i="50"/>
  <c r="AE366" i="50"/>
  <c r="AI301" i="50"/>
  <c r="AI331" i="50"/>
  <c r="X288" i="50"/>
  <c r="AI436" i="50"/>
  <c r="AI400" i="50"/>
  <c r="X418" i="50"/>
  <c r="AI386" i="50"/>
  <c r="AI374" i="50"/>
  <c r="AI365" i="50"/>
  <c r="AJ365" i="50" s="1"/>
  <c r="AI347" i="50"/>
  <c r="AI328" i="50"/>
  <c r="Z39" i="50"/>
  <c r="Z314" i="50"/>
  <c r="Y236" i="50"/>
  <c r="AI199" i="50"/>
  <c r="AC262" i="50"/>
  <c r="AG210" i="50"/>
  <c r="AI169" i="50"/>
  <c r="AE53" i="50"/>
  <c r="V49" i="50"/>
  <c r="AI127" i="50"/>
  <c r="Y44" i="50"/>
  <c r="AA39" i="50"/>
  <c r="AD34" i="50"/>
  <c r="AG50" i="50"/>
  <c r="AH46" i="50"/>
  <c r="AH42" i="50"/>
  <c r="X36" i="50"/>
  <c r="I68" i="50"/>
  <c r="F16" i="50"/>
  <c r="I76" i="50"/>
  <c r="F24" i="50"/>
  <c r="S445" i="51"/>
  <c r="AJ445" i="51" s="1"/>
  <c r="I159" i="51"/>
  <c r="AI442" i="50"/>
  <c r="AJ442" i="50" s="1"/>
  <c r="AI437" i="50"/>
  <c r="AI433" i="50"/>
  <c r="AI426" i="50"/>
  <c r="AD444" i="50"/>
  <c r="AG38" i="50"/>
  <c r="AE444" i="50"/>
  <c r="AI416" i="50"/>
  <c r="AJ416" i="50" s="1"/>
  <c r="AI406" i="50"/>
  <c r="AF418" i="50"/>
  <c r="AI375" i="50"/>
  <c r="AE392" i="50"/>
  <c r="AI335" i="50"/>
  <c r="AI327" i="50"/>
  <c r="AI319" i="50"/>
  <c r="V340" i="50"/>
  <c r="AI308" i="50"/>
  <c r="AI305" i="50"/>
  <c r="AH366" i="50"/>
  <c r="AD340" i="50"/>
  <c r="AD314" i="50"/>
  <c r="AI287" i="50"/>
  <c r="AJ287" i="50" s="1"/>
  <c r="AI279" i="50"/>
  <c r="AE288" i="50"/>
  <c r="AI250" i="50"/>
  <c r="AI242" i="50"/>
  <c r="AI229" i="50"/>
  <c r="AI221" i="50"/>
  <c r="AI200" i="50"/>
  <c r="AI192" i="50"/>
  <c r="AI295" i="50"/>
  <c r="AE314" i="50"/>
  <c r="AA288" i="50"/>
  <c r="AI261" i="50"/>
  <c r="AJ261" i="50" s="1"/>
  <c r="AI249" i="50"/>
  <c r="AI245" i="50"/>
  <c r="AI241" i="50"/>
  <c r="V262" i="50"/>
  <c r="AI208" i="50"/>
  <c r="AJ208" i="50" s="1"/>
  <c r="AI196" i="50"/>
  <c r="Z210" i="50"/>
  <c r="AI178" i="50"/>
  <c r="AD184" i="50"/>
  <c r="AI157" i="50"/>
  <c r="AJ157" i="50" s="1"/>
  <c r="AI149" i="50"/>
  <c r="AF158" i="50"/>
  <c r="X53" i="50"/>
  <c r="AD51" i="50"/>
  <c r="W50" i="50"/>
  <c r="AA48" i="50"/>
  <c r="AE46" i="50"/>
  <c r="Y45" i="50"/>
  <c r="AC43" i="50"/>
  <c r="W42" i="50"/>
  <c r="Z40" i="50"/>
  <c r="AF38" i="50"/>
  <c r="X37" i="50"/>
  <c r="AC35" i="50"/>
  <c r="W34" i="50"/>
  <c r="AI181" i="50"/>
  <c r="AJ181" i="50" s="1"/>
  <c r="AI165" i="50"/>
  <c r="AE184" i="50"/>
  <c r="AI153" i="50"/>
  <c r="AC158" i="50"/>
  <c r="W53" i="50"/>
  <c r="AE51" i="50"/>
  <c r="Z50" i="50"/>
  <c r="W49" i="50"/>
  <c r="AF47" i="50"/>
  <c r="AA46" i="50"/>
  <c r="AI123" i="50"/>
  <c r="V45" i="50"/>
  <c r="AF43" i="50"/>
  <c r="Z42" i="50"/>
  <c r="W41" i="50"/>
  <c r="AF39" i="50"/>
  <c r="Z38" i="50"/>
  <c r="W37" i="50"/>
  <c r="AF35" i="50"/>
  <c r="Z34" i="50"/>
  <c r="W132" i="50"/>
  <c r="W33" i="50"/>
  <c r="AG366" i="50"/>
  <c r="AH236" i="50"/>
  <c r="AH36" i="50"/>
  <c r="AG49" i="50"/>
  <c r="I70" i="50"/>
  <c r="F18" i="50"/>
  <c r="E445" i="51"/>
  <c r="F445" i="51"/>
  <c r="C445" i="51"/>
  <c r="B445" i="51"/>
  <c r="G445" i="51"/>
  <c r="D445" i="51"/>
  <c r="H445" i="51"/>
  <c r="I65" i="50"/>
  <c r="I341" i="51"/>
  <c r="I185" i="51"/>
  <c r="F15" i="50"/>
  <c r="I67" i="50"/>
  <c r="I393" i="51"/>
  <c r="I133" i="51"/>
  <c r="AF617" i="50"/>
  <c r="AF624" i="50"/>
  <c r="AF610" i="50"/>
  <c r="AF625" i="50"/>
  <c r="AF615" i="50"/>
  <c r="S426" i="50"/>
  <c r="AJ426" i="50" s="1"/>
  <c r="S349" i="50"/>
  <c r="AJ349" i="50" s="1"/>
  <c r="R52" i="50"/>
  <c r="O52" i="50"/>
  <c r="M51" i="50"/>
  <c r="R50" i="50"/>
  <c r="O50" i="50"/>
  <c r="Q49" i="50"/>
  <c r="M43" i="50"/>
  <c r="Q41" i="50"/>
  <c r="N52" i="50"/>
  <c r="N51" i="50"/>
  <c r="N50" i="50"/>
  <c r="AF622" i="50"/>
  <c r="AF618" i="50"/>
  <c r="AF609" i="50"/>
  <c r="S306" i="50"/>
  <c r="AJ306" i="50" s="1"/>
  <c r="M52" i="50"/>
  <c r="R51" i="50"/>
  <c r="O51" i="50"/>
  <c r="M50" i="50"/>
  <c r="N35" i="50"/>
  <c r="Q52" i="50"/>
  <c r="Q51" i="50"/>
  <c r="Q50" i="50"/>
  <c r="I573" i="48"/>
  <c r="I572" i="48"/>
  <c r="I571" i="48"/>
  <c r="I570" i="48"/>
  <c r="I569" i="48"/>
  <c r="I568" i="48"/>
  <c r="I567" i="48"/>
  <c r="I566" i="48"/>
  <c r="I565" i="48"/>
  <c r="I564" i="48"/>
  <c r="I563" i="48"/>
  <c r="I562" i="48"/>
  <c r="I561" i="48"/>
  <c r="I560" i="48"/>
  <c r="I559" i="48"/>
  <c r="I558" i="48"/>
  <c r="I557" i="48"/>
  <c r="I556" i="48"/>
  <c r="I555" i="48"/>
  <c r="I554" i="48"/>
  <c r="I547" i="48"/>
  <c r="I546" i="48"/>
  <c r="I545" i="48"/>
  <c r="I544" i="48"/>
  <c r="I543" i="48"/>
  <c r="I542" i="48"/>
  <c r="I541" i="48"/>
  <c r="I540" i="48"/>
  <c r="I539" i="48"/>
  <c r="I538" i="48"/>
  <c r="I537" i="48"/>
  <c r="I536" i="48"/>
  <c r="I535" i="48"/>
  <c r="I534" i="48"/>
  <c r="I533" i="48"/>
  <c r="I532" i="48"/>
  <c r="I531" i="48"/>
  <c r="I530" i="48"/>
  <c r="I529" i="48"/>
  <c r="I528" i="48"/>
  <c r="I521" i="48"/>
  <c r="I520" i="48"/>
  <c r="I519" i="48"/>
  <c r="I518" i="48"/>
  <c r="I517" i="48"/>
  <c r="I516" i="48"/>
  <c r="I515" i="48"/>
  <c r="I514" i="48"/>
  <c r="I513" i="48"/>
  <c r="I512" i="48"/>
  <c r="I511" i="48"/>
  <c r="I510" i="48"/>
  <c r="I509" i="48"/>
  <c r="I508" i="48"/>
  <c r="I507" i="48"/>
  <c r="I506" i="48"/>
  <c r="I505" i="48"/>
  <c r="I504" i="48"/>
  <c r="I503" i="48"/>
  <c r="I502" i="48"/>
  <c r="I495" i="48"/>
  <c r="I494" i="48"/>
  <c r="I493" i="48"/>
  <c r="I492" i="48"/>
  <c r="I491" i="48"/>
  <c r="I490" i="48"/>
  <c r="I489" i="48"/>
  <c r="I488" i="48"/>
  <c r="I487" i="48"/>
  <c r="I486" i="48"/>
  <c r="I485" i="48"/>
  <c r="I484" i="48"/>
  <c r="I483" i="48"/>
  <c r="I482" i="48"/>
  <c r="I481" i="48"/>
  <c r="I480" i="48"/>
  <c r="I479" i="48"/>
  <c r="I478" i="48"/>
  <c r="I477" i="48"/>
  <c r="I476" i="48"/>
  <c r="I486" i="46"/>
  <c r="R184" i="50" l="1"/>
  <c r="S223" i="50"/>
  <c r="AJ223" i="50" s="1"/>
  <c r="S227" i="50"/>
  <c r="AJ227" i="50" s="1"/>
  <c r="S282" i="50"/>
  <c r="AJ282" i="50" s="1"/>
  <c r="S398" i="50"/>
  <c r="AJ398" i="50" s="1"/>
  <c r="M158" i="50"/>
  <c r="S429" i="50"/>
  <c r="AJ429" i="50" s="1"/>
  <c r="M40" i="50"/>
  <c r="Q37" i="50"/>
  <c r="S145" i="50"/>
  <c r="AJ145" i="50" s="1"/>
  <c r="O43" i="50"/>
  <c r="N49" i="50"/>
  <c r="M210" i="50"/>
  <c r="S300" i="50"/>
  <c r="AJ300" i="50" s="1"/>
  <c r="M39" i="50"/>
  <c r="S149" i="50"/>
  <c r="AJ149" i="50" s="1"/>
  <c r="R262" i="50"/>
  <c r="S374" i="50"/>
  <c r="AJ374" i="50" s="1"/>
  <c r="AF614" i="50"/>
  <c r="S218" i="50"/>
  <c r="AJ218" i="50" s="1"/>
  <c r="S406" i="50"/>
  <c r="AJ406" i="50" s="1"/>
  <c r="S411" i="50"/>
  <c r="AJ411" i="50" s="1"/>
  <c r="Q36" i="50"/>
  <c r="Q44" i="50"/>
  <c r="S268" i="50"/>
  <c r="AJ268" i="50" s="1"/>
  <c r="S399" i="50"/>
  <c r="AJ399" i="50" s="1"/>
  <c r="S272" i="50"/>
  <c r="AJ272" i="50" s="1"/>
  <c r="S325" i="50"/>
  <c r="AJ325" i="50" s="1"/>
  <c r="Q42" i="50"/>
  <c r="R46" i="50"/>
  <c r="S295" i="50"/>
  <c r="AJ295" i="50" s="1"/>
  <c r="S322" i="50"/>
  <c r="S404" i="50"/>
  <c r="AJ404" i="50" s="1"/>
  <c r="O392" i="50"/>
  <c r="Q35" i="50"/>
  <c r="R210" i="50"/>
  <c r="S279" i="50"/>
  <c r="AJ279" i="50" s="1"/>
  <c r="AI39" i="50"/>
  <c r="Q34" i="50"/>
  <c r="O288" i="50"/>
  <c r="R43" i="50"/>
  <c r="O39" i="50"/>
  <c r="S424" i="50"/>
  <c r="AJ424" i="50" s="1"/>
  <c r="Q38" i="50"/>
  <c r="M46" i="50"/>
  <c r="M47" i="50"/>
  <c r="S196" i="50"/>
  <c r="AJ196" i="50" s="1"/>
  <c r="S254" i="50"/>
  <c r="AJ254" i="50" s="1"/>
  <c r="S198" i="50"/>
  <c r="AJ198" i="50" s="1"/>
  <c r="S302" i="50"/>
  <c r="AJ302" i="50" s="1"/>
  <c r="AF611" i="50"/>
  <c r="S376" i="50"/>
  <c r="AJ376" i="50" s="1"/>
  <c r="S382" i="50"/>
  <c r="AJ382" i="50" s="1"/>
  <c r="Q158" i="50"/>
  <c r="AC54" i="50"/>
  <c r="Q236" i="50"/>
  <c r="AG54" i="50"/>
  <c r="S164" i="50"/>
  <c r="AJ164" i="50" s="1"/>
  <c r="I549" i="50"/>
  <c r="AI46" i="50"/>
  <c r="L45" i="50"/>
  <c r="S123" i="50"/>
  <c r="AJ123" i="50" s="1"/>
  <c r="I451" i="48"/>
  <c r="F61" i="48"/>
  <c r="Q210" i="50"/>
  <c r="S294" i="50"/>
  <c r="AJ294" i="50" s="1"/>
  <c r="Q392" i="50"/>
  <c r="S412" i="50"/>
  <c r="AJ412" i="50" s="1"/>
  <c r="S191" i="50"/>
  <c r="AJ191" i="50" s="1"/>
  <c r="S271" i="50"/>
  <c r="AJ271" i="50" s="1"/>
  <c r="S379" i="50"/>
  <c r="AJ379" i="50" s="1"/>
  <c r="M444" i="50"/>
  <c r="L39" i="50"/>
  <c r="S117" i="50"/>
  <c r="AJ117" i="50" s="1"/>
  <c r="M34" i="50"/>
  <c r="Q40" i="50"/>
  <c r="Q46" i="50"/>
  <c r="S146" i="50"/>
  <c r="AJ146" i="50" s="1"/>
  <c r="S250" i="50"/>
  <c r="AJ250" i="50" s="1"/>
  <c r="S333" i="50"/>
  <c r="AJ333" i="50" s="1"/>
  <c r="S326" i="50"/>
  <c r="AJ326" i="50" s="1"/>
  <c r="S352" i="50"/>
  <c r="AJ352" i="50" s="1"/>
  <c r="S380" i="50"/>
  <c r="AJ380" i="50" s="1"/>
  <c r="Q418" i="50"/>
  <c r="O418" i="50"/>
  <c r="S410" i="50"/>
  <c r="AJ410" i="50" s="1"/>
  <c r="S423" i="50"/>
  <c r="S430" i="50"/>
  <c r="AJ430" i="50" s="1"/>
  <c r="S128" i="50"/>
  <c r="AJ128" i="50" s="1"/>
  <c r="S167" i="50"/>
  <c r="AJ167" i="50" s="1"/>
  <c r="S124" i="50"/>
  <c r="AJ124" i="50" s="1"/>
  <c r="L46" i="50"/>
  <c r="O158" i="50"/>
  <c r="S151" i="50"/>
  <c r="AJ151" i="50" s="1"/>
  <c r="S169" i="50"/>
  <c r="AJ169" i="50" s="1"/>
  <c r="L210" i="50"/>
  <c r="S189" i="50"/>
  <c r="S231" i="50"/>
  <c r="AJ231" i="50" s="1"/>
  <c r="S248" i="50"/>
  <c r="AJ248" i="50" s="1"/>
  <c r="S195" i="50"/>
  <c r="AJ195" i="50" s="1"/>
  <c r="O236" i="50"/>
  <c r="S229" i="50"/>
  <c r="AJ229" i="50" s="1"/>
  <c r="S247" i="50"/>
  <c r="AJ247" i="50" s="1"/>
  <c r="L288" i="50"/>
  <c r="S267" i="50"/>
  <c r="S348" i="50"/>
  <c r="AJ348" i="50" s="1"/>
  <c r="S354" i="50"/>
  <c r="AJ354" i="50" s="1"/>
  <c r="N340" i="50"/>
  <c r="S327" i="50"/>
  <c r="AJ327" i="50" s="1"/>
  <c r="S359" i="50"/>
  <c r="AJ359" i="50" s="1"/>
  <c r="S428" i="50"/>
  <c r="AJ428" i="50" s="1"/>
  <c r="N392" i="50"/>
  <c r="S400" i="50"/>
  <c r="AJ400" i="50" s="1"/>
  <c r="AI49" i="50"/>
  <c r="AI40" i="50"/>
  <c r="AI366" i="50"/>
  <c r="AB367" i="50" s="1"/>
  <c r="V367" i="50"/>
  <c r="I523" i="50"/>
  <c r="AA54" i="50"/>
  <c r="AI236" i="50"/>
  <c r="V237" i="50" s="1"/>
  <c r="AF237" i="50"/>
  <c r="AI47" i="50"/>
  <c r="AI184" i="50"/>
  <c r="Z185" i="50" s="1"/>
  <c r="AI288" i="50"/>
  <c r="V289" i="50" s="1"/>
  <c r="AH54" i="50"/>
  <c r="AD237" i="50"/>
  <c r="I452" i="48"/>
  <c r="F62" i="48"/>
  <c r="I456" i="48"/>
  <c r="F66" i="48"/>
  <c r="I460" i="48"/>
  <c r="F70" i="48"/>
  <c r="I464" i="48"/>
  <c r="F74" i="48"/>
  <c r="I468" i="48"/>
  <c r="F78" i="48"/>
  <c r="R33" i="50"/>
  <c r="R132" i="50"/>
  <c r="O35" i="50"/>
  <c r="R39" i="50"/>
  <c r="N44" i="50"/>
  <c r="N45" i="50"/>
  <c r="L47" i="50"/>
  <c r="S125" i="50"/>
  <c r="AJ125" i="50" s="1"/>
  <c r="S139" i="50"/>
  <c r="AJ139" i="50" s="1"/>
  <c r="M36" i="50"/>
  <c r="M44" i="50"/>
  <c r="S138" i="50"/>
  <c r="AJ138" i="50" s="1"/>
  <c r="S148" i="50"/>
  <c r="AJ148" i="50" s="1"/>
  <c r="S168" i="50"/>
  <c r="AJ168" i="50" s="1"/>
  <c r="S190" i="50"/>
  <c r="AJ190" i="50" s="1"/>
  <c r="S200" i="50"/>
  <c r="AJ200" i="50" s="1"/>
  <c r="S220" i="50"/>
  <c r="AJ220" i="50" s="1"/>
  <c r="S242" i="50"/>
  <c r="AJ242" i="50" s="1"/>
  <c r="S252" i="50"/>
  <c r="AJ252" i="50" s="1"/>
  <c r="S296" i="50"/>
  <c r="AJ296" i="50" s="1"/>
  <c r="R340" i="50"/>
  <c r="S328" i="50"/>
  <c r="AJ328" i="50" s="1"/>
  <c r="M366" i="50"/>
  <c r="S304" i="50"/>
  <c r="AJ304" i="50" s="1"/>
  <c r="S360" i="50"/>
  <c r="AJ360" i="50" s="1"/>
  <c r="R392" i="50"/>
  <c r="S381" i="50"/>
  <c r="AJ381" i="50" s="1"/>
  <c r="S431" i="50"/>
  <c r="AJ431" i="50" s="1"/>
  <c r="M35" i="50"/>
  <c r="M37" i="50"/>
  <c r="M41" i="50"/>
  <c r="N184" i="50"/>
  <c r="L40" i="50"/>
  <c r="S118" i="50"/>
  <c r="AJ118" i="50" s="1"/>
  <c r="S152" i="50"/>
  <c r="AJ152" i="50" s="1"/>
  <c r="S173" i="50"/>
  <c r="AJ173" i="50" s="1"/>
  <c r="S205" i="50"/>
  <c r="AJ205" i="50" s="1"/>
  <c r="S243" i="50"/>
  <c r="AJ243" i="50" s="1"/>
  <c r="S249" i="50"/>
  <c r="AJ249" i="50" s="1"/>
  <c r="R288" i="50"/>
  <c r="S280" i="50"/>
  <c r="AJ280" i="50" s="1"/>
  <c r="S199" i="50"/>
  <c r="AJ199" i="50" s="1"/>
  <c r="S230" i="50"/>
  <c r="AJ230" i="50" s="1"/>
  <c r="S251" i="50"/>
  <c r="AJ251" i="50" s="1"/>
  <c r="S281" i="50"/>
  <c r="AJ281" i="50" s="1"/>
  <c r="M340" i="50"/>
  <c r="O366" i="50"/>
  <c r="S299" i="50"/>
  <c r="N366" i="50"/>
  <c r="S353" i="50"/>
  <c r="AJ353" i="50" s="1"/>
  <c r="M392" i="50"/>
  <c r="S401" i="50"/>
  <c r="AJ401" i="50" s="1"/>
  <c r="AG185" i="50"/>
  <c r="AI52" i="50"/>
  <c r="X367" i="50"/>
  <c r="Z237" i="50"/>
  <c r="AI444" i="50"/>
  <c r="W445" i="50" s="1"/>
  <c r="AI53" i="50"/>
  <c r="AJ53" i="50" s="1"/>
  <c r="L184" i="50"/>
  <c r="S163" i="50"/>
  <c r="L37" i="50"/>
  <c r="S427" i="50"/>
  <c r="AJ427" i="50" s="1"/>
  <c r="AI210" i="50"/>
  <c r="Z211" i="50" s="1"/>
  <c r="AC367" i="50"/>
  <c r="AF211" i="50"/>
  <c r="I459" i="48"/>
  <c r="F69" i="48"/>
  <c r="F73" i="48"/>
  <c r="I463" i="48"/>
  <c r="R37" i="50"/>
  <c r="O41" i="50"/>
  <c r="N37" i="50"/>
  <c r="S293" i="50"/>
  <c r="L314" i="50"/>
  <c r="M262" i="50"/>
  <c r="S301" i="50"/>
  <c r="AJ301" i="50" s="1"/>
  <c r="R49" i="50"/>
  <c r="S179" i="50"/>
  <c r="AJ179" i="50" s="1"/>
  <c r="S197" i="50"/>
  <c r="AJ197" i="50" s="1"/>
  <c r="Q314" i="50"/>
  <c r="Q444" i="50"/>
  <c r="AI314" i="50"/>
  <c r="V315" i="50" s="1"/>
  <c r="L132" i="50"/>
  <c r="S111" i="50"/>
  <c r="L33" i="50"/>
  <c r="M48" i="50"/>
  <c r="N48" i="50"/>
  <c r="AG51" i="48"/>
  <c r="S112" i="50"/>
  <c r="AJ112" i="50" s="1"/>
  <c r="L34" i="50"/>
  <c r="S121" i="50"/>
  <c r="AJ121" i="50" s="1"/>
  <c r="L43" i="50"/>
  <c r="M42" i="50"/>
  <c r="M184" i="50"/>
  <c r="M236" i="50"/>
  <c r="Q288" i="50"/>
  <c r="S372" i="50"/>
  <c r="AJ372" i="50" s="1"/>
  <c r="R418" i="50"/>
  <c r="O444" i="50"/>
  <c r="O36" i="50"/>
  <c r="S175" i="50"/>
  <c r="AJ175" i="50" s="1"/>
  <c r="L262" i="50"/>
  <c r="S241" i="50"/>
  <c r="S373" i="50"/>
  <c r="AJ373" i="50" s="1"/>
  <c r="S433" i="50"/>
  <c r="AJ433" i="50" s="1"/>
  <c r="AF606" i="50"/>
  <c r="AE54" i="50"/>
  <c r="AF185" i="50"/>
  <c r="AE263" i="50"/>
  <c r="F59" i="48"/>
  <c r="I449" i="48"/>
  <c r="F470" i="48"/>
  <c r="F63" i="48"/>
  <c r="I453" i="48"/>
  <c r="F67" i="48"/>
  <c r="I457" i="48"/>
  <c r="F71" i="48"/>
  <c r="I461" i="48"/>
  <c r="F75" i="48"/>
  <c r="I465" i="48"/>
  <c r="I469" i="48"/>
  <c r="F79" i="48"/>
  <c r="F548" i="48"/>
  <c r="I527" i="48"/>
  <c r="I548" i="48" s="1"/>
  <c r="N38" i="50"/>
  <c r="S120" i="50"/>
  <c r="AJ120" i="50" s="1"/>
  <c r="R44" i="50"/>
  <c r="N47" i="50"/>
  <c r="S113" i="50"/>
  <c r="AJ113" i="50" s="1"/>
  <c r="L35" i="50"/>
  <c r="L49" i="50"/>
  <c r="S127" i="50"/>
  <c r="AJ127" i="50" s="1"/>
  <c r="S140" i="50"/>
  <c r="AJ140" i="50" s="1"/>
  <c r="M288" i="50"/>
  <c r="S192" i="50"/>
  <c r="AJ192" i="50" s="1"/>
  <c r="S244" i="50"/>
  <c r="AJ244" i="50" s="1"/>
  <c r="S278" i="50"/>
  <c r="AJ278" i="50" s="1"/>
  <c r="S298" i="50"/>
  <c r="AJ298" i="50" s="1"/>
  <c r="S309" i="50"/>
  <c r="AJ309" i="50" s="1"/>
  <c r="S320" i="50"/>
  <c r="AJ320" i="50" s="1"/>
  <c r="S324" i="50"/>
  <c r="AJ324" i="50" s="1"/>
  <c r="S330" i="50"/>
  <c r="AJ330" i="50" s="1"/>
  <c r="S308" i="50"/>
  <c r="AJ308" i="50" s="1"/>
  <c r="S332" i="50"/>
  <c r="AJ332" i="50" s="1"/>
  <c r="S383" i="50"/>
  <c r="AJ383" i="50" s="1"/>
  <c r="N444" i="50"/>
  <c r="S435" i="50"/>
  <c r="AJ435" i="50" s="1"/>
  <c r="AF612" i="50"/>
  <c r="L52" i="50"/>
  <c r="S130" i="50"/>
  <c r="AJ130" i="50" s="1"/>
  <c r="S176" i="50"/>
  <c r="AJ176" i="50" s="1"/>
  <c r="R34" i="50"/>
  <c r="R36" i="50"/>
  <c r="R38" i="50"/>
  <c r="N40" i="50"/>
  <c r="O42" i="50"/>
  <c r="N46" i="50"/>
  <c r="R48" i="50"/>
  <c r="N210" i="50"/>
  <c r="N236" i="50"/>
  <c r="S257" i="50"/>
  <c r="AJ257" i="50" s="1"/>
  <c r="S275" i="50"/>
  <c r="AJ275" i="50" s="1"/>
  <c r="N288" i="50"/>
  <c r="R366" i="50"/>
  <c r="S350" i="50"/>
  <c r="AJ350" i="50" s="1"/>
  <c r="S305" i="50"/>
  <c r="AJ305" i="50" s="1"/>
  <c r="S321" i="50"/>
  <c r="AJ321" i="50" s="1"/>
  <c r="S355" i="50"/>
  <c r="AJ355" i="50" s="1"/>
  <c r="M418" i="50"/>
  <c r="AF619" i="50"/>
  <c r="I445" i="51"/>
  <c r="AE445" i="50"/>
  <c r="AG211" i="50"/>
  <c r="W211" i="50"/>
  <c r="AI132" i="50"/>
  <c r="I575" i="50"/>
  <c r="AI36" i="50"/>
  <c r="I497" i="50"/>
  <c r="AA237" i="50"/>
  <c r="AC237" i="50"/>
  <c r="X211" i="50"/>
  <c r="L51" i="50"/>
  <c r="S129" i="50"/>
  <c r="AJ129" i="50" s="1"/>
  <c r="S277" i="50"/>
  <c r="AJ277" i="50" s="1"/>
  <c r="I467" i="48"/>
  <c r="F77" i="48"/>
  <c r="N39" i="50"/>
  <c r="L44" i="50"/>
  <c r="S122" i="50"/>
  <c r="AJ122" i="50" s="1"/>
  <c r="Q48" i="50"/>
  <c r="N41" i="50"/>
  <c r="Q262" i="50"/>
  <c r="AJ322" i="50"/>
  <c r="S408" i="50"/>
  <c r="AJ408" i="50" s="1"/>
  <c r="S438" i="50"/>
  <c r="AJ438" i="50" s="1"/>
  <c r="M33" i="50"/>
  <c r="M132" i="50"/>
  <c r="S217" i="50"/>
  <c r="AJ217" i="50" s="1"/>
  <c r="L418" i="50"/>
  <c r="S397" i="50"/>
  <c r="AF623" i="50"/>
  <c r="S432" i="50"/>
  <c r="AJ432" i="50" s="1"/>
  <c r="AD185" i="50"/>
  <c r="X445" i="50"/>
  <c r="Y54" i="50"/>
  <c r="L38" i="50"/>
  <c r="S116" i="50"/>
  <c r="AJ116" i="50" s="1"/>
  <c r="R41" i="50"/>
  <c r="L236" i="50"/>
  <c r="S215" i="50"/>
  <c r="S297" i="50"/>
  <c r="AJ297" i="50" s="1"/>
  <c r="S276" i="50"/>
  <c r="AJ276" i="50" s="1"/>
  <c r="S307" i="50"/>
  <c r="AJ307" i="50" s="1"/>
  <c r="Q43" i="50"/>
  <c r="Q47" i="50"/>
  <c r="O34" i="50"/>
  <c r="O48" i="50"/>
  <c r="R158" i="50"/>
  <c r="R236" i="50"/>
  <c r="S253" i="50"/>
  <c r="AJ253" i="50" s="1"/>
  <c r="S358" i="50"/>
  <c r="AJ358" i="50" s="1"/>
  <c r="AI45" i="50"/>
  <c r="AI50" i="50"/>
  <c r="AG315" i="50"/>
  <c r="AI44" i="50"/>
  <c r="Y211" i="50"/>
  <c r="Z54" i="50"/>
  <c r="AA185" i="50"/>
  <c r="F522" i="48"/>
  <c r="I501" i="48"/>
  <c r="I522" i="48" s="1"/>
  <c r="R35" i="50"/>
  <c r="O37" i="50"/>
  <c r="O40" i="50"/>
  <c r="N43" i="50"/>
  <c r="N132" i="50"/>
  <c r="N33" i="50"/>
  <c r="S115" i="50"/>
  <c r="AJ115" i="50" s="1"/>
  <c r="S119" i="50"/>
  <c r="AJ119" i="50" s="1"/>
  <c r="L41" i="50"/>
  <c r="S172" i="50"/>
  <c r="AJ172" i="50" s="1"/>
  <c r="S224" i="50"/>
  <c r="AJ224" i="50" s="1"/>
  <c r="M314" i="50"/>
  <c r="S331" i="50"/>
  <c r="AJ331" i="50" s="1"/>
  <c r="S405" i="50"/>
  <c r="AJ405" i="50" s="1"/>
  <c r="S403" i="50"/>
  <c r="AJ403" i="50" s="1"/>
  <c r="S436" i="50"/>
  <c r="AJ436" i="50" s="1"/>
  <c r="R444" i="50"/>
  <c r="R47" i="50"/>
  <c r="O49" i="50"/>
  <c r="L158" i="50"/>
  <c r="S137" i="50"/>
  <c r="S153" i="50"/>
  <c r="AJ153" i="50" s="1"/>
  <c r="S170" i="50"/>
  <c r="AJ170" i="50" s="1"/>
  <c r="Q33" i="50"/>
  <c r="Q132" i="50"/>
  <c r="S143" i="50"/>
  <c r="AJ143" i="50" s="1"/>
  <c r="O184" i="50"/>
  <c r="S177" i="50"/>
  <c r="AJ177" i="50" s="1"/>
  <c r="S228" i="50"/>
  <c r="AJ228" i="50" s="1"/>
  <c r="S245" i="50"/>
  <c r="AJ245" i="50" s="1"/>
  <c r="S269" i="50"/>
  <c r="AJ269" i="50" s="1"/>
  <c r="O210" i="50"/>
  <c r="S203" i="50"/>
  <c r="AJ203" i="50" s="1"/>
  <c r="S221" i="50"/>
  <c r="AJ221" i="50" s="1"/>
  <c r="S255" i="50"/>
  <c r="AJ255" i="50" s="1"/>
  <c r="S335" i="50"/>
  <c r="AJ335" i="50" s="1"/>
  <c r="S347" i="50"/>
  <c r="AJ347" i="50" s="1"/>
  <c r="S356" i="50"/>
  <c r="AJ356" i="50" s="1"/>
  <c r="S375" i="50"/>
  <c r="AJ375" i="50" s="1"/>
  <c r="S407" i="50"/>
  <c r="AJ407" i="50" s="1"/>
  <c r="AE185" i="50"/>
  <c r="W54" i="50"/>
  <c r="AI262" i="50"/>
  <c r="V263" i="50" s="1"/>
  <c r="AI34" i="50"/>
  <c r="AI158" i="50"/>
  <c r="AA159" i="50" s="1"/>
  <c r="V159" i="50"/>
  <c r="AG237" i="50"/>
  <c r="P7" i="50"/>
  <c r="AD54" i="50"/>
  <c r="D471" i="50"/>
  <c r="G471" i="50"/>
  <c r="B471" i="50"/>
  <c r="F471" i="50"/>
  <c r="E471" i="50"/>
  <c r="C471" i="50"/>
  <c r="H471" i="50"/>
  <c r="W237" i="50"/>
  <c r="AI418" i="50"/>
  <c r="V419" i="50" s="1"/>
  <c r="AI41" i="50"/>
  <c r="AI42" i="50"/>
  <c r="Y185" i="50"/>
  <c r="AF54" i="50"/>
  <c r="AI43" i="50"/>
  <c r="AI51" i="50"/>
  <c r="AI35" i="50"/>
  <c r="AA367" i="50"/>
  <c r="L366" i="50"/>
  <c r="S345" i="50"/>
  <c r="Y237" i="50"/>
  <c r="AI392" i="50"/>
  <c r="AB393" i="50" s="1"/>
  <c r="AC185" i="50"/>
  <c r="I455" i="48"/>
  <c r="F65" i="48"/>
  <c r="R42" i="50"/>
  <c r="R45" i="50"/>
  <c r="S166" i="50"/>
  <c r="AJ166" i="50" s="1"/>
  <c r="O340" i="50"/>
  <c r="S385" i="50"/>
  <c r="AJ385" i="50" s="1"/>
  <c r="S222" i="50"/>
  <c r="AJ222" i="50" s="1"/>
  <c r="R314" i="50"/>
  <c r="S439" i="50"/>
  <c r="AJ439" i="50" s="1"/>
  <c r="AF605" i="50"/>
  <c r="AH367" i="50"/>
  <c r="AI38" i="50"/>
  <c r="Y445" i="50"/>
  <c r="W315" i="50"/>
  <c r="N36" i="50"/>
  <c r="S150" i="50"/>
  <c r="AJ150" i="50" s="1"/>
  <c r="I553" i="48"/>
  <c r="I574" i="48" s="1"/>
  <c r="F574" i="48"/>
  <c r="M49" i="50"/>
  <c r="Q184" i="50"/>
  <c r="M38" i="50"/>
  <c r="N314" i="50"/>
  <c r="S329" i="50"/>
  <c r="AJ329" i="50" s="1"/>
  <c r="S378" i="50"/>
  <c r="AJ378" i="50" s="1"/>
  <c r="Q39" i="50"/>
  <c r="Q45" i="50"/>
  <c r="S274" i="50"/>
  <c r="AJ274" i="50" s="1"/>
  <c r="O38" i="50"/>
  <c r="O44" i="50"/>
  <c r="S193" i="50"/>
  <c r="AJ193" i="50" s="1"/>
  <c r="S219" i="50"/>
  <c r="AJ219" i="50" s="1"/>
  <c r="S201" i="50"/>
  <c r="AJ201" i="50" s="1"/>
  <c r="S303" i="50"/>
  <c r="AJ303" i="50" s="1"/>
  <c r="N418" i="50"/>
  <c r="S402" i="50"/>
  <c r="AJ402" i="50" s="1"/>
  <c r="S387" i="50"/>
  <c r="AJ387" i="50" s="1"/>
  <c r="AI340" i="50"/>
  <c r="Y341" i="50" s="1"/>
  <c r="AF445" i="50"/>
  <c r="W263" i="50"/>
  <c r="AI37" i="50"/>
  <c r="I237" i="51"/>
  <c r="W185" i="50"/>
  <c r="AA445" i="50"/>
  <c r="I450" i="48"/>
  <c r="F60" i="48"/>
  <c r="I454" i="48"/>
  <c r="F64" i="48"/>
  <c r="I458" i="48"/>
  <c r="F68" i="48"/>
  <c r="I462" i="48"/>
  <c r="F72" i="48"/>
  <c r="I466" i="48"/>
  <c r="F76" i="48"/>
  <c r="I475" i="48"/>
  <c r="I496" i="48" s="1"/>
  <c r="F496" i="48"/>
  <c r="O33" i="50"/>
  <c r="O132" i="50"/>
  <c r="N34" i="50"/>
  <c r="S114" i="50"/>
  <c r="AJ114" i="50" s="1"/>
  <c r="L36" i="50"/>
  <c r="N42" i="50"/>
  <c r="O46" i="50"/>
  <c r="N158" i="50"/>
  <c r="S141" i="50"/>
  <c r="AJ141" i="50" s="1"/>
  <c r="O45" i="50"/>
  <c r="O47" i="50"/>
  <c r="S142" i="50"/>
  <c r="AJ142" i="50" s="1"/>
  <c r="S174" i="50"/>
  <c r="AJ174" i="50" s="1"/>
  <c r="S194" i="50"/>
  <c r="AJ194" i="50" s="1"/>
  <c r="S216" i="50"/>
  <c r="AJ216" i="50" s="1"/>
  <c r="S226" i="50"/>
  <c r="AJ226" i="50" s="1"/>
  <c r="S246" i="50"/>
  <c r="AJ246" i="50" s="1"/>
  <c r="S270" i="50"/>
  <c r="AJ270" i="50" s="1"/>
  <c r="Q340" i="50"/>
  <c r="Q366" i="50"/>
  <c r="S377" i="50"/>
  <c r="AJ377" i="50" s="1"/>
  <c r="S361" i="50"/>
  <c r="AJ361" i="50" s="1"/>
  <c r="S384" i="50"/>
  <c r="AJ384" i="50" s="1"/>
  <c r="S413" i="50"/>
  <c r="AJ413" i="50" s="1"/>
  <c r="S144" i="50"/>
  <c r="AJ144" i="50" s="1"/>
  <c r="L48" i="50"/>
  <c r="S126" i="50"/>
  <c r="AJ126" i="50" s="1"/>
  <c r="S165" i="50"/>
  <c r="AJ165" i="50" s="1"/>
  <c r="S171" i="50"/>
  <c r="AJ171" i="50" s="1"/>
  <c r="R40" i="50"/>
  <c r="M45" i="50"/>
  <c r="S147" i="50"/>
  <c r="AJ147" i="50" s="1"/>
  <c r="S178" i="50"/>
  <c r="AJ178" i="50" s="1"/>
  <c r="S202" i="50"/>
  <c r="AJ202" i="50" s="1"/>
  <c r="N262" i="50"/>
  <c r="S283" i="50"/>
  <c r="AJ283" i="50" s="1"/>
  <c r="S204" i="50"/>
  <c r="AJ204" i="50" s="1"/>
  <c r="S225" i="50"/>
  <c r="AJ225" i="50" s="1"/>
  <c r="O262" i="50"/>
  <c r="S256" i="50"/>
  <c r="AJ256" i="50" s="1"/>
  <c r="S273" i="50"/>
  <c r="AJ273" i="50" s="1"/>
  <c r="O314" i="50"/>
  <c r="S334" i="50"/>
  <c r="AJ334" i="50" s="1"/>
  <c r="S346" i="50"/>
  <c r="AJ346" i="50" s="1"/>
  <c r="S351" i="50"/>
  <c r="AJ351" i="50" s="1"/>
  <c r="L340" i="50"/>
  <c r="S319" i="50"/>
  <c r="S323" i="50"/>
  <c r="AJ323" i="50" s="1"/>
  <c r="S357" i="50"/>
  <c r="AJ357" i="50" s="1"/>
  <c r="S386" i="50"/>
  <c r="AJ386" i="50" s="1"/>
  <c r="S425" i="50"/>
  <c r="AJ425" i="50" s="1"/>
  <c r="L392" i="50"/>
  <c r="S371" i="50"/>
  <c r="S409" i="50"/>
  <c r="AJ409" i="50" s="1"/>
  <c r="S437" i="50"/>
  <c r="AJ437" i="50" s="1"/>
  <c r="AF607" i="50"/>
  <c r="S434" i="50"/>
  <c r="AJ434" i="50" s="1"/>
  <c r="AD445" i="50"/>
  <c r="AC211" i="50"/>
  <c r="I80" i="50"/>
  <c r="V54" i="50"/>
  <c r="AI33" i="50"/>
  <c r="AE419" i="50"/>
  <c r="AI48" i="50"/>
  <c r="AJ299" i="50"/>
  <c r="X54" i="50"/>
  <c r="Y263" i="50"/>
  <c r="S159" i="51"/>
  <c r="AJ159" i="51" s="1"/>
  <c r="S388" i="50"/>
  <c r="P87" i="48"/>
  <c r="P9" i="48" s="1"/>
  <c r="P95" i="48"/>
  <c r="S310" i="50"/>
  <c r="AJ310" i="50" s="1"/>
  <c r="I404" i="50"/>
  <c r="S362" i="50"/>
  <c r="AJ362" i="50" s="1"/>
  <c r="S414" i="50"/>
  <c r="AJ414" i="50" s="1"/>
  <c r="S154" i="50"/>
  <c r="AJ154" i="50" s="1"/>
  <c r="S180" i="50"/>
  <c r="AJ180" i="50" s="1"/>
  <c r="S232" i="50"/>
  <c r="AJ232" i="50" s="1"/>
  <c r="I221" i="50"/>
  <c r="I379" i="50"/>
  <c r="I270" i="50"/>
  <c r="I374" i="50"/>
  <c r="S206" i="50"/>
  <c r="AJ206" i="50" s="1"/>
  <c r="S258" i="50"/>
  <c r="AJ258" i="50" s="1"/>
  <c r="I271" i="50"/>
  <c r="S284" i="50"/>
  <c r="AJ284" i="50" s="1"/>
  <c r="S336" i="50"/>
  <c r="AJ336" i="50" s="1"/>
  <c r="S440" i="50"/>
  <c r="AJ440" i="50" s="1"/>
  <c r="P89" i="48"/>
  <c r="P11" i="48" s="1"/>
  <c r="P93" i="48"/>
  <c r="P15" i="48" s="1"/>
  <c r="P97" i="48"/>
  <c r="P19" i="48" s="1"/>
  <c r="P86" i="48"/>
  <c r="P8" i="48" s="1"/>
  <c r="P90" i="48"/>
  <c r="P12" i="48" s="1"/>
  <c r="P98" i="48"/>
  <c r="P20" i="48" s="1"/>
  <c r="P88" i="48"/>
  <c r="P10" i="48" s="1"/>
  <c r="P100" i="48"/>
  <c r="P22" i="48" s="1"/>
  <c r="P101" i="48"/>
  <c r="P23" i="48" s="1"/>
  <c r="P103" i="48"/>
  <c r="P25" i="48" s="1"/>
  <c r="P104" i="48"/>
  <c r="P26" i="48" s="1"/>
  <c r="P105" i="48"/>
  <c r="P27" i="48" s="1"/>
  <c r="AH50" i="48"/>
  <c r="AI150" i="48"/>
  <c r="AI171" i="48"/>
  <c r="AI174" i="48"/>
  <c r="AI179" i="48"/>
  <c r="AG40" i="48"/>
  <c r="AI194" i="48"/>
  <c r="AI256" i="48"/>
  <c r="AI272" i="48"/>
  <c r="AH288" i="48"/>
  <c r="AI287" i="48"/>
  <c r="AJ287" i="48" s="1"/>
  <c r="AI308" i="48"/>
  <c r="AI440" i="48"/>
  <c r="AI443" i="48"/>
  <c r="AJ443" i="48" s="1"/>
  <c r="P102" i="48"/>
  <c r="P24" i="48" s="1"/>
  <c r="AF622" i="48"/>
  <c r="AI242" i="48" l="1"/>
  <c r="AI442" i="48"/>
  <c r="AJ442" i="48" s="1"/>
  <c r="AI373" i="48"/>
  <c r="AH444" i="48"/>
  <c r="AI430" i="48"/>
  <c r="AI375" i="48"/>
  <c r="V288" i="48"/>
  <c r="AI221" i="48"/>
  <c r="X43" i="48"/>
  <c r="AE36" i="48"/>
  <c r="AG45" i="48"/>
  <c r="AH41" i="48"/>
  <c r="AH33" i="48"/>
  <c r="I335" i="50"/>
  <c r="I249" i="50"/>
  <c r="I197" i="50"/>
  <c r="I218" i="50"/>
  <c r="I141" i="50"/>
  <c r="I398" i="50"/>
  <c r="I348" i="50"/>
  <c r="E37" i="50"/>
  <c r="AD419" i="50"/>
  <c r="AI277" i="48"/>
  <c r="AI246" i="48"/>
  <c r="AI203" i="48"/>
  <c r="AI180" i="48"/>
  <c r="AF619" i="48"/>
  <c r="I251" i="50"/>
  <c r="I170" i="50"/>
  <c r="I323" i="50"/>
  <c r="I178" i="50"/>
  <c r="I384" i="50"/>
  <c r="AI273" i="48"/>
  <c r="Z340" i="48"/>
  <c r="I278" i="50"/>
  <c r="AI403" i="48"/>
  <c r="AI339" i="48"/>
  <c r="AJ339" i="48" s="1"/>
  <c r="AI235" i="48"/>
  <c r="AJ235" i="48" s="1"/>
  <c r="AI232" i="48"/>
  <c r="AI229" i="48"/>
  <c r="AF40" i="48"/>
  <c r="I410" i="50"/>
  <c r="I192" i="50"/>
  <c r="E210" i="50"/>
  <c r="AE159" i="50"/>
  <c r="AF614" i="48"/>
  <c r="AI429" i="48"/>
  <c r="AI414" i="48"/>
  <c r="AI364" i="48"/>
  <c r="AJ364" i="48" s="1"/>
  <c r="AI345" i="48"/>
  <c r="AI307" i="48"/>
  <c r="AI230" i="48"/>
  <c r="I302" i="50"/>
  <c r="AI321" i="48"/>
  <c r="AI201" i="48"/>
  <c r="AI142" i="48"/>
  <c r="AI138" i="48"/>
  <c r="X340" i="48"/>
  <c r="AH314" i="48"/>
  <c r="L42" i="50"/>
  <c r="AI218" i="48"/>
  <c r="AI206" i="48"/>
  <c r="AH37" i="48"/>
  <c r="AC315" i="50"/>
  <c r="AE315" i="50"/>
  <c r="AI378" i="48"/>
  <c r="AI349" i="48"/>
  <c r="AI302" i="48"/>
  <c r="AI281" i="48"/>
  <c r="AI253" i="48"/>
  <c r="AI169" i="48"/>
  <c r="AG184" i="48"/>
  <c r="AG50" i="48"/>
  <c r="AH46" i="48"/>
  <c r="I294" i="50"/>
  <c r="I355" i="50"/>
  <c r="AC159" i="50"/>
  <c r="AI332" i="48"/>
  <c r="AH132" i="48"/>
  <c r="AF609" i="48"/>
  <c r="AC340" i="48"/>
  <c r="AI305" i="48"/>
  <c r="AI285" i="48"/>
  <c r="AJ285" i="48" s="1"/>
  <c r="AI282" i="48"/>
  <c r="AE288" i="48"/>
  <c r="Y288" i="48"/>
  <c r="AH262" i="48"/>
  <c r="AI247" i="48"/>
  <c r="AI227" i="48"/>
  <c r="AI219" i="48"/>
  <c r="AI207" i="48"/>
  <c r="AJ207" i="48" s="1"/>
  <c r="AI204" i="48"/>
  <c r="AI195" i="48"/>
  <c r="AI183" i="48"/>
  <c r="AJ183" i="48" s="1"/>
  <c r="AI167" i="48"/>
  <c r="AC50" i="48"/>
  <c r="X47" i="48"/>
  <c r="AC45" i="48"/>
  <c r="AE40" i="48"/>
  <c r="X39" i="48"/>
  <c r="AH47" i="48"/>
  <c r="AH43" i="48"/>
  <c r="AI145" i="48"/>
  <c r="AI144" i="48"/>
  <c r="W36" i="48"/>
  <c r="I375" i="50"/>
  <c r="C392" i="50"/>
  <c r="D340" i="50"/>
  <c r="I203" i="50"/>
  <c r="I280" i="50"/>
  <c r="I257" i="50"/>
  <c r="D210" i="50"/>
  <c r="I143" i="50"/>
  <c r="I167" i="50"/>
  <c r="H444" i="50"/>
  <c r="E418" i="50"/>
  <c r="E392" i="50"/>
  <c r="I331" i="50"/>
  <c r="I300" i="50"/>
  <c r="I276" i="50"/>
  <c r="I246" i="50"/>
  <c r="I224" i="50"/>
  <c r="I198" i="50"/>
  <c r="I174" i="50"/>
  <c r="I148" i="50"/>
  <c r="D37" i="50"/>
  <c r="G184" i="50"/>
  <c r="D158" i="50"/>
  <c r="E41" i="50"/>
  <c r="D34" i="50"/>
  <c r="I353" i="50"/>
  <c r="I201" i="50"/>
  <c r="I219" i="50"/>
  <c r="C39" i="50"/>
  <c r="G35" i="50"/>
  <c r="I179" i="50"/>
  <c r="E49" i="50"/>
  <c r="I429" i="50"/>
  <c r="I408" i="50"/>
  <c r="I383" i="50"/>
  <c r="I360" i="50"/>
  <c r="G340" i="50"/>
  <c r="D314" i="50"/>
  <c r="C158" i="50"/>
  <c r="E43" i="50"/>
  <c r="D35" i="50"/>
  <c r="G236" i="50"/>
  <c r="AC341" i="50"/>
  <c r="AC445" i="50"/>
  <c r="AI388" i="48"/>
  <c r="AI284" i="48"/>
  <c r="V48" i="48"/>
  <c r="AF612" i="48"/>
  <c r="AI410" i="48"/>
  <c r="AI362" i="48"/>
  <c r="AI357" i="48"/>
  <c r="AG34" i="48"/>
  <c r="AF617" i="48"/>
  <c r="AH53" i="48"/>
  <c r="AI358" i="48"/>
  <c r="AH42" i="48"/>
  <c r="AI327" i="48"/>
  <c r="AI326" i="48"/>
  <c r="AE340" i="48"/>
  <c r="AI310" i="48"/>
  <c r="AI294" i="48"/>
  <c r="AI279" i="48"/>
  <c r="AC288" i="48"/>
  <c r="AI255" i="48"/>
  <c r="AI244" i="48"/>
  <c r="AI220" i="48"/>
  <c r="AI216" i="48"/>
  <c r="AH39" i="48"/>
  <c r="AH35" i="48"/>
  <c r="I401" i="50"/>
  <c r="AA315" i="50"/>
  <c r="I471" i="50"/>
  <c r="Y315" i="50"/>
  <c r="AF315" i="50"/>
  <c r="AD289" i="50"/>
  <c r="AD341" i="50"/>
  <c r="AI417" i="48"/>
  <c r="AJ417" i="48" s="1"/>
  <c r="AI371" i="48"/>
  <c r="AI353" i="48"/>
  <c r="AI270" i="48"/>
  <c r="AD315" i="50"/>
  <c r="AF611" i="48"/>
  <c r="AI389" i="48"/>
  <c r="AJ389" i="48" s="1"/>
  <c r="AI379" i="48"/>
  <c r="AG38" i="48"/>
  <c r="AI313" i="48"/>
  <c r="AJ313" i="48" s="1"/>
  <c r="Z36" i="48"/>
  <c r="AF624" i="48"/>
  <c r="AI347" i="48"/>
  <c r="AH340" i="48"/>
  <c r="AH236" i="48"/>
  <c r="AG52" i="48"/>
  <c r="AG48" i="48"/>
  <c r="AH44" i="48"/>
  <c r="I272" i="50"/>
  <c r="I352" i="50"/>
  <c r="AG418" i="48"/>
  <c r="X315" i="50"/>
  <c r="AG263" i="50"/>
  <c r="AC263" i="50"/>
  <c r="AH289" i="50"/>
  <c r="V445" i="50"/>
  <c r="AG288" i="48"/>
  <c r="X288" i="48"/>
  <c r="AG36" i="48"/>
  <c r="I142" i="50"/>
  <c r="I434" i="50"/>
  <c r="V341" i="50"/>
  <c r="AA289" i="50"/>
  <c r="Z445" i="50"/>
  <c r="AI423" i="48"/>
  <c r="V444" i="48"/>
  <c r="X418" i="48"/>
  <c r="AF314" i="48"/>
  <c r="X52" i="48"/>
  <c r="AD37" i="48"/>
  <c r="AD184" i="48"/>
  <c r="AI140" i="48"/>
  <c r="AD50" i="48"/>
  <c r="AF38" i="48"/>
  <c r="AF34" i="48"/>
  <c r="B39" i="50"/>
  <c r="I117" i="50"/>
  <c r="AJ371" i="50"/>
  <c r="S392" i="50"/>
  <c r="V158" i="48"/>
  <c r="S51" i="50"/>
  <c r="AJ51" i="50" s="1"/>
  <c r="S52" i="50"/>
  <c r="AJ52" i="50" s="1"/>
  <c r="S42" i="50"/>
  <c r="AJ42" i="50" s="1"/>
  <c r="F7" i="48"/>
  <c r="I59" i="48"/>
  <c r="F80" i="48"/>
  <c r="AJ241" i="50"/>
  <c r="S262" i="50"/>
  <c r="AI436" i="48"/>
  <c r="AF444" i="48"/>
  <c r="AI441" i="48"/>
  <c r="AJ441" i="48" s="1"/>
  <c r="AI433" i="48"/>
  <c r="AI413" i="48"/>
  <c r="AI408" i="48"/>
  <c r="AI405" i="48"/>
  <c r="AI363" i="48"/>
  <c r="AJ363" i="48" s="1"/>
  <c r="Z38" i="48"/>
  <c r="AI350" i="48"/>
  <c r="AI323" i="48"/>
  <c r="AD314" i="48"/>
  <c r="AI258" i="48"/>
  <c r="AI251" i="48"/>
  <c r="AG262" i="48"/>
  <c r="AI224" i="48"/>
  <c r="AI192" i="48"/>
  <c r="AF210" i="48"/>
  <c r="AI173" i="48"/>
  <c r="AC184" i="48"/>
  <c r="Z50" i="48"/>
  <c r="Z45" i="48"/>
  <c r="X42" i="48"/>
  <c r="V39" i="48"/>
  <c r="AI117" i="48"/>
  <c r="AF35" i="48"/>
  <c r="AA184" i="48"/>
  <c r="AI149" i="48"/>
  <c r="AI131" i="48"/>
  <c r="AJ131" i="48" s="1"/>
  <c r="V53" i="48"/>
  <c r="AF51" i="48"/>
  <c r="AI127" i="48"/>
  <c r="AC46" i="48"/>
  <c r="Y45" i="48"/>
  <c r="AC42" i="48"/>
  <c r="AD38" i="48"/>
  <c r="AG35" i="48"/>
  <c r="X132" i="48"/>
  <c r="X33" i="48"/>
  <c r="V210" i="48"/>
  <c r="AI189" i="48"/>
  <c r="I303" i="50"/>
  <c r="H314" i="50"/>
  <c r="I267" i="50"/>
  <c r="B288" i="50"/>
  <c r="I199" i="50"/>
  <c r="E42" i="50"/>
  <c r="C41" i="50"/>
  <c r="C132" i="50"/>
  <c r="C33" i="50"/>
  <c r="I172" i="50"/>
  <c r="E45" i="50"/>
  <c r="I402" i="50"/>
  <c r="D418" i="50"/>
  <c r="I319" i="50"/>
  <c r="B340" i="50"/>
  <c r="H262" i="50"/>
  <c r="I231" i="50"/>
  <c r="G49" i="50"/>
  <c r="D184" i="50"/>
  <c r="C40" i="50"/>
  <c r="E39" i="50"/>
  <c r="H42" i="50"/>
  <c r="I116" i="50"/>
  <c r="B38" i="50"/>
  <c r="AB419" i="50"/>
  <c r="AH419" i="50"/>
  <c r="AB159" i="50"/>
  <c r="AH159" i="50"/>
  <c r="X159" i="50"/>
  <c r="AJ215" i="50"/>
  <c r="S236" i="50"/>
  <c r="AG393" i="50"/>
  <c r="AA393" i="50"/>
  <c r="Z159" i="50"/>
  <c r="S40" i="50"/>
  <c r="AJ40" i="50" s="1"/>
  <c r="W419" i="50"/>
  <c r="AC419" i="50"/>
  <c r="L444" i="50"/>
  <c r="AD444" i="48"/>
  <c r="AI438" i="48"/>
  <c r="AI428" i="48"/>
  <c r="AI424" i="48"/>
  <c r="AI416" i="48"/>
  <c r="AJ416" i="48" s="1"/>
  <c r="AI386" i="48"/>
  <c r="AI398" i="48"/>
  <c r="AI337" i="48"/>
  <c r="AJ337" i="48" s="1"/>
  <c r="AI376" i="48"/>
  <c r="AI372" i="48"/>
  <c r="AI354" i="48"/>
  <c r="AI335" i="48"/>
  <c r="AI334" i="48"/>
  <c r="AI330" i="48"/>
  <c r="W340" i="48"/>
  <c r="AI296" i="48"/>
  <c r="AF262" i="48"/>
  <c r="AD236" i="48"/>
  <c r="AI271" i="48"/>
  <c r="W262" i="48"/>
  <c r="AI243" i="48"/>
  <c r="AE262" i="48"/>
  <c r="AI198" i="48"/>
  <c r="AA210" i="48"/>
  <c r="AI181" i="48"/>
  <c r="AJ181" i="48" s="1"/>
  <c r="Z41" i="48"/>
  <c r="AI165" i="48"/>
  <c r="Z184" i="48"/>
  <c r="AA53" i="48"/>
  <c r="AE51" i="48"/>
  <c r="X50" i="48"/>
  <c r="AC48" i="48"/>
  <c r="AF46" i="48"/>
  <c r="X45" i="48"/>
  <c r="AD43" i="48"/>
  <c r="V42" i="48"/>
  <c r="AI120" i="48"/>
  <c r="AA40" i="48"/>
  <c r="AE38" i="48"/>
  <c r="Y37" i="48"/>
  <c r="AD35" i="48"/>
  <c r="V34" i="48"/>
  <c r="AI112" i="48"/>
  <c r="AI196" i="48"/>
  <c r="Y184" i="48"/>
  <c r="W158" i="48"/>
  <c r="AH52" i="48"/>
  <c r="AD51" i="48"/>
  <c r="Y50" i="48"/>
  <c r="AH48" i="48"/>
  <c r="AE47" i="48"/>
  <c r="Z46" i="48"/>
  <c r="W45" i="48"/>
  <c r="AE43" i="48"/>
  <c r="AA42" i="48"/>
  <c r="V41" i="48"/>
  <c r="AI119" i="48"/>
  <c r="AE39" i="48"/>
  <c r="AA38" i="48"/>
  <c r="AI115" i="48"/>
  <c r="V37" i="48"/>
  <c r="AE35" i="48"/>
  <c r="AA34" i="48"/>
  <c r="V33" i="48"/>
  <c r="V132" i="48"/>
  <c r="AI111" i="48"/>
  <c r="X210" i="48"/>
  <c r="I439" i="50"/>
  <c r="I373" i="50"/>
  <c r="I359" i="50"/>
  <c r="I299" i="50"/>
  <c r="I195" i="50"/>
  <c r="I275" i="50"/>
  <c r="I202" i="50"/>
  <c r="I222" i="50"/>
  <c r="H48" i="50"/>
  <c r="I163" i="50"/>
  <c r="B184" i="50"/>
  <c r="H49" i="50"/>
  <c r="E444" i="50"/>
  <c r="I376" i="50"/>
  <c r="I307" i="50"/>
  <c r="I330" i="50"/>
  <c r="I298" i="50"/>
  <c r="I244" i="50"/>
  <c r="I220" i="50"/>
  <c r="I194" i="50"/>
  <c r="C288" i="50"/>
  <c r="I145" i="50"/>
  <c r="G48" i="50"/>
  <c r="I122" i="50"/>
  <c r="B44" i="50"/>
  <c r="H39" i="50"/>
  <c r="H132" i="50"/>
  <c r="H33" i="50"/>
  <c r="C444" i="50"/>
  <c r="D288" i="50"/>
  <c r="I229" i="50"/>
  <c r="I196" i="50"/>
  <c r="E44" i="50"/>
  <c r="E38" i="50"/>
  <c r="E34" i="50"/>
  <c r="D48" i="50"/>
  <c r="G45" i="50"/>
  <c r="I412" i="50"/>
  <c r="I403" i="50"/>
  <c r="I361" i="50"/>
  <c r="I382" i="50"/>
  <c r="I301" i="50"/>
  <c r="I215" i="50"/>
  <c r="B236" i="50"/>
  <c r="D49" i="50"/>
  <c r="B132" i="50"/>
  <c r="B33" i="50"/>
  <c r="I111" i="50"/>
  <c r="B34" i="50"/>
  <c r="I112" i="50"/>
  <c r="Z367" i="50"/>
  <c r="X263" i="50"/>
  <c r="AJ345" i="50"/>
  <c r="S366" i="50"/>
  <c r="Q54" i="50"/>
  <c r="S49" i="50"/>
  <c r="AJ49" i="50" s="1"/>
  <c r="H549" i="48"/>
  <c r="F549" i="48"/>
  <c r="D549" i="48"/>
  <c r="G549" i="48"/>
  <c r="C549" i="48"/>
  <c r="B549" i="48"/>
  <c r="E549" i="48"/>
  <c r="AA419" i="50"/>
  <c r="S37" i="50"/>
  <c r="AJ37" i="50" s="1"/>
  <c r="AC393" i="50"/>
  <c r="AD263" i="50"/>
  <c r="AG419" i="50"/>
  <c r="I78" i="48"/>
  <c r="F26" i="48"/>
  <c r="F10" i="48"/>
  <c r="I62" i="48"/>
  <c r="AD393" i="50"/>
  <c r="AJ423" i="50"/>
  <c r="S444" i="50"/>
  <c r="S45" i="50"/>
  <c r="AJ45" i="50" s="1"/>
  <c r="AI329" i="48"/>
  <c r="AE184" i="48"/>
  <c r="W44" i="48"/>
  <c r="Z37" i="48"/>
  <c r="S36" i="50"/>
  <c r="AJ36" i="50" s="1"/>
  <c r="F14" i="48"/>
  <c r="I66" i="48"/>
  <c r="F9" i="48"/>
  <c r="I61" i="48"/>
  <c r="AI432" i="48"/>
  <c r="V418" i="48"/>
  <c r="AI397" i="48"/>
  <c r="AI383" i="48"/>
  <c r="AI346" i="48"/>
  <c r="AI322" i="48"/>
  <c r="Y340" i="48"/>
  <c r="AI381" i="48"/>
  <c r="AI286" i="48"/>
  <c r="AJ286" i="48" s="1"/>
  <c r="AF236" i="48"/>
  <c r="AI274" i="48"/>
  <c r="W288" i="48"/>
  <c r="AI254" i="48"/>
  <c r="AI231" i="48"/>
  <c r="AI223" i="48"/>
  <c r="AI170" i="48"/>
  <c r="AD53" i="48"/>
  <c r="V52" i="48"/>
  <c r="AI130" i="48"/>
  <c r="AE48" i="48"/>
  <c r="V47" i="48"/>
  <c r="AI125" i="48"/>
  <c r="AF43" i="48"/>
  <c r="AC40" i="48"/>
  <c r="AA37" i="48"/>
  <c r="X34" i="48"/>
  <c r="AI193" i="48"/>
  <c r="AI157" i="48"/>
  <c r="AJ157" i="48" s="1"/>
  <c r="Y158" i="48"/>
  <c r="AA50" i="48"/>
  <c r="AG43" i="48"/>
  <c r="X41" i="48"/>
  <c r="X37" i="48"/>
  <c r="AD34" i="48"/>
  <c r="H366" i="50"/>
  <c r="I230" i="50"/>
  <c r="D262" i="50"/>
  <c r="H38" i="50"/>
  <c r="B444" i="50"/>
  <c r="I423" i="50"/>
  <c r="I146" i="50"/>
  <c r="I433" i="50"/>
  <c r="I371" i="50"/>
  <c r="B392" i="50"/>
  <c r="D366" i="50"/>
  <c r="I279" i="50"/>
  <c r="H210" i="50"/>
  <c r="E288" i="50"/>
  <c r="I152" i="50"/>
  <c r="B158" i="50"/>
  <c r="I137" i="50"/>
  <c r="G34" i="50"/>
  <c r="I406" i="50"/>
  <c r="I320" i="50"/>
  <c r="C236" i="50"/>
  <c r="H44" i="50"/>
  <c r="F20" i="48"/>
  <c r="I72" i="48"/>
  <c r="AB341" i="50"/>
  <c r="AG341" i="50"/>
  <c r="X393" i="50"/>
  <c r="S41" i="50"/>
  <c r="AJ41" i="50" s="1"/>
  <c r="I71" i="48"/>
  <c r="F19" i="48"/>
  <c r="R54" i="50"/>
  <c r="AI425" i="48"/>
  <c r="AG444" i="48"/>
  <c r="AI406" i="48"/>
  <c r="W418" i="48"/>
  <c r="AI390" i="48"/>
  <c r="AJ390" i="48" s="1"/>
  <c r="AI400" i="48"/>
  <c r="AH418" i="48"/>
  <c r="AI384" i="48"/>
  <c r="AI298" i="48"/>
  <c r="AI380" i="48"/>
  <c r="AI351" i="48"/>
  <c r="AI306" i="48"/>
  <c r="AG44" i="48"/>
  <c r="AI300" i="48"/>
  <c r="Y314" i="48"/>
  <c r="AD262" i="48"/>
  <c r="AI234" i="48"/>
  <c r="AJ234" i="48" s="1"/>
  <c r="AA236" i="48"/>
  <c r="AG314" i="48"/>
  <c r="AI283" i="48"/>
  <c r="AI276" i="48"/>
  <c r="AI275" i="48"/>
  <c r="AI252" i="48"/>
  <c r="Z262" i="48"/>
  <c r="AC262" i="48"/>
  <c r="AI228" i="48"/>
  <c r="AI225" i="48"/>
  <c r="AG236" i="48"/>
  <c r="AI208" i="48"/>
  <c r="AJ208" i="48" s="1"/>
  <c r="AI205" i="48"/>
  <c r="W210" i="48"/>
  <c r="AI176" i="48"/>
  <c r="X184" i="48"/>
  <c r="AI155" i="48"/>
  <c r="AJ155" i="48" s="1"/>
  <c r="Y53" i="48"/>
  <c r="AC51" i="48"/>
  <c r="V50" i="48"/>
  <c r="AI128" i="48"/>
  <c r="Z48" i="48"/>
  <c r="AD46" i="48"/>
  <c r="V45" i="48"/>
  <c r="AI123" i="48"/>
  <c r="Z43" i="48"/>
  <c r="AF41" i="48"/>
  <c r="Y40" i="48"/>
  <c r="AC38" i="48"/>
  <c r="W37" i="48"/>
  <c r="AA35" i="48"/>
  <c r="AF33" i="48"/>
  <c r="AF132" i="48"/>
  <c r="W184" i="48"/>
  <c r="AI154" i="48"/>
  <c r="AI146" i="48"/>
  <c r="AG158" i="48"/>
  <c r="AF52" i="48"/>
  <c r="AA51" i="48"/>
  <c r="W50" i="48"/>
  <c r="AF48" i="48"/>
  <c r="AC47" i="48"/>
  <c r="X46" i="48"/>
  <c r="AC43" i="48"/>
  <c r="Y42" i="48"/>
  <c r="AH40" i="48"/>
  <c r="AC39" i="48"/>
  <c r="Y38" i="48"/>
  <c r="AH36" i="48"/>
  <c r="AC35" i="48"/>
  <c r="Y34" i="48"/>
  <c r="AI191" i="48"/>
  <c r="Z210" i="48"/>
  <c r="AG340" i="48"/>
  <c r="AF621" i="50"/>
  <c r="I437" i="50"/>
  <c r="D392" i="50"/>
  <c r="I397" i="50"/>
  <c r="B418" i="50"/>
  <c r="E366" i="50"/>
  <c r="E314" i="50"/>
  <c r="I255" i="50"/>
  <c r="I227" i="50"/>
  <c r="G314" i="50"/>
  <c r="I254" i="50"/>
  <c r="I217" i="50"/>
  <c r="I177" i="50"/>
  <c r="G41" i="50"/>
  <c r="H36" i="50"/>
  <c r="C37" i="50"/>
  <c r="I144" i="50"/>
  <c r="I304" i="50"/>
  <c r="I329" i="50"/>
  <c r="I168" i="50"/>
  <c r="I127" i="50"/>
  <c r="C44" i="50"/>
  <c r="C36" i="50"/>
  <c r="I121" i="50"/>
  <c r="B43" i="50"/>
  <c r="D39" i="50"/>
  <c r="B36" i="50"/>
  <c r="I114" i="50"/>
  <c r="I400" i="50"/>
  <c r="I428" i="50"/>
  <c r="I357" i="50"/>
  <c r="I305" i="50"/>
  <c r="I225" i="50"/>
  <c r="I248" i="50"/>
  <c r="I193" i="50"/>
  <c r="I175" i="50"/>
  <c r="I149" i="50"/>
  <c r="E48" i="50"/>
  <c r="I176" i="50"/>
  <c r="I153" i="50"/>
  <c r="G44" i="50"/>
  <c r="D444" i="50"/>
  <c r="I405" i="50"/>
  <c r="I381" i="50"/>
  <c r="G366" i="50"/>
  <c r="I308" i="50"/>
  <c r="H340" i="50"/>
  <c r="C210" i="50"/>
  <c r="C38" i="50"/>
  <c r="C34" i="50"/>
  <c r="H46" i="50"/>
  <c r="D44" i="50"/>
  <c r="D42" i="50"/>
  <c r="S48" i="50"/>
  <c r="AJ48" i="50" s="1"/>
  <c r="F16" i="48"/>
  <c r="I68" i="48"/>
  <c r="Y367" i="50"/>
  <c r="AF263" i="50"/>
  <c r="Z263" i="50"/>
  <c r="AE367" i="50"/>
  <c r="D523" i="48"/>
  <c r="G523" i="48"/>
  <c r="B523" i="48"/>
  <c r="C523" i="48"/>
  <c r="E523" i="48"/>
  <c r="H523" i="48"/>
  <c r="F523" i="48"/>
  <c r="W289" i="50"/>
  <c r="AE289" i="50"/>
  <c r="S38" i="50"/>
  <c r="AJ38" i="50" s="1"/>
  <c r="M54" i="50"/>
  <c r="S44" i="50"/>
  <c r="AJ44" i="50" s="1"/>
  <c r="AH341" i="50"/>
  <c r="Z289" i="50"/>
  <c r="S35" i="50"/>
  <c r="AJ35" i="50" s="1"/>
  <c r="I67" i="48"/>
  <c r="F15" i="48"/>
  <c r="S43" i="50"/>
  <c r="AJ43" i="50" s="1"/>
  <c r="AB315" i="50"/>
  <c r="AH315" i="50"/>
  <c r="AI267" i="48"/>
  <c r="AE211" i="50"/>
  <c r="AA211" i="50"/>
  <c r="X289" i="50"/>
  <c r="S47" i="50"/>
  <c r="AJ47" i="50" s="1"/>
  <c r="AB237" i="50"/>
  <c r="X237" i="50"/>
  <c r="S46" i="50"/>
  <c r="AJ46" i="50" s="1"/>
  <c r="AI333" i="48"/>
  <c r="V314" i="48"/>
  <c r="AI293" i="48"/>
  <c r="AF53" i="48"/>
  <c r="AA158" i="48"/>
  <c r="AE42" i="48"/>
  <c r="I345" i="50"/>
  <c r="B366" i="50"/>
  <c r="B46" i="50"/>
  <c r="I124" i="50"/>
  <c r="AI437" i="48"/>
  <c r="AI402" i="48"/>
  <c r="AI355" i="48"/>
  <c r="AA340" i="48"/>
  <c r="AA262" i="48"/>
  <c r="AE314" i="48"/>
  <c r="AI268" i="48"/>
  <c r="AI217" i="48"/>
  <c r="AE158" i="48"/>
  <c r="AF44" i="48"/>
  <c r="AD41" i="48"/>
  <c r="AD33" i="48"/>
  <c r="AD132" i="48"/>
  <c r="AI178" i="48"/>
  <c r="AG53" i="48"/>
  <c r="Y51" i="48"/>
  <c r="AA47" i="48"/>
  <c r="AA43" i="48"/>
  <c r="W38" i="48"/>
  <c r="Z35" i="48"/>
  <c r="I407" i="50"/>
  <c r="I173" i="50"/>
  <c r="I411" i="50"/>
  <c r="I296" i="50"/>
  <c r="D47" i="50"/>
  <c r="H184" i="50"/>
  <c r="C43" i="50"/>
  <c r="G39" i="50"/>
  <c r="C314" i="50"/>
  <c r="H41" i="50"/>
  <c r="AI54" i="50"/>
  <c r="AF55" i="50" s="1"/>
  <c r="N54" i="50"/>
  <c r="F22" i="48"/>
  <c r="I74" i="48"/>
  <c r="AB289" i="50"/>
  <c r="AC289" i="50"/>
  <c r="AG289" i="50"/>
  <c r="AI412" i="48"/>
  <c r="AE418" i="48"/>
  <c r="AI409" i="48"/>
  <c r="AD418" i="48"/>
  <c r="AI338" i="48"/>
  <c r="AJ338" i="48" s="1"/>
  <c r="W40" i="48"/>
  <c r="AI348" i="48"/>
  <c r="AI324" i="48"/>
  <c r="AI320" i="48"/>
  <c r="AI301" i="48"/>
  <c r="AI297" i="48"/>
  <c r="Y262" i="48"/>
  <c r="AC314" i="48"/>
  <c r="AI280" i="48"/>
  <c r="AF288" i="48"/>
  <c r="AI260" i="48"/>
  <c r="AJ260" i="48" s="1"/>
  <c r="AI248" i="48"/>
  <c r="X262" i="48"/>
  <c r="AI226" i="48"/>
  <c r="AC236" i="48"/>
  <c r="AI202" i="48"/>
  <c r="AI199" i="48"/>
  <c r="AI153" i="48"/>
  <c r="AC158" i="48"/>
  <c r="AE52" i="48"/>
  <c r="X51" i="48"/>
  <c r="AF47" i="48"/>
  <c r="Y46" i="48"/>
  <c r="AD44" i="48"/>
  <c r="V43" i="48"/>
  <c r="AI121" i="48"/>
  <c r="AA41" i="48"/>
  <c r="AF39" i="48"/>
  <c r="X38" i="48"/>
  <c r="AC36" i="48"/>
  <c r="W35" i="48"/>
  <c r="AA33" i="48"/>
  <c r="AA132" i="48"/>
  <c r="AI182" i="48"/>
  <c r="AJ182" i="48" s="1"/>
  <c r="AI177" i="48"/>
  <c r="AI164" i="48"/>
  <c r="AI151" i="48"/>
  <c r="AI147" i="48"/>
  <c r="AH158" i="48"/>
  <c r="AE53" i="48"/>
  <c r="AA52" i="48"/>
  <c r="W51" i="48"/>
  <c r="AA48" i="48"/>
  <c r="Y47" i="48"/>
  <c r="AH45" i="48"/>
  <c r="AC44" i="48"/>
  <c r="Y43" i="48"/>
  <c r="AG41" i="48"/>
  <c r="AD40" i="48"/>
  <c r="Y39" i="48"/>
  <c r="AG37" i="48"/>
  <c r="AD36" i="48"/>
  <c r="X35" i="48"/>
  <c r="AG33" i="48"/>
  <c r="AG132" i="48"/>
  <c r="AE210" i="48"/>
  <c r="AF618" i="48"/>
  <c r="C418" i="50"/>
  <c r="I350" i="50"/>
  <c r="I334" i="50"/>
  <c r="I281" i="50"/>
  <c r="I247" i="50"/>
  <c r="I283" i="50"/>
  <c r="D236" i="50"/>
  <c r="I169" i="50"/>
  <c r="H40" i="50"/>
  <c r="H34" i="50"/>
  <c r="C35" i="50"/>
  <c r="I435" i="50"/>
  <c r="I325" i="50"/>
  <c r="I252" i="50"/>
  <c r="C262" i="50"/>
  <c r="I166" i="50"/>
  <c r="I140" i="50"/>
  <c r="E47" i="50"/>
  <c r="D41" i="50"/>
  <c r="I426" i="50"/>
  <c r="I356" i="50"/>
  <c r="I256" i="50"/>
  <c r="I269" i="50"/>
  <c r="B210" i="50"/>
  <c r="I189" i="50"/>
  <c r="C47" i="50"/>
  <c r="I171" i="50"/>
  <c r="G38" i="50"/>
  <c r="I438" i="50"/>
  <c r="I413" i="50"/>
  <c r="I378" i="50"/>
  <c r="G418" i="50"/>
  <c r="I377" i="50"/>
  <c r="I324" i="50"/>
  <c r="E340" i="50"/>
  <c r="B41" i="50"/>
  <c r="I119" i="50"/>
  <c r="D33" i="50"/>
  <c r="D132" i="50"/>
  <c r="H43" i="50"/>
  <c r="G158" i="50"/>
  <c r="F81" i="50"/>
  <c r="E81" i="50"/>
  <c r="D81" i="50"/>
  <c r="C81" i="50"/>
  <c r="B81" i="50"/>
  <c r="H81" i="50"/>
  <c r="G81" i="50"/>
  <c r="F12" i="48"/>
  <c r="I64" i="48"/>
  <c r="AJ137" i="50"/>
  <c r="S158" i="50"/>
  <c r="Z419" i="50"/>
  <c r="I432" i="50"/>
  <c r="AE393" i="50"/>
  <c r="AG159" i="50"/>
  <c r="F11" i="48"/>
  <c r="I63" i="48"/>
  <c r="S34" i="50"/>
  <c r="AJ34" i="50" s="1"/>
  <c r="S33" i="50"/>
  <c r="L54" i="50"/>
  <c r="AA341" i="50"/>
  <c r="I69" i="48"/>
  <c r="F17" i="48"/>
  <c r="V211" i="50"/>
  <c r="AB445" i="50"/>
  <c r="AH445" i="50"/>
  <c r="Y419" i="50"/>
  <c r="V185" i="50"/>
  <c r="AD159" i="50"/>
  <c r="AF419" i="50"/>
  <c r="AE237" i="50"/>
  <c r="AI427" i="48"/>
  <c r="AI261" i="48"/>
  <c r="AJ261" i="48" s="1"/>
  <c r="AI215" i="48"/>
  <c r="V236" i="48"/>
  <c r="Z42" i="48"/>
  <c r="V36" i="48"/>
  <c r="AI114" i="48"/>
  <c r="X53" i="48"/>
  <c r="AE46" i="48"/>
  <c r="V40" i="48"/>
  <c r="AI118" i="48"/>
  <c r="Z33" i="48"/>
  <c r="Z132" i="48"/>
  <c r="B47" i="50"/>
  <c r="I125" i="50"/>
  <c r="S39" i="50"/>
  <c r="AJ39" i="50" s="1"/>
  <c r="Y444" i="48"/>
  <c r="AI439" i="48"/>
  <c r="AE444" i="48"/>
  <c r="AF418" i="48"/>
  <c r="AI377" i="48"/>
  <c r="W314" i="48"/>
  <c r="Y236" i="48"/>
  <c r="V184" i="48"/>
  <c r="AI163" i="48"/>
  <c r="X48" i="48"/>
  <c r="AE44" i="48"/>
  <c r="W42" i="48"/>
  <c r="AA39" i="48"/>
  <c r="W34" i="48"/>
  <c r="AC210" i="48"/>
  <c r="I351" i="50"/>
  <c r="H236" i="50"/>
  <c r="G262" i="50"/>
  <c r="I245" i="50"/>
  <c r="H158" i="50"/>
  <c r="G37" i="50"/>
  <c r="I297" i="50"/>
  <c r="I427" i="50"/>
  <c r="I73" i="48"/>
  <c r="F21" i="48"/>
  <c r="AJ163" i="50"/>
  <c r="S184" i="50"/>
  <c r="AC444" i="48"/>
  <c r="AA444" i="48"/>
  <c r="Z444" i="48"/>
  <c r="AI391" i="48"/>
  <c r="AJ391" i="48" s="1"/>
  <c r="AA418" i="48"/>
  <c r="AI312" i="48"/>
  <c r="AJ312" i="48" s="1"/>
  <c r="AI360" i="48"/>
  <c r="AI259" i="48"/>
  <c r="AJ259" i="48" s="1"/>
  <c r="Z314" i="48"/>
  <c r="W43" i="48"/>
  <c r="AI269" i="48"/>
  <c r="AD288" i="48"/>
  <c r="AI245" i="48"/>
  <c r="AI241" i="48"/>
  <c r="V262" i="48"/>
  <c r="AI233" i="48"/>
  <c r="AJ233" i="48" s="1"/>
  <c r="Z236" i="48"/>
  <c r="AI209" i="48"/>
  <c r="AJ209" i="48" s="1"/>
  <c r="AI190" i="48"/>
  <c r="AI172" i="48"/>
  <c r="AI139" i="48"/>
  <c r="Z158" i="48"/>
  <c r="AC52" i="48"/>
  <c r="V51" i="48"/>
  <c r="AI129" i="48"/>
  <c r="AD47" i="48"/>
  <c r="W46" i="48"/>
  <c r="Z44" i="48"/>
  <c r="AF42" i="48"/>
  <c r="Y41" i="48"/>
  <c r="AD39" i="48"/>
  <c r="AI116" i="48"/>
  <c r="V38" i="48"/>
  <c r="AE34" i="48"/>
  <c r="Y33" i="48"/>
  <c r="Y132" i="48"/>
  <c r="AD210" i="48"/>
  <c r="AI166" i="48"/>
  <c r="AH184" i="48"/>
  <c r="AI143" i="48"/>
  <c r="AF158" i="48"/>
  <c r="AC53" i="48"/>
  <c r="Y52" i="48"/>
  <c r="Y48" i="48"/>
  <c r="W47" i="48"/>
  <c r="AF45" i="48"/>
  <c r="AA44" i="48"/>
  <c r="AE41" i="48"/>
  <c r="Z40" i="48"/>
  <c r="W39" i="48"/>
  <c r="AE37" i="48"/>
  <c r="AA36" i="48"/>
  <c r="V35" i="48"/>
  <c r="AI113" i="48"/>
  <c r="AE33" i="48"/>
  <c r="AE132" i="48"/>
  <c r="AI197" i="48"/>
  <c r="AG210" i="48"/>
  <c r="AF610" i="48"/>
  <c r="I358" i="50"/>
  <c r="I386" i="50"/>
  <c r="I347" i="50"/>
  <c r="I327" i="50"/>
  <c r="I277" i="50"/>
  <c r="E262" i="50"/>
  <c r="H288" i="50"/>
  <c r="I191" i="50"/>
  <c r="I151" i="50"/>
  <c r="B48" i="50"/>
  <c r="I126" i="50"/>
  <c r="I431" i="50"/>
  <c r="I436" i="50"/>
  <c r="H418" i="50"/>
  <c r="I372" i="50"/>
  <c r="I306" i="50"/>
  <c r="I250" i="50"/>
  <c r="I216" i="50"/>
  <c r="I190" i="50"/>
  <c r="G210" i="50"/>
  <c r="B35" i="50"/>
  <c r="I113" i="50"/>
  <c r="I139" i="50"/>
  <c r="I123" i="50"/>
  <c r="B45" i="50"/>
  <c r="B42" i="50"/>
  <c r="I120" i="50"/>
  <c r="D38" i="50"/>
  <c r="E35" i="50"/>
  <c r="E33" i="50"/>
  <c r="E132" i="50"/>
  <c r="I321" i="50"/>
  <c r="I204" i="50"/>
  <c r="B262" i="50"/>
  <c r="I241" i="50"/>
  <c r="I223" i="50"/>
  <c r="B40" i="50"/>
  <c r="I118" i="50"/>
  <c r="E36" i="50"/>
  <c r="G132" i="50"/>
  <c r="G33" i="50"/>
  <c r="I150" i="50"/>
  <c r="G47" i="50"/>
  <c r="G43" i="50"/>
  <c r="H392" i="50"/>
  <c r="I332" i="50"/>
  <c r="I295" i="50"/>
  <c r="C184" i="50"/>
  <c r="G46" i="50"/>
  <c r="I115" i="50"/>
  <c r="B37" i="50"/>
  <c r="D45" i="50"/>
  <c r="D43" i="50"/>
  <c r="E40" i="50"/>
  <c r="D36" i="50"/>
  <c r="Y289" i="50"/>
  <c r="X341" i="50"/>
  <c r="AJ319" i="50"/>
  <c r="S340" i="50"/>
  <c r="C497" i="48"/>
  <c r="B497" i="48"/>
  <c r="H497" i="48"/>
  <c r="F497" i="48"/>
  <c r="G497" i="48"/>
  <c r="E497" i="48"/>
  <c r="D497" i="48"/>
  <c r="AI319" i="48"/>
  <c r="Y393" i="50"/>
  <c r="AF367" i="50"/>
  <c r="AF393" i="50"/>
  <c r="AB263" i="50"/>
  <c r="AH263" i="50"/>
  <c r="F25" i="48"/>
  <c r="I77" i="48"/>
  <c r="AD367" i="50"/>
  <c r="AJ111" i="50"/>
  <c r="S132" i="50"/>
  <c r="AG367" i="50"/>
  <c r="AB211" i="50"/>
  <c r="AH211" i="50"/>
  <c r="AD211" i="50"/>
  <c r="I70" i="48"/>
  <c r="F18" i="48"/>
  <c r="AI352" i="48"/>
  <c r="AB185" i="50"/>
  <c r="AH185" i="50"/>
  <c r="AJ267" i="50"/>
  <c r="S288" i="50"/>
  <c r="AJ189" i="50"/>
  <c r="S210" i="50"/>
  <c r="L50" i="50"/>
  <c r="AF289" i="50"/>
  <c r="Z341" i="50"/>
  <c r="V44" i="48"/>
  <c r="AI122" i="48"/>
  <c r="Z34" i="48"/>
  <c r="AH51" i="48"/>
  <c r="AA45" i="48"/>
  <c r="AI311" i="48"/>
  <c r="AJ311" i="48" s="1"/>
  <c r="B49" i="50"/>
  <c r="I387" i="50"/>
  <c r="AF615" i="48"/>
  <c r="AI434" i="48"/>
  <c r="AI359" i="48"/>
  <c r="AI331" i="48"/>
  <c r="W236" i="48"/>
  <c r="AE236" i="48"/>
  <c r="AI141" i="48"/>
  <c r="W53" i="48"/>
  <c r="Z51" i="48"/>
  <c r="AA46" i="48"/>
  <c r="Y35" i="48"/>
  <c r="AI175" i="48"/>
  <c r="AD52" i="48"/>
  <c r="AD48" i="48"/>
  <c r="V46" i="48"/>
  <c r="AI124" i="48"/>
  <c r="AF36" i="48"/>
  <c r="I349" i="50"/>
  <c r="D46" i="50"/>
  <c r="I328" i="50"/>
  <c r="I242" i="50"/>
  <c r="G444" i="50"/>
  <c r="I228" i="50"/>
  <c r="H47" i="50"/>
  <c r="I380" i="50"/>
  <c r="C48" i="50"/>
  <c r="E46" i="50"/>
  <c r="O54" i="50"/>
  <c r="AI126" i="48"/>
  <c r="AH393" i="50"/>
  <c r="W393" i="50"/>
  <c r="F27" i="48"/>
  <c r="I79" i="48"/>
  <c r="AI445" i="50"/>
  <c r="W444" i="48"/>
  <c r="AI401" i="48"/>
  <c r="AI435" i="48"/>
  <c r="AI426" i="48"/>
  <c r="AI407" i="48"/>
  <c r="AI404" i="48"/>
  <c r="AC418" i="48"/>
  <c r="AI382" i="48"/>
  <c r="AI411" i="48"/>
  <c r="AI299" i="48"/>
  <c r="AI374" i="48"/>
  <c r="AI365" i="48"/>
  <c r="AJ365" i="48" s="1"/>
  <c r="AI356" i="48"/>
  <c r="AI336" i="48"/>
  <c r="AI328" i="48"/>
  <c r="AF340" i="48"/>
  <c r="AI303" i="48"/>
  <c r="AI295" i="48"/>
  <c r="AF623" i="48"/>
  <c r="P85" i="48"/>
  <c r="AI431" i="48"/>
  <c r="X444" i="48"/>
  <c r="AI415" i="48"/>
  <c r="AJ415" i="48" s="1"/>
  <c r="AI399" i="48"/>
  <c r="Z418" i="48"/>
  <c r="AI385" i="48"/>
  <c r="Y418" i="48"/>
  <c r="AI325" i="48"/>
  <c r="AD340" i="48"/>
  <c r="AI309" i="48"/>
  <c r="AG47" i="48"/>
  <c r="AI304" i="48"/>
  <c r="AA314" i="48"/>
  <c r="X314" i="48"/>
  <c r="AI278" i="48"/>
  <c r="Z288" i="48"/>
  <c r="AA288" i="48"/>
  <c r="AI257" i="48"/>
  <c r="AI250" i="48"/>
  <c r="AI249" i="48"/>
  <c r="AI222" i="48"/>
  <c r="X236" i="48"/>
  <c r="AI200" i="48"/>
  <c r="AG39" i="48"/>
  <c r="X158" i="48"/>
  <c r="Z52" i="48"/>
  <c r="AE50" i="48"/>
  <c r="Z47" i="48"/>
  <c r="AE45" i="48"/>
  <c r="X44" i="48"/>
  <c r="AD42" i="48"/>
  <c r="W41" i="48"/>
  <c r="Z39" i="48"/>
  <c r="AF37" i="48"/>
  <c r="X36" i="48"/>
  <c r="AC34" i="48"/>
  <c r="W132" i="48"/>
  <c r="W33" i="48"/>
  <c r="AH210" i="48"/>
  <c r="Y210" i="48"/>
  <c r="AI168" i="48"/>
  <c r="AF184" i="48"/>
  <c r="AI156" i="48"/>
  <c r="AJ156" i="48" s="1"/>
  <c r="AI152" i="48"/>
  <c r="AI148" i="48"/>
  <c r="AD158" i="48"/>
  <c r="Z53" i="48"/>
  <c r="W52" i="48"/>
  <c r="AF50" i="48"/>
  <c r="W48" i="48"/>
  <c r="AG46" i="48"/>
  <c r="AD45" i="48"/>
  <c r="Y44" i="48"/>
  <c r="AG42" i="48"/>
  <c r="AC41" i="48"/>
  <c r="X40" i="48"/>
  <c r="AH38" i="48"/>
  <c r="AC37" i="48"/>
  <c r="Y36" i="48"/>
  <c r="AH34" i="48"/>
  <c r="AC33" i="48"/>
  <c r="AC132" i="48"/>
  <c r="AF607" i="48"/>
  <c r="I425" i="50"/>
  <c r="I346" i="50"/>
  <c r="C340" i="50"/>
  <c r="I273" i="50"/>
  <c r="E236" i="50"/>
  <c r="I243" i="50"/>
  <c r="I205" i="50"/>
  <c r="I147" i="50"/>
  <c r="C45" i="50"/>
  <c r="D40" i="50"/>
  <c r="I424" i="50"/>
  <c r="I333" i="50"/>
  <c r="I226" i="50"/>
  <c r="I200" i="50"/>
  <c r="B314" i="50"/>
  <c r="I293" i="50"/>
  <c r="I164" i="50"/>
  <c r="I138" i="50"/>
  <c r="H45" i="50"/>
  <c r="H37" i="50"/>
  <c r="I409" i="50"/>
  <c r="I399" i="50"/>
  <c r="I282" i="50"/>
  <c r="I253" i="50"/>
  <c r="I268" i="50"/>
  <c r="E184" i="50"/>
  <c r="E158" i="50"/>
  <c r="I274" i="50"/>
  <c r="I165" i="50"/>
  <c r="C46" i="50"/>
  <c r="G42" i="50"/>
  <c r="G36" i="50"/>
  <c r="I430" i="50"/>
  <c r="G392" i="50"/>
  <c r="I385" i="50"/>
  <c r="I326" i="50"/>
  <c r="I322" i="50"/>
  <c r="I309" i="50"/>
  <c r="G288" i="50"/>
  <c r="G40" i="50"/>
  <c r="C49" i="50"/>
  <c r="H35" i="50"/>
  <c r="AF341" i="50"/>
  <c r="F24" i="48"/>
  <c r="I76" i="48"/>
  <c r="F8" i="48"/>
  <c r="I60" i="48"/>
  <c r="V340" i="48"/>
  <c r="G575" i="48"/>
  <c r="D575" i="48"/>
  <c r="H575" i="48"/>
  <c r="E575" i="48"/>
  <c r="C575" i="48"/>
  <c r="B575" i="48"/>
  <c r="F575" i="48"/>
  <c r="I65" i="48"/>
  <c r="V393" i="50"/>
  <c r="W159" i="50"/>
  <c r="AF159" i="50"/>
  <c r="AI137" i="48"/>
  <c r="Y159" i="50"/>
  <c r="AJ397" i="50"/>
  <c r="S418" i="50"/>
  <c r="AE341" i="50"/>
  <c r="W367" i="50"/>
  <c r="F23" i="48"/>
  <c r="I75" i="48"/>
  <c r="I470" i="48"/>
  <c r="AA263" i="50"/>
  <c r="AJ293" i="50"/>
  <c r="S314" i="50"/>
  <c r="Z393" i="50"/>
  <c r="X419" i="50"/>
  <c r="W341" i="50"/>
  <c r="X185" i="50"/>
  <c r="AG445" i="50"/>
  <c r="Z315" i="50"/>
  <c r="AI315" i="50" s="1"/>
  <c r="AH237" i="50"/>
  <c r="H52" i="50"/>
  <c r="G52" i="50"/>
  <c r="E52" i="50"/>
  <c r="C52" i="50"/>
  <c r="S332" i="48"/>
  <c r="AH392" i="48"/>
  <c r="AF392" i="48"/>
  <c r="AD392" i="48"/>
  <c r="AA392" i="48"/>
  <c r="Y392" i="48"/>
  <c r="W392" i="48"/>
  <c r="AG392" i="48"/>
  <c r="AE392" i="48"/>
  <c r="AC392" i="48"/>
  <c r="Z392" i="48"/>
  <c r="X392" i="48"/>
  <c r="AE366" i="48"/>
  <c r="Z366" i="48"/>
  <c r="X366" i="48"/>
  <c r="V366" i="48"/>
  <c r="AH366" i="48"/>
  <c r="AF366" i="48"/>
  <c r="AD49" i="48"/>
  <c r="Y366" i="48"/>
  <c r="W366" i="48"/>
  <c r="S254" i="48"/>
  <c r="AJ254" i="48" s="1"/>
  <c r="S205" i="48"/>
  <c r="AJ205" i="48" s="1"/>
  <c r="Q52" i="48"/>
  <c r="N51" i="48"/>
  <c r="Q50" i="48"/>
  <c r="R43" i="48"/>
  <c r="S164" i="48"/>
  <c r="AJ164" i="48" s="1"/>
  <c r="M52" i="48"/>
  <c r="M51" i="48"/>
  <c r="M50" i="48"/>
  <c r="S358" i="48"/>
  <c r="AJ358" i="48" s="1"/>
  <c r="S353" i="48"/>
  <c r="N52" i="48"/>
  <c r="Q51" i="48"/>
  <c r="N50" i="48"/>
  <c r="S148" i="48"/>
  <c r="AJ148" i="48" s="1"/>
  <c r="R52" i="48"/>
  <c r="O52" i="48"/>
  <c r="R51" i="48"/>
  <c r="O51" i="48"/>
  <c r="R50" i="48"/>
  <c r="O50" i="48"/>
  <c r="S267" i="48"/>
  <c r="AC49" i="48" l="1"/>
  <c r="AC54" i="48" s="1"/>
  <c r="S424" i="48"/>
  <c r="AJ424" i="48" s="1"/>
  <c r="AD55" i="50"/>
  <c r="AD366" i="48"/>
  <c r="S226" i="48"/>
  <c r="AA49" i="48"/>
  <c r="AA54" i="48" s="1"/>
  <c r="Q288" i="48"/>
  <c r="AE55" i="50"/>
  <c r="Z55" i="50"/>
  <c r="AF625" i="43"/>
  <c r="X55" i="50"/>
  <c r="AF625" i="41"/>
  <c r="AI41" i="48"/>
  <c r="S281" i="48"/>
  <c r="AJ281" i="48" s="1"/>
  <c r="S372" i="48"/>
  <c r="AJ372" i="48" s="1"/>
  <c r="S402" i="48"/>
  <c r="S279" i="48"/>
  <c r="AJ279" i="48" s="1"/>
  <c r="V49" i="48"/>
  <c r="S190" i="48"/>
  <c r="AJ190" i="48" s="1"/>
  <c r="AI263" i="50"/>
  <c r="S348" i="48"/>
  <c r="AJ348" i="48" s="1"/>
  <c r="S335" i="48"/>
  <c r="AJ335" i="48" s="1"/>
  <c r="Q262" i="48"/>
  <c r="S153" i="48"/>
  <c r="S225" i="48"/>
  <c r="S379" i="48"/>
  <c r="AJ379" i="48" s="1"/>
  <c r="S193" i="48"/>
  <c r="AJ193" i="48" s="1"/>
  <c r="S409" i="48"/>
  <c r="AA55" i="50"/>
  <c r="S428" i="48"/>
  <c r="AJ428" i="48" s="1"/>
  <c r="S242" i="48"/>
  <c r="AJ242" i="48" s="1"/>
  <c r="S375" i="48"/>
  <c r="AJ375" i="48" s="1"/>
  <c r="AI289" i="50"/>
  <c r="AF625" i="48"/>
  <c r="S224" i="48"/>
  <c r="AJ224" i="48" s="1"/>
  <c r="AG49" i="48"/>
  <c r="AG54" i="48" s="1"/>
  <c r="AF625" i="42"/>
  <c r="AI419" i="50"/>
  <c r="S400" i="48"/>
  <c r="AJ400" i="48" s="1"/>
  <c r="S438" i="48"/>
  <c r="AJ438" i="48" s="1"/>
  <c r="AI48" i="48"/>
  <c r="AI51" i="48"/>
  <c r="S437" i="48"/>
  <c r="AJ437" i="48" s="1"/>
  <c r="AI38" i="48"/>
  <c r="AI288" i="48"/>
  <c r="V289" i="48" s="1"/>
  <c r="S325" i="48"/>
  <c r="AJ325" i="48" s="1"/>
  <c r="S433" i="48"/>
  <c r="AJ433" i="48" s="1"/>
  <c r="N288" i="48"/>
  <c r="S294" i="48"/>
  <c r="AJ294" i="48" s="1"/>
  <c r="S204" i="48"/>
  <c r="AJ204" i="48" s="1"/>
  <c r="S253" i="48"/>
  <c r="AJ253" i="48" s="1"/>
  <c r="I414" i="50"/>
  <c r="S273" i="48"/>
  <c r="AJ273" i="48" s="1"/>
  <c r="Q340" i="48"/>
  <c r="AI341" i="50"/>
  <c r="AI159" i="50"/>
  <c r="AF625" i="46"/>
  <c r="AI45" i="48"/>
  <c r="AF625" i="47"/>
  <c r="N340" i="48"/>
  <c r="Q46" i="48"/>
  <c r="S146" i="48"/>
  <c r="AJ146" i="48" s="1"/>
  <c r="S166" i="48"/>
  <c r="AJ166" i="48" s="1"/>
  <c r="M35" i="48"/>
  <c r="O40" i="48"/>
  <c r="R42" i="48"/>
  <c r="R44" i="48"/>
  <c r="S176" i="48"/>
  <c r="AJ176" i="48" s="1"/>
  <c r="N236" i="48"/>
  <c r="S275" i="48"/>
  <c r="AJ275" i="48" s="1"/>
  <c r="S301" i="48"/>
  <c r="AJ301" i="48" s="1"/>
  <c r="S359" i="48"/>
  <c r="AJ359" i="48" s="1"/>
  <c r="S377" i="48"/>
  <c r="AJ377" i="48" s="1"/>
  <c r="AJ402" i="48"/>
  <c r="N418" i="48"/>
  <c r="M444" i="48"/>
  <c r="S252" i="48"/>
  <c r="AJ252" i="48" s="1"/>
  <c r="S251" i="48"/>
  <c r="AJ251" i="48" s="1"/>
  <c r="AJ353" i="48"/>
  <c r="R38" i="48"/>
  <c r="R40" i="48"/>
  <c r="O158" i="48"/>
  <c r="S142" i="48"/>
  <c r="AJ142" i="48" s="1"/>
  <c r="Q36" i="48"/>
  <c r="O41" i="48"/>
  <c r="N43" i="48"/>
  <c r="N184" i="48"/>
  <c r="S179" i="48"/>
  <c r="AJ179" i="48" s="1"/>
  <c r="S202" i="48"/>
  <c r="AJ202" i="48" s="1"/>
  <c r="S249" i="48"/>
  <c r="AJ249" i="48" s="1"/>
  <c r="M314" i="48"/>
  <c r="S346" i="48"/>
  <c r="AJ346" i="48" s="1"/>
  <c r="S298" i="48"/>
  <c r="AJ298" i="48" s="1"/>
  <c r="S439" i="48"/>
  <c r="AJ439" i="48" s="1"/>
  <c r="AJ332" i="48"/>
  <c r="S277" i="48"/>
  <c r="AJ277" i="48" s="1"/>
  <c r="AI367" i="50"/>
  <c r="I262" i="50"/>
  <c r="F263" i="50" s="1"/>
  <c r="AF625" i="40"/>
  <c r="AJ153" i="48"/>
  <c r="S178" i="48"/>
  <c r="AJ178" i="48" s="1"/>
  <c r="S321" i="48"/>
  <c r="AJ321" i="48" s="1"/>
  <c r="S147" i="48"/>
  <c r="AJ147" i="48" s="1"/>
  <c r="S228" i="48"/>
  <c r="AJ228" i="48" s="1"/>
  <c r="S385" i="48"/>
  <c r="AJ385" i="48" s="1"/>
  <c r="S399" i="48"/>
  <c r="AJ399" i="48" s="1"/>
  <c r="S435" i="48"/>
  <c r="AJ435" i="48" s="1"/>
  <c r="S255" i="48"/>
  <c r="AJ255" i="48" s="1"/>
  <c r="S199" i="48"/>
  <c r="AJ199" i="48" s="1"/>
  <c r="Q48" i="48"/>
  <c r="S141" i="48"/>
  <c r="AJ141" i="48" s="1"/>
  <c r="S328" i="48"/>
  <c r="Q418" i="48"/>
  <c r="S427" i="48"/>
  <c r="AJ427" i="48" s="1"/>
  <c r="AI237" i="50"/>
  <c r="AH55" i="50"/>
  <c r="AB289" i="48"/>
  <c r="S203" i="48"/>
  <c r="AJ203" i="48" s="1"/>
  <c r="S189" i="48"/>
  <c r="S116" i="48"/>
  <c r="AJ116" i="48" s="1"/>
  <c r="L38" i="48"/>
  <c r="Q158" i="48"/>
  <c r="O236" i="48"/>
  <c r="N262" i="48"/>
  <c r="S406" i="48"/>
  <c r="AJ406" i="48" s="1"/>
  <c r="M41" i="48"/>
  <c r="S217" i="48"/>
  <c r="AJ217" i="48" s="1"/>
  <c r="O44" i="48"/>
  <c r="N39" i="48"/>
  <c r="S384" i="48"/>
  <c r="AJ384" i="48" s="1"/>
  <c r="I180" i="50"/>
  <c r="I232" i="50"/>
  <c r="M45" i="48"/>
  <c r="M158" i="48"/>
  <c r="N42" i="48"/>
  <c r="R46" i="48"/>
  <c r="S398" i="48"/>
  <c r="AJ398" i="48" s="1"/>
  <c r="S347" i="48"/>
  <c r="AJ347" i="48" s="1"/>
  <c r="N40" i="48"/>
  <c r="O47" i="48"/>
  <c r="M40" i="48"/>
  <c r="S423" i="48"/>
  <c r="L444" i="48"/>
  <c r="L33" i="48"/>
  <c r="S345" i="48"/>
  <c r="S218" i="48"/>
  <c r="AJ218" i="48" s="1"/>
  <c r="I336" i="50"/>
  <c r="I388" i="50"/>
  <c r="S247" i="48"/>
  <c r="AJ247" i="48" s="1"/>
  <c r="AI340" i="48"/>
  <c r="AA341" i="48" s="1"/>
  <c r="Y49" i="48"/>
  <c r="Y54" i="48" s="1"/>
  <c r="I40" i="50"/>
  <c r="E54" i="50"/>
  <c r="AI211" i="50"/>
  <c r="I41" i="50"/>
  <c r="AI50" i="48"/>
  <c r="AI418" i="48"/>
  <c r="Z419" i="48" s="1"/>
  <c r="AI34" i="48"/>
  <c r="I39" i="50"/>
  <c r="AG366" i="48"/>
  <c r="S320" i="48"/>
  <c r="AJ320" i="48" s="1"/>
  <c r="P133" i="50"/>
  <c r="R133" i="50"/>
  <c r="N133" i="50"/>
  <c r="L133" i="50"/>
  <c r="T132" i="50"/>
  <c r="AJ132" i="50"/>
  <c r="Q133" i="50"/>
  <c r="O133" i="50"/>
  <c r="M133" i="50"/>
  <c r="D263" i="50"/>
  <c r="G263" i="50"/>
  <c r="AD54" i="48"/>
  <c r="P237" i="50"/>
  <c r="T236" i="50"/>
  <c r="M237" i="50"/>
  <c r="N237" i="50"/>
  <c r="O237" i="50"/>
  <c r="Q237" i="50"/>
  <c r="L237" i="50"/>
  <c r="R237" i="50"/>
  <c r="AJ236" i="50"/>
  <c r="Q132" i="48"/>
  <c r="Q33" i="48"/>
  <c r="S119" i="48"/>
  <c r="AJ119" i="48" s="1"/>
  <c r="L41" i="48"/>
  <c r="R288" i="48"/>
  <c r="N444" i="48"/>
  <c r="S50" i="50"/>
  <c r="AJ50" i="50" s="1"/>
  <c r="N185" i="50"/>
  <c r="Q185" i="50"/>
  <c r="AJ184" i="50"/>
  <c r="L185" i="50"/>
  <c r="R185" i="50"/>
  <c r="O185" i="50"/>
  <c r="T184" i="50"/>
  <c r="M185" i="50"/>
  <c r="P185" i="50"/>
  <c r="AI185" i="50"/>
  <c r="I340" i="50"/>
  <c r="S319" i="48"/>
  <c r="L340" i="48"/>
  <c r="M39" i="48"/>
  <c r="S306" i="48"/>
  <c r="AJ306" i="48" s="1"/>
  <c r="O418" i="48"/>
  <c r="N35" i="48"/>
  <c r="R158" i="48"/>
  <c r="O37" i="48"/>
  <c r="S373" i="48"/>
  <c r="AJ373" i="48" s="1"/>
  <c r="M211" i="50"/>
  <c r="R211" i="50"/>
  <c r="N211" i="50"/>
  <c r="L211" i="50"/>
  <c r="P211" i="50"/>
  <c r="Q211" i="50"/>
  <c r="T210" i="50"/>
  <c r="AJ210" i="50"/>
  <c r="O211" i="50"/>
  <c r="AI262" i="48"/>
  <c r="V263" i="48" s="1"/>
  <c r="AE49" i="48"/>
  <c r="AE54" i="48" s="1"/>
  <c r="S197" i="48"/>
  <c r="AJ197" i="48" s="1"/>
  <c r="Q37" i="48"/>
  <c r="Q41" i="48"/>
  <c r="R48" i="48"/>
  <c r="M184" i="48"/>
  <c r="N34" i="48"/>
  <c r="N44" i="48"/>
  <c r="S222" i="48"/>
  <c r="AJ222" i="48" s="1"/>
  <c r="S293" i="48"/>
  <c r="L314" i="48"/>
  <c r="O262" i="48"/>
  <c r="M340" i="48"/>
  <c r="S357" i="48"/>
  <c r="AJ357" i="48" s="1"/>
  <c r="S376" i="48"/>
  <c r="AJ376" i="48" s="1"/>
  <c r="S432" i="48"/>
  <c r="AJ432" i="48" s="1"/>
  <c r="S169" i="48"/>
  <c r="AJ169" i="48" s="1"/>
  <c r="S229" i="48"/>
  <c r="AJ229" i="48" s="1"/>
  <c r="S282" i="48"/>
  <c r="AJ282" i="48" s="1"/>
  <c r="N33" i="48"/>
  <c r="N132" i="48"/>
  <c r="R34" i="48"/>
  <c r="O42" i="48"/>
  <c r="S140" i="48"/>
  <c r="AJ140" i="48" s="1"/>
  <c r="S174" i="48"/>
  <c r="AJ174" i="48" s="1"/>
  <c r="R33" i="48"/>
  <c r="R132" i="48"/>
  <c r="Q38" i="48"/>
  <c r="S121" i="48"/>
  <c r="AJ121" i="48" s="1"/>
  <c r="S123" i="48"/>
  <c r="AJ123" i="48" s="1"/>
  <c r="L45" i="48"/>
  <c r="S171" i="48"/>
  <c r="AJ171" i="48" s="1"/>
  <c r="S241" i="48"/>
  <c r="O288" i="48"/>
  <c r="S333" i="48"/>
  <c r="AJ333" i="48" s="1"/>
  <c r="S351" i="48"/>
  <c r="AJ351" i="48" s="1"/>
  <c r="N210" i="48"/>
  <c r="M34" i="48"/>
  <c r="M38" i="48"/>
  <c r="M42" i="48"/>
  <c r="S127" i="48"/>
  <c r="AJ127" i="48" s="1"/>
  <c r="M210" i="48"/>
  <c r="M33" i="48"/>
  <c r="M132" i="48"/>
  <c r="M37" i="48"/>
  <c r="Q47" i="48"/>
  <c r="S128" i="48"/>
  <c r="AJ128" i="48" s="1"/>
  <c r="S170" i="48"/>
  <c r="AJ170" i="48" s="1"/>
  <c r="S223" i="48"/>
  <c r="AJ223" i="48" s="1"/>
  <c r="M288" i="48"/>
  <c r="S274" i="48"/>
  <c r="AJ274" i="48" s="1"/>
  <c r="R262" i="48"/>
  <c r="S300" i="48"/>
  <c r="AJ300" i="48" s="1"/>
  <c r="S334" i="48"/>
  <c r="AJ334" i="48" s="1"/>
  <c r="S383" i="48"/>
  <c r="AJ383" i="48" s="1"/>
  <c r="S413" i="48"/>
  <c r="AJ413" i="48" s="1"/>
  <c r="S200" i="48"/>
  <c r="AJ200" i="48" s="1"/>
  <c r="S250" i="48"/>
  <c r="AJ250" i="48" s="1"/>
  <c r="S349" i="48"/>
  <c r="AJ349" i="48" s="1"/>
  <c r="Q210" i="48"/>
  <c r="S113" i="48"/>
  <c r="AJ113" i="48" s="1"/>
  <c r="L35" i="48"/>
  <c r="R36" i="48"/>
  <c r="R45" i="48"/>
  <c r="M48" i="48"/>
  <c r="R184" i="48"/>
  <c r="S177" i="48"/>
  <c r="AJ177" i="48" s="1"/>
  <c r="N47" i="48"/>
  <c r="L51" i="48"/>
  <c r="S129" i="48"/>
  <c r="AJ129" i="48" s="1"/>
  <c r="S139" i="48"/>
  <c r="AJ139" i="48" s="1"/>
  <c r="S248" i="48"/>
  <c r="AJ248" i="48" s="1"/>
  <c r="M262" i="48"/>
  <c r="R340" i="48"/>
  <c r="S360" i="48"/>
  <c r="AJ360" i="48" s="1"/>
  <c r="AI361" i="48"/>
  <c r="S380" i="48"/>
  <c r="AJ380" i="48" s="1"/>
  <c r="S426" i="48"/>
  <c r="AJ426" i="48" s="1"/>
  <c r="S436" i="48"/>
  <c r="AJ436" i="48" s="1"/>
  <c r="S201" i="48"/>
  <c r="AJ201" i="48" s="1"/>
  <c r="S227" i="48"/>
  <c r="AJ227" i="48" s="1"/>
  <c r="S246" i="48"/>
  <c r="AJ246" i="48" s="1"/>
  <c r="I258" i="50"/>
  <c r="AF606" i="48"/>
  <c r="C471" i="48"/>
  <c r="F471" i="48"/>
  <c r="E471" i="48"/>
  <c r="B471" i="48"/>
  <c r="H471" i="48"/>
  <c r="G471" i="48"/>
  <c r="D471" i="48"/>
  <c r="I575" i="48"/>
  <c r="Z49" i="48"/>
  <c r="Z54" i="48" s="1"/>
  <c r="AI46" i="48"/>
  <c r="AI44" i="48"/>
  <c r="I35" i="50"/>
  <c r="AA445" i="48"/>
  <c r="AI184" i="48"/>
  <c r="V185" i="48" s="1"/>
  <c r="W49" i="48"/>
  <c r="W54" i="48" s="1"/>
  <c r="I523" i="48"/>
  <c r="I444" i="50"/>
  <c r="W55" i="50"/>
  <c r="AI132" i="48"/>
  <c r="Y55" i="50"/>
  <c r="I38" i="50"/>
  <c r="AC185" i="48"/>
  <c r="AF315" i="48"/>
  <c r="S117" i="48"/>
  <c r="AJ117" i="48" s="1"/>
  <c r="AF605" i="48"/>
  <c r="L288" i="48"/>
  <c r="S272" i="48"/>
  <c r="AJ272" i="48" s="1"/>
  <c r="S221" i="48"/>
  <c r="AJ221" i="48" s="1"/>
  <c r="I37" i="50"/>
  <c r="Q45" i="48"/>
  <c r="S268" i="48"/>
  <c r="AJ268" i="48" s="1"/>
  <c r="S124" i="48"/>
  <c r="AJ124" i="48" s="1"/>
  <c r="L46" i="48"/>
  <c r="AJ328" i="48"/>
  <c r="AI444" i="48"/>
  <c r="X445" i="48" s="1"/>
  <c r="V445" i="48"/>
  <c r="M43" i="48"/>
  <c r="S173" i="48"/>
  <c r="AJ173" i="48" s="1"/>
  <c r="R47" i="48"/>
  <c r="S407" i="48"/>
  <c r="AJ407" i="48" s="1"/>
  <c r="L132" i="48"/>
  <c r="S111" i="48"/>
  <c r="O39" i="48"/>
  <c r="O210" i="48"/>
  <c r="L44" i="48"/>
  <c r="S304" i="48"/>
  <c r="AJ304" i="48" s="1"/>
  <c r="AD341" i="48"/>
  <c r="G54" i="50"/>
  <c r="I549" i="48"/>
  <c r="L263" i="50"/>
  <c r="M263" i="50"/>
  <c r="Q263" i="50"/>
  <c r="O263" i="50"/>
  <c r="P263" i="50"/>
  <c r="T262" i="50"/>
  <c r="AJ262" i="50"/>
  <c r="R263" i="50"/>
  <c r="N263" i="50"/>
  <c r="M44" i="48"/>
  <c r="S175" i="48"/>
  <c r="AJ175" i="48" s="1"/>
  <c r="S295" i="48"/>
  <c r="AJ295" i="48" s="1"/>
  <c r="O34" i="48"/>
  <c r="M46" i="48"/>
  <c r="S330" i="48"/>
  <c r="AJ330" i="48" s="1"/>
  <c r="S411" i="48"/>
  <c r="AJ411" i="48" s="1"/>
  <c r="S404" i="48"/>
  <c r="AJ404" i="48" s="1"/>
  <c r="S216" i="48"/>
  <c r="AJ216" i="48" s="1"/>
  <c r="L47" i="48"/>
  <c r="S307" i="48"/>
  <c r="AJ307" i="48" s="1"/>
  <c r="S145" i="48"/>
  <c r="AJ145" i="48" s="1"/>
  <c r="G50" i="50"/>
  <c r="C50" i="50"/>
  <c r="AI393" i="50"/>
  <c r="AA366" i="48"/>
  <c r="I45" i="50"/>
  <c r="AI35" i="48"/>
  <c r="I47" i="50"/>
  <c r="I81" i="50"/>
  <c r="AF49" i="48"/>
  <c r="AF54" i="48" s="1"/>
  <c r="I34" i="50"/>
  <c r="I184" i="50"/>
  <c r="AI37" i="48"/>
  <c r="Y185" i="48"/>
  <c r="AI39" i="48"/>
  <c r="M393" i="50"/>
  <c r="Q393" i="50"/>
  <c r="R393" i="50"/>
  <c r="O393" i="50"/>
  <c r="N393" i="50"/>
  <c r="AJ392" i="50"/>
  <c r="L393" i="50"/>
  <c r="P393" i="50"/>
  <c r="T392" i="50"/>
  <c r="AD185" i="48"/>
  <c r="I49" i="50"/>
  <c r="I418" i="50"/>
  <c r="AI33" i="48"/>
  <c r="V54" i="48"/>
  <c r="Q43" i="48"/>
  <c r="N314" i="48"/>
  <c r="S299" i="48"/>
  <c r="AJ299" i="48" s="1"/>
  <c r="Q444" i="48"/>
  <c r="R41" i="48"/>
  <c r="N45" i="48"/>
  <c r="S256" i="48"/>
  <c r="AJ256" i="48" s="1"/>
  <c r="AF621" i="48"/>
  <c r="AI236" i="48"/>
  <c r="AF237" i="48" s="1"/>
  <c r="AF445" i="48"/>
  <c r="R210" i="48"/>
  <c r="S143" i="48"/>
  <c r="AJ143" i="48" s="1"/>
  <c r="Q314" i="48"/>
  <c r="S329" i="48"/>
  <c r="AJ329" i="48" s="1"/>
  <c r="S408" i="48"/>
  <c r="AJ408" i="48" s="1"/>
  <c r="S323" i="48"/>
  <c r="AJ323" i="48" s="1"/>
  <c r="I497" i="48"/>
  <c r="AE419" i="48"/>
  <c r="AI47" i="48"/>
  <c r="S126" i="48"/>
  <c r="AJ126" i="48" s="1"/>
  <c r="L48" i="48"/>
  <c r="M36" i="48"/>
  <c r="O48" i="48"/>
  <c r="S196" i="48"/>
  <c r="AJ196" i="48" s="1"/>
  <c r="S231" i="48"/>
  <c r="AJ231" i="48" s="1"/>
  <c r="R314" i="48"/>
  <c r="S276" i="48"/>
  <c r="AJ276" i="48" s="1"/>
  <c r="S305" i="48"/>
  <c r="AJ305" i="48" s="1"/>
  <c r="S152" i="48"/>
  <c r="AJ152" i="48" s="1"/>
  <c r="S191" i="48"/>
  <c r="AJ191" i="48" s="1"/>
  <c r="Q40" i="48"/>
  <c r="N38" i="48"/>
  <c r="S120" i="48"/>
  <c r="AJ120" i="48" s="1"/>
  <c r="L42" i="48"/>
  <c r="S122" i="48"/>
  <c r="AJ122" i="48" s="1"/>
  <c r="O46" i="48"/>
  <c r="N48" i="48"/>
  <c r="S198" i="48"/>
  <c r="AJ198" i="48" s="1"/>
  <c r="S219" i="48"/>
  <c r="AJ219" i="48" s="1"/>
  <c r="S283" i="48"/>
  <c r="AJ283" i="48" s="1"/>
  <c r="S309" i="48"/>
  <c r="AJ309" i="48" s="1"/>
  <c r="S324" i="48"/>
  <c r="AJ324" i="48" s="1"/>
  <c r="S355" i="48"/>
  <c r="AJ355" i="48" s="1"/>
  <c r="S374" i="48"/>
  <c r="AJ374" i="48" s="1"/>
  <c r="S431" i="48"/>
  <c r="AJ431" i="48" s="1"/>
  <c r="S278" i="48"/>
  <c r="AJ278" i="48" s="1"/>
  <c r="S270" i="48"/>
  <c r="AJ270" i="48" s="1"/>
  <c r="S326" i="48"/>
  <c r="AJ326" i="48" s="1"/>
  <c r="S429" i="48"/>
  <c r="AJ429" i="48" s="1"/>
  <c r="O36" i="48"/>
  <c r="S118" i="48"/>
  <c r="AJ118" i="48" s="1"/>
  <c r="N41" i="48"/>
  <c r="N46" i="48"/>
  <c r="S138" i="48"/>
  <c r="AJ138" i="48" s="1"/>
  <c r="O35" i="48"/>
  <c r="R39" i="48"/>
  <c r="Q42" i="48"/>
  <c r="Q44" i="48"/>
  <c r="S167" i="48"/>
  <c r="AJ167" i="48" s="1"/>
  <c r="S192" i="48"/>
  <c r="AJ192" i="48" s="1"/>
  <c r="S257" i="48"/>
  <c r="AJ257" i="48" s="1"/>
  <c r="M236" i="48"/>
  <c r="S381" i="48"/>
  <c r="AJ381" i="48" s="1"/>
  <c r="S331" i="48"/>
  <c r="AJ331" i="48" s="1"/>
  <c r="S350" i="48"/>
  <c r="AJ350" i="48" s="1"/>
  <c r="M418" i="48"/>
  <c r="S382" i="48"/>
  <c r="AJ382" i="48" s="1"/>
  <c r="S410" i="48"/>
  <c r="AJ410" i="48" s="1"/>
  <c r="O444" i="48"/>
  <c r="S220" i="48"/>
  <c r="AJ220" i="48" s="1"/>
  <c r="S230" i="48"/>
  <c r="AJ230" i="48" s="1"/>
  <c r="S194" i="48"/>
  <c r="AJ194" i="48" s="1"/>
  <c r="B52" i="50"/>
  <c r="I130" i="50"/>
  <c r="I310" i="50"/>
  <c r="B50" i="50"/>
  <c r="I154" i="50"/>
  <c r="S352" i="48"/>
  <c r="AJ352" i="48" s="1"/>
  <c r="D50" i="50"/>
  <c r="O315" i="50"/>
  <c r="P315" i="50"/>
  <c r="N315" i="50"/>
  <c r="R315" i="50"/>
  <c r="M315" i="50"/>
  <c r="Q315" i="50"/>
  <c r="L315" i="50"/>
  <c r="T314" i="50"/>
  <c r="AJ314" i="50"/>
  <c r="Q419" i="50"/>
  <c r="AJ418" i="50"/>
  <c r="L419" i="50"/>
  <c r="P419" i="50"/>
  <c r="T418" i="50"/>
  <c r="N419" i="50"/>
  <c r="O419" i="50"/>
  <c r="R419" i="50"/>
  <c r="M419" i="50"/>
  <c r="P7" i="48"/>
  <c r="L289" i="50"/>
  <c r="Q289" i="50"/>
  <c r="T288" i="50"/>
  <c r="O289" i="50"/>
  <c r="R289" i="50"/>
  <c r="P289" i="50"/>
  <c r="N289" i="50"/>
  <c r="AJ288" i="50"/>
  <c r="M289" i="50"/>
  <c r="AJ33" i="50"/>
  <c r="S54" i="50"/>
  <c r="D54" i="50"/>
  <c r="AI43" i="48"/>
  <c r="V55" i="50"/>
  <c r="AI314" i="48"/>
  <c r="W315" i="48" s="1"/>
  <c r="Y315" i="48"/>
  <c r="I158" i="50"/>
  <c r="I392" i="50"/>
  <c r="W289" i="48"/>
  <c r="X49" i="48"/>
  <c r="X54" i="48" s="1"/>
  <c r="I132" i="50"/>
  <c r="I44" i="50"/>
  <c r="AI42" i="48"/>
  <c r="Z185" i="48"/>
  <c r="I288" i="50"/>
  <c r="AI53" i="48"/>
  <c r="AJ53" i="48" s="1"/>
  <c r="AC366" i="48"/>
  <c r="S115" i="48"/>
  <c r="AJ115" i="48" s="1"/>
  <c r="L37" i="48"/>
  <c r="S144" i="48"/>
  <c r="AJ144" i="48" s="1"/>
  <c r="I36" i="50"/>
  <c r="W185" i="48"/>
  <c r="AJ267" i="48"/>
  <c r="O314" i="48"/>
  <c r="S378" i="48"/>
  <c r="AJ378" i="48" s="1"/>
  <c r="O43" i="48"/>
  <c r="S302" i="48"/>
  <c r="AJ302" i="48" s="1"/>
  <c r="H50" i="50"/>
  <c r="I314" i="50"/>
  <c r="AI40" i="48"/>
  <c r="I210" i="50"/>
  <c r="H54" i="50"/>
  <c r="AI210" i="48"/>
  <c r="AB211" i="48" s="1"/>
  <c r="Q35" i="48"/>
  <c r="M47" i="48"/>
  <c r="S114" i="48"/>
  <c r="AJ114" i="48" s="1"/>
  <c r="L36" i="48"/>
  <c r="S280" i="48"/>
  <c r="AJ280" i="48" s="1"/>
  <c r="S322" i="48"/>
  <c r="AJ322" i="48" s="1"/>
  <c r="S386" i="48"/>
  <c r="AJ386" i="48" s="1"/>
  <c r="AJ225" i="48"/>
  <c r="Q34" i="48"/>
  <c r="S165" i="48"/>
  <c r="AJ165" i="48" s="1"/>
  <c r="S297" i="48"/>
  <c r="AJ297" i="48" s="1"/>
  <c r="I440" i="50"/>
  <c r="E50" i="50"/>
  <c r="AH49" i="48"/>
  <c r="AH54" i="48" s="1"/>
  <c r="I48" i="50"/>
  <c r="I43" i="50"/>
  <c r="R445" i="50"/>
  <c r="M445" i="50"/>
  <c r="T444" i="50"/>
  <c r="N445" i="50"/>
  <c r="AJ444" i="50"/>
  <c r="O445" i="50"/>
  <c r="P445" i="50"/>
  <c r="L445" i="50"/>
  <c r="Q445" i="50"/>
  <c r="I236" i="50"/>
  <c r="S371" i="48"/>
  <c r="S149" i="48"/>
  <c r="AJ149" i="48" s="1"/>
  <c r="S112" i="48"/>
  <c r="AJ112" i="48" s="1"/>
  <c r="L34" i="48"/>
  <c r="S269" i="48"/>
  <c r="AJ269" i="48" s="1"/>
  <c r="R236" i="48"/>
  <c r="S354" i="48"/>
  <c r="AJ354" i="48" s="1"/>
  <c r="AJ409" i="48"/>
  <c r="S401" i="48"/>
  <c r="AJ401" i="48" s="1"/>
  <c r="S308" i="48"/>
  <c r="AJ308" i="48" s="1"/>
  <c r="N37" i="48"/>
  <c r="S168" i="48"/>
  <c r="AJ168" i="48" s="1"/>
  <c r="R37" i="48"/>
  <c r="S150" i="48"/>
  <c r="AJ150" i="48" s="1"/>
  <c r="S243" i="48"/>
  <c r="AJ243" i="48" s="1"/>
  <c r="S137" i="48"/>
  <c r="L158" i="48"/>
  <c r="S151" i="48"/>
  <c r="AJ151" i="48" s="1"/>
  <c r="N36" i="48"/>
  <c r="Q39" i="48"/>
  <c r="L52" i="48"/>
  <c r="S130" i="48"/>
  <c r="AJ130" i="48" s="1"/>
  <c r="Q184" i="48"/>
  <c r="S215" i="48"/>
  <c r="L236" i="48"/>
  <c r="S271" i="48"/>
  <c r="AJ271" i="48" s="1"/>
  <c r="S296" i="48"/>
  <c r="AJ296" i="48" s="1"/>
  <c r="S356" i="48"/>
  <c r="AJ356" i="48" s="1"/>
  <c r="R418" i="48"/>
  <c r="S412" i="48"/>
  <c r="AJ412" i="48" s="1"/>
  <c r="S397" i="48"/>
  <c r="L418" i="48"/>
  <c r="S405" i="48"/>
  <c r="AJ405" i="48" s="1"/>
  <c r="AJ226" i="48"/>
  <c r="S430" i="48"/>
  <c r="AJ430" i="48" s="1"/>
  <c r="O38" i="48"/>
  <c r="O45" i="48"/>
  <c r="O184" i="48"/>
  <c r="S172" i="48"/>
  <c r="AJ172" i="48" s="1"/>
  <c r="O33" i="48"/>
  <c r="O132" i="48"/>
  <c r="R35" i="48"/>
  <c r="S125" i="48"/>
  <c r="AJ125" i="48" s="1"/>
  <c r="N158" i="48"/>
  <c r="L184" i="48"/>
  <c r="S163" i="48"/>
  <c r="Q236" i="48"/>
  <c r="S245" i="48"/>
  <c r="AJ245" i="48" s="1"/>
  <c r="O340" i="48"/>
  <c r="V392" i="48"/>
  <c r="AI387" i="48"/>
  <c r="S425" i="48"/>
  <c r="AJ425" i="48" s="1"/>
  <c r="S434" i="48"/>
  <c r="AJ434" i="48" s="1"/>
  <c r="R444" i="48"/>
  <c r="S244" i="48"/>
  <c r="AJ244" i="48" s="1"/>
  <c r="L43" i="48"/>
  <c r="S303" i="48"/>
  <c r="AJ303" i="48" s="1"/>
  <c r="S327" i="48"/>
  <c r="AJ327" i="48" s="1"/>
  <c r="I284" i="50"/>
  <c r="I362" i="50"/>
  <c r="I206" i="50"/>
  <c r="S403" i="48"/>
  <c r="AJ403" i="48" s="1"/>
  <c r="S195" i="48"/>
  <c r="AJ195" i="48" s="1"/>
  <c r="AA315" i="48"/>
  <c r="P341" i="50"/>
  <c r="N341" i="50"/>
  <c r="L341" i="50"/>
  <c r="M341" i="50"/>
  <c r="AJ340" i="50"/>
  <c r="R341" i="50"/>
  <c r="O341" i="50"/>
  <c r="Q341" i="50"/>
  <c r="T340" i="50"/>
  <c r="AE445" i="48"/>
  <c r="AI36" i="48"/>
  <c r="O159" i="50"/>
  <c r="T158" i="50"/>
  <c r="R159" i="50"/>
  <c r="M159" i="50"/>
  <c r="P159" i="50"/>
  <c r="L159" i="50"/>
  <c r="N159" i="50"/>
  <c r="Q159" i="50"/>
  <c r="AJ158" i="50"/>
  <c r="AB55" i="50"/>
  <c r="AG55" i="50"/>
  <c r="AC55" i="50"/>
  <c r="I46" i="50"/>
  <c r="AI52" i="48"/>
  <c r="AJ366" i="50"/>
  <c r="R367" i="50"/>
  <c r="P367" i="50"/>
  <c r="O367" i="50"/>
  <c r="N367" i="50"/>
  <c r="L367" i="50"/>
  <c r="M367" i="50"/>
  <c r="Q367" i="50"/>
  <c r="T366" i="50"/>
  <c r="B54" i="50"/>
  <c r="I33" i="50"/>
  <c r="X211" i="48"/>
  <c r="I80" i="48"/>
  <c r="AI158" i="48"/>
  <c r="AB159" i="48" s="1"/>
  <c r="R392" i="48"/>
  <c r="S336" i="48"/>
  <c r="AJ336" i="48" s="1"/>
  <c r="S154" i="48"/>
  <c r="AJ154" i="48" s="1"/>
  <c r="S284" i="48"/>
  <c r="AJ284" i="48" s="1"/>
  <c r="S310" i="48"/>
  <c r="AJ310" i="48" s="1"/>
  <c r="I168" i="48"/>
  <c r="S180" i="48"/>
  <c r="AJ180" i="48" s="1"/>
  <c r="S206" i="48"/>
  <c r="AJ206" i="48" s="1"/>
  <c r="S258" i="48"/>
  <c r="AJ258" i="48" s="1"/>
  <c r="L392" i="48"/>
  <c r="S440" i="48"/>
  <c r="AJ440" i="48" s="1"/>
  <c r="O366" i="48"/>
  <c r="N366" i="48"/>
  <c r="N392" i="48"/>
  <c r="O392" i="48"/>
  <c r="S232" i="48"/>
  <c r="AJ232" i="48" s="1"/>
  <c r="I401" i="48"/>
  <c r="S414" i="48"/>
  <c r="AJ414" i="48" s="1"/>
  <c r="I200" i="48"/>
  <c r="I199" i="48"/>
  <c r="I484" i="36"/>
  <c r="I350" i="48" l="1"/>
  <c r="AC419" i="48"/>
  <c r="I203" i="48"/>
  <c r="I357" i="48"/>
  <c r="I220" i="48"/>
  <c r="Z211" i="48"/>
  <c r="W341" i="48"/>
  <c r="Y419" i="48"/>
  <c r="AD263" i="48"/>
  <c r="V341" i="48"/>
  <c r="AF341" i="48"/>
  <c r="AF419" i="48"/>
  <c r="AD315" i="48"/>
  <c r="AE315" i="48"/>
  <c r="AD419" i="48"/>
  <c r="I278" i="48"/>
  <c r="I176" i="48"/>
  <c r="I297" i="48"/>
  <c r="AA263" i="48"/>
  <c r="AG341" i="48"/>
  <c r="AA419" i="48"/>
  <c r="Y341" i="48"/>
  <c r="I166" i="48"/>
  <c r="I326" i="48"/>
  <c r="I151" i="48"/>
  <c r="I408" i="48"/>
  <c r="I407" i="48"/>
  <c r="C45" i="48"/>
  <c r="AF211" i="48"/>
  <c r="W419" i="48"/>
  <c r="I221" i="48"/>
  <c r="I382" i="48"/>
  <c r="I402" i="48"/>
  <c r="AH419" i="48"/>
  <c r="I273" i="48"/>
  <c r="S159" i="50"/>
  <c r="AJ159" i="50" s="1"/>
  <c r="AD289" i="48"/>
  <c r="AF289" i="48"/>
  <c r="AD211" i="48"/>
  <c r="AG445" i="48"/>
  <c r="X263" i="48"/>
  <c r="B263" i="50"/>
  <c r="Y289" i="48"/>
  <c r="I380" i="48"/>
  <c r="I224" i="48"/>
  <c r="V211" i="48"/>
  <c r="AC445" i="48"/>
  <c r="W263" i="48"/>
  <c r="AH211" i="48"/>
  <c r="Z263" i="48"/>
  <c r="AA289" i="48"/>
  <c r="E263" i="50"/>
  <c r="X289" i="48"/>
  <c r="E37" i="48"/>
  <c r="I223" i="48"/>
  <c r="E41" i="48"/>
  <c r="C340" i="48"/>
  <c r="I153" i="48"/>
  <c r="AE211" i="48"/>
  <c r="H288" i="48"/>
  <c r="I435" i="48"/>
  <c r="G262" i="48"/>
  <c r="I252" i="48"/>
  <c r="E262" i="48"/>
  <c r="C35" i="48"/>
  <c r="I191" i="48"/>
  <c r="D288" i="48"/>
  <c r="I256" i="48"/>
  <c r="I242" i="48"/>
  <c r="W211" i="48"/>
  <c r="X159" i="48"/>
  <c r="Y263" i="48"/>
  <c r="AA211" i="48"/>
  <c r="H263" i="50"/>
  <c r="AC315" i="48"/>
  <c r="AC289" i="48"/>
  <c r="D262" i="48"/>
  <c r="E44" i="48"/>
  <c r="I177" i="48"/>
  <c r="C41" i="48"/>
  <c r="I178" i="48"/>
  <c r="C39" i="48"/>
  <c r="I379" i="48"/>
  <c r="G210" i="48"/>
  <c r="I271" i="48"/>
  <c r="I386" i="48"/>
  <c r="G236" i="48"/>
  <c r="L49" i="48"/>
  <c r="I172" i="48"/>
  <c r="I375" i="48"/>
  <c r="G340" i="48"/>
  <c r="I302" i="48"/>
  <c r="I246" i="48"/>
  <c r="AA159" i="48"/>
  <c r="X315" i="48"/>
  <c r="AE263" i="48"/>
  <c r="AD445" i="48"/>
  <c r="AH159" i="48"/>
  <c r="AG289" i="48"/>
  <c r="D43" i="48"/>
  <c r="I274" i="48"/>
  <c r="C36" i="48"/>
  <c r="I140" i="48"/>
  <c r="I294" i="48"/>
  <c r="I376" i="48"/>
  <c r="D48" i="48"/>
  <c r="I194" i="48"/>
  <c r="AE289" i="48"/>
  <c r="I174" i="48"/>
  <c r="I433" i="48"/>
  <c r="I321" i="48"/>
  <c r="V159" i="48"/>
  <c r="I277" i="48"/>
  <c r="V315" i="48"/>
  <c r="W159" i="48"/>
  <c r="Z159" i="48"/>
  <c r="AF263" i="48"/>
  <c r="C263" i="50"/>
  <c r="I263" i="50" s="1"/>
  <c r="I247" i="48"/>
  <c r="X419" i="48"/>
  <c r="AH289" i="48"/>
  <c r="I150" i="48"/>
  <c r="H236" i="48"/>
  <c r="E48" i="48"/>
  <c r="I426" i="48"/>
  <c r="E288" i="48"/>
  <c r="I305" i="48"/>
  <c r="I217" i="48"/>
  <c r="I430" i="48"/>
  <c r="I429" i="48"/>
  <c r="AG159" i="48"/>
  <c r="AC263" i="48"/>
  <c r="AG263" i="48"/>
  <c r="Z289" i="48"/>
  <c r="Z315" i="48"/>
  <c r="S35" i="48"/>
  <c r="AJ35" i="48" s="1"/>
  <c r="AJ241" i="48"/>
  <c r="S262" i="48"/>
  <c r="D210" i="48"/>
  <c r="C418" i="48"/>
  <c r="B262" i="48"/>
  <c r="I241" i="48"/>
  <c r="C48" i="48"/>
  <c r="I345" i="48"/>
  <c r="S263" i="50"/>
  <c r="AJ263" i="50" s="1"/>
  <c r="G36" i="48"/>
  <c r="I282" i="48"/>
  <c r="C34" i="48"/>
  <c r="I425" i="48"/>
  <c r="C46" i="48"/>
  <c r="I374" i="48"/>
  <c r="I175" i="48"/>
  <c r="I244" i="48"/>
  <c r="AJ163" i="48"/>
  <c r="S184" i="48"/>
  <c r="AC237" i="48"/>
  <c r="I243" i="48"/>
  <c r="G34" i="48"/>
  <c r="G39" i="48"/>
  <c r="I427" i="48"/>
  <c r="I298" i="48"/>
  <c r="E340" i="48"/>
  <c r="D39" i="48"/>
  <c r="E158" i="48"/>
  <c r="I308" i="48"/>
  <c r="D418" i="48"/>
  <c r="I409" i="48"/>
  <c r="I320" i="48"/>
  <c r="I283" i="48"/>
  <c r="E46" i="48"/>
  <c r="G43" i="48"/>
  <c r="C210" i="48"/>
  <c r="I146" i="48"/>
  <c r="I323" i="48"/>
  <c r="M392" i="48"/>
  <c r="I204" i="48"/>
  <c r="S43" i="48"/>
  <c r="AJ43" i="48" s="1"/>
  <c r="B315" i="50"/>
  <c r="G315" i="50"/>
  <c r="C315" i="50"/>
  <c r="D315" i="50"/>
  <c r="E315" i="50"/>
  <c r="F315" i="50"/>
  <c r="H315" i="50"/>
  <c r="L40" i="48"/>
  <c r="G393" i="50"/>
  <c r="F393" i="50"/>
  <c r="H393" i="50"/>
  <c r="C393" i="50"/>
  <c r="E393" i="50"/>
  <c r="B393" i="50"/>
  <c r="D393" i="50"/>
  <c r="AI55" i="50"/>
  <c r="X237" i="48"/>
  <c r="I50" i="50"/>
  <c r="S48" i="48"/>
  <c r="AJ48" i="48" s="1"/>
  <c r="AI49" i="48"/>
  <c r="AI54" i="48"/>
  <c r="AD55" i="48" s="1"/>
  <c r="AD159" i="48"/>
  <c r="AB185" i="48"/>
  <c r="AG185" i="48"/>
  <c r="AH185" i="48"/>
  <c r="S211" i="50"/>
  <c r="AJ211" i="50" s="1"/>
  <c r="AG211" i="48"/>
  <c r="AJ345" i="48"/>
  <c r="X185" i="48"/>
  <c r="L210" i="48"/>
  <c r="B37" i="48"/>
  <c r="I115" i="48"/>
  <c r="G288" i="48"/>
  <c r="S34" i="48"/>
  <c r="AJ34" i="48" s="1"/>
  <c r="AB237" i="48"/>
  <c r="AH237" i="48"/>
  <c r="B418" i="48"/>
  <c r="I397" i="48"/>
  <c r="G418" i="48"/>
  <c r="I330" i="48"/>
  <c r="I171" i="48"/>
  <c r="E38" i="48"/>
  <c r="S289" i="50"/>
  <c r="AJ289" i="50" s="1"/>
  <c r="S51" i="48"/>
  <c r="AJ51" i="48" s="1"/>
  <c r="I141" i="48"/>
  <c r="I121" i="48"/>
  <c r="B43" i="48"/>
  <c r="H314" i="48"/>
  <c r="I215" i="48"/>
  <c r="B236" i="48"/>
  <c r="I329" i="48"/>
  <c r="B46" i="48"/>
  <c r="I124" i="48"/>
  <c r="I279" i="48"/>
  <c r="I356" i="48"/>
  <c r="D236" i="48"/>
  <c r="D44" i="48"/>
  <c r="I149" i="48"/>
  <c r="I304" i="48"/>
  <c r="H444" i="48"/>
  <c r="I381" i="48"/>
  <c r="I163" i="48"/>
  <c r="B184" i="48"/>
  <c r="D158" i="48"/>
  <c r="H43" i="48"/>
  <c r="G38" i="48"/>
  <c r="H40" i="48"/>
  <c r="H34" i="48"/>
  <c r="I255" i="48"/>
  <c r="I299" i="48"/>
  <c r="D314" i="48"/>
  <c r="I228" i="48"/>
  <c r="H210" i="48"/>
  <c r="G45" i="48"/>
  <c r="C38" i="48"/>
  <c r="I439" i="48"/>
  <c r="D444" i="48"/>
  <c r="I406" i="48"/>
  <c r="I351" i="48"/>
  <c r="I333" i="48"/>
  <c r="G314" i="48"/>
  <c r="G42" i="48"/>
  <c r="E33" i="48"/>
  <c r="E132" i="48"/>
  <c r="I142" i="48"/>
  <c r="H45" i="48"/>
  <c r="I358" i="48"/>
  <c r="I229" i="48"/>
  <c r="I219" i="48"/>
  <c r="I423" i="48"/>
  <c r="B444" i="48"/>
  <c r="C262" i="48"/>
  <c r="I125" i="48"/>
  <c r="B47" i="48"/>
  <c r="D40" i="48"/>
  <c r="I349" i="48"/>
  <c r="I250" i="48"/>
  <c r="I399" i="48"/>
  <c r="I300" i="48"/>
  <c r="H262" i="48"/>
  <c r="C288" i="48"/>
  <c r="H42" i="48"/>
  <c r="I189" i="48"/>
  <c r="B210" i="48"/>
  <c r="B340" i="48"/>
  <c r="I319" i="48"/>
  <c r="I400" i="48"/>
  <c r="I331" i="48"/>
  <c r="I249" i="48"/>
  <c r="I202" i="48"/>
  <c r="I179" i="48"/>
  <c r="D184" i="48"/>
  <c r="H184" i="48"/>
  <c r="E45" i="48"/>
  <c r="B35" i="48"/>
  <c r="I113" i="48"/>
  <c r="I377" i="48"/>
  <c r="I359" i="48"/>
  <c r="I334" i="48"/>
  <c r="I301" i="48"/>
  <c r="H44" i="48"/>
  <c r="I114" i="48"/>
  <c r="B36" i="48"/>
  <c r="C184" i="48"/>
  <c r="C158" i="48"/>
  <c r="G46" i="48"/>
  <c r="G40" i="48"/>
  <c r="I197" i="48"/>
  <c r="I145" i="48"/>
  <c r="I144" i="48"/>
  <c r="I201" i="48"/>
  <c r="S341" i="50"/>
  <c r="AJ341" i="50" s="1"/>
  <c r="S445" i="50"/>
  <c r="AJ445" i="50" s="1"/>
  <c r="S36" i="48"/>
  <c r="AJ36" i="48" s="1"/>
  <c r="S37" i="48"/>
  <c r="AJ37" i="48" s="1"/>
  <c r="G159" i="50"/>
  <c r="E159" i="50"/>
  <c r="F159" i="50"/>
  <c r="B159" i="50"/>
  <c r="H159" i="50"/>
  <c r="C159" i="50"/>
  <c r="D159" i="50"/>
  <c r="V237" i="48"/>
  <c r="S47" i="48"/>
  <c r="AJ47" i="48" s="1"/>
  <c r="S46" i="48"/>
  <c r="AJ46" i="48" s="1"/>
  <c r="AC211" i="48"/>
  <c r="AF185" i="48"/>
  <c r="L262" i="48"/>
  <c r="AJ293" i="48"/>
  <c r="S314" i="48"/>
  <c r="S133" i="50"/>
  <c r="AJ133" i="50" s="1"/>
  <c r="AB341" i="48"/>
  <c r="X341" i="48"/>
  <c r="AH341" i="48"/>
  <c r="AC341" i="48"/>
  <c r="AE341" i="48"/>
  <c r="Z341" i="48"/>
  <c r="S33" i="48"/>
  <c r="Y211" i="48"/>
  <c r="AJ189" i="48"/>
  <c r="S210" i="48"/>
  <c r="I112" i="48"/>
  <c r="B34" i="48"/>
  <c r="S44" i="48"/>
  <c r="AJ44" i="48" s="1"/>
  <c r="I438" i="48"/>
  <c r="AA237" i="48"/>
  <c r="S185" i="50"/>
  <c r="AJ185" i="50" s="1"/>
  <c r="I432" i="48"/>
  <c r="C132" i="48"/>
  <c r="C33" i="48"/>
  <c r="I353" i="48"/>
  <c r="E40" i="48"/>
  <c r="C43" i="48"/>
  <c r="I332" i="48"/>
  <c r="S315" i="50"/>
  <c r="AJ315" i="50" s="1"/>
  <c r="Z237" i="48"/>
  <c r="AE237" i="48"/>
  <c r="I410" i="48"/>
  <c r="E39" i="48"/>
  <c r="I431" i="48"/>
  <c r="I231" i="48"/>
  <c r="I346" i="48"/>
  <c r="E210" i="48"/>
  <c r="D37" i="48"/>
  <c r="I437" i="48"/>
  <c r="I383" i="48"/>
  <c r="I398" i="48"/>
  <c r="I355" i="48"/>
  <c r="I293" i="48"/>
  <c r="B314" i="48"/>
  <c r="I275" i="48"/>
  <c r="D34" i="48"/>
  <c r="I373" i="48"/>
  <c r="I327" i="48"/>
  <c r="Q392" i="48"/>
  <c r="I253" i="48"/>
  <c r="C211" i="50"/>
  <c r="G211" i="50"/>
  <c r="D211" i="50"/>
  <c r="B211" i="50"/>
  <c r="F211" i="50"/>
  <c r="E211" i="50"/>
  <c r="H211" i="50"/>
  <c r="B133" i="50"/>
  <c r="H133" i="50"/>
  <c r="D133" i="50"/>
  <c r="G133" i="50"/>
  <c r="F133" i="50"/>
  <c r="E133" i="50"/>
  <c r="C133" i="50"/>
  <c r="I352" i="48"/>
  <c r="AF159" i="48"/>
  <c r="Y159" i="48"/>
  <c r="AB445" i="48"/>
  <c r="AH445" i="48"/>
  <c r="AG315" i="48"/>
  <c r="Y237" i="48"/>
  <c r="AE185" i="48"/>
  <c r="I126" i="48"/>
  <c r="B48" i="48"/>
  <c r="I118" i="48"/>
  <c r="B40" i="48"/>
  <c r="I296" i="48"/>
  <c r="I348" i="48"/>
  <c r="I192" i="48"/>
  <c r="E43" i="48"/>
  <c r="I280" i="48"/>
  <c r="AJ215" i="48"/>
  <c r="S236" i="48"/>
  <c r="I52" i="50"/>
  <c r="S42" i="48"/>
  <c r="AJ42" i="48" s="1"/>
  <c r="S237" i="50"/>
  <c r="AJ237" i="50" s="1"/>
  <c r="AD237" i="48"/>
  <c r="AJ423" i="48"/>
  <c r="S444" i="48"/>
  <c r="B45" i="48"/>
  <c r="I123" i="48"/>
  <c r="D42" i="48"/>
  <c r="L366" i="48"/>
  <c r="C314" i="48"/>
  <c r="H37" i="48"/>
  <c r="I225" i="48"/>
  <c r="I309" i="48"/>
  <c r="G37" i="48"/>
  <c r="I216" i="48"/>
  <c r="S41" i="48"/>
  <c r="AJ41" i="48" s="1"/>
  <c r="E47" i="48"/>
  <c r="E36" i="48"/>
  <c r="I385" i="48"/>
  <c r="E236" i="48"/>
  <c r="C37" i="48"/>
  <c r="I384" i="48"/>
  <c r="I167" i="48"/>
  <c r="I152" i="48"/>
  <c r="I436" i="48"/>
  <c r="I404" i="48"/>
  <c r="I245" i="48"/>
  <c r="I139" i="48"/>
  <c r="G44" i="48"/>
  <c r="H41" i="48"/>
  <c r="E35" i="48"/>
  <c r="D41" i="48"/>
  <c r="I281" i="48"/>
  <c r="H418" i="48"/>
  <c r="E314" i="48"/>
  <c r="I295" i="48"/>
  <c r="G47" i="48"/>
  <c r="B42" i="48"/>
  <c r="I120" i="48"/>
  <c r="I196" i="48"/>
  <c r="C42" i="48"/>
  <c r="I371" i="48"/>
  <c r="E444" i="48"/>
  <c r="I428" i="48"/>
  <c r="I424" i="48"/>
  <c r="I411" i="48"/>
  <c r="I360" i="48"/>
  <c r="H340" i="48"/>
  <c r="I205" i="48"/>
  <c r="D45" i="48"/>
  <c r="H39" i="48"/>
  <c r="H35" i="48"/>
  <c r="H158" i="48"/>
  <c r="B41" i="48"/>
  <c r="I119" i="48"/>
  <c r="H36" i="48"/>
  <c r="I347" i="48"/>
  <c r="I270" i="48"/>
  <c r="I169" i="48"/>
  <c r="C444" i="48"/>
  <c r="I412" i="48"/>
  <c r="I372" i="48"/>
  <c r="I354" i="48"/>
  <c r="I322" i="48"/>
  <c r="G184" i="48"/>
  <c r="H46" i="48"/>
  <c r="B44" i="48"/>
  <c r="I122" i="48"/>
  <c r="D38" i="48"/>
  <c r="I173" i="48"/>
  <c r="I148" i="48"/>
  <c r="C47" i="48"/>
  <c r="G41" i="48"/>
  <c r="G35" i="48"/>
  <c r="I230" i="48"/>
  <c r="I190" i="48"/>
  <c r="D340" i="48"/>
  <c r="I403" i="48"/>
  <c r="I195" i="48"/>
  <c r="S52" i="48"/>
  <c r="AJ52" i="48" s="1"/>
  <c r="AJ371" i="48"/>
  <c r="S288" i="48"/>
  <c r="C289" i="50"/>
  <c r="H289" i="50"/>
  <c r="D289" i="50"/>
  <c r="G289" i="50"/>
  <c r="E289" i="50"/>
  <c r="F289" i="50"/>
  <c r="B289" i="50"/>
  <c r="AB315" i="48"/>
  <c r="AH315" i="48"/>
  <c r="O55" i="50"/>
  <c r="L55" i="50"/>
  <c r="T54" i="50"/>
  <c r="Q55" i="50"/>
  <c r="N55" i="50"/>
  <c r="R55" i="50"/>
  <c r="M55" i="50"/>
  <c r="P55" i="50"/>
  <c r="AJ54" i="50"/>
  <c r="B185" i="50"/>
  <c r="H185" i="50"/>
  <c r="E185" i="50"/>
  <c r="G185" i="50"/>
  <c r="D185" i="50"/>
  <c r="C185" i="50"/>
  <c r="F185" i="50"/>
  <c r="AC159" i="48"/>
  <c r="AJ111" i="48"/>
  <c r="S132" i="48"/>
  <c r="AA185" i="48"/>
  <c r="C445" i="50"/>
  <c r="H445" i="50"/>
  <c r="B445" i="50"/>
  <c r="G445" i="50"/>
  <c r="F445" i="50"/>
  <c r="E445" i="50"/>
  <c r="D445" i="50"/>
  <c r="Y445" i="48"/>
  <c r="O49" i="48"/>
  <c r="O54" i="48" s="1"/>
  <c r="AJ319" i="48"/>
  <c r="S340" i="48"/>
  <c r="N49" i="48"/>
  <c r="N54" i="48" s="1"/>
  <c r="V419" i="48"/>
  <c r="S38" i="48"/>
  <c r="AJ38" i="48" s="1"/>
  <c r="B39" i="48"/>
  <c r="I117" i="48"/>
  <c r="L39" i="48"/>
  <c r="H33" i="48"/>
  <c r="H132" i="48"/>
  <c r="D132" i="48"/>
  <c r="D33" i="48"/>
  <c r="I413" i="48"/>
  <c r="I116" i="48"/>
  <c r="B38" i="48"/>
  <c r="B288" i="48"/>
  <c r="I267" i="48"/>
  <c r="E184" i="48"/>
  <c r="I325" i="48"/>
  <c r="G158" i="48"/>
  <c r="I307" i="48"/>
  <c r="AJ397" i="48"/>
  <c r="S418" i="48"/>
  <c r="E419" i="50"/>
  <c r="G419" i="50"/>
  <c r="H419" i="50"/>
  <c r="F419" i="50"/>
  <c r="B419" i="50"/>
  <c r="D419" i="50"/>
  <c r="C419" i="50"/>
  <c r="E42" i="48"/>
  <c r="I170" i="48"/>
  <c r="C44" i="48"/>
  <c r="I257" i="48"/>
  <c r="C40" i="48"/>
  <c r="I138" i="48"/>
  <c r="E34" i="48"/>
  <c r="I324" i="48"/>
  <c r="H47" i="48"/>
  <c r="H48" i="48"/>
  <c r="AJ137" i="48"/>
  <c r="S158" i="48"/>
  <c r="S393" i="50"/>
  <c r="AJ393" i="50" s="1"/>
  <c r="S45" i="48"/>
  <c r="AJ45" i="48" s="1"/>
  <c r="I248" i="48"/>
  <c r="G48" i="48"/>
  <c r="I226" i="48"/>
  <c r="I405" i="48"/>
  <c r="I269" i="48"/>
  <c r="G132" i="48"/>
  <c r="G33" i="48"/>
  <c r="I434" i="48"/>
  <c r="I328" i="48"/>
  <c r="D47" i="48"/>
  <c r="D46" i="48"/>
  <c r="H38" i="48"/>
  <c r="D35" i="48"/>
  <c r="B132" i="48"/>
  <c r="B33" i="48"/>
  <c r="I111" i="48"/>
  <c r="I378" i="48"/>
  <c r="I276" i="48"/>
  <c r="G444" i="48"/>
  <c r="I268" i="48"/>
  <c r="I198" i="48"/>
  <c r="D36" i="48"/>
  <c r="I127" i="48"/>
  <c r="I137" i="48"/>
  <c r="B158" i="48"/>
  <c r="C236" i="48"/>
  <c r="I254" i="48"/>
  <c r="I165" i="48"/>
  <c r="I164" i="48"/>
  <c r="I143" i="48"/>
  <c r="I251" i="48"/>
  <c r="E418" i="48"/>
  <c r="I306" i="48"/>
  <c r="I222" i="48"/>
  <c r="I193" i="48"/>
  <c r="I147" i="48"/>
  <c r="I218" i="48"/>
  <c r="I335" i="48"/>
  <c r="I303" i="48"/>
  <c r="I272" i="48"/>
  <c r="I227" i="48"/>
  <c r="G81" i="48"/>
  <c r="D81" i="48"/>
  <c r="B81" i="48"/>
  <c r="H81" i="48"/>
  <c r="E81" i="48"/>
  <c r="C81" i="48"/>
  <c r="F81" i="48"/>
  <c r="S367" i="50"/>
  <c r="AJ367" i="50" s="1"/>
  <c r="AI392" i="48"/>
  <c r="V393" i="48" s="1"/>
  <c r="D237" i="50"/>
  <c r="B237" i="50"/>
  <c r="G237" i="50"/>
  <c r="E237" i="50"/>
  <c r="H237" i="50"/>
  <c r="F237" i="50"/>
  <c r="C237" i="50"/>
  <c r="W237" i="48"/>
  <c r="AE159" i="48"/>
  <c r="S419" i="50"/>
  <c r="AJ419" i="50" s="1"/>
  <c r="AI366" i="48"/>
  <c r="AG367" i="48" s="1"/>
  <c r="AG237" i="48"/>
  <c r="W445" i="48"/>
  <c r="I471" i="48"/>
  <c r="AB263" i="48"/>
  <c r="AH263" i="48"/>
  <c r="G341" i="50"/>
  <c r="B341" i="50"/>
  <c r="H341" i="50"/>
  <c r="C341" i="50"/>
  <c r="F341" i="50"/>
  <c r="E341" i="50"/>
  <c r="D341" i="50"/>
  <c r="AB419" i="48"/>
  <c r="AG419" i="48"/>
  <c r="Z445" i="48"/>
  <c r="D366" i="48"/>
  <c r="C392" i="48"/>
  <c r="G366" i="48"/>
  <c r="H366" i="48"/>
  <c r="E52" i="48"/>
  <c r="H52" i="48"/>
  <c r="C52" i="48"/>
  <c r="G52" i="48"/>
  <c r="S388" i="48"/>
  <c r="B392" i="48"/>
  <c r="B49" i="48"/>
  <c r="S362" i="48"/>
  <c r="AJ362" i="48" s="1"/>
  <c r="AI185" i="48" l="1"/>
  <c r="AI289" i="48"/>
  <c r="AI341" i="48"/>
  <c r="AA55" i="48"/>
  <c r="AI211" i="48"/>
  <c r="AI159" i="48"/>
  <c r="Z55" i="48"/>
  <c r="I232" i="48"/>
  <c r="Y55" i="48"/>
  <c r="AA367" i="48"/>
  <c r="I132" i="48"/>
  <c r="C133" i="48" s="1"/>
  <c r="AI419" i="48"/>
  <c r="AF55" i="48"/>
  <c r="AC367" i="48"/>
  <c r="V55" i="48"/>
  <c r="AI315" i="48"/>
  <c r="AE55" i="48"/>
  <c r="W55" i="48"/>
  <c r="AI263" i="48"/>
  <c r="X55" i="48"/>
  <c r="I289" i="50"/>
  <c r="AH55" i="48"/>
  <c r="L50" i="48"/>
  <c r="S50" i="48" s="1"/>
  <c r="AJ50" i="48" s="1"/>
  <c r="I310" i="48"/>
  <c r="I258" i="48"/>
  <c r="I440" i="48"/>
  <c r="AI445" i="48"/>
  <c r="F133" i="48"/>
  <c r="E133" i="48"/>
  <c r="B133" i="48"/>
  <c r="I262" i="48"/>
  <c r="I40" i="48"/>
  <c r="I414" i="48"/>
  <c r="S387" i="48"/>
  <c r="I314" i="48"/>
  <c r="I36" i="48"/>
  <c r="I35" i="48"/>
  <c r="I418" i="48"/>
  <c r="AB55" i="48"/>
  <c r="AG55" i="48"/>
  <c r="AC55" i="48"/>
  <c r="M366" i="48"/>
  <c r="M49" i="48"/>
  <c r="AI237" i="48"/>
  <c r="I237" i="50"/>
  <c r="AJ236" i="48"/>
  <c r="P237" i="48"/>
  <c r="R237" i="48"/>
  <c r="L237" i="48"/>
  <c r="T236" i="48"/>
  <c r="N237" i="48"/>
  <c r="Q237" i="48"/>
  <c r="M237" i="48"/>
  <c r="O237" i="48"/>
  <c r="I41" i="48"/>
  <c r="P185" i="48"/>
  <c r="O185" i="48"/>
  <c r="N185" i="48"/>
  <c r="M185" i="48"/>
  <c r="R185" i="48"/>
  <c r="L185" i="48"/>
  <c r="Q185" i="48"/>
  <c r="T184" i="48"/>
  <c r="AJ184" i="48"/>
  <c r="I284" i="48"/>
  <c r="I206" i="48"/>
  <c r="G392" i="48"/>
  <c r="AB367" i="48"/>
  <c r="AE367" i="48"/>
  <c r="W367" i="48"/>
  <c r="V367" i="48"/>
  <c r="Z367" i="48"/>
  <c r="X367" i="48"/>
  <c r="AH367" i="48"/>
  <c r="Y367" i="48"/>
  <c r="AD367" i="48"/>
  <c r="AF367" i="48"/>
  <c r="I158" i="48"/>
  <c r="I445" i="50"/>
  <c r="I45" i="48"/>
  <c r="I211" i="50"/>
  <c r="R366" i="48"/>
  <c r="R49" i="48"/>
  <c r="R54" i="48" s="1"/>
  <c r="AJ210" i="48"/>
  <c r="T210" i="48"/>
  <c r="M211" i="48"/>
  <c r="P211" i="48"/>
  <c r="Q211" i="48"/>
  <c r="L211" i="48"/>
  <c r="N211" i="48"/>
  <c r="R211" i="48"/>
  <c r="O211" i="48"/>
  <c r="I340" i="48"/>
  <c r="I444" i="48"/>
  <c r="I393" i="50"/>
  <c r="M289" i="48"/>
  <c r="L289" i="48"/>
  <c r="Q289" i="48"/>
  <c r="O289" i="48"/>
  <c r="N289" i="48"/>
  <c r="AJ288" i="48"/>
  <c r="T288" i="48"/>
  <c r="P289" i="48"/>
  <c r="R289" i="48"/>
  <c r="B54" i="48"/>
  <c r="I33" i="48"/>
  <c r="R159" i="48"/>
  <c r="T158" i="48"/>
  <c r="P159" i="48"/>
  <c r="L159" i="48"/>
  <c r="O159" i="48"/>
  <c r="N159" i="48"/>
  <c r="M159" i="48"/>
  <c r="Q159" i="48"/>
  <c r="AJ158" i="48"/>
  <c r="I38" i="48"/>
  <c r="S39" i="48"/>
  <c r="AJ39" i="48" s="1"/>
  <c r="P133" i="48"/>
  <c r="N133" i="48"/>
  <c r="AJ132" i="48"/>
  <c r="M133" i="48"/>
  <c r="L133" i="48"/>
  <c r="O133" i="48"/>
  <c r="T132" i="48"/>
  <c r="R133" i="48"/>
  <c r="Q133" i="48"/>
  <c r="I42" i="48"/>
  <c r="S361" i="48"/>
  <c r="Q366" i="48"/>
  <c r="Q49" i="48"/>
  <c r="Q54" i="48" s="1"/>
  <c r="I133" i="50"/>
  <c r="L54" i="48"/>
  <c r="I47" i="48"/>
  <c r="I184" i="48"/>
  <c r="B52" i="48"/>
  <c r="I130" i="48"/>
  <c r="M445" i="48"/>
  <c r="R445" i="48"/>
  <c r="L445" i="48"/>
  <c r="Q445" i="48"/>
  <c r="T444" i="48"/>
  <c r="P445" i="48"/>
  <c r="AJ444" i="48"/>
  <c r="N445" i="48"/>
  <c r="O445" i="48"/>
  <c r="I37" i="48"/>
  <c r="I288" i="48"/>
  <c r="I81" i="48"/>
  <c r="I180" i="48"/>
  <c r="I336" i="48"/>
  <c r="AB393" i="48"/>
  <c r="AE393" i="48"/>
  <c r="AD393" i="48"/>
  <c r="X393" i="48"/>
  <c r="AA393" i="48"/>
  <c r="AG393" i="48"/>
  <c r="W393" i="48"/>
  <c r="Z393" i="48"/>
  <c r="Y393" i="48"/>
  <c r="AF393" i="48"/>
  <c r="AC393" i="48"/>
  <c r="AH393" i="48"/>
  <c r="I185" i="50"/>
  <c r="S55" i="50"/>
  <c r="AJ55" i="50" s="1"/>
  <c r="I48" i="48"/>
  <c r="AJ33" i="48"/>
  <c r="P315" i="48"/>
  <c r="L315" i="48"/>
  <c r="M315" i="48"/>
  <c r="T314" i="48"/>
  <c r="Q315" i="48"/>
  <c r="R315" i="48"/>
  <c r="N315" i="48"/>
  <c r="AJ314" i="48"/>
  <c r="O315" i="48"/>
  <c r="I159" i="50"/>
  <c r="I315" i="50"/>
  <c r="R263" i="48"/>
  <c r="L263" i="48"/>
  <c r="AJ262" i="48"/>
  <c r="T262" i="48"/>
  <c r="P263" i="48"/>
  <c r="O263" i="48"/>
  <c r="M263" i="48"/>
  <c r="Q263" i="48"/>
  <c r="N263" i="48"/>
  <c r="I236" i="48"/>
  <c r="I154" i="48"/>
  <c r="D392" i="48"/>
  <c r="N419" i="48"/>
  <c r="Q419" i="48"/>
  <c r="P419" i="48"/>
  <c r="T418" i="48"/>
  <c r="M419" i="48"/>
  <c r="O419" i="48"/>
  <c r="L419" i="48"/>
  <c r="R419" i="48"/>
  <c r="AJ418" i="48"/>
  <c r="I210" i="48"/>
  <c r="I43" i="48"/>
  <c r="E392" i="48"/>
  <c r="I341" i="50"/>
  <c r="I419" i="50"/>
  <c r="I39" i="48"/>
  <c r="P341" i="48"/>
  <c r="M341" i="48"/>
  <c r="Q341" i="48"/>
  <c r="T340" i="48"/>
  <c r="N341" i="48"/>
  <c r="L341" i="48"/>
  <c r="R341" i="48"/>
  <c r="O341" i="48"/>
  <c r="AJ340" i="48"/>
  <c r="I44" i="48"/>
  <c r="I34" i="48"/>
  <c r="I46" i="48"/>
  <c r="S40" i="48"/>
  <c r="AJ40" i="48" s="1"/>
  <c r="B366" i="48"/>
  <c r="E50" i="48"/>
  <c r="D50" i="48"/>
  <c r="G50" i="48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D49" i="48" l="1"/>
  <c r="D54" i="48" s="1"/>
  <c r="B50" i="48"/>
  <c r="S341" i="48"/>
  <c r="AJ341" i="48" s="1"/>
  <c r="S133" i="48"/>
  <c r="AJ133" i="48" s="1"/>
  <c r="AI55" i="48"/>
  <c r="G49" i="48"/>
  <c r="G54" i="48" s="1"/>
  <c r="G133" i="48"/>
  <c r="S419" i="48"/>
  <c r="AJ419" i="48" s="1"/>
  <c r="H133" i="48"/>
  <c r="H50" i="48"/>
  <c r="C50" i="48"/>
  <c r="AI393" i="48"/>
  <c r="S159" i="48"/>
  <c r="AJ159" i="48" s="1"/>
  <c r="S237" i="48"/>
  <c r="AJ237" i="48" s="1"/>
  <c r="D133" i="48"/>
  <c r="I133" i="48" s="1"/>
  <c r="I459" i="47"/>
  <c r="F69" i="47"/>
  <c r="AJ361" i="48"/>
  <c r="S366" i="48"/>
  <c r="S185" i="48"/>
  <c r="AJ185" i="48" s="1"/>
  <c r="H392" i="48"/>
  <c r="H49" i="48"/>
  <c r="H54" i="48" s="1"/>
  <c r="F59" i="47"/>
  <c r="I449" i="47"/>
  <c r="F470" i="47"/>
  <c r="I453" i="47"/>
  <c r="F63" i="47"/>
  <c r="I457" i="47"/>
  <c r="F67" i="47"/>
  <c r="I461" i="47"/>
  <c r="F71" i="47"/>
  <c r="I465" i="47"/>
  <c r="F75" i="47"/>
  <c r="I469" i="47"/>
  <c r="F79" i="47"/>
  <c r="I527" i="47"/>
  <c r="I548" i="47" s="1"/>
  <c r="F548" i="47"/>
  <c r="E366" i="48"/>
  <c r="E49" i="48"/>
  <c r="E54" i="48" s="1"/>
  <c r="B211" i="48"/>
  <c r="H211" i="48"/>
  <c r="G211" i="48"/>
  <c r="E211" i="48"/>
  <c r="F211" i="48"/>
  <c r="C211" i="48"/>
  <c r="D211" i="48"/>
  <c r="S315" i="48"/>
  <c r="AJ315" i="48" s="1"/>
  <c r="C341" i="48"/>
  <c r="F341" i="48"/>
  <c r="H341" i="48"/>
  <c r="B341" i="48"/>
  <c r="D341" i="48"/>
  <c r="E341" i="48"/>
  <c r="G341" i="48"/>
  <c r="H159" i="48"/>
  <c r="F159" i="48"/>
  <c r="C159" i="48"/>
  <c r="D159" i="48"/>
  <c r="G159" i="48"/>
  <c r="B159" i="48"/>
  <c r="E159" i="48"/>
  <c r="H263" i="48"/>
  <c r="C263" i="48"/>
  <c r="E263" i="48"/>
  <c r="B263" i="48"/>
  <c r="G263" i="48"/>
  <c r="D263" i="48"/>
  <c r="F263" i="48"/>
  <c r="I501" i="47"/>
  <c r="I522" i="47" s="1"/>
  <c r="F522" i="47"/>
  <c r="F315" i="48"/>
  <c r="G315" i="48"/>
  <c r="H315" i="48"/>
  <c r="D315" i="48"/>
  <c r="E315" i="48"/>
  <c r="C315" i="48"/>
  <c r="B315" i="48"/>
  <c r="I450" i="47"/>
  <c r="F60" i="47"/>
  <c r="I454" i="47"/>
  <c r="F64" i="47"/>
  <c r="I458" i="47"/>
  <c r="F68" i="47"/>
  <c r="I462" i="47"/>
  <c r="F72" i="47"/>
  <c r="I466" i="47"/>
  <c r="F76" i="47"/>
  <c r="I475" i="47"/>
  <c r="I496" i="47" s="1"/>
  <c r="F496" i="47"/>
  <c r="C366" i="48"/>
  <c r="C49" i="48"/>
  <c r="S289" i="48"/>
  <c r="AJ289" i="48" s="1"/>
  <c r="S49" i="48"/>
  <c r="AJ49" i="48" s="1"/>
  <c r="M54" i="48"/>
  <c r="F419" i="48"/>
  <c r="G419" i="48"/>
  <c r="H419" i="48"/>
  <c r="B419" i="48"/>
  <c r="C419" i="48"/>
  <c r="E419" i="48"/>
  <c r="D419" i="48"/>
  <c r="G237" i="48"/>
  <c r="C237" i="48"/>
  <c r="B237" i="48"/>
  <c r="H237" i="48"/>
  <c r="F237" i="48"/>
  <c r="D237" i="48"/>
  <c r="E237" i="48"/>
  <c r="I467" i="47"/>
  <c r="F77" i="47"/>
  <c r="I387" i="48"/>
  <c r="I392" i="48" s="1"/>
  <c r="S263" i="48"/>
  <c r="AJ263" i="48" s="1"/>
  <c r="H289" i="48"/>
  <c r="G289" i="48"/>
  <c r="E289" i="48"/>
  <c r="F289" i="48"/>
  <c r="D289" i="48"/>
  <c r="B289" i="48"/>
  <c r="C289" i="48"/>
  <c r="H185" i="48"/>
  <c r="D185" i="48"/>
  <c r="E185" i="48"/>
  <c r="B185" i="48"/>
  <c r="F185" i="48"/>
  <c r="C185" i="48"/>
  <c r="G185" i="48"/>
  <c r="I451" i="47"/>
  <c r="F61" i="47"/>
  <c r="I463" i="47"/>
  <c r="F73" i="47"/>
  <c r="S211" i="48"/>
  <c r="AJ211" i="48" s="1"/>
  <c r="AJ387" i="48"/>
  <c r="S392" i="48"/>
  <c r="AI388" i="47"/>
  <c r="I452" i="47"/>
  <c r="F62" i="47"/>
  <c r="F66" i="47"/>
  <c r="I456" i="47"/>
  <c r="I460" i="47"/>
  <c r="F70" i="47"/>
  <c r="I464" i="47"/>
  <c r="F74" i="47"/>
  <c r="I468" i="47"/>
  <c r="F78" i="47"/>
  <c r="F65" i="47"/>
  <c r="I455" i="47"/>
  <c r="I362" i="48"/>
  <c r="I52" i="48"/>
  <c r="I553" i="47"/>
  <c r="I574" i="47" s="1"/>
  <c r="F574" i="47"/>
  <c r="I388" i="48"/>
  <c r="I361" i="48"/>
  <c r="I366" i="48" s="1"/>
  <c r="S445" i="48"/>
  <c r="AJ445" i="48" s="1"/>
  <c r="D445" i="48"/>
  <c r="E445" i="48"/>
  <c r="F445" i="48"/>
  <c r="G445" i="48"/>
  <c r="C445" i="48"/>
  <c r="B445" i="48"/>
  <c r="H445" i="48"/>
  <c r="AI367" i="48"/>
  <c r="M51" i="47"/>
  <c r="P88" i="47"/>
  <c r="P10" i="47" s="1"/>
  <c r="P100" i="47"/>
  <c r="P22" i="47" s="1"/>
  <c r="P104" i="47"/>
  <c r="P26" i="47" s="1"/>
  <c r="P89" i="47"/>
  <c r="P11" i="47" s="1"/>
  <c r="P93" i="47"/>
  <c r="P15" i="47" s="1"/>
  <c r="P97" i="47"/>
  <c r="P19" i="47" s="1"/>
  <c r="P101" i="47"/>
  <c r="P23" i="47" s="1"/>
  <c r="P105" i="47"/>
  <c r="P27" i="47" s="1"/>
  <c r="P86" i="47"/>
  <c r="P8" i="47" s="1"/>
  <c r="P90" i="47"/>
  <c r="P12" i="47" s="1"/>
  <c r="P98" i="47"/>
  <c r="P20" i="47" s="1"/>
  <c r="P102" i="47"/>
  <c r="P24" i="47" s="1"/>
  <c r="P87" i="47"/>
  <c r="P9" i="47" s="1"/>
  <c r="P95" i="47"/>
  <c r="P103" i="47"/>
  <c r="P25" i="47" s="1"/>
  <c r="AI117" i="47"/>
  <c r="AI139" i="47"/>
  <c r="AI180" i="47"/>
  <c r="AI189" i="47"/>
  <c r="AI243" i="47"/>
  <c r="AI271" i="47"/>
  <c r="AH366" i="47"/>
  <c r="AI362" i="47"/>
  <c r="AI365" i="47"/>
  <c r="AJ365" i="47" s="1"/>
  <c r="AD366" i="47"/>
  <c r="AI429" i="47"/>
  <c r="AF609" i="47"/>
  <c r="Y184" i="47" l="1"/>
  <c r="X34" i="47"/>
  <c r="AI346" i="47"/>
  <c r="AI225" i="47"/>
  <c r="AA41" i="47"/>
  <c r="AH38" i="47"/>
  <c r="AI253" i="47"/>
  <c r="AI242" i="47"/>
  <c r="AI170" i="47"/>
  <c r="AI142" i="47"/>
  <c r="Z34" i="47"/>
  <c r="AD40" i="47"/>
  <c r="Z39" i="47"/>
  <c r="AI183" i="47"/>
  <c r="AJ183" i="47" s="1"/>
  <c r="AH53" i="47"/>
  <c r="AA47" i="47"/>
  <c r="AF617" i="47"/>
  <c r="AI411" i="47"/>
  <c r="AG340" i="47"/>
  <c r="AI221" i="47"/>
  <c r="AH40" i="47"/>
  <c r="I50" i="48"/>
  <c r="AI350" i="47"/>
  <c r="I315" i="48"/>
  <c r="AI297" i="47"/>
  <c r="Y392" i="47"/>
  <c r="AI321" i="47"/>
  <c r="AI235" i="47"/>
  <c r="AJ235" i="47" s="1"/>
  <c r="AI224" i="47"/>
  <c r="AI177" i="47"/>
  <c r="AI141" i="47"/>
  <c r="AD33" i="47"/>
  <c r="AI131" i="47"/>
  <c r="AJ131" i="47" s="1"/>
  <c r="AH34" i="47"/>
  <c r="AE47" i="47"/>
  <c r="Y44" i="47"/>
  <c r="AH36" i="47"/>
  <c r="AH41" i="47"/>
  <c r="AF35" i="47"/>
  <c r="AI270" i="47"/>
  <c r="Y52" i="47"/>
  <c r="W36" i="47"/>
  <c r="X53" i="47"/>
  <c r="AG46" i="47"/>
  <c r="AC53" i="47"/>
  <c r="AH51" i="47"/>
  <c r="AG36" i="47"/>
  <c r="AD44" i="47"/>
  <c r="AH42" i="47"/>
  <c r="AF607" i="47"/>
  <c r="AF610" i="47"/>
  <c r="AE34" i="47"/>
  <c r="AI408" i="47"/>
  <c r="Z46" i="47"/>
  <c r="AI356" i="47"/>
  <c r="AG41" i="47"/>
  <c r="AI351" i="47"/>
  <c r="V340" i="47"/>
  <c r="AG314" i="47"/>
  <c r="AI274" i="47"/>
  <c r="AI248" i="47"/>
  <c r="AI209" i="47"/>
  <c r="AJ209" i="47" s="1"/>
  <c r="AI169" i="47"/>
  <c r="AA33" i="47"/>
  <c r="Y41" i="47"/>
  <c r="AH37" i="47"/>
  <c r="AH48" i="47"/>
  <c r="AG39" i="47"/>
  <c r="AG33" i="47"/>
  <c r="X38" i="47"/>
  <c r="AC34" i="47"/>
  <c r="AH45" i="47"/>
  <c r="Z40" i="47"/>
  <c r="AI282" i="47"/>
  <c r="AI272" i="47"/>
  <c r="AE53" i="47"/>
  <c r="AE44" i="47"/>
  <c r="AG53" i="47"/>
  <c r="AI409" i="47"/>
  <c r="AH418" i="47"/>
  <c r="AI357" i="47"/>
  <c r="AI348" i="47"/>
  <c r="AI269" i="47"/>
  <c r="AE43" i="47"/>
  <c r="AI137" i="47"/>
  <c r="AH50" i="47"/>
  <c r="X39" i="47"/>
  <c r="AC38" i="47"/>
  <c r="AG34" i="47"/>
  <c r="Z41" i="47"/>
  <c r="V36" i="47"/>
  <c r="AE36" i="47"/>
  <c r="AI339" i="47"/>
  <c r="AJ339" i="47" s="1"/>
  <c r="AH35" i="47"/>
  <c r="AI299" i="47"/>
  <c r="Y33" i="47"/>
  <c r="AI335" i="47"/>
  <c r="AH340" i="47"/>
  <c r="AI323" i="47"/>
  <c r="AI319" i="47"/>
  <c r="AI293" i="47"/>
  <c r="AI144" i="47"/>
  <c r="AE38" i="47"/>
  <c r="AI116" i="47"/>
  <c r="AC41" i="47"/>
  <c r="Y51" i="47"/>
  <c r="X36" i="47"/>
  <c r="AF33" i="47"/>
  <c r="Z53" i="47"/>
  <c r="AI439" i="47"/>
  <c r="AI407" i="47"/>
  <c r="AE340" i="47"/>
  <c r="AI360" i="47"/>
  <c r="AC340" i="47"/>
  <c r="AI196" i="47"/>
  <c r="AI232" i="47"/>
  <c r="AH52" i="47"/>
  <c r="AI433" i="47"/>
  <c r="AI359" i="47"/>
  <c r="X46" i="47"/>
  <c r="AI354" i="47"/>
  <c r="X41" i="47"/>
  <c r="AI327" i="47"/>
  <c r="Z340" i="47"/>
  <c r="AI260" i="47"/>
  <c r="AJ260" i="47" s="1"/>
  <c r="AI233" i="47"/>
  <c r="AJ233" i="47" s="1"/>
  <c r="AI226" i="47"/>
  <c r="AI218" i="47"/>
  <c r="AI202" i="47"/>
  <c r="AI168" i="47"/>
  <c r="AD184" i="47"/>
  <c r="AI156" i="47"/>
  <c r="AJ156" i="47" s="1"/>
  <c r="AE42" i="47"/>
  <c r="AA37" i="47"/>
  <c r="AI192" i="47"/>
  <c r="AC46" i="47"/>
  <c r="AD39" i="47"/>
  <c r="AG38" i="47"/>
  <c r="AE41" i="47"/>
  <c r="AF624" i="47"/>
  <c r="AA418" i="47"/>
  <c r="AI412" i="47"/>
  <c r="AI377" i="47"/>
  <c r="AI363" i="47"/>
  <c r="AJ363" i="47" s="1"/>
  <c r="AI227" i="47"/>
  <c r="AF614" i="47"/>
  <c r="AH444" i="47"/>
  <c r="AG392" i="47"/>
  <c r="X340" i="47"/>
  <c r="V314" i="47"/>
  <c r="Y42" i="47"/>
  <c r="AE46" i="47"/>
  <c r="AF39" i="47"/>
  <c r="AH33" i="47"/>
  <c r="AD51" i="47"/>
  <c r="AC36" i="47"/>
  <c r="AC444" i="47"/>
  <c r="AE314" i="47"/>
  <c r="AI328" i="47"/>
  <c r="AH46" i="47"/>
  <c r="AA236" i="47"/>
  <c r="AA44" i="47"/>
  <c r="AF34" i="47"/>
  <c r="AI148" i="47"/>
  <c r="F16" i="47"/>
  <c r="I68" i="47"/>
  <c r="Z444" i="47"/>
  <c r="AA366" i="47"/>
  <c r="AF623" i="47"/>
  <c r="AD444" i="47"/>
  <c r="AI338" i="47"/>
  <c r="AJ338" i="47" s="1"/>
  <c r="AF392" i="47"/>
  <c r="X366" i="47"/>
  <c r="AI310" i="47"/>
  <c r="AD53" i="47"/>
  <c r="AI285" i="47"/>
  <c r="AJ285" i="47" s="1"/>
  <c r="AC43" i="47"/>
  <c r="AI287" i="47"/>
  <c r="AJ287" i="47" s="1"/>
  <c r="AI278" i="47"/>
  <c r="AI231" i="47"/>
  <c r="X52" i="47"/>
  <c r="AG48" i="47"/>
  <c r="AC40" i="47"/>
  <c r="Y50" i="47"/>
  <c r="AA39" i="47"/>
  <c r="AD36" i="47"/>
  <c r="AI146" i="47"/>
  <c r="V44" i="47"/>
  <c r="AI122" i="47"/>
  <c r="Z42" i="47"/>
  <c r="G367" i="48"/>
  <c r="C367" i="48"/>
  <c r="D367" i="48"/>
  <c r="H367" i="48"/>
  <c r="F367" i="48"/>
  <c r="B367" i="48"/>
  <c r="E367" i="48"/>
  <c r="AH184" i="47"/>
  <c r="I211" i="48"/>
  <c r="I75" i="47"/>
  <c r="F23" i="47"/>
  <c r="AF611" i="47"/>
  <c r="AF612" i="47"/>
  <c r="AI436" i="47"/>
  <c r="AA444" i="47"/>
  <c r="AI442" i="47"/>
  <c r="AJ442" i="47" s="1"/>
  <c r="AI438" i="47"/>
  <c r="AI430" i="47"/>
  <c r="AG444" i="47"/>
  <c r="AI406" i="47"/>
  <c r="AF418" i="47"/>
  <c r="AI380" i="47"/>
  <c r="AI410" i="47"/>
  <c r="AI401" i="47"/>
  <c r="V418" i="47"/>
  <c r="AI397" i="47"/>
  <c r="Z37" i="47"/>
  <c r="AI294" i="47"/>
  <c r="AD392" i="47"/>
  <c r="AI358" i="47"/>
  <c r="AI353" i="47"/>
  <c r="AI349" i="47"/>
  <c r="V366" i="47"/>
  <c r="AI345" i="47"/>
  <c r="AI336" i="47"/>
  <c r="AI332" i="47"/>
  <c r="AI331" i="47"/>
  <c r="AI302" i="47"/>
  <c r="AI298" i="47"/>
  <c r="AI280" i="47"/>
  <c r="AI249" i="47"/>
  <c r="AI230" i="47"/>
  <c r="AI145" i="47"/>
  <c r="AA53" i="47"/>
  <c r="AF41" i="47"/>
  <c r="AA48" i="47"/>
  <c r="AA43" i="47"/>
  <c r="Y37" i="47"/>
  <c r="AI281" i="47"/>
  <c r="AI267" i="47"/>
  <c r="AI167" i="47"/>
  <c r="Z184" i="47"/>
  <c r="AI138" i="47"/>
  <c r="Z52" i="47"/>
  <c r="AE50" i="47"/>
  <c r="AI123" i="47"/>
  <c r="V45" i="47"/>
  <c r="Z43" i="47"/>
  <c r="AE40" i="47"/>
  <c r="AI155" i="47"/>
  <c r="AJ155" i="47" s="1"/>
  <c r="AD48" i="47"/>
  <c r="W42" i="47"/>
  <c r="Y39" i="47"/>
  <c r="AG37" i="47"/>
  <c r="AA36" i="47"/>
  <c r="X35" i="47"/>
  <c r="AE33" i="47"/>
  <c r="X236" i="47"/>
  <c r="AG51" i="47"/>
  <c r="X44" i="47"/>
  <c r="AD42" i="47"/>
  <c r="AF619" i="47"/>
  <c r="I445" i="48"/>
  <c r="W33" i="47"/>
  <c r="F22" i="47"/>
  <c r="I74" i="47"/>
  <c r="D393" i="48"/>
  <c r="B393" i="48"/>
  <c r="H393" i="48"/>
  <c r="F393" i="48"/>
  <c r="G393" i="48"/>
  <c r="E393" i="48"/>
  <c r="C393" i="48"/>
  <c r="S54" i="48"/>
  <c r="F20" i="47"/>
  <c r="I72" i="47"/>
  <c r="I470" i="47"/>
  <c r="V38" i="47"/>
  <c r="AF314" i="47"/>
  <c r="AE184" i="47"/>
  <c r="AE52" i="47"/>
  <c r="AC37" i="47"/>
  <c r="Z33" i="47"/>
  <c r="X47" i="47"/>
  <c r="Z45" i="47"/>
  <c r="AI389" i="47"/>
  <c r="AJ389" i="47" s="1"/>
  <c r="AI378" i="47"/>
  <c r="AI428" i="47"/>
  <c r="AI424" i="47"/>
  <c r="AI398" i="47"/>
  <c r="AG44" i="47"/>
  <c r="AI405" i="47"/>
  <c r="X418" i="47"/>
  <c r="AA38" i="47"/>
  <c r="W46" i="47"/>
  <c r="AI191" i="47"/>
  <c r="AF48" i="47"/>
  <c r="X184" i="47"/>
  <c r="AC50" i="47"/>
  <c r="X43" i="47"/>
  <c r="AI182" i="47"/>
  <c r="AJ182" i="47" s="1"/>
  <c r="Y45" i="47"/>
  <c r="AA42" i="47"/>
  <c r="Z35" i="47"/>
  <c r="AI277" i="47"/>
  <c r="AI244" i="47"/>
  <c r="V236" i="47"/>
  <c r="AI215" i="47"/>
  <c r="AI199" i="47"/>
  <c r="AI157" i="47"/>
  <c r="AJ157" i="47" s="1"/>
  <c r="AE51" i="47"/>
  <c r="AF622" i="47"/>
  <c r="W47" i="47"/>
  <c r="AI114" i="47"/>
  <c r="Y444" i="47"/>
  <c r="AI415" i="47"/>
  <c r="AJ415" i="47" s="1"/>
  <c r="AI434" i="47"/>
  <c r="AI425" i="47"/>
  <c r="AE444" i="47"/>
  <c r="Z38" i="47"/>
  <c r="AD418" i="47"/>
  <c r="AI391" i="47"/>
  <c r="AJ391" i="47" s="1"/>
  <c r="AI413" i="47"/>
  <c r="AE392" i="47"/>
  <c r="AF366" i="47"/>
  <c r="AI374" i="47"/>
  <c r="AA392" i="47"/>
  <c r="AI355" i="47"/>
  <c r="AI324" i="47"/>
  <c r="AI320" i="47"/>
  <c r="AI311" i="47"/>
  <c r="AJ311" i="47" s="1"/>
  <c r="AI307" i="47"/>
  <c r="AH314" i="47"/>
  <c r="AI268" i="47"/>
  <c r="AI164" i="47"/>
  <c r="Y53" i="47"/>
  <c r="AD41" i="47"/>
  <c r="AI245" i="47"/>
  <c r="AI241" i="47"/>
  <c r="V262" i="47"/>
  <c r="AI229" i="47"/>
  <c r="AI208" i="47"/>
  <c r="AJ208" i="47" s="1"/>
  <c r="AI173" i="47"/>
  <c r="AG184" i="47"/>
  <c r="AF52" i="47"/>
  <c r="W48" i="47"/>
  <c r="W43" i="47"/>
  <c r="W37" i="47"/>
  <c r="AI251" i="47"/>
  <c r="AI198" i="47"/>
  <c r="AC184" i="47"/>
  <c r="AI149" i="47"/>
  <c r="AC52" i="47"/>
  <c r="AG50" i="47"/>
  <c r="X45" i="47"/>
  <c r="AD43" i="47"/>
  <c r="AG40" i="47"/>
  <c r="AF236" i="47"/>
  <c r="AD52" i="47"/>
  <c r="Y48" i="47"/>
  <c r="AC44" i="47"/>
  <c r="V41" i="47"/>
  <c r="AI119" i="47"/>
  <c r="W39" i="47"/>
  <c r="AE37" i="47"/>
  <c r="Y36" i="47"/>
  <c r="V35" i="47"/>
  <c r="AI113" i="47"/>
  <c r="AC33" i="47"/>
  <c r="AI279" i="47"/>
  <c r="AI261" i="47"/>
  <c r="AJ261" i="47" s="1"/>
  <c r="AI250" i="47"/>
  <c r="AI219" i="47"/>
  <c r="Z236" i="47"/>
  <c r="AI201" i="47"/>
  <c r="AI190" i="47"/>
  <c r="AI165" i="47"/>
  <c r="V47" i="47"/>
  <c r="AI125" i="47"/>
  <c r="Z44" i="47"/>
  <c r="AF42" i="47"/>
  <c r="AF618" i="47"/>
  <c r="N393" i="48"/>
  <c r="Q393" i="48"/>
  <c r="P393" i="48"/>
  <c r="O393" i="48"/>
  <c r="L393" i="48"/>
  <c r="S393" i="48" s="1"/>
  <c r="AJ393" i="48" s="1"/>
  <c r="AJ392" i="48"/>
  <c r="T392" i="48"/>
  <c r="R393" i="48"/>
  <c r="M393" i="48"/>
  <c r="I289" i="48"/>
  <c r="I419" i="48"/>
  <c r="I49" i="48"/>
  <c r="I54" i="48" s="1"/>
  <c r="C54" i="48"/>
  <c r="F19" i="47"/>
  <c r="I71" i="47"/>
  <c r="F7" i="47"/>
  <c r="I59" i="47"/>
  <c r="F80" i="47"/>
  <c r="L367" i="48"/>
  <c r="Q367" i="48"/>
  <c r="R367" i="48"/>
  <c r="T366" i="48"/>
  <c r="AJ366" i="48"/>
  <c r="O367" i="48"/>
  <c r="N367" i="48"/>
  <c r="P367" i="48"/>
  <c r="M367" i="48"/>
  <c r="AF43" i="47"/>
  <c r="AF38" i="47"/>
  <c r="Y418" i="47"/>
  <c r="Z392" i="47"/>
  <c r="AF184" i="47"/>
  <c r="AD35" i="47"/>
  <c r="AH39" i="47"/>
  <c r="X48" i="47"/>
  <c r="W236" i="47"/>
  <c r="X33" i="47"/>
  <c r="AE236" i="47"/>
  <c r="V51" i="47"/>
  <c r="AI129" i="47"/>
  <c r="AF615" i="47"/>
  <c r="AI440" i="47"/>
  <c r="AI416" i="47"/>
  <c r="AJ416" i="47" s="1"/>
  <c r="X444" i="47"/>
  <c r="W418" i="47"/>
  <c r="AI376" i="47"/>
  <c r="AI399" i="47"/>
  <c r="AE418" i="47"/>
  <c r="X392" i="47"/>
  <c r="Y366" i="47"/>
  <c r="AI337" i="47"/>
  <c r="AJ337" i="47" s="1"/>
  <c r="AI295" i="47"/>
  <c r="Z314" i="47"/>
  <c r="AI375" i="47"/>
  <c r="AG47" i="47"/>
  <c r="AG42" i="47"/>
  <c r="Z366" i="47"/>
  <c r="AI347" i="47"/>
  <c r="AE366" i="47"/>
  <c r="AI329" i="47"/>
  <c r="AA340" i="47"/>
  <c r="AI304" i="47"/>
  <c r="AI296" i="47"/>
  <c r="AA314" i="47"/>
  <c r="AI286" i="47"/>
  <c r="AJ286" i="47" s="1"/>
  <c r="AI178" i="47"/>
  <c r="AI166" i="47"/>
  <c r="AD46" i="47"/>
  <c r="W41" i="47"/>
  <c r="AI234" i="47"/>
  <c r="AJ234" i="47" s="1"/>
  <c r="AH236" i="47"/>
  <c r="AI207" i="47"/>
  <c r="AJ207" i="47" s="1"/>
  <c r="AI197" i="47"/>
  <c r="AA184" i="47"/>
  <c r="AI140" i="47"/>
  <c r="AF50" i="47"/>
  <c r="AA45" i="47"/>
  <c r="X40" i="47"/>
  <c r="AA35" i="47"/>
  <c r="AI223" i="47"/>
  <c r="AI203" i="47"/>
  <c r="AI176" i="47"/>
  <c r="AI154" i="47"/>
  <c r="AI143" i="47"/>
  <c r="V50" i="47"/>
  <c r="AI128" i="47"/>
  <c r="Z48" i="47"/>
  <c r="AE45" i="47"/>
  <c r="W40" i="47"/>
  <c r="AI259" i="47"/>
  <c r="AJ259" i="47" s="1"/>
  <c r="AA51" i="47"/>
  <c r="Y47" i="47"/>
  <c r="Y43" i="47"/>
  <c r="V40" i="47"/>
  <c r="AI118" i="47"/>
  <c r="X37" i="47"/>
  <c r="AG35" i="47"/>
  <c r="AA34" i="47"/>
  <c r="V33" i="47"/>
  <c r="AI111" i="47"/>
  <c r="AG236" i="47"/>
  <c r="X51" i="47"/>
  <c r="AD47" i="47"/>
  <c r="AH44" i="47"/>
  <c r="I73" i="47"/>
  <c r="F21" i="47"/>
  <c r="I185" i="48"/>
  <c r="F12" i="47"/>
  <c r="I64" i="47"/>
  <c r="I341" i="48"/>
  <c r="D549" i="47"/>
  <c r="F549" i="47"/>
  <c r="B549" i="47"/>
  <c r="C549" i="47"/>
  <c r="H549" i="47"/>
  <c r="E549" i="47"/>
  <c r="G549" i="47"/>
  <c r="AF340" i="47"/>
  <c r="AA52" i="47"/>
  <c r="AI437" i="47"/>
  <c r="AI426" i="47"/>
  <c r="Z36" i="47"/>
  <c r="AI300" i="47"/>
  <c r="AC314" i="47"/>
  <c r="AI333" i="47"/>
  <c r="AI325" i="47"/>
  <c r="AD340" i="47"/>
  <c r="AD314" i="47"/>
  <c r="AI220" i="47"/>
  <c r="AI174" i="47"/>
  <c r="AI150" i="47"/>
  <c r="AF40" i="47"/>
  <c r="AI200" i="47"/>
  <c r="AH43" i="47"/>
  <c r="W44" i="47"/>
  <c r="AD34" i="47"/>
  <c r="Z47" i="47"/>
  <c r="V39" i="47"/>
  <c r="I159" i="48"/>
  <c r="F15" i="47"/>
  <c r="I67" i="47"/>
  <c r="I69" i="47"/>
  <c r="F17" i="47"/>
  <c r="AI423" i="47"/>
  <c r="V444" i="47"/>
  <c r="AI384" i="47"/>
  <c r="AC418" i="47"/>
  <c r="AI386" i="47"/>
  <c r="AI383" i="47"/>
  <c r="V392" i="47"/>
  <c r="AI371" i="47"/>
  <c r="W366" i="47"/>
  <c r="AI306" i="47"/>
  <c r="X314" i="47"/>
  <c r="AI372" i="47"/>
  <c r="AI364" i="47"/>
  <c r="AJ364" i="47" s="1"/>
  <c r="AI361" i="47"/>
  <c r="AC366" i="47"/>
  <c r="AI334" i="47"/>
  <c r="W340" i="47"/>
  <c r="AI322" i="47"/>
  <c r="Y340" i="47"/>
  <c r="AI313" i="47"/>
  <c r="AJ313" i="47" s="1"/>
  <c r="Y314" i="47"/>
  <c r="AI275" i="47"/>
  <c r="AI216" i="47"/>
  <c r="AI172" i="47"/>
  <c r="AA46" i="47"/>
  <c r="AD236" i="47"/>
  <c r="AI171" i="47"/>
  <c r="W184" i="47"/>
  <c r="AA50" i="47"/>
  <c r="W45" i="47"/>
  <c r="AF37" i="47"/>
  <c r="Y35" i="47"/>
  <c r="AI276" i="47"/>
  <c r="AI256" i="47"/>
  <c r="AI246" i="47"/>
  <c r="X50" i="47"/>
  <c r="AC48" i="47"/>
  <c r="AG45" i="47"/>
  <c r="Y40" i="47"/>
  <c r="W51" i="47"/>
  <c r="V46" i="47"/>
  <c r="AI124" i="47"/>
  <c r="AE39" i="47"/>
  <c r="Y38" i="47"/>
  <c r="V37" i="47"/>
  <c r="AI115" i="47"/>
  <c r="AE35" i="47"/>
  <c r="Y34" i="47"/>
  <c r="AI284" i="47"/>
  <c r="AI273" i="47"/>
  <c r="AI255" i="47"/>
  <c r="AI228" i="47"/>
  <c r="AI206" i="47"/>
  <c r="AI195" i="47"/>
  <c r="AI179" i="47"/>
  <c r="Z51" i="47"/>
  <c r="AF47" i="47"/>
  <c r="V42" i="47"/>
  <c r="AI120" i="47"/>
  <c r="P85" i="47"/>
  <c r="I65" i="47"/>
  <c r="F14" i="47"/>
  <c r="I66" i="47"/>
  <c r="AI326" i="47"/>
  <c r="I77" i="47"/>
  <c r="F25" i="47"/>
  <c r="D497" i="47"/>
  <c r="G497" i="47"/>
  <c r="E497" i="47"/>
  <c r="H497" i="47"/>
  <c r="C497" i="47"/>
  <c r="B497" i="47"/>
  <c r="F497" i="47"/>
  <c r="V34" i="47"/>
  <c r="C523" i="47"/>
  <c r="D523" i="47"/>
  <c r="F523" i="47"/>
  <c r="H523" i="47"/>
  <c r="G523" i="47"/>
  <c r="B523" i="47"/>
  <c r="E523" i="47"/>
  <c r="F27" i="47"/>
  <c r="I79" i="47"/>
  <c r="F11" i="47"/>
  <c r="I63" i="47"/>
  <c r="W444" i="47"/>
  <c r="AC392" i="47"/>
  <c r="AI303" i="47"/>
  <c r="W53" i="47"/>
  <c r="V48" i="47"/>
  <c r="AI126" i="47"/>
  <c r="AC236" i="47"/>
  <c r="F18" i="47"/>
  <c r="I70" i="47"/>
  <c r="AI431" i="47"/>
  <c r="AI417" i="47"/>
  <c r="AJ417" i="47" s="1"/>
  <c r="AI402" i="47"/>
  <c r="AI381" i="47"/>
  <c r="AG418" i="47"/>
  <c r="AI373" i="47"/>
  <c r="W392" i="47"/>
  <c r="AG366" i="47"/>
  <c r="AI312" i="47"/>
  <c r="AJ312" i="47" s="1"/>
  <c r="AI308" i="47"/>
  <c r="AI254" i="47"/>
  <c r="AI181" i="47"/>
  <c r="AJ181" i="47" s="1"/>
  <c r="AF46" i="47"/>
  <c r="W52" i="47"/>
  <c r="AF45" i="47"/>
  <c r="AI217" i="47"/>
  <c r="AI152" i="47"/>
  <c r="AG52" i="47"/>
  <c r="AC45" i="47"/>
  <c r="AF51" i="47"/>
  <c r="AC47" i="47"/>
  <c r="AD38" i="47"/>
  <c r="AI252" i="47"/>
  <c r="AI222" i="47"/>
  <c r="AI204" i="47"/>
  <c r="AI194" i="47"/>
  <c r="AI151" i="47"/>
  <c r="AF44" i="47"/>
  <c r="F575" i="47"/>
  <c r="H575" i="47"/>
  <c r="B575" i="47"/>
  <c r="C575" i="47"/>
  <c r="E575" i="47"/>
  <c r="D575" i="47"/>
  <c r="G575" i="47"/>
  <c r="V53" i="47"/>
  <c r="AI443" i="47"/>
  <c r="AJ443" i="47" s="1"/>
  <c r="AI435" i="47"/>
  <c r="AI432" i="47"/>
  <c r="AI427" i="47"/>
  <c r="AI414" i="47"/>
  <c r="AI400" i="47"/>
  <c r="AI387" i="47"/>
  <c r="AF444" i="47"/>
  <c r="AI441" i="47"/>
  <c r="AJ441" i="47" s="1"/>
  <c r="AI403" i="47"/>
  <c r="AI390" i="47"/>
  <c r="AJ390" i="47" s="1"/>
  <c r="AI382" i="47"/>
  <c r="AI379" i="47"/>
  <c r="AI404" i="47"/>
  <c r="Z418" i="47"/>
  <c r="AI385" i="47"/>
  <c r="AI309" i="47"/>
  <c r="AI301" i="47"/>
  <c r="AH392" i="47"/>
  <c r="AI352" i="47"/>
  <c r="AI330" i="47"/>
  <c r="AI305" i="47"/>
  <c r="W314" i="47"/>
  <c r="AI193" i="47"/>
  <c r="AI175" i="47"/>
  <c r="AF53" i="47"/>
  <c r="Y46" i="47"/>
  <c r="Y236" i="47"/>
  <c r="W50" i="47"/>
  <c r="AG43" i="47"/>
  <c r="AD37" i="47"/>
  <c r="W35" i="47"/>
  <c r="AI258" i="47"/>
  <c r="AI247" i="47"/>
  <c r="V184" i="47"/>
  <c r="AI163" i="47"/>
  <c r="AI147" i="47"/>
  <c r="V52" i="47"/>
  <c r="AI130" i="47"/>
  <c r="Z50" i="47"/>
  <c r="AE48" i="47"/>
  <c r="V43" i="47"/>
  <c r="AI121" i="47"/>
  <c r="AA40" i="47"/>
  <c r="AD50" i="47"/>
  <c r="AD45" i="47"/>
  <c r="AC42" i="47"/>
  <c r="AC39" i="47"/>
  <c r="W38" i="47"/>
  <c r="AF36" i="47"/>
  <c r="AC35" i="47"/>
  <c r="W34" i="47"/>
  <c r="AC51" i="47"/>
  <c r="AH47" i="47"/>
  <c r="X42" i="47"/>
  <c r="I78" i="47"/>
  <c r="F26" i="47"/>
  <c r="F10" i="47"/>
  <c r="I62" i="47"/>
  <c r="I61" i="47"/>
  <c r="F9" i="47"/>
  <c r="I237" i="48"/>
  <c r="I76" i="47"/>
  <c r="F24" i="47"/>
  <c r="F8" i="47"/>
  <c r="I60" i="47"/>
  <c r="AI112" i="47"/>
  <c r="X158" i="47"/>
  <c r="I263" i="48"/>
  <c r="AF606" i="47"/>
  <c r="S322" i="47"/>
  <c r="AJ322" i="47" s="1"/>
  <c r="R52" i="47"/>
  <c r="O50" i="47"/>
  <c r="N52" i="47"/>
  <c r="AF132" i="47"/>
  <c r="AD132" i="47"/>
  <c r="Y132" i="47"/>
  <c r="AE132" i="47"/>
  <c r="Z132" i="47"/>
  <c r="V132" i="47"/>
  <c r="AG132" i="47"/>
  <c r="Q50" i="47"/>
  <c r="R51" i="47"/>
  <c r="M50" i="47"/>
  <c r="Q51" i="47"/>
  <c r="S413" i="47"/>
  <c r="AJ413" i="47" s="1"/>
  <c r="S216" i="47"/>
  <c r="O52" i="47"/>
  <c r="R50" i="47"/>
  <c r="AH262" i="47"/>
  <c r="AF262" i="47"/>
  <c r="AD262" i="47"/>
  <c r="AA262" i="47"/>
  <c r="Y262" i="47"/>
  <c r="W262" i="47"/>
  <c r="AE262" i="47"/>
  <c r="Z262" i="47"/>
  <c r="AG262" i="47"/>
  <c r="AC262" i="47"/>
  <c r="X262" i="47"/>
  <c r="AH158" i="47"/>
  <c r="AF158" i="47"/>
  <c r="AD158" i="47"/>
  <c r="AA158" i="47"/>
  <c r="Y158" i="47"/>
  <c r="W158" i="47"/>
  <c r="AE158" i="47"/>
  <c r="Z158" i="47"/>
  <c r="AG158" i="47"/>
  <c r="AC158" i="47"/>
  <c r="Q52" i="47"/>
  <c r="N50" i="47"/>
  <c r="M52" i="47"/>
  <c r="O51" i="47"/>
  <c r="AH288" i="47"/>
  <c r="AF288" i="47"/>
  <c r="AD288" i="47"/>
  <c r="AA288" i="47"/>
  <c r="Y288" i="47"/>
  <c r="W288" i="47"/>
  <c r="AG288" i="47"/>
  <c r="AC288" i="47"/>
  <c r="X288" i="47"/>
  <c r="AE288" i="47"/>
  <c r="Z288" i="47"/>
  <c r="AH210" i="47"/>
  <c r="AF210" i="47"/>
  <c r="AD210" i="47"/>
  <c r="AA210" i="47"/>
  <c r="Y210" i="47"/>
  <c r="W210" i="47"/>
  <c r="AG210" i="47"/>
  <c r="AC210" i="47"/>
  <c r="X210" i="47"/>
  <c r="AE210" i="47"/>
  <c r="Z210" i="47"/>
  <c r="V210" i="47"/>
  <c r="N51" i="47"/>
  <c r="S145" i="47"/>
  <c r="AJ145" i="47" s="1"/>
  <c r="S246" i="47" l="1"/>
  <c r="O340" i="47"/>
  <c r="S298" i="47"/>
  <c r="S385" i="47"/>
  <c r="AJ385" i="47" s="1"/>
  <c r="S220" i="47"/>
  <c r="AJ220" i="47" s="1"/>
  <c r="S301" i="47"/>
  <c r="AJ301" i="47" s="1"/>
  <c r="Q41" i="47"/>
  <c r="R184" i="47"/>
  <c r="S305" i="47"/>
  <c r="AJ305" i="47" s="1"/>
  <c r="N39" i="47"/>
  <c r="AI36" i="47"/>
  <c r="AJ216" i="47"/>
  <c r="Q45" i="47"/>
  <c r="S242" i="47"/>
  <c r="AJ242" i="47" s="1"/>
  <c r="R34" i="47"/>
  <c r="Q37" i="47"/>
  <c r="M42" i="47"/>
  <c r="S296" i="47"/>
  <c r="AJ296" i="47" s="1"/>
  <c r="S331" i="47"/>
  <c r="AJ331" i="47" s="1"/>
  <c r="S375" i="47"/>
  <c r="AJ375" i="47" s="1"/>
  <c r="S243" i="47"/>
  <c r="AJ243" i="47" s="1"/>
  <c r="N37" i="47"/>
  <c r="S401" i="47"/>
  <c r="AJ401" i="47" s="1"/>
  <c r="R41" i="47"/>
  <c r="M418" i="47"/>
  <c r="M184" i="47"/>
  <c r="Q36" i="47"/>
  <c r="S116" i="47"/>
  <c r="AJ116" i="47" s="1"/>
  <c r="Q33" i="47"/>
  <c r="R43" i="47"/>
  <c r="Q38" i="47"/>
  <c r="N46" i="47"/>
  <c r="S358" i="47"/>
  <c r="AJ358" i="47" s="1"/>
  <c r="S433" i="47"/>
  <c r="AJ433" i="47" s="1"/>
  <c r="R47" i="47"/>
  <c r="S165" i="47"/>
  <c r="AJ165" i="47" s="1"/>
  <c r="S204" i="47"/>
  <c r="AJ204" i="47" s="1"/>
  <c r="S277" i="47"/>
  <c r="AJ277" i="47" s="1"/>
  <c r="R39" i="47"/>
  <c r="M44" i="47"/>
  <c r="S426" i="47"/>
  <c r="AJ426" i="47" s="1"/>
  <c r="S432" i="47"/>
  <c r="AJ432" i="47" s="1"/>
  <c r="S254" i="47"/>
  <c r="AJ254" i="47" s="1"/>
  <c r="N38" i="47"/>
  <c r="Q340" i="47"/>
  <c r="Q34" i="47"/>
  <c r="S177" i="47"/>
  <c r="AJ177" i="47" s="1"/>
  <c r="S404" i="47"/>
  <c r="AJ404" i="47" s="1"/>
  <c r="S348" i="47"/>
  <c r="AJ348" i="47" s="1"/>
  <c r="AJ298" i="47"/>
  <c r="S274" i="47"/>
  <c r="AJ274" i="47" s="1"/>
  <c r="I549" i="47"/>
  <c r="S244" i="47"/>
  <c r="AJ244" i="47" s="1"/>
  <c r="M37" i="47"/>
  <c r="S221" i="47"/>
  <c r="AJ221" i="47" s="1"/>
  <c r="S429" i="47"/>
  <c r="AJ429" i="47" s="1"/>
  <c r="S273" i="47"/>
  <c r="AJ273" i="47" s="1"/>
  <c r="AH49" i="47"/>
  <c r="AH54" i="47" s="1"/>
  <c r="S256" i="47"/>
  <c r="AJ256" i="47" s="1"/>
  <c r="N34" i="47"/>
  <c r="N41" i="47"/>
  <c r="S332" i="47"/>
  <c r="AJ332" i="47" s="1"/>
  <c r="Q46" i="47"/>
  <c r="N36" i="47"/>
  <c r="S174" i="47"/>
  <c r="AJ174" i="47" s="1"/>
  <c r="S279" i="47"/>
  <c r="AJ279" i="47" s="1"/>
  <c r="S217" i="47"/>
  <c r="AJ217" i="47" s="1"/>
  <c r="S193" i="47"/>
  <c r="AJ193" i="47" s="1"/>
  <c r="S275" i="47"/>
  <c r="AJ275" i="47" s="1"/>
  <c r="S251" i="47"/>
  <c r="N340" i="47"/>
  <c r="S150" i="47"/>
  <c r="AJ150" i="47" s="1"/>
  <c r="Q39" i="47"/>
  <c r="S306" i="47"/>
  <c r="AJ306" i="47" s="1"/>
  <c r="S151" i="47"/>
  <c r="AJ151" i="47" s="1"/>
  <c r="S278" i="47"/>
  <c r="AJ278" i="47" s="1"/>
  <c r="S245" i="47"/>
  <c r="AJ245" i="47" s="1"/>
  <c r="AI210" i="47"/>
  <c r="AB211" i="47" s="1"/>
  <c r="S118" i="47"/>
  <c r="AJ118" i="47" s="1"/>
  <c r="O48" i="47"/>
  <c r="S137" i="47"/>
  <c r="R33" i="47"/>
  <c r="S123" i="47"/>
  <c r="AJ123" i="47" s="1"/>
  <c r="S397" i="47"/>
  <c r="O418" i="47"/>
  <c r="Q418" i="47"/>
  <c r="S335" i="47"/>
  <c r="AJ335" i="47" s="1"/>
  <c r="AH211" i="47"/>
  <c r="S115" i="47"/>
  <c r="AJ115" i="47" s="1"/>
  <c r="S202" i="47"/>
  <c r="AJ202" i="47" s="1"/>
  <c r="M314" i="47"/>
  <c r="Q314" i="47"/>
  <c r="S383" i="47"/>
  <c r="AJ383" i="47" s="1"/>
  <c r="S403" i="47"/>
  <c r="AJ403" i="47" s="1"/>
  <c r="R42" i="47"/>
  <c r="N44" i="47"/>
  <c r="S171" i="47"/>
  <c r="AJ171" i="47" s="1"/>
  <c r="S255" i="47"/>
  <c r="AJ255" i="47" s="1"/>
  <c r="X49" i="47"/>
  <c r="X54" i="47" s="1"/>
  <c r="S143" i="47"/>
  <c r="AJ143" i="47" s="1"/>
  <c r="AJ251" i="47"/>
  <c r="R45" i="47"/>
  <c r="S302" i="47"/>
  <c r="AJ302" i="47" s="1"/>
  <c r="S328" i="47"/>
  <c r="AJ328" i="47" s="1"/>
  <c r="M366" i="47"/>
  <c r="S424" i="47"/>
  <c r="AJ424" i="47" s="1"/>
  <c r="R444" i="47"/>
  <c r="AF621" i="47"/>
  <c r="S225" i="47"/>
  <c r="AJ225" i="47" s="1"/>
  <c r="AI53" i="47"/>
  <c r="AJ53" i="47" s="1"/>
  <c r="AI40" i="47"/>
  <c r="AI236" i="47"/>
  <c r="AB237" i="47" s="1"/>
  <c r="S218" i="47"/>
  <c r="AJ218" i="47" s="1"/>
  <c r="L314" i="47"/>
  <c r="S293" i="47"/>
  <c r="S146" i="47"/>
  <c r="AJ146" i="47" s="1"/>
  <c r="AC211" i="47"/>
  <c r="S228" i="47"/>
  <c r="AJ228" i="47" s="1"/>
  <c r="S113" i="47"/>
  <c r="AJ113" i="47" s="1"/>
  <c r="L35" i="47"/>
  <c r="O39" i="47"/>
  <c r="M47" i="47"/>
  <c r="L48" i="47"/>
  <c r="S126" i="47"/>
  <c r="AJ126" i="47" s="1"/>
  <c r="S198" i="47"/>
  <c r="AJ198" i="47" s="1"/>
  <c r="R35" i="47"/>
  <c r="O45" i="47"/>
  <c r="R46" i="47"/>
  <c r="S352" i="47"/>
  <c r="AJ352" i="47" s="1"/>
  <c r="Q392" i="47"/>
  <c r="S399" i="47"/>
  <c r="AJ399" i="47" s="1"/>
  <c r="S321" i="47"/>
  <c r="AJ321" i="47" s="1"/>
  <c r="S199" i="47"/>
  <c r="AJ199" i="47" s="1"/>
  <c r="S272" i="47"/>
  <c r="AJ272" i="47" s="1"/>
  <c r="O34" i="47"/>
  <c r="R36" i="47"/>
  <c r="M39" i="47"/>
  <c r="Q43" i="47"/>
  <c r="AC49" i="47"/>
  <c r="AC54" i="47" s="1"/>
  <c r="AD49" i="47"/>
  <c r="AD54" i="47" s="1"/>
  <c r="S142" i="47"/>
  <c r="AJ142" i="47" s="1"/>
  <c r="S147" i="47"/>
  <c r="AJ147" i="47" s="1"/>
  <c r="Q184" i="47"/>
  <c r="S231" i="47"/>
  <c r="AJ231" i="47" s="1"/>
  <c r="S253" i="47"/>
  <c r="AJ253" i="47" s="1"/>
  <c r="S173" i="47"/>
  <c r="AJ173" i="47" s="1"/>
  <c r="S230" i="47"/>
  <c r="AJ230" i="47" s="1"/>
  <c r="O41" i="47"/>
  <c r="S294" i="47"/>
  <c r="AJ294" i="47" s="1"/>
  <c r="S303" i="47"/>
  <c r="AJ303" i="47" s="1"/>
  <c r="S320" i="47"/>
  <c r="AJ320" i="47" s="1"/>
  <c r="S329" i="47"/>
  <c r="AJ329" i="47" s="1"/>
  <c r="S361" i="47"/>
  <c r="AJ361" i="47" s="1"/>
  <c r="S374" i="47"/>
  <c r="AJ374" i="47" s="1"/>
  <c r="S297" i="47"/>
  <c r="AJ297" i="47" s="1"/>
  <c r="L392" i="47"/>
  <c r="S371" i="47"/>
  <c r="S380" i="47"/>
  <c r="AJ380" i="47" s="1"/>
  <c r="S387" i="47"/>
  <c r="AJ387" i="47" s="1"/>
  <c r="S402" i="47"/>
  <c r="AJ402" i="47" s="1"/>
  <c r="S164" i="47"/>
  <c r="AJ164" i="47" s="1"/>
  <c r="S411" i="47"/>
  <c r="AJ411" i="47" s="1"/>
  <c r="S224" i="47"/>
  <c r="AJ224" i="47" s="1"/>
  <c r="S169" i="47"/>
  <c r="AJ169" i="47" s="1"/>
  <c r="AI52" i="47"/>
  <c r="AC367" i="47"/>
  <c r="AI392" i="47"/>
  <c r="Z393" i="47" s="1"/>
  <c r="AI50" i="47"/>
  <c r="X132" i="47"/>
  <c r="Z237" i="47"/>
  <c r="AI35" i="47"/>
  <c r="I367" i="48"/>
  <c r="AI44" i="47"/>
  <c r="S112" i="47"/>
  <c r="AJ112" i="47" s="1"/>
  <c r="L34" i="47"/>
  <c r="W211" i="47"/>
  <c r="N366" i="47"/>
  <c r="G471" i="47"/>
  <c r="C471" i="47"/>
  <c r="F471" i="47"/>
  <c r="B471" i="47"/>
  <c r="H471" i="47"/>
  <c r="E471" i="47"/>
  <c r="D471" i="47"/>
  <c r="S227" i="47"/>
  <c r="AJ227" i="47" s="1"/>
  <c r="N47" i="47"/>
  <c r="N35" i="47"/>
  <c r="N184" i="47"/>
  <c r="S346" i="47"/>
  <c r="AJ346" i="47" s="1"/>
  <c r="L42" i="47"/>
  <c r="S120" i="47"/>
  <c r="AJ120" i="47" s="1"/>
  <c r="S190" i="47"/>
  <c r="AJ190" i="47" s="1"/>
  <c r="O236" i="47"/>
  <c r="S138" i="47"/>
  <c r="AJ138" i="47" s="1"/>
  <c r="M33" i="47"/>
  <c r="O47" i="47"/>
  <c r="Q42" i="47"/>
  <c r="X211" i="47"/>
  <c r="S222" i="47"/>
  <c r="AJ222" i="47" s="1"/>
  <c r="R236" i="47"/>
  <c r="S121" i="47"/>
  <c r="AJ121" i="47" s="1"/>
  <c r="L43" i="47"/>
  <c r="S167" i="47"/>
  <c r="AJ167" i="47" s="1"/>
  <c r="S267" i="47"/>
  <c r="S189" i="47"/>
  <c r="S345" i="47"/>
  <c r="L366" i="47"/>
  <c r="S410" i="47"/>
  <c r="AJ410" i="47" s="1"/>
  <c r="S439" i="47"/>
  <c r="AJ439" i="47" s="1"/>
  <c r="S409" i="47"/>
  <c r="AJ409" i="47" s="1"/>
  <c r="S412" i="47"/>
  <c r="AJ412" i="47" s="1"/>
  <c r="S195" i="47"/>
  <c r="AJ195" i="47" s="1"/>
  <c r="O42" i="47"/>
  <c r="AA49" i="47"/>
  <c r="AA54" i="47" s="1"/>
  <c r="M35" i="47"/>
  <c r="S377" i="47"/>
  <c r="AJ377" i="47" s="1"/>
  <c r="S428" i="47"/>
  <c r="AJ428" i="47" s="1"/>
  <c r="S354" i="47"/>
  <c r="AJ354" i="47" s="1"/>
  <c r="S144" i="47"/>
  <c r="AJ144" i="47" s="1"/>
  <c r="I80" i="47"/>
  <c r="S319" i="47"/>
  <c r="Q44" i="47"/>
  <c r="L51" i="47"/>
  <c r="S129" i="47"/>
  <c r="AJ129" i="47" s="1"/>
  <c r="S148" i="47"/>
  <c r="AJ148" i="47" s="1"/>
  <c r="AG211" i="47"/>
  <c r="N236" i="47"/>
  <c r="O40" i="47"/>
  <c r="N45" i="47"/>
  <c r="V158" i="47"/>
  <c r="AI153" i="47"/>
  <c r="S170" i="47"/>
  <c r="AJ170" i="47" s="1"/>
  <c r="S200" i="47"/>
  <c r="AJ200" i="47" s="1"/>
  <c r="S270" i="47"/>
  <c r="AJ270" i="47" s="1"/>
  <c r="S280" i="47"/>
  <c r="AJ280" i="47" s="1"/>
  <c r="S307" i="47"/>
  <c r="AJ307" i="47" s="1"/>
  <c r="S353" i="47"/>
  <c r="AJ353" i="47" s="1"/>
  <c r="S300" i="47"/>
  <c r="AJ300" i="47" s="1"/>
  <c r="S386" i="47"/>
  <c r="AJ386" i="47" s="1"/>
  <c r="S379" i="47"/>
  <c r="AJ379" i="47" s="1"/>
  <c r="S406" i="47"/>
  <c r="AJ406" i="47" s="1"/>
  <c r="M444" i="47"/>
  <c r="S323" i="47"/>
  <c r="AJ323" i="47" s="1"/>
  <c r="N42" i="47"/>
  <c r="S122" i="47"/>
  <c r="AJ122" i="47" s="1"/>
  <c r="S179" i="47"/>
  <c r="AJ179" i="47" s="1"/>
  <c r="S201" i="47"/>
  <c r="AJ201" i="47" s="1"/>
  <c r="L33" i="47"/>
  <c r="S111" i="47"/>
  <c r="M45" i="47"/>
  <c r="AG49" i="47"/>
  <c r="AG54" i="47" s="1"/>
  <c r="AF49" i="47"/>
  <c r="AF54" i="47" s="1"/>
  <c r="S149" i="47"/>
  <c r="AJ149" i="47" s="1"/>
  <c r="O37" i="47"/>
  <c r="R48" i="47"/>
  <c r="S175" i="47"/>
  <c r="AJ175" i="47" s="1"/>
  <c r="S196" i="47"/>
  <c r="AJ196" i="47" s="1"/>
  <c r="S304" i="47"/>
  <c r="AJ304" i="47" s="1"/>
  <c r="S330" i="47"/>
  <c r="AJ330" i="47" s="1"/>
  <c r="S382" i="47"/>
  <c r="AJ382" i="47" s="1"/>
  <c r="S425" i="47"/>
  <c r="AJ425" i="47" s="1"/>
  <c r="S431" i="47"/>
  <c r="AJ431" i="47" s="1"/>
  <c r="S436" i="47"/>
  <c r="AJ436" i="47" s="1"/>
  <c r="S327" i="47"/>
  <c r="AJ327" i="47" s="1"/>
  <c r="L38" i="47"/>
  <c r="S168" i="47"/>
  <c r="AJ168" i="47" s="1"/>
  <c r="L44" i="47"/>
  <c r="S248" i="47"/>
  <c r="AJ248" i="47" s="1"/>
  <c r="S408" i="47"/>
  <c r="AJ408" i="47" s="1"/>
  <c r="AA132" i="47"/>
  <c r="AI48" i="47"/>
  <c r="AI34" i="47"/>
  <c r="P7" i="47"/>
  <c r="AI37" i="47"/>
  <c r="AI38" i="47"/>
  <c r="AI33" i="47"/>
  <c r="Y211" i="47"/>
  <c r="S172" i="47"/>
  <c r="AJ172" i="47" s="1"/>
  <c r="R37" i="47"/>
  <c r="N392" i="47"/>
  <c r="S326" i="47"/>
  <c r="AJ326" i="47" s="1"/>
  <c r="I497" i="47"/>
  <c r="S250" i="47"/>
  <c r="AJ250" i="47" s="1"/>
  <c r="Q35" i="47"/>
  <c r="AE49" i="47"/>
  <c r="AE54" i="47" s="1"/>
  <c r="AJ246" i="47"/>
  <c r="S191" i="47"/>
  <c r="AJ191" i="47" s="1"/>
  <c r="M46" i="47"/>
  <c r="S324" i="47"/>
  <c r="AJ324" i="47" s="1"/>
  <c r="R392" i="47"/>
  <c r="AI43" i="47"/>
  <c r="I575" i="47"/>
  <c r="AI42" i="47"/>
  <c r="E55" i="48"/>
  <c r="D55" i="48"/>
  <c r="C55" i="48"/>
  <c r="F55" i="48"/>
  <c r="H55" i="48"/>
  <c r="B55" i="48"/>
  <c r="G55" i="48"/>
  <c r="AI47" i="47"/>
  <c r="AI45" i="47"/>
  <c r="AI366" i="47"/>
  <c r="AA367" i="47" s="1"/>
  <c r="AI418" i="47"/>
  <c r="AD419" i="47" s="1"/>
  <c r="S241" i="47"/>
  <c r="O392" i="47"/>
  <c r="S215" i="47"/>
  <c r="S276" i="47"/>
  <c r="AJ276" i="47" s="1"/>
  <c r="Q444" i="47"/>
  <c r="S124" i="47"/>
  <c r="AJ124" i="47" s="1"/>
  <c r="L46" i="47"/>
  <c r="S203" i="47"/>
  <c r="AJ203" i="47" s="1"/>
  <c r="S356" i="47"/>
  <c r="AJ356" i="47" s="1"/>
  <c r="M38" i="47"/>
  <c r="Q40" i="47"/>
  <c r="M41" i="47"/>
  <c r="S376" i="47"/>
  <c r="AJ376" i="47" s="1"/>
  <c r="N33" i="47"/>
  <c r="S119" i="47"/>
  <c r="AJ119" i="47" s="1"/>
  <c r="L41" i="47"/>
  <c r="Q48" i="47"/>
  <c r="O184" i="47"/>
  <c r="N314" i="47"/>
  <c r="S398" i="47"/>
  <c r="AJ398" i="47" s="1"/>
  <c r="L45" i="47"/>
  <c r="S357" i="47"/>
  <c r="AJ357" i="47" s="1"/>
  <c r="AF605" i="47"/>
  <c r="Z211" i="47"/>
  <c r="S252" i="47"/>
  <c r="AJ252" i="47" s="1"/>
  <c r="R418" i="47"/>
  <c r="S350" i="47"/>
  <c r="AJ350" i="47" s="1"/>
  <c r="R44" i="47"/>
  <c r="Q47" i="47"/>
  <c r="S194" i="47"/>
  <c r="AJ194" i="47" s="1"/>
  <c r="Q236" i="47"/>
  <c r="AI127" i="47"/>
  <c r="S281" i="47"/>
  <c r="AJ281" i="47" s="1"/>
  <c r="R40" i="47"/>
  <c r="S373" i="47"/>
  <c r="AJ373" i="47" s="1"/>
  <c r="S378" i="47"/>
  <c r="AJ378" i="47" s="1"/>
  <c r="N444" i="47"/>
  <c r="S427" i="47"/>
  <c r="AJ427" i="47" s="1"/>
  <c r="O444" i="47"/>
  <c r="L37" i="47"/>
  <c r="S271" i="47"/>
  <c r="AJ271" i="47" s="1"/>
  <c r="AI46" i="47"/>
  <c r="AI444" i="47"/>
  <c r="AG445" i="47" s="1"/>
  <c r="V445" i="47"/>
  <c r="AI39" i="47"/>
  <c r="S367" i="48"/>
  <c r="AJ367" i="48" s="1"/>
  <c r="AC132" i="47"/>
  <c r="AI41" i="47"/>
  <c r="L55" i="48"/>
  <c r="Q55" i="48"/>
  <c r="T54" i="48"/>
  <c r="R55" i="48"/>
  <c r="P55" i="48"/>
  <c r="N55" i="48"/>
  <c r="O55" i="48"/>
  <c r="AJ54" i="48"/>
  <c r="M55" i="48"/>
  <c r="N40" i="47"/>
  <c r="V49" i="47"/>
  <c r="V54" i="47" s="1"/>
  <c r="S423" i="47"/>
  <c r="L444" i="47"/>
  <c r="Y315" i="47"/>
  <c r="AE367" i="47"/>
  <c r="S430" i="47"/>
  <c r="AJ430" i="47" s="1"/>
  <c r="Z49" i="47"/>
  <c r="Z54" i="47" s="1"/>
  <c r="S152" i="47"/>
  <c r="AJ152" i="47" s="1"/>
  <c r="AI184" i="47"/>
  <c r="I523" i="47"/>
  <c r="AI262" i="47"/>
  <c r="AB263" i="47" s="1"/>
  <c r="AF367" i="47"/>
  <c r="I393" i="48"/>
  <c r="AI314" i="47"/>
  <c r="AE315" i="47" s="1"/>
  <c r="S249" i="47"/>
  <c r="AJ249" i="47" s="1"/>
  <c r="AI205" i="47"/>
  <c r="M43" i="47"/>
  <c r="S176" i="47"/>
  <c r="AJ176" i="47" s="1"/>
  <c r="AF263" i="47"/>
  <c r="S347" i="47"/>
  <c r="AJ347" i="47" s="1"/>
  <c r="S435" i="47"/>
  <c r="AJ435" i="47" s="1"/>
  <c r="S355" i="47"/>
  <c r="AJ355" i="47" s="1"/>
  <c r="O38" i="47"/>
  <c r="O314" i="47"/>
  <c r="S308" i="47"/>
  <c r="AJ308" i="47" s="1"/>
  <c r="S334" i="47"/>
  <c r="AJ334" i="47" s="1"/>
  <c r="S309" i="47"/>
  <c r="AJ309" i="47" s="1"/>
  <c r="S434" i="47"/>
  <c r="AJ434" i="47" s="1"/>
  <c r="S351" i="47"/>
  <c r="AJ351" i="47" s="1"/>
  <c r="S268" i="47"/>
  <c r="AJ268" i="47" s="1"/>
  <c r="S269" i="47"/>
  <c r="AJ269" i="47" s="1"/>
  <c r="L47" i="47"/>
  <c r="S125" i="47"/>
  <c r="AJ125" i="47" s="1"/>
  <c r="AD211" i="47"/>
  <c r="S219" i="47"/>
  <c r="AJ219" i="47" s="1"/>
  <c r="M36" i="47"/>
  <c r="N43" i="47"/>
  <c r="S128" i="47"/>
  <c r="AJ128" i="47" s="1"/>
  <c r="S163" i="47"/>
  <c r="AI257" i="47"/>
  <c r="S197" i="47"/>
  <c r="AJ197" i="47" s="1"/>
  <c r="S229" i="47"/>
  <c r="AJ229" i="47" s="1"/>
  <c r="R340" i="47"/>
  <c r="M392" i="47"/>
  <c r="O366" i="47"/>
  <c r="S405" i="47"/>
  <c r="AJ405" i="47" s="1"/>
  <c r="S438" i="47"/>
  <c r="AJ438" i="47" s="1"/>
  <c r="L36" i="47"/>
  <c r="S114" i="47"/>
  <c r="AJ114" i="47" s="1"/>
  <c r="S178" i="47"/>
  <c r="AJ178" i="47" s="1"/>
  <c r="S140" i="47"/>
  <c r="AJ140" i="47" s="1"/>
  <c r="AE211" i="47"/>
  <c r="AF211" i="47"/>
  <c r="V288" i="47"/>
  <c r="AI283" i="47"/>
  <c r="M34" i="47"/>
  <c r="S117" i="47"/>
  <c r="AJ117" i="47" s="1"/>
  <c r="O44" i="47"/>
  <c r="N48" i="47"/>
  <c r="S192" i="47"/>
  <c r="AJ192" i="47" s="1"/>
  <c r="O35" i="47"/>
  <c r="O43" i="47"/>
  <c r="O46" i="47"/>
  <c r="S333" i="47"/>
  <c r="AJ333" i="47" s="1"/>
  <c r="S349" i="47"/>
  <c r="AJ349" i="47" s="1"/>
  <c r="R366" i="47"/>
  <c r="S381" i="47"/>
  <c r="AJ381" i="47" s="1"/>
  <c r="N418" i="47"/>
  <c r="S437" i="47"/>
  <c r="AJ437" i="47" s="1"/>
  <c r="S359" i="47"/>
  <c r="AJ359" i="47" s="1"/>
  <c r="S360" i="47"/>
  <c r="AJ360" i="47" s="1"/>
  <c r="S282" i="47"/>
  <c r="AJ282" i="47" s="1"/>
  <c r="O33" i="47"/>
  <c r="O36" i="47"/>
  <c r="R38" i="47"/>
  <c r="M48" i="47"/>
  <c r="M40" i="47"/>
  <c r="Y49" i="47"/>
  <c r="Y54" i="47" s="1"/>
  <c r="L52" i="47"/>
  <c r="S130" i="47"/>
  <c r="AJ130" i="47" s="1"/>
  <c r="S223" i="47"/>
  <c r="AJ223" i="47" s="1"/>
  <c r="S247" i="47"/>
  <c r="AJ247" i="47" s="1"/>
  <c r="S141" i="47"/>
  <c r="AJ141" i="47" s="1"/>
  <c r="S166" i="47"/>
  <c r="AJ166" i="47" s="1"/>
  <c r="M236" i="47"/>
  <c r="R314" i="47"/>
  <c r="S299" i="47"/>
  <c r="AJ299" i="47" s="1"/>
  <c r="M340" i="47"/>
  <c r="S325" i="47"/>
  <c r="AJ325" i="47" s="1"/>
  <c r="Q366" i="47"/>
  <c r="S372" i="47"/>
  <c r="AJ372" i="47" s="1"/>
  <c r="S295" i="47"/>
  <c r="AJ295" i="47" s="1"/>
  <c r="S384" i="47"/>
  <c r="AJ384" i="47" s="1"/>
  <c r="S400" i="47"/>
  <c r="AJ400" i="47" s="1"/>
  <c r="L418" i="47"/>
  <c r="S407" i="47"/>
  <c r="AJ407" i="47" s="1"/>
  <c r="S139" i="47"/>
  <c r="AJ139" i="47" s="1"/>
  <c r="AH132" i="47"/>
  <c r="AI51" i="47"/>
  <c r="AI340" i="47"/>
  <c r="Y341" i="47" s="1"/>
  <c r="M158" i="47"/>
  <c r="R210" i="47"/>
  <c r="Q158" i="47"/>
  <c r="Q262" i="47"/>
  <c r="I177" i="47"/>
  <c r="S336" i="47"/>
  <c r="AJ336" i="47" s="1"/>
  <c r="N288" i="47"/>
  <c r="N210" i="47"/>
  <c r="O158" i="47"/>
  <c r="I146" i="47"/>
  <c r="I229" i="47"/>
  <c r="I274" i="47"/>
  <c r="S414" i="47"/>
  <c r="AJ414" i="47" s="1"/>
  <c r="S440" i="47"/>
  <c r="AJ440" i="47" s="1"/>
  <c r="S180" i="47"/>
  <c r="AJ180" i="47" s="1"/>
  <c r="O132" i="47"/>
  <c r="R132" i="47"/>
  <c r="S232" i="47"/>
  <c r="AJ232" i="47" s="1"/>
  <c r="S362" i="47"/>
  <c r="AJ362" i="47" s="1"/>
  <c r="S310" i="47"/>
  <c r="AJ310" i="47" s="1"/>
  <c r="S388" i="47"/>
  <c r="L288" i="47"/>
  <c r="N158" i="47"/>
  <c r="M132" i="47"/>
  <c r="I196" i="47"/>
  <c r="I426" i="47"/>
  <c r="O210" i="47"/>
  <c r="O288" i="47"/>
  <c r="N262" i="47"/>
  <c r="I332" i="47" l="1"/>
  <c r="Y419" i="47"/>
  <c r="I427" i="47"/>
  <c r="C33" i="47"/>
  <c r="AE419" i="47"/>
  <c r="I350" i="47"/>
  <c r="D46" i="47"/>
  <c r="I222" i="47"/>
  <c r="I381" i="47"/>
  <c r="Y445" i="47"/>
  <c r="G34" i="47"/>
  <c r="I255" i="47"/>
  <c r="I432" i="47"/>
  <c r="I227" i="47"/>
  <c r="I402" i="47"/>
  <c r="I217" i="47"/>
  <c r="I409" i="47"/>
  <c r="E418" i="47"/>
  <c r="I280" i="47"/>
  <c r="AA445" i="47"/>
  <c r="L262" i="47"/>
  <c r="I273" i="47"/>
  <c r="E34" i="47"/>
  <c r="D236" i="47"/>
  <c r="I412" i="47"/>
  <c r="I329" i="47"/>
  <c r="I303" i="47"/>
  <c r="I197" i="47"/>
  <c r="I200" i="47"/>
  <c r="I408" i="47"/>
  <c r="X263" i="47"/>
  <c r="AA315" i="47"/>
  <c r="AD341" i="47"/>
  <c r="L236" i="47"/>
  <c r="I277" i="47"/>
  <c r="D36" i="47"/>
  <c r="I430" i="47"/>
  <c r="I321" i="47"/>
  <c r="AD263" i="47"/>
  <c r="Z445" i="47"/>
  <c r="AC419" i="47"/>
  <c r="X315" i="47"/>
  <c r="AF237" i="47"/>
  <c r="AD445" i="47"/>
  <c r="AD315" i="47"/>
  <c r="AF419" i="47"/>
  <c r="H48" i="47"/>
  <c r="G444" i="47"/>
  <c r="I309" i="47"/>
  <c r="I334" i="47"/>
  <c r="I172" i="47"/>
  <c r="I431" i="47"/>
  <c r="D44" i="47"/>
  <c r="I439" i="47"/>
  <c r="I252" i="47"/>
  <c r="I164" i="47"/>
  <c r="I351" i="47"/>
  <c r="I411" i="47"/>
  <c r="AG263" i="47"/>
  <c r="I226" i="47"/>
  <c r="AF445" i="47"/>
  <c r="AA211" i="47"/>
  <c r="AI211" i="47" s="1"/>
  <c r="D38" i="47"/>
  <c r="C39" i="47"/>
  <c r="I333" i="47"/>
  <c r="E44" i="47"/>
  <c r="D314" i="47"/>
  <c r="I324" i="47"/>
  <c r="E314" i="47"/>
  <c r="G236" i="47"/>
  <c r="C444" i="47"/>
  <c r="C184" i="47"/>
  <c r="L39" i="47"/>
  <c r="I245" i="47"/>
  <c r="D418" i="47"/>
  <c r="H33" i="47"/>
  <c r="I230" i="47"/>
  <c r="I138" i="47"/>
  <c r="AC315" i="47"/>
  <c r="L184" i="47"/>
  <c r="W445" i="47"/>
  <c r="AA341" i="47"/>
  <c r="AC263" i="47"/>
  <c r="V211" i="47"/>
  <c r="E37" i="47"/>
  <c r="H36" i="47"/>
  <c r="H43" i="47"/>
  <c r="I400" i="47"/>
  <c r="I298" i="47"/>
  <c r="I175" i="47"/>
  <c r="I376" i="47"/>
  <c r="G340" i="47"/>
  <c r="I385" i="47"/>
  <c r="E340" i="47"/>
  <c r="H444" i="47"/>
  <c r="Z263" i="47"/>
  <c r="G46" i="47"/>
  <c r="D47" i="47"/>
  <c r="I308" i="47"/>
  <c r="H39" i="47"/>
  <c r="I190" i="47"/>
  <c r="I355" i="47"/>
  <c r="H366" i="47"/>
  <c r="D34" i="47"/>
  <c r="S226" i="47"/>
  <c r="AJ226" i="47" s="1"/>
  <c r="AH263" i="47"/>
  <c r="V237" i="47"/>
  <c r="S44" i="47"/>
  <c r="AJ44" i="47" s="1"/>
  <c r="I124" i="47"/>
  <c r="B46" i="47"/>
  <c r="AB185" i="47"/>
  <c r="AD185" i="47"/>
  <c r="Y185" i="47"/>
  <c r="AJ111" i="47"/>
  <c r="C366" i="47"/>
  <c r="G47" i="47"/>
  <c r="E46" i="47"/>
  <c r="I384" i="47"/>
  <c r="E47" i="47"/>
  <c r="G43" i="47"/>
  <c r="B44" i="47"/>
  <c r="I122" i="47"/>
  <c r="I323" i="47"/>
  <c r="G314" i="47"/>
  <c r="I276" i="47"/>
  <c r="I244" i="47"/>
  <c r="I372" i="47"/>
  <c r="C236" i="47"/>
  <c r="I253" i="47"/>
  <c r="E236" i="47"/>
  <c r="B42" i="47"/>
  <c r="I120" i="47"/>
  <c r="G392" i="47"/>
  <c r="D45" i="47"/>
  <c r="I254" i="47"/>
  <c r="AA185" i="47"/>
  <c r="S37" i="47"/>
  <c r="AJ37" i="47" s="1"/>
  <c r="AB367" i="47"/>
  <c r="AD367" i="47"/>
  <c r="AH367" i="47"/>
  <c r="X367" i="47"/>
  <c r="L210" i="47"/>
  <c r="X185" i="47"/>
  <c r="C42" i="47"/>
  <c r="H37" i="47"/>
  <c r="I203" i="47"/>
  <c r="I142" i="47"/>
  <c r="S127" i="47"/>
  <c r="AJ127" i="47" s="1"/>
  <c r="L49" i="47"/>
  <c r="D40" i="47"/>
  <c r="G37" i="47"/>
  <c r="H34" i="47"/>
  <c r="I437" i="47"/>
  <c r="D43" i="47"/>
  <c r="C47" i="47"/>
  <c r="E39" i="47"/>
  <c r="I113" i="47"/>
  <c r="B35" i="47"/>
  <c r="I295" i="47"/>
  <c r="G366" i="47"/>
  <c r="I328" i="47"/>
  <c r="C340" i="47"/>
  <c r="I302" i="47"/>
  <c r="H314" i="47"/>
  <c r="I191" i="47"/>
  <c r="E184" i="47"/>
  <c r="I223" i="47"/>
  <c r="D39" i="47"/>
  <c r="I272" i="47"/>
  <c r="I194" i="47"/>
  <c r="I435" i="47"/>
  <c r="H418" i="47"/>
  <c r="I405" i="47"/>
  <c r="I198" i="47"/>
  <c r="D184" i="47"/>
  <c r="D35" i="47"/>
  <c r="I215" i="47"/>
  <c r="B236" i="47"/>
  <c r="I357" i="47"/>
  <c r="I224" i="47"/>
  <c r="W367" i="47"/>
  <c r="AB445" i="47"/>
  <c r="AI445" i="47" s="1"/>
  <c r="AH445" i="47"/>
  <c r="AJ241" i="47"/>
  <c r="AE445" i="47"/>
  <c r="AE185" i="47"/>
  <c r="AJ189" i="47"/>
  <c r="AF393" i="47"/>
  <c r="AC185" i="47"/>
  <c r="I169" i="47"/>
  <c r="AJ371" i="47"/>
  <c r="S392" i="47"/>
  <c r="W263" i="47"/>
  <c r="S35" i="47"/>
  <c r="AJ35" i="47" s="1"/>
  <c r="L158" i="47"/>
  <c r="I189" i="47"/>
  <c r="M210" i="47"/>
  <c r="S41" i="47"/>
  <c r="AJ41" i="47" s="1"/>
  <c r="S51" i="47"/>
  <c r="AJ51" i="47" s="1"/>
  <c r="G48" i="47"/>
  <c r="I199" i="47"/>
  <c r="E45" i="47"/>
  <c r="C34" i="47"/>
  <c r="I178" i="47"/>
  <c r="D444" i="47"/>
  <c r="I247" i="47"/>
  <c r="I151" i="47"/>
  <c r="I401" i="47"/>
  <c r="I345" i="47"/>
  <c r="B366" i="47"/>
  <c r="G40" i="47"/>
  <c r="I170" i="47"/>
  <c r="B340" i="47"/>
  <c r="I319" i="47"/>
  <c r="H41" i="47"/>
  <c r="E42" i="47"/>
  <c r="I171" i="47"/>
  <c r="I383" i="47"/>
  <c r="I349" i="47"/>
  <c r="G38" i="47"/>
  <c r="I269" i="47"/>
  <c r="O262" i="47"/>
  <c r="Q288" i="47"/>
  <c r="I168" i="47"/>
  <c r="M288" i="47"/>
  <c r="S39" i="47"/>
  <c r="AJ39" i="47" s="1"/>
  <c r="S55" i="48"/>
  <c r="AJ55" i="48" s="1"/>
  <c r="W49" i="47"/>
  <c r="W54" i="47" s="1"/>
  <c r="AI54" i="47" s="1"/>
  <c r="W132" i="47"/>
  <c r="AI132" i="47" s="1"/>
  <c r="AJ293" i="47"/>
  <c r="S314" i="47"/>
  <c r="E444" i="47"/>
  <c r="I373" i="47"/>
  <c r="I434" i="47"/>
  <c r="G418" i="47"/>
  <c r="D392" i="47"/>
  <c r="C40" i="47"/>
  <c r="G36" i="47"/>
  <c r="D42" i="47"/>
  <c r="I360" i="47"/>
  <c r="I433" i="47"/>
  <c r="I399" i="47"/>
  <c r="C392" i="47"/>
  <c r="H46" i="47"/>
  <c r="E48" i="47"/>
  <c r="C37" i="47"/>
  <c r="I267" i="47"/>
  <c r="I228" i="47"/>
  <c r="I249" i="47"/>
  <c r="I116" i="47"/>
  <c r="B38" i="47"/>
  <c r="I387" i="47"/>
  <c r="H392" i="47"/>
  <c r="I325" i="47"/>
  <c r="I299" i="47"/>
  <c r="E41" i="47"/>
  <c r="I141" i="47"/>
  <c r="I246" i="47"/>
  <c r="E33" i="47"/>
  <c r="I165" i="47"/>
  <c r="I359" i="47"/>
  <c r="I347" i="47"/>
  <c r="I221" i="47"/>
  <c r="I220" i="47"/>
  <c r="I174" i="47"/>
  <c r="B43" i="47"/>
  <c r="I121" i="47"/>
  <c r="G33" i="47"/>
  <c r="I218" i="47"/>
  <c r="I112" i="47"/>
  <c r="B34" i="47"/>
  <c r="I268" i="47"/>
  <c r="M262" i="47"/>
  <c r="D340" i="47"/>
  <c r="R288" i="47"/>
  <c r="AB341" i="47"/>
  <c r="AG341" i="47"/>
  <c r="V341" i="47"/>
  <c r="AE341" i="47"/>
  <c r="AH341" i="47"/>
  <c r="AC341" i="47"/>
  <c r="X341" i="47"/>
  <c r="Z341" i="47"/>
  <c r="W341" i="47"/>
  <c r="S36" i="47"/>
  <c r="AJ36" i="47" s="1"/>
  <c r="AB315" i="47"/>
  <c r="V315" i="47"/>
  <c r="AG315" i="47"/>
  <c r="V185" i="47"/>
  <c r="AH315" i="47"/>
  <c r="AE393" i="47"/>
  <c r="AD237" i="47"/>
  <c r="AC445" i="47"/>
  <c r="AA393" i="47"/>
  <c r="S38" i="47"/>
  <c r="AJ38" i="47" s="1"/>
  <c r="L132" i="47"/>
  <c r="AI158" i="47"/>
  <c r="V159" i="47"/>
  <c r="X419" i="47"/>
  <c r="I144" i="47"/>
  <c r="V393" i="47"/>
  <c r="AJ137" i="47"/>
  <c r="I397" i="47"/>
  <c r="B418" i="47"/>
  <c r="AJ267" i="47"/>
  <c r="D366" i="47"/>
  <c r="I356" i="47"/>
  <c r="AI288" i="47"/>
  <c r="AJ163" i="47"/>
  <c r="S184" i="47"/>
  <c r="I326" i="47"/>
  <c r="B81" i="47"/>
  <c r="E81" i="47"/>
  <c r="D81" i="47"/>
  <c r="H81" i="47"/>
  <c r="F81" i="47"/>
  <c r="C81" i="47"/>
  <c r="G81" i="47"/>
  <c r="I436" i="47"/>
  <c r="C35" i="47"/>
  <c r="H38" i="47"/>
  <c r="D33" i="47"/>
  <c r="I195" i="47"/>
  <c r="I406" i="47"/>
  <c r="I192" i="47"/>
  <c r="I126" i="47"/>
  <c r="B48" i="47"/>
  <c r="E40" i="47"/>
  <c r="C43" i="47"/>
  <c r="C38" i="47"/>
  <c r="G44" i="47"/>
  <c r="I423" i="47"/>
  <c r="B444" i="47"/>
  <c r="I398" i="47"/>
  <c r="I378" i="47"/>
  <c r="I301" i="47"/>
  <c r="I375" i="47"/>
  <c r="I331" i="47"/>
  <c r="I322" i="47"/>
  <c r="I305" i="47"/>
  <c r="I296" i="47"/>
  <c r="I173" i="47"/>
  <c r="I152" i="47"/>
  <c r="N49" i="47"/>
  <c r="N54" i="47" s="1"/>
  <c r="I282" i="47"/>
  <c r="I204" i="47"/>
  <c r="I348" i="47"/>
  <c r="I306" i="47"/>
  <c r="I270" i="47"/>
  <c r="I167" i="47"/>
  <c r="I250" i="47"/>
  <c r="I271" i="47"/>
  <c r="Q210" i="47"/>
  <c r="V263" i="47"/>
  <c r="AA237" i="47"/>
  <c r="N132" i="47"/>
  <c r="AJ215" i="47"/>
  <c r="S236" i="47"/>
  <c r="V419" i="47"/>
  <c r="X393" i="47"/>
  <c r="AG367" i="47"/>
  <c r="Y237" i="47"/>
  <c r="X445" i="47"/>
  <c r="Y263" i="47"/>
  <c r="AE237" i="47"/>
  <c r="S42" i="47"/>
  <c r="AJ42" i="47" s="1"/>
  <c r="AD393" i="47"/>
  <c r="Z419" i="47"/>
  <c r="AE263" i="47"/>
  <c r="W237" i="47"/>
  <c r="L40" i="47"/>
  <c r="AA263" i="47"/>
  <c r="I117" i="47"/>
  <c r="B39" i="47"/>
  <c r="O49" i="47"/>
  <c r="O54" i="47" s="1"/>
  <c r="R158" i="47"/>
  <c r="AG185" i="47"/>
  <c r="I216" i="47"/>
  <c r="AF185" i="47"/>
  <c r="AC393" i="47"/>
  <c r="S33" i="47"/>
  <c r="H45" i="47"/>
  <c r="I380" i="47"/>
  <c r="I147" i="47"/>
  <c r="I346" i="47"/>
  <c r="I353" i="47"/>
  <c r="E43" i="47"/>
  <c r="I374" i="47"/>
  <c r="I166" i="47"/>
  <c r="C45" i="47"/>
  <c r="I179" i="47"/>
  <c r="H44" i="47"/>
  <c r="I379" i="47"/>
  <c r="I386" i="47"/>
  <c r="I300" i="47"/>
  <c r="H340" i="47"/>
  <c r="I275" i="47"/>
  <c r="I202" i="47"/>
  <c r="G39" i="47"/>
  <c r="B45" i="47"/>
  <c r="I123" i="47"/>
  <c r="G41" i="47"/>
  <c r="I145" i="47"/>
  <c r="I327" i="47"/>
  <c r="R262" i="47"/>
  <c r="I243" i="47"/>
  <c r="AH237" i="47"/>
  <c r="S47" i="47"/>
  <c r="AJ47" i="47" s="1"/>
  <c r="S45" i="47"/>
  <c r="AJ45" i="47" s="1"/>
  <c r="W185" i="47"/>
  <c r="AB419" i="47"/>
  <c r="AH419" i="47"/>
  <c r="AA419" i="47"/>
  <c r="Z367" i="47"/>
  <c r="Z185" i="47"/>
  <c r="I248" i="47"/>
  <c r="L340" i="47"/>
  <c r="AG237" i="47"/>
  <c r="S43" i="47"/>
  <c r="AJ43" i="47" s="1"/>
  <c r="S34" i="47"/>
  <c r="AJ34" i="47" s="1"/>
  <c r="X237" i="47"/>
  <c r="W419" i="47"/>
  <c r="W315" i="47"/>
  <c r="S48" i="47"/>
  <c r="AJ48" i="47" s="1"/>
  <c r="I241" i="47"/>
  <c r="I335" i="47"/>
  <c r="AB393" i="47"/>
  <c r="Y393" i="47"/>
  <c r="AG393" i="47"/>
  <c r="I425" i="47"/>
  <c r="C48" i="47"/>
  <c r="H42" i="47"/>
  <c r="I358" i="47"/>
  <c r="H35" i="47"/>
  <c r="E392" i="47"/>
  <c r="I242" i="47"/>
  <c r="B37" i="47"/>
  <c r="I115" i="47"/>
  <c r="I125" i="47"/>
  <c r="B47" i="47"/>
  <c r="I225" i="47"/>
  <c r="W393" i="47"/>
  <c r="I382" i="47"/>
  <c r="G184" i="47"/>
  <c r="E36" i="47"/>
  <c r="I428" i="47"/>
  <c r="I424" i="47"/>
  <c r="I281" i="47"/>
  <c r="G45" i="47"/>
  <c r="I119" i="47"/>
  <c r="B41" i="47"/>
  <c r="H47" i="47"/>
  <c r="I429" i="47"/>
  <c r="I403" i="47"/>
  <c r="E366" i="47"/>
  <c r="I307" i="47"/>
  <c r="C41" i="47"/>
  <c r="E35" i="47"/>
  <c r="H236" i="47"/>
  <c r="I193" i="47"/>
  <c r="C418" i="47"/>
  <c r="I361" i="47"/>
  <c r="C46" i="47"/>
  <c r="I256" i="47"/>
  <c r="I377" i="47"/>
  <c r="C44" i="47"/>
  <c r="H40" i="47"/>
  <c r="I251" i="47"/>
  <c r="I143" i="47"/>
  <c r="E38" i="47"/>
  <c r="G35" i="47"/>
  <c r="B33" i="47"/>
  <c r="I111" i="47"/>
  <c r="B132" i="47"/>
  <c r="D41" i="47"/>
  <c r="I404" i="47"/>
  <c r="C314" i="47"/>
  <c r="I137" i="47"/>
  <c r="H184" i="47"/>
  <c r="I278" i="47"/>
  <c r="I176" i="47"/>
  <c r="D48" i="47"/>
  <c r="B40" i="47"/>
  <c r="I118" i="47"/>
  <c r="D37" i="47"/>
  <c r="I140" i="47"/>
  <c r="G42" i="47"/>
  <c r="B392" i="47"/>
  <c r="I371" i="47"/>
  <c r="I297" i="47"/>
  <c r="I330" i="47"/>
  <c r="I320" i="47"/>
  <c r="I304" i="47"/>
  <c r="I294" i="47"/>
  <c r="I231" i="47"/>
  <c r="I149" i="47"/>
  <c r="Q132" i="47"/>
  <c r="I279" i="47"/>
  <c r="I201" i="47"/>
  <c r="I438" i="47"/>
  <c r="I410" i="47"/>
  <c r="I413" i="47"/>
  <c r="I352" i="47"/>
  <c r="I163" i="47"/>
  <c r="B184" i="47"/>
  <c r="C36" i="47"/>
  <c r="I219" i="47"/>
  <c r="I148" i="47"/>
  <c r="B314" i="47"/>
  <c r="I293" i="47"/>
  <c r="B36" i="47"/>
  <c r="I114" i="47"/>
  <c r="I139" i="47"/>
  <c r="I354" i="47"/>
  <c r="I150" i="47"/>
  <c r="I407" i="47"/>
  <c r="S52" i="47"/>
  <c r="AJ52" i="47" s="1"/>
  <c r="Y367" i="47"/>
  <c r="AJ423" i="47"/>
  <c r="S444" i="47"/>
  <c r="AH185" i="47"/>
  <c r="S46" i="47"/>
  <c r="AJ46" i="47" s="1"/>
  <c r="V367" i="47"/>
  <c r="I55" i="48"/>
  <c r="AF341" i="47"/>
  <c r="AH393" i="47"/>
  <c r="AJ319" i="47"/>
  <c r="S340" i="47"/>
  <c r="AC237" i="47"/>
  <c r="AJ345" i="47"/>
  <c r="S366" i="47"/>
  <c r="I471" i="47"/>
  <c r="AF315" i="47"/>
  <c r="Z315" i="47"/>
  <c r="AG419" i="47"/>
  <c r="AJ397" i="47"/>
  <c r="S418" i="47"/>
  <c r="D158" i="47"/>
  <c r="G262" i="47"/>
  <c r="E262" i="47"/>
  <c r="D288" i="47"/>
  <c r="C262" i="47"/>
  <c r="H262" i="47"/>
  <c r="S284" i="47"/>
  <c r="AJ284" i="47" s="1"/>
  <c r="B288" i="47"/>
  <c r="S206" i="47"/>
  <c r="AJ206" i="47" s="1"/>
  <c r="B210" i="47"/>
  <c r="C132" i="47"/>
  <c r="I310" i="47"/>
  <c r="E132" i="47"/>
  <c r="D132" i="47"/>
  <c r="S258" i="47"/>
  <c r="AJ258" i="47" s="1"/>
  <c r="B262" i="47"/>
  <c r="AG55" i="47" l="1"/>
  <c r="AD55" i="47"/>
  <c r="Z55" i="47"/>
  <c r="AF55" i="47"/>
  <c r="AE55" i="47"/>
  <c r="X55" i="47"/>
  <c r="AA55" i="47"/>
  <c r="V55" i="47"/>
  <c r="S153" i="47"/>
  <c r="AJ153" i="47" s="1"/>
  <c r="AI49" i="47"/>
  <c r="AI237" i="47"/>
  <c r="R49" i="47"/>
  <c r="R54" i="47" s="1"/>
  <c r="S205" i="47"/>
  <c r="AJ205" i="47" s="1"/>
  <c r="AI419" i="47"/>
  <c r="I388" i="47"/>
  <c r="I314" i="47"/>
  <c r="H315" i="47" s="1"/>
  <c r="I232" i="47"/>
  <c r="Y55" i="47"/>
  <c r="AC55" i="47"/>
  <c r="T444" i="47"/>
  <c r="N445" i="47"/>
  <c r="O445" i="47"/>
  <c r="AJ444" i="47"/>
  <c r="R445" i="47"/>
  <c r="L445" i="47"/>
  <c r="M445" i="47"/>
  <c r="P445" i="47"/>
  <c r="Q445" i="47"/>
  <c r="Q49" i="47"/>
  <c r="Q54" i="47" s="1"/>
  <c r="I41" i="47"/>
  <c r="I418" i="47"/>
  <c r="B158" i="47"/>
  <c r="I440" i="47"/>
  <c r="C288" i="47"/>
  <c r="I336" i="47"/>
  <c r="H210" i="47"/>
  <c r="I184" i="47"/>
  <c r="I392" i="47"/>
  <c r="S40" i="47"/>
  <c r="AJ40" i="47" s="1"/>
  <c r="S158" i="47"/>
  <c r="AI185" i="47"/>
  <c r="G132" i="47"/>
  <c r="Q393" i="47"/>
  <c r="O393" i="47"/>
  <c r="T392" i="47"/>
  <c r="R393" i="47"/>
  <c r="M393" i="47"/>
  <c r="N393" i="47"/>
  <c r="P393" i="47"/>
  <c r="AJ392" i="47"/>
  <c r="L393" i="47"/>
  <c r="S132" i="47"/>
  <c r="I40" i="47"/>
  <c r="I366" i="47"/>
  <c r="I44" i="47"/>
  <c r="H132" i="47"/>
  <c r="I37" i="47"/>
  <c r="L237" i="47"/>
  <c r="T236" i="47"/>
  <c r="AJ236" i="47"/>
  <c r="Q237" i="47"/>
  <c r="M237" i="47"/>
  <c r="P237" i="47"/>
  <c r="O237" i="47"/>
  <c r="R237" i="47"/>
  <c r="N237" i="47"/>
  <c r="AB159" i="47"/>
  <c r="AA159" i="47"/>
  <c r="X159" i="47"/>
  <c r="AG159" i="47"/>
  <c r="W159" i="47"/>
  <c r="AD159" i="47"/>
  <c r="Z159" i="47"/>
  <c r="AC159" i="47"/>
  <c r="Y159" i="47"/>
  <c r="AF159" i="47"/>
  <c r="AH159" i="47"/>
  <c r="AE159" i="47"/>
  <c r="I362" i="47"/>
  <c r="M419" i="47"/>
  <c r="L419" i="47"/>
  <c r="Q419" i="47"/>
  <c r="O419" i="47"/>
  <c r="T418" i="47"/>
  <c r="AJ418" i="47"/>
  <c r="R419" i="47"/>
  <c r="P419" i="47"/>
  <c r="N419" i="47"/>
  <c r="P367" i="47"/>
  <c r="AJ366" i="47"/>
  <c r="Q367" i="47"/>
  <c r="L367" i="47"/>
  <c r="R367" i="47"/>
  <c r="N367" i="47"/>
  <c r="T366" i="47"/>
  <c r="M367" i="47"/>
  <c r="O367" i="47"/>
  <c r="I36" i="47"/>
  <c r="I33" i="47"/>
  <c r="I48" i="47"/>
  <c r="I81" i="47"/>
  <c r="M315" i="47"/>
  <c r="AJ314" i="47"/>
  <c r="R315" i="47"/>
  <c r="T314" i="47"/>
  <c r="P315" i="47"/>
  <c r="O315" i="47"/>
  <c r="L315" i="47"/>
  <c r="Q315" i="47"/>
  <c r="N315" i="47"/>
  <c r="I340" i="47"/>
  <c r="I236" i="47"/>
  <c r="S154" i="47"/>
  <c r="AJ154" i="47" s="1"/>
  <c r="L50" i="47"/>
  <c r="D210" i="47"/>
  <c r="D315" i="47"/>
  <c r="B315" i="47"/>
  <c r="E315" i="47"/>
  <c r="I127" i="47"/>
  <c r="I132" i="47" s="1"/>
  <c r="B49" i="47"/>
  <c r="C158" i="47"/>
  <c r="AI367" i="47"/>
  <c r="I45" i="47"/>
  <c r="AJ33" i="47"/>
  <c r="I444" i="47"/>
  <c r="AJ184" i="47"/>
  <c r="M185" i="47"/>
  <c r="O185" i="47"/>
  <c r="R185" i="47"/>
  <c r="L185" i="47"/>
  <c r="Q185" i="47"/>
  <c r="N185" i="47"/>
  <c r="P185" i="47"/>
  <c r="T184" i="47"/>
  <c r="AI393" i="47"/>
  <c r="I43" i="47"/>
  <c r="I38" i="47"/>
  <c r="M49" i="47"/>
  <c r="M54" i="47" s="1"/>
  <c r="I47" i="47"/>
  <c r="I39" i="47"/>
  <c r="AI263" i="47"/>
  <c r="AI341" i="47"/>
  <c r="I42" i="47"/>
  <c r="E158" i="47"/>
  <c r="AB289" i="47"/>
  <c r="W289" i="47"/>
  <c r="AE289" i="47"/>
  <c r="X289" i="47"/>
  <c r="AF289" i="47"/>
  <c r="AH289" i="47"/>
  <c r="AG289" i="47"/>
  <c r="Y289" i="47"/>
  <c r="AA289" i="47"/>
  <c r="Z289" i="47"/>
  <c r="AD289" i="47"/>
  <c r="AC289" i="47"/>
  <c r="I180" i="47"/>
  <c r="G210" i="47"/>
  <c r="G288" i="47"/>
  <c r="H158" i="47"/>
  <c r="D262" i="47"/>
  <c r="H288" i="47"/>
  <c r="E210" i="47"/>
  <c r="L54" i="47"/>
  <c r="AI315" i="47"/>
  <c r="I414" i="47"/>
  <c r="C210" i="47"/>
  <c r="G158" i="47"/>
  <c r="E288" i="47"/>
  <c r="M341" i="47"/>
  <c r="L341" i="47"/>
  <c r="O341" i="47"/>
  <c r="N341" i="47"/>
  <c r="AJ340" i="47"/>
  <c r="R341" i="47"/>
  <c r="T340" i="47"/>
  <c r="Q341" i="47"/>
  <c r="P341" i="47"/>
  <c r="S257" i="47"/>
  <c r="S283" i="47"/>
  <c r="V289" i="47"/>
  <c r="AB55" i="47"/>
  <c r="AH55" i="47"/>
  <c r="I34" i="47"/>
  <c r="W55" i="47"/>
  <c r="S210" i="47"/>
  <c r="I35" i="47"/>
  <c r="I46" i="47"/>
  <c r="H52" i="47"/>
  <c r="G52" i="47"/>
  <c r="E52" i="47"/>
  <c r="C52" i="47"/>
  <c r="G315" i="47" l="1"/>
  <c r="AI55" i="47"/>
  <c r="C315" i="47"/>
  <c r="F315" i="47"/>
  <c r="AI159" i="47"/>
  <c r="S367" i="47"/>
  <c r="AJ367" i="47" s="1"/>
  <c r="S393" i="47"/>
  <c r="AJ393" i="47" s="1"/>
  <c r="AJ283" i="47"/>
  <c r="S288" i="47"/>
  <c r="E341" i="47"/>
  <c r="C341" i="47"/>
  <c r="H341" i="47"/>
  <c r="B341" i="47"/>
  <c r="F341" i="47"/>
  <c r="D341" i="47"/>
  <c r="G341" i="47"/>
  <c r="Q133" i="47"/>
  <c r="N133" i="47"/>
  <c r="AJ132" i="47"/>
  <c r="T132" i="47"/>
  <c r="P133" i="47"/>
  <c r="O133" i="47"/>
  <c r="R133" i="47"/>
  <c r="L133" i="47"/>
  <c r="M133" i="47"/>
  <c r="G393" i="47"/>
  <c r="C393" i="47"/>
  <c r="B393" i="47"/>
  <c r="F393" i="47"/>
  <c r="E393" i="47"/>
  <c r="H393" i="47"/>
  <c r="D393" i="47"/>
  <c r="O211" i="47"/>
  <c r="M211" i="47"/>
  <c r="Q211" i="47"/>
  <c r="AJ210" i="47"/>
  <c r="N211" i="47"/>
  <c r="P211" i="47"/>
  <c r="T210" i="47"/>
  <c r="R211" i="47"/>
  <c r="L211" i="47"/>
  <c r="AJ257" i="47"/>
  <c r="S262" i="47"/>
  <c r="S341" i="47"/>
  <c r="AJ341" i="47" s="1"/>
  <c r="I205" i="47"/>
  <c r="I210" i="47" s="1"/>
  <c r="C445" i="47"/>
  <c r="H445" i="47"/>
  <c r="F445" i="47"/>
  <c r="G445" i="47"/>
  <c r="B445" i="47"/>
  <c r="D445" i="47"/>
  <c r="E445" i="47"/>
  <c r="B54" i="47"/>
  <c r="H49" i="47"/>
  <c r="H54" i="47" s="1"/>
  <c r="D185" i="47"/>
  <c r="H185" i="47"/>
  <c r="B185" i="47"/>
  <c r="G185" i="47"/>
  <c r="F185" i="47"/>
  <c r="E185" i="47"/>
  <c r="C185" i="47"/>
  <c r="I283" i="47"/>
  <c r="I288" i="47" s="1"/>
  <c r="I257" i="47"/>
  <c r="I262" i="47" s="1"/>
  <c r="D49" i="47"/>
  <c r="D54" i="47" s="1"/>
  <c r="S315" i="47"/>
  <c r="AJ315" i="47" s="1"/>
  <c r="S419" i="47"/>
  <c r="AJ419" i="47" s="1"/>
  <c r="I153" i="47"/>
  <c r="I158" i="47" s="1"/>
  <c r="I258" i="47"/>
  <c r="S185" i="47"/>
  <c r="AJ185" i="47" s="1"/>
  <c r="G50" i="47"/>
  <c r="G367" i="47"/>
  <c r="C367" i="47"/>
  <c r="D367" i="47"/>
  <c r="E367" i="47"/>
  <c r="B367" i="47"/>
  <c r="F367" i="47"/>
  <c r="H367" i="47"/>
  <c r="P159" i="47"/>
  <c r="N159" i="47"/>
  <c r="Q159" i="47"/>
  <c r="AJ158" i="47"/>
  <c r="O159" i="47"/>
  <c r="R159" i="47"/>
  <c r="L159" i="47"/>
  <c r="T158" i="47"/>
  <c r="M159" i="47"/>
  <c r="G49" i="47"/>
  <c r="G54" i="47" s="1"/>
  <c r="S49" i="47"/>
  <c r="E50" i="47"/>
  <c r="F133" i="47"/>
  <c r="B133" i="47"/>
  <c r="D133" i="47"/>
  <c r="G133" i="47"/>
  <c r="E133" i="47"/>
  <c r="H133" i="47"/>
  <c r="C133" i="47"/>
  <c r="D50" i="47"/>
  <c r="C50" i="47"/>
  <c r="C49" i="47"/>
  <c r="C54" i="47" s="1"/>
  <c r="S237" i="47"/>
  <c r="AJ237" i="47" s="1"/>
  <c r="S445" i="47"/>
  <c r="AJ445" i="47" s="1"/>
  <c r="B50" i="47"/>
  <c r="I154" i="47"/>
  <c r="I206" i="47"/>
  <c r="S50" i="47"/>
  <c r="AJ50" i="47" s="1"/>
  <c r="I284" i="47"/>
  <c r="B52" i="47"/>
  <c r="I130" i="47"/>
  <c r="H50" i="47"/>
  <c r="AI289" i="47"/>
  <c r="E49" i="47"/>
  <c r="E54" i="47" s="1"/>
  <c r="I315" i="47"/>
  <c r="E237" i="47"/>
  <c r="G237" i="47"/>
  <c r="D237" i="47"/>
  <c r="B237" i="47"/>
  <c r="C237" i="47"/>
  <c r="H237" i="47"/>
  <c r="F237" i="47"/>
  <c r="B419" i="47"/>
  <c r="E419" i="47"/>
  <c r="F419" i="47"/>
  <c r="C419" i="47"/>
  <c r="G419" i="47"/>
  <c r="D419" i="47"/>
  <c r="H419" i="47"/>
  <c r="I573" i="46"/>
  <c r="I572" i="46"/>
  <c r="I571" i="46"/>
  <c r="I570" i="46"/>
  <c r="I569" i="46"/>
  <c r="I568" i="46"/>
  <c r="I567" i="46"/>
  <c r="I566" i="46"/>
  <c r="I565" i="46"/>
  <c r="I564" i="46"/>
  <c r="I563" i="46"/>
  <c r="I562" i="46"/>
  <c r="I561" i="46"/>
  <c r="I560" i="46"/>
  <c r="I559" i="46"/>
  <c r="I558" i="46"/>
  <c r="I557" i="46"/>
  <c r="I556" i="46"/>
  <c r="I555" i="46"/>
  <c r="I554" i="46"/>
  <c r="I547" i="46"/>
  <c r="I546" i="46"/>
  <c r="I545" i="46"/>
  <c r="I544" i="46"/>
  <c r="I543" i="46"/>
  <c r="I542" i="46"/>
  <c r="I541" i="46"/>
  <c r="I540" i="46"/>
  <c r="I539" i="46"/>
  <c r="I538" i="46"/>
  <c r="I537" i="46"/>
  <c r="I536" i="46"/>
  <c r="I535" i="46"/>
  <c r="I534" i="46"/>
  <c r="I533" i="46"/>
  <c r="I532" i="46"/>
  <c r="I531" i="46"/>
  <c r="I530" i="46"/>
  <c r="I529" i="46"/>
  <c r="I528" i="46"/>
  <c r="I521" i="46"/>
  <c r="I520" i="46"/>
  <c r="I519" i="46"/>
  <c r="I518" i="46"/>
  <c r="I517" i="46"/>
  <c r="I516" i="46"/>
  <c r="I515" i="46"/>
  <c r="I514" i="46"/>
  <c r="I513" i="46"/>
  <c r="I512" i="46"/>
  <c r="I511" i="46"/>
  <c r="I510" i="46"/>
  <c r="I509" i="46"/>
  <c r="I508" i="46"/>
  <c r="I507" i="46"/>
  <c r="I506" i="46"/>
  <c r="I505" i="46"/>
  <c r="I504" i="46"/>
  <c r="I503" i="46"/>
  <c r="I502" i="46"/>
  <c r="I495" i="46"/>
  <c r="I494" i="46"/>
  <c r="I493" i="46"/>
  <c r="I492" i="46"/>
  <c r="I491" i="46"/>
  <c r="I490" i="46"/>
  <c r="I489" i="46"/>
  <c r="I488" i="46"/>
  <c r="I487" i="46"/>
  <c r="I485" i="46"/>
  <c r="I484" i="46"/>
  <c r="I483" i="46"/>
  <c r="I482" i="46"/>
  <c r="I481" i="46"/>
  <c r="I480" i="46"/>
  <c r="I479" i="46"/>
  <c r="I478" i="46"/>
  <c r="I477" i="46"/>
  <c r="I476" i="46"/>
  <c r="I393" i="47" l="1"/>
  <c r="I450" i="46"/>
  <c r="F60" i="46"/>
  <c r="F68" i="46"/>
  <c r="I458" i="46"/>
  <c r="I466" i="46"/>
  <c r="F76" i="46"/>
  <c r="F59" i="46"/>
  <c r="I475" i="46"/>
  <c r="I496" i="46" s="1"/>
  <c r="F496" i="46"/>
  <c r="I237" i="47"/>
  <c r="I52" i="47"/>
  <c r="S159" i="47"/>
  <c r="AJ159" i="47" s="1"/>
  <c r="I49" i="47"/>
  <c r="I54" i="47" s="1"/>
  <c r="I454" i="46"/>
  <c r="F64" i="46"/>
  <c r="I462" i="46"/>
  <c r="F72" i="46"/>
  <c r="I451" i="46"/>
  <c r="F61" i="46"/>
  <c r="F65" i="46"/>
  <c r="I455" i="46"/>
  <c r="I459" i="46"/>
  <c r="F69" i="46"/>
  <c r="F73" i="46"/>
  <c r="I463" i="46"/>
  <c r="I467" i="46"/>
  <c r="F77" i="46"/>
  <c r="I133" i="47"/>
  <c r="I367" i="47"/>
  <c r="H159" i="47"/>
  <c r="D159" i="47"/>
  <c r="G159" i="47"/>
  <c r="E159" i="47"/>
  <c r="B159" i="47"/>
  <c r="C159" i="47"/>
  <c r="F159" i="47"/>
  <c r="H211" i="47"/>
  <c r="B211" i="47"/>
  <c r="G211" i="47"/>
  <c r="C211" i="47"/>
  <c r="F211" i="47"/>
  <c r="E211" i="47"/>
  <c r="D211" i="47"/>
  <c r="I341" i="47"/>
  <c r="F66" i="46"/>
  <c r="I456" i="46"/>
  <c r="I468" i="46"/>
  <c r="F78" i="46"/>
  <c r="I419" i="47"/>
  <c r="I185" i="47"/>
  <c r="I553" i="46"/>
  <c r="I574" i="46" s="1"/>
  <c r="F574" i="46"/>
  <c r="AJ49" i="47"/>
  <c r="S54" i="47"/>
  <c r="I445" i="47"/>
  <c r="I460" i="46"/>
  <c r="F70" i="46"/>
  <c r="N263" i="47"/>
  <c r="L263" i="47"/>
  <c r="O263" i="47"/>
  <c r="T262" i="47"/>
  <c r="P263" i="47"/>
  <c r="AJ262" i="47"/>
  <c r="Q263" i="47"/>
  <c r="R263" i="47"/>
  <c r="M263" i="47"/>
  <c r="I449" i="46"/>
  <c r="F470" i="46"/>
  <c r="I453" i="46"/>
  <c r="F63" i="46"/>
  <c r="I457" i="46"/>
  <c r="F67" i="46"/>
  <c r="I461" i="46"/>
  <c r="F71" i="46"/>
  <c r="I465" i="46"/>
  <c r="F75" i="46"/>
  <c r="I469" i="46"/>
  <c r="F79" i="46"/>
  <c r="I527" i="46"/>
  <c r="I548" i="46" s="1"/>
  <c r="F548" i="46"/>
  <c r="D263" i="47"/>
  <c r="C263" i="47"/>
  <c r="G263" i="47"/>
  <c r="H263" i="47"/>
  <c r="F263" i="47"/>
  <c r="E263" i="47"/>
  <c r="B263" i="47"/>
  <c r="S211" i="47"/>
  <c r="AJ211" i="47" s="1"/>
  <c r="AJ288" i="47"/>
  <c r="R289" i="47"/>
  <c r="P289" i="47"/>
  <c r="M289" i="47"/>
  <c r="T288" i="47"/>
  <c r="L289" i="47"/>
  <c r="N289" i="47"/>
  <c r="O289" i="47"/>
  <c r="Q289" i="47"/>
  <c r="I452" i="46"/>
  <c r="F62" i="46"/>
  <c r="I464" i="46"/>
  <c r="F74" i="46"/>
  <c r="I501" i="46"/>
  <c r="I522" i="46" s="1"/>
  <c r="F522" i="46"/>
  <c r="I50" i="47"/>
  <c r="F289" i="47"/>
  <c r="D289" i="47"/>
  <c r="B289" i="47"/>
  <c r="E289" i="47"/>
  <c r="G289" i="47"/>
  <c r="C289" i="47"/>
  <c r="H289" i="47"/>
  <c r="S133" i="47"/>
  <c r="AJ133" i="47" s="1"/>
  <c r="P105" i="46"/>
  <c r="P27" i="46" s="1"/>
  <c r="P100" i="46"/>
  <c r="P22" i="46" s="1"/>
  <c r="P104" i="46"/>
  <c r="P26" i="46" s="1"/>
  <c r="P103" i="46"/>
  <c r="P25" i="46" s="1"/>
  <c r="P102" i="46"/>
  <c r="P24" i="46" s="1"/>
  <c r="P86" i="46"/>
  <c r="P8" i="46" s="1"/>
  <c r="P87" i="46"/>
  <c r="P9" i="46" s="1"/>
  <c r="P88" i="46"/>
  <c r="P10" i="46" s="1"/>
  <c r="P89" i="46"/>
  <c r="P11" i="46" s="1"/>
  <c r="P93" i="46"/>
  <c r="P15" i="46" s="1"/>
  <c r="P95" i="46"/>
  <c r="P97" i="46"/>
  <c r="P19" i="46" s="1"/>
  <c r="P98" i="46"/>
  <c r="P20" i="46" s="1"/>
  <c r="P90" i="46"/>
  <c r="P12" i="46" s="1"/>
  <c r="P101" i="46"/>
  <c r="P23" i="46" s="1"/>
  <c r="AH45" i="46"/>
  <c r="AI284" i="46"/>
  <c r="AI287" i="46"/>
  <c r="AI362" i="46"/>
  <c r="AG392" i="46"/>
  <c r="I263" i="47" l="1"/>
  <c r="AH418" i="46"/>
  <c r="AG53" i="46"/>
  <c r="AH262" i="46"/>
  <c r="AI261" i="46"/>
  <c r="AH51" i="46"/>
  <c r="AI336" i="46"/>
  <c r="AI243" i="46"/>
  <c r="AI154" i="46"/>
  <c r="AI117" i="46"/>
  <c r="AH184" i="46"/>
  <c r="AI440" i="46"/>
  <c r="AI433" i="46"/>
  <c r="AI406" i="46"/>
  <c r="AI388" i="46"/>
  <c r="AI380" i="46"/>
  <c r="AI377" i="46"/>
  <c r="AI298" i="46"/>
  <c r="AE314" i="46"/>
  <c r="AI285" i="46"/>
  <c r="AE366" i="46"/>
  <c r="AI332" i="46"/>
  <c r="AC314" i="46"/>
  <c r="AI268" i="46"/>
  <c r="AI248" i="46"/>
  <c r="AI235" i="46"/>
  <c r="AI191" i="46"/>
  <c r="AI178" i="46"/>
  <c r="AI170" i="46"/>
  <c r="AI157" i="46"/>
  <c r="AD51" i="46"/>
  <c r="AH50" i="46"/>
  <c r="AG44" i="46"/>
  <c r="AH36" i="46"/>
  <c r="AG366" i="46"/>
  <c r="AI437" i="46"/>
  <c r="AI429" i="46"/>
  <c r="Z314" i="46"/>
  <c r="AI353" i="46"/>
  <c r="Z366" i="46"/>
  <c r="AH288" i="46"/>
  <c r="AE262" i="46"/>
  <c r="AE184" i="46"/>
  <c r="AG47" i="46"/>
  <c r="AI249" i="46"/>
  <c r="AI410" i="46"/>
  <c r="AI441" i="46"/>
  <c r="AI435" i="46"/>
  <c r="AH444" i="46"/>
  <c r="AI430" i="46"/>
  <c r="AI425" i="46"/>
  <c r="AI412" i="46"/>
  <c r="AI407" i="46"/>
  <c r="AI402" i="46"/>
  <c r="AE418" i="46"/>
  <c r="Y418" i="46"/>
  <c r="AI389" i="46"/>
  <c r="AI381" i="46"/>
  <c r="AI378" i="46"/>
  <c r="AA38" i="46"/>
  <c r="AG418" i="46"/>
  <c r="AI385" i="46"/>
  <c r="AD392" i="46"/>
  <c r="AI361" i="46"/>
  <c r="AI328" i="46"/>
  <c r="AI320" i="46"/>
  <c r="AI310" i="46"/>
  <c r="AI300" i="46"/>
  <c r="AI299" i="46"/>
  <c r="X314" i="46"/>
  <c r="AI347" i="46"/>
  <c r="X366" i="46"/>
  <c r="AI334" i="46"/>
  <c r="AH340" i="46"/>
  <c r="AI309" i="46"/>
  <c r="AG314" i="46"/>
  <c r="AH314" i="46"/>
  <c r="AI269" i="46"/>
  <c r="AA288" i="46"/>
  <c r="AI234" i="46"/>
  <c r="AI230" i="46"/>
  <c r="AI209" i="46"/>
  <c r="AI270" i="46"/>
  <c r="Z262" i="46"/>
  <c r="AI250" i="46"/>
  <c r="AC262" i="46"/>
  <c r="AH40" i="46"/>
  <c r="AH236" i="46"/>
  <c r="AG210" i="46"/>
  <c r="Z184" i="46"/>
  <c r="X184" i="46"/>
  <c r="AC184" i="46"/>
  <c r="AI150" i="46"/>
  <c r="W51" i="46"/>
  <c r="AG39" i="46"/>
  <c r="AI147" i="46"/>
  <c r="AF615" i="46"/>
  <c r="AF619" i="46"/>
  <c r="AI436" i="46"/>
  <c r="AI404" i="46"/>
  <c r="AI349" i="46"/>
  <c r="X418" i="46"/>
  <c r="AC418" i="46"/>
  <c r="AC366" i="46"/>
  <c r="AI358" i="46"/>
  <c r="AH38" i="46"/>
  <c r="V262" i="46"/>
  <c r="AI232" i="46"/>
  <c r="AI143" i="46"/>
  <c r="AH52" i="46"/>
  <c r="AH48" i="46"/>
  <c r="AG42" i="46"/>
  <c r="AG51" i="46"/>
  <c r="AG43" i="46"/>
  <c r="AI365" i="46"/>
  <c r="AI443" i="46"/>
  <c r="AH366" i="46"/>
  <c r="AI258" i="46"/>
  <c r="AG262" i="46"/>
  <c r="AG35" i="46"/>
  <c r="Z418" i="46"/>
  <c r="X262" i="46"/>
  <c r="AG41" i="46"/>
  <c r="AG37" i="46"/>
  <c r="W444" i="46"/>
  <c r="W262" i="46"/>
  <c r="AE47" i="46"/>
  <c r="W43" i="46"/>
  <c r="V35" i="46"/>
  <c r="AI113" i="46"/>
  <c r="AE50" i="46"/>
  <c r="AF46" i="46"/>
  <c r="W40" i="46"/>
  <c r="AA37" i="46"/>
  <c r="AA33" i="46"/>
  <c r="AA132" i="46"/>
  <c r="AI438" i="46"/>
  <c r="AI424" i="46"/>
  <c r="AI372" i="46"/>
  <c r="AI360" i="46"/>
  <c r="W366" i="46"/>
  <c r="AI339" i="46"/>
  <c r="AI229" i="46"/>
  <c r="AG288" i="46"/>
  <c r="Z236" i="46"/>
  <c r="AI152" i="46"/>
  <c r="AI141" i="46"/>
  <c r="AE158" i="46"/>
  <c r="X53" i="46"/>
  <c r="W50" i="46"/>
  <c r="AE46" i="46"/>
  <c r="AC43" i="46"/>
  <c r="Z40" i="46"/>
  <c r="X37" i="46"/>
  <c r="W34" i="46"/>
  <c r="AI142" i="46"/>
  <c r="AH53" i="46"/>
  <c r="X51" i="46"/>
  <c r="AC48" i="46"/>
  <c r="AD44" i="46"/>
  <c r="AH41" i="46"/>
  <c r="X39" i="46"/>
  <c r="AC36" i="46"/>
  <c r="AH132" i="46"/>
  <c r="AH33" i="46"/>
  <c r="AG49" i="46"/>
  <c r="AF611" i="46"/>
  <c r="F18" i="46"/>
  <c r="I70" i="46"/>
  <c r="I159" i="47"/>
  <c r="I68" i="46"/>
  <c r="F16" i="46"/>
  <c r="AA444" i="46"/>
  <c r="AI428" i="46"/>
  <c r="AI411" i="46"/>
  <c r="AI409" i="46"/>
  <c r="AD418" i="46"/>
  <c r="AI391" i="46"/>
  <c r="AI374" i="46"/>
  <c r="AH392" i="46"/>
  <c r="AI363" i="46"/>
  <c r="AI330" i="46"/>
  <c r="AI322" i="46"/>
  <c r="W314" i="46"/>
  <c r="AI356" i="46"/>
  <c r="AG340" i="46"/>
  <c r="AI295" i="46"/>
  <c r="AI271" i="46"/>
  <c r="AF288" i="46"/>
  <c r="AI224" i="46"/>
  <c r="AI216" i="46"/>
  <c r="AI277" i="46"/>
  <c r="AI273" i="46"/>
  <c r="AE288" i="46"/>
  <c r="AI253" i="46"/>
  <c r="AI245" i="46"/>
  <c r="AI244" i="46"/>
  <c r="AA262" i="46"/>
  <c r="X236" i="46"/>
  <c r="X210" i="46"/>
  <c r="AI173" i="46"/>
  <c r="AA184" i="46"/>
  <c r="AI144" i="46"/>
  <c r="AC158" i="46"/>
  <c r="V53" i="46"/>
  <c r="AI131" i="46"/>
  <c r="AA51" i="46"/>
  <c r="AE49" i="46"/>
  <c r="Y48" i="46"/>
  <c r="AC46" i="46"/>
  <c r="W45" i="46"/>
  <c r="AA43" i="46"/>
  <c r="AE41" i="46"/>
  <c r="X40" i="46"/>
  <c r="AD38" i="46"/>
  <c r="V37" i="46"/>
  <c r="AI115" i="46"/>
  <c r="Z35" i="46"/>
  <c r="AE132" i="46"/>
  <c r="AE33" i="46"/>
  <c r="AF210" i="46"/>
  <c r="AI176" i="46"/>
  <c r="AI146" i="46"/>
  <c r="AI138" i="46"/>
  <c r="AF53" i="46"/>
  <c r="Z52" i="46"/>
  <c r="AI129" i="46"/>
  <c r="V51" i="46"/>
  <c r="AF49" i="46"/>
  <c r="Z48" i="46"/>
  <c r="V47" i="46"/>
  <c r="AI125" i="46"/>
  <c r="AE45" i="46"/>
  <c r="Z44" i="46"/>
  <c r="V43" i="46"/>
  <c r="AI121" i="46"/>
  <c r="AF41" i="46"/>
  <c r="AF37" i="46"/>
  <c r="Z36" i="46"/>
  <c r="W35" i="46"/>
  <c r="AF33" i="46"/>
  <c r="AF132" i="46"/>
  <c r="AI311" i="46"/>
  <c r="AF618" i="46"/>
  <c r="AF605" i="46"/>
  <c r="AF612" i="46"/>
  <c r="F22" i="46"/>
  <c r="I74" i="46"/>
  <c r="I470" i="46"/>
  <c r="AI241" i="46"/>
  <c r="AH34" i="46"/>
  <c r="F8" i="46"/>
  <c r="I60" i="46"/>
  <c r="AI357" i="46"/>
  <c r="AD52" i="46"/>
  <c r="X46" i="46"/>
  <c r="Z41" i="46"/>
  <c r="Z132" i="46"/>
  <c r="Z33" i="46"/>
  <c r="AI179" i="46"/>
  <c r="AI156" i="46"/>
  <c r="AI130" i="46"/>
  <c r="V52" i="46"/>
  <c r="AI126" i="46"/>
  <c r="V48" i="46"/>
  <c r="AA41" i="46"/>
  <c r="AE38" i="46"/>
  <c r="V36" i="46"/>
  <c r="AI114" i="46"/>
  <c r="AD444" i="46"/>
  <c r="AI432" i="46"/>
  <c r="AF418" i="46"/>
  <c r="W340" i="46"/>
  <c r="Y314" i="46"/>
  <c r="AI348" i="46"/>
  <c r="Y366" i="46"/>
  <c r="V314" i="46"/>
  <c r="AI293" i="46"/>
  <c r="AI221" i="46"/>
  <c r="AI208" i="46"/>
  <c r="AD262" i="46"/>
  <c r="AI222" i="46"/>
  <c r="AI201" i="46"/>
  <c r="Z210" i="46"/>
  <c r="AD184" i="46"/>
  <c r="AA48" i="46"/>
  <c r="Y45" i="46"/>
  <c r="W42" i="46"/>
  <c r="AF38" i="46"/>
  <c r="AC35" i="46"/>
  <c r="AH210" i="46"/>
  <c r="AG46" i="46"/>
  <c r="AG34" i="46"/>
  <c r="AC52" i="46"/>
  <c r="AH49" i="46"/>
  <c r="X47" i="46"/>
  <c r="AG45" i="46"/>
  <c r="X43" i="46"/>
  <c r="AC40" i="46"/>
  <c r="AH37" i="46"/>
  <c r="Y35" i="46"/>
  <c r="AF622" i="46"/>
  <c r="F23" i="46"/>
  <c r="I75" i="46"/>
  <c r="N55" i="47"/>
  <c r="L55" i="47"/>
  <c r="AJ54" i="47"/>
  <c r="O55" i="47"/>
  <c r="T54" i="47"/>
  <c r="M55" i="47"/>
  <c r="P55" i="47"/>
  <c r="R55" i="47"/>
  <c r="Q55" i="47"/>
  <c r="Y444" i="46"/>
  <c r="AI415" i="46"/>
  <c r="AA418" i="46"/>
  <c r="AI375" i="46"/>
  <c r="AE392" i="46"/>
  <c r="AI405" i="46"/>
  <c r="AI386" i="46"/>
  <c r="AI383" i="46"/>
  <c r="AI376" i="46"/>
  <c r="AF392" i="46"/>
  <c r="AI333" i="46"/>
  <c r="AI325" i="46"/>
  <c r="AI312" i="46"/>
  <c r="AI307" i="46"/>
  <c r="AI304" i="46"/>
  <c r="AI296" i="46"/>
  <c r="AI283" i="46"/>
  <c r="AI337" i="46"/>
  <c r="AI321" i="46"/>
  <c r="AE340" i="46"/>
  <c r="AI274" i="46"/>
  <c r="AD288" i="46"/>
  <c r="AI227" i="46"/>
  <c r="AA236" i="46"/>
  <c r="AF236" i="46"/>
  <c r="AC288" i="46"/>
  <c r="Y262" i="46"/>
  <c r="AI231" i="46"/>
  <c r="AI223" i="46"/>
  <c r="AI219" i="46"/>
  <c r="V236" i="46"/>
  <c r="AI215" i="46"/>
  <c r="AI206" i="46"/>
  <c r="AI198" i="46"/>
  <c r="V210" i="46"/>
  <c r="AI189" i="46"/>
  <c r="AI168" i="46"/>
  <c r="Y184" i="46"/>
  <c r="AI155" i="46"/>
  <c r="AI139" i="46"/>
  <c r="Z158" i="46"/>
  <c r="AF52" i="46"/>
  <c r="Y51" i="46"/>
  <c r="AC49" i="46"/>
  <c r="W48" i="46"/>
  <c r="Z46" i="46"/>
  <c r="AE44" i="46"/>
  <c r="Y43" i="46"/>
  <c r="AC41" i="46"/>
  <c r="V40" i="46"/>
  <c r="AI118" i="46"/>
  <c r="AF36" i="46"/>
  <c r="X35" i="46"/>
  <c r="AC132" i="46"/>
  <c r="AC33" i="46"/>
  <c r="AD210" i="46"/>
  <c r="AI171" i="46"/>
  <c r="AG48" i="46"/>
  <c r="AH158" i="46"/>
  <c r="AD53" i="46"/>
  <c r="X52" i="46"/>
  <c r="AG50" i="46"/>
  <c r="AD49" i="46"/>
  <c r="X48" i="46"/>
  <c r="AH46" i="46"/>
  <c r="AC45" i="46"/>
  <c r="X44" i="46"/>
  <c r="AH42" i="46"/>
  <c r="AD41" i="46"/>
  <c r="Y40" i="46"/>
  <c r="AG38" i="46"/>
  <c r="AD37" i="46"/>
  <c r="X36" i="46"/>
  <c r="AD33" i="46"/>
  <c r="AD132" i="46"/>
  <c r="AF624" i="46"/>
  <c r="AF617" i="46"/>
  <c r="AF607" i="46"/>
  <c r="P85" i="46"/>
  <c r="P7" i="46" s="1"/>
  <c r="I71" i="46"/>
  <c r="F19" i="46"/>
  <c r="AI352" i="46"/>
  <c r="I73" i="46"/>
  <c r="F21" i="46"/>
  <c r="G55" i="47"/>
  <c r="D55" i="47"/>
  <c r="B55" i="47"/>
  <c r="E55" i="47"/>
  <c r="H55" i="47"/>
  <c r="C55" i="47"/>
  <c r="F55" i="47"/>
  <c r="AC392" i="46"/>
  <c r="AC340" i="46"/>
  <c r="AD236" i="46"/>
  <c r="Z288" i="46"/>
  <c r="AE39" i="46"/>
  <c r="AI192" i="46"/>
  <c r="AI151" i="46"/>
  <c r="AA53" i="46"/>
  <c r="AF42" i="46"/>
  <c r="AE34" i="46"/>
  <c r="AI413" i="46"/>
  <c r="AI434" i="46"/>
  <c r="W418" i="46"/>
  <c r="AI331" i="46"/>
  <c r="AI259" i="46"/>
  <c r="AI260" i="46"/>
  <c r="AI228" i="46"/>
  <c r="AI199" i="46"/>
  <c r="AI166" i="46"/>
  <c r="AF50" i="46"/>
  <c r="AI124" i="46"/>
  <c r="V46" i="46"/>
  <c r="AC39" i="46"/>
  <c r="AF34" i="46"/>
  <c r="AD158" i="46"/>
  <c r="AC50" i="46"/>
  <c r="AH47" i="46"/>
  <c r="AH43" i="46"/>
  <c r="AH39" i="46"/>
  <c r="AI345" i="46"/>
  <c r="I211" i="47"/>
  <c r="AI426" i="46"/>
  <c r="AI417" i="46"/>
  <c r="AI400" i="46"/>
  <c r="AI387" i="46"/>
  <c r="AI384" i="46"/>
  <c r="X392" i="46"/>
  <c r="V418" i="46"/>
  <c r="AI397" i="46"/>
  <c r="Y392" i="46"/>
  <c r="AD340" i="46"/>
  <c r="AI313" i="46"/>
  <c r="AI308" i="46"/>
  <c r="AI305" i="46"/>
  <c r="AF314" i="46"/>
  <c r="AI354" i="46"/>
  <c r="AF366" i="46"/>
  <c r="AI338" i="46"/>
  <c r="AI335" i="46"/>
  <c r="X340" i="46"/>
  <c r="AI301" i="46"/>
  <c r="AI278" i="46"/>
  <c r="AI275" i="46"/>
  <c r="W288" i="46"/>
  <c r="AI254" i="46"/>
  <c r="AI220" i="46"/>
  <c r="Y236" i="46"/>
  <c r="AI207" i="46"/>
  <c r="AI267" i="46"/>
  <c r="V288" i="46"/>
  <c r="AI255" i="46"/>
  <c r="AI251" i="46"/>
  <c r="AG236" i="46"/>
  <c r="AI177" i="46"/>
  <c r="AI169" i="46"/>
  <c r="AA158" i="46"/>
  <c r="AE53" i="46"/>
  <c r="Y52" i="46"/>
  <c r="AD50" i="46"/>
  <c r="V49" i="46"/>
  <c r="AI127" i="46"/>
  <c r="AA47" i="46"/>
  <c r="AF45" i="46"/>
  <c r="Y44" i="46"/>
  <c r="AC42" i="46"/>
  <c r="AI119" i="46"/>
  <c r="V41" i="46"/>
  <c r="AA39" i="46"/>
  <c r="AE37" i="46"/>
  <c r="Y36" i="46"/>
  <c r="AD34" i="46"/>
  <c r="V33" i="46"/>
  <c r="V132" i="46"/>
  <c r="AI111" i="46"/>
  <c r="W210" i="46"/>
  <c r="V184" i="46"/>
  <c r="AI163" i="46"/>
  <c r="AI148" i="46"/>
  <c r="W53" i="46"/>
  <c r="AE51" i="46"/>
  <c r="Z50" i="46"/>
  <c r="W49" i="46"/>
  <c r="AF47" i="46"/>
  <c r="AA46" i="46"/>
  <c r="V45" i="46"/>
  <c r="AI123" i="46"/>
  <c r="AF43" i="46"/>
  <c r="Z42" i="46"/>
  <c r="W41" i="46"/>
  <c r="AF39" i="46"/>
  <c r="Z38" i="46"/>
  <c r="W37" i="46"/>
  <c r="AF35" i="46"/>
  <c r="Z34" i="46"/>
  <c r="W132" i="46"/>
  <c r="W33" i="46"/>
  <c r="AF610" i="46"/>
  <c r="AF623" i="46"/>
  <c r="S289" i="47"/>
  <c r="AJ289" i="47" s="1"/>
  <c r="D549" i="46"/>
  <c r="E549" i="46"/>
  <c r="C549" i="46"/>
  <c r="H549" i="46"/>
  <c r="G549" i="46"/>
  <c r="F549" i="46"/>
  <c r="B549" i="46"/>
  <c r="S263" i="47"/>
  <c r="AJ263" i="47" s="1"/>
  <c r="E575" i="46"/>
  <c r="H575" i="46"/>
  <c r="C575" i="46"/>
  <c r="B575" i="46"/>
  <c r="F575" i="46"/>
  <c r="D575" i="46"/>
  <c r="G575" i="46"/>
  <c r="AG33" i="46"/>
  <c r="I64" i="46"/>
  <c r="F12" i="46"/>
  <c r="AG184" i="46"/>
  <c r="F24" i="46"/>
  <c r="I76" i="46"/>
  <c r="Z49" i="46"/>
  <c r="Y38" i="46"/>
  <c r="AA210" i="46"/>
  <c r="AA49" i="46"/>
  <c r="V44" i="46"/>
  <c r="AI122" i="46"/>
  <c r="F20" i="46"/>
  <c r="I72" i="46"/>
  <c r="AC444" i="46"/>
  <c r="AI373" i="46"/>
  <c r="AI297" i="46"/>
  <c r="AI346" i="46"/>
  <c r="Z340" i="46"/>
  <c r="Y288" i="46"/>
  <c r="AI182" i="46"/>
  <c r="AI153" i="46"/>
  <c r="V158" i="46"/>
  <c r="AI137" i="46"/>
  <c r="X49" i="46"/>
  <c r="AE42" i="46"/>
  <c r="W38" i="46"/>
  <c r="Y210" i="46"/>
  <c r="AD46" i="46"/>
  <c r="AD42" i="46"/>
  <c r="Y37" i="46"/>
  <c r="AC34" i="46"/>
  <c r="AF614" i="46"/>
  <c r="I78" i="46"/>
  <c r="F26" i="46"/>
  <c r="V392" i="46"/>
  <c r="AI371" i="46"/>
  <c r="AI399" i="46"/>
  <c r="W392" i="46"/>
  <c r="AI329" i="46"/>
  <c r="AA340" i="46"/>
  <c r="AI306" i="46"/>
  <c r="AD314" i="46"/>
  <c r="AI282" i="46"/>
  <c r="AI359" i="46"/>
  <c r="AI351" i="46"/>
  <c r="AD366" i="46"/>
  <c r="AI327" i="46"/>
  <c r="AI323" i="46"/>
  <c r="V340" i="46"/>
  <c r="AI319" i="46"/>
  <c r="AI286" i="46"/>
  <c r="AI257" i="46"/>
  <c r="W236" i="46"/>
  <c r="AI202" i="46"/>
  <c r="AI247" i="46"/>
  <c r="AI242" i="46"/>
  <c r="AI233" i="46"/>
  <c r="AI217" i="46"/>
  <c r="AE236" i="46"/>
  <c r="AI204" i="46"/>
  <c r="AI200" i="46"/>
  <c r="AI193" i="46"/>
  <c r="AE210" i="46"/>
  <c r="AI180" i="46"/>
  <c r="AI172" i="46"/>
  <c r="AI164" i="46"/>
  <c r="AC53" i="46"/>
  <c r="W52" i="46"/>
  <c r="AA50" i="46"/>
  <c r="AF48" i="46"/>
  <c r="Y47" i="46"/>
  <c r="AD45" i="46"/>
  <c r="W44" i="46"/>
  <c r="AA42" i="46"/>
  <c r="AF40" i="46"/>
  <c r="Y39" i="46"/>
  <c r="AC37" i="46"/>
  <c r="W36" i="46"/>
  <c r="AA34" i="46"/>
  <c r="AI195" i="46"/>
  <c r="AI165" i="46"/>
  <c r="Y158" i="46"/>
  <c r="AG52" i="46"/>
  <c r="AC51" i="46"/>
  <c r="X50" i="46"/>
  <c r="AD47" i="46"/>
  <c r="Y46" i="46"/>
  <c r="AH44" i="46"/>
  <c r="AD43" i="46"/>
  <c r="X42" i="46"/>
  <c r="AG40" i="46"/>
  <c r="AD39" i="46"/>
  <c r="X38" i="46"/>
  <c r="AD35" i="46"/>
  <c r="X34" i="46"/>
  <c r="H523" i="46"/>
  <c r="G523" i="46"/>
  <c r="D523" i="46"/>
  <c r="B523" i="46"/>
  <c r="F523" i="46"/>
  <c r="E523" i="46"/>
  <c r="C523" i="46"/>
  <c r="V39" i="46"/>
  <c r="F27" i="46"/>
  <c r="I79" i="46"/>
  <c r="I63" i="46"/>
  <c r="F11" i="46"/>
  <c r="AG158" i="46"/>
  <c r="I65" i="46"/>
  <c r="AE444" i="46"/>
  <c r="W184" i="46"/>
  <c r="X158" i="46"/>
  <c r="AC44" i="46"/>
  <c r="AD36" i="46"/>
  <c r="AF158" i="46"/>
  <c r="Z45" i="46"/>
  <c r="F10" i="46"/>
  <c r="I62" i="46"/>
  <c r="V366" i="46"/>
  <c r="I69" i="46"/>
  <c r="F17" i="46"/>
  <c r="B497" i="46"/>
  <c r="G497" i="46"/>
  <c r="E497" i="46"/>
  <c r="H497" i="46"/>
  <c r="C497" i="46"/>
  <c r="D497" i="46"/>
  <c r="F497" i="46"/>
  <c r="Z392" i="46"/>
  <c r="AA392" i="46"/>
  <c r="AI364" i="46"/>
  <c r="AF340" i="46"/>
  <c r="AI302" i="46"/>
  <c r="AI294" i="46"/>
  <c r="AI350" i="46"/>
  <c r="AI326" i="46"/>
  <c r="AI225" i="46"/>
  <c r="AI196" i="46"/>
  <c r="X288" i="46"/>
  <c r="AI246" i="46"/>
  <c r="AI203" i="46"/>
  <c r="AI174" i="46"/>
  <c r="AI145" i="46"/>
  <c r="AI140" i="46"/>
  <c r="AA52" i="46"/>
  <c r="AC47" i="46"/>
  <c r="AA44" i="46"/>
  <c r="X41" i="46"/>
  <c r="AA36" i="46"/>
  <c r="X33" i="46"/>
  <c r="X132" i="46"/>
  <c r="Y53" i="46"/>
  <c r="Y49" i="46"/>
  <c r="X45" i="46"/>
  <c r="Y41" i="46"/>
  <c r="AC38" i="46"/>
  <c r="AH35" i="46"/>
  <c r="Y33" i="46"/>
  <c r="Y132" i="46"/>
  <c r="F15" i="46"/>
  <c r="I67" i="46"/>
  <c r="AG132" i="46"/>
  <c r="I59" i="46"/>
  <c r="F7" i="46"/>
  <c r="F80" i="46"/>
  <c r="AI416" i="46"/>
  <c r="Z444" i="46"/>
  <c r="AI442" i="46"/>
  <c r="AI439" i="46"/>
  <c r="AI431" i="46"/>
  <c r="X444" i="46"/>
  <c r="AI408" i="46"/>
  <c r="AI403" i="46"/>
  <c r="AI390" i="46"/>
  <c r="AI382" i="46"/>
  <c r="AI379" i="46"/>
  <c r="AF444" i="46"/>
  <c r="AG444" i="46"/>
  <c r="AI427" i="46"/>
  <c r="AI423" i="46"/>
  <c r="V444" i="46"/>
  <c r="AI414" i="46"/>
  <c r="AA40" i="46"/>
  <c r="AI398" i="46"/>
  <c r="AI401" i="46"/>
  <c r="AI324" i="46"/>
  <c r="Y340" i="46"/>
  <c r="AI303" i="46"/>
  <c r="AA314" i="46"/>
  <c r="AI355" i="46"/>
  <c r="AA366" i="46"/>
  <c r="AI281" i="46"/>
  <c r="AI226" i="46"/>
  <c r="AI218" i="46"/>
  <c r="AI205" i="46"/>
  <c r="AI197" i="46"/>
  <c r="AI279" i="46"/>
  <c r="AI276" i="46"/>
  <c r="AI272" i="46"/>
  <c r="AI256" i="46"/>
  <c r="AI252" i="46"/>
  <c r="AF262" i="46"/>
  <c r="AC236" i="46"/>
  <c r="AI280" i="46"/>
  <c r="AC210" i="46"/>
  <c r="AI183" i="46"/>
  <c r="AI175" i="46"/>
  <c r="AF184" i="46"/>
  <c r="Z53" i="46"/>
  <c r="AF51" i="46"/>
  <c r="Y50" i="46"/>
  <c r="AD48" i="46"/>
  <c r="W47" i="46"/>
  <c r="AA45" i="46"/>
  <c r="AE43" i="46"/>
  <c r="Y42" i="46"/>
  <c r="AD40" i="46"/>
  <c r="W39" i="46"/>
  <c r="Z37" i="46"/>
  <c r="AE35" i="46"/>
  <c r="Y34" i="46"/>
  <c r="AI194" i="46"/>
  <c r="AI190" i="46"/>
  <c r="AI181" i="46"/>
  <c r="AI167" i="46"/>
  <c r="AI149" i="46"/>
  <c r="AG36" i="46"/>
  <c r="W158" i="46"/>
  <c r="AE52" i="46"/>
  <c r="Z51" i="46"/>
  <c r="V50" i="46"/>
  <c r="AI128" i="46"/>
  <c r="AE48" i="46"/>
  <c r="Z47" i="46"/>
  <c r="W46" i="46"/>
  <c r="AF44" i="46"/>
  <c r="Z43" i="46"/>
  <c r="AI120" i="46"/>
  <c r="V42" i="46"/>
  <c r="AE40" i="46"/>
  <c r="Z39" i="46"/>
  <c r="AI116" i="46"/>
  <c r="V38" i="46"/>
  <c r="AE36" i="46"/>
  <c r="AA35" i="46"/>
  <c r="AI112" i="46"/>
  <c r="V34" i="46"/>
  <c r="AF609" i="46"/>
  <c r="I289" i="47"/>
  <c r="F14" i="46"/>
  <c r="I66" i="46"/>
  <c r="F25" i="46"/>
  <c r="I77" i="46"/>
  <c r="I61" i="46"/>
  <c r="F9" i="46"/>
  <c r="S386" i="46"/>
  <c r="S301" i="46"/>
  <c r="S257" i="46"/>
  <c r="S169" i="46"/>
  <c r="M52" i="46"/>
  <c r="R51" i="46"/>
  <c r="O51" i="46"/>
  <c r="M50" i="46"/>
  <c r="M38" i="46"/>
  <c r="N52" i="46"/>
  <c r="N51" i="46"/>
  <c r="N50" i="46"/>
  <c r="S353" i="46"/>
  <c r="S347" i="46"/>
  <c r="S305" i="46"/>
  <c r="R52" i="46"/>
  <c r="O52" i="46"/>
  <c r="M51" i="46"/>
  <c r="R50" i="46"/>
  <c r="O50" i="46"/>
  <c r="S167" i="46"/>
  <c r="Q52" i="46"/>
  <c r="Q51" i="46"/>
  <c r="Q50" i="46"/>
  <c r="S306" i="46" l="1"/>
  <c r="S376" i="46"/>
  <c r="S428" i="46"/>
  <c r="S349" i="46"/>
  <c r="S377" i="46"/>
  <c r="S298" i="46"/>
  <c r="N366" i="46"/>
  <c r="R210" i="46"/>
  <c r="S275" i="46"/>
  <c r="S398" i="46"/>
  <c r="AI262" i="46"/>
  <c r="AB263" i="46" s="1"/>
  <c r="Q46" i="46"/>
  <c r="S242" i="46"/>
  <c r="O41" i="46"/>
  <c r="S152" i="46"/>
  <c r="S324" i="46"/>
  <c r="S178" i="46"/>
  <c r="S219" i="46"/>
  <c r="S225" i="46"/>
  <c r="S199" i="46"/>
  <c r="S405" i="46"/>
  <c r="N392" i="46"/>
  <c r="S139" i="46"/>
  <c r="M366" i="46"/>
  <c r="S410" i="46"/>
  <c r="S151" i="46"/>
  <c r="R366" i="46"/>
  <c r="Q314" i="46"/>
  <c r="N314" i="46"/>
  <c r="Q366" i="46"/>
  <c r="Q418" i="46"/>
  <c r="AI38" i="46"/>
  <c r="N38" i="46"/>
  <c r="S244" i="46"/>
  <c r="S424" i="46"/>
  <c r="S216" i="46"/>
  <c r="S361" i="46"/>
  <c r="AI45" i="46"/>
  <c r="R38" i="46"/>
  <c r="S273" i="46"/>
  <c r="S227" i="46"/>
  <c r="S359" i="46"/>
  <c r="S378" i="46"/>
  <c r="S412" i="46"/>
  <c r="S245" i="46"/>
  <c r="S173" i="46"/>
  <c r="S280" i="46"/>
  <c r="S354" i="46"/>
  <c r="N418" i="46"/>
  <c r="R42" i="46"/>
  <c r="N47" i="46"/>
  <c r="S351" i="46"/>
  <c r="S243" i="46"/>
  <c r="N48" i="46"/>
  <c r="S223" i="46"/>
  <c r="N184" i="46"/>
  <c r="S174" i="46"/>
  <c r="S425" i="46"/>
  <c r="S429" i="46"/>
  <c r="N262" i="46"/>
  <c r="Q184" i="46"/>
  <c r="Q262" i="46"/>
  <c r="O35" i="46"/>
  <c r="N46" i="46"/>
  <c r="S172" i="46"/>
  <c r="S196" i="46"/>
  <c r="S143" i="46"/>
  <c r="S283" i="46"/>
  <c r="M444" i="46"/>
  <c r="AI43" i="46"/>
  <c r="S330" i="46"/>
  <c r="S430" i="46"/>
  <c r="AI42" i="46"/>
  <c r="S241" i="46"/>
  <c r="L262" i="46"/>
  <c r="R33" i="46"/>
  <c r="R132" i="46"/>
  <c r="L44" i="46"/>
  <c r="S122" i="46"/>
  <c r="AI48" i="46"/>
  <c r="O37" i="46"/>
  <c r="R40" i="46"/>
  <c r="S193" i="46"/>
  <c r="Q47" i="46"/>
  <c r="S140" i="46"/>
  <c r="M36" i="46"/>
  <c r="M48" i="46"/>
  <c r="N236" i="46"/>
  <c r="O33" i="46"/>
  <c r="O132" i="46"/>
  <c r="O40" i="46"/>
  <c r="R43" i="46"/>
  <c r="R46" i="46"/>
  <c r="R34" i="46"/>
  <c r="S118" i="46"/>
  <c r="S124" i="46"/>
  <c r="L46" i="46"/>
  <c r="N210" i="46"/>
  <c r="S270" i="46"/>
  <c r="R236" i="46"/>
  <c r="M37" i="46"/>
  <c r="S126" i="46"/>
  <c r="S148" i="46"/>
  <c r="M210" i="46"/>
  <c r="O366" i="46"/>
  <c r="S331" i="46"/>
  <c r="R392" i="46"/>
  <c r="L392" i="46"/>
  <c r="S371" i="46"/>
  <c r="S406" i="46"/>
  <c r="AI34" i="46"/>
  <c r="AI50" i="46"/>
  <c r="AI392" i="46"/>
  <c r="AE393" i="46" s="1"/>
  <c r="I55" i="47"/>
  <c r="Z263" i="46"/>
  <c r="S170" i="46"/>
  <c r="N34" i="46"/>
  <c r="N42" i="46"/>
  <c r="L47" i="46"/>
  <c r="S125" i="46"/>
  <c r="S142" i="46"/>
  <c r="Q35" i="46"/>
  <c r="R48" i="46"/>
  <c r="S153" i="46"/>
  <c r="S168" i="46"/>
  <c r="S200" i="46"/>
  <c r="S254" i="46"/>
  <c r="S271" i="46"/>
  <c r="S297" i="46"/>
  <c r="S332" i="46"/>
  <c r="S350" i="46"/>
  <c r="S299" i="46"/>
  <c r="S322" i="46"/>
  <c r="S374" i="46"/>
  <c r="M418" i="46"/>
  <c r="S407" i="46"/>
  <c r="N444" i="46"/>
  <c r="S427" i="46"/>
  <c r="S439" i="46"/>
  <c r="S358" i="46"/>
  <c r="S437" i="46"/>
  <c r="M46" i="46"/>
  <c r="S128" i="46"/>
  <c r="R158" i="46"/>
  <c r="S149" i="46"/>
  <c r="N37" i="46"/>
  <c r="S119" i="46"/>
  <c r="L41" i="46"/>
  <c r="N49" i="46"/>
  <c r="R184" i="46"/>
  <c r="L236" i="46"/>
  <c r="S215" i="46"/>
  <c r="M262" i="46"/>
  <c r="S224" i="46"/>
  <c r="S274" i="46"/>
  <c r="S360" i="46"/>
  <c r="S296" i="46"/>
  <c r="S372" i="46"/>
  <c r="S408" i="46"/>
  <c r="S413" i="46"/>
  <c r="AI366" i="46"/>
  <c r="AA367" i="46" s="1"/>
  <c r="I575" i="46"/>
  <c r="X341" i="46"/>
  <c r="AC54" i="46"/>
  <c r="AI236" i="46"/>
  <c r="V237" i="46" s="1"/>
  <c r="AD263" i="46"/>
  <c r="Z54" i="46"/>
  <c r="AI53" i="46"/>
  <c r="AJ53" i="46" s="1"/>
  <c r="W263" i="46"/>
  <c r="O288" i="46"/>
  <c r="O340" i="46"/>
  <c r="AI444" i="46"/>
  <c r="AC445" i="46" s="1"/>
  <c r="S203" i="46"/>
  <c r="S202" i="46"/>
  <c r="Q43" i="46"/>
  <c r="N41" i="46"/>
  <c r="S144" i="46"/>
  <c r="R340" i="46"/>
  <c r="S116" i="46"/>
  <c r="L38" i="46"/>
  <c r="S123" i="46"/>
  <c r="M49" i="46"/>
  <c r="Q33" i="46"/>
  <c r="Q132" i="46"/>
  <c r="O42" i="46"/>
  <c r="S253" i="46"/>
  <c r="S279" i="46"/>
  <c r="N340" i="46"/>
  <c r="M41" i="46"/>
  <c r="Q45" i="46"/>
  <c r="N33" i="46"/>
  <c r="N132" i="46"/>
  <c r="O43" i="46"/>
  <c r="O184" i="46"/>
  <c r="S256" i="46"/>
  <c r="S308" i="46"/>
  <c r="S379" i="46"/>
  <c r="AF606" i="46"/>
  <c r="AI33" i="46"/>
  <c r="V54" i="46"/>
  <c r="AI36" i="46"/>
  <c r="AA263" i="46"/>
  <c r="AA54" i="46"/>
  <c r="N36" i="46"/>
  <c r="S176" i="46"/>
  <c r="S190" i="46"/>
  <c r="O38" i="46"/>
  <c r="N40" i="46"/>
  <c r="M43" i="46"/>
  <c r="Q49" i="46"/>
  <c r="N158" i="46"/>
  <c r="S191" i="46"/>
  <c r="S201" i="46"/>
  <c r="R262" i="46"/>
  <c r="S255" i="46"/>
  <c r="S272" i="46"/>
  <c r="S221" i="46"/>
  <c r="S321" i="46"/>
  <c r="S303" i="46"/>
  <c r="Q392" i="46"/>
  <c r="S409" i="46"/>
  <c r="L39" i="46"/>
  <c r="S117" i="46"/>
  <c r="S248" i="46"/>
  <c r="S433" i="46"/>
  <c r="Q34" i="46"/>
  <c r="Q38" i="46"/>
  <c r="Q42" i="46"/>
  <c r="L52" i="46"/>
  <c r="S130" i="46"/>
  <c r="S138" i="46"/>
  <c r="S195" i="46"/>
  <c r="N35" i="46"/>
  <c r="M44" i="46"/>
  <c r="O47" i="46"/>
  <c r="Q158" i="46"/>
  <c r="Q210" i="46"/>
  <c r="S222" i="46"/>
  <c r="Q288" i="46"/>
  <c r="M236" i="46"/>
  <c r="S226" i="46"/>
  <c r="S309" i="46"/>
  <c r="S333" i="46"/>
  <c r="L418" i="46"/>
  <c r="S397" i="46"/>
  <c r="O418" i="46"/>
  <c r="S411" i="46"/>
  <c r="Y54" i="46"/>
  <c r="X54" i="46"/>
  <c r="AI39" i="46"/>
  <c r="AI340" i="46"/>
  <c r="W341" i="46" s="1"/>
  <c r="V341" i="46"/>
  <c r="AI44" i="46"/>
  <c r="AC341" i="46"/>
  <c r="AI51" i="46"/>
  <c r="AE54" i="46"/>
  <c r="AA445" i="46"/>
  <c r="AH54" i="46"/>
  <c r="W367" i="46"/>
  <c r="W54" i="46"/>
  <c r="AE263" i="46"/>
  <c r="L43" i="46"/>
  <c r="S121" i="46"/>
  <c r="S192" i="46"/>
  <c r="S382" i="46"/>
  <c r="S282" i="46"/>
  <c r="S373" i="46"/>
  <c r="R35" i="46"/>
  <c r="R41" i="46"/>
  <c r="Q41" i="46"/>
  <c r="S141" i="46"/>
  <c r="S164" i="46"/>
  <c r="L210" i="46"/>
  <c r="S189" i="46"/>
  <c r="Q236" i="46"/>
  <c r="S250" i="46"/>
  <c r="S276" i="46"/>
  <c r="R288" i="46"/>
  <c r="S281" i="46"/>
  <c r="S319" i="46"/>
  <c r="L340" i="46"/>
  <c r="S346" i="46"/>
  <c r="O314" i="46"/>
  <c r="S328" i="46"/>
  <c r="S385" i="46"/>
  <c r="S384" i="46"/>
  <c r="S400" i="46"/>
  <c r="S432" i="46"/>
  <c r="O444" i="46"/>
  <c r="S249" i="46"/>
  <c r="M40" i="46"/>
  <c r="R47" i="46"/>
  <c r="O49" i="46"/>
  <c r="M34" i="46"/>
  <c r="O39" i="46"/>
  <c r="R45" i="46"/>
  <c r="S150" i="46"/>
  <c r="S175" i="46"/>
  <c r="S228" i="46"/>
  <c r="S246" i="46"/>
  <c r="S197" i="46"/>
  <c r="S218" i="46"/>
  <c r="M288" i="46"/>
  <c r="S355" i="46"/>
  <c r="M314" i="46"/>
  <c r="S302" i="46"/>
  <c r="O392" i="46"/>
  <c r="S381" i="46"/>
  <c r="S399" i="46"/>
  <c r="Y341" i="46"/>
  <c r="I80" i="46"/>
  <c r="AD367" i="46"/>
  <c r="AI158" i="46"/>
  <c r="AB159" i="46" s="1"/>
  <c r="AG54" i="46"/>
  <c r="AI41" i="46"/>
  <c r="AI418" i="46"/>
  <c r="V419" i="46" s="1"/>
  <c r="AI210" i="46"/>
  <c r="AD211" i="46" s="1"/>
  <c r="Y263" i="46"/>
  <c r="AI52" i="46"/>
  <c r="AF54" i="46"/>
  <c r="AG341" i="46"/>
  <c r="V263" i="46"/>
  <c r="S267" i="46"/>
  <c r="L288" i="46"/>
  <c r="Y393" i="46"/>
  <c r="O36" i="46"/>
  <c r="M184" i="46"/>
  <c r="M35" i="46"/>
  <c r="S165" i="46"/>
  <c r="R418" i="46"/>
  <c r="S352" i="46"/>
  <c r="AI184" i="46"/>
  <c r="AF185" i="46" s="1"/>
  <c r="N44" i="46"/>
  <c r="L184" i="46"/>
  <c r="S163" i="46"/>
  <c r="Q48" i="46"/>
  <c r="O210" i="46"/>
  <c r="R36" i="46"/>
  <c r="M45" i="46"/>
  <c r="S251" i="46"/>
  <c r="S293" i="46"/>
  <c r="L314" i="46"/>
  <c r="Q36" i="46"/>
  <c r="Q44" i="46"/>
  <c r="O158" i="46"/>
  <c r="S146" i="46"/>
  <c r="S171" i="46"/>
  <c r="L37" i="46"/>
  <c r="S115" i="46"/>
  <c r="M42" i="46"/>
  <c r="S127" i="46"/>
  <c r="L49" i="46"/>
  <c r="S217" i="46"/>
  <c r="S295" i="46"/>
  <c r="S335" i="46"/>
  <c r="S356" i="46"/>
  <c r="S304" i="46"/>
  <c r="S325" i="46"/>
  <c r="S383" i="46"/>
  <c r="S375" i="46"/>
  <c r="S403" i="46"/>
  <c r="S431" i="46"/>
  <c r="L45" i="46"/>
  <c r="S435" i="46"/>
  <c r="AF621" i="46"/>
  <c r="AF263" i="46"/>
  <c r="I497" i="46"/>
  <c r="I523" i="46"/>
  <c r="I549" i="46"/>
  <c r="AI288" i="46"/>
  <c r="AD289" i="46" s="1"/>
  <c r="X393" i="46"/>
  <c r="AI46" i="46"/>
  <c r="AD54" i="46"/>
  <c r="AI40" i="46"/>
  <c r="AF393" i="46"/>
  <c r="AI314" i="46"/>
  <c r="AA315" i="46" s="1"/>
  <c r="AH263" i="46"/>
  <c r="AI37" i="46"/>
  <c r="AI35" i="46"/>
  <c r="AG263" i="46"/>
  <c r="N45" i="46"/>
  <c r="S380" i="46"/>
  <c r="M33" i="46"/>
  <c r="M132" i="46"/>
  <c r="AE211" i="46"/>
  <c r="AA341" i="46"/>
  <c r="N39" i="46"/>
  <c r="S179" i="46"/>
  <c r="O44" i="46"/>
  <c r="S323" i="46"/>
  <c r="Q39" i="46"/>
  <c r="L51" i="46"/>
  <c r="S129" i="46"/>
  <c r="L33" i="46"/>
  <c r="L132" i="46"/>
  <c r="S111" i="46"/>
  <c r="O45" i="46"/>
  <c r="Q340" i="46"/>
  <c r="Q444" i="46"/>
  <c r="AF341" i="46"/>
  <c r="AI49" i="46"/>
  <c r="AF367" i="46"/>
  <c r="AE341" i="46"/>
  <c r="H471" i="46"/>
  <c r="F471" i="46"/>
  <c r="B471" i="46"/>
  <c r="E471" i="46"/>
  <c r="G471" i="46"/>
  <c r="D471" i="46"/>
  <c r="C471" i="46"/>
  <c r="O46" i="46"/>
  <c r="M47" i="46"/>
  <c r="S300" i="46"/>
  <c r="L34" i="46"/>
  <c r="S112" i="46"/>
  <c r="R37" i="46"/>
  <c r="R39" i="46"/>
  <c r="N43" i="46"/>
  <c r="S194" i="46"/>
  <c r="O34" i="46"/>
  <c r="M39" i="46"/>
  <c r="N288" i="46"/>
  <c r="S277" i="46"/>
  <c r="S229" i="46"/>
  <c r="S326" i="46"/>
  <c r="M340" i="46"/>
  <c r="S401" i="46"/>
  <c r="S423" i="46"/>
  <c r="L444" i="46"/>
  <c r="S434" i="46"/>
  <c r="S345" i="46"/>
  <c r="L36" i="46"/>
  <c r="S114" i="46"/>
  <c r="S120" i="46"/>
  <c r="L42" i="46"/>
  <c r="R44" i="46"/>
  <c r="M158" i="46"/>
  <c r="Q37" i="46"/>
  <c r="O48" i="46"/>
  <c r="S137" i="46"/>
  <c r="L158" i="46"/>
  <c r="S145" i="46"/>
  <c r="S166" i="46"/>
  <c r="S198" i="46"/>
  <c r="O262" i="46"/>
  <c r="S252" i="46"/>
  <c r="S278" i="46"/>
  <c r="O236" i="46"/>
  <c r="S230" i="46"/>
  <c r="S269" i="46"/>
  <c r="S327" i="46"/>
  <c r="S348" i="46"/>
  <c r="R314" i="46"/>
  <c r="S320" i="46"/>
  <c r="M392" i="46"/>
  <c r="S387" i="46"/>
  <c r="S402" i="46"/>
  <c r="S426" i="46"/>
  <c r="S438" i="46"/>
  <c r="R444" i="46"/>
  <c r="R49" i="46"/>
  <c r="S147" i="46"/>
  <c r="L35" i="46"/>
  <c r="S113" i="46"/>
  <c r="Q40" i="46"/>
  <c r="S177" i="46"/>
  <c r="S204" i="46"/>
  <c r="S231" i="46"/>
  <c r="S247" i="46"/>
  <c r="S205" i="46"/>
  <c r="S220" i="46"/>
  <c r="S268" i="46"/>
  <c r="S357" i="46"/>
  <c r="S294" i="46"/>
  <c r="S307" i="46"/>
  <c r="S329" i="46"/>
  <c r="S436" i="46"/>
  <c r="L48" i="46"/>
  <c r="S334" i="46"/>
  <c r="S404" i="46"/>
  <c r="AF445" i="46"/>
  <c r="AI132" i="46"/>
  <c r="Z159" i="46"/>
  <c r="S55" i="47"/>
  <c r="AJ55" i="47" s="1"/>
  <c r="Y367" i="46"/>
  <c r="AI47" i="46"/>
  <c r="X237" i="46"/>
  <c r="AC263" i="46"/>
  <c r="X263" i="46"/>
  <c r="S180" i="46"/>
  <c r="I303" i="46"/>
  <c r="S388" i="46"/>
  <c r="E47" i="46"/>
  <c r="I226" i="46"/>
  <c r="S310" i="46"/>
  <c r="S336" i="46"/>
  <c r="S284" i="46"/>
  <c r="I331" i="46"/>
  <c r="S362" i="46"/>
  <c r="S414" i="46"/>
  <c r="I300" i="46"/>
  <c r="S154" i="46"/>
  <c r="I348" i="46"/>
  <c r="S440" i="46"/>
  <c r="I437" i="46"/>
  <c r="I165" i="46"/>
  <c r="S232" i="46"/>
  <c r="S206" i="46"/>
  <c r="S258" i="46"/>
  <c r="I271" i="46" l="1"/>
  <c r="I218" i="46"/>
  <c r="I372" i="46"/>
  <c r="G43" i="46"/>
  <c r="I243" i="46"/>
  <c r="I168" i="46"/>
  <c r="I295" i="46"/>
  <c r="AE237" i="46"/>
  <c r="AF419" i="46"/>
  <c r="W445" i="46"/>
  <c r="AD445" i="46"/>
  <c r="I333" i="46"/>
  <c r="V445" i="46"/>
  <c r="I427" i="46"/>
  <c r="X445" i="46"/>
  <c r="G288" i="46"/>
  <c r="I377" i="46"/>
  <c r="I256" i="46"/>
  <c r="D288" i="46"/>
  <c r="I170" i="46"/>
  <c r="I381" i="46"/>
  <c r="E43" i="46"/>
  <c r="I430" i="46"/>
  <c r="Y445" i="46"/>
  <c r="AG445" i="46"/>
  <c r="W211" i="46"/>
  <c r="Y237" i="46"/>
  <c r="Z341" i="46"/>
  <c r="I411" i="46"/>
  <c r="I376" i="46"/>
  <c r="I253" i="46"/>
  <c r="Y211" i="46"/>
  <c r="I193" i="46"/>
  <c r="AE445" i="46"/>
  <c r="I387" i="46"/>
  <c r="I296" i="46"/>
  <c r="I252" i="46"/>
  <c r="Y159" i="46"/>
  <c r="I402" i="46"/>
  <c r="Z393" i="46"/>
  <c r="AF159" i="46"/>
  <c r="AD341" i="46"/>
  <c r="AA237" i="46"/>
  <c r="V393" i="46"/>
  <c r="I404" i="46"/>
  <c r="I385" i="46"/>
  <c r="I324" i="46"/>
  <c r="I196" i="46"/>
  <c r="AE159" i="46"/>
  <c r="AH211" i="46"/>
  <c r="W237" i="46"/>
  <c r="AA211" i="46"/>
  <c r="I322" i="46"/>
  <c r="I347" i="46"/>
  <c r="AF237" i="46"/>
  <c r="AC237" i="46"/>
  <c r="V367" i="46"/>
  <c r="L40" i="46"/>
  <c r="AC393" i="46"/>
  <c r="I249" i="46"/>
  <c r="G392" i="46"/>
  <c r="I359" i="46"/>
  <c r="I272" i="46"/>
  <c r="I152" i="46"/>
  <c r="I308" i="46"/>
  <c r="I356" i="46"/>
  <c r="I173" i="46"/>
  <c r="D41" i="46"/>
  <c r="C418" i="46"/>
  <c r="I330" i="46"/>
  <c r="I281" i="46"/>
  <c r="I227" i="46"/>
  <c r="I200" i="46"/>
  <c r="G49" i="46"/>
  <c r="I167" i="46"/>
  <c r="G366" i="46"/>
  <c r="D184" i="46"/>
  <c r="L366" i="46"/>
  <c r="Z237" i="46"/>
  <c r="AA393" i="46"/>
  <c r="S392" i="46"/>
  <c r="AH159" i="46"/>
  <c r="V159" i="46"/>
  <c r="AH393" i="46"/>
  <c r="Y315" i="46"/>
  <c r="AG237" i="46"/>
  <c r="I406" i="46"/>
  <c r="H366" i="46"/>
  <c r="I257" i="46"/>
  <c r="I247" i="46"/>
  <c r="I178" i="46"/>
  <c r="G40" i="46"/>
  <c r="I148" i="46"/>
  <c r="G47" i="46"/>
  <c r="C37" i="46"/>
  <c r="I433" i="46"/>
  <c r="E444" i="46"/>
  <c r="I434" i="46"/>
  <c r="I425" i="46"/>
  <c r="I374" i="46"/>
  <c r="C366" i="46"/>
  <c r="E236" i="46"/>
  <c r="I164" i="46"/>
  <c r="E48" i="46"/>
  <c r="H46" i="46"/>
  <c r="D34" i="46"/>
  <c r="C314" i="46"/>
  <c r="G340" i="46"/>
  <c r="I222" i="46"/>
  <c r="E45" i="46"/>
  <c r="I403" i="46"/>
  <c r="I171" i="46"/>
  <c r="I147" i="46"/>
  <c r="I405" i="46"/>
  <c r="I320" i="46"/>
  <c r="I306" i="46"/>
  <c r="I413" i="46"/>
  <c r="I355" i="46"/>
  <c r="I282" i="46"/>
  <c r="I219" i="46"/>
  <c r="I321" i="46"/>
  <c r="I199" i="46"/>
  <c r="I174" i="46"/>
  <c r="I436" i="46"/>
  <c r="X211" i="46"/>
  <c r="W393" i="46"/>
  <c r="Z289" i="46"/>
  <c r="P393" i="46"/>
  <c r="T392" i="46"/>
  <c r="R393" i="46"/>
  <c r="N393" i="46"/>
  <c r="O393" i="46"/>
  <c r="Q393" i="46"/>
  <c r="L393" i="46"/>
  <c r="M393" i="46"/>
  <c r="B392" i="46"/>
  <c r="I371" i="46"/>
  <c r="S418" i="46"/>
  <c r="AB185" i="46"/>
  <c r="Z185" i="46"/>
  <c r="X185" i="46"/>
  <c r="AH185" i="46"/>
  <c r="AC185" i="46"/>
  <c r="AE185" i="46"/>
  <c r="S40" i="46"/>
  <c r="AJ40" i="46" s="1"/>
  <c r="I329" i="46"/>
  <c r="I246" i="46"/>
  <c r="I204" i="46"/>
  <c r="D49" i="46"/>
  <c r="B35" i="46"/>
  <c r="I113" i="46"/>
  <c r="G42" i="46"/>
  <c r="I139" i="46"/>
  <c r="I114" i="46"/>
  <c r="B36" i="46"/>
  <c r="I409" i="46"/>
  <c r="E262" i="46"/>
  <c r="E36" i="46"/>
  <c r="E210" i="46"/>
  <c r="E46" i="46"/>
  <c r="E40" i="46"/>
  <c r="G262" i="46"/>
  <c r="S36" i="46"/>
  <c r="AJ36" i="46" s="1"/>
  <c r="AB315" i="46"/>
  <c r="Z315" i="46"/>
  <c r="X315" i="46"/>
  <c r="AE315" i="46"/>
  <c r="AG315" i="46"/>
  <c r="AH315" i="46"/>
  <c r="AC315" i="46"/>
  <c r="S49" i="46"/>
  <c r="AJ49" i="46" s="1"/>
  <c r="AB419" i="46"/>
  <c r="AE419" i="46"/>
  <c r="AH419" i="46"/>
  <c r="AG419" i="46"/>
  <c r="Z419" i="46"/>
  <c r="Y419" i="46"/>
  <c r="AC419" i="46"/>
  <c r="X419" i="46"/>
  <c r="N54" i="46"/>
  <c r="L50" i="46"/>
  <c r="D392" i="46"/>
  <c r="I220" i="46"/>
  <c r="I228" i="46"/>
  <c r="I175" i="46"/>
  <c r="E39" i="46"/>
  <c r="I146" i="46"/>
  <c r="G45" i="46"/>
  <c r="C41" i="46"/>
  <c r="I429" i="46"/>
  <c r="I410" i="46"/>
  <c r="I428" i="46"/>
  <c r="I424" i="46"/>
  <c r="C392" i="46"/>
  <c r="I350" i="46"/>
  <c r="I332" i="46"/>
  <c r="I279" i="46"/>
  <c r="I270" i="46"/>
  <c r="C47" i="46"/>
  <c r="G37" i="46"/>
  <c r="I142" i="46"/>
  <c r="I431" i="46"/>
  <c r="I379" i="46"/>
  <c r="B418" i="46"/>
  <c r="I397" i="46"/>
  <c r="I361" i="46"/>
  <c r="I298" i="46"/>
  <c r="I354" i="46"/>
  <c r="I309" i="46"/>
  <c r="E184" i="46"/>
  <c r="C48" i="46"/>
  <c r="C44" i="46"/>
  <c r="I143" i="46"/>
  <c r="C340" i="46"/>
  <c r="I275" i="46"/>
  <c r="H236" i="46"/>
  <c r="I198" i="46"/>
  <c r="I172" i="46"/>
  <c r="C49" i="46"/>
  <c r="H37" i="46"/>
  <c r="I435" i="46"/>
  <c r="D262" i="46"/>
  <c r="AG289" i="46"/>
  <c r="S35" i="46"/>
  <c r="AJ35" i="46" s="1"/>
  <c r="S366" i="46"/>
  <c r="S51" i="46"/>
  <c r="AJ51" i="46" s="1"/>
  <c r="V315" i="46"/>
  <c r="AF315" i="46"/>
  <c r="S184" i="46"/>
  <c r="Z211" i="46"/>
  <c r="W289" i="46"/>
  <c r="S43" i="46"/>
  <c r="AJ43" i="46" s="1"/>
  <c r="AC159" i="46"/>
  <c r="S236" i="46"/>
  <c r="AD315" i="46"/>
  <c r="S47" i="46"/>
  <c r="AJ47" i="46" s="1"/>
  <c r="AB393" i="46"/>
  <c r="AG393" i="46"/>
  <c r="AD393" i="46"/>
  <c r="S33" i="46"/>
  <c r="I205" i="46"/>
  <c r="I432" i="46"/>
  <c r="I351" i="46"/>
  <c r="B210" i="46"/>
  <c r="I189" i="46"/>
  <c r="I120" i="46"/>
  <c r="B42" i="46"/>
  <c r="I169" i="46"/>
  <c r="D33" i="46"/>
  <c r="D132" i="46"/>
  <c r="H47" i="46"/>
  <c r="I245" i="46"/>
  <c r="I328" i="46"/>
  <c r="E288" i="46"/>
  <c r="I255" i="46"/>
  <c r="C43" i="46"/>
  <c r="C39" i="46"/>
  <c r="I194" i="46"/>
  <c r="H43" i="46"/>
  <c r="S158" i="46"/>
  <c r="Q54" i="46"/>
  <c r="Y289" i="46"/>
  <c r="I325" i="46"/>
  <c r="E340" i="46"/>
  <c r="I268" i="46"/>
  <c r="I197" i="46"/>
  <c r="I242" i="46"/>
  <c r="I280" i="46"/>
  <c r="H45" i="46"/>
  <c r="C34" i="46"/>
  <c r="I140" i="46"/>
  <c r="G36" i="46"/>
  <c r="I439" i="46"/>
  <c r="I401" i="46"/>
  <c r="I305" i="46"/>
  <c r="I297" i="46"/>
  <c r="I153" i="46"/>
  <c r="B158" i="46"/>
  <c r="I137" i="46"/>
  <c r="B45" i="46"/>
  <c r="I123" i="46"/>
  <c r="I283" i="46"/>
  <c r="E366" i="46"/>
  <c r="I274" i="46"/>
  <c r="I217" i="46"/>
  <c r="I115" i="46"/>
  <c r="B37" i="46"/>
  <c r="H49" i="46"/>
  <c r="C46" i="46"/>
  <c r="I358" i="46"/>
  <c r="I423" i="46"/>
  <c r="B444" i="46"/>
  <c r="D340" i="46"/>
  <c r="G236" i="46"/>
  <c r="C184" i="46"/>
  <c r="B46" i="46"/>
  <c r="I124" i="46"/>
  <c r="E42" i="46"/>
  <c r="H38" i="46"/>
  <c r="H34" i="46"/>
  <c r="I192" i="46"/>
  <c r="I179" i="46"/>
  <c r="D45" i="46"/>
  <c r="D43" i="46"/>
  <c r="H39" i="46"/>
  <c r="E37" i="46"/>
  <c r="E33" i="46"/>
  <c r="E132" i="46"/>
  <c r="D418" i="46"/>
  <c r="W315" i="46"/>
  <c r="W419" i="46"/>
  <c r="S48" i="46"/>
  <c r="AJ48" i="46" s="1"/>
  <c r="V289" i="46"/>
  <c r="S340" i="46"/>
  <c r="I352" i="46"/>
  <c r="AA419" i="46"/>
  <c r="AG159" i="46"/>
  <c r="AG185" i="46"/>
  <c r="AC211" i="46"/>
  <c r="AB237" i="46"/>
  <c r="AH237" i="46"/>
  <c r="W185" i="46"/>
  <c r="S44" i="46"/>
  <c r="AJ44" i="46" s="1"/>
  <c r="B40" i="46"/>
  <c r="I118" i="46"/>
  <c r="I399" i="46"/>
  <c r="H184" i="46"/>
  <c r="C35" i="46"/>
  <c r="H314" i="46"/>
  <c r="I278" i="46"/>
  <c r="H41" i="46"/>
  <c r="H132" i="46"/>
  <c r="H33" i="46"/>
  <c r="B132" i="46"/>
  <c r="I111" i="46"/>
  <c r="B33" i="46"/>
  <c r="I254" i="46"/>
  <c r="I334" i="46"/>
  <c r="AE289" i="46"/>
  <c r="AF289" i="46"/>
  <c r="I307" i="46"/>
  <c r="I151" i="46"/>
  <c r="I138" i="46"/>
  <c r="I126" i="46"/>
  <c r="B48" i="46"/>
  <c r="G44" i="46"/>
  <c r="I349" i="46"/>
  <c r="H444" i="46"/>
  <c r="I229" i="46"/>
  <c r="I277" i="46"/>
  <c r="I145" i="46"/>
  <c r="B184" i="46"/>
  <c r="I163" i="46"/>
  <c r="B44" i="46"/>
  <c r="I122" i="46"/>
  <c r="E41" i="46"/>
  <c r="H35" i="46"/>
  <c r="H418" i="46"/>
  <c r="I386" i="46"/>
  <c r="I335" i="46"/>
  <c r="I301" i="46"/>
  <c r="I224" i="46"/>
  <c r="D236" i="46"/>
  <c r="G158" i="46"/>
  <c r="C36" i="46"/>
  <c r="C40" i="46"/>
  <c r="I353" i="46"/>
  <c r="I400" i="46"/>
  <c r="I299" i="46"/>
  <c r="I293" i="46"/>
  <c r="B314" i="46"/>
  <c r="I251" i="46"/>
  <c r="I203" i="46"/>
  <c r="D158" i="46"/>
  <c r="C45" i="46"/>
  <c r="E38" i="46"/>
  <c r="E34" i="46"/>
  <c r="I190" i="46"/>
  <c r="G48" i="46"/>
  <c r="H44" i="46"/>
  <c r="H42" i="46"/>
  <c r="D39" i="46"/>
  <c r="D36" i="46"/>
  <c r="W159" i="46"/>
  <c r="AD419" i="46"/>
  <c r="AC289" i="46"/>
  <c r="S37" i="46"/>
  <c r="AJ37" i="46" s="1"/>
  <c r="AA185" i="46"/>
  <c r="AI263" i="46"/>
  <c r="V211" i="46"/>
  <c r="X289" i="46"/>
  <c r="S210" i="46"/>
  <c r="S39" i="46"/>
  <c r="AJ39" i="46" s="1"/>
  <c r="AD159" i="46"/>
  <c r="AB367" i="46"/>
  <c r="AH367" i="46"/>
  <c r="Z367" i="46"/>
  <c r="AC367" i="46"/>
  <c r="X367" i="46"/>
  <c r="AG367" i="46"/>
  <c r="AE367" i="46"/>
  <c r="S314" i="46"/>
  <c r="X159" i="46"/>
  <c r="L54" i="46"/>
  <c r="S46" i="46"/>
  <c r="AJ46" i="46" s="1"/>
  <c r="R54" i="46"/>
  <c r="I121" i="46"/>
  <c r="B43" i="46"/>
  <c r="C288" i="46"/>
  <c r="C38" i="46"/>
  <c r="D444" i="46"/>
  <c r="I327" i="46"/>
  <c r="G35" i="46"/>
  <c r="I375" i="46"/>
  <c r="E49" i="46"/>
  <c r="S34" i="46"/>
  <c r="AJ34" i="46" s="1"/>
  <c r="S288" i="46"/>
  <c r="S38" i="46"/>
  <c r="AJ38" i="46" s="1"/>
  <c r="H392" i="46"/>
  <c r="I195" i="46"/>
  <c r="I438" i="46"/>
  <c r="I382" i="46"/>
  <c r="I225" i="46"/>
  <c r="H262" i="46"/>
  <c r="I166" i="46"/>
  <c r="G41" i="46"/>
  <c r="E35" i="46"/>
  <c r="B262" i="46"/>
  <c r="I241" i="46"/>
  <c r="C444" i="46"/>
  <c r="I373" i="46"/>
  <c r="E392" i="46"/>
  <c r="H340" i="46"/>
  <c r="I294" i="46"/>
  <c r="I357" i="46"/>
  <c r="C236" i="46"/>
  <c r="G46" i="46"/>
  <c r="C42" i="46"/>
  <c r="D48" i="46"/>
  <c r="I412" i="46"/>
  <c r="I384" i="46"/>
  <c r="I326" i="46"/>
  <c r="I269" i="46"/>
  <c r="I230" i="46"/>
  <c r="B288" i="46"/>
  <c r="I267" i="46"/>
  <c r="I250" i="46"/>
  <c r="I201" i="46"/>
  <c r="I191" i="46"/>
  <c r="G132" i="46"/>
  <c r="G33" i="46"/>
  <c r="I176" i="46"/>
  <c r="D44" i="46"/>
  <c r="D42" i="46"/>
  <c r="B38" i="46"/>
  <c r="I116" i="46"/>
  <c r="I345" i="46"/>
  <c r="B366" i="46"/>
  <c r="S42" i="46"/>
  <c r="AJ42" i="46" s="1"/>
  <c r="S444" i="46"/>
  <c r="S45" i="46"/>
  <c r="AJ45" i="46" s="1"/>
  <c r="AD185" i="46"/>
  <c r="AB211" i="46"/>
  <c r="AG211" i="46"/>
  <c r="D81" i="46"/>
  <c r="F81" i="46"/>
  <c r="E81" i="46"/>
  <c r="C81" i="46"/>
  <c r="G81" i="46"/>
  <c r="B81" i="46"/>
  <c r="H81" i="46"/>
  <c r="AB341" i="46"/>
  <c r="AI341" i="46" s="1"/>
  <c r="AH341" i="46"/>
  <c r="S52" i="46"/>
  <c r="AJ52" i="46" s="1"/>
  <c r="AA159" i="46"/>
  <c r="AB445" i="46"/>
  <c r="AH445" i="46"/>
  <c r="AF211" i="46"/>
  <c r="AD237" i="46"/>
  <c r="Z445" i="46"/>
  <c r="O54" i="46"/>
  <c r="B49" i="46"/>
  <c r="I127" i="46"/>
  <c r="I223" i="46"/>
  <c r="G39" i="46"/>
  <c r="I117" i="46"/>
  <c r="B39" i="46"/>
  <c r="D46" i="46"/>
  <c r="C158" i="46"/>
  <c r="I360" i="46"/>
  <c r="I202" i="46"/>
  <c r="H40" i="46"/>
  <c r="D314" i="46"/>
  <c r="D366" i="46"/>
  <c r="I471" i="46"/>
  <c r="AB289" i="46"/>
  <c r="AA289" i="46"/>
  <c r="AH289" i="46"/>
  <c r="S132" i="46"/>
  <c r="S41" i="46"/>
  <c r="AJ41" i="46" s="1"/>
  <c r="G444" i="46"/>
  <c r="C262" i="46"/>
  <c r="G210" i="46"/>
  <c r="I304" i="46"/>
  <c r="I216" i="46"/>
  <c r="I215" i="46"/>
  <c r="B236" i="46"/>
  <c r="I150" i="46"/>
  <c r="I119" i="46"/>
  <c r="B41" i="46"/>
  <c r="D37" i="46"/>
  <c r="I149" i="46"/>
  <c r="I248" i="46"/>
  <c r="I426" i="46"/>
  <c r="I407" i="46"/>
  <c r="I346" i="46"/>
  <c r="I319" i="46"/>
  <c r="B340" i="46"/>
  <c r="I276" i="46"/>
  <c r="H48" i="46"/>
  <c r="I408" i="46"/>
  <c r="I302" i="46"/>
  <c r="I231" i="46"/>
  <c r="I144" i="46"/>
  <c r="C210" i="46"/>
  <c r="E158" i="46"/>
  <c r="G38" i="46"/>
  <c r="G34" i="46"/>
  <c r="I380" i="46"/>
  <c r="E314" i="46"/>
  <c r="I221" i="46"/>
  <c r="I273" i="46"/>
  <c r="I141" i="46"/>
  <c r="D47" i="46"/>
  <c r="D38" i="46"/>
  <c r="E418" i="46"/>
  <c r="I383" i="46"/>
  <c r="I177" i="46"/>
  <c r="D35" i="46"/>
  <c r="H158" i="46"/>
  <c r="C132" i="46"/>
  <c r="C33" i="46"/>
  <c r="I398" i="46"/>
  <c r="I378" i="46"/>
  <c r="I323" i="46"/>
  <c r="H288" i="46"/>
  <c r="I244" i="46"/>
  <c r="D210" i="46"/>
  <c r="E44" i="46"/>
  <c r="D40" i="46"/>
  <c r="H36" i="46"/>
  <c r="H210" i="46"/>
  <c r="B47" i="46"/>
  <c r="I125" i="46"/>
  <c r="B34" i="46"/>
  <c r="I112" i="46"/>
  <c r="G314" i="46"/>
  <c r="G418" i="46"/>
  <c r="G184" i="46"/>
  <c r="M54" i="46"/>
  <c r="V185" i="46"/>
  <c r="Y185" i="46"/>
  <c r="AI54" i="46"/>
  <c r="AB55" i="46" s="1"/>
  <c r="V55" i="46"/>
  <c r="Z55" i="46"/>
  <c r="S262" i="46"/>
  <c r="H52" i="46"/>
  <c r="I206" i="46"/>
  <c r="E52" i="46"/>
  <c r="G52" i="46"/>
  <c r="C52" i="46"/>
  <c r="AG55" i="46" l="1"/>
  <c r="AI393" i="46"/>
  <c r="AI419" i="46"/>
  <c r="Y55" i="46"/>
  <c r="AI159" i="46"/>
  <c r="AI237" i="46"/>
  <c r="AI445" i="46"/>
  <c r="AI367" i="46"/>
  <c r="AC55" i="46"/>
  <c r="AH55" i="46"/>
  <c r="I336" i="46"/>
  <c r="E50" i="46"/>
  <c r="D50" i="46"/>
  <c r="AD55" i="46"/>
  <c r="G50" i="46"/>
  <c r="I49" i="46"/>
  <c r="R211" i="46"/>
  <c r="N211" i="46"/>
  <c r="T210" i="46"/>
  <c r="O211" i="46"/>
  <c r="P211" i="46"/>
  <c r="Q211" i="46"/>
  <c r="M211" i="46"/>
  <c r="L211" i="46"/>
  <c r="L341" i="46"/>
  <c r="P341" i="46"/>
  <c r="R341" i="46"/>
  <c r="O341" i="46"/>
  <c r="M341" i="46"/>
  <c r="T340" i="46"/>
  <c r="Q341" i="46"/>
  <c r="N341" i="46"/>
  <c r="I42" i="46"/>
  <c r="N185" i="46"/>
  <c r="R185" i="46"/>
  <c r="O185" i="46"/>
  <c r="L185" i="46"/>
  <c r="P185" i="46"/>
  <c r="M185" i="46"/>
  <c r="T184" i="46"/>
  <c r="Q185" i="46"/>
  <c r="I36" i="46"/>
  <c r="I388" i="46"/>
  <c r="I38" i="46"/>
  <c r="R289" i="46"/>
  <c r="N289" i="46"/>
  <c r="Q289" i="46"/>
  <c r="O289" i="46"/>
  <c r="L289" i="46"/>
  <c r="M289" i="46"/>
  <c r="T288" i="46"/>
  <c r="P289" i="46"/>
  <c r="H54" i="46"/>
  <c r="AI289" i="46"/>
  <c r="E54" i="46"/>
  <c r="I444" i="46"/>
  <c r="T236" i="46"/>
  <c r="R237" i="46"/>
  <c r="N237" i="46"/>
  <c r="M237" i="46"/>
  <c r="P237" i="46"/>
  <c r="Q237" i="46"/>
  <c r="L237" i="46"/>
  <c r="O237" i="46"/>
  <c r="S393" i="46"/>
  <c r="C54" i="46"/>
  <c r="I41" i="46"/>
  <c r="I288" i="46"/>
  <c r="I314" i="46"/>
  <c r="I44" i="46"/>
  <c r="I40" i="46"/>
  <c r="I210" i="46"/>
  <c r="AJ33" i="46"/>
  <c r="S54" i="46"/>
  <c r="AI315" i="46"/>
  <c r="I418" i="46"/>
  <c r="S50" i="46"/>
  <c r="AJ50" i="46" s="1"/>
  <c r="I362" i="46"/>
  <c r="H50" i="46"/>
  <c r="C50" i="46"/>
  <c r="AF55" i="46"/>
  <c r="I340" i="46"/>
  <c r="I39" i="46"/>
  <c r="AJ444" i="46"/>
  <c r="O445" i="46"/>
  <c r="R445" i="46"/>
  <c r="M445" i="46"/>
  <c r="T444" i="46"/>
  <c r="N445" i="46"/>
  <c r="P445" i="46"/>
  <c r="L445" i="46"/>
  <c r="Q445" i="46"/>
  <c r="I262" i="46"/>
  <c r="AI211" i="46"/>
  <c r="I184" i="46"/>
  <c r="I48" i="46"/>
  <c r="AE55" i="46"/>
  <c r="L159" i="46"/>
  <c r="T158" i="46"/>
  <c r="M159" i="46"/>
  <c r="Q159" i="46"/>
  <c r="O159" i="46"/>
  <c r="P159" i="46"/>
  <c r="R159" i="46"/>
  <c r="N159" i="46"/>
  <c r="I46" i="46"/>
  <c r="I440" i="46"/>
  <c r="L263" i="46"/>
  <c r="M263" i="46"/>
  <c r="Q263" i="46"/>
  <c r="R263" i="46"/>
  <c r="T262" i="46"/>
  <c r="N263" i="46"/>
  <c r="P263" i="46"/>
  <c r="O263" i="46"/>
  <c r="I34" i="46"/>
  <c r="W55" i="46"/>
  <c r="AI55" i="46" s="1"/>
  <c r="G54" i="46"/>
  <c r="I37" i="46"/>
  <c r="I158" i="46"/>
  <c r="T366" i="46"/>
  <c r="N367" i="46"/>
  <c r="Q367" i="46"/>
  <c r="L367" i="46"/>
  <c r="O367" i="46"/>
  <c r="M367" i="46"/>
  <c r="R367" i="46"/>
  <c r="P367" i="46"/>
  <c r="X55" i="46"/>
  <c r="I35" i="46"/>
  <c r="I392" i="46"/>
  <c r="AI185" i="46"/>
  <c r="Q315" i="46"/>
  <c r="R315" i="46"/>
  <c r="N315" i="46"/>
  <c r="L315" i="46"/>
  <c r="M315" i="46"/>
  <c r="T314" i="46"/>
  <c r="O315" i="46"/>
  <c r="P315" i="46"/>
  <c r="I45" i="46"/>
  <c r="Q419" i="46"/>
  <c r="T418" i="46"/>
  <c r="L419" i="46"/>
  <c r="M419" i="46"/>
  <c r="R419" i="46"/>
  <c r="O419" i="46"/>
  <c r="N419" i="46"/>
  <c r="P419" i="46"/>
  <c r="I310" i="46"/>
  <c r="I180" i="46"/>
  <c r="I284" i="46"/>
  <c r="I236" i="46"/>
  <c r="B54" i="46"/>
  <c r="I33" i="46"/>
  <c r="D54" i="46"/>
  <c r="I414" i="46"/>
  <c r="I43" i="46"/>
  <c r="I154" i="46"/>
  <c r="B50" i="46"/>
  <c r="I232" i="46"/>
  <c r="B52" i="46"/>
  <c r="I130" i="46"/>
  <c r="I258" i="46"/>
  <c r="I47" i="46"/>
  <c r="N133" i="46"/>
  <c r="T132" i="46"/>
  <c r="O133" i="46"/>
  <c r="L133" i="46"/>
  <c r="Q133" i="46"/>
  <c r="P133" i="46"/>
  <c r="R133" i="46"/>
  <c r="M133" i="46"/>
  <c r="I81" i="46"/>
  <c r="I366" i="46"/>
  <c r="I132" i="46"/>
  <c r="AA55" i="46"/>
  <c r="S445" i="46" l="1"/>
  <c r="S133" i="46"/>
  <c r="S341" i="46"/>
  <c r="S315" i="46"/>
  <c r="B393" i="46"/>
  <c r="F393" i="46"/>
  <c r="E393" i="46"/>
  <c r="G393" i="46"/>
  <c r="H393" i="46"/>
  <c r="D393" i="46"/>
  <c r="C393" i="46"/>
  <c r="B237" i="46"/>
  <c r="F237" i="46"/>
  <c r="D237" i="46"/>
  <c r="G237" i="46"/>
  <c r="E237" i="46"/>
  <c r="C237" i="46"/>
  <c r="H237" i="46"/>
  <c r="S367" i="46"/>
  <c r="S159" i="46"/>
  <c r="C211" i="46"/>
  <c r="B211" i="46"/>
  <c r="F211" i="46"/>
  <c r="G211" i="46"/>
  <c r="D211" i="46"/>
  <c r="E211" i="46"/>
  <c r="H211" i="46"/>
  <c r="D263" i="46"/>
  <c r="E263" i="46"/>
  <c r="H263" i="46"/>
  <c r="F263" i="46"/>
  <c r="B263" i="46"/>
  <c r="C263" i="46"/>
  <c r="G263" i="46"/>
  <c r="E289" i="46"/>
  <c r="G289" i="46"/>
  <c r="C289" i="46"/>
  <c r="H289" i="46"/>
  <c r="F289" i="46"/>
  <c r="B289" i="46"/>
  <c r="D289" i="46"/>
  <c r="S419" i="46"/>
  <c r="I52" i="46"/>
  <c r="H367" i="46"/>
  <c r="D367" i="46"/>
  <c r="F367" i="46"/>
  <c r="C367" i="46"/>
  <c r="B367" i="46"/>
  <c r="E367" i="46"/>
  <c r="G367" i="46"/>
  <c r="I50" i="46"/>
  <c r="G159" i="46"/>
  <c r="H159" i="46"/>
  <c r="C159" i="46"/>
  <c r="E159" i="46"/>
  <c r="B159" i="46"/>
  <c r="F159" i="46"/>
  <c r="D159" i="46"/>
  <c r="S263" i="46"/>
  <c r="B341" i="46"/>
  <c r="F341" i="46"/>
  <c r="G341" i="46"/>
  <c r="C341" i="46"/>
  <c r="D341" i="46"/>
  <c r="E341" i="46"/>
  <c r="H341" i="46"/>
  <c r="B419" i="46"/>
  <c r="G419" i="46"/>
  <c r="E419" i="46"/>
  <c r="D419" i="46"/>
  <c r="C419" i="46"/>
  <c r="F419" i="46"/>
  <c r="H419" i="46"/>
  <c r="B133" i="46"/>
  <c r="F133" i="46"/>
  <c r="H133" i="46"/>
  <c r="G133" i="46"/>
  <c r="E133" i="46"/>
  <c r="D133" i="46"/>
  <c r="C133" i="46"/>
  <c r="S211" i="46"/>
  <c r="I54" i="46"/>
  <c r="B185" i="46"/>
  <c r="G185" i="46"/>
  <c r="F185" i="46"/>
  <c r="E185" i="46"/>
  <c r="D185" i="46"/>
  <c r="C185" i="46"/>
  <c r="H185" i="46"/>
  <c r="D445" i="46"/>
  <c r="H445" i="46"/>
  <c r="F445" i="46"/>
  <c r="C445" i="46"/>
  <c r="B445" i="46"/>
  <c r="E445" i="46"/>
  <c r="G445" i="46"/>
  <c r="S185" i="46"/>
  <c r="M55" i="46"/>
  <c r="O55" i="46"/>
  <c r="P55" i="46"/>
  <c r="N55" i="46"/>
  <c r="L55" i="46"/>
  <c r="AJ54" i="46"/>
  <c r="T54" i="46"/>
  <c r="R55" i="46"/>
  <c r="Q55" i="46"/>
  <c r="E315" i="46"/>
  <c r="D315" i="46"/>
  <c r="G315" i="46"/>
  <c r="H315" i="46"/>
  <c r="B315" i="46"/>
  <c r="F315" i="46"/>
  <c r="C315" i="46"/>
  <c r="S237" i="46"/>
  <c r="S289" i="46"/>
  <c r="I393" i="46" l="1"/>
  <c r="I237" i="46"/>
  <c r="I185" i="46"/>
  <c r="I419" i="46"/>
  <c r="I133" i="46"/>
  <c r="I159" i="46"/>
  <c r="D55" i="46"/>
  <c r="F55" i="46"/>
  <c r="G55" i="46"/>
  <c r="H55" i="46"/>
  <c r="B55" i="46"/>
  <c r="E55" i="46"/>
  <c r="C55" i="46"/>
  <c r="I315" i="46"/>
  <c r="I367" i="46"/>
  <c r="I445" i="46"/>
  <c r="I263" i="46"/>
  <c r="S55" i="46"/>
  <c r="AJ55" i="46" s="1"/>
  <c r="I289" i="46"/>
  <c r="I341" i="46"/>
  <c r="I211" i="46"/>
  <c r="I55" i="46" l="1"/>
  <c r="AF623" i="40" l="1"/>
  <c r="AF612" i="42"/>
  <c r="AF619" i="41"/>
  <c r="AF624" i="42"/>
  <c r="AF610" i="40"/>
  <c r="AF609" i="41"/>
  <c r="AF618" i="43"/>
  <c r="AF610" i="43"/>
  <c r="AF607" i="43"/>
  <c r="AF615" i="40"/>
  <c r="AF619" i="40"/>
  <c r="AF622" i="42"/>
  <c r="AF605" i="41"/>
  <c r="AF624" i="43"/>
  <c r="AF619" i="42"/>
  <c r="AF617" i="42"/>
  <c r="AF622" i="40"/>
  <c r="AF611" i="40"/>
  <c r="AF618" i="42"/>
  <c r="AF610" i="42"/>
  <c r="AF615" i="43"/>
  <c r="AF611" i="42"/>
  <c r="AF617" i="41"/>
  <c r="AF624" i="40"/>
  <c r="AF607" i="40"/>
  <c r="AF609" i="40"/>
  <c r="AF614" i="42"/>
  <c r="AF618" i="41"/>
  <c r="AF610" i="41"/>
  <c r="AF609" i="42"/>
  <c r="AF623" i="41"/>
  <c r="AF612" i="41"/>
  <c r="AF619" i="43"/>
  <c r="AF609" i="43"/>
  <c r="AF622" i="41"/>
  <c r="AF614" i="41"/>
  <c r="AF617" i="43"/>
  <c r="AF614" i="40"/>
  <c r="AF605" i="42"/>
  <c r="AF624" i="41"/>
  <c r="AF607" i="41"/>
  <c r="AF611" i="43"/>
  <c r="AF623" i="42"/>
  <c r="AF617" i="40"/>
  <c r="AF615" i="42"/>
  <c r="AF607" i="42"/>
  <c r="AF611" i="41"/>
  <c r="AF618" i="40"/>
  <c r="AF612" i="40"/>
  <c r="AF615" i="41"/>
  <c r="AF622" i="43"/>
  <c r="AF614" i="43"/>
  <c r="AF623" i="43"/>
  <c r="AF612" i="43"/>
  <c r="AF605" i="43"/>
  <c r="AF606" i="40" l="1"/>
  <c r="AF621" i="41"/>
  <c r="AF621" i="43"/>
  <c r="AF606" i="42"/>
  <c r="AF605" i="40"/>
  <c r="AF621" i="40"/>
  <c r="AF606" i="41"/>
  <c r="AF606" i="43"/>
  <c r="AF621" i="42"/>
  <c r="I573" i="40" l="1"/>
  <c r="I556" i="40"/>
  <c r="I547" i="40"/>
  <c r="I530" i="40"/>
  <c r="I521" i="40"/>
  <c r="I504" i="40"/>
  <c r="I495" i="40"/>
  <c r="I478" i="40"/>
  <c r="I452" i="40" l="1"/>
  <c r="F62" i="40"/>
  <c r="I469" i="40"/>
  <c r="F79" i="40"/>
  <c r="P88" i="40"/>
  <c r="P10" i="40" s="1"/>
  <c r="P105" i="40"/>
  <c r="P27" i="40" s="1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59" i="2"/>
  <c r="I557" i="2"/>
  <c r="I556" i="2"/>
  <c r="I555" i="2"/>
  <c r="I554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3" i="2"/>
  <c r="I531" i="2"/>
  <c r="I530" i="2"/>
  <c r="I529" i="2"/>
  <c r="I528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7" i="2"/>
  <c r="I505" i="2"/>
  <c r="I504" i="2"/>
  <c r="I503" i="2"/>
  <c r="I502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1" i="2"/>
  <c r="I479" i="2"/>
  <c r="I478" i="2"/>
  <c r="I477" i="2"/>
  <c r="I476" i="2"/>
  <c r="I171" i="2"/>
  <c r="Y53" i="40" l="1"/>
  <c r="AG36" i="40"/>
  <c r="AD53" i="40"/>
  <c r="AI322" i="40"/>
  <c r="AI270" i="40"/>
  <c r="AI183" i="40"/>
  <c r="AF53" i="40"/>
  <c r="I154" i="2"/>
  <c r="I164" i="2"/>
  <c r="I176" i="2"/>
  <c r="I180" i="2"/>
  <c r="I193" i="2"/>
  <c r="I202" i="2"/>
  <c r="I278" i="2"/>
  <c r="I281" i="2"/>
  <c r="I297" i="2"/>
  <c r="I304" i="2"/>
  <c r="I306" i="2"/>
  <c r="I385" i="2"/>
  <c r="AI339" i="40"/>
  <c r="AI296" i="40"/>
  <c r="AI287" i="40"/>
  <c r="AI235" i="40"/>
  <c r="X53" i="40"/>
  <c r="AH53" i="40"/>
  <c r="AI426" i="40"/>
  <c r="I112" i="2"/>
  <c r="I461" i="2"/>
  <c r="F71" i="2"/>
  <c r="I458" i="2"/>
  <c r="F68" i="2"/>
  <c r="I68" i="2" s="1"/>
  <c r="AI374" i="40"/>
  <c r="X36" i="40"/>
  <c r="F27" i="40"/>
  <c r="I79" i="40"/>
  <c r="I113" i="2"/>
  <c r="I129" i="2"/>
  <c r="I165" i="2"/>
  <c r="I177" i="2"/>
  <c r="I181" i="2"/>
  <c r="I194" i="2"/>
  <c r="I203" i="2"/>
  <c r="I207" i="2"/>
  <c r="H288" i="2"/>
  <c r="I282" i="2"/>
  <c r="I298" i="2"/>
  <c r="I307" i="2"/>
  <c r="I459" i="2"/>
  <c r="F69" i="2"/>
  <c r="I467" i="2"/>
  <c r="F77" i="2"/>
  <c r="AI417" i="40"/>
  <c r="AI244" i="40"/>
  <c r="AI209" i="40"/>
  <c r="AI192" i="40"/>
  <c r="AC53" i="40"/>
  <c r="AI114" i="40"/>
  <c r="V36" i="40"/>
  <c r="AI157" i="40"/>
  <c r="I127" i="2"/>
  <c r="I155" i="2"/>
  <c r="I269" i="2"/>
  <c r="I347" i="2"/>
  <c r="I466" i="2"/>
  <c r="F76" i="2"/>
  <c r="AE53" i="40"/>
  <c r="W36" i="40"/>
  <c r="H132" i="2"/>
  <c r="I126" i="2"/>
  <c r="I268" i="2"/>
  <c r="I285" i="2"/>
  <c r="I346" i="2"/>
  <c r="I359" i="2"/>
  <c r="H392" i="2"/>
  <c r="I375" i="2"/>
  <c r="I450" i="2"/>
  <c r="F60" i="2"/>
  <c r="I460" i="2"/>
  <c r="F70" i="2"/>
  <c r="I70" i="2" s="1"/>
  <c r="I468" i="2"/>
  <c r="F78" i="2"/>
  <c r="I78" i="2" s="1"/>
  <c r="AI443" i="40"/>
  <c r="Z53" i="40"/>
  <c r="AI140" i="40"/>
  <c r="I219" i="2"/>
  <c r="I271" i="2"/>
  <c r="I284" i="2"/>
  <c r="I469" i="2"/>
  <c r="F79" i="2"/>
  <c r="AI348" i="40"/>
  <c r="I139" i="2"/>
  <c r="I179" i="2"/>
  <c r="I226" i="2"/>
  <c r="I280" i="2"/>
  <c r="I384" i="2"/>
  <c r="I453" i="2"/>
  <c r="F63" i="2"/>
  <c r="F73" i="2"/>
  <c r="I463" i="2"/>
  <c r="AI391" i="40"/>
  <c r="AI261" i="40"/>
  <c r="AI166" i="40"/>
  <c r="AE36" i="40"/>
  <c r="AD36" i="40"/>
  <c r="AG53" i="40"/>
  <c r="F61" i="2"/>
  <c r="I451" i="2"/>
  <c r="AA53" i="40"/>
  <c r="I349" i="2"/>
  <c r="I358" i="2"/>
  <c r="I452" i="2"/>
  <c r="F62" i="2"/>
  <c r="I62" i="2" s="1"/>
  <c r="I475" i="2"/>
  <c r="V53" i="40"/>
  <c r="AI131" i="40"/>
  <c r="AF36" i="40"/>
  <c r="W53" i="40"/>
  <c r="I150" i="2"/>
  <c r="I153" i="2"/>
  <c r="I192" i="2"/>
  <c r="I270" i="2"/>
  <c r="I348" i="2"/>
  <c r="I455" i="2"/>
  <c r="F65" i="2"/>
  <c r="I464" i="2"/>
  <c r="F74" i="2"/>
  <c r="I74" i="2" s="1"/>
  <c r="I612" i="2"/>
  <c r="AI400" i="40"/>
  <c r="AI365" i="40"/>
  <c r="AC36" i="40"/>
  <c r="AA36" i="40"/>
  <c r="F10" i="40"/>
  <c r="I62" i="40"/>
  <c r="AI218" i="40"/>
  <c r="AH36" i="40"/>
  <c r="I151" i="2"/>
  <c r="I200" i="2"/>
  <c r="I382" i="2"/>
  <c r="I462" i="2"/>
  <c r="F72" i="2"/>
  <c r="I72" i="2" s="1"/>
  <c r="I138" i="2"/>
  <c r="I178" i="2"/>
  <c r="I457" i="2"/>
  <c r="F67" i="2"/>
  <c r="I465" i="2"/>
  <c r="F75" i="2"/>
  <c r="I75" i="2" s="1"/>
  <c r="AI313" i="40"/>
  <c r="Z36" i="40"/>
  <c r="Y36" i="40"/>
  <c r="I609" i="52"/>
  <c r="F99" i="2"/>
  <c r="F105" i="2"/>
  <c r="I190" i="2"/>
  <c r="I140" i="2"/>
  <c r="I122" i="2"/>
  <c r="I195" i="2"/>
  <c r="I208" i="2"/>
  <c r="I166" i="2"/>
  <c r="I283" i="2"/>
  <c r="I173" i="2"/>
  <c r="I295" i="2"/>
  <c r="H49" i="2"/>
  <c r="I309" i="2"/>
  <c r="H48" i="2"/>
  <c r="I355" i="2"/>
  <c r="E35" i="2"/>
  <c r="H37" i="2"/>
  <c r="I286" i="2"/>
  <c r="I618" i="2"/>
  <c r="I152" i="2"/>
  <c r="I224" i="2"/>
  <c r="I373" i="2"/>
  <c r="I117" i="2"/>
  <c r="I141" i="2"/>
  <c r="I142" i="2"/>
  <c r="I143" i="2"/>
  <c r="I145" i="2"/>
  <c r="I147" i="2"/>
  <c r="I148" i="2"/>
  <c r="I167" i="2"/>
  <c r="I168" i="2"/>
  <c r="I169" i="2"/>
  <c r="I174" i="2"/>
  <c r="I182" i="2"/>
  <c r="I191" i="2"/>
  <c r="I216" i="2"/>
  <c r="I217" i="2"/>
  <c r="I218" i="2"/>
  <c r="I221" i="2"/>
  <c r="I228" i="2"/>
  <c r="I229" i="2"/>
  <c r="I231" i="2"/>
  <c r="I232" i="2"/>
  <c r="I233" i="2"/>
  <c r="I273" i="2"/>
  <c r="I296" i="2"/>
  <c r="I299" i="2"/>
  <c r="I310" i="2"/>
  <c r="I356" i="2"/>
  <c r="I363" i="2"/>
  <c r="G366" i="2"/>
  <c r="I372" i="2"/>
  <c r="I374" i="2"/>
  <c r="I377" i="2"/>
  <c r="I379" i="2"/>
  <c r="I387" i="2"/>
  <c r="I388" i="2"/>
  <c r="I389" i="2"/>
  <c r="G392" i="2"/>
  <c r="F87" i="2"/>
  <c r="F89" i="2"/>
  <c r="F91" i="2"/>
  <c r="F93" i="2"/>
  <c r="F95" i="2"/>
  <c r="F97" i="2"/>
  <c r="I606" i="2"/>
  <c r="I111" i="2"/>
  <c r="I137" i="2"/>
  <c r="I371" i="2"/>
  <c r="E50" i="2" l="1"/>
  <c r="D35" i="2"/>
  <c r="B288" i="2"/>
  <c r="I622" i="52"/>
  <c r="H41" i="2"/>
  <c r="E51" i="2"/>
  <c r="H52" i="2"/>
  <c r="I610" i="54"/>
  <c r="D51" i="2"/>
  <c r="H47" i="2"/>
  <c r="E52" i="2"/>
  <c r="H43" i="2"/>
  <c r="H39" i="2"/>
  <c r="D37" i="2"/>
  <c r="G34" i="2"/>
  <c r="G46" i="2"/>
  <c r="G44" i="2"/>
  <c r="E47" i="2"/>
  <c r="E49" i="2"/>
  <c r="H45" i="2"/>
  <c r="G184" i="2"/>
  <c r="I623" i="52"/>
  <c r="I619" i="2"/>
  <c r="G47" i="2"/>
  <c r="E34" i="2"/>
  <c r="G49" i="2"/>
  <c r="E39" i="2"/>
  <c r="H44" i="2"/>
  <c r="G39" i="2"/>
  <c r="C37" i="2"/>
  <c r="I612" i="52"/>
  <c r="D38" i="2"/>
  <c r="S218" i="40"/>
  <c r="C36" i="2"/>
  <c r="G51" i="2"/>
  <c r="H46" i="2"/>
  <c r="H35" i="2"/>
  <c r="G36" i="2"/>
  <c r="G37" i="2"/>
  <c r="H50" i="2"/>
  <c r="I345" i="2"/>
  <c r="G48" i="2"/>
  <c r="G45" i="2"/>
  <c r="C51" i="2"/>
  <c r="G40" i="2"/>
  <c r="G38" i="2"/>
  <c r="I337" i="2"/>
  <c r="G41" i="2"/>
  <c r="E36" i="2"/>
  <c r="O36" i="40"/>
  <c r="S270" i="40"/>
  <c r="N36" i="40"/>
  <c r="S426" i="40"/>
  <c r="E42" i="2"/>
  <c r="H40" i="2"/>
  <c r="G43" i="2"/>
  <c r="I619" i="50"/>
  <c r="I614" i="52"/>
  <c r="I608" i="54"/>
  <c r="I619" i="54"/>
  <c r="AI53" i="40"/>
  <c r="AJ53" i="40" s="1"/>
  <c r="E46" i="2"/>
  <c r="I425" i="2"/>
  <c r="E48" i="2"/>
  <c r="E37" i="2"/>
  <c r="I189" i="2"/>
  <c r="G35" i="2"/>
  <c r="H51" i="2"/>
  <c r="G42" i="2"/>
  <c r="C38" i="2"/>
  <c r="H34" i="2"/>
  <c r="G50" i="2"/>
  <c r="E41" i="2"/>
  <c r="H42" i="2"/>
  <c r="G52" i="2"/>
  <c r="H36" i="2"/>
  <c r="I390" i="2"/>
  <c r="H38" i="2"/>
  <c r="D44" i="2"/>
  <c r="I620" i="52"/>
  <c r="I616" i="2"/>
  <c r="I624" i="54"/>
  <c r="I60" i="2"/>
  <c r="C626" i="2"/>
  <c r="I351" i="2"/>
  <c r="I611" i="2"/>
  <c r="I255" i="2"/>
  <c r="I245" i="2"/>
  <c r="I621" i="2"/>
  <c r="S192" i="40"/>
  <c r="S244" i="40"/>
  <c r="S400" i="40"/>
  <c r="G158" i="2"/>
  <c r="I613" i="50"/>
  <c r="I625" i="50"/>
  <c r="I610" i="50"/>
  <c r="I611" i="50"/>
  <c r="I612" i="50"/>
  <c r="I625" i="52"/>
  <c r="I613" i="52"/>
  <c r="I605" i="52"/>
  <c r="I613" i="54"/>
  <c r="I609" i="54"/>
  <c r="I615" i="54"/>
  <c r="I616" i="57"/>
  <c r="F9" i="2"/>
  <c r="I61" i="2"/>
  <c r="F19" i="2"/>
  <c r="I71" i="2"/>
  <c r="I449" i="2"/>
  <c r="F59" i="2"/>
  <c r="I615" i="52"/>
  <c r="L36" i="40"/>
  <c r="S114" i="40"/>
  <c r="I428" i="2"/>
  <c r="I118" i="2"/>
  <c r="H626" i="2"/>
  <c r="F11" i="2"/>
  <c r="I63" i="2"/>
  <c r="I77" i="2"/>
  <c r="I116" i="2"/>
  <c r="I527" i="2"/>
  <c r="I610" i="2"/>
  <c r="I501" i="2"/>
  <c r="I553" i="2"/>
  <c r="I332" i="2"/>
  <c r="I398" i="2"/>
  <c r="F17" i="2"/>
  <c r="I69" i="2"/>
  <c r="I294" i="2"/>
  <c r="S348" i="40"/>
  <c r="I267" i="2"/>
  <c r="I293" i="2"/>
  <c r="D47" i="2"/>
  <c r="F85" i="2"/>
  <c r="I436" i="2"/>
  <c r="S166" i="40"/>
  <c r="S322" i="40"/>
  <c r="M36" i="40"/>
  <c r="H340" i="2"/>
  <c r="I624" i="50"/>
  <c r="I615" i="50"/>
  <c r="I608" i="52"/>
  <c r="I611" i="54"/>
  <c r="I625" i="54"/>
  <c r="I612" i="54"/>
  <c r="I259" i="2"/>
  <c r="I76" i="2"/>
  <c r="F24" i="2"/>
  <c r="I115" i="2"/>
  <c r="I65" i="2"/>
  <c r="F13" i="2"/>
  <c r="I252" i="2"/>
  <c r="R36" i="40"/>
  <c r="S296" i="40"/>
  <c r="C46" i="2"/>
  <c r="F15" i="2"/>
  <c r="I67" i="2"/>
  <c r="I130" i="2"/>
  <c r="I624" i="57"/>
  <c r="I79" i="2"/>
  <c r="F27" i="2"/>
  <c r="I619" i="52"/>
  <c r="I607" i="57"/>
  <c r="I614" i="57"/>
  <c r="I400" i="2"/>
  <c r="Q36" i="40"/>
  <c r="I610" i="57"/>
  <c r="I609" i="57"/>
  <c r="I163" i="2"/>
  <c r="I614" i="2"/>
  <c r="I215" i="2"/>
  <c r="I434" i="2"/>
  <c r="I323" i="2"/>
  <c r="I609" i="2"/>
  <c r="S140" i="40"/>
  <c r="S374" i="40"/>
  <c r="I411" i="2"/>
  <c r="I622" i="50"/>
  <c r="I618" i="50"/>
  <c r="I614" i="50"/>
  <c r="I618" i="52"/>
  <c r="I610" i="52"/>
  <c r="I607" i="52"/>
  <c r="I611" i="52"/>
  <c r="I614" i="54"/>
  <c r="I622" i="54"/>
  <c r="I618" i="54"/>
  <c r="I623" i="57"/>
  <c r="I605" i="57"/>
  <c r="I114" i="2"/>
  <c r="I622" i="57"/>
  <c r="I73" i="2"/>
  <c r="F21" i="2"/>
  <c r="AI36" i="40"/>
  <c r="I620" i="54"/>
  <c r="I611" i="55"/>
  <c r="I625" i="55"/>
  <c r="I612" i="55"/>
  <c r="I623" i="54"/>
  <c r="I614" i="55"/>
  <c r="I620" i="55"/>
  <c r="I607" i="55"/>
  <c r="I622" i="55"/>
  <c r="I618" i="55"/>
  <c r="I609" i="55"/>
  <c r="I610" i="55"/>
  <c r="I608" i="55"/>
  <c r="I619" i="55"/>
  <c r="I613" i="55"/>
  <c r="I615" i="55"/>
  <c r="S608" i="54"/>
  <c r="AG608" i="54" s="1"/>
  <c r="I622" i="53"/>
  <c r="I608" i="53"/>
  <c r="I618" i="53"/>
  <c r="I611" i="53"/>
  <c r="I624" i="52"/>
  <c r="I610" i="53"/>
  <c r="I607" i="53"/>
  <c r="I612" i="53"/>
  <c r="I625" i="53"/>
  <c r="I613" i="53"/>
  <c r="I620" i="53"/>
  <c r="I609" i="53"/>
  <c r="I624" i="53"/>
  <c r="I614" i="53"/>
  <c r="I615" i="53"/>
  <c r="I619" i="53"/>
  <c r="H210" i="2"/>
  <c r="S619" i="52"/>
  <c r="AG619" i="52" s="1"/>
  <c r="S615" i="52"/>
  <c r="AG615" i="52" s="1"/>
  <c r="F101" i="2"/>
  <c r="F23" i="2" s="1"/>
  <c r="I308" i="2"/>
  <c r="I613" i="2"/>
  <c r="C236" i="2"/>
  <c r="I357" i="2"/>
  <c r="I279" i="2"/>
  <c r="D236" i="2"/>
  <c r="I381" i="2"/>
  <c r="I607" i="50"/>
  <c r="I277" i="2"/>
  <c r="I623" i="50"/>
  <c r="I609" i="50"/>
  <c r="I620" i="50"/>
  <c r="I608" i="50"/>
  <c r="F88" i="2"/>
  <c r="F10" i="2" s="1"/>
  <c r="I619" i="51"/>
  <c r="I624" i="51"/>
  <c r="I615" i="51"/>
  <c r="I608" i="51"/>
  <c r="I613" i="51"/>
  <c r="I625" i="51"/>
  <c r="I607" i="51"/>
  <c r="I622" i="51"/>
  <c r="I618" i="51"/>
  <c r="I620" i="51"/>
  <c r="I614" i="51"/>
  <c r="I609" i="51"/>
  <c r="I610" i="51"/>
  <c r="I611" i="51"/>
  <c r="I612" i="51"/>
  <c r="I607" i="2"/>
  <c r="B210" i="2"/>
  <c r="I230" i="2"/>
  <c r="I615" i="2"/>
  <c r="G210" i="2"/>
  <c r="I199" i="2"/>
  <c r="C44" i="2"/>
  <c r="F100" i="2"/>
  <c r="F22" i="2" s="1"/>
  <c r="F96" i="2"/>
  <c r="F18" i="2" s="1"/>
  <c r="I198" i="2"/>
  <c r="I234" i="2"/>
  <c r="I121" i="2"/>
  <c r="I360" i="2"/>
  <c r="I206" i="2"/>
  <c r="I321" i="2"/>
  <c r="F104" i="2"/>
  <c r="F26" i="2" s="1"/>
  <c r="I386" i="2"/>
  <c r="I426" i="2"/>
  <c r="I608" i="2"/>
  <c r="D392" i="2"/>
  <c r="I301" i="2"/>
  <c r="I414" i="2"/>
  <c r="I412" i="2"/>
  <c r="I383" i="2"/>
  <c r="I204" i="2"/>
  <c r="G444" i="2"/>
  <c r="I416" i="2"/>
  <c r="I437" i="2"/>
  <c r="I617" i="2"/>
  <c r="C184" i="2"/>
  <c r="F98" i="2"/>
  <c r="F20" i="2" s="1"/>
  <c r="I620" i="2"/>
  <c r="G288" i="2"/>
  <c r="C43" i="2"/>
  <c r="I172" i="2"/>
  <c r="I149" i="2"/>
  <c r="H314" i="2"/>
  <c r="H184" i="2"/>
  <c r="G236" i="2"/>
  <c r="I611" i="40"/>
  <c r="I608" i="40"/>
  <c r="I625" i="46"/>
  <c r="I609" i="47"/>
  <c r="I620" i="47"/>
  <c r="I613" i="47"/>
  <c r="I618" i="47"/>
  <c r="I612" i="47"/>
  <c r="I619" i="47"/>
  <c r="I610" i="47"/>
  <c r="I625" i="47"/>
  <c r="I615" i="47"/>
  <c r="I608" i="47"/>
  <c r="I622" i="47"/>
  <c r="I624" i="47"/>
  <c r="I614" i="47"/>
  <c r="S614" i="50"/>
  <c r="AG614" i="50" s="1"/>
  <c r="I611" i="47"/>
  <c r="I607" i="47"/>
  <c r="I622" i="48"/>
  <c r="I619" i="48"/>
  <c r="I618" i="48"/>
  <c r="I620" i="48"/>
  <c r="I610" i="48"/>
  <c r="I611" i="48"/>
  <c r="I625" i="48"/>
  <c r="I607" i="48"/>
  <c r="I624" i="48"/>
  <c r="I615" i="48"/>
  <c r="I608" i="48"/>
  <c r="I614" i="48"/>
  <c r="I609" i="48"/>
  <c r="I613" i="48"/>
  <c r="I612" i="48"/>
  <c r="G132" i="2"/>
  <c r="I608" i="46"/>
  <c r="I622" i="46"/>
  <c r="F94" i="2"/>
  <c r="F16" i="2" s="1"/>
  <c r="I380" i="2"/>
  <c r="H366" i="2"/>
  <c r="H236" i="2"/>
  <c r="G314" i="2"/>
  <c r="I201" i="2"/>
  <c r="I413" i="2"/>
  <c r="I407" i="2"/>
  <c r="I320" i="2"/>
  <c r="I244" i="2"/>
  <c r="I623" i="40"/>
  <c r="I427" i="2"/>
  <c r="I415" i="2"/>
  <c r="I408" i="2"/>
  <c r="I399" i="2"/>
  <c r="H418" i="2"/>
  <c r="G33" i="2"/>
  <c r="C35" i="2"/>
  <c r="D34" i="2"/>
  <c r="C39" i="2"/>
  <c r="I424" i="2"/>
  <c r="I410" i="2"/>
  <c r="I403" i="2"/>
  <c r="I401" i="2"/>
  <c r="I333" i="2"/>
  <c r="I322" i="2"/>
  <c r="I254" i="2"/>
  <c r="I423" i="2"/>
  <c r="S625" i="50" l="1"/>
  <c r="AG625" i="50" s="1"/>
  <c r="C158" i="2"/>
  <c r="I275" i="2"/>
  <c r="I621" i="53"/>
  <c r="I623" i="55"/>
  <c r="I276" i="2"/>
  <c r="S610" i="54"/>
  <c r="AG610" i="54" s="1"/>
  <c r="I625" i="57"/>
  <c r="I361" i="2"/>
  <c r="I319" i="2"/>
  <c r="C52" i="2"/>
  <c r="H626" i="47"/>
  <c r="H626" i="50"/>
  <c r="I244" i="40"/>
  <c r="S607" i="52"/>
  <c r="AG607" i="52" s="1"/>
  <c r="S614" i="54"/>
  <c r="AG614" i="54" s="1"/>
  <c r="I623" i="48"/>
  <c r="B46" i="2"/>
  <c r="I391" i="2"/>
  <c r="H626" i="53"/>
  <c r="I615" i="57"/>
  <c r="C33" i="2"/>
  <c r="C36" i="40"/>
  <c r="H626" i="52"/>
  <c r="S612" i="54"/>
  <c r="AG612" i="54" s="1"/>
  <c r="H626" i="48"/>
  <c r="S618" i="54"/>
  <c r="AG618" i="54" s="1"/>
  <c r="D210" i="2"/>
  <c r="S608" i="52"/>
  <c r="AG608" i="52" s="1"/>
  <c r="S622" i="52"/>
  <c r="AG622" i="52" s="1"/>
  <c r="S622" i="54"/>
  <c r="AG622" i="54" s="1"/>
  <c r="I608" i="57"/>
  <c r="I613" i="57"/>
  <c r="I618" i="57"/>
  <c r="I426" i="40"/>
  <c r="I623" i="51"/>
  <c r="I612" i="57"/>
  <c r="I400" i="40"/>
  <c r="I313" i="2"/>
  <c r="S619" i="50"/>
  <c r="AG619" i="50" s="1"/>
  <c r="I227" i="2"/>
  <c r="I620" i="57"/>
  <c r="B158" i="2"/>
  <c r="I218" i="40"/>
  <c r="D39" i="2"/>
  <c r="B38" i="2"/>
  <c r="B40" i="2"/>
  <c r="I325" i="2"/>
  <c r="I374" i="40"/>
  <c r="I140" i="40"/>
  <c r="I365" i="2"/>
  <c r="S622" i="50"/>
  <c r="AG622" i="50" s="1"/>
  <c r="I287" i="2"/>
  <c r="I624" i="2"/>
  <c r="I642" i="2"/>
  <c r="S612" i="52"/>
  <c r="AG612" i="52" s="1"/>
  <c r="I606" i="50"/>
  <c r="I619" i="57"/>
  <c r="B44" i="2"/>
  <c r="H98" i="2"/>
  <c r="H20" i="2" s="1"/>
  <c r="H626" i="46"/>
  <c r="I605" i="47"/>
  <c r="I645" i="2"/>
  <c r="I305" i="2"/>
  <c r="I302" i="2"/>
  <c r="D314" i="2"/>
  <c r="I605" i="53"/>
  <c r="S624" i="57"/>
  <c r="AG624" i="57" s="1"/>
  <c r="I611" i="57"/>
  <c r="I205" i="2"/>
  <c r="I364" i="2"/>
  <c r="F7" i="2"/>
  <c r="I59" i="2"/>
  <c r="C314" i="2"/>
  <c r="C98" i="2"/>
  <c r="C20" i="2" s="1"/>
  <c r="I247" i="2"/>
  <c r="C34" i="2"/>
  <c r="H36" i="40"/>
  <c r="D36" i="40"/>
  <c r="I635" i="2"/>
  <c r="I643" i="2"/>
  <c r="S611" i="50"/>
  <c r="AG611" i="50" s="1"/>
  <c r="I620" i="40"/>
  <c r="I354" i="2"/>
  <c r="D96" i="2"/>
  <c r="D18" i="2" s="1"/>
  <c r="I621" i="51"/>
  <c r="I605" i="50"/>
  <c r="I156" i="2"/>
  <c r="S620" i="52"/>
  <c r="AG620" i="52" s="1"/>
  <c r="S623" i="52"/>
  <c r="AG623" i="52" s="1"/>
  <c r="I623" i="53"/>
  <c r="I606" i="52"/>
  <c r="I621" i="54"/>
  <c r="S620" i="57"/>
  <c r="AG620" i="57" s="1"/>
  <c r="S618" i="57"/>
  <c r="AG618" i="57" s="1"/>
  <c r="D36" i="2"/>
  <c r="C210" i="2"/>
  <c r="B37" i="2"/>
  <c r="I353" i="2"/>
  <c r="I242" i="2"/>
  <c r="H33" i="2"/>
  <c r="I397" i="2"/>
  <c r="B33" i="2"/>
  <c r="D91" i="2"/>
  <c r="I605" i="51"/>
  <c r="I621" i="52"/>
  <c r="I617" i="57"/>
  <c r="S622" i="57"/>
  <c r="AG622" i="57" s="1"/>
  <c r="S623" i="57"/>
  <c r="AG623" i="57" s="1"/>
  <c r="B236" i="2"/>
  <c r="I223" i="2"/>
  <c r="I175" i="2"/>
  <c r="G98" i="2"/>
  <c r="G20" i="2" s="1"/>
  <c r="I322" i="40"/>
  <c r="G36" i="40"/>
  <c r="I637" i="2"/>
  <c r="I623" i="47"/>
  <c r="S613" i="50"/>
  <c r="AG613" i="50" s="1"/>
  <c r="I611" i="46"/>
  <c r="I613" i="40"/>
  <c r="C132" i="2"/>
  <c r="C47" i="2"/>
  <c r="I125" i="2"/>
  <c r="I235" i="2"/>
  <c r="I157" i="2"/>
  <c r="H158" i="2"/>
  <c r="I650" i="2"/>
  <c r="I128" i="2"/>
  <c r="I621" i="50"/>
  <c r="I225" i="2"/>
  <c r="S625" i="52"/>
  <c r="AG625" i="52" s="1"/>
  <c r="S618" i="52"/>
  <c r="AG618" i="52" s="1"/>
  <c r="S625" i="54"/>
  <c r="AG625" i="54" s="1"/>
  <c r="H626" i="55"/>
  <c r="S619" i="57"/>
  <c r="AG619" i="57" s="1"/>
  <c r="S614" i="57"/>
  <c r="AG614" i="57" s="1"/>
  <c r="I303" i="2"/>
  <c r="I197" i="2"/>
  <c r="C626" i="57"/>
  <c r="E98" i="2"/>
  <c r="E20" i="2" s="1"/>
  <c r="I296" i="40"/>
  <c r="I270" i="40"/>
  <c r="I631" i="2"/>
  <c r="I639" i="2"/>
  <c r="H87" i="2"/>
  <c r="H9" i="2" s="1"/>
  <c r="I605" i="48"/>
  <c r="S615" i="50"/>
  <c r="AG615" i="50" s="1"/>
  <c r="S610" i="50"/>
  <c r="AG610" i="50" s="1"/>
  <c r="S612" i="50"/>
  <c r="AG612" i="50" s="1"/>
  <c r="H626" i="40"/>
  <c r="D46" i="2"/>
  <c r="I124" i="2"/>
  <c r="C392" i="2"/>
  <c r="G86" i="2"/>
  <c r="G8" i="2" s="1"/>
  <c r="I647" i="2"/>
  <c r="I123" i="2"/>
  <c r="E132" i="2"/>
  <c r="S610" i="52"/>
  <c r="AG610" i="52" s="1"/>
  <c r="S605" i="52"/>
  <c r="S615" i="54"/>
  <c r="AG615" i="54" s="1"/>
  <c r="S613" i="54"/>
  <c r="AG613" i="54" s="1"/>
  <c r="I624" i="55"/>
  <c r="I605" i="55"/>
  <c r="S612" i="57"/>
  <c r="AG612" i="57" s="1"/>
  <c r="B39" i="2"/>
  <c r="B35" i="2"/>
  <c r="H91" i="2"/>
  <c r="H13" i="2" s="1"/>
  <c r="C88" i="2"/>
  <c r="C10" i="2" s="1"/>
  <c r="I621" i="48"/>
  <c r="I606" i="47"/>
  <c r="I438" i="2"/>
  <c r="H626" i="51"/>
  <c r="E626" i="57"/>
  <c r="D98" i="2"/>
  <c r="I166" i="40"/>
  <c r="E104" i="2"/>
  <c r="E26" i="2" s="1"/>
  <c r="I624" i="40"/>
  <c r="I612" i="40"/>
  <c r="I312" i="2"/>
  <c r="I119" i="2"/>
  <c r="I634" i="2"/>
  <c r="I209" i="2"/>
  <c r="I646" i="2"/>
  <c r="D132" i="2"/>
  <c r="S614" i="52"/>
  <c r="AG614" i="52" s="1"/>
  <c r="S611" i="52"/>
  <c r="AG611" i="52" s="1"/>
  <c r="S609" i="54"/>
  <c r="AG609" i="54" s="1"/>
  <c r="I621" i="55"/>
  <c r="S611" i="54"/>
  <c r="AG611" i="54" s="1"/>
  <c r="H626" i="54"/>
  <c r="S615" i="57"/>
  <c r="S607" i="57"/>
  <c r="AG607" i="57" s="1"/>
  <c r="E33" i="2"/>
  <c r="B392" i="2"/>
  <c r="I243" i="2"/>
  <c r="I241" i="2"/>
  <c r="H93" i="2"/>
  <c r="H15" i="2" s="1"/>
  <c r="I640" i="2"/>
  <c r="I644" i="2"/>
  <c r="I651" i="2"/>
  <c r="I606" i="53"/>
  <c r="S613" i="57"/>
  <c r="AG613" i="57" s="1"/>
  <c r="S608" i="57"/>
  <c r="AG608" i="57" s="1"/>
  <c r="D288" i="2"/>
  <c r="B36" i="40"/>
  <c r="I114" i="40"/>
  <c r="I348" i="40"/>
  <c r="I605" i="2"/>
  <c r="I192" i="40"/>
  <c r="E36" i="40"/>
  <c r="I183" i="2"/>
  <c r="B184" i="2"/>
  <c r="I633" i="2"/>
  <c r="I641" i="2"/>
  <c r="H97" i="2"/>
  <c r="H19" i="2" s="1"/>
  <c r="I131" i="2"/>
  <c r="I606" i="48"/>
  <c r="I621" i="47"/>
  <c r="S618" i="50"/>
  <c r="AG618" i="50" s="1"/>
  <c r="S624" i="50"/>
  <c r="AG624" i="50" s="1"/>
  <c r="I146" i="2"/>
  <c r="I606" i="51"/>
  <c r="I632" i="2"/>
  <c r="F86" i="2"/>
  <c r="F8" i="2" s="1"/>
  <c r="C288" i="2"/>
  <c r="S613" i="52"/>
  <c r="AG613" i="52" s="1"/>
  <c r="S609" i="52"/>
  <c r="AG609" i="52" s="1"/>
  <c r="S619" i="54"/>
  <c r="AG619" i="54" s="1"/>
  <c r="S624" i="54"/>
  <c r="AG624" i="54" s="1"/>
  <c r="I606" i="55"/>
  <c r="I607" i="54"/>
  <c r="S609" i="57"/>
  <c r="AG609" i="57" s="1"/>
  <c r="S610" i="57"/>
  <c r="AG610" i="57" s="1"/>
  <c r="D184" i="2"/>
  <c r="B34" i="2"/>
  <c r="I429" i="2"/>
  <c r="B47" i="2"/>
  <c r="D33" i="2"/>
  <c r="G626" i="57"/>
  <c r="S36" i="40"/>
  <c r="AJ36" i="40" s="1"/>
  <c r="B132" i="2"/>
  <c r="B36" i="2"/>
  <c r="S608" i="47"/>
  <c r="AG608" i="47" s="1"/>
  <c r="S607" i="54"/>
  <c r="AG607" i="54" s="1"/>
  <c r="S620" i="50"/>
  <c r="AG620" i="50" s="1"/>
  <c r="S609" i="50"/>
  <c r="AG609" i="50" s="1"/>
  <c r="S607" i="50"/>
  <c r="AG607" i="50" s="1"/>
  <c r="S625" i="47"/>
  <c r="AG625" i="47" s="1"/>
  <c r="S619" i="47"/>
  <c r="AG619" i="47" s="1"/>
  <c r="S611" i="47"/>
  <c r="AG611" i="47" s="1"/>
  <c r="S623" i="50"/>
  <c r="AG623" i="50" s="1"/>
  <c r="S620" i="54"/>
  <c r="AG620" i="54" s="1"/>
  <c r="S612" i="47"/>
  <c r="AG612" i="47" s="1"/>
  <c r="S624" i="52"/>
  <c r="AG624" i="52" s="1"/>
  <c r="S613" i="55"/>
  <c r="AG613" i="55" s="1"/>
  <c r="S618" i="55"/>
  <c r="AG618" i="55" s="1"/>
  <c r="S612" i="55"/>
  <c r="AG612" i="55" s="1"/>
  <c r="S615" i="55"/>
  <c r="AG615" i="55" s="1"/>
  <c r="S609" i="55"/>
  <c r="AG609" i="55" s="1"/>
  <c r="S622" i="55"/>
  <c r="AG622" i="55" s="1"/>
  <c r="S619" i="55"/>
  <c r="AG619" i="55" s="1"/>
  <c r="S608" i="55"/>
  <c r="AG608" i="55" s="1"/>
  <c r="S610" i="55"/>
  <c r="AG610" i="55" s="1"/>
  <c r="I617" i="55"/>
  <c r="S611" i="55"/>
  <c r="AG611" i="55" s="1"/>
  <c r="S607" i="55"/>
  <c r="AG607" i="55" s="1"/>
  <c r="S620" i="55"/>
  <c r="AG620" i="55" s="1"/>
  <c r="S614" i="55"/>
  <c r="AG614" i="55" s="1"/>
  <c r="S625" i="55"/>
  <c r="AG625" i="55" s="1"/>
  <c r="I617" i="52"/>
  <c r="S619" i="53"/>
  <c r="AG619" i="53" s="1"/>
  <c r="S620" i="53"/>
  <c r="AG620" i="53" s="1"/>
  <c r="S611" i="53"/>
  <c r="AG611" i="53" s="1"/>
  <c r="S615" i="53"/>
  <c r="AG615" i="53" s="1"/>
  <c r="S608" i="53"/>
  <c r="AG608" i="53" s="1"/>
  <c r="S610" i="53"/>
  <c r="AG610" i="53" s="1"/>
  <c r="S612" i="53"/>
  <c r="AG612" i="53" s="1"/>
  <c r="S618" i="53"/>
  <c r="AG618" i="53" s="1"/>
  <c r="S622" i="53"/>
  <c r="AG622" i="53" s="1"/>
  <c r="S609" i="53"/>
  <c r="AG609" i="53" s="1"/>
  <c r="S624" i="53"/>
  <c r="AG624" i="53" s="1"/>
  <c r="S613" i="53"/>
  <c r="AG613" i="53" s="1"/>
  <c r="S625" i="53"/>
  <c r="AG625" i="53" s="1"/>
  <c r="I617" i="53"/>
  <c r="S607" i="53"/>
  <c r="AG607" i="53" s="1"/>
  <c r="S614" i="53"/>
  <c r="AG614" i="53" s="1"/>
  <c r="E99" i="51"/>
  <c r="E21" i="51" s="1"/>
  <c r="E99" i="52"/>
  <c r="E21" i="52" s="1"/>
  <c r="S608" i="50"/>
  <c r="AG608" i="50" s="1"/>
  <c r="I435" i="2"/>
  <c r="D94" i="2"/>
  <c r="E91" i="2"/>
  <c r="E13" i="2" s="1"/>
  <c r="S624" i="47"/>
  <c r="AG624" i="47" s="1"/>
  <c r="E45" i="2"/>
  <c r="I617" i="50"/>
  <c r="D95" i="2"/>
  <c r="S610" i="47"/>
  <c r="AG610" i="47" s="1"/>
  <c r="C95" i="2"/>
  <c r="C17" i="2" s="1"/>
  <c r="S615" i="47"/>
  <c r="AG615" i="47" s="1"/>
  <c r="S618" i="51"/>
  <c r="AG618" i="51" s="1"/>
  <c r="S622" i="51"/>
  <c r="AG622" i="51" s="1"/>
  <c r="S615" i="51"/>
  <c r="AG615" i="51" s="1"/>
  <c r="S624" i="51"/>
  <c r="AG624" i="51" s="1"/>
  <c r="S619" i="51"/>
  <c r="AG619" i="51" s="1"/>
  <c r="I617" i="51"/>
  <c r="S612" i="51"/>
  <c r="AG612" i="51" s="1"/>
  <c r="S611" i="51"/>
  <c r="AG611" i="51" s="1"/>
  <c r="S610" i="51"/>
  <c r="AG610" i="51" s="1"/>
  <c r="S609" i="51"/>
  <c r="AG609" i="51" s="1"/>
  <c r="S614" i="51"/>
  <c r="AG614" i="51" s="1"/>
  <c r="S620" i="51"/>
  <c r="AG620" i="51" s="1"/>
  <c r="S607" i="51"/>
  <c r="AG607" i="51" s="1"/>
  <c r="S625" i="51"/>
  <c r="AG625" i="51" s="1"/>
  <c r="S613" i="51"/>
  <c r="AG613" i="51" s="1"/>
  <c r="S608" i="51"/>
  <c r="AG608" i="51" s="1"/>
  <c r="G418" i="2"/>
  <c r="I327" i="2"/>
  <c r="D101" i="2"/>
  <c r="D45" i="2"/>
  <c r="H444" i="2"/>
  <c r="D100" i="2"/>
  <c r="I442" i="2"/>
  <c r="S611" i="40"/>
  <c r="AG611" i="40" s="1"/>
  <c r="C626" i="46"/>
  <c r="I617" i="47"/>
  <c r="E99" i="48"/>
  <c r="E21" i="48" s="1"/>
  <c r="E99" i="50"/>
  <c r="E21" i="50" s="1"/>
  <c r="R626" i="47"/>
  <c r="S607" i="48"/>
  <c r="AG607" i="48" s="1"/>
  <c r="S625" i="48"/>
  <c r="AG625" i="48" s="1"/>
  <c r="S611" i="48"/>
  <c r="AG611" i="48" s="1"/>
  <c r="S610" i="48"/>
  <c r="AG610" i="48" s="1"/>
  <c r="I617" i="48"/>
  <c r="S612" i="48"/>
  <c r="AG612" i="48" s="1"/>
  <c r="S613" i="48"/>
  <c r="AG613" i="48" s="1"/>
  <c r="S609" i="48"/>
  <c r="AG609" i="48" s="1"/>
  <c r="S614" i="48"/>
  <c r="AG614" i="48" s="1"/>
  <c r="S608" i="48"/>
  <c r="AG608" i="48" s="1"/>
  <c r="S615" i="48"/>
  <c r="AG615" i="48" s="1"/>
  <c r="S624" i="48"/>
  <c r="AG624" i="48" s="1"/>
  <c r="S620" i="48"/>
  <c r="AG620" i="48" s="1"/>
  <c r="S618" i="48"/>
  <c r="AG618" i="48" s="1"/>
  <c r="S619" i="48"/>
  <c r="AG619" i="48" s="1"/>
  <c r="S622" i="48"/>
  <c r="AG622" i="48" s="1"/>
  <c r="E99" i="46"/>
  <c r="E21" i="46" s="1"/>
  <c r="E99" i="47"/>
  <c r="E21" i="47" s="1"/>
  <c r="S611" i="46"/>
  <c r="AG611" i="46" s="1"/>
  <c r="S608" i="46"/>
  <c r="AG608" i="46" s="1"/>
  <c r="I613" i="46"/>
  <c r="I623" i="46"/>
  <c r="I621" i="46"/>
  <c r="I620" i="46"/>
  <c r="S622" i="46"/>
  <c r="AG622" i="46" s="1"/>
  <c r="I612" i="46"/>
  <c r="I624" i="46"/>
  <c r="G340" i="2"/>
  <c r="D87" i="2"/>
  <c r="D9" i="2" s="1"/>
  <c r="E95" i="2"/>
  <c r="I433" i="2"/>
  <c r="D43" i="2"/>
  <c r="D17" i="2" s="1"/>
  <c r="H262" i="2"/>
  <c r="G262" i="2"/>
  <c r="B53" i="2"/>
  <c r="C53" i="2"/>
  <c r="E99" i="40"/>
  <c r="S613" i="40"/>
  <c r="AG613" i="40" s="1"/>
  <c r="S612" i="40"/>
  <c r="AG612" i="40" s="1"/>
  <c r="S623" i="40"/>
  <c r="AG623" i="40" s="1"/>
  <c r="C626" i="40"/>
  <c r="B41" i="2"/>
  <c r="R626" i="57" l="1"/>
  <c r="E53" i="2"/>
  <c r="D262" i="2"/>
  <c r="R626" i="52"/>
  <c r="D340" i="2"/>
  <c r="C626" i="55"/>
  <c r="C444" i="2"/>
  <c r="S625" i="46"/>
  <c r="AG625" i="46" s="1"/>
  <c r="S606" i="53"/>
  <c r="AG606" i="53" s="1"/>
  <c r="O626" i="57"/>
  <c r="Y630" i="57" s="1"/>
  <c r="D444" i="2"/>
  <c r="D52" i="2"/>
  <c r="D48" i="2"/>
  <c r="D22" i="2" s="1"/>
  <c r="E43" i="2"/>
  <c r="E17" i="2" s="1"/>
  <c r="S621" i="48"/>
  <c r="AG621" i="48" s="1"/>
  <c r="I335" i="2"/>
  <c r="R626" i="51"/>
  <c r="I439" i="2"/>
  <c r="S623" i="53"/>
  <c r="AG623" i="53" s="1"/>
  <c r="S624" i="55"/>
  <c r="AG624" i="55" s="1"/>
  <c r="S623" i="47"/>
  <c r="AG623" i="47" s="1"/>
  <c r="R626" i="50"/>
  <c r="I606" i="57"/>
  <c r="S624" i="40"/>
  <c r="AG624" i="40" s="1"/>
  <c r="B262" i="2"/>
  <c r="D53" i="2"/>
  <c r="I249" i="2"/>
  <c r="I406" i="2"/>
  <c r="S621" i="57"/>
  <c r="AG621" i="57" s="1"/>
  <c r="C626" i="48"/>
  <c r="D13" i="2"/>
  <c r="D41" i="2"/>
  <c r="I41" i="2" s="1"/>
  <c r="C41" i="2"/>
  <c r="C626" i="53"/>
  <c r="S620" i="40"/>
  <c r="AG620" i="40" s="1"/>
  <c r="B42" i="2"/>
  <c r="B16" i="2" s="1"/>
  <c r="C49" i="2"/>
  <c r="C23" i="2" s="1"/>
  <c r="I417" i="2"/>
  <c r="D20" i="2"/>
  <c r="H626" i="57"/>
  <c r="I334" i="2"/>
  <c r="C42" i="2"/>
  <c r="D49" i="2"/>
  <c r="D23" i="2" s="1"/>
  <c r="C45" i="2"/>
  <c r="S606" i="52"/>
  <c r="AG606" i="52" s="1"/>
  <c r="I621" i="57"/>
  <c r="I597" i="57"/>
  <c r="B94" i="2"/>
  <c r="H94" i="2"/>
  <c r="H16" i="2" s="1"/>
  <c r="S613" i="47"/>
  <c r="AG613" i="47" s="1"/>
  <c r="C87" i="2"/>
  <c r="C9" i="2" s="1"/>
  <c r="S605" i="48"/>
  <c r="C86" i="2"/>
  <c r="C8" i="2" s="1"/>
  <c r="H100" i="2"/>
  <c r="H22" i="2" s="1"/>
  <c r="S621" i="53"/>
  <c r="AG621" i="53" s="1"/>
  <c r="S622" i="47"/>
  <c r="AG622" i="47" s="1"/>
  <c r="I257" i="2"/>
  <c r="B49" i="2"/>
  <c r="I432" i="2"/>
  <c r="B101" i="2"/>
  <c r="R626" i="46"/>
  <c r="R626" i="40"/>
  <c r="C101" i="2"/>
  <c r="D104" i="2"/>
  <c r="D26" i="2" s="1"/>
  <c r="H104" i="2"/>
  <c r="H26" i="2" s="1"/>
  <c r="I253" i="2"/>
  <c r="G89" i="2"/>
  <c r="G11" i="2" s="1"/>
  <c r="S606" i="51"/>
  <c r="AG606" i="51" s="1"/>
  <c r="E88" i="2"/>
  <c r="E10" i="2" s="1"/>
  <c r="S623" i="54"/>
  <c r="AG623" i="54" s="1"/>
  <c r="S608" i="40"/>
  <c r="AG608" i="40" s="1"/>
  <c r="S625" i="57"/>
  <c r="AG625" i="57" s="1"/>
  <c r="S621" i="52"/>
  <c r="AG621" i="52" s="1"/>
  <c r="I37" i="2"/>
  <c r="C626" i="50"/>
  <c r="D418" i="2"/>
  <c r="C626" i="47"/>
  <c r="S616" i="57"/>
  <c r="AG616" i="57" s="1"/>
  <c r="I440" i="2"/>
  <c r="H88" i="2"/>
  <c r="H10" i="2" s="1"/>
  <c r="C100" i="2"/>
  <c r="H95" i="2"/>
  <c r="H17" i="2" s="1"/>
  <c r="G94" i="2"/>
  <c r="G16" i="2" s="1"/>
  <c r="H89" i="2"/>
  <c r="H11" i="2" s="1"/>
  <c r="I36" i="2"/>
  <c r="I405" i="2"/>
  <c r="AG615" i="57"/>
  <c r="I39" i="2"/>
  <c r="AG605" i="52"/>
  <c r="I328" i="2"/>
  <c r="I251" i="2"/>
  <c r="G93" i="2"/>
  <c r="G15" i="2" s="1"/>
  <c r="I339" i="2"/>
  <c r="E101" i="2"/>
  <c r="E23" i="2" s="1"/>
  <c r="E93" i="2"/>
  <c r="E15" i="2" s="1"/>
  <c r="I443" i="2"/>
  <c r="G100" i="2"/>
  <c r="G22" i="2" s="1"/>
  <c r="I331" i="2"/>
  <c r="H101" i="2"/>
  <c r="H23" i="2" s="1"/>
  <c r="S621" i="51"/>
  <c r="AG621" i="51" s="1"/>
  <c r="C91" i="2"/>
  <c r="C13" i="2" s="1"/>
  <c r="G96" i="2"/>
  <c r="G18" i="2" s="1"/>
  <c r="H99" i="2"/>
  <c r="H21" i="2" s="1"/>
  <c r="S607" i="47"/>
  <c r="AG607" i="47" s="1"/>
  <c r="S606" i="47"/>
  <c r="AG606" i="47" s="1"/>
  <c r="C626" i="52"/>
  <c r="I47" i="2"/>
  <c r="G53" i="2"/>
  <c r="C262" i="2"/>
  <c r="I120" i="2"/>
  <c r="I132" i="2" s="1"/>
  <c r="D42" i="2"/>
  <c r="D16" i="2" s="1"/>
  <c r="I592" i="2"/>
  <c r="B98" i="2"/>
  <c r="S611" i="57"/>
  <c r="AG611" i="57" s="1"/>
  <c r="E100" i="2"/>
  <c r="E22" i="2" s="1"/>
  <c r="I260" i="2"/>
  <c r="G97" i="2"/>
  <c r="G19" i="2" s="1"/>
  <c r="C96" i="2"/>
  <c r="C18" i="2" s="1"/>
  <c r="B91" i="2"/>
  <c r="S606" i="48"/>
  <c r="AG606" i="48" s="1"/>
  <c r="G101" i="2"/>
  <c r="G23" i="2" s="1"/>
  <c r="D89" i="2"/>
  <c r="D11" i="2" s="1"/>
  <c r="H86" i="2"/>
  <c r="H8" i="2" s="1"/>
  <c r="S623" i="51"/>
  <c r="AG623" i="51" s="1"/>
  <c r="G99" i="2"/>
  <c r="G21" i="2" s="1"/>
  <c r="C89" i="2"/>
  <c r="C11" i="2" s="1"/>
  <c r="H96" i="2"/>
  <c r="H18" i="2" s="1"/>
  <c r="S605" i="50"/>
  <c r="E96" i="2"/>
  <c r="S605" i="53"/>
  <c r="R626" i="53"/>
  <c r="S621" i="55"/>
  <c r="AG621" i="55" s="1"/>
  <c r="R626" i="55"/>
  <c r="S606" i="55"/>
  <c r="AG606" i="55" s="1"/>
  <c r="I617" i="54"/>
  <c r="S620" i="47"/>
  <c r="AG620" i="47" s="1"/>
  <c r="S609" i="47"/>
  <c r="AG609" i="47" s="1"/>
  <c r="S621" i="54"/>
  <c r="AG621" i="54" s="1"/>
  <c r="I34" i="2"/>
  <c r="H53" i="2"/>
  <c r="S606" i="57"/>
  <c r="AG606" i="57" s="1"/>
  <c r="Q626" i="57"/>
  <c r="AB630" i="57" s="1"/>
  <c r="S605" i="55"/>
  <c r="I431" i="2"/>
  <c r="G88" i="2"/>
  <c r="G10" i="2" s="1"/>
  <c r="S605" i="51"/>
  <c r="S614" i="47"/>
  <c r="AG614" i="47" s="1"/>
  <c r="S623" i="48"/>
  <c r="AG623" i="48" s="1"/>
  <c r="C99" i="2"/>
  <c r="C21" i="2" s="1"/>
  <c r="C418" i="2"/>
  <c r="I409" i="2"/>
  <c r="E89" i="2"/>
  <c r="E11" i="2" s="1"/>
  <c r="D99" i="2"/>
  <c r="D21" i="2" s="1"/>
  <c r="S623" i="55"/>
  <c r="AG623" i="55" s="1"/>
  <c r="S618" i="47"/>
  <c r="AG618" i="47" s="1"/>
  <c r="S621" i="50"/>
  <c r="AG621" i="50" s="1"/>
  <c r="B340" i="2"/>
  <c r="I46" i="2"/>
  <c r="C626" i="51"/>
  <c r="B418" i="2"/>
  <c r="B52" i="2"/>
  <c r="B45" i="2"/>
  <c r="C48" i="2"/>
  <c r="I606" i="54"/>
  <c r="I256" i="2"/>
  <c r="B100" i="2"/>
  <c r="D88" i="2"/>
  <c r="D10" i="2" s="1"/>
  <c r="E86" i="2"/>
  <c r="E8" i="2" s="1"/>
  <c r="G104" i="2"/>
  <c r="G26" i="2" s="1"/>
  <c r="I336" i="2"/>
  <c r="I33" i="2"/>
  <c r="S606" i="54"/>
  <c r="AG606" i="54" s="1"/>
  <c r="I338" i="2"/>
  <c r="I261" i="2"/>
  <c r="I329" i="2"/>
  <c r="E99" i="2"/>
  <c r="E21" i="2" s="1"/>
  <c r="I250" i="2"/>
  <c r="B95" i="2"/>
  <c r="G87" i="2"/>
  <c r="G9" i="2" s="1"/>
  <c r="I258" i="2"/>
  <c r="R626" i="48"/>
  <c r="E87" i="2"/>
  <c r="E9" i="2" s="1"/>
  <c r="E44" i="2"/>
  <c r="I330" i="2"/>
  <c r="G95" i="2"/>
  <c r="G17" i="2" s="1"/>
  <c r="G91" i="2"/>
  <c r="G13" i="2" s="1"/>
  <c r="S606" i="50"/>
  <c r="AG606" i="50" s="1"/>
  <c r="S621" i="47"/>
  <c r="AG621" i="47" s="1"/>
  <c r="S605" i="57"/>
  <c r="AG605" i="57" s="1"/>
  <c r="I36" i="40"/>
  <c r="B48" i="2"/>
  <c r="I35" i="2"/>
  <c r="I605" i="54"/>
  <c r="B43" i="2"/>
  <c r="H95" i="57"/>
  <c r="H17" i="57" s="1"/>
  <c r="D93" i="57"/>
  <c r="D15" i="57" s="1"/>
  <c r="H93" i="57"/>
  <c r="H15" i="57" s="1"/>
  <c r="D88" i="57"/>
  <c r="D10" i="57" s="1"/>
  <c r="E97" i="57"/>
  <c r="E19" i="57" s="1"/>
  <c r="H90" i="57"/>
  <c r="H12" i="57" s="1"/>
  <c r="O99" i="51"/>
  <c r="O21" i="51" s="1"/>
  <c r="S617" i="47"/>
  <c r="AG617" i="47" s="1"/>
  <c r="O99" i="48"/>
  <c r="O21" i="48" s="1"/>
  <c r="M626" i="46"/>
  <c r="D88" i="55"/>
  <c r="D10" i="55" s="1"/>
  <c r="H95" i="55"/>
  <c r="H17" i="55" s="1"/>
  <c r="H90" i="55"/>
  <c r="H12" i="55" s="1"/>
  <c r="H93" i="55"/>
  <c r="H15" i="55" s="1"/>
  <c r="C87" i="55"/>
  <c r="C9" i="55" s="1"/>
  <c r="E87" i="55"/>
  <c r="E9" i="55" s="1"/>
  <c r="G97" i="55"/>
  <c r="G19" i="55" s="1"/>
  <c r="D105" i="55"/>
  <c r="D27" i="55" s="1"/>
  <c r="S617" i="55"/>
  <c r="AG617" i="55" s="1"/>
  <c r="G89" i="55"/>
  <c r="G11" i="55" s="1"/>
  <c r="G95" i="55"/>
  <c r="G17" i="55" s="1"/>
  <c r="G98" i="54"/>
  <c r="G20" i="54" s="1"/>
  <c r="C105" i="54"/>
  <c r="C27" i="54" s="1"/>
  <c r="C88" i="54"/>
  <c r="C10" i="54" s="1"/>
  <c r="D88" i="54"/>
  <c r="D10" i="54" s="1"/>
  <c r="C104" i="54"/>
  <c r="C26" i="54" s="1"/>
  <c r="D93" i="54"/>
  <c r="D15" i="54" s="1"/>
  <c r="H93" i="54"/>
  <c r="H15" i="54" s="1"/>
  <c r="H95" i="54"/>
  <c r="H17" i="54" s="1"/>
  <c r="G87" i="54"/>
  <c r="G9" i="54" s="1"/>
  <c r="C87" i="54"/>
  <c r="C9" i="54" s="1"/>
  <c r="D87" i="54"/>
  <c r="D9" i="54" s="1"/>
  <c r="H87" i="54"/>
  <c r="H9" i="54" s="1"/>
  <c r="I597" i="54"/>
  <c r="H90" i="54"/>
  <c r="H12" i="54" s="1"/>
  <c r="E90" i="54"/>
  <c r="E12" i="54" s="1"/>
  <c r="E97" i="54"/>
  <c r="E19" i="54" s="1"/>
  <c r="G97" i="54"/>
  <c r="G19" i="54" s="1"/>
  <c r="S617" i="52"/>
  <c r="AG617" i="52" s="1"/>
  <c r="G88" i="53"/>
  <c r="G10" i="53" s="1"/>
  <c r="D88" i="53"/>
  <c r="D10" i="53" s="1"/>
  <c r="H90" i="53"/>
  <c r="H12" i="53" s="1"/>
  <c r="H95" i="53"/>
  <c r="H17" i="53" s="1"/>
  <c r="D93" i="53"/>
  <c r="D15" i="53" s="1"/>
  <c r="H93" i="53"/>
  <c r="H15" i="53" s="1"/>
  <c r="C87" i="53"/>
  <c r="C9" i="53" s="1"/>
  <c r="E100" i="52"/>
  <c r="E22" i="52" s="1"/>
  <c r="E97" i="53"/>
  <c r="E19" i="53" s="1"/>
  <c r="S617" i="53"/>
  <c r="AG617" i="53" s="1"/>
  <c r="H88" i="40"/>
  <c r="H10" i="40" s="1"/>
  <c r="H95" i="52"/>
  <c r="H17" i="52" s="1"/>
  <c r="E97" i="52"/>
  <c r="E19" i="52" s="1"/>
  <c r="H90" i="52"/>
  <c r="H12" i="52" s="1"/>
  <c r="D93" i="52"/>
  <c r="D15" i="52" s="1"/>
  <c r="H93" i="52"/>
  <c r="H15" i="52" s="1"/>
  <c r="H105" i="46"/>
  <c r="H27" i="46" s="1"/>
  <c r="I597" i="52"/>
  <c r="D88" i="52"/>
  <c r="D10" i="52" s="1"/>
  <c r="H88" i="52"/>
  <c r="H10" i="52" s="1"/>
  <c r="G94" i="52"/>
  <c r="G16" i="52" s="1"/>
  <c r="G89" i="52"/>
  <c r="G11" i="52" s="1"/>
  <c r="H87" i="52"/>
  <c r="H9" i="52" s="1"/>
  <c r="C87" i="52"/>
  <c r="C9" i="52" s="1"/>
  <c r="G93" i="51"/>
  <c r="G15" i="51" s="1"/>
  <c r="O99" i="52"/>
  <c r="O21" i="52" s="1"/>
  <c r="C105" i="47"/>
  <c r="C27" i="47" s="1"/>
  <c r="H105" i="47"/>
  <c r="H27" i="47" s="1"/>
  <c r="D86" i="2"/>
  <c r="D8" i="2" s="1"/>
  <c r="C94" i="2"/>
  <c r="C16" i="2" s="1"/>
  <c r="E94" i="2"/>
  <c r="E16" i="2" s="1"/>
  <c r="E97" i="2"/>
  <c r="E19" i="2" s="1"/>
  <c r="C97" i="2"/>
  <c r="C104" i="2"/>
  <c r="C26" i="2" s="1"/>
  <c r="D93" i="2"/>
  <c r="D105" i="2"/>
  <c r="D27" i="2" s="1"/>
  <c r="E103" i="47"/>
  <c r="E25" i="47" s="1"/>
  <c r="C87" i="48"/>
  <c r="C9" i="48" s="1"/>
  <c r="C104" i="48"/>
  <c r="C26" i="48" s="1"/>
  <c r="D88" i="40"/>
  <c r="D10" i="40" s="1"/>
  <c r="D88" i="50"/>
  <c r="D10" i="50" s="1"/>
  <c r="D93" i="51"/>
  <c r="D15" i="51" s="1"/>
  <c r="H93" i="51"/>
  <c r="H15" i="51" s="1"/>
  <c r="E100" i="51"/>
  <c r="E22" i="51" s="1"/>
  <c r="H87" i="50"/>
  <c r="H9" i="50" s="1"/>
  <c r="H87" i="51"/>
  <c r="H9" i="51" s="1"/>
  <c r="C87" i="51"/>
  <c r="C9" i="51" s="1"/>
  <c r="D88" i="51"/>
  <c r="D10" i="51" s="1"/>
  <c r="D97" i="2"/>
  <c r="D19" i="2" s="1"/>
  <c r="S617" i="51"/>
  <c r="AG617" i="51" s="1"/>
  <c r="H95" i="51"/>
  <c r="H17" i="51" s="1"/>
  <c r="H90" i="51"/>
  <c r="H12" i="51" s="1"/>
  <c r="E90" i="51"/>
  <c r="E12" i="51" s="1"/>
  <c r="G105" i="51"/>
  <c r="G27" i="51" s="1"/>
  <c r="E104" i="50"/>
  <c r="E26" i="50" s="1"/>
  <c r="E97" i="51"/>
  <c r="E19" i="51" s="1"/>
  <c r="G104" i="51"/>
  <c r="G26" i="51" s="1"/>
  <c r="E97" i="50"/>
  <c r="E19" i="50" s="1"/>
  <c r="E97" i="47"/>
  <c r="E19" i="47" s="1"/>
  <c r="H98" i="50"/>
  <c r="H20" i="50" s="1"/>
  <c r="D87" i="48"/>
  <c r="D9" i="48" s="1"/>
  <c r="E97" i="46"/>
  <c r="E19" i="46" s="1"/>
  <c r="H98" i="48"/>
  <c r="H20" i="48" s="1"/>
  <c r="H105" i="2"/>
  <c r="E97" i="48"/>
  <c r="E19" i="48" s="1"/>
  <c r="D103" i="50"/>
  <c r="D25" i="50" s="1"/>
  <c r="D88" i="46"/>
  <c r="D10" i="46" s="1"/>
  <c r="G103" i="46"/>
  <c r="G25" i="46" s="1"/>
  <c r="D88" i="47"/>
  <c r="D10" i="47" s="1"/>
  <c r="E103" i="50"/>
  <c r="E25" i="50" s="1"/>
  <c r="G103" i="48"/>
  <c r="G25" i="48" s="1"/>
  <c r="D103" i="47"/>
  <c r="D25" i="47" s="1"/>
  <c r="D88" i="48"/>
  <c r="D10" i="48" s="1"/>
  <c r="C103" i="48"/>
  <c r="C25" i="48" s="1"/>
  <c r="C87" i="50"/>
  <c r="C9" i="50" s="1"/>
  <c r="C103" i="46"/>
  <c r="C25" i="46" s="1"/>
  <c r="C93" i="2"/>
  <c r="C15" i="2" s="1"/>
  <c r="C87" i="46"/>
  <c r="C9" i="46" s="1"/>
  <c r="H103" i="46"/>
  <c r="H25" i="46" s="1"/>
  <c r="C87" i="47"/>
  <c r="C9" i="47" s="1"/>
  <c r="H103" i="48"/>
  <c r="H25" i="48" s="1"/>
  <c r="E90" i="50"/>
  <c r="E12" i="50" s="1"/>
  <c r="G100" i="40"/>
  <c r="O99" i="50"/>
  <c r="O21" i="50" s="1"/>
  <c r="H95" i="50"/>
  <c r="H17" i="50" s="1"/>
  <c r="G90" i="50"/>
  <c r="G12" i="50" s="1"/>
  <c r="H90" i="50"/>
  <c r="H12" i="50" s="1"/>
  <c r="D93" i="50"/>
  <c r="D15" i="50" s="1"/>
  <c r="H93" i="50"/>
  <c r="H15" i="50" s="1"/>
  <c r="O99" i="46"/>
  <c r="O21" i="46" s="1"/>
  <c r="H93" i="48"/>
  <c r="H15" i="48" s="1"/>
  <c r="D93" i="48"/>
  <c r="D15" i="48" s="1"/>
  <c r="E98" i="47"/>
  <c r="E20" i="47" s="1"/>
  <c r="S617" i="48"/>
  <c r="AG617" i="48" s="1"/>
  <c r="H95" i="48"/>
  <c r="H17" i="48" s="1"/>
  <c r="H90" i="48"/>
  <c r="H12" i="48" s="1"/>
  <c r="E104" i="47"/>
  <c r="E26" i="47" s="1"/>
  <c r="E103" i="48"/>
  <c r="E25" i="48" s="1"/>
  <c r="H95" i="47"/>
  <c r="H17" i="47" s="1"/>
  <c r="H90" i="47"/>
  <c r="H12" i="47" s="1"/>
  <c r="G90" i="47"/>
  <c r="G12" i="47" s="1"/>
  <c r="O99" i="47"/>
  <c r="O21" i="47" s="1"/>
  <c r="G103" i="47"/>
  <c r="G25" i="47" s="1"/>
  <c r="C103" i="47"/>
  <c r="C25" i="47" s="1"/>
  <c r="H93" i="47"/>
  <c r="H15" i="47" s="1"/>
  <c r="D93" i="47"/>
  <c r="D15" i="47" s="1"/>
  <c r="H95" i="46"/>
  <c r="H17" i="46" s="1"/>
  <c r="H90" i="46"/>
  <c r="H12" i="46" s="1"/>
  <c r="I614" i="46"/>
  <c r="I610" i="46"/>
  <c r="S624" i="46"/>
  <c r="AG624" i="46" s="1"/>
  <c r="S612" i="46"/>
  <c r="AG612" i="46" s="1"/>
  <c r="I606" i="46"/>
  <c r="I615" i="46"/>
  <c r="S620" i="46"/>
  <c r="AG620" i="46" s="1"/>
  <c r="S621" i="46"/>
  <c r="AG621" i="46" s="1"/>
  <c r="D93" i="40"/>
  <c r="H93" i="46"/>
  <c r="H15" i="46" s="1"/>
  <c r="D93" i="46"/>
  <c r="D15" i="46" s="1"/>
  <c r="I609" i="46"/>
  <c r="I618" i="46"/>
  <c r="S623" i="46"/>
  <c r="AG623" i="46" s="1"/>
  <c r="S613" i="46"/>
  <c r="AG613" i="46" s="1"/>
  <c r="E103" i="46"/>
  <c r="E25" i="46" s="1"/>
  <c r="H93" i="40"/>
  <c r="C103" i="40"/>
  <c r="I625" i="40"/>
  <c r="O99" i="40"/>
  <c r="E103" i="40"/>
  <c r="H103" i="40"/>
  <c r="G97" i="53" l="1"/>
  <c r="G19" i="53" s="1"/>
  <c r="E90" i="55"/>
  <c r="E12" i="55" s="1"/>
  <c r="C88" i="55"/>
  <c r="C10" i="55" s="1"/>
  <c r="I589" i="2"/>
  <c r="C93" i="46"/>
  <c r="C15" i="46" s="1"/>
  <c r="D105" i="52"/>
  <c r="D27" i="52" s="1"/>
  <c r="H104" i="54"/>
  <c r="H26" i="54" s="1"/>
  <c r="I626" i="57"/>
  <c r="C104" i="50"/>
  <c r="C26" i="50" s="1"/>
  <c r="C88" i="47"/>
  <c r="C10" i="47" s="1"/>
  <c r="G89" i="54"/>
  <c r="G11" i="54" s="1"/>
  <c r="H87" i="53"/>
  <c r="H9" i="53" s="1"/>
  <c r="G87" i="55"/>
  <c r="G9" i="55" s="1"/>
  <c r="H27" i="2"/>
  <c r="E100" i="48"/>
  <c r="E22" i="48" s="1"/>
  <c r="G88" i="50"/>
  <c r="G10" i="50" s="1"/>
  <c r="G97" i="52"/>
  <c r="G19" i="52" s="1"/>
  <c r="E98" i="54"/>
  <c r="E20" i="54" s="1"/>
  <c r="H87" i="55"/>
  <c r="H9" i="55" s="1"/>
  <c r="C626" i="54"/>
  <c r="C98" i="52"/>
  <c r="C20" i="52" s="1"/>
  <c r="H97" i="46"/>
  <c r="H19" i="46" s="1"/>
  <c r="D104" i="47"/>
  <c r="D26" i="47" s="1"/>
  <c r="G98" i="47"/>
  <c r="G20" i="47" s="1"/>
  <c r="C88" i="46"/>
  <c r="C10" i="46" s="1"/>
  <c r="H88" i="51"/>
  <c r="H10" i="51" s="1"/>
  <c r="H105" i="52"/>
  <c r="H27" i="52" s="1"/>
  <c r="E105" i="53"/>
  <c r="E27" i="53" s="1"/>
  <c r="G88" i="54"/>
  <c r="G10" i="54" s="1"/>
  <c r="C98" i="48"/>
  <c r="C20" i="48" s="1"/>
  <c r="H98" i="52"/>
  <c r="H20" i="52" s="1"/>
  <c r="D97" i="52"/>
  <c r="D19" i="52" s="1"/>
  <c r="H97" i="53"/>
  <c r="H19" i="53" s="1"/>
  <c r="G87" i="53"/>
  <c r="G9" i="53" s="1"/>
  <c r="I597" i="50"/>
  <c r="H89" i="52"/>
  <c r="H11" i="52" s="1"/>
  <c r="G93" i="54"/>
  <c r="G15" i="54" s="1"/>
  <c r="G94" i="55"/>
  <c r="G16" i="55" s="1"/>
  <c r="C22" i="2"/>
  <c r="I595" i="2"/>
  <c r="B627" i="57"/>
  <c r="M626" i="55"/>
  <c r="M626" i="40"/>
  <c r="G95" i="48"/>
  <c r="G17" i="48" s="1"/>
  <c r="E100" i="47"/>
  <c r="E22" i="47" s="1"/>
  <c r="I649" i="46"/>
  <c r="I649" i="47"/>
  <c r="I643" i="46"/>
  <c r="D97" i="46"/>
  <c r="D19" i="46" s="1"/>
  <c r="G105" i="50"/>
  <c r="G27" i="50" s="1"/>
  <c r="D87" i="51"/>
  <c r="D9" i="51" s="1"/>
  <c r="C100" i="50"/>
  <c r="C22" i="50" s="1"/>
  <c r="E104" i="46"/>
  <c r="E26" i="46" s="1"/>
  <c r="I635" i="46"/>
  <c r="E87" i="46"/>
  <c r="E9" i="46" s="1"/>
  <c r="D105" i="47"/>
  <c r="D27" i="47" s="1"/>
  <c r="D15" i="2"/>
  <c r="G93" i="50"/>
  <c r="G15" i="50" s="1"/>
  <c r="G88" i="48"/>
  <c r="G10" i="48" s="1"/>
  <c r="G104" i="40"/>
  <c r="E98" i="51"/>
  <c r="E20" i="51" s="1"/>
  <c r="C105" i="46"/>
  <c r="C27" i="46" s="1"/>
  <c r="G97" i="47"/>
  <c r="G19" i="47" s="1"/>
  <c r="G97" i="51"/>
  <c r="G19" i="51" s="1"/>
  <c r="H104" i="48"/>
  <c r="H26" i="48" s="1"/>
  <c r="G98" i="52"/>
  <c r="G20" i="52" s="1"/>
  <c r="H88" i="48"/>
  <c r="H10" i="48" s="1"/>
  <c r="G94" i="51"/>
  <c r="G16" i="51" s="1"/>
  <c r="C100" i="40"/>
  <c r="G104" i="52"/>
  <c r="G26" i="52" s="1"/>
  <c r="H88" i="50"/>
  <c r="H10" i="50" s="1"/>
  <c r="E104" i="52"/>
  <c r="E26" i="52" s="1"/>
  <c r="G95" i="53"/>
  <c r="G17" i="53" s="1"/>
  <c r="E100" i="53"/>
  <c r="E22" i="53" s="1"/>
  <c r="C104" i="52"/>
  <c r="C26" i="52" s="1"/>
  <c r="I585" i="2"/>
  <c r="E100" i="50"/>
  <c r="E22" i="50" s="1"/>
  <c r="E100" i="46"/>
  <c r="E22" i="46" s="1"/>
  <c r="C104" i="46"/>
  <c r="C26" i="46" s="1"/>
  <c r="D105" i="50"/>
  <c r="D27" i="50" s="1"/>
  <c r="C100" i="48"/>
  <c r="C22" i="48" s="1"/>
  <c r="I634" i="46"/>
  <c r="E104" i="48"/>
  <c r="E26" i="48" s="1"/>
  <c r="C98" i="47"/>
  <c r="C20" i="47" s="1"/>
  <c r="C93" i="50"/>
  <c r="C15" i="50" s="1"/>
  <c r="C19" i="2"/>
  <c r="C93" i="48"/>
  <c r="C15" i="48" s="1"/>
  <c r="H97" i="50"/>
  <c r="H19" i="50" s="1"/>
  <c r="G87" i="52"/>
  <c r="G9" i="52" s="1"/>
  <c r="G104" i="50"/>
  <c r="G26" i="50" s="1"/>
  <c r="H104" i="52"/>
  <c r="H26" i="52" s="1"/>
  <c r="G97" i="50"/>
  <c r="G19" i="50" s="1"/>
  <c r="G88" i="51"/>
  <c r="G10" i="51" s="1"/>
  <c r="G93" i="47"/>
  <c r="G15" i="47" s="1"/>
  <c r="H105" i="53"/>
  <c r="H27" i="53" s="1"/>
  <c r="H88" i="47"/>
  <c r="H10" i="47" s="1"/>
  <c r="G90" i="53"/>
  <c r="G12" i="53" s="1"/>
  <c r="E88" i="53"/>
  <c r="E10" i="53" s="1"/>
  <c r="H94" i="53"/>
  <c r="H16" i="53" s="1"/>
  <c r="G104" i="53"/>
  <c r="G26" i="53" s="1"/>
  <c r="H88" i="55"/>
  <c r="H10" i="55" s="1"/>
  <c r="C98" i="55"/>
  <c r="C20" i="55" s="1"/>
  <c r="C100" i="55"/>
  <c r="C22" i="55" s="1"/>
  <c r="I91" i="2"/>
  <c r="M626" i="57"/>
  <c r="F627" i="57"/>
  <c r="E104" i="53"/>
  <c r="E26" i="53" s="1"/>
  <c r="G94" i="53"/>
  <c r="G16" i="53" s="1"/>
  <c r="G93" i="55"/>
  <c r="G15" i="55" s="1"/>
  <c r="G104" i="55"/>
  <c r="G26" i="55" s="1"/>
  <c r="I53" i="2"/>
  <c r="D133" i="2"/>
  <c r="F133" i="2"/>
  <c r="I133" i="2"/>
  <c r="H133" i="2"/>
  <c r="G133" i="2"/>
  <c r="B133" i="2"/>
  <c r="C133" i="2"/>
  <c r="E133" i="2"/>
  <c r="I582" i="53"/>
  <c r="M93" i="57"/>
  <c r="M15" i="57" s="1"/>
  <c r="C93" i="57"/>
  <c r="E18" i="2"/>
  <c r="I44" i="2"/>
  <c r="I646" i="40"/>
  <c r="C100" i="47"/>
  <c r="C22" i="47" s="1"/>
  <c r="I643" i="48"/>
  <c r="H100" i="50"/>
  <c r="H22" i="50" s="1"/>
  <c r="B88" i="46"/>
  <c r="I582" i="46"/>
  <c r="G88" i="46"/>
  <c r="G10" i="46" s="1"/>
  <c r="G104" i="46"/>
  <c r="G26" i="46" s="1"/>
  <c r="G88" i="52"/>
  <c r="G10" i="52" s="1"/>
  <c r="H105" i="50"/>
  <c r="H27" i="50" s="1"/>
  <c r="C105" i="40"/>
  <c r="C27" i="40" s="1"/>
  <c r="G87" i="46"/>
  <c r="G9" i="46" s="1"/>
  <c r="I597" i="53"/>
  <c r="C93" i="53"/>
  <c r="C15" i="53" s="1"/>
  <c r="H105" i="54"/>
  <c r="H27" i="54" s="1"/>
  <c r="H89" i="57"/>
  <c r="H11" i="57" s="1"/>
  <c r="S597" i="57"/>
  <c r="B17" i="2"/>
  <c r="I17" i="2" s="1"/>
  <c r="I43" i="2"/>
  <c r="S605" i="54"/>
  <c r="S617" i="57"/>
  <c r="AG617" i="57" s="1"/>
  <c r="M626" i="48"/>
  <c r="D85" i="2"/>
  <c r="B103" i="46"/>
  <c r="I597" i="46"/>
  <c r="G95" i="47"/>
  <c r="G17" i="47" s="1"/>
  <c r="H103" i="47"/>
  <c r="H25" i="47" s="1"/>
  <c r="B104" i="47"/>
  <c r="I598" i="47"/>
  <c r="E98" i="50"/>
  <c r="E20" i="50" s="1"/>
  <c r="B103" i="47"/>
  <c r="I597" i="47"/>
  <c r="I582" i="2"/>
  <c r="B88" i="2"/>
  <c r="H97" i="47"/>
  <c r="H19" i="47" s="1"/>
  <c r="G105" i="48"/>
  <c r="G27" i="48" s="1"/>
  <c r="I597" i="51"/>
  <c r="D97" i="51"/>
  <c r="D19" i="51" s="1"/>
  <c r="D105" i="51"/>
  <c r="D27" i="51" s="1"/>
  <c r="H94" i="50"/>
  <c r="H16" i="50" s="1"/>
  <c r="G100" i="51"/>
  <c r="G22" i="51" s="1"/>
  <c r="E105" i="50"/>
  <c r="E27" i="50" s="1"/>
  <c r="I650" i="47"/>
  <c r="I599" i="46"/>
  <c r="I634" i="47"/>
  <c r="D105" i="40"/>
  <c r="D27" i="40" s="1"/>
  <c r="I635" i="47"/>
  <c r="H100" i="40"/>
  <c r="E87" i="51"/>
  <c r="E9" i="51" s="1"/>
  <c r="G87" i="50"/>
  <c r="G9" i="50" s="1"/>
  <c r="I642" i="47"/>
  <c r="I642" i="48"/>
  <c r="G93" i="48"/>
  <c r="G15" i="48" s="1"/>
  <c r="I644" i="46"/>
  <c r="E98" i="46"/>
  <c r="E20" i="46" s="1"/>
  <c r="C98" i="46"/>
  <c r="C20" i="46" s="1"/>
  <c r="H89" i="46"/>
  <c r="H11" i="46" s="1"/>
  <c r="G89" i="46"/>
  <c r="G11" i="46" s="1"/>
  <c r="D98" i="46"/>
  <c r="D20" i="46" s="1"/>
  <c r="E88" i="47"/>
  <c r="E10" i="47" s="1"/>
  <c r="C105" i="48"/>
  <c r="C27" i="48" s="1"/>
  <c r="E88" i="50"/>
  <c r="E10" i="50" s="1"/>
  <c r="G100" i="48"/>
  <c r="G22" i="48" s="1"/>
  <c r="C88" i="51"/>
  <c r="C10" i="51" s="1"/>
  <c r="G98" i="48"/>
  <c r="G20" i="48" s="1"/>
  <c r="E88" i="51"/>
  <c r="E10" i="51" s="1"/>
  <c r="G93" i="52"/>
  <c r="G15" i="52" s="1"/>
  <c r="E105" i="51"/>
  <c r="E27" i="51" s="1"/>
  <c r="D104" i="51"/>
  <c r="D26" i="51" s="1"/>
  <c r="H88" i="46"/>
  <c r="H10" i="46" s="1"/>
  <c r="E87" i="53"/>
  <c r="E9" i="53" s="1"/>
  <c r="G89" i="53"/>
  <c r="G11" i="53" s="1"/>
  <c r="H97" i="54"/>
  <c r="H19" i="54" s="1"/>
  <c r="E87" i="54"/>
  <c r="E9" i="54" s="1"/>
  <c r="H98" i="54"/>
  <c r="H20" i="54" s="1"/>
  <c r="C100" i="54"/>
  <c r="C22" i="54" s="1"/>
  <c r="G100" i="55"/>
  <c r="G22" i="55" s="1"/>
  <c r="G98" i="55"/>
  <c r="G20" i="55" s="1"/>
  <c r="E104" i="57"/>
  <c r="E26" i="57" s="1"/>
  <c r="E105" i="57"/>
  <c r="E27" i="57" s="1"/>
  <c r="G93" i="57"/>
  <c r="G15" i="57" s="1"/>
  <c r="B19" i="2"/>
  <c r="I19" i="2" s="1"/>
  <c r="I45" i="2"/>
  <c r="AG605" i="51"/>
  <c r="AG605" i="50"/>
  <c r="G54" i="2"/>
  <c r="B104" i="2"/>
  <c r="I104" i="2" s="1"/>
  <c r="I598" i="2"/>
  <c r="Q98" i="57"/>
  <c r="Q20" i="57" s="1"/>
  <c r="G98" i="57"/>
  <c r="G20" i="57" s="1"/>
  <c r="I16" i="2"/>
  <c r="E90" i="47"/>
  <c r="E12" i="47" s="1"/>
  <c r="G89" i="47"/>
  <c r="G11" i="47" s="1"/>
  <c r="G97" i="46"/>
  <c r="G19" i="46" s="1"/>
  <c r="C105" i="52"/>
  <c r="C27" i="52" s="1"/>
  <c r="G100" i="52"/>
  <c r="G22" i="52" s="1"/>
  <c r="G94" i="54"/>
  <c r="G16" i="54" s="1"/>
  <c r="E105" i="55"/>
  <c r="E27" i="55" s="1"/>
  <c r="D104" i="57"/>
  <c r="D26" i="57" s="1"/>
  <c r="D105" i="57"/>
  <c r="D27" i="57" s="1"/>
  <c r="R89" i="57"/>
  <c r="R11" i="57" s="1"/>
  <c r="G87" i="57"/>
  <c r="G9" i="57" s="1"/>
  <c r="B22" i="2"/>
  <c r="I48" i="2"/>
  <c r="B85" i="2"/>
  <c r="D103" i="40"/>
  <c r="G95" i="46"/>
  <c r="G17" i="46" s="1"/>
  <c r="E90" i="48"/>
  <c r="E12" i="48" s="1"/>
  <c r="C104" i="47"/>
  <c r="C26" i="47" s="1"/>
  <c r="C104" i="40"/>
  <c r="D87" i="46"/>
  <c r="D9" i="46" s="1"/>
  <c r="D97" i="48"/>
  <c r="D19" i="48" s="1"/>
  <c r="H97" i="51"/>
  <c r="H19" i="51" s="1"/>
  <c r="C100" i="51"/>
  <c r="C22" i="51" s="1"/>
  <c r="H94" i="48"/>
  <c r="H16" i="48" s="1"/>
  <c r="I635" i="50"/>
  <c r="G98" i="46"/>
  <c r="G20" i="46" s="1"/>
  <c r="I634" i="50"/>
  <c r="I634" i="40"/>
  <c r="E105" i="48"/>
  <c r="E27" i="48" s="1"/>
  <c r="H100" i="48"/>
  <c r="H22" i="48" s="1"/>
  <c r="G94" i="48"/>
  <c r="G16" i="48" s="1"/>
  <c r="G94" i="46"/>
  <c r="G16" i="46" s="1"/>
  <c r="G94" i="50"/>
  <c r="G16" i="50" s="1"/>
  <c r="H87" i="46"/>
  <c r="H9" i="46" s="1"/>
  <c r="G93" i="46"/>
  <c r="G15" i="46" s="1"/>
  <c r="I582" i="51"/>
  <c r="B105" i="2"/>
  <c r="H89" i="51"/>
  <c r="H11" i="51" s="1"/>
  <c r="H89" i="47"/>
  <c r="H11" i="47" s="1"/>
  <c r="H104" i="40"/>
  <c r="G105" i="47"/>
  <c r="G27" i="47" s="1"/>
  <c r="G105" i="52"/>
  <c r="G27" i="52" s="1"/>
  <c r="C100" i="52"/>
  <c r="C22" i="52" s="1"/>
  <c r="C93" i="52"/>
  <c r="C15" i="52" s="1"/>
  <c r="H89" i="50"/>
  <c r="H11" i="50" s="1"/>
  <c r="G87" i="51"/>
  <c r="G9" i="51" s="1"/>
  <c r="H105" i="51"/>
  <c r="H27" i="51" s="1"/>
  <c r="G93" i="40"/>
  <c r="H105" i="40"/>
  <c r="H27" i="40" s="1"/>
  <c r="G93" i="53"/>
  <c r="G15" i="53" s="1"/>
  <c r="E88" i="48"/>
  <c r="E10" i="48" s="1"/>
  <c r="D97" i="54"/>
  <c r="D19" i="54" s="1"/>
  <c r="G90" i="54"/>
  <c r="G12" i="54" s="1"/>
  <c r="G105" i="54"/>
  <c r="G27" i="54" s="1"/>
  <c r="D87" i="53"/>
  <c r="D9" i="53" s="1"/>
  <c r="E100" i="55"/>
  <c r="E22" i="55" s="1"/>
  <c r="I597" i="55"/>
  <c r="M104" i="57"/>
  <c r="M26" i="57" s="1"/>
  <c r="I599" i="57"/>
  <c r="C103" i="57"/>
  <c r="C25" i="57" s="1"/>
  <c r="R94" i="57"/>
  <c r="R16" i="57" s="1"/>
  <c r="Q105" i="57"/>
  <c r="Q27" i="57" s="1"/>
  <c r="G105" i="57"/>
  <c r="G27" i="57" s="1"/>
  <c r="I95" i="2"/>
  <c r="M626" i="51"/>
  <c r="B13" i="2"/>
  <c r="I13" i="2" s="1"/>
  <c r="I42" i="2"/>
  <c r="C105" i="2"/>
  <c r="C27" i="2" s="1"/>
  <c r="AG605" i="55"/>
  <c r="G105" i="40"/>
  <c r="G27" i="40" s="1"/>
  <c r="H94" i="51"/>
  <c r="H16" i="51" s="1"/>
  <c r="I650" i="50"/>
  <c r="I644" i="51"/>
  <c r="E88" i="40"/>
  <c r="E10" i="40" s="1"/>
  <c r="E97" i="55"/>
  <c r="E19" i="55" s="1"/>
  <c r="M88" i="57"/>
  <c r="M10" i="57" s="1"/>
  <c r="C88" i="57"/>
  <c r="C10" i="57" s="1"/>
  <c r="Q104" i="57"/>
  <c r="Q26" i="57" s="1"/>
  <c r="G104" i="57"/>
  <c r="G26" i="57" s="1"/>
  <c r="H87" i="57"/>
  <c r="I52" i="2"/>
  <c r="AG605" i="53"/>
  <c r="I101" i="2"/>
  <c r="D103" i="46"/>
  <c r="D25" i="46" s="1"/>
  <c r="I607" i="46"/>
  <c r="G90" i="46"/>
  <c r="G12" i="46" s="1"/>
  <c r="G90" i="48"/>
  <c r="G12" i="48" s="1"/>
  <c r="E104" i="40"/>
  <c r="E90" i="46"/>
  <c r="E12" i="46" s="1"/>
  <c r="G100" i="46"/>
  <c r="G22" i="46" s="1"/>
  <c r="G103" i="50"/>
  <c r="G25" i="50" s="1"/>
  <c r="G105" i="46"/>
  <c r="G27" i="46" s="1"/>
  <c r="H98" i="47"/>
  <c r="H20" i="47" s="1"/>
  <c r="I643" i="47"/>
  <c r="E104" i="51"/>
  <c r="E26" i="51" s="1"/>
  <c r="C103" i="50"/>
  <c r="C25" i="50" s="1"/>
  <c r="I599" i="50"/>
  <c r="H94" i="47"/>
  <c r="H16" i="47" s="1"/>
  <c r="I635" i="48"/>
  <c r="I633" i="46"/>
  <c r="E105" i="46"/>
  <c r="E27" i="46" s="1"/>
  <c r="I650" i="40"/>
  <c r="E87" i="47"/>
  <c r="E9" i="47" s="1"/>
  <c r="I581" i="2"/>
  <c r="B87" i="2"/>
  <c r="H98" i="51"/>
  <c r="H20" i="51" s="1"/>
  <c r="B88" i="47"/>
  <c r="I582" i="47"/>
  <c r="B88" i="48"/>
  <c r="I582" i="48"/>
  <c r="G88" i="40"/>
  <c r="G10" i="40" s="1"/>
  <c r="G97" i="48"/>
  <c r="G19" i="48" s="1"/>
  <c r="C88" i="48"/>
  <c r="C10" i="48" s="1"/>
  <c r="C88" i="50"/>
  <c r="C10" i="50" s="1"/>
  <c r="H98" i="46"/>
  <c r="H20" i="46" s="1"/>
  <c r="H104" i="50"/>
  <c r="H26" i="50" s="1"/>
  <c r="H104" i="51"/>
  <c r="H26" i="51" s="1"/>
  <c r="H104" i="47"/>
  <c r="H26" i="47" s="1"/>
  <c r="C88" i="40"/>
  <c r="C10" i="40" s="1"/>
  <c r="D87" i="52"/>
  <c r="D9" i="52" s="1"/>
  <c r="H100" i="51"/>
  <c r="H22" i="51" s="1"/>
  <c r="G98" i="51"/>
  <c r="G20" i="51" s="1"/>
  <c r="C105" i="51"/>
  <c r="C27" i="51" s="1"/>
  <c r="E87" i="48"/>
  <c r="E9" i="48" s="1"/>
  <c r="H87" i="48"/>
  <c r="H9" i="48" s="1"/>
  <c r="D87" i="47"/>
  <c r="D9" i="47" s="1"/>
  <c r="E88" i="46"/>
  <c r="E10" i="46" s="1"/>
  <c r="E90" i="52"/>
  <c r="E12" i="52" s="1"/>
  <c r="E98" i="52"/>
  <c r="E20" i="52" s="1"/>
  <c r="E98" i="53"/>
  <c r="E20" i="53" s="1"/>
  <c r="E90" i="53"/>
  <c r="E12" i="53" s="1"/>
  <c r="C98" i="53"/>
  <c r="C20" i="53" s="1"/>
  <c r="H89" i="54"/>
  <c r="H11" i="54" s="1"/>
  <c r="G105" i="53"/>
  <c r="G27" i="53" s="1"/>
  <c r="H89" i="53"/>
  <c r="H11" i="53" s="1"/>
  <c r="H100" i="54"/>
  <c r="H22" i="54" s="1"/>
  <c r="D87" i="55"/>
  <c r="D9" i="55" s="1"/>
  <c r="E98" i="55"/>
  <c r="E20" i="55" s="1"/>
  <c r="G88" i="55"/>
  <c r="G10" i="55" s="1"/>
  <c r="H88" i="54"/>
  <c r="H10" i="54" s="1"/>
  <c r="H98" i="55"/>
  <c r="H20" i="55" s="1"/>
  <c r="H94" i="55"/>
  <c r="H16" i="55" s="1"/>
  <c r="C93" i="55"/>
  <c r="C15" i="55" s="1"/>
  <c r="M98" i="57"/>
  <c r="M20" i="57" s="1"/>
  <c r="H104" i="57"/>
  <c r="H26" i="57" s="1"/>
  <c r="D87" i="57"/>
  <c r="D9" i="57" s="1"/>
  <c r="Q89" i="57"/>
  <c r="Q11" i="57" s="1"/>
  <c r="G89" i="57"/>
  <c r="G11" i="57" s="1"/>
  <c r="Q100" i="57"/>
  <c r="Q22" i="57" s="1"/>
  <c r="G100" i="57"/>
  <c r="G22" i="57" s="1"/>
  <c r="H54" i="2"/>
  <c r="M626" i="53"/>
  <c r="H94" i="57"/>
  <c r="H16" i="57" s="1"/>
  <c r="C98" i="57"/>
  <c r="C20" i="57" s="1"/>
  <c r="R626" i="54"/>
  <c r="I580" i="2"/>
  <c r="B86" i="2"/>
  <c r="E100" i="54"/>
  <c r="E22" i="54" s="1"/>
  <c r="M87" i="57"/>
  <c r="M9" i="57" s="1"/>
  <c r="C87" i="57"/>
  <c r="C9" i="57" s="1"/>
  <c r="B103" i="40"/>
  <c r="I597" i="40"/>
  <c r="G100" i="47"/>
  <c r="G22" i="47" s="1"/>
  <c r="I649" i="40"/>
  <c r="H97" i="48"/>
  <c r="H19" i="48" s="1"/>
  <c r="I599" i="48"/>
  <c r="G94" i="47"/>
  <c r="G16" i="47" s="1"/>
  <c r="I642" i="50"/>
  <c r="I634" i="48"/>
  <c r="H98" i="53"/>
  <c r="H20" i="53" s="1"/>
  <c r="G105" i="55"/>
  <c r="G27" i="55" s="1"/>
  <c r="O100" i="57"/>
  <c r="O22" i="57" s="1"/>
  <c r="M100" i="57"/>
  <c r="M22" i="57" s="1"/>
  <c r="C100" i="57"/>
  <c r="C22" i="57" s="1"/>
  <c r="I98" i="2"/>
  <c r="B20" i="2"/>
  <c r="I20" i="2" s="1"/>
  <c r="G90" i="57"/>
  <c r="G12" i="57" s="1"/>
  <c r="G103" i="40"/>
  <c r="I617" i="46"/>
  <c r="B103" i="48"/>
  <c r="I597" i="48"/>
  <c r="E93" i="46"/>
  <c r="E15" i="46" s="1"/>
  <c r="E100" i="40"/>
  <c r="B103" i="50"/>
  <c r="I649" i="50"/>
  <c r="B93" i="2"/>
  <c r="I587" i="2"/>
  <c r="D97" i="47"/>
  <c r="D19" i="47" s="1"/>
  <c r="B104" i="50"/>
  <c r="I598" i="50"/>
  <c r="C98" i="50"/>
  <c r="C20" i="50" s="1"/>
  <c r="I599" i="47"/>
  <c r="I633" i="47"/>
  <c r="I649" i="48"/>
  <c r="D105" i="46"/>
  <c r="D27" i="46" s="1"/>
  <c r="I642" i="51"/>
  <c r="E105" i="47"/>
  <c r="E27" i="47" s="1"/>
  <c r="G89" i="48"/>
  <c r="G11" i="48" s="1"/>
  <c r="D104" i="40"/>
  <c r="I644" i="50"/>
  <c r="E98" i="48"/>
  <c r="E20" i="48" s="1"/>
  <c r="G104" i="47"/>
  <c r="G26" i="47" s="1"/>
  <c r="G104" i="48"/>
  <c r="G26" i="48" s="1"/>
  <c r="G89" i="50"/>
  <c r="G11" i="50" s="1"/>
  <c r="G88" i="47"/>
  <c r="G10" i="47" s="1"/>
  <c r="I582" i="50"/>
  <c r="B88" i="50"/>
  <c r="D97" i="50"/>
  <c r="D19" i="50" s="1"/>
  <c r="E87" i="52"/>
  <c r="E9" i="52" s="1"/>
  <c r="H94" i="52"/>
  <c r="H16" i="52" s="1"/>
  <c r="C88" i="52"/>
  <c r="C10" i="52" s="1"/>
  <c r="C98" i="51"/>
  <c r="C20" i="51" s="1"/>
  <c r="H105" i="48"/>
  <c r="H27" i="48" s="1"/>
  <c r="G89" i="51"/>
  <c r="G11" i="51" s="1"/>
  <c r="H100" i="52"/>
  <c r="H22" i="52" s="1"/>
  <c r="H104" i="46"/>
  <c r="H26" i="46" s="1"/>
  <c r="C105" i="50"/>
  <c r="C27" i="50" s="1"/>
  <c r="H88" i="53"/>
  <c r="H10" i="53" s="1"/>
  <c r="H94" i="54"/>
  <c r="H16" i="54" s="1"/>
  <c r="C100" i="53"/>
  <c r="C22" i="53" s="1"/>
  <c r="C98" i="54"/>
  <c r="C20" i="54" s="1"/>
  <c r="D104" i="53"/>
  <c r="D26" i="53" s="1"/>
  <c r="I599" i="53"/>
  <c r="D105" i="54"/>
  <c r="D27" i="54" s="1"/>
  <c r="D93" i="55"/>
  <c r="D15" i="55" s="1"/>
  <c r="E104" i="55"/>
  <c r="E26" i="55" s="1"/>
  <c r="C105" i="55"/>
  <c r="C27" i="55" s="1"/>
  <c r="N97" i="57"/>
  <c r="N19" i="57" s="1"/>
  <c r="D97" i="57"/>
  <c r="D19" i="57" s="1"/>
  <c r="E88" i="57"/>
  <c r="E10" i="57" s="1"/>
  <c r="R88" i="57"/>
  <c r="R10" i="57" s="1"/>
  <c r="E98" i="57"/>
  <c r="E20" i="57" s="1"/>
  <c r="H105" i="57"/>
  <c r="H27" i="57" s="1"/>
  <c r="O98" i="57"/>
  <c r="O20" i="57" s="1"/>
  <c r="M103" i="57"/>
  <c r="M25" i="57" s="1"/>
  <c r="O87" i="57"/>
  <c r="O9" i="57" s="1"/>
  <c r="E87" i="57"/>
  <c r="H100" i="57"/>
  <c r="H22" i="57" s="1"/>
  <c r="I594" i="2"/>
  <c r="B89" i="2"/>
  <c r="I583" i="2"/>
  <c r="E100" i="57"/>
  <c r="E22" i="57" s="1"/>
  <c r="M626" i="52"/>
  <c r="I49" i="2"/>
  <c r="B23" i="2"/>
  <c r="I23" i="2" s="1"/>
  <c r="M626" i="47"/>
  <c r="S605" i="47"/>
  <c r="I588" i="2"/>
  <c r="I582" i="57"/>
  <c r="B96" i="2"/>
  <c r="I590" i="2"/>
  <c r="I650" i="46"/>
  <c r="C93" i="51"/>
  <c r="C15" i="51" s="1"/>
  <c r="G100" i="53"/>
  <c r="G22" i="53" s="1"/>
  <c r="G100" i="54"/>
  <c r="G22" i="54" s="1"/>
  <c r="I582" i="55"/>
  <c r="B88" i="55"/>
  <c r="H97" i="57"/>
  <c r="H19" i="57" s="1"/>
  <c r="Q95" i="57"/>
  <c r="Q17" i="57" s="1"/>
  <c r="G95" i="57"/>
  <c r="G17" i="57" s="1"/>
  <c r="H88" i="57"/>
  <c r="H10" i="57" s="1"/>
  <c r="I587" i="46"/>
  <c r="D103" i="48"/>
  <c r="D25" i="48" s="1"/>
  <c r="G95" i="50"/>
  <c r="G17" i="50" s="1"/>
  <c r="I633" i="48"/>
  <c r="H103" i="50"/>
  <c r="H25" i="50" s="1"/>
  <c r="I591" i="2"/>
  <c r="B97" i="2"/>
  <c r="I97" i="2" s="1"/>
  <c r="G98" i="50"/>
  <c r="G20" i="50" s="1"/>
  <c r="G90" i="51"/>
  <c r="G12" i="51" s="1"/>
  <c r="G95" i="51"/>
  <c r="G17" i="51" s="1"/>
  <c r="G100" i="50"/>
  <c r="G22" i="50" s="1"/>
  <c r="H94" i="46"/>
  <c r="H16" i="46" s="1"/>
  <c r="C100" i="46"/>
  <c r="C22" i="46" s="1"/>
  <c r="G87" i="47"/>
  <c r="G9" i="47" s="1"/>
  <c r="G87" i="48"/>
  <c r="G9" i="48" s="1"/>
  <c r="E105" i="40"/>
  <c r="E27" i="40" s="1"/>
  <c r="H100" i="47"/>
  <c r="H22" i="47" s="1"/>
  <c r="H100" i="46"/>
  <c r="H22" i="46" s="1"/>
  <c r="E87" i="50"/>
  <c r="E9" i="50" s="1"/>
  <c r="I633" i="50"/>
  <c r="H87" i="47"/>
  <c r="H9" i="47" s="1"/>
  <c r="D104" i="50"/>
  <c r="D26" i="50" s="1"/>
  <c r="D105" i="48"/>
  <c r="D27" i="48" s="1"/>
  <c r="I582" i="40"/>
  <c r="B88" i="40"/>
  <c r="D104" i="48"/>
  <c r="D26" i="48" s="1"/>
  <c r="C93" i="47"/>
  <c r="C15" i="47" s="1"/>
  <c r="C93" i="40"/>
  <c r="H89" i="48"/>
  <c r="H11" i="48" s="1"/>
  <c r="D104" i="46"/>
  <c r="D26" i="46" s="1"/>
  <c r="E88" i="52"/>
  <c r="E10" i="52" s="1"/>
  <c r="D87" i="50"/>
  <c r="D9" i="50" s="1"/>
  <c r="I599" i="40"/>
  <c r="I650" i="48"/>
  <c r="H97" i="52"/>
  <c r="H19" i="52" s="1"/>
  <c r="G95" i="52"/>
  <c r="G17" i="52" s="1"/>
  <c r="C105" i="53"/>
  <c r="C27" i="53" s="1"/>
  <c r="G90" i="52"/>
  <c r="G12" i="52" s="1"/>
  <c r="G98" i="53"/>
  <c r="G20" i="53" s="1"/>
  <c r="H100" i="53"/>
  <c r="H22" i="53" s="1"/>
  <c r="D97" i="53"/>
  <c r="D19" i="53" s="1"/>
  <c r="G104" i="54"/>
  <c r="G26" i="54" s="1"/>
  <c r="E88" i="54"/>
  <c r="E10" i="54" s="1"/>
  <c r="C88" i="53"/>
  <c r="C10" i="53" s="1"/>
  <c r="D105" i="53"/>
  <c r="D27" i="53" s="1"/>
  <c r="G95" i="54"/>
  <c r="G17" i="54" s="1"/>
  <c r="H97" i="55"/>
  <c r="H19" i="55" s="1"/>
  <c r="G90" i="55"/>
  <c r="G12" i="55" s="1"/>
  <c r="H105" i="55"/>
  <c r="H27" i="55" s="1"/>
  <c r="E104" i="54"/>
  <c r="E26" i="54" s="1"/>
  <c r="H100" i="55"/>
  <c r="H22" i="55" s="1"/>
  <c r="D104" i="55"/>
  <c r="D26" i="55" s="1"/>
  <c r="H89" i="55"/>
  <c r="H11" i="55" s="1"/>
  <c r="E90" i="57"/>
  <c r="E12" i="57" s="1"/>
  <c r="Q97" i="57"/>
  <c r="Q19" i="57" s="1"/>
  <c r="G97" i="57"/>
  <c r="G19" i="57" s="1"/>
  <c r="Q88" i="57"/>
  <c r="Q10" i="57" s="1"/>
  <c r="G88" i="57"/>
  <c r="G10" i="57" s="1"/>
  <c r="R98" i="57"/>
  <c r="R20" i="57" s="1"/>
  <c r="H98" i="57"/>
  <c r="H20" i="57" s="1"/>
  <c r="G94" i="57"/>
  <c r="G16" i="57" s="1"/>
  <c r="C105" i="57"/>
  <c r="C27" i="57" s="1"/>
  <c r="R104" i="57"/>
  <c r="R26" i="57" s="1"/>
  <c r="I100" i="2"/>
  <c r="C104" i="57"/>
  <c r="C26" i="57" s="1"/>
  <c r="I593" i="2"/>
  <c r="B99" i="2"/>
  <c r="AG605" i="48"/>
  <c r="I94" i="2"/>
  <c r="E93" i="57"/>
  <c r="E15" i="57" s="1"/>
  <c r="H103" i="57"/>
  <c r="H25" i="57" s="1"/>
  <c r="C96" i="57"/>
  <c r="C18" i="57" s="1"/>
  <c r="E103" i="57"/>
  <c r="E25" i="57" s="1"/>
  <c r="D103" i="57"/>
  <c r="D25" i="57" s="1"/>
  <c r="G103" i="57"/>
  <c r="G25" i="57" s="1"/>
  <c r="N88" i="50"/>
  <c r="N10" i="50" s="1"/>
  <c r="O90" i="47"/>
  <c r="O12" i="47" s="1"/>
  <c r="O100" i="48"/>
  <c r="O22" i="48" s="1"/>
  <c r="M87" i="46"/>
  <c r="M9" i="46" s="1"/>
  <c r="M87" i="50"/>
  <c r="M9" i="50" s="1"/>
  <c r="Q90" i="52"/>
  <c r="Q12" i="52" s="1"/>
  <c r="Q98" i="53"/>
  <c r="Q20" i="53" s="1"/>
  <c r="R94" i="53"/>
  <c r="R16" i="53" s="1"/>
  <c r="R95" i="53"/>
  <c r="R17" i="53" s="1"/>
  <c r="O105" i="53"/>
  <c r="O27" i="53" s="1"/>
  <c r="N93" i="54"/>
  <c r="N15" i="54" s="1"/>
  <c r="M87" i="48"/>
  <c r="M9" i="48" s="1"/>
  <c r="O97" i="50"/>
  <c r="O19" i="50" s="1"/>
  <c r="Q93" i="54"/>
  <c r="Q15" i="54" s="1"/>
  <c r="R93" i="50"/>
  <c r="R15" i="50" s="1"/>
  <c r="Q89" i="54"/>
  <c r="Q11" i="54" s="1"/>
  <c r="O103" i="50"/>
  <c r="O25" i="50" s="1"/>
  <c r="O98" i="54"/>
  <c r="O20" i="54" s="1"/>
  <c r="N105" i="53"/>
  <c r="N27" i="53" s="1"/>
  <c r="Q97" i="47"/>
  <c r="Q19" i="47" s="1"/>
  <c r="N88" i="53"/>
  <c r="N10" i="53" s="1"/>
  <c r="R98" i="47"/>
  <c r="R20" i="47" s="1"/>
  <c r="Q88" i="40"/>
  <c r="Q10" i="40" s="1"/>
  <c r="M88" i="48"/>
  <c r="M10" i="48" s="1"/>
  <c r="M88" i="50"/>
  <c r="M10" i="50" s="1"/>
  <c r="R104" i="50"/>
  <c r="R26" i="50" s="1"/>
  <c r="R104" i="51"/>
  <c r="R26" i="51" s="1"/>
  <c r="R93" i="52"/>
  <c r="R15" i="52" s="1"/>
  <c r="M105" i="54"/>
  <c r="M27" i="54" s="1"/>
  <c r="M93" i="53"/>
  <c r="M15" i="53" s="1"/>
  <c r="N104" i="53"/>
  <c r="N26" i="53" s="1"/>
  <c r="N87" i="53"/>
  <c r="N9" i="53" s="1"/>
  <c r="Q98" i="50"/>
  <c r="Q20" i="50" s="1"/>
  <c r="M98" i="53"/>
  <c r="M20" i="53" s="1"/>
  <c r="Q98" i="47"/>
  <c r="Q20" i="47" s="1"/>
  <c r="R89" i="47"/>
  <c r="R11" i="47" s="1"/>
  <c r="N104" i="51"/>
  <c r="N26" i="51" s="1"/>
  <c r="N88" i="47"/>
  <c r="N10" i="47" s="1"/>
  <c r="R97" i="46"/>
  <c r="R19" i="46" s="1"/>
  <c r="M100" i="50"/>
  <c r="M22" i="50" s="1"/>
  <c r="R89" i="50"/>
  <c r="R11" i="50" s="1"/>
  <c r="R105" i="51"/>
  <c r="R27" i="51" s="1"/>
  <c r="O100" i="40"/>
  <c r="N97" i="50"/>
  <c r="N19" i="50" s="1"/>
  <c r="N93" i="52"/>
  <c r="N15" i="52" s="1"/>
  <c r="O88" i="46"/>
  <c r="O10" i="46" s="1"/>
  <c r="N105" i="55"/>
  <c r="N27" i="55" s="1"/>
  <c r="E94" i="55"/>
  <c r="E16" i="55" s="1"/>
  <c r="G86" i="55"/>
  <c r="G8" i="55" s="1"/>
  <c r="R90" i="55"/>
  <c r="R12" i="55" s="1"/>
  <c r="Q98" i="55"/>
  <c r="Q20" i="55" s="1"/>
  <c r="C104" i="55"/>
  <c r="C26" i="55" s="1"/>
  <c r="M87" i="55"/>
  <c r="M9" i="55" s="1"/>
  <c r="I639" i="55"/>
  <c r="I650" i="55"/>
  <c r="H86" i="55"/>
  <c r="H8" i="55" s="1"/>
  <c r="B103" i="55"/>
  <c r="I651" i="55"/>
  <c r="N87" i="55"/>
  <c r="N9" i="55" s="1"/>
  <c r="I636" i="55"/>
  <c r="D100" i="55"/>
  <c r="D22" i="55" s="1"/>
  <c r="C103" i="55"/>
  <c r="C25" i="55" s="1"/>
  <c r="H103" i="55"/>
  <c r="H25" i="55" s="1"/>
  <c r="N88" i="55"/>
  <c r="N10" i="55" s="1"/>
  <c r="G103" i="55"/>
  <c r="G25" i="55" s="1"/>
  <c r="Q87" i="55"/>
  <c r="Q9" i="55" s="1"/>
  <c r="I641" i="55"/>
  <c r="R93" i="55"/>
  <c r="R15" i="55" s="1"/>
  <c r="N93" i="55"/>
  <c r="N15" i="55" s="1"/>
  <c r="D103" i="55"/>
  <c r="D25" i="55" s="1"/>
  <c r="O97" i="55"/>
  <c r="O19" i="55" s="1"/>
  <c r="O87" i="55"/>
  <c r="O9" i="55" s="1"/>
  <c r="H104" i="55"/>
  <c r="H26" i="55" s="1"/>
  <c r="I635" i="55"/>
  <c r="R95" i="55"/>
  <c r="R17" i="55" s="1"/>
  <c r="I634" i="55"/>
  <c r="I644" i="55"/>
  <c r="D98" i="55"/>
  <c r="D20" i="55" s="1"/>
  <c r="I642" i="55"/>
  <c r="D94" i="55"/>
  <c r="D16" i="55" s="1"/>
  <c r="I640" i="55"/>
  <c r="E103" i="55"/>
  <c r="E25" i="55" s="1"/>
  <c r="D97" i="55"/>
  <c r="D19" i="55" s="1"/>
  <c r="I633" i="55"/>
  <c r="I646" i="55"/>
  <c r="E93" i="54"/>
  <c r="E15" i="54" s="1"/>
  <c r="E94" i="54"/>
  <c r="E16" i="54" s="1"/>
  <c r="R95" i="54"/>
  <c r="R17" i="54" s="1"/>
  <c r="D104" i="54"/>
  <c r="D26" i="54" s="1"/>
  <c r="D103" i="54"/>
  <c r="D25" i="54" s="1"/>
  <c r="Q97" i="54"/>
  <c r="Q19" i="54" s="1"/>
  <c r="E86" i="54"/>
  <c r="E8" i="54" s="1"/>
  <c r="I636" i="54"/>
  <c r="Q94" i="54"/>
  <c r="Q16" i="54" s="1"/>
  <c r="O87" i="54"/>
  <c r="O9" i="54" s="1"/>
  <c r="I633" i="54"/>
  <c r="I641" i="54"/>
  <c r="I644" i="54"/>
  <c r="H103" i="54"/>
  <c r="H25" i="54" s="1"/>
  <c r="H86" i="54"/>
  <c r="H8" i="54" s="1"/>
  <c r="D98" i="54"/>
  <c r="D20" i="54" s="1"/>
  <c r="I643" i="54"/>
  <c r="R90" i="54"/>
  <c r="R12" i="54" s="1"/>
  <c r="I635" i="54"/>
  <c r="I640" i="54"/>
  <c r="R100" i="54"/>
  <c r="R22" i="54" s="1"/>
  <c r="R94" i="54"/>
  <c r="R16" i="54" s="1"/>
  <c r="D100" i="54"/>
  <c r="D22" i="54" s="1"/>
  <c r="I646" i="54"/>
  <c r="E103" i="54"/>
  <c r="E25" i="54" s="1"/>
  <c r="I651" i="54"/>
  <c r="C94" i="54"/>
  <c r="C16" i="54" s="1"/>
  <c r="N97" i="54"/>
  <c r="N19" i="54" s="1"/>
  <c r="I650" i="54"/>
  <c r="N88" i="54"/>
  <c r="N10" i="54" s="1"/>
  <c r="D94" i="54"/>
  <c r="D16" i="54" s="1"/>
  <c r="G103" i="54"/>
  <c r="G25" i="54" s="1"/>
  <c r="I642" i="54"/>
  <c r="Q105" i="54"/>
  <c r="Q27" i="54" s="1"/>
  <c r="C103" i="54"/>
  <c r="C25" i="54" s="1"/>
  <c r="I634" i="54"/>
  <c r="R89" i="54"/>
  <c r="R11" i="54" s="1"/>
  <c r="Q104" i="54"/>
  <c r="Q26" i="54" s="1"/>
  <c r="E105" i="54"/>
  <c r="E27" i="54" s="1"/>
  <c r="C94" i="53"/>
  <c r="C16" i="53" s="1"/>
  <c r="G86" i="53"/>
  <c r="G8" i="53" s="1"/>
  <c r="H86" i="53"/>
  <c r="H8" i="53" s="1"/>
  <c r="D98" i="53"/>
  <c r="D20" i="53" s="1"/>
  <c r="D100" i="53"/>
  <c r="D22" i="53" s="1"/>
  <c r="I636" i="53"/>
  <c r="R88" i="53"/>
  <c r="R10" i="53" s="1"/>
  <c r="I642" i="53"/>
  <c r="Q95" i="53"/>
  <c r="Q17" i="53" s="1"/>
  <c r="D103" i="53"/>
  <c r="D25" i="53" s="1"/>
  <c r="I641" i="53"/>
  <c r="C104" i="53"/>
  <c r="C26" i="53" s="1"/>
  <c r="H104" i="53"/>
  <c r="H26" i="53" s="1"/>
  <c r="M87" i="53"/>
  <c r="M9" i="53" s="1"/>
  <c r="I650" i="53"/>
  <c r="I635" i="53"/>
  <c r="B103" i="53"/>
  <c r="O98" i="53"/>
  <c r="O20" i="53" s="1"/>
  <c r="N93" i="53"/>
  <c r="N15" i="53" s="1"/>
  <c r="I634" i="53"/>
  <c r="I643" i="53"/>
  <c r="O97" i="53"/>
  <c r="O19" i="53" s="1"/>
  <c r="I639" i="53"/>
  <c r="I646" i="53"/>
  <c r="E94" i="53"/>
  <c r="E16" i="53" s="1"/>
  <c r="O104" i="53"/>
  <c r="O26" i="53" s="1"/>
  <c r="E103" i="53"/>
  <c r="E25" i="53" s="1"/>
  <c r="R105" i="53"/>
  <c r="R27" i="53" s="1"/>
  <c r="H103" i="53"/>
  <c r="H25" i="53" s="1"/>
  <c r="I633" i="53"/>
  <c r="R93" i="53"/>
  <c r="R15" i="53" s="1"/>
  <c r="I640" i="53"/>
  <c r="I644" i="53"/>
  <c r="C103" i="53"/>
  <c r="C25" i="53" s="1"/>
  <c r="Q93" i="53"/>
  <c r="Q15" i="53" s="1"/>
  <c r="G103" i="53"/>
  <c r="G25" i="53" s="1"/>
  <c r="O88" i="53"/>
  <c r="O10" i="53" s="1"/>
  <c r="D94" i="53"/>
  <c r="D16" i="53" s="1"/>
  <c r="D100" i="52"/>
  <c r="D22" i="52" s="1"/>
  <c r="H86" i="52"/>
  <c r="H8" i="52" s="1"/>
  <c r="N88" i="48"/>
  <c r="N10" i="48" s="1"/>
  <c r="D94" i="52"/>
  <c r="D16" i="52" s="1"/>
  <c r="Q97" i="50"/>
  <c r="Q19" i="50" s="1"/>
  <c r="I635" i="52"/>
  <c r="I634" i="52"/>
  <c r="N87" i="52"/>
  <c r="N9" i="52" s="1"/>
  <c r="R97" i="52"/>
  <c r="R19" i="52" s="1"/>
  <c r="M93" i="52"/>
  <c r="M15" i="52" s="1"/>
  <c r="I636" i="52"/>
  <c r="D104" i="52"/>
  <c r="D26" i="52" s="1"/>
  <c r="R98" i="52"/>
  <c r="R20" i="52" s="1"/>
  <c r="I643" i="52"/>
  <c r="R95" i="52"/>
  <c r="R17" i="52" s="1"/>
  <c r="M98" i="52"/>
  <c r="M20" i="52" s="1"/>
  <c r="I651" i="52"/>
  <c r="O88" i="52"/>
  <c r="O10" i="52" s="1"/>
  <c r="D103" i="52"/>
  <c r="D25" i="52" s="1"/>
  <c r="I642" i="52"/>
  <c r="R104" i="52"/>
  <c r="R26" i="52" s="1"/>
  <c r="I644" i="52"/>
  <c r="E103" i="52"/>
  <c r="E25" i="52" s="1"/>
  <c r="H103" i="52"/>
  <c r="H25" i="52" s="1"/>
  <c r="N97" i="52"/>
  <c r="N19" i="52" s="1"/>
  <c r="I640" i="52"/>
  <c r="M100" i="52"/>
  <c r="M22" i="52" s="1"/>
  <c r="R90" i="52"/>
  <c r="R12" i="52" s="1"/>
  <c r="C96" i="52"/>
  <c r="C18" i="52" s="1"/>
  <c r="C94" i="52"/>
  <c r="C16" i="52" s="1"/>
  <c r="Q100" i="52"/>
  <c r="Q22" i="52" s="1"/>
  <c r="G86" i="52"/>
  <c r="G8" i="52" s="1"/>
  <c r="Q97" i="52"/>
  <c r="Q19" i="52" s="1"/>
  <c r="Q98" i="52"/>
  <c r="Q20" i="52" s="1"/>
  <c r="O87" i="52"/>
  <c r="O9" i="52" s="1"/>
  <c r="E105" i="52"/>
  <c r="E27" i="52" s="1"/>
  <c r="E94" i="52"/>
  <c r="E16" i="52" s="1"/>
  <c r="D98" i="52"/>
  <c r="D20" i="52" s="1"/>
  <c r="I646" i="52"/>
  <c r="I641" i="52"/>
  <c r="I632" i="52"/>
  <c r="Q89" i="52"/>
  <c r="Q11" i="52" s="1"/>
  <c r="G103" i="52"/>
  <c r="G25" i="52" s="1"/>
  <c r="Q105" i="52"/>
  <c r="Q27" i="52" s="1"/>
  <c r="I633" i="52"/>
  <c r="N88" i="52"/>
  <c r="N10" i="52" s="1"/>
  <c r="I650" i="52"/>
  <c r="Q88" i="52"/>
  <c r="Q10" i="52" s="1"/>
  <c r="C103" i="52"/>
  <c r="C25" i="52" s="1"/>
  <c r="G86" i="51"/>
  <c r="G8" i="51" s="1"/>
  <c r="C96" i="48"/>
  <c r="C18" i="48" s="1"/>
  <c r="C96" i="51"/>
  <c r="C18" i="51" s="1"/>
  <c r="Q98" i="48"/>
  <c r="Q20" i="48" s="1"/>
  <c r="I644" i="47"/>
  <c r="I644" i="48"/>
  <c r="C96" i="46"/>
  <c r="C18" i="46" s="1"/>
  <c r="C96" i="47"/>
  <c r="C18" i="47" s="1"/>
  <c r="C96" i="50"/>
  <c r="C18" i="50" s="1"/>
  <c r="I642" i="46"/>
  <c r="C86" i="51"/>
  <c r="C8" i="51" s="1"/>
  <c r="D94" i="48"/>
  <c r="D16" i="48" s="1"/>
  <c r="G86" i="50"/>
  <c r="G8" i="50" s="1"/>
  <c r="H86" i="47"/>
  <c r="H8" i="47" s="1"/>
  <c r="C86" i="46"/>
  <c r="C8" i="46" s="1"/>
  <c r="H86" i="48"/>
  <c r="H8" i="48" s="1"/>
  <c r="Q89" i="46"/>
  <c r="Q11" i="46" s="1"/>
  <c r="N88" i="40"/>
  <c r="N10" i="40" s="1"/>
  <c r="G86" i="48"/>
  <c r="G8" i="48" s="1"/>
  <c r="E93" i="48"/>
  <c r="E15" i="48" s="1"/>
  <c r="H86" i="51"/>
  <c r="H8" i="51" s="1"/>
  <c r="H86" i="50"/>
  <c r="H8" i="50" s="1"/>
  <c r="D94" i="46"/>
  <c r="D16" i="46" s="1"/>
  <c r="R98" i="46"/>
  <c r="R20" i="46" s="1"/>
  <c r="H86" i="46"/>
  <c r="H8" i="46" s="1"/>
  <c r="O97" i="46"/>
  <c r="O19" i="46" s="1"/>
  <c r="G86" i="47"/>
  <c r="G8" i="47" s="1"/>
  <c r="D90" i="46"/>
  <c r="D12" i="46" s="1"/>
  <c r="G86" i="46"/>
  <c r="G8" i="46" s="1"/>
  <c r="O97" i="48"/>
  <c r="O19" i="48" s="1"/>
  <c r="R89" i="48"/>
  <c r="R11" i="48" s="1"/>
  <c r="C86" i="48"/>
  <c r="C8" i="48" s="1"/>
  <c r="D95" i="50"/>
  <c r="D17" i="50" s="1"/>
  <c r="Q89" i="47"/>
  <c r="Q11" i="47" s="1"/>
  <c r="E93" i="50"/>
  <c r="E15" i="50" s="1"/>
  <c r="E93" i="47"/>
  <c r="E15" i="47" s="1"/>
  <c r="Q87" i="46"/>
  <c r="Q9" i="46" s="1"/>
  <c r="Q104" i="48"/>
  <c r="Q26" i="48" s="1"/>
  <c r="I650" i="51"/>
  <c r="R97" i="51"/>
  <c r="R19" i="51" s="1"/>
  <c r="D98" i="51"/>
  <c r="D20" i="51" s="1"/>
  <c r="G103" i="51"/>
  <c r="G25" i="51" s="1"/>
  <c r="E103" i="51"/>
  <c r="E25" i="51" s="1"/>
  <c r="I635" i="51"/>
  <c r="I651" i="51"/>
  <c r="I641" i="51"/>
  <c r="D94" i="51"/>
  <c r="D16" i="51" s="1"/>
  <c r="M87" i="51"/>
  <c r="M9" i="51" s="1"/>
  <c r="R100" i="51"/>
  <c r="R22" i="51" s="1"/>
  <c r="R93" i="51"/>
  <c r="R15" i="51" s="1"/>
  <c r="N93" i="51"/>
  <c r="N15" i="51" s="1"/>
  <c r="C94" i="51"/>
  <c r="N105" i="51"/>
  <c r="N27" i="51" s="1"/>
  <c r="I643" i="51"/>
  <c r="O97" i="51"/>
  <c r="O19" i="51" s="1"/>
  <c r="D103" i="51"/>
  <c r="D25" i="51" s="1"/>
  <c r="C103" i="51"/>
  <c r="C25" i="51" s="1"/>
  <c r="H103" i="51"/>
  <c r="H25" i="51" s="1"/>
  <c r="Q89" i="51"/>
  <c r="Q11" i="51" s="1"/>
  <c r="O98" i="51"/>
  <c r="O20" i="51" s="1"/>
  <c r="E94" i="51"/>
  <c r="E16" i="51" s="1"/>
  <c r="O104" i="51"/>
  <c r="O26" i="51" s="1"/>
  <c r="I636" i="51"/>
  <c r="I633" i="51"/>
  <c r="R94" i="51"/>
  <c r="R16" i="51" s="1"/>
  <c r="C104" i="51"/>
  <c r="C26" i="51" s="1"/>
  <c r="I646" i="51"/>
  <c r="I639" i="51"/>
  <c r="I640" i="51"/>
  <c r="D100" i="51"/>
  <c r="D22" i="51" s="1"/>
  <c r="O87" i="47"/>
  <c r="O9" i="47" s="1"/>
  <c r="O87" i="46"/>
  <c r="O9" i="46" s="1"/>
  <c r="I643" i="50"/>
  <c r="C94" i="46"/>
  <c r="C16" i="46" s="1"/>
  <c r="D100" i="46"/>
  <c r="D22" i="46" s="1"/>
  <c r="E94" i="46"/>
  <c r="E16" i="46" s="1"/>
  <c r="E94" i="48"/>
  <c r="E16" i="48" s="1"/>
  <c r="C94" i="48"/>
  <c r="C16" i="48" s="1"/>
  <c r="E94" i="47"/>
  <c r="E16" i="47" s="1"/>
  <c r="D94" i="47"/>
  <c r="D16" i="47" s="1"/>
  <c r="M104" i="47"/>
  <c r="M26" i="47" s="1"/>
  <c r="C94" i="47"/>
  <c r="C16" i="47" s="1"/>
  <c r="D100" i="48"/>
  <c r="D22" i="48" s="1"/>
  <c r="D100" i="47"/>
  <c r="D22" i="47" s="1"/>
  <c r="D94" i="50"/>
  <c r="D16" i="50" s="1"/>
  <c r="I651" i="40"/>
  <c r="I639" i="40"/>
  <c r="D98" i="50"/>
  <c r="D20" i="50" s="1"/>
  <c r="E94" i="50"/>
  <c r="E16" i="50" s="1"/>
  <c r="C94" i="50"/>
  <c r="R105" i="50"/>
  <c r="R27" i="50" s="1"/>
  <c r="Q95" i="50"/>
  <c r="Q17" i="50" s="1"/>
  <c r="I636" i="50"/>
  <c r="I651" i="50"/>
  <c r="R103" i="50"/>
  <c r="R25" i="50" s="1"/>
  <c r="I641" i="50"/>
  <c r="R90" i="50"/>
  <c r="R12" i="50" s="1"/>
  <c r="M105" i="50"/>
  <c r="M27" i="50" s="1"/>
  <c r="I646" i="50"/>
  <c r="I640" i="50"/>
  <c r="N105" i="50"/>
  <c r="N27" i="50" s="1"/>
  <c r="D100" i="50"/>
  <c r="D22" i="50" s="1"/>
  <c r="R95" i="50"/>
  <c r="R17" i="50" s="1"/>
  <c r="Q105" i="50"/>
  <c r="Q27" i="50" s="1"/>
  <c r="M93" i="50"/>
  <c r="M15" i="50" s="1"/>
  <c r="M93" i="40"/>
  <c r="O105" i="40"/>
  <c r="O27" i="40" s="1"/>
  <c r="R103" i="46"/>
  <c r="R25" i="46" s="1"/>
  <c r="M93" i="46"/>
  <c r="M15" i="46" s="1"/>
  <c r="R105" i="46"/>
  <c r="R27" i="46" s="1"/>
  <c r="O103" i="47"/>
  <c r="O25" i="47" s="1"/>
  <c r="R100" i="47"/>
  <c r="R22" i="47" s="1"/>
  <c r="N105" i="48"/>
  <c r="N27" i="48" s="1"/>
  <c r="R90" i="48"/>
  <c r="R12" i="48" s="1"/>
  <c r="M103" i="48"/>
  <c r="M25" i="48" s="1"/>
  <c r="R93" i="40"/>
  <c r="M103" i="46"/>
  <c r="M25" i="46" s="1"/>
  <c r="N93" i="40"/>
  <c r="Q94" i="46"/>
  <c r="Q16" i="46" s="1"/>
  <c r="R94" i="46"/>
  <c r="R16" i="46" s="1"/>
  <c r="Q103" i="46"/>
  <c r="Q25" i="46" s="1"/>
  <c r="R90" i="46"/>
  <c r="R12" i="46" s="1"/>
  <c r="Q95" i="46"/>
  <c r="Q17" i="46" s="1"/>
  <c r="R95" i="46"/>
  <c r="R17" i="46" s="1"/>
  <c r="Q100" i="47"/>
  <c r="Q22" i="47" s="1"/>
  <c r="N93" i="47"/>
  <c r="N15" i="47" s="1"/>
  <c r="R93" i="47"/>
  <c r="R15" i="47" s="1"/>
  <c r="N103" i="47"/>
  <c r="N25" i="47" s="1"/>
  <c r="Q103" i="48"/>
  <c r="Q25" i="48" s="1"/>
  <c r="R95" i="48"/>
  <c r="R17" i="48" s="1"/>
  <c r="R103" i="48"/>
  <c r="R25" i="48" s="1"/>
  <c r="I636" i="48"/>
  <c r="I641" i="48"/>
  <c r="N93" i="48"/>
  <c r="N15" i="48" s="1"/>
  <c r="R93" i="48"/>
  <c r="R15" i="48" s="1"/>
  <c r="I640" i="48"/>
  <c r="I651" i="48"/>
  <c r="S650" i="48"/>
  <c r="I646" i="48"/>
  <c r="I639" i="48"/>
  <c r="D98" i="48"/>
  <c r="D20" i="48" s="1"/>
  <c r="I646" i="47"/>
  <c r="I640" i="47"/>
  <c r="I651" i="47"/>
  <c r="I639" i="47"/>
  <c r="R103" i="47"/>
  <c r="R25" i="47" s="1"/>
  <c r="I636" i="47"/>
  <c r="R90" i="47"/>
  <c r="R12" i="47" s="1"/>
  <c r="I641" i="47"/>
  <c r="R95" i="47"/>
  <c r="R17" i="47" s="1"/>
  <c r="D98" i="47"/>
  <c r="D20" i="47" s="1"/>
  <c r="N98" i="46"/>
  <c r="N20" i="46" s="1"/>
  <c r="O103" i="46"/>
  <c r="O25" i="46" s="1"/>
  <c r="S607" i="46"/>
  <c r="AG607" i="46" s="1"/>
  <c r="S618" i="46"/>
  <c r="AG618" i="46" s="1"/>
  <c r="S609" i="46"/>
  <c r="AG609" i="46" s="1"/>
  <c r="I639" i="46"/>
  <c r="I640" i="46"/>
  <c r="S617" i="46"/>
  <c r="AG617" i="46" s="1"/>
  <c r="S610" i="46"/>
  <c r="AG610" i="46" s="1"/>
  <c r="S614" i="46"/>
  <c r="AG614" i="46" s="1"/>
  <c r="I651" i="46"/>
  <c r="I636" i="46"/>
  <c r="I641" i="46"/>
  <c r="N103" i="46"/>
  <c r="N25" i="46" s="1"/>
  <c r="I646" i="46"/>
  <c r="N93" i="46"/>
  <c r="N15" i="46" s="1"/>
  <c r="R93" i="46"/>
  <c r="R15" i="46" s="1"/>
  <c r="S615" i="46"/>
  <c r="AG615" i="46" s="1"/>
  <c r="S606" i="46"/>
  <c r="AG606" i="46" s="1"/>
  <c r="S625" i="40"/>
  <c r="AG625" i="40" s="1"/>
  <c r="R103" i="40"/>
  <c r="Q103" i="47" l="1"/>
  <c r="Q25" i="47" s="1"/>
  <c r="C86" i="53"/>
  <c r="C8" i="53" s="1"/>
  <c r="R98" i="50"/>
  <c r="R20" i="50" s="1"/>
  <c r="R97" i="55"/>
  <c r="R19" i="55" s="1"/>
  <c r="AF631" i="57"/>
  <c r="H627" i="57"/>
  <c r="S649" i="46"/>
  <c r="S650" i="50"/>
  <c r="M100" i="51"/>
  <c r="M22" i="51" s="1"/>
  <c r="Q97" i="51"/>
  <c r="Q19" i="51" s="1"/>
  <c r="N104" i="47"/>
  <c r="N26" i="47" s="1"/>
  <c r="N87" i="47"/>
  <c r="N9" i="47" s="1"/>
  <c r="E86" i="53"/>
  <c r="E8" i="53" s="1"/>
  <c r="R104" i="47"/>
  <c r="R26" i="47" s="1"/>
  <c r="Q87" i="51"/>
  <c r="Q9" i="51" s="1"/>
  <c r="O88" i="50"/>
  <c r="O10" i="50" s="1"/>
  <c r="B93" i="53"/>
  <c r="D627" i="57"/>
  <c r="N104" i="57"/>
  <c r="S644" i="50"/>
  <c r="M103" i="40"/>
  <c r="Q98" i="51"/>
  <c r="Q20" i="51" s="1"/>
  <c r="M88" i="40"/>
  <c r="M10" i="40" s="1"/>
  <c r="N105" i="54"/>
  <c r="N27" i="54" s="1"/>
  <c r="Q100" i="54"/>
  <c r="Q22" i="54" s="1"/>
  <c r="R105" i="40"/>
  <c r="R27" i="40" s="1"/>
  <c r="O90" i="54"/>
  <c r="O12" i="54" s="1"/>
  <c r="Q100" i="55"/>
  <c r="Q22" i="55" s="1"/>
  <c r="M104" i="46"/>
  <c r="M26" i="46" s="1"/>
  <c r="N87" i="57"/>
  <c r="N9" i="57" s="1"/>
  <c r="C627" i="57"/>
  <c r="I627" i="57" s="1"/>
  <c r="Q88" i="47"/>
  <c r="Q10" i="47" s="1"/>
  <c r="Q95" i="47"/>
  <c r="Q17" i="47" s="1"/>
  <c r="S597" i="50"/>
  <c r="O93" i="46"/>
  <c r="O15" i="46" s="1"/>
  <c r="O98" i="50"/>
  <c r="O20" i="50" s="1"/>
  <c r="O88" i="51"/>
  <c r="O10" i="51" s="1"/>
  <c r="S642" i="51"/>
  <c r="R97" i="47"/>
  <c r="R19" i="47" s="1"/>
  <c r="S597" i="52"/>
  <c r="Q87" i="52"/>
  <c r="Q9" i="52" s="1"/>
  <c r="Q90" i="53"/>
  <c r="Q12" i="53" s="1"/>
  <c r="Q87" i="53"/>
  <c r="Q9" i="53" s="1"/>
  <c r="M88" i="54"/>
  <c r="M10" i="54" s="1"/>
  <c r="N87" i="54"/>
  <c r="N9" i="54" s="1"/>
  <c r="Q95" i="55"/>
  <c r="Q17" i="55" s="1"/>
  <c r="Q88" i="48"/>
  <c r="Q10" i="48" s="1"/>
  <c r="R89" i="53"/>
  <c r="R11" i="53" s="1"/>
  <c r="R88" i="46"/>
  <c r="R10" i="46" s="1"/>
  <c r="M104" i="40"/>
  <c r="Q87" i="48"/>
  <c r="Q9" i="48" s="1"/>
  <c r="I587" i="48"/>
  <c r="G627" i="57"/>
  <c r="E627" i="57"/>
  <c r="E86" i="50"/>
  <c r="E8" i="50" s="1"/>
  <c r="S635" i="50"/>
  <c r="Q103" i="40"/>
  <c r="Q90" i="47"/>
  <c r="Q12" i="47" s="1"/>
  <c r="R94" i="50"/>
  <c r="R16" i="50" s="1"/>
  <c r="Q88" i="51"/>
  <c r="Q10" i="51" s="1"/>
  <c r="M98" i="46"/>
  <c r="M20" i="46" s="1"/>
  <c r="R94" i="52"/>
  <c r="R16" i="52" s="1"/>
  <c r="O100" i="53"/>
  <c r="O22" i="53" s="1"/>
  <c r="R97" i="54"/>
  <c r="R19" i="54" s="1"/>
  <c r="Q98" i="46"/>
  <c r="Q20" i="46" s="1"/>
  <c r="R104" i="48"/>
  <c r="R26" i="48" s="1"/>
  <c r="M104" i="54"/>
  <c r="M26" i="54" s="1"/>
  <c r="Q88" i="55"/>
  <c r="Q10" i="55" s="1"/>
  <c r="Q105" i="40"/>
  <c r="Q27" i="40" s="1"/>
  <c r="Q90" i="51"/>
  <c r="Q12" i="51" s="1"/>
  <c r="N105" i="52"/>
  <c r="N27" i="52" s="1"/>
  <c r="Q98" i="54"/>
  <c r="Q20" i="54" s="1"/>
  <c r="R89" i="55"/>
  <c r="R11" i="55" s="1"/>
  <c r="O98" i="52"/>
  <c r="O20" i="52" s="1"/>
  <c r="Q104" i="50"/>
  <c r="Q26" i="50" s="1"/>
  <c r="O100" i="50"/>
  <c r="O22" i="50" s="1"/>
  <c r="I579" i="2"/>
  <c r="Q97" i="48"/>
  <c r="Q19" i="48" s="1"/>
  <c r="R100" i="52"/>
  <c r="R22" i="52" s="1"/>
  <c r="M98" i="47"/>
  <c r="M20" i="47" s="1"/>
  <c r="I643" i="57"/>
  <c r="N104" i="55"/>
  <c r="N26" i="55" s="1"/>
  <c r="R97" i="57"/>
  <c r="R19" i="57" s="1"/>
  <c r="M93" i="55"/>
  <c r="M15" i="55" s="1"/>
  <c r="B93" i="40"/>
  <c r="M104" i="52"/>
  <c r="M26" i="52" s="1"/>
  <c r="Q93" i="47"/>
  <c r="Q15" i="47" s="1"/>
  <c r="M104" i="48"/>
  <c r="M26" i="48" s="1"/>
  <c r="Q100" i="51"/>
  <c r="Q22" i="51" s="1"/>
  <c r="I587" i="57"/>
  <c r="Q93" i="55"/>
  <c r="Q15" i="55" s="1"/>
  <c r="O90" i="51"/>
  <c r="O12" i="51" s="1"/>
  <c r="O88" i="40"/>
  <c r="O10" i="40" s="1"/>
  <c r="Q93" i="52"/>
  <c r="Q15" i="52" s="1"/>
  <c r="M105" i="53"/>
  <c r="M27" i="53" s="1"/>
  <c r="Q88" i="54"/>
  <c r="Q10" i="54" s="1"/>
  <c r="M105" i="55"/>
  <c r="M27" i="55" s="1"/>
  <c r="R104" i="54"/>
  <c r="R26" i="54" s="1"/>
  <c r="N97" i="46"/>
  <c r="N19" i="46" s="1"/>
  <c r="O88" i="48"/>
  <c r="O10" i="48" s="1"/>
  <c r="D100" i="57"/>
  <c r="D22" i="57" s="1"/>
  <c r="I635" i="57"/>
  <c r="S597" i="54"/>
  <c r="S634" i="48"/>
  <c r="R98" i="51"/>
  <c r="R20" i="51" s="1"/>
  <c r="Q94" i="52"/>
  <c r="Q16" i="52" s="1"/>
  <c r="Q93" i="40"/>
  <c r="S626" i="57"/>
  <c r="P627" i="57" s="1"/>
  <c r="I636" i="57"/>
  <c r="B26" i="2"/>
  <c r="I26" i="2" s="1"/>
  <c r="E88" i="55"/>
  <c r="E10" i="55" s="1"/>
  <c r="S649" i="48"/>
  <c r="R105" i="55"/>
  <c r="R27" i="55" s="1"/>
  <c r="S587" i="46"/>
  <c r="Q105" i="48"/>
  <c r="Q27" i="48" s="1"/>
  <c r="M100" i="47"/>
  <c r="M22" i="47" s="1"/>
  <c r="M105" i="46"/>
  <c r="M27" i="46" s="1"/>
  <c r="Q93" i="51"/>
  <c r="Q15" i="51" s="1"/>
  <c r="N105" i="40"/>
  <c r="N27" i="40" s="1"/>
  <c r="M88" i="46"/>
  <c r="M10" i="46" s="1"/>
  <c r="I632" i="50"/>
  <c r="Q88" i="50"/>
  <c r="Q10" i="50" s="1"/>
  <c r="E86" i="52"/>
  <c r="E8" i="52" s="1"/>
  <c r="M100" i="54"/>
  <c r="M22" i="54" s="1"/>
  <c r="R98" i="54"/>
  <c r="R20" i="54" s="1"/>
  <c r="Q90" i="55"/>
  <c r="Q12" i="55" s="1"/>
  <c r="O104" i="40"/>
  <c r="Q100" i="40"/>
  <c r="R87" i="53"/>
  <c r="R9" i="53" s="1"/>
  <c r="Q104" i="55"/>
  <c r="Q26" i="55" s="1"/>
  <c r="R100" i="40"/>
  <c r="O105" i="50"/>
  <c r="O27" i="50" s="1"/>
  <c r="R104" i="46"/>
  <c r="R26" i="46" s="1"/>
  <c r="R98" i="48"/>
  <c r="R20" i="48" s="1"/>
  <c r="M88" i="55"/>
  <c r="M10" i="55" s="1"/>
  <c r="I22" i="2"/>
  <c r="I103" i="55"/>
  <c r="B25" i="55"/>
  <c r="I25" i="55" s="1"/>
  <c r="G85" i="57"/>
  <c r="I599" i="51"/>
  <c r="B105" i="51"/>
  <c r="C85" i="50"/>
  <c r="R93" i="54"/>
  <c r="R15" i="54" s="1"/>
  <c r="I87" i="2"/>
  <c r="B9" i="2"/>
  <c r="I9" i="2" s="1"/>
  <c r="S597" i="48"/>
  <c r="L103" i="48"/>
  <c r="L88" i="48"/>
  <c r="S582" i="48"/>
  <c r="I631" i="50"/>
  <c r="I631" i="54"/>
  <c r="C93" i="54"/>
  <c r="C15" i="54" s="1"/>
  <c r="I587" i="54"/>
  <c r="O100" i="55"/>
  <c r="O22" i="55" s="1"/>
  <c r="C85" i="54"/>
  <c r="G85" i="54"/>
  <c r="N103" i="50"/>
  <c r="N25" i="50" s="1"/>
  <c r="O97" i="52"/>
  <c r="O19" i="52" s="1"/>
  <c r="M93" i="51"/>
  <c r="M15" i="51" s="1"/>
  <c r="R94" i="48"/>
  <c r="R16" i="48" s="1"/>
  <c r="M88" i="53"/>
  <c r="M10" i="53" s="1"/>
  <c r="I634" i="57"/>
  <c r="D98" i="57"/>
  <c r="H86" i="57"/>
  <c r="H8" i="57" s="1"/>
  <c r="I598" i="54"/>
  <c r="I643" i="55"/>
  <c r="O98" i="46"/>
  <c r="O20" i="46" s="1"/>
  <c r="L103" i="46"/>
  <c r="S597" i="46"/>
  <c r="I598" i="46"/>
  <c r="B104" i="46"/>
  <c r="S633" i="48"/>
  <c r="E85" i="47"/>
  <c r="R105" i="48"/>
  <c r="R27" i="48" s="1"/>
  <c r="N105" i="46"/>
  <c r="N27" i="46" s="1"/>
  <c r="B94" i="47"/>
  <c r="I588" i="47"/>
  <c r="N87" i="51"/>
  <c r="N9" i="51" s="1"/>
  <c r="I631" i="51"/>
  <c r="S597" i="51"/>
  <c r="B105" i="52"/>
  <c r="I599" i="52"/>
  <c r="M88" i="52"/>
  <c r="M10" i="52" s="1"/>
  <c r="R105" i="52"/>
  <c r="R27" i="52" s="1"/>
  <c r="B100" i="52"/>
  <c r="I594" i="52"/>
  <c r="I631" i="55"/>
  <c r="S597" i="55"/>
  <c r="Q89" i="50"/>
  <c r="Q11" i="50" s="1"/>
  <c r="R87" i="46"/>
  <c r="R9" i="46" s="1"/>
  <c r="N104" i="50"/>
  <c r="N26" i="50" s="1"/>
  <c r="R87" i="55"/>
  <c r="R9" i="55" s="1"/>
  <c r="Q105" i="46"/>
  <c r="Q27" i="46" s="1"/>
  <c r="Q104" i="40"/>
  <c r="R90" i="53"/>
  <c r="R12" i="53" s="1"/>
  <c r="Q94" i="48"/>
  <c r="Q16" i="48" s="1"/>
  <c r="M100" i="46"/>
  <c r="M22" i="46" s="1"/>
  <c r="R97" i="53"/>
  <c r="R19" i="53" s="1"/>
  <c r="Q94" i="47"/>
  <c r="Q16" i="47" s="1"/>
  <c r="M100" i="48"/>
  <c r="M22" i="48" s="1"/>
  <c r="O104" i="50"/>
  <c r="O26" i="50" s="1"/>
  <c r="R89" i="51"/>
  <c r="R11" i="51" s="1"/>
  <c r="Q93" i="48"/>
  <c r="Q15" i="48" s="1"/>
  <c r="Q97" i="46"/>
  <c r="Q19" i="46" s="1"/>
  <c r="O87" i="50"/>
  <c r="O9" i="50" s="1"/>
  <c r="N88" i="46"/>
  <c r="N10" i="46" s="1"/>
  <c r="I641" i="57"/>
  <c r="I649" i="57"/>
  <c r="B103" i="57"/>
  <c r="O86" i="57"/>
  <c r="O8" i="57" s="1"/>
  <c r="B105" i="40"/>
  <c r="I89" i="2"/>
  <c r="B11" i="2"/>
  <c r="I11" i="2" s="1"/>
  <c r="I103" i="40"/>
  <c r="O88" i="57"/>
  <c r="O10" i="57" s="1"/>
  <c r="R98" i="55"/>
  <c r="R20" i="55" s="1"/>
  <c r="I103" i="46"/>
  <c r="B25" i="46"/>
  <c r="I25" i="46" s="1"/>
  <c r="C85" i="47"/>
  <c r="E85" i="52"/>
  <c r="S597" i="53"/>
  <c r="M98" i="51"/>
  <c r="M20" i="51" s="1"/>
  <c r="B15" i="53"/>
  <c r="B27" i="2"/>
  <c r="E9" i="57"/>
  <c r="S643" i="48"/>
  <c r="S650" i="47"/>
  <c r="S635" i="47"/>
  <c r="I631" i="48"/>
  <c r="I594" i="50"/>
  <c r="B100" i="50"/>
  <c r="I598" i="40"/>
  <c r="B104" i="40"/>
  <c r="I104" i="40" s="1"/>
  <c r="B94" i="46"/>
  <c r="I588" i="46"/>
  <c r="I649" i="51"/>
  <c r="I649" i="52"/>
  <c r="B103" i="52"/>
  <c r="H85" i="52"/>
  <c r="I639" i="54"/>
  <c r="B93" i="54"/>
  <c r="G86" i="54"/>
  <c r="G8" i="54" s="1"/>
  <c r="N97" i="47"/>
  <c r="N19" i="47" s="1"/>
  <c r="M100" i="53"/>
  <c r="M22" i="53" s="1"/>
  <c r="R97" i="50"/>
  <c r="R19" i="50" s="1"/>
  <c r="L103" i="40"/>
  <c r="S582" i="40"/>
  <c r="Q94" i="53"/>
  <c r="Q16" i="53" s="1"/>
  <c r="R87" i="47"/>
  <c r="R9" i="47" s="1"/>
  <c r="Q94" i="57"/>
  <c r="Q16" i="57" s="1"/>
  <c r="I88" i="47"/>
  <c r="B10" i="47"/>
  <c r="I10" i="47" s="1"/>
  <c r="O90" i="57"/>
  <c r="O12" i="57" s="1"/>
  <c r="I644" i="57"/>
  <c r="H9" i="57"/>
  <c r="I598" i="57"/>
  <c r="I640" i="57"/>
  <c r="O103" i="40"/>
  <c r="I631" i="46"/>
  <c r="L104" i="47"/>
  <c r="S598" i="47"/>
  <c r="I632" i="47"/>
  <c r="S642" i="47"/>
  <c r="O104" i="48"/>
  <c r="O26" i="48" s="1"/>
  <c r="S599" i="48"/>
  <c r="Q90" i="46"/>
  <c r="Q12" i="46" s="1"/>
  <c r="M105" i="48"/>
  <c r="M27" i="48" s="1"/>
  <c r="Q90" i="50"/>
  <c r="Q12" i="50" s="1"/>
  <c r="S649" i="50"/>
  <c r="N97" i="51"/>
  <c r="N19" i="51" s="1"/>
  <c r="M88" i="47"/>
  <c r="M10" i="47" s="1"/>
  <c r="E86" i="48"/>
  <c r="E8" i="48" s="1"/>
  <c r="B94" i="48"/>
  <c r="I588" i="48"/>
  <c r="R87" i="52"/>
  <c r="R9" i="52" s="1"/>
  <c r="B97" i="50"/>
  <c r="I632" i="51"/>
  <c r="E86" i="46"/>
  <c r="E8" i="46" s="1"/>
  <c r="E86" i="51"/>
  <c r="E8" i="51" s="1"/>
  <c r="B105" i="53"/>
  <c r="I651" i="53"/>
  <c r="Q89" i="53"/>
  <c r="Q11" i="53" s="1"/>
  <c r="M98" i="54"/>
  <c r="M20" i="54" s="1"/>
  <c r="O98" i="55"/>
  <c r="O20" i="55" s="1"/>
  <c r="I632" i="55"/>
  <c r="Q90" i="54"/>
  <c r="Q12" i="54" s="1"/>
  <c r="S599" i="47"/>
  <c r="Q88" i="53"/>
  <c r="Q10" i="53" s="1"/>
  <c r="M104" i="50"/>
  <c r="M26" i="50" s="1"/>
  <c r="R100" i="46"/>
  <c r="R22" i="46" s="1"/>
  <c r="O105" i="46"/>
  <c r="O27" i="46" s="1"/>
  <c r="Q93" i="50"/>
  <c r="Q15" i="50" s="1"/>
  <c r="O105" i="48"/>
  <c r="O27" i="48" s="1"/>
  <c r="O98" i="47"/>
  <c r="O20" i="47" s="1"/>
  <c r="M93" i="48"/>
  <c r="M15" i="48" s="1"/>
  <c r="R105" i="54"/>
  <c r="R27" i="54" s="1"/>
  <c r="O87" i="53"/>
  <c r="O9" i="53" s="1"/>
  <c r="Q100" i="48"/>
  <c r="Q22" i="48" s="1"/>
  <c r="R88" i="51"/>
  <c r="R10" i="51" s="1"/>
  <c r="Q104" i="46"/>
  <c r="Q26" i="46" s="1"/>
  <c r="M100" i="55"/>
  <c r="M22" i="55" s="1"/>
  <c r="C85" i="57"/>
  <c r="S582" i="57"/>
  <c r="H85" i="57"/>
  <c r="H7" i="57" s="1"/>
  <c r="I646" i="57"/>
  <c r="G86" i="57"/>
  <c r="G8" i="57" s="1"/>
  <c r="I99" i="2"/>
  <c r="B21" i="2"/>
  <c r="I21" i="2" s="1"/>
  <c r="B93" i="46"/>
  <c r="B10" i="55"/>
  <c r="I10" i="55" s="1"/>
  <c r="I88" i="55"/>
  <c r="C89" i="57"/>
  <c r="C11" i="57" s="1"/>
  <c r="I104" i="50"/>
  <c r="B26" i="50"/>
  <c r="I26" i="50" s="1"/>
  <c r="O100" i="54"/>
  <c r="O22" i="54" s="1"/>
  <c r="R94" i="55"/>
  <c r="R16" i="55" s="1"/>
  <c r="B7" i="2"/>
  <c r="B93" i="51"/>
  <c r="C15" i="57"/>
  <c r="I88" i="2"/>
  <c r="B10" i="2"/>
  <c r="I10" i="2" s="1"/>
  <c r="L103" i="50"/>
  <c r="M94" i="55"/>
  <c r="M16" i="55" s="1"/>
  <c r="C94" i="55"/>
  <c r="C16" i="55" s="1"/>
  <c r="N105" i="57"/>
  <c r="N27" i="57" s="1"/>
  <c r="S635" i="48"/>
  <c r="R87" i="51"/>
  <c r="R9" i="51" s="1"/>
  <c r="R89" i="52"/>
  <c r="R11" i="52" s="1"/>
  <c r="I582" i="54"/>
  <c r="B88" i="54"/>
  <c r="H85" i="54"/>
  <c r="Q89" i="48"/>
  <c r="Q11" i="48" s="1"/>
  <c r="R88" i="40"/>
  <c r="R10" i="40" s="1"/>
  <c r="Q95" i="52"/>
  <c r="Q17" i="52" s="1"/>
  <c r="I633" i="57"/>
  <c r="C94" i="57"/>
  <c r="C16" i="57" s="1"/>
  <c r="I88" i="50"/>
  <c r="B10" i="50"/>
  <c r="I10" i="50" s="1"/>
  <c r="B25" i="48"/>
  <c r="I25" i="48" s="1"/>
  <c r="I103" i="48"/>
  <c r="I104" i="47"/>
  <c r="B26" i="47"/>
  <c r="I26" i="47" s="1"/>
  <c r="G85" i="47"/>
  <c r="N103" i="48"/>
  <c r="N25" i="48" s="1"/>
  <c r="O100" i="47"/>
  <c r="O22" i="47" s="1"/>
  <c r="Q95" i="48"/>
  <c r="Q17" i="48" s="1"/>
  <c r="Q94" i="50"/>
  <c r="Q16" i="50" s="1"/>
  <c r="L104" i="50"/>
  <c r="S598" i="50"/>
  <c r="M103" i="50"/>
  <c r="M25" i="50" s="1"/>
  <c r="B94" i="50"/>
  <c r="I588" i="50"/>
  <c r="I632" i="48"/>
  <c r="Q95" i="51"/>
  <c r="Q17" i="51" s="1"/>
  <c r="G85" i="50"/>
  <c r="O100" i="51"/>
  <c r="O22" i="51" s="1"/>
  <c r="B100" i="47"/>
  <c r="I594" i="47"/>
  <c r="R89" i="46"/>
  <c r="R11" i="46" s="1"/>
  <c r="S650" i="46"/>
  <c r="B93" i="52"/>
  <c r="I639" i="52"/>
  <c r="Q104" i="52"/>
  <c r="Q26" i="52" s="1"/>
  <c r="O90" i="53"/>
  <c r="O12" i="53" s="1"/>
  <c r="B105" i="54"/>
  <c r="I599" i="54"/>
  <c r="M98" i="55"/>
  <c r="M20" i="55" s="1"/>
  <c r="I649" i="55"/>
  <c r="O97" i="54"/>
  <c r="O19" i="54" s="1"/>
  <c r="O90" i="52"/>
  <c r="O12" i="52" s="1"/>
  <c r="R87" i="48"/>
  <c r="R9" i="48" s="1"/>
  <c r="N93" i="50"/>
  <c r="N15" i="50" s="1"/>
  <c r="Q97" i="53"/>
  <c r="Q19" i="53" s="1"/>
  <c r="M87" i="52"/>
  <c r="M9" i="52" s="1"/>
  <c r="O104" i="47"/>
  <c r="O26" i="47" s="1"/>
  <c r="Q100" i="50"/>
  <c r="Q22" i="50" s="1"/>
  <c r="R94" i="47"/>
  <c r="R16" i="47" s="1"/>
  <c r="S599" i="50"/>
  <c r="Q105" i="47"/>
  <c r="Q27" i="47" s="1"/>
  <c r="N97" i="48"/>
  <c r="N19" i="48" s="1"/>
  <c r="O104" i="52"/>
  <c r="O26" i="52" s="1"/>
  <c r="O105" i="51"/>
  <c r="O27" i="51" s="1"/>
  <c r="R100" i="48"/>
  <c r="R22" i="48" s="1"/>
  <c r="N104" i="46"/>
  <c r="N26" i="46" s="1"/>
  <c r="Q105" i="53"/>
  <c r="Q27" i="53" s="1"/>
  <c r="O88" i="47"/>
  <c r="O10" i="47" s="1"/>
  <c r="Q87" i="50"/>
  <c r="Q9" i="50" s="1"/>
  <c r="R90" i="51"/>
  <c r="R12" i="51" s="1"/>
  <c r="S597" i="47"/>
  <c r="L103" i="47"/>
  <c r="Q100" i="53"/>
  <c r="Q22" i="53" s="1"/>
  <c r="M98" i="48"/>
  <c r="M20" i="48" s="1"/>
  <c r="Q97" i="55"/>
  <c r="Q19" i="55" s="1"/>
  <c r="I639" i="57"/>
  <c r="B93" i="57"/>
  <c r="B15" i="57" s="1"/>
  <c r="I15" i="57" s="1"/>
  <c r="I651" i="57"/>
  <c r="O104" i="57"/>
  <c r="O26" i="57" s="1"/>
  <c r="R95" i="57"/>
  <c r="R17" i="57" s="1"/>
  <c r="R90" i="57"/>
  <c r="R12" i="57" s="1"/>
  <c r="I88" i="40"/>
  <c r="B10" i="40"/>
  <c r="I10" i="40" s="1"/>
  <c r="H600" i="2"/>
  <c r="H85" i="2"/>
  <c r="B93" i="48"/>
  <c r="B88" i="57"/>
  <c r="B105" i="55"/>
  <c r="I93" i="2"/>
  <c r="B15" i="2"/>
  <c r="I15" i="2" s="1"/>
  <c r="S617" i="54"/>
  <c r="AG617" i="54" s="1"/>
  <c r="M626" i="54"/>
  <c r="Q105" i="55"/>
  <c r="Q27" i="55" s="1"/>
  <c r="R88" i="54"/>
  <c r="R10" i="54" s="1"/>
  <c r="B104" i="52"/>
  <c r="B105" i="50"/>
  <c r="C600" i="2"/>
  <c r="C85" i="2"/>
  <c r="C7" i="2" s="1"/>
  <c r="N26" i="57"/>
  <c r="O105" i="55"/>
  <c r="O27" i="55" s="1"/>
  <c r="R105" i="57"/>
  <c r="R27" i="57" s="1"/>
  <c r="B103" i="51"/>
  <c r="B25" i="47"/>
  <c r="I25" i="47" s="1"/>
  <c r="I103" i="47"/>
  <c r="I88" i="46"/>
  <c r="B10" i="46"/>
  <c r="I10" i="46" s="1"/>
  <c r="L88" i="46"/>
  <c r="S582" i="46"/>
  <c r="I631" i="53"/>
  <c r="O104" i="54"/>
  <c r="O26" i="54" s="1"/>
  <c r="R93" i="57"/>
  <c r="R15" i="57" s="1"/>
  <c r="N88" i="57"/>
  <c r="S634" i="47"/>
  <c r="B88" i="51"/>
  <c r="I634" i="51"/>
  <c r="S582" i="53"/>
  <c r="Q94" i="55"/>
  <c r="Q16" i="55" s="1"/>
  <c r="N88" i="51"/>
  <c r="N10" i="51" s="1"/>
  <c r="R97" i="48"/>
  <c r="R19" i="48" s="1"/>
  <c r="Q95" i="54"/>
  <c r="Q17" i="54" s="1"/>
  <c r="M105" i="47"/>
  <c r="M27" i="47" s="1"/>
  <c r="I86" i="2"/>
  <c r="B8" i="2"/>
  <c r="I8" i="2" s="1"/>
  <c r="I599" i="2"/>
  <c r="S644" i="46"/>
  <c r="S599" i="46"/>
  <c r="S643" i="46"/>
  <c r="S649" i="47"/>
  <c r="S642" i="48"/>
  <c r="B104" i="51"/>
  <c r="I598" i="51"/>
  <c r="Q105" i="51"/>
  <c r="Q27" i="51" s="1"/>
  <c r="S644" i="51"/>
  <c r="R88" i="48"/>
  <c r="R10" i="48" s="1"/>
  <c r="M105" i="52"/>
  <c r="M27" i="52" s="1"/>
  <c r="G85" i="52"/>
  <c r="B94" i="53"/>
  <c r="I588" i="53"/>
  <c r="I649" i="54"/>
  <c r="B103" i="54"/>
  <c r="R87" i="54"/>
  <c r="R9" i="54" s="1"/>
  <c r="C86" i="52"/>
  <c r="C8" i="52" s="1"/>
  <c r="O90" i="55"/>
  <c r="O12" i="55" s="1"/>
  <c r="S582" i="55"/>
  <c r="L88" i="55"/>
  <c r="S599" i="55"/>
  <c r="O104" i="55"/>
  <c r="O26" i="55" s="1"/>
  <c r="O87" i="48"/>
  <c r="O9" i="48" s="1"/>
  <c r="S582" i="50"/>
  <c r="N104" i="40"/>
  <c r="O105" i="47"/>
  <c r="O27" i="47" s="1"/>
  <c r="O88" i="54"/>
  <c r="O10" i="54" s="1"/>
  <c r="Q100" i="46"/>
  <c r="Q22" i="46" s="1"/>
  <c r="Q104" i="53"/>
  <c r="Q26" i="53" s="1"/>
  <c r="R104" i="40"/>
  <c r="Q87" i="54"/>
  <c r="Q9" i="54" s="1"/>
  <c r="M100" i="40"/>
  <c r="O97" i="47"/>
  <c r="O19" i="47" s="1"/>
  <c r="O100" i="46"/>
  <c r="O22" i="46" s="1"/>
  <c r="O100" i="52"/>
  <c r="O22" i="52" s="1"/>
  <c r="O87" i="51"/>
  <c r="O9" i="51" s="1"/>
  <c r="R98" i="53"/>
  <c r="R20" i="53" s="1"/>
  <c r="R105" i="47"/>
  <c r="R27" i="47" s="1"/>
  <c r="Q88" i="46"/>
  <c r="Q10" i="46" s="1"/>
  <c r="R100" i="50"/>
  <c r="R22" i="50" s="1"/>
  <c r="M93" i="47"/>
  <c r="M15" i="47" s="1"/>
  <c r="I642" i="57"/>
  <c r="E94" i="57"/>
  <c r="E16" i="57" s="1"/>
  <c r="S650" i="57"/>
  <c r="I650" i="57"/>
  <c r="E85" i="57"/>
  <c r="R100" i="55"/>
  <c r="R22" i="55" s="1"/>
  <c r="I587" i="47"/>
  <c r="E85" i="2"/>
  <c r="AG605" i="47"/>
  <c r="I599" i="55"/>
  <c r="N627" i="57"/>
  <c r="R100" i="57"/>
  <c r="R22" i="57" s="1"/>
  <c r="S617" i="50"/>
  <c r="AG617" i="50" s="1"/>
  <c r="M626" i="50"/>
  <c r="I598" i="52"/>
  <c r="I88" i="48"/>
  <c r="B10" i="48"/>
  <c r="I10" i="48" s="1"/>
  <c r="Q93" i="57"/>
  <c r="Q15" i="57" s="1"/>
  <c r="B105" i="57"/>
  <c r="B105" i="46"/>
  <c r="B93" i="55"/>
  <c r="L88" i="40"/>
  <c r="S634" i="40"/>
  <c r="I639" i="50"/>
  <c r="B93" i="50"/>
  <c r="B98" i="50"/>
  <c r="I592" i="50"/>
  <c r="I582" i="52"/>
  <c r="B88" i="52"/>
  <c r="M87" i="47"/>
  <c r="M9" i="47" s="1"/>
  <c r="S599" i="40"/>
  <c r="E86" i="55"/>
  <c r="E8" i="55" s="1"/>
  <c r="N93" i="57"/>
  <c r="N15" i="57" s="1"/>
  <c r="D7" i="2"/>
  <c r="I605" i="46"/>
  <c r="S642" i="50"/>
  <c r="I632" i="46"/>
  <c r="S582" i="51"/>
  <c r="S599" i="53"/>
  <c r="C85" i="52"/>
  <c r="I632" i="53"/>
  <c r="B104" i="53"/>
  <c r="I598" i="53"/>
  <c r="B104" i="55"/>
  <c r="I598" i="55"/>
  <c r="M98" i="50"/>
  <c r="M20" i="50" s="1"/>
  <c r="R88" i="47"/>
  <c r="R10" i="47" s="1"/>
  <c r="Q90" i="48"/>
  <c r="Q12" i="48" s="1"/>
  <c r="N87" i="50"/>
  <c r="N9" i="50" s="1"/>
  <c r="I631" i="57"/>
  <c r="I96" i="2"/>
  <c r="B18" i="2"/>
  <c r="I18" i="2" s="1"/>
  <c r="C86" i="57"/>
  <c r="C8" i="57" s="1"/>
  <c r="B105" i="48"/>
  <c r="I103" i="53"/>
  <c r="B25" i="53"/>
  <c r="I25" i="53" s="1"/>
  <c r="S646" i="40"/>
  <c r="S650" i="40"/>
  <c r="B104" i="48"/>
  <c r="I598" i="48"/>
  <c r="S635" i="46"/>
  <c r="E85" i="50"/>
  <c r="S649" i="40"/>
  <c r="N103" i="40"/>
  <c r="O104" i="46"/>
  <c r="O26" i="46" s="1"/>
  <c r="S633" i="46"/>
  <c r="M103" i="47"/>
  <c r="M25" i="47" s="1"/>
  <c r="I631" i="47"/>
  <c r="O98" i="48"/>
  <c r="O20" i="48" s="1"/>
  <c r="O103" i="48"/>
  <c r="O25" i="48" s="1"/>
  <c r="H85" i="47"/>
  <c r="L88" i="50"/>
  <c r="S634" i="50"/>
  <c r="S633" i="50"/>
  <c r="Q103" i="50"/>
  <c r="Q25" i="50" s="1"/>
  <c r="Q87" i="47"/>
  <c r="Q9" i="47" s="1"/>
  <c r="H85" i="50"/>
  <c r="M88" i="51"/>
  <c r="M10" i="51" s="1"/>
  <c r="Q104" i="47"/>
  <c r="Q26" i="47" s="1"/>
  <c r="C86" i="50"/>
  <c r="C8" i="50" s="1"/>
  <c r="E86" i="47"/>
  <c r="E8" i="47" s="1"/>
  <c r="C86" i="47"/>
  <c r="C8" i="47" s="1"/>
  <c r="R88" i="52"/>
  <c r="R10" i="52" s="1"/>
  <c r="I631" i="52"/>
  <c r="I649" i="53"/>
  <c r="B100" i="53"/>
  <c r="I594" i="53"/>
  <c r="Q89" i="55"/>
  <c r="Q11" i="55" s="1"/>
  <c r="R88" i="55"/>
  <c r="R10" i="55" s="1"/>
  <c r="E85" i="54"/>
  <c r="C86" i="55"/>
  <c r="C8" i="55" s="1"/>
  <c r="M105" i="51"/>
  <c r="M27" i="51" s="1"/>
  <c r="N97" i="53"/>
  <c r="N19" i="53" s="1"/>
  <c r="N105" i="47"/>
  <c r="N27" i="47" s="1"/>
  <c r="N87" i="46"/>
  <c r="N9" i="46" s="1"/>
  <c r="N104" i="48"/>
  <c r="N26" i="48" s="1"/>
  <c r="L88" i="47"/>
  <c r="O90" i="46"/>
  <c r="O12" i="46" s="1"/>
  <c r="Q104" i="51"/>
  <c r="Q26" i="51" s="1"/>
  <c r="Q93" i="46"/>
  <c r="Q15" i="46" s="1"/>
  <c r="O90" i="48"/>
  <c r="O12" i="48" s="1"/>
  <c r="M87" i="54"/>
  <c r="M9" i="54" s="1"/>
  <c r="R88" i="50"/>
  <c r="R10" i="50" s="1"/>
  <c r="Q94" i="51"/>
  <c r="Q16" i="51" s="1"/>
  <c r="R95" i="51"/>
  <c r="R17" i="51" s="1"/>
  <c r="O90" i="50"/>
  <c r="O12" i="50" s="1"/>
  <c r="R100" i="53"/>
  <c r="R22" i="53" s="1"/>
  <c r="M105" i="40"/>
  <c r="M27" i="40" s="1"/>
  <c r="R87" i="50"/>
  <c r="R9" i="50" s="1"/>
  <c r="N87" i="48"/>
  <c r="N9" i="48" s="1"/>
  <c r="O97" i="57"/>
  <c r="O19" i="57" s="1"/>
  <c r="B94" i="57"/>
  <c r="D94" i="57"/>
  <c r="D16" i="57" s="1"/>
  <c r="B93" i="47"/>
  <c r="B105" i="47"/>
  <c r="B25" i="50"/>
  <c r="I25" i="50" s="1"/>
  <c r="I103" i="50"/>
  <c r="B104" i="54"/>
  <c r="G600" i="2"/>
  <c r="G85" i="2"/>
  <c r="Q87" i="57"/>
  <c r="Q9" i="57" s="1"/>
  <c r="I587" i="50"/>
  <c r="M105" i="57"/>
  <c r="M27" i="57" s="1"/>
  <c r="Q90" i="57"/>
  <c r="Q12" i="57" s="1"/>
  <c r="R87" i="57"/>
  <c r="R9" i="57" s="1"/>
  <c r="O105" i="57"/>
  <c r="O27" i="57" s="1"/>
  <c r="AG605" i="54"/>
  <c r="B88" i="53"/>
  <c r="C95" i="57"/>
  <c r="C17" i="57" s="1"/>
  <c r="C97" i="57"/>
  <c r="C19" i="57" s="1"/>
  <c r="E89" i="57"/>
  <c r="E11" i="57" s="1"/>
  <c r="D95" i="57"/>
  <c r="D17" i="57" s="1"/>
  <c r="E95" i="57"/>
  <c r="E17" i="57" s="1"/>
  <c r="D90" i="57"/>
  <c r="D12" i="57" s="1"/>
  <c r="R86" i="54"/>
  <c r="R8" i="54" s="1"/>
  <c r="M96" i="47"/>
  <c r="M18" i="47" s="1"/>
  <c r="M103" i="52"/>
  <c r="M25" i="52" s="1"/>
  <c r="M94" i="50"/>
  <c r="M16" i="50" s="1"/>
  <c r="N94" i="50"/>
  <c r="N16" i="50" s="1"/>
  <c r="N100" i="48"/>
  <c r="N22" i="48" s="1"/>
  <c r="M94" i="53"/>
  <c r="M16" i="53" s="1"/>
  <c r="Q86" i="51"/>
  <c r="Q8" i="51" s="1"/>
  <c r="R86" i="52"/>
  <c r="R8" i="52" s="1"/>
  <c r="R103" i="54"/>
  <c r="R25" i="54" s="1"/>
  <c r="O93" i="54"/>
  <c r="O15" i="54" s="1"/>
  <c r="N98" i="50"/>
  <c r="N20" i="50" s="1"/>
  <c r="N90" i="46"/>
  <c r="N12" i="46" s="1"/>
  <c r="R86" i="50"/>
  <c r="R8" i="50" s="1"/>
  <c r="R86" i="47"/>
  <c r="R8" i="47" s="1"/>
  <c r="M96" i="50"/>
  <c r="M18" i="50" s="1"/>
  <c r="R86" i="51"/>
  <c r="R8" i="51" s="1"/>
  <c r="O93" i="50"/>
  <c r="O15" i="50" s="1"/>
  <c r="M86" i="53"/>
  <c r="M8" i="53" s="1"/>
  <c r="Q86" i="50"/>
  <c r="Q8" i="50" s="1"/>
  <c r="Q86" i="52"/>
  <c r="Q8" i="52" s="1"/>
  <c r="Q86" i="48"/>
  <c r="Q8" i="48" s="1"/>
  <c r="M96" i="51"/>
  <c r="M18" i="51" s="1"/>
  <c r="N100" i="46"/>
  <c r="N22" i="46" s="1"/>
  <c r="N95" i="50"/>
  <c r="N17" i="50" s="1"/>
  <c r="R86" i="48"/>
  <c r="R8" i="48" s="1"/>
  <c r="O86" i="50"/>
  <c r="O8" i="50" s="1"/>
  <c r="M86" i="46"/>
  <c r="M8" i="46" s="1"/>
  <c r="R103" i="52"/>
  <c r="R25" i="52" s="1"/>
  <c r="N100" i="52"/>
  <c r="N22" i="52" s="1"/>
  <c r="R86" i="53"/>
  <c r="R8" i="53" s="1"/>
  <c r="M103" i="54"/>
  <c r="M25" i="54" s="1"/>
  <c r="O94" i="55"/>
  <c r="O16" i="55" s="1"/>
  <c r="D95" i="55"/>
  <c r="D17" i="55" s="1"/>
  <c r="N94" i="55"/>
  <c r="N16" i="55" s="1"/>
  <c r="S633" i="55"/>
  <c r="S639" i="55"/>
  <c r="R103" i="55"/>
  <c r="R25" i="55" s="1"/>
  <c r="S646" i="55"/>
  <c r="N97" i="55"/>
  <c r="N19" i="55" s="1"/>
  <c r="S640" i="55"/>
  <c r="S641" i="55"/>
  <c r="R86" i="55"/>
  <c r="R8" i="55" s="1"/>
  <c r="N103" i="55"/>
  <c r="N25" i="55" s="1"/>
  <c r="S644" i="55"/>
  <c r="E89" i="54"/>
  <c r="E11" i="54" s="1"/>
  <c r="D89" i="55"/>
  <c r="D11" i="55" s="1"/>
  <c r="C90" i="55"/>
  <c r="C12" i="55" s="1"/>
  <c r="S642" i="55"/>
  <c r="D90" i="55"/>
  <c r="D12" i="55" s="1"/>
  <c r="M103" i="55"/>
  <c r="M25" i="55" s="1"/>
  <c r="S634" i="55"/>
  <c r="S650" i="55"/>
  <c r="S635" i="55"/>
  <c r="E93" i="55"/>
  <c r="E15" i="55" s="1"/>
  <c r="Q103" i="55"/>
  <c r="Q25" i="55" s="1"/>
  <c r="C89" i="55"/>
  <c r="C11" i="55" s="1"/>
  <c r="O103" i="55"/>
  <c r="O25" i="55" s="1"/>
  <c r="E95" i="55"/>
  <c r="E17" i="55" s="1"/>
  <c r="R104" i="55"/>
  <c r="R26" i="55" s="1"/>
  <c r="C97" i="55"/>
  <c r="C19" i="55" s="1"/>
  <c r="S636" i="55"/>
  <c r="S651" i="55"/>
  <c r="M104" i="55"/>
  <c r="M26" i="55" s="1"/>
  <c r="N100" i="55"/>
  <c r="N22" i="55" s="1"/>
  <c r="N98" i="55"/>
  <c r="N20" i="55" s="1"/>
  <c r="C95" i="55"/>
  <c r="C17" i="55" s="1"/>
  <c r="N100" i="53"/>
  <c r="N22" i="53" s="1"/>
  <c r="D95" i="54"/>
  <c r="D17" i="54" s="1"/>
  <c r="C89" i="53"/>
  <c r="C11" i="53" s="1"/>
  <c r="N98" i="53"/>
  <c r="N20" i="53" s="1"/>
  <c r="C97" i="54"/>
  <c r="C19" i="54" s="1"/>
  <c r="S635" i="54"/>
  <c r="N98" i="54"/>
  <c r="N20" i="54" s="1"/>
  <c r="C89" i="54"/>
  <c r="C11" i="54" s="1"/>
  <c r="S640" i="54"/>
  <c r="E89" i="53"/>
  <c r="E11" i="53" s="1"/>
  <c r="S646" i="54"/>
  <c r="N103" i="54"/>
  <c r="N25" i="54" s="1"/>
  <c r="M94" i="54"/>
  <c r="M16" i="54" s="1"/>
  <c r="S644" i="54"/>
  <c r="S642" i="54"/>
  <c r="S651" i="54"/>
  <c r="C96" i="54"/>
  <c r="C18" i="54" s="1"/>
  <c r="S634" i="54"/>
  <c r="N100" i="54"/>
  <c r="N22" i="54" s="1"/>
  <c r="O105" i="54"/>
  <c r="O27" i="54" s="1"/>
  <c r="E95" i="54"/>
  <c r="E17" i="54" s="1"/>
  <c r="C95" i="54"/>
  <c r="C17" i="54" s="1"/>
  <c r="C96" i="53"/>
  <c r="C18" i="53" s="1"/>
  <c r="N94" i="54"/>
  <c r="N16" i="54" s="1"/>
  <c r="D89" i="54"/>
  <c r="D11" i="54" s="1"/>
  <c r="O103" i="54"/>
  <c r="O25" i="54" s="1"/>
  <c r="S633" i="54"/>
  <c r="S636" i="54"/>
  <c r="N104" i="54"/>
  <c r="N26" i="54" s="1"/>
  <c r="O94" i="54"/>
  <c r="O16" i="54" s="1"/>
  <c r="D90" i="54"/>
  <c r="D12" i="54" s="1"/>
  <c r="C95" i="53"/>
  <c r="C17" i="53" s="1"/>
  <c r="S651" i="53"/>
  <c r="S650" i="53"/>
  <c r="S633" i="53"/>
  <c r="S635" i="53"/>
  <c r="N94" i="53"/>
  <c r="N16" i="53" s="1"/>
  <c r="S644" i="53"/>
  <c r="S641" i="53"/>
  <c r="E95" i="53"/>
  <c r="E17" i="53" s="1"/>
  <c r="M103" i="53"/>
  <c r="M25" i="53" s="1"/>
  <c r="S643" i="53"/>
  <c r="S634" i="53"/>
  <c r="R104" i="53"/>
  <c r="R26" i="53" s="1"/>
  <c r="Q103" i="53"/>
  <c r="Q25" i="53" s="1"/>
  <c r="S646" i="53"/>
  <c r="S636" i="53"/>
  <c r="D90" i="53"/>
  <c r="D12" i="53" s="1"/>
  <c r="S640" i="53"/>
  <c r="R103" i="53"/>
  <c r="R25" i="53" s="1"/>
  <c r="O94" i="53"/>
  <c r="O16" i="53" s="1"/>
  <c r="D95" i="53"/>
  <c r="D17" i="53" s="1"/>
  <c r="C97" i="53"/>
  <c r="C19" i="53" s="1"/>
  <c r="S642" i="53"/>
  <c r="C90" i="53"/>
  <c r="C12" i="53" s="1"/>
  <c r="M104" i="53"/>
  <c r="M26" i="53" s="1"/>
  <c r="C89" i="52"/>
  <c r="C11" i="52" s="1"/>
  <c r="D89" i="53"/>
  <c r="D11" i="53" s="1"/>
  <c r="S639" i="53"/>
  <c r="E89" i="47"/>
  <c r="E11" i="47" s="1"/>
  <c r="E89" i="46"/>
  <c r="E11" i="46" s="1"/>
  <c r="D89" i="50"/>
  <c r="D11" i="50" s="1"/>
  <c r="C89" i="48"/>
  <c r="C11" i="48" s="1"/>
  <c r="C89" i="50"/>
  <c r="C11" i="50" s="1"/>
  <c r="C90" i="50"/>
  <c r="C12" i="50" s="1"/>
  <c r="C97" i="50"/>
  <c r="C19" i="50" s="1"/>
  <c r="C97" i="46"/>
  <c r="C19" i="46" s="1"/>
  <c r="C97" i="51"/>
  <c r="C19" i="51" s="1"/>
  <c r="C97" i="47"/>
  <c r="C19" i="47" s="1"/>
  <c r="C97" i="48"/>
  <c r="C19" i="48" s="1"/>
  <c r="C97" i="52"/>
  <c r="C19" i="52" s="1"/>
  <c r="H96" i="52"/>
  <c r="H18" i="52" s="1"/>
  <c r="N94" i="52"/>
  <c r="N16" i="52" s="1"/>
  <c r="E89" i="52"/>
  <c r="E11" i="52" s="1"/>
  <c r="D95" i="52"/>
  <c r="D17" i="52" s="1"/>
  <c r="D89" i="46"/>
  <c r="D11" i="46" s="1"/>
  <c r="D90" i="51"/>
  <c r="D12" i="51" s="1"/>
  <c r="E95" i="52"/>
  <c r="E17" i="52" s="1"/>
  <c r="S646" i="52"/>
  <c r="O105" i="52"/>
  <c r="O27" i="52" s="1"/>
  <c r="M94" i="52"/>
  <c r="M16" i="52" s="1"/>
  <c r="S651" i="52"/>
  <c r="S650" i="52"/>
  <c r="M96" i="52"/>
  <c r="M18" i="52" s="1"/>
  <c r="S642" i="52"/>
  <c r="N98" i="52"/>
  <c r="N20" i="52" s="1"/>
  <c r="D90" i="52"/>
  <c r="D12" i="52" s="1"/>
  <c r="S635" i="52"/>
  <c r="N103" i="52"/>
  <c r="N25" i="52" s="1"/>
  <c r="C89" i="51"/>
  <c r="C11" i="51" s="1"/>
  <c r="D89" i="52"/>
  <c r="D11" i="52" s="1"/>
  <c r="S641" i="52"/>
  <c r="D90" i="50"/>
  <c r="D12" i="50" s="1"/>
  <c r="C95" i="52"/>
  <c r="C17" i="52" s="1"/>
  <c r="N104" i="52"/>
  <c r="N26" i="52" s="1"/>
  <c r="O103" i="52"/>
  <c r="O25" i="52" s="1"/>
  <c r="S644" i="52"/>
  <c r="S633" i="52"/>
  <c r="D89" i="51"/>
  <c r="D11" i="51" s="1"/>
  <c r="O94" i="52"/>
  <c r="O16" i="52" s="1"/>
  <c r="S640" i="52"/>
  <c r="S636" i="52"/>
  <c r="S634" i="52"/>
  <c r="C89" i="46"/>
  <c r="C11" i="46" s="1"/>
  <c r="C90" i="46"/>
  <c r="C12" i="46" s="1"/>
  <c r="M96" i="48"/>
  <c r="M18" i="48" s="1"/>
  <c r="D90" i="47"/>
  <c r="D12" i="47" s="1"/>
  <c r="D90" i="48"/>
  <c r="D12" i="48" s="1"/>
  <c r="C89" i="47"/>
  <c r="E89" i="48"/>
  <c r="E11" i="48" s="1"/>
  <c r="E89" i="50"/>
  <c r="E11" i="50" s="1"/>
  <c r="C90" i="47"/>
  <c r="C12" i="47" s="1"/>
  <c r="D89" i="47"/>
  <c r="D11" i="47" s="1"/>
  <c r="C90" i="48"/>
  <c r="C12" i="48" s="1"/>
  <c r="D89" i="48"/>
  <c r="D11" i="48" s="1"/>
  <c r="E89" i="51"/>
  <c r="E11" i="51" s="1"/>
  <c r="C90" i="51"/>
  <c r="C12" i="51" s="1"/>
  <c r="Q86" i="47"/>
  <c r="Q8" i="47" s="1"/>
  <c r="N94" i="46"/>
  <c r="N16" i="46" s="1"/>
  <c r="C95" i="48"/>
  <c r="C17" i="48" s="1"/>
  <c r="E95" i="50"/>
  <c r="E17" i="50" s="1"/>
  <c r="C95" i="46"/>
  <c r="C17" i="46" s="1"/>
  <c r="E95" i="47"/>
  <c r="E17" i="47" s="1"/>
  <c r="E95" i="48"/>
  <c r="E17" i="48" s="1"/>
  <c r="C95" i="50"/>
  <c r="C17" i="50" s="1"/>
  <c r="H96" i="50"/>
  <c r="H18" i="50" s="1"/>
  <c r="H96" i="46"/>
  <c r="H18" i="46" s="1"/>
  <c r="D95" i="47"/>
  <c r="D17" i="47" s="1"/>
  <c r="E95" i="51"/>
  <c r="E17" i="51" s="1"/>
  <c r="C95" i="47"/>
  <c r="C17" i="47" s="1"/>
  <c r="S651" i="40"/>
  <c r="D86" i="50"/>
  <c r="D8" i="50" s="1"/>
  <c r="Q86" i="46"/>
  <c r="Q8" i="46" s="1"/>
  <c r="M94" i="46"/>
  <c r="M16" i="46" s="1"/>
  <c r="C95" i="51"/>
  <c r="C17" i="51" s="1"/>
  <c r="R86" i="46"/>
  <c r="R8" i="46" s="1"/>
  <c r="E95" i="46"/>
  <c r="E17" i="46" s="1"/>
  <c r="D95" i="46"/>
  <c r="D17" i="46" s="1"/>
  <c r="D95" i="51"/>
  <c r="D17" i="51" s="1"/>
  <c r="D95" i="48"/>
  <c r="D17" i="48" s="1"/>
  <c r="O93" i="47"/>
  <c r="O15" i="47" s="1"/>
  <c r="H96" i="47"/>
  <c r="H18" i="47" s="1"/>
  <c r="H96" i="48"/>
  <c r="H18" i="48" s="1"/>
  <c r="S643" i="50"/>
  <c r="M86" i="47"/>
  <c r="M8" i="47" s="1"/>
  <c r="S639" i="51"/>
  <c r="O94" i="51"/>
  <c r="O16" i="51" s="1"/>
  <c r="R103" i="51"/>
  <c r="R25" i="51" s="1"/>
  <c r="S643" i="51"/>
  <c r="M94" i="51"/>
  <c r="M16" i="51" s="1"/>
  <c r="S635" i="51"/>
  <c r="N100" i="51"/>
  <c r="N22" i="51" s="1"/>
  <c r="S640" i="51"/>
  <c r="S646" i="51"/>
  <c r="M104" i="51"/>
  <c r="M26" i="51" s="1"/>
  <c r="S633" i="51"/>
  <c r="L88" i="51"/>
  <c r="M103" i="51"/>
  <c r="M25" i="51" s="1"/>
  <c r="H96" i="51"/>
  <c r="H18" i="51" s="1"/>
  <c r="N94" i="51"/>
  <c r="N16" i="51" s="1"/>
  <c r="S651" i="51"/>
  <c r="Q103" i="51"/>
  <c r="Q25" i="51" s="1"/>
  <c r="N98" i="51"/>
  <c r="N20" i="51" s="1"/>
  <c r="M94" i="47"/>
  <c r="M16" i="47" s="1"/>
  <c r="S639" i="40"/>
  <c r="O94" i="50"/>
  <c r="O16" i="50" s="1"/>
  <c r="S651" i="50"/>
  <c r="S636" i="50"/>
  <c r="S640" i="50"/>
  <c r="S641" i="50"/>
  <c r="N100" i="50"/>
  <c r="N22" i="50" s="1"/>
  <c r="S646" i="50"/>
  <c r="N98" i="48"/>
  <c r="N20" i="48" s="1"/>
  <c r="S641" i="48"/>
  <c r="S639" i="48"/>
  <c r="S646" i="48"/>
  <c r="S651" i="48"/>
  <c r="G85" i="48"/>
  <c r="S640" i="48"/>
  <c r="S636" i="48"/>
  <c r="S651" i="47"/>
  <c r="S646" i="47"/>
  <c r="N98" i="47"/>
  <c r="N20" i="47" s="1"/>
  <c r="S641" i="47"/>
  <c r="S636" i="47"/>
  <c r="S639" i="47"/>
  <c r="S640" i="47"/>
  <c r="S646" i="46"/>
  <c r="G85" i="46"/>
  <c r="S636" i="46"/>
  <c r="S640" i="46"/>
  <c r="S641" i="46"/>
  <c r="S651" i="46"/>
  <c r="AG626" i="57" l="1"/>
  <c r="S641" i="54"/>
  <c r="Q627" i="57"/>
  <c r="R627" i="57"/>
  <c r="I632" i="57"/>
  <c r="M627" i="57"/>
  <c r="O627" i="57"/>
  <c r="L627" i="57"/>
  <c r="S627" i="57" s="1"/>
  <c r="M86" i="50"/>
  <c r="M8" i="50" s="1"/>
  <c r="AF630" i="57"/>
  <c r="L93" i="48"/>
  <c r="L105" i="46"/>
  <c r="B104" i="57"/>
  <c r="I104" i="57" s="1"/>
  <c r="S632" i="47"/>
  <c r="S599" i="57"/>
  <c r="S598" i="54"/>
  <c r="S632" i="52"/>
  <c r="S650" i="54"/>
  <c r="M86" i="48"/>
  <c r="M8" i="48" s="1"/>
  <c r="L93" i="53"/>
  <c r="L93" i="40"/>
  <c r="L105" i="50"/>
  <c r="L27" i="50" s="1"/>
  <c r="S27" i="50" s="1"/>
  <c r="S641" i="51"/>
  <c r="S632" i="48"/>
  <c r="I591" i="50"/>
  <c r="S636" i="51"/>
  <c r="S582" i="47"/>
  <c r="L104" i="52"/>
  <c r="S104" i="52" s="1"/>
  <c r="S88" i="51"/>
  <c r="L10" i="51"/>
  <c r="S10" i="51" s="1"/>
  <c r="S605" i="46"/>
  <c r="M93" i="54"/>
  <c r="M15" i="54" s="1"/>
  <c r="S587" i="54"/>
  <c r="S642" i="57"/>
  <c r="R85" i="57"/>
  <c r="Q103" i="57"/>
  <c r="Q25" i="57" s="1"/>
  <c r="E7" i="2"/>
  <c r="N10" i="57"/>
  <c r="B15" i="51"/>
  <c r="I100" i="50"/>
  <c r="B22" i="50"/>
  <c r="I22" i="50" s="1"/>
  <c r="I104" i="46"/>
  <c r="B26" i="46"/>
  <c r="I26" i="46" s="1"/>
  <c r="B98" i="47"/>
  <c r="I592" i="47"/>
  <c r="S631" i="51"/>
  <c r="B97" i="46"/>
  <c r="I591" i="46"/>
  <c r="B98" i="46"/>
  <c r="I592" i="46"/>
  <c r="S639" i="50"/>
  <c r="L93" i="50"/>
  <c r="L104" i="51"/>
  <c r="S598" i="51"/>
  <c r="I594" i="51"/>
  <c r="B100" i="51"/>
  <c r="B95" i="51"/>
  <c r="I589" i="51"/>
  <c r="B90" i="47"/>
  <c r="I584" i="47"/>
  <c r="I592" i="53"/>
  <c r="B98" i="53"/>
  <c r="L105" i="54"/>
  <c r="S599" i="54"/>
  <c r="G85" i="55"/>
  <c r="M86" i="51"/>
  <c r="M8" i="51" s="1"/>
  <c r="S632" i="51"/>
  <c r="S644" i="48"/>
  <c r="S636" i="57"/>
  <c r="N103" i="57"/>
  <c r="N25" i="57" s="1"/>
  <c r="M85" i="57"/>
  <c r="I94" i="57"/>
  <c r="B16" i="57"/>
  <c r="I16" i="57" s="1"/>
  <c r="H7" i="47"/>
  <c r="E7" i="50"/>
  <c r="I98" i="50"/>
  <c r="B20" i="50"/>
  <c r="I20" i="50" s="1"/>
  <c r="B27" i="50"/>
  <c r="I27" i="50" s="1"/>
  <c r="I105" i="50"/>
  <c r="S104" i="50"/>
  <c r="L26" i="50"/>
  <c r="S26" i="50" s="1"/>
  <c r="C7" i="47"/>
  <c r="I103" i="57"/>
  <c r="B25" i="57"/>
  <c r="I25" i="57" s="1"/>
  <c r="I94" i="47"/>
  <c r="B16" i="47"/>
  <c r="I16" i="47" s="1"/>
  <c r="M86" i="57"/>
  <c r="M8" i="57" s="1"/>
  <c r="S587" i="50"/>
  <c r="H85" i="46"/>
  <c r="H600" i="46"/>
  <c r="S631" i="46"/>
  <c r="R85" i="47"/>
  <c r="H85" i="48"/>
  <c r="H600" i="48"/>
  <c r="L104" i="48"/>
  <c r="S598" i="48"/>
  <c r="O85" i="50"/>
  <c r="I590" i="50"/>
  <c r="C11" i="47"/>
  <c r="L103" i="52"/>
  <c r="M85" i="52"/>
  <c r="Q85" i="52"/>
  <c r="S582" i="52"/>
  <c r="L88" i="52"/>
  <c r="D85" i="52"/>
  <c r="B89" i="48"/>
  <c r="I583" i="48"/>
  <c r="S582" i="54"/>
  <c r="L88" i="54"/>
  <c r="S643" i="54"/>
  <c r="M86" i="55"/>
  <c r="M8" i="55" s="1"/>
  <c r="O86" i="48"/>
  <c r="O8" i="48" s="1"/>
  <c r="M86" i="52"/>
  <c r="M8" i="52" s="1"/>
  <c r="S591" i="50"/>
  <c r="L97" i="50"/>
  <c r="Q86" i="53"/>
  <c r="Q8" i="53" s="1"/>
  <c r="M96" i="55"/>
  <c r="M18" i="55" s="1"/>
  <c r="C96" i="55"/>
  <c r="C18" i="55" s="1"/>
  <c r="S639" i="57"/>
  <c r="L93" i="57"/>
  <c r="S644" i="57"/>
  <c r="S631" i="57"/>
  <c r="S635" i="57"/>
  <c r="R103" i="57"/>
  <c r="R25" i="57" s="1"/>
  <c r="I594" i="57"/>
  <c r="B100" i="57"/>
  <c r="I104" i="54"/>
  <c r="B26" i="54"/>
  <c r="I26" i="54" s="1"/>
  <c r="I588" i="57"/>
  <c r="E7" i="54"/>
  <c r="I93" i="50"/>
  <c r="B15" i="50"/>
  <c r="I15" i="50" s="1"/>
  <c r="B27" i="46"/>
  <c r="I27" i="46" s="1"/>
  <c r="I105" i="46"/>
  <c r="O88" i="55"/>
  <c r="O10" i="55" s="1"/>
  <c r="S598" i="52"/>
  <c r="L88" i="53"/>
  <c r="I103" i="51"/>
  <c r="B25" i="51"/>
  <c r="I25" i="51" s="1"/>
  <c r="I104" i="52"/>
  <c r="B26" i="52"/>
  <c r="I26" i="52" s="1"/>
  <c r="Q86" i="57"/>
  <c r="Q8" i="57" s="1"/>
  <c r="C7" i="57"/>
  <c r="I97" i="50"/>
  <c r="B19" i="50"/>
  <c r="I19" i="50" s="1"/>
  <c r="L105" i="48"/>
  <c r="S104" i="47"/>
  <c r="L26" i="47"/>
  <c r="S26" i="47" s="1"/>
  <c r="I103" i="52"/>
  <c r="B25" i="52"/>
  <c r="I25" i="52" s="1"/>
  <c r="D20" i="57"/>
  <c r="G7" i="54"/>
  <c r="S88" i="48"/>
  <c r="L10" i="48"/>
  <c r="S10" i="48" s="1"/>
  <c r="T10" i="48" s="1"/>
  <c r="C600" i="50"/>
  <c r="I587" i="55"/>
  <c r="L94" i="48"/>
  <c r="B98" i="51"/>
  <c r="I592" i="51"/>
  <c r="G600" i="48"/>
  <c r="S639" i="52"/>
  <c r="L93" i="52"/>
  <c r="I592" i="52"/>
  <c r="B98" i="52"/>
  <c r="L94" i="50"/>
  <c r="S588" i="50"/>
  <c r="Q85" i="57"/>
  <c r="S88" i="47"/>
  <c r="L10" i="47"/>
  <c r="S10" i="47" s="1"/>
  <c r="T10" i="47" s="1"/>
  <c r="I88" i="57"/>
  <c r="B10" i="57"/>
  <c r="I10" i="57" s="1"/>
  <c r="B27" i="51"/>
  <c r="I27" i="51" s="1"/>
  <c r="I105" i="51"/>
  <c r="L93" i="46"/>
  <c r="S639" i="46"/>
  <c r="Q85" i="50"/>
  <c r="B100" i="48"/>
  <c r="I594" i="48"/>
  <c r="G85" i="51"/>
  <c r="G600" i="51"/>
  <c r="L94" i="46"/>
  <c r="S599" i="51"/>
  <c r="L105" i="51"/>
  <c r="I581" i="54"/>
  <c r="B87" i="54"/>
  <c r="B98" i="55"/>
  <c r="I592" i="55"/>
  <c r="Q86" i="54"/>
  <c r="Q8" i="54" s="1"/>
  <c r="M94" i="48"/>
  <c r="M16" i="48" s="1"/>
  <c r="O86" i="53"/>
  <c r="O8" i="53" s="1"/>
  <c r="Q86" i="55"/>
  <c r="Q8" i="55" s="1"/>
  <c r="O103" i="57"/>
  <c r="O25" i="57" s="1"/>
  <c r="L105" i="40"/>
  <c r="S633" i="47"/>
  <c r="G7" i="50"/>
  <c r="I94" i="46"/>
  <c r="B16" i="46"/>
  <c r="I16" i="46" s="1"/>
  <c r="L103" i="51"/>
  <c r="E7" i="47"/>
  <c r="L104" i="46"/>
  <c r="S598" i="46"/>
  <c r="G7" i="46"/>
  <c r="B85" i="46"/>
  <c r="G7" i="48"/>
  <c r="E85" i="51"/>
  <c r="E93" i="51"/>
  <c r="E15" i="51" s="1"/>
  <c r="I587" i="51"/>
  <c r="S634" i="51"/>
  <c r="B95" i="46"/>
  <c r="I589" i="46"/>
  <c r="B95" i="47"/>
  <c r="I589" i="47"/>
  <c r="O86" i="52"/>
  <c r="O8" i="52" s="1"/>
  <c r="S643" i="52"/>
  <c r="B97" i="47"/>
  <c r="I591" i="47"/>
  <c r="I583" i="46"/>
  <c r="B89" i="46"/>
  <c r="L104" i="53"/>
  <c r="S598" i="53"/>
  <c r="C85" i="53"/>
  <c r="C600" i="53"/>
  <c r="E93" i="53"/>
  <c r="I587" i="53"/>
  <c r="R85" i="54"/>
  <c r="B95" i="54"/>
  <c r="I589" i="54"/>
  <c r="E85" i="55"/>
  <c r="S598" i="55"/>
  <c r="L104" i="55"/>
  <c r="I594" i="55"/>
  <c r="B100" i="55"/>
  <c r="S632" i="46"/>
  <c r="Q103" i="54"/>
  <c r="Q25" i="54" s="1"/>
  <c r="M89" i="57"/>
  <c r="M11" i="57" s="1"/>
  <c r="I100" i="53"/>
  <c r="B22" i="53"/>
  <c r="I22" i="53" s="1"/>
  <c r="L93" i="51"/>
  <c r="I104" i="53"/>
  <c r="B26" i="53"/>
  <c r="I26" i="53" s="1"/>
  <c r="O93" i="57"/>
  <c r="O15" i="57" s="1"/>
  <c r="S587" i="57"/>
  <c r="I94" i="53"/>
  <c r="B16" i="53"/>
  <c r="I16" i="53" s="1"/>
  <c r="S88" i="46"/>
  <c r="L10" i="46"/>
  <c r="S10" i="46" s="1"/>
  <c r="T10" i="46" s="1"/>
  <c r="I105" i="55"/>
  <c r="B27" i="55"/>
  <c r="I27" i="55" s="1"/>
  <c r="M94" i="57"/>
  <c r="M16" i="57" s="1"/>
  <c r="I93" i="57"/>
  <c r="C86" i="54"/>
  <c r="C8" i="54" s="1"/>
  <c r="L103" i="53"/>
  <c r="I100" i="52"/>
  <c r="B22" i="52"/>
  <c r="I22" i="52" s="1"/>
  <c r="N98" i="57"/>
  <c r="N20" i="57" s="1"/>
  <c r="S103" i="48"/>
  <c r="L25" i="48"/>
  <c r="S25" i="48" s="1"/>
  <c r="C7" i="50"/>
  <c r="C85" i="46"/>
  <c r="C600" i="46"/>
  <c r="B100" i="54"/>
  <c r="I594" i="54"/>
  <c r="N103" i="53"/>
  <c r="N25" i="53" s="1"/>
  <c r="B27" i="40"/>
  <c r="I27" i="40" s="1"/>
  <c r="I105" i="40"/>
  <c r="E85" i="48"/>
  <c r="S588" i="53"/>
  <c r="L94" i="53"/>
  <c r="B85" i="53"/>
  <c r="I588" i="54"/>
  <c r="B94" i="54"/>
  <c r="B27" i="47"/>
  <c r="I27" i="47" s="1"/>
  <c r="I105" i="47"/>
  <c r="I93" i="48"/>
  <c r="B15" i="48"/>
  <c r="I15" i="48" s="1"/>
  <c r="S105" i="50"/>
  <c r="L93" i="55"/>
  <c r="S103" i="50"/>
  <c r="L25" i="50"/>
  <c r="S25" i="50" s="1"/>
  <c r="L15" i="48"/>
  <c r="S631" i="50"/>
  <c r="B100" i="46"/>
  <c r="I594" i="46"/>
  <c r="H600" i="51"/>
  <c r="H85" i="51"/>
  <c r="S650" i="51"/>
  <c r="C85" i="51"/>
  <c r="C600" i="51"/>
  <c r="B87" i="51"/>
  <c r="I581" i="51"/>
  <c r="I590" i="46"/>
  <c r="O85" i="52"/>
  <c r="B90" i="48"/>
  <c r="I584" i="48"/>
  <c r="S594" i="53"/>
  <c r="L100" i="53"/>
  <c r="B87" i="53"/>
  <c r="I581" i="53"/>
  <c r="S631" i="54"/>
  <c r="O85" i="54"/>
  <c r="B98" i="54"/>
  <c r="I592" i="54"/>
  <c r="D85" i="54"/>
  <c r="C600" i="55"/>
  <c r="C85" i="55"/>
  <c r="S644" i="47"/>
  <c r="M86" i="54"/>
  <c r="M8" i="54" s="1"/>
  <c r="O94" i="57"/>
  <c r="O16" i="57" s="1"/>
  <c r="B89" i="57"/>
  <c r="I93" i="47"/>
  <c r="B15" i="47"/>
  <c r="I15" i="47" s="1"/>
  <c r="H600" i="50"/>
  <c r="S88" i="50"/>
  <c r="L10" i="50"/>
  <c r="S10" i="50" s="1"/>
  <c r="T10" i="50" s="1"/>
  <c r="I104" i="48"/>
  <c r="B26" i="48"/>
  <c r="I26" i="48" s="1"/>
  <c r="C7" i="52"/>
  <c r="I88" i="52"/>
  <c r="B10" i="52"/>
  <c r="I10" i="52" s="1"/>
  <c r="G7" i="52"/>
  <c r="I104" i="51"/>
  <c r="B26" i="51"/>
  <c r="I26" i="51" s="1"/>
  <c r="H7" i="2"/>
  <c r="S598" i="57"/>
  <c r="L104" i="57"/>
  <c r="S103" i="47"/>
  <c r="L25" i="47"/>
  <c r="S25" i="47" s="1"/>
  <c r="I94" i="50"/>
  <c r="B16" i="50"/>
  <c r="G600" i="47"/>
  <c r="L105" i="47"/>
  <c r="H600" i="52"/>
  <c r="E7" i="52"/>
  <c r="E86" i="57"/>
  <c r="E8" i="57" s="1"/>
  <c r="I632" i="54"/>
  <c r="S634" i="46"/>
  <c r="S643" i="47"/>
  <c r="S631" i="47"/>
  <c r="G600" i="46"/>
  <c r="I589" i="50"/>
  <c r="B95" i="50"/>
  <c r="S643" i="57"/>
  <c r="B27" i="54"/>
  <c r="I27" i="54" s="1"/>
  <c r="I105" i="54"/>
  <c r="E85" i="46"/>
  <c r="M85" i="50"/>
  <c r="I590" i="47"/>
  <c r="B97" i="52"/>
  <c r="I591" i="52"/>
  <c r="S639" i="54"/>
  <c r="L93" i="54"/>
  <c r="S649" i="54"/>
  <c r="L103" i="54"/>
  <c r="B90" i="55"/>
  <c r="I584" i="55"/>
  <c r="N100" i="47"/>
  <c r="N22" i="47" s="1"/>
  <c r="N103" i="51"/>
  <c r="N25" i="51" s="1"/>
  <c r="O85" i="57"/>
  <c r="S641" i="57"/>
  <c r="L15" i="53"/>
  <c r="I105" i="48"/>
  <c r="B27" i="48"/>
  <c r="I27" i="48" s="1"/>
  <c r="I105" i="57"/>
  <c r="B27" i="57"/>
  <c r="I27" i="57" s="1"/>
  <c r="I100" i="47"/>
  <c r="B22" i="47"/>
  <c r="I22" i="47" s="1"/>
  <c r="I94" i="48"/>
  <c r="B16" i="48"/>
  <c r="I16" i="48" s="1"/>
  <c r="S631" i="48"/>
  <c r="I590" i="48"/>
  <c r="B89" i="47"/>
  <c r="B11" i="47" s="1"/>
  <c r="I583" i="47"/>
  <c r="B94" i="52"/>
  <c r="I588" i="52"/>
  <c r="B89" i="51"/>
  <c r="I583" i="51"/>
  <c r="G85" i="53"/>
  <c r="E85" i="53"/>
  <c r="B97" i="53"/>
  <c r="I591" i="53"/>
  <c r="B95" i="53"/>
  <c r="I589" i="53"/>
  <c r="M85" i="54"/>
  <c r="O103" i="53"/>
  <c r="O25" i="53" s="1"/>
  <c r="N94" i="47"/>
  <c r="N16" i="47" s="1"/>
  <c r="O86" i="51"/>
  <c r="O8" i="51" s="1"/>
  <c r="O94" i="46"/>
  <c r="O16" i="46" s="1"/>
  <c r="M96" i="46"/>
  <c r="M18" i="46" s="1"/>
  <c r="O94" i="48"/>
  <c r="O16" i="48" s="1"/>
  <c r="S633" i="57"/>
  <c r="I592" i="57"/>
  <c r="B98" i="57"/>
  <c r="B20" i="57" s="1"/>
  <c r="N100" i="57"/>
  <c r="N22" i="57" s="1"/>
  <c r="H7" i="50"/>
  <c r="L105" i="53"/>
  <c r="S88" i="40"/>
  <c r="L10" i="40"/>
  <c r="S10" i="40" s="1"/>
  <c r="T10" i="40" s="1"/>
  <c r="E7" i="57"/>
  <c r="S88" i="55"/>
  <c r="L10" i="55"/>
  <c r="B25" i="54"/>
  <c r="I25" i="54" s="1"/>
  <c r="I103" i="54"/>
  <c r="I88" i="51"/>
  <c r="B10" i="51"/>
  <c r="I10" i="51" s="1"/>
  <c r="B15" i="52"/>
  <c r="G7" i="47"/>
  <c r="H7" i="54"/>
  <c r="I93" i="54"/>
  <c r="B15" i="54"/>
  <c r="I15" i="54" s="1"/>
  <c r="H7" i="52"/>
  <c r="S587" i="47"/>
  <c r="S103" i="46"/>
  <c r="L25" i="46"/>
  <c r="S25" i="46" s="1"/>
  <c r="R86" i="57"/>
  <c r="L100" i="47"/>
  <c r="C85" i="48"/>
  <c r="C600" i="48"/>
  <c r="B95" i="48"/>
  <c r="I589" i="48"/>
  <c r="Q85" i="54"/>
  <c r="S646" i="57"/>
  <c r="L27" i="46"/>
  <c r="S27" i="46" s="1"/>
  <c r="S105" i="46"/>
  <c r="I93" i="46"/>
  <c r="B15" i="46"/>
  <c r="I15" i="46" s="1"/>
  <c r="C7" i="54"/>
  <c r="Q85" i="47"/>
  <c r="S631" i="52"/>
  <c r="L105" i="52"/>
  <c r="S599" i="52"/>
  <c r="R85" i="52"/>
  <c r="B90" i="46"/>
  <c r="I584" i="46"/>
  <c r="S631" i="55"/>
  <c r="Q103" i="52"/>
  <c r="Q25" i="52" s="1"/>
  <c r="O103" i="51"/>
  <c r="O25" i="51" s="1"/>
  <c r="S632" i="50"/>
  <c r="M96" i="57"/>
  <c r="M18" i="57" s="1"/>
  <c r="I88" i="53"/>
  <c r="B10" i="53"/>
  <c r="I10" i="53" s="1"/>
  <c r="L105" i="55"/>
  <c r="B27" i="53"/>
  <c r="I27" i="53" s="1"/>
  <c r="I105" i="53"/>
  <c r="M85" i="47"/>
  <c r="R85" i="50"/>
  <c r="D85" i="50"/>
  <c r="B89" i="50"/>
  <c r="I583" i="50"/>
  <c r="L94" i="47"/>
  <c r="O85" i="47"/>
  <c r="B98" i="48"/>
  <c r="I592" i="48"/>
  <c r="I588" i="51"/>
  <c r="B94" i="51"/>
  <c r="S594" i="52"/>
  <c r="L100" i="52"/>
  <c r="B90" i="50"/>
  <c r="I584" i="50"/>
  <c r="E93" i="52"/>
  <c r="E15" i="52" s="1"/>
  <c r="I15" i="52" s="1"/>
  <c r="I587" i="52"/>
  <c r="B97" i="48"/>
  <c r="I591" i="48"/>
  <c r="H85" i="53"/>
  <c r="S631" i="53"/>
  <c r="H85" i="55"/>
  <c r="B94" i="55"/>
  <c r="I588" i="55"/>
  <c r="S649" i="55"/>
  <c r="O86" i="47"/>
  <c r="O8" i="47" s="1"/>
  <c r="S642" i="46"/>
  <c r="S594" i="50"/>
  <c r="L100" i="50"/>
  <c r="O86" i="54"/>
  <c r="O8" i="54" s="1"/>
  <c r="O86" i="46"/>
  <c r="O8" i="46" s="1"/>
  <c r="N94" i="48"/>
  <c r="N16" i="48" s="1"/>
  <c r="O94" i="47"/>
  <c r="O16" i="47" s="1"/>
  <c r="O89" i="55"/>
  <c r="O11" i="55" s="1"/>
  <c r="E89" i="55"/>
  <c r="E11" i="55" s="1"/>
  <c r="S640" i="57"/>
  <c r="B95" i="57"/>
  <c r="I589" i="57"/>
  <c r="G7" i="2"/>
  <c r="N94" i="57"/>
  <c r="N16" i="57" s="1"/>
  <c r="H600" i="47"/>
  <c r="I104" i="55"/>
  <c r="B26" i="55"/>
  <c r="I26" i="55" s="1"/>
  <c r="O86" i="55"/>
  <c r="O8" i="55" s="1"/>
  <c r="I93" i="55"/>
  <c r="B15" i="55"/>
  <c r="I15" i="55" s="1"/>
  <c r="G600" i="50"/>
  <c r="I88" i="54"/>
  <c r="B10" i="54"/>
  <c r="I10" i="54" s="1"/>
  <c r="I85" i="2"/>
  <c r="L104" i="54"/>
  <c r="C600" i="47"/>
  <c r="L93" i="47"/>
  <c r="L103" i="55"/>
  <c r="I105" i="52"/>
  <c r="B27" i="52"/>
  <c r="I27" i="52" s="1"/>
  <c r="S643" i="55"/>
  <c r="G7" i="57"/>
  <c r="E96" i="57"/>
  <c r="E18" i="57" s="1"/>
  <c r="D89" i="57"/>
  <c r="D11" i="57" s="1"/>
  <c r="D96" i="57"/>
  <c r="D18" i="57" s="1"/>
  <c r="N95" i="51"/>
  <c r="N17" i="51" s="1"/>
  <c r="N89" i="46"/>
  <c r="N11" i="46" s="1"/>
  <c r="M90" i="50"/>
  <c r="M12" i="50" s="1"/>
  <c r="O95" i="50"/>
  <c r="O17" i="50" s="1"/>
  <c r="N89" i="51"/>
  <c r="N11" i="51" s="1"/>
  <c r="M89" i="51"/>
  <c r="M11" i="51" s="1"/>
  <c r="M89" i="53"/>
  <c r="M11" i="53" s="1"/>
  <c r="M97" i="51"/>
  <c r="M19" i="51" s="1"/>
  <c r="O95" i="51"/>
  <c r="O17" i="51" s="1"/>
  <c r="N90" i="50"/>
  <c r="N12" i="50" s="1"/>
  <c r="N90" i="51"/>
  <c r="N12" i="51" s="1"/>
  <c r="N89" i="50"/>
  <c r="N11" i="50" s="1"/>
  <c r="M97" i="54"/>
  <c r="M19" i="54" s="1"/>
  <c r="M90" i="46"/>
  <c r="M12" i="46" s="1"/>
  <c r="O89" i="50"/>
  <c r="O11" i="50" s="1"/>
  <c r="O95" i="46"/>
  <c r="O17" i="46" s="1"/>
  <c r="O89" i="52"/>
  <c r="O11" i="52" s="1"/>
  <c r="O89" i="53"/>
  <c r="O11" i="53" s="1"/>
  <c r="N95" i="54"/>
  <c r="N17" i="54" s="1"/>
  <c r="N86" i="55"/>
  <c r="N8" i="55" s="1"/>
  <c r="O89" i="54"/>
  <c r="O11" i="54" s="1"/>
  <c r="M95" i="55"/>
  <c r="M17" i="55" s="1"/>
  <c r="O95" i="55"/>
  <c r="O17" i="55" s="1"/>
  <c r="M89" i="55"/>
  <c r="M11" i="55" s="1"/>
  <c r="M90" i="55"/>
  <c r="M12" i="55" s="1"/>
  <c r="M97" i="55"/>
  <c r="M19" i="55" s="1"/>
  <c r="N90" i="55"/>
  <c r="N12" i="55" s="1"/>
  <c r="N89" i="55"/>
  <c r="N11" i="55" s="1"/>
  <c r="N89" i="54"/>
  <c r="N11" i="54" s="1"/>
  <c r="D86" i="54"/>
  <c r="D8" i="54" s="1"/>
  <c r="M96" i="53"/>
  <c r="M18" i="53" s="1"/>
  <c r="M95" i="53"/>
  <c r="M17" i="53" s="1"/>
  <c r="H96" i="53"/>
  <c r="H18" i="53" s="1"/>
  <c r="C90" i="54"/>
  <c r="C12" i="54" s="1"/>
  <c r="N90" i="54"/>
  <c r="N12" i="54" s="1"/>
  <c r="O95" i="54"/>
  <c r="O17" i="54" s="1"/>
  <c r="M96" i="54"/>
  <c r="M18" i="54" s="1"/>
  <c r="G600" i="53"/>
  <c r="M89" i="54"/>
  <c r="M11" i="54" s="1"/>
  <c r="M95" i="54"/>
  <c r="M17" i="54" s="1"/>
  <c r="D86" i="53"/>
  <c r="D8" i="53" s="1"/>
  <c r="D86" i="46"/>
  <c r="D8" i="46" s="1"/>
  <c r="M89" i="52"/>
  <c r="M11" i="52" s="1"/>
  <c r="N90" i="53"/>
  <c r="N12" i="53" s="1"/>
  <c r="M90" i="53"/>
  <c r="M12" i="53" s="1"/>
  <c r="N95" i="53"/>
  <c r="N17" i="53" s="1"/>
  <c r="O95" i="53"/>
  <c r="O17" i="53" s="1"/>
  <c r="N89" i="53"/>
  <c r="N11" i="53" s="1"/>
  <c r="M97" i="53"/>
  <c r="M19" i="53" s="1"/>
  <c r="M89" i="48"/>
  <c r="M11" i="48" s="1"/>
  <c r="M90" i="48"/>
  <c r="M12" i="48" s="1"/>
  <c r="M97" i="47"/>
  <c r="M19" i="47" s="1"/>
  <c r="M89" i="50"/>
  <c r="M11" i="50" s="1"/>
  <c r="D86" i="51"/>
  <c r="D8" i="51" s="1"/>
  <c r="M97" i="48"/>
  <c r="M19" i="48" s="1"/>
  <c r="D86" i="52"/>
  <c r="D8" i="52" s="1"/>
  <c r="R96" i="52"/>
  <c r="R18" i="52" s="1"/>
  <c r="M97" i="52"/>
  <c r="M19" i="52" s="1"/>
  <c r="O89" i="48"/>
  <c r="O11" i="48" s="1"/>
  <c r="M89" i="46"/>
  <c r="M11" i="46" s="1"/>
  <c r="M95" i="48"/>
  <c r="M17" i="48" s="1"/>
  <c r="R96" i="50"/>
  <c r="R18" i="50" s="1"/>
  <c r="N95" i="52"/>
  <c r="N17" i="52" s="1"/>
  <c r="M90" i="51"/>
  <c r="M12" i="51" s="1"/>
  <c r="O89" i="51"/>
  <c r="O11" i="51" s="1"/>
  <c r="N90" i="52"/>
  <c r="N12" i="52" s="1"/>
  <c r="O95" i="52"/>
  <c r="O17" i="52" s="1"/>
  <c r="N89" i="52"/>
  <c r="N11" i="52" s="1"/>
  <c r="M95" i="52"/>
  <c r="M17" i="52" s="1"/>
  <c r="N89" i="48"/>
  <c r="N11" i="48" s="1"/>
  <c r="M95" i="50"/>
  <c r="M17" i="50" s="1"/>
  <c r="O95" i="48"/>
  <c r="O17" i="48" s="1"/>
  <c r="N86" i="50"/>
  <c r="N8" i="50" s="1"/>
  <c r="D86" i="47"/>
  <c r="D8" i="47" s="1"/>
  <c r="N95" i="48"/>
  <c r="N17" i="48" s="1"/>
  <c r="D86" i="48"/>
  <c r="D8" i="48" s="1"/>
  <c r="N95" i="46"/>
  <c r="N17" i="46" s="1"/>
  <c r="M95" i="51"/>
  <c r="M17" i="51" s="1"/>
  <c r="Q600" i="50"/>
  <c r="R96" i="51"/>
  <c r="R18" i="51" s="1"/>
  <c r="M97" i="50"/>
  <c r="M19" i="50" s="1"/>
  <c r="L89" i="47"/>
  <c r="L11" i="47" s="1"/>
  <c r="I579" i="46"/>
  <c r="I11" i="47" l="1"/>
  <c r="L26" i="52"/>
  <c r="S26" i="52" s="1"/>
  <c r="B26" i="57"/>
  <c r="I26" i="57" s="1"/>
  <c r="I98" i="57"/>
  <c r="I7" i="2"/>
  <c r="S632" i="55"/>
  <c r="S649" i="51"/>
  <c r="S588" i="47"/>
  <c r="I93" i="52"/>
  <c r="R85" i="46"/>
  <c r="L95" i="47"/>
  <c r="Q600" i="48"/>
  <c r="Q85" i="48"/>
  <c r="B87" i="46"/>
  <c r="I581" i="46"/>
  <c r="D85" i="53"/>
  <c r="G96" i="57"/>
  <c r="G18" i="57" s="1"/>
  <c r="G600" i="57"/>
  <c r="E7" i="46"/>
  <c r="I90" i="48"/>
  <c r="B12" i="48"/>
  <c r="I12" i="48" s="1"/>
  <c r="I94" i="54"/>
  <c r="B16" i="54"/>
  <c r="I16" i="54" s="1"/>
  <c r="S103" i="53"/>
  <c r="L25" i="53"/>
  <c r="S25" i="53" s="1"/>
  <c r="S104" i="55"/>
  <c r="L26" i="55"/>
  <c r="S26" i="55" s="1"/>
  <c r="Q7" i="57"/>
  <c r="S93" i="57"/>
  <c r="L15" i="57"/>
  <c r="S15" i="57" s="1"/>
  <c r="T15" i="57" s="1"/>
  <c r="L98" i="47"/>
  <c r="S592" i="47"/>
  <c r="M85" i="48"/>
  <c r="M600" i="48"/>
  <c r="L87" i="51"/>
  <c r="S581" i="51"/>
  <c r="I584" i="53"/>
  <c r="B90" i="53"/>
  <c r="O93" i="55"/>
  <c r="O15" i="55" s="1"/>
  <c r="S587" i="55"/>
  <c r="R96" i="46"/>
  <c r="R18" i="46" s="1"/>
  <c r="L100" i="57"/>
  <c r="S594" i="57"/>
  <c r="B86" i="55"/>
  <c r="I580" i="55"/>
  <c r="I97" i="48"/>
  <c r="B19" i="48"/>
  <c r="I19" i="48" s="1"/>
  <c r="O7" i="57"/>
  <c r="M600" i="50"/>
  <c r="S588" i="57"/>
  <c r="S104" i="53"/>
  <c r="L26" i="53"/>
  <c r="S26" i="53" s="1"/>
  <c r="I89" i="47"/>
  <c r="G7" i="55"/>
  <c r="Q85" i="46"/>
  <c r="Q600" i="46"/>
  <c r="B85" i="48"/>
  <c r="I579" i="48"/>
  <c r="I581" i="50"/>
  <c r="B87" i="50"/>
  <c r="D85" i="51"/>
  <c r="B86" i="52"/>
  <c r="I580" i="52"/>
  <c r="I590" i="54"/>
  <c r="Q85" i="55"/>
  <c r="I581" i="55"/>
  <c r="B87" i="55"/>
  <c r="N90" i="48"/>
  <c r="N12" i="48" s="1"/>
  <c r="L100" i="48"/>
  <c r="S594" i="48"/>
  <c r="M95" i="57"/>
  <c r="M17" i="57" s="1"/>
  <c r="C90" i="57"/>
  <c r="C600" i="57"/>
  <c r="B85" i="57"/>
  <c r="I579" i="57"/>
  <c r="S634" i="57"/>
  <c r="L88" i="57"/>
  <c r="H7" i="55"/>
  <c r="I94" i="51"/>
  <c r="B16" i="51"/>
  <c r="S105" i="52"/>
  <c r="L27" i="52"/>
  <c r="S27" i="52" s="1"/>
  <c r="Q7" i="54"/>
  <c r="C7" i="48"/>
  <c r="I94" i="52"/>
  <c r="B16" i="52"/>
  <c r="I16" i="52" s="1"/>
  <c r="S93" i="54"/>
  <c r="L15" i="54"/>
  <c r="S15" i="54" s="1"/>
  <c r="T15" i="54" s="1"/>
  <c r="M7" i="50"/>
  <c r="I583" i="57"/>
  <c r="H7" i="51"/>
  <c r="I579" i="53"/>
  <c r="L94" i="57"/>
  <c r="I100" i="55"/>
  <c r="B22" i="55"/>
  <c r="I22" i="55" s="1"/>
  <c r="S103" i="51"/>
  <c r="L25" i="51"/>
  <c r="S25" i="51" s="1"/>
  <c r="S588" i="46"/>
  <c r="Q7" i="50"/>
  <c r="I98" i="51"/>
  <c r="B20" i="51"/>
  <c r="I20" i="51" s="1"/>
  <c r="H7" i="46"/>
  <c r="S594" i="51"/>
  <c r="L100" i="51"/>
  <c r="I580" i="47"/>
  <c r="B86" i="47"/>
  <c r="I580" i="54"/>
  <c r="B86" i="54"/>
  <c r="B96" i="57"/>
  <c r="O95" i="57"/>
  <c r="O17" i="57" s="1"/>
  <c r="I590" i="57"/>
  <c r="O93" i="48"/>
  <c r="S587" i="48"/>
  <c r="S100" i="47"/>
  <c r="L22" i="47"/>
  <c r="S22" i="47" s="1"/>
  <c r="T22" i="47" s="1"/>
  <c r="S94" i="53"/>
  <c r="L16" i="53"/>
  <c r="L27" i="40"/>
  <c r="S27" i="40" s="1"/>
  <c r="S105" i="40"/>
  <c r="S93" i="46"/>
  <c r="L15" i="46"/>
  <c r="S15" i="46" s="1"/>
  <c r="T15" i="46" s="1"/>
  <c r="S94" i="48"/>
  <c r="L16" i="48"/>
  <c r="M7" i="57"/>
  <c r="L94" i="51"/>
  <c r="S588" i="51"/>
  <c r="L90" i="46"/>
  <c r="S584" i="46"/>
  <c r="L95" i="48"/>
  <c r="S589" i="48"/>
  <c r="L89" i="50"/>
  <c r="S583" i="50"/>
  <c r="S588" i="52"/>
  <c r="L94" i="52"/>
  <c r="I579" i="52"/>
  <c r="B85" i="52"/>
  <c r="N85" i="52"/>
  <c r="O85" i="53"/>
  <c r="I583" i="53"/>
  <c r="B89" i="53"/>
  <c r="L95" i="53"/>
  <c r="S589" i="53"/>
  <c r="G600" i="54"/>
  <c r="I583" i="55"/>
  <c r="B89" i="55"/>
  <c r="R85" i="55"/>
  <c r="M95" i="46"/>
  <c r="M17" i="46" s="1"/>
  <c r="M97" i="57"/>
  <c r="M19" i="57" s="1"/>
  <c r="S93" i="47"/>
  <c r="L15" i="47"/>
  <c r="S15" i="47" s="1"/>
  <c r="T15" i="47" s="1"/>
  <c r="O7" i="47"/>
  <c r="L27" i="53"/>
  <c r="S27" i="53" s="1"/>
  <c r="S105" i="53"/>
  <c r="I97" i="53"/>
  <c r="B19" i="53"/>
  <c r="I19" i="53" s="1"/>
  <c r="I98" i="54"/>
  <c r="B20" i="54"/>
  <c r="I20" i="54" s="1"/>
  <c r="I95" i="54"/>
  <c r="B17" i="54"/>
  <c r="I17" i="54" s="1"/>
  <c r="I98" i="52"/>
  <c r="B20" i="52"/>
  <c r="I20" i="52" s="1"/>
  <c r="S88" i="54"/>
  <c r="L10" i="54"/>
  <c r="S10" i="54" s="1"/>
  <c r="T10" i="54" s="1"/>
  <c r="S104" i="48"/>
  <c r="L26" i="48"/>
  <c r="S26" i="48" s="1"/>
  <c r="I98" i="47"/>
  <c r="B20" i="47"/>
  <c r="I20" i="47" s="1"/>
  <c r="R7" i="57"/>
  <c r="S592" i="48"/>
  <c r="L98" i="48"/>
  <c r="L89" i="51"/>
  <c r="S583" i="51"/>
  <c r="S592" i="51"/>
  <c r="L98" i="51"/>
  <c r="L97" i="52"/>
  <c r="S591" i="52"/>
  <c r="G600" i="52"/>
  <c r="B95" i="52"/>
  <c r="I589" i="52"/>
  <c r="B90" i="52"/>
  <c r="I584" i="52"/>
  <c r="B90" i="51"/>
  <c r="I584" i="51"/>
  <c r="Q85" i="53"/>
  <c r="L89" i="46"/>
  <c r="L90" i="55"/>
  <c r="S584" i="55"/>
  <c r="I591" i="55"/>
  <c r="B97" i="55"/>
  <c r="N95" i="57"/>
  <c r="N17" i="57" s="1"/>
  <c r="D86" i="57"/>
  <c r="D8" i="57" s="1"/>
  <c r="S94" i="47"/>
  <c r="L16" i="47"/>
  <c r="S105" i="55"/>
  <c r="L27" i="55"/>
  <c r="S27" i="55" s="1"/>
  <c r="S632" i="54"/>
  <c r="S594" i="47"/>
  <c r="S10" i="55"/>
  <c r="T10" i="55" s="1"/>
  <c r="I95" i="50"/>
  <c r="B17" i="50"/>
  <c r="I17" i="50" s="1"/>
  <c r="L27" i="47"/>
  <c r="S27" i="47" s="1"/>
  <c r="S105" i="47"/>
  <c r="L26" i="57"/>
  <c r="S26" i="57" s="1"/>
  <c r="S104" i="57"/>
  <c r="I89" i="57"/>
  <c r="B11" i="57"/>
  <c r="I11" i="57" s="1"/>
  <c r="C7" i="55"/>
  <c r="O7" i="54"/>
  <c r="B7" i="53"/>
  <c r="C7" i="46"/>
  <c r="R7" i="54"/>
  <c r="B7" i="46"/>
  <c r="I87" i="54"/>
  <c r="B9" i="54"/>
  <c r="I9" i="54" s="1"/>
  <c r="S94" i="46"/>
  <c r="L16" i="46"/>
  <c r="L15" i="52"/>
  <c r="S588" i="48"/>
  <c r="L27" i="48"/>
  <c r="S27" i="48" s="1"/>
  <c r="S105" i="48"/>
  <c r="I100" i="57"/>
  <c r="B22" i="57"/>
  <c r="I22" i="57" s="1"/>
  <c r="S97" i="50"/>
  <c r="L19" i="50"/>
  <c r="S19" i="50" s="1"/>
  <c r="T19" i="50" s="1"/>
  <c r="Q7" i="52"/>
  <c r="H7" i="48"/>
  <c r="S105" i="54"/>
  <c r="L27" i="54"/>
  <c r="S27" i="54" s="1"/>
  <c r="I90" i="47"/>
  <c r="B12" i="47"/>
  <c r="I12" i="47" s="1"/>
  <c r="S104" i="51"/>
  <c r="L26" i="51"/>
  <c r="S26" i="51" s="1"/>
  <c r="I97" i="46"/>
  <c r="B19" i="46"/>
  <c r="I19" i="46" s="1"/>
  <c r="AG605" i="46"/>
  <c r="L97" i="46"/>
  <c r="S592" i="54"/>
  <c r="L98" i="54"/>
  <c r="B90" i="54"/>
  <c r="I584" i="54"/>
  <c r="D7" i="50"/>
  <c r="I581" i="48"/>
  <c r="B87" i="48"/>
  <c r="L85" i="53"/>
  <c r="N85" i="54"/>
  <c r="M97" i="46"/>
  <c r="M19" i="46" s="1"/>
  <c r="L89" i="57"/>
  <c r="M7" i="54"/>
  <c r="L15" i="55"/>
  <c r="S93" i="55"/>
  <c r="S651" i="57"/>
  <c r="L105" i="57"/>
  <c r="I95" i="47"/>
  <c r="B17" i="47"/>
  <c r="I17" i="47" s="1"/>
  <c r="S649" i="53"/>
  <c r="M7" i="52"/>
  <c r="I98" i="53"/>
  <c r="B20" i="53"/>
  <c r="I20" i="53" s="1"/>
  <c r="S592" i="46"/>
  <c r="L98" i="46"/>
  <c r="L95" i="46"/>
  <c r="B87" i="47"/>
  <c r="I581" i="47"/>
  <c r="B85" i="51"/>
  <c r="I579" i="51"/>
  <c r="R85" i="51"/>
  <c r="R600" i="51"/>
  <c r="O85" i="51"/>
  <c r="B86" i="51"/>
  <c r="I580" i="51"/>
  <c r="O93" i="53"/>
  <c r="S587" i="53"/>
  <c r="I590" i="53"/>
  <c r="L87" i="54"/>
  <c r="S581" i="54"/>
  <c r="I579" i="54"/>
  <c r="B85" i="54"/>
  <c r="S594" i="55"/>
  <c r="L100" i="55"/>
  <c r="B85" i="55"/>
  <c r="I579" i="55"/>
  <c r="S588" i="55"/>
  <c r="L94" i="55"/>
  <c r="O85" i="55"/>
  <c r="M95" i="47"/>
  <c r="M17" i="47" s="1"/>
  <c r="N89" i="47"/>
  <c r="N11" i="47" s="1"/>
  <c r="N90" i="57"/>
  <c r="I95" i="57"/>
  <c r="B17" i="57"/>
  <c r="I17" i="57" s="1"/>
  <c r="S100" i="50"/>
  <c r="L22" i="50"/>
  <c r="S22" i="50" s="1"/>
  <c r="T22" i="50" s="1"/>
  <c r="I94" i="55"/>
  <c r="B16" i="55"/>
  <c r="I16" i="55" s="1"/>
  <c r="H600" i="53"/>
  <c r="R7" i="50"/>
  <c r="M7" i="47"/>
  <c r="L104" i="40"/>
  <c r="I90" i="46"/>
  <c r="B12" i="46"/>
  <c r="I12" i="46" s="1"/>
  <c r="Q7" i="47"/>
  <c r="R8" i="57"/>
  <c r="G7" i="53"/>
  <c r="S632" i="57"/>
  <c r="D7" i="54"/>
  <c r="O7" i="52"/>
  <c r="L15" i="51"/>
  <c r="G7" i="51"/>
  <c r="S94" i="50"/>
  <c r="L16" i="50"/>
  <c r="S103" i="52"/>
  <c r="L25" i="52"/>
  <c r="S25" i="52" s="1"/>
  <c r="O7" i="50"/>
  <c r="R7" i="47"/>
  <c r="I15" i="51"/>
  <c r="T10" i="51"/>
  <c r="L89" i="48"/>
  <c r="S583" i="48"/>
  <c r="Q85" i="51"/>
  <c r="Q600" i="51"/>
  <c r="L98" i="55"/>
  <c r="S592" i="55"/>
  <c r="D85" i="55"/>
  <c r="S104" i="54"/>
  <c r="L26" i="54"/>
  <c r="S26" i="54" s="1"/>
  <c r="E7" i="53"/>
  <c r="I89" i="46"/>
  <c r="B11" i="46"/>
  <c r="I11" i="46" s="1"/>
  <c r="O93" i="52"/>
  <c r="O15" i="52" s="1"/>
  <c r="S587" i="52"/>
  <c r="C90" i="52"/>
  <c r="C600" i="52"/>
  <c r="L97" i="53"/>
  <c r="S591" i="53"/>
  <c r="D85" i="57"/>
  <c r="I90" i="50"/>
  <c r="B12" i="50"/>
  <c r="I12" i="50" s="1"/>
  <c r="R600" i="50"/>
  <c r="E15" i="53"/>
  <c r="I15" i="53" s="1"/>
  <c r="I93" i="53"/>
  <c r="L97" i="48"/>
  <c r="S591" i="48"/>
  <c r="L90" i="47"/>
  <c r="I590" i="51"/>
  <c r="B87" i="52"/>
  <c r="I581" i="52"/>
  <c r="B89" i="52"/>
  <c r="I583" i="52"/>
  <c r="M89" i="47"/>
  <c r="M85" i="53"/>
  <c r="M600" i="53"/>
  <c r="L98" i="53"/>
  <c r="S592" i="53"/>
  <c r="L94" i="54"/>
  <c r="S588" i="54"/>
  <c r="H96" i="54"/>
  <c r="H18" i="54" s="1"/>
  <c r="H600" i="54"/>
  <c r="B95" i="55"/>
  <c r="I589" i="55"/>
  <c r="O89" i="46"/>
  <c r="O11" i="46" s="1"/>
  <c r="H7" i="53"/>
  <c r="S100" i="52"/>
  <c r="L22" i="52"/>
  <c r="S22" i="52" s="1"/>
  <c r="T22" i="52" s="1"/>
  <c r="I98" i="48"/>
  <c r="B20" i="48"/>
  <c r="I20" i="48" s="1"/>
  <c r="I89" i="50"/>
  <c r="B11" i="50"/>
  <c r="I11" i="50" s="1"/>
  <c r="R600" i="52"/>
  <c r="I95" i="48"/>
  <c r="B17" i="48"/>
  <c r="I17" i="48" s="1"/>
  <c r="I20" i="57"/>
  <c r="I590" i="55"/>
  <c r="I95" i="53"/>
  <c r="B17" i="53"/>
  <c r="I17" i="53" s="1"/>
  <c r="I90" i="55"/>
  <c r="B12" i="55"/>
  <c r="I12" i="55" s="1"/>
  <c r="I87" i="53"/>
  <c r="B9" i="53"/>
  <c r="I9" i="53" s="1"/>
  <c r="E7" i="48"/>
  <c r="I100" i="54"/>
  <c r="B22" i="54"/>
  <c r="I22" i="54" s="1"/>
  <c r="E7" i="55"/>
  <c r="C7" i="53"/>
  <c r="I97" i="47"/>
  <c r="B19" i="47"/>
  <c r="I19" i="47" s="1"/>
  <c r="I95" i="46"/>
  <c r="B17" i="46"/>
  <c r="I17" i="46" s="1"/>
  <c r="S104" i="46"/>
  <c r="L26" i="46"/>
  <c r="S26" i="46" s="1"/>
  <c r="L27" i="51"/>
  <c r="S27" i="51" s="1"/>
  <c r="S105" i="51"/>
  <c r="S88" i="53"/>
  <c r="L10" i="53"/>
  <c r="S10" i="53" s="1"/>
  <c r="T10" i="53" s="1"/>
  <c r="D7" i="52"/>
  <c r="S649" i="52"/>
  <c r="I100" i="51"/>
  <c r="B22" i="51"/>
  <c r="I22" i="51" s="1"/>
  <c r="I98" i="46"/>
  <c r="B20" i="46"/>
  <c r="I20" i="46" s="1"/>
  <c r="I93" i="51"/>
  <c r="L85" i="46"/>
  <c r="B86" i="46"/>
  <c r="I580" i="46"/>
  <c r="B97" i="57"/>
  <c r="I591" i="57"/>
  <c r="S93" i="50"/>
  <c r="L15" i="50"/>
  <c r="S15" i="50" s="1"/>
  <c r="T15" i="50" s="1"/>
  <c r="I591" i="51"/>
  <c r="B97" i="51"/>
  <c r="B97" i="54"/>
  <c r="I591" i="54"/>
  <c r="N95" i="47"/>
  <c r="N17" i="47" s="1"/>
  <c r="R96" i="48"/>
  <c r="R18" i="48" s="1"/>
  <c r="N95" i="55"/>
  <c r="N17" i="55" s="1"/>
  <c r="N90" i="47"/>
  <c r="N12" i="47" s="1"/>
  <c r="D86" i="55"/>
  <c r="D8" i="55" s="1"/>
  <c r="B87" i="57"/>
  <c r="I581" i="57"/>
  <c r="Q600" i="47"/>
  <c r="I97" i="52"/>
  <c r="B19" i="52"/>
  <c r="I19" i="52" s="1"/>
  <c r="I87" i="51"/>
  <c r="B9" i="51"/>
  <c r="I9" i="51" s="1"/>
  <c r="I100" i="46"/>
  <c r="B22" i="46"/>
  <c r="I22" i="46" s="1"/>
  <c r="E7" i="51"/>
  <c r="I89" i="48"/>
  <c r="B11" i="48"/>
  <c r="I11" i="48" s="1"/>
  <c r="L98" i="50"/>
  <c r="S592" i="50"/>
  <c r="I95" i="51"/>
  <c r="B17" i="51"/>
  <c r="I17" i="51" s="1"/>
  <c r="O85" i="46"/>
  <c r="D85" i="46"/>
  <c r="D85" i="48"/>
  <c r="I579" i="47"/>
  <c r="B85" i="47"/>
  <c r="D85" i="47"/>
  <c r="O85" i="48"/>
  <c r="L90" i="48"/>
  <c r="S584" i="48"/>
  <c r="L95" i="51"/>
  <c r="S589" i="51"/>
  <c r="S592" i="52"/>
  <c r="L98" i="52"/>
  <c r="M85" i="46"/>
  <c r="L97" i="47"/>
  <c r="S591" i="47"/>
  <c r="R85" i="48"/>
  <c r="B85" i="50"/>
  <c r="I579" i="50"/>
  <c r="O93" i="51"/>
  <c r="O15" i="51" s="1"/>
  <c r="S587" i="51"/>
  <c r="M85" i="51"/>
  <c r="M600" i="51"/>
  <c r="B86" i="50"/>
  <c r="I580" i="50"/>
  <c r="S589" i="50"/>
  <c r="L95" i="50"/>
  <c r="B86" i="48"/>
  <c r="I580" i="48"/>
  <c r="S581" i="53"/>
  <c r="L87" i="53"/>
  <c r="B86" i="53"/>
  <c r="I580" i="53"/>
  <c r="R85" i="53"/>
  <c r="L100" i="54"/>
  <c r="S594" i="54"/>
  <c r="I583" i="54"/>
  <c r="B89" i="54"/>
  <c r="L95" i="54"/>
  <c r="S589" i="54"/>
  <c r="M85" i="55"/>
  <c r="M600" i="55"/>
  <c r="O95" i="47"/>
  <c r="O17" i="47" s="1"/>
  <c r="L98" i="57"/>
  <c r="S592" i="57"/>
  <c r="I584" i="57"/>
  <c r="B90" i="57"/>
  <c r="L95" i="57"/>
  <c r="B86" i="57"/>
  <c r="S103" i="55"/>
  <c r="L25" i="55"/>
  <c r="S25" i="55" s="1"/>
  <c r="R7" i="52"/>
  <c r="I89" i="51"/>
  <c r="B11" i="51"/>
  <c r="I11" i="51" s="1"/>
  <c r="S103" i="54"/>
  <c r="L25" i="54"/>
  <c r="S25" i="54" s="1"/>
  <c r="S649" i="57"/>
  <c r="L103" i="57"/>
  <c r="S100" i="53"/>
  <c r="L22" i="53"/>
  <c r="S22" i="53" s="1"/>
  <c r="T22" i="53" s="1"/>
  <c r="C7" i="51"/>
  <c r="S632" i="53"/>
  <c r="I98" i="55"/>
  <c r="B20" i="55"/>
  <c r="I20" i="55" s="1"/>
  <c r="I100" i="48"/>
  <c r="B22" i="48"/>
  <c r="I22" i="48" s="1"/>
  <c r="S88" i="52"/>
  <c r="L10" i="52"/>
  <c r="S10" i="52" s="1"/>
  <c r="T10" i="52" s="1"/>
  <c r="G600" i="55"/>
  <c r="I590" i="52"/>
  <c r="C600" i="54"/>
  <c r="M90" i="57"/>
  <c r="M12" i="57" s="1"/>
  <c r="N86" i="47"/>
  <c r="N8" i="47" s="1"/>
  <c r="N86" i="51"/>
  <c r="N8" i="51" s="1"/>
  <c r="N86" i="53"/>
  <c r="N8" i="53" s="1"/>
  <c r="N86" i="52"/>
  <c r="N8" i="52" s="1"/>
  <c r="N86" i="46"/>
  <c r="N8" i="46" s="1"/>
  <c r="N86" i="48"/>
  <c r="N8" i="48" s="1"/>
  <c r="R96" i="55"/>
  <c r="R18" i="55" s="1"/>
  <c r="Q600" i="55"/>
  <c r="R96" i="53"/>
  <c r="R18" i="53" s="1"/>
  <c r="N86" i="54"/>
  <c r="S579" i="53"/>
  <c r="S579" i="46"/>
  <c r="R600" i="48" l="1"/>
  <c r="R600" i="46"/>
  <c r="M600" i="46"/>
  <c r="S589" i="57"/>
  <c r="S584" i="47"/>
  <c r="R600" i="53"/>
  <c r="N86" i="57"/>
  <c r="N8" i="57" s="1"/>
  <c r="I86" i="50"/>
  <c r="B8" i="50"/>
  <c r="I8" i="50" s="1"/>
  <c r="L87" i="46"/>
  <c r="S581" i="46"/>
  <c r="Q600" i="54"/>
  <c r="N85" i="47"/>
  <c r="S583" i="52"/>
  <c r="L89" i="52"/>
  <c r="S580" i="46"/>
  <c r="L86" i="46"/>
  <c r="S579" i="57"/>
  <c r="L85" i="57"/>
  <c r="S98" i="57"/>
  <c r="L20" i="57"/>
  <c r="S20" i="57" s="1"/>
  <c r="T20" i="57" s="1"/>
  <c r="D7" i="48"/>
  <c r="I95" i="55"/>
  <c r="B17" i="55"/>
  <c r="I17" i="55" s="1"/>
  <c r="S87" i="54"/>
  <c r="L9" i="54"/>
  <c r="S9" i="54" s="1"/>
  <c r="T9" i="54" s="1"/>
  <c r="S594" i="46"/>
  <c r="L100" i="46"/>
  <c r="I90" i="52"/>
  <c r="B12" i="52"/>
  <c r="R7" i="55"/>
  <c r="I85" i="52"/>
  <c r="B7" i="52"/>
  <c r="L85" i="51"/>
  <c r="S579" i="51"/>
  <c r="L85" i="52"/>
  <c r="S579" i="52"/>
  <c r="L89" i="53"/>
  <c r="S583" i="53"/>
  <c r="S583" i="54"/>
  <c r="L89" i="54"/>
  <c r="N85" i="55"/>
  <c r="S591" i="57"/>
  <c r="L97" i="57"/>
  <c r="I86" i="57"/>
  <c r="B8" i="57"/>
  <c r="I8" i="57" s="1"/>
  <c r="R7" i="53"/>
  <c r="M7" i="46"/>
  <c r="O7" i="48"/>
  <c r="M11" i="47"/>
  <c r="D7" i="57"/>
  <c r="I85" i="55"/>
  <c r="B7" i="55"/>
  <c r="I87" i="47"/>
  <c r="B9" i="47"/>
  <c r="I9" i="47" s="1"/>
  <c r="N7" i="54"/>
  <c r="S583" i="46"/>
  <c r="I89" i="55"/>
  <c r="B11" i="55"/>
  <c r="I11" i="55" s="1"/>
  <c r="B18" i="57"/>
  <c r="S100" i="51"/>
  <c r="L22" i="51"/>
  <c r="S22" i="51" s="1"/>
  <c r="T22" i="51" s="1"/>
  <c r="S100" i="48"/>
  <c r="L22" i="48"/>
  <c r="S22" i="48" s="1"/>
  <c r="T22" i="48" s="1"/>
  <c r="I87" i="50"/>
  <c r="B9" i="50"/>
  <c r="I9" i="50" s="1"/>
  <c r="S98" i="47"/>
  <c r="L20" i="47"/>
  <c r="S20" i="47" s="1"/>
  <c r="T20" i="47" s="1"/>
  <c r="S589" i="47"/>
  <c r="L85" i="48"/>
  <c r="S579" i="48"/>
  <c r="I89" i="54"/>
  <c r="B11" i="54"/>
  <c r="I11" i="54" s="1"/>
  <c r="I85" i="50"/>
  <c r="B7" i="50"/>
  <c r="I97" i="57"/>
  <c r="B19" i="57"/>
  <c r="I19" i="57" s="1"/>
  <c r="S95" i="46"/>
  <c r="L17" i="46"/>
  <c r="S98" i="54"/>
  <c r="L20" i="54"/>
  <c r="S20" i="54" s="1"/>
  <c r="T20" i="54" s="1"/>
  <c r="R96" i="47"/>
  <c r="R18" i="47" s="1"/>
  <c r="R600" i="47"/>
  <c r="S581" i="47"/>
  <c r="L87" i="47"/>
  <c r="N85" i="53"/>
  <c r="S584" i="53"/>
  <c r="L90" i="53"/>
  <c r="L85" i="55"/>
  <c r="S579" i="55"/>
  <c r="L96" i="57"/>
  <c r="S590" i="57"/>
  <c r="L86" i="55"/>
  <c r="S580" i="55"/>
  <c r="S95" i="50"/>
  <c r="L17" i="50"/>
  <c r="S98" i="50"/>
  <c r="L20" i="50"/>
  <c r="S20" i="50" s="1"/>
  <c r="T20" i="50" s="1"/>
  <c r="M7" i="53"/>
  <c r="D7" i="55"/>
  <c r="I86" i="51"/>
  <c r="B8" i="51"/>
  <c r="I8" i="51" s="1"/>
  <c r="S95" i="48"/>
  <c r="L17" i="48"/>
  <c r="D7" i="51"/>
  <c r="Q600" i="52"/>
  <c r="L86" i="51"/>
  <c r="S580" i="51"/>
  <c r="R96" i="54"/>
  <c r="R18" i="54" s="1"/>
  <c r="R600" i="54"/>
  <c r="N8" i="54"/>
  <c r="S581" i="55"/>
  <c r="L87" i="55"/>
  <c r="L97" i="55"/>
  <c r="S591" i="55"/>
  <c r="S580" i="48"/>
  <c r="L86" i="48"/>
  <c r="L97" i="51"/>
  <c r="S591" i="51"/>
  <c r="O96" i="57"/>
  <c r="O18" i="57" s="1"/>
  <c r="I580" i="57"/>
  <c r="S95" i="54"/>
  <c r="L17" i="54"/>
  <c r="S98" i="52"/>
  <c r="L20" i="52"/>
  <c r="S20" i="52" s="1"/>
  <c r="T20" i="52" s="1"/>
  <c r="D7" i="46"/>
  <c r="I7" i="46" s="1"/>
  <c r="L7" i="46"/>
  <c r="S583" i="47"/>
  <c r="O89" i="47"/>
  <c r="S97" i="53"/>
  <c r="L19" i="53"/>
  <c r="S19" i="53" s="1"/>
  <c r="T19" i="53" s="1"/>
  <c r="S98" i="55"/>
  <c r="L20" i="55"/>
  <c r="S20" i="55" s="1"/>
  <c r="T20" i="55" s="1"/>
  <c r="O89" i="57"/>
  <c r="S100" i="55"/>
  <c r="L22" i="55"/>
  <c r="S22" i="55" s="1"/>
  <c r="T22" i="55" s="1"/>
  <c r="O7" i="51"/>
  <c r="S589" i="46"/>
  <c r="I90" i="54"/>
  <c r="B12" i="54"/>
  <c r="I12" i="54" s="1"/>
  <c r="M600" i="57"/>
  <c r="I97" i="55"/>
  <c r="B19" i="55"/>
  <c r="I19" i="55" s="1"/>
  <c r="S89" i="46"/>
  <c r="L11" i="46"/>
  <c r="S11" i="46" s="1"/>
  <c r="T11" i="46" s="1"/>
  <c r="I95" i="52"/>
  <c r="B17" i="52"/>
  <c r="I17" i="52" s="1"/>
  <c r="S89" i="51"/>
  <c r="L11" i="51"/>
  <c r="S11" i="51" s="1"/>
  <c r="T11" i="51" s="1"/>
  <c r="O7" i="53"/>
  <c r="S94" i="52"/>
  <c r="L16" i="52"/>
  <c r="S16" i="52" s="1"/>
  <c r="T16" i="52" s="1"/>
  <c r="I85" i="57"/>
  <c r="B7" i="57"/>
  <c r="L90" i="50"/>
  <c r="S584" i="50"/>
  <c r="S87" i="51"/>
  <c r="L9" i="51"/>
  <c r="S9" i="51" s="1"/>
  <c r="T9" i="51" s="1"/>
  <c r="S95" i="47"/>
  <c r="L17" i="47"/>
  <c r="M90" i="47"/>
  <c r="S90" i="47" s="1"/>
  <c r="M600" i="47"/>
  <c r="N85" i="57"/>
  <c r="S95" i="57"/>
  <c r="L17" i="57"/>
  <c r="S17" i="57" s="1"/>
  <c r="T17" i="57" s="1"/>
  <c r="I89" i="52"/>
  <c r="B11" i="52"/>
  <c r="I11" i="52" s="1"/>
  <c r="N12" i="57"/>
  <c r="R7" i="51"/>
  <c r="N7" i="52"/>
  <c r="I87" i="55"/>
  <c r="B9" i="55"/>
  <c r="I9" i="55" s="1"/>
  <c r="D7" i="53"/>
  <c r="I7" i="53" s="1"/>
  <c r="S581" i="50"/>
  <c r="L87" i="50"/>
  <c r="N85" i="51"/>
  <c r="M90" i="52"/>
  <c r="M600" i="52"/>
  <c r="S584" i="52"/>
  <c r="L90" i="52"/>
  <c r="L90" i="54"/>
  <c r="S584" i="54"/>
  <c r="S589" i="55"/>
  <c r="L95" i="55"/>
  <c r="N96" i="57"/>
  <c r="N18" i="57" s="1"/>
  <c r="L86" i="57"/>
  <c r="L90" i="57"/>
  <c r="L12" i="57" s="1"/>
  <c r="S12" i="57" s="1"/>
  <c r="S584" i="57"/>
  <c r="S103" i="57"/>
  <c r="L25" i="57"/>
  <c r="S25" i="57" s="1"/>
  <c r="I90" i="57"/>
  <c r="B12" i="57"/>
  <c r="R7" i="48"/>
  <c r="S95" i="51"/>
  <c r="L17" i="51"/>
  <c r="I85" i="47"/>
  <c r="B7" i="47"/>
  <c r="I97" i="51"/>
  <c r="B19" i="51"/>
  <c r="I19" i="51" s="1"/>
  <c r="S97" i="48"/>
  <c r="L19" i="48"/>
  <c r="S19" i="48" s="1"/>
  <c r="T19" i="48" s="1"/>
  <c r="N85" i="50"/>
  <c r="S94" i="55"/>
  <c r="L16" i="55"/>
  <c r="I85" i="54"/>
  <c r="B7" i="54"/>
  <c r="L11" i="57"/>
  <c r="I87" i="48"/>
  <c r="B9" i="48"/>
  <c r="I9" i="48" s="1"/>
  <c r="S591" i="46"/>
  <c r="I85" i="53"/>
  <c r="S90" i="55"/>
  <c r="L12" i="55"/>
  <c r="S12" i="55" s="1"/>
  <c r="T12" i="55" s="1"/>
  <c r="S98" i="48"/>
  <c r="L20" i="48"/>
  <c r="S20" i="48" s="1"/>
  <c r="T20" i="48" s="1"/>
  <c r="H96" i="57"/>
  <c r="H18" i="57" s="1"/>
  <c r="H600" i="57"/>
  <c r="I86" i="54"/>
  <c r="B8" i="54"/>
  <c r="I8" i="54" s="1"/>
  <c r="S88" i="57"/>
  <c r="L10" i="57"/>
  <c r="S10" i="57" s="1"/>
  <c r="T10" i="57" s="1"/>
  <c r="I85" i="48"/>
  <c r="B7" i="48"/>
  <c r="I86" i="55"/>
  <c r="B8" i="55"/>
  <c r="I8" i="55" s="1"/>
  <c r="L12" i="47"/>
  <c r="L86" i="50"/>
  <c r="S580" i="50"/>
  <c r="I97" i="54"/>
  <c r="B19" i="54"/>
  <c r="I19" i="54" s="1"/>
  <c r="S98" i="46"/>
  <c r="L20" i="46"/>
  <c r="S20" i="46" s="1"/>
  <c r="T20" i="46" s="1"/>
  <c r="S85" i="53"/>
  <c r="L7" i="53"/>
  <c r="O15" i="48"/>
  <c r="S15" i="48" s="1"/>
  <c r="T15" i="48" s="1"/>
  <c r="S93" i="48"/>
  <c r="I86" i="52"/>
  <c r="B8" i="52"/>
  <c r="I8" i="52" s="1"/>
  <c r="L85" i="47"/>
  <c r="S579" i="47"/>
  <c r="N85" i="48"/>
  <c r="L85" i="50"/>
  <c r="S579" i="50"/>
  <c r="S580" i="47"/>
  <c r="L86" i="47"/>
  <c r="M90" i="54"/>
  <c r="M600" i="54"/>
  <c r="L85" i="54"/>
  <c r="S579" i="54"/>
  <c r="L86" i="54"/>
  <c r="L8" i="54" s="1"/>
  <c r="S8" i="54" s="1"/>
  <c r="S580" i="54"/>
  <c r="S100" i="54"/>
  <c r="L22" i="54"/>
  <c r="S22" i="54" s="1"/>
  <c r="T22" i="54" s="1"/>
  <c r="M7" i="51"/>
  <c r="B9" i="57"/>
  <c r="I9" i="57" s="1"/>
  <c r="I87" i="57"/>
  <c r="S98" i="53"/>
  <c r="L20" i="53"/>
  <c r="S20" i="53" s="1"/>
  <c r="T20" i="53" s="1"/>
  <c r="I87" i="52"/>
  <c r="B9" i="52"/>
  <c r="I9" i="52" s="1"/>
  <c r="S89" i="48"/>
  <c r="L11" i="48"/>
  <c r="S11" i="48" s="1"/>
  <c r="T11" i="48" s="1"/>
  <c r="S15" i="51"/>
  <c r="T15" i="51" s="1"/>
  <c r="S105" i="57"/>
  <c r="L27" i="57"/>
  <c r="S27" i="57" s="1"/>
  <c r="S97" i="46"/>
  <c r="L19" i="46"/>
  <c r="S19" i="46" s="1"/>
  <c r="T19" i="46" s="1"/>
  <c r="S15" i="52"/>
  <c r="T15" i="52" s="1"/>
  <c r="I85" i="46"/>
  <c r="I90" i="51"/>
  <c r="B12" i="51"/>
  <c r="I12" i="51" s="1"/>
  <c r="S97" i="52"/>
  <c r="L19" i="52"/>
  <c r="S19" i="52" s="1"/>
  <c r="T19" i="52" s="1"/>
  <c r="S95" i="53"/>
  <c r="L17" i="53"/>
  <c r="S89" i="50"/>
  <c r="L11" i="50"/>
  <c r="S11" i="50" s="1"/>
  <c r="T11" i="50" s="1"/>
  <c r="S94" i="51"/>
  <c r="L16" i="51"/>
  <c r="S94" i="57"/>
  <c r="L16" i="57"/>
  <c r="S16" i="57" s="1"/>
  <c r="T16" i="57" s="1"/>
  <c r="S15" i="55"/>
  <c r="T15" i="55" s="1"/>
  <c r="I87" i="46"/>
  <c r="B9" i="46"/>
  <c r="I9" i="46" s="1"/>
  <c r="N85" i="46"/>
  <c r="I86" i="53"/>
  <c r="B8" i="53"/>
  <c r="I8" i="53" s="1"/>
  <c r="D7" i="47"/>
  <c r="L87" i="52"/>
  <c r="S581" i="52"/>
  <c r="S583" i="55"/>
  <c r="L89" i="55"/>
  <c r="Q96" i="57"/>
  <c r="Q18" i="57" s="1"/>
  <c r="Q600" i="57"/>
  <c r="S87" i="53"/>
  <c r="L9" i="53"/>
  <c r="S9" i="53" s="1"/>
  <c r="T9" i="53" s="1"/>
  <c r="O7" i="46"/>
  <c r="S94" i="54"/>
  <c r="L16" i="54"/>
  <c r="C12" i="52"/>
  <c r="Q7" i="51"/>
  <c r="O7" i="55"/>
  <c r="O15" i="53"/>
  <c r="S15" i="53" s="1"/>
  <c r="T15" i="53" s="1"/>
  <c r="S93" i="53"/>
  <c r="Q7" i="53"/>
  <c r="S90" i="46"/>
  <c r="L12" i="46"/>
  <c r="S12" i="46" s="1"/>
  <c r="T12" i="46" s="1"/>
  <c r="C12" i="57"/>
  <c r="R7" i="46"/>
  <c r="L87" i="48"/>
  <c r="S581" i="48"/>
  <c r="L95" i="52"/>
  <c r="S589" i="52"/>
  <c r="L86" i="53"/>
  <c r="S580" i="53"/>
  <c r="L87" i="57"/>
  <c r="S581" i="57"/>
  <c r="M7" i="55"/>
  <c r="I86" i="48"/>
  <c r="B8" i="48"/>
  <c r="I8" i="48" s="1"/>
  <c r="S97" i="47"/>
  <c r="L19" i="47"/>
  <c r="S19" i="47" s="1"/>
  <c r="T19" i="47" s="1"/>
  <c r="S90" i="48"/>
  <c r="L12" i="48"/>
  <c r="S12" i="48" s="1"/>
  <c r="T12" i="48" s="1"/>
  <c r="I86" i="46"/>
  <c r="B8" i="46"/>
  <c r="I8" i="46" s="1"/>
  <c r="H96" i="55"/>
  <c r="H18" i="55" s="1"/>
  <c r="H600" i="55"/>
  <c r="S93" i="51"/>
  <c r="I85" i="51"/>
  <c r="B7" i="51"/>
  <c r="S93" i="52"/>
  <c r="S98" i="51"/>
  <c r="L20" i="51"/>
  <c r="S20" i="51" s="1"/>
  <c r="T20" i="51" s="1"/>
  <c r="R600" i="55"/>
  <c r="I89" i="53"/>
  <c r="B11" i="53"/>
  <c r="I11" i="53" s="1"/>
  <c r="I86" i="47"/>
  <c r="B8" i="47"/>
  <c r="I8" i="47" s="1"/>
  <c r="Q7" i="55"/>
  <c r="Q7" i="46"/>
  <c r="S100" i="57"/>
  <c r="L22" i="57"/>
  <c r="S22" i="57" s="1"/>
  <c r="T22" i="57" s="1"/>
  <c r="I90" i="53"/>
  <c r="B12" i="53"/>
  <c r="I12" i="53" s="1"/>
  <c r="M7" i="48"/>
  <c r="Q7" i="48"/>
  <c r="S580" i="57" l="1"/>
  <c r="I18" i="57"/>
  <c r="T8" i="54"/>
  <c r="Q600" i="53"/>
  <c r="S85" i="54"/>
  <c r="L7" i="54"/>
  <c r="I7" i="47"/>
  <c r="S86" i="48"/>
  <c r="L8" i="48"/>
  <c r="S8" i="48" s="1"/>
  <c r="T8" i="48" s="1"/>
  <c r="S87" i="52"/>
  <c r="L9" i="52"/>
  <c r="S9" i="52" s="1"/>
  <c r="T9" i="52" s="1"/>
  <c r="N7" i="46"/>
  <c r="S7" i="46" s="1"/>
  <c r="N7" i="48"/>
  <c r="S7" i="53"/>
  <c r="S95" i="55"/>
  <c r="L17" i="55"/>
  <c r="M12" i="52"/>
  <c r="S85" i="55"/>
  <c r="L7" i="55"/>
  <c r="S85" i="48"/>
  <c r="L7" i="48"/>
  <c r="L90" i="51"/>
  <c r="S584" i="51"/>
  <c r="N7" i="50"/>
  <c r="N7" i="55"/>
  <c r="R96" i="57"/>
  <c r="R18" i="57" s="1"/>
  <c r="R600" i="57"/>
  <c r="I7" i="55"/>
  <c r="L19" i="57"/>
  <c r="S19" i="57" s="1"/>
  <c r="T19" i="57" s="1"/>
  <c r="S97" i="57"/>
  <c r="I7" i="52"/>
  <c r="N7" i="47"/>
  <c r="S86" i="53"/>
  <c r="L8" i="53"/>
  <c r="S8" i="53" s="1"/>
  <c r="T8" i="53" s="1"/>
  <c r="M12" i="54"/>
  <c r="I7" i="48"/>
  <c r="S85" i="46"/>
  <c r="N89" i="57"/>
  <c r="S583" i="57"/>
  <c r="L86" i="52"/>
  <c r="S580" i="52"/>
  <c r="S86" i="54"/>
  <c r="S86" i="55"/>
  <c r="L8" i="55"/>
  <c r="S8" i="55" s="1"/>
  <c r="T8" i="55" s="1"/>
  <c r="S90" i="53"/>
  <c r="L12" i="53"/>
  <c r="S12" i="53" s="1"/>
  <c r="T12" i="53" s="1"/>
  <c r="I7" i="50"/>
  <c r="S85" i="52"/>
  <c r="L7" i="52"/>
  <c r="N7" i="51"/>
  <c r="S87" i="46"/>
  <c r="L9" i="46"/>
  <c r="S9" i="46" s="1"/>
  <c r="T9" i="46" s="1"/>
  <c r="I7" i="51"/>
  <c r="S86" i="50"/>
  <c r="L8" i="50"/>
  <c r="S8" i="50" s="1"/>
  <c r="T8" i="50" s="1"/>
  <c r="I7" i="54"/>
  <c r="S90" i="54"/>
  <c r="L12" i="54"/>
  <c r="N7" i="57"/>
  <c r="S90" i="50"/>
  <c r="L12" i="50"/>
  <c r="S12" i="50" s="1"/>
  <c r="T12" i="50" s="1"/>
  <c r="O11" i="47"/>
  <c r="S11" i="47" s="1"/>
  <c r="T11" i="47" s="1"/>
  <c r="L97" i="54"/>
  <c r="S591" i="54"/>
  <c r="N7" i="53"/>
  <c r="I96" i="57"/>
  <c r="I12" i="52"/>
  <c r="S95" i="52"/>
  <c r="L17" i="52"/>
  <c r="S89" i="55"/>
  <c r="L11" i="55"/>
  <c r="S11" i="55" s="1"/>
  <c r="T11" i="55" s="1"/>
  <c r="S96" i="57"/>
  <c r="L18" i="57"/>
  <c r="S18" i="57" s="1"/>
  <c r="T18" i="57" s="1"/>
  <c r="S89" i="54"/>
  <c r="L11" i="54"/>
  <c r="S11" i="54" s="1"/>
  <c r="T11" i="54" s="1"/>
  <c r="S87" i="48"/>
  <c r="L9" i="48"/>
  <c r="S9" i="48" s="1"/>
  <c r="T9" i="48" s="1"/>
  <c r="L8" i="57"/>
  <c r="S8" i="57" s="1"/>
  <c r="T8" i="57" s="1"/>
  <c r="S86" i="57"/>
  <c r="S90" i="52"/>
  <c r="L12" i="52"/>
  <c r="I7" i="57"/>
  <c r="S97" i="55"/>
  <c r="L19" i="55"/>
  <c r="S19" i="55" s="1"/>
  <c r="T19" i="55" s="1"/>
  <c r="S86" i="51"/>
  <c r="L8" i="51"/>
  <c r="S8" i="51" s="1"/>
  <c r="T8" i="51" s="1"/>
  <c r="S87" i="47"/>
  <c r="L9" i="47"/>
  <c r="S9" i="47" s="1"/>
  <c r="T9" i="47" s="1"/>
  <c r="S89" i="47"/>
  <c r="S85" i="51"/>
  <c r="L7" i="51"/>
  <c r="S86" i="47"/>
  <c r="L8" i="47"/>
  <c r="S8" i="47" s="1"/>
  <c r="T8" i="47" s="1"/>
  <c r="S89" i="52"/>
  <c r="L11" i="52"/>
  <c r="S11" i="52" s="1"/>
  <c r="T11" i="52" s="1"/>
  <c r="S85" i="47"/>
  <c r="L7" i="47"/>
  <c r="S87" i="50"/>
  <c r="L9" i="50"/>
  <c r="S9" i="50" s="1"/>
  <c r="T9" i="50" s="1"/>
  <c r="S85" i="57"/>
  <c r="L7" i="57"/>
  <c r="S87" i="57"/>
  <c r="L9" i="57"/>
  <c r="S9" i="57" s="1"/>
  <c r="T9" i="57" s="1"/>
  <c r="S85" i="50"/>
  <c r="L7" i="50"/>
  <c r="I12" i="57"/>
  <c r="T12" i="57" s="1"/>
  <c r="S90" i="57"/>
  <c r="M12" i="47"/>
  <c r="S12" i="47" s="1"/>
  <c r="T12" i="47" s="1"/>
  <c r="O11" i="57"/>
  <c r="S97" i="51"/>
  <c r="L19" i="51"/>
  <c r="S19" i="51" s="1"/>
  <c r="T19" i="51" s="1"/>
  <c r="S87" i="55"/>
  <c r="L9" i="55"/>
  <c r="S9" i="55" s="1"/>
  <c r="T9" i="55" s="1"/>
  <c r="S89" i="53"/>
  <c r="L11" i="53"/>
  <c r="S11" i="53" s="1"/>
  <c r="T11" i="53" s="1"/>
  <c r="S100" i="46"/>
  <c r="L22" i="46"/>
  <c r="S22" i="46" s="1"/>
  <c r="T22" i="46" s="1"/>
  <c r="S86" i="46"/>
  <c r="L8" i="46"/>
  <c r="S8" i="46" s="1"/>
  <c r="T8" i="46" s="1"/>
  <c r="S12" i="52" l="1"/>
  <c r="S97" i="54"/>
  <c r="L19" i="54"/>
  <c r="S19" i="54" s="1"/>
  <c r="T19" i="54" s="1"/>
  <c r="S7" i="54"/>
  <c r="S7" i="55"/>
  <c r="T7" i="53"/>
  <c r="S7" i="47"/>
  <c r="S86" i="52"/>
  <c r="L8" i="52"/>
  <c r="S8" i="52" s="1"/>
  <c r="T8" i="52" s="1"/>
  <c r="S7" i="57"/>
  <c r="S7" i="51"/>
  <c r="N11" i="57"/>
  <c r="S11" i="57" s="1"/>
  <c r="T11" i="57" s="1"/>
  <c r="S89" i="57"/>
  <c r="S7" i="50"/>
  <c r="S90" i="51"/>
  <c r="L12" i="51"/>
  <c r="S12" i="51" s="1"/>
  <c r="T12" i="51" s="1"/>
  <c r="T12" i="52"/>
  <c r="S7" i="48"/>
  <c r="T7" i="46"/>
  <c r="S7" i="52"/>
  <c r="S12" i="54"/>
  <c r="T12" i="54" s="1"/>
  <c r="T7" i="57" l="1"/>
  <c r="T7" i="50"/>
  <c r="T7" i="52"/>
  <c r="T7" i="54"/>
  <c r="T7" i="48"/>
  <c r="T7" i="47"/>
  <c r="T7" i="55"/>
  <c r="T7" i="51"/>
  <c r="I504" i="32" l="1"/>
  <c r="I504" i="8"/>
  <c r="I530" i="8"/>
  <c r="I556" i="8"/>
  <c r="I478" i="1"/>
  <c r="I547" i="3"/>
  <c r="I495" i="3"/>
  <c r="I572" i="3"/>
  <c r="I520" i="3"/>
  <c r="I569" i="3"/>
  <c r="I517" i="3"/>
  <c r="I543" i="4"/>
  <c r="I491" i="4"/>
  <c r="I568" i="3"/>
  <c r="I516" i="3"/>
  <c r="I542" i="4"/>
  <c r="I490" i="4"/>
  <c r="I567" i="3"/>
  <c r="I515" i="3"/>
  <c r="I541" i="4"/>
  <c r="I489" i="4"/>
  <c r="I565" i="3"/>
  <c r="I513" i="3"/>
  <c r="I539" i="4"/>
  <c r="I487" i="4"/>
  <c r="I564" i="3"/>
  <c r="I512" i="3"/>
  <c r="I538" i="4"/>
  <c r="I486" i="4"/>
  <c r="I559" i="3"/>
  <c r="I507" i="3"/>
  <c r="I533" i="4"/>
  <c r="I481" i="4"/>
  <c r="I559" i="5"/>
  <c r="I507" i="5"/>
  <c r="I556" i="3"/>
  <c r="I504" i="3"/>
  <c r="I530" i="4"/>
  <c r="I478" i="4"/>
  <c r="I556" i="5"/>
  <c r="I504" i="5"/>
  <c r="F86" i="3"/>
  <c r="I554" i="3"/>
  <c r="I528" i="3"/>
  <c r="I502" i="3"/>
  <c r="I476" i="3"/>
  <c r="F87" i="3"/>
  <c r="I555" i="3"/>
  <c r="I529" i="3"/>
  <c r="I503" i="3"/>
  <c r="I477" i="3"/>
  <c r="F88" i="3"/>
  <c r="I530" i="3"/>
  <c r="I478" i="3"/>
  <c r="F89" i="3"/>
  <c r="I557" i="3"/>
  <c r="I531" i="3"/>
  <c r="I505" i="3"/>
  <c r="I479" i="3"/>
  <c r="F90" i="3"/>
  <c r="F91" i="3"/>
  <c r="I533" i="3"/>
  <c r="I481" i="3"/>
  <c r="F93" i="3"/>
  <c r="I561" i="3"/>
  <c r="I535" i="3"/>
  <c r="I509" i="3"/>
  <c r="I483" i="3"/>
  <c r="F94" i="3"/>
  <c r="I562" i="3"/>
  <c r="I536" i="3"/>
  <c r="I510" i="3"/>
  <c r="I484" i="3"/>
  <c r="F95" i="3"/>
  <c r="I563" i="3"/>
  <c r="I537" i="3"/>
  <c r="I511" i="3"/>
  <c r="I485" i="3"/>
  <c r="F96" i="3"/>
  <c r="I538" i="3"/>
  <c r="I486" i="3"/>
  <c r="F97" i="3"/>
  <c r="I539" i="3"/>
  <c r="I487" i="3"/>
  <c r="F98" i="3"/>
  <c r="I566" i="3"/>
  <c r="I540" i="3"/>
  <c r="I514" i="3"/>
  <c r="I488" i="3"/>
  <c r="F99" i="3"/>
  <c r="I541" i="3"/>
  <c r="I489" i="3"/>
  <c r="F100" i="3"/>
  <c r="I542" i="3"/>
  <c r="I490" i="3"/>
  <c r="F101" i="3"/>
  <c r="I543" i="3"/>
  <c r="I491" i="3"/>
  <c r="I570" i="3"/>
  <c r="I544" i="3"/>
  <c r="I518" i="3"/>
  <c r="I492" i="3"/>
  <c r="F103" i="3"/>
  <c r="I571" i="3"/>
  <c r="I545" i="3"/>
  <c r="I519" i="3"/>
  <c r="I493" i="3"/>
  <c r="F104" i="3"/>
  <c r="I546" i="3"/>
  <c r="I494" i="3"/>
  <c r="F105" i="3"/>
  <c r="I573" i="3"/>
  <c r="I521" i="3"/>
  <c r="F86" i="4"/>
  <c r="I554" i="4"/>
  <c r="I528" i="4"/>
  <c r="I502" i="4"/>
  <c r="I476" i="4"/>
  <c r="F87" i="4"/>
  <c r="I555" i="4"/>
  <c r="I529" i="4"/>
  <c r="I503" i="4"/>
  <c r="I477" i="4"/>
  <c r="F88" i="4"/>
  <c r="I556" i="4"/>
  <c r="I504" i="4"/>
  <c r="F89" i="4"/>
  <c r="I557" i="4"/>
  <c r="I531" i="4"/>
  <c r="I505" i="4"/>
  <c r="I479" i="4"/>
  <c r="F90" i="4"/>
  <c r="F91" i="4"/>
  <c r="I559" i="4"/>
  <c r="I507" i="4"/>
  <c r="F93" i="4"/>
  <c r="I561" i="4"/>
  <c r="I535" i="4"/>
  <c r="I509" i="4"/>
  <c r="I483" i="4"/>
  <c r="F94" i="4"/>
  <c r="I562" i="4"/>
  <c r="I536" i="4"/>
  <c r="I510" i="4"/>
  <c r="I484" i="4"/>
  <c r="F95" i="4"/>
  <c r="I563" i="4"/>
  <c r="I537" i="4"/>
  <c r="I511" i="4"/>
  <c r="I485" i="4"/>
  <c r="F96" i="4"/>
  <c r="I564" i="4"/>
  <c r="I512" i="4"/>
  <c r="F97" i="4"/>
  <c r="I565" i="4"/>
  <c r="I513" i="4"/>
  <c r="F98" i="4"/>
  <c r="I566" i="4"/>
  <c r="I540" i="4"/>
  <c r="I514" i="4"/>
  <c r="I488" i="4"/>
  <c r="F99" i="4"/>
  <c r="I567" i="4"/>
  <c r="I515" i="4"/>
  <c r="F100" i="4"/>
  <c r="I568" i="4"/>
  <c r="I516" i="4"/>
  <c r="F101" i="4"/>
  <c r="I569" i="4"/>
  <c r="I517" i="4"/>
  <c r="I570" i="4"/>
  <c r="I544" i="4"/>
  <c r="I518" i="4"/>
  <c r="I492" i="4"/>
  <c r="F103" i="4"/>
  <c r="I571" i="4"/>
  <c r="I545" i="4"/>
  <c r="I519" i="4"/>
  <c r="I493" i="4"/>
  <c r="F104" i="4"/>
  <c r="I572" i="4"/>
  <c r="I546" i="4"/>
  <c r="I520" i="4"/>
  <c r="I494" i="4"/>
  <c r="F105" i="4"/>
  <c r="I573" i="4"/>
  <c r="I547" i="4"/>
  <c r="I521" i="4"/>
  <c r="I495" i="4"/>
  <c r="I554" i="5"/>
  <c r="I528" i="5"/>
  <c r="I502" i="5"/>
  <c r="I476" i="5"/>
  <c r="I555" i="5"/>
  <c r="I529" i="5"/>
  <c r="I503" i="5"/>
  <c r="I477" i="5"/>
  <c r="I530" i="5"/>
  <c r="I478" i="5"/>
  <c r="I557" i="5"/>
  <c r="I531" i="5"/>
  <c r="I505" i="5"/>
  <c r="I479" i="5"/>
  <c r="I533" i="5"/>
  <c r="I481" i="5"/>
  <c r="I561" i="5"/>
  <c r="I535" i="5"/>
  <c r="I509" i="5"/>
  <c r="I483" i="5"/>
  <c r="I562" i="5"/>
  <c r="I536" i="5"/>
  <c r="I510" i="5"/>
  <c r="I484" i="5"/>
  <c r="I563" i="5"/>
  <c r="I537" i="5"/>
  <c r="I511" i="5"/>
  <c r="I485" i="5"/>
  <c r="I564" i="5"/>
  <c r="I538" i="5"/>
  <c r="I512" i="5"/>
  <c r="I486" i="5"/>
  <c r="I565" i="5"/>
  <c r="I539" i="5"/>
  <c r="I513" i="5"/>
  <c r="I487" i="5"/>
  <c r="I566" i="5"/>
  <c r="I540" i="5"/>
  <c r="I514" i="5"/>
  <c r="I488" i="5"/>
  <c r="I567" i="5"/>
  <c r="I541" i="5"/>
  <c r="I515" i="5"/>
  <c r="I489" i="5"/>
  <c r="I568" i="5"/>
  <c r="I542" i="5"/>
  <c r="I516" i="5"/>
  <c r="I490" i="5"/>
  <c r="I569" i="5"/>
  <c r="I543" i="5"/>
  <c r="I517" i="5"/>
  <c r="I491" i="5"/>
  <c r="I570" i="5"/>
  <c r="I544" i="5"/>
  <c r="I518" i="5"/>
  <c r="I492" i="5"/>
  <c r="I571" i="5"/>
  <c r="I545" i="5"/>
  <c r="I519" i="5"/>
  <c r="I493" i="5"/>
  <c r="I572" i="5"/>
  <c r="I546" i="5"/>
  <c r="I520" i="5"/>
  <c r="I494" i="5"/>
  <c r="I573" i="5"/>
  <c r="I547" i="5"/>
  <c r="I521" i="5"/>
  <c r="I495" i="5"/>
  <c r="F86" i="6"/>
  <c r="I554" i="6"/>
  <c r="I528" i="6"/>
  <c r="I502" i="6"/>
  <c r="I476" i="6"/>
  <c r="F87" i="6"/>
  <c r="I555" i="6"/>
  <c r="I529" i="6"/>
  <c r="I503" i="6"/>
  <c r="I477" i="6"/>
  <c r="F88" i="6"/>
  <c r="I556" i="6"/>
  <c r="I530" i="6"/>
  <c r="I504" i="6"/>
  <c r="I478" i="6"/>
  <c r="F89" i="6"/>
  <c r="I557" i="6"/>
  <c r="I531" i="6"/>
  <c r="I505" i="6"/>
  <c r="I479" i="6"/>
  <c r="F90" i="6"/>
  <c r="F91" i="6"/>
  <c r="I559" i="6"/>
  <c r="I533" i="6"/>
  <c r="I507" i="6"/>
  <c r="I481" i="6"/>
  <c r="F93" i="6"/>
  <c r="I561" i="6"/>
  <c r="I535" i="6"/>
  <c r="I509" i="6"/>
  <c r="I483" i="6"/>
  <c r="F94" i="6"/>
  <c r="I562" i="6"/>
  <c r="I536" i="6"/>
  <c r="I510" i="6"/>
  <c r="I484" i="6"/>
  <c r="F95" i="6"/>
  <c r="I563" i="6"/>
  <c r="I537" i="6"/>
  <c r="I511" i="6"/>
  <c r="I485" i="6"/>
  <c r="F96" i="6"/>
  <c r="I564" i="6"/>
  <c r="I538" i="6"/>
  <c r="I512" i="6"/>
  <c r="I486" i="6"/>
  <c r="F97" i="6"/>
  <c r="I565" i="6"/>
  <c r="I539" i="6"/>
  <c r="I513" i="6"/>
  <c r="I487" i="6"/>
  <c r="F98" i="6"/>
  <c r="I566" i="6"/>
  <c r="I540" i="6"/>
  <c r="I514" i="6"/>
  <c r="I488" i="6"/>
  <c r="F99" i="6"/>
  <c r="I567" i="6"/>
  <c r="I541" i="6"/>
  <c r="I515" i="6"/>
  <c r="I489" i="6"/>
  <c r="F100" i="6"/>
  <c r="I568" i="6"/>
  <c r="I542" i="6"/>
  <c r="I516" i="6"/>
  <c r="I490" i="6"/>
  <c r="F101" i="6"/>
  <c r="I569" i="6"/>
  <c r="I543" i="6"/>
  <c r="I517" i="6"/>
  <c r="I491" i="6"/>
  <c r="I570" i="6"/>
  <c r="I544" i="6"/>
  <c r="I518" i="6"/>
  <c r="I492" i="6"/>
  <c r="F103" i="6"/>
  <c r="I571" i="6"/>
  <c r="I545" i="6"/>
  <c r="I519" i="6"/>
  <c r="I493" i="6"/>
  <c r="F104" i="6"/>
  <c r="I572" i="6"/>
  <c r="I546" i="6"/>
  <c r="I520" i="6"/>
  <c r="I494" i="6"/>
  <c r="F105" i="6"/>
  <c r="I573" i="6"/>
  <c r="I547" i="6"/>
  <c r="I521" i="6"/>
  <c r="I495" i="6"/>
  <c r="I554" i="7"/>
  <c r="I528" i="7"/>
  <c r="I502" i="7"/>
  <c r="I476" i="7"/>
  <c r="I555" i="7"/>
  <c r="I529" i="7"/>
  <c r="I503" i="7"/>
  <c r="I477" i="7"/>
  <c r="I556" i="7"/>
  <c r="I530" i="7"/>
  <c r="I504" i="7"/>
  <c r="I478" i="7"/>
  <c r="I557" i="7"/>
  <c r="I531" i="7"/>
  <c r="I505" i="7"/>
  <c r="I479" i="7"/>
  <c r="I559" i="7"/>
  <c r="I533" i="7"/>
  <c r="I507" i="7"/>
  <c r="I481" i="7"/>
  <c r="I561" i="7"/>
  <c r="I535" i="7"/>
  <c r="I509" i="7"/>
  <c r="I483" i="7"/>
  <c r="I562" i="7"/>
  <c r="I536" i="7"/>
  <c r="I510" i="7"/>
  <c r="I484" i="7"/>
  <c r="I563" i="7"/>
  <c r="I537" i="7"/>
  <c r="I511" i="7"/>
  <c r="I485" i="7"/>
  <c r="I564" i="7"/>
  <c r="I538" i="7"/>
  <c r="I512" i="7"/>
  <c r="I486" i="7"/>
  <c r="I565" i="7"/>
  <c r="I539" i="7"/>
  <c r="I513" i="7"/>
  <c r="I487" i="7"/>
  <c r="I566" i="7"/>
  <c r="I540" i="7"/>
  <c r="I514" i="7"/>
  <c r="I488" i="7"/>
  <c r="I567" i="7"/>
  <c r="I541" i="7"/>
  <c r="I515" i="7"/>
  <c r="I489" i="7"/>
  <c r="I568" i="7"/>
  <c r="I542" i="7"/>
  <c r="I516" i="7"/>
  <c r="I490" i="7"/>
  <c r="I569" i="7"/>
  <c r="I543" i="7"/>
  <c r="I517" i="7"/>
  <c r="I491" i="7"/>
  <c r="I570" i="7"/>
  <c r="I544" i="7"/>
  <c r="I518" i="7"/>
  <c r="I492" i="7"/>
  <c r="I571" i="7"/>
  <c r="I545" i="7"/>
  <c r="I519" i="7"/>
  <c r="I493" i="7"/>
  <c r="I572" i="7"/>
  <c r="I546" i="7"/>
  <c r="I520" i="7"/>
  <c r="I494" i="7"/>
  <c r="I573" i="7"/>
  <c r="I547" i="7"/>
  <c r="I521" i="7"/>
  <c r="I495" i="7"/>
  <c r="I611" i="7" l="1"/>
  <c r="I610" i="4"/>
  <c r="I346" i="5"/>
  <c r="I346" i="3"/>
  <c r="I153" i="4"/>
  <c r="I382" i="6"/>
  <c r="I346" i="4"/>
  <c r="I610" i="7"/>
  <c r="I468" i="5"/>
  <c r="F78" i="5"/>
  <c r="I467" i="5"/>
  <c r="F77" i="5"/>
  <c r="I451" i="5"/>
  <c r="F61" i="5"/>
  <c r="I451" i="3"/>
  <c r="F61" i="3"/>
  <c r="F65" i="5"/>
  <c r="I455" i="5"/>
  <c r="I111" i="4"/>
  <c r="I382" i="7"/>
  <c r="I462" i="7"/>
  <c r="F72" i="7"/>
  <c r="I553" i="7"/>
  <c r="I164" i="6"/>
  <c r="I469" i="5"/>
  <c r="F79" i="5"/>
  <c r="F75" i="5"/>
  <c r="I465" i="5"/>
  <c r="I611" i="5"/>
  <c r="F74" i="3"/>
  <c r="I464" i="3"/>
  <c r="I468" i="3"/>
  <c r="F78" i="3"/>
  <c r="I345" i="6"/>
  <c r="I153" i="7"/>
  <c r="I115" i="6"/>
  <c r="I112" i="6"/>
  <c r="I129" i="4"/>
  <c r="I459" i="7"/>
  <c r="F69" i="7"/>
  <c r="I453" i="7"/>
  <c r="F63" i="7"/>
  <c r="I452" i="7"/>
  <c r="F62" i="7"/>
  <c r="I451" i="7"/>
  <c r="F61" i="7"/>
  <c r="I464" i="6"/>
  <c r="F74" i="6"/>
  <c r="I463" i="6"/>
  <c r="F73" i="6"/>
  <c r="I459" i="6"/>
  <c r="F69" i="6"/>
  <c r="I449" i="6"/>
  <c r="F59" i="6"/>
  <c r="I463" i="5"/>
  <c r="F73" i="5"/>
  <c r="I165" i="5"/>
  <c r="I469" i="4"/>
  <c r="F79" i="4"/>
  <c r="I461" i="4"/>
  <c r="F71" i="4"/>
  <c r="I457" i="4"/>
  <c r="F67" i="4"/>
  <c r="F63" i="4"/>
  <c r="I453" i="4"/>
  <c r="I451" i="4"/>
  <c r="F61" i="4"/>
  <c r="I164" i="4"/>
  <c r="I155" i="3"/>
  <c r="F67" i="3"/>
  <c r="I457" i="3"/>
  <c r="I553" i="5"/>
  <c r="I460" i="3"/>
  <c r="F70" i="3"/>
  <c r="I122" i="6"/>
  <c r="I455" i="6"/>
  <c r="F65" i="6"/>
  <c r="F62" i="6"/>
  <c r="I452" i="6"/>
  <c r="F85" i="3"/>
  <c r="F62" i="5"/>
  <c r="I452" i="5"/>
  <c r="I117" i="5"/>
  <c r="I129" i="6"/>
  <c r="F71" i="6"/>
  <c r="I461" i="6"/>
  <c r="F61" i="6"/>
  <c r="I451" i="6"/>
  <c r="I610" i="5"/>
  <c r="I459" i="3"/>
  <c r="F69" i="3"/>
  <c r="I610" i="3"/>
  <c r="I501" i="5"/>
  <c r="I345" i="4"/>
  <c r="I153" i="6"/>
  <c r="I115" i="4"/>
  <c r="I117" i="6"/>
  <c r="I112" i="7"/>
  <c r="I129" i="3"/>
  <c r="I382" i="3"/>
  <c r="I466" i="7"/>
  <c r="F76" i="7"/>
  <c r="I461" i="7"/>
  <c r="F71" i="7"/>
  <c r="I457" i="7"/>
  <c r="F67" i="7"/>
  <c r="I469" i="6"/>
  <c r="F79" i="6"/>
  <c r="I475" i="6"/>
  <c r="I464" i="5"/>
  <c r="F74" i="5"/>
  <c r="F70" i="5"/>
  <c r="I460" i="5"/>
  <c r="I458" i="5"/>
  <c r="F68" i="5"/>
  <c r="I453" i="5"/>
  <c r="F63" i="5"/>
  <c r="I468" i="4"/>
  <c r="F78" i="4"/>
  <c r="F62" i="4"/>
  <c r="I452" i="4"/>
  <c r="I449" i="4"/>
  <c r="F59" i="4"/>
  <c r="I453" i="3"/>
  <c r="F63" i="3"/>
  <c r="F60" i="3"/>
  <c r="I450" i="3"/>
  <c r="I475" i="4"/>
  <c r="I117" i="7"/>
  <c r="I115" i="3"/>
  <c r="I345" i="7"/>
  <c r="I112" i="5"/>
  <c r="I450" i="7"/>
  <c r="F60" i="7"/>
  <c r="I467" i="4"/>
  <c r="F77" i="4"/>
  <c r="I527" i="4"/>
  <c r="I452" i="32"/>
  <c r="I345" i="5"/>
  <c r="I111" i="7"/>
  <c r="I153" i="5"/>
  <c r="I122" i="7"/>
  <c r="I346" i="7"/>
  <c r="I112" i="4"/>
  <c r="I113" i="4"/>
  <c r="I469" i="7"/>
  <c r="F79" i="7"/>
  <c r="I465" i="7"/>
  <c r="F75" i="7"/>
  <c r="F65" i="7"/>
  <c r="I455" i="7"/>
  <c r="I449" i="7"/>
  <c r="F59" i="7"/>
  <c r="I467" i="6"/>
  <c r="F77" i="6"/>
  <c r="F76" i="6"/>
  <c r="I466" i="6"/>
  <c r="I457" i="6"/>
  <c r="F67" i="6"/>
  <c r="I610" i="6"/>
  <c r="I527" i="6"/>
  <c r="I462" i="5"/>
  <c r="F72" i="5"/>
  <c r="I463" i="4"/>
  <c r="F73" i="4"/>
  <c r="I460" i="4"/>
  <c r="F70" i="4"/>
  <c r="I458" i="4"/>
  <c r="F68" i="4"/>
  <c r="F65" i="4"/>
  <c r="I455" i="4"/>
  <c r="I165" i="4"/>
  <c r="I553" i="4"/>
  <c r="F77" i="3"/>
  <c r="I467" i="3"/>
  <c r="I466" i="3"/>
  <c r="F76" i="3"/>
  <c r="I611" i="3"/>
  <c r="I164" i="3"/>
  <c r="I449" i="3"/>
  <c r="F59" i="3"/>
  <c r="I452" i="3"/>
  <c r="F62" i="3"/>
  <c r="I455" i="3"/>
  <c r="F65" i="3"/>
  <c r="I452" i="1"/>
  <c r="I111" i="6"/>
  <c r="I129" i="7"/>
  <c r="I469" i="3"/>
  <c r="F79" i="3"/>
  <c r="F59" i="5"/>
  <c r="I449" i="5"/>
  <c r="I122" i="4"/>
  <c r="I117" i="4"/>
  <c r="I113" i="6"/>
  <c r="I165" i="7"/>
  <c r="I164" i="7"/>
  <c r="I468" i="6"/>
  <c r="F78" i="6"/>
  <c r="I611" i="6"/>
  <c r="I501" i="6"/>
  <c r="I347" i="5"/>
  <c r="I501" i="4"/>
  <c r="I345" i="3"/>
  <c r="I111" i="5"/>
  <c r="I153" i="3"/>
  <c r="I122" i="5"/>
  <c r="I346" i="6"/>
  <c r="I112" i="3"/>
  <c r="I113" i="3"/>
  <c r="F73" i="7"/>
  <c r="I463" i="7"/>
  <c r="I347" i="7"/>
  <c r="I475" i="7"/>
  <c r="I462" i="6"/>
  <c r="F72" i="6"/>
  <c r="I460" i="6"/>
  <c r="F70" i="6"/>
  <c r="I347" i="6"/>
  <c r="F60" i="6"/>
  <c r="I450" i="6"/>
  <c r="I553" i="6"/>
  <c r="I459" i="5"/>
  <c r="F69" i="5"/>
  <c r="I164" i="5"/>
  <c r="I465" i="4"/>
  <c r="F75" i="4"/>
  <c r="F85" i="4"/>
  <c r="I475" i="3"/>
  <c r="I501" i="3"/>
  <c r="I465" i="3"/>
  <c r="F75" i="3"/>
  <c r="I452" i="8"/>
  <c r="F62" i="8"/>
  <c r="I115" i="5"/>
  <c r="I113" i="5"/>
  <c r="I527" i="7"/>
  <c r="I458" i="6"/>
  <c r="F68" i="6"/>
  <c r="I527" i="5"/>
  <c r="I382" i="4"/>
  <c r="I468" i="7"/>
  <c r="F78" i="7"/>
  <c r="I467" i="7"/>
  <c r="F77" i="7"/>
  <c r="I165" i="6"/>
  <c r="F60" i="5"/>
  <c r="I450" i="5"/>
  <c r="F76" i="4"/>
  <c r="I466" i="4"/>
  <c r="F72" i="3"/>
  <c r="I462" i="3"/>
  <c r="I463" i="3"/>
  <c r="F73" i="3"/>
  <c r="I111" i="3"/>
  <c r="I115" i="7"/>
  <c r="I122" i="3"/>
  <c r="I129" i="5"/>
  <c r="I113" i="7"/>
  <c r="I382" i="5"/>
  <c r="I464" i="7"/>
  <c r="F74" i="7"/>
  <c r="I460" i="7"/>
  <c r="F70" i="7"/>
  <c r="I458" i="7"/>
  <c r="F68" i="7"/>
  <c r="I501" i="7"/>
  <c r="I465" i="6"/>
  <c r="F75" i="6"/>
  <c r="F63" i="6"/>
  <c r="I453" i="6"/>
  <c r="F85" i="6"/>
  <c r="I466" i="5"/>
  <c r="F76" i="5"/>
  <c r="I461" i="5"/>
  <c r="F71" i="5"/>
  <c r="I457" i="5"/>
  <c r="F67" i="5"/>
  <c r="I475" i="5"/>
  <c r="I464" i="4"/>
  <c r="F74" i="4"/>
  <c r="I462" i="4"/>
  <c r="F72" i="4"/>
  <c r="I459" i="4"/>
  <c r="F69" i="4"/>
  <c r="I611" i="4"/>
  <c r="I347" i="4"/>
  <c r="I450" i="4"/>
  <c r="F60" i="4"/>
  <c r="I458" i="3"/>
  <c r="F68" i="3"/>
  <c r="I527" i="3"/>
  <c r="I553" i="3"/>
  <c r="I461" i="3"/>
  <c r="F71" i="3"/>
  <c r="I612" i="41"/>
  <c r="I613" i="41"/>
  <c r="I530" i="32"/>
  <c r="I613" i="32"/>
  <c r="I168" i="7"/>
  <c r="I168" i="4"/>
  <c r="I168" i="5"/>
  <c r="I168" i="6"/>
  <c r="I163" i="7"/>
  <c r="I163" i="3"/>
  <c r="I163" i="4"/>
  <c r="I163" i="5"/>
  <c r="I174" i="3"/>
  <c r="I174" i="4"/>
  <c r="I174" i="5"/>
  <c r="I174" i="6"/>
  <c r="I174" i="7"/>
  <c r="I616" i="3"/>
  <c r="I616" i="6"/>
  <c r="I616" i="7"/>
  <c r="I267" i="7"/>
  <c r="I165" i="3"/>
  <c r="I347" i="3"/>
  <c r="I117" i="3"/>
  <c r="I349" i="4"/>
  <c r="I363" i="6"/>
  <c r="I181" i="4"/>
  <c r="I181" i="7"/>
  <c r="I181" i="3"/>
  <c r="I181" i="5"/>
  <c r="I181" i="6"/>
  <c r="I221" i="5"/>
  <c r="I221" i="7"/>
  <c r="I221" i="6"/>
  <c r="I193" i="3"/>
  <c r="I270" i="7"/>
  <c r="I270" i="4"/>
  <c r="I304" i="3"/>
  <c r="I195" i="3"/>
  <c r="I195" i="4"/>
  <c r="I195" i="5"/>
  <c r="I195" i="6"/>
  <c r="I195" i="7"/>
  <c r="I177" i="3"/>
  <c r="I178" i="3"/>
  <c r="I178" i="6"/>
  <c r="I304" i="4"/>
  <c r="I216" i="6"/>
  <c r="I207" i="6"/>
  <c r="I202" i="4"/>
  <c r="I202" i="5"/>
  <c r="I202" i="6"/>
  <c r="I202" i="7"/>
  <c r="I202" i="3"/>
  <c r="I155" i="5"/>
  <c r="I155" i="6"/>
  <c r="I155" i="7"/>
  <c r="I155" i="4"/>
  <c r="I138" i="7"/>
  <c r="I359" i="7"/>
  <c r="I359" i="5"/>
  <c r="I269" i="4"/>
  <c r="I612" i="7"/>
  <c r="I612" i="3"/>
  <c r="I612" i="4"/>
  <c r="I612" i="5"/>
  <c r="I612" i="6"/>
  <c r="C626" i="4"/>
  <c r="H626" i="6"/>
  <c r="H626" i="3"/>
  <c r="I278" i="3"/>
  <c r="I278" i="7"/>
  <c r="I226" i="6"/>
  <c r="I176" i="3"/>
  <c r="I176" i="4"/>
  <c r="I176" i="6"/>
  <c r="I307" i="4"/>
  <c r="I217" i="3"/>
  <c r="I215" i="4"/>
  <c r="I215" i="6"/>
  <c r="I215" i="7"/>
  <c r="I215" i="5"/>
  <c r="I151" i="7"/>
  <c r="I139" i="6"/>
  <c r="I358" i="5"/>
  <c r="I358" i="6"/>
  <c r="I219" i="3"/>
  <c r="I219" i="4"/>
  <c r="I219" i="5"/>
  <c r="I219" i="6"/>
  <c r="I219" i="7"/>
  <c r="I228" i="7"/>
  <c r="I191" i="7"/>
  <c r="I143" i="3"/>
  <c r="I143" i="4"/>
  <c r="I143" i="5"/>
  <c r="I143" i="6"/>
  <c r="I143" i="7"/>
  <c r="I282" i="4"/>
  <c r="I282" i="6"/>
  <c r="I282" i="5"/>
  <c r="I139" i="7" l="1"/>
  <c r="I307" i="5"/>
  <c r="I150" i="6"/>
  <c r="I176" i="7"/>
  <c r="H626" i="7"/>
  <c r="I359" i="4"/>
  <c r="I178" i="5"/>
  <c r="I193" i="4"/>
  <c r="I140" i="5"/>
  <c r="I270" i="6"/>
  <c r="I151" i="6"/>
  <c r="C626" i="3"/>
  <c r="I356" i="7"/>
  <c r="I138" i="3"/>
  <c r="I150" i="4"/>
  <c r="I216" i="5"/>
  <c r="I267" i="6"/>
  <c r="I191" i="4"/>
  <c r="I228" i="5"/>
  <c r="I613" i="36"/>
  <c r="I228" i="4"/>
  <c r="I215" i="3"/>
  <c r="I226" i="3"/>
  <c r="I138" i="6"/>
  <c r="I304" i="7"/>
  <c r="I363" i="7"/>
  <c r="I267" i="3"/>
  <c r="I141" i="6"/>
  <c r="I271" i="4"/>
  <c r="I358" i="7"/>
  <c r="I203" i="5"/>
  <c r="I217" i="7"/>
  <c r="I307" i="7"/>
  <c r="I278" i="4"/>
  <c r="H626" i="41"/>
  <c r="I304" i="6"/>
  <c r="I193" i="7"/>
  <c r="I363" i="4"/>
  <c r="I148" i="5"/>
  <c r="I226" i="5"/>
  <c r="I141" i="5"/>
  <c r="I282" i="3"/>
  <c r="I191" i="3"/>
  <c r="I271" i="3"/>
  <c r="I203" i="4"/>
  <c r="I216" i="3"/>
  <c r="G48" i="7"/>
  <c r="I193" i="6"/>
  <c r="I267" i="5"/>
  <c r="I281" i="3"/>
  <c r="I271" i="6"/>
  <c r="I278" i="6"/>
  <c r="H626" i="5"/>
  <c r="C626" i="7"/>
  <c r="G48" i="6"/>
  <c r="I349" i="6"/>
  <c r="I616" i="5"/>
  <c r="I282" i="7"/>
  <c r="I268" i="4"/>
  <c r="I271" i="5"/>
  <c r="I203" i="6"/>
  <c r="I278" i="5"/>
  <c r="H626" i="4"/>
  <c r="C626" i="6"/>
  <c r="I142" i="7"/>
  <c r="I269" i="6"/>
  <c r="I297" i="3"/>
  <c r="I150" i="3"/>
  <c r="I207" i="7"/>
  <c r="I178" i="7"/>
  <c r="I151" i="4"/>
  <c r="G48" i="5"/>
  <c r="I193" i="5"/>
  <c r="I298" i="5"/>
  <c r="I349" i="5"/>
  <c r="I616" i="4"/>
  <c r="I613" i="1"/>
  <c r="I139" i="5"/>
  <c r="I216" i="7"/>
  <c r="I619" i="6"/>
  <c r="C626" i="5"/>
  <c r="I139" i="3"/>
  <c r="I139" i="4"/>
  <c r="I217" i="6"/>
  <c r="I226" i="7"/>
  <c r="I142" i="5"/>
  <c r="I356" i="6"/>
  <c r="I138" i="4"/>
  <c r="I207" i="3"/>
  <c r="I177" i="7"/>
  <c r="I363" i="3"/>
  <c r="I268" i="3"/>
  <c r="G48" i="3"/>
  <c r="I141" i="4"/>
  <c r="I281" i="6"/>
  <c r="I151" i="5"/>
  <c r="I217" i="5"/>
  <c r="I307" i="3"/>
  <c r="I150" i="5"/>
  <c r="I229" i="3"/>
  <c r="I280" i="6"/>
  <c r="I150" i="7"/>
  <c r="I177" i="4"/>
  <c r="I304" i="5"/>
  <c r="I267" i="4"/>
  <c r="G48" i="4"/>
  <c r="I618" i="5"/>
  <c r="I140" i="6"/>
  <c r="I270" i="3"/>
  <c r="I285" i="4"/>
  <c r="I207" i="4"/>
  <c r="I177" i="6"/>
  <c r="I358" i="4"/>
  <c r="I217" i="4"/>
  <c r="I356" i="4"/>
  <c r="I349" i="7"/>
  <c r="I221" i="3"/>
  <c r="I148" i="7"/>
  <c r="I140" i="4"/>
  <c r="I306" i="3"/>
  <c r="I179" i="5"/>
  <c r="I191" i="6"/>
  <c r="I268" i="6"/>
  <c r="I203" i="7"/>
  <c r="I226" i="4"/>
  <c r="I280" i="4"/>
  <c r="I285" i="6"/>
  <c r="I216" i="4"/>
  <c r="I178" i="4"/>
  <c r="I270" i="5"/>
  <c r="I363" i="5"/>
  <c r="I349" i="3"/>
  <c r="I148" i="4"/>
  <c r="H48" i="4"/>
  <c r="I306" i="5"/>
  <c r="I613" i="42"/>
  <c r="I167" i="4"/>
  <c r="I131" i="1"/>
  <c r="I608" i="41"/>
  <c r="I74" i="4"/>
  <c r="F22" i="4"/>
  <c r="F20" i="3"/>
  <c r="I72" i="3"/>
  <c r="I65" i="3"/>
  <c r="F13" i="3"/>
  <c r="I77" i="3"/>
  <c r="F25" i="3"/>
  <c r="I68" i="4"/>
  <c r="F16" i="4"/>
  <c r="F13" i="7"/>
  <c r="I65" i="7"/>
  <c r="I177" i="5"/>
  <c r="F15" i="4"/>
  <c r="I67" i="4"/>
  <c r="F22" i="6"/>
  <c r="I74" i="6"/>
  <c r="F25" i="5"/>
  <c r="I77" i="5"/>
  <c r="I141" i="7"/>
  <c r="I358" i="3"/>
  <c r="I307" i="6"/>
  <c r="I229" i="6"/>
  <c r="I229" i="7"/>
  <c r="I269" i="5"/>
  <c r="I280" i="3"/>
  <c r="I306" i="4"/>
  <c r="I359" i="6"/>
  <c r="I179" i="6"/>
  <c r="I298" i="4"/>
  <c r="I619" i="7"/>
  <c r="I618" i="6"/>
  <c r="I167" i="3"/>
  <c r="I194" i="5"/>
  <c r="I374" i="32"/>
  <c r="F16" i="3"/>
  <c r="I68" i="3"/>
  <c r="I74" i="7"/>
  <c r="F22" i="7"/>
  <c r="I77" i="7"/>
  <c r="F25" i="7"/>
  <c r="I70" i="6"/>
  <c r="F18" i="6"/>
  <c r="I78" i="6"/>
  <c r="F26" i="6"/>
  <c r="I59" i="5"/>
  <c r="F7" i="5"/>
  <c r="I67" i="3"/>
  <c r="F15" i="3"/>
  <c r="I163" i="6"/>
  <c r="I69" i="6"/>
  <c r="F17" i="6"/>
  <c r="I72" i="7"/>
  <c r="F20" i="7"/>
  <c r="I618" i="4"/>
  <c r="I131" i="8"/>
  <c r="I69" i="4"/>
  <c r="F17" i="4"/>
  <c r="I67" i="5"/>
  <c r="F15" i="5"/>
  <c r="F21" i="3"/>
  <c r="I73" i="3"/>
  <c r="I142" i="3"/>
  <c r="F17" i="5"/>
  <c r="I69" i="5"/>
  <c r="F21" i="7"/>
  <c r="I73" i="7"/>
  <c r="I62" i="3"/>
  <c r="F10" i="3"/>
  <c r="I142" i="4"/>
  <c r="I70" i="4"/>
  <c r="F18" i="4"/>
  <c r="I76" i="6"/>
  <c r="F24" i="6"/>
  <c r="F27" i="7"/>
  <c r="I79" i="7"/>
  <c r="F8" i="7"/>
  <c r="I60" i="7"/>
  <c r="I78" i="4"/>
  <c r="F26" i="4"/>
  <c r="F24" i="7"/>
  <c r="I76" i="7"/>
  <c r="I69" i="3"/>
  <c r="F17" i="3"/>
  <c r="I71" i="6"/>
  <c r="F19" i="6"/>
  <c r="F18" i="3"/>
  <c r="I70" i="3"/>
  <c r="I61" i="4"/>
  <c r="F9" i="4"/>
  <c r="F19" i="4"/>
  <c r="I71" i="4"/>
  <c r="F9" i="7"/>
  <c r="I61" i="7"/>
  <c r="F17" i="7"/>
  <c r="I69" i="7"/>
  <c r="F26" i="5"/>
  <c r="I78" i="5"/>
  <c r="I228" i="3"/>
  <c r="I281" i="7"/>
  <c r="I203" i="3"/>
  <c r="I229" i="4"/>
  <c r="I280" i="7"/>
  <c r="I285" i="3"/>
  <c r="I179" i="4"/>
  <c r="I619" i="4"/>
  <c r="I127" i="3"/>
  <c r="I618" i="7"/>
  <c r="I623" i="4"/>
  <c r="I194" i="7"/>
  <c r="I114" i="1"/>
  <c r="I60" i="4"/>
  <c r="F8" i="4"/>
  <c r="I63" i="6"/>
  <c r="F11" i="6"/>
  <c r="F16" i="7"/>
  <c r="I68" i="7"/>
  <c r="F8" i="5"/>
  <c r="I60" i="5"/>
  <c r="I78" i="7"/>
  <c r="F26" i="7"/>
  <c r="I68" i="6"/>
  <c r="F16" i="6"/>
  <c r="I75" i="3"/>
  <c r="F23" i="3"/>
  <c r="I75" i="4"/>
  <c r="F23" i="4"/>
  <c r="I72" i="6"/>
  <c r="F20" i="6"/>
  <c r="I79" i="3"/>
  <c r="F27" i="3"/>
  <c r="F24" i="3"/>
  <c r="I76" i="3"/>
  <c r="I138" i="5"/>
  <c r="I221" i="4"/>
  <c r="I70" i="5"/>
  <c r="F18" i="5"/>
  <c r="I71" i="7"/>
  <c r="F19" i="7"/>
  <c r="F26" i="3"/>
  <c r="I78" i="3"/>
  <c r="I75" i="5"/>
  <c r="F23" i="5"/>
  <c r="I65" i="5"/>
  <c r="F13" i="5"/>
  <c r="I297" i="7"/>
  <c r="I359" i="3"/>
  <c r="I127" i="5"/>
  <c r="I63" i="3"/>
  <c r="F11" i="3"/>
  <c r="I141" i="3"/>
  <c r="I268" i="7"/>
  <c r="I281" i="5"/>
  <c r="I280" i="5"/>
  <c r="I285" i="7"/>
  <c r="I297" i="6"/>
  <c r="I179" i="7"/>
  <c r="I298" i="7"/>
  <c r="I619" i="5"/>
  <c r="I127" i="6"/>
  <c r="I618" i="3"/>
  <c r="I612" i="42"/>
  <c r="I167" i="5"/>
  <c r="I194" i="4"/>
  <c r="I168" i="3"/>
  <c r="F10" i="8"/>
  <c r="I62" i="8"/>
  <c r="I207" i="5"/>
  <c r="F7" i="3"/>
  <c r="I59" i="3"/>
  <c r="I77" i="6"/>
  <c r="F25" i="6"/>
  <c r="I59" i="7"/>
  <c r="F7" i="7"/>
  <c r="I74" i="5"/>
  <c r="F22" i="5"/>
  <c r="F10" i="6"/>
  <c r="I62" i="6"/>
  <c r="I73" i="5"/>
  <c r="F21" i="5"/>
  <c r="F7" i="6"/>
  <c r="I59" i="6"/>
  <c r="I142" i="6"/>
  <c r="I73" i="6"/>
  <c r="F21" i="6"/>
  <c r="F27" i="5"/>
  <c r="I79" i="5"/>
  <c r="I61" i="5"/>
  <c r="F9" i="5"/>
  <c r="I229" i="5"/>
  <c r="I619" i="3"/>
  <c r="I167" i="7"/>
  <c r="I72" i="5"/>
  <c r="F20" i="5"/>
  <c r="I281" i="4"/>
  <c r="I271" i="7"/>
  <c r="I151" i="3"/>
  <c r="I176" i="5"/>
  <c r="I269" i="3"/>
  <c r="I306" i="7"/>
  <c r="I297" i="5"/>
  <c r="I356" i="3"/>
  <c r="I298" i="3"/>
  <c r="I127" i="7"/>
  <c r="I623" i="7"/>
  <c r="I194" i="3"/>
  <c r="F20" i="4"/>
  <c r="I72" i="4"/>
  <c r="I71" i="5"/>
  <c r="F19" i="5"/>
  <c r="F23" i="6"/>
  <c r="I75" i="6"/>
  <c r="I70" i="7"/>
  <c r="F18" i="7"/>
  <c r="F13" i="4"/>
  <c r="I65" i="4"/>
  <c r="F15" i="6"/>
  <c r="I67" i="6"/>
  <c r="F23" i="7"/>
  <c r="I75" i="7"/>
  <c r="F25" i="4"/>
  <c r="I77" i="4"/>
  <c r="F13" i="6"/>
  <c r="I65" i="6"/>
  <c r="I63" i="4"/>
  <c r="F11" i="4"/>
  <c r="F22" i="3"/>
  <c r="I74" i="3"/>
  <c r="I61" i="3"/>
  <c r="F9" i="3"/>
  <c r="I356" i="5"/>
  <c r="I179" i="3"/>
  <c r="I194" i="6"/>
  <c r="I76" i="5"/>
  <c r="F24" i="5"/>
  <c r="I73" i="4"/>
  <c r="F21" i="4"/>
  <c r="I63" i="5"/>
  <c r="F11" i="5"/>
  <c r="I79" i="6"/>
  <c r="F27" i="6"/>
  <c r="I62" i="5"/>
  <c r="F10" i="5"/>
  <c r="I62" i="7"/>
  <c r="F10" i="7"/>
  <c r="I191" i="5"/>
  <c r="I228" i="6"/>
  <c r="I268" i="5"/>
  <c r="I269" i="7"/>
  <c r="I285" i="5"/>
  <c r="I306" i="6"/>
  <c r="I297" i="4"/>
  <c r="I298" i="6"/>
  <c r="I127" i="4"/>
  <c r="I167" i="6"/>
  <c r="I613" i="8"/>
  <c r="I611" i="41"/>
  <c r="I71" i="3"/>
  <c r="F19" i="3"/>
  <c r="F24" i="4"/>
  <c r="I76" i="4"/>
  <c r="I60" i="6"/>
  <c r="F8" i="6"/>
  <c r="I60" i="3"/>
  <c r="F8" i="3"/>
  <c r="F7" i="4"/>
  <c r="I59" i="4"/>
  <c r="I62" i="4"/>
  <c r="F10" i="4"/>
  <c r="I68" i="5"/>
  <c r="F16" i="5"/>
  <c r="I67" i="7"/>
  <c r="F15" i="7"/>
  <c r="F9" i="6"/>
  <c r="I61" i="6"/>
  <c r="I79" i="4"/>
  <c r="F27" i="4"/>
  <c r="F11" i="7"/>
  <c r="I63" i="7"/>
  <c r="I624" i="41"/>
  <c r="I612" i="43"/>
  <c r="I611" i="43"/>
  <c r="I624" i="43"/>
  <c r="I608" i="43"/>
  <c r="I613" i="43"/>
  <c r="I556" i="32"/>
  <c r="I321" i="5"/>
  <c r="I140" i="7"/>
  <c r="I140" i="3"/>
  <c r="I283" i="5"/>
  <c r="I283" i="3"/>
  <c r="I283" i="4"/>
  <c r="I283" i="7"/>
  <c r="I283" i="6"/>
  <c r="I200" i="3"/>
  <c r="I200" i="7"/>
  <c r="I200" i="6"/>
  <c r="I200" i="5"/>
  <c r="I200" i="4"/>
  <c r="C626" i="41"/>
  <c r="I148" i="3"/>
  <c r="I148" i="6"/>
  <c r="H392" i="3"/>
  <c r="C626" i="42"/>
  <c r="H46" i="7"/>
  <c r="H392" i="7"/>
  <c r="H40" i="3"/>
  <c r="H40" i="7"/>
  <c r="H40" i="4"/>
  <c r="H40" i="5"/>
  <c r="H40" i="6"/>
  <c r="G132" i="3"/>
  <c r="G132" i="7"/>
  <c r="G132" i="6"/>
  <c r="E132" i="3"/>
  <c r="G132" i="5"/>
  <c r="E52" i="4"/>
  <c r="G43" i="6"/>
  <c r="F96" i="1"/>
  <c r="H288" i="3"/>
  <c r="H288" i="7"/>
  <c r="H288" i="4"/>
  <c r="H288" i="5"/>
  <c r="H288" i="6"/>
  <c r="E49" i="5"/>
  <c r="G40" i="4"/>
  <c r="G184" i="5"/>
  <c r="I114" i="8"/>
  <c r="I182" i="7"/>
  <c r="I333" i="7"/>
  <c r="I182" i="5"/>
  <c r="H43" i="4"/>
  <c r="H43" i="5"/>
  <c r="H43" i="6"/>
  <c r="H43" i="7"/>
  <c r="H43" i="3"/>
  <c r="G49" i="4"/>
  <c r="G49" i="6"/>
  <c r="I286" i="4"/>
  <c r="I286" i="3"/>
  <c r="E52" i="6"/>
  <c r="H48" i="3"/>
  <c r="I152" i="6"/>
  <c r="I152" i="5"/>
  <c r="I173" i="6"/>
  <c r="H39" i="6"/>
  <c r="I351" i="3"/>
  <c r="I351" i="4"/>
  <c r="I351" i="5"/>
  <c r="I351" i="6"/>
  <c r="I351" i="7"/>
  <c r="G38" i="6"/>
  <c r="H44" i="7"/>
  <c r="H44" i="5"/>
  <c r="H46" i="4"/>
  <c r="E51" i="4"/>
  <c r="I295" i="4"/>
  <c r="I295" i="6"/>
  <c r="I295" i="7"/>
  <c r="I295" i="3"/>
  <c r="G42" i="3"/>
  <c r="G42" i="4"/>
  <c r="G42" i="5"/>
  <c r="G42" i="6"/>
  <c r="G42" i="7"/>
  <c r="G51" i="7"/>
  <c r="I294" i="7"/>
  <c r="I294" i="4"/>
  <c r="I169" i="3"/>
  <c r="I169" i="4"/>
  <c r="I169" i="5"/>
  <c r="I169" i="6"/>
  <c r="I169" i="7"/>
  <c r="H35" i="6"/>
  <c r="I273" i="3"/>
  <c r="G44" i="5"/>
  <c r="I180" i="6"/>
  <c r="I180" i="4"/>
  <c r="I180" i="5"/>
  <c r="I180" i="3"/>
  <c r="I180" i="7"/>
  <c r="I617" i="5"/>
  <c r="I617" i="6"/>
  <c r="C236" i="3"/>
  <c r="C236" i="4"/>
  <c r="C236" i="5"/>
  <c r="C236" i="6"/>
  <c r="C236" i="7"/>
  <c r="I408" i="6"/>
  <c r="I408" i="5"/>
  <c r="I408" i="4"/>
  <c r="I385" i="6"/>
  <c r="I385" i="3"/>
  <c r="I389" i="3"/>
  <c r="H49" i="3"/>
  <c r="H49" i="6"/>
  <c r="H49" i="7"/>
  <c r="I166" i="6"/>
  <c r="I166" i="3"/>
  <c r="I189" i="7"/>
  <c r="G35" i="3"/>
  <c r="G35" i="4"/>
  <c r="E46" i="4"/>
  <c r="E46" i="5"/>
  <c r="E46" i="6"/>
  <c r="E46" i="7"/>
  <c r="E46" i="3"/>
  <c r="H44" i="3"/>
  <c r="G210" i="5"/>
  <c r="G210" i="6"/>
  <c r="G210" i="7"/>
  <c r="G210" i="3"/>
  <c r="G210" i="4"/>
  <c r="H210" i="6"/>
  <c r="G50" i="3"/>
  <c r="H51" i="5"/>
  <c r="H51" i="4"/>
  <c r="H51" i="7"/>
  <c r="I245" i="3"/>
  <c r="H33" i="6"/>
  <c r="H33" i="7"/>
  <c r="H38" i="5"/>
  <c r="H47" i="4"/>
  <c r="H47" i="5"/>
  <c r="H47" i="6"/>
  <c r="I198" i="3"/>
  <c r="I348" i="6"/>
  <c r="I348" i="7"/>
  <c r="I348" i="5"/>
  <c r="I355" i="4"/>
  <c r="I355" i="6"/>
  <c r="I355" i="5"/>
  <c r="I355" i="3"/>
  <c r="I355" i="7"/>
  <c r="G392" i="4"/>
  <c r="G392" i="5"/>
  <c r="G392" i="6"/>
  <c r="G392" i="3"/>
  <c r="G392" i="7"/>
  <c r="I277" i="3"/>
  <c r="I277" i="7"/>
  <c r="I277" i="4"/>
  <c r="I277" i="5"/>
  <c r="I277" i="6"/>
  <c r="I299" i="4"/>
  <c r="I299" i="7"/>
  <c r="I299" i="5"/>
  <c r="I299" i="6"/>
  <c r="I299" i="3"/>
  <c r="I308" i="5"/>
  <c r="I308" i="6"/>
  <c r="G52" i="5"/>
  <c r="G52" i="7"/>
  <c r="G52" i="3"/>
  <c r="G52" i="4"/>
  <c r="I255" i="5"/>
  <c r="I182" i="3"/>
  <c r="I242" i="7"/>
  <c r="I192" i="3"/>
  <c r="I353" i="5"/>
  <c r="I205" i="5"/>
  <c r="I205" i="7"/>
  <c r="I172" i="4"/>
  <c r="I310" i="3"/>
  <c r="I310" i="4"/>
  <c r="I310" i="5"/>
  <c r="I310" i="6"/>
  <c r="I310" i="7"/>
  <c r="I390" i="4"/>
  <c r="I390" i="7"/>
  <c r="I390" i="3"/>
  <c r="I390" i="5"/>
  <c r="I390" i="6"/>
  <c r="I146" i="5"/>
  <c r="I118" i="4"/>
  <c r="I118" i="5"/>
  <c r="I156" i="5"/>
  <c r="I156" i="6"/>
  <c r="G288" i="4"/>
  <c r="G288" i="5"/>
  <c r="G288" i="6"/>
  <c r="G288" i="7"/>
  <c r="G288" i="3"/>
  <c r="I309" i="3"/>
  <c r="I309" i="4"/>
  <c r="I309" i="5"/>
  <c r="I309" i="6"/>
  <c r="I309" i="7"/>
  <c r="G366" i="3"/>
  <c r="H366" i="3"/>
  <c r="G366" i="4"/>
  <c r="H366" i="4"/>
  <c r="G366" i="5"/>
  <c r="H366" i="5"/>
  <c r="G366" i="6"/>
  <c r="H366" i="6"/>
  <c r="G366" i="7"/>
  <c r="H366" i="7"/>
  <c r="I208" i="6"/>
  <c r="I208" i="7"/>
  <c r="I383" i="7"/>
  <c r="I556" i="1"/>
  <c r="I232" i="3"/>
  <c r="I232" i="7"/>
  <c r="I232" i="4"/>
  <c r="I232" i="5"/>
  <c r="I232" i="6"/>
  <c r="I284" i="4"/>
  <c r="I284" i="5"/>
  <c r="I284" i="6"/>
  <c r="I284" i="3"/>
  <c r="I284" i="7"/>
  <c r="H236" i="3"/>
  <c r="G236" i="5"/>
  <c r="H236" i="5"/>
  <c r="G236" i="7"/>
  <c r="H236" i="7"/>
  <c r="G236" i="3"/>
  <c r="G236" i="4"/>
  <c r="H236" i="4"/>
  <c r="G236" i="6"/>
  <c r="H236" i="6"/>
  <c r="I231" i="7"/>
  <c r="I231" i="3"/>
  <c r="I231" i="4"/>
  <c r="I231" i="5"/>
  <c r="I231" i="6"/>
  <c r="I145" i="5"/>
  <c r="I145" i="7"/>
  <c r="I145" i="4"/>
  <c r="I145" i="3"/>
  <c r="I145" i="6"/>
  <c r="I154" i="5"/>
  <c r="I154" i="4"/>
  <c r="I154" i="3"/>
  <c r="I154" i="7"/>
  <c r="I154" i="6"/>
  <c r="I374" i="8"/>
  <c r="I242" i="4" l="1"/>
  <c r="G34" i="6"/>
  <c r="H340" i="4"/>
  <c r="I380" i="3"/>
  <c r="H42" i="5"/>
  <c r="H34" i="3"/>
  <c r="H38" i="4"/>
  <c r="H210" i="3"/>
  <c r="I312" i="7"/>
  <c r="I361" i="6"/>
  <c r="G52" i="6"/>
  <c r="H51" i="3"/>
  <c r="G50" i="4"/>
  <c r="G47" i="5"/>
  <c r="I389" i="7"/>
  <c r="I384" i="4"/>
  <c r="I617" i="3"/>
  <c r="E42" i="6"/>
  <c r="H41" i="7"/>
  <c r="E49" i="6"/>
  <c r="G38" i="3"/>
  <c r="I242" i="3"/>
  <c r="G38" i="4"/>
  <c r="I646" i="7"/>
  <c r="H47" i="3"/>
  <c r="G47" i="3"/>
  <c r="I287" i="7"/>
  <c r="I156" i="3"/>
  <c r="I255" i="3"/>
  <c r="I411" i="6"/>
  <c r="I245" i="6"/>
  <c r="I380" i="7"/>
  <c r="G44" i="4"/>
  <c r="G36" i="6"/>
  <c r="H50" i="5"/>
  <c r="H41" i="4"/>
  <c r="G46" i="4"/>
  <c r="G43" i="7"/>
  <c r="G41" i="6"/>
  <c r="H210" i="4"/>
  <c r="H46" i="3"/>
  <c r="H41" i="5"/>
  <c r="G35" i="5"/>
  <c r="I305" i="7"/>
  <c r="I234" i="7"/>
  <c r="I234" i="3"/>
  <c r="I172" i="7"/>
  <c r="I197" i="3"/>
  <c r="H47" i="7"/>
  <c r="H444" i="5"/>
  <c r="G50" i="5"/>
  <c r="E37" i="5"/>
  <c r="H34" i="6"/>
  <c r="I617" i="7"/>
  <c r="H46" i="6"/>
  <c r="G39" i="4"/>
  <c r="G36" i="5"/>
  <c r="I387" i="7"/>
  <c r="E52" i="5"/>
  <c r="G41" i="5"/>
  <c r="G47" i="4"/>
  <c r="H38" i="7"/>
  <c r="I333" i="5"/>
  <c r="I611" i="42"/>
  <c r="I623" i="41"/>
  <c r="G39" i="5"/>
  <c r="E42" i="5"/>
  <c r="G37" i="4"/>
  <c r="E37" i="7"/>
  <c r="I325" i="7"/>
  <c r="I380" i="4"/>
  <c r="I198" i="6"/>
  <c r="G37" i="7"/>
  <c r="G35" i="6"/>
  <c r="H34" i="5"/>
  <c r="I388" i="7"/>
  <c r="H418" i="5"/>
  <c r="H46" i="5"/>
  <c r="G44" i="7"/>
  <c r="E51" i="5"/>
  <c r="G43" i="5"/>
  <c r="I437" i="7"/>
  <c r="H38" i="6"/>
  <c r="G444" i="5"/>
  <c r="I119" i="7"/>
  <c r="R626" i="41"/>
  <c r="H49" i="4"/>
  <c r="I182" i="4"/>
  <c r="I205" i="6"/>
  <c r="G47" i="7"/>
  <c r="D51" i="5"/>
  <c r="I379" i="3"/>
  <c r="E51" i="3"/>
  <c r="I385" i="5"/>
  <c r="H42" i="6"/>
  <c r="E41" i="3"/>
  <c r="G46" i="7"/>
  <c r="G43" i="4"/>
  <c r="H37" i="4"/>
  <c r="G45" i="5"/>
  <c r="E47" i="7"/>
  <c r="E132" i="4"/>
  <c r="S612" i="41"/>
  <c r="AG612" i="41" s="1"/>
  <c r="I379" i="4"/>
  <c r="I245" i="7"/>
  <c r="H35" i="7"/>
  <c r="I171" i="5"/>
  <c r="G45" i="3"/>
  <c r="E47" i="3"/>
  <c r="G444" i="3"/>
  <c r="I245" i="5"/>
  <c r="D51" i="3"/>
  <c r="G51" i="5"/>
  <c r="I119" i="6"/>
  <c r="I321" i="6"/>
  <c r="I223" i="3"/>
  <c r="I182" i="6"/>
  <c r="G34" i="4"/>
  <c r="H444" i="6"/>
  <c r="H444" i="3"/>
  <c r="H34" i="4"/>
  <c r="G39" i="7"/>
  <c r="H35" i="5"/>
  <c r="E49" i="7"/>
  <c r="H42" i="4"/>
  <c r="G43" i="3"/>
  <c r="G41" i="4"/>
  <c r="G40" i="7"/>
  <c r="E50" i="3"/>
  <c r="D51" i="7"/>
  <c r="H392" i="6"/>
  <c r="I255" i="7"/>
  <c r="G40" i="6"/>
  <c r="H392" i="5"/>
  <c r="I208" i="4"/>
  <c r="G37" i="6"/>
  <c r="G34" i="3"/>
  <c r="H48" i="7"/>
  <c r="G49" i="3"/>
  <c r="H42" i="3"/>
  <c r="G46" i="5"/>
  <c r="G41" i="3"/>
  <c r="H37" i="3"/>
  <c r="G45" i="6"/>
  <c r="G40" i="5"/>
  <c r="E50" i="7"/>
  <c r="H38" i="3"/>
  <c r="H392" i="4"/>
  <c r="G51" i="4"/>
  <c r="E41" i="7"/>
  <c r="I227" i="5"/>
  <c r="I360" i="4"/>
  <c r="I312" i="3"/>
  <c r="I197" i="5"/>
  <c r="I361" i="4"/>
  <c r="I209" i="3"/>
  <c r="I411" i="3"/>
  <c r="I373" i="4"/>
  <c r="G37" i="5"/>
  <c r="H33" i="3"/>
  <c r="G47" i="6"/>
  <c r="E51" i="7"/>
  <c r="H44" i="4"/>
  <c r="H48" i="6"/>
  <c r="E42" i="4"/>
  <c r="G49" i="7"/>
  <c r="H41" i="3"/>
  <c r="I375" i="6"/>
  <c r="I375" i="4"/>
  <c r="E49" i="4"/>
  <c r="G49" i="5"/>
  <c r="E52" i="7"/>
  <c r="E50" i="6"/>
  <c r="G38" i="7"/>
  <c r="E47" i="6"/>
  <c r="G444" i="4"/>
  <c r="I245" i="4"/>
  <c r="E132" i="6"/>
  <c r="H626" i="42"/>
  <c r="G51" i="3"/>
  <c r="S613" i="41"/>
  <c r="AG613" i="41" s="1"/>
  <c r="G37" i="3"/>
  <c r="H52" i="5"/>
  <c r="H33" i="5"/>
  <c r="E37" i="4"/>
  <c r="H37" i="7"/>
  <c r="G444" i="6"/>
  <c r="I364" i="5"/>
  <c r="I287" i="3"/>
  <c r="I302" i="4"/>
  <c r="I308" i="7"/>
  <c r="I408" i="7"/>
  <c r="H35" i="4"/>
  <c r="E51" i="6"/>
  <c r="H48" i="5"/>
  <c r="E42" i="3"/>
  <c r="E49" i="3"/>
  <c r="G46" i="3"/>
  <c r="H37" i="6"/>
  <c r="E50" i="5"/>
  <c r="I608" i="42"/>
  <c r="H52" i="7"/>
  <c r="H52" i="4"/>
  <c r="H210" i="7"/>
  <c r="G44" i="3"/>
  <c r="D51" i="4"/>
  <c r="G34" i="5"/>
  <c r="H51" i="6"/>
  <c r="H35" i="3"/>
  <c r="H42" i="7"/>
  <c r="G46" i="6"/>
  <c r="I302" i="3"/>
  <c r="I364" i="4"/>
  <c r="I198" i="4"/>
  <c r="I255" i="4"/>
  <c r="G50" i="6"/>
  <c r="H49" i="5"/>
  <c r="E52" i="3"/>
  <c r="H37" i="5"/>
  <c r="E50" i="4"/>
  <c r="E47" i="4"/>
  <c r="G444" i="7"/>
  <c r="E132" i="5"/>
  <c r="H52" i="6"/>
  <c r="I255" i="6"/>
  <c r="I130" i="3"/>
  <c r="I504" i="1"/>
  <c r="I590" i="4"/>
  <c r="I293" i="4"/>
  <c r="I233" i="4"/>
  <c r="I428" i="5"/>
  <c r="I114" i="3"/>
  <c r="H36" i="3"/>
  <c r="H132" i="3"/>
  <c r="I130" i="6"/>
  <c r="I383" i="3"/>
  <c r="I146" i="6"/>
  <c r="I325" i="6"/>
  <c r="I241" i="6"/>
  <c r="I353" i="3"/>
  <c r="I373" i="5"/>
  <c r="I198" i="5"/>
  <c r="H39" i="5"/>
  <c r="I375" i="7"/>
  <c r="I333" i="4"/>
  <c r="I206" i="6"/>
  <c r="I131" i="4"/>
  <c r="G132" i="4"/>
  <c r="I429" i="4"/>
  <c r="I123" i="7"/>
  <c r="I114" i="6"/>
  <c r="H36" i="6"/>
  <c r="H132" i="6"/>
  <c r="I243" i="3"/>
  <c r="I235" i="4"/>
  <c r="I227" i="4"/>
  <c r="I130" i="4"/>
  <c r="I646" i="6"/>
  <c r="I646" i="4"/>
  <c r="I383" i="4"/>
  <c r="I365" i="6"/>
  <c r="I590" i="6"/>
  <c r="I234" i="5"/>
  <c r="I172" i="3"/>
  <c r="I353" i="6"/>
  <c r="I353" i="4"/>
  <c r="I209" i="7"/>
  <c r="I373" i="7"/>
  <c r="H340" i="6"/>
  <c r="G50" i="7"/>
  <c r="G35" i="7"/>
  <c r="I198" i="7"/>
  <c r="I388" i="6"/>
  <c r="I388" i="5"/>
  <c r="H50" i="7"/>
  <c r="H39" i="3"/>
  <c r="E35" i="7"/>
  <c r="I389" i="5"/>
  <c r="I389" i="4"/>
  <c r="I171" i="7"/>
  <c r="I206" i="5"/>
  <c r="I131" i="6"/>
  <c r="G45" i="4"/>
  <c r="G40" i="3"/>
  <c r="I429" i="3"/>
  <c r="E47" i="5"/>
  <c r="I123" i="4"/>
  <c r="I114" i="5"/>
  <c r="H36" i="5"/>
  <c r="H132" i="5"/>
  <c r="I293" i="7"/>
  <c r="I294" i="6"/>
  <c r="I235" i="3"/>
  <c r="H210" i="5"/>
  <c r="I126" i="3"/>
  <c r="I590" i="7"/>
  <c r="I166" i="4"/>
  <c r="I295" i="5"/>
  <c r="I387" i="6"/>
  <c r="I171" i="6"/>
  <c r="H45" i="4"/>
  <c r="I437" i="3"/>
  <c r="S612" i="42"/>
  <c r="AG612" i="42" s="1"/>
  <c r="I294" i="3"/>
  <c r="H34" i="7"/>
  <c r="I218" i="1"/>
  <c r="I235" i="6"/>
  <c r="I227" i="3"/>
  <c r="I130" i="5"/>
  <c r="I364" i="3"/>
  <c r="I365" i="5"/>
  <c r="I287" i="6"/>
  <c r="I360" i="3"/>
  <c r="I116" i="7"/>
  <c r="I590" i="5"/>
  <c r="I293" i="6"/>
  <c r="I241" i="3"/>
  <c r="I197" i="4"/>
  <c r="I361" i="3"/>
  <c r="I411" i="5"/>
  <c r="I373" i="6"/>
  <c r="I373" i="3"/>
  <c r="H340" i="5"/>
  <c r="I379" i="6"/>
  <c r="I391" i="3"/>
  <c r="I321" i="7"/>
  <c r="I408" i="3"/>
  <c r="I388" i="4"/>
  <c r="H418" i="6"/>
  <c r="G39" i="6"/>
  <c r="G36" i="7"/>
  <c r="I218" i="6"/>
  <c r="H50" i="6"/>
  <c r="H36" i="1"/>
  <c r="E35" i="6"/>
  <c r="I385" i="4"/>
  <c r="I333" i="3"/>
  <c r="I223" i="5"/>
  <c r="I391" i="4"/>
  <c r="I387" i="5"/>
  <c r="E41" i="6"/>
  <c r="I171" i="3"/>
  <c r="I171" i="4"/>
  <c r="H45" i="3"/>
  <c r="G41" i="7"/>
  <c r="I206" i="4"/>
  <c r="I428" i="6"/>
  <c r="I114" i="4"/>
  <c r="H36" i="4"/>
  <c r="H132" i="4"/>
  <c r="H626" i="43"/>
  <c r="S613" i="42"/>
  <c r="AG613" i="42" s="1"/>
  <c r="C626" i="43"/>
  <c r="I242" i="5"/>
  <c r="I119" i="3"/>
  <c r="F62" i="32"/>
  <c r="I116" i="5"/>
  <c r="I218" i="4"/>
  <c r="E35" i="5"/>
  <c r="G51" i="6"/>
  <c r="I235" i="7"/>
  <c r="I305" i="6"/>
  <c r="I146" i="4"/>
  <c r="I293" i="3"/>
  <c r="I380" i="6"/>
  <c r="H418" i="4"/>
  <c r="E35" i="4"/>
  <c r="I233" i="7"/>
  <c r="I384" i="5"/>
  <c r="I126" i="6"/>
  <c r="I646" i="5"/>
  <c r="I646" i="3"/>
  <c r="I383" i="6"/>
  <c r="I208" i="5"/>
  <c r="I365" i="7"/>
  <c r="I118" i="7"/>
  <c r="I360" i="7"/>
  <c r="I312" i="4"/>
  <c r="I116" i="4"/>
  <c r="I325" i="3"/>
  <c r="I234" i="4"/>
  <c r="I241" i="5"/>
  <c r="I205" i="4"/>
  <c r="I137" i="5"/>
  <c r="I197" i="6"/>
  <c r="I361" i="5"/>
  <c r="I333" i="6"/>
  <c r="I401" i="6"/>
  <c r="H33" i="4"/>
  <c r="H340" i="7"/>
  <c r="I233" i="6"/>
  <c r="I617" i="4"/>
  <c r="G36" i="4"/>
  <c r="H39" i="4"/>
  <c r="E42" i="7"/>
  <c r="H41" i="6"/>
  <c r="I321" i="3"/>
  <c r="I375" i="5"/>
  <c r="E41" i="5"/>
  <c r="H45" i="7"/>
  <c r="I385" i="7"/>
  <c r="G38" i="5"/>
  <c r="I437" i="6"/>
  <c r="I429" i="7"/>
  <c r="I608" i="1"/>
  <c r="I123" i="3"/>
  <c r="I233" i="3"/>
  <c r="I624" i="42"/>
  <c r="I242" i="6"/>
  <c r="I293" i="5"/>
  <c r="H52" i="3"/>
  <c r="I166" i="5"/>
  <c r="I218" i="3"/>
  <c r="I223" i="7"/>
  <c r="I391" i="7"/>
  <c r="I126" i="7"/>
  <c r="I364" i="7"/>
  <c r="I365" i="4"/>
  <c r="I156" i="4"/>
  <c r="I312" i="6"/>
  <c r="I116" i="6"/>
  <c r="I353" i="7"/>
  <c r="I361" i="7"/>
  <c r="I308" i="4"/>
  <c r="I379" i="7"/>
  <c r="I321" i="4"/>
  <c r="I302" i="6"/>
  <c r="I227" i="6"/>
  <c r="I126" i="5"/>
  <c r="I364" i="6"/>
  <c r="I208" i="3"/>
  <c r="I287" i="5"/>
  <c r="I360" i="5"/>
  <c r="I312" i="5"/>
  <c r="I146" i="7"/>
  <c r="I325" i="4"/>
  <c r="I590" i="3"/>
  <c r="I172" i="6"/>
  <c r="I205" i="3"/>
  <c r="I137" i="7"/>
  <c r="I197" i="7"/>
  <c r="I233" i="5"/>
  <c r="I411" i="7"/>
  <c r="G51" i="36"/>
  <c r="G34" i="7"/>
  <c r="H340" i="3"/>
  <c r="I384" i="3"/>
  <c r="I209" i="6"/>
  <c r="H418" i="7"/>
  <c r="G44" i="6"/>
  <c r="G36" i="3"/>
  <c r="I218" i="7"/>
  <c r="H50" i="4"/>
  <c r="H44" i="6"/>
  <c r="I389" i="6"/>
  <c r="I387" i="3"/>
  <c r="E41" i="4"/>
  <c r="H45" i="6"/>
  <c r="I384" i="6"/>
  <c r="I206" i="3"/>
  <c r="I428" i="7"/>
  <c r="G45" i="7"/>
  <c r="I437" i="5"/>
  <c r="I429" i="6"/>
  <c r="I423" i="5"/>
  <c r="E132" i="7"/>
  <c r="I623" i="42"/>
  <c r="D51" i="6"/>
  <c r="I348" i="3"/>
  <c r="I119" i="4"/>
  <c r="I119" i="5"/>
  <c r="E37" i="6"/>
  <c r="I294" i="5"/>
  <c r="I380" i="5"/>
  <c r="I131" i="7"/>
  <c r="I302" i="7"/>
  <c r="I156" i="7"/>
  <c r="I360" i="6"/>
  <c r="I146" i="3"/>
  <c r="I223" i="6"/>
  <c r="I387" i="4"/>
  <c r="I428" i="4"/>
  <c r="I227" i="7"/>
  <c r="I305" i="4"/>
  <c r="I302" i="5"/>
  <c r="I235" i="5"/>
  <c r="I126" i="4"/>
  <c r="I130" i="7"/>
  <c r="I305" i="3"/>
  <c r="I305" i="5"/>
  <c r="I383" i="5"/>
  <c r="I365" i="3"/>
  <c r="I287" i="4"/>
  <c r="I118" i="6"/>
  <c r="I325" i="5"/>
  <c r="I234" i="6"/>
  <c r="I172" i="5"/>
  <c r="I137" i="4"/>
  <c r="I209" i="5"/>
  <c r="I411" i="4"/>
  <c r="I308" i="3"/>
  <c r="E37" i="3"/>
  <c r="I384" i="7"/>
  <c r="I209" i="4"/>
  <c r="I388" i="3"/>
  <c r="H418" i="3"/>
  <c r="G39" i="3"/>
  <c r="I218" i="5"/>
  <c r="H50" i="3"/>
  <c r="H39" i="7"/>
  <c r="E35" i="3"/>
  <c r="I375" i="3"/>
  <c r="H45" i="5"/>
  <c r="I223" i="4"/>
  <c r="I612" i="1"/>
  <c r="I206" i="7"/>
  <c r="I131" i="5"/>
  <c r="I428" i="3"/>
  <c r="I437" i="4"/>
  <c r="I429" i="5"/>
  <c r="I123" i="5"/>
  <c r="I123" i="6"/>
  <c r="I114" i="7"/>
  <c r="H36" i="7"/>
  <c r="H132" i="7"/>
  <c r="I379" i="5"/>
  <c r="I623" i="43"/>
  <c r="I348" i="4"/>
  <c r="I131" i="3"/>
  <c r="I166" i="7"/>
  <c r="S608" i="43"/>
  <c r="AG608" i="43" s="1"/>
  <c r="S611" i="43"/>
  <c r="AG611" i="43" s="1"/>
  <c r="S612" i="43"/>
  <c r="AG612" i="43" s="1"/>
  <c r="I646" i="41"/>
  <c r="S613" i="43"/>
  <c r="AG613" i="43" s="1"/>
  <c r="I530" i="1"/>
  <c r="S608" i="42"/>
  <c r="AG608" i="42" s="1"/>
  <c r="M626" i="42"/>
  <c r="I270" i="1"/>
  <c r="B236" i="4"/>
  <c r="I391" i="6"/>
  <c r="I128" i="6"/>
  <c r="I128" i="4"/>
  <c r="I128" i="5"/>
  <c r="I391" i="5"/>
  <c r="E39" i="4"/>
  <c r="I414" i="3"/>
  <c r="I398" i="3"/>
  <c r="I401" i="5"/>
  <c r="I403" i="3"/>
  <c r="I399" i="5"/>
  <c r="I400" i="6"/>
  <c r="I423" i="6"/>
  <c r="I173" i="7"/>
  <c r="I401" i="3"/>
  <c r="I401" i="4"/>
  <c r="I173" i="3"/>
  <c r="H184" i="6"/>
  <c r="H184" i="3"/>
  <c r="I399" i="4"/>
  <c r="I401" i="7"/>
  <c r="H444" i="4"/>
  <c r="I173" i="5"/>
  <c r="I173" i="4"/>
  <c r="I400" i="4"/>
  <c r="I403" i="6"/>
  <c r="E34" i="3"/>
  <c r="E34" i="5"/>
  <c r="E34" i="7"/>
  <c r="E34" i="4"/>
  <c r="E34" i="6"/>
  <c r="I400" i="5"/>
  <c r="I398" i="6"/>
  <c r="I400" i="7"/>
  <c r="I400" i="3"/>
  <c r="I374" i="1"/>
  <c r="I608" i="32"/>
  <c r="I608" i="36"/>
  <c r="C626" i="1"/>
  <c r="I243" i="5"/>
  <c r="I398" i="7"/>
  <c r="C626" i="36"/>
  <c r="I624" i="1"/>
  <c r="H184" i="7"/>
  <c r="H184" i="5"/>
  <c r="H184" i="4"/>
  <c r="I224" i="6"/>
  <c r="E39" i="5"/>
  <c r="I224" i="7"/>
  <c r="I398" i="5"/>
  <c r="I398" i="4"/>
  <c r="E39" i="7"/>
  <c r="I399" i="7"/>
  <c r="I224" i="4"/>
  <c r="I399" i="6"/>
  <c r="I399" i="3"/>
  <c r="I612" i="32"/>
  <c r="I612" i="36"/>
  <c r="E39" i="6"/>
  <c r="C210" i="5"/>
  <c r="I192" i="7"/>
  <c r="I192" i="5"/>
  <c r="I332" i="3"/>
  <c r="G184" i="4"/>
  <c r="G184" i="7"/>
  <c r="D47" i="5"/>
  <c r="I224" i="5"/>
  <c r="I224" i="3"/>
  <c r="C210" i="7"/>
  <c r="C210" i="6"/>
  <c r="I279" i="4"/>
  <c r="G184" i="3"/>
  <c r="G184" i="6"/>
  <c r="I241" i="7"/>
  <c r="I243" i="4"/>
  <c r="I243" i="7"/>
  <c r="I192" i="4"/>
  <c r="I192" i="6"/>
  <c r="I332" i="7"/>
  <c r="I332" i="4"/>
  <c r="I403" i="7"/>
  <c r="I286" i="7"/>
  <c r="I286" i="6"/>
  <c r="I286" i="5"/>
  <c r="D47" i="7"/>
  <c r="D47" i="3"/>
  <c r="C210" i="3"/>
  <c r="C210" i="4"/>
  <c r="E39" i="3"/>
  <c r="D47" i="4"/>
  <c r="D47" i="6"/>
  <c r="E36" i="3"/>
  <c r="E36" i="5"/>
  <c r="E36" i="4"/>
  <c r="E36" i="6"/>
  <c r="E36" i="7"/>
  <c r="C36" i="5"/>
  <c r="C36" i="6"/>
  <c r="C36" i="3"/>
  <c r="C36" i="4"/>
  <c r="C36" i="7"/>
  <c r="I365" i="32"/>
  <c r="H36" i="32"/>
  <c r="I180" i="32"/>
  <c r="I207" i="36"/>
  <c r="I154" i="8"/>
  <c r="I154" i="36"/>
  <c r="I391" i="35"/>
  <c r="I391" i="34"/>
  <c r="I311" i="32"/>
  <c r="I623" i="32"/>
  <c r="I611" i="32"/>
  <c r="I611" i="36"/>
  <c r="H626" i="32"/>
  <c r="H626" i="36"/>
  <c r="H626" i="1"/>
  <c r="H52" i="32"/>
  <c r="H52" i="1"/>
  <c r="G51" i="8"/>
  <c r="I181" i="8"/>
  <c r="I312" i="8"/>
  <c r="I208" i="8"/>
  <c r="I208" i="36"/>
  <c r="I156" i="32"/>
  <c r="I156" i="36"/>
  <c r="I363" i="36"/>
  <c r="I287" i="36"/>
  <c r="I286" i="8"/>
  <c r="I286" i="32"/>
  <c r="I233" i="32"/>
  <c r="I233" i="36"/>
  <c r="I620" i="43"/>
  <c r="I620" i="3"/>
  <c r="I620" i="41"/>
  <c r="I620" i="4"/>
  <c r="I620" i="5"/>
  <c r="I620" i="6"/>
  <c r="I620" i="7"/>
  <c r="I254" i="4"/>
  <c r="I254" i="5"/>
  <c r="I254" i="6"/>
  <c r="I254" i="7"/>
  <c r="I254" i="3"/>
  <c r="I436" i="4"/>
  <c r="I436" i="5"/>
  <c r="I436" i="6"/>
  <c r="I436" i="7"/>
  <c r="I436" i="3"/>
  <c r="I337" i="5"/>
  <c r="I337" i="6"/>
  <c r="I337" i="7"/>
  <c r="I337" i="3"/>
  <c r="I337" i="4"/>
  <c r="I259" i="3"/>
  <c r="I259" i="5"/>
  <c r="I259" i="7"/>
  <c r="I259" i="4"/>
  <c r="I259" i="6"/>
  <c r="I434" i="5"/>
  <c r="I434" i="6"/>
  <c r="I434" i="3"/>
  <c r="I252" i="4"/>
  <c r="I252" i="5"/>
  <c r="I252" i="6"/>
  <c r="I252" i="7"/>
  <c r="I252" i="3"/>
  <c r="C43" i="4"/>
  <c r="I407" i="7"/>
  <c r="I416" i="3"/>
  <c r="I365" i="36"/>
  <c r="I365" i="8"/>
  <c r="I180" i="8"/>
  <c r="I209" i="32"/>
  <c r="I209" i="8"/>
  <c r="I209" i="36"/>
  <c r="I206" i="1"/>
  <c r="I207" i="1"/>
  <c r="I414" i="7"/>
  <c r="I414" i="6"/>
  <c r="I414" i="4"/>
  <c r="I414" i="5"/>
  <c r="E48" i="3"/>
  <c r="E48" i="5"/>
  <c r="E48" i="6"/>
  <c r="E48" i="7"/>
  <c r="E48" i="4"/>
  <c r="I364" i="1"/>
  <c r="I348" i="32"/>
  <c r="I311" i="1"/>
  <c r="I285" i="34"/>
  <c r="I285" i="36"/>
  <c r="I285" i="8"/>
  <c r="I234" i="1"/>
  <c r="I623" i="36"/>
  <c r="I362" i="32"/>
  <c r="I362" i="1"/>
  <c r="G51" i="32"/>
  <c r="I270" i="8"/>
  <c r="I181" i="32"/>
  <c r="I312" i="32"/>
  <c r="I208" i="32"/>
  <c r="I156" i="1"/>
  <c r="I156" i="8"/>
  <c r="I286" i="1"/>
  <c r="I286" i="36"/>
  <c r="I235" i="1"/>
  <c r="E99" i="43"/>
  <c r="E99" i="41"/>
  <c r="E93" i="3"/>
  <c r="E93" i="6"/>
  <c r="E93" i="7"/>
  <c r="E15" i="7" s="1"/>
  <c r="C37" i="3"/>
  <c r="C37" i="6"/>
  <c r="C35" i="4"/>
  <c r="C35" i="5"/>
  <c r="C35" i="7"/>
  <c r="C35" i="3"/>
  <c r="I415" i="3"/>
  <c r="I415" i="4"/>
  <c r="I415" i="5"/>
  <c r="I415" i="6"/>
  <c r="I415" i="7"/>
  <c r="G33" i="4"/>
  <c r="G33" i="6"/>
  <c r="I332" i="6"/>
  <c r="I296" i="5"/>
  <c r="I296" i="7"/>
  <c r="I296" i="6"/>
  <c r="I403" i="4"/>
  <c r="C184" i="3"/>
  <c r="C184" i="7"/>
  <c r="I152" i="4"/>
  <c r="C34" i="6"/>
  <c r="C34" i="5"/>
  <c r="E33" i="3"/>
  <c r="E33" i="5"/>
  <c r="E33" i="7"/>
  <c r="E33" i="4"/>
  <c r="C33" i="5"/>
  <c r="C33" i="7"/>
  <c r="I365" i="1"/>
  <c r="I209" i="1"/>
  <c r="I182" i="1"/>
  <c r="I207" i="8"/>
  <c r="I154" i="32"/>
  <c r="I391" i="8"/>
  <c r="I364" i="32"/>
  <c r="I364" i="36"/>
  <c r="I311" i="36"/>
  <c r="I285" i="32"/>
  <c r="I285" i="1"/>
  <c r="I234" i="8"/>
  <c r="I362" i="8"/>
  <c r="I362" i="36"/>
  <c r="I181" i="36"/>
  <c r="I312" i="1"/>
  <c r="I363" i="8"/>
  <c r="I363" i="32"/>
  <c r="I287" i="1"/>
  <c r="I235" i="32"/>
  <c r="I235" i="36"/>
  <c r="I233" i="1"/>
  <c r="G52" i="1"/>
  <c r="B39" i="4"/>
  <c r="C39" i="5"/>
  <c r="C39" i="7"/>
  <c r="C39" i="4"/>
  <c r="C39" i="3"/>
  <c r="C39" i="6"/>
  <c r="I624" i="34"/>
  <c r="I180" i="36"/>
  <c r="I207" i="32"/>
  <c r="I154" i="1"/>
  <c r="I391" i="32"/>
  <c r="I391" i="1"/>
  <c r="I364" i="8"/>
  <c r="I311" i="8"/>
  <c r="I623" i="34"/>
  <c r="I623" i="1"/>
  <c r="H53" i="8"/>
  <c r="H52" i="36"/>
  <c r="H52" i="8"/>
  <c r="G51" i="1"/>
  <c r="I181" i="1"/>
  <c r="I312" i="36"/>
  <c r="I208" i="1"/>
  <c r="G418" i="6"/>
  <c r="G418" i="4"/>
  <c r="G418" i="7"/>
  <c r="I363" i="1"/>
  <c r="I287" i="8"/>
  <c r="I287" i="32"/>
  <c r="I286" i="34"/>
  <c r="I260" i="32"/>
  <c r="I235" i="8"/>
  <c r="I233" i="8"/>
  <c r="I157" i="36"/>
  <c r="G93" i="4"/>
  <c r="G15" i="4" s="1"/>
  <c r="G93" i="7"/>
  <c r="G15" i="7" s="1"/>
  <c r="G50" i="36"/>
  <c r="I332" i="5"/>
  <c r="I606" i="6"/>
  <c r="I296" i="4"/>
  <c r="I296" i="3"/>
  <c r="I403" i="5"/>
  <c r="C184" i="4"/>
  <c r="C184" i="5"/>
  <c r="I152" i="3"/>
  <c r="H52" i="34"/>
  <c r="I363" i="34"/>
  <c r="I364" i="34"/>
  <c r="I621" i="7"/>
  <c r="I313" i="34"/>
  <c r="G50" i="34"/>
  <c r="H100" i="41"/>
  <c r="H100" i="3"/>
  <c r="H22" i="3" s="1"/>
  <c r="H100" i="6"/>
  <c r="H22" i="6" s="1"/>
  <c r="H100" i="5"/>
  <c r="H22" i="5" s="1"/>
  <c r="H100" i="4"/>
  <c r="H22" i="4" s="1"/>
  <c r="H100" i="7"/>
  <c r="E100" i="43"/>
  <c r="E100" i="41"/>
  <c r="E100" i="4"/>
  <c r="E100" i="5"/>
  <c r="E100" i="6"/>
  <c r="E100" i="3"/>
  <c r="E100" i="7"/>
  <c r="C100" i="43"/>
  <c r="C100" i="41"/>
  <c r="C100" i="4"/>
  <c r="C100" i="5"/>
  <c r="C100" i="6"/>
  <c r="C100" i="3"/>
  <c r="C100" i="7"/>
  <c r="G95" i="6"/>
  <c r="G17" i="6" s="1"/>
  <c r="G95" i="3"/>
  <c r="I612" i="34"/>
  <c r="D88" i="41"/>
  <c r="E88" i="41"/>
  <c r="B96" i="3"/>
  <c r="H96" i="3"/>
  <c r="H18" i="3" s="1"/>
  <c r="D96" i="4"/>
  <c r="C96" i="7"/>
  <c r="H96" i="7"/>
  <c r="H18" i="7" s="1"/>
  <c r="H96" i="4"/>
  <c r="E96" i="5"/>
  <c r="H96" i="5"/>
  <c r="H18" i="5" s="1"/>
  <c r="E96" i="6"/>
  <c r="G96" i="7"/>
  <c r="G18" i="7" s="1"/>
  <c r="G88" i="41"/>
  <c r="C88" i="41"/>
  <c r="H88" i="41"/>
  <c r="C96" i="3"/>
  <c r="D96" i="3"/>
  <c r="E96" i="3"/>
  <c r="G96" i="3"/>
  <c r="C96" i="4"/>
  <c r="E96" i="4"/>
  <c r="G96" i="4"/>
  <c r="G18" i="4" s="1"/>
  <c r="C96" i="5"/>
  <c r="D96" i="5"/>
  <c r="C96" i="6"/>
  <c r="D96" i="6"/>
  <c r="G96" i="6"/>
  <c r="D96" i="7"/>
  <c r="G96" i="5"/>
  <c r="G18" i="5" s="1"/>
  <c r="H96" i="6"/>
  <c r="E96" i="7"/>
  <c r="E88" i="43"/>
  <c r="G88" i="43"/>
  <c r="H88" i="43"/>
  <c r="C88" i="43"/>
  <c r="D88" i="43"/>
  <c r="H51" i="34"/>
  <c r="I287" i="34"/>
  <c r="I261" i="35"/>
  <c r="H314" i="4"/>
  <c r="G314" i="5"/>
  <c r="G314" i="6"/>
  <c r="G314" i="7"/>
  <c r="G314" i="3"/>
  <c r="H314" i="3"/>
  <c r="G314" i="4"/>
  <c r="H314" i="5"/>
  <c r="H314" i="6"/>
  <c r="H314" i="7"/>
  <c r="G53" i="34"/>
  <c r="I365" i="34"/>
  <c r="I260" i="34"/>
  <c r="I442" i="34"/>
  <c r="I632" i="3"/>
  <c r="E53" i="34"/>
  <c r="I233" i="34"/>
  <c r="I614" i="4"/>
  <c r="I614" i="6"/>
  <c r="G158" i="4"/>
  <c r="G158" i="7"/>
  <c r="G158" i="5"/>
  <c r="G158" i="6"/>
  <c r="G158" i="3"/>
  <c r="I426" i="5"/>
  <c r="I426" i="4"/>
  <c r="I426" i="3"/>
  <c r="I244" i="6"/>
  <c r="I244" i="5"/>
  <c r="I247" i="4"/>
  <c r="I247" i="6"/>
  <c r="I247" i="3"/>
  <c r="I433" i="3"/>
  <c r="H101" i="6"/>
  <c r="H23" i="6" s="1"/>
  <c r="H101" i="3"/>
  <c r="H23" i="3" s="1"/>
  <c r="E101" i="7"/>
  <c r="E101" i="5"/>
  <c r="E23" i="5" s="1"/>
  <c r="C101" i="5"/>
  <c r="H50" i="34"/>
  <c r="E98" i="7"/>
  <c r="E20" i="7" s="1"/>
  <c r="E98" i="4"/>
  <c r="E20" i="4" s="1"/>
  <c r="I208" i="34"/>
  <c r="I183" i="34"/>
  <c r="I312" i="34"/>
  <c r="I261" i="34"/>
  <c r="I611" i="34"/>
  <c r="I608" i="34"/>
  <c r="G100" i="41"/>
  <c r="G100" i="6"/>
  <c r="G22" i="6" s="1"/>
  <c r="G100" i="3"/>
  <c r="G22" i="3" s="1"/>
  <c r="G100" i="4"/>
  <c r="G22" i="4" s="1"/>
  <c r="G100" i="7"/>
  <c r="G22" i="7" s="1"/>
  <c r="G100" i="5"/>
  <c r="G22" i="5" s="1"/>
  <c r="D100" i="5"/>
  <c r="D100" i="4"/>
  <c r="D100" i="3"/>
  <c r="D100" i="7"/>
  <c r="D100" i="6"/>
  <c r="I234" i="34"/>
  <c r="I149" i="4"/>
  <c r="C158" i="5"/>
  <c r="I311" i="34"/>
  <c r="I207" i="34"/>
  <c r="I230" i="7"/>
  <c r="I230" i="5"/>
  <c r="C47" i="4"/>
  <c r="C47" i="3"/>
  <c r="C47" i="5"/>
  <c r="C47" i="7"/>
  <c r="C47" i="6"/>
  <c r="I609" i="6"/>
  <c r="I426" i="7"/>
  <c r="I426" i="6"/>
  <c r="I244" i="7"/>
  <c r="I244" i="4"/>
  <c r="I244" i="3"/>
  <c r="C314" i="6"/>
  <c r="I247" i="5"/>
  <c r="I247" i="7"/>
  <c r="I433" i="6"/>
  <c r="I433" i="7"/>
  <c r="I285" i="35"/>
  <c r="G51" i="35"/>
  <c r="I364" i="35"/>
  <c r="I312" i="35"/>
  <c r="I608" i="35"/>
  <c r="G52" i="35"/>
  <c r="I209" i="35"/>
  <c r="H51" i="35"/>
  <c r="H52" i="35"/>
  <c r="E53" i="35"/>
  <c r="I365" i="35"/>
  <c r="I363" i="35"/>
  <c r="I442" i="35"/>
  <c r="G53" i="35"/>
  <c r="I208" i="35"/>
  <c r="H50" i="35"/>
  <c r="H53" i="35"/>
  <c r="I313" i="35"/>
  <c r="I287" i="35"/>
  <c r="I234" i="35"/>
  <c r="I260" i="35"/>
  <c r="I233" i="35"/>
  <c r="G50" i="35"/>
  <c r="I311" i="35"/>
  <c r="I155" i="35"/>
  <c r="I286" i="35"/>
  <c r="I235" i="35"/>
  <c r="I207" i="35" l="1"/>
  <c r="G50" i="32"/>
  <c r="D46" i="6"/>
  <c r="C158" i="4"/>
  <c r="G98" i="7"/>
  <c r="G20" i="7" s="1"/>
  <c r="I606" i="7"/>
  <c r="D236" i="6"/>
  <c r="D236" i="5"/>
  <c r="E23" i="7"/>
  <c r="C132" i="4"/>
  <c r="D132" i="4"/>
  <c r="I206" i="32"/>
  <c r="C101" i="7"/>
  <c r="H53" i="34"/>
  <c r="I386" i="5"/>
  <c r="I206" i="36"/>
  <c r="C34" i="4"/>
  <c r="E15" i="3"/>
  <c r="I183" i="1"/>
  <c r="C132" i="5"/>
  <c r="S611" i="42"/>
  <c r="AG611" i="42" s="1"/>
  <c r="I313" i="32"/>
  <c r="B236" i="7"/>
  <c r="C314" i="4"/>
  <c r="G95" i="4"/>
  <c r="G17" i="4" s="1"/>
  <c r="C132" i="6"/>
  <c r="B184" i="4"/>
  <c r="I279" i="3"/>
  <c r="C314" i="5"/>
  <c r="B158" i="6"/>
  <c r="G98" i="6"/>
  <c r="G20" i="6" s="1"/>
  <c r="I175" i="6"/>
  <c r="H93" i="6"/>
  <c r="H15" i="6" s="1"/>
  <c r="E53" i="1"/>
  <c r="I155" i="1"/>
  <c r="B236" i="3"/>
  <c r="I230" i="6"/>
  <c r="C626" i="34"/>
  <c r="G98" i="5"/>
  <c r="G20" i="5" s="1"/>
  <c r="E98" i="5"/>
  <c r="E20" i="5" s="1"/>
  <c r="E98" i="6"/>
  <c r="E20" i="6" s="1"/>
  <c r="I632" i="5"/>
  <c r="H18" i="4"/>
  <c r="H22" i="7"/>
  <c r="D98" i="7"/>
  <c r="G101" i="7"/>
  <c r="G23" i="7" s="1"/>
  <c r="I417" i="6"/>
  <c r="G94" i="7"/>
  <c r="G16" i="7" s="1"/>
  <c r="E104" i="3"/>
  <c r="E26" i="3" s="1"/>
  <c r="I182" i="32"/>
  <c r="D97" i="5"/>
  <c r="H97" i="6"/>
  <c r="H19" i="6" s="1"/>
  <c r="E15" i="6"/>
  <c r="I417" i="7"/>
  <c r="I303" i="3"/>
  <c r="G104" i="3"/>
  <c r="G26" i="3" s="1"/>
  <c r="I218" i="32"/>
  <c r="G97" i="7"/>
  <c r="G19" i="7" s="1"/>
  <c r="E97" i="5"/>
  <c r="I374" i="5"/>
  <c r="D184" i="6"/>
  <c r="I614" i="7"/>
  <c r="I621" i="6"/>
  <c r="I250" i="6"/>
  <c r="I250" i="5"/>
  <c r="D288" i="3"/>
  <c r="C626" i="32"/>
  <c r="I372" i="7"/>
  <c r="I279" i="7"/>
  <c r="R626" i="42"/>
  <c r="C46" i="4"/>
  <c r="G18" i="6"/>
  <c r="I182" i="34"/>
  <c r="H95" i="6"/>
  <c r="H17" i="6" s="1"/>
  <c r="H95" i="5"/>
  <c r="H17" i="5" s="1"/>
  <c r="G100" i="43"/>
  <c r="H626" i="35"/>
  <c r="I234" i="36"/>
  <c r="I183" i="36"/>
  <c r="G18" i="3"/>
  <c r="I611" i="35"/>
  <c r="H95" i="7"/>
  <c r="H17" i="7" s="1"/>
  <c r="C101" i="6"/>
  <c r="I643" i="3"/>
  <c r="I313" i="3"/>
  <c r="E22" i="3"/>
  <c r="C98" i="6"/>
  <c r="H98" i="7"/>
  <c r="H20" i="7" s="1"/>
  <c r="H50" i="32"/>
  <c r="H51" i="1"/>
  <c r="I182" i="8"/>
  <c r="H97" i="5"/>
  <c r="H19" i="5" s="1"/>
  <c r="C97" i="7"/>
  <c r="C34" i="7"/>
  <c r="E93" i="5"/>
  <c r="E15" i="5" s="1"/>
  <c r="E53" i="8"/>
  <c r="C43" i="5"/>
  <c r="C132" i="7"/>
  <c r="G97" i="4"/>
  <c r="G19" i="4" s="1"/>
  <c r="I609" i="3"/>
  <c r="I348" i="1"/>
  <c r="I201" i="4"/>
  <c r="I407" i="3"/>
  <c r="I183" i="5"/>
  <c r="I624" i="36"/>
  <c r="I646" i="42"/>
  <c r="C43" i="6"/>
  <c r="C43" i="3"/>
  <c r="I372" i="4"/>
  <c r="I443" i="7"/>
  <c r="I639" i="7"/>
  <c r="M626" i="43"/>
  <c r="D44" i="3"/>
  <c r="D18" i="3" s="1"/>
  <c r="C314" i="7"/>
  <c r="I183" i="35"/>
  <c r="I182" i="35"/>
  <c r="D314" i="3"/>
  <c r="D46" i="4"/>
  <c r="H95" i="3"/>
  <c r="H17" i="3" s="1"/>
  <c r="C314" i="3"/>
  <c r="I157" i="34"/>
  <c r="C626" i="35"/>
  <c r="G95" i="7"/>
  <c r="G17" i="7" s="1"/>
  <c r="H98" i="4"/>
  <c r="H20" i="4" s="1"/>
  <c r="I606" i="3"/>
  <c r="H93" i="7"/>
  <c r="H15" i="7" s="1"/>
  <c r="H51" i="32"/>
  <c r="C97" i="3"/>
  <c r="I443" i="6"/>
  <c r="I386" i="4"/>
  <c r="H94" i="6"/>
  <c r="H16" i="6" s="1"/>
  <c r="I313" i="1"/>
  <c r="C132" i="3"/>
  <c r="I201" i="6"/>
  <c r="I407" i="6"/>
  <c r="B184" i="6"/>
  <c r="I381" i="5"/>
  <c r="I372" i="5"/>
  <c r="C34" i="3"/>
  <c r="B184" i="7"/>
  <c r="I386" i="3"/>
  <c r="D36" i="3"/>
  <c r="B35" i="5"/>
  <c r="B35" i="7"/>
  <c r="D314" i="7"/>
  <c r="I149" i="5"/>
  <c r="I640" i="7"/>
  <c r="H101" i="4"/>
  <c r="H23" i="4" s="1"/>
  <c r="I433" i="4"/>
  <c r="I96" i="3"/>
  <c r="G17" i="3"/>
  <c r="H93" i="3"/>
  <c r="H15" i="3" s="1"/>
  <c r="G52" i="36"/>
  <c r="I234" i="32"/>
  <c r="I260" i="8"/>
  <c r="D132" i="3"/>
  <c r="I206" i="8"/>
  <c r="G53" i="8"/>
  <c r="H53" i="32"/>
  <c r="I183" i="8"/>
  <c r="I201" i="5"/>
  <c r="B35" i="4"/>
  <c r="B98" i="7"/>
  <c r="I592" i="7"/>
  <c r="I377" i="6"/>
  <c r="H53" i="1"/>
  <c r="I149" i="3"/>
  <c r="I593" i="3"/>
  <c r="I640" i="6"/>
  <c r="E101" i="3"/>
  <c r="E23" i="3" s="1"/>
  <c r="I647" i="5"/>
  <c r="I631" i="4"/>
  <c r="I124" i="7"/>
  <c r="I632" i="6"/>
  <c r="I249" i="7"/>
  <c r="I156" i="34"/>
  <c r="G101" i="4"/>
  <c r="G23" i="4" s="1"/>
  <c r="I147" i="5"/>
  <c r="I386" i="7"/>
  <c r="H93" i="4"/>
  <c r="H15" i="4" s="1"/>
  <c r="I157" i="32"/>
  <c r="I417" i="3"/>
  <c r="E104" i="4"/>
  <c r="E26" i="4" s="1"/>
  <c r="C97" i="4"/>
  <c r="I147" i="6"/>
  <c r="I190" i="3"/>
  <c r="I276" i="4"/>
  <c r="I189" i="6"/>
  <c r="D33" i="6"/>
  <c r="I582" i="42"/>
  <c r="I166" i="8"/>
  <c r="I381" i="6"/>
  <c r="D132" i="5"/>
  <c r="B158" i="4"/>
  <c r="I175" i="3"/>
  <c r="C51" i="6"/>
  <c r="C158" i="6"/>
  <c r="C33" i="6"/>
  <c r="I137" i="6"/>
  <c r="I423" i="3"/>
  <c r="I230" i="3"/>
  <c r="I149" i="7"/>
  <c r="B158" i="7"/>
  <c r="I650" i="6"/>
  <c r="I593" i="5"/>
  <c r="H95" i="4"/>
  <c r="H17" i="4" s="1"/>
  <c r="E101" i="6"/>
  <c r="E23" i="6" s="1"/>
  <c r="I647" i="6"/>
  <c r="I631" i="3"/>
  <c r="I633" i="4"/>
  <c r="C46" i="5"/>
  <c r="I643" i="4"/>
  <c r="I181" i="34"/>
  <c r="H18" i="6"/>
  <c r="I644" i="6"/>
  <c r="I644" i="5"/>
  <c r="I209" i="34"/>
  <c r="C98" i="7"/>
  <c r="C98" i="4"/>
  <c r="C20" i="4" s="1"/>
  <c r="D98" i="3"/>
  <c r="G101" i="3"/>
  <c r="G23" i="3" s="1"/>
  <c r="I651" i="5"/>
  <c r="I443" i="3"/>
  <c r="G94" i="3"/>
  <c r="G16" i="3" s="1"/>
  <c r="G94" i="4"/>
  <c r="G16" i="4" s="1"/>
  <c r="H50" i="36"/>
  <c r="I417" i="5"/>
  <c r="I296" i="8"/>
  <c r="I182" i="36"/>
  <c r="I323" i="3"/>
  <c r="B37" i="3"/>
  <c r="E104" i="6"/>
  <c r="E26" i="6" s="1"/>
  <c r="I155" i="8"/>
  <c r="D97" i="6"/>
  <c r="H97" i="7"/>
  <c r="H19" i="7" s="1"/>
  <c r="C97" i="5"/>
  <c r="C158" i="7"/>
  <c r="I152" i="7"/>
  <c r="I147" i="7"/>
  <c r="I121" i="5"/>
  <c r="I190" i="6"/>
  <c r="I260" i="1"/>
  <c r="E22" i="5"/>
  <c r="I357" i="4"/>
  <c r="G104" i="6"/>
  <c r="G26" i="6" s="1"/>
  <c r="G97" i="3"/>
  <c r="G19" i="3" s="1"/>
  <c r="I374" i="3"/>
  <c r="D39" i="7"/>
  <c r="I273" i="7"/>
  <c r="D288" i="7"/>
  <c r="I296" i="1"/>
  <c r="I609" i="4"/>
  <c r="I613" i="5"/>
  <c r="I189" i="5"/>
  <c r="D33" i="5"/>
  <c r="I621" i="3"/>
  <c r="I201" i="7"/>
  <c r="I613" i="6"/>
  <c r="I131" i="35"/>
  <c r="I250" i="7"/>
  <c r="I131" i="34"/>
  <c r="I624" i="32"/>
  <c r="I372" i="6"/>
  <c r="I279" i="5"/>
  <c r="I192" i="1"/>
  <c r="I189" i="4"/>
  <c r="D33" i="4"/>
  <c r="I225" i="7"/>
  <c r="I225" i="6"/>
  <c r="S623" i="42"/>
  <c r="AG623" i="42" s="1"/>
  <c r="D36" i="5"/>
  <c r="D39" i="6"/>
  <c r="D184" i="3"/>
  <c r="B35" i="3"/>
  <c r="I611" i="1"/>
  <c r="C35" i="6"/>
  <c r="B39" i="6"/>
  <c r="I582" i="35"/>
  <c r="I631" i="7"/>
  <c r="I124" i="3"/>
  <c r="I632" i="4"/>
  <c r="I644" i="4"/>
  <c r="I650" i="3"/>
  <c r="C158" i="3"/>
  <c r="I137" i="3"/>
  <c r="C33" i="3"/>
  <c r="B47" i="7"/>
  <c r="I125" i="7"/>
  <c r="I593" i="6"/>
  <c r="B99" i="6"/>
  <c r="E101" i="4"/>
  <c r="E23" i="4" s="1"/>
  <c r="H158" i="5"/>
  <c r="I313" i="6"/>
  <c r="C98" i="5"/>
  <c r="I190" i="7"/>
  <c r="I323" i="7"/>
  <c r="B37" i="7"/>
  <c r="H104" i="3"/>
  <c r="H26" i="3" s="1"/>
  <c r="G53" i="32"/>
  <c r="I296" i="32"/>
  <c r="I371" i="3"/>
  <c r="I121" i="4"/>
  <c r="H50" i="8"/>
  <c r="E22" i="6"/>
  <c r="I357" i="7"/>
  <c r="I256" i="4"/>
  <c r="I157" i="1"/>
  <c r="D39" i="4"/>
  <c r="I39" i="4" s="1"/>
  <c r="I273" i="4"/>
  <c r="D288" i="4"/>
  <c r="I354" i="7"/>
  <c r="I301" i="7"/>
  <c r="I276" i="6"/>
  <c r="I605" i="7"/>
  <c r="R626" i="43"/>
  <c r="B39" i="5"/>
  <c r="G33" i="7"/>
  <c r="I433" i="5"/>
  <c r="D46" i="3"/>
  <c r="B47" i="5"/>
  <c r="I125" i="5"/>
  <c r="I230" i="4"/>
  <c r="I650" i="5"/>
  <c r="I650" i="4"/>
  <c r="I640" i="5"/>
  <c r="I592" i="6"/>
  <c r="B98" i="6"/>
  <c r="G98" i="3"/>
  <c r="G20" i="3" s="1"/>
  <c r="G98" i="4"/>
  <c r="G20" i="4" s="1"/>
  <c r="C101" i="3"/>
  <c r="C101" i="4"/>
  <c r="I647" i="3"/>
  <c r="I633" i="3"/>
  <c r="C46" i="7"/>
  <c r="I124" i="4"/>
  <c r="I643" i="7"/>
  <c r="I642" i="6"/>
  <c r="I605" i="4"/>
  <c r="C98" i="3"/>
  <c r="G101" i="6"/>
  <c r="G23" i="6" s="1"/>
  <c r="I651" i="7"/>
  <c r="G94" i="6"/>
  <c r="G16" i="6" s="1"/>
  <c r="G93" i="5"/>
  <c r="G15" i="5" s="1"/>
  <c r="I323" i="4"/>
  <c r="B37" i="4"/>
  <c r="I377" i="7"/>
  <c r="I157" i="8"/>
  <c r="G53" i="36"/>
  <c r="H97" i="4"/>
  <c r="H19" i="4" s="1"/>
  <c r="H97" i="3"/>
  <c r="H19" i="3" s="1"/>
  <c r="C97" i="6"/>
  <c r="I371" i="5"/>
  <c r="D93" i="6"/>
  <c r="H53" i="36"/>
  <c r="I434" i="4"/>
  <c r="D44" i="4"/>
  <c r="D18" i="4" s="1"/>
  <c r="H51" i="36"/>
  <c r="G97" i="5"/>
  <c r="G19" i="5" s="1"/>
  <c r="G97" i="6"/>
  <c r="G19" i="6" s="1"/>
  <c r="I374" i="6"/>
  <c r="I301" i="5"/>
  <c r="I201" i="3"/>
  <c r="D46" i="5"/>
  <c r="I250" i="3"/>
  <c r="H626" i="34"/>
  <c r="I381" i="4"/>
  <c r="I443" i="4"/>
  <c r="I279" i="6"/>
  <c r="I639" i="6"/>
  <c r="I639" i="5"/>
  <c r="D39" i="3"/>
  <c r="C33" i="4"/>
  <c r="B35" i="6"/>
  <c r="I243" i="6"/>
  <c r="D236" i="4"/>
  <c r="D236" i="3"/>
  <c r="D44" i="5"/>
  <c r="D18" i="5" s="1"/>
  <c r="I241" i="4"/>
  <c r="B39" i="7"/>
  <c r="I276" i="5"/>
  <c r="H158" i="4"/>
  <c r="I124" i="5"/>
  <c r="I641" i="4"/>
  <c r="I323" i="5"/>
  <c r="B37" i="5"/>
  <c r="I354" i="5"/>
  <c r="I183" i="3"/>
  <c r="I140" i="32"/>
  <c r="I609" i="5"/>
  <c r="I650" i="7"/>
  <c r="I155" i="34"/>
  <c r="G51" i="34"/>
  <c r="I640" i="4"/>
  <c r="B98" i="5"/>
  <c r="I592" i="5"/>
  <c r="I647" i="7"/>
  <c r="I423" i="7"/>
  <c r="I157" i="6"/>
  <c r="I157" i="3"/>
  <c r="I157" i="4"/>
  <c r="I631" i="6"/>
  <c r="C46" i="6"/>
  <c r="C20" i="6" s="1"/>
  <c r="I643" i="5"/>
  <c r="I642" i="4"/>
  <c r="I642" i="3"/>
  <c r="H100" i="43"/>
  <c r="H98" i="6"/>
  <c r="H20" i="6" s="1"/>
  <c r="H98" i="3"/>
  <c r="H20" i="3" s="1"/>
  <c r="I641" i="5"/>
  <c r="I641" i="3"/>
  <c r="I651" i="4"/>
  <c r="I651" i="3"/>
  <c r="I407" i="4"/>
  <c r="I397" i="6"/>
  <c r="H36" i="8"/>
  <c r="I218" i="8"/>
  <c r="I323" i="6"/>
  <c r="B37" i="6"/>
  <c r="I377" i="5"/>
  <c r="I377" i="4"/>
  <c r="H104" i="4"/>
  <c r="H26" i="4" s="1"/>
  <c r="I313" i="8"/>
  <c r="D97" i="4"/>
  <c r="I386" i="6"/>
  <c r="I606" i="4"/>
  <c r="I417" i="4"/>
  <c r="H94" i="7"/>
  <c r="H16" i="7" s="1"/>
  <c r="H94" i="5"/>
  <c r="H16" i="5" s="1"/>
  <c r="C37" i="4"/>
  <c r="E53" i="32"/>
  <c r="I357" i="6"/>
  <c r="G52" i="32"/>
  <c r="G52" i="8"/>
  <c r="I354" i="3"/>
  <c r="I613" i="7"/>
  <c r="I183" i="4"/>
  <c r="D46" i="7"/>
  <c r="I183" i="7"/>
  <c r="I443" i="5"/>
  <c r="I621" i="4"/>
  <c r="I166" i="32"/>
  <c r="I192" i="8"/>
  <c r="I175" i="5"/>
  <c r="I639" i="4"/>
  <c r="I639" i="3"/>
  <c r="I582" i="43"/>
  <c r="B158" i="3"/>
  <c r="B236" i="6"/>
  <c r="D314" i="6"/>
  <c r="B96" i="6"/>
  <c r="I96" i="6" s="1"/>
  <c r="D314" i="5"/>
  <c r="B96" i="4"/>
  <c r="I96" i="4" s="1"/>
  <c r="C51" i="4"/>
  <c r="C184" i="6"/>
  <c r="H444" i="7"/>
  <c r="I313" i="5"/>
  <c r="D33" i="7"/>
  <c r="I605" i="3"/>
  <c r="I180" i="1"/>
  <c r="I592" i="4"/>
  <c r="B98" i="4"/>
  <c r="I647" i="4"/>
  <c r="H158" i="6"/>
  <c r="I633" i="7"/>
  <c r="B96" i="5"/>
  <c r="I96" i="5" s="1"/>
  <c r="I642" i="5"/>
  <c r="B96" i="7"/>
  <c r="I96" i="7" s="1"/>
  <c r="I642" i="7"/>
  <c r="I407" i="5"/>
  <c r="I397" i="5"/>
  <c r="C37" i="5"/>
  <c r="E93" i="4"/>
  <c r="E15" i="4" s="1"/>
  <c r="I114" i="32"/>
  <c r="I131" i="32"/>
  <c r="S623" i="43"/>
  <c r="AG623" i="43" s="1"/>
  <c r="G52" i="34"/>
  <c r="I181" i="35"/>
  <c r="I157" i="35"/>
  <c r="I613" i="35"/>
  <c r="B47" i="6"/>
  <c r="I125" i="6"/>
  <c r="H101" i="7"/>
  <c r="H23" i="7" s="1"/>
  <c r="H101" i="5"/>
  <c r="H23" i="5" s="1"/>
  <c r="I157" i="5"/>
  <c r="H158" i="7"/>
  <c r="I631" i="5"/>
  <c r="I633" i="6"/>
  <c r="C46" i="3"/>
  <c r="I643" i="6"/>
  <c r="I313" i="4"/>
  <c r="G95" i="5"/>
  <c r="G17" i="5" s="1"/>
  <c r="I644" i="7"/>
  <c r="D98" i="4"/>
  <c r="H98" i="5"/>
  <c r="H20" i="5" s="1"/>
  <c r="D101" i="4"/>
  <c r="B101" i="4"/>
  <c r="I595" i="4"/>
  <c r="I651" i="6"/>
  <c r="I147" i="3"/>
  <c r="I121" i="6"/>
  <c r="G93" i="3"/>
  <c r="G15" i="3" s="1"/>
  <c r="I397" i="7"/>
  <c r="E104" i="5"/>
  <c r="E26" i="5" s="1"/>
  <c r="H104" i="6"/>
  <c r="H26" i="6" s="1"/>
  <c r="H104" i="5"/>
  <c r="H26" i="5" s="1"/>
  <c r="I183" i="32"/>
  <c r="D97" i="3"/>
  <c r="I371" i="4"/>
  <c r="I371" i="6"/>
  <c r="E33" i="6"/>
  <c r="H94" i="4"/>
  <c r="H16" i="4" s="1"/>
  <c r="I427" i="3"/>
  <c r="E22" i="4"/>
  <c r="I357" i="3"/>
  <c r="I256" i="6"/>
  <c r="I303" i="7"/>
  <c r="G104" i="5"/>
  <c r="G26" i="5" s="1"/>
  <c r="I374" i="4"/>
  <c r="I354" i="6"/>
  <c r="I276" i="3"/>
  <c r="I609" i="7"/>
  <c r="I613" i="3"/>
  <c r="I614" i="3"/>
  <c r="I605" i="6"/>
  <c r="I621" i="5"/>
  <c r="I381" i="3"/>
  <c r="I372" i="3"/>
  <c r="I140" i="1"/>
  <c r="I225" i="5"/>
  <c r="B236" i="5"/>
  <c r="I225" i="4"/>
  <c r="I270" i="32"/>
  <c r="S624" i="42"/>
  <c r="AG624" i="42" s="1"/>
  <c r="I166" i="1"/>
  <c r="I582" i="41"/>
  <c r="G33" i="5"/>
  <c r="D132" i="6"/>
  <c r="I128" i="3"/>
  <c r="D36" i="4"/>
  <c r="D184" i="5"/>
  <c r="D184" i="4"/>
  <c r="D132" i="7"/>
  <c r="G418" i="5"/>
  <c r="C51" i="3"/>
  <c r="C51" i="5"/>
  <c r="G418" i="3"/>
  <c r="B47" i="4"/>
  <c r="I125" i="4"/>
  <c r="I124" i="6"/>
  <c r="I397" i="4"/>
  <c r="I371" i="7"/>
  <c r="B93" i="6"/>
  <c r="S624" i="43"/>
  <c r="AG624" i="43" s="1"/>
  <c r="F10" i="32"/>
  <c r="I62" i="32"/>
  <c r="D184" i="7"/>
  <c r="I156" i="35"/>
  <c r="B47" i="3"/>
  <c r="I125" i="3"/>
  <c r="B98" i="3"/>
  <c r="I592" i="3"/>
  <c r="I423" i="4"/>
  <c r="H158" i="3"/>
  <c r="I644" i="3"/>
  <c r="I313" i="36"/>
  <c r="B93" i="5"/>
  <c r="H51" i="8"/>
  <c r="I276" i="7"/>
  <c r="I175" i="4"/>
  <c r="I183" i="6"/>
  <c r="I175" i="7"/>
  <c r="B184" i="3"/>
  <c r="D314" i="4"/>
  <c r="I624" i="35"/>
  <c r="I301" i="3"/>
  <c r="I149" i="6"/>
  <c r="I593" i="7"/>
  <c r="I613" i="34"/>
  <c r="I640" i="3"/>
  <c r="I623" i="35"/>
  <c r="I612" i="35"/>
  <c r="I301" i="4"/>
  <c r="I593" i="4"/>
  <c r="E98" i="3"/>
  <c r="E20" i="3" s="1"/>
  <c r="I157" i="7"/>
  <c r="I633" i="5"/>
  <c r="I632" i="7"/>
  <c r="I313" i="7"/>
  <c r="I235" i="34"/>
  <c r="D98" i="6"/>
  <c r="D20" i="6" s="1"/>
  <c r="D98" i="5"/>
  <c r="I641" i="7"/>
  <c r="I641" i="6"/>
  <c r="D101" i="3"/>
  <c r="G101" i="5"/>
  <c r="G23" i="5" s="1"/>
  <c r="I147" i="4"/>
  <c r="I121" i="7"/>
  <c r="I190" i="5"/>
  <c r="I301" i="6"/>
  <c r="G94" i="5"/>
  <c r="G16" i="5" s="1"/>
  <c r="G50" i="8"/>
  <c r="G93" i="6"/>
  <c r="G15" i="6" s="1"/>
  <c r="H93" i="5"/>
  <c r="H15" i="5" s="1"/>
  <c r="I397" i="3"/>
  <c r="I377" i="3"/>
  <c r="E104" i="7"/>
  <c r="E26" i="7" s="1"/>
  <c r="H104" i="7"/>
  <c r="H26" i="7" s="1"/>
  <c r="I155" i="32"/>
  <c r="D97" i="7"/>
  <c r="I273" i="6"/>
  <c r="D288" i="6"/>
  <c r="I121" i="3"/>
  <c r="I190" i="4"/>
  <c r="I606" i="5"/>
  <c r="H94" i="3"/>
  <c r="H16" i="3" s="1"/>
  <c r="E22" i="7"/>
  <c r="I357" i="5"/>
  <c r="I256" i="7"/>
  <c r="I303" i="4"/>
  <c r="I434" i="7"/>
  <c r="D44" i="7"/>
  <c r="D18" i="7" s="1"/>
  <c r="I260" i="36"/>
  <c r="G104" i="7"/>
  <c r="G26" i="7" s="1"/>
  <c r="G104" i="4"/>
  <c r="G26" i="4" s="1"/>
  <c r="G53" i="1"/>
  <c r="I155" i="36"/>
  <c r="I374" i="7"/>
  <c r="D39" i="5"/>
  <c r="I273" i="5"/>
  <c r="D288" i="5"/>
  <c r="I348" i="8"/>
  <c r="I354" i="4"/>
  <c r="D33" i="3"/>
  <c r="I189" i="3"/>
  <c r="I613" i="4"/>
  <c r="I614" i="5"/>
  <c r="I605" i="5"/>
  <c r="I250" i="4"/>
  <c r="C288" i="7"/>
  <c r="I381" i="7"/>
  <c r="I192" i="32"/>
  <c r="I225" i="3"/>
  <c r="D44" i="6"/>
  <c r="D18" i="6" s="1"/>
  <c r="D36" i="6"/>
  <c r="G33" i="3"/>
  <c r="B158" i="5"/>
  <c r="I128" i="7"/>
  <c r="D236" i="7"/>
  <c r="B184" i="5"/>
  <c r="C43" i="7"/>
  <c r="C37" i="7"/>
  <c r="D36" i="7"/>
  <c r="F62" i="1"/>
  <c r="C51" i="7"/>
  <c r="B39" i="3"/>
  <c r="I624" i="8"/>
  <c r="I634" i="41"/>
  <c r="I634" i="43"/>
  <c r="I417" i="8"/>
  <c r="N88" i="43"/>
  <c r="R88" i="43"/>
  <c r="Q88" i="43"/>
  <c r="M88" i="43"/>
  <c r="O88" i="43"/>
  <c r="M100" i="43"/>
  <c r="O99" i="43"/>
  <c r="I646" i="43"/>
  <c r="D93" i="7"/>
  <c r="D93" i="3"/>
  <c r="I413" i="7"/>
  <c r="I327" i="4"/>
  <c r="C288" i="6"/>
  <c r="D93" i="5"/>
  <c r="D93" i="4"/>
  <c r="I256" i="3"/>
  <c r="S620" i="43"/>
  <c r="AG620" i="43" s="1"/>
  <c r="I417" i="35"/>
  <c r="H103" i="41"/>
  <c r="M626" i="41"/>
  <c r="S624" i="41"/>
  <c r="AG624" i="41" s="1"/>
  <c r="S623" i="41"/>
  <c r="AG623" i="41" s="1"/>
  <c r="S611" i="41"/>
  <c r="AG611" i="41" s="1"/>
  <c r="I413" i="6"/>
  <c r="I431" i="5"/>
  <c r="G88" i="42"/>
  <c r="I620" i="42"/>
  <c r="D88" i="42"/>
  <c r="E88" i="42"/>
  <c r="C88" i="42"/>
  <c r="H88" i="42"/>
  <c r="E100" i="42"/>
  <c r="G100" i="42"/>
  <c r="C100" i="42"/>
  <c r="H100" i="42"/>
  <c r="H103" i="42"/>
  <c r="H25" i="42" s="1"/>
  <c r="E99" i="42"/>
  <c r="I413" i="5"/>
  <c r="I416" i="6"/>
  <c r="I275" i="3"/>
  <c r="I275" i="7"/>
  <c r="I440" i="5"/>
  <c r="D210" i="7"/>
  <c r="D210" i="3"/>
  <c r="I199" i="5"/>
  <c r="I261" i="4"/>
  <c r="I256" i="5"/>
  <c r="I327" i="5"/>
  <c r="O99" i="41"/>
  <c r="B53" i="5"/>
  <c r="M100" i="41"/>
  <c r="I406" i="5"/>
  <c r="H626" i="8"/>
  <c r="I406" i="6"/>
  <c r="I406" i="7"/>
  <c r="I406" i="4"/>
  <c r="I327" i="7"/>
  <c r="I406" i="3"/>
  <c r="B210" i="7"/>
  <c r="I327" i="3"/>
  <c r="D93" i="41"/>
  <c r="G93" i="41"/>
  <c r="H91" i="3"/>
  <c r="H13" i="3" s="1"/>
  <c r="H91" i="5"/>
  <c r="H13" i="5" s="1"/>
  <c r="G91" i="7"/>
  <c r="G13" i="7" s="1"/>
  <c r="C91" i="3"/>
  <c r="C13" i="3" s="1"/>
  <c r="G91" i="3"/>
  <c r="G13" i="3" s="1"/>
  <c r="B91" i="4"/>
  <c r="B13" i="4" s="1"/>
  <c r="H91" i="4"/>
  <c r="H13" i="4" s="1"/>
  <c r="B91" i="6"/>
  <c r="H91" i="6"/>
  <c r="H13" i="6" s="1"/>
  <c r="C93" i="41"/>
  <c r="H93" i="41"/>
  <c r="D91" i="3"/>
  <c r="D13" i="3" s="1"/>
  <c r="C91" i="4"/>
  <c r="C13" i="4" s="1"/>
  <c r="G91" i="4"/>
  <c r="G13" i="4" s="1"/>
  <c r="D91" i="5"/>
  <c r="D13" i="5" s="1"/>
  <c r="C91" i="6"/>
  <c r="C13" i="6" s="1"/>
  <c r="G91" i="6"/>
  <c r="G13" i="6" s="1"/>
  <c r="D91" i="7"/>
  <c r="D13" i="7" s="1"/>
  <c r="D91" i="4"/>
  <c r="C91" i="5"/>
  <c r="C13" i="5" s="1"/>
  <c r="G91" i="5"/>
  <c r="G13" i="5" s="1"/>
  <c r="D91" i="6"/>
  <c r="C91" i="7"/>
  <c r="C13" i="7" s="1"/>
  <c r="H91" i="7"/>
  <c r="H13" i="7" s="1"/>
  <c r="H93" i="43"/>
  <c r="C93" i="43"/>
  <c r="G93" i="43"/>
  <c r="D93" i="43"/>
  <c r="G86" i="4"/>
  <c r="G8" i="4" s="1"/>
  <c r="G86" i="3"/>
  <c r="G8" i="3" s="1"/>
  <c r="G86" i="7"/>
  <c r="G8" i="7" s="1"/>
  <c r="G86" i="6"/>
  <c r="G8" i="6" s="1"/>
  <c r="G86" i="5"/>
  <c r="G8" i="5" s="1"/>
  <c r="E86" i="4"/>
  <c r="E8" i="4" s="1"/>
  <c r="E86" i="3"/>
  <c r="E8" i="3" s="1"/>
  <c r="E86" i="7"/>
  <c r="E8" i="7" s="1"/>
  <c r="E86" i="6"/>
  <c r="E8" i="6" s="1"/>
  <c r="E86" i="5"/>
  <c r="E8" i="5" s="1"/>
  <c r="G36" i="1"/>
  <c r="G36" i="32"/>
  <c r="I442" i="32"/>
  <c r="E44" i="3"/>
  <c r="E18" i="3" s="1"/>
  <c r="E44" i="7"/>
  <c r="E18" i="7" s="1"/>
  <c r="E44" i="6"/>
  <c r="E18" i="6" s="1"/>
  <c r="E44" i="5"/>
  <c r="E18" i="5" s="1"/>
  <c r="E44" i="4"/>
  <c r="E18" i="4" s="1"/>
  <c r="I261" i="36"/>
  <c r="E85" i="3"/>
  <c r="G87" i="4"/>
  <c r="G9" i="4" s="1"/>
  <c r="G87" i="7"/>
  <c r="G9" i="7" s="1"/>
  <c r="G87" i="3"/>
  <c r="G9" i="3" s="1"/>
  <c r="G87" i="6"/>
  <c r="G9" i="6" s="1"/>
  <c r="G87" i="5"/>
  <c r="G9" i="5" s="1"/>
  <c r="I417" i="1"/>
  <c r="I623" i="8"/>
  <c r="C105" i="5"/>
  <c r="C105" i="6"/>
  <c r="C105" i="3"/>
  <c r="C105" i="4"/>
  <c r="C105" i="7"/>
  <c r="C104" i="41"/>
  <c r="H104" i="41"/>
  <c r="G104" i="41"/>
  <c r="H99" i="3"/>
  <c r="H21" i="3" s="1"/>
  <c r="E99" i="4"/>
  <c r="E21" i="4" s="1"/>
  <c r="H99" i="5"/>
  <c r="H21" i="5" s="1"/>
  <c r="E99" i="6"/>
  <c r="E21" i="6" s="1"/>
  <c r="C99" i="7"/>
  <c r="C21" i="7" s="1"/>
  <c r="H99" i="7"/>
  <c r="H21" i="7" s="1"/>
  <c r="E99" i="3"/>
  <c r="E21" i="3" s="1"/>
  <c r="B99" i="4"/>
  <c r="H99" i="4"/>
  <c r="H21" i="4" s="1"/>
  <c r="E99" i="5"/>
  <c r="E21" i="5" s="1"/>
  <c r="H99" i="6"/>
  <c r="H21" i="6" s="1"/>
  <c r="D99" i="7"/>
  <c r="D21" i="7" s="1"/>
  <c r="E104" i="41"/>
  <c r="D104" i="41"/>
  <c r="D99" i="3"/>
  <c r="D21" i="3" s="1"/>
  <c r="C99" i="4"/>
  <c r="C21" i="4" s="1"/>
  <c r="G99" i="4"/>
  <c r="G21" i="4" s="1"/>
  <c r="D99" i="5"/>
  <c r="D21" i="5" s="1"/>
  <c r="C99" i="6"/>
  <c r="C21" i="6" s="1"/>
  <c r="G99" i="6"/>
  <c r="G21" i="6" s="1"/>
  <c r="E99" i="7"/>
  <c r="E21" i="7" s="1"/>
  <c r="C99" i="3"/>
  <c r="C21" i="3" s="1"/>
  <c r="G99" i="3"/>
  <c r="G21" i="3" s="1"/>
  <c r="D99" i="4"/>
  <c r="D21" i="4" s="1"/>
  <c r="C99" i="5"/>
  <c r="C21" i="5" s="1"/>
  <c r="G99" i="5"/>
  <c r="G21" i="5" s="1"/>
  <c r="D99" i="6"/>
  <c r="D21" i="6" s="1"/>
  <c r="G99" i="7"/>
  <c r="G21" i="7" s="1"/>
  <c r="G104" i="43"/>
  <c r="E104" i="43"/>
  <c r="D104" i="43"/>
  <c r="D26" i="43" s="1"/>
  <c r="H104" i="43"/>
  <c r="C104" i="43"/>
  <c r="D35" i="7"/>
  <c r="D35" i="4"/>
  <c r="D35" i="6"/>
  <c r="D35" i="5"/>
  <c r="I35" i="5" s="1"/>
  <c r="C93" i="5"/>
  <c r="C93" i="6"/>
  <c r="C93" i="3"/>
  <c r="C93" i="4"/>
  <c r="C93" i="7"/>
  <c r="E91" i="5"/>
  <c r="E13" i="5" s="1"/>
  <c r="E91" i="6"/>
  <c r="E13" i="6" s="1"/>
  <c r="E91" i="4"/>
  <c r="E13" i="4" s="1"/>
  <c r="I442" i="8"/>
  <c r="I442" i="36"/>
  <c r="C104" i="5"/>
  <c r="C104" i="7"/>
  <c r="C104" i="3"/>
  <c r="C104" i="4"/>
  <c r="C104" i="6"/>
  <c r="I261" i="32"/>
  <c r="I261" i="1"/>
  <c r="D101" i="7"/>
  <c r="D101" i="5"/>
  <c r="D101" i="6"/>
  <c r="I413" i="4"/>
  <c r="C52" i="6"/>
  <c r="C26" i="6" s="1"/>
  <c r="C52" i="7"/>
  <c r="C52" i="5"/>
  <c r="C26" i="5" s="1"/>
  <c r="I338" i="4"/>
  <c r="I338" i="7"/>
  <c r="I416" i="5"/>
  <c r="I416" i="7"/>
  <c r="I432" i="6"/>
  <c r="I432" i="7"/>
  <c r="I432" i="4"/>
  <c r="E97" i="3"/>
  <c r="E97" i="4"/>
  <c r="E97" i="7"/>
  <c r="E97" i="6"/>
  <c r="G88" i="4"/>
  <c r="G10" i="4" s="1"/>
  <c r="G88" i="6"/>
  <c r="G10" i="6" s="1"/>
  <c r="E88" i="7"/>
  <c r="E10" i="7" s="1"/>
  <c r="H88" i="6"/>
  <c r="H10" i="6" s="1"/>
  <c r="E88" i="4"/>
  <c r="E10" i="4" s="1"/>
  <c r="H88" i="5"/>
  <c r="H10" i="5" s="1"/>
  <c r="E88" i="6"/>
  <c r="E10" i="6" s="1"/>
  <c r="C88" i="7"/>
  <c r="C10" i="7" s="1"/>
  <c r="H88" i="7"/>
  <c r="H10" i="7" s="1"/>
  <c r="C88" i="5"/>
  <c r="C10" i="5" s="1"/>
  <c r="G88" i="5"/>
  <c r="G10" i="5" s="1"/>
  <c r="G88" i="7"/>
  <c r="G10" i="7" s="1"/>
  <c r="H86" i="5"/>
  <c r="H8" i="5" s="1"/>
  <c r="H86" i="6"/>
  <c r="H8" i="6" s="1"/>
  <c r="H86" i="3"/>
  <c r="H8" i="3" s="1"/>
  <c r="H86" i="4"/>
  <c r="H8" i="4" s="1"/>
  <c r="H86" i="7"/>
  <c r="H8" i="7" s="1"/>
  <c r="C86" i="4"/>
  <c r="C8" i="4" s="1"/>
  <c r="C86" i="5"/>
  <c r="C8" i="5" s="1"/>
  <c r="C86" i="6"/>
  <c r="C8" i="6" s="1"/>
  <c r="C86" i="3"/>
  <c r="C86" i="7"/>
  <c r="I615" i="5"/>
  <c r="I442" i="1"/>
  <c r="I284" i="1"/>
  <c r="I400" i="8"/>
  <c r="I400" i="32"/>
  <c r="C44" i="5"/>
  <c r="C18" i="5" s="1"/>
  <c r="C44" i="3"/>
  <c r="C18" i="3" s="1"/>
  <c r="C44" i="4"/>
  <c r="C18" i="4" s="1"/>
  <c r="C44" i="6"/>
  <c r="C18" i="6" s="1"/>
  <c r="C44" i="7"/>
  <c r="C18" i="7" s="1"/>
  <c r="D88" i="4"/>
  <c r="D88" i="3"/>
  <c r="I261" i="8"/>
  <c r="G85" i="4"/>
  <c r="G85" i="7"/>
  <c r="G85" i="6"/>
  <c r="H87" i="3"/>
  <c r="H9" i="3" s="1"/>
  <c r="H87" i="4"/>
  <c r="H9" i="4" s="1"/>
  <c r="H87" i="7"/>
  <c r="H9" i="7" s="1"/>
  <c r="H87" i="5"/>
  <c r="H9" i="5" s="1"/>
  <c r="H87" i="6"/>
  <c r="H9" i="6" s="1"/>
  <c r="E87" i="6"/>
  <c r="E9" i="6" s="1"/>
  <c r="E87" i="5"/>
  <c r="E9" i="5" s="1"/>
  <c r="E87" i="4"/>
  <c r="E9" i="4" s="1"/>
  <c r="E87" i="3"/>
  <c r="E9" i="3" s="1"/>
  <c r="E87" i="7"/>
  <c r="E9" i="7" s="1"/>
  <c r="C87" i="4"/>
  <c r="C9" i="4" s="1"/>
  <c r="C87" i="3"/>
  <c r="C9" i="3" s="1"/>
  <c r="C87" i="7"/>
  <c r="C9" i="7" s="1"/>
  <c r="C87" i="6"/>
  <c r="C87" i="5"/>
  <c r="C9" i="5" s="1"/>
  <c r="I284" i="8"/>
  <c r="I284" i="34"/>
  <c r="D37" i="3"/>
  <c r="D37" i="5"/>
  <c r="D37" i="4"/>
  <c r="D37" i="7"/>
  <c r="D37" i="6"/>
  <c r="G36" i="8"/>
  <c r="I611" i="8"/>
  <c r="I284" i="32"/>
  <c r="I400" i="1"/>
  <c r="I412" i="7"/>
  <c r="I412" i="4"/>
  <c r="I412" i="3"/>
  <c r="I412" i="6"/>
  <c r="I412" i="5"/>
  <c r="I410" i="3"/>
  <c r="I410" i="6"/>
  <c r="I410" i="5"/>
  <c r="I410" i="7"/>
  <c r="I410" i="4"/>
  <c r="I607" i="6"/>
  <c r="I424" i="4"/>
  <c r="I424" i="7"/>
  <c r="D34" i="5"/>
  <c r="I424" i="6"/>
  <c r="I424" i="3"/>
  <c r="I284" i="36"/>
  <c r="G340" i="6"/>
  <c r="I339" i="6"/>
  <c r="I339" i="7"/>
  <c r="G340" i="5"/>
  <c r="C48" i="5"/>
  <c r="C22" i="5" s="1"/>
  <c r="C48" i="4"/>
  <c r="C22" i="4" s="1"/>
  <c r="C48" i="3"/>
  <c r="C22" i="3" s="1"/>
  <c r="C48" i="7"/>
  <c r="C22" i="7" s="1"/>
  <c r="C48" i="6"/>
  <c r="C22" i="6" s="1"/>
  <c r="B53" i="6"/>
  <c r="I440" i="3"/>
  <c r="I442" i="5"/>
  <c r="I413" i="3"/>
  <c r="C52" i="3"/>
  <c r="C52" i="4"/>
  <c r="I338" i="3"/>
  <c r="D52" i="5"/>
  <c r="D26" i="5" s="1"/>
  <c r="I416" i="4"/>
  <c r="I303" i="6"/>
  <c r="I432" i="5"/>
  <c r="I432" i="3"/>
  <c r="I327" i="6"/>
  <c r="I154" i="35"/>
  <c r="H262" i="5"/>
  <c r="H262" i="7"/>
  <c r="H262" i="3"/>
  <c r="D53" i="4"/>
  <c r="G262" i="6"/>
  <c r="G262" i="4"/>
  <c r="H262" i="4"/>
  <c r="H262" i="6"/>
  <c r="D53" i="7"/>
  <c r="G262" i="3"/>
  <c r="I154" i="34"/>
  <c r="I206" i="34"/>
  <c r="I180" i="34"/>
  <c r="D89" i="4"/>
  <c r="D89" i="6"/>
  <c r="H89" i="3"/>
  <c r="H11" i="3" s="1"/>
  <c r="H89" i="7"/>
  <c r="H11" i="7" s="1"/>
  <c r="H89" i="5"/>
  <c r="H11" i="5" s="1"/>
  <c r="G105" i="41"/>
  <c r="G27" i="41" s="1"/>
  <c r="I251" i="6"/>
  <c r="E53" i="3"/>
  <c r="E53" i="4"/>
  <c r="C53" i="3"/>
  <c r="C53" i="5"/>
  <c r="I336" i="5"/>
  <c r="I336" i="3"/>
  <c r="I336" i="4"/>
  <c r="I438" i="4"/>
  <c r="E43" i="5"/>
  <c r="E43" i="6"/>
  <c r="D104" i="3"/>
  <c r="D104" i="5"/>
  <c r="I624" i="7"/>
  <c r="D104" i="4"/>
  <c r="D104" i="6"/>
  <c r="I362" i="34"/>
  <c r="B53" i="3"/>
  <c r="E53" i="7"/>
  <c r="E53" i="6"/>
  <c r="E53" i="5"/>
  <c r="C53" i="6"/>
  <c r="C53" i="7"/>
  <c r="C53" i="4"/>
  <c r="I336" i="6"/>
  <c r="I336" i="7"/>
  <c r="E43" i="4"/>
  <c r="E43" i="7"/>
  <c r="E43" i="3"/>
  <c r="I362" i="35"/>
  <c r="E105" i="41"/>
  <c r="E27" i="41" s="1"/>
  <c r="E89" i="3"/>
  <c r="E11" i="3" s="1"/>
  <c r="E89" i="6"/>
  <c r="E11" i="6" s="1"/>
  <c r="C105" i="43"/>
  <c r="C27" i="43" s="1"/>
  <c r="C89" i="6"/>
  <c r="C11" i="6" s="1"/>
  <c r="C89" i="4"/>
  <c r="C89" i="7"/>
  <c r="I180" i="35"/>
  <c r="I284" i="35"/>
  <c r="G89" i="4" l="1"/>
  <c r="G11" i="4" s="1"/>
  <c r="H89" i="4"/>
  <c r="H11" i="4" s="1"/>
  <c r="D53" i="5"/>
  <c r="D52" i="6"/>
  <c r="D26" i="6" s="1"/>
  <c r="I438" i="3"/>
  <c r="I339" i="3"/>
  <c r="C103" i="42"/>
  <c r="C25" i="42" s="1"/>
  <c r="C100" i="36"/>
  <c r="D53" i="3"/>
  <c r="D88" i="6"/>
  <c r="D10" i="6" s="1"/>
  <c r="I585" i="4"/>
  <c r="I98" i="7"/>
  <c r="E89" i="4"/>
  <c r="E11" i="4" s="1"/>
  <c r="D88" i="5"/>
  <c r="D10" i="5" s="1"/>
  <c r="D48" i="7"/>
  <c r="D22" i="7" s="1"/>
  <c r="D20" i="4"/>
  <c r="D20" i="7"/>
  <c r="G89" i="6"/>
  <c r="G11" i="6" s="1"/>
  <c r="I99" i="4"/>
  <c r="C105" i="41"/>
  <c r="C27" i="41" s="1"/>
  <c r="G105" i="43"/>
  <c r="G27" i="43" s="1"/>
  <c r="C89" i="5"/>
  <c r="C11" i="5" s="1"/>
  <c r="I607" i="3"/>
  <c r="D49" i="6"/>
  <c r="D23" i="6" s="1"/>
  <c r="D88" i="7"/>
  <c r="C8" i="7"/>
  <c r="I331" i="4"/>
  <c r="C20" i="7"/>
  <c r="I35" i="4"/>
  <c r="D10" i="3"/>
  <c r="G89" i="5"/>
  <c r="G11" i="5" s="1"/>
  <c r="I331" i="3"/>
  <c r="C20" i="3"/>
  <c r="E100" i="32"/>
  <c r="E100" i="36"/>
  <c r="C8" i="3"/>
  <c r="I275" i="6"/>
  <c r="H53" i="3"/>
  <c r="H54" i="3" s="1"/>
  <c r="I608" i="3"/>
  <c r="I625" i="8"/>
  <c r="I438" i="5"/>
  <c r="I435" i="5"/>
  <c r="D89" i="7"/>
  <c r="D11" i="7" s="1"/>
  <c r="D53" i="6"/>
  <c r="I607" i="7"/>
  <c r="I334" i="6"/>
  <c r="D48" i="5"/>
  <c r="D22" i="5" s="1"/>
  <c r="E91" i="7"/>
  <c r="E13" i="7" s="1"/>
  <c r="I253" i="4"/>
  <c r="I624" i="6"/>
  <c r="H53" i="4"/>
  <c r="H54" i="4" s="1"/>
  <c r="D43" i="6"/>
  <c r="D262" i="3"/>
  <c r="H89" i="6"/>
  <c r="H11" i="6" s="1"/>
  <c r="D13" i="6"/>
  <c r="H105" i="41"/>
  <c r="H27" i="41" s="1"/>
  <c r="D48" i="3"/>
  <c r="D22" i="3" s="1"/>
  <c r="G103" i="41"/>
  <c r="R100" i="43"/>
  <c r="B88" i="43"/>
  <c r="I88" i="43" s="1"/>
  <c r="G340" i="7"/>
  <c r="I646" i="32"/>
  <c r="E89" i="5"/>
  <c r="E11" i="5" s="1"/>
  <c r="H100" i="34"/>
  <c r="G100" i="34"/>
  <c r="I438" i="6"/>
  <c r="D262" i="4"/>
  <c r="C26" i="3"/>
  <c r="D48" i="4"/>
  <c r="D22" i="4" s="1"/>
  <c r="I35" i="7"/>
  <c r="I608" i="4"/>
  <c r="I331" i="5"/>
  <c r="I624" i="4"/>
  <c r="G103" i="42"/>
  <c r="G25" i="42" s="1"/>
  <c r="D103" i="42"/>
  <c r="D25" i="42" s="1"/>
  <c r="I93" i="5"/>
  <c r="O100" i="43"/>
  <c r="I587" i="6"/>
  <c r="B46" i="7"/>
  <c r="B20" i="7" s="1"/>
  <c r="I20" i="7" s="1"/>
  <c r="I425" i="6"/>
  <c r="B97" i="3"/>
  <c r="I97" i="3" s="1"/>
  <c r="I591" i="3"/>
  <c r="H85" i="5"/>
  <c r="I595" i="5"/>
  <c r="B101" i="5"/>
  <c r="I101" i="5" s="1"/>
  <c r="D85" i="4"/>
  <c r="D7" i="4" s="1"/>
  <c r="I608" i="5"/>
  <c r="I249" i="6"/>
  <c r="I431" i="4"/>
  <c r="B103" i="43"/>
  <c r="I597" i="43"/>
  <c r="I47" i="3"/>
  <c r="I99" i="6"/>
  <c r="I37" i="3"/>
  <c r="I646" i="36"/>
  <c r="B101" i="7"/>
  <c r="I101" i="7" s="1"/>
  <c r="I595" i="7"/>
  <c r="I583" i="4"/>
  <c r="B89" i="4"/>
  <c r="I89" i="4" s="1"/>
  <c r="B105" i="6"/>
  <c r="B27" i="6" s="1"/>
  <c r="I120" i="3"/>
  <c r="H85" i="7"/>
  <c r="C27" i="5"/>
  <c r="B85" i="6"/>
  <c r="I579" i="6"/>
  <c r="I637" i="5"/>
  <c r="I319" i="4"/>
  <c r="B33" i="4"/>
  <c r="O100" i="41"/>
  <c r="I253" i="3"/>
  <c r="B103" i="41"/>
  <c r="I649" i="41"/>
  <c r="D34" i="4"/>
  <c r="I585" i="7"/>
  <c r="I91" i="6"/>
  <c r="I37" i="4"/>
  <c r="G7" i="7"/>
  <c r="B91" i="5"/>
  <c r="I91" i="5" s="1"/>
  <c r="C20" i="5"/>
  <c r="I260" i="3"/>
  <c r="B52" i="3"/>
  <c r="C100" i="1"/>
  <c r="E89" i="7"/>
  <c r="E11" i="7" s="1"/>
  <c r="B89" i="6"/>
  <c r="I583" i="6"/>
  <c r="I583" i="5"/>
  <c r="B89" i="5"/>
  <c r="B11" i="5" s="1"/>
  <c r="H100" i="32"/>
  <c r="D89" i="3"/>
  <c r="D11" i="3" s="1"/>
  <c r="G100" i="8"/>
  <c r="I424" i="5"/>
  <c r="D444" i="5"/>
  <c r="D49" i="7"/>
  <c r="D23" i="7" s="1"/>
  <c r="I320" i="6"/>
  <c r="B34" i="6"/>
  <c r="H85" i="4"/>
  <c r="I634" i="4"/>
  <c r="I303" i="5"/>
  <c r="B210" i="5"/>
  <c r="I204" i="5"/>
  <c r="I440" i="6"/>
  <c r="D48" i="6"/>
  <c r="D22" i="6" s="1"/>
  <c r="I322" i="4"/>
  <c r="B36" i="4"/>
  <c r="I585" i="3"/>
  <c r="E91" i="3"/>
  <c r="E13" i="3" s="1"/>
  <c r="I93" i="6"/>
  <c r="I257" i="5"/>
  <c r="I645" i="6"/>
  <c r="I635" i="4"/>
  <c r="C27" i="4"/>
  <c r="I579" i="3"/>
  <c r="B85" i="3"/>
  <c r="I637" i="4"/>
  <c r="I319" i="5"/>
  <c r="B33" i="5"/>
  <c r="B104" i="4"/>
  <c r="I104" i="4" s="1"/>
  <c r="I598" i="4"/>
  <c r="I331" i="7"/>
  <c r="I249" i="5"/>
  <c r="B41" i="5"/>
  <c r="I253" i="7"/>
  <c r="S646" i="41"/>
  <c r="I204" i="3"/>
  <c r="I615" i="3"/>
  <c r="I260" i="6"/>
  <c r="B52" i="6"/>
  <c r="I612" i="8"/>
  <c r="C626" i="8"/>
  <c r="I615" i="7"/>
  <c r="C103" i="43"/>
  <c r="C25" i="43" s="1"/>
  <c r="E103" i="43"/>
  <c r="E25" i="43" s="1"/>
  <c r="E103" i="41"/>
  <c r="B93" i="4"/>
  <c r="I93" i="4" s="1"/>
  <c r="I587" i="4"/>
  <c r="I646" i="35"/>
  <c r="I62" i="1"/>
  <c r="D104" i="7"/>
  <c r="E88" i="3"/>
  <c r="E10" i="3" s="1"/>
  <c r="I587" i="5"/>
  <c r="I98" i="3"/>
  <c r="B46" i="6"/>
  <c r="B88" i="41"/>
  <c r="I88" i="41" s="1"/>
  <c r="I585" i="6"/>
  <c r="C11" i="4"/>
  <c r="G88" i="3"/>
  <c r="G10" i="3" s="1"/>
  <c r="B46" i="5"/>
  <c r="I427" i="7"/>
  <c r="C88" i="4"/>
  <c r="C10" i="4" s="1"/>
  <c r="I585" i="5"/>
  <c r="E88" i="5"/>
  <c r="E10" i="5" s="1"/>
  <c r="C88" i="6"/>
  <c r="C10" i="6" s="1"/>
  <c r="D262" i="6"/>
  <c r="E100" i="1"/>
  <c r="B104" i="6"/>
  <c r="I104" i="6" s="1"/>
  <c r="I598" i="6"/>
  <c r="I634" i="3"/>
  <c r="I260" i="5"/>
  <c r="B52" i="5"/>
  <c r="I594" i="6"/>
  <c r="B100" i="6"/>
  <c r="I100" i="6" s="1"/>
  <c r="E105" i="43"/>
  <c r="E27" i="43" s="1"/>
  <c r="I339" i="4"/>
  <c r="I320" i="7"/>
  <c r="B34" i="7"/>
  <c r="I634" i="5"/>
  <c r="I322" i="5"/>
  <c r="B36" i="5"/>
  <c r="C27" i="7"/>
  <c r="B100" i="5"/>
  <c r="I100" i="5" s="1"/>
  <c r="I594" i="5"/>
  <c r="I275" i="4"/>
  <c r="C288" i="4"/>
  <c r="H103" i="43"/>
  <c r="H25" i="43" s="1"/>
  <c r="I587" i="7"/>
  <c r="B93" i="7"/>
  <c r="I93" i="7" s="1"/>
  <c r="B45" i="4"/>
  <c r="I440" i="7"/>
  <c r="I582" i="34"/>
  <c r="H100" i="1"/>
  <c r="C100" i="34"/>
  <c r="B89" i="7"/>
  <c r="I583" i="7"/>
  <c r="G89" i="3"/>
  <c r="G11" i="3" s="1"/>
  <c r="I582" i="32"/>
  <c r="B104" i="3"/>
  <c r="I104" i="3" s="1"/>
  <c r="I598" i="3"/>
  <c r="C26" i="4"/>
  <c r="I339" i="5"/>
  <c r="D11" i="6"/>
  <c r="H85" i="6"/>
  <c r="H85" i="3"/>
  <c r="I595" i="3"/>
  <c r="B101" i="3"/>
  <c r="I101" i="3" s="1"/>
  <c r="I440" i="4"/>
  <c r="I257" i="3"/>
  <c r="I645" i="7"/>
  <c r="I645" i="5"/>
  <c r="I635" i="3"/>
  <c r="C27" i="3"/>
  <c r="B85" i="5"/>
  <c r="I579" i="5"/>
  <c r="E85" i="7"/>
  <c r="I331" i="6"/>
  <c r="I624" i="5"/>
  <c r="I615" i="6"/>
  <c r="I260" i="4"/>
  <c r="B52" i="4"/>
  <c r="I251" i="5"/>
  <c r="I438" i="7"/>
  <c r="I608" i="8"/>
  <c r="E103" i="42"/>
  <c r="E25" i="42" s="1"/>
  <c r="I624" i="3"/>
  <c r="G103" i="43"/>
  <c r="G25" i="43" s="1"/>
  <c r="D10" i="7"/>
  <c r="I199" i="7"/>
  <c r="I608" i="6"/>
  <c r="B99" i="7"/>
  <c r="I99" i="7" s="1"/>
  <c r="D10" i="4"/>
  <c r="D43" i="5"/>
  <c r="I427" i="6"/>
  <c r="I427" i="4"/>
  <c r="I98" i="5"/>
  <c r="I425" i="4"/>
  <c r="B45" i="3"/>
  <c r="D20" i="5"/>
  <c r="C88" i="3"/>
  <c r="C10" i="3" s="1"/>
  <c r="I98" i="6"/>
  <c r="I39" i="5"/>
  <c r="D34" i="7"/>
  <c r="G340" i="3"/>
  <c r="I199" i="6"/>
  <c r="I583" i="3"/>
  <c r="B89" i="3"/>
  <c r="E7" i="3"/>
  <c r="D43" i="4"/>
  <c r="I37" i="6"/>
  <c r="B11" i="6"/>
  <c r="I594" i="7"/>
  <c r="B100" i="7"/>
  <c r="I100" i="7" s="1"/>
  <c r="I251" i="4"/>
  <c r="G89" i="7"/>
  <c r="G11" i="7" s="1"/>
  <c r="G85" i="3"/>
  <c r="I257" i="6"/>
  <c r="E85" i="5"/>
  <c r="B100" i="4"/>
  <c r="I100" i="4" s="1"/>
  <c r="I594" i="4"/>
  <c r="I204" i="6"/>
  <c r="B210" i="6"/>
  <c r="B48" i="6"/>
  <c r="I249" i="4"/>
  <c r="I634" i="42"/>
  <c r="I140" i="8"/>
  <c r="I598" i="43"/>
  <c r="H53" i="6"/>
  <c r="H54" i="6" s="1"/>
  <c r="D444" i="7"/>
  <c r="I37" i="5"/>
  <c r="I37" i="7"/>
  <c r="H100" i="36"/>
  <c r="I261" i="3"/>
  <c r="G100" i="36"/>
  <c r="G100" i="32"/>
  <c r="I608" i="7"/>
  <c r="I120" i="7"/>
  <c r="I132" i="7" s="1"/>
  <c r="D133" i="7" s="1"/>
  <c r="B132" i="7"/>
  <c r="B133" i="7" s="1"/>
  <c r="D11" i="4"/>
  <c r="D49" i="5"/>
  <c r="D23" i="5" s="1"/>
  <c r="I320" i="5"/>
  <c r="B34" i="5"/>
  <c r="C85" i="3"/>
  <c r="C7" i="3" s="1"/>
  <c r="I634" i="7"/>
  <c r="B104" i="5"/>
  <c r="I104" i="5" s="1"/>
  <c r="I598" i="5"/>
  <c r="I322" i="6"/>
  <c r="B36" i="6"/>
  <c r="I257" i="4"/>
  <c r="I645" i="3"/>
  <c r="D85" i="5"/>
  <c r="E85" i="6"/>
  <c r="I637" i="7"/>
  <c r="I319" i="3"/>
  <c r="B33" i="3"/>
  <c r="I260" i="7"/>
  <c r="B52" i="7"/>
  <c r="I261" i="5"/>
  <c r="I435" i="7"/>
  <c r="D43" i="3"/>
  <c r="I431" i="7"/>
  <c r="S646" i="42"/>
  <c r="I431" i="6"/>
  <c r="D103" i="43"/>
  <c r="D25" i="43" s="1"/>
  <c r="C103" i="41"/>
  <c r="D103" i="41"/>
  <c r="I199" i="3"/>
  <c r="B210" i="3"/>
  <c r="I598" i="41"/>
  <c r="C11" i="7"/>
  <c r="D444" i="6"/>
  <c r="I47" i="4"/>
  <c r="B21" i="4"/>
  <c r="I21" i="4" s="1"/>
  <c r="G53" i="6"/>
  <c r="H88" i="3"/>
  <c r="H10" i="3" s="1"/>
  <c r="I101" i="4"/>
  <c r="I47" i="6"/>
  <c r="B21" i="6"/>
  <c r="I21" i="6" s="1"/>
  <c r="I39" i="7"/>
  <c r="I35" i="6"/>
  <c r="D20" i="3"/>
  <c r="G53" i="3"/>
  <c r="G54" i="3" s="1"/>
  <c r="B46" i="3"/>
  <c r="C9" i="6"/>
  <c r="D210" i="4"/>
  <c r="D7" i="5"/>
  <c r="D34" i="6"/>
  <c r="B99" i="5"/>
  <c r="I99" i="5" s="1"/>
  <c r="D210" i="6"/>
  <c r="B99" i="3"/>
  <c r="I99" i="3" s="1"/>
  <c r="D52" i="3"/>
  <c r="D26" i="3" s="1"/>
  <c r="D52" i="4"/>
  <c r="D26" i="4" s="1"/>
  <c r="I204" i="4"/>
  <c r="B210" i="4"/>
  <c r="I591" i="6"/>
  <c r="B97" i="6"/>
  <c r="I97" i="6" s="1"/>
  <c r="E100" i="34"/>
  <c r="I120" i="5"/>
  <c r="I132" i="5" s="1"/>
  <c r="B132" i="5"/>
  <c r="B133" i="5" s="1"/>
  <c r="C85" i="7"/>
  <c r="D85" i="6"/>
  <c r="D7" i="6" s="1"/>
  <c r="I204" i="7"/>
  <c r="I431" i="3"/>
  <c r="S608" i="41"/>
  <c r="AG608" i="41" s="1"/>
  <c r="B46" i="4"/>
  <c r="I39" i="6"/>
  <c r="B13" i="6"/>
  <c r="C89" i="3"/>
  <c r="C11" i="3" s="1"/>
  <c r="I261" i="7"/>
  <c r="B53" i="7"/>
  <c r="H105" i="43"/>
  <c r="H27" i="43" s="1"/>
  <c r="I582" i="36"/>
  <c r="G262" i="5"/>
  <c r="G53" i="5"/>
  <c r="I442" i="3"/>
  <c r="I261" i="6"/>
  <c r="B105" i="7"/>
  <c r="I120" i="4"/>
  <c r="I132" i="4" s="1"/>
  <c r="B132" i="4"/>
  <c r="I320" i="4"/>
  <c r="B34" i="4"/>
  <c r="G85" i="5"/>
  <c r="G7" i="4"/>
  <c r="C85" i="4"/>
  <c r="I634" i="6"/>
  <c r="I591" i="5"/>
  <c r="B97" i="5"/>
  <c r="I97" i="5" s="1"/>
  <c r="B104" i="7"/>
  <c r="I598" i="7"/>
  <c r="I251" i="7"/>
  <c r="I322" i="7"/>
  <c r="B36" i="7"/>
  <c r="I635" i="6"/>
  <c r="D85" i="3"/>
  <c r="D7" i="3" s="1"/>
  <c r="I637" i="6"/>
  <c r="I319" i="6"/>
  <c r="B33" i="6"/>
  <c r="I249" i="3"/>
  <c r="I591" i="4"/>
  <c r="B97" i="4"/>
  <c r="I97" i="4" s="1"/>
  <c r="I253" i="6"/>
  <c r="I435" i="6"/>
  <c r="I435" i="3"/>
  <c r="I275" i="5"/>
  <c r="C288" i="5"/>
  <c r="I338" i="6"/>
  <c r="H88" i="4"/>
  <c r="H10" i="4" s="1"/>
  <c r="G53" i="4"/>
  <c r="D43" i="7"/>
  <c r="I442" i="4"/>
  <c r="I47" i="7"/>
  <c r="D34" i="3"/>
  <c r="D52" i="7"/>
  <c r="I582" i="1"/>
  <c r="C85" i="5"/>
  <c r="C7" i="5" s="1"/>
  <c r="I257" i="7"/>
  <c r="B88" i="4"/>
  <c r="I582" i="4"/>
  <c r="B85" i="4"/>
  <c r="I579" i="4"/>
  <c r="I637" i="3"/>
  <c r="I91" i="4"/>
  <c r="C100" i="8"/>
  <c r="C85" i="6"/>
  <c r="C7" i="6" s="1"/>
  <c r="D35" i="3"/>
  <c r="I35" i="3" s="1"/>
  <c r="I425" i="3"/>
  <c r="I645" i="4"/>
  <c r="I635" i="7"/>
  <c r="E85" i="4"/>
  <c r="D13" i="4"/>
  <c r="I13" i="4" s="1"/>
  <c r="I591" i="7"/>
  <c r="B97" i="7"/>
  <c r="I97" i="7" s="1"/>
  <c r="I597" i="42"/>
  <c r="B103" i="42"/>
  <c r="I598" i="42"/>
  <c r="I199" i="4"/>
  <c r="G340" i="4"/>
  <c r="I425" i="7"/>
  <c r="I47" i="5"/>
  <c r="I425" i="5"/>
  <c r="I646" i="34"/>
  <c r="B101" i="6"/>
  <c r="I101" i="6" s="1"/>
  <c r="I595" i="6"/>
  <c r="I594" i="3"/>
  <c r="B100" i="3"/>
  <c r="I100" i="3" s="1"/>
  <c r="C100" i="32"/>
  <c r="I435" i="4"/>
  <c r="G100" i="1"/>
  <c r="D89" i="5"/>
  <c r="D11" i="5" s="1"/>
  <c r="G262" i="7"/>
  <c r="G53" i="7"/>
  <c r="I442" i="6"/>
  <c r="I251" i="3"/>
  <c r="B105" i="5"/>
  <c r="B27" i="5" s="1"/>
  <c r="I120" i="6"/>
  <c r="I132" i="6" s="1"/>
  <c r="B132" i="6"/>
  <c r="I320" i="3"/>
  <c r="B34" i="3"/>
  <c r="G7" i="6"/>
  <c r="I607" i="4"/>
  <c r="C26" i="7"/>
  <c r="I322" i="3"/>
  <c r="B36" i="3"/>
  <c r="I635" i="5"/>
  <c r="C27" i="6"/>
  <c r="D85" i="7"/>
  <c r="D7" i="7" s="1"/>
  <c r="I319" i="7"/>
  <c r="B33" i="7"/>
  <c r="I607" i="5"/>
  <c r="I253" i="5"/>
  <c r="Q100" i="41"/>
  <c r="R100" i="41"/>
  <c r="I615" i="4"/>
  <c r="C288" i="3"/>
  <c r="I649" i="42"/>
  <c r="I338" i="5"/>
  <c r="I649" i="43"/>
  <c r="I597" i="41"/>
  <c r="I587" i="3"/>
  <c r="B93" i="3"/>
  <c r="I93" i="3" s="1"/>
  <c r="Q100" i="43"/>
  <c r="I39" i="3"/>
  <c r="I442" i="7"/>
  <c r="B91" i="7"/>
  <c r="B53" i="4"/>
  <c r="H53" i="7"/>
  <c r="H54" i="7" s="1"/>
  <c r="I427" i="5"/>
  <c r="I98" i="4"/>
  <c r="B91" i="3"/>
  <c r="H53" i="5"/>
  <c r="H54" i="5" s="1"/>
  <c r="D210" i="5"/>
  <c r="B88" i="42"/>
  <c r="I88" i="42" s="1"/>
  <c r="I650" i="41"/>
  <c r="I651" i="41"/>
  <c r="I639" i="41"/>
  <c r="I650" i="43"/>
  <c r="I651" i="43"/>
  <c r="I639" i="43"/>
  <c r="M104" i="43"/>
  <c r="N104" i="43"/>
  <c r="N93" i="43"/>
  <c r="M93" i="43"/>
  <c r="R93" i="43"/>
  <c r="R100" i="42"/>
  <c r="O103" i="42"/>
  <c r="O25" i="42" s="1"/>
  <c r="R88" i="42"/>
  <c r="O88" i="42"/>
  <c r="S620" i="42"/>
  <c r="AG620" i="42" s="1"/>
  <c r="L88" i="42"/>
  <c r="M103" i="43"/>
  <c r="R104" i="43"/>
  <c r="O104" i="43"/>
  <c r="Q104" i="43"/>
  <c r="Q93" i="43"/>
  <c r="O99" i="42"/>
  <c r="M100" i="42"/>
  <c r="Q103" i="42"/>
  <c r="Q25" i="42" s="1"/>
  <c r="O100" i="42"/>
  <c r="M88" i="42"/>
  <c r="N88" i="42"/>
  <c r="Q88" i="42"/>
  <c r="S646" i="43"/>
  <c r="B42" i="7"/>
  <c r="I335" i="3"/>
  <c r="I334" i="3"/>
  <c r="I329" i="6"/>
  <c r="D262" i="7"/>
  <c r="I334" i="4"/>
  <c r="I417" i="34"/>
  <c r="M105" i="43"/>
  <c r="M27" i="43" s="1"/>
  <c r="O105" i="41"/>
  <c r="O27" i="41" s="1"/>
  <c r="Q105" i="41"/>
  <c r="Q27" i="41" s="1"/>
  <c r="M105" i="41"/>
  <c r="M27" i="41" s="1"/>
  <c r="C45" i="4"/>
  <c r="C19" i="4" s="1"/>
  <c r="Q100" i="42"/>
  <c r="H105" i="42"/>
  <c r="H27" i="42" s="1"/>
  <c r="H93" i="42"/>
  <c r="C93" i="42"/>
  <c r="G93" i="42"/>
  <c r="G105" i="42"/>
  <c r="G27" i="42" s="1"/>
  <c r="C104" i="42"/>
  <c r="H104" i="42"/>
  <c r="D104" i="42"/>
  <c r="G104" i="42"/>
  <c r="E104" i="42"/>
  <c r="D93" i="42"/>
  <c r="C49" i="3"/>
  <c r="C23" i="3" s="1"/>
  <c r="I439" i="7"/>
  <c r="I439" i="5"/>
  <c r="D444" i="3"/>
  <c r="D49" i="4"/>
  <c r="D23" i="4" s="1"/>
  <c r="I439" i="6"/>
  <c r="C45" i="3"/>
  <c r="C19" i="3" s="1"/>
  <c r="C45" i="6"/>
  <c r="C19" i="6" s="1"/>
  <c r="M88" i="41"/>
  <c r="N88" i="41"/>
  <c r="O88" i="41"/>
  <c r="Q88" i="41"/>
  <c r="R88" i="41"/>
  <c r="C45" i="7"/>
  <c r="C19" i="7" s="1"/>
  <c r="C45" i="5"/>
  <c r="C19" i="5" s="1"/>
  <c r="I335" i="7"/>
  <c r="I335" i="5"/>
  <c r="D262" i="5"/>
  <c r="I329" i="7"/>
  <c r="I329" i="5"/>
  <c r="I334" i="5"/>
  <c r="B42" i="4"/>
  <c r="B42" i="6"/>
  <c r="B42" i="5"/>
  <c r="I334" i="7"/>
  <c r="D94" i="3"/>
  <c r="D94" i="5"/>
  <c r="D94" i="7"/>
  <c r="E94" i="3"/>
  <c r="E16" i="3" s="1"/>
  <c r="E94" i="7"/>
  <c r="E16" i="7" s="1"/>
  <c r="E94" i="4"/>
  <c r="E16" i="4" s="1"/>
  <c r="D94" i="4"/>
  <c r="D94" i="6"/>
  <c r="E94" i="5"/>
  <c r="E16" i="5" s="1"/>
  <c r="E94" i="6"/>
  <c r="E16" i="6" s="1"/>
  <c r="I620" i="35"/>
  <c r="I259" i="1"/>
  <c r="I259" i="36"/>
  <c r="I259" i="34"/>
  <c r="I441" i="36"/>
  <c r="I441" i="34"/>
  <c r="I417" i="32"/>
  <c r="I259" i="32"/>
  <c r="I259" i="8"/>
  <c r="I259" i="35"/>
  <c r="I441" i="32"/>
  <c r="I441" i="1"/>
  <c r="I441" i="35"/>
  <c r="I414" i="32"/>
  <c r="I414" i="1"/>
  <c r="C104" i="32"/>
  <c r="I335" i="6"/>
  <c r="I335" i="4"/>
  <c r="G600" i="3"/>
  <c r="D45" i="4"/>
  <c r="D19" i="4" s="1"/>
  <c r="D45" i="6"/>
  <c r="D19" i="6" s="1"/>
  <c r="D45" i="7"/>
  <c r="D19" i="7" s="1"/>
  <c r="D105" i="3"/>
  <c r="D27" i="3" s="1"/>
  <c r="D105" i="6"/>
  <c r="D27" i="6" s="1"/>
  <c r="D105" i="7"/>
  <c r="D27" i="7" s="1"/>
  <c r="B262" i="7"/>
  <c r="B262" i="6"/>
  <c r="H105" i="4"/>
  <c r="H27" i="4" s="1"/>
  <c r="H105" i="6"/>
  <c r="C42" i="5"/>
  <c r="C16" i="5" s="1"/>
  <c r="C42" i="3"/>
  <c r="C16" i="3" s="1"/>
  <c r="I329" i="3"/>
  <c r="E45" i="6"/>
  <c r="E19" i="6" s="1"/>
  <c r="E45" i="4"/>
  <c r="E19" i="4" s="1"/>
  <c r="C94" i="6"/>
  <c r="C94" i="3"/>
  <c r="C94" i="4"/>
  <c r="I620" i="32"/>
  <c r="I620" i="36"/>
  <c r="I441" i="8"/>
  <c r="I244" i="8"/>
  <c r="I414" i="8"/>
  <c r="I414" i="34"/>
  <c r="I620" i="34"/>
  <c r="I620" i="1"/>
  <c r="I414" i="36"/>
  <c r="I414" i="35"/>
  <c r="G104" i="32"/>
  <c r="G26" i="32" s="1"/>
  <c r="D93" i="8"/>
  <c r="D93" i="34"/>
  <c r="D45" i="3"/>
  <c r="D19" i="3" s="1"/>
  <c r="D45" i="5"/>
  <c r="D19" i="5" s="1"/>
  <c r="D105" i="5"/>
  <c r="D27" i="5" s="1"/>
  <c r="D105" i="4"/>
  <c r="D27" i="4" s="1"/>
  <c r="B262" i="3"/>
  <c r="H105" i="5"/>
  <c r="H105" i="7"/>
  <c r="H105" i="3"/>
  <c r="C42" i="4"/>
  <c r="C42" i="7"/>
  <c r="C16" i="7" s="1"/>
  <c r="C42" i="6"/>
  <c r="C16" i="6" s="1"/>
  <c r="I329" i="4"/>
  <c r="E45" i="3"/>
  <c r="E19" i="3" s="1"/>
  <c r="E45" i="7"/>
  <c r="E19" i="7" s="1"/>
  <c r="E45" i="5"/>
  <c r="E19" i="5" s="1"/>
  <c r="C94" i="7"/>
  <c r="C94" i="5"/>
  <c r="H103" i="32"/>
  <c r="H25" i="32" s="1"/>
  <c r="C100" i="35"/>
  <c r="C88" i="35"/>
  <c r="H88" i="1"/>
  <c r="H10" i="1" s="1"/>
  <c r="E88" i="32"/>
  <c r="H88" i="36"/>
  <c r="D88" i="1"/>
  <c r="H104" i="34"/>
  <c r="H26" i="34" s="1"/>
  <c r="I625" i="1"/>
  <c r="G88" i="34"/>
  <c r="H88" i="32"/>
  <c r="H10" i="32" s="1"/>
  <c r="B88" i="36"/>
  <c r="D88" i="36"/>
  <c r="H88" i="34"/>
  <c r="D88" i="32"/>
  <c r="H88" i="8"/>
  <c r="H10" i="8" s="1"/>
  <c r="C88" i="36"/>
  <c r="G88" i="36"/>
  <c r="C95" i="5"/>
  <c r="C17" i="5" s="1"/>
  <c r="C95" i="7"/>
  <c r="C17" i="7" s="1"/>
  <c r="I649" i="36"/>
  <c r="C103" i="34"/>
  <c r="H100" i="35"/>
  <c r="H88" i="35"/>
  <c r="C88" i="34"/>
  <c r="C88" i="32"/>
  <c r="G88" i="32"/>
  <c r="G10" i="32" s="1"/>
  <c r="C88" i="1"/>
  <c r="E88" i="36"/>
  <c r="G88" i="35"/>
  <c r="E88" i="34"/>
  <c r="E88" i="1"/>
  <c r="D103" i="36"/>
  <c r="G103" i="32"/>
  <c r="G25" i="32" s="1"/>
  <c r="G103" i="1"/>
  <c r="G25" i="1" s="1"/>
  <c r="E100" i="35"/>
  <c r="E88" i="35"/>
  <c r="B88" i="32"/>
  <c r="G88" i="1"/>
  <c r="G10" i="1" s="1"/>
  <c r="D88" i="35"/>
  <c r="D88" i="34"/>
  <c r="D95" i="3"/>
  <c r="D95" i="7"/>
  <c r="D95" i="6"/>
  <c r="D95" i="4"/>
  <c r="D95" i="5"/>
  <c r="E95" i="7"/>
  <c r="E17" i="7" s="1"/>
  <c r="E95" i="6"/>
  <c r="E17" i="6" s="1"/>
  <c r="E95" i="4"/>
  <c r="E17" i="4" s="1"/>
  <c r="E95" i="5"/>
  <c r="E17" i="5" s="1"/>
  <c r="E95" i="3"/>
  <c r="E17" i="3" s="1"/>
  <c r="G100" i="35"/>
  <c r="C95" i="4"/>
  <c r="C17" i="4" s="1"/>
  <c r="C95" i="6"/>
  <c r="C17" i="6" s="1"/>
  <c r="C95" i="3"/>
  <c r="C17" i="3" s="1"/>
  <c r="E100" i="8"/>
  <c r="H100" i="8"/>
  <c r="I206" i="35"/>
  <c r="I88" i="32" l="1"/>
  <c r="C103" i="36"/>
  <c r="C103" i="32"/>
  <c r="D93" i="1"/>
  <c r="I91" i="3"/>
  <c r="B133" i="4"/>
  <c r="I46" i="7"/>
  <c r="D93" i="32"/>
  <c r="N103" i="41"/>
  <c r="B49" i="7"/>
  <c r="D103" i="1"/>
  <c r="I649" i="34"/>
  <c r="H27" i="7"/>
  <c r="I405" i="5"/>
  <c r="R105" i="41"/>
  <c r="R27" i="41" s="1"/>
  <c r="I405" i="6"/>
  <c r="I11" i="6"/>
  <c r="I89" i="7"/>
  <c r="H103" i="35"/>
  <c r="H25" i="35" s="1"/>
  <c r="H27" i="3"/>
  <c r="C103" i="35"/>
  <c r="H103" i="36"/>
  <c r="H25" i="36" s="1"/>
  <c r="I625" i="32"/>
  <c r="E104" i="35"/>
  <c r="B49" i="4"/>
  <c r="I104" i="7"/>
  <c r="I89" i="6"/>
  <c r="E104" i="36"/>
  <c r="I91" i="7"/>
  <c r="B104" i="43"/>
  <c r="I104" i="43" s="1"/>
  <c r="C49" i="7"/>
  <c r="C23" i="7" s="1"/>
  <c r="I88" i="36"/>
  <c r="E103" i="32"/>
  <c r="M103" i="41"/>
  <c r="C444" i="3"/>
  <c r="I103" i="41"/>
  <c r="D49" i="3"/>
  <c r="D23" i="3" s="1"/>
  <c r="B13" i="5"/>
  <c r="I13" i="5" s="1"/>
  <c r="D17" i="6"/>
  <c r="E103" i="34"/>
  <c r="D103" i="35"/>
  <c r="G104" i="34"/>
  <c r="G26" i="34" s="1"/>
  <c r="E104" i="1"/>
  <c r="H27" i="6"/>
  <c r="I405" i="4"/>
  <c r="I13" i="6"/>
  <c r="C49" i="6"/>
  <c r="C23" i="6" s="1"/>
  <c r="I53" i="6"/>
  <c r="H27" i="5"/>
  <c r="B21" i="5"/>
  <c r="I21" i="5" s="1"/>
  <c r="I88" i="4"/>
  <c r="B21" i="7"/>
  <c r="I21" i="7" s="1"/>
  <c r="I89" i="3"/>
  <c r="I42" i="6"/>
  <c r="I330" i="6"/>
  <c r="B44" i="6"/>
  <c r="I588" i="6"/>
  <c r="B94" i="6"/>
  <c r="I94" i="6" s="1"/>
  <c r="B23" i="7"/>
  <c r="I23" i="7" s="1"/>
  <c r="B88" i="8"/>
  <c r="I582" i="8"/>
  <c r="E103" i="36"/>
  <c r="D418" i="5"/>
  <c r="D41" i="5"/>
  <c r="D15" i="5" s="1"/>
  <c r="I258" i="5"/>
  <c r="D42" i="6"/>
  <c r="D16" i="6" s="1"/>
  <c r="D340" i="6"/>
  <c r="I258" i="4"/>
  <c r="C104" i="34"/>
  <c r="C53" i="34"/>
  <c r="B88" i="7"/>
  <c r="I88" i="7" s="1"/>
  <c r="I582" i="7"/>
  <c r="C49" i="4"/>
  <c r="C23" i="4" s="1"/>
  <c r="I439" i="4"/>
  <c r="O103" i="43"/>
  <c r="G54" i="4"/>
  <c r="G54" i="5"/>
  <c r="B23" i="4"/>
  <c r="B41" i="4"/>
  <c r="I45" i="3"/>
  <c r="B19" i="3"/>
  <c r="I19" i="3" s="1"/>
  <c r="I34" i="7"/>
  <c r="B15" i="5"/>
  <c r="B26" i="3"/>
  <c r="I26" i="3" s="1"/>
  <c r="I52" i="3"/>
  <c r="I53" i="5"/>
  <c r="I646" i="8"/>
  <c r="I634" i="35"/>
  <c r="B88" i="35"/>
  <c r="I88" i="35" s="1"/>
  <c r="I634" i="34"/>
  <c r="H103" i="34"/>
  <c r="H25" i="34" s="1"/>
  <c r="E103" i="1"/>
  <c r="D340" i="7"/>
  <c r="D42" i="7"/>
  <c r="D16" i="7" s="1"/>
  <c r="E104" i="32"/>
  <c r="D42" i="4"/>
  <c r="D16" i="4" s="1"/>
  <c r="D340" i="4"/>
  <c r="E104" i="34"/>
  <c r="C418" i="7"/>
  <c r="C41" i="7"/>
  <c r="C15" i="7" s="1"/>
  <c r="I330" i="7"/>
  <c r="B44" i="7"/>
  <c r="C262" i="6"/>
  <c r="I588" i="7"/>
  <c r="B94" i="7"/>
  <c r="I94" i="7" s="1"/>
  <c r="I405" i="7"/>
  <c r="I579" i="7"/>
  <c r="B85" i="7"/>
  <c r="B7" i="7" s="1"/>
  <c r="N93" i="41"/>
  <c r="I409" i="3"/>
  <c r="B105" i="3"/>
  <c r="I599" i="3"/>
  <c r="R105" i="43"/>
  <c r="R27" i="43" s="1"/>
  <c r="Q103" i="43"/>
  <c r="R103" i="42"/>
  <c r="R25" i="42" s="1"/>
  <c r="S649" i="43"/>
  <c r="S634" i="42"/>
  <c r="M103" i="42"/>
  <c r="M25" i="42" s="1"/>
  <c r="S649" i="41"/>
  <c r="O103" i="41"/>
  <c r="B13" i="3"/>
  <c r="I13" i="3" s="1"/>
  <c r="B133" i="6"/>
  <c r="E7" i="4"/>
  <c r="C600" i="6"/>
  <c r="B88" i="1"/>
  <c r="C600" i="4"/>
  <c r="B262" i="5"/>
  <c r="B49" i="6"/>
  <c r="B93" i="43"/>
  <c r="B20" i="5"/>
  <c r="I20" i="5" s="1"/>
  <c r="I46" i="5"/>
  <c r="B93" i="41"/>
  <c r="B10" i="4"/>
  <c r="I10" i="4" s="1"/>
  <c r="I36" i="4"/>
  <c r="I599" i="6"/>
  <c r="B21" i="3"/>
  <c r="I21" i="3" s="1"/>
  <c r="B41" i="6"/>
  <c r="B43" i="4"/>
  <c r="B43" i="7"/>
  <c r="I597" i="1"/>
  <c r="B103" i="1"/>
  <c r="G600" i="7"/>
  <c r="I409" i="7"/>
  <c r="B45" i="7"/>
  <c r="I103" i="42"/>
  <c r="B25" i="42"/>
  <c r="I625" i="35"/>
  <c r="B104" i="1"/>
  <c r="I244" i="1"/>
  <c r="C36" i="1"/>
  <c r="C10" i="1" s="1"/>
  <c r="C41" i="5"/>
  <c r="C15" i="5" s="1"/>
  <c r="C418" i="5"/>
  <c r="L88" i="41"/>
  <c r="S634" i="41"/>
  <c r="B105" i="4"/>
  <c r="B27" i="4" s="1"/>
  <c r="I599" i="4"/>
  <c r="B93" i="42"/>
  <c r="I639" i="42"/>
  <c r="I328" i="7"/>
  <c r="R103" i="41"/>
  <c r="I85" i="4"/>
  <c r="B7" i="6"/>
  <c r="I33" i="6"/>
  <c r="C7" i="4"/>
  <c r="I53" i="3"/>
  <c r="E7" i="5"/>
  <c r="I85" i="5"/>
  <c r="I46" i="6"/>
  <c r="B20" i="6"/>
  <c r="I20" i="6" s="1"/>
  <c r="B11" i="4"/>
  <c r="I11" i="4" s="1"/>
  <c r="I598" i="32"/>
  <c r="I598" i="34"/>
  <c r="I625" i="34"/>
  <c r="D42" i="5"/>
  <c r="D16" i="5" s="1"/>
  <c r="D340" i="5"/>
  <c r="D104" i="36"/>
  <c r="H104" i="32"/>
  <c r="H26" i="32" s="1"/>
  <c r="H104" i="36"/>
  <c r="H26" i="36" s="1"/>
  <c r="I339" i="34"/>
  <c r="B53" i="34"/>
  <c r="D42" i="3"/>
  <c r="D16" i="3" s="1"/>
  <c r="D340" i="3"/>
  <c r="G600" i="4"/>
  <c r="C104" i="36"/>
  <c r="C53" i="35"/>
  <c r="I330" i="4"/>
  <c r="B44" i="4"/>
  <c r="C262" i="7"/>
  <c r="I588" i="5"/>
  <c r="B94" i="5"/>
  <c r="I94" i="5" s="1"/>
  <c r="I405" i="3"/>
  <c r="I409" i="6"/>
  <c r="B45" i="6"/>
  <c r="I589" i="5"/>
  <c r="B95" i="5"/>
  <c r="I95" i="5" s="1"/>
  <c r="I409" i="4"/>
  <c r="I439" i="3"/>
  <c r="N103" i="42"/>
  <c r="N25" i="42" s="1"/>
  <c r="N103" i="43"/>
  <c r="B43" i="6"/>
  <c r="I53" i="7"/>
  <c r="C53" i="8"/>
  <c r="C133" i="4"/>
  <c r="F133" i="4"/>
  <c r="I133" i="4"/>
  <c r="E133" i="4"/>
  <c r="D133" i="4"/>
  <c r="G133" i="4"/>
  <c r="H133" i="4"/>
  <c r="B48" i="7"/>
  <c r="D133" i="5"/>
  <c r="F133" i="5"/>
  <c r="I133" i="5"/>
  <c r="E133" i="5"/>
  <c r="G133" i="5"/>
  <c r="H133" i="5"/>
  <c r="C133" i="5"/>
  <c r="B48" i="4"/>
  <c r="I52" i="7"/>
  <c r="B26" i="7"/>
  <c r="I36" i="6"/>
  <c r="C600" i="3"/>
  <c r="G133" i="7"/>
  <c r="I133" i="7"/>
  <c r="F133" i="7"/>
  <c r="C133" i="7"/>
  <c r="E133" i="7"/>
  <c r="H133" i="7"/>
  <c r="I48" i="6"/>
  <c r="B22" i="6"/>
  <c r="I22" i="6" s="1"/>
  <c r="B41" i="7"/>
  <c r="C444" i="5"/>
  <c r="B48" i="3"/>
  <c r="I34" i="6"/>
  <c r="I89" i="5"/>
  <c r="H600" i="5"/>
  <c r="C49" i="5"/>
  <c r="C23" i="5" s="1"/>
  <c r="C444" i="4"/>
  <c r="B103" i="32"/>
  <c r="I597" i="32"/>
  <c r="C133" i="6"/>
  <c r="F133" i="6"/>
  <c r="I133" i="6"/>
  <c r="G133" i="6"/>
  <c r="E133" i="6"/>
  <c r="H133" i="6"/>
  <c r="I599" i="7"/>
  <c r="I598" i="1"/>
  <c r="I328" i="5"/>
  <c r="I599" i="42"/>
  <c r="I409" i="5"/>
  <c r="I46" i="4"/>
  <c r="B20" i="4"/>
  <c r="I20" i="4" s="1"/>
  <c r="I36" i="5"/>
  <c r="C103" i="1"/>
  <c r="I589" i="4"/>
  <c r="B95" i="4"/>
  <c r="I95" i="4" s="1"/>
  <c r="I598" i="35"/>
  <c r="I634" i="36"/>
  <c r="C16" i="4"/>
  <c r="D104" i="35"/>
  <c r="C104" i="1"/>
  <c r="I244" i="32"/>
  <c r="C36" i="32"/>
  <c r="C10" i="32" s="1"/>
  <c r="D418" i="6"/>
  <c r="D41" i="6"/>
  <c r="D15" i="6" s="1"/>
  <c r="H104" i="35"/>
  <c r="H26" i="35" s="1"/>
  <c r="B86" i="7"/>
  <c r="C41" i="4"/>
  <c r="C15" i="4" s="1"/>
  <c r="C418" i="4"/>
  <c r="I330" i="5"/>
  <c r="B44" i="5"/>
  <c r="I339" i="1"/>
  <c r="B53" i="1"/>
  <c r="C262" i="4"/>
  <c r="I328" i="6"/>
  <c r="B95" i="7"/>
  <c r="I95" i="7" s="1"/>
  <c r="I589" i="7"/>
  <c r="Q105" i="43"/>
  <c r="Q27" i="43" s="1"/>
  <c r="I258" i="7"/>
  <c r="L103" i="41"/>
  <c r="L103" i="42"/>
  <c r="I599" i="5"/>
  <c r="D444" i="4"/>
  <c r="G7" i="5"/>
  <c r="B13" i="7"/>
  <c r="I13" i="7" s="1"/>
  <c r="B11" i="7"/>
  <c r="I11" i="7" s="1"/>
  <c r="C36" i="8"/>
  <c r="B45" i="5"/>
  <c r="E7" i="7"/>
  <c r="B49" i="3"/>
  <c r="H7" i="3"/>
  <c r="D26" i="7"/>
  <c r="I33" i="5"/>
  <c r="B7" i="5"/>
  <c r="B7" i="4"/>
  <c r="I33" i="4"/>
  <c r="H600" i="7"/>
  <c r="B25" i="43"/>
  <c r="I103" i="43"/>
  <c r="C53" i="1"/>
  <c r="I597" i="35"/>
  <c r="B103" i="35"/>
  <c r="I598" i="36"/>
  <c r="G103" i="35"/>
  <c r="G25" i="35" s="1"/>
  <c r="D104" i="32"/>
  <c r="I426" i="1"/>
  <c r="D36" i="1"/>
  <c r="D10" i="1" s="1"/>
  <c r="G104" i="36"/>
  <c r="G26" i="36" s="1"/>
  <c r="C262" i="3"/>
  <c r="I33" i="3"/>
  <c r="B7" i="3"/>
  <c r="B11" i="3"/>
  <c r="I11" i="3" s="1"/>
  <c r="I649" i="32"/>
  <c r="B95" i="3"/>
  <c r="I95" i="3" s="1"/>
  <c r="I589" i="3"/>
  <c r="D103" i="32"/>
  <c r="G104" i="35"/>
  <c r="G26" i="35" s="1"/>
  <c r="D104" i="1"/>
  <c r="D418" i="3"/>
  <c r="D41" i="3"/>
  <c r="D15" i="3" s="1"/>
  <c r="C104" i="35"/>
  <c r="H104" i="1"/>
  <c r="H26" i="1" s="1"/>
  <c r="C41" i="6"/>
  <c r="C15" i="6" s="1"/>
  <c r="C418" i="6"/>
  <c r="C53" i="32"/>
  <c r="I328" i="4"/>
  <c r="B88" i="5"/>
  <c r="I88" i="5" s="1"/>
  <c r="I582" i="5"/>
  <c r="B88" i="6"/>
  <c r="I88" i="6" s="1"/>
  <c r="I582" i="6"/>
  <c r="I651" i="42"/>
  <c r="R103" i="43"/>
  <c r="I599" i="43"/>
  <c r="Q103" i="41"/>
  <c r="B43" i="5"/>
  <c r="I34" i="3"/>
  <c r="C600" i="5"/>
  <c r="D17" i="7"/>
  <c r="B41" i="3"/>
  <c r="I34" i="4"/>
  <c r="B27" i="7"/>
  <c r="C7" i="7"/>
  <c r="G54" i="6"/>
  <c r="B104" i="41"/>
  <c r="I104" i="41" s="1"/>
  <c r="D17" i="3"/>
  <c r="D17" i="4"/>
  <c r="I52" i="4"/>
  <c r="B26" i="4"/>
  <c r="I26" i="4" s="1"/>
  <c r="H600" i="6"/>
  <c r="B88" i="34"/>
  <c r="I88" i="34" s="1"/>
  <c r="I85" i="3"/>
  <c r="B48" i="5"/>
  <c r="H600" i="4"/>
  <c r="G54" i="7"/>
  <c r="H7" i="7"/>
  <c r="B43" i="3"/>
  <c r="C444" i="6"/>
  <c r="I597" i="36"/>
  <c r="B103" i="36"/>
  <c r="I426" i="8"/>
  <c r="D36" i="8"/>
  <c r="B94" i="3"/>
  <c r="I94" i="3" s="1"/>
  <c r="I588" i="3"/>
  <c r="D133" i="6"/>
  <c r="I85" i="6"/>
  <c r="H7" i="5"/>
  <c r="I339" i="35"/>
  <c r="B53" i="35"/>
  <c r="I588" i="4"/>
  <c r="B94" i="4"/>
  <c r="I94" i="4" s="1"/>
  <c r="I589" i="6"/>
  <c r="B95" i="6"/>
  <c r="I95" i="6" s="1"/>
  <c r="I599" i="41"/>
  <c r="I53" i="4"/>
  <c r="G600" i="5"/>
  <c r="I34" i="5"/>
  <c r="G7" i="3"/>
  <c r="H600" i="3"/>
  <c r="B19" i="4"/>
  <c r="I19" i="4" s="1"/>
  <c r="I45" i="4"/>
  <c r="B49" i="5"/>
  <c r="C262" i="5"/>
  <c r="I634" i="32"/>
  <c r="I649" i="35"/>
  <c r="H103" i="1"/>
  <c r="H25" i="1" s="1"/>
  <c r="D103" i="34"/>
  <c r="B103" i="34"/>
  <c r="I597" i="34"/>
  <c r="G103" i="34"/>
  <c r="G25" i="34" s="1"/>
  <c r="C88" i="8"/>
  <c r="G103" i="36"/>
  <c r="G25" i="36" s="1"/>
  <c r="E103" i="35"/>
  <c r="D418" i="7"/>
  <c r="D41" i="7"/>
  <c r="D15" i="7" s="1"/>
  <c r="I258" i="3"/>
  <c r="G600" i="6"/>
  <c r="I339" i="32"/>
  <c r="B53" i="32"/>
  <c r="D104" i="34"/>
  <c r="I426" i="32"/>
  <c r="D36" i="32"/>
  <c r="D10" i="32" s="1"/>
  <c r="D418" i="4"/>
  <c r="D41" i="4"/>
  <c r="D15" i="4" s="1"/>
  <c r="I258" i="6"/>
  <c r="D93" i="35"/>
  <c r="D93" i="36"/>
  <c r="I339" i="8"/>
  <c r="B53" i="8"/>
  <c r="G104" i="1"/>
  <c r="G26" i="1" s="1"/>
  <c r="C418" i="3"/>
  <c r="I330" i="3"/>
  <c r="B44" i="3"/>
  <c r="I328" i="3"/>
  <c r="I582" i="3"/>
  <c r="B88" i="3"/>
  <c r="I88" i="3" s="1"/>
  <c r="C105" i="42"/>
  <c r="C27" i="42" s="1"/>
  <c r="E105" i="42"/>
  <c r="E27" i="42" s="1"/>
  <c r="B104" i="42"/>
  <c r="I104" i="42" s="1"/>
  <c r="I650" i="42"/>
  <c r="O105" i="43"/>
  <c r="O27" i="43" s="1"/>
  <c r="S649" i="42"/>
  <c r="L103" i="43"/>
  <c r="C41" i="3"/>
  <c r="C15" i="3" s="1"/>
  <c r="I33" i="7"/>
  <c r="I36" i="3"/>
  <c r="B262" i="4"/>
  <c r="I36" i="7"/>
  <c r="C600" i="7"/>
  <c r="I46" i="3"/>
  <c r="B20" i="3"/>
  <c r="I20" i="3" s="1"/>
  <c r="I11" i="5"/>
  <c r="D17" i="5"/>
  <c r="H7" i="6"/>
  <c r="I52" i="5"/>
  <c r="B26" i="5"/>
  <c r="I26" i="5" s="1"/>
  <c r="B26" i="6"/>
  <c r="I26" i="6" s="1"/>
  <c r="I52" i="6"/>
  <c r="H7" i="4"/>
  <c r="E7" i="6"/>
  <c r="B42" i="3"/>
  <c r="C444" i="7"/>
  <c r="S650" i="43"/>
  <c r="S651" i="41"/>
  <c r="S639" i="43"/>
  <c r="S651" i="43"/>
  <c r="M104" i="42"/>
  <c r="L93" i="42"/>
  <c r="M93" i="42"/>
  <c r="N93" i="42"/>
  <c r="O104" i="42"/>
  <c r="Q93" i="42"/>
  <c r="R93" i="42"/>
  <c r="R104" i="41"/>
  <c r="Q104" i="41"/>
  <c r="M104" i="41"/>
  <c r="O104" i="41"/>
  <c r="N104" i="41"/>
  <c r="S620" i="41"/>
  <c r="AG620" i="41" s="1"/>
  <c r="Q104" i="42"/>
  <c r="N104" i="42"/>
  <c r="R104" i="42"/>
  <c r="D88" i="8"/>
  <c r="I336" i="1"/>
  <c r="H103" i="8"/>
  <c r="H25" i="8" s="1"/>
  <c r="Q93" i="41"/>
  <c r="G93" i="35"/>
  <c r="G93" i="32"/>
  <c r="C93" i="1"/>
  <c r="C93" i="35"/>
  <c r="H93" i="35"/>
  <c r="I651" i="35"/>
  <c r="I651" i="34"/>
  <c r="I651" i="8"/>
  <c r="I620" i="8"/>
  <c r="D53" i="32"/>
  <c r="I336" i="32"/>
  <c r="C93" i="32"/>
  <c r="H93" i="34"/>
  <c r="H93" i="32"/>
  <c r="C93" i="36"/>
  <c r="C93" i="34"/>
  <c r="H93" i="36"/>
  <c r="I650" i="32"/>
  <c r="I650" i="36"/>
  <c r="I336" i="35"/>
  <c r="I336" i="34"/>
  <c r="D53" i="1"/>
  <c r="I336" i="36"/>
  <c r="D87" i="7"/>
  <c r="D9" i="7" s="1"/>
  <c r="D87" i="3"/>
  <c r="D9" i="3" s="1"/>
  <c r="D87" i="5"/>
  <c r="D9" i="5" s="1"/>
  <c r="G93" i="34"/>
  <c r="G93" i="1"/>
  <c r="E36" i="32"/>
  <c r="E10" i="32" s="1"/>
  <c r="I651" i="32"/>
  <c r="I651" i="36"/>
  <c r="I650" i="35"/>
  <c r="D53" i="35"/>
  <c r="D53" i="34"/>
  <c r="G93" i="36"/>
  <c r="H93" i="1"/>
  <c r="E36" i="1"/>
  <c r="E10" i="1" s="1"/>
  <c r="E36" i="8"/>
  <c r="I650" i="34"/>
  <c r="I650" i="8"/>
  <c r="I336" i="8"/>
  <c r="I580" i="7"/>
  <c r="D53" i="8"/>
  <c r="D87" i="6"/>
  <c r="D9" i="6" s="1"/>
  <c r="D87" i="4"/>
  <c r="D9" i="4" s="1"/>
  <c r="E103" i="8"/>
  <c r="H105" i="32"/>
  <c r="H27" i="32" s="1"/>
  <c r="G105" i="34"/>
  <c r="G27" i="34" s="1"/>
  <c r="E104" i="8"/>
  <c r="G103" i="8"/>
  <c r="G25" i="8" s="1"/>
  <c r="E105" i="35"/>
  <c r="E27" i="35" s="1"/>
  <c r="E105" i="1"/>
  <c r="E27" i="1" s="1"/>
  <c r="C105" i="34"/>
  <c r="D104" i="8"/>
  <c r="C104" i="8"/>
  <c r="D105" i="35"/>
  <c r="D105" i="34"/>
  <c r="G105" i="35"/>
  <c r="G27" i="35" s="1"/>
  <c r="G105" i="1"/>
  <c r="G27" i="1" s="1"/>
  <c r="E105" i="34"/>
  <c r="E27" i="34" s="1"/>
  <c r="E105" i="36"/>
  <c r="E105" i="32"/>
  <c r="E27" i="32" s="1"/>
  <c r="C105" i="1"/>
  <c r="C27" i="1" s="1"/>
  <c r="D103" i="8"/>
  <c r="D105" i="32"/>
  <c r="G105" i="32"/>
  <c r="G27" i="32" s="1"/>
  <c r="G105" i="36"/>
  <c r="G27" i="36" s="1"/>
  <c r="H104" i="8"/>
  <c r="H26" i="8" s="1"/>
  <c r="C103" i="8"/>
  <c r="C105" i="32"/>
  <c r="C105" i="36"/>
  <c r="G104" i="8"/>
  <c r="G26" i="8" s="1"/>
  <c r="D105" i="1"/>
  <c r="H105" i="34"/>
  <c r="H27" i="34" s="1"/>
  <c r="H105" i="1"/>
  <c r="H27" i="1" s="1"/>
  <c r="H105" i="35"/>
  <c r="H27" i="35" s="1"/>
  <c r="H105" i="36"/>
  <c r="H27" i="36" s="1"/>
  <c r="C105" i="35"/>
  <c r="G88" i="8"/>
  <c r="G10" i="8" s="1"/>
  <c r="I26" i="7" l="1"/>
  <c r="C93" i="8"/>
  <c r="D27" i="34"/>
  <c r="I443" i="32"/>
  <c r="I443" i="34"/>
  <c r="D27" i="1"/>
  <c r="Q105" i="42"/>
  <c r="Q27" i="42" s="1"/>
  <c r="B104" i="32"/>
  <c r="I104" i="32" s="1"/>
  <c r="O105" i="42"/>
  <c r="O27" i="42" s="1"/>
  <c r="I53" i="32"/>
  <c r="S651" i="42"/>
  <c r="R105" i="42"/>
  <c r="R27" i="42" s="1"/>
  <c r="B104" i="8"/>
  <c r="I104" i="8" s="1"/>
  <c r="I49" i="7"/>
  <c r="I443" i="35"/>
  <c r="I7" i="7"/>
  <c r="I580" i="6"/>
  <c r="B86" i="6"/>
  <c r="B17" i="3"/>
  <c r="I17" i="3" s="1"/>
  <c r="I43" i="3"/>
  <c r="I7" i="4"/>
  <c r="I599" i="1"/>
  <c r="B105" i="1"/>
  <c r="I639" i="35"/>
  <c r="S650" i="41"/>
  <c r="B18" i="7"/>
  <c r="I18" i="7" s="1"/>
  <c r="I44" i="7"/>
  <c r="I599" i="32"/>
  <c r="B105" i="32"/>
  <c r="I599" i="34"/>
  <c r="B105" i="34"/>
  <c r="I105" i="34" s="1"/>
  <c r="D86" i="6"/>
  <c r="D8" i="6" s="1"/>
  <c r="I639" i="34"/>
  <c r="D27" i="35"/>
  <c r="B10" i="7"/>
  <c r="I10" i="7" s="1"/>
  <c r="I53" i="8"/>
  <c r="I443" i="1"/>
  <c r="I45" i="5"/>
  <c r="B19" i="5"/>
  <c r="I19" i="5" s="1"/>
  <c r="L25" i="42"/>
  <c r="I649" i="8"/>
  <c r="F100" i="1"/>
  <c r="I646" i="1"/>
  <c r="B105" i="8"/>
  <c r="I599" i="35"/>
  <c r="B105" i="35"/>
  <c r="I105" i="35" s="1"/>
  <c r="I103" i="34"/>
  <c r="I53" i="35"/>
  <c r="I103" i="36"/>
  <c r="B27" i="3"/>
  <c r="D86" i="3"/>
  <c r="D8" i="3" s="1"/>
  <c r="B87" i="6"/>
  <c r="I581" i="6"/>
  <c r="D27" i="32"/>
  <c r="I639" i="36"/>
  <c r="B93" i="1"/>
  <c r="B23" i="5"/>
  <c r="I23" i="5" s="1"/>
  <c r="I49" i="5"/>
  <c r="L104" i="43"/>
  <c r="B22" i="5"/>
  <c r="I22" i="5" s="1"/>
  <c r="I48" i="5"/>
  <c r="B15" i="3"/>
  <c r="I15" i="3" s="1"/>
  <c r="I41" i="3"/>
  <c r="B17" i="5"/>
  <c r="I17" i="5" s="1"/>
  <c r="I43" i="5"/>
  <c r="B104" i="36"/>
  <c r="I104" i="36" s="1"/>
  <c r="C10" i="8"/>
  <c r="I103" i="32"/>
  <c r="B10" i="6"/>
  <c r="I10" i="6" s="1"/>
  <c r="I53" i="34"/>
  <c r="B19" i="7"/>
  <c r="I19" i="7" s="1"/>
  <c r="I45" i="7"/>
  <c r="B17" i="7"/>
  <c r="I17" i="7" s="1"/>
  <c r="I43" i="7"/>
  <c r="S634" i="43"/>
  <c r="L88" i="43"/>
  <c r="B93" i="34"/>
  <c r="B16" i="6"/>
  <c r="I16" i="6" s="1"/>
  <c r="I580" i="4"/>
  <c r="B86" i="4"/>
  <c r="D86" i="4"/>
  <c r="D8" i="4" s="1"/>
  <c r="B86" i="3"/>
  <c r="I580" i="3"/>
  <c r="I53" i="1"/>
  <c r="I43" i="4"/>
  <c r="B17" i="4"/>
  <c r="I17" i="4" s="1"/>
  <c r="B86" i="5"/>
  <c r="I580" i="5"/>
  <c r="B15" i="4"/>
  <c r="I15" i="4" s="1"/>
  <c r="I41" i="4"/>
  <c r="I581" i="4"/>
  <c r="B87" i="4"/>
  <c r="D86" i="5"/>
  <c r="D8" i="5" s="1"/>
  <c r="B10" i="3"/>
  <c r="I10" i="3" s="1"/>
  <c r="I44" i="5"/>
  <c r="B18" i="5"/>
  <c r="I18" i="5" s="1"/>
  <c r="B104" i="35"/>
  <c r="I104" i="35" s="1"/>
  <c r="B10" i="5"/>
  <c r="I10" i="5" s="1"/>
  <c r="B104" i="34"/>
  <c r="I104" i="34" s="1"/>
  <c r="L93" i="41"/>
  <c r="B93" i="36"/>
  <c r="I41" i="5"/>
  <c r="I49" i="4"/>
  <c r="C27" i="34"/>
  <c r="I42" i="7"/>
  <c r="I7" i="3"/>
  <c r="I44" i="4"/>
  <c r="B18" i="4"/>
  <c r="I18" i="4" s="1"/>
  <c r="L104" i="41"/>
  <c r="B93" i="32"/>
  <c r="I639" i="32"/>
  <c r="B87" i="7"/>
  <c r="I581" i="7"/>
  <c r="L104" i="42"/>
  <c r="S650" i="42"/>
  <c r="S639" i="42"/>
  <c r="M105" i="42"/>
  <c r="M27" i="42" s="1"/>
  <c r="B16" i="3"/>
  <c r="I16" i="3" s="1"/>
  <c r="I42" i="3"/>
  <c r="D10" i="8"/>
  <c r="I49" i="3"/>
  <c r="B23" i="3"/>
  <c r="I23" i="3" s="1"/>
  <c r="I41" i="7"/>
  <c r="B15" i="7"/>
  <c r="I15" i="7" s="1"/>
  <c r="I43" i="6"/>
  <c r="B17" i="6"/>
  <c r="I17" i="6" s="1"/>
  <c r="B19" i="6"/>
  <c r="I19" i="6" s="1"/>
  <c r="I45" i="6"/>
  <c r="B93" i="35"/>
  <c r="I15" i="5"/>
  <c r="I23" i="4"/>
  <c r="B16" i="7"/>
  <c r="I16" i="7" s="1"/>
  <c r="I42" i="4"/>
  <c r="I42" i="5"/>
  <c r="I597" i="8"/>
  <c r="B103" i="8"/>
  <c r="I103" i="8" s="1"/>
  <c r="I44" i="3"/>
  <c r="B18" i="3"/>
  <c r="I18" i="3" s="1"/>
  <c r="I581" i="3"/>
  <c r="B87" i="3"/>
  <c r="D86" i="7"/>
  <c r="D8" i="7" s="1"/>
  <c r="I103" i="35"/>
  <c r="I598" i="8"/>
  <c r="I48" i="3"/>
  <c r="B22" i="3"/>
  <c r="I22" i="3" s="1"/>
  <c r="B15" i="6"/>
  <c r="I15" i="6" s="1"/>
  <c r="I41" i="6"/>
  <c r="I85" i="7"/>
  <c r="I599" i="36"/>
  <c r="B87" i="5"/>
  <c r="I581" i="5"/>
  <c r="E88" i="8"/>
  <c r="I88" i="8" s="1"/>
  <c r="C27" i="32"/>
  <c r="I7" i="5"/>
  <c r="L93" i="43"/>
  <c r="I48" i="4"/>
  <c r="B22" i="4"/>
  <c r="I22" i="4" s="1"/>
  <c r="B22" i="7"/>
  <c r="I22" i="7" s="1"/>
  <c r="I48" i="7"/>
  <c r="C27" i="35"/>
  <c r="I7" i="6"/>
  <c r="I443" i="8"/>
  <c r="I49" i="6"/>
  <c r="B23" i="6"/>
  <c r="I23" i="6" s="1"/>
  <c r="B8" i="7"/>
  <c r="I8" i="7" s="1"/>
  <c r="I44" i="6"/>
  <c r="B18" i="6"/>
  <c r="I18" i="6" s="1"/>
  <c r="B16" i="4"/>
  <c r="I16" i="4" s="1"/>
  <c r="B16" i="5"/>
  <c r="I16" i="5" s="1"/>
  <c r="C105" i="8"/>
  <c r="C27" i="8" s="1"/>
  <c r="G93" i="8"/>
  <c r="H105" i="8"/>
  <c r="H27" i="8" s="1"/>
  <c r="H93" i="8"/>
  <c r="E105" i="8"/>
  <c r="E27" i="8" s="1"/>
  <c r="G105" i="8"/>
  <c r="G27" i="8" s="1"/>
  <c r="R93" i="41"/>
  <c r="M93" i="41"/>
  <c r="F97" i="1"/>
  <c r="D105" i="8"/>
  <c r="D27" i="8" s="1"/>
  <c r="F87" i="1"/>
  <c r="F102" i="1"/>
  <c r="E10" i="8" l="1"/>
  <c r="I634" i="8"/>
  <c r="B27" i="35"/>
  <c r="I27" i="35" s="1"/>
  <c r="I322" i="8"/>
  <c r="B36" i="8"/>
  <c r="I86" i="5"/>
  <c r="B8" i="5"/>
  <c r="I599" i="8"/>
  <c r="I322" i="32"/>
  <c r="B36" i="32"/>
  <c r="B27" i="8"/>
  <c r="I105" i="8"/>
  <c r="I86" i="6"/>
  <c r="B8" i="6"/>
  <c r="I87" i="3"/>
  <c r="B9" i="3"/>
  <c r="I9" i="3" s="1"/>
  <c r="I86" i="3"/>
  <c r="B8" i="3"/>
  <c r="B27" i="32"/>
  <c r="I27" i="32" s="1"/>
  <c r="I105" i="32"/>
  <c r="I86" i="7"/>
  <c r="I322" i="1"/>
  <c r="B36" i="1"/>
  <c r="I87" i="4"/>
  <c r="B9" i="4"/>
  <c r="I9" i="4" s="1"/>
  <c r="I27" i="8"/>
  <c r="I87" i="6"/>
  <c r="B9" i="6"/>
  <c r="I9" i="6" s="1"/>
  <c r="I639" i="8"/>
  <c r="B93" i="8"/>
  <c r="I87" i="5"/>
  <c r="B9" i="5"/>
  <c r="I9" i="5" s="1"/>
  <c r="I87" i="7"/>
  <c r="B9" i="7"/>
  <c r="I9" i="7" s="1"/>
  <c r="S639" i="41"/>
  <c r="B27" i="1"/>
  <c r="I86" i="4"/>
  <c r="B8" i="4"/>
  <c r="B27" i="34"/>
  <c r="I27" i="34" s="1"/>
  <c r="F90" i="1"/>
  <c r="B10" i="32" l="1"/>
  <c r="I10" i="32" s="1"/>
  <c r="I36" i="32"/>
  <c r="I8" i="4"/>
  <c r="I8" i="3"/>
  <c r="I36" i="1"/>
  <c r="B10" i="1"/>
  <c r="I8" i="6"/>
  <c r="B10" i="8"/>
  <c r="I10" i="8" s="1"/>
  <c r="I36" i="8"/>
  <c r="I8" i="5"/>
  <c r="I416" i="8" l="1"/>
  <c r="I493" i="1"/>
  <c r="I494" i="1"/>
  <c r="I338" i="8"/>
  <c r="I545" i="8" l="1"/>
  <c r="E52" i="8"/>
  <c r="E26" i="8" s="1"/>
  <c r="I571" i="8"/>
  <c r="I571" i="1"/>
  <c r="I520" i="1"/>
  <c r="I572" i="1"/>
  <c r="I546" i="8"/>
  <c r="I546" i="1"/>
  <c r="I530" i="34"/>
  <c r="I545" i="1"/>
  <c r="I519" i="8"/>
  <c r="I504" i="34"/>
  <c r="I556" i="34"/>
  <c r="I520" i="8"/>
  <c r="I572" i="8"/>
  <c r="I519" i="1"/>
  <c r="I244" i="34" l="1"/>
  <c r="I348" i="34"/>
  <c r="I467" i="8"/>
  <c r="F77" i="8"/>
  <c r="I468" i="8"/>
  <c r="F78" i="8"/>
  <c r="I468" i="1"/>
  <c r="F78" i="1"/>
  <c r="I452" i="34"/>
  <c r="F62" i="34"/>
  <c r="I467" i="1"/>
  <c r="F77" i="1"/>
  <c r="I390" i="8"/>
  <c r="I322" i="34"/>
  <c r="I374" i="34"/>
  <c r="I400" i="34"/>
  <c r="I166" i="34"/>
  <c r="I218" i="34"/>
  <c r="I270" i="34"/>
  <c r="I140" i="34"/>
  <c r="I426" i="34"/>
  <c r="I296" i="34"/>
  <c r="I62" i="34" l="1"/>
  <c r="F10" i="34"/>
  <c r="I78" i="1"/>
  <c r="F26" i="8"/>
  <c r="I78" i="8"/>
  <c r="I77" i="1"/>
  <c r="F25" i="8"/>
  <c r="I77" i="8"/>
  <c r="I114" i="34" l="1"/>
  <c r="B52" i="8"/>
  <c r="D52" i="8"/>
  <c r="D26" i="8" s="1"/>
  <c r="C52" i="8"/>
  <c r="C26" i="8" s="1"/>
  <c r="I129" i="8" l="1"/>
  <c r="B26" i="8"/>
  <c r="I26" i="8" s="1"/>
  <c r="I52" i="8"/>
  <c r="I130" i="8"/>
  <c r="I129" i="1" l="1"/>
  <c r="I130" i="1" l="1"/>
  <c r="I416" i="1" l="1"/>
  <c r="I338" i="1" l="1"/>
  <c r="C52" i="1"/>
  <c r="C26" i="1" s="1"/>
  <c r="D52" i="1"/>
  <c r="D26" i="1" s="1"/>
  <c r="E52" i="1"/>
  <c r="E26" i="1" s="1"/>
  <c r="I390" i="1" l="1"/>
  <c r="B52" i="1"/>
  <c r="I52" i="1" l="1"/>
  <c r="B26" i="1"/>
  <c r="C51" i="1" l="1"/>
  <c r="C25" i="1" s="1"/>
  <c r="D51" i="1"/>
  <c r="D25" i="1" s="1"/>
  <c r="I415" i="1"/>
  <c r="E51" i="1"/>
  <c r="E25" i="1" s="1"/>
  <c r="I389" i="1"/>
  <c r="I337" i="1" l="1"/>
  <c r="B51" i="1"/>
  <c r="I51" i="1" l="1"/>
  <c r="B25" i="1"/>
  <c r="E51" i="8" l="1"/>
  <c r="E25" i="8" s="1"/>
  <c r="D51" i="8"/>
  <c r="D25" i="8" s="1"/>
  <c r="I415" i="8"/>
  <c r="C51" i="8"/>
  <c r="C25" i="8" s="1"/>
  <c r="I389" i="8"/>
  <c r="I337" i="8" l="1"/>
  <c r="B51" i="8"/>
  <c r="B25" i="8" l="1"/>
  <c r="I25" i="8" s="1"/>
  <c r="I51" i="8"/>
  <c r="H36" i="34" l="1"/>
  <c r="H10" i="34" s="1"/>
  <c r="E36" i="34"/>
  <c r="E10" i="34" s="1"/>
  <c r="C36" i="34"/>
  <c r="C10" i="34" s="1"/>
  <c r="G36" i="34"/>
  <c r="G10" i="34" s="1"/>
  <c r="D36" i="34"/>
  <c r="D10" i="34" s="1"/>
  <c r="I192" i="34" l="1"/>
  <c r="B36" i="34"/>
  <c r="I36" i="34" l="1"/>
  <c r="B10" i="34"/>
  <c r="I10" i="34" s="1"/>
  <c r="I130" i="34" l="1"/>
  <c r="I129" i="34"/>
  <c r="I521" i="43" l="1"/>
  <c r="I573" i="43"/>
  <c r="I504" i="43"/>
  <c r="I556" i="43"/>
  <c r="I495" i="43"/>
  <c r="I547" i="43"/>
  <c r="I478" i="43"/>
  <c r="I530" i="43"/>
  <c r="AI166" i="43"/>
  <c r="AI400" i="43"/>
  <c r="AI140" i="43"/>
  <c r="W53" i="43" l="1"/>
  <c r="X53" i="43"/>
  <c r="AG53" i="43"/>
  <c r="AI374" i="43"/>
  <c r="AI270" i="43"/>
  <c r="Y53" i="43"/>
  <c r="AI296" i="43"/>
  <c r="AC53" i="43"/>
  <c r="AI235" i="43"/>
  <c r="Z53" i="43"/>
  <c r="V53" i="43"/>
  <c r="AI131" i="43"/>
  <c r="AI339" i="43"/>
  <c r="AI114" i="43"/>
  <c r="AI261" i="43"/>
  <c r="AI218" i="43"/>
  <c r="AA53" i="43"/>
  <c r="AH53" i="43"/>
  <c r="AI244" i="43"/>
  <c r="AF53" i="43"/>
  <c r="AI365" i="43"/>
  <c r="AI157" i="43"/>
  <c r="AI426" i="43"/>
  <c r="AI322" i="43"/>
  <c r="AD53" i="43"/>
  <c r="AI348" i="43"/>
  <c r="AI443" i="43"/>
  <c r="I452" i="43"/>
  <c r="F62" i="43"/>
  <c r="AI391" i="43"/>
  <c r="AI287" i="43"/>
  <c r="AI183" i="43"/>
  <c r="AE53" i="43"/>
  <c r="AI417" i="43"/>
  <c r="AI313" i="43"/>
  <c r="AI209" i="43"/>
  <c r="I469" i="43"/>
  <c r="F79" i="43"/>
  <c r="S348" i="43"/>
  <c r="S140" i="43" l="1"/>
  <c r="S244" i="43"/>
  <c r="S296" i="43"/>
  <c r="S218" i="43"/>
  <c r="S426" i="43"/>
  <c r="P88" i="43"/>
  <c r="S582" i="43"/>
  <c r="S270" i="43"/>
  <c r="F10" i="43"/>
  <c r="I62" i="43"/>
  <c r="S322" i="43"/>
  <c r="S166" i="43"/>
  <c r="S400" i="43"/>
  <c r="P105" i="43"/>
  <c r="P27" i="43" s="1"/>
  <c r="S599" i="43"/>
  <c r="F27" i="43"/>
  <c r="I79" i="43"/>
  <c r="S114" i="43"/>
  <c r="S374" i="43"/>
  <c r="AI53" i="43"/>
  <c r="AJ53" i="43" s="1"/>
  <c r="I218" i="43" l="1"/>
  <c r="I166" i="43"/>
  <c r="I140" i="43"/>
  <c r="I296" i="43"/>
  <c r="I426" i="43"/>
  <c r="I400" i="43"/>
  <c r="P10" i="43"/>
  <c r="S88" i="43"/>
  <c r="I244" i="43"/>
  <c r="I374" i="43"/>
  <c r="I114" i="43"/>
  <c r="I322" i="43"/>
  <c r="I270" i="43"/>
  <c r="I348" i="43"/>
  <c r="AD36" i="43"/>
  <c r="AF36" i="43"/>
  <c r="Z36" i="43"/>
  <c r="AH36" i="43"/>
  <c r="AA36" i="43"/>
  <c r="X36" i="43" l="1"/>
  <c r="Y36" i="43"/>
  <c r="AC36" i="43"/>
  <c r="W36" i="43"/>
  <c r="R36" i="43"/>
  <c r="R10" i="43" s="1"/>
  <c r="O36" i="43" l="1"/>
  <c r="O10" i="43" s="1"/>
  <c r="AE36" i="43"/>
  <c r="AI192" i="43"/>
  <c r="V36" i="43"/>
  <c r="AI36" i="43" s="1"/>
  <c r="N36" i="43"/>
  <c r="N10" i="43" s="1"/>
  <c r="AG36" i="43"/>
  <c r="Q36" i="43"/>
  <c r="Q10" i="43" s="1"/>
  <c r="M36" i="43"/>
  <c r="M10" i="43" s="1"/>
  <c r="H36" i="43"/>
  <c r="H10" i="43" s="1"/>
  <c r="D36" i="43"/>
  <c r="D10" i="43" s="1"/>
  <c r="E36" i="43"/>
  <c r="E10" i="43" s="1"/>
  <c r="S192" i="43" l="1"/>
  <c r="L36" i="43"/>
  <c r="C36" i="43"/>
  <c r="C10" i="43" s="1"/>
  <c r="G36" i="43"/>
  <c r="G10" i="43" s="1"/>
  <c r="I192" i="43" l="1"/>
  <c r="B36" i="43"/>
  <c r="L10" i="43"/>
  <c r="S10" i="43" s="1"/>
  <c r="S36" i="43"/>
  <c r="AJ36" i="43" s="1"/>
  <c r="B10" i="43" l="1"/>
  <c r="I10" i="43" s="1"/>
  <c r="T10" i="43" s="1"/>
  <c r="I36" i="43"/>
  <c r="I571" i="43"/>
  <c r="I519" i="43"/>
  <c r="I545" i="43"/>
  <c r="I493" i="43"/>
  <c r="AI441" i="43"/>
  <c r="AI337" i="43"/>
  <c r="AI285" i="43" l="1"/>
  <c r="AI207" i="43"/>
  <c r="AI259" i="43"/>
  <c r="AI311" i="43"/>
  <c r="AI415" i="43"/>
  <c r="AI155" i="43"/>
  <c r="F77" i="43"/>
  <c r="I467" i="43"/>
  <c r="AI233" i="43"/>
  <c r="AI181" i="43"/>
  <c r="AI389" i="43"/>
  <c r="AI363" i="43"/>
  <c r="I77" i="43" l="1"/>
  <c r="F25" i="43"/>
  <c r="I25" i="43" s="1"/>
  <c r="P103" i="43"/>
  <c r="S597" i="43"/>
  <c r="I572" i="43"/>
  <c r="I494" i="43"/>
  <c r="I520" i="43"/>
  <c r="I546" i="43"/>
  <c r="AI260" i="43" l="1"/>
  <c r="P25" i="43"/>
  <c r="S103" i="43"/>
  <c r="I468" i="43"/>
  <c r="F78" i="43"/>
  <c r="AI286" i="43"/>
  <c r="AI312" i="43"/>
  <c r="AI156" i="43"/>
  <c r="AI208" i="43"/>
  <c r="AI182" i="43"/>
  <c r="AI390" i="43"/>
  <c r="AI338" i="43" l="1"/>
  <c r="AI416" i="43"/>
  <c r="F26" i="43"/>
  <c r="I78" i="43"/>
  <c r="AI364" i="43"/>
  <c r="AI234" i="43"/>
  <c r="P104" i="43"/>
  <c r="S598" i="43"/>
  <c r="AI442" i="43"/>
  <c r="X52" i="43"/>
  <c r="P26" i="43" l="1"/>
  <c r="S104" i="43"/>
  <c r="AA52" i="43"/>
  <c r="AH52" i="43"/>
  <c r="Z52" i="43"/>
  <c r="AF52" i="43"/>
  <c r="AE52" i="43"/>
  <c r="W52" i="43"/>
  <c r="AG52" i="43"/>
  <c r="AD52" i="43"/>
  <c r="Y52" i="43"/>
  <c r="AC52" i="43"/>
  <c r="AH51" i="43"/>
  <c r="Q52" i="43"/>
  <c r="Q26" i="43" s="1"/>
  <c r="V52" i="43" l="1"/>
  <c r="AI52" i="43" s="1"/>
  <c r="AI130" i="43"/>
  <c r="O52" i="43"/>
  <c r="O26" i="43" s="1"/>
  <c r="R52" i="43"/>
  <c r="R26" i="43" s="1"/>
  <c r="M52" i="43"/>
  <c r="M26" i="43" s="1"/>
  <c r="AG51" i="43"/>
  <c r="AD51" i="43"/>
  <c r="Y51" i="43"/>
  <c r="AC51" i="43"/>
  <c r="X51" i="43"/>
  <c r="N52" i="43"/>
  <c r="N26" i="43" s="1"/>
  <c r="AF51" i="43"/>
  <c r="AA51" i="43"/>
  <c r="AE51" i="43"/>
  <c r="Z51" i="43"/>
  <c r="W51" i="43"/>
  <c r="AI129" i="43" l="1"/>
  <c r="V51" i="43"/>
  <c r="AI51" i="43" s="1"/>
  <c r="R51" i="43"/>
  <c r="R25" i="43" s="1"/>
  <c r="N51" i="43"/>
  <c r="N25" i="43" s="1"/>
  <c r="Q51" i="43"/>
  <c r="Q25" i="43" s="1"/>
  <c r="M51" i="43"/>
  <c r="M25" i="43" s="1"/>
  <c r="O51" i="43"/>
  <c r="O25" i="43" s="1"/>
  <c r="L51" i="43" l="1"/>
  <c r="S129" i="43"/>
  <c r="L52" i="43"/>
  <c r="S130" i="43"/>
  <c r="L26" i="43" l="1"/>
  <c r="S26" i="43" s="1"/>
  <c r="S52" i="43"/>
  <c r="AJ52" i="43" s="1"/>
  <c r="L25" i="43"/>
  <c r="S25" i="43" s="1"/>
  <c r="S51" i="43"/>
  <c r="AJ51" i="43" s="1"/>
  <c r="D105" i="43"/>
  <c r="D27" i="43" s="1"/>
  <c r="N105" i="43" l="1"/>
  <c r="N27" i="43" s="1"/>
  <c r="I625" i="43" l="1"/>
  <c r="B105" i="43"/>
  <c r="S625" i="43" l="1"/>
  <c r="AG625" i="43" s="1"/>
  <c r="L105" i="43"/>
  <c r="B27" i="43"/>
  <c r="I27" i="43" s="1"/>
  <c r="I105" i="43"/>
  <c r="L27" i="43" l="1"/>
  <c r="S27" i="43" s="1"/>
  <c r="S105" i="43"/>
  <c r="I556" i="41" l="1"/>
  <c r="I530" i="41"/>
  <c r="I504" i="41"/>
  <c r="I478" i="41"/>
  <c r="I573" i="41"/>
  <c r="I547" i="41"/>
  <c r="I521" i="41"/>
  <c r="I495" i="41"/>
  <c r="I452" i="41" l="1"/>
  <c r="F62" i="41"/>
  <c r="I469" i="41"/>
  <c r="F79" i="41"/>
  <c r="AH36" i="41" l="1"/>
  <c r="AE53" i="41"/>
  <c r="AE36" i="41"/>
  <c r="Z53" i="41"/>
  <c r="W53" i="41"/>
  <c r="AI391" i="41"/>
  <c r="AI287" i="41"/>
  <c r="AI183" i="41"/>
  <c r="AC53" i="41"/>
  <c r="P88" i="41"/>
  <c r="S582" i="41"/>
  <c r="AF36" i="41"/>
  <c r="AC36" i="41"/>
  <c r="AA53" i="41"/>
  <c r="AG36" i="41"/>
  <c r="AD53" i="41"/>
  <c r="P105" i="41"/>
  <c r="P27" i="41" s="1"/>
  <c r="S599" i="41"/>
  <c r="AI322" i="41"/>
  <c r="AI218" i="41"/>
  <c r="X36" i="41"/>
  <c r="AG53" i="41"/>
  <c r="X53" i="41"/>
  <c r="AI400" i="41"/>
  <c r="AI296" i="41"/>
  <c r="AI192" i="41"/>
  <c r="AI417" i="41"/>
  <c r="AI313" i="41"/>
  <c r="AI209" i="41"/>
  <c r="AI235" i="41"/>
  <c r="F27" i="41"/>
  <c r="I79" i="41"/>
  <c r="AD36" i="41"/>
  <c r="Y53" i="41"/>
  <c r="AF53" i="41"/>
  <c r="AI426" i="41"/>
  <c r="AI270" i="41"/>
  <c r="AI166" i="41"/>
  <c r="Z36" i="41"/>
  <c r="Y36" i="41"/>
  <c r="AH53" i="41"/>
  <c r="AI244" i="41"/>
  <c r="F10" i="41"/>
  <c r="I62" i="41"/>
  <c r="AA36" i="41"/>
  <c r="AI443" i="41"/>
  <c r="AI339" i="41"/>
  <c r="AI374" i="41"/>
  <c r="W36" i="41"/>
  <c r="V36" i="41"/>
  <c r="AI114" i="41"/>
  <c r="AI131" i="41"/>
  <c r="V53" i="41"/>
  <c r="AI348" i="41"/>
  <c r="AI140" i="41"/>
  <c r="AI365" i="41"/>
  <c r="AI261" i="41"/>
  <c r="AI157" i="41"/>
  <c r="S218" i="41" l="1"/>
  <c r="S244" i="41"/>
  <c r="M36" i="41"/>
  <c r="M10" i="41" s="1"/>
  <c r="AI53" i="41"/>
  <c r="AJ53" i="41" s="1"/>
  <c r="S270" i="41"/>
  <c r="S296" i="41"/>
  <c r="R36" i="41"/>
  <c r="R10" i="41" s="1"/>
  <c r="S374" i="41"/>
  <c r="O36" i="41"/>
  <c r="O10" i="41" s="1"/>
  <c r="S426" i="41"/>
  <c r="S140" i="41"/>
  <c r="S348" i="41"/>
  <c r="N36" i="41"/>
  <c r="N10" i="41" s="1"/>
  <c r="AI36" i="41"/>
  <c r="P10" i="41"/>
  <c r="S88" i="41"/>
  <c r="S166" i="41"/>
  <c r="S192" i="41"/>
  <c r="S400" i="41"/>
  <c r="L36" i="41"/>
  <c r="S114" i="41"/>
  <c r="Q36" i="41"/>
  <c r="Q10" i="41" s="1"/>
  <c r="S322" i="41"/>
  <c r="I192" i="41"/>
  <c r="H36" i="41" l="1"/>
  <c r="H10" i="41" s="1"/>
  <c r="I426" i="41"/>
  <c r="I400" i="41"/>
  <c r="I166" i="41"/>
  <c r="I296" i="41"/>
  <c r="I218" i="41"/>
  <c r="I140" i="41"/>
  <c r="L10" i="41"/>
  <c r="S10" i="41" s="1"/>
  <c r="S36" i="41"/>
  <c r="AJ36" i="41" s="1"/>
  <c r="I270" i="41"/>
  <c r="I244" i="41"/>
  <c r="I374" i="41"/>
  <c r="D36" i="41"/>
  <c r="D10" i="41" s="1"/>
  <c r="I322" i="41"/>
  <c r="B36" i="41"/>
  <c r="I114" i="41"/>
  <c r="C36" i="41"/>
  <c r="C10" i="41" s="1"/>
  <c r="I348" i="41"/>
  <c r="G36" i="41"/>
  <c r="G10" i="41" s="1"/>
  <c r="E36" i="41"/>
  <c r="E10" i="41" s="1"/>
  <c r="B10" i="41" l="1"/>
  <c r="I10" i="41" s="1"/>
  <c r="T10" i="41" s="1"/>
  <c r="I36" i="41"/>
  <c r="D105" i="41" l="1"/>
  <c r="D27" i="41" s="1"/>
  <c r="N105" i="41" l="1"/>
  <c r="N27" i="41" s="1"/>
  <c r="I625" i="41" l="1"/>
  <c r="B105" i="41"/>
  <c r="S625" i="41" l="1"/>
  <c r="AG625" i="41" s="1"/>
  <c r="L105" i="41"/>
  <c r="B27" i="41"/>
  <c r="I27" i="41" s="1"/>
  <c r="I105" i="41"/>
  <c r="L27" i="41" l="1"/>
  <c r="S27" i="41" s="1"/>
  <c r="S105" i="41"/>
  <c r="I493" i="41" l="1"/>
  <c r="I519" i="41"/>
  <c r="I545" i="41"/>
  <c r="I571" i="41"/>
  <c r="I467" i="41" l="1"/>
  <c r="F77" i="41"/>
  <c r="AI181" i="41" l="1"/>
  <c r="AI285" i="41"/>
  <c r="P103" i="41"/>
  <c r="S597" i="41"/>
  <c r="AI337" i="41"/>
  <c r="AI441" i="41"/>
  <c r="AI363" i="41"/>
  <c r="AI207" i="41"/>
  <c r="AI311" i="41"/>
  <c r="AI415" i="41"/>
  <c r="AI233" i="41"/>
  <c r="I77" i="41"/>
  <c r="F25" i="41"/>
  <c r="AI389" i="41"/>
  <c r="AI155" i="41"/>
  <c r="AI259" i="41"/>
  <c r="P25" i="41" l="1"/>
  <c r="S103" i="41"/>
  <c r="Z51" i="41"/>
  <c r="W51" i="41"/>
  <c r="AH51" i="41"/>
  <c r="AE51" i="41"/>
  <c r="AA51" i="41"/>
  <c r="X51" i="41"/>
  <c r="AF51" i="41"/>
  <c r="AC51" i="41"/>
  <c r="Y51" i="41"/>
  <c r="AG51" i="41"/>
  <c r="AD51" i="41"/>
  <c r="V51" i="41" l="1"/>
  <c r="AI51" i="41" s="1"/>
  <c r="AI129" i="41"/>
  <c r="M51" i="41"/>
  <c r="M25" i="41" s="1"/>
  <c r="R51" i="41"/>
  <c r="R25" i="41" s="1"/>
  <c r="O51" i="41"/>
  <c r="O25" i="41" s="1"/>
  <c r="N51" i="41"/>
  <c r="N25" i="41" s="1"/>
  <c r="Q51" i="41"/>
  <c r="Q25" i="41" s="1"/>
  <c r="L51" i="41" l="1"/>
  <c r="S129" i="41"/>
  <c r="D51" i="41"/>
  <c r="D25" i="41" s="1"/>
  <c r="E51" i="41"/>
  <c r="E25" i="41" s="1"/>
  <c r="H51" i="41"/>
  <c r="H25" i="41" s="1"/>
  <c r="C51" i="41"/>
  <c r="C25" i="41" s="1"/>
  <c r="G51" i="41"/>
  <c r="G25" i="41" s="1"/>
  <c r="B51" i="41" l="1"/>
  <c r="I129" i="41"/>
  <c r="L25" i="41"/>
  <c r="S25" i="41" s="1"/>
  <c r="S51" i="41"/>
  <c r="AJ51" i="41" s="1"/>
  <c r="B25" i="41" l="1"/>
  <c r="I25" i="41" s="1"/>
  <c r="I51" i="41"/>
  <c r="AI260" i="41" l="1"/>
  <c r="AI390" i="41" l="1"/>
  <c r="AI234" i="41"/>
  <c r="I468" i="41"/>
  <c r="AI156" i="41"/>
  <c r="AI416" i="41"/>
  <c r="AI338" i="41"/>
  <c r="AI182" i="41"/>
  <c r="AI286" i="41"/>
  <c r="AI312" i="41"/>
  <c r="AI364" i="41"/>
  <c r="AI208" i="41"/>
  <c r="AI442" i="41"/>
  <c r="I494" i="41"/>
  <c r="I572" i="41"/>
  <c r="I520" i="41"/>
  <c r="I546" i="41"/>
  <c r="F78" i="41" l="1"/>
  <c r="AF52" i="41"/>
  <c r="AC52" i="41"/>
  <c r="Y52" i="41"/>
  <c r="AG52" i="41"/>
  <c r="AD52" i="41"/>
  <c r="Z52" i="41"/>
  <c r="W52" i="41"/>
  <c r="AH52" i="41"/>
  <c r="AE52" i="41"/>
  <c r="AA52" i="41"/>
  <c r="X52" i="41"/>
  <c r="P104" i="41" l="1"/>
  <c r="S598" i="41"/>
  <c r="V52" i="41"/>
  <c r="AI52" i="41" s="1"/>
  <c r="AI130" i="41"/>
  <c r="F26" i="41"/>
  <c r="I78" i="41"/>
  <c r="P26" i="41" l="1"/>
  <c r="S104" i="41"/>
  <c r="I556" i="42"/>
  <c r="I530" i="42"/>
  <c r="I504" i="42"/>
  <c r="I478" i="42"/>
  <c r="I573" i="42"/>
  <c r="I547" i="42"/>
  <c r="I521" i="42"/>
  <c r="I495" i="42"/>
  <c r="I469" i="42" l="1"/>
  <c r="F79" i="42"/>
  <c r="I452" i="42"/>
  <c r="F62" i="42"/>
  <c r="AI348" i="42" l="1"/>
  <c r="AI400" i="42"/>
  <c r="P105" i="42"/>
  <c r="P27" i="42" s="1"/>
  <c r="S599" i="42"/>
  <c r="AI374" i="42"/>
  <c r="AI270" i="42"/>
  <c r="AI140" i="42"/>
  <c r="AI426" i="42"/>
  <c r="AI322" i="42"/>
  <c r="I79" i="42"/>
  <c r="F27" i="42"/>
  <c r="AI114" i="42"/>
  <c r="F10" i="42"/>
  <c r="I62" i="42"/>
  <c r="P88" i="42"/>
  <c r="S582" i="42"/>
  <c r="AI296" i="42"/>
  <c r="AI244" i="42"/>
  <c r="AI166" i="42"/>
  <c r="AI218" i="42"/>
  <c r="S166" i="42"/>
  <c r="S270" i="42" l="1"/>
  <c r="S400" i="42"/>
  <c r="S218" i="42"/>
  <c r="S114" i="42"/>
  <c r="S348" i="42"/>
  <c r="P10" i="42"/>
  <c r="S88" i="42"/>
  <c r="S322" i="42"/>
  <c r="S140" i="42"/>
  <c r="S244" i="42"/>
  <c r="S426" i="42"/>
  <c r="S374" i="42"/>
  <c r="S296" i="42"/>
  <c r="I339" i="36"/>
  <c r="I417" i="36"/>
  <c r="I443" i="36"/>
  <c r="I374" i="42" l="1"/>
  <c r="I244" i="42"/>
  <c r="I400" i="42"/>
  <c r="I166" i="42"/>
  <c r="I322" i="42"/>
  <c r="I296" i="42"/>
  <c r="I140" i="42"/>
  <c r="I426" i="42"/>
  <c r="I270" i="42"/>
  <c r="I218" i="42"/>
  <c r="I114" i="42"/>
  <c r="I348" i="42"/>
  <c r="I131" i="36"/>
  <c r="I546" i="32"/>
  <c r="I545" i="32"/>
  <c r="I519" i="32"/>
  <c r="I530" i="36"/>
  <c r="I504" i="36"/>
  <c r="E53" i="36"/>
  <c r="E27" i="36" s="1"/>
  <c r="D53" i="36"/>
  <c r="I556" i="35"/>
  <c r="I571" i="32"/>
  <c r="C53" i="36"/>
  <c r="C27" i="36" s="1"/>
  <c r="I572" i="32"/>
  <c r="I520" i="32"/>
  <c r="I556" i="36"/>
  <c r="I504" i="35"/>
  <c r="I530" i="35"/>
  <c r="I391" i="36" l="1"/>
  <c r="I452" i="36"/>
  <c r="F62" i="36"/>
  <c r="I467" i="32"/>
  <c r="F77" i="32"/>
  <c r="I468" i="32"/>
  <c r="F78" i="32"/>
  <c r="B53" i="36"/>
  <c r="I452" i="35"/>
  <c r="F62" i="35"/>
  <c r="I400" i="35"/>
  <c r="I166" i="36"/>
  <c r="I218" i="36"/>
  <c r="I140" i="35"/>
  <c r="I140" i="36"/>
  <c r="I244" i="35"/>
  <c r="I374" i="36"/>
  <c r="I322" i="35"/>
  <c r="I270" i="36"/>
  <c r="I244" i="36"/>
  <c r="I296" i="35"/>
  <c r="I426" i="36"/>
  <c r="I218" i="35"/>
  <c r="I270" i="35"/>
  <c r="I426" i="35"/>
  <c r="I114" i="35"/>
  <c r="I166" i="35"/>
  <c r="I348" i="35"/>
  <c r="I296" i="36"/>
  <c r="I348" i="36"/>
  <c r="I322" i="36"/>
  <c r="I374" i="35"/>
  <c r="I114" i="36" l="1"/>
  <c r="F25" i="32"/>
  <c r="I77" i="32"/>
  <c r="F10" i="36"/>
  <c r="I62" i="36"/>
  <c r="F10" i="35"/>
  <c r="I62" i="35"/>
  <c r="I53" i="36"/>
  <c r="I78" i="32"/>
  <c r="F26" i="32"/>
  <c r="I400" i="36"/>
  <c r="AC36" i="42" l="1"/>
  <c r="Z36" i="42"/>
  <c r="AE36" i="42"/>
  <c r="Y36" i="42"/>
  <c r="AH36" i="42"/>
  <c r="X36" i="42"/>
  <c r="AA36" i="42"/>
  <c r="AG36" i="42"/>
  <c r="AF36" i="42"/>
  <c r="AD36" i="42"/>
  <c r="W36" i="42"/>
  <c r="AI192" i="42" l="1"/>
  <c r="V36" i="42"/>
  <c r="AI36" i="42" s="1"/>
  <c r="Q36" i="42"/>
  <c r="Q10" i="42" s="1"/>
  <c r="M36" i="42"/>
  <c r="M10" i="42" s="1"/>
  <c r="R36" i="42"/>
  <c r="R10" i="42" s="1"/>
  <c r="O36" i="42"/>
  <c r="O10" i="42" s="1"/>
  <c r="N36" i="42"/>
  <c r="N10" i="42" s="1"/>
  <c r="S192" i="42" l="1"/>
  <c r="L36" i="42"/>
  <c r="E36" i="42"/>
  <c r="E10" i="42" s="1"/>
  <c r="H36" i="42"/>
  <c r="H10" i="42" s="1"/>
  <c r="C36" i="42"/>
  <c r="C10" i="42" s="1"/>
  <c r="G36" i="42"/>
  <c r="G10" i="42" s="1"/>
  <c r="D36" i="42"/>
  <c r="D10" i="42" s="1"/>
  <c r="L10" i="42" l="1"/>
  <c r="S10" i="42" s="1"/>
  <c r="S36" i="42"/>
  <c r="AJ36" i="42" s="1"/>
  <c r="I192" i="42"/>
  <c r="B36" i="42"/>
  <c r="B10" i="42" l="1"/>
  <c r="I10" i="42" s="1"/>
  <c r="T10" i="42" s="1"/>
  <c r="I36" i="42"/>
  <c r="I130" i="32" l="1"/>
  <c r="I129" i="32"/>
  <c r="C51" i="32" l="1"/>
  <c r="C25" i="32" s="1"/>
  <c r="D51" i="32"/>
  <c r="D25" i="32" s="1"/>
  <c r="I416" i="32"/>
  <c r="I415" i="32"/>
  <c r="E51" i="32"/>
  <c r="E25" i="32" s="1"/>
  <c r="I337" i="32" l="1"/>
  <c r="B51" i="32"/>
  <c r="I389" i="32"/>
  <c r="I338" i="32"/>
  <c r="D52" i="32"/>
  <c r="D26" i="32" s="1"/>
  <c r="C52" i="32"/>
  <c r="C26" i="32" s="1"/>
  <c r="E52" i="32"/>
  <c r="E26" i="32" s="1"/>
  <c r="I390" i="32" l="1"/>
  <c r="B52" i="32"/>
  <c r="B25" i="32"/>
  <c r="I25" i="32" s="1"/>
  <c r="I51" i="32"/>
  <c r="B26" i="32" l="1"/>
  <c r="I26" i="32" s="1"/>
  <c r="I52" i="32"/>
  <c r="I129" i="35" l="1"/>
  <c r="I545" i="35" l="1"/>
  <c r="I571" i="35"/>
  <c r="C51" i="35"/>
  <c r="C25" i="35" s="1"/>
  <c r="I519" i="35"/>
  <c r="D51" i="35"/>
  <c r="D25" i="35" s="1"/>
  <c r="E51" i="35"/>
  <c r="E25" i="35" s="1"/>
  <c r="I415" i="35"/>
  <c r="I467" i="35" l="1"/>
  <c r="F77" i="35"/>
  <c r="I337" i="35"/>
  <c r="B51" i="35"/>
  <c r="I389" i="35"/>
  <c r="B25" i="35" l="1"/>
  <c r="I51" i="35"/>
  <c r="I77" i="35"/>
  <c r="F25" i="35"/>
  <c r="I416" i="35"/>
  <c r="E52" i="35"/>
  <c r="E26" i="35" s="1"/>
  <c r="I546" i="35"/>
  <c r="I520" i="35"/>
  <c r="I572" i="35"/>
  <c r="D52" i="35" l="1"/>
  <c r="D26" i="35" s="1"/>
  <c r="C52" i="35"/>
  <c r="C26" i="35" s="1"/>
  <c r="I130" i="35"/>
  <c r="I390" i="35"/>
  <c r="I338" i="35"/>
  <c r="B52" i="35"/>
  <c r="I468" i="35"/>
  <c r="F78" i="35"/>
  <c r="I25" i="35"/>
  <c r="I78" i="35" l="1"/>
  <c r="F26" i="35"/>
  <c r="B26" i="35"/>
  <c r="I26" i="35" s="1"/>
  <c r="I52" i="35"/>
  <c r="D36" i="35" l="1"/>
  <c r="D10" i="35" s="1"/>
  <c r="C36" i="35"/>
  <c r="C10" i="35" s="1"/>
  <c r="G36" i="35"/>
  <c r="G10" i="35" s="1"/>
  <c r="E36" i="35"/>
  <c r="E10" i="35" s="1"/>
  <c r="H36" i="35"/>
  <c r="H10" i="35" s="1"/>
  <c r="I192" i="35" l="1"/>
  <c r="B36" i="35"/>
  <c r="B10" i="35" l="1"/>
  <c r="I10" i="35" s="1"/>
  <c r="I36" i="35"/>
  <c r="I416" i="36" l="1"/>
  <c r="I129" i="36"/>
  <c r="I338" i="36"/>
  <c r="I572" i="36" l="1"/>
  <c r="I546" i="36"/>
  <c r="I520" i="36"/>
  <c r="E52" i="36"/>
  <c r="E26" i="36" s="1"/>
  <c r="D105" i="36"/>
  <c r="D27" i="36" s="1"/>
  <c r="I390" i="36" l="1"/>
  <c r="I625" i="36"/>
  <c r="B105" i="36"/>
  <c r="I468" i="36"/>
  <c r="F78" i="36"/>
  <c r="B52" i="36"/>
  <c r="D52" i="36"/>
  <c r="D26" i="36" s="1"/>
  <c r="C52" i="36" l="1"/>
  <c r="C26" i="36" s="1"/>
  <c r="I130" i="36"/>
  <c r="B26" i="36"/>
  <c r="I52" i="36"/>
  <c r="I78" i="36"/>
  <c r="F26" i="36"/>
  <c r="I105" i="36"/>
  <c r="B27" i="36"/>
  <c r="I27" i="36" s="1"/>
  <c r="I26" i="36" l="1"/>
  <c r="I545" i="36" l="1"/>
  <c r="E51" i="36"/>
  <c r="E25" i="36" s="1"/>
  <c r="C51" i="36"/>
  <c r="C25" i="36" s="1"/>
  <c r="I415" i="36"/>
  <c r="D51" i="36"/>
  <c r="D25" i="36" s="1"/>
  <c r="I519" i="36"/>
  <c r="I571" i="36"/>
  <c r="I337" i="36" l="1"/>
  <c r="B51" i="36"/>
  <c r="I389" i="36"/>
  <c r="I467" i="36"/>
  <c r="F77" i="36"/>
  <c r="I77" i="36" l="1"/>
  <c r="F25" i="36"/>
  <c r="B25" i="36"/>
  <c r="I51" i="36"/>
  <c r="I25" i="36" l="1"/>
  <c r="D36" i="36" l="1"/>
  <c r="D10" i="36" s="1"/>
  <c r="C36" i="36"/>
  <c r="C10" i="36" s="1"/>
  <c r="H36" i="36"/>
  <c r="H10" i="36" s="1"/>
  <c r="G36" i="36"/>
  <c r="G10" i="36" s="1"/>
  <c r="E36" i="36"/>
  <c r="E10" i="36" s="1"/>
  <c r="I192" i="36" l="1"/>
  <c r="B36" i="36"/>
  <c r="I36" i="36" l="1"/>
  <c r="B10" i="36"/>
  <c r="I10" i="36" s="1"/>
  <c r="D105" i="42" l="1"/>
  <c r="D27" i="42" s="1"/>
  <c r="N105" i="42" l="1"/>
  <c r="N27" i="42" s="1"/>
  <c r="I625" i="42" l="1"/>
  <c r="B105" i="42"/>
  <c r="S625" i="42" l="1"/>
  <c r="AG625" i="42" s="1"/>
  <c r="L105" i="42"/>
  <c r="B27" i="42"/>
  <c r="I27" i="42" s="1"/>
  <c r="I105" i="42"/>
  <c r="L27" i="42" l="1"/>
  <c r="S27" i="42" s="1"/>
  <c r="S105" i="42"/>
  <c r="I493" i="42" l="1"/>
  <c r="I519" i="42"/>
  <c r="I545" i="42"/>
  <c r="I571" i="42"/>
  <c r="I467" i="42" l="1"/>
  <c r="F77" i="42"/>
  <c r="F25" i="42" l="1"/>
  <c r="I25" i="42" s="1"/>
  <c r="I77" i="42"/>
  <c r="P103" i="42"/>
  <c r="S597" i="42"/>
  <c r="P25" i="42" l="1"/>
  <c r="S25" i="42" s="1"/>
  <c r="S103" i="42"/>
  <c r="I520" i="42"/>
  <c r="I494" i="42"/>
  <c r="I572" i="42"/>
  <c r="I546" i="42"/>
  <c r="I468" i="42" l="1"/>
  <c r="F78" i="42"/>
  <c r="P104" i="42" l="1"/>
  <c r="S598" i="42"/>
  <c r="F26" i="42"/>
  <c r="I78" i="42"/>
  <c r="P26" i="42" l="1"/>
  <c r="S104" i="42"/>
  <c r="I311" i="2" l="1"/>
  <c r="B51" i="2"/>
  <c r="I51" i="2" s="1"/>
  <c r="B314" i="2"/>
  <c r="I441" i="2"/>
  <c r="B444" i="2"/>
  <c r="I311" i="3" l="1"/>
  <c r="B51" i="3"/>
  <c r="B314" i="3"/>
  <c r="I311" i="4"/>
  <c r="B51" i="4"/>
  <c r="B314" i="4"/>
  <c r="I441" i="4"/>
  <c r="B444" i="4"/>
  <c r="I441" i="3"/>
  <c r="B444" i="3"/>
  <c r="I311" i="5" l="1"/>
  <c r="B51" i="5"/>
  <c r="B314" i="5"/>
  <c r="I51" i="4"/>
  <c r="I51" i="3"/>
  <c r="I441" i="5"/>
  <c r="B444" i="5"/>
  <c r="I440" i="1"/>
  <c r="I440" i="35"/>
  <c r="I310" i="1"/>
  <c r="I51" i="5" l="1"/>
  <c r="I311" i="6"/>
  <c r="B314" i="6"/>
  <c r="B51" i="6"/>
  <c r="I441" i="6"/>
  <c r="B444" i="6"/>
  <c r="I440" i="32"/>
  <c r="I310" i="32"/>
  <c r="I310" i="35"/>
  <c r="I51" i="6" l="1"/>
  <c r="I441" i="7"/>
  <c r="B444" i="7"/>
  <c r="I311" i="7"/>
  <c r="B314" i="7"/>
  <c r="B51" i="7"/>
  <c r="I51" i="7" l="1"/>
  <c r="I416" i="34" l="1"/>
  <c r="I338" i="34" l="1"/>
  <c r="C52" i="34"/>
  <c r="C26" i="34" s="1"/>
  <c r="B52" i="34"/>
  <c r="D52" i="34"/>
  <c r="D26" i="34" s="1"/>
  <c r="I520" i="34"/>
  <c r="I572" i="34"/>
  <c r="I546" i="34"/>
  <c r="E52" i="34"/>
  <c r="E26" i="34" s="1"/>
  <c r="I52" i="34" l="1"/>
  <c r="B26" i="34"/>
  <c r="F78" i="34"/>
  <c r="I468" i="34"/>
  <c r="I390" i="34"/>
  <c r="D51" i="34"/>
  <c r="D25" i="34" s="1"/>
  <c r="I389" i="34"/>
  <c r="I415" i="34"/>
  <c r="I519" i="34"/>
  <c r="I571" i="34"/>
  <c r="C51" i="34"/>
  <c r="C25" i="34" s="1"/>
  <c r="I545" i="34"/>
  <c r="E51" i="34"/>
  <c r="E25" i="34" s="1"/>
  <c r="I467" i="34" l="1"/>
  <c r="F77" i="34"/>
  <c r="I337" i="34"/>
  <c r="B51" i="34"/>
  <c r="I78" i="34"/>
  <c r="F26" i="34"/>
  <c r="I26" i="34" s="1"/>
  <c r="I440" i="34"/>
  <c r="B25" i="34" l="1"/>
  <c r="I51" i="34"/>
  <c r="I77" i="34"/>
  <c r="F25" i="34"/>
  <c r="I25" i="34" s="1"/>
  <c r="I310" i="34" l="1"/>
  <c r="I440" i="8" l="1"/>
  <c r="I310" i="8"/>
  <c r="I440" i="36" l="1"/>
  <c r="I310" i="36"/>
  <c r="I571" i="40" l="1"/>
  <c r="I519" i="40"/>
  <c r="I545" i="40"/>
  <c r="I493" i="40"/>
  <c r="AG51" i="40"/>
  <c r="AD51" i="40"/>
  <c r="AF51" i="40"/>
  <c r="Z51" i="40"/>
  <c r="I546" i="40"/>
  <c r="I520" i="40"/>
  <c r="I494" i="40"/>
  <c r="I572" i="40"/>
  <c r="AI129" i="40" l="1"/>
  <c r="V51" i="40"/>
  <c r="Y51" i="40"/>
  <c r="AI337" i="40"/>
  <c r="AI155" i="40"/>
  <c r="AI259" i="40"/>
  <c r="W51" i="40"/>
  <c r="AI363" i="40"/>
  <c r="AI415" i="40"/>
  <c r="AI207" i="40"/>
  <c r="I468" i="40"/>
  <c r="F78" i="40"/>
  <c r="AC51" i="40"/>
  <c r="AI389" i="40"/>
  <c r="AI311" i="40"/>
  <c r="I467" i="40"/>
  <c r="F77" i="40"/>
  <c r="AA51" i="40"/>
  <c r="AI441" i="40"/>
  <c r="X51" i="40"/>
  <c r="AI233" i="40"/>
  <c r="AE51" i="40"/>
  <c r="AH51" i="40"/>
  <c r="AI181" i="40"/>
  <c r="AI285" i="40"/>
  <c r="O51" i="40"/>
  <c r="O25" i="40" s="1"/>
  <c r="M51" i="40"/>
  <c r="M25" i="40" s="1"/>
  <c r="N51" i="40"/>
  <c r="N25" i="40" s="1"/>
  <c r="R51" i="40"/>
  <c r="R25" i="40" s="1"/>
  <c r="Q51" i="40"/>
  <c r="Q25" i="40" s="1"/>
  <c r="AI416" i="40" l="1"/>
  <c r="AI208" i="40"/>
  <c r="P104" i="40"/>
  <c r="S598" i="40"/>
  <c r="AI234" i="40"/>
  <c r="AI364" i="40"/>
  <c r="AI260" i="40"/>
  <c r="AI338" i="40"/>
  <c r="I78" i="40"/>
  <c r="F26" i="40"/>
  <c r="L51" i="40"/>
  <c r="S129" i="40"/>
  <c r="P103" i="40"/>
  <c r="S597" i="40"/>
  <c r="AI442" i="40"/>
  <c r="AI390" i="40"/>
  <c r="AI182" i="40"/>
  <c r="AI312" i="40"/>
  <c r="AI51" i="40"/>
  <c r="AI156" i="40"/>
  <c r="AI286" i="40"/>
  <c r="F25" i="40"/>
  <c r="I77" i="40"/>
  <c r="G51" i="40"/>
  <c r="G25" i="40" s="1"/>
  <c r="D51" i="40"/>
  <c r="D25" i="40" s="1"/>
  <c r="E51" i="40"/>
  <c r="E25" i="40" s="1"/>
  <c r="X52" i="40"/>
  <c r="AG52" i="40"/>
  <c r="AE52" i="40"/>
  <c r="AH52" i="40"/>
  <c r="W52" i="40"/>
  <c r="AA52" i="40"/>
  <c r="AF52" i="40"/>
  <c r="Z52" i="40"/>
  <c r="AC52" i="40"/>
  <c r="Y52" i="40"/>
  <c r="AD52" i="40"/>
  <c r="H51" i="40"/>
  <c r="H25" i="40" s="1"/>
  <c r="C51" i="40"/>
  <c r="C25" i="40" s="1"/>
  <c r="B51" i="40" l="1"/>
  <c r="I129" i="40"/>
  <c r="P25" i="40"/>
  <c r="S103" i="40"/>
  <c r="S51" i="40"/>
  <c r="AJ51" i="40" s="1"/>
  <c r="L25" i="40"/>
  <c r="P26" i="40"/>
  <c r="S104" i="40"/>
  <c r="V52" i="40"/>
  <c r="AI52" i="40" s="1"/>
  <c r="AI130" i="40"/>
  <c r="S25" i="40" l="1"/>
  <c r="B25" i="40"/>
  <c r="I25" i="40" s="1"/>
  <c r="I51" i="40"/>
  <c r="I557" i="40" l="1"/>
  <c r="I531" i="40"/>
  <c r="I505" i="40"/>
  <c r="I479" i="40"/>
  <c r="I558" i="40"/>
  <c r="I532" i="40"/>
  <c r="I506" i="40"/>
  <c r="I480" i="40"/>
  <c r="I535" i="40"/>
  <c r="I509" i="40"/>
  <c r="I483" i="40"/>
  <c r="I553" i="40" l="1"/>
  <c r="I527" i="40"/>
  <c r="I457" i="40"/>
  <c r="F63" i="40"/>
  <c r="I453" i="40"/>
  <c r="I475" i="40"/>
  <c r="I454" i="40"/>
  <c r="F64" i="40"/>
  <c r="I501" i="40"/>
  <c r="P90" i="40"/>
  <c r="P12" i="40" s="1"/>
  <c r="P89" i="40"/>
  <c r="P11" i="40" s="1"/>
  <c r="F11" i="40" l="1"/>
  <c r="I63" i="40"/>
  <c r="F12" i="40"/>
  <c r="I64" i="40"/>
  <c r="I554" i="40" l="1"/>
  <c r="I502" i="40"/>
  <c r="I528" i="40"/>
  <c r="I476" i="40"/>
  <c r="I488" i="40" l="1"/>
  <c r="I514" i="40"/>
  <c r="I540" i="40"/>
  <c r="I566" i="40"/>
  <c r="I508" i="40" l="1"/>
  <c r="I534" i="40"/>
  <c r="I456" i="40" l="1"/>
  <c r="I510" i="40"/>
  <c r="I562" i="40"/>
  <c r="I536" i="40"/>
  <c r="I458" i="40" l="1"/>
  <c r="I508" i="3"/>
  <c r="I560" i="3"/>
  <c r="I222" i="2"/>
  <c r="I274" i="2"/>
  <c r="I378" i="2"/>
  <c r="I482" i="2"/>
  <c r="I534" i="2"/>
  <c r="I482" i="7"/>
  <c r="I534" i="7"/>
  <c r="I508" i="6"/>
  <c r="I560" i="6"/>
  <c r="I482" i="5"/>
  <c r="I534" i="5"/>
  <c r="I508" i="4"/>
  <c r="I560" i="4"/>
  <c r="I482" i="3"/>
  <c r="I534" i="3"/>
  <c r="I248" i="2"/>
  <c r="I352" i="2"/>
  <c r="I404" i="2"/>
  <c r="I508" i="2"/>
  <c r="I560" i="2"/>
  <c r="I508" i="7"/>
  <c r="I560" i="7"/>
  <c r="I482" i="6"/>
  <c r="I534" i="6"/>
  <c r="I508" i="5"/>
  <c r="I560" i="5"/>
  <c r="I482" i="4"/>
  <c r="I534" i="4"/>
  <c r="I509" i="43"/>
  <c r="I480" i="43"/>
  <c r="I532" i="43"/>
  <c r="I479" i="43"/>
  <c r="I531" i="43"/>
  <c r="I509" i="42"/>
  <c r="I480" i="42"/>
  <c r="I532" i="42"/>
  <c r="I479" i="42"/>
  <c r="I531" i="42"/>
  <c r="I502" i="41"/>
  <c r="I554" i="41"/>
  <c r="I483" i="41"/>
  <c r="I535" i="41"/>
  <c r="I506" i="41"/>
  <c r="I558" i="41"/>
  <c r="I505" i="41"/>
  <c r="I557" i="41"/>
  <c r="I483" i="43"/>
  <c r="I535" i="43"/>
  <c r="I506" i="43"/>
  <c r="I558" i="43"/>
  <c r="I505" i="43"/>
  <c r="I557" i="43"/>
  <c r="I483" i="42"/>
  <c r="I535" i="42"/>
  <c r="I506" i="42"/>
  <c r="I558" i="42"/>
  <c r="I505" i="42"/>
  <c r="I557" i="42"/>
  <c r="I476" i="41"/>
  <c r="I528" i="41"/>
  <c r="I509" i="41"/>
  <c r="I480" i="41"/>
  <c r="I532" i="41"/>
  <c r="I479" i="41"/>
  <c r="I531" i="41"/>
  <c r="I453" i="43" l="1"/>
  <c r="F63" i="43"/>
  <c r="I453" i="41"/>
  <c r="F63" i="41"/>
  <c r="I553" i="41"/>
  <c r="I300" i="2"/>
  <c r="I314" i="2" s="1"/>
  <c r="E314" i="2"/>
  <c r="F64" i="3"/>
  <c r="I454" i="3"/>
  <c r="F470" i="3"/>
  <c r="I456" i="6"/>
  <c r="F66" i="6"/>
  <c r="I480" i="3"/>
  <c r="I496" i="3" s="1"/>
  <c r="F496" i="3"/>
  <c r="I501" i="41"/>
  <c r="I456" i="7"/>
  <c r="F66" i="7"/>
  <c r="I170" i="2"/>
  <c r="I184" i="2" s="1"/>
  <c r="E184" i="2"/>
  <c r="E185" i="2" s="1"/>
  <c r="I116" i="3"/>
  <c r="B132" i="3"/>
  <c r="I454" i="42"/>
  <c r="F64" i="42"/>
  <c r="I456" i="4"/>
  <c r="F66" i="4"/>
  <c r="I456" i="5"/>
  <c r="F66" i="5"/>
  <c r="I475" i="41"/>
  <c r="I457" i="43"/>
  <c r="I456" i="2"/>
  <c r="F66" i="2"/>
  <c r="I118" i="3"/>
  <c r="I430" i="2"/>
  <c r="I444" i="2" s="1"/>
  <c r="E444" i="2"/>
  <c r="E445" i="2" s="1"/>
  <c r="I453" i="42"/>
  <c r="F63" i="42"/>
  <c r="I527" i="41"/>
  <c r="I196" i="2"/>
  <c r="I210" i="2" s="1"/>
  <c r="E210" i="2"/>
  <c r="I454" i="43"/>
  <c r="F64" i="43"/>
  <c r="I454" i="41"/>
  <c r="F64" i="41"/>
  <c r="I350" i="2"/>
  <c r="E366" i="2"/>
  <c r="I558" i="3"/>
  <c r="I574" i="3" s="1"/>
  <c r="F574" i="3"/>
  <c r="I456" i="3"/>
  <c r="F66" i="3"/>
  <c r="I457" i="41"/>
  <c r="I457" i="42"/>
  <c r="I506" i="3"/>
  <c r="I522" i="3" s="1"/>
  <c r="F522" i="3"/>
  <c r="I532" i="3"/>
  <c r="I548" i="3" s="1"/>
  <c r="F548" i="3"/>
  <c r="I352" i="4"/>
  <c r="I248" i="4"/>
  <c r="C92" i="2"/>
  <c r="G92" i="2"/>
  <c r="G14" i="2" s="1"/>
  <c r="F92" i="2"/>
  <c r="H92" i="2"/>
  <c r="H14" i="2" s="1"/>
  <c r="E92" i="2"/>
  <c r="I222" i="5"/>
  <c r="P89" i="41"/>
  <c r="P11" i="41" s="1"/>
  <c r="P90" i="41"/>
  <c r="P12" i="41" s="1"/>
  <c r="P89" i="42"/>
  <c r="P11" i="42" s="1"/>
  <c r="P90" i="42"/>
  <c r="P12" i="42" s="1"/>
  <c r="P89" i="43"/>
  <c r="P11" i="43" s="1"/>
  <c r="P90" i="43"/>
  <c r="P12" i="43" s="1"/>
  <c r="F575" i="3" l="1"/>
  <c r="E211" i="2"/>
  <c r="E315" i="2"/>
  <c r="I132" i="3"/>
  <c r="I454" i="6"/>
  <c r="I470" i="6" s="1"/>
  <c r="F64" i="6"/>
  <c r="F470" i="6"/>
  <c r="I480" i="4"/>
  <c r="I496" i="4" s="1"/>
  <c r="F496" i="4"/>
  <c r="I532" i="6"/>
  <c r="I548" i="6" s="1"/>
  <c r="F548" i="6"/>
  <c r="I506" i="7"/>
  <c r="I522" i="7" s="1"/>
  <c r="F522" i="7"/>
  <c r="D90" i="2"/>
  <c r="I584" i="2"/>
  <c r="D40" i="2"/>
  <c r="D158" i="2"/>
  <c r="I144" i="2"/>
  <c r="I158" i="2" s="1"/>
  <c r="I506" i="4"/>
  <c r="I522" i="4" s="1"/>
  <c r="F522" i="4"/>
  <c r="I66" i="3"/>
  <c r="I64" i="43"/>
  <c r="F12" i="43"/>
  <c r="B133" i="3"/>
  <c r="E418" i="2"/>
  <c r="I402" i="2"/>
  <c r="I418" i="2" s="1"/>
  <c r="I558" i="7"/>
  <c r="I574" i="7" s="1"/>
  <c r="F574" i="7"/>
  <c r="I272" i="2"/>
  <c r="I288" i="2" s="1"/>
  <c r="E288" i="2"/>
  <c r="I636" i="2"/>
  <c r="B90" i="2"/>
  <c r="E40" i="2"/>
  <c r="E14" i="2" s="1"/>
  <c r="E158" i="2"/>
  <c r="I558" i="4"/>
  <c r="I574" i="4" s="1"/>
  <c r="F574" i="4"/>
  <c r="F575" i="4" s="1"/>
  <c r="I445" i="2"/>
  <c r="F445" i="2"/>
  <c r="G445" i="2"/>
  <c r="C445" i="2"/>
  <c r="H445" i="2"/>
  <c r="D445" i="2"/>
  <c r="B445" i="2"/>
  <c r="F497" i="3"/>
  <c r="F315" i="2"/>
  <c r="I315" i="2"/>
  <c r="G315" i="2"/>
  <c r="H315" i="2"/>
  <c r="C315" i="2"/>
  <c r="D315" i="2"/>
  <c r="B315" i="2"/>
  <c r="I66" i="5"/>
  <c r="I376" i="2"/>
  <c r="I392" i="2" s="1"/>
  <c r="E392" i="2"/>
  <c r="I66" i="6"/>
  <c r="I506" i="5"/>
  <c r="I522" i="5" s="1"/>
  <c r="F522" i="5"/>
  <c r="I480" i="2"/>
  <c r="I496" i="2" s="1"/>
  <c r="F496" i="2"/>
  <c r="F497" i="2" s="1"/>
  <c r="E340" i="2"/>
  <c r="I324" i="2"/>
  <c r="G497" i="3"/>
  <c r="D497" i="3"/>
  <c r="H497" i="3"/>
  <c r="I497" i="3"/>
  <c r="E497" i="3"/>
  <c r="B497" i="3"/>
  <c r="C497" i="3"/>
  <c r="I506" i="2"/>
  <c r="I522" i="2" s="1"/>
  <c r="F522" i="2"/>
  <c r="I454" i="5"/>
  <c r="I470" i="5" s="1"/>
  <c r="F64" i="5"/>
  <c r="F470" i="5"/>
  <c r="I532" i="4"/>
  <c r="I548" i="4" s="1"/>
  <c r="F548" i="4"/>
  <c r="I480" i="5"/>
  <c r="I496" i="5" s="1"/>
  <c r="F496" i="5"/>
  <c r="F211" i="2"/>
  <c r="I211" i="2"/>
  <c r="G211" i="2"/>
  <c r="B211" i="2"/>
  <c r="H211" i="2"/>
  <c r="D211" i="2"/>
  <c r="C211" i="2"/>
  <c r="I638" i="2"/>
  <c r="B92" i="2"/>
  <c r="I532" i="5"/>
  <c r="I548" i="5" s="1"/>
  <c r="F548" i="5"/>
  <c r="I66" i="2"/>
  <c r="F14" i="2"/>
  <c r="F11" i="41"/>
  <c r="I63" i="41"/>
  <c r="I558" i="5"/>
  <c r="I574" i="5" s="1"/>
  <c r="F574" i="5"/>
  <c r="F64" i="2"/>
  <c r="I532" i="2"/>
  <c r="I548" i="2" s="1"/>
  <c r="F548" i="2"/>
  <c r="F90" i="2"/>
  <c r="I66" i="7"/>
  <c r="I454" i="2"/>
  <c r="I470" i="2" s="1"/>
  <c r="F470" i="2"/>
  <c r="C40" i="2"/>
  <c r="I326" i="2"/>
  <c r="C340" i="2"/>
  <c r="C90" i="2"/>
  <c r="C12" i="2" s="1"/>
  <c r="I558" i="2"/>
  <c r="I574" i="2" s="1"/>
  <c r="F574" i="2"/>
  <c r="I558" i="6"/>
  <c r="I574" i="6" s="1"/>
  <c r="F574" i="6"/>
  <c r="I66" i="4"/>
  <c r="E262" i="2"/>
  <c r="I246" i="2"/>
  <c r="I262" i="2" s="1"/>
  <c r="I480" i="7"/>
  <c r="I496" i="7" s="1"/>
  <c r="F496" i="7"/>
  <c r="D92" i="2"/>
  <c r="I586" i="2"/>
  <c r="G90" i="2"/>
  <c r="I64" i="41"/>
  <c r="F12" i="41"/>
  <c r="F11" i="42"/>
  <c r="I63" i="42"/>
  <c r="F12" i="42"/>
  <c r="I64" i="42"/>
  <c r="I470" i="3"/>
  <c r="F471" i="3" s="1"/>
  <c r="F11" i="43"/>
  <c r="I63" i="43"/>
  <c r="I133" i="3"/>
  <c r="F133" i="3"/>
  <c r="G133" i="3"/>
  <c r="E133" i="3"/>
  <c r="D133" i="3"/>
  <c r="C133" i="3"/>
  <c r="H133" i="3"/>
  <c r="I506" i="6"/>
  <c r="I522" i="6" s="1"/>
  <c r="F522" i="6"/>
  <c r="G575" i="3"/>
  <c r="I575" i="3"/>
  <c r="D575" i="3"/>
  <c r="H575" i="3"/>
  <c r="B575" i="3"/>
  <c r="E575" i="3"/>
  <c r="C575" i="3"/>
  <c r="I185" i="2"/>
  <c r="F185" i="2"/>
  <c r="G185" i="2"/>
  <c r="H185" i="2"/>
  <c r="C185" i="2"/>
  <c r="D185" i="2"/>
  <c r="B185" i="2"/>
  <c r="E366" i="4"/>
  <c r="I350" i="4"/>
  <c r="I480" i="6"/>
  <c r="I496" i="6" s="1"/>
  <c r="F496" i="6"/>
  <c r="I532" i="7"/>
  <c r="I548" i="7" s="1"/>
  <c r="F548" i="7"/>
  <c r="I454" i="7"/>
  <c r="I470" i="7" s="1"/>
  <c r="F64" i="7"/>
  <c r="F470" i="7"/>
  <c r="F471" i="7" s="1"/>
  <c r="E236" i="2"/>
  <c r="I220" i="2"/>
  <c r="I236" i="2" s="1"/>
  <c r="E38" i="2"/>
  <c r="E90" i="2"/>
  <c r="E600" i="2"/>
  <c r="H90" i="2"/>
  <c r="I454" i="4"/>
  <c r="I470" i="4" s="1"/>
  <c r="F64" i="4"/>
  <c r="F470" i="4"/>
  <c r="I64" i="3"/>
  <c r="F12" i="3"/>
  <c r="F80" i="3"/>
  <c r="F82" i="3" s="1"/>
  <c r="I222" i="7"/>
  <c r="I248" i="5"/>
  <c r="I352" i="6"/>
  <c r="I222" i="6"/>
  <c r="I222" i="3"/>
  <c r="I248" i="7"/>
  <c r="I352" i="5"/>
  <c r="I222" i="4"/>
  <c r="E288" i="3"/>
  <c r="E392" i="3"/>
  <c r="I404" i="6"/>
  <c r="I404" i="3"/>
  <c r="I248" i="6"/>
  <c r="I248" i="3"/>
  <c r="I352" i="3"/>
  <c r="I352" i="7"/>
  <c r="I492" i="1"/>
  <c r="I483" i="1"/>
  <c r="I488" i="1"/>
  <c r="I491" i="1"/>
  <c r="I487" i="1"/>
  <c r="I480" i="1"/>
  <c r="I479" i="1"/>
  <c r="I490" i="1"/>
  <c r="E237" i="2" l="1"/>
  <c r="F471" i="6"/>
  <c r="I404" i="5"/>
  <c r="I378" i="7"/>
  <c r="I274" i="4"/>
  <c r="F575" i="6"/>
  <c r="F575" i="5"/>
  <c r="E289" i="2"/>
  <c r="I378" i="4"/>
  <c r="F497" i="6"/>
  <c r="I80" i="3"/>
  <c r="G81" i="3" s="1"/>
  <c r="F497" i="4"/>
  <c r="I350" i="3"/>
  <c r="E366" i="3"/>
  <c r="E210" i="7"/>
  <c r="I196" i="7"/>
  <c r="I210" i="7" s="1"/>
  <c r="G497" i="7"/>
  <c r="C497" i="7"/>
  <c r="D497" i="7"/>
  <c r="I497" i="7"/>
  <c r="H497" i="7"/>
  <c r="E497" i="7"/>
  <c r="B497" i="7"/>
  <c r="E366" i="5"/>
  <c r="I350" i="5"/>
  <c r="I430" i="3"/>
  <c r="I444" i="3" s="1"/>
  <c r="E444" i="3"/>
  <c r="E366" i="7"/>
  <c r="I350" i="7"/>
  <c r="H12" i="2"/>
  <c r="I64" i="7"/>
  <c r="I80" i="7" s="1"/>
  <c r="F12" i="7"/>
  <c r="F80" i="7"/>
  <c r="I263" i="2"/>
  <c r="F263" i="2"/>
  <c r="G263" i="2"/>
  <c r="H263" i="2"/>
  <c r="D263" i="2"/>
  <c r="B263" i="2"/>
  <c r="C263" i="2"/>
  <c r="I575" i="5"/>
  <c r="E575" i="5"/>
  <c r="D575" i="5"/>
  <c r="B575" i="5"/>
  <c r="H575" i="5"/>
  <c r="G575" i="5"/>
  <c r="C575" i="5"/>
  <c r="I92" i="2"/>
  <c r="B14" i="2"/>
  <c r="I90" i="2"/>
  <c r="B12" i="2"/>
  <c r="E419" i="2"/>
  <c r="F159" i="2"/>
  <c r="I159" i="2"/>
  <c r="B159" i="2"/>
  <c r="G159" i="2"/>
  <c r="C159" i="2"/>
  <c r="H159" i="2"/>
  <c r="E444" i="4"/>
  <c r="I430" i="4"/>
  <c r="I444" i="4" s="1"/>
  <c r="I404" i="7"/>
  <c r="I378" i="3"/>
  <c r="E314" i="6"/>
  <c r="I300" i="6"/>
  <c r="I314" i="6" s="1"/>
  <c r="D471" i="7"/>
  <c r="G471" i="7"/>
  <c r="B471" i="7"/>
  <c r="E471" i="7"/>
  <c r="C471" i="7"/>
  <c r="I471" i="7"/>
  <c r="H471" i="7"/>
  <c r="E263" i="2"/>
  <c r="F497" i="5"/>
  <c r="I340" i="2"/>
  <c r="E341" i="2" s="1"/>
  <c r="E393" i="2"/>
  <c r="D159" i="2"/>
  <c r="D575" i="2"/>
  <c r="H575" i="2"/>
  <c r="C575" i="2"/>
  <c r="I575" i="2"/>
  <c r="B575" i="2"/>
  <c r="G575" i="2"/>
  <c r="E575" i="2"/>
  <c r="E366" i="6"/>
  <c r="I350" i="6"/>
  <c r="I378" i="6"/>
  <c r="I170" i="3"/>
  <c r="I184" i="3" s="1"/>
  <c r="E184" i="3"/>
  <c r="I497" i="5"/>
  <c r="D497" i="5"/>
  <c r="E497" i="5"/>
  <c r="C497" i="5"/>
  <c r="G497" i="5"/>
  <c r="H497" i="5"/>
  <c r="B497" i="5"/>
  <c r="E418" i="7"/>
  <c r="C40" i="7"/>
  <c r="C340" i="7"/>
  <c r="E210" i="3"/>
  <c r="I196" i="3"/>
  <c r="I210" i="3" s="1"/>
  <c r="E471" i="3"/>
  <c r="C471" i="3"/>
  <c r="H471" i="3"/>
  <c r="G471" i="3"/>
  <c r="I471" i="3"/>
  <c r="D471" i="3"/>
  <c r="B471" i="3"/>
  <c r="C497" i="4"/>
  <c r="E497" i="4"/>
  <c r="I497" i="4"/>
  <c r="D497" i="4"/>
  <c r="H497" i="4"/>
  <c r="B497" i="4"/>
  <c r="G497" i="4"/>
  <c r="I419" i="2"/>
  <c r="F419" i="2"/>
  <c r="H419" i="2"/>
  <c r="G419" i="2"/>
  <c r="D419" i="2"/>
  <c r="C419" i="2"/>
  <c r="B419" i="2"/>
  <c r="I430" i="6"/>
  <c r="I444" i="6" s="1"/>
  <c r="E444" i="6"/>
  <c r="E445" i="6" s="1"/>
  <c r="I300" i="3"/>
  <c r="I314" i="3" s="1"/>
  <c r="E314" i="3"/>
  <c r="I274" i="3"/>
  <c r="I393" i="2"/>
  <c r="F393" i="2"/>
  <c r="G393" i="2"/>
  <c r="H393" i="2"/>
  <c r="D393" i="2"/>
  <c r="B393" i="2"/>
  <c r="C393" i="2"/>
  <c r="D14" i="2"/>
  <c r="I170" i="4"/>
  <c r="I184" i="4" s="1"/>
  <c r="E184" i="4"/>
  <c r="D40" i="7"/>
  <c r="D158" i="7"/>
  <c r="I220" i="7"/>
  <c r="I236" i="7" s="1"/>
  <c r="E236" i="7"/>
  <c r="I378" i="5"/>
  <c r="E210" i="4"/>
  <c r="I196" i="4"/>
  <c r="I210" i="4" s="1"/>
  <c r="E314" i="4"/>
  <c r="I300" i="4"/>
  <c r="I314" i="4" s="1"/>
  <c r="I274" i="7"/>
  <c r="C81" i="3"/>
  <c r="E12" i="2"/>
  <c r="I38" i="2"/>
  <c r="E54" i="2"/>
  <c r="C14" i="2"/>
  <c r="I40" i="2"/>
  <c r="G497" i="2"/>
  <c r="I497" i="2"/>
  <c r="B497" i="2"/>
  <c r="H497" i="2"/>
  <c r="E497" i="2"/>
  <c r="D497" i="2"/>
  <c r="C497" i="2"/>
  <c r="I289" i="2"/>
  <c r="F289" i="2"/>
  <c r="B289" i="2"/>
  <c r="H289" i="2"/>
  <c r="G289" i="2"/>
  <c r="D289" i="2"/>
  <c r="C289" i="2"/>
  <c r="I430" i="7"/>
  <c r="I444" i="7" s="1"/>
  <c r="E444" i="7"/>
  <c r="H471" i="4"/>
  <c r="I471" i="4"/>
  <c r="G471" i="4"/>
  <c r="E471" i="4"/>
  <c r="B471" i="4"/>
  <c r="D471" i="4"/>
  <c r="C471" i="4"/>
  <c r="G12" i="2"/>
  <c r="E184" i="6"/>
  <c r="E185" i="6" s="1"/>
  <c r="I170" i="6"/>
  <c r="I184" i="6" s="1"/>
  <c r="E210" i="5"/>
  <c r="I196" i="5"/>
  <c r="I210" i="5" s="1"/>
  <c r="E314" i="7"/>
  <c r="I300" i="7"/>
  <c r="I314" i="7" s="1"/>
  <c r="I274" i="5"/>
  <c r="E444" i="5"/>
  <c r="I430" i="5"/>
  <c r="I444" i="5" s="1"/>
  <c r="F471" i="4"/>
  <c r="F237" i="2"/>
  <c r="I237" i="2"/>
  <c r="C237" i="2"/>
  <c r="D237" i="2"/>
  <c r="G237" i="2"/>
  <c r="H237" i="2"/>
  <c r="B237" i="2"/>
  <c r="H497" i="6"/>
  <c r="G497" i="6"/>
  <c r="B497" i="6"/>
  <c r="D497" i="6"/>
  <c r="I497" i="6"/>
  <c r="E497" i="6"/>
  <c r="C497" i="6"/>
  <c r="C575" i="6"/>
  <c r="H575" i="6"/>
  <c r="G575" i="6"/>
  <c r="B575" i="6"/>
  <c r="E575" i="6"/>
  <c r="D575" i="6"/>
  <c r="I575" i="6"/>
  <c r="F471" i="2"/>
  <c r="F471" i="5"/>
  <c r="C575" i="4"/>
  <c r="I575" i="4"/>
  <c r="H575" i="4"/>
  <c r="D575" i="4"/>
  <c r="B575" i="4"/>
  <c r="E575" i="4"/>
  <c r="G575" i="4"/>
  <c r="F575" i="7"/>
  <c r="D12" i="2"/>
  <c r="F12" i="6"/>
  <c r="I64" i="6"/>
  <c r="I80" i="6" s="1"/>
  <c r="F80" i="6"/>
  <c r="F82" i="6" s="1"/>
  <c r="D471" i="5"/>
  <c r="I471" i="5"/>
  <c r="C471" i="5"/>
  <c r="E471" i="5"/>
  <c r="G471" i="5"/>
  <c r="H471" i="5"/>
  <c r="B471" i="5"/>
  <c r="E184" i="7"/>
  <c r="I170" i="7"/>
  <c r="I184" i="7" s="1"/>
  <c r="I404" i="4"/>
  <c r="E210" i="6"/>
  <c r="I196" i="6"/>
  <c r="I210" i="6" s="1"/>
  <c r="I274" i="6"/>
  <c r="I170" i="5"/>
  <c r="I184" i="5" s="1"/>
  <c r="E184" i="5"/>
  <c r="F12" i="4"/>
  <c r="I64" i="4"/>
  <c r="I80" i="4" s="1"/>
  <c r="F80" i="4"/>
  <c r="F82" i="4" s="1"/>
  <c r="F497" i="7"/>
  <c r="F575" i="2"/>
  <c r="G471" i="2"/>
  <c r="C471" i="2"/>
  <c r="I471" i="2"/>
  <c r="H471" i="2"/>
  <c r="B471" i="2"/>
  <c r="E471" i="2"/>
  <c r="D471" i="2"/>
  <c r="I64" i="2"/>
  <c r="I80" i="2" s="1"/>
  <c r="F12" i="2"/>
  <c r="F80" i="2"/>
  <c r="I64" i="5"/>
  <c r="I80" i="5" s="1"/>
  <c r="F12" i="5"/>
  <c r="F80" i="5"/>
  <c r="F82" i="5" s="1"/>
  <c r="E159" i="2"/>
  <c r="C575" i="7"/>
  <c r="E575" i="7"/>
  <c r="G575" i="7"/>
  <c r="B575" i="7"/>
  <c r="D575" i="7"/>
  <c r="I575" i="7"/>
  <c r="H575" i="7"/>
  <c r="B471" i="6"/>
  <c r="D471" i="6"/>
  <c r="E471" i="6"/>
  <c r="I471" i="6"/>
  <c r="H471" i="6"/>
  <c r="C471" i="6"/>
  <c r="G471" i="6"/>
  <c r="E340" i="6"/>
  <c r="E340" i="7"/>
  <c r="E418" i="4"/>
  <c r="E418" i="6"/>
  <c r="E392" i="7"/>
  <c r="E392" i="5"/>
  <c r="E418" i="3"/>
  <c r="E418" i="5"/>
  <c r="C92" i="40"/>
  <c r="H92" i="41"/>
  <c r="G92" i="42"/>
  <c r="C92" i="43"/>
  <c r="C92" i="42"/>
  <c r="G92" i="41"/>
  <c r="E90" i="5"/>
  <c r="G92" i="43"/>
  <c r="H92" i="40"/>
  <c r="G92" i="40"/>
  <c r="C92" i="41"/>
  <c r="H92" i="43"/>
  <c r="H92" i="42"/>
  <c r="B40" i="3"/>
  <c r="I326" i="7"/>
  <c r="E392" i="6"/>
  <c r="E392" i="4"/>
  <c r="E288" i="7"/>
  <c r="E288" i="6"/>
  <c r="E288" i="5"/>
  <c r="G92" i="4"/>
  <c r="G14" i="4" s="1"/>
  <c r="H92" i="5"/>
  <c r="H14" i="5" s="1"/>
  <c r="G92" i="7"/>
  <c r="G14" i="7" s="1"/>
  <c r="C92" i="5"/>
  <c r="C92" i="3"/>
  <c r="C92" i="6"/>
  <c r="C92" i="7"/>
  <c r="H92" i="3"/>
  <c r="H14" i="3" s="1"/>
  <c r="G92" i="5"/>
  <c r="G14" i="5" s="1"/>
  <c r="C92" i="4"/>
  <c r="G92" i="6"/>
  <c r="G14" i="6" s="1"/>
  <c r="H92" i="4"/>
  <c r="H14" i="4" s="1"/>
  <c r="G92" i="3"/>
  <c r="G14" i="3" s="1"/>
  <c r="H92" i="6"/>
  <c r="H14" i="6" s="1"/>
  <c r="H92" i="7"/>
  <c r="H14" i="7" s="1"/>
  <c r="D92" i="3"/>
  <c r="E288" i="4"/>
  <c r="I531" i="34"/>
  <c r="I532" i="34"/>
  <c r="I570" i="1"/>
  <c r="I557" i="36"/>
  <c r="I535" i="36"/>
  <c r="I535" i="35"/>
  <c r="I565" i="32"/>
  <c r="I540" i="32"/>
  <c r="I562" i="8"/>
  <c r="I543" i="1"/>
  <c r="I566" i="1"/>
  <c r="I531" i="36"/>
  <c r="I509" i="36"/>
  <c r="I509" i="32"/>
  <c r="I566" i="8"/>
  <c r="I537" i="8"/>
  <c r="I536" i="8"/>
  <c r="I559" i="8"/>
  <c r="I513" i="1"/>
  <c r="I531" i="1"/>
  <c r="I507" i="1"/>
  <c r="I513" i="32"/>
  <c r="I569" i="32"/>
  <c r="I538" i="8"/>
  <c r="I510" i="8"/>
  <c r="I539" i="1"/>
  <c r="I514" i="1"/>
  <c r="I564" i="32"/>
  <c r="I514" i="32"/>
  <c r="I564" i="8"/>
  <c r="I514" i="8"/>
  <c r="I505" i="8"/>
  <c r="I558" i="8"/>
  <c r="I535" i="1"/>
  <c r="I558" i="35"/>
  <c r="I505" i="34"/>
  <c r="I532" i="32"/>
  <c r="I564" i="1"/>
  <c r="I567" i="1"/>
  <c r="I566" i="32"/>
  <c r="I557" i="8"/>
  <c r="I506" i="8"/>
  <c r="I538" i="1"/>
  <c r="I518" i="1"/>
  <c r="I506" i="34"/>
  <c r="I538" i="32"/>
  <c r="I510" i="32"/>
  <c r="I513" i="8"/>
  <c r="I516" i="1"/>
  <c r="I559" i="1"/>
  <c r="I534" i="1"/>
  <c r="I565" i="1"/>
  <c r="I535" i="34"/>
  <c r="I518" i="32"/>
  <c r="I562" i="32"/>
  <c r="I518" i="8"/>
  <c r="I561" i="8"/>
  <c r="I505" i="1"/>
  <c r="I509" i="1"/>
  <c r="I532" i="36"/>
  <c r="I509" i="35"/>
  <c r="I509" i="34"/>
  <c r="I539" i="32"/>
  <c r="I544" i="32"/>
  <c r="I534" i="32"/>
  <c r="I535" i="8"/>
  <c r="I541" i="1"/>
  <c r="I540" i="1"/>
  <c r="I542" i="1"/>
  <c r="I532" i="1"/>
  <c r="I558" i="36"/>
  <c r="I535" i="32"/>
  <c r="I508" i="32"/>
  <c r="I534" i="8"/>
  <c r="I515" i="1"/>
  <c r="I506" i="1"/>
  <c r="I531" i="35"/>
  <c r="I532" i="35"/>
  <c r="I505" i="32"/>
  <c r="I558" i="32"/>
  <c r="I569" i="1"/>
  <c r="I506" i="36"/>
  <c r="I505" i="35"/>
  <c r="I558" i="34"/>
  <c r="I517" i="32"/>
  <c r="I531" i="32"/>
  <c r="I565" i="8"/>
  <c r="I517" i="8"/>
  <c r="I540" i="8"/>
  <c r="I563" i="8"/>
  <c r="I531" i="8"/>
  <c r="I532" i="8"/>
  <c r="I507" i="8"/>
  <c r="I544" i="1"/>
  <c r="I568" i="1"/>
  <c r="I558" i="1"/>
  <c r="I543" i="32"/>
  <c r="I536" i="32"/>
  <c r="I557" i="32"/>
  <c r="I506" i="32"/>
  <c r="I559" i="32"/>
  <c r="I539" i="8"/>
  <c r="I544" i="8"/>
  <c r="I543" i="8"/>
  <c r="I508" i="8"/>
  <c r="I517" i="1"/>
  <c r="I508" i="1"/>
  <c r="I505" i="36"/>
  <c r="I557" i="35"/>
  <c r="I506" i="35"/>
  <c r="I557" i="34"/>
  <c r="I570" i="32"/>
  <c r="I570" i="8"/>
  <c r="I569" i="8"/>
  <c r="I509" i="8"/>
  <c r="I557" i="1"/>
  <c r="E92" i="4" l="1"/>
  <c r="E315" i="3"/>
  <c r="C14" i="7"/>
  <c r="I81" i="3"/>
  <c r="I82" i="3"/>
  <c r="I14" i="2"/>
  <c r="E90" i="3"/>
  <c r="E340" i="4"/>
  <c r="B81" i="3"/>
  <c r="F81" i="3"/>
  <c r="E315" i="6"/>
  <c r="E81" i="3"/>
  <c r="I326" i="6"/>
  <c r="H81" i="3"/>
  <c r="D81" i="3"/>
  <c r="E38" i="7"/>
  <c r="E185" i="5"/>
  <c r="I454" i="1"/>
  <c r="F64" i="1"/>
  <c r="I220" i="4"/>
  <c r="I236" i="4" s="1"/>
  <c r="E38" i="4"/>
  <c r="E236" i="4"/>
  <c r="F92" i="3"/>
  <c r="F652" i="3"/>
  <c r="H90" i="7"/>
  <c r="I272" i="6"/>
  <c r="I288" i="6" s="1"/>
  <c r="B288" i="6"/>
  <c r="B38" i="6"/>
  <c r="I466" i="32"/>
  <c r="F76" i="32"/>
  <c r="I461" i="32"/>
  <c r="F71" i="32"/>
  <c r="I454" i="35"/>
  <c r="F64" i="35"/>
  <c r="I376" i="7"/>
  <c r="I392" i="7" s="1"/>
  <c r="E393" i="7" s="1"/>
  <c r="B392" i="7"/>
  <c r="E40" i="7"/>
  <c r="E158" i="7"/>
  <c r="H90" i="6"/>
  <c r="C91" i="47"/>
  <c r="I220" i="6"/>
  <c r="I236" i="6" s="1"/>
  <c r="E236" i="6"/>
  <c r="E237" i="6" s="1"/>
  <c r="E38" i="6"/>
  <c r="C40" i="4"/>
  <c r="C14" i="4" s="1"/>
  <c r="C340" i="4"/>
  <c r="H91" i="51"/>
  <c r="C91" i="54"/>
  <c r="C91" i="55"/>
  <c r="H91" i="57"/>
  <c r="E211" i="6"/>
  <c r="E211" i="5"/>
  <c r="E211" i="3"/>
  <c r="I453" i="36"/>
  <c r="F63" i="36"/>
  <c r="I466" i="8"/>
  <c r="F76" i="8"/>
  <c r="I461" i="1"/>
  <c r="F71" i="1"/>
  <c r="D90" i="7"/>
  <c r="I584" i="7"/>
  <c r="F92" i="7"/>
  <c r="F652" i="7"/>
  <c r="C38" i="3"/>
  <c r="C392" i="3"/>
  <c r="I376" i="3"/>
  <c r="I392" i="3" s="1"/>
  <c r="B392" i="3"/>
  <c r="E92" i="7"/>
  <c r="I246" i="6"/>
  <c r="I262" i="6" s="1"/>
  <c r="E262" i="6"/>
  <c r="D90" i="6"/>
  <c r="I584" i="6"/>
  <c r="I636" i="4"/>
  <c r="B90" i="4"/>
  <c r="G90" i="6"/>
  <c r="I402" i="5"/>
  <c r="I418" i="5" s="1"/>
  <c r="B418" i="5"/>
  <c r="I324" i="7"/>
  <c r="I340" i="7" s="1"/>
  <c r="E341" i="7" s="1"/>
  <c r="B340" i="7"/>
  <c r="I246" i="4"/>
  <c r="I262" i="4" s="1"/>
  <c r="E262" i="4"/>
  <c r="E263" i="4" s="1"/>
  <c r="I144" i="6"/>
  <c r="I158" i="6" s="1"/>
  <c r="D40" i="6"/>
  <c r="D158" i="6"/>
  <c r="I272" i="7"/>
  <c r="I288" i="7" s="1"/>
  <c r="B288" i="7"/>
  <c r="B38" i="7"/>
  <c r="D90" i="3"/>
  <c r="I584" i="3"/>
  <c r="H91" i="50"/>
  <c r="H91" i="53"/>
  <c r="D91" i="57"/>
  <c r="I585" i="57"/>
  <c r="F81" i="4"/>
  <c r="G81" i="4"/>
  <c r="H81" i="4"/>
  <c r="E81" i="4"/>
  <c r="I82" i="4"/>
  <c r="C81" i="4"/>
  <c r="D81" i="4"/>
  <c r="B81" i="4"/>
  <c r="I81" i="4"/>
  <c r="F185" i="6"/>
  <c r="I185" i="6"/>
  <c r="H185" i="6"/>
  <c r="B185" i="6"/>
  <c r="G185" i="6"/>
  <c r="D185" i="6"/>
  <c r="C185" i="6"/>
  <c r="B40" i="7"/>
  <c r="H81" i="7"/>
  <c r="I81" i="7"/>
  <c r="D81" i="7"/>
  <c r="G81" i="7"/>
  <c r="B81" i="7"/>
  <c r="I82" i="7"/>
  <c r="E81" i="7"/>
  <c r="C81" i="7"/>
  <c r="I465" i="32"/>
  <c r="F75" i="32"/>
  <c r="E90" i="7"/>
  <c r="E600" i="7"/>
  <c r="C38" i="7"/>
  <c r="C392" i="7"/>
  <c r="C393" i="7" s="1"/>
  <c r="I211" i="5"/>
  <c r="F211" i="5"/>
  <c r="G211" i="5"/>
  <c r="C211" i="5"/>
  <c r="H211" i="5"/>
  <c r="B211" i="5"/>
  <c r="D211" i="5"/>
  <c r="E314" i="5"/>
  <c r="I300" i="5"/>
  <c r="I314" i="5" s="1"/>
  <c r="I457" i="36"/>
  <c r="I456" i="1"/>
  <c r="I453" i="34"/>
  <c r="F63" i="34"/>
  <c r="I454" i="32"/>
  <c r="F64" i="32"/>
  <c r="E40" i="3"/>
  <c r="E158" i="3"/>
  <c r="I638" i="7"/>
  <c r="B92" i="7"/>
  <c r="E236" i="3"/>
  <c r="I220" i="3"/>
  <c r="I236" i="3" s="1"/>
  <c r="E38" i="3"/>
  <c r="G90" i="4"/>
  <c r="G91" i="50"/>
  <c r="I453" i="35"/>
  <c r="F63" i="35"/>
  <c r="I453" i="8"/>
  <c r="F63" i="8"/>
  <c r="E40" i="6"/>
  <c r="E158" i="6"/>
  <c r="E159" i="6" s="1"/>
  <c r="F652" i="5"/>
  <c r="F92" i="5"/>
  <c r="D38" i="5"/>
  <c r="D392" i="5"/>
  <c r="C38" i="6"/>
  <c r="C392" i="6"/>
  <c r="E600" i="3"/>
  <c r="E92" i="3"/>
  <c r="I220" i="5"/>
  <c r="I236" i="5" s="1"/>
  <c r="E236" i="5"/>
  <c r="E38" i="5"/>
  <c r="D90" i="4"/>
  <c r="I584" i="4"/>
  <c r="B40" i="4"/>
  <c r="I326" i="4"/>
  <c r="H90" i="3"/>
  <c r="G90" i="3"/>
  <c r="I636" i="6"/>
  <c r="B90" i="6"/>
  <c r="I324" i="6"/>
  <c r="I340" i="6" s="1"/>
  <c r="E341" i="6" s="1"/>
  <c r="B340" i="6"/>
  <c r="E262" i="7"/>
  <c r="I246" i="7"/>
  <c r="I262" i="7" s="1"/>
  <c r="C91" i="46"/>
  <c r="I246" i="5"/>
  <c r="I262" i="5" s="1"/>
  <c r="E262" i="5"/>
  <c r="G91" i="47"/>
  <c r="I326" i="3"/>
  <c r="C40" i="3"/>
  <c r="C14" i="3" s="1"/>
  <c r="C340" i="3"/>
  <c r="E340" i="3"/>
  <c r="G91" i="55"/>
  <c r="F81" i="5"/>
  <c r="D81" i="5"/>
  <c r="H81" i="5"/>
  <c r="B81" i="5"/>
  <c r="C81" i="5"/>
  <c r="G81" i="5"/>
  <c r="I82" i="5"/>
  <c r="I81" i="5"/>
  <c r="E81" i="5"/>
  <c r="I185" i="7"/>
  <c r="F185" i="7"/>
  <c r="C185" i="7"/>
  <c r="G185" i="7"/>
  <c r="B185" i="7"/>
  <c r="H185" i="7"/>
  <c r="D185" i="7"/>
  <c r="E445" i="5"/>
  <c r="I315" i="4"/>
  <c r="F315" i="4"/>
  <c r="C315" i="4"/>
  <c r="G315" i="4"/>
  <c r="H315" i="4"/>
  <c r="D315" i="4"/>
  <c r="B315" i="4"/>
  <c r="D159" i="7"/>
  <c r="C341" i="2"/>
  <c r="F341" i="2"/>
  <c r="I341" i="2"/>
  <c r="H341" i="2"/>
  <c r="D341" i="2"/>
  <c r="G341" i="2"/>
  <c r="B341" i="2"/>
  <c r="I445" i="4"/>
  <c r="F445" i="4"/>
  <c r="G445" i="4"/>
  <c r="H445" i="4"/>
  <c r="C445" i="4"/>
  <c r="D445" i="4"/>
  <c r="B445" i="4"/>
  <c r="E211" i="7"/>
  <c r="D38" i="3"/>
  <c r="D392" i="3"/>
  <c r="D393" i="3" s="1"/>
  <c r="H91" i="48"/>
  <c r="H91" i="54"/>
  <c r="F92" i="4"/>
  <c r="F652" i="4"/>
  <c r="C38" i="5"/>
  <c r="C392" i="5"/>
  <c r="I324" i="4"/>
  <c r="B340" i="4"/>
  <c r="I272" i="3"/>
  <c r="I288" i="3" s="1"/>
  <c r="B288" i="3"/>
  <c r="B38" i="3"/>
  <c r="D38" i="6"/>
  <c r="D392" i="6"/>
  <c r="I586" i="5"/>
  <c r="E92" i="5"/>
  <c r="D90" i="5"/>
  <c r="I584" i="5"/>
  <c r="I324" i="5"/>
  <c r="B340" i="5"/>
  <c r="D92" i="6"/>
  <c r="I586" i="6"/>
  <c r="D40" i="3"/>
  <c r="D14" i="3" s="1"/>
  <c r="I144" i="3"/>
  <c r="I158" i="3" s="1"/>
  <c r="D158" i="3"/>
  <c r="I445" i="5"/>
  <c r="F445" i="5"/>
  <c r="H445" i="5"/>
  <c r="G445" i="5"/>
  <c r="D445" i="5"/>
  <c r="C445" i="5"/>
  <c r="B445" i="5"/>
  <c r="F211" i="7"/>
  <c r="I211" i="7"/>
  <c r="G211" i="7"/>
  <c r="H211" i="7"/>
  <c r="C211" i="7"/>
  <c r="D211" i="7"/>
  <c r="B211" i="7"/>
  <c r="I453" i="1"/>
  <c r="F63" i="1"/>
  <c r="I63" i="1" s="1"/>
  <c r="I456" i="32"/>
  <c r="I456" i="8"/>
  <c r="I457" i="1"/>
  <c r="I458" i="32"/>
  <c r="F68" i="32"/>
  <c r="I457" i="35"/>
  <c r="E40" i="4"/>
  <c r="E14" i="4" s="1"/>
  <c r="E158" i="4"/>
  <c r="I638" i="5"/>
  <c r="B92" i="5"/>
  <c r="F92" i="6"/>
  <c r="F652" i="6"/>
  <c r="I638" i="4"/>
  <c r="B92" i="4"/>
  <c r="I376" i="6"/>
  <c r="I392" i="6" s="1"/>
  <c r="E393" i="6" s="1"/>
  <c r="B392" i="6"/>
  <c r="I376" i="4"/>
  <c r="I392" i="4" s="1"/>
  <c r="B392" i="4"/>
  <c r="E90" i="6"/>
  <c r="E600" i="6"/>
  <c r="I144" i="5"/>
  <c r="I158" i="5" s="1"/>
  <c r="D40" i="5"/>
  <c r="D158" i="5"/>
  <c r="D159" i="5" s="1"/>
  <c r="B40" i="5"/>
  <c r="I326" i="5"/>
  <c r="I340" i="5" s="1"/>
  <c r="C90" i="6"/>
  <c r="I402" i="3"/>
  <c r="I418" i="3" s="1"/>
  <c r="E419" i="3" s="1"/>
  <c r="B418" i="3"/>
  <c r="B419" i="3" s="1"/>
  <c r="I272" i="5"/>
  <c r="I288" i="5" s="1"/>
  <c r="B288" i="5"/>
  <c r="B38" i="5"/>
  <c r="C91" i="50"/>
  <c r="G91" i="51"/>
  <c r="C91" i="52"/>
  <c r="G91" i="54"/>
  <c r="G91" i="57"/>
  <c r="F82" i="2"/>
  <c r="F81" i="2"/>
  <c r="I185" i="5"/>
  <c r="F185" i="5"/>
  <c r="G185" i="5"/>
  <c r="H185" i="5"/>
  <c r="C185" i="5"/>
  <c r="B185" i="5"/>
  <c r="D185" i="5"/>
  <c r="E185" i="7"/>
  <c r="E315" i="4"/>
  <c r="I144" i="7"/>
  <c r="I158" i="7" s="1"/>
  <c r="F315" i="3"/>
  <c r="I315" i="3"/>
  <c r="C315" i="3"/>
  <c r="D315" i="3"/>
  <c r="G315" i="3"/>
  <c r="H315" i="3"/>
  <c r="B315" i="3"/>
  <c r="E600" i="5"/>
  <c r="E445" i="4"/>
  <c r="I586" i="3"/>
  <c r="I461" i="8"/>
  <c r="I457" i="34"/>
  <c r="C90" i="7"/>
  <c r="G90" i="7"/>
  <c r="I324" i="3"/>
  <c r="B340" i="3"/>
  <c r="H91" i="52"/>
  <c r="I211" i="6"/>
  <c r="F211" i="6"/>
  <c r="G211" i="6"/>
  <c r="H211" i="6"/>
  <c r="C211" i="6"/>
  <c r="D211" i="6"/>
  <c r="B211" i="6"/>
  <c r="I445" i="7"/>
  <c r="F445" i="7"/>
  <c r="G445" i="7"/>
  <c r="H445" i="7"/>
  <c r="D445" i="7"/>
  <c r="C445" i="7"/>
  <c r="B445" i="7"/>
  <c r="F211" i="3"/>
  <c r="I211" i="3"/>
  <c r="H211" i="3"/>
  <c r="G211" i="3"/>
  <c r="C211" i="3"/>
  <c r="D211" i="3"/>
  <c r="B211" i="3"/>
  <c r="F445" i="3"/>
  <c r="I445" i="3"/>
  <c r="G445" i="3"/>
  <c r="H445" i="3"/>
  <c r="D445" i="3"/>
  <c r="C445" i="3"/>
  <c r="B445" i="3"/>
  <c r="I463" i="1"/>
  <c r="I638" i="3"/>
  <c r="B92" i="3"/>
  <c r="I636" i="5"/>
  <c r="B90" i="5"/>
  <c r="H91" i="46"/>
  <c r="I465" i="8"/>
  <c r="F75" i="8"/>
  <c r="I454" i="8"/>
  <c r="F64" i="8"/>
  <c r="I466" i="1"/>
  <c r="F76" i="1"/>
  <c r="C91" i="48"/>
  <c r="H91" i="55"/>
  <c r="E237" i="7"/>
  <c r="I237" i="7"/>
  <c r="F237" i="7"/>
  <c r="G237" i="7"/>
  <c r="C237" i="7"/>
  <c r="H237" i="7"/>
  <c r="B237" i="7"/>
  <c r="D237" i="7"/>
  <c r="I464" i="1"/>
  <c r="F74" i="1"/>
  <c r="I458" i="8"/>
  <c r="F68" i="8"/>
  <c r="I465" i="1"/>
  <c r="F75" i="1"/>
  <c r="I454" i="36"/>
  <c r="F64" i="36"/>
  <c r="I457" i="8"/>
  <c r="F67" i="8"/>
  <c r="I638" i="6"/>
  <c r="B92" i="6"/>
  <c r="C38" i="4"/>
  <c r="C392" i="4"/>
  <c r="E90" i="4"/>
  <c r="E600" i="4"/>
  <c r="D92" i="7"/>
  <c r="D14" i="7" s="1"/>
  <c r="I586" i="7"/>
  <c r="E289" i="6"/>
  <c r="I144" i="4"/>
  <c r="I158" i="4" s="1"/>
  <c r="D40" i="4"/>
  <c r="D158" i="4"/>
  <c r="D159" i="4" s="1"/>
  <c r="H90" i="5"/>
  <c r="G90" i="5"/>
  <c r="I402" i="7"/>
  <c r="I418" i="7" s="1"/>
  <c r="E419" i="7" s="1"/>
  <c r="B418" i="7"/>
  <c r="F91" i="46"/>
  <c r="F652" i="46"/>
  <c r="H91" i="47"/>
  <c r="G91" i="48"/>
  <c r="G91" i="52"/>
  <c r="C91" i="53"/>
  <c r="C91" i="57"/>
  <c r="B40" i="6"/>
  <c r="F81" i="6"/>
  <c r="G81" i="6"/>
  <c r="D81" i="6"/>
  <c r="C81" i="6"/>
  <c r="B81" i="6"/>
  <c r="E81" i="6"/>
  <c r="I82" i="6"/>
  <c r="H81" i="6"/>
  <c r="I81" i="6"/>
  <c r="I315" i="7"/>
  <c r="F315" i="7"/>
  <c r="C315" i="7"/>
  <c r="H315" i="7"/>
  <c r="D315" i="7"/>
  <c r="G315" i="7"/>
  <c r="B315" i="7"/>
  <c r="I211" i="4"/>
  <c r="F211" i="4"/>
  <c r="H211" i="4"/>
  <c r="G211" i="4"/>
  <c r="C211" i="4"/>
  <c r="B211" i="4"/>
  <c r="D211" i="4"/>
  <c r="E185" i="3"/>
  <c r="I12" i="2"/>
  <c r="I457" i="32"/>
  <c r="E158" i="5"/>
  <c r="E159" i="5" s="1"/>
  <c r="E40" i="5"/>
  <c r="I636" i="7"/>
  <c r="B90" i="7"/>
  <c r="I185" i="4"/>
  <c r="F185" i="4"/>
  <c r="C185" i="4"/>
  <c r="B185" i="4"/>
  <c r="G185" i="4"/>
  <c r="H185" i="4"/>
  <c r="D185" i="4"/>
  <c r="F82" i="7"/>
  <c r="F81" i="7"/>
  <c r="C90" i="5"/>
  <c r="E91" i="46"/>
  <c r="I376" i="5"/>
  <c r="I392" i="5" s="1"/>
  <c r="E393" i="5" s="1"/>
  <c r="B392" i="5"/>
  <c r="C90" i="4"/>
  <c r="I402" i="4"/>
  <c r="I418" i="4" s="1"/>
  <c r="B418" i="4"/>
  <c r="I246" i="3"/>
  <c r="I262" i="3" s="1"/>
  <c r="E262" i="3"/>
  <c r="I272" i="4"/>
  <c r="I288" i="4" s="1"/>
  <c r="B288" i="4"/>
  <c r="B38" i="4"/>
  <c r="I453" i="32"/>
  <c r="F63" i="32"/>
  <c r="I454" i="34"/>
  <c r="F64" i="34"/>
  <c r="I459" i="8"/>
  <c r="E92" i="6"/>
  <c r="D38" i="7"/>
  <c r="D392" i="7"/>
  <c r="D38" i="4"/>
  <c r="D392" i="4"/>
  <c r="D92" i="5"/>
  <c r="E289" i="7"/>
  <c r="C40" i="6"/>
  <c r="C14" i="6" s="1"/>
  <c r="C340" i="6"/>
  <c r="H90" i="4"/>
  <c r="I636" i="3"/>
  <c r="B90" i="3"/>
  <c r="C90" i="3"/>
  <c r="I402" i="6"/>
  <c r="I418" i="6" s="1"/>
  <c r="E419" i="6" s="1"/>
  <c r="B418" i="6"/>
  <c r="D92" i="4"/>
  <c r="I586" i="4"/>
  <c r="G91" i="46"/>
  <c r="E340" i="5"/>
  <c r="C40" i="5"/>
  <c r="C14" i="5" s="1"/>
  <c r="C340" i="5"/>
  <c r="C91" i="51"/>
  <c r="G91" i="53"/>
  <c r="H81" i="2"/>
  <c r="D81" i="2"/>
  <c r="E81" i="2"/>
  <c r="I81" i="2"/>
  <c r="I82" i="2"/>
  <c r="C81" i="2"/>
  <c r="B81" i="2"/>
  <c r="G81" i="2"/>
  <c r="E315" i="7"/>
  <c r="E445" i="7"/>
  <c r="E211" i="4"/>
  <c r="E185" i="4"/>
  <c r="F445" i="6"/>
  <c r="I445" i="6"/>
  <c r="H445" i="6"/>
  <c r="G445" i="6"/>
  <c r="D445" i="6"/>
  <c r="C445" i="6"/>
  <c r="B445" i="6"/>
  <c r="I185" i="3"/>
  <c r="F185" i="3"/>
  <c r="G185" i="3"/>
  <c r="C185" i="3"/>
  <c r="H185" i="3"/>
  <c r="B185" i="3"/>
  <c r="D185" i="3"/>
  <c r="I315" i="6"/>
  <c r="F315" i="6"/>
  <c r="H315" i="6"/>
  <c r="C315" i="6"/>
  <c r="G315" i="6"/>
  <c r="D315" i="6"/>
  <c r="B315" i="6"/>
  <c r="E445" i="3"/>
  <c r="C92" i="57"/>
  <c r="C14" i="57" s="1"/>
  <c r="E91" i="57"/>
  <c r="H92" i="57"/>
  <c r="H14" i="57" s="1"/>
  <c r="G92" i="57"/>
  <c r="G14" i="57" s="1"/>
  <c r="H92" i="55"/>
  <c r="H14" i="55" s="1"/>
  <c r="C92" i="55"/>
  <c r="C14" i="55" s="1"/>
  <c r="G92" i="55"/>
  <c r="G14" i="55" s="1"/>
  <c r="C92" i="54"/>
  <c r="C14" i="54" s="1"/>
  <c r="G92" i="54"/>
  <c r="G14" i="54" s="1"/>
  <c r="H92" i="54"/>
  <c r="H14" i="54" s="1"/>
  <c r="C92" i="53"/>
  <c r="C14" i="53" s="1"/>
  <c r="H92" i="53"/>
  <c r="H14" i="53" s="1"/>
  <c r="E91" i="53"/>
  <c r="G92" i="53"/>
  <c r="G14" i="53" s="1"/>
  <c r="H92" i="52"/>
  <c r="H14" i="52" s="1"/>
  <c r="G92" i="52"/>
  <c r="G14" i="52" s="1"/>
  <c r="C92" i="52"/>
  <c r="C14" i="52" s="1"/>
  <c r="E91" i="51"/>
  <c r="E600" i="51"/>
  <c r="C92" i="51"/>
  <c r="C14" i="51" s="1"/>
  <c r="H92" i="51"/>
  <c r="H14" i="51" s="1"/>
  <c r="G92" i="51"/>
  <c r="G14" i="51" s="1"/>
  <c r="I386" i="1"/>
  <c r="E91" i="50"/>
  <c r="G92" i="50"/>
  <c r="G14" i="50" s="1"/>
  <c r="H92" i="50"/>
  <c r="H14" i="50" s="1"/>
  <c r="I412" i="1"/>
  <c r="I360" i="1"/>
  <c r="C92" i="50"/>
  <c r="C14" i="50" s="1"/>
  <c r="G92" i="48"/>
  <c r="G14" i="48" s="1"/>
  <c r="C92" i="48"/>
  <c r="C14" i="48" s="1"/>
  <c r="H92" i="48"/>
  <c r="H14" i="48" s="1"/>
  <c r="G92" i="47"/>
  <c r="G14" i="47" s="1"/>
  <c r="C92" i="47"/>
  <c r="C14" i="47" s="1"/>
  <c r="H92" i="47"/>
  <c r="H14" i="47" s="1"/>
  <c r="G92" i="46"/>
  <c r="G14" i="46" s="1"/>
  <c r="E92" i="46"/>
  <c r="E14" i="46" s="1"/>
  <c r="C92" i="46"/>
  <c r="C14" i="46" s="1"/>
  <c r="H92" i="46"/>
  <c r="H14" i="46" s="1"/>
  <c r="M92" i="41"/>
  <c r="Q92" i="40"/>
  <c r="R92" i="40"/>
  <c r="Q92" i="43"/>
  <c r="Q92" i="41"/>
  <c r="M92" i="43"/>
  <c r="Q92" i="42"/>
  <c r="R92" i="42"/>
  <c r="R92" i="43"/>
  <c r="M92" i="42"/>
  <c r="R92" i="41"/>
  <c r="M92" i="40"/>
  <c r="I230" i="1"/>
  <c r="I438" i="1"/>
  <c r="I282" i="1"/>
  <c r="B393" i="6" l="1"/>
  <c r="E92" i="51"/>
  <c r="E14" i="51" s="1"/>
  <c r="D393" i="4"/>
  <c r="D393" i="7"/>
  <c r="B393" i="5"/>
  <c r="B289" i="3"/>
  <c r="B341" i="7"/>
  <c r="E159" i="7"/>
  <c r="E92" i="48"/>
  <c r="E14" i="48" s="1"/>
  <c r="D92" i="51"/>
  <c r="D14" i="51" s="1"/>
  <c r="B419" i="4"/>
  <c r="D14" i="4"/>
  <c r="E237" i="5"/>
  <c r="E14" i="3"/>
  <c r="E92" i="50"/>
  <c r="E14" i="50" s="1"/>
  <c r="D92" i="53"/>
  <c r="D14" i="53" s="1"/>
  <c r="I92" i="3"/>
  <c r="I40" i="5"/>
  <c r="D159" i="3"/>
  <c r="D14" i="6"/>
  <c r="B393" i="3"/>
  <c r="E92" i="54"/>
  <c r="E14" i="54" s="1"/>
  <c r="E92" i="55"/>
  <c r="E14" i="55" s="1"/>
  <c r="E14" i="6"/>
  <c r="E600" i="48"/>
  <c r="B289" i="5"/>
  <c r="C393" i="3"/>
  <c r="C341" i="6"/>
  <c r="E600" i="46"/>
  <c r="E600" i="50"/>
  <c r="E13" i="50"/>
  <c r="E13" i="57"/>
  <c r="M91" i="46"/>
  <c r="R91" i="46"/>
  <c r="D92" i="46"/>
  <c r="D14" i="46" s="1"/>
  <c r="I586" i="46"/>
  <c r="D91" i="47"/>
  <c r="I585" i="47"/>
  <c r="E91" i="47"/>
  <c r="I638" i="48"/>
  <c r="B92" i="48"/>
  <c r="Q91" i="50"/>
  <c r="M91" i="50"/>
  <c r="O600" i="51"/>
  <c r="Q91" i="52"/>
  <c r="I586" i="53"/>
  <c r="E92" i="53"/>
  <c r="E14" i="53" s="1"/>
  <c r="Q91" i="53"/>
  <c r="F91" i="55"/>
  <c r="I637" i="55"/>
  <c r="B91" i="55"/>
  <c r="D91" i="55"/>
  <c r="I585" i="55"/>
  <c r="E341" i="5"/>
  <c r="I289" i="4"/>
  <c r="F289" i="4"/>
  <c r="G289" i="4"/>
  <c r="H289" i="4"/>
  <c r="D289" i="4"/>
  <c r="C289" i="4"/>
  <c r="C13" i="57"/>
  <c r="E13" i="51"/>
  <c r="C12" i="4"/>
  <c r="I90" i="5"/>
  <c r="G12" i="7"/>
  <c r="G13" i="54"/>
  <c r="I68" i="32"/>
  <c r="F16" i="32"/>
  <c r="I263" i="5"/>
  <c r="F263" i="5"/>
  <c r="H263" i="5"/>
  <c r="G263" i="5"/>
  <c r="D263" i="5"/>
  <c r="C263" i="5"/>
  <c r="B263" i="5"/>
  <c r="B14" i="4"/>
  <c r="I40" i="4"/>
  <c r="G13" i="50"/>
  <c r="C12" i="7"/>
  <c r="F237" i="4"/>
  <c r="I237" i="4"/>
  <c r="C237" i="4"/>
  <c r="H237" i="4"/>
  <c r="G237" i="4"/>
  <c r="B237" i="4"/>
  <c r="D237" i="4"/>
  <c r="I527" i="35"/>
  <c r="I501" i="36"/>
  <c r="I501" i="34"/>
  <c r="D91" i="46"/>
  <c r="I585" i="46"/>
  <c r="M91" i="48"/>
  <c r="R91" i="48"/>
  <c r="F91" i="50"/>
  <c r="F652" i="50"/>
  <c r="I638" i="51"/>
  <c r="B92" i="51"/>
  <c r="I586" i="52"/>
  <c r="E92" i="52"/>
  <c r="E14" i="52" s="1"/>
  <c r="F91" i="53"/>
  <c r="D92" i="54"/>
  <c r="D14" i="54" s="1"/>
  <c r="F91" i="57"/>
  <c r="E263" i="3"/>
  <c r="D393" i="5"/>
  <c r="F393" i="5"/>
  <c r="I393" i="5"/>
  <c r="G393" i="5"/>
  <c r="H393" i="5"/>
  <c r="E600" i="55"/>
  <c r="B419" i="7"/>
  <c r="F159" i="4"/>
  <c r="I159" i="4"/>
  <c r="C159" i="4"/>
  <c r="G159" i="4"/>
  <c r="H159" i="4"/>
  <c r="B159" i="4"/>
  <c r="B14" i="6"/>
  <c r="I92" i="6"/>
  <c r="I68" i="8"/>
  <c r="F16" i="8"/>
  <c r="E600" i="53"/>
  <c r="F12" i="8"/>
  <c r="I64" i="8"/>
  <c r="F159" i="7"/>
  <c r="I159" i="7"/>
  <c r="G159" i="7"/>
  <c r="C159" i="7"/>
  <c r="H159" i="7"/>
  <c r="B159" i="7"/>
  <c r="I38" i="5"/>
  <c r="B12" i="5"/>
  <c r="F106" i="6"/>
  <c r="F14" i="6"/>
  <c r="F28" i="6" s="1"/>
  <c r="B12" i="3"/>
  <c r="I38" i="3"/>
  <c r="F106" i="4"/>
  <c r="F14" i="4"/>
  <c r="F28" i="4" s="1"/>
  <c r="D12" i="3"/>
  <c r="I90" i="6"/>
  <c r="C393" i="6"/>
  <c r="I63" i="8"/>
  <c r="F11" i="8"/>
  <c r="E159" i="3"/>
  <c r="I159" i="6"/>
  <c r="F159" i="6"/>
  <c r="G159" i="6"/>
  <c r="B159" i="6"/>
  <c r="C159" i="6"/>
  <c r="H159" i="6"/>
  <c r="E263" i="6"/>
  <c r="F106" i="7"/>
  <c r="F14" i="7"/>
  <c r="F28" i="7" s="1"/>
  <c r="F11" i="36"/>
  <c r="I63" i="36"/>
  <c r="C13" i="55"/>
  <c r="E12" i="6"/>
  <c r="E54" i="6"/>
  <c r="H12" i="6"/>
  <c r="F19" i="32"/>
  <c r="I71" i="32"/>
  <c r="F12" i="1"/>
  <c r="I64" i="1"/>
  <c r="I638" i="42"/>
  <c r="B92" i="42"/>
  <c r="Q91" i="57"/>
  <c r="E600" i="54"/>
  <c r="E13" i="53"/>
  <c r="F341" i="5"/>
  <c r="I341" i="5"/>
  <c r="H341" i="5"/>
  <c r="G341" i="5"/>
  <c r="D341" i="5"/>
  <c r="I638" i="47"/>
  <c r="B92" i="47"/>
  <c r="G12" i="5"/>
  <c r="F159" i="3"/>
  <c r="I159" i="3"/>
  <c r="G159" i="3"/>
  <c r="B159" i="3"/>
  <c r="H159" i="3"/>
  <c r="C159" i="3"/>
  <c r="I64" i="32"/>
  <c r="F12" i="32"/>
  <c r="F24" i="32"/>
  <c r="I76" i="32"/>
  <c r="I501" i="35"/>
  <c r="M91" i="47"/>
  <c r="R91" i="47"/>
  <c r="I637" i="48"/>
  <c r="B91" i="48"/>
  <c r="R91" i="50"/>
  <c r="M91" i="51"/>
  <c r="F91" i="51"/>
  <c r="F652" i="51"/>
  <c r="D92" i="52"/>
  <c r="D14" i="52" s="1"/>
  <c r="D91" i="52"/>
  <c r="I585" i="52"/>
  <c r="D91" i="53"/>
  <c r="I585" i="53"/>
  <c r="M91" i="54"/>
  <c r="I586" i="54"/>
  <c r="Q91" i="55"/>
  <c r="M91" i="55"/>
  <c r="I637" i="57"/>
  <c r="B91" i="57"/>
  <c r="B92" i="57"/>
  <c r="C13" i="51"/>
  <c r="D12" i="4"/>
  <c r="F11" i="32"/>
  <c r="I63" i="32"/>
  <c r="I419" i="4"/>
  <c r="F419" i="4"/>
  <c r="H419" i="4"/>
  <c r="G419" i="4"/>
  <c r="D419" i="4"/>
  <c r="C419" i="4"/>
  <c r="C13" i="53"/>
  <c r="C13" i="48"/>
  <c r="H13" i="52"/>
  <c r="E419" i="4"/>
  <c r="E159" i="4"/>
  <c r="E14" i="5"/>
  <c r="H13" i="54"/>
  <c r="I263" i="7"/>
  <c r="F263" i="7"/>
  <c r="H263" i="7"/>
  <c r="G263" i="7"/>
  <c r="B263" i="7"/>
  <c r="D263" i="7"/>
  <c r="C263" i="7"/>
  <c r="G12" i="3"/>
  <c r="E54" i="5"/>
  <c r="E12" i="5"/>
  <c r="D12" i="5"/>
  <c r="E12" i="3"/>
  <c r="E54" i="3"/>
  <c r="F315" i="5"/>
  <c r="I315" i="5"/>
  <c r="C315" i="5"/>
  <c r="G315" i="5"/>
  <c r="H315" i="5"/>
  <c r="D315" i="5"/>
  <c r="B315" i="5"/>
  <c r="I38" i="7"/>
  <c r="B12" i="7"/>
  <c r="I90" i="4"/>
  <c r="E14" i="7"/>
  <c r="E54" i="7"/>
  <c r="I527" i="34"/>
  <c r="I638" i="40"/>
  <c r="B92" i="40"/>
  <c r="Q91" i="46"/>
  <c r="E600" i="47"/>
  <c r="E92" i="47"/>
  <c r="E14" i="47" s="1"/>
  <c r="R91" i="51"/>
  <c r="G13" i="46"/>
  <c r="F263" i="3"/>
  <c r="I263" i="3"/>
  <c r="G263" i="3"/>
  <c r="H263" i="3"/>
  <c r="D263" i="3"/>
  <c r="B263" i="3"/>
  <c r="C263" i="3"/>
  <c r="I90" i="7"/>
  <c r="C13" i="52"/>
  <c r="C13" i="46"/>
  <c r="D13" i="57"/>
  <c r="I637" i="52"/>
  <c r="B91" i="52"/>
  <c r="G13" i="48"/>
  <c r="I74" i="1"/>
  <c r="F22" i="1"/>
  <c r="F289" i="3"/>
  <c r="I289" i="3"/>
  <c r="G289" i="3"/>
  <c r="H289" i="3"/>
  <c r="D289" i="3"/>
  <c r="C289" i="3"/>
  <c r="E289" i="3"/>
  <c r="F11" i="35"/>
  <c r="I63" i="35"/>
  <c r="F23" i="32"/>
  <c r="I75" i="32"/>
  <c r="F263" i="4"/>
  <c r="I263" i="4"/>
  <c r="D263" i="4"/>
  <c r="G263" i="4"/>
  <c r="H263" i="4"/>
  <c r="C263" i="4"/>
  <c r="B263" i="4"/>
  <c r="C13" i="54"/>
  <c r="I527" i="32"/>
  <c r="O91" i="46"/>
  <c r="D92" i="47"/>
  <c r="D14" i="47" s="1"/>
  <c r="I586" i="47"/>
  <c r="D91" i="48"/>
  <c r="I585" i="48"/>
  <c r="E91" i="48"/>
  <c r="I638" i="50"/>
  <c r="B92" i="50"/>
  <c r="I637" i="50"/>
  <c r="B91" i="50"/>
  <c r="D92" i="50"/>
  <c r="D14" i="50" s="1"/>
  <c r="I586" i="50"/>
  <c r="I586" i="51"/>
  <c r="I638" i="52"/>
  <c r="B92" i="52"/>
  <c r="I637" i="53"/>
  <c r="B91" i="53"/>
  <c r="I637" i="54"/>
  <c r="B91" i="54"/>
  <c r="C341" i="5"/>
  <c r="H13" i="47"/>
  <c r="H12" i="5"/>
  <c r="I64" i="36"/>
  <c r="F12" i="36"/>
  <c r="E600" i="57"/>
  <c r="G13" i="51"/>
  <c r="D14" i="5"/>
  <c r="D393" i="6"/>
  <c r="F393" i="6"/>
  <c r="I393" i="6"/>
  <c r="H393" i="6"/>
  <c r="G393" i="6"/>
  <c r="E263" i="7"/>
  <c r="F106" i="5"/>
  <c r="F14" i="5"/>
  <c r="F28" i="5" s="1"/>
  <c r="E600" i="52"/>
  <c r="I237" i="3"/>
  <c r="F237" i="3"/>
  <c r="G237" i="3"/>
  <c r="C237" i="3"/>
  <c r="H237" i="3"/>
  <c r="B237" i="3"/>
  <c r="D237" i="3"/>
  <c r="I63" i="34"/>
  <c r="F11" i="34"/>
  <c r="E315" i="5"/>
  <c r="H13" i="53"/>
  <c r="B289" i="7"/>
  <c r="C341" i="7"/>
  <c r="F341" i="7"/>
  <c r="I341" i="7"/>
  <c r="H341" i="7"/>
  <c r="G341" i="7"/>
  <c r="D341" i="7"/>
  <c r="F393" i="3"/>
  <c r="I393" i="3"/>
  <c r="H393" i="3"/>
  <c r="G393" i="3"/>
  <c r="E393" i="3"/>
  <c r="I71" i="1"/>
  <c r="F19" i="1"/>
  <c r="I38" i="6"/>
  <c r="B12" i="6"/>
  <c r="F106" i="3"/>
  <c r="F14" i="3"/>
  <c r="F28" i="3" s="1"/>
  <c r="E12" i="7"/>
  <c r="I501" i="32"/>
  <c r="D92" i="48"/>
  <c r="D14" i="48" s="1"/>
  <c r="I586" i="48"/>
  <c r="I638" i="54"/>
  <c r="B92" i="54"/>
  <c r="G13" i="53"/>
  <c r="I90" i="3"/>
  <c r="I64" i="34"/>
  <c r="F12" i="34"/>
  <c r="G12" i="6"/>
  <c r="H12" i="7"/>
  <c r="I553" i="36"/>
  <c r="D92" i="57"/>
  <c r="D14" i="57" s="1"/>
  <c r="I586" i="57"/>
  <c r="E13" i="46"/>
  <c r="I67" i="8"/>
  <c r="F15" i="8"/>
  <c r="I75" i="8"/>
  <c r="F23" i="8"/>
  <c r="B393" i="4"/>
  <c r="I393" i="4"/>
  <c r="F393" i="4"/>
  <c r="H393" i="4"/>
  <c r="G393" i="4"/>
  <c r="G12" i="4"/>
  <c r="F237" i="6"/>
  <c r="I237" i="6"/>
  <c r="C237" i="6"/>
  <c r="G237" i="6"/>
  <c r="H237" i="6"/>
  <c r="D237" i="6"/>
  <c r="B237" i="6"/>
  <c r="E393" i="4"/>
  <c r="I553" i="32"/>
  <c r="I553" i="34"/>
  <c r="P91" i="46"/>
  <c r="P652" i="46"/>
  <c r="Q91" i="47"/>
  <c r="D91" i="51"/>
  <c r="I585" i="51"/>
  <c r="I637" i="51"/>
  <c r="B91" i="51"/>
  <c r="M91" i="52"/>
  <c r="I638" i="53"/>
  <c r="B92" i="53"/>
  <c r="Q91" i="54"/>
  <c r="D92" i="55"/>
  <c r="D14" i="55" s="1"/>
  <c r="I586" i="55"/>
  <c r="E91" i="55"/>
  <c r="R91" i="57"/>
  <c r="B419" i="6"/>
  <c r="I419" i="6"/>
  <c r="F419" i="6"/>
  <c r="G419" i="6"/>
  <c r="H419" i="6"/>
  <c r="D419" i="6"/>
  <c r="C419" i="6"/>
  <c r="H12" i="4"/>
  <c r="D12" i="7"/>
  <c r="I38" i="4"/>
  <c r="B12" i="4"/>
  <c r="I40" i="6"/>
  <c r="G13" i="52"/>
  <c r="B341" i="6"/>
  <c r="I341" i="6"/>
  <c r="F341" i="6"/>
  <c r="H341" i="6"/>
  <c r="G341" i="6"/>
  <c r="D341" i="6"/>
  <c r="H13" i="46"/>
  <c r="I340" i="3"/>
  <c r="I419" i="3"/>
  <c r="F419" i="3"/>
  <c r="H419" i="3"/>
  <c r="G419" i="3"/>
  <c r="D419" i="3"/>
  <c r="C419" i="3"/>
  <c r="F159" i="5"/>
  <c r="I159" i="5"/>
  <c r="C159" i="5"/>
  <c r="G159" i="5"/>
  <c r="H159" i="5"/>
  <c r="B159" i="5"/>
  <c r="I92" i="4"/>
  <c r="C393" i="5"/>
  <c r="H13" i="48"/>
  <c r="G13" i="55"/>
  <c r="G13" i="47"/>
  <c r="H12" i="3"/>
  <c r="I237" i="5"/>
  <c r="F237" i="5"/>
  <c r="H237" i="5"/>
  <c r="G237" i="5"/>
  <c r="C237" i="5"/>
  <c r="D237" i="5"/>
  <c r="B237" i="5"/>
  <c r="E91" i="52"/>
  <c r="E237" i="3"/>
  <c r="I289" i="7"/>
  <c r="F289" i="7"/>
  <c r="H289" i="7"/>
  <c r="G289" i="7"/>
  <c r="C289" i="7"/>
  <c r="D289" i="7"/>
  <c r="B419" i="5"/>
  <c r="H13" i="51"/>
  <c r="C13" i="47"/>
  <c r="B393" i="7"/>
  <c r="F393" i="7"/>
  <c r="I393" i="7"/>
  <c r="H393" i="7"/>
  <c r="G393" i="7"/>
  <c r="B289" i="6"/>
  <c r="E237" i="4"/>
  <c r="I40" i="3"/>
  <c r="F91" i="47"/>
  <c r="F652" i="47"/>
  <c r="R91" i="53"/>
  <c r="D91" i="54"/>
  <c r="I585" i="54"/>
  <c r="I638" i="55"/>
  <c r="B92" i="55"/>
  <c r="E92" i="57"/>
  <c r="E14" i="57" s="1"/>
  <c r="I419" i="7"/>
  <c r="F419" i="7"/>
  <c r="G419" i="7"/>
  <c r="H419" i="7"/>
  <c r="D419" i="7"/>
  <c r="C419" i="7"/>
  <c r="B14" i="5"/>
  <c r="I92" i="5"/>
  <c r="C12" i="6"/>
  <c r="I263" i="6"/>
  <c r="F263" i="6"/>
  <c r="H263" i="6"/>
  <c r="G263" i="6"/>
  <c r="D263" i="6"/>
  <c r="B263" i="6"/>
  <c r="C263" i="6"/>
  <c r="I553" i="35"/>
  <c r="I638" i="43"/>
  <c r="B92" i="43"/>
  <c r="I637" i="46"/>
  <c r="B91" i="46"/>
  <c r="Q91" i="48"/>
  <c r="M91" i="53"/>
  <c r="N91" i="57"/>
  <c r="S585" i="57"/>
  <c r="F289" i="5"/>
  <c r="I289" i="5"/>
  <c r="G289" i="5"/>
  <c r="H289" i="5"/>
  <c r="D289" i="5"/>
  <c r="C289" i="5"/>
  <c r="I527" i="36"/>
  <c r="I638" i="41"/>
  <c r="B92" i="41"/>
  <c r="I638" i="46"/>
  <c r="B92" i="46"/>
  <c r="I637" i="47"/>
  <c r="B91" i="47"/>
  <c r="F91" i="48"/>
  <c r="F652" i="48"/>
  <c r="D91" i="50"/>
  <c r="I585" i="50"/>
  <c r="Q91" i="51"/>
  <c r="R91" i="52"/>
  <c r="F91" i="52"/>
  <c r="F652" i="52"/>
  <c r="E91" i="54"/>
  <c r="F91" i="54"/>
  <c r="R91" i="54"/>
  <c r="R91" i="55"/>
  <c r="M91" i="57"/>
  <c r="B289" i="4"/>
  <c r="E289" i="4"/>
  <c r="F106" i="46"/>
  <c r="F13" i="46"/>
  <c r="F28" i="46" s="1"/>
  <c r="C393" i="4"/>
  <c r="I75" i="1"/>
  <c r="H13" i="55"/>
  <c r="I76" i="1"/>
  <c r="F24" i="1"/>
  <c r="G13" i="57"/>
  <c r="C13" i="50"/>
  <c r="E289" i="5"/>
  <c r="B341" i="5"/>
  <c r="D12" i="6"/>
  <c r="C12" i="5"/>
  <c r="E341" i="3"/>
  <c r="E263" i="5"/>
  <c r="I340" i="4"/>
  <c r="B341" i="4" s="1"/>
  <c r="I92" i="7"/>
  <c r="B14" i="7"/>
  <c r="I40" i="7"/>
  <c r="H13" i="50"/>
  <c r="D159" i="6"/>
  <c r="E419" i="5"/>
  <c r="I419" i="5"/>
  <c r="F419" i="5"/>
  <c r="H419" i="5"/>
  <c r="G419" i="5"/>
  <c r="C419" i="5"/>
  <c r="D419" i="5"/>
  <c r="C12" i="3"/>
  <c r="I76" i="8"/>
  <c r="F24" i="8"/>
  <c r="H13" i="57"/>
  <c r="C341" i="4"/>
  <c r="I64" i="35"/>
  <c r="F12" i="35"/>
  <c r="I289" i="6"/>
  <c r="F289" i="6"/>
  <c r="G289" i="6"/>
  <c r="H289" i="6"/>
  <c r="D289" i="6"/>
  <c r="C289" i="6"/>
  <c r="E12" i="4"/>
  <c r="E54" i="4"/>
  <c r="B14" i="3"/>
  <c r="E99" i="57"/>
  <c r="E21" i="57" s="1"/>
  <c r="O91" i="55"/>
  <c r="Q92" i="55"/>
  <c r="Q14" i="55" s="1"/>
  <c r="O600" i="55"/>
  <c r="E99" i="55"/>
  <c r="E21" i="55" s="1"/>
  <c r="M92" i="55"/>
  <c r="M14" i="55" s="1"/>
  <c r="R92" i="55"/>
  <c r="R14" i="55" s="1"/>
  <c r="Q92" i="54"/>
  <c r="Q14" i="54" s="1"/>
  <c r="M92" i="54"/>
  <c r="M14" i="54" s="1"/>
  <c r="O600" i="54"/>
  <c r="R92" i="54"/>
  <c r="R14" i="54" s="1"/>
  <c r="Q92" i="53"/>
  <c r="Q14" i="53" s="1"/>
  <c r="O91" i="53"/>
  <c r="R92" i="53"/>
  <c r="R14" i="53" s="1"/>
  <c r="M92" i="53"/>
  <c r="M14" i="53" s="1"/>
  <c r="M92" i="52"/>
  <c r="M14" i="52" s="1"/>
  <c r="Q92" i="52"/>
  <c r="Q14" i="52" s="1"/>
  <c r="R92" i="52"/>
  <c r="R14" i="52" s="1"/>
  <c r="R92" i="51"/>
  <c r="R14" i="51" s="1"/>
  <c r="M92" i="51"/>
  <c r="M14" i="51" s="1"/>
  <c r="Q92" i="51"/>
  <c r="Q14" i="51" s="1"/>
  <c r="R92" i="50"/>
  <c r="R14" i="50" s="1"/>
  <c r="M92" i="50"/>
  <c r="M14" i="50" s="1"/>
  <c r="Q92" i="50"/>
  <c r="Q14" i="50" s="1"/>
  <c r="R92" i="48"/>
  <c r="R14" i="48" s="1"/>
  <c r="M92" i="48"/>
  <c r="M14" i="48" s="1"/>
  <c r="O91" i="48"/>
  <c r="Q92" i="48"/>
  <c r="Q14" i="48" s="1"/>
  <c r="R92" i="47"/>
  <c r="R14" i="47" s="1"/>
  <c r="M92" i="47"/>
  <c r="M14" i="47" s="1"/>
  <c r="O92" i="47"/>
  <c r="Q92" i="47"/>
  <c r="Q14" i="47" s="1"/>
  <c r="R92" i="46"/>
  <c r="R14" i="46" s="1"/>
  <c r="M92" i="46"/>
  <c r="M14" i="46" s="1"/>
  <c r="Q92" i="46"/>
  <c r="Q14" i="46" s="1"/>
  <c r="C92" i="34"/>
  <c r="H92" i="35"/>
  <c r="G92" i="34"/>
  <c r="H92" i="1"/>
  <c r="H92" i="34"/>
  <c r="H92" i="32"/>
  <c r="C92" i="32"/>
  <c r="C92" i="1"/>
  <c r="H92" i="36"/>
  <c r="G92" i="35"/>
  <c r="G92" i="1"/>
  <c r="G92" i="32"/>
  <c r="C92" i="36"/>
  <c r="C92" i="35"/>
  <c r="G92" i="36"/>
  <c r="O92" i="53" l="1"/>
  <c r="O14" i="53" s="1"/>
  <c r="N92" i="50"/>
  <c r="N14" i="50" s="1"/>
  <c r="I14" i="5"/>
  <c r="O92" i="48"/>
  <c r="O14" i="48" s="1"/>
  <c r="O92" i="52"/>
  <c r="O14" i="52" s="1"/>
  <c r="N92" i="51"/>
  <c r="N14" i="51" s="1"/>
  <c r="I14" i="7"/>
  <c r="I14" i="6"/>
  <c r="I14" i="3"/>
  <c r="O600" i="48"/>
  <c r="O13" i="55"/>
  <c r="S638" i="43"/>
  <c r="L92" i="43"/>
  <c r="S637" i="50"/>
  <c r="L91" i="50"/>
  <c r="S637" i="51"/>
  <c r="E13" i="55"/>
  <c r="O13" i="46"/>
  <c r="M13" i="52"/>
  <c r="E13" i="48"/>
  <c r="I92" i="57"/>
  <c r="B14" i="57"/>
  <c r="I14" i="57" s="1"/>
  <c r="M13" i="55"/>
  <c r="D13" i="53"/>
  <c r="M13" i="51"/>
  <c r="R13" i="47"/>
  <c r="I92" i="47"/>
  <c r="B14" i="47"/>
  <c r="I14" i="47" s="1"/>
  <c r="O13" i="48"/>
  <c r="D13" i="46"/>
  <c r="F13" i="55"/>
  <c r="Q13" i="50"/>
  <c r="I638" i="35"/>
  <c r="B92" i="35"/>
  <c r="S637" i="48"/>
  <c r="N91" i="50"/>
  <c r="S585" i="50"/>
  <c r="S586" i="51"/>
  <c r="O92" i="51"/>
  <c r="O14" i="51" s="1"/>
  <c r="P91" i="52"/>
  <c r="P652" i="52"/>
  <c r="O91" i="54"/>
  <c r="S637" i="54"/>
  <c r="L91" i="54"/>
  <c r="S638" i="55"/>
  <c r="L92" i="55"/>
  <c r="O92" i="55"/>
  <c r="O14" i="55" s="1"/>
  <c r="S637" i="57"/>
  <c r="L91" i="57"/>
  <c r="R13" i="55"/>
  <c r="F106" i="52"/>
  <c r="F13" i="52"/>
  <c r="F28" i="52" s="1"/>
  <c r="D13" i="50"/>
  <c r="Q13" i="48"/>
  <c r="D13" i="54"/>
  <c r="Q13" i="47"/>
  <c r="I91" i="53"/>
  <c r="B13" i="53"/>
  <c r="I638" i="57"/>
  <c r="I12" i="5"/>
  <c r="Q13" i="52"/>
  <c r="I92" i="48"/>
  <c r="B14" i="48"/>
  <c r="I14" i="48" s="1"/>
  <c r="S638" i="51"/>
  <c r="L92" i="51"/>
  <c r="N91" i="52"/>
  <c r="S585" i="52"/>
  <c r="S637" i="55"/>
  <c r="L91" i="55"/>
  <c r="S638" i="41"/>
  <c r="L92" i="41"/>
  <c r="N92" i="46"/>
  <c r="N14" i="46" s="1"/>
  <c r="N92" i="53"/>
  <c r="N14" i="53" s="1"/>
  <c r="S586" i="53"/>
  <c r="R13" i="50"/>
  <c r="R13" i="48"/>
  <c r="I638" i="36"/>
  <c r="B92" i="36"/>
  <c r="N91" i="46"/>
  <c r="S585" i="46"/>
  <c r="N91" i="47"/>
  <c r="S585" i="47"/>
  <c r="N91" i="48"/>
  <c r="S585" i="48"/>
  <c r="N92" i="48"/>
  <c r="N14" i="48" s="1"/>
  <c r="S586" i="48"/>
  <c r="P91" i="50"/>
  <c r="P652" i="50"/>
  <c r="O91" i="50"/>
  <c r="S586" i="50"/>
  <c r="O92" i="50"/>
  <c r="O14" i="50" s="1"/>
  <c r="P91" i="55"/>
  <c r="N92" i="57"/>
  <c r="N14" i="57" s="1"/>
  <c r="S586" i="57"/>
  <c r="R13" i="54"/>
  <c r="R13" i="52"/>
  <c r="F106" i="48"/>
  <c r="F13" i="48"/>
  <c r="F28" i="48" s="1"/>
  <c r="I91" i="46"/>
  <c r="B13" i="46"/>
  <c r="R13" i="53"/>
  <c r="R13" i="57"/>
  <c r="Q13" i="54"/>
  <c r="I91" i="50"/>
  <c r="B13" i="50"/>
  <c r="D13" i="48"/>
  <c r="I91" i="57"/>
  <c r="B13" i="57"/>
  <c r="D13" i="52"/>
  <c r="Q13" i="57"/>
  <c r="I12" i="3"/>
  <c r="I92" i="51"/>
  <c r="B14" i="51"/>
  <c r="I14" i="51" s="1"/>
  <c r="D13" i="55"/>
  <c r="Q13" i="53"/>
  <c r="O91" i="51"/>
  <c r="R13" i="46"/>
  <c r="P91" i="51"/>
  <c r="P652" i="51"/>
  <c r="S637" i="52"/>
  <c r="L91" i="52"/>
  <c r="P91" i="54"/>
  <c r="E13" i="54"/>
  <c r="I12" i="6"/>
  <c r="D13" i="47"/>
  <c r="S637" i="46"/>
  <c r="L91" i="46"/>
  <c r="S638" i="47"/>
  <c r="L92" i="47"/>
  <c r="L14" i="47" s="1"/>
  <c r="B92" i="1"/>
  <c r="S637" i="53"/>
  <c r="L91" i="53"/>
  <c r="N92" i="55"/>
  <c r="N14" i="55" s="1"/>
  <c r="S586" i="55"/>
  <c r="P91" i="57"/>
  <c r="B13" i="51"/>
  <c r="M13" i="47"/>
  <c r="S638" i="40"/>
  <c r="L92" i="40"/>
  <c r="S586" i="46"/>
  <c r="O92" i="46"/>
  <c r="O14" i="46" s="1"/>
  <c r="L91" i="47"/>
  <c r="N92" i="47"/>
  <c r="N14" i="47" s="1"/>
  <c r="S586" i="47"/>
  <c r="L91" i="48"/>
  <c r="S91" i="48" s="1"/>
  <c r="S638" i="52"/>
  <c r="L92" i="52"/>
  <c r="P91" i="53"/>
  <c r="N91" i="55"/>
  <c r="S585" i="55"/>
  <c r="L92" i="57"/>
  <c r="I341" i="4"/>
  <c r="F341" i="4"/>
  <c r="H341" i="4"/>
  <c r="G341" i="4"/>
  <c r="D341" i="4"/>
  <c r="E341" i="4"/>
  <c r="E13" i="52"/>
  <c r="I12" i="4"/>
  <c r="I92" i="52"/>
  <c r="B14" i="52"/>
  <c r="I14" i="52" s="1"/>
  <c r="I91" i="48"/>
  <c r="B13" i="48"/>
  <c r="F13" i="57"/>
  <c r="M13" i="48"/>
  <c r="E13" i="47"/>
  <c r="M13" i="57"/>
  <c r="I92" i="46"/>
  <c r="B14" i="46"/>
  <c r="I14" i="46" s="1"/>
  <c r="F13" i="53"/>
  <c r="N92" i="54"/>
  <c r="N14" i="54" s="1"/>
  <c r="S586" i="54"/>
  <c r="I638" i="32"/>
  <c r="B92" i="32"/>
  <c r="Q13" i="46"/>
  <c r="Q13" i="55"/>
  <c r="S638" i="46"/>
  <c r="L92" i="46"/>
  <c r="L91" i="51"/>
  <c r="N92" i="52"/>
  <c r="N14" i="52" s="1"/>
  <c r="S586" i="52"/>
  <c r="O92" i="54"/>
  <c r="O14" i="54" s="1"/>
  <c r="S638" i="54"/>
  <c r="L92" i="54"/>
  <c r="F13" i="54"/>
  <c r="I91" i="47"/>
  <c r="B13" i="47"/>
  <c r="N13" i="57"/>
  <c r="I92" i="55"/>
  <c r="B14" i="55"/>
  <c r="I14" i="55" s="1"/>
  <c r="F106" i="47"/>
  <c r="F13" i="47"/>
  <c r="F28" i="47" s="1"/>
  <c r="I341" i="3"/>
  <c r="F341" i="3"/>
  <c r="H341" i="3"/>
  <c r="G341" i="3"/>
  <c r="D341" i="3"/>
  <c r="O91" i="57"/>
  <c r="I92" i="53"/>
  <c r="B14" i="53"/>
  <c r="I14" i="53" s="1"/>
  <c r="B14" i="54"/>
  <c r="I14" i="54" s="1"/>
  <c r="I92" i="54"/>
  <c r="B341" i="3"/>
  <c r="I91" i="54"/>
  <c r="B13" i="54"/>
  <c r="I92" i="50"/>
  <c r="B14" i="50"/>
  <c r="I14" i="50" s="1"/>
  <c r="I91" i="52"/>
  <c r="B13" i="52"/>
  <c r="I12" i="7"/>
  <c r="M13" i="54"/>
  <c r="O600" i="52"/>
  <c r="I91" i="55"/>
  <c r="B13" i="55"/>
  <c r="M13" i="46"/>
  <c r="I638" i="34"/>
  <c r="B92" i="34"/>
  <c r="M13" i="53"/>
  <c r="O13" i="53"/>
  <c r="O14" i="47"/>
  <c r="P91" i="48"/>
  <c r="P652" i="48"/>
  <c r="N91" i="51"/>
  <c r="S585" i="51"/>
  <c r="P91" i="47"/>
  <c r="P652" i="47"/>
  <c r="S638" i="42"/>
  <c r="L92" i="42"/>
  <c r="S638" i="48"/>
  <c r="L92" i="48"/>
  <c r="S638" i="50"/>
  <c r="L92" i="50"/>
  <c r="S638" i="53"/>
  <c r="L92" i="53"/>
  <c r="N91" i="53"/>
  <c r="S585" i="53"/>
  <c r="N91" i="54"/>
  <c r="S585" i="54"/>
  <c r="Q13" i="51"/>
  <c r="D13" i="51"/>
  <c r="O600" i="46"/>
  <c r="R13" i="51"/>
  <c r="O600" i="50"/>
  <c r="F106" i="51"/>
  <c r="F13" i="51"/>
  <c r="F28" i="51" s="1"/>
  <c r="O600" i="47"/>
  <c r="O91" i="52"/>
  <c r="F106" i="50"/>
  <c r="F13" i="50"/>
  <c r="F28" i="50" s="1"/>
  <c r="I14" i="4"/>
  <c r="C341" i="3"/>
  <c r="I91" i="51"/>
  <c r="O600" i="53"/>
  <c r="M13" i="50"/>
  <c r="O99" i="55"/>
  <c r="O21" i="55" s="1"/>
  <c r="G92" i="8"/>
  <c r="H92" i="8"/>
  <c r="C92" i="8"/>
  <c r="S638" i="57" l="1"/>
  <c r="S92" i="47"/>
  <c r="I13" i="51"/>
  <c r="I13" i="47"/>
  <c r="N13" i="47"/>
  <c r="S92" i="50"/>
  <c r="L14" i="50"/>
  <c r="O91" i="47"/>
  <c r="S91" i="47" s="1"/>
  <c r="I13" i="48"/>
  <c r="N13" i="55"/>
  <c r="S91" i="52"/>
  <c r="L13" i="52"/>
  <c r="I13" i="57"/>
  <c r="L13" i="50"/>
  <c r="N13" i="54"/>
  <c r="O13" i="57"/>
  <c r="S92" i="54"/>
  <c r="L14" i="54"/>
  <c r="I13" i="50"/>
  <c r="S91" i="55"/>
  <c r="L13" i="55"/>
  <c r="S91" i="57"/>
  <c r="L13" i="57"/>
  <c r="L13" i="51"/>
  <c r="S91" i="54"/>
  <c r="L13" i="54"/>
  <c r="I13" i="54"/>
  <c r="S92" i="48"/>
  <c r="L14" i="48"/>
  <c r="I13" i="52"/>
  <c r="L13" i="47"/>
  <c r="N13" i="46"/>
  <c r="F99" i="57"/>
  <c r="F652" i="57"/>
  <c r="S92" i="52"/>
  <c r="L14" i="52"/>
  <c r="S637" i="47"/>
  <c r="S91" i="53"/>
  <c r="L13" i="53"/>
  <c r="S91" i="46"/>
  <c r="L13" i="46"/>
  <c r="P13" i="51"/>
  <c r="I13" i="46"/>
  <c r="O92" i="57"/>
  <c r="O14" i="57" s="1"/>
  <c r="O600" i="57"/>
  <c r="S92" i="46"/>
  <c r="L14" i="46"/>
  <c r="O13" i="54"/>
  <c r="N13" i="53"/>
  <c r="N13" i="51"/>
  <c r="N13" i="48"/>
  <c r="I13" i="53"/>
  <c r="S92" i="55"/>
  <c r="L14" i="55"/>
  <c r="P13" i="52"/>
  <c r="F99" i="55"/>
  <c r="F652" i="55"/>
  <c r="O13" i="52"/>
  <c r="I638" i="8"/>
  <c r="B92" i="8"/>
  <c r="S91" i="50"/>
  <c r="N13" i="50"/>
  <c r="Q92" i="57"/>
  <c r="I13" i="55"/>
  <c r="R92" i="57"/>
  <c r="L14" i="57"/>
  <c r="O13" i="50"/>
  <c r="N13" i="52"/>
  <c r="M92" i="57"/>
  <c r="S481" i="55"/>
  <c r="P65" i="55"/>
  <c r="S481" i="57"/>
  <c r="P65" i="57"/>
  <c r="S92" i="53"/>
  <c r="L14" i="53"/>
  <c r="L13" i="48"/>
  <c r="S91" i="51"/>
  <c r="O13" i="51"/>
  <c r="S92" i="51"/>
  <c r="L14" i="51"/>
  <c r="S92" i="57" l="1"/>
  <c r="S482" i="55"/>
  <c r="P66" i="55"/>
  <c r="O99" i="57"/>
  <c r="O13" i="47"/>
  <c r="R14" i="57"/>
  <c r="F21" i="55"/>
  <c r="F28" i="55" s="1"/>
  <c r="F106" i="55"/>
  <c r="S13" i="52"/>
  <c r="F21" i="57"/>
  <c r="F28" i="57" s="1"/>
  <c r="F106" i="57"/>
  <c r="S65" i="57"/>
  <c r="P13" i="57"/>
  <c r="S13" i="51"/>
  <c r="M14" i="57"/>
  <c r="P99" i="55"/>
  <c r="P652" i="55"/>
  <c r="P66" i="57"/>
  <c r="S482" i="57"/>
  <c r="P13" i="55"/>
  <c r="S13" i="55" s="1"/>
  <c r="S65" i="55"/>
  <c r="Q14" i="57"/>
  <c r="P99" i="57"/>
  <c r="P106" i="57" s="1"/>
  <c r="P652" i="57"/>
  <c r="T13" i="55" l="1"/>
  <c r="T13" i="52"/>
  <c r="S66" i="57"/>
  <c r="P14" i="57"/>
  <c r="S14" i="57" s="1"/>
  <c r="T14" i="57" s="1"/>
  <c r="O21" i="57"/>
  <c r="T13" i="51"/>
  <c r="S66" i="55"/>
  <c r="P14" i="55"/>
  <c r="S14" i="55" s="1"/>
  <c r="T14" i="55" s="1"/>
  <c r="S13" i="57"/>
  <c r="S489" i="55" l="1"/>
  <c r="P73" i="55"/>
  <c r="S489" i="57"/>
  <c r="S496" i="57" s="1"/>
  <c r="P73" i="57"/>
  <c r="P496" i="57"/>
  <c r="T13" i="57"/>
  <c r="S73" i="57" l="1"/>
  <c r="S80" i="57" s="1"/>
  <c r="P21" i="57"/>
  <c r="P28" i="57" s="1"/>
  <c r="P80" i="57"/>
  <c r="S73" i="55"/>
  <c r="P21" i="55"/>
  <c r="O497" i="57"/>
  <c r="R497" i="57"/>
  <c r="N497" i="57"/>
  <c r="Q497" i="57"/>
  <c r="L497" i="57"/>
  <c r="P497" i="57"/>
  <c r="M497" i="57"/>
  <c r="S497" i="57" l="1"/>
  <c r="P81" i="57"/>
  <c r="R81" i="57"/>
  <c r="N81" i="57"/>
  <c r="M81" i="57"/>
  <c r="O81" i="57"/>
  <c r="Q81" i="57"/>
  <c r="L81" i="57"/>
  <c r="I561" i="1" l="1"/>
  <c r="F67" i="1"/>
  <c r="I67" i="1" s="1"/>
  <c r="S81" i="57"/>
  <c r="I515" i="8"/>
  <c r="I463" i="8" l="1"/>
  <c r="I541" i="8"/>
  <c r="I567" i="8"/>
  <c r="I514" i="35" l="1"/>
  <c r="I566" i="35"/>
  <c r="I540" i="35"/>
  <c r="I126" i="35" l="1"/>
  <c r="I514" i="34" l="1"/>
  <c r="I540" i="34"/>
  <c r="I566" i="34"/>
  <c r="I412" i="34" l="1"/>
  <c r="I152" i="34"/>
  <c r="I360" i="34" l="1"/>
  <c r="I438" i="34"/>
  <c r="I386" i="34"/>
  <c r="I334" i="34"/>
  <c r="I412" i="35" l="1"/>
  <c r="I360" i="35"/>
  <c r="I152" i="35" l="1"/>
  <c r="I334" i="35"/>
  <c r="I386" i="35"/>
  <c r="I438" i="35"/>
  <c r="I327" i="1" l="1"/>
  <c r="I353" i="1"/>
  <c r="I249" i="1"/>
  <c r="I431" i="1"/>
  <c r="I197" i="1"/>
  <c r="I171" i="1"/>
  <c r="I379" i="1"/>
  <c r="I223" i="1"/>
  <c r="I145" i="1"/>
  <c r="I275" i="1"/>
  <c r="I405" i="1"/>
  <c r="I301" i="1" l="1"/>
  <c r="B41" i="1"/>
  <c r="D41" i="1"/>
  <c r="D15" i="1" s="1"/>
  <c r="G41" i="1"/>
  <c r="G15" i="1" s="1"/>
  <c r="H41" i="1"/>
  <c r="H15" i="1" s="1"/>
  <c r="E41" i="1"/>
  <c r="C41" i="1"/>
  <c r="C15" i="1" s="1"/>
  <c r="I119" i="1" l="1"/>
  <c r="B15" i="1"/>
  <c r="I41" i="1"/>
  <c r="I178" i="1" l="1"/>
  <c r="I308" i="1"/>
  <c r="I256" i="1"/>
  <c r="I126" i="1" l="1"/>
  <c r="I152" i="1"/>
  <c r="I204" i="32" l="1"/>
  <c r="I280" i="34" l="1"/>
  <c r="I332" i="34" l="1"/>
  <c r="I254" i="34"/>
  <c r="I410" i="34"/>
  <c r="I358" i="34"/>
  <c r="I176" i="34"/>
  <c r="I228" i="34"/>
  <c r="I306" i="34"/>
  <c r="I384" i="34"/>
  <c r="I202" i="34"/>
  <c r="I150" i="34" l="1"/>
  <c r="D46" i="34"/>
  <c r="H46" i="34"/>
  <c r="E46" i="34"/>
  <c r="C46" i="34"/>
  <c r="G46" i="34"/>
  <c r="I124" i="34" l="1"/>
  <c r="B46" i="34"/>
  <c r="I46" i="34" l="1"/>
  <c r="I566" i="43" l="1"/>
  <c r="I488" i="43"/>
  <c r="I540" i="43"/>
  <c r="I514" i="43"/>
  <c r="I502" i="43" l="1"/>
  <c r="I476" i="43"/>
  <c r="I554" i="43"/>
  <c r="I528" i="43"/>
  <c r="I562" i="43" l="1"/>
  <c r="I510" i="43"/>
  <c r="I536" i="43"/>
  <c r="I458" i="43" l="1"/>
  <c r="I559" i="43" l="1"/>
  <c r="I507" i="43"/>
  <c r="I475" i="43" l="1"/>
  <c r="I501" i="43"/>
  <c r="I527" i="43"/>
  <c r="I553" i="43"/>
  <c r="I539" i="43"/>
  <c r="I487" i="43"/>
  <c r="I513" i="43"/>
  <c r="I508" i="43"/>
  <c r="I565" i="43"/>
  <c r="I534" i="43"/>
  <c r="I456" i="43" l="1"/>
  <c r="I461" i="43"/>
  <c r="F71" i="43"/>
  <c r="P97" i="43"/>
  <c r="F19" i="43" l="1"/>
  <c r="I71" i="43"/>
  <c r="I567" i="43"/>
  <c r="I515" i="43"/>
  <c r="I503" i="43" l="1"/>
  <c r="I555" i="43"/>
  <c r="I529" i="43"/>
  <c r="I451" i="43"/>
  <c r="F61" i="43"/>
  <c r="I477" i="43"/>
  <c r="P87" i="43"/>
  <c r="P9" i="43" s="1"/>
  <c r="F9" i="43" l="1"/>
  <c r="I61" i="43"/>
  <c r="I564" i="43"/>
  <c r="I538" i="43"/>
  <c r="I492" i="43"/>
  <c r="I491" i="43"/>
  <c r="I569" i="43"/>
  <c r="I570" i="43"/>
  <c r="I543" i="43"/>
  <c r="I544" i="43"/>
  <c r="I518" i="43"/>
  <c r="I517" i="43"/>
  <c r="I465" i="43" l="1"/>
  <c r="F75" i="43"/>
  <c r="I466" i="43"/>
  <c r="F76" i="43"/>
  <c r="P102" i="43"/>
  <c r="P24" i="43" s="1"/>
  <c r="P101" i="43"/>
  <c r="P23" i="43" s="1"/>
  <c r="I76" i="43" l="1"/>
  <c r="F24" i="43"/>
  <c r="F23" i="43"/>
  <c r="I75" i="43"/>
  <c r="C96" i="1" l="1"/>
  <c r="I617" i="1" l="1"/>
  <c r="I642" i="1"/>
  <c r="I334" i="1"/>
  <c r="I618" i="1"/>
  <c r="C91" i="1" l="1"/>
  <c r="F91" i="1"/>
  <c r="H91" i="1"/>
  <c r="G91" i="1"/>
  <c r="I637" i="1" l="1"/>
  <c r="B91" i="1"/>
  <c r="F88" i="1"/>
  <c r="I634" i="1"/>
  <c r="F10" i="1" l="1"/>
  <c r="I10" i="1" s="1"/>
  <c r="I88" i="1"/>
  <c r="F93" i="1" l="1"/>
  <c r="F15" i="1" s="1"/>
  <c r="I639" i="1"/>
  <c r="I533" i="1" l="1"/>
  <c r="I475" i="1" l="1"/>
  <c r="I455" i="1"/>
  <c r="I489" i="1"/>
  <c r="F73" i="1"/>
  <c r="I527" i="1" l="1"/>
  <c r="F21" i="1"/>
  <c r="I73" i="1"/>
  <c r="I501" i="1"/>
  <c r="I605" i="1"/>
  <c r="I553" i="1"/>
  <c r="I560" i="1" l="1"/>
  <c r="I621" i="1" l="1"/>
  <c r="I622" i="1"/>
  <c r="I610" i="1" l="1"/>
  <c r="E92" i="1" l="1"/>
  <c r="D92" i="1" l="1"/>
  <c r="I586" i="1"/>
  <c r="H90" i="1" l="1"/>
  <c r="E90" i="1"/>
  <c r="G90" i="1"/>
  <c r="E98" i="1"/>
  <c r="H98" i="1"/>
  <c r="G98" i="1"/>
  <c r="C98" i="1"/>
  <c r="G85" i="1" l="1"/>
  <c r="E85" i="1"/>
  <c r="C85" i="1"/>
  <c r="H85" i="1"/>
  <c r="I636" i="1"/>
  <c r="F103" i="1" l="1"/>
  <c r="I649" i="1"/>
  <c r="F85" i="1"/>
  <c r="I631" i="1"/>
  <c r="F92" i="1"/>
  <c r="I92" i="1" s="1"/>
  <c r="I638" i="1"/>
  <c r="I103" i="1" l="1"/>
  <c r="F25" i="1"/>
  <c r="I25" i="1" s="1"/>
  <c r="I476" i="1" l="1"/>
  <c r="E86" i="1"/>
  <c r="G86" i="1"/>
  <c r="C86" i="1"/>
  <c r="I606" i="1"/>
  <c r="H86" i="1"/>
  <c r="I528" i="1" l="1"/>
  <c r="I502" i="1"/>
  <c r="I554" i="1"/>
  <c r="D97" i="1" l="1"/>
  <c r="H97" i="1"/>
  <c r="E97" i="1"/>
  <c r="G97" i="1"/>
  <c r="I643" i="1" l="1"/>
  <c r="F95" i="1" l="1"/>
  <c r="I597" i="2" l="1"/>
  <c r="H103" i="2"/>
  <c r="H25" i="2" s="1"/>
  <c r="C103" i="2"/>
  <c r="C25" i="2" s="1"/>
  <c r="E103" i="2"/>
  <c r="E25" i="2" s="1"/>
  <c r="G103" i="2"/>
  <c r="G25" i="2" s="1"/>
  <c r="F103" i="2" l="1"/>
  <c r="F652" i="2"/>
  <c r="I649" i="2"/>
  <c r="B103" i="2"/>
  <c r="I388" i="1"/>
  <c r="I413" i="1"/>
  <c r="E49" i="1"/>
  <c r="D49" i="1"/>
  <c r="C49" i="1"/>
  <c r="I205" i="1"/>
  <c r="I361" i="1"/>
  <c r="G50" i="1"/>
  <c r="D50" i="1"/>
  <c r="C50" i="1"/>
  <c r="G49" i="1"/>
  <c r="I153" i="1"/>
  <c r="I387" i="1"/>
  <c r="E50" i="1"/>
  <c r="H50" i="1"/>
  <c r="I335" i="1"/>
  <c r="I179" i="1"/>
  <c r="I439" i="1"/>
  <c r="H49" i="1"/>
  <c r="I309" i="1"/>
  <c r="I232" i="1" l="1"/>
  <c r="I623" i="2"/>
  <c r="D103" i="2"/>
  <c r="D25" i="2" s="1"/>
  <c r="I597" i="3"/>
  <c r="I597" i="4"/>
  <c r="F25" i="2"/>
  <c r="F28" i="2" s="1"/>
  <c r="F106" i="2"/>
  <c r="B25" i="2"/>
  <c r="I623" i="3"/>
  <c r="I127" i="1"/>
  <c r="I596" i="55"/>
  <c r="I595" i="55"/>
  <c r="I596" i="54"/>
  <c r="I596" i="52"/>
  <c r="I595" i="52"/>
  <c r="I596" i="50"/>
  <c r="I596" i="46"/>
  <c r="G103" i="5"/>
  <c r="G25" i="5" s="1"/>
  <c r="I231" i="1"/>
  <c r="I283" i="1"/>
  <c r="I257" i="1"/>
  <c r="D103" i="3"/>
  <c r="D25" i="3" s="1"/>
  <c r="B103" i="4"/>
  <c r="D103" i="4"/>
  <c r="D25" i="4" s="1"/>
  <c r="G103" i="4"/>
  <c r="G25" i="4" s="1"/>
  <c r="B103" i="3"/>
  <c r="C103" i="5"/>
  <c r="C25" i="5" s="1"/>
  <c r="H103" i="5"/>
  <c r="H25" i="5" s="1"/>
  <c r="I258" i="1"/>
  <c r="I103" i="2" l="1"/>
  <c r="I25" i="2"/>
  <c r="E103" i="3"/>
  <c r="E25" i="3" s="1"/>
  <c r="I596" i="1"/>
  <c r="B50" i="1"/>
  <c r="I128" i="1"/>
  <c r="I596" i="47"/>
  <c r="I595" i="51"/>
  <c r="I596" i="57"/>
  <c r="B25" i="4"/>
  <c r="C103" i="3"/>
  <c r="C25" i="3" s="1"/>
  <c r="I597" i="5"/>
  <c r="B103" i="5"/>
  <c r="I596" i="51"/>
  <c r="I649" i="4"/>
  <c r="I596" i="53"/>
  <c r="I595" i="54"/>
  <c r="E103" i="4"/>
  <c r="E25" i="4" s="1"/>
  <c r="E103" i="5"/>
  <c r="E25" i="5" s="1"/>
  <c r="I595" i="53"/>
  <c r="B49" i="1"/>
  <c r="I649" i="3"/>
  <c r="I595" i="46"/>
  <c r="I595" i="48"/>
  <c r="I595" i="50"/>
  <c r="I595" i="1"/>
  <c r="C103" i="4"/>
  <c r="C25" i="4" s="1"/>
  <c r="G103" i="3"/>
  <c r="G25" i="3" s="1"/>
  <c r="I596" i="48"/>
  <c r="B25" i="3"/>
  <c r="I649" i="5"/>
  <c r="H103" i="3"/>
  <c r="H25" i="3" s="1"/>
  <c r="H103" i="4"/>
  <c r="H25" i="4" s="1"/>
  <c r="I595" i="47"/>
  <c r="I595" i="57"/>
  <c r="E102" i="57"/>
  <c r="E24" i="57" s="1"/>
  <c r="C101" i="57"/>
  <c r="C23" i="57" s="1"/>
  <c r="C102" i="57"/>
  <c r="C24" i="57" s="1"/>
  <c r="H102" i="57"/>
  <c r="H24" i="57" s="1"/>
  <c r="H101" i="57"/>
  <c r="H23" i="57" s="1"/>
  <c r="G102" i="57"/>
  <c r="G24" i="57" s="1"/>
  <c r="G101" i="57"/>
  <c r="G23" i="57" s="1"/>
  <c r="S596" i="55"/>
  <c r="C102" i="55"/>
  <c r="C24" i="55" s="1"/>
  <c r="C101" i="55"/>
  <c r="C23" i="55" s="1"/>
  <c r="E102" i="55"/>
  <c r="E24" i="55" s="1"/>
  <c r="G102" i="55"/>
  <c r="G24" i="55" s="1"/>
  <c r="G101" i="55"/>
  <c r="G23" i="55" s="1"/>
  <c r="H102" i="55"/>
  <c r="H24" i="55" s="1"/>
  <c r="H101" i="55"/>
  <c r="H23" i="55" s="1"/>
  <c r="D102" i="55"/>
  <c r="D24" i="55" s="1"/>
  <c r="D101" i="55"/>
  <c r="D23" i="55" s="1"/>
  <c r="S596" i="54"/>
  <c r="D102" i="54"/>
  <c r="D24" i="54" s="1"/>
  <c r="D101" i="54"/>
  <c r="D23" i="54" s="1"/>
  <c r="H102" i="54"/>
  <c r="H24" i="54" s="1"/>
  <c r="H101" i="54"/>
  <c r="H23" i="54" s="1"/>
  <c r="G102" i="54"/>
  <c r="G24" i="54" s="1"/>
  <c r="G101" i="54"/>
  <c r="G23" i="54" s="1"/>
  <c r="E102" i="54"/>
  <c r="E24" i="54" s="1"/>
  <c r="E101" i="54"/>
  <c r="E23" i="54" s="1"/>
  <c r="C102" i="54"/>
  <c r="C24" i="54" s="1"/>
  <c r="C101" i="54"/>
  <c r="C23" i="54" s="1"/>
  <c r="G102" i="53"/>
  <c r="G24" i="53" s="1"/>
  <c r="G101" i="53"/>
  <c r="G23" i="53" s="1"/>
  <c r="E102" i="53"/>
  <c r="E24" i="53" s="1"/>
  <c r="E101" i="53"/>
  <c r="E23" i="53" s="1"/>
  <c r="D102" i="53"/>
  <c r="D24" i="53" s="1"/>
  <c r="C102" i="53"/>
  <c r="C24" i="53" s="1"/>
  <c r="C101" i="53"/>
  <c r="C23" i="53" s="1"/>
  <c r="S596" i="53"/>
  <c r="S595" i="53"/>
  <c r="H102" i="53"/>
  <c r="H24" i="53" s="1"/>
  <c r="H101" i="53"/>
  <c r="H23" i="53" s="1"/>
  <c r="S596" i="52"/>
  <c r="G102" i="52"/>
  <c r="G24" i="52" s="1"/>
  <c r="G101" i="52"/>
  <c r="G23" i="52" s="1"/>
  <c r="C102" i="52"/>
  <c r="C24" i="52" s="1"/>
  <c r="C101" i="52"/>
  <c r="C23" i="52" s="1"/>
  <c r="H102" i="52"/>
  <c r="H24" i="52" s="1"/>
  <c r="H101" i="52"/>
  <c r="H23" i="52" s="1"/>
  <c r="E102" i="52"/>
  <c r="E24" i="52" s="1"/>
  <c r="D102" i="52"/>
  <c r="D24" i="52" s="1"/>
  <c r="H102" i="51"/>
  <c r="H24" i="51" s="1"/>
  <c r="H101" i="51"/>
  <c r="H23" i="51" s="1"/>
  <c r="E102" i="51"/>
  <c r="E24" i="51" s="1"/>
  <c r="D102" i="51"/>
  <c r="D24" i="51" s="1"/>
  <c r="C102" i="51"/>
  <c r="C24" i="51" s="1"/>
  <c r="C101" i="51"/>
  <c r="C23" i="51" s="1"/>
  <c r="G102" i="51"/>
  <c r="G24" i="51" s="1"/>
  <c r="G101" i="51"/>
  <c r="G23" i="51" s="1"/>
  <c r="E102" i="50"/>
  <c r="E24" i="50" s="1"/>
  <c r="B101" i="50"/>
  <c r="C102" i="50"/>
  <c r="C24" i="50" s="1"/>
  <c r="C101" i="50"/>
  <c r="C23" i="50" s="1"/>
  <c r="H102" i="50"/>
  <c r="H24" i="50" s="1"/>
  <c r="H101" i="50"/>
  <c r="H23" i="50" s="1"/>
  <c r="G102" i="50"/>
  <c r="G24" i="50" s="1"/>
  <c r="G101" i="50"/>
  <c r="G23" i="50" s="1"/>
  <c r="D102" i="50"/>
  <c r="D24" i="50" s="1"/>
  <c r="C102" i="48"/>
  <c r="C24" i="48" s="1"/>
  <c r="C101" i="48"/>
  <c r="C23" i="48" s="1"/>
  <c r="G102" i="48"/>
  <c r="G24" i="48" s="1"/>
  <c r="G101" i="48"/>
  <c r="G23" i="48" s="1"/>
  <c r="D102" i="48"/>
  <c r="D24" i="48" s="1"/>
  <c r="E102" i="48"/>
  <c r="E24" i="48" s="1"/>
  <c r="B101" i="48"/>
  <c r="H102" i="48"/>
  <c r="H24" i="48" s="1"/>
  <c r="H101" i="48"/>
  <c r="H23" i="48" s="1"/>
  <c r="S596" i="48"/>
  <c r="S595" i="47"/>
  <c r="D102" i="47"/>
  <c r="D24" i="47" s="1"/>
  <c r="D101" i="47"/>
  <c r="D23" i="47" s="1"/>
  <c r="G102" i="47"/>
  <c r="G24" i="47" s="1"/>
  <c r="G101" i="47"/>
  <c r="G23" i="47" s="1"/>
  <c r="H102" i="47"/>
  <c r="H24" i="47" s="1"/>
  <c r="H101" i="47"/>
  <c r="H23" i="47" s="1"/>
  <c r="S596" i="47"/>
  <c r="B102" i="47"/>
  <c r="E102" i="47"/>
  <c r="E24" i="47" s="1"/>
  <c r="C102" i="47"/>
  <c r="C24" i="47" s="1"/>
  <c r="C101" i="47"/>
  <c r="C23" i="47" s="1"/>
  <c r="B101" i="46"/>
  <c r="E102" i="46"/>
  <c r="E24" i="46" s="1"/>
  <c r="C102" i="46"/>
  <c r="C24" i="46" s="1"/>
  <c r="C101" i="46"/>
  <c r="C23" i="46" s="1"/>
  <c r="D102" i="46"/>
  <c r="D24" i="46" s="1"/>
  <c r="G102" i="46"/>
  <c r="G24" i="46" s="1"/>
  <c r="G101" i="46"/>
  <c r="G23" i="46" s="1"/>
  <c r="H102" i="46"/>
  <c r="H24" i="46" s="1"/>
  <c r="H101" i="46"/>
  <c r="H23" i="46" s="1"/>
  <c r="S596" i="46"/>
  <c r="I648" i="48" l="1"/>
  <c r="I25" i="3"/>
  <c r="I25" i="4"/>
  <c r="I647" i="46"/>
  <c r="B23" i="50"/>
  <c r="I102" i="47"/>
  <c r="B24" i="47"/>
  <c r="I24" i="47" s="1"/>
  <c r="B102" i="50"/>
  <c r="I648" i="50"/>
  <c r="D101" i="51"/>
  <c r="D23" i="51" s="1"/>
  <c r="I647" i="51"/>
  <c r="S595" i="52"/>
  <c r="B102" i="55"/>
  <c r="I648" i="55"/>
  <c r="S596" i="57"/>
  <c r="B23" i="48"/>
  <c r="E101" i="46"/>
  <c r="E23" i="46" s="1"/>
  <c r="E652" i="46"/>
  <c r="I647" i="47"/>
  <c r="I647" i="48"/>
  <c r="E101" i="50"/>
  <c r="E23" i="50" s="1"/>
  <c r="E652" i="50"/>
  <c r="I648" i="51"/>
  <c r="D101" i="52"/>
  <c r="D23" i="52" s="1"/>
  <c r="S595" i="57"/>
  <c r="S595" i="55"/>
  <c r="B102" i="46"/>
  <c r="I648" i="46"/>
  <c r="E101" i="51"/>
  <c r="E23" i="51" s="1"/>
  <c r="E652" i="51"/>
  <c r="S596" i="51"/>
  <c r="I647" i="53"/>
  <c r="B101" i="47"/>
  <c r="I103" i="3"/>
  <c r="B102" i="51"/>
  <c r="I102" i="51" s="1"/>
  <c r="I648" i="47"/>
  <c r="S595" i="54"/>
  <c r="S595" i="51"/>
  <c r="E101" i="52"/>
  <c r="E23" i="52" s="1"/>
  <c r="E652" i="52"/>
  <c r="D102" i="57"/>
  <c r="D24" i="57" s="1"/>
  <c r="I50" i="1"/>
  <c r="S596" i="50"/>
  <c r="B101" i="52"/>
  <c r="I647" i="52"/>
  <c r="I647" i="54"/>
  <c r="E101" i="55"/>
  <c r="E23" i="55" s="1"/>
  <c r="E652" i="55"/>
  <c r="E101" i="57"/>
  <c r="E652" i="57"/>
  <c r="I49" i="1"/>
  <c r="B101" i="54"/>
  <c r="I597" i="6"/>
  <c r="D101" i="57"/>
  <c r="D23" i="57" s="1"/>
  <c r="B23" i="46"/>
  <c r="I623" i="5"/>
  <c r="D103" i="5"/>
  <c r="D25" i="5" s="1"/>
  <c r="I103" i="4"/>
  <c r="S595" i="46"/>
  <c r="S595" i="48"/>
  <c r="D101" i="50"/>
  <c r="D23" i="50" s="1"/>
  <c r="B102" i="52"/>
  <c r="I648" i="52"/>
  <c r="D101" i="53"/>
  <c r="D23" i="53" s="1"/>
  <c r="I648" i="53"/>
  <c r="B102" i="48"/>
  <c r="B101" i="53"/>
  <c r="B25" i="5"/>
  <c r="B101" i="51"/>
  <c r="B102" i="57"/>
  <c r="D101" i="46"/>
  <c r="D23" i="46" s="1"/>
  <c r="E101" i="48"/>
  <c r="E23" i="48" s="1"/>
  <c r="E652" i="48"/>
  <c r="E101" i="47"/>
  <c r="E23" i="47" s="1"/>
  <c r="E652" i="47"/>
  <c r="D101" i="48"/>
  <c r="D23" i="48" s="1"/>
  <c r="I647" i="50"/>
  <c r="S595" i="50"/>
  <c r="B102" i="54"/>
  <c r="I648" i="54"/>
  <c r="B101" i="55"/>
  <c r="I647" i="55"/>
  <c r="B652" i="55"/>
  <c r="B102" i="53"/>
  <c r="O102" i="55"/>
  <c r="O24" i="55" s="1"/>
  <c r="N102" i="55"/>
  <c r="N24" i="55" s="1"/>
  <c r="M101" i="55"/>
  <c r="M23" i="55" s="1"/>
  <c r="Q101" i="55"/>
  <c r="Q23" i="55" s="1"/>
  <c r="M102" i="55"/>
  <c r="M24" i="55" s="1"/>
  <c r="Q102" i="55"/>
  <c r="Q24" i="55" s="1"/>
  <c r="R102" i="55"/>
  <c r="R24" i="55" s="1"/>
  <c r="R101" i="55"/>
  <c r="R23" i="55" s="1"/>
  <c r="Q102" i="54"/>
  <c r="Q24" i="54" s="1"/>
  <c r="O101" i="54"/>
  <c r="O23" i="54" s="1"/>
  <c r="R101" i="54"/>
  <c r="R23" i="54" s="1"/>
  <c r="O102" i="54"/>
  <c r="O24" i="54" s="1"/>
  <c r="R102" i="54"/>
  <c r="R24" i="54" s="1"/>
  <c r="M101" i="54"/>
  <c r="M23" i="54" s="1"/>
  <c r="M102" i="54"/>
  <c r="M24" i="54" s="1"/>
  <c r="L101" i="54"/>
  <c r="N102" i="54"/>
  <c r="N24" i="54" s="1"/>
  <c r="Q101" i="54"/>
  <c r="Q23" i="54" s="1"/>
  <c r="Q101" i="53"/>
  <c r="Q23" i="53" s="1"/>
  <c r="R101" i="53"/>
  <c r="R23" i="53" s="1"/>
  <c r="M101" i="53"/>
  <c r="M23" i="53" s="1"/>
  <c r="Q102" i="53"/>
  <c r="Q24" i="53" s="1"/>
  <c r="N102" i="53"/>
  <c r="N24" i="53" s="1"/>
  <c r="O102" i="53"/>
  <c r="O24" i="53" s="1"/>
  <c r="M102" i="53"/>
  <c r="M24" i="53" s="1"/>
  <c r="R102" i="53"/>
  <c r="R24" i="53" s="1"/>
  <c r="O101" i="53"/>
  <c r="O23" i="53" s="1"/>
  <c r="R102" i="52"/>
  <c r="R24" i="52" s="1"/>
  <c r="N101" i="52"/>
  <c r="N23" i="52" s="1"/>
  <c r="M101" i="52"/>
  <c r="M23" i="52" s="1"/>
  <c r="Q102" i="52"/>
  <c r="Q24" i="52" s="1"/>
  <c r="O102" i="52"/>
  <c r="O24" i="52" s="1"/>
  <c r="M102" i="52"/>
  <c r="M24" i="52" s="1"/>
  <c r="Q101" i="52"/>
  <c r="Q23" i="52" s="1"/>
  <c r="N102" i="52"/>
  <c r="N24" i="52" s="1"/>
  <c r="R101" i="52"/>
  <c r="R23" i="52" s="1"/>
  <c r="Q102" i="51"/>
  <c r="Q24" i="51" s="1"/>
  <c r="M102" i="51"/>
  <c r="M24" i="51" s="1"/>
  <c r="N102" i="51"/>
  <c r="N24" i="51" s="1"/>
  <c r="O102" i="51"/>
  <c r="O24" i="51" s="1"/>
  <c r="R102" i="51"/>
  <c r="R24" i="51" s="1"/>
  <c r="Q101" i="51"/>
  <c r="Q23" i="51" s="1"/>
  <c r="M101" i="51"/>
  <c r="M23" i="51" s="1"/>
  <c r="R101" i="51"/>
  <c r="R23" i="51" s="1"/>
  <c r="L102" i="51"/>
  <c r="M101" i="50"/>
  <c r="M23" i="50" s="1"/>
  <c r="N101" i="50"/>
  <c r="N23" i="50" s="1"/>
  <c r="M102" i="50"/>
  <c r="M24" i="50" s="1"/>
  <c r="R102" i="50"/>
  <c r="R24" i="50" s="1"/>
  <c r="Q101" i="50"/>
  <c r="Q23" i="50" s="1"/>
  <c r="Q102" i="50"/>
  <c r="Q24" i="50" s="1"/>
  <c r="N102" i="50"/>
  <c r="N24" i="50" s="1"/>
  <c r="R101" i="50"/>
  <c r="R23" i="50" s="1"/>
  <c r="O102" i="50"/>
  <c r="O24" i="50" s="1"/>
  <c r="R102" i="48"/>
  <c r="R24" i="48" s="1"/>
  <c r="N102" i="48"/>
  <c r="N24" i="48" s="1"/>
  <c r="Q102" i="48"/>
  <c r="Q24" i="48" s="1"/>
  <c r="M102" i="48"/>
  <c r="M24" i="48" s="1"/>
  <c r="R101" i="48"/>
  <c r="R23" i="48" s="1"/>
  <c r="O102" i="48"/>
  <c r="O24" i="48" s="1"/>
  <c r="N101" i="48"/>
  <c r="N23" i="48" s="1"/>
  <c r="Q101" i="48"/>
  <c r="Q23" i="48" s="1"/>
  <c r="M101" i="48"/>
  <c r="M23" i="48" s="1"/>
  <c r="M101" i="47"/>
  <c r="M23" i="47" s="1"/>
  <c r="O102" i="47"/>
  <c r="O24" i="47" s="1"/>
  <c r="R101" i="47"/>
  <c r="R23" i="47" s="1"/>
  <c r="Q101" i="47"/>
  <c r="Q23" i="47" s="1"/>
  <c r="M102" i="47"/>
  <c r="M24" i="47" s="1"/>
  <c r="R102" i="47"/>
  <c r="R24" i="47" s="1"/>
  <c r="Q102" i="47"/>
  <c r="Q24" i="47" s="1"/>
  <c r="N102" i="47"/>
  <c r="N24" i="47" s="1"/>
  <c r="R102" i="46"/>
  <c r="R24" i="46" s="1"/>
  <c r="Q102" i="46"/>
  <c r="Q24" i="46" s="1"/>
  <c r="N102" i="46"/>
  <c r="N24" i="46" s="1"/>
  <c r="M101" i="46"/>
  <c r="M23" i="46" s="1"/>
  <c r="R101" i="46"/>
  <c r="R23" i="46" s="1"/>
  <c r="Q101" i="46"/>
  <c r="Q23" i="46" s="1"/>
  <c r="M102" i="46"/>
  <c r="M24" i="46" s="1"/>
  <c r="O102" i="46"/>
  <c r="O24" i="46" s="1"/>
  <c r="E102" i="1"/>
  <c r="E24" i="1" s="1"/>
  <c r="G102" i="1"/>
  <c r="G24" i="1" s="1"/>
  <c r="C101" i="1"/>
  <c r="C23" i="1" s="1"/>
  <c r="C102" i="1"/>
  <c r="C24" i="1" s="1"/>
  <c r="H101" i="1"/>
  <c r="H23" i="1" s="1"/>
  <c r="D101" i="1"/>
  <c r="D23" i="1" s="1"/>
  <c r="D102" i="1"/>
  <c r="D24" i="1" s="1"/>
  <c r="I597" i="7"/>
  <c r="E101" i="1"/>
  <c r="E23" i="1" s="1"/>
  <c r="G101" i="1"/>
  <c r="G23" i="1" s="1"/>
  <c r="E103" i="6"/>
  <c r="E25" i="6" s="1"/>
  <c r="B103" i="6"/>
  <c r="H103" i="6"/>
  <c r="H25" i="6" s="1"/>
  <c r="G103" i="6"/>
  <c r="G25" i="6" s="1"/>
  <c r="H102" i="1"/>
  <c r="H24" i="1" s="1"/>
  <c r="S648" i="50" l="1"/>
  <c r="I23" i="46"/>
  <c r="I101" i="51"/>
  <c r="I101" i="46"/>
  <c r="S647" i="52"/>
  <c r="I103" i="5"/>
  <c r="I25" i="5"/>
  <c r="S102" i="51"/>
  <c r="L101" i="47"/>
  <c r="S647" i="47"/>
  <c r="O101" i="48"/>
  <c r="O23" i="48" s="1"/>
  <c r="O652" i="48"/>
  <c r="L102" i="53"/>
  <c r="S648" i="53"/>
  <c r="I101" i="48"/>
  <c r="O101" i="50"/>
  <c r="O23" i="50" s="1"/>
  <c r="O652" i="50"/>
  <c r="O101" i="52"/>
  <c r="O23" i="52" s="1"/>
  <c r="O652" i="52"/>
  <c r="L101" i="53"/>
  <c r="S647" i="53"/>
  <c r="Q102" i="57"/>
  <c r="Q24" i="57" s="1"/>
  <c r="I101" i="55"/>
  <c r="B23" i="55"/>
  <c r="I23" i="55" s="1"/>
  <c r="E23" i="57"/>
  <c r="E28" i="57" s="1"/>
  <c r="E106" i="57"/>
  <c r="B25" i="6"/>
  <c r="O101" i="47"/>
  <c r="O23" i="47" s="1"/>
  <c r="O652" i="47"/>
  <c r="S647" i="48"/>
  <c r="S647" i="51"/>
  <c r="L102" i="52"/>
  <c r="S648" i="52"/>
  <c r="L102" i="55"/>
  <c r="S648" i="55"/>
  <c r="O101" i="57"/>
  <c r="O652" i="57"/>
  <c r="I101" i="53"/>
  <c r="B23" i="53"/>
  <c r="I23" i="53" s="1"/>
  <c r="I648" i="57"/>
  <c r="I102" i="55"/>
  <c r="B24" i="55"/>
  <c r="I24" i="55" s="1"/>
  <c r="I648" i="1"/>
  <c r="B102" i="1"/>
  <c r="N101" i="47"/>
  <c r="N23" i="47" s="1"/>
  <c r="L102" i="54"/>
  <c r="S648" i="54"/>
  <c r="B101" i="1"/>
  <c r="O101" i="51"/>
  <c r="O23" i="51" s="1"/>
  <c r="O652" i="51"/>
  <c r="N101" i="54"/>
  <c r="N23" i="54" s="1"/>
  <c r="I102" i="54"/>
  <c r="B24" i="54"/>
  <c r="I24" i="54" s="1"/>
  <c r="I623" i="6"/>
  <c r="D103" i="6"/>
  <c r="D25" i="6" s="1"/>
  <c r="I649" i="6"/>
  <c r="S647" i="50"/>
  <c r="O101" i="55"/>
  <c r="O23" i="55" s="1"/>
  <c r="O652" i="55"/>
  <c r="S647" i="55"/>
  <c r="L652" i="55"/>
  <c r="O102" i="57"/>
  <c r="O24" i="57" s="1"/>
  <c r="N102" i="57"/>
  <c r="N24" i="57" s="1"/>
  <c r="I102" i="53"/>
  <c r="B24" i="53"/>
  <c r="I24" i="53" s="1"/>
  <c r="L101" i="50"/>
  <c r="I102" i="48"/>
  <c r="B24" i="48"/>
  <c r="I24" i="48" s="1"/>
  <c r="L101" i="48"/>
  <c r="I101" i="54"/>
  <c r="B23" i="54"/>
  <c r="I23" i="54" s="1"/>
  <c r="L101" i="52"/>
  <c r="L23" i="54"/>
  <c r="C103" i="6"/>
  <c r="C25" i="6" s="1"/>
  <c r="N101" i="53"/>
  <c r="N23" i="53" s="1"/>
  <c r="N101" i="55"/>
  <c r="N23" i="55" s="1"/>
  <c r="I102" i="50"/>
  <c r="B24" i="50"/>
  <c r="I24" i="50" s="1"/>
  <c r="N101" i="46"/>
  <c r="N23" i="46" s="1"/>
  <c r="O101" i="46"/>
  <c r="O23" i="46" s="1"/>
  <c r="O652" i="46"/>
  <c r="N101" i="51"/>
  <c r="N23" i="51" s="1"/>
  <c r="R102" i="57"/>
  <c r="R24" i="57" s="1"/>
  <c r="I101" i="52"/>
  <c r="B23" i="52"/>
  <c r="I23" i="52" s="1"/>
  <c r="I102" i="46"/>
  <c r="B24" i="46"/>
  <c r="I24" i="46" s="1"/>
  <c r="I23" i="50"/>
  <c r="L102" i="47"/>
  <c r="S648" i="47"/>
  <c r="L102" i="48"/>
  <c r="S648" i="48"/>
  <c r="I102" i="52"/>
  <c r="B24" i="52"/>
  <c r="I24" i="52" s="1"/>
  <c r="I647" i="57"/>
  <c r="B652" i="57"/>
  <c r="B101" i="57"/>
  <c r="L102" i="46"/>
  <c r="S648" i="46"/>
  <c r="S648" i="51"/>
  <c r="S647" i="54"/>
  <c r="M102" i="57"/>
  <c r="M24" i="57" s="1"/>
  <c r="M101" i="57"/>
  <c r="M23" i="57" s="1"/>
  <c r="I102" i="57"/>
  <c r="B24" i="57"/>
  <c r="I24" i="57" s="1"/>
  <c r="L102" i="50"/>
  <c r="L101" i="51"/>
  <c r="I101" i="47"/>
  <c r="B23" i="47"/>
  <c r="I23" i="47" s="1"/>
  <c r="L101" i="55"/>
  <c r="I23" i="48"/>
  <c r="I101" i="50"/>
  <c r="H103" i="7"/>
  <c r="H25" i="7" s="1"/>
  <c r="G103" i="7" l="1"/>
  <c r="G25" i="7" s="1"/>
  <c r="S102" i="48"/>
  <c r="L24" i="48"/>
  <c r="S24" i="48" s="1"/>
  <c r="T24" i="48" s="1"/>
  <c r="S647" i="46"/>
  <c r="L101" i="46"/>
  <c r="S101" i="52"/>
  <c r="L23" i="52"/>
  <c r="S23" i="52" s="1"/>
  <c r="T23" i="52" s="1"/>
  <c r="Q101" i="57"/>
  <c r="Q23" i="57" s="1"/>
  <c r="C103" i="7"/>
  <c r="C25" i="7" s="1"/>
  <c r="S102" i="46"/>
  <c r="L24" i="46"/>
  <c r="S24" i="46" s="1"/>
  <c r="T24" i="46" s="1"/>
  <c r="S102" i="52"/>
  <c r="L24" i="52"/>
  <c r="S24" i="52" s="1"/>
  <c r="T24" i="52" s="1"/>
  <c r="B103" i="7"/>
  <c r="I649" i="7"/>
  <c r="S23" i="54"/>
  <c r="T23" i="54" s="1"/>
  <c r="S102" i="47"/>
  <c r="L24" i="47"/>
  <c r="S24" i="47" s="1"/>
  <c r="T24" i="47" s="1"/>
  <c r="S101" i="53"/>
  <c r="L23" i="53"/>
  <c r="S101" i="55"/>
  <c r="L23" i="55"/>
  <c r="S23" i="55" s="1"/>
  <c r="T23" i="55" s="1"/>
  <c r="S102" i="53"/>
  <c r="L24" i="53"/>
  <c r="S24" i="53" s="1"/>
  <c r="T24" i="53" s="1"/>
  <c r="E103" i="7"/>
  <c r="E25" i="7" s="1"/>
  <c r="S101" i="54"/>
  <c r="B23" i="1"/>
  <c r="I102" i="1"/>
  <c r="B24" i="1"/>
  <c r="I24" i="1" s="1"/>
  <c r="O23" i="57"/>
  <c r="O28" i="57" s="1"/>
  <c r="O106" i="57"/>
  <c r="S648" i="57"/>
  <c r="L102" i="57"/>
  <c r="I101" i="57"/>
  <c r="B23" i="57"/>
  <c r="I23" i="57" s="1"/>
  <c r="S102" i="54"/>
  <c r="L24" i="54"/>
  <c r="S24" i="54" s="1"/>
  <c r="T24" i="54" s="1"/>
  <c r="S101" i="51"/>
  <c r="R101" i="57"/>
  <c r="R23" i="57" s="1"/>
  <c r="S101" i="50"/>
  <c r="L23" i="50"/>
  <c r="S23" i="50" s="1"/>
  <c r="T23" i="50" s="1"/>
  <c r="I25" i="6"/>
  <c r="S101" i="48"/>
  <c r="L23" i="48"/>
  <c r="S23" i="48" s="1"/>
  <c r="T23" i="48" s="1"/>
  <c r="D652" i="7"/>
  <c r="D103" i="7"/>
  <c r="D25" i="7" s="1"/>
  <c r="S102" i="50"/>
  <c r="L24" i="50"/>
  <c r="S24" i="50" s="1"/>
  <c r="T24" i="50" s="1"/>
  <c r="S23" i="53"/>
  <c r="T23" i="53" s="1"/>
  <c r="N101" i="57"/>
  <c r="N23" i="57" s="1"/>
  <c r="S647" i="57"/>
  <c r="L652" i="57"/>
  <c r="L101" i="57"/>
  <c r="S102" i="55"/>
  <c r="L24" i="55"/>
  <c r="S24" i="55" s="1"/>
  <c r="T24" i="55" s="1"/>
  <c r="I103" i="6"/>
  <c r="S101" i="47"/>
  <c r="L23" i="47"/>
  <c r="S23" i="47" s="1"/>
  <c r="T23" i="47" s="1"/>
  <c r="S101" i="46" l="1"/>
  <c r="L23" i="46"/>
  <c r="S23" i="46" s="1"/>
  <c r="T23" i="46" s="1"/>
  <c r="L23" i="57"/>
  <c r="S23" i="57" s="1"/>
  <c r="T23" i="57" s="1"/>
  <c r="S101" i="57"/>
  <c r="I103" i="7"/>
  <c r="B25" i="7"/>
  <c r="I25" i="7" s="1"/>
  <c r="F98" i="1"/>
  <c r="I644" i="1"/>
  <c r="S102" i="57"/>
  <c r="L24" i="57"/>
  <c r="S24" i="57" s="1"/>
  <c r="T24" i="57" s="1"/>
  <c r="I568" i="8" l="1"/>
  <c r="I516" i="8"/>
  <c r="I542" i="8"/>
  <c r="I464" i="8" l="1"/>
  <c r="F74" i="8"/>
  <c r="I74" i="8" l="1"/>
  <c r="F22" i="8"/>
  <c r="C96" i="8"/>
  <c r="I618" i="8"/>
  <c r="I642" i="8" l="1"/>
  <c r="I560" i="8" l="1"/>
  <c r="I455" i="8" l="1"/>
  <c r="I553" i="8" l="1"/>
  <c r="I527" i="8"/>
  <c r="I501" i="8"/>
  <c r="I617" i="8" l="1"/>
  <c r="I621" i="8" l="1"/>
  <c r="I622" i="8" l="1"/>
  <c r="H91" i="8" l="1"/>
  <c r="C91" i="8"/>
  <c r="G91" i="8"/>
  <c r="F91" i="8" l="1"/>
  <c r="F106" i="8" s="1"/>
  <c r="F652" i="8"/>
  <c r="I637" i="8"/>
  <c r="B91" i="8"/>
  <c r="I353" i="8"/>
  <c r="I405" i="8" l="1"/>
  <c r="I327" i="8"/>
  <c r="I223" i="8"/>
  <c r="I431" i="8"/>
  <c r="E92" i="8" l="1"/>
  <c r="D92" i="8" l="1"/>
  <c r="I92" i="8" s="1"/>
  <c r="I586" i="8"/>
  <c r="I533" i="8" l="1"/>
  <c r="C85" i="8" l="1"/>
  <c r="G85" i="8"/>
  <c r="E85" i="8"/>
  <c r="I631" i="8" l="1"/>
  <c r="H85" i="8"/>
  <c r="H97" i="8" l="1"/>
  <c r="E97" i="8"/>
  <c r="D97" i="8"/>
  <c r="E98" i="8"/>
  <c r="G98" i="8"/>
  <c r="H98" i="8"/>
  <c r="G97" i="8"/>
  <c r="C98" i="8"/>
  <c r="I643" i="8" l="1"/>
  <c r="I644" i="8"/>
  <c r="E90" i="8" l="1"/>
  <c r="G90" i="8"/>
  <c r="H90" i="8" l="1"/>
  <c r="I636" i="8"/>
  <c r="E50" i="8"/>
  <c r="C50" i="8"/>
  <c r="D50" i="8"/>
  <c r="I596" i="8" l="1"/>
  <c r="I257" i="8"/>
  <c r="I232" i="8"/>
  <c r="I361" i="8"/>
  <c r="I205" i="8"/>
  <c r="I283" i="8"/>
  <c r="I309" i="8"/>
  <c r="I413" i="8"/>
  <c r="D49" i="8"/>
  <c r="G49" i="8"/>
  <c r="I388" i="8"/>
  <c r="I258" i="8"/>
  <c r="I387" i="8"/>
  <c r="E49" i="8"/>
  <c r="H49" i="8"/>
  <c r="I179" i="8"/>
  <c r="I153" i="8"/>
  <c r="I335" i="8"/>
  <c r="C49" i="8"/>
  <c r="I439" i="8"/>
  <c r="I231" i="8"/>
  <c r="I595" i="8" l="1"/>
  <c r="B49" i="8"/>
  <c r="I127" i="8"/>
  <c r="B102" i="8"/>
  <c r="G102" i="8"/>
  <c r="G24" i="8" s="1"/>
  <c r="D98" i="8"/>
  <c r="H102" i="8"/>
  <c r="H24" i="8" s="1"/>
  <c r="H101" i="8"/>
  <c r="H23" i="8" s="1"/>
  <c r="D101" i="8"/>
  <c r="D23" i="8" s="1"/>
  <c r="E101" i="8"/>
  <c r="E23" i="8" s="1"/>
  <c r="G101" i="8"/>
  <c r="G23" i="8" s="1"/>
  <c r="E102" i="8"/>
  <c r="E24" i="8" s="1"/>
  <c r="C101" i="8"/>
  <c r="C23" i="8" s="1"/>
  <c r="C102" i="8"/>
  <c r="C24" i="8" s="1"/>
  <c r="I49" i="8" l="1"/>
  <c r="D102" i="8"/>
  <c r="D24" i="8" s="1"/>
  <c r="I648" i="8"/>
  <c r="I102" i="8"/>
  <c r="B98" i="8"/>
  <c r="I98" i="8" s="1"/>
  <c r="I592" i="8"/>
  <c r="B50" i="8"/>
  <c r="I128" i="8"/>
  <c r="I50" i="8" l="1"/>
  <c r="B24" i="8"/>
  <c r="I24" i="8" s="1"/>
  <c r="I647" i="8"/>
  <c r="B101" i="8"/>
  <c r="I101" i="8" l="1"/>
  <c r="B23" i="8"/>
  <c r="I23" i="8" s="1"/>
  <c r="I542" i="32" l="1"/>
  <c r="I516" i="32"/>
  <c r="I568" i="32"/>
  <c r="I464" i="32" l="1"/>
  <c r="F74" i="32"/>
  <c r="C96" i="32"/>
  <c r="I618" i="32"/>
  <c r="I642" i="32" l="1"/>
  <c r="I74" i="32"/>
  <c r="F22" i="32"/>
  <c r="I617" i="32"/>
  <c r="H91" i="32" l="1"/>
  <c r="G91" i="32"/>
  <c r="C91" i="32"/>
  <c r="F91" i="32" l="1"/>
  <c r="F106" i="32" s="1"/>
  <c r="F652" i="32"/>
  <c r="I637" i="32"/>
  <c r="B91" i="32"/>
  <c r="I614" i="32" l="1"/>
  <c r="I541" i="32" l="1"/>
  <c r="I515" i="32"/>
  <c r="I567" i="32"/>
  <c r="I463" i="32" l="1"/>
  <c r="I537" i="32" l="1"/>
  <c r="I560" i="32"/>
  <c r="I615" i="32"/>
  <c r="I563" i="32"/>
  <c r="I459" i="32" l="1"/>
  <c r="I621" i="32" l="1"/>
  <c r="I622" i="32"/>
  <c r="E92" i="32" l="1"/>
  <c r="D92" i="32" l="1"/>
  <c r="I92" i="32" s="1"/>
  <c r="I586" i="32"/>
  <c r="I561" i="32" l="1"/>
  <c r="F67" i="32"/>
  <c r="I67" i="32" l="1"/>
  <c r="F15" i="32"/>
  <c r="C98" i="32" l="1"/>
  <c r="E98" i="32"/>
  <c r="H97" i="32"/>
  <c r="G98" i="32"/>
  <c r="D97" i="32"/>
  <c r="E97" i="32"/>
  <c r="H98" i="32"/>
  <c r="G97" i="32"/>
  <c r="I644" i="32" l="1"/>
  <c r="I643" i="32"/>
  <c r="G95" i="32"/>
  <c r="H95" i="32"/>
  <c r="I641" i="32" l="1"/>
  <c r="H94" i="32" l="1"/>
  <c r="G94" i="32"/>
  <c r="I640" i="32" l="1"/>
  <c r="G102" i="32" l="1"/>
  <c r="G24" i="32" s="1"/>
  <c r="C101" i="32"/>
  <c r="E102" i="32"/>
  <c r="D101" i="32"/>
  <c r="G101" i="32"/>
  <c r="C102" i="32"/>
  <c r="E101" i="32"/>
  <c r="D102" i="32"/>
  <c r="H102" i="32"/>
  <c r="H24" i="32" s="1"/>
  <c r="H101" i="32"/>
  <c r="I596" i="32" l="1"/>
  <c r="B102" i="32"/>
  <c r="I102" i="32" s="1"/>
  <c r="I648" i="32"/>
  <c r="I647" i="32"/>
  <c r="B101" i="32"/>
  <c r="I101" i="32" s="1"/>
  <c r="I595" i="32"/>
  <c r="D50" i="32" l="1"/>
  <c r="D24" i="32" s="1"/>
  <c r="C50" i="32"/>
  <c r="C24" i="32" s="1"/>
  <c r="E50" i="32"/>
  <c r="E24" i="32" s="1"/>
  <c r="I257" i="32" l="1"/>
  <c r="I258" i="32"/>
  <c r="I205" i="32"/>
  <c r="I153" i="32"/>
  <c r="I309" i="32"/>
  <c r="I179" i="32"/>
  <c r="I439" i="32"/>
  <c r="I283" i="32"/>
  <c r="I361" i="32"/>
  <c r="I335" i="32"/>
  <c r="I232" i="32"/>
  <c r="I387" i="32"/>
  <c r="I231" i="32" l="1"/>
  <c r="I388" i="32"/>
  <c r="B49" i="32"/>
  <c r="I413" i="32"/>
  <c r="H49" i="32"/>
  <c r="H23" i="32" s="1"/>
  <c r="D49" i="32"/>
  <c r="D23" i="32" s="1"/>
  <c r="G49" i="32"/>
  <c r="G23" i="32" s="1"/>
  <c r="C49" i="32"/>
  <c r="C23" i="32" s="1"/>
  <c r="E49" i="32"/>
  <c r="E23" i="32" s="1"/>
  <c r="I127" i="32" l="1"/>
  <c r="B23" i="32"/>
  <c r="I23" i="32" s="1"/>
  <c r="I49" i="32"/>
  <c r="B50" i="32" l="1"/>
  <c r="I128" i="32"/>
  <c r="B24" i="32" l="1"/>
  <c r="I24" i="32" s="1"/>
  <c r="I50" i="32"/>
  <c r="I516" i="34" l="1"/>
  <c r="I568" i="34"/>
  <c r="I542" i="34"/>
  <c r="I464" i="34" l="1"/>
  <c r="F74" i="34"/>
  <c r="I74" i="34" l="1"/>
  <c r="F22" i="34"/>
  <c r="I230" i="34"/>
  <c r="I618" i="34" l="1"/>
  <c r="H98" i="34" l="1"/>
  <c r="H20" i="34" s="1"/>
  <c r="G98" i="34"/>
  <c r="G20" i="34" s="1"/>
  <c r="E98" i="34"/>
  <c r="E20" i="34" s="1"/>
  <c r="C98" i="34"/>
  <c r="C20" i="34" s="1"/>
  <c r="I644" i="34" l="1"/>
  <c r="I510" i="34" l="1"/>
  <c r="H94" i="34"/>
  <c r="I515" i="34"/>
  <c r="G94" i="34"/>
  <c r="I567" i="34"/>
  <c r="I508" i="34"/>
  <c r="I562" i="34"/>
  <c r="I614" i="34"/>
  <c r="I534" i="34"/>
  <c r="I541" i="34"/>
  <c r="I536" i="34"/>
  <c r="I640" i="34" l="1"/>
  <c r="I463" i="34"/>
  <c r="I458" i="34"/>
  <c r="F68" i="34"/>
  <c r="I456" i="34"/>
  <c r="I437" i="34"/>
  <c r="I533" i="34"/>
  <c r="E92" i="34"/>
  <c r="I621" i="34"/>
  <c r="I203" i="34"/>
  <c r="I610" i="34"/>
  <c r="I559" i="34"/>
  <c r="G90" i="34"/>
  <c r="I177" i="34"/>
  <c r="C91" i="34"/>
  <c r="G91" i="34"/>
  <c r="I622" i="34"/>
  <c r="I507" i="34"/>
  <c r="E90" i="34"/>
  <c r="I255" i="34"/>
  <c r="B91" i="34"/>
  <c r="H91" i="34"/>
  <c r="H90" i="34"/>
  <c r="I151" i="34"/>
  <c r="I229" i="34"/>
  <c r="I637" i="34" l="1"/>
  <c r="F91" i="34"/>
  <c r="F106" i="34" s="1"/>
  <c r="F652" i="34"/>
  <c r="I636" i="34"/>
  <c r="I411" i="34"/>
  <c r="I68" i="34"/>
  <c r="F16" i="34"/>
  <c r="I281" i="34"/>
  <c r="D92" i="34"/>
  <c r="I92" i="34" s="1"/>
  <c r="I586" i="34"/>
  <c r="I125" i="34"/>
  <c r="I596" i="34"/>
  <c r="I595" i="34"/>
  <c r="I455" i="34"/>
  <c r="E101" i="34"/>
  <c r="G101" i="34"/>
  <c r="I513" i="34"/>
  <c r="C96" i="34"/>
  <c r="E97" i="34"/>
  <c r="D101" i="34"/>
  <c r="I518" i="34"/>
  <c r="G97" i="34"/>
  <c r="I543" i="34"/>
  <c r="E102" i="34"/>
  <c r="G102" i="34"/>
  <c r="G24" i="34" s="1"/>
  <c r="C101" i="34"/>
  <c r="C102" i="34"/>
  <c r="I517" i="34"/>
  <c r="H97" i="34"/>
  <c r="I565" i="34"/>
  <c r="I564" i="34"/>
  <c r="I544" i="34"/>
  <c r="D102" i="34"/>
  <c r="H102" i="34"/>
  <c r="H24" i="34" s="1"/>
  <c r="H101" i="34"/>
  <c r="I539" i="34"/>
  <c r="I569" i="34"/>
  <c r="I570" i="34"/>
  <c r="I538" i="34"/>
  <c r="D97" i="34" l="1"/>
  <c r="I617" i="34"/>
  <c r="I642" i="34"/>
  <c r="I643" i="34"/>
  <c r="I465" i="34"/>
  <c r="F75" i="34"/>
  <c r="I466" i="34"/>
  <c r="F76" i="34"/>
  <c r="I647" i="34"/>
  <c r="I461" i="34"/>
  <c r="F71" i="34"/>
  <c r="B101" i="34"/>
  <c r="I101" i="34" s="1"/>
  <c r="I648" i="34"/>
  <c r="B102" i="34"/>
  <c r="I102" i="34" s="1"/>
  <c r="I257" i="34"/>
  <c r="H95" i="34"/>
  <c r="H89" i="34"/>
  <c r="I439" i="34"/>
  <c r="I609" i="34"/>
  <c r="I615" i="34"/>
  <c r="I563" i="34"/>
  <c r="G89" i="34"/>
  <c r="G95" i="34"/>
  <c r="I560" i="34"/>
  <c r="I537" i="34"/>
  <c r="I258" i="34"/>
  <c r="I641" i="34" l="1"/>
  <c r="I459" i="34"/>
  <c r="I76" i="34"/>
  <c r="F24" i="34"/>
  <c r="I635" i="34"/>
  <c r="I75" i="34"/>
  <c r="F23" i="34"/>
  <c r="I71" i="34"/>
  <c r="F19" i="34"/>
  <c r="D50" i="34"/>
  <c r="D24" i="34" s="1"/>
  <c r="E50" i="34"/>
  <c r="E24" i="34" s="1"/>
  <c r="C50" i="34"/>
  <c r="C24" i="34" s="1"/>
  <c r="I561" i="34" l="1"/>
  <c r="F67" i="34"/>
  <c r="I388" i="34"/>
  <c r="C49" i="34"/>
  <c r="C23" i="34" s="1"/>
  <c r="G49" i="34"/>
  <c r="G23" i="34" s="1"/>
  <c r="H49" i="34"/>
  <c r="H23" i="34" s="1"/>
  <c r="I205" i="34"/>
  <c r="I361" i="34"/>
  <c r="D49" i="34"/>
  <c r="D23" i="34" s="1"/>
  <c r="I283" i="34"/>
  <c r="I413" i="34"/>
  <c r="I153" i="34"/>
  <c r="E49" i="34"/>
  <c r="E23" i="34" s="1"/>
  <c r="I179" i="34"/>
  <c r="I309" i="34"/>
  <c r="I335" i="34"/>
  <c r="I387" i="34"/>
  <c r="I231" i="34"/>
  <c r="I232" i="34"/>
  <c r="B49" i="34" l="1"/>
  <c r="I127" i="34"/>
  <c r="F15" i="34"/>
  <c r="I67" i="34"/>
  <c r="B50" i="34" l="1"/>
  <c r="I128" i="34"/>
  <c r="B23" i="34"/>
  <c r="I23" i="34" s="1"/>
  <c r="I49" i="34"/>
  <c r="B24" i="34" l="1"/>
  <c r="I24" i="34" s="1"/>
  <c r="I50" i="34"/>
  <c r="I273" i="34"/>
  <c r="I274" i="34"/>
  <c r="I435" i="34" l="1"/>
  <c r="I175" i="34"/>
  <c r="I383" i="34"/>
  <c r="I409" i="34"/>
  <c r="I331" i="34"/>
  <c r="I272" i="34"/>
  <c r="I227" i="34"/>
  <c r="I253" i="34"/>
  <c r="I279" i="34"/>
  <c r="I276" i="34"/>
  <c r="I201" i="34"/>
  <c r="I277" i="34"/>
  <c r="I278" i="34"/>
  <c r="I149" i="34"/>
  <c r="I305" i="34"/>
  <c r="B45" i="34" l="1"/>
  <c r="G45" i="34"/>
  <c r="G19" i="34" s="1"/>
  <c r="C97" i="34"/>
  <c r="C45" i="34"/>
  <c r="D45" i="34"/>
  <c r="D19" i="34" s="1"/>
  <c r="I271" i="34"/>
  <c r="H45" i="34"/>
  <c r="H19" i="34" s="1"/>
  <c r="E45" i="34"/>
  <c r="E19" i="34" s="1"/>
  <c r="C19" i="34" l="1"/>
  <c r="B97" i="34"/>
  <c r="I97" i="34" s="1"/>
  <c r="I591" i="34"/>
  <c r="I45" i="34"/>
  <c r="B19" i="34"/>
  <c r="I19" i="34" s="1"/>
  <c r="I123" i="34"/>
  <c r="I542" i="35" l="1"/>
  <c r="I568" i="35"/>
  <c r="I516" i="35"/>
  <c r="I464" i="35" l="1"/>
  <c r="F74" i="35"/>
  <c r="I230" i="35"/>
  <c r="F22" i="35" l="1"/>
  <c r="I74" i="35"/>
  <c r="I111" i="35"/>
  <c r="I534" i="35" l="1"/>
  <c r="I508" i="35"/>
  <c r="I507" i="35"/>
  <c r="I541" i="35"/>
  <c r="I559" i="35"/>
  <c r="I515" i="35"/>
  <c r="I533" i="35"/>
  <c r="I585" i="35" l="1"/>
  <c r="I463" i="35"/>
  <c r="I455" i="35"/>
  <c r="I456" i="35"/>
  <c r="D91" i="35"/>
  <c r="I560" i="35"/>
  <c r="I562" i="35"/>
  <c r="C91" i="35"/>
  <c r="E91" i="35"/>
  <c r="I510" i="35"/>
  <c r="I567" i="35"/>
  <c r="H91" i="35"/>
  <c r="E92" i="35"/>
  <c r="G91" i="35"/>
  <c r="I536" i="35"/>
  <c r="I458" i="35" l="1"/>
  <c r="F68" i="35"/>
  <c r="D92" i="35"/>
  <c r="I92" i="35" s="1"/>
  <c r="I586" i="35"/>
  <c r="I637" i="35"/>
  <c r="B91" i="35"/>
  <c r="F73" i="35"/>
  <c r="F91" i="35"/>
  <c r="F106" i="35" s="1"/>
  <c r="F652" i="35"/>
  <c r="I538" i="35"/>
  <c r="I564" i="35"/>
  <c r="F21" i="35" l="1"/>
  <c r="I73" i="35"/>
  <c r="I91" i="35"/>
  <c r="I68" i="35"/>
  <c r="F16" i="35"/>
  <c r="I561" i="35"/>
  <c r="F67" i="35"/>
  <c r="F15" i="35" l="1"/>
  <c r="I67" i="35"/>
  <c r="I539" i="35"/>
  <c r="I565" i="35"/>
  <c r="I513" i="35"/>
  <c r="I461" i="35" l="1"/>
  <c r="F71" i="35"/>
  <c r="I71" i="35" l="1"/>
  <c r="F19" i="35"/>
  <c r="I621" i="35" l="1"/>
  <c r="I622" i="35"/>
  <c r="G101" i="35" l="1"/>
  <c r="E101" i="35"/>
  <c r="H101" i="35"/>
  <c r="D102" i="35"/>
  <c r="G102" i="35"/>
  <c r="G24" i="35" s="1"/>
  <c r="E102" i="35"/>
  <c r="H102" i="35"/>
  <c r="H24" i="35" s="1"/>
  <c r="C102" i="35"/>
  <c r="C101" i="35"/>
  <c r="D101" i="35"/>
  <c r="I647" i="35" l="1"/>
  <c r="I648" i="35"/>
  <c r="I537" i="35"/>
  <c r="I563" i="35"/>
  <c r="I459" i="35" l="1"/>
  <c r="I592" i="35" l="1"/>
  <c r="I584" i="35" l="1"/>
  <c r="I588" i="35" l="1"/>
  <c r="I583" i="35" l="1"/>
  <c r="H600" i="35"/>
  <c r="I590" i="35" l="1"/>
  <c r="G600" i="35"/>
  <c r="I589" i="35" l="1"/>
  <c r="I514" i="36" l="1"/>
  <c r="I540" i="36"/>
  <c r="I566" i="36"/>
  <c r="I536" i="36" l="1"/>
  <c r="I510" i="36"/>
  <c r="I562" i="36"/>
  <c r="I458" i="36" l="1"/>
  <c r="F68" i="36"/>
  <c r="I451" i="36" l="1"/>
  <c r="F16" i="36"/>
  <c r="I68" i="36"/>
  <c r="I503" i="36"/>
  <c r="I508" i="36"/>
  <c r="I113" i="36"/>
  <c r="I529" i="36"/>
  <c r="I555" i="36"/>
  <c r="I534" i="36"/>
  <c r="I560" i="36"/>
  <c r="F61" i="36" l="1"/>
  <c r="I456" i="36"/>
  <c r="I559" i="36"/>
  <c r="I533" i="36"/>
  <c r="I507" i="36"/>
  <c r="I455" i="36" l="1"/>
  <c r="I61" i="36"/>
  <c r="F9" i="36"/>
  <c r="I564" i="36" l="1"/>
  <c r="I538" i="36"/>
  <c r="I561" i="36" l="1"/>
  <c r="F67" i="36"/>
  <c r="I67" i="36" l="1"/>
  <c r="F15" i="36"/>
  <c r="I490" i="40" l="1"/>
  <c r="I542" i="40"/>
  <c r="I516" i="40"/>
  <c r="I568" i="40"/>
  <c r="I464" i="40" l="1"/>
  <c r="F74" i="40"/>
  <c r="I117" i="36"/>
  <c r="I124" i="36"/>
  <c r="I280" i="36"/>
  <c r="P100" i="40"/>
  <c r="P22" i="40" s="1"/>
  <c r="I273" i="36"/>
  <c r="F22" i="40" l="1"/>
  <c r="I74" i="40"/>
  <c r="I116" i="36"/>
  <c r="I115" i="36"/>
  <c r="I271" i="36"/>
  <c r="I272" i="36"/>
  <c r="I515" i="36" l="1"/>
  <c r="I567" i="36"/>
  <c r="I541" i="36"/>
  <c r="I463" i="36" l="1"/>
  <c r="I488" i="41"/>
  <c r="I514" i="41"/>
  <c r="I540" i="41"/>
  <c r="I566" i="41"/>
  <c r="I539" i="41" l="1"/>
  <c r="I559" i="41" l="1"/>
  <c r="I507" i="41"/>
  <c r="I487" i="41"/>
  <c r="I565" i="41"/>
  <c r="I513" i="41"/>
  <c r="I461" i="41" l="1"/>
  <c r="F71" i="41"/>
  <c r="I562" i="41"/>
  <c r="I567" i="41"/>
  <c r="I515" i="41"/>
  <c r="I510" i="41"/>
  <c r="I536" i="41"/>
  <c r="P97" i="41"/>
  <c r="I555" i="41" l="1"/>
  <c r="I458" i="41"/>
  <c r="I477" i="41"/>
  <c r="F61" i="41"/>
  <c r="I451" i="41"/>
  <c r="I71" i="41"/>
  <c r="F19" i="41"/>
  <c r="I529" i="41"/>
  <c r="I503" i="41"/>
  <c r="I508" i="41"/>
  <c r="I534" i="41"/>
  <c r="P87" i="41"/>
  <c r="P9" i="41" s="1"/>
  <c r="I61" i="41" l="1"/>
  <c r="F9" i="41"/>
  <c r="I456" i="41"/>
  <c r="I372" i="1" l="1"/>
  <c r="I320" i="1"/>
  <c r="I398" i="1"/>
  <c r="I346" i="1"/>
  <c r="G89" i="35"/>
  <c r="G90" i="35"/>
  <c r="I275" i="8"/>
  <c r="I424" i="1"/>
  <c r="I512" i="1"/>
  <c r="I242" i="1"/>
  <c r="G94" i="35"/>
  <c r="G97" i="35"/>
  <c r="C96" i="35"/>
  <c r="C90" i="35"/>
  <c r="I512" i="8"/>
  <c r="C98" i="35"/>
  <c r="E95" i="35"/>
  <c r="D94" i="35"/>
  <c r="I294" i="1"/>
  <c r="E94" i="35"/>
  <c r="H89" i="35"/>
  <c r="E89" i="35"/>
  <c r="E90" i="35"/>
  <c r="I512" i="32"/>
  <c r="G98" i="35"/>
  <c r="G95" i="35"/>
  <c r="I268" i="1"/>
  <c r="I204" i="8"/>
  <c r="H94" i="35"/>
  <c r="H97" i="35"/>
  <c r="H96" i="35"/>
  <c r="E98" i="35"/>
  <c r="H95" i="35"/>
  <c r="C94" i="35"/>
  <c r="C89" i="35"/>
  <c r="E97" i="35"/>
  <c r="D96" i="35"/>
  <c r="B96" i="35"/>
  <c r="H90" i="35"/>
  <c r="I145" i="8"/>
  <c r="I216" i="1"/>
  <c r="D90" i="35"/>
  <c r="H98" i="35"/>
  <c r="C95" i="35"/>
  <c r="I643" i="35" l="1"/>
  <c r="I460" i="34"/>
  <c r="I635" i="35"/>
  <c r="D95" i="35"/>
  <c r="C85" i="35"/>
  <c r="I617" i="35"/>
  <c r="I615" i="35"/>
  <c r="B95" i="35"/>
  <c r="H85" i="35"/>
  <c r="I462" i="8"/>
  <c r="F72" i="8"/>
  <c r="I640" i="35"/>
  <c r="C85" i="34"/>
  <c r="G85" i="35"/>
  <c r="I511" i="35"/>
  <c r="F69" i="35"/>
  <c r="I644" i="35"/>
  <c r="I618" i="35"/>
  <c r="B98" i="35"/>
  <c r="I610" i="35"/>
  <c r="B90" i="35"/>
  <c r="I90" i="35" s="1"/>
  <c r="I641" i="35"/>
  <c r="D97" i="35"/>
  <c r="D89" i="35"/>
  <c r="I631" i="35"/>
  <c r="I460" i="1"/>
  <c r="I462" i="35"/>
  <c r="F72" i="35"/>
  <c r="I609" i="35"/>
  <c r="B89" i="35"/>
  <c r="I89" i="35" s="1"/>
  <c r="I631" i="34"/>
  <c r="I460" i="35"/>
  <c r="H85" i="34"/>
  <c r="I460" i="36"/>
  <c r="I636" i="35"/>
  <c r="I642" i="35"/>
  <c r="G85" i="34"/>
  <c r="I614" i="35"/>
  <c r="B94" i="35"/>
  <c r="I94" i="35" s="1"/>
  <c r="E85" i="35"/>
  <c r="D98" i="35"/>
  <c r="E85" i="34"/>
  <c r="I460" i="8"/>
  <c r="I301" i="8"/>
  <c r="D48" i="1"/>
  <c r="G48" i="1"/>
  <c r="G22" i="1" s="1"/>
  <c r="E48" i="1"/>
  <c r="E22" i="1" s="1"/>
  <c r="I178" i="8"/>
  <c r="I334" i="8"/>
  <c r="H48" i="1"/>
  <c r="H22" i="1" s="1"/>
  <c r="I203" i="8"/>
  <c r="D98" i="34"/>
  <c r="D20" i="34" s="1"/>
  <c r="I249" i="8"/>
  <c r="C48" i="1"/>
  <c r="C22" i="1" s="1"/>
  <c r="I176" i="8"/>
  <c r="I177" i="8"/>
  <c r="I229" i="8"/>
  <c r="I460" i="32" l="1"/>
  <c r="I449" i="8"/>
  <c r="F59" i="8"/>
  <c r="I449" i="35"/>
  <c r="F59" i="35"/>
  <c r="F17" i="35"/>
  <c r="I69" i="35"/>
  <c r="I119" i="8"/>
  <c r="I72" i="35"/>
  <c r="F20" i="35"/>
  <c r="I72" i="8"/>
  <c r="F20" i="8"/>
  <c r="I125" i="8"/>
  <c r="I204" i="1"/>
  <c r="B48" i="1"/>
  <c r="F60" i="1"/>
  <c r="I450" i="1"/>
  <c r="F72" i="1"/>
  <c r="I462" i="1"/>
  <c r="I449" i="1"/>
  <c r="F59" i="1"/>
  <c r="I462" i="32"/>
  <c r="F72" i="32"/>
  <c r="I449" i="34"/>
  <c r="F59" i="34"/>
  <c r="B98" i="34"/>
  <c r="I592" i="34"/>
  <c r="I98" i="35"/>
  <c r="I95" i="35"/>
  <c r="I126" i="8"/>
  <c r="I150" i="8"/>
  <c r="I307" i="8"/>
  <c r="I228" i="8"/>
  <c r="I256" i="8"/>
  <c r="I171" i="8"/>
  <c r="H41" i="8"/>
  <c r="H15" i="8" s="1"/>
  <c r="I282" i="8"/>
  <c r="H46" i="8"/>
  <c r="H20" i="8" s="1"/>
  <c r="I255" i="8"/>
  <c r="I308" i="8"/>
  <c r="I281" i="8"/>
  <c r="I411" i="8"/>
  <c r="I386" i="8"/>
  <c r="I202" i="8"/>
  <c r="G41" i="8"/>
  <c r="G15" i="8" s="1"/>
  <c r="I437" i="8"/>
  <c r="G46" i="8"/>
  <c r="G20" i="8" s="1"/>
  <c r="I124" i="8"/>
  <c r="I332" i="8"/>
  <c r="I385" i="8"/>
  <c r="E46" i="8" l="1"/>
  <c r="E20" i="8" s="1"/>
  <c r="D46" i="8"/>
  <c r="D20" i="8" s="1"/>
  <c r="I59" i="34"/>
  <c r="F7" i="34"/>
  <c r="I72" i="1"/>
  <c r="F20" i="1"/>
  <c r="F7" i="35"/>
  <c r="I59" i="35"/>
  <c r="I60" i="1"/>
  <c r="I59" i="8"/>
  <c r="F7" i="8"/>
  <c r="F7" i="1"/>
  <c r="I59" i="1"/>
  <c r="I98" i="34"/>
  <c r="B20" i="34"/>
  <c r="I48" i="1"/>
  <c r="I72" i="32"/>
  <c r="F20" i="32"/>
  <c r="I462" i="34"/>
  <c r="F72" i="34"/>
  <c r="C46" i="8"/>
  <c r="C20" i="8" s="1"/>
  <c r="I412" i="8"/>
  <c r="I306" i="8"/>
  <c r="I230" i="8"/>
  <c r="E41" i="8"/>
  <c r="I358" i="8"/>
  <c r="I384" i="8"/>
  <c r="I254" i="8"/>
  <c r="I280" i="8"/>
  <c r="I438" i="8"/>
  <c r="C41" i="8"/>
  <c r="C15" i="8" s="1"/>
  <c r="I360" i="8"/>
  <c r="I72" i="34" l="1"/>
  <c r="F20" i="34"/>
  <c r="I20" i="34" s="1"/>
  <c r="I197" i="8"/>
  <c r="D41" i="8"/>
  <c r="D15" i="8" s="1"/>
  <c r="I379" i="8" l="1"/>
  <c r="B41" i="8"/>
  <c r="I410" i="8"/>
  <c r="B46" i="8"/>
  <c r="I46" i="8" l="1"/>
  <c r="B20" i="8"/>
  <c r="I20" i="8" s="1"/>
  <c r="I41" i="8"/>
  <c r="B15" i="8"/>
  <c r="H47" i="8" l="1"/>
  <c r="G47" i="8"/>
  <c r="I333" i="8"/>
  <c r="E47" i="8"/>
  <c r="I151" i="8" l="1"/>
  <c r="I436" i="36"/>
  <c r="I425" i="36"/>
  <c r="I191" i="36" l="1"/>
  <c r="I295" i="36"/>
  <c r="I269" i="36"/>
  <c r="I347" i="36"/>
  <c r="I217" i="36"/>
  <c r="E35" i="36"/>
  <c r="H35" i="36"/>
  <c r="I165" i="36"/>
  <c r="I399" i="36"/>
  <c r="I432" i="36"/>
  <c r="G35" i="36"/>
  <c r="D35" i="36"/>
  <c r="I243" i="36"/>
  <c r="C35" i="36"/>
  <c r="I321" i="36" l="1"/>
  <c r="I373" i="36"/>
  <c r="I139" i="36"/>
  <c r="B35" i="36"/>
  <c r="I427" i="36"/>
  <c r="I428" i="36"/>
  <c r="I275" i="36"/>
  <c r="I35" i="36" l="1"/>
  <c r="I327" i="36"/>
  <c r="D41" i="36"/>
  <c r="D15" i="36" s="1"/>
  <c r="I431" i="36"/>
  <c r="I353" i="36"/>
  <c r="I197" i="36"/>
  <c r="I171" i="36"/>
  <c r="I145" i="36"/>
  <c r="H41" i="36"/>
  <c r="H15" i="36" s="1"/>
  <c r="C41" i="36"/>
  <c r="C15" i="36" s="1"/>
  <c r="I301" i="36"/>
  <c r="G41" i="36"/>
  <c r="G15" i="36" s="1"/>
  <c r="I223" i="36"/>
  <c r="I249" i="36"/>
  <c r="E41" i="36"/>
  <c r="I379" i="36"/>
  <c r="I119" i="36" l="1"/>
  <c r="I405" i="36"/>
  <c r="B41" i="36" l="1"/>
  <c r="I357" i="35"/>
  <c r="B15" i="36" l="1"/>
  <c r="I41" i="36"/>
  <c r="I376" i="36"/>
  <c r="I402" i="36"/>
  <c r="I350" i="36"/>
  <c r="I305" i="35" l="1"/>
  <c r="I409" i="35"/>
  <c r="I349" i="36"/>
  <c r="I202" i="36"/>
  <c r="I245" i="36"/>
  <c r="I168" i="36"/>
  <c r="I246" i="36"/>
  <c r="I175" i="35"/>
  <c r="I384" i="36"/>
  <c r="D38" i="36"/>
  <c r="E38" i="36"/>
  <c r="G42" i="36"/>
  <c r="H42" i="36"/>
  <c r="I220" i="36"/>
  <c r="I201" i="35"/>
  <c r="I358" i="36"/>
  <c r="I306" i="36"/>
  <c r="H46" i="36"/>
  <c r="E46" i="36"/>
  <c r="C46" i="36"/>
  <c r="G38" i="36"/>
  <c r="C38" i="36"/>
  <c r="I198" i="36"/>
  <c r="G46" i="36"/>
  <c r="D46" i="36"/>
  <c r="H38" i="36"/>
  <c r="I176" i="36"/>
  <c r="I383" i="35"/>
  <c r="I410" i="36"/>
  <c r="I253" i="35"/>
  <c r="I194" i="36"/>
  <c r="I149" i="35"/>
  <c r="C42" i="36" l="1"/>
  <c r="D42" i="36"/>
  <c r="I124" i="35"/>
  <c r="E42" i="36"/>
  <c r="I298" i="36"/>
  <c r="I254" i="36"/>
  <c r="I120" i="36"/>
  <c r="I150" i="36"/>
  <c r="I142" i="36"/>
  <c r="I227" i="35"/>
  <c r="C37" i="36"/>
  <c r="I297" i="36"/>
  <c r="I279" i="35"/>
  <c r="I401" i="36"/>
  <c r="I228" i="36"/>
  <c r="I302" i="36"/>
  <c r="I332" i="36"/>
  <c r="I380" i="36"/>
  <c r="D45" i="35"/>
  <c r="D19" i="35" s="1"/>
  <c r="I272" i="35"/>
  <c r="C45" i="35"/>
  <c r="H45" i="35"/>
  <c r="H19" i="35" s="1"/>
  <c r="G37" i="36"/>
  <c r="E37" i="36"/>
  <c r="I146" i="36"/>
  <c r="E45" i="35"/>
  <c r="E19" i="35" s="1"/>
  <c r="D37" i="36"/>
  <c r="I280" i="35"/>
  <c r="I193" i="36"/>
  <c r="I250" i="36"/>
  <c r="I406" i="36"/>
  <c r="I435" i="35"/>
  <c r="I167" i="36"/>
  <c r="H37" i="36"/>
  <c r="I354" i="36"/>
  <c r="I172" i="36"/>
  <c r="I276" i="36"/>
  <c r="G45" i="35"/>
  <c r="G19" i="35" s="1"/>
  <c r="I375" i="36"/>
  <c r="I324" i="36"/>
  <c r="B38" i="36" l="1"/>
  <c r="I116" i="35"/>
  <c r="I141" i="36"/>
  <c r="I331" i="35"/>
  <c r="I123" i="35"/>
  <c r="B46" i="36"/>
  <c r="H47" i="36"/>
  <c r="G47" i="36"/>
  <c r="I328" i="36"/>
  <c r="I323" i="36"/>
  <c r="I224" i="36" l="1"/>
  <c r="B42" i="36"/>
  <c r="B45" i="35"/>
  <c r="I45" i="35" s="1"/>
  <c r="I219" i="36"/>
  <c r="B37" i="36"/>
  <c r="I125" i="36"/>
  <c r="I46" i="36"/>
  <c r="B97" i="35"/>
  <c r="I591" i="35"/>
  <c r="I38" i="36"/>
  <c r="C97" i="35"/>
  <c r="C19" i="35" s="1"/>
  <c r="C600" i="35"/>
  <c r="I281" i="36"/>
  <c r="I37" i="36" l="1"/>
  <c r="I42" i="36"/>
  <c r="B19" i="35"/>
  <c r="I19" i="35" s="1"/>
  <c r="I97" i="35"/>
  <c r="I382" i="36"/>
  <c r="I252" i="36"/>
  <c r="I148" i="36"/>
  <c r="I174" i="36"/>
  <c r="I200" i="36"/>
  <c r="I408" i="36"/>
  <c r="I304" i="36"/>
  <c r="I356" i="36"/>
  <c r="I330" i="36" l="1"/>
  <c r="I278" i="36"/>
  <c r="I226" i="36"/>
  <c r="I434" i="36"/>
  <c r="E93" i="1" l="1"/>
  <c r="I587" i="1"/>
  <c r="C90" i="1"/>
  <c r="D90" i="1"/>
  <c r="B90" i="1" l="1"/>
  <c r="I90" i="1" s="1"/>
  <c r="I584" i="1"/>
  <c r="I93" i="1"/>
  <c r="E15" i="1"/>
  <c r="I15" i="1" s="1"/>
  <c r="I298" i="1" l="1"/>
  <c r="I168" i="1"/>
  <c r="I272" i="1"/>
  <c r="I350" i="1"/>
  <c r="I376" i="1"/>
  <c r="I220" i="1"/>
  <c r="I194" i="1"/>
  <c r="I142" i="1"/>
  <c r="I402" i="1"/>
  <c r="I324" i="1"/>
  <c r="I428" i="1"/>
  <c r="I246" i="1" l="1"/>
  <c r="D85" i="1"/>
  <c r="B85" i="1"/>
  <c r="I579" i="1"/>
  <c r="E38" i="1"/>
  <c r="E12" i="1" s="1"/>
  <c r="H38" i="1"/>
  <c r="H12" i="1" s="1"/>
  <c r="C38" i="1"/>
  <c r="C12" i="1" s="1"/>
  <c r="G38" i="1"/>
  <c r="G12" i="1" s="1"/>
  <c r="D38" i="1"/>
  <c r="D12" i="1" s="1"/>
  <c r="B38" i="1" l="1"/>
  <c r="I116" i="1"/>
  <c r="I85" i="1"/>
  <c r="I319" i="1" l="1"/>
  <c r="I371" i="1"/>
  <c r="I397" i="1"/>
  <c r="H33" i="1"/>
  <c r="I345" i="1"/>
  <c r="I189" i="1"/>
  <c r="I293" i="1"/>
  <c r="B33" i="1"/>
  <c r="I111" i="1"/>
  <c r="I423" i="1"/>
  <c r="C33" i="1"/>
  <c r="I137" i="1"/>
  <c r="I215" i="1"/>
  <c r="I163" i="1"/>
  <c r="G33" i="1"/>
  <c r="I267" i="1"/>
  <c r="I38" i="1"/>
  <c r="B12" i="1"/>
  <c r="I12" i="1" s="1"/>
  <c r="D33" i="1"/>
  <c r="E33" i="1"/>
  <c r="I241" i="1"/>
  <c r="C7" i="1" l="1"/>
  <c r="D7" i="1"/>
  <c r="E7" i="1"/>
  <c r="G7" i="1"/>
  <c r="I33" i="1"/>
  <c r="B7" i="1"/>
  <c r="H7" i="1"/>
  <c r="I7" i="1" l="1"/>
  <c r="I512" i="35" l="1"/>
  <c r="F70" i="35"/>
  <c r="I512" i="36"/>
  <c r="I511" i="34" l="1"/>
  <c r="F69" i="34"/>
  <c r="I70" i="35"/>
  <c r="F18" i="35"/>
  <c r="I511" i="32"/>
  <c r="F69" i="32"/>
  <c r="F17" i="32" l="1"/>
  <c r="I69" i="32"/>
  <c r="I69" i="34"/>
  <c r="F17" i="34"/>
  <c r="I511" i="8"/>
  <c r="F69" i="8"/>
  <c r="I512" i="34"/>
  <c r="F17" i="8" l="1"/>
  <c r="I69" i="8"/>
  <c r="I486" i="1" l="1"/>
  <c r="F70" i="1"/>
  <c r="I70" i="1" l="1"/>
  <c r="F18" i="1"/>
  <c r="I282" i="32" l="1"/>
  <c r="I152" i="32"/>
  <c r="C86" i="32"/>
  <c r="H86" i="32"/>
  <c r="G86" i="32"/>
  <c r="E86" i="32"/>
  <c r="I632" i="32" l="1"/>
  <c r="I307" i="32"/>
  <c r="I333" i="32"/>
  <c r="I255" i="32"/>
  <c r="I438" i="32"/>
  <c r="I334" i="32"/>
  <c r="I412" i="32"/>
  <c r="I229" i="32"/>
  <c r="I281" i="32"/>
  <c r="I230" i="32"/>
  <c r="I203" i="32"/>
  <c r="I308" i="32"/>
  <c r="G47" i="32"/>
  <c r="I256" i="32"/>
  <c r="I437" i="32"/>
  <c r="I151" i="32"/>
  <c r="E47" i="32"/>
  <c r="H47" i="32"/>
  <c r="I178" i="32"/>
  <c r="I385" i="32"/>
  <c r="I386" i="32"/>
  <c r="I177" i="32" l="1"/>
  <c r="I125" i="32"/>
  <c r="I411" i="32"/>
  <c r="I126" i="32"/>
  <c r="I358" i="35" l="1"/>
  <c r="I436" i="35"/>
  <c r="I410" i="35" l="1"/>
  <c r="I384" i="35"/>
  <c r="I228" i="35"/>
  <c r="I254" i="35"/>
  <c r="I202" i="35"/>
  <c r="I176" i="35"/>
  <c r="I306" i="35"/>
  <c r="I332" i="35" l="1"/>
  <c r="B46" i="35"/>
  <c r="D46" i="35"/>
  <c r="D20" i="35" s="1"/>
  <c r="G46" i="35"/>
  <c r="G20" i="35" s="1"/>
  <c r="H46" i="35"/>
  <c r="H20" i="35" s="1"/>
  <c r="C46" i="35"/>
  <c r="C20" i="35" s="1"/>
  <c r="E46" i="35"/>
  <c r="E20" i="35" s="1"/>
  <c r="I319" i="35" l="1"/>
  <c r="I345" i="35"/>
  <c r="I423" i="35"/>
  <c r="I215" i="35"/>
  <c r="I267" i="35"/>
  <c r="I163" i="35"/>
  <c r="I293" i="35"/>
  <c r="B20" i="35"/>
  <c r="I20" i="35" s="1"/>
  <c r="I46" i="35"/>
  <c r="I150" i="35"/>
  <c r="I189" i="35"/>
  <c r="I241" i="35"/>
  <c r="I246" i="35"/>
  <c r="I350" i="35"/>
  <c r="I168" i="35"/>
  <c r="I220" i="35"/>
  <c r="I428" i="35"/>
  <c r="I324" i="35"/>
  <c r="I402" i="35"/>
  <c r="I194" i="35"/>
  <c r="I298" i="35"/>
  <c r="I376" i="35"/>
  <c r="B38" i="35" l="1"/>
  <c r="I137" i="35"/>
  <c r="I397" i="35"/>
  <c r="I301" i="35"/>
  <c r="I379" i="35"/>
  <c r="I145" i="35"/>
  <c r="H38" i="35"/>
  <c r="H12" i="35" s="1"/>
  <c r="D41" i="35"/>
  <c r="D15" i="35" s="1"/>
  <c r="I256" i="35"/>
  <c r="I197" i="35"/>
  <c r="I431" i="35"/>
  <c r="E41" i="35"/>
  <c r="I405" i="35"/>
  <c r="E38" i="35"/>
  <c r="E12" i="35" s="1"/>
  <c r="G38" i="35"/>
  <c r="G12" i="35" s="1"/>
  <c r="C41" i="35"/>
  <c r="C15" i="35" s="1"/>
  <c r="I275" i="35"/>
  <c r="I204" i="35"/>
  <c r="I353" i="35"/>
  <c r="C38" i="35"/>
  <c r="C12" i="35" s="1"/>
  <c r="G41" i="35"/>
  <c r="G15" i="35" s="1"/>
  <c r="I249" i="35"/>
  <c r="I171" i="35"/>
  <c r="I308" i="35"/>
  <c r="I223" i="35"/>
  <c r="D38" i="35"/>
  <c r="D12" i="35" s="1"/>
  <c r="H41" i="35"/>
  <c r="H15" i="35" s="1"/>
  <c r="I327" i="35"/>
  <c r="B41" i="35" l="1"/>
  <c r="E33" i="35"/>
  <c r="I119" i="35"/>
  <c r="B12" i="35"/>
  <c r="I12" i="35" s="1"/>
  <c r="I38" i="35"/>
  <c r="I142" i="35"/>
  <c r="G48" i="35"/>
  <c r="G22" i="35" s="1"/>
  <c r="H33" i="35"/>
  <c r="G33" i="35"/>
  <c r="D33" i="35"/>
  <c r="E48" i="35"/>
  <c r="E22" i="35" s="1"/>
  <c r="C48" i="35"/>
  <c r="C22" i="35" s="1"/>
  <c r="I282" i="35"/>
  <c r="D48" i="35"/>
  <c r="H48" i="35"/>
  <c r="H22" i="35" s="1"/>
  <c r="C33" i="35"/>
  <c r="G7" i="35" l="1"/>
  <c r="H7" i="35"/>
  <c r="E7" i="35"/>
  <c r="C7" i="35"/>
  <c r="I178" i="35"/>
  <c r="B48" i="35"/>
  <c r="I41" i="35"/>
  <c r="B15" i="35"/>
  <c r="I371" i="35"/>
  <c r="B33" i="35"/>
  <c r="I333" i="35"/>
  <c r="I255" i="35"/>
  <c r="I437" i="35"/>
  <c r="I151" i="35"/>
  <c r="I307" i="35"/>
  <c r="I229" i="35"/>
  <c r="I177" i="35"/>
  <c r="I48" i="35" l="1"/>
  <c r="I385" i="35"/>
  <c r="I125" i="35"/>
  <c r="I33" i="35"/>
  <c r="I281" i="35"/>
  <c r="I203" i="35"/>
  <c r="I411" i="35"/>
  <c r="I595" i="35" l="1"/>
  <c r="B101" i="35"/>
  <c r="I101" i="35" s="1"/>
  <c r="I596" i="35"/>
  <c r="B102" i="35"/>
  <c r="I102" i="35" s="1"/>
  <c r="E93" i="35"/>
  <c r="I587" i="35"/>
  <c r="E600" i="35"/>
  <c r="E50" i="35"/>
  <c r="E24" i="35" s="1"/>
  <c r="D50" i="35"/>
  <c r="D24" i="35" s="1"/>
  <c r="C50" i="35"/>
  <c r="C24" i="35" s="1"/>
  <c r="I93" i="35" l="1"/>
  <c r="E15" i="35"/>
  <c r="I15" i="35" s="1"/>
  <c r="I232" i="35"/>
  <c r="I569" i="35"/>
  <c r="I153" i="35"/>
  <c r="I283" i="35"/>
  <c r="I179" i="35"/>
  <c r="I517" i="35"/>
  <c r="I518" i="35"/>
  <c r="I309" i="35"/>
  <c r="I570" i="35"/>
  <c r="I543" i="35"/>
  <c r="I387" i="35"/>
  <c r="I258" i="35"/>
  <c r="I257" i="35"/>
  <c r="I544" i="35"/>
  <c r="I335" i="35"/>
  <c r="I413" i="35"/>
  <c r="I361" i="35"/>
  <c r="I439" i="35"/>
  <c r="I205" i="35"/>
  <c r="I231" i="35"/>
  <c r="I388" i="35"/>
  <c r="I466" i="35" l="1"/>
  <c r="F76" i="35"/>
  <c r="I465" i="35"/>
  <c r="F75" i="35"/>
  <c r="B49" i="35"/>
  <c r="I226" i="34"/>
  <c r="I200" i="34"/>
  <c r="I174" i="34"/>
  <c r="I304" i="34"/>
  <c r="I356" i="34"/>
  <c r="I148" i="34"/>
  <c r="I380" i="34"/>
  <c r="I146" i="34"/>
  <c r="D49" i="35"/>
  <c r="D23" i="35" s="1"/>
  <c r="G49" i="35"/>
  <c r="G23" i="35" s="1"/>
  <c r="I354" i="34"/>
  <c r="E49" i="35"/>
  <c r="E23" i="35" s="1"/>
  <c r="C49" i="35"/>
  <c r="C23" i="35" s="1"/>
  <c r="I432" i="34"/>
  <c r="I382" i="34"/>
  <c r="I434" i="34"/>
  <c r="I408" i="34"/>
  <c r="I328" i="34"/>
  <c r="I302" i="34"/>
  <c r="I224" i="34"/>
  <c r="H49" i="35"/>
  <c r="H23" i="35" s="1"/>
  <c r="I172" i="34"/>
  <c r="I250" i="34"/>
  <c r="I252" i="34"/>
  <c r="I406" i="34"/>
  <c r="I127" i="35" l="1"/>
  <c r="B23" i="35"/>
  <c r="I49" i="35"/>
  <c r="I330" i="34"/>
  <c r="F23" i="35"/>
  <c r="I23" i="35" s="1"/>
  <c r="I75" i="35"/>
  <c r="F24" i="35"/>
  <c r="I76" i="35"/>
  <c r="G44" i="34"/>
  <c r="D44" i="34"/>
  <c r="E44" i="34"/>
  <c r="G42" i="34"/>
  <c r="G16" i="34" s="1"/>
  <c r="H42" i="34"/>
  <c r="H16" i="34" s="1"/>
  <c r="I195" i="34"/>
  <c r="E42" i="34"/>
  <c r="C42" i="34"/>
  <c r="H44" i="34"/>
  <c r="H47" i="35"/>
  <c r="C44" i="34"/>
  <c r="C18" i="34" s="1"/>
  <c r="E47" i="35"/>
  <c r="G47" i="35"/>
  <c r="D42" i="34"/>
  <c r="I120" i="34" l="1"/>
  <c r="B42" i="34"/>
  <c r="I128" i="35"/>
  <c r="B50" i="35"/>
  <c r="I122" i="34"/>
  <c r="B44" i="34"/>
  <c r="I376" i="34"/>
  <c r="I225" i="34"/>
  <c r="I407" i="34"/>
  <c r="I168" i="34"/>
  <c r="I147" i="34"/>
  <c r="I402" i="34"/>
  <c r="I381" i="34"/>
  <c r="I251" i="34"/>
  <c r="I220" i="34"/>
  <c r="I194" i="34"/>
  <c r="I428" i="34"/>
  <c r="I329" i="34"/>
  <c r="I173" i="34"/>
  <c r="I246" i="34"/>
  <c r="I142" i="34"/>
  <c r="I199" i="34"/>
  <c r="I350" i="34"/>
  <c r="I355" i="34"/>
  <c r="I298" i="34"/>
  <c r="I345" i="34" l="1"/>
  <c r="I241" i="34"/>
  <c r="I324" i="34"/>
  <c r="I189" i="34"/>
  <c r="I137" i="34"/>
  <c r="I433" i="34"/>
  <c r="I215" i="34"/>
  <c r="I423" i="34"/>
  <c r="B24" i="35"/>
  <c r="I24" i="35" s="1"/>
  <c r="I50" i="35"/>
  <c r="I293" i="34"/>
  <c r="I397" i="34"/>
  <c r="I319" i="34"/>
  <c r="I44" i="34"/>
  <c r="I42" i="34"/>
  <c r="I163" i="34"/>
  <c r="I267" i="34"/>
  <c r="I323" i="34"/>
  <c r="I245" i="34"/>
  <c r="C38" i="34"/>
  <c r="D38" i="34"/>
  <c r="I197" i="34"/>
  <c r="I249" i="34"/>
  <c r="I171" i="34"/>
  <c r="I275" i="34"/>
  <c r="E38" i="34"/>
  <c r="E12" i="34" s="1"/>
  <c r="I223" i="34"/>
  <c r="I327" i="34"/>
  <c r="I301" i="34"/>
  <c r="I405" i="34"/>
  <c r="I375" i="34"/>
  <c r="I219" i="34"/>
  <c r="I145" i="34"/>
  <c r="H38" i="34"/>
  <c r="H12" i="34" s="1"/>
  <c r="I431" i="34"/>
  <c r="I111" i="34"/>
  <c r="I353" i="34"/>
  <c r="I167" i="34"/>
  <c r="G38" i="34"/>
  <c r="G12" i="34" s="1"/>
  <c r="I349" i="34"/>
  <c r="I141" i="34"/>
  <c r="I427" i="34"/>
  <c r="I193" i="34"/>
  <c r="I379" i="34"/>
  <c r="I401" i="34"/>
  <c r="I121" i="34" l="1"/>
  <c r="I116" i="34"/>
  <c r="B38" i="34"/>
  <c r="E41" i="34"/>
  <c r="I282" i="34"/>
  <c r="H41" i="34"/>
  <c r="H15" i="34" s="1"/>
  <c r="I308" i="34"/>
  <c r="D41" i="34"/>
  <c r="D15" i="34" s="1"/>
  <c r="I204" i="34"/>
  <c r="C41" i="34"/>
  <c r="C15" i="34" s="1"/>
  <c r="G41" i="34"/>
  <c r="G15" i="34" s="1"/>
  <c r="I178" i="34"/>
  <c r="I115" i="34" l="1"/>
  <c r="I38" i="34"/>
  <c r="B41" i="34"/>
  <c r="I119" i="34"/>
  <c r="I256" i="34"/>
  <c r="C33" i="34"/>
  <c r="D33" i="34"/>
  <c r="B43" i="34" l="1"/>
  <c r="B15" i="34"/>
  <c r="I41" i="34"/>
  <c r="C7" i="34"/>
  <c r="B33" i="34"/>
  <c r="D95" i="34"/>
  <c r="C95" i="34"/>
  <c r="H33" i="34"/>
  <c r="H43" i="34"/>
  <c r="H17" i="34" s="1"/>
  <c r="G43" i="34"/>
  <c r="G17" i="34" s="1"/>
  <c r="C43" i="34"/>
  <c r="G33" i="34"/>
  <c r="E95" i="34"/>
  <c r="E43" i="34"/>
  <c r="D43" i="34"/>
  <c r="C17" i="34" l="1"/>
  <c r="D17" i="34"/>
  <c r="H7" i="34"/>
  <c r="E17" i="34"/>
  <c r="I589" i="34"/>
  <c r="B95" i="34"/>
  <c r="I95" i="34" s="1"/>
  <c r="I43" i="34"/>
  <c r="I371" i="34"/>
  <c r="E33" i="34"/>
  <c r="G7" i="34"/>
  <c r="I303" i="34"/>
  <c r="D48" i="34"/>
  <c r="E48" i="34"/>
  <c r="E22" i="34" s="1"/>
  <c r="H48" i="34"/>
  <c r="H22" i="34" s="1"/>
  <c r="C48" i="34"/>
  <c r="C22" i="34" s="1"/>
  <c r="G48" i="34"/>
  <c r="G22" i="34" s="1"/>
  <c r="I307" i="34" l="1"/>
  <c r="E7" i="34"/>
  <c r="B17" i="34"/>
  <c r="I17" i="34" s="1"/>
  <c r="B48" i="34"/>
  <c r="I126" i="34"/>
  <c r="I33" i="34"/>
  <c r="D100" i="34"/>
  <c r="D22" i="34" s="1"/>
  <c r="I333" i="34" l="1"/>
  <c r="I594" i="34"/>
  <c r="B100" i="34"/>
  <c r="I100" i="34" s="1"/>
  <c r="I48" i="34"/>
  <c r="I385" i="34"/>
  <c r="B22" i="34" l="1"/>
  <c r="I22" i="34" s="1"/>
  <c r="G47" i="34"/>
  <c r="E47" i="34"/>
  <c r="H47" i="34"/>
  <c r="AI279" i="41" l="1"/>
  <c r="AI227" i="41"/>
  <c r="AI331" i="41"/>
  <c r="AI435" i="41"/>
  <c r="AI357" i="41"/>
  <c r="AI175" i="41"/>
  <c r="AI383" i="41"/>
  <c r="AI253" i="41"/>
  <c r="AI113" i="41"/>
  <c r="AI149" i="41"/>
  <c r="AI201" i="41"/>
  <c r="AI305" i="41"/>
  <c r="AI409" i="41"/>
  <c r="W35" i="41" l="1"/>
  <c r="AF35" i="41"/>
  <c r="AI347" i="41"/>
  <c r="AH35" i="41"/>
  <c r="Y35" i="41"/>
  <c r="Z35" i="41"/>
  <c r="AC35" i="41"/>
  <c r="AI332" i="41"/>
  <c r="AG35" i="41"/>
  <c r="AE35" i="41"/>
  <c r="AA35" i="41"/>
  <c r="AD35" i="41"/>
  <c r="X35" i="41"/>
  <c r="V35" i="41"/>
  <c r="AI228" i="41"/>
  <c r="Z46" i="41"/>
  <c r="V46" i="41"/>
  <c r="AI124" i="41"/>
  <c r="S357" i="41"/>
  <c r="AI358" i="41"/>
  <c r="AI254" i="41"/>
  <c r="AI150" i="41"/>
  <c r="X46" i="41"/>
  <c r="S113" i="41"/>
  <c r="S305" i="41"/>
  <c r="S435" i="41"/>
  <c r="AI269" i="41"/>
  <c r="AI384" i="41"/>
  <c r="AI280" i="41"/>
  <c r="AI176" i="41"/>
  <c r="AI410" i="41"/>
  <c r="AI306" i="41"/>
  <c r="AI399" i="41"/>
  <c r="AI295" i="41"/>
  <c r="AI191" i="41"/>
  <c r="AH46" i="41"/>
  <c r="S253" i="41"/>
  <c r="S383" i="41"/>
  <c r="S175" i="41"/>
  <c r="AI243" i="41"/>
  <c r="AI202" i="41"/>
  <c r="W46" i="41"/>
  <c r="AD46" i="41"/>
  <c r="S409" i="41"/>
  <c r="S201" i="41"/>
  <c r="Y46" i="41"/>
  <c r="AI373" i="41"/>
  <c r="AI165" i="41"/>
  <c r="S227" i="41"/>
  <c r="AC46" i="41"/>
  <c r="AE46" i="41"/>
  <c r="S331" i="41"/>
  <c r="AI139" i="41"/>
  <c r="AA46" i="41"/>
  <c r="AI436" i="41"/>
  <c r="AI425" i="41"/>
  <c r="AI321" i="41"/>
  <c r="AI217" i="41"/>
  <c r="AG46" i="41"/>
  <c r="AF46" i="41"/>
  <c r="S149" i="41"/>
  <c r="S279" i="41"/>
  <c r="Y45" i="41"/>
  <c r="AA45" i="41"/>
  <c r="AC45" i="41"/>
  <c r="X45" i="41"/>
  <c r="AH45" i="41"/>
  <c r="W45" i="41"/>
  <c r="AE45" i="41"/>
  <c r="AG45" i="41"/>
  <c r="Z45" i="41"/>
  <c r="AD45" i="41"/>
  <c r="AF45" i="41"/>
  <c r="S191" i="41" l="1"/>
  <c r="AI35" i="41"/>
  <c r="S399" i="41"/>
  <c r="I201" i="41"/>
  <c r="AC41" i="41"/>
  <c r="S280" i="41"/>
  <c r="I279" i="41"/>
  <c r="I357" i="41"/>
  <c r="S150" i="41"/>
  <c r="S358" i="41"/>
  <c r="AI346" i="41"/>
  <c r="I305" i="41"/>
  <c r="Q35" i="41"/>
  <c r="X41" i="41"/>
  <c r="S332" i="41"/>
  <c r="M35" i="41"/>
  <c r="O35" i="41"/>
  <c r="I331" i="41"/>
  <c r="S202" i="41"/>
  <c r="N35" i="41"/>
  <c r="I253" i="41"/>
  <c r="L35" i="41"/>
  <c r="R35" i="41"/>
  <c r="V41" i="41"/>
  <c r="AI119" i="41"/>
  <c r="AI327" i="41"/>
  <c r="AI301" i="41"/>
  <c r="N46" i="41"/>
  <c r="S321" i="41"/>
  <c r="AI111" i="41"/>
  <c r="AD41" i="41"/>
  <c r="W41" i="41"/>
  <c r="I113" i="41"/>
  <c r="S347" i="41"/>
  <c r="Q46" i="41"/>
  <c r="Y41" i="41"/>
  <c r="AI424" i="41"/>
  <c r="AF41" i="41"/>
  <c r="AI223" i="41"/>
  <c r="AI431" i="41"/>
  <c r="AI197" i="41"/>
  <c r="S384" i="41"/>
  <c r="I383" i="41"/>
  <c r="S217" i="41"/>
  <c r="S425" i="41"/>
  <c r="S254" i="41"/>
  <c r="AI46" i="41"/>
  <c r="AI145" i="41"/>
  <c r="I409" i="41"/>
  <c r="AE41" i="41"/>
  <c r="S243" i="41"/>
  <c r="S176" i="41"/>
  <c r="I175" i="41"/>
  <c r="R46" i="41"/>
  <c r="AI249" i="41"/>
  <c r="S373" i="41"/>
  <c r="I149" i="41"/>
  <c r="AH41" i="41"/>
  <c r="AA41" i="41"/>
  <c r="S295" i="41"/>
  <c r="S436" i="41"/>
  <c r="I227" i="41"/>
  <c r="S269" i="41"/>
  <c r="S139" i="41"/>
  <c r="S306" i="41"/>
  <c r="V45" i="41"/>
  <c r="AI45" i="41" s="1"/>
  <c r="AI123" i="41"/>
  <c r="S410" i="41"/>
  <c r="AI398" i="41"/>
  <c r="AI171" i="41"/>
  <c r="AI275" i="41"/>
  <c r="AI405" i="41"/>
  <c r="L46" i="41"/>
  <c r="S124" i="41"/>
  <c r="S165" i="41"/>
  <c r="I435" i="41"/>
  <c r="AI372" i="41"/>
  <c r="AG41" i="41"/>
  <c r="Z41" i="41"/>
  <c r="AI353" i="41"/>
  <c r="AI379" i="41"/>
  <c r="M46" i="41"/>
  <c r="S228" i="41"/>
  <c r="O46" i="41"/>
  <c r="Q45" i="41"/>
  <c r="M45" i="41"/>
  <c r="R45" i="41"/>
  <c r="N45" i="41"/>
  <c r="O45" i="41"/>
  <c r="I384" i="41"/>
  <c r="S35" i="41" l="1"/>
  <c r="AJ35" i="41" s="1"/>
  <c r="I217" i="41"/>
  <c r="G35" i="41"/>
  <c r="I254" i="41"/>
  <c r="S353" i="41"/>
  <c r="H35" i="41"/>
  <c r="I425" i="41"/>
  <c r="AI164" i="41"/>
  <c r="S405" i="41"/>
  <c r="AA34" i="41"/>
  <c r="I321" i="41"/>
  <c r="AI320" i="41"/>
  <c r="I295" i="41"/>
  <c r="S301" i="41"/>
  <c r="G46" i="41"/>
  <c r="I176" i="41"/>
  <c r="D35" i="41"/>
  <c r="C35" i="41"/>
  <c r="I358" i="41"/>
  <c r="I347" i="41"/>
  <c r="S171" i="41"/>
  <c r="E35" i="41"/>
  <c r="W34" i="41"/>
  <c r="Y34" i="41"/>
  <c r="I436" i="41"/>
  <c r="I399" i="41"/>
  <c r="L45" i="41"/>
  <c r="S123" i="41"/>
  <c r="I165" i="41"/>
  <c r="S379" i="41"/>
  <c r="S372" i="41"/>
  <c r="AI112" i="41"/>
  <c r="V34" i="41"/>
  <c r="I410" i="41"/>
  <c r="I202" i="41"/>
  <c r="AI216" i="41"/>
  <c r="S327" i="41"/>
  <c r="R41" i="41"/>
  <c r="R15" i="41" s="1"/>
  <c r="B46" i="41"/>
  <c r="I124" i="41"/>
  <c r="S145" i="41"/>
  <c r="S398" i="41"/>
  <c r="AI41" i="41"/>
  <c r="S223" i="41"/>
  <c r="AG34" i="41"/>
  <c r="I269" i="41"/>
  <c r="I332" i="41"/>
  <c r="S197" i="41"/>
  <c r="L41" i="41"/>
  <c r="S119" i="41"/>
  <c r="Q41" i="41"/>
  <c r="Q15" i="41" s="1"/>
  <c r="S346" i="41"/>
  <c r="B35" i="41"/>
  <c r="I306" i="41"/>
  <c r="I280" i="41"/>
  <c r="I373" i="41"/>
  <c r="H46" i="41"/>
  <c r="I243" i="41"/>
  <c r="N41" i="41"/>
  <c r="N15" i="41" s="1"/>
  <c r="S111" i="41"/>
  <c r="AD34" i="41"/>
  <c r="I150" i="41"/>
  <c r="AI138" i="41"/>
  <c r="E46" i="41"/>
  <c r="S275" i="41"/>
  <c r="AI268" i="41"/>
  <c r="AH34" i="41"/>
  <c r="I139" i="41"/>
  <c r="AI242" i="41"/>
  <c r="AC34" i="41"/>
  <c r="X34" i="41"/>
  <c r="S424" i="41"/>
  <c r="S249" i="41"/>
  <c r="S46" i="41"/>
  <c r="AJ46" i="41" s="1"/>
  <c r="I191" i="41"/>
  <c r="AF34" i="41"/>
  <c r="AI294" i="41"/>
  <c r="D46" i="41"/>
  <c r="AE34" i="41"/>
  <c r="Z34" i="41"/>
  <c r="AI190" i="41"/>
  <c r="S431" i="41"/>
  <c r="O41" i="41"/>
  <c r="I228" i="41"/>
  <c r="C46" i="41"/>
  <c r="M41" i="41"/>
  <c r="M15" i="41" s="1"/>
  <c r="E45" i="41"/>
  <c r="H45" i="41"/>
  <c r="D45" i="41"/>
  <c r="C41" i="41"/>
  <c r="C15" i="41" s="1"/>
  <c r="C45" i="41"/>
  <c r="G45" i="41"/>
  <c r="I197" i="41" l="1"/>
  <c r="I379" i="41"/>
  <c r="I398" i="41"/>
  <c r="I275" i="41"/>
  <c r="X33" i="41"/>
  <c r="S190" i="41"/>
  <c r="AI345" i="41"/>
  <c r="AI267" i="41"/>
  <c r="AI293" i="41"/>
  <c r="AI215" i="41"/>
  <c r="AD33" i="41"/>
  <c r="AC33" i="41"/>
  <c r="I223" i="41"/>
  <c r="I145" i="41"/>
  <c r="AI137" i="41"/>
  <c r="V33" i="41"/>
  <c r="AH33" i="41"/>
  <c r="I119" i="41"/>
  <c r="B41" i="41"/>
  <c r="S242" i="41"/>
  <c r="S138" i="41"/>
  <c r="I424" i="41"/>
  <c r="I327" i="41"/>
  <c r="Q34" i="41"/>
  <c r="L15" i="41"/>
  <c r="S41" i="41"/>
  <c r="AJ41" i="41" s="1"/>
  <c r="AI371" i="41"/>
  <c r="I346" i="41"/>
  <c r="I35" i="41"/>
  <c r="I111" i="41"/>
  <c r="AI163" i="41"/>
  <c r="AG33" i="41"/>
  <c r="AI241" i="41"/>
  <c r="I431" i="41"/>
  <c r="O34" i="41"/>
  <c r="I46" i="41"/>
  <c r="AI34" i="41"/>
  <c r="R34" i="41"/>
  <c r="AI189" i="41"/>
  <c r="D41" i="41"/>
  <c r="D15" i="41" s="1"/>
  <c r="W33" i="41"/>
  <c r="I301" i="41"/>
  <c r="S164" i="41"/>
  <c r="S268" i="41"/>
  <c r="I353" i="41"/>
  <c r="S112" i="41"/>
  <c r="L34" i="41"/>
  <c r="B45" i="41"/>
  <c r="I123" i="41"/>
  <c r="S294" i="41"/>
  <c r="H41" i="41"/>
  <c r="H15" i="41" s="1"/>
  <c r="AF33" i="41"/>
  <c r="Z33" i="41"/>
  <c r="G41" i="41"/>
  <c r="G15" i="41" s="1"/>
  <c r="I405" i="41"/>
  <c r="S216" i="41"/>
  <c r="E41" i="41"/>
  <c r="S320" i="41"/>
  <c r="S45" i="41"/>
  <c r="AJ45" i="41" s="1"/>
  <c r="AI423" i="41"/>
  <c r="AA33" i="41"/>
  <c r="I249" i="41"/>
  <c r="AI319" i="41"/>
  <c r="I171" i="41"/>
  <c r="AI397" i="41"/>
  <c r="Y33" i="41"/>
  <c r="AE33" i="41"/>
  <c r="N34" i="41"/>
  <c r="I372" i="41"/>
  <c r="M34" i="41"/>
  <c r="I268" i="41" l="1"/>
  <c r="I216" i="41"/>
  <c r="N33" i="41"/>
  <c r="C34" i="41"/>
  <c r="S423" i="41"/>
  <c r="M33" i="41"/>
  <c r="E34" i="41"/>
  <c r="I190" i="41"/>
  <c r="S215" i="41"/>
  <c r="S293" i="41"/>
  <c r="G34" i="41"/>
  <c r="I242" i="41"/>
  <c r="I45" i="41"/>
  <c r="I294" i="41"/>
  <c r="S397" i="41"/>
  <c r="S189" i="41"/>
  <c r="I41" i="41"/>
  <c r="B15" i="41"/>
  <c r="I320" i="41"/>
  <c r="S163" i="41"/>
  <c r="S34" i="41"/>
  <c r="AJ34" i="41" s="1"/>
  <c r="O33" i="41"/>
  <c r="S241" i="41"/>
  <c r="H34" i="41"/>
  <c r="S137" i="41"/>
  <c r="L33" i="41"/>
  <c r="R33" i="41"/>
  <c r="I164" i="41"/>
  <c r="S345" i="41"/>
  <c r="Q33" i="41"/>
  <c r="I138" i="41"/>
  <c r="B34" i="41"/>
  <c r="I112" i="41"/>
  <c r="S267" i="41"/>
  <c r="S319" i="41"/>
  <c r="S371" i="41"/>
  <c r="D34" i="41"/>
  <c r="AI33" i="41"/>
  <c r="E33" i="41" l="1"/>
  <c r="I267" i="41"/>
  <c r="I371" i="41"/>
  <c r="C33" i="41"/>
  <c r="D33" i="41"/>
  <c r="I137" i="41"/>
  <c r="B33" i="41"/>
  <c r="I319" i="41"/>
  <c r="I163" i="41"/>
  <c r="I34" i="41"/>
  <c r="I397" i="41"/>
  <c r="G33" i="41"/>
  <c r="I423" i="41"/>
  <c r="S33" i="41"/>
  <c r="I241" i="41"/>
  <c r="I215" i="41"/>
  <c r="I189" i="41"/>
  <c r="I345" i="41"/>
  <c r="I293" i="41"/>
  <c r="H33" i="41"/>
  <c r="AJ33" i="41" l="1"/>
  <c r="I33" i="41"/>
  <c r="AI357" i="43" l="1"/>
  <c r="AI331" i="43"/>
  <c r="AI383" i="43"/>
  <c r="AI409" i="43"/>
  <c r="AI201" i="43"/>
  <c r="AI253" i="43"/>
  <c r="AI175" i="43"/>
  <c r="AI305" i="43"/>
  <c r="AI435" i="43"/>
  <c r="AI279" i="43"/>
  <c r="AI149" i="43"/>
  <c r="AI227" i="43"/>
  <c r="Y45" i="43"/>
  <c r="X45" i="43"/>
  <c r="AA45" i="43"/>
  <c r="AC45" i="43"/>
  <c r="AG45" i="43"/>
  <c r="AH45" i="43"/>
  <c r="W45" i="43"/>
  <c r="Z45" i="43"/>
  <c r="AD45" i="43"/>
  <c r="AE45" i="43"/>
  <c r="AF45" i="43"/>
  <c r="AI269" i="43" l="1"/>
  <c r="AI280" i="43"/>
  <c r="AI150" i="43"/>
  <c r="AI410" i="43"/>
  <c r="AF50" i="43"/>
  <c r="AI347" i="43"/>
  <c r="AI206" i="43"/>
  <c r="AI332" i="43"/>
  <c r="S201" i="43"/>
  <c r="AI243" i="43"/>
  <c r="AI388" i="43"/>
  <c r="AI165" i="43"/>
  <c r="AC50" i="43"/>
  <c r="Y50" i="43"/>
  <c r="S175" i="43"/>
  <c r="AI425" i="43"/>
  <c r="AI228" i="43"/>
  <c r="AH50" i="43"/>
  <c r="W50" i="43"/>
  <c r="S435" i="43"/>
  <c r="S331" i="43"/>
  <c r="V45" i="43"/>
  <c r="AI45" i="43" s="1"/>
  <c r="AI123" i="43"/>
  <c r="AI440" i="43"/>
  <c r="AI232" i="43"/>
  <c r="AI362" i="43"/>
  <c r="AI414" i="43"/>
  <c r="AI373" i="43"/>
  <c r="Z50" i="43"/>
  <c r="AI258" i="43"/>
  <c r="AI284" i="43"/>
  <c r="AI139" i="43"/>
  <c r="AI202" i="43"/>
  <c r="AI358" i="43"/>
  <c r="S253" i="43"/>
  <c r="AI321" i="43"/>
  <c r="AI180" i="43"/>
  <c r="AI154" i="43"/>
  <c r="AI436" i="43"/>
  <c r="X50" i="43"/>
  <c r="AI310" i="43"/>
  <c r="AI306" i="43"/>
  <c r="S357" i="43"/>
  <c r="S383" i="43"/>
  <c r="AI217" i="43"/>
  <c r="S227" i="43"/>
  <c r="AI336" i="43"/>
  <c r="AI254" i="43"/>
  <c r="AI176" i="43"/>
  <c r="AI384" i="43"/>
  <c r="AG50" i="43"/>
  <c r="V50" i="43"/>
  <c r="AI128" i="43"/>
  <c r="AI191" i="43"/>
  <c r="AI295" i="43"/>
  <c r="AD50" i="43"/>
  <c r="S305" i="43"/>
  <c r="AI399" i="43"/>
  <c r="AE50" i="43"/>
  <c r="AA50" i="43"/>
  <c r="S149" i="43"/>
  <c r="S279" i="43"/>
  <c r="S409" i="43"/>
  <c r="R45" i="43"/>
  <c r="Q45" i="43"/>
  <c r="R50" i="43"/>
  <c r="N50" i="43"/>
  <c r="M50" i="43"/>
  <c r="N45" i="43"/>
  <c r="O45" i="43"/>
  <c r="M45" i="43"/>
  <c r="Q50" i="43"/>
  <c r="O50" i="43"/>
  <c r="X46" i="43"/>
  <c r="Y46" i="43"/>
  <c r="Z46" i="43"/>
  <c r="AD46" i="43"/>
  <c r="AH46" i="43"/>
  <c r="AG46" i="43"/>
  <c r="W46" i="43"/>
  <c r="AA46" i="43"/>
  <c r="AC46" i="43"/>
  <c r="AF46" i="43"/>
  <c r="AE46" i="43"/>
  <c r="Z35" i="43"/>
  <c r="W35" i="43"/>
  <c r="AH35" i="43"/>
  <c r="AA35" i="43"/>
  <c r="X35" i="43"/>
  <c r="Y35" i="43"/>
  <c r="AG35" i="43"/>
  <c r="AD35" i="43"/>
  <c r="AE35" i="43"/>
  <c r="AF35" i="43"/>
  <c r="AC35" i="43"/>
  <c r="I383" i="43" l="1"/>
  <c r="I227" i="43"/>
  <c r="I175" i="43"/>
  <c r="S202" i="43"/>
  <c r="I331" i="43"/>
  <c r="I435" i="43"/>
  <c r="S347" i="43"/>
  <c r="AI153" i="43"/>
  <c r="AI387" i="43"/>
  <c r="S321" i="43"/>
  <c r="Y49" i="43"/>
  <c r="S165" i="43"/>
  <c r="S410" i="43"/>
  <c r="AI179" i="43"/>
  <c r="AI309" i="43"/>
  <c r="X49" i="43"/>
  <c r="S128" i="43"/>
  <c r="AI361" i="43"/>
  <c r="S243" i="43"/>
  <c r="S373" i="43"/>
  <c r="S399" i="43"/>
  <c r="S332" i="43"/>
  <c r="I409" i="43"/>
  <c r="I279" i="43"/>
  <c r="AG49" i="43"/>
  <c r="W49" i="43"/>
  <c r="AI205" i="43"/>
  <c r="AI413" i="43"/>
  <c r="S228" i="43"/>
  <c r="I357" i="43"/>
  <c r="AH49" i="43"/>
  <c r="V49" i="43"/>
  <c r="AI127" i="43"/>
  <c r="S425" i="43"/>
  <c r="Z49" i="43"/>
  <c r="S269" i="43"/>
  <c r="AF49" i="43"/>
  <c r="S139" i="43"/>
  <c r="AI231" i="43"/>
  <c r="AI335" i="43"/>
  <c r="AI439" i="43"/>
  <c r="I201" i="43"/>
  <c r="I305" i="43"/>
  <c r="I149" i="43"/>
  <c r="AI283" i="43"/>
  <c r="AE49" i="43"/>
  <c r="S150" i="43"/>
  <c r="AI50" i="43"/>
  <c r="AC49" i="43"/>
  <c r="AI257" i="43"/>
  <c r="AD49" i="43"/>
  <c r="S384" i="43"/>
  <c r="L45" i="43"/>
  <c r="S123" i="43"/>
  <c r="S254" i="43"/>
  <c r="S191" i="43"/>
  <c r="S358" i="43"/>
  <c r="S436" i="43"/>
  <c r="S306" i="43"/>
  <c r="V35" i="43"/>
  <c r="AI35" i="43" s="1"/>
  <c r="AI113" i="43"/>
  <c r="V46" i="43"/>
  <c r="AI46" i="43" s="1"/>
  <c r="AI124" i="43"/>
  <c r="I253" i="43"/>
  <c r="S295" i="43"/>
  <c r="S217" i="43"/>
  <c r="S280" i="43"/>
  <c r="AA49" i="43"/>
  <c r="S176" i="43"/>
  <c r="N35" i="43"/>
  <c r="R46" i="43"/>
  <c r="O46" i="43"/>
  <c r="E45" i="43"/>
  <c r="G45" i="43"/>
  <c r="H45" i="43"/>
  <c r="Q35" i="43"/>
  <c r="N46" i="43"/>
  <c r="Q46" i="43"/>
  <c r="C45" i="43"/>
  <c r="R35" i="43"/>
  <c r="M35" i="43"/>
  <c r="O35" i="43"/>
  <c r="M46" i="43"/>
  <c r="D45" i="43"/>
  <c r="I384" i="43"/>
  <c r="I191" i="43" l="1"/>
  <c r="AI346" i="43"/>
  <c r="S179" i="43"/>
  <c r="I202" i="43"/>
  <c r="I243" i="43"/>
  <c r="AI353" i="43"/>
  <c r="AI405" i="43"/>
  <c r="AI301" i="43"/>
  <c r="I254" i="43"/>
  <c r="AI141" i="43"/>
  <c r="AI138" i="43"/>
  <c r="S257" i="43"/>
  <c r="I150" i="43"/>
  <c r="I176" i="43"/>
  <c r="S439" i="43"/>
  <c r="I399" i="43"/>
  <c r="I436" i="43"/>
  <c r="I165" i="43"/>
  <c r="AI216" i="43"/>
  <c r="AI424" i="43"/>
  <c r="AI398" i="43"/>
  <c r="L46" i="43"/>
  <c r="S124" i="43"/>
  <c r="AI197" i="43"/>
  <c r="AI402" i="43"/>
  <c r="AI320" i="43"/>
  <c r="I139" i="43"/>
  <c r="I347" i="43"/>
  <c r="AI249" i="43"/>
  <c r="AI190" i="43"/>
  <c r="AI427" i="43"/>
  <c r="AI193" i="43"/>
  <c r="S387" i="43"/>
  <c r="I332" i="43"/>
  <c r="I410" i="43"/>
  <c r="L35" i="43"/>
  <c r="S113" i="43"/>
  <c r="AI350" i="43"/>
  <c r="AI431" i="43"/>
  <c r="AI324" i="43"/>
  <c r="AI294" i="43"/>
  <c r="AI428" i="43"/>
  <c r="AI167" i="43"/>
  <c r="AI349" i="43"/>
  <c r="AI242" i="43"/>
  <c r="S153" i="43"/>
  <c r="O49" i="43"/>
  <c r="I280" i="43"/>
  <c r="AI49" i="43"/>
  <c r="AI297" i="43"/>
  <c r="AI245" i="43"/>
  <c r="I425" i="43"/>
  <c r="AI272" i="43"/>
  <c r="AI223" i="43"/>
  <c r="AI275" i="43"/>
  <c r="AI246" i="43"/>
  <c r="AI376" i="43"/>
  <c r="I269" i="43"/>
  <c r="M49" i="43"/>
  <c r="AI145" i="43"/>
  <c r="AI164" i="43"/>
  <c r="AI220" i="43"/>
  <c r="AI372" i="43"/>
  <c r="I373" i="43"/>
  <c r="I358" i="43"/>
  <c r="AI379" i="43"/>
  <c r="AI219" i="43"/>
  <c r="Q49" i="43"/>
  <c r="I306" i="43"/>
  <c r="R49" i="43"/>
  <c r="I295" i="43"/>
  <c r="AI171" i="43"/>
  <c r="AI268" i="43"/>
  <c r="B45" i="43"/>
  <c r="I123" i="43"/>
  <c r="AI327" i="43"/>
  <c r="AI298" i="43"/>
  <c r="AI168" i="43"/>
  <c r="I321" i="43"/>
  <c r="I228" i="43"/>
  <c r="S205" i="43"/>
  <c r="S283" i="43"/>
  <c r="N49" i="43"/>
  <c r="AI271" i="43"/>
  <c r="AI142" i="43"/>
  <c r="AI401" i="43"/>
  <c r="AI375" i="43"/>
  <c r="AI323" i="43"/>
  <c r="S361" i="43"/>
  <c r="S127" i="43"/>
  <c r="L49" i="43"/>
  <c r="S309" i="43"/>
  <c r="AI194" i="43"/>
  <c r="S231" i="43"/>
  <c r="S413" i="43"/>
  <c r="S335" i="43"/>
  <c r="I217" i="43"/>
  <c r="S45" i="43"/>
  <c r="AJ45" i="43" s="1"/>
  <c r="S310" i="43"/>
  <c r="S180" i="43"/>
  <c r="C46" i="43"/>
  <c r="C35" i="43"/>
  <c r="H35" i="43"/>
  <c r="AA41" i="43"/>
  <c r="Z41" i="43"/>
  <c r="X41" i="43"/>
  <c r="AD41" i="43"/>
  <c r="AH41" i="43"/>
  <c r="AC41" i="43"/>
  <c r="W41" i="43"/>
  <c r="AG41" i="43"/>
  <c r="AF41" i="43"/>
  <c r="Y41" i="43"/>
  <c r="AE41" i="43"/>
  <c r="AC34" i="43"/>
  <c r="AD34" i="43"/>
  <c r="AF34" i="43"/>
  <c r="AH34" i="43"/>
  <c r="AE34" i="43"/>
  <c r="AG34" i="43"/>
  <c r="X34" i="43"/>
  <c r="W34" i="43"/>
  <c r="Y34" i="43"/>
  <c r="AA34" i="43"/>
  <c r="Z34" i="43"/>
  <c r="S232" i="43"/>
  <c r="G35" i="43"/>
  <c r="S206" i="43"/>
  <c r="S284" i="43"/>
  <c r="S440" i="43"/>
  <c r="D35" i="43"/>
  <c r="S362" i="43"/>
  <c r="S388" i="43"/>
  <c r="S258" i="43"/>
  <c r="E35" i="43"/>
  <c r="G46" i="43"/>
  <c r="D46" i="43"/>
  <c r="S414" i="43"/>
  <c r="S336" i="43"/>
  <c r="E46" i="43"/>
  <c r="H46" i="43"/>
  <c r="AC38" i="43"/>
  <c r="AF38" i="43"/>
  <c r="AG38" i="43"/>
  <c r="AD38" i="43"/>
  <c r="X38" i="43"/>
  <c r="AH38" i="43"/>
  <c r="W38" i="43"/>
  <c r="AE38" i="43"/>
  <c r="AA38" i="43"/>
  <c r="Y38" i="43"/>
  <c r="Z38" i="43"/>
  <c r="Y37" i="43"/>
  <c r="Z37" i="43"/>
  <c r="X37" i="43"/>
  <c r="AH37" i="43"/>
  <c r="W37" i="43"/>
  <c r="AG37" i="43"/>
  <c r="AD37" i="43"/>
  <c r="AF37" i="43"/>
  <c r="AA37" i="43"/>
  <c r="AE37" i="43"/>
  <c r="AC37" i="43"/>
  <c r="S297" i="43" l="1"/>
  <c r="S242" i="43"/>
  <c r="I231" i="43"/>
  <c r="S320" i="43"/>
  <c r="I153" i="43"/>
  <c r="S376" i="43"/>
  <c r="I283" i="43"/>
  <c r="S145" i="43"/>
  <c r="S301" i="43"/>
  <c r="S154" i="43"/>
  <c r="L50" i="43"/>
  <c r="I205" i="43"/>
  <c r="AF33" i="43"/>
  <c r="S268" i="43"/>
  <c r="S223" i="43"/>
  <c r="V38" i="43"/>
  <c r="AI38" i="43" s="1"/>
  <c r="AI116" i="43"/>
  <c r="I413" i="43"/>
  <c r="AI137" i="43"/>
  <c r="S427" i="43"/>
  <c r="S428" i="43"/>
  <c r="S249" i="43"/>
  <c r="S431" i="43"/>
  <c r="Z33" i="43"/>
  <c r="V33" i="43"/>
  <c r="AI111" i="43"/>
  <c r="AI397" i="43"/>
  <c r="S424" i="43"/>
  <c r="S197" i="43"/>
  <c r="G49" i="43"/>
  <c r="S379" i="43"/>
  <c r="S35" i="43"/>
  <c r="AJ35" i="43" s="1"/>
  <c r="Y33" i="43"/>
  <c r="AE33" i="43"/>
  <c r="AI319" i="43"/>
  <c r="S190" i="43"/>
  <c r="S194" i="43"/>
  <c r="AG33" i="43"/>
  <c r="W33" i="43"/>
  <c r="AI345" i="43"/>
  <c r="AI371" i="43"/>
  <c r="AI189" i="43"/>
  <c r="I387" i="43"/>
  <c r="S193" i="43"/>
  <c r="S141" i="43"/>
  <c r="I361" i="43"/>
  <c r="S245" i="43"/>
  <c r="S350" i="43"/>
  <c r="E49" i="43"/>
  <c r="AD33" i="43"/>
  <c r="AA33" i="43"/>
  <c r="I179" i="43"/>
  <c r="S398" i="43"/>
  <c r="S164" i="43"/>
  <c r="I127" i="43"/>
  <c r="D49" i="43"/>
  <c r="S324" i="43"/>
  <c r="S171" i="43"/>
  <c r="B35" i="43"/>
  <c r="I113" i="43"/>
  <c r="V34" i="43"/>
  <c r="AI34" i="43" s="1"/>
  <c r="AI112" i="43"/>
  <c r="S349" i="43"/>
  <c r="S272" i="43"/>
  <c r="V37" i="43"/>
  <c r="AI37" i="43" s="1"/>
  <c r="AI115" i="43"/>
  <c r="S294" i="43"/>
  <c r="S142" i="43"/>
  <c r="S219" i="43"/>
  <c r="AH33" i="43"/>
  <c r="S246" i="43"/>
  <c r="S401" i="43"/>
  <c r="S323" i="43"/>
  <c r="AI163" i="43"/>
  <c r="H49" i="43"/>
  <c r="I257" i="43"/>
  <c r="S405" i="43"/>
  <c r="I439" i="43"/>
  <c r="X33" i="43"/>
  <c r="V41" i="43"/>
  <c r="AI41" i="43" s="1"/>
  <c r="AI119" i="43"/>
  <c r="AI126" i="43"/>
  <c r="AI267" i="43"/>
  <c r="S372" i="43"/>
  <c r="S220" i="43"/>
  <c r="S216" i="43"/>
  <c r="I309" i="43"/>
  <c r="S275" i="43"/>
  <c r="S402" i="43"/>
  <c r="S49" i="43"/>
  <c r="AJ49" i="43" s="1"/>
  <c r="S167" i="43"/>
  <c r="S375" i="43"/>
  <c r="B46" i="43"/>
  <c r="I124" i="43"/>
  <c r="I45" i="43"/>
  <c r="I335" i="43"/>
  <c r="AI215" i="43"/>
  <c r="AI423" i="43"/>
  <c r="AI293" i="43"/>
  <c r="S138" i="43"/>
  <c r="S168" i="43"/>
  <c r="S298" i="43"/>
  <c r="S327" i="43"/>
  <c r="S346" i="43"/>
  <c r="S271" i="43"/>
  <c r="S353" i="43"/>
  <c r="AC33" i="43"/>
  <c r="AI241" i="43"/>
  <c r="C49" i="43"/>
  <c r="B49" i="43"/>
  <c r="S46" i="43"/>
  <c r="AJ46" i="43" s="1"/>
  <c r="O37" i="43"/>
  <c r="N37" i="43"/>
  <c r="N38" i="43"/>
  <c r="R38" i="43"/>
  <c r="N34" i="43"/>
  <c r="M34" i="43"/>
  <c r="Q34" i="43"/>
  <c r="R41" i="43"/>
  <c r="R15" i="43" s="1"/>
  <c r="N41" i="43"/>
  <c r="N15" i="43" s="1"/>
  <c r="C52" i="43"/>
  <c r="C26" i="43" s="1"/>
  <c r="G52" i="43"/>
  <c r="G26" i="43" s="1"/>
  <c r="I268" i="43"/>
  <c r="R37" i="43"/>
  <c r="Q37" i="43"/>
  <c r="M37" i="43"/>
  <c r="M38" i="43"/>
  <c r="O38" i="43"/>
  <c r="Q38" i="43"/>
  <c r="H52" i="43"/>
  <c r="H26" i="43" s="1"/>
  <c r="I376" i="43"/>
  <c r="E52" i="43"/>
  <c r="E26" i="43" s="1"/>
  <c r="O34" i="43"/>
  <c r="R34" i="43"/>
  <c r="M41" i="43"/>
  <c r="M15" i="43" s="1"/>
  <c r="Q41" i="43"/>
  <c r="Q15" i="43" s="1"/>
  <c r="O41" i="43"/>
  <c r="I216" i="43"/>
  <c r="I246" i="43" l="1"/>
  <c r="I431" i="43"/>
  <c r="I414" i="43"/>
  <c r="I362" i="43"/>
  <c r="I336" i="43"/>
  <c r="I310" i="43"/>
  <c r="I372" i="43"/>
  <c r="I206" i="43"/>
  <c r="I245" i="43"/>
  <c r="I193" i="43"/>
  <c r="I272" i="43"/>
  <c r="I271" i="43"/>
  <c r="I249" i="43"/>
  <c r="H50" i="43"/>
  <c r="I297" i="43"/>
  <c r="I398" i="43"/>
  <c r="I350" i="43"/>
  <c r="I242" i="43"/>
  <c r="I258" i="43"/>
  <c r="S189" i="43"/>
  <c r="I223" i="43"/>
  <c r="I428" i="43"/>
  <c r="I168" i="43"/>
  <c r="S215" i="43"/>
  <c r="AI33" i="43"/>
  <c r="S397" i="43"/>
  <c r="I349" i="43"/>
  <c r="S126" i="43"/>
  <c r="O33" i="43"/>
  <c r="S345" i="43"/>
  <c r="I219" i="43"/>
  <c r="I294" i="43"/>
  <c r="I167" i="43"/>
  <c r="S137" i="43"/>
  <c r="S319" i="43"/>
  <c r="S50" i="43"/>
  <c r="AJ50" i="43" s="1"/>
  <c r="I145" i="43"/>
  <c r="S163" i="43"/>
  <c r="I424" i="43"/>
  <c r="I275" i="43"/>
  <c r="S241" i="43"/>
  <c r="I388" i="43"/>
  <c r="I323" i="43"/>
  <c r="I171" i="43"/>
  <c r="I197" i="43"/>
  <c r="I194" i="43"/>
  <c r="I353" i="43"/>
  <c r="I346" i="43"/>
  <c r="I138" i="43"/>
  <c r="S115" i="43"/>
  <c r="L37" i="43"/>
  <c r="D50" i="43"/>
  <c r="S423" i="43"/>
  <c r="I324" i="43"/>
  <c r="I327" i="43"/>
  <c r="I402" i="43"/>
  <c r="I232" i="43"/>
  <c r="I284" i="43"/>
  <c r="I141" i="43"/>
  <c r="I164" i="43"/>
  <c r="I320" i="43"/>
  <c r="L41" i="43"/>
  <c r="S119" i="43"/>
  <c r="L34" i="43"/>
  <c r="S112" i="43"/>
  <c r="R33" i="43"/>
  <c r="I440" i="43"/>
  <c r="I154" i="43"/>
  <c r="B50" i="43"/>
  <c r="B52" i="43"/>
  <c r="I130" i="43"/>
  <c r="I142" i="43"/>
  <c r="I190" i="43"/>
  <c r="G50" i="43"/>
  <c r="I49" i="43"/>
  <c r="I35" i="43"/>
  <c r="I180" i="43"/>
  <c r="M33" i="43"/>
  <c r="I298" i="43"/>
  <c r="S111" i="43"/>
  <c r="L33" i="43"/>
  <c r="L38" i="43"/>
  <c r="S116" i="43"/>
  <c r="I379" i="43"/>
  <c r="I405" i="43"/>
  <c r="S267" i="43"/>
  <c r="I401" i="43"/>
  <c r="I220" i="43"/>
  <c r="Q33" i="43"/>
  <c r="S371" i="43"/>
  <c r="I301" i="43"/>
  <c r="N33" i="43"/>
  <c r="AI152" i="43"/>
  <c r="I375" i="43"/>
  <c r="I427" i="43"/>
  <c r="S293" i="43"/>
  <c r="C50" i="43"/>
  <c r="E50" i="43"/>
  <c r="I46" i="43"/>
  <c r="E41" i="43"/>
  <c r="G38" i="43"/>
  <c r="C37" i="43"/>
  <c r="D41" i="43"/>
  <c r="D15" i="43" s="1"/>
  <c r="G34" i="43"/>
  <c r="C34" i="43"/>
  <c r="D37" i="43"/>
  <c r="E37" i="43"/>
  <c r="G41" i="43"/>
  <c r="G15" i="43" s="1"/>
  <c r="C41" i="43"/>
  <c r="C15" i="43" s="1"/>
  <c r="H34" i="43"/>
  <c r="E34" i="43"/>
  <c r="E38" i="43"/>
  <c r="C38" i="43"/>
  <c r="G37" i="43"/>
  <c r="H37" i="43"/>
  <c r="H41" i="43"/>
  <c r="H15" i="43" s="1"/>
  <c r="D34" i="43"/>
  <c r="H38" i="43"/>
  <c r="D38" i="43"/>
  <c r="S152" i="43" l="1"/>
  <c r="S37" i="43"/>
  <c r="AJ37" i="43" s="1"/>
  <c r="I215" i="43"/>
  <c r="B38" i="43"/>
  <c r="I116" i="43"/>
  <c r="B33" i="43"/>
  <c r="I111" i="43"/>
  <c r="C33" i="43"/>
  <c r="B41" i="43"/>
  <c r="I119" i="43"/>
  <c r="S38" i="43"/>
  <c r="AJ38" i="43" s="1"/>
  <c r="I371" i="43"/>
  <c r="I163" i="43"/>
  <c r="I52" i="43"/>
  <c r="B26" i="43"/>
  <c r="I26" i="43" s="1"/>
  <c r="I319" i="43"/>
  <c r="I126" i="43"/>
  <c r="S33" i="43"/>
  <c r="I50" i="43"/>
  <c r="L15" i="43"/>
  <c r="S41" i="43"/>
  <c r="AJ41" i="43" s="1"/>
  <c r="B37" i="43"/>
  <c r="I115" i="43"/>
  <c r="B34" i="43"/>
  <c r="I112" i="43"/>
  <c r="E33" i="43"/>
  <c r="D33" i="43"/>
  <c r="I267" i="43"/>
  <c r="I137" i="43"/>
  <c r="I423" i="43"/>
  <c r="S34" i="43"/>
  <c r="AJ34" i="43" s="1"/>
  <c r="I397" i="43"/>
  <c r="I189" i="43"/>
  <c r="I241" i="43"/>
  <c r="G33" i="43"/>
  <c r="I293" i="43"/>
  <c r="I345" i="43"/>
  <c r="H33" i="43"/>
  <c r="I34" i="43" l="1"/>
  <c r="I33" i="43"/>
  <c r="I37" i="43"/>
  <c r="AJ33" i="43"/>
  <c r="I152" i="43"/>
  <c r="I41" i="43"/>
  <c r="B15" i="43"/>
  <c r="I38" i="43"/>
  <c r="D100" i="35" l="1"/>
  <c r="D22" i="35" s="1"/>
  <c r="B100" i="35" l="1"/>
  <c r="I594" i="35"/>
  <c r="I100" i="35" l="1"/>
  <c r="B22" i="35"/>
  <c r="I22" i="35" s="1"/>
  <c r="C90" i="8" l="1"/>
  <c r="I584" i="8" l="1"/>
  <c r="H38" i="8"/>
  <c r="H12" i="8" s="1"/>
  <c r="I350" i="8"/>
  <c r="G38" i="8"/>
  <c r="G12" i="8" s="1"/>
  <c r="I324" i="8"/>
  <c r="D38" i="8" l="1"/>
  <c r="E38" i="8"/>
  <c r="E12" i="8" s="1"/>
  <c r="C38" i="8"/>
  <c r="C12" i="8" s="1"/>
  <c r="I116" i="8"/>
  <c r="I298" i="8"/>
  <c r="I402" i="8"/>
  <c r="I428" i="8"/>
  <c r="I376" i="8"/>
  <c r="I168" i="8"/>
  <c r="I220" i="8"/>
  <c r="I272" i="8"/>
  <c r="I246" i="8"/>
  <c r="D90" i="8"/>
  <c r="D12" i="8" s="1"/>
  <c r="I194" i="8"/>
  <c r="I142" i="8"/>
  <c r="E93" i="8" l="1"/>
  <c r="I587" i="8"/>
  <c r="B38" i="8"/>
  <c r="I610" i="8"/>
  <c r="B90" i="8"/>
  <c r="I90" i="8" s="1"/>
  <c r="G86" i="8"/>
  <c r="D48" i="8"/>
  <c r="G48" i="8"/>
  <c r="G22" i="8" s="1"/>
  <c r="C48" i="8"/>
  <c r="C22" i="8" s="1"/>
  <c r="E48" i="8"/>
  <c r="E22" i="8" s="1"/>
  <c r="H48" i="8"/>
  <c r="H22" i="8" s="1"/>
  <c r="I632" i="8" l="1"/>
  <c r="B12" i="8"/>
  <c r="I12" i="8" s="1"/>
  <c r="I38" i="8"/>
  <c r="I152" i="8"/>
  <c r="B48" i="8"/>
  <c r="C86" i="8"/>
  <c r="H86" i="8"/>
  <c r="E86" i="8"/>
  <c r="I93" i="8"/>
  <c r="E15" i="8"/>
  <c r="I15" i="8" s="1"/>
  <c r="I605" i="8"/>
  <c r="I48" i="8" l="1"/>
  <c r="D85" i="8"/>
  <c r="I345" i="8" l="1"/>
  <c r="I397" i="8"/>
  <c r="I423" i="8"/>
  <c r="I293" i="8"/>
  <c r="I267" i="8"/>
  <c r="I579" i="8"/>
  <c r="B85" i="8"/>
  <c r="I215" i="8"/>
  <c r="I163" i="8"/>
  <c r="I319" i="8" l="1"/>
  <c r="I85" i="8"/>
  <c r="I189" i="8"/>
  <c r="E33" i="8"/>
  <c r="I111" i="8"/>
  <c r="I137" i="8"/>
  <c r="C33" i="8"/>
  <c r="I371" i="8"/>
  <c r="H33" i="8" l="1"/>
  <c r="G33" i="8"/>
  <c r="G7" i="8"/>
  <c r="H7" i="8"/>
  <c r="I241" i="8"/>
  <c r="B33" i="8"/>
  <c r="C7" i="8"/>
  <c r="D33" i="8"/>
  <c r="E7" i="8"/>
  <c r="D7" i="8" l="1"/>
  <c r="B7" i="8"/>
  <c r="I33" i="8"/>
  <c r="I7" i="8" l="1"/>
  <c r="E93" i="32" l="1"/>
  <c r="I93" i="32" s="1"/>
  <c r="I587" i="32"/>
  <c r="I405" i="32" l="1"/>
  <c r="H41" i="32"/>
  <c r="H15" i="32" s="1"/>
  <c r="I431" i="32"/>
  <c r="G41" i="32"/>
  <c r="G15" i="32" s="1"/>
  <c r="I197" i="32"/>
  <c r="C41" i="32"/>
  <c r="C15" i="32" s="1"/>
  <c r="I353" i="32"/>
  <c r="I327" i="32"/>
  <c r="I171" i="32"/>
  <c r="E41" i="32"/>
  <c r="E15" i="32" s="1"/>
  <c r="I145" i="32"/>
  <c r="D41" i="32"/>
  <c r="D15" i="32" s="1"/>
  <c r="I275" i="32"/>
  <c r="I249" i="32"/>
  <c r="I223" i="32"/>
  <c r="I301" i="32"/>
  <c r="I379" i="32" l="1"/>
  <c r="I119" i="32"/>
  <c r="B41" i="32" l="1"/>
  <c r="B15" i="32" l="1"/>
  <c r="I15" i="32" s="1"/>
  <c r="I41" i="32"/>
  <c r="H85" i="32" l="1"/>
  <c r="C85" i="32"/>
  <c r="G85" i="32"/>
  <c r="I631" i="32"/>
  <c r="E85" i="32"/>
  <c r="I605" i="32" l="1"/>
  <c r="F59" i="32"/>
  <c r="I449" i="32"/>
  <c r="I59" i="32" l="1"/>
  <c r="F7" i="32"/>
  <c r="B48" i="32" l="1"/>
  <c r="H48" i="32"/>
  <c r="H22" i="32" s="1"/>
  <c r="G48" i="32"/>
  <c r="G22" i="32" s="1"/>
  <c r="C48" i="32"/>
  <c r="C22" i="32" s="1"/>
  <c r="E48" i="32"/>
  <c r="E22" i="32" s="1"/>
  <c r="D48" i="32"/>
  <c r="I48" i="32" l="1"/>
  <c r="I360" i="32"/>
  <c r="D85" i="32" l="1"/>
  <c r="I579" i="32"/>
  <c r="B85" i="32"/>
  <c r="I397" i="32" l="1"/>
  <c r="I345" i="32"/>
  <c r="I163" i="32"/>
  <c r="I85" i="32"/>
  <c r="I423" i="32"/>
  <c r="I215" i="32"/>
  <c r="I293" i="32"/>
  <c r="I267" i="32"/>
  <c r="I111" i="32" l="1"/>
  <c r="I319" i="32"/>
  <c r="I189" i="32"/>
  <c r="I137" i="32"/>
  <c r="D33" i="32"/>
  <c r="G33" i="32"/>
  <c r="I371" i="32"/>
  <c r="E33" i="32" l="1"/>
  <c r="C33" i="32"/>
  <c r="H33" i="32"/>
  <c r="H7" i="32" s="1"/>
  <c r="G7" i="32"/>
  <c r="E7" i="32"/>
  <c r="C7" i="32"/>
  <c r="D7" i="32"/>
  <c r="I241" i="32"/>
  <c r="B33" i="32"/>
  <c r="B7" i="32" l="1"/>
  <c r="I33" i="32"/>
  <c r="I7" i="32" l="1"/>
  <c r="B86" i="1" l="1"/>
  <c r="I580" i="1"/>
  <c r="D86" i="1"/>
  <c r="I138" i="1" l="1"/>
  <c r="E34" i="1"/>
  <c r="C34" i="1"/>
  <c r="G34" i="1"/>
  <c r="I164" i="1"/>
  <c r="I190" i="1"/>
  <c r="H34" i="1"/>
  <c r="I112" i="1"/>
  <c r="D34" i="1"/>
  <c r="B34" i="1"/>
  <c r="H8" i="1" l="1"/>
  <c r="C8" i="1"/>
  <c r="I34" i="1"/>
  <c r="B8" i="1"/>
  <c r="G8" i="1"/>
  <c r="E8" i="1"/>
  <c r="D8" i="1"/>
  <c r="I606" i="8"/>
  <c r="B86" i="8"/>
  <c r="I580" i="8"/>
  <c r="I346" i="8" l="1"/>
  <c r="I372" i="8"/>
  <c r="G34" i="8"/>
  <c r="I294" i="8"/>
  <c r="I424" i="8"/>
  <c r="I450" i="8"/>
  <c r="C34" i="8"/>
  <c r="D86" i="8"/>
  <c r="I164" i="8"/>
  <c r="I216" i="8"/>
  <c r="I86" i="8"/>
  <c r="E34" i="8"/>
  <c r="I190" i="8"/>
  <c r="I320" i="8"/>
  <c r="I138" i="8"/>
  <c r="I398" i="8"/>
  <c r="I502" i="8"/>
  <c r="D34" i="8"/>
  <c r="H34" i="8"/>
  <c r="I242" i="8"/>
  <c r="I268" i="8"/>
  <c r="I112" i="8"/>
  <c r="B34" i="8"/>
  <c r="I554" i="8"/>
  <c r="D8" i="8" l="1"/>
  <c r="D86" i="32"/>
  <c r="B8" i="8"/>
  <c r="I34" i="8"/>
  <c r="G8" i="8"/>
  <c r="I580" i="32"/>
  <c r="B86" i="32"/>
  <c r="H8" i="8"/>
  <c r="I528" i="8"/>
  <c r="F60" i="8"/>
  <c r="C8" i="8"/>
  <c r="E8" i="8"/>
  <c r="I606" i="32"/>
  <c r="B34" i="32" l="1"/>
  <c r="I398" i="32"/>
  <c r="I112" i="32"/>
  <c r="I320" i="32"/>
  <c r="I450" i="32"/>
  <c r="F60" i="32"/>
  <c r="G34" i="32"/>
  <c r="I190" i="32"/>
  <c r="I216" i="32"/>
  <c r="I424" i="32"/>
  <c r="H34" i="32"/>
  <c r="I554" i="32"/>
  <c r="I294" i="32"/>
  <c r="I138" i="32"/>
  <c r="I242" i="32"/>
  <c r="I268" i="32"/>
  <c r="I502" i="32"/>
  <c r="B8" i="32"/>
  <c r="C34" i="32"/>
  <c r="I164" i="32"/>
  <c r="D34" i="32"/>
  <c r="I528" i="32"/>
  <c r="F8" i="8"/>
  <c r="I8" i="8" s="1"/>
  <c r="I60" i="8"/>
  <c r="I346" i="32"/>
  <c r="E34" i="32"/>
  <c r="I86" i="32"/>
  <c r="I372" i="32"/>
  <c r="E8" i="32" l="1"/>
  <c r="C8" i="32"/>
  <c r="G8" i="32"/>
  <c r="H8" i="32"/>
  <c r="I34" i="32"/>
  <c r="F8" i="32"/>
  <c r="I60" i="32"/>
  <c r="D8" i="32"/>
  <c r="I8" i="32" l="1"/>
  <c r="B37" i="34" l="1"/>
  <c r="C37" i="34"/>
  <c r="H37" i="34"/>
  <c r="H11" i="34" s="1"/>
  <c r="E37" i="34"/>
  <c r="G37" i="34"/>
  <c r="G11" i="34" s="1"/>
  <c r="D37" i="34"/>
  <c r="I37" i="34" l="1"/>
  <c r="I297" i="34"/>
  <c r="I581" i="34" l="1"/>
  <c r="I581" i="35"/>
  <c r="I253" i="8"/>
  <c r="I614" i="8"/>
  <c r="I383" i="8"/>
  <c r="I555" i="35"/>
  <c r="I529" i="35"/>
  <c r="I529" i="34"/>
  <c r="C87" i="34"/>
  <c r="B87" i="35"/>
  <c r="I555" i="34"/>
  <c r="G87" i="35"/>
  <c r="G87" i="34"/>
  <c r="H87" i="34"/>
  <c r="I305" i="8"/>
  <c r="I435" i="8"/>
  <c r="I331" i="8"/>
  <c r="I503" i="34"/>
  <c r="H87" i="35"/>
  <c r="E87" i="35"/>
  <c r="I201" i="8"/>
  <c r="C97" i="1"/>
  <c r="C87" i="35"/>
  <c r="I224" i="8"/>
  <c r="E87" i="34"/>
  <c r="I503" i="35"/>
  <c r="D87" i="35"/>
  <c r="C97" i="32"/>
  <c r="I409" i="8"/>
  <c r="I149" i="8"/>
  <c r="I227" i="8"/>
  <c r="I357" i="8"/>
  <c r="D87" i="34" l="1"/>
  <c r="I607" i="34"/>
  <c r="B97" i="1"/>
  <c r="I97" i="1" s="1"/>
  <c r="I591" i="1"/>
  <c r="I87" i="35"/>
  <c r="B97" i="32"/>
  <c r="I97" i="32" s="1"/>
  <c r="I591" i="32"/>
  <c r="I633" i="35"/>
  <c r="I633" i="34"/>
  <c r="I451" i="34"/>
  <c r="F61" i="34"/>
  <c r="B97" i="8"/>
  <c r="B87" i="34"/>
  <c r="I87" i="34" s="1"/>
  <c r="I451" i="35"/>
  <c r="F61" i="35"/>
  <c r="I607" i="35"/>
  <c r="C97" i="8"/>
  <c r="I321" i="35"/>
  <c r="G94" i="8"/>
  <c r="I295" i="35"/>
  <c r="E35" i="34"/>
  <c r="E9" i="34" s="1"/>
  <c r="I243" i="34"/>
  <c r="D94" i="34"/>
  <c r="D16" i="34" s="1"/>
  <c r="C94" i="34"/>
  <c r="C16" i="34" s="1"/>
  <c r="I347" i="34"/>
  <c r="I217" i="34"/>
  <c r="E35" i="35"/>
  <c r="E9" i="35" s="1"/>
  <c r="C90" i="34"/>
  <c r="C12" i="34" s="1"/>
  <c r="I347" i="35"/>
  <c r="I269" i="34"/>
  <c r="G35" i="34"/>
  <c r="G9" i="34" s="1"/>
  <c r="I139" i="34"/>
  <c r="E94" i="34"/>
  <c r="E16" i="34" s="1"/>
  <c r="I217" i="35"/>
  <c r="D35" i="34"/>
  <c r="D9" i="34" s="1"/>
  <c r="C35" i="35"/>
  <c r="C9" i="35" s="1"/>
  <c r="I165" i="34"/>
  <c r="D90" i="34"/>
  <c r="D12" i="34" s="1"/>
  <c r="H94" i="8"/>
  <c r="I321" i="34"/>
  <c r="I373" i="35"/>
  <c r="I484" i="1"/>
  <c r="I425" i="34"/>
  <c r="I191" i="35"/>
  <c r="I243" i="35"/>
  <c r="C35" i="34"/>
  <c r="C9" i="34" s="1"/>
  <c r="I425" i="35"/>
  <c r="G35" i="35"/>
  <c r="G9" i="35" s="1"/>
  <c r="H35" i="35"/>
  <c r="H9" i="35" s="1"/>
  <c r="I295" i="34"/>
  <c r="I606" i="34"/>
  <c r="I139" i="35"/>
  <c r="I269" i="35"/>
  <c r="I640" i="8"/>
  <c r="D35" i="35"/>
  <c r="D9" i="35" s="1"/>
  <c r="I191" i="34"/>
  <c r="I165" i="35"/>
  <c r="H35" i="34"/>
  <c r="H9" i="34" s="1"/>
  <c r="I399" i="34"/>
  <c r="I373" i="34"/>
  <c r="I591" i="8" l="1"/>
  <c r="I97" i="8"/>
  <c r="I113" i="35"/>
  <c r="D86" i="34"/>
  <c r="F9" i="35"/>
  <c r="I61" i="35"/>
  <c r="C86" i="34"/>
  <c r="I482" i="1"/>
  <c r="F66" i="1"/>
  <c r="I584" i="34"/>
  <c r="B90" i="34"/>
  <c r="I399" i="35"/>
  <c r="B86" i="34"/>
  <c r="I580" i="34"/>
  <c r="F9" i="34"/>
  <c r="I61" i="34"/>
  <c r="H86" i="34"/>
  <c r="I175" i="8"/>
  <c r="G86" i="34"/>
  <c r="I632" i="34"/>
  <c r="E86" i="34"/>
  <c r="I588" i="34"/>
  <c r="B94" i="34"/>
  <c r="B35" i="34"/>
  <c r="I113" i="34"/>
  <c r="I279" i="8"/>
  <c r="B35" i="35"/>
  <c r="I199" i="8"/>
  <c r="I615" i="8"/>
  <c r="I302" i="8"/>
  <c r="I328" i="8"/>
  <c r="C95" i="8"/>
  <c r="I510" i="1"/>
  <c r="H184" i="34"/>
  <c r="H340" i="34"/>
  <c r="I172" i="8"/>
  <c r="I112" i="34"/>
  <c r="C95" i="32"/>
  <c r="D94" i="32"/>
  <c r="H418" i="34"/>
  <c r="I614" i="1"/>
  <c r="I432" i="8"/>
  <c r="I354" i="8"/>
  <c r="I276" i="8"/>
  <c r="H210" i="34"/>
  <c r="H314" i="34"/>
  <c r="E94" i="32"/>
  <c r="C94" i="32"/>
  <c r="H366" i="34"/>
  <c r="I251" i="8"/>
  <c r="I380" i="8"/>
  <c r="I250" i="8"/>
  <c r="D288" i="34"/>
  <c r="C288" i="34"/>
  <c r="E288" i="34"/>
  <c r="H288" i="34"/>
  <c r="G288" i="34"/>
  <c r="H236" i="34"/>
  <c r="H158" i="34"/>
  <c r="I562" i="1"/>
  <c r="H262" i="34"/>
  <c r="D95" i="32"/>
  <c r="I536" i="1"/>
  <c r="H392" i="34"/>
  <c r="I146" i="8"/>
  <c r="H444" i="34"/>
  <c r="H94" i="1"/>
  <c r="G94" i="1"/>
  <c r="E95" i="32"/>
  <c r="I406" i="8"/>
  <c r="I589" i="8"/>
  <c r="I355" i="8"/>
  <c r="E94" i="1" l="1"/>
  <c r="I320" i="34"/>
  <c r="I86" i="34"/>
  <c r="I190" i="34"/>
  <c r="D34" i="34"/>
  <c r="I372" i="34"/>
  <c r="I398" i="34"/>
  <c r="H34" i="34"/>
  <c r="I588" i="32"/>
  <c r="B94" i="32"/>
  <c r="I94" i="32" s="1"/>
  <c r="G34" i="34"/>
  <c r="C94" i="1"/>
  <c r="B9" i="34"/>
  <c r="I9" i="34" s="1"/>
  <c r="I35" i="34"/>
  <c r="F14" i="1"/>
  <c r="I66" i="1"/>
  <c r="I268" i="34"/>
  <c r="I288" i="34" s="1"/>
  <c r="G289" i="34" s="1"/>
  <c r="B288" i="34"/>
  <c r="B289" i="34" s="1"/>
  <c r="B85" i="34"/>
  <c r="I579" i="34"/>
  <c r="I528" i="34"/>
  <c r="I548" i="34" s="1"/>
  <c r="F548" i="34"/>
  <c r="I554" i="34"/>
  <c r="I574" i="34" s="1"/>
  <c r="F574" i="34"/>
  <c r="B95" i="32"/>
  <c r="I95" i="32" s="1"/>
  <c r="I589" i="32"/>
  <c r="I605" i="34"/>
  <c r="I458" i="1"/>
  <c r="F68" i="1"/>
  <c r="E34" i="34"/>
  <c r="B94" i="8"/>
  <c r="I242" i="34"/>
  <c r="I424" i="34"/>
  <c r="I450" i="34"/>
  <c r="I470" i="34" s="1"/>
  <c r="F60" i="34"/>
  <c r="F470" i="34"/>
  <c r="B95" i="8"/>
  <c r="B94" i="1"/>
  <c r="I588" i="1"/>
  <c r="I216" i="34"/>
  <c r="D85" i="34"/>
  <c r="I346" i="34"/>
  <c r="E289" i="34"/>
  <c r="I164" i="34"/>
  <c r="C34" i="34"/>
  <c r="I35" i="35"/>
  <c r="B9" i="35"/>
  <c r="I9" i="35" s="1"/>
  <c r="C289" i="34"/>
  <c r="I90" i="34"/>
  <c r="B12" i="34"/>
  <c r="I12" i="34" s="1"/>
  <c r="B45" i="8"/>
  <c r="I502" i="34"/>
  <c r="I522" i="34" s="1"/>
  <c r="F522" i="34"/>
  <c r="I94" i="34"/>
  <c r="B16" i="34"/>
  <c r="I16" i="34" s="1"/>
  <c r="I294" i="34"/>
  <c r="E93" i="34"/>
  <c r="I587" i="34"/>
  <c r="D94" i="1"/>
  <c r="I138" i="34"/>
  <c r="B34" i="34"/>
  <c r="I227" i="32"/>
  <c r="E95" i="8"/>
  <c r="I279" i="32"/>
  <c r="I406" i="1"/>
  <c r="C94" i="8"/>
  <c r="I303" i="8"/>
  <c r="D94" i="8"/>
  <c r="I329" i="8"/>
  <c r="I302" i="1"/>
  <c r="I331" i="32"/>
  <c r="I305" i="32"/>
  <c r="H95" i="8"/>
  <c r="G95" i="8"/>
  <c r="I435" i="32"/>
  <c r="C45" i="8"/>
  <c r="C19" i="8" s="1"/>
  <c r="G42" i="1"/>
  <c r="G16" i="1" s="1"/>
  <c r="D42" i="1"/>
  <c r="D95" i="8"/>
  <c r="I485" i="1"/>
  <c r="D45" i="8"/>
  <c r="D19" i="8" s="1"/>
  <c r="E45" i="8"/>
  <c r="E19" i="8" s="1"/>
  <c r="H42" i="1"/>
  <c r="H16" i="1" s="1"/>
  <c r="I224" i="1"/>
  <c r="I277" i="8"/>
  <c r="G45" i="8"/>
  <c r="G19" i="8" s="1"/>
  <c r="E42" i="1"/>
  <c r="E16" i="1" s="1"/>
  <c r="E45" i="32"/>
  <c r="E19" i="32" s="1"/>
  <c r="I172" i="1"/>
  <c r="I381" i="8"/>
  <c r="E94" i="8"/>
  <c r="I175" i="32"/>
  <c r="I147" i="8"/>
  <c r="I328" i="1"/>
  <c r="I253" i="32"/>
  <c r="I407" i="8"/>
  <c r="H45" i="8"/>
  <c r="H19" i="8" s="1"/>
  <c r="C45" i="32"/>
  <c r="C19" i="32" s="1"/>
  <c r="I432" i="1"/>
  <c r="I276" i="1"/>
  <c r="I201" i="32"/>
  <c r="H45" i="32"/>
  <c r="H19" i="32" s="1"/>
  <c r="I354" i="1"/>
  <c r="C42" i="1"/>
  <c r="I146" i="1"/>
  <c r="D45" i="32"/>
  <c r="D19" i="32" s="1"/>
  <c r="G45" i="32"/>
  <c r="G19" i="32" s="1"/>
  <c r="I383" i="32"/>
  <c r="I409" i="32"/>
  <c r="I250" i="1"/>
  <c r="I380" i="1"/>
  <c r="I433" i="8"/>
  <c r="D16" i="1" l="1"/>
  <c r="D289" i="34"/>
  <c r="C16" i="1"/>
  <c r="F575" i="34"/>
  <c r="C8" i="34"/>
  <c r="B471" i="34"/>
  <c r="H471" i="34"/>
  <c r="G471" i="34"/>
  <c r="C471" i="34"/>
  <c r="E471" i="34"/>
  <c r="D471" i="34"/>
  <c r="I471" i="34"/>
  <c r="I123" i="32"/>
  <c r="I120" i="1"/>
  <c r="B42" i="1"/>
  <c r="D7" i="34"/>
  <c r="I641" i="8"/>
  <c r="I85" i="34"/>
  <c r="B7" i="34"/>
  <c r="I149" i="32"/>
  <c r="I68" i="1"/>
  <c r="I222" i="1"/>
  <c r="B8" i="34"/>
  <c r="I34" i="34"/>
  <c r="I95" i="8"/>
  <c r="E8" i="34"/>
  <c r="D8" i="34"/>
  <c r="I93" i="34"/>
  <c r="E15" i="34"/>
  <c r="I15" i="34" s="1"/>
  <c r="I123" i="8"/>
  <c r="F471" i="34"/>
  <c r="I588" i="8"/>
  <c r="H289" i="34"/>
  <c r="F289" i="34"/>
  <c r="I289" i="34"/>
  <c r="I45" i="8"/>
  <c r="B19" i="8"/>
  <c r="F8" i="34"/>
  <c r="I60" i="34"/>
  <c r="I94" i="8"/>
  <c r="B575" i="34"/>
  <c r="I575" i="34"/>
  <c r="D575" i="34"/>
  <c r="H575" i="34"/>
  <c r="G575" i="34"/>
  <c r="E575" i="34"/>
  <c r="C575" i="34"/>
  <c r="G8" i="34"/>
  <c r="H8" i="34"/>
  <c r="I173" i="8"/>
  <c r="I328" i="32"/>
  <c r="I302" i="32"/>
  <c r="C42" i="32"/>
  <c r="C16" i="32" s="1"/>
  <c r="E42" i="32"/>
  <c r="E16" i="32" s="1"/>
  <c r="I276" i="32"/>
  <c r="G95" i="1"/>
  <c r="I224" i="32"/>
  <c r="I432" i="32"/>
  <c r="H42" i="8"/>
  <c r="H16" i="8" s="1"/>
  <c r="D42" i="32"/>
  <c r="D16" i="32" s="1"/>
  <c r="G42" i="8"/>
  <c r="G16" i="8" s="1"/>
  <c r="H42" i="32"/>
  <c r="H16" i="32" s="1"/>
  <c r="G42" i="32"/>
  <c r="G16" i="32" s="1"/>
  <c r="I354" i="32"/>
  <c r="F89" i="1"/>
  <c r="F11" i="1" s="1"/>
  <c r="I146" i="32"/>
  <c r="I250" i="32"/>
  <c r="C43" i="8"/>
  <c r="C17" i="8" s="1"/>
  <c r="I406" i="32"/>
  <c r="I380" i="32"/>
  <c r="E42" i="8"/>
  <c r="E16" i="8" s="1"/>
  <c r="H43" i="8"/>
  <c r="H17" i="8" s="1"/>
  <c r="G43" i="8"/>
  <c r="G17" i="8" s="1"/>
  <c r="I615" i="1"/>
  <c r="C42" i="8"/>
  <c r="C16" i="8" s="1"/>
  <c r="D42" i="8"/>
  <c r="D16" i="8" s="1"/>
  <c r="H95" i="1"/>
  <c r="I172" i="32"/>
  <c r="I225" i="8"/>
  <c r="D43" i="8"/>
  <c r="D17" i="8" s="1"/>
  <c r="E43" i="8"/>
  <c r="E17" i="8" s="1"/>
  <c r="C95" i="1" l="1"/>
  <c r="D95" i="1"/>
  <c r="B45" i="32"/>
  <c r="B19" i="32" s="1"/>
  <c r="I19" i="32" s="1"/>
  <c r="I7" i="34"/>
  <c r="I583" i="34"/>
  <c r="B89" i="34"/>
  <c r="I8" i="34"/>
  <c r="I120" i="8"/>
  <c r="B42" i="8"/>
  <c r="I641" i="1"/>
  <c r="E95" i="1"/>
  <c r="E89" i="34"/>
  <c r="I589" i="1"/>
  <c r="B95" i="1"/>
  <c r="C89" i="34"/>
  <c r="C600" i="34"/>
  <c r="B43" i="8"/>
  <c r="I120" i="32"/>
  <c r="B42" i="32"/>
  <c r="B16" i="1"/>
  <c r="I42" i="1"/>
  <c r="D89" i="34"/>
  <c r="I121" i="8"/>
  <c r="I407" i="1"/>
  <c r="I433" i="1"/>
  <c r="I173" i="1"/>
  <c r="D43" i="1"/>
  <c r="D17" i="1" s="1"/>
  <c r="I355" i="1"/>
  <c r="I381" i="1"/>
  <c r="I303" i="1"/>
  <c r="I147" i="1"/>
  <c r="I329" i="1"/>
  <c r="H43" i="1"/>
  <c r="H17" i="1" s="1"/>
  <c r="I277" i="1"/>
  <c r="I199" i="1"/>
  <c r="C43" i="1"/>
  <c r="C17" i="1" s="1"/>
  <c r="I225" i="1"/>
  <c r="E43" i="1"/>
  <c r="E17" i="1" s="1"/>
  <c r="I537" i="1"/>
  <c r="I563" i="1"/>
  <c r="G43" i="1"/>
  <c r="G17" i="1" s="1"/>
  <c r="I511" i="1"/>
  <c r="I251" i="1"/>
  <c r="I45" i="32" l="1"/>
  <c r="I121" i="1"/>
  <c r="B43" i="1"/>
  <c r="I459" i="1"/>
  <c r="F69" i="1"/>
  <c r="E11" i="34"/>
  <c r="I89" i="34"/>
  <c r="B11" i="34"/>
  <c r="I43" i="8"/>
  <c r="B17" i="8"/>
  <c r="I17" i="8" s="1"/>
  <c r="B16" i="8"/>
  <c r="I16" i="8" s="1"/>
  <c r="I42" i="8"/>
  <c r="I42" i="32"/>
  <c r="B16" i="32"/>
  <c r="I16" i="32" s="1"/>
  <c r="I95" i="1"/>
  <c r="C11" i="34"/>
  <c r="D11" i="34"/>
  <c r="I381" i="32"/>
  <c r="I433" i="32"/>
  <c r="I355" i="32"/>
  <c r="D43" i="32"/>
  <c r="D17" i="32" s="1"/>
  <c r="I225" i="32"/>
  <c r="C43" i="32"/>
  <c r="C17" i="32" s="1"/>
  <c r="I303" i="32"/>
  <c r="I251" i="32"/>
  <c r="H89" i="8"/>
  <c r="I609" i="1"/>
  <c r="H37" i="8"/>
  <c r="I277" i="32"/>
  <c r="I609" i="8"/>
  <c r="G89" i="8"/>
  <c r="I199" i="32"/>
  <c r="E43" i="32"/>
  <c r="E17" i="32" s="1"/>
  <c r="I407" i="32"/>
  <c r="G37" i="8"/>
  <c r="G43" i="32"/>
  <c r="G17" i="32" s="1"/>
  <c r="H89" i="1"/>
  <c r="H43" i="32"/>
  <c r="H17" i="32" s="1"/>
  <c r="G89" i="1"/>
  <c r="I173" i="32"/>
  <c r="I147" i="32"/>
  <c r="I329" i="32"/>
  <c r="I635" i="1" l="1"/>
  <c r="H11" i="8"/>
  <c r="F94" i="1"/>
  <c r="I640" i="1"/>
  <c r="D37" i="8"/>
  <c r="E89" i="8"/>
  <c r="F17" i="1"/>
  <c r="I69" i="1"/>
  <c r="C37" i="8"/>
  <c r="B89" i="8"/>
  <c r="I43" i="1"/>
  <c r="B17" i="1"/>
  <c r="I17" i="1" s="1"/>
  <c r="I121" i="32"/>
  <c r="B43" i="32"/>
  <c r="D89" i="8"/>
  <c r="E37" i="8"/>
  <c r="E11" i="8" s="1"/>
  <c r="I635" i="8"/>
  <c r="I115" i="8"/>
  <c r="G11" i="8"/>
  <c r="I11" i="34"/>
  <c r="I375" i="8"/>
  <c r="I193" i="8"/>
  <c r="I297" i="8"/>
  <c r="I245" i="8"/>
  <c r="I427" i="8"/>
  <c r="I323" i="8"/>
  <c r="I141" i="8"/>
  <c r="G89" i="32"/>
  <c r="H89" i="32"/>
  <c r="I271" i="8"/>
  <c r="I583" i="8"/>
  <c r="H37" i="1"/>
  <c r="H11" i="1" s="1"/>
  <c r="I167" i="8"/>
  <c r="I219" i="8"/>
  <c r="I609" i="32"/>
  <c r="G37" i="1"/>
  <c r="G11" i="1" s="1"/>
  <c r="I349" i="8"/>
  <c r="I401" i="8"/>
  <c r="D37" i="1" l="1"/>
  <c r="C89" i="1"/>
  <c r="C600" i="1"/>
  <c r="I635" i="32"/>
  <c r="D89" i="32"/>
  <c r="C89" i="32"/>
  <c r="I487" i="8"/>
  <c r="F71" i="8"/>
  <c r="C89" i="8"/>
  <c r="I89" i="8" s="1"/>
  <c r="C600" i="8"/>
  <c r="D89" i="1"/>
  <c r="D11" i="1" s="1"/>
  <c r="B37" i="8"/>
  <c r="B17" i="32"/>
  <c r="I17" i="32" s="1"/>
  <c r="I43" i="32"/>
  <c r="D11" i="8"/>
  <c r="C11" i="8"/>
  <c r="E89" i="1"/>
  <c r="E37" i="1"/>
  <c r="E11" i="1" s="1"/>
  <c r="C37" i="1"/>
  <c r="C11" i="1" s="1"/>
  <c r="B89" i="1"/>
  <c r="I89" i="1" s="1"/>
  <c r="I583" i="1"/>
  <c r="B89" i="32"/>
  <c r="I583" i="32"/>
  <c r="E89" i="32"/>
  <c r="I115" i="1"/>
  <c r="I94" i="1"/>
  <c r="F16" i="1"/>
  <c r="I16" i="1" s="1"/>
  <c r="I349" i="1"/>
  <c r="I401" i="1"/>
  <c r="I219" i="1"/>
  <c r="E37" i="32"/>
  <c r="E11" i="32" s="1"/>
  <c r="I245" i="1"/>
  <c r="I375" i="1"/>
  <c r="I297" i="1"/>
  <c r="H37" i="32"/>
  <c r="H11" i="32" s="1"/>
  <c r="I271" i="1"/>
  <c r="G37" i="32"/>
  <c r="G11" i="32" s="1"/>
  <c r="I167" i="1"/>
  <c r="I323" i="1"/>
  <c r="I427" i="1"/>
  <c r="I115" i="32" l="1"/>
  <c r="I141" i="1"/>
  <c r="I71" i="8"/>
  <c r="F19" i="8"/>
  <c r="I19" i="8" s="1"/>
  <c r="F105" i="1"/>
  <c r="I651" i="1"/>
  <c r="I89" i="32"/>
  <c r="I193" i="1"/>
  <c r="C37" i="32"/>
  <c r="C11" i="32" s="1"/>
  <c r="I37" i="8"/>
  <c r="B11" i="8"/>
  <c r="I11" i="8" s="1"/>
  <c r="D37" i="32"/>
  <c r="D11" i="32" s="1"/>
  <c r="I245" i="32"/>
  <c r="I193" i="32"/>
  <c r="I375" i="32"/>
  <c r="I401" i="32"/>
  <c r="I219" i="32"/>
  <c r="I349" i="32"/>
  <c r="I167" i="32"/>
  <c r="I271" i="32"/>
  <c r="I323" i="32"/>
  <c r="I297" i="32"/>
  <c r="I427" i="32"/>
  <c r="I141" i="32" l="1"/>
  <c r="B37" i="32"/>
  <c r="F27" i="1"/>
  <c r="I27" i="1" s="1"/>
  <c r="I105" i="1"/>
  <c r="B37" i="1"/>
  <c r="B11" i="1" l="1"/>
  <c r="I11" i="1" s="1"/>
  <c r="I37" i="1"/>
  <c r="I37" i="32"/>
  <c r="B11" i="32"/>
  <c r="I11" i="32" s="1"/>
  <c r="D98" i="1" l="1"/>
  <c r="I592" i="1" l="1"/>
  <c r="B98" i="1"/>
  <c r="I98" i="1" s="1"/>
  <c r="D98" i="32"/>
  <c r="B98" i="32" l="1"/>
  <c r="I98" i="32" s="1"/>
  <c r="I592" i="32"/>
  <c r="I384" i="32"/>
  <c r="I384" i="1"/>
  <c r="I150" i="32"/>
  <c r="D46" i="1"/>
  <c r="D20" i="1" s="1"/>
  <c r="E46" i="1"/>
  <c r="E20" i="1" s="1"/>
  <c r="I306" i="32"/>
  <c r="C46" i="32"/>
  <c r="C20" i="32" s="1"/>
  <c r="E46" i="32"/>
  <c r="E20" i="32" s="1"/>
  <c r="H46" i="1"/>
  <c r="H20" i="1" s="1"/>
  <c r="I254" i="32"/>
  <c r="I280" i="1"/>
  <c r="I410" i="1"/>
  <c r="I358" i="1"/>
  <c r="I228" i="1"/>
  <c r="H46" i="32"/>
  <c r="H20" i="32" s="1"/>
  <c r="D46" i="32"/>
  <c r="D20" i="32" s="1"/>
  <c r="G46" i="32"/>
  <c r="G20" i="32" s="1"/>
  <c r="C46" i="1"/>
  <c r="C20" i="1" s="1"/>
  <c r="G46" i="1"/>
  <c r="G20" i="1" s="1"/>
  <c r="I176" i="1"/>
  <c r="I306" i="1"/>
  <c r="I254" i="1"/>
  <c r="I332" i="1"/>
  <c r="I202" i="1"/>
  <c r="I124" i="1" l="1"/>
  <c r="I150" i="1"/>
  <c r="I124" i="32"/>
  <c r="I358" i="32"/>
  <c r="I228" i="32"/>
  <c r="I410" i="32"/>
  <c r="I280" i="32"/>
  <c r="I202" i="32"/>
  <c r="I332" i="32" l="1"/>
  <c r="I176" i="32"/>
  <c r="B46" i="32"/>
  <c r="B46" i="1"/>
  <c r="B20" i="32" l="1"/>
  <c r="I20" i="32" s="1"/>
  <c r="I46" i="32"/>
  <c r="I46" i="1"/>
  <c r="B20" i="1"/>
  <c r="I20" i="1" s="1"/>
  <c r="D100" i="1" l="1"/>
  <c r="D22" i="1" s="1"/>
  <c r="I594" i="1" l="1"/>
  <c r="B100" i="1"/>
  <c r="B100" i="8"/>
  <c r="D100" i="8"/>
  <c r="D22" i="8" s="1"/>
  <c r="I594" i="8" l="1"/>
  <c r="I100" i="8"/>
  <c r="B22" i="8"/>
  <c r="I22" i="8" s="1"/>
  <c r="I100" i="1"/>
  <c r="B22" i="1"/>
  <c r="I22" i="1" s="1"/>
  <c r="D100" i="32"/>
  <c r="D22" i="32" s="1"/>
  <c r="B100" i="32" l="1"/>
  <c r="I594" i="32"/>
  <c r="I100" i="32" l="1"/>
  <c r="B22" i="32"/>
  <c r="I22" i="32" s="1"/>
  <c r="C600" i="32" l="1"/>
  <c r="I610" i="32"/>
  <c r="I584" i="32" l="1"/>
  <c r="E90" i="32"/>
  <c r="G90" i="32"/>
  <c r="G38" i="32"/>
  <c r="H90" i="32"/>
  <c r="C90" i="32"/>
  <c r="B90" i="32"/>
  <c r="H38" i="32"/>
  <c r="D90" i="32"/>
  <c r="G12" i="32" l="1"/>
  <c r="E38" i="32"/>
  <c r="E12" i="32" s="1"/>
  <c r="I90" i="32"/>
  <c r="D38" i="32"/>
  <c r="D12" i="32" s="1"/>
  <c r="H12" i="32"/>
  <c r="C38" i="32"/>
  <c r="C12" i="32" s="1"/>
  <c r="I116" i="32"/>
  <c r="I636" i="32"/>
  <c r="I402" i="32"/>
  <c r="I324" i="32"/>
  <c r="I168" i="32"/>
  <c r="I142" i="32"/>
  <c r="I272" i="32"/>
  <c r="I298" i="32"/>
  <c r="I194" i="32"/>
  <c r="I220" i="32"/>
  <c r="I350" i="32"/>
  <c r="I376" i="32"/>
  <c r="I428" i="32"/>
  <c r="D87" i="8" l="1"/>
  <c r="I581" i="8"/>
  <c r="G87" i="8"/>
  <c r="I399" i="8" l="1"/>
  <c r="I633" i="8"/>
  <c r="I113" i="8"/>
  <c r="I373" i="8"/>
  <c r="I217" i="8"/>
  <c r="D35" i="8"/>
  <c r="I191" i="8"/>
  <c r="I246" i="32"/>
  <c r="B38" i="32"/>
  <c r="I347" i="8"/>
  <c r="I503" i="8"/>
  <c r="I522" i="8" s="1"/>
  <c r="F522" i="8"/>
  <c r="I165" i="8"/>
  <c r="H87" i="8"/>
  <c r="I139" i="8"/>
  <c r="H35" i="8"/>
  <c r="I269" i="8"/>
  <c r="I425" i="8"/>
  <c r="I321" i="8"/>
  <c r="I529" i="8"/>
  <c r="I548" i="8" s="1"/>
  <c r="F548" i="8"/>
  <c r="B35" i="8"/>
  <c r="I295" i="8"/>
  <c r="E87" i="8"/>
  <c r="C87" i="8"/>
  <c r="I607" i="8"/>
  <c r="C35" i="8"/>
  <c r="I243" i="8"/>
  <c r="I555" i="8"/>
  <c r="I574" i="8" s="1"/>
  <c r="F574" i="8"/>
  <c r="F575" i="8" s="1"/>
  <c r="G35" i="8"/>
  <c r="E35" i="8"/>
  <c r="I451" i="8"/>
  <c r="I470" i="8" s="1"/>
  <c r="F61" i="8"/>
  <c r="F470" i="8"/>
  <c r="B87" i="8"/>
  <c r="D87" i="32" l="1"/>
  <c r="H87" i="1"/>
  <c r="I633" i="32"/>
  <c r="B12" i="32"/>
  <c r="I12" i="32" s="1"/>
  <c r="I38" i="32"/>
  <c r="E87" i="1"/>
  <c r="I607" i="1"/>
  <c r="F471" i="8"/>
  <c r="G575" i="8"/>
  <c r="H575" i="8"/>
  <c r="E575" i="8"/>
  <c r="B575" i="8"/>
  <c r="D575" i="8"/>
  <c r="C575" i="8"/>
  <c r="I575" i="8"/>
  <c r="I477" i="1"/>
  <c r="I61" i="8"/>
  <c r="F9" i="8"/>
  <c r="D471" i="8"/>
  <c r="C471" i="8"/>
  <c r="B471" i="8"/>
  <c r="E471" i="8"/>
  <c r="I471" i="8"/>
  <c r="H471" i="8"/>
  <c r="G471" i="8"/>
  <c r="B87" i="1"/>
  <c r="I581" i="1"/>
  <c r="G87" i="32"/>
  <c r="I633" i="1"/>
  <c r="H9" i="8"/>
  <c r="C87" i="32"/>
  <c r="E9" i="8"/>
  <c r="D9" i="8"/>
  <c r="D87" i="1"/>
  <c r="C87" i="1"/>
  <c r="E87" i="32"/>
  <c r="C9" i="8"/>
  <c r="I581" i="32"/>
  <c r="B87" i="32"/>
  <c r="I607" i="32"/>
  <c r="G87" i="1"/>
  <c r="H87" i="32"/>
  <c r="I87" i="8"/>
  <c r="G9" i="8"/>
  <c r="B9" i="8"/>
  <c r="I35" i="8"/>
  <c r="I113" i="1" l="1"/>
  <c r="I399" i="32"/>
  <c r="I373" i="1"/>
  <c r="I399" i="1"/>
  <c r="H35" i="32"/>
  <c r="I269" i="32"/>
  <c r="D35" i="1"/>
  <c r="I243" i="1"/>
  <c r="I217" i="32"/>
  <c r="I503" i="1"/>
  <c r="I522" i="1" s="1"/>
  <c r="F522" i="1"/>
  <c r="I425" i="32"/>
  <c r="I555" i="32"/>
  <c r="I574" i="32" s="1"/>
  <c r="F574" i="32"/>
  <c r="F575" i="32" s="1"/>
  <c r="I295" i="32"/>
  <c r="I529" i="32"/>
  <c r="C35" i="1"/>
  <c r="G35" i="1"/>
  <c r="I321" i="32"/>
  <c r="I529" i="1"/>
  <c r="I548" i="1" s="1"/>
  <c r="F548" i="1"/>
  <c r="I139" i="1"/>
  <c r="I373" i="32"/>
  <c r="E35" i="32"/>
  <c r="I191" i="1"/>
  <c r="I139" i="32"/>
  <c r="I9" i="8"/>
  <c r="H35" i="1"/>
  <c r="I425" i="1"/>
  <c r="E35" i="1"/>
  <c r="I217" i="1"/>
  <c r="I87" i="1"/>
  <c r="I165" i="1"/>
  <c r="I165" i="32"/>
  <c r="D35" i="32"/>
  <c r="I347" i="32"/>
  <c r="I87" i="32"/>
  <c r="I555" i="1"/>
  <c r="I574" i="1" s="1"/>
  <c r="F574" i="1"/>
  <c r="I113" i="32"/>
  <c r="B35" i="32"/>
  <c r="I347" i="1"/>
  <c r="C35" i="32"/>
  <c r="I503" i="32"/>
  <c r="I321" i="1"/>
  <c r="B35" i="1"/>
  <c r="I243" i="32"/>
  <c r="I451" i="1"/>
  <c r="I470" i="1" s="1"/>
  <c r="F61" i="1"/>
  <c r="F470" i="1"/>
  <c r="I295" i="1"/>
  <c r="I269" i="1"/>
  <c r="G35" i="32"/>
  <c r="I191" i="32"/>
  <c r="I451" i="32"/>
  <c r="F61" i="32"/>
  <c r="F471" i="1" l="1"/>
  <c r="D9" i="32"/>
  <c r="F575" i="1"/>
  <c r="H9" i="1"/>
  <c r="C9" i="1"/>
  <c r="I61" i="1"/>
  <c r="F9" i="1"/>
  <c r="I471" i="1"/>
  <c r="D471" i="1"/>
  <c r="H471" i="1"/>
  <c r="B471" i="1"/>
  <c r="E471" i="1"/>
  <c r="G471" i="1"/>
  <c r="C471" i="1"/>
  <c r="E9" i="32"/>
  <c r="I575" i="1"/>
  <c r="H575" i="1"/>
  <c r="B575" i="1"/>
  <c r="G575" i="1"/>
  <c r="C575" i="1"/>
  <c r="E575" i="1"/>
  <c r="D575" i="1"/>
  <c r="G9" i="32"/>
  <c r="F9" i="32"/>
  <c r="I61" i="32"/>
  <c r="E9" i="1"/>
  <c r="C9" i="32"/>
  <c r="D9" i="1"/>
  <c r="G575" i="32"/>
  <c r="E575" i="32"/>
  <c r="I575" i="32"/>
  <c r="B575" i="32"/>
  <c r="H575" i="32"/>
  <c r="D575" i="32"/>
  <c r="C575" i="32"/>
  <c r="B9" i="32"/>
  <c r="I35" i="32"/>
  <c r="F86" i="1"/>
  <c r="I632" i="1"/>
  <c r="B9" i="1"/>
  <c r="I35" i="1"/>
  <c r="G9" i="1"/>
  <c r="H9" i="32"/>
  <c r="I9" i="32" l="1"/>
  <c r="F8" i="1"/>
  <c r="I8" i="1" s="1"/>
  <c r="I86" i="1"/>
  <c r="I9" i="1"/>
  <c r="I605" i="35" l="1"/>
  <c r="D85" i="35" l="1"/>
  <c r="I579" i="35"/>
  <c r="B85" i="35"/>
  <c r="I606" i="35" l="1"/>
  <c r="B86" i="35"/>
  <c r="I580" i="35"/>
  <c r="E86" i="35"/>
  <c r="I85" i="35"/>
  <c r="B7" i="35"/>
  <c r="H86" i="35"/>
  <c r="I632" i="35"/>
  <c r="G86" i="35"/>
  <c r="D86" i="35"/>
  <c r="I554" i="35"/>
  <c r="I574" i="35" s="1"/>
  <c r="F574" i="35"/>
  <c r="F575" i="35" s="1"/>
  <c r="C86" i="35"/>
  <c r="D7" i="35"/>
  <c r="I398" i="35" l="1"/>
  <c r="I372" i="35"/>
  <c r="I112" i="35"/>
  <c r="I320" i="35"/>
  <c r="I164" i="35"/>
  <c r="C34" i="35"/>
  <c r="I268" i="35"/>
  <c r="I138" i="35"/>
  <c r="I528" i="35"/>
  <c r="I548" i="35" s="1"/>
  <c r="F548" i="35"/>
  <c r="E575" i="35"/>
  <c r="I575" i="35"/>
  <c r="H575" i="35"/>
  <c r="G575" i="35"/>
  <c r="C575" i="35"/>
  <c r="D575" i="35"/>
  <c r="B575" i="35"/>
  <c r="I216" i="35"/>
  <c r="I86" i="35"/>
  <c r="I424" i="35"/>
  <c r="B34" i="35"/>
  <c r="I502" i="35"/>
  <c r="I522" i="35" s="1"/>
  <c r="F522" i="35"/>
  <c r="I7" i="35"/>
  <c r="I294" i="35"/>
  <c r="G34" i="35"/>
  <c r="D34" i="35"/>
  <c r="I242" i="35"/>
  <c r="I346" i="35"/>
  <c r="E34" i="35"/>
  <c r="H34" i="35"/>
  <c r="I190" i="35"/>
  <c r="F60" i="35"/>
  <c r="I450" i="35"/>
  <c r="I470" i="35" s="1"/>
  <c r="F470" i="35"/>
  <c r="F471" i="35" s="1"/>
  <c r="F8" i="35" l="1"/>
  <c r="I60" i="35"/>
  <c r="B8" i="35"/>
  <c r="I34" i="35"/>
  <c r="G8" i="35"/>
  <c r="C8" i="35"/>
  <c r="H8" i="35"/>
  <c r="D8" i="35"/>
  <c r="E471" i="35"/>
  <c r="B471" i="35"/>
  <c r="D471" i="35"/>
  <c r="G471" i="35"/>
  <c r="H471" i="35"/>
  <c r="C471" i="35"/>
  <c r="I471" i="35"/>
  <c r="E8" i="35"/>
  <c r="I8" i="35" l="1"/>
  <c r="I596" i="2" l="1"/>
  <c r="I600" i="2" s="1"/>
  <c r="B600" i="2"/>
  <c r="B601" i="2" s="1"/>
  <c r="D600" i="2"/>
  <c r="D601" i="2" s="1"/>
  <c r="D626" i="2"/>
  <c r="C366" i="2" l="1"/>
  <c r="C50" i="2"/>
  <c r="D366" i="2"/>
  <c r="D50" i="2"/>
  <c r="I362" i="2"/>
  <c r="I366" i="2" s="1"/>
  <c r="B366" i="2"/>
  <c r="B50" i="2"/>
  <c r="D102" i="2"/>
  <c r="D106" i="2" s="1"/>
  <c r="F601" i="2"/>
  <c r="I601" i="2"/>
  <c r="H601" i="2"/>
  <c r="G601" i="2"/>
  <c r="C601" i="2"/>
  <c r="E601" i="2"/>
  <c r="D652" i="2"/>
  <c r="B367" i="2" l="1"/>
  <c r="C102" i="2"/>
  <c r="C106" i="2" s="1"/>
  <c r="C652" i="2"/>
  <c r="D600" i="4"/>
  <c r="G102" i="2"/>
  <c r="G652" i="2"/>
  <c r="I622" i="2"/>
  <c r="B626" i="2"/>
  <c r="I50" i="2"/>
  <c r="I54" i="2" s="1"/>
  <c r="B54" i="2"/>
  <c r="B55" i="2" s="1"/>
  <c r="D24" i="2"/>
  <c r="D28" i="2" s="1"/>
  <c r="D54" i="2"/>
  <c r="D55" i="2" s="1"/>
  <c r="E102" i="2"/>
  <c r="E652" i="2"/>
  <c r="I596" i="4"/>
  <c r="I600" i="4" s="1"/>
  <c r="B600" i="4"/>
  <c r="B601" i="4" s="1"/>
  <c r="I596" i="3"/>
  <c r="I600" i="3" s="1"/>
  <c r="B600" i="3"/>
  <c r="B601" i="3" s="1"/>
  <c r="D367" i="2"/>
  <c r="D600" i="3"/>
  <c r="F367" i="2"/>
  <c r="I367" i="2"/>
  <c r="G367" i="2"/>
  <c r="H367" i="2"/>
  <c r="E367" i="2"/>
  <c r="C24" i="2"/>
  <c r="C28" i="2" s="1"/>
  <c r="C54" i="2"/>
  <c r="B600" i="5"/>
  <c r="H102" i="2"/>
  <c r="H652" i="2"/>
  <c r="C367" i="2"/>
  <c r="I281" i="1"/>
  <c r="I177" i="1"/>
  <c r="I385" i="1"/>
  <c r="I255" i="1"/>
  <c r="H47" i="1"/>
  <c r="I229" i="1"/>
  <c r="B626" i="4"/>
  <c r="I411" i="1"/>
  <c r="I437" i="1"/>
  <c r="I333" i="1"/>
  <c r="I151" i="1"/>
  <c r="E47" i="1"/>
  <c r="I203" i="1"/>
  <c r="G47" i="1"/>
  <c r="I307" i="1"/>
  <c r="D600" i="54" l="1"/>
  <c r="D600" i="47"/>
  <c r="D600" i="55"/>
  <c r="G24" i="2"/>
  <c r="D600" i="46"/>
  <c r="I593" i="48"/>
  <c r="I600" i="48" s="1"/>
  <c r="B600" i="48"/>
  <c r="D600" i="51"/>
  <c r="I362" i="4"/>
  <c r="I366" i="4" s="1"/>
  <c r="D366" i="4"/>
  <c r="D367" i="4" s="1"/>
  <c r="D50" i="4"/>
  <c r="D50" i="3"/>
  <c r="D366" i="3"/>
  <c r="I601" i="3"/>
  <c r="F601" i="3"/>
  <c r="G601" i="3"/>
  <c r="H601" i="3"/>
  <c r="C601" i="3"/>
  <c r="E601" i="3"/>
  <c r="C366" i="4"/>
  <c r="C367" i="4" s="1"/>
  <c r="C50" i="4"/>
  <c r="C366" i="3"/>
  <c r="C367" i="3" s="1"/>
  <c r="C50" i="3"/>
  <c r="I648" i="2"/>
  <c r="I652" i="2" s="1"/>
  <c r="B652" i="2"/>
  <c r="I593" i="50"/>
  <c r="I600" i="50" s="1"/>
  <c r="B600" i="50"/>
  <c r="B99" i="57"/>
  <c r="I593" i="57"/>
  <c r="I600" i="57" s="1"/>
  <c r="B600" i="57"/>
  <c r="D600" i="5"/>
  <c r="D600" i="50"/>
  <c r="H24" i="2"/>
  <c r="H28" i="2" s="1"/>
  <c r="H106" i="2"/>
  <c r="B366" i="4"/>
  <c r="B367" i="4" s="1"/>
  <c r="B50" i="4"/>
  <c r="I593" i="46"/>
  <c r="I600" i="46" s="1"/>
  <c r="B600" i="46"/>
  <c r="D600" i="48"/>
  <c r="I593" i="51"/>
  <c r="I600" i="51" s="1"/>
  <c r="B600" i="51"/>
  <c r="I593" i="55"/>
  <c r="I600" i="55" s="1"/>
  <c r="B99" i="55"/>
  <c r="B600" i="55"/>
  <c r="I596" i="5"/>
  <c r="I600" i="5" s="1"/>
  <c r="B601" i="5" s="1"/>
  <c r="C55" i="2"/>
  <c r="I55" i="2"/>
  <c r="F55" i="2"/>
  <c r="H55" i="2"/>
  <c r="G55" i="2"/>
  <c r="E55" i="2"/>
  <c r="E24" i="2"/>
  <c r="I593" i="52"/>
  <c r="I600" i="52" s="1"/>
  <c r="B600" i="52"/>
  <c r="H653" i="2"/>
  <c r="D600" i="52"/>
  <c r="D600" i="53"/>
  <c r="I593" i="54"/>
  <c r="I600" i="54" s="1"/>
  <c r="B600" i="54"/>
  <c r="D601" i="3"/>
  <c r="D601" i="4"/>
  <c r="I601" i="4"/>
  <c r="F601" i="4"/>
  <c r="H601" i="4"/>
  <c r="G601" i="4"/>
  <c r="C601" i="4"/>
  <c r="E601" i="4"/>
  <c r="B102" i="2"/>
  <c r="C653" i="2"/>
  <c r="I593" i="53"/>
  <c r="I600" i="53" s="1"/>
  <c r="B600" i="53"/>
  <c r="G653" i="2"/>
  <c r="I125" i="1"/>
  <c r="I362" i="3"/>
  <c r="I366" i="3" s="1"/>
  <c r="B366" i="3"/>
  <c r="B50" i="3"/>
  <c r="I593" i="47"/>
  <c r="I600" i="47" s="1"/>
  <c r="B600" i="47"/>
  <c r="D600" i="57"/>
  <c r="E653" i="2"/>
  <c r="D47" i="8"/>
  <c r="D626" i="5"/>
  <c r="D47" i="1"/>
  <c r="C47" i="8"/>
  <c r="D47" i="34"/>
  <c r="D47" i="32"/>
  <c r="D47" i="36"/>
  <c r="D47" i="35"/>
  <c r="B367" i="3" l="1"/>
  <c r="B653" i="2"/>
  <c r="N600" i="51"/>
  <c r="H601" i="57"/>
  <c r="D601" i="57"/>
  <c r="F601" i="57"/>
  <c r="C601" i="57"/>
  <c r="G601" i="57"/>
  <c r="B601" i="57"/>
  <c r="E601" i="57"/>
  <c r="I359" i="8"/>
  <c r="B47" i="8"/>
  <c r="F367" i="3"/>
  <c r="I367" i="3"/>
  <c r="G367" i="3"/>
  <c r="H367" i="3"/>
  <c r="E367" i="3"/>
  <c r="I601" i="5"/>
  <c r="F601" i="5"/>
  <c r="C601" i="5"/>
  <c r="G601" i="5"/>
  <c r="H601" i="5"/>
  <c r="E601" i="5"/>
  <c r="C54" i="4"/>
  <c r="D366" i="5"/>
  <c r="D50" i="5"/>
  <c r="I593" i="35"/>
  <c r="I600" i="35" s="1"/>
  <c r="B600" i="35"/>
  <c r="I593" i="34"/>
  <c r="N600" i="46"/>
  <c r="N600" i="54"/>
  <c r="D367" i="3"/>
  <c r="F601" i="52"/>
  <c r="B601" i="52"/>
  <c r="E601" i="52"/>
  <c r="H601" i="52"/>
  <c r="C601" i="52"/>
  <c r="G601" i="52"/>
  <c r="D601" i="52"/>
  <c r="D626" i="3"/>
  <c r="I362" i="5"/>
  <c r="I366" i="5" s="1"/>
  <c r="B366" i="5"/>
  <c r="B367" i="5" s="1"/>
  <c r="B50" i="5"/>
  <c r="B47" i="35"/>
  <c r="S593" i="47"/>
  <c r="L600" i="47"/>
  <c r="L99" i="55"/>
  <c r="S593" i="55"/>
  <c r="L600" i="55"/>
  <c r="B47" i="1"/>
  <c r="I102" i="2"/>
  <c r="B106" i="2"/>
  <c r="B24" i="2"/>
  <c r="B21" i="55"/>
  <c r="E601" i="50"/>
  <c r="C601" i="50"/>
  <c r="D601" i="50"/>
  <c r="B601" i="50"/>
  <c r="H601" i="50"/>
  <c r="G601" i="50"/>
  <c r="F601" i="50"/>
  <c r="D54" i="3"/>
  <c r="F601" i="48"/>
  <c r="E601" i="48"/>
  <c r="D601" i="48"/>
  <c r="G601" i="48"/>
  <c r="H601" i="48"/>
  <c r="B601" i="48"/>
  <c r="C601" i="48"/>
  <c r="N600" i="48"/>
  <c r="B21" i="57"/>
  <c r="B28" i="57" s="1"/>
  <c r="B106" i="57"/>
  <c r="N600" i="57"/>
  <c r="I622" i="3"/>
  <c r="B626" i="3"/>
  <c r="I622" i="4"/>
  <c r="D626" i="4"/>
  <c r="D600" i="35"/>
  <c r="D601" i="35" s="1"/>
  <c r="L600" i="50"/>
  <c r="G601" i="55"/>
  <c r="B601" i="55"/>
  <c r="E601" i="55"/>
  <c r="D601" i="55"/>
  <c r="H601" i="55"/>
  <c r="F601" i="55"/>
  <c r="C601" i="55"/>
  <c r="C601" i="46"/>
  <c r="F601" i="46"/>
  <c r="H601" i="46"/>
  <c r="D601" i="46"/>
  <c r="G601" i="46"/>
  <c r="B601" i="46"/>
  <c r="E601" i="46"/>
  <c r="D601" i="5"/>
  <c r="D54" i="4"/>
  <c r="B47" i="34"/>
  <c r="F601" i="51"/>
  <c r="D601" i="51"/>
  <c r="B601" i="51"/>
  <c r="G601" i="51"/>
  <c r="H601" i="51"/>
  <c r="E601" i="51"/>
  <c r="C601" i="51"/>
  <c r="B626" i="6"/>
  <c r="S593" i="46"/>
  <c r="L600" i="46"/>
  <c r="S593" i="50"/>
  <c r="N600" i="50"/>
  <c r="N600" i="52"/>
  <c r="F601" i="53"/>
  <c r="D601" i="53"/>
  <c r="C601" i="53"/>
  <c r="E601" i="53"/>
  <c r="H601" i="53"/>
  <c r="G601" i="53"/>
  <c r="B601" i="53"/>
  <c r="C366" i="5"/>
  <c r="C50" i="5"/>
  <c r="B47" i="32"/>
  <c r="I596" i="6"/>
  <c r="I600" i="6" s="1"/>
  <c r="B600" i="6"/>
  <c r="I593" i="32"/>
  <c r="B47" i="36"/>
  <c r="I622" i="5"/>
  <c r="B626" i="5"/>
  <c r="N600" i="47"/>
  <c r="S593" i="48"/>
  <c r="L600" i="48"/>
  <c r="S593" i="51"/>
  <c r="L600" i="51"/>
  <c r="S593" i="52"/>
  <c r="L600" i="52"/>
  <c r="S593" i="53"/>
  <c r="L600" i="53"/>
  <c r="N600" i="55"/>
  <c r="L99" i="57"/>
  <c r="S593" i="57"/>
  <c r="S600" i="57" s="1"/>
  <c r="L600" i="57"/>
  <c r="I50" i="4"/>
  <c r="I54" i="4" s="1"/>
  <c r="B54" i="4"/>
  <c r="I653" i="2"/>
  <c r="F653" i="2"/>
  <c r="D653" i="2"/>
  <c r="I50" i="3"/>
  <c r="I54" i="3" s="1"/>
  <c r="B54" i="3"/>
  <c r="B55" i="3" s="1"/>
  <c r="C54" i="3"/>
  <c r="I593" i="1"/>
  <c r="D600" i="6"/>
  <c r="N600" i="53"/>
  <c r="S593" i="54"/>
  <c r="L600" i="54"/>
  <c r="G601" i="47"/>
  <c r="F601" i="47"/>
  <c r="B601" i="47"/>
  <c r="C601" i="47"/>
  <c r="H601" i="47"/>
  <c r="E601" i="47"/>
  <c r="D601" i="47"/>
  <c r="H601" i="54"/>
  <c r="C601" i="54"/>
  <c r="B601" i="54"/>
  <c r="F601" i="54"/>
  <c r="G601" i="54"/>
  <c r="D601" i="54"/>
  <c r="E601" i="54"/>
  <c r="F367" i="4"/>
  <c r="I367" i="4"/>
  <c r="H367" i="4"/>
  <c r="G367" i="4"/>
  <c r="E367" i="4"/>
  <c r="C47" i="32"/>
  <c r="D652" i="5"/>
  <c r="D652" i="3"/>
  <c r="D652" i="4"/>
  <c r="D652" i="6"/>
  <c r="C47" i="1"/>
  <c r="C47" i="34"/>
  <c r="C47" i="36"/>
  <c r="C47" i="35"/>
  <c r="D626" i="6"/>
  <c r="C55" i="4" l="1"/>
  <c r="D102" i="4"/>
  <c r="D106" i="4" s="1"/>
  <c r="I601" i="54"/>
  <c r="C55" i="3"/>
  <c r="D367" i="5"/>
  <c r="I622" i="6"/>
  <c r="I359" i="35"/>
  <c r="D601" i="6"/>
  <c r="B55" i="4"/>
  <c r="I359" i="34"/>
  <c r="G102" i="4"/>
  <c r="G652" i="4"/>
  <c r="E102" i="7"/>
  <c r="E652" i="7"/>
  <c r="B601" i="6"/>
  <c r="I601" i="46"/>
  <c r="I359" i="1"/>
  <c r="I601" i="35"/>
  <c r="F601" i="35"/>
  <c r="H601" i="35"/>
  <c r="G601" i="35"/>
  <c r="C601" i="35"/>
  <c r="E601" i="35"/>
  <c r="I596" i="7"/>
  <c r="I600" i="7" s="1"/>
  <c r="B600" i="7"/>
  <c r="C102" i="3"/>
  <c r="C652" i="3"/>
  <c r="H102" i="6"/>
  <c r="H652" i="6"/>
  <c r="G102" i="5"/>
  <c r="G652" i="5"/>
  <c r="I601" i="47"/>
  <c r="D102" i="5"/>
  <c r="D106" i="5" s="1"/>
  <c r="I50" i="5"/>
  <c r="I54" i="5" s="1"/>
  <c r="B54" i="5"/>
  <c r="B55" i="5" s="1"/>
  <c r="D54" i="5"/>
  <c r="I593" i="8"/>
  <c r="H102" i="4"/>
  <c r="H652" i="4"/>
  <c r="I47" i="32"/>
  <c r="E102" i="3"/>
  <c r="E652" i="3"/>
  <c r="C102" i="7"/>
  <c r="C106" i="7" s="1"/>
  <c r="C652" i="7"/>
  <c r="G102" i="7"/>
  <c r="G652" i="7"/>
  <c r="D55" i="4"/>
  <c r="I55" i="4"/>
  <c r="F55" i="4"/>
  <c r="H55" i="4"/>
  <c r="G55" i="4"/>
  <c r="E55" i="4"/>
  <c r="I359" i="32"/>
  <c r="I24" i="2"/>
  <c r="B28" i="2"/>
  <c r="D102" i="3"/>
  <c r="I47" i="8"/>
  <c r="I362" i="6"/>
  <c r="I366" i="6" s="1"/>
  <c r="B366" i="6"/>
  <c r="B50" i="6"/>
  <c r="E102" i="5"/>
  <c r="E652" i="5"/>
  <c r="I601" i="55"/>
  <c r="I601" i="52"/>
  <c r="G102" i="6"/>
  <c r="G652" i="6"/>
  <c r="C102" i="6"/>
  <c r="C106" i="6" s="1"/>
  <c r="C652" i="6"/>
  <c r="I619" i="46"/>
  <c r="D55" i="3"/>
  <c r="F55" i="3"/>
  <c r="I55" i="3"/>
  <c r="H55" i="3"/>
  <c r="G55" i="3"/>
  <c r="E55" i="3"/>
  <c r="C24" i="5"/>
  <c r="C28" i="5" s="1"/>
  <c r="C54" i="5"/>
  <c r="I601" i="51"/>
  <c r="D24" i="4"/>
  <c r="D28" i="4" s="1"/>
  <c r="I601" i="6"/>
  <c r="F601" i="6"/>
  <c r="H601" i="6"/>
  <c r="G601" i="6"/>
  <c r="C601" i="6"/>
  <c r="E601" i="6"/>
  <c r="I47" i="34"/>
  <c r="L21" i="55"/>
  <c r="D102" i="6"/>
  <c r="D106" i="6" s="1"/>
  <c r="F367" i="5"/>
  <c r="I367" i="5"/>
  <c r="G367" i="5"/>
  <c r="H367" i="5"/>
  <c r="E367" i="5"/>
  <c r="C366" i="6"/>
  <c r="C50" i="6"/>
  <c r="H102" i="7"/>
  <c r="H652" i="7"/>
  <c r="C102" i="5"/>
  <c r="C106" i="5" s="1"/>
  <c r="C652" i="5"/>
  <c r="L601" i="57"/>
  <c r="M601" i="57"/>
  <c r="P601" i="57"/>
  <c r="O601" i="57"/>
  <c r="N601" i="57"/>
  <c r="R601" i="57"/>
  <c r="Q601" i="57"/>
  <c r="C367" i="5"/>
  <c r="I601" i="50"/>
  <c r="B601" i="35"/>
  <c r="D600" i="7"/>
  <c r="H102" i="5"/>
  <c r="H652" i="5"/>
  <c r="E102" i="4"/>
  <c r="E652" i="4"/>
  <c r="G102" i="3"/>
  <c r="G652" i="3"/>
  <c r="I601" i="48"/>
  <c r="D366" i="6"/>
  <c r="D50" i="6"/>
  <c r="E102" i="6"/>
  <c r="E652" i="6"/>
  <c r="C102" i="4"/>
  <c r="C652" i="4"/>
  <c r="H102" i="3"/>
  <c r="H652" i="3"/>
  <c r="L21" i="57"/>
  <c r="L106" i="57"/>
  <c r="I601" i="53"/>
  <c r="I47" i="1"/>
  <c r="I47" i="35"/>
  <c r="I601" i="57"/>
  <c r="D626" i="7"/>
  <c r="D626" i="8"/>
  <c r="C367" i="6" l="1"/>
  <c r="C55" i="5"/>
  <c r="B367" i="6"/>
  <c r="B601" i="7"/>
  <c r="D367" i="6"/>
  <c r="D601" i="7"/>
  <c r="C366" i="7"/>
  <c r="C50" i="7"/>
  <c r="H99" i="57"/>
  <c r="H652" i="57"/>
  <c r="I648" i="5"/>
  <c r="I652" i="5" s="1"/>
  <c r="E653" i="5" s="1"/>
  <c r="B652" i="5"/>
  <c r="B102" i="5"/>
  <c r="I648" i="6"/>
  <c r="I652" i="6" s="1"/>
  <c r="B652" i="6"/>
  <c r="B102" i="6"/>
  <c r="C99" i="47"/>
  <c r="C652" i="47"/>
  <c r="C99" i="48"/>
  <c r="C652" i="48"/>
  <c r="D652" i="50"/>
  <c r="D99" i="50"/>
  <c r="D21" i="50" s="1"/>
  <c r="D652" i="51"/>
  <c r="D99" i="51"/>
  <c r="D21" i="51" s="1"/>
  <c r="G99" i="52"/>
  <c r="G21" i="52" s="1"/>
  <c r="G652" i="52"/>
  <c r="C99" i="53"/>
  <c r="C652" i="53"/>
  <c r="C99" i="54"/>
  <c r="C652" i="54"/>
  <c r="G99" i="55"/>
  <c r="G21" i="55" s="1"/>
  <c r="G652" i="55"/>
  <c r="L28" i="57"/>
  <c r="E653" i="6"/>
  <c r="E24" i="5"/>
  <c r="H653" i="6"/>
  <c r="I648" i="4"/>
  <c r="I652" i="4" s="1"/>
  <c r="H653" i="4" s="1"/>
  <c r="B652" i="4"/>
  <c r="B102" i="4"/>
  <c r="D626" i="32"/>
  <c r="I622" i="7"/>
  <c r="B626" i="7"/>
  <c r="E24" i="6"/>
  <c r="G24" i="3"/>
  <c r="D102" i="7"/>
  <c r="D106" i="7" s="1"/>
  <c r="I50" i="6"/>
  <c r="I54" i="6" s="1"/>
  <c r="B54" i="6"/>
  <c r="H24" i="6"/>
  <c r="H28" i="6" s="1"/>
  <c r="H106" i="6"/>
  <c r="E24" i="7"/>
  <c r="H24" i="5"/>
  <c r="H28" i="5" s="1"/>
  <c r="H106" i="5"/>
  <c r="C653" i="6"/>
  <c r="I619" i="35"/>
  <c r="B626" i="35"/>
  <c r="G99" i="46"/>
  <c r="G21" i="46" s="1"/>
  <c r="G652" i="46"/>
  <c r="I619" i="32"/>
  <c r="B626" i="32"/>
  <c r="D652" i="48"/>
  <c r="D99" i="48"/>
  <c r="D21" i="48" s="1"/>
  <c r="D652" i="53"/>
  <c r="D99" i="53"/>
  <c r="D21" i="53" s="1"/>
  <c r="G99" i="57"/>
  <c r="G652" i="57"/>
  <c r="I619" i="8"/>
  <c r="B626" i="8"/>
  <c r="G99" i="50"/>
  <c r="G21" i="50" s="1"/>
  <c r="G652" i="50"/>
  <c r="E24" i="4"/>
  <c r="I367" i="6"/>
  <c r="F367" i="6"/>
  <c r="H367" i="6"/>
  <c r="G367" i="6"/>
  <c r="E367" i="6"/>
  <c r="D24" i="5"/>
  <c r="D28" i="5" s="1"/>
  <c r="C106" i="3"/>
  <c r="C24" i="3"/>
  <c r="C28" i="3" s="1"/>
  <c r="H24" i="4"/>
  <c r="H28" i="4" s="1"/>
  <c r="H106" i="4"/>
  <c r="S619" i="46"/>
  <c r="AG619" i="46" s="1"/>
  <c r="C99" i="51"/>
  <c r="C652" i="51"/>
  <c r="C99" i="57"/>
  <c r="C652" i="57"/>
  <c r="I645" i="57"/>
  <c r="I652" i="57" s="1"/>
  <c r="E24" i="3"/>
  <c r="D626" i="1"/>
  <c r="I619" i="1"/>
  <c r="B626" i="1"/>
  <c r="C99" i="46"/>
  <c r="C652" i="46"/>
  <c r="H99" i="47"/>
  <c r="H652" i="47"/>
  <c r="H99" i="48"/>
  <c r="H652" i="48"/>
  <c r="H99" i="51"/>
  <c r="H652" i="51"/>
  <c r="D652" i="52"/>
  <c r="D99" i="52"/>
  <c r="D21" i="52" s="1"/>
  <c r="H99" i="53"/>
  <c r="H652" i="53"/>
  <c r="H99" i="54"/>
  <c r="H652" i="54"/>
  <c r="H99" i="55"/>
  <c r="H652" i="55"/>
  <c r="D652" i="57"/>
  <c r="D99" i="57"/>
  <c r="H24" i="3"/>
  <c r="H28" i="3" s="1"/>
  <c r="H106" i="3"/>
  <c r="G24" i="4"/>
  <c r="I619" i="34"/>
  <c r="B626" i="34"/>
  <c r="I648" i="3"/>
  <c r="I652" i="3" s="1"/>
  <c r="C653" i="3" s="1"/>
  <c r="B652" i="3"/>
  <c r="B102" i="3"/>
  <c r="D652" i="47"/>
  <c r="D99" i="47"/>
  <c r="D21" i="47" s="1"/>
  <c r="C99" i="50"/>
  <c r="C652" i="50"/>
  <c r="C99" i="52"/>
  <c r="C652" i="52"/>
  <c r="D652" i="55"/>
  <c r="D99" i="55"/>
  <c r="D21" i="55" s="1"/>
  <c r="G24" i="6"/>
  <c r="D366" i="7"/>
  <c r="D50" i="7"/>
  <c r="D626" i="34"/>
  <c r="C653" i="4"/>
  <c r="S601" i="57"/>
  <c r="H24" i="7"/>
  <c r="H28" i="7" s="1"/>
  <c r="H106" i="7"/>
  <c r="D626" i="35"/>
  <c r="G24" i="5"/>
  <c r="D652" i="54"/>
  <c r="D99" i="54"/>
  <c r="D21" i="54" s="1"/>
  <c r="D24" i="6"/>
  <c r="D28" i="6" s="1"/>
  <c r="D54" i="6"/>
  <c r="I362" i="7"/>
  <c r="I366" i="7" s="1"/>
  <c r="B366" i="7"/>
  <c r="B50" i="7"/>
  <c r="H99" i="46"/>
  <c r="H652" i="46"/>
  <c r="D652" i="46"/>
  <c r="D99" i="46"/>
  <c r="D21" i="46" s="1"/>
  <c r="G99" i="47"/>
  <c r="G21" i="47" s="1"/>
  <c r="G652" i="47"/>
  <c r="G99" i="48"/>
  <c r="G21" i="48" s="1"/>
  <c r="G652" i="48"/>
  <c r="H99" i="50"/>
  <c r="H652" i="50"/>
  <c r="G99" i="51"/>
  <c r="G21" i="51" s="1"/>
  <c r="G652" i="51"/>
  <c r="H99" i="52"/>
  <c r="H652" i="52"/>
  <c r="G99" i="53"/>
  <c r="G21" i="53" s="1"/>
  <c r="G652" i="53"/>
  <c r="G99" i="54"/>
  <c r="G21" i="54" s="1"/>
  <c r="G652" i="54"/>
  <c r="C99" i="55"/>
  <c r="C652" i="55"/>
  <c r="I645" i="55"/>
  <c r="I652" i="55" s="1"/>
  <c r="B102" i="7"/>
  <c r="C106" i="4"/>
  <c r="C24" i="4"/>
  <c r="C28" i="4" s="1"/>
  <c r="C24" i="6"/>
  <c r="C28" i="6" s="1"/>
  <c r="C54" i="6"/>
  <c r="D106" i="3"/>
  <c r="D24" i="3"/>
  <c r="D28" i="3" s="1"/>
  <c r="G24" i="7"/>
  <c r="D55" i="5"/>
  <c r="F55" i="5"/>
  <c r="I55" i="5"/>
  <c r="H55" i="5"/>
  <c r="G55" i="5"/>
  <c r="E55" i="5"/>
  <c r="F601" i="7"/>
  <c r="I601" i="7"/>
  <c r="C601" i="7"/>
  <c r="H601" i="7"/>
  <c r="G601" i="7"/>
  <c r="E601" i="7"/>
  <c r="D652" i="1"/>
  <c r="D652" i="34"/>
  <c r="D652" i="32"/>
  <c r="D652" i="35"/>
  <c r="H653" i="5" l="1"/>
  <c r="B653" i="5"/>
  <c r="G653" i="5"/>
  <c r="G653" i="4"/>
  <c r="B653" i="4"/>
  <c r="D99" i="32"/>
  <c r="G99" i="35"/>
  <c r="G21" i="35" s="1"/>
  <c r="G652" i="35"/>
  <c r="M99" i="47"/>
  <c r="M652" i="47"/>
  <c r="R99" i="50"/>
  <c r="R652" i="50"/>
  <c r="Q99" i="52"/>
  <c r="Q21" i="52" s="1"/>
  <c r="Q652" i="52"/>
  <c r="N652" i="54"/>
  <c r="N99" i="54"/>
  <c r="N21" i="54" s="1"/>
  <c r="I50" i="7"/>
  <c r="I54" i="7" s="1"/>
  <c r="B54" i="7"/>
  <c r="D367" i="7"/>
  <c r="C21" i="52"/>
  <c r="C28" i="52" s="1"/>
  <c r="C106" i="52"/>
  <c r="E653" i="3"/>
  <c r="I653" i="3"/>
  <c r="F653" i="3"/>
  <c r="D653" i="3"/>
  <c r="C21" i="57"/>
  <c r="C106" i="57"/>
  <c r="I99" i="57"/>
  <c r="I106" i="57" s="1"/>
  <c r="G653" i="3"/>
  <c r="E99" i="8"/>
  <c r="E652" i="8"/>
  <c r="N652" i="46"/>
  <c r="N99" i="46"/>
  <c r="N21" i="46" s="1"/>
  <c r="N652" i="48"/>
  <c r="N99" i="48"/>
  <c r="N21" i="48" s="1"/>
  <c r="M99" i="50"/>
  <c r="M652" i="50"/>
  <c r="R99" i="52"/>
  <c r="R652" i="52"/>
  <c r="R99" i="57"/>
  <c r="R652" i="57"/>
  <c r="I648" i="7"/>
  <c r="I652" i="7" s="1"/>
  <c r="B652" i="7"/>
  <c r="B367" i="7"/>
  <c r="D99" i="35"/>
  <c r="H21" i="54"/>
  <c r="H28" i="54" s="1"/>
  <c r="H106" i="54"/>
  <c r="H21" i="48"/>
  <c r="H28" i="48" s="1"/>
  <c r="H106" i="48"/>
  <c r="D99" i="1"/>
  <c r="B55" i="6"/>
  <c r="C21" i="53"/>
  <c r="C28" i="53" s="1"/>
  <c r="C106" i="53"/>
  <c r="C21" i="48"/>
  <c r="C28" i="48" s="1"/>
  <c r="C106" i="48"/>
  <c r="C653" i="5"/>
  <c r="I653" i="5"/>
  <c r="F653" i="5"/>
  <c r="D653" i="5"/>
  <c r="R99" i="48"/>
  <c r="R652" i="48"/>
  <c r="R99" i="51"/>
  <c r="R652" i="51"/>
  <c r="Q99" i="54"/>
  <c r="Q21" i="54" s="1"/>
  <c r="Q652" i="54"/>
  <c r="N652" i="57"/>
  <c r="N99" i="57"/>
  <c r="E99" i="35"/>
  <c r="E21" i="35" s="1"/>
  <c r="E652" i="35"/>
  <c r="G99" i="34"/>
  <c r="G21" i="34" s="1"/>
  <c r="G652" i="34"/>
  <c r="H21" i="52"/>
  <c r="H28" i="52" s="1"/>
  <c r="H106" i="52"/>
  <c r="H21" i="53"/>
  <c r="H28" i="53" s="1"/>
  <c r="H106" i="53"/>
  <c r="D21" i="32"/>
  <c r="E99" i="34"/>
  <c r="E652" i="34"/>
  <c r="M99" i="46"/>
  <c r="M652" i="46"/>
  <c r="M99" i="48"/>
  <c r="M652" i="48"/>
  <c r="Q99" i="50"/>
  <c r="Q21" i="50" s="1"/>
  <c r="Q652" i="50"/>
  <c r="N652" i="51"/>
  <c r="N99" i="51"/>
  <c r="N21" i="51" s="1"/>
  <c r="M99" i="53"/>
  <c r="M652" i="53"/>
  <c r="C55" i="6"/>
  <c r="D21" i="57"/>
  <c r="D28" i="57" s="1"/>
  <c r="D106" i="57"/>
  <c r="G21" i="57"/>
  <c r="G28" i="57" s="1"/>
  <c r="G106" i="57"/>
  <c r="B24" i="6"/>
  <c r="I102" i="6"/>
  <c r="B106" i="6"/>
  <c r="G99" i="1"/>
  <c r="G652" i="1"/>
  <c r="Q99" i="47"/>
  <c r="Q21" i="47" s="1"/>
  <c r="Q652" i="47"/>
  <c r="H21" i="47"/>
  <c r="H28" i="47" s="1"/>
  <c r="H106" i="47"/>
  <c r="G99" i="32"/>
  <c r="G21" i="32" s="1"/>
  <c r="G652" i="32"/>
  <c r="N652" i="47"/>
  <c r="N99" i="47"/>
  <c r="N21" i="47" s="1"/>
  <c r="M99" i="51"/>
  <c r="M652" i="51"/>
  <c r="R99" i="53"/>
  <c r="R652" i="53"/>
  <c r="Q99" i="55"/>
  <c r="Q21" i="55" s="1"/>
  <c r="Q652" i="55"/>
  <c r="Q99" i="57"/>
  <c r="Q652" i="57"/>
  <c r="C21" i="55"/>
  <c r="C106" i="55"/>
  <c r="I99" i="55"/>
  <c r="D99" i="34"/>
  <c r="D21" i="34" s="1"/>
  <c r="C21" i="46"/>
  <c r="C28" i="46" s="1"/>
  <c r="C106" i="46"/>
  <c r="H653" i="3"/>
  <c r="I102" i="4"/>
  <c r="B106" i="4"/>
  <c r="B24" i="4"/>
  <c r="B653" i="6"/>
  <c r="H21" i="57"/>
  <c r="H28" i="57" s="1"/>
  <c r="H106" i="57"/>
  <c r="N652" i="53"/>
  <c r="N99" i="53"/>
  <c r="N21" i="53" s="1"/>
  <c r="I367" i="7"/>
  <c r="F367" i="7"/>
  <c r="H367" i="7"/>
  <c r="G367" i="7"/>
  <c r="E367" i="7"/>
  <c r="C21" i="50"/>
  <c r="C106" i="50"/>
  <c r="H99" i="34"/>
  <c r="H21" i="34" s="1"/>
  <c r="H652" i="34"/>
  <c r="H99" i="32"/>
  <c r="H21" i="32" s="1"/>
  <c r="H652" i="32"/>
  <c r="C99" i="34"/>
  <c r="C652" i="34"/>
  <c r="H99" i="1"/>
  <c r="H21" i="1" s="1"/>
  <c r="H652" i="1"/>
  <c r="C21" i="47"/>
  <c r="C28" i="47" s="1"/>
  <c r="C106" i="47"/>
  <c r="C99" i="35"/>
  <c r="C652" i="35"/>
  <c r="H99" i="35"/>
  <c r="H652" i="35"/>
  <c r="R99" i="47"/>
  <c r="R652" i="47"/>
  <c r="N652" i="50"/>
  <c r="N99" i="50"/>
  <c r="N21" i="50" s="1"/>
  <c r="M99" i="52"/>
  <c r="M652" i="52"/>
  <c r="R99" i="54"/>
  <c r="R652" i="54"/>
  <c r="R99" i="55"/>
  <c r="R652" i="55"/>
  <c r="I102" i="3"/>
  <c r="B106" i="3"/>
  <c r="B24" i="3"/>
  <c r="B653" i="57"/>
  <c r="F653" i="57"/>
  <c r="H653" i="57"/>
  <c r="G653" i="57"/>
  <c r="E653" i="57"/>
  <c r="D653" i="57"/>
  <c r="C653" i="57"/>
  <c r="G653" i="6"/>
  <c r="I653" i="6"/>
  <c r="F653" i="6"/>
  <c r="D653" i="6"/>
  <c r="C24" i="7"/>
  <c r="C28" i="7" s="1"/>
  <c r="C54" i="7"/>
  <c r="R99" i="46"/>
  <c r="R652" i="46"/>
  <c r="C21" i="51"/>
  <c r="C106" i="51"/>
  <c r="D55" i="6"/>
  <c r="F55" i="6"/>
  <c r="I55" i="6"/>
  <c r="H55" i="6"/>
  <c r="G55" i="6"/>
  <c r="E55" i="6"/>
  <c r="C99" i="32"/>
  <c r="C652" i="32"/>
  <c r="N652" i="52"/>
  <c r="N99" i="52"/>
  <c r="N21" i="52" s="1"/>
  <c r="M99" i="54"/>
  <c r="M652" i="54"/>
  <c r="N652" i="55"/>
  <c r="N99" i="55"/>
  <c r="N21" i="55" s="1"/>
  <c r="M99" i="55"/>
  <c r="M652" i="55"/>
  <c r="S645" i="55"/>
  <c r="S652" i="55" s="1"/>
  <c r="F653" i="55"/>
  <c r="C653" i="55"/>
  <c r="G653" i="55"/>
  <c r="D653" i="55"/>
  <c r="E653" i="55"/>
  <c r="H653" i="55"/>
  <c r="B653" i="55"/>
  <c r="B24" i="7"/>
  <c r="I102" i="7"/>
  <c r="B106" i="7"/>
  <c r="E99" i="32"/>
  <c r="E21" i="32" s="1"/>
  <c r="E652" i="32"/>
  <c r="E99" i="1"/>
  <c r="E652" i="1"/>
  <c r="G99" i="8"/>
  <c r="G652" i="8"/>
  <c r="C99" i="1"/>
  <c r="C652" i="1"/>
  <c r="Q99" i="46"/>
  <c r="Q21" i="46" s="1"/>
  <c r="Q652" i="46"/>
  <c r="Q99" i="48"/>
  <c r="Q21" i="48" s="1"/>
  <c r="Q652" i="48"/>
  <c r="Q99" i="51"/>
  <c r="Q21" i="51" s="1"/>
  <c r="Q652" i="51"/>
  <c r="Q99" i="53"/>
  <c r="Q21" i="53" s="1"/>
  <c r="Q652" i="53"/>
  <c r="M99" i="57"/>
  <c r="M652" i="57"/>
  <c r="S645" i="57"/>
  <c r="S652" i="57" s="1"/>
  <c r="H21" i="50"/>
  <c r="H28" i="50" s="1"/>
  <c r="H106" i="50"/>
  <c r="H21" i="46"/>
  <c r="H28" i="46" s="1"/>
  <c r="H106" i="46"/>
  <c r="D24" i="7"/>
  <c r="D28" i="7" s="1"/>
  <c r="D54" i="7"/>
  <c r="B653" i="3"/>
  <c r="H21" i="55"/>
  <c r="H28" i="55" s="1"/>
  <c r="H106" i="55"/>
  <c r="H21" i="51"/>
  <c r="H28" i="51" s="1"/>
  <c r="H106" i="51"/>
  <c r="E653" i="4"/>
  <c r="I653" i="4"/>
  <c r="F653" i="4"/>
  <c r="D653" i="4"/>
  <c r="C21" i="54"/>
  <c r="C28" i="54" s="1"/>
  <c r="C106" i="54"/>
  <c r="I102" i="5"/>
  <c r="B106" i="5"/>
  <c r="B24" i="5"/>
  <c r="C367" i="7"/>
  <c r="B653" i="7" l="1"/>
  <c r="I645" i="35"/>
  <c r="I652" i="35" s="1"/>
  <c r="G653" i="35" s="1"/>
  <c r="B652" i="35"/>
  <c r="B653" i="35" s="1"/>
  <c r="B99" i="35"/>
  <c r="C106" i="32"/>
  <c r="C21" i="32"/>
  <c r="C106" i="34"/>
  <c r="C21" i="34"/>
  <c r="R21" i="57"/>
  <c r="R28" i="57" s="1"/>
  <c r="R106" i="57"/>
  <c r="I645" i="34"/>
  <c r="I652" i="34" s="1"/>
  <c r="B652" i="34"/>
  <c r="B653" i="34" s="1"/>
  <c r="B99" i="34"/>
  <c r="M21" i="57"/>
  <c r="M106" i="57"/>
  <c r="S99" i="57"/>
  <c r="S106" i="57" s="1"/>
  <c r="R21" i="55"/>
  <c r="R28" i="55" s="1"/>
  <c r="R106" i="55"/>
  <c r="R21" i="47"/>
  <c r="R28" i="47" s="1"/>
  <c r="R106" i="47"/>
  <c r="G21" i="1"/>
  <c r="M21" i="53"/>
  <c r="M28" i="53" s="1"/>
  <c r="M106" i="53"/>
  <c r="M21" i="46"/>
  <c r="M28" i="46" s="1"/>
  <c r="M106" i="46"/>
  <c r="B55" i="7"/>
  <c r="R21" i="50"/>
  <c r="R28" i="50" s="1"/>
  <c r="R106" i="50"/>
  <c r="R21" i="53"/>
  <c r="R28" i="53" s="1"/>
  <c r="R106" i="53"/>
  <c r="G653" i="34"/>
  <c r="E21" i="8"/>
  <c r="D21" i="1"/>
  <c r="R21" i="46"/>
  <c r="R28" i="46" s="1"/>
  <c r="R106" i="46"/>
  <c r="I24" i="3"/>
  <c r="B28" i="3"/>
  <c r="M21" i="51"/>
  <c r="M28" i="51" s="1"/>
  <c r="M106" i="51"/>
  <c r="I24" i="6"/>
  <c r="B28" i="6"/>
  <c r="R21" i="51"/>
  <c r="R28" i="51" s="1"/>
  <c r="R106" i="51"/>
  <c r="M21" i="50"/>
  <c r="M28" i="50" s="1"/>
  <c r="M106" i="50"/>
  <c r="I645" i="8"/>
  <c r="I652" i="8" s="1"/>
  <c r="B652" i="8"/>
  <c r="B99" i="8"/>
  <c r="E653" i="34"/>
  <c r="I645" i="1"/>
  <c r="B652" i="1"/>
  <c r="B99" i="1"/>
  <c r="I24" i="5"/>
  <c r="B28" i="5"/>
  <c r="G21" i="8"/>
  <c r="I24" i="7"/>
  <c r="B28" i="7"/>
  <c r="R653" i="55"/>
  <c r="P653" i="55"/>
  <c r="N653" i="55"/>
  <c r="L653" i="55"/>
  <c r="Q653" i="55"/>
  <c r="O653" i="55"/>
  <c r="M653" i="55"/>
  <c r="C55" i="7"/>
  <c r="M21" i="52"/>
  <c r="M28" i="52" s="1"/>
  <c r="M106" i="52"/>
  <c r="C107" i="57"/>
  <c r="G107" i="57"/>
  <c r="F107" i="57"/>
  <c r="B107" i="57"/>
  <c r="E107" i="57"/>
  <c r="H107" i="57"/>
  <c r="D107" i="57"/>
  <c r="D106" i="35"/>
  <c r="D21" i="35"/>
  <c r="R21" i="52"/>
  <c r="R28" i="52" s="1"/>
  <c r="R106" i="52"/>
  <c r="M21" i="54"/>
  <c r="M28" i="54" s="1"/>
  <c r="M106" i="54"/>
  <c r="R21" i="54"/>
  <c r="R28" i="54" s="1"/>
  <c r="R106" i="54"/>
  <c r="D652" i="8"/>
  <c r="D99" i="8"/>
  <c r="I653" i="55"/>
  <c r="I24" i="4"/>
  <c r="B28" i="4"/>
  <c r="Q21" i="57"/>
  <c r="Q28" i="57" s="1"/>
  <c r="Q106" i="57"/>
  <c r="R21" i="48"/>
  <c r="R28" i="48" s="1"/>
  <c r="R106" i="48"/>
  <c r="E653" i="7"/>
  <c r="I653" i="7"/>
  <c r="F653" i="7"/>
  <c r="D653" i="7"/>
  <c r="H653" i="7"/>
  <c r="G653" i="7"/>
  <c r="C653" i="7"/>
  <c r="C99" i="8"/>
  <c r="C652" i="8"/>
  <c r="I645" i="32"/>
  <c r="I652" i="32" s="1"/>
  <c r="H653" i="32" s="1"/>
  <c r="B652" i="32"/>
  <c r="B99" i="32"/>
  <c r="F55" i="7"/>
  <c r="I55" i="7"/>
  <c r="H55" i="7"/>
  <c r="G55" i="7"/>
  <c r="E55" i="7"/>
  <c r="C106" i="1"/>
  <c r="C21" i="1"/>
  <c r="I653" i="57"/>
  <c r="H21" i="35"/>
  <c r="H106" i="35"/>
  <c r="C28" i="55"/>
  <c r="I21" i="55"/>
  <c r="E21" i="34"/>
  <c r="M21" i="47"/>
  <c r="M28" i="47" s="1"/>
  <c r="M106" i="47"/>
  <c r="H99" i="8"/>
  <c r="H21" i="8" s="1"/>
  <c r="H652" i="8"/>
  <c r="D55" i="7"/>
  <c r="R653" i="57"/>
  <c r="M653" i="57"/>
  <c r="Q653" i="57"/>
  <c r="N653" i="57"/>
  <c r="P653" i="57"/>
  <c r="O653" i="57"/>
  <c r="L653" i="57"/>
  <c r="E21" i="1"/>
  <c r="M21" i="55"/>
  <c r="M106" i="55"/>
  <c r="S99" i="55"/>
  <c r="C653" i="32"/>
  <c r="C106" i="35"/>
  <c r="C21" i="35"/>
  <c r="C653" i="34"/>
  <c r="M21" i="48"/>
  <c r="M28" i="48" s="1"/>
  <c r="M106" i="48"/>
  <c r="N21" i="57"/>
  <c r="N28" i="57" s="1"/>
  <c r="N106" i="57"/>
  <c r="I21" i="57"/>
  <c r="I28" i="57" s="1"/>
  <c r="B27" i="56" s="1"/>
  <c r="C28" i="57"/>
  <c r="D653" i="8" l="1"/>
  <c r="C653" i="8"/>
  <c r="H653" i="8"/>
  <c r="C653" i="35"/>
  <c r="E653" i="35"/>
  <c r="B653" i="8"/>
  <c r="S653" i="57"/>
  <c r="E653" i="32"/>
  <c r="C106" i="8"/>
  <c r="C21" i="8"/>
  <c r="I653" i="34"/>
  <c r="F653" i="34"/>
  <c r="D653" i="34"/>
  <c r="S653" i="55"/>
  <c r="F104" i="1"/>
  <c r="I650" i="1"/>
  <c r="D29" i="57"/>
  <c r="O29" i="57"/>
  <c r="R29" i="57"/>
  <c r="Q29" i="57"/>
  <c r="L29" i="57"/>
  <c r="P29" i="57"/>
  <c r="H29" i="57"/>
  <c r="G29" i="57"/>
  <c r="B29" i="57"/>
  <c r="E29" i="57"/>
  <c r="F29" i="57"/>
  <c r="C29" i="57"/>
  <c r="N29" i="57"/>
  <c r="H653" i="34"/>
  <c r="I99" i="8"/>
  <c r="B21" i="8"/>
  <c r="R107" i="57"/>
  <c r="L107" i="57"/>
  <c r="Q107" i="57"/>
  <c r="M107" i="57"/>
  <c r="O107" i="57"/>
  <c r="P107" i="57"/>
  <c r="N107" i="57"/>
  <c r="I99" i="32"/>
  <c r="B21" i="32"/>
  <c r="D21" i="8"/>
  <c r="I99" i="1"/>
  <c r="B21" i="1"/>
  <c r="I21" i="1" s="1"/>
  <c r="E653" i="8"/>
  <c r="I653" i="8"/>
  <c r="F653" i="8"/>
  <c r="M28" i="57"/>
  <c r="M29" i="57" s="1"/>
  <c r="S21" i="57"/>
  <c r="I99" i="35"/>
  <c r="B106" i="35"/>
  <c r="B21" i="35"/>
  <c r="I21" i="35" s="1"/>
  <c r="F101" i="1"/>
  <c r="I647" i="1"/>
  <c r="I652" i="1" s="1"/>
  <c r="B653" i="1" s="1"/>
  <c r="F652" i="1"/>
  <c r="M28" i="55"/>
  <c r="S21" i="55"/>
  <c r="T21" i="55" s="1"/>
  <c r="B653" i="32"/>
  <c r="I107" i="57"/>
  <c r="G653" i="8"/>
  <c r="G653" i="32"/>
  <c r="I653" i="32"/>
  <c r="F653" i="32"/>
  <c r="D653" i="32"/>
  <c r="I99" i="34"/>
  <c r="B21" i="34"/>
  <c r="H653" i="35"/>
  <c r="I653" i="35"/>
  <c r="F653" i="35"/>
  <c r="D653" i="35"/>
  <c r="F653" i="1" l="1"/>
  <c r="S29" i="57"/>
  <c r="I104" i="1"/>
  <c r="F26" i="1"/>
  <c r="I26" i="1" s="1"/>
  <c r="T21" i="57"/>
  <c r="S28" i="57"/>
  <c r="T28" i="57" s="1"/>
  <c r="I29" i="57"/>
  <c r="I653" i="1"/>
  <c r="D653" i="1"/>
  <c r="G653" i="1"/>
  <c r="C653" i="1"/>
  <c r="H653" i="1"/>
  <c r="E653" i="1"/>
  <c r="S107" i="57"/>
  <c r="F23" i="1"/>
  <c r="I23" i="1" s="1"/>
  <c r="I101" i="1"/>
  <c r="F106" i="1"/>
  <c r="I489" i="34" l="1"/>
  <c r="F73" i="34"/>
  <c r="I489" i="8"/>
  <c r="F73" i="8"/>
  <c r="I73" i="8" l="1"/>
  <c r="F21" i="8"/>
  <c r="I489" i="32"/>
  <c r="F73" i="32"/>
  <c r="F21" i="34"/>
  <c r="I21" i="34" s="1"/>
  <c r="I73" i="34"/>
  <c r="I224" i="35"/>
  <c r="I21" i="8" l="1"/>
  <c r="I73" i="32"/>
  <c r="F21" i="32"/>
  <c r="E44" i="36"/>
  <c r="C44" i="36"/>
  <c r="G44" i="36"/>
  <c r="D44" i="36"/>
  <c r="H44" i="36"/>
  <c r="I21" i="32" l="1"/>
  <c r="I122" i="36"/>
  <c r="B44" i="36"/>
  <c r="I406" i="35"/>
  <c r="I250" i="35"/>
  <c r="I276" i="35"/>
  <c r="I432" i="35"/>
  <c r="I354" i="35"/>
  <c r="I172" i="35"/>
  <c r="I302" i="35"/>
  <c r="I328" i="35"/>
  <c r="I380" i="35"/>
  <c r="I146" i="35"/>
  <c r="I44" i="36" l="1"/>
  <c r="G42" i="35"/>
  <c r="G16" i="35" s="1"/>
  <c r="H42" i="35"/>
  <c r="H16" i="35" s="1"/>
  <c r="E42" i="35"/>
  <c r="E16" i="35" s="1"/>
  <c r="C42" i="35"/>
  <c r="C16" i="35" s="1"/>
  <c r="D42" i="35"/>
  <c r="D16" i="35" s="1"/>
  <c r="B42" i="35" l="1"/>
  <c r="I120" i="35"/>
  <c r="B16" i="35" l="1"/>
  <c r="I16" i="35" s="1"/>
  <c r="I42" i="35"/>
  <c r="I219" i="35" l="1"/>
  <c r="I115" i="35"/>
  <c r="I401" i="35" l="1"/>
  <c r="I245" i="35"/>
  <c r="I141" i="35"/>
  <c r="I375" i="35"/>
  <c r="I427" i="35"/>
  <c r="H37" i="35"/>
  <c r="I271" i="35"/>
  <c r="I297" i="35"/>
  <c r="C37" i="35"/>
  <c r="I323" i="35"/>
  <c r="I167" i="35"/>
  <c r="B37" i="35"/>
  <c r="I193" i="35"/>
  <c r="G37" i="35"/>
  <c r="I349" i="35"/>
  <c r="D37" i="35"/>
  <c r="E37" i="35"/>
  <c r="I252" i="35"/>
  <c r="I226" i="35"/>
  <c r="I408" i="35"/>
  <c r="I382" i="35"/>
  <c r="I356" i="35"/>
  <c r="I200" i="35"/>
  <c r="I278" i="35"/>
  <c r="I434" i="35"/>
  <c r="I304" i="35"/>
  <c r="I330" i="35"/>
  <c r="I148" i="35"/>
  <c r="D11" i="35" l="1"/>
  <c r="B11" i="35"/>
  <c r="I37" i="35"/>
  <c r="I174" i="35"/>
  <c r="G11" i="35"/>
  <c r="E11" i="35"/>
  <c r="C11" i="35"/>
  <c r="H11" i="35"/>
  <c r="G44" i="35"/>
  <c r="H44" i="35"/>
  <c r="H18" i="35" s="1"/>
  <c r="C44" i="35"/>
  <c r="C18" i="35" s="1"/>
  <c r="D44" i="35"/>
  <c r="D18" i="35" s="1"/>
  <c r="E44" i="35"/>
  <c r="I11" i="35" l="1"/>
  <c r="B44" i="35"/>
  <c r="I122" i="35"/>
  <c r="I44" i="35" l="1"/>
  <c r="B18" i="35"/>
  <c r="I251" i="35" l="1"/>
  <c r="I121" i="35" l="1"/>
  <c r="I199" i="35"/>
  <c r="D43" i="35"/>
  <c r="D17" i="35" s="1"/>
  <c r="I147" i="35"/>
  <c r="E43" i="35"/>
  <c r="E17" i="35" s="1"/>
  <c r="I303" i="35"/>
  <c r="I277" i="35"/>
  <c r="I355" i="35"/>
  <c r="G43" i="35"/>
  <c r="G17" i="35" s="1"/>
  <c r="I433" i="35"/>
  <c r="B43" i="35"/>
  <c r="I225" i="35"/>
  <c r="H43" i="35"/>
  <c r="H17" i="35" s="1"/>
  <c r="I173" i="35"/>
  <c r="C43" i="35"/>
  <c r="C17" i="35" s="1"/>
  <c r="I407" i="35"/>
  <c r="I329" i="35"/>
  <c r="I381" i="35"/>
  <c r="B17" i="35" l="1"/>
  <c r="I17" i="35" s="1"/>
  <c r="I43" i="35"/>
  <c r="I357" i="1" l="1"/>
  <c r="D96" i="34" l="1"/>
  <c r="D18" i="34" s="1"/>
  <c r="I175" i="1" l="1"/>
  <c r="H96" i="34"/>
  <c r="H600" i="34"/>
  <c r="G600" i="34"/>
  <c r="B96" i="34"/>
  <c r="I590" i="34"/>
  <c r="B600" i="34"/>
  <c r="C45" i="1"/>
  <c r="C19" i="1" s="1"/>
  <c r="I201" i="1"/>
  <c r="G45" i="1"/>
  <c r="G19" i="1" s="1"/>
  <c r="E45" i="1"/>
  <c r="E19" i="1" s="1"/>
  <c r="I331" i="1"/>
  <c r="I305" i="1"/>
  <c r="I149" i="1"/>
  <c r="I435" i="1"/>
  <c r="I409" i="1"/>
  <c r="D45" i="1"/>
  <c r="D19" i="1" s="1"/>
  <c r="H45" i="1"/>
  <c r="H19" i="1" s="1"/>
  <c r="I279" i="1"/>
  <c r="I253" i="1"/>
  <c r="I383" i="1"/>
  <c r="I227" i="1"/>
  <c r="B18" i="34" l="1"/>
  <c r="B106" i="34"/>
  <c r="H18" i="34"/>
  <c r="H106" i="34"/>
  <c r="I123" i="1"/>
  <c r="B45" i="1"/>
  <c r="B19" i="1" l="1"/>
  <c r="I19" i="1" s="1"/>
  <c r="I45" i="1"/>
  <c r="D96" i="1" l="1"/>
  <c r="E210" i="8"/>
  <c r="D96" i="8"/>
  <c r="H96" i="8" l="1"/>
  <c r="H106" i="8" s="1"/>
  <c r="H600" i="8"/>
  <c r="G600" i="8"/>
  <c r="B96" i="1"/>
  <c r="I590" i="1"/>
  <c r="B600" i="1"/>
  <c r="G600" i="1"/>
  <c r="H96" i="1"/>
  <c r="H106" i="1" s="1"/>
  <c r="H600" i="1"/>
  <c r="B96" i="8"/>
  <c r="B600" i="8"/>
  <c r="I590" i="8"/>
  <c r="D210" i="8"/>
  <c r="I304" i="8"/>
  <c r="I252" i="8" l="1"/>
  <c r="I382" i="8"/>
  <c r="I226" i="8"/>
  <c r="I434" i="8"/>
  <c r="I356" i="8"/>
  <c r="I200" i="8"/>
  <c r="I330" i="8"/>
  <c r="I408" i="8"/>
  <c r="B106" i="8"/>
  <c r="I148" i="8"/>
  <c r="B106" i="1"/>
  <c r="I278" i="8"/>
  <c r="I174" i="8"/>
  <c r="D44" i="8"/>
  <c r="D18" i="8" s="1"/>
  <c r="E44" i="8"/>
  <c r="G44" i="8"/>
  <c r="H44" i="8"/>
  <c r="H18" i="8" s="1"/>
  <c r="C44" i="8"/>
  <c r="C18" i="8" s="1"/>
  <c r="I122" i="8" l="1"/>
  <c r="B44" i="8"/>
  <c r="D96" i="32"/>
  <c r="G600" i="32" l="1"/>
  <c r="I122" i="1"/>
  <c r="I122" i="32"/>
  <c r="B18" i="8"/>
  <c r="I44" i="8"/>
  <c r="H96" i="32"/>
  <c r="H106" i="32" s="1"/>
  <c r="H600" i="32"/>
  <c r="B96" i="32"/>
  <c r="I590" i="32"/>
  <c r="B600" i="32"/>
  <c r="I174" i="32"/>
  <c r="G44" i="1"/>
  <c r="I200" i="32"/>
  <c r="I304" i="32"/>
  <c r="I252" i="32" l="1"/>
  <c r="C44" i="32"/>
  <c r="C18" i="32" s="1"/>
  <c r="I226" i="32"/>
  <c r="I434" i="32"/>
  <c r="G44" i="32"/>
  <c r="E44" i="1"/>
  <c r="E44" i="32"/>
  <c r="I330" i="32"/>
  <c r="H44" i="1"/>
  <c r="H18" i="1" s="1"/>
  <c r="I304" i="1"/>
  <c r="I382" i="32"/>
  <c r="I200" i="1"/>
  <c r="I148" i="1"/>
  <c r="D44" i="1"/>
  <c r="D18" i="1" s="1"/>
  <c r="I408" i="32"/>
  <c r="I356" i="1"/>
  <c r="B44" i="32"/>
  <c r="B18" i="32" s="1"/>
  <c r="I278" i="1"/>
  <c r="D44" i="32"/>
  <c r="D18" i="32" s="1"/>
  <c r="I330" i="1"/>
  <c r="I278" i="32"/>
  <c r="I252" i="1"/>
  <c r="B106" i="32"/>
  <c r="C44" i="1"/>
  <c r="C18" i="1" s="1"/>
  <c r="I356" i="32"/>
  <c r="I148" i="32"/>
  <c r="I434" i="1"/>
  <c r="I382" i="1"/>
  <c r="H44" i="32"/>
  <c r="H18" i="32" s="1"/>
  <c r="I174" i="1"/>
  <c r="I408" i="1"/>
  <c r="I226" i="1" l="1"/>
  <c r="B44" i="1"/>
  <c r="I44" i="32"/>
  <c r="I566" i="42"/>
  <c r="I554" i="42"/>
  <c r="I488" i="42"/>
  <c r="I514" i="42"/>
  <c r="I502" i="42"/>
  <c r="I476" i="42"/>
  <c r="B18" i="1" l="1"/>
  <c r="I44" i="1"/>
  <c r="I540" i="42"/>
  <c r="I528" i="42"/>
  <c r="I510" i="42" l="1"/>
  <c r="I536" i="42"/>
  <c r="I562" i="42"/>
  <c r="I458" i="42" l="1"/>
  <c r="I508" i="42"/>
  <c r="I534" i="42"/>
  <c r="I456" i="42" l="1"/>
  <c r="Z38" i="41" l="1"/>
  <c r="AD38" i="41"/>
  <c r="AI220" i="41"/>
  <c r="AI298" i="41"/>
  <c r="AA38" i="41"/>
  <c r="AI142" i="41"/>
  <c r="AI376" i="41"/>
  <c r="AI402" i="41"/>
  <c r="AF38" i="41"/>
  <c r="AI194" i="41"/>
  <c r="W38" i="41"/>
  <c r="X38" i="41"/>
  <c r="AI246" i="41"/>
  <c r="AI350" i="41"/>
  <c r="AE38" i="41"/>
  <c r="AH38" i="41"/>
  <c r="AI428" i="41"/>
  <c r="AI272" i="41"/>
  <c r="Y38" i="41"/>
  <c r="AG38" i="41"/>
  <c r="AI324" i="41"/>
  <c r="V38" i="41"/>
  <c r="AI38" i="41" s="1"/>
  <c r="AI116" i="41"/>
  <c r="AI168" i="41"/>
  <c r="AC38" i="41"/>
  <c r="I507" i="42"/>
  <c r="I559" i="42"/>
  <c r="S272" i="41" l="1"/>
  <c r="S246" i="41"/>
  <c r="M38" i="41"/>
  <c r="R38" i="41"/>
  <c r="S428" i="41"/>
  <c r="N38" i="41"/>
  <c r="S298" i="41"/>
  <c r="I527" i="42"/>
  <c r="S220" i="41"/>
  <c r="O38" i="41"/>
  <c r="S194" i="41"/>
  <c r="S376" i="41"/>
  <c r="Q38" i="41"/>
  <c r="I553" i="42"/>
  <c r="S402" i="41"/>
  <c r="S324" i="41"/>
  <c r="I501" i="42"/>
  <c r="I475" i="42"/>
  <c r="S116" i="41"/>
  <c r="L38" i="41"/>
  <c r="S142" i="41"/>
  <c r="S168" i="41"/>
  <c r="S350" i="41"/>
  <c r="I539" i="42"/>
  <c r="I513" i="42"/>
  <c r="I487" i="42"/>
  <c r="I565" i="42"/>
  <c r="I142" i="41" l="1"/>
  <c r="I350" i="41"/>
  <c r="E38" i="41"/>
  <c r="I402" i="41"/>
  <c r="D38" i="41"/>
  <c r="I324" i="41"/>
  <c r="I272" i="41"/>
  <c r="I220" i="41"/>
  <c r="I246" i="41"/>
  <c r="I461" i="42"/>
  <c r="F71" i="42"/>
  <c r="I168" i="41"/>
  <c r="C38" i="41"/>
  <c r="I428" i="41"/>
  <c r="I298" i="41"/>
  <c r="H38" i="41"/>
  <c r="I194" i="41"/>
  <c r="AI115" i="41"/>
  <c r="I376" i="41"/>
  <c r="S38" i="41"/>
  <c r="AJ38" i="41" s="1"/>
  <c r="G38" i="41"/>
  <c r="B38" i="41"/>
  <c r="I116" i="41"/>
  <c r="I567" i="42"/>
  <c r="I515" i="42"/>
  <c r="P97" i="42"/>
  <c r="X37" i="41" l="1"/>
  <c r="AA37" i="41"/>
  <c r="Y37" i="41"/>
  <c r="Z37" i="41"/>
  <c r="AC37" i="41"/>
  <c r="AD37" i="41"/>
  <c r="V37" i="41"/>
  <c r="W37" i="41"/>
  <c r="AE37" i="41"/>
  <c r="AG37" i="41"/>
  <c r="AF37" i="41"/>
  <c r="AH37" i="41"/>
  <c r="AI427" i="41"/>
  <c r="S115" i="41"/>
  <c r="AI297" i="41"/>
  <c r="AI349" i="41"/>
  <c r="AI167" i="41"/>
  <c r="AI219" i="41"/>
  <c r="AI401" i="41"/>
  <c r="AI323" i="41"/>
  <c r="AI141" i="41"/>
  <c r="AI245" i="41"/>
  <c r="I71" i="42"/>
  <c r="F19" i="42"/>
  <c r="AI375" i="41"/>
  <c r="AI193" i="41"/>
  <c r="AI271" i="41"/>
  <c r="I38" i="41"/>
  <c r="AI37" i="41" l="1"/>
  <c r="N37" i="41"/>
  <c r="Q37" i="41"/>
  <c r="R37" i="41"/>
  <c r="O37" i="41"/>
  <c r="M37" i="41"/>
  <c r="S167" i="41"/>
  <c r="I115" i="41"/>
  <c r="L37" i="41"/>
  <c r="S193" i="41"/>
  <c r="S427" i="41"/>
  <c r="S245" i="41"/>
  <c r="S297" i="41"/>
  <c r="S375" i="41"/>
  <c r="S401" i="41"/>
  <c r="S141" i="41"/>
  <c r="S219" i="41"/>
  <c r="S323" i="41"/>
  <c r="S271" i="41"/>
  <c r="S349" i="41"/>
  <c r="I538" i="42"/>
  <c r="I564" i="42"/>
  <c r="H37" i="41" l="1"/>
  <c r="C37" i="41"/>
  <c r="B37" i="41"/>
  <c r="E37" i="41"/>
  <c r="G37" i="41"/>
  <c r="D37" i="41"/>
  <c r="I37" i="41" s="1"/>
  <c r="I323" i="41"/>
  <c r="I167" i="41"/>
  <c r="I271" i="41"/>
  <c r="S37" i="41"/>
  <c r="I297" i="41"/>
  <c r="I349" i="41"/>
  <c r="I219" i="41"/>
  <c r="I193" i="41"/>
  <c r="I427" i="41"/>
  <c r="I375" i="41"/>
  <c r="I401" i="41"/>
  <c r="I245" i="41"/>
  <c r="I141" i="41"/>
  <c r="AJ37" i="41" l="1"/>
  <c r="D91" i="32" l="1"/>
  <c r="I585" i="32"/>
  <c r="I600" i="32" s="1"/>
  <c r="D600" i="32"/>
  <c r="D601" i="32" s="1"/>
  <c r="D91" i="34"/>
  <c r="I585" i="34"/>
  <c r="I600" i="34" s="1"/>
  <c r="D600" i="34"/>
  <c r="E91" i="32"/>
  <c r="E600" i="32"/>
  <c r="E91" i="34"/>
  <c r="E600" i="34"/>
  <c r="D601" i="34" l="1"/>
  <c r="I601" i="34"/>
  <c r="F601" i="34"/>
  <c r="C601" i="34"/>
  <c r="B601" i="34"/>
  <c r="G601" i="34"/>
  <c r="H601" i="34"/>
  <c r="I91" i="34"/>
  <c r="D106" i="34"/>
  <c r="E601" i="34"/>
  <c r="F601" i="32"/>
  <c r="I601" i="32"/>
  <c r="C601" i="32"/>
  <c r="B601" i="32"/>
  <c r="H601" i="32"/>
  <c r="G601" i="32"/>
  <c r="E601" i="32"/>
  <c r="I91" i="32"/>
  <c r="D106" i="32"/>
  <c r="E91" i="8" l="1"/>
  <c r="E600" i="8"/>
  <c r="D91" i="1"/>
  <c r="I585" i="1"/>
  <c r="I600" i="1" s="1"/>
  <c r="D600" i="1"/>
  <c r="I507" i="32"/>
  <c r="I522" i="32" s="1"/>
  <c r="F522" i="32"/>
  <c r="I533" i="32"/>
  <c r="I548" i="32" s="1"/>
  <c r="F548" i="32"/>
  <c r="I455" i="32"/>
  <c r="I470" i="32" s="1"/>
  <c r="F470" i="32"/>
  <c r="F471" i="32" s="1"/>
  <c r="E91" i="1"/>
  <c r="E600" i="1"/>
  <c r="E471" i="32" l="1"/>
  <c r="D471" i="32"/>
  <c r="I471" i="32"/>
  <c r="G471" i="32"/>
  <c r="B471" i="32"/>
  <c r="C471" i="32"/>
  <c r="H471" i="32"/>
  <c r="D601" i="1"/>
  <c r="D91" i="8"/>
  <c r="I585" i="8"/>
  <c r="I600" i="8" s="1"/>
  <c r="D600" i="8"/>
  <c r="D601" i="8" s="1"/>
  <c r="I91" i="1"/>
  <c r="D106" i="1"/>
  <c r="E601" i="1"/>
  <c r="I601" i="1"/>
  <c r="F601" i="1"/>
  <c r="C601" i="1"/>
  <c r="G601" i="1"/>
  <c r="B601" i="1"/>
  <c r="H601" i="1"/>
  <c r="I481" i="1"/>
  <c r="I496" i="1" s="1"/>
  <c r="F65" i="1"/>
  <c r="F496" i="1"/>
  <c r="E601" i="8"/>
  <c r="E236" i="1"/>
  <c r="F497" i="1" l="1"/>
  <c r="I65" i="1"/>
  <c r="I80" i="1" s="1"/>
  <c r="F13" i="1"/>
  <c r="F28" i="1" s="1"/>
  <c r="F80" i="1"/>
  <c r="G497" i="1"/>
  <c r="D497" i="1"/>
  <c r="H497" i="1"/>
  <c r="E497" i="1"/>
  <c r="B497" i="1"/>
  <c r="I497" i="1"/>
  <c r="C497" i="1"/>
  <c r="F601" i="8"/>
  <c r="I601" i="8"/>
  <c r="C601" i="8"/>
  <c r="G601" i="8"/>
  <c r="B601" i="8"/>
  <c r="H601" i="8"/>
  <c r="I91" i="8"/>
  <c r="D106" i="8"/>
  <c r="G236" i="1"/>
  <c r="D236" i="1"/>
  <c r="H236" i="1"/>
  <c r="C236" i="1"/>
  <c r="I221" i="1" l="1"/>
  <c r="I236" i="1" s="1"/>
  <c r="B236" i="1"/>
  <c r="B237" i="1" s="1"/>
  <c r="C237" i="1"/>
  <c r="D237" i="1"/>
  <c r="F82" i="1"/>
  <c r="F81" i="1"/>
  <c r="H237" i="1"/>
  <c r="C81" i="1"/>
  <c r="D81" i="1"/>
  <c r="G81" i="1"/>
  <c r="I82" i="1"/>
  <c r="B81" i="1"/>
  <c r="H81" i="1"/>
  <c r="I81" i="1"/>
  <c r="E81" i="1"/>
  <c r="G237" i="1" l="1"/>
  <c r="I237" i="1"/>
  <c r="F237" i="1"/>
  <c r="E237" i="1"/>
  <c r="I569" i="42" l="1"/>
  <c r="I570" i="42"/>
  <c r="I491" i="42"/>
  <c r="I492" i="42"/>
  <c r="I517" i="42"/>
  <c r="I518" i="42"/>
  <c r="I544" i="42"/>
  <c r="I543" i="42"/>
  <c r="I466" i="42" l="1"/>
  <c r="F76" i="42"/>
  <c r="I465" i="42"/>
  <c r="F75" i="42"/>
  <c r="P101" i="42"/>
  <c r="P23" i="42" s="1"/>
  <c r="P102" i="42"/>
  <c r="P24" i="42" s="1"/>
  <c r="F23" i="42" l="1"/>
  <c r="I75" i="42"/>
  <c r="F24" i="42"/>
  <c r="I76" i="42"/>
  <c r="AI253" i="42" l="1"/>
  <c r="AI279" i="42"/>
  <c r="AE45" i="42"/>
  <c r="AA45" i="42"/>
  <c r="AI383" i="42" l="1"/>
  <c r="AI175" i="42"/>
  <c r="AI409" i="42"/>
  <c r="Y45" i="42"/>
  <c r="AC45" i="42"/>
  <c r="AI123" i="42"/>
  <c r="V45" i="42"/>
  <c r="W45" i="42"/>
  <c r="AI435" i="42"/>
  <c r="AI331" i="42"/>
  <c r="Z45" i="42"/>
  <c r="AG45" i="42"/>
  <c r="AF45" i="42"/>
  <c r="X45" i="42"/>
  <c r="AI357" i="42"/>
  <c r="AI305" i="42"/>
  <c r="AI227" i="42"/>
  <c r="AI149" i="42"/>
  <c r="AI201" i="42"/>
  <c r="AD45" i="42"/>
  <c r="AH45" i="42"/>
  <c r="AD46" i="42" l="1"/>
  <c r="S227" i="42"/>
  <c r="S357" i="42"/>
  <c r="AD49" i="42"/>
  <c r="S331" i="42"/>
  <c r="AI361" i="42"/>
  <c r="AE46" i="42"/>
  <c r="Z46" i="42"/>
  <c r="S175" i="42"/>
  <c r="AI439" i="42"/>
  <c r="S305" i="42"/>
  <c r="Q45" i="42"/>
  <c r="X49" i="42"/>
  <c r="N45" i="42"/>
  <c r="M45" i="42"/>
  <c r="Y46" i="42"/>
  <c r="AC46" i="42"/>
  <c r="AI231" i="42"/>
  <c r="AC49" i="42"/>
  <c r="AI280" i="42"/>
  <c r="L45" i="42"/>
  <c r="S123" i="42"/>
  <c r="AI45" i="42"/>
  <c r="W46" i="42"/>
  <c r="AG46" i="42"/>
  <c r="S409" i="42"/>
  <c r="AH46" i="42"/>
  <c r="AI153" i="42"/>
  <c r="AI358" i="42"/>
  <c r="AI205" i="42"/>
  <c r="AI257" i="42"/>
  <c r="AI309" i="42"/>
  <c r="AI387" i="42"/>
  <c r="W49" i="42"/>
  <c r="AI332" i="42"/>
  <c r="O45" i="42"/>
  <c r="AI335" i="42"/>
  <c r="AI306" i="42"/>
  <c r="AA46" i="42"/>
  <c r="AI410" i="42"/>
  <c r="AI254" i="42"/>
  <c r="AI436" i="42"/>
  <c r="S435" i="42"/>
  <c r="AI202" i="42"/>
  <c r="AI127" i="42"/>
  <c r="V49" i="42"/>
  <c r="Z49" i="42"/>
  <c r="S383" i="42"/>
  <c r="AH49" i="42"/>
  <c r="AI150" i="42"/>
  <c r="AI179" i="42"/>
  <c r="S253" i="42"/>
  <c r="V46" i="42"/>
  <c r="AI124" i="42"/>
  <c r="AI283" i="42"/>
  <c r="AG49" i="42"/>
  <c r="Y49" i="42"/>
  <c r="S149" i="42"/>
  <c r="S279" i="42"/>
  <c r="R45" i="42"/>
  <c r="AI413" i="42"/>
  <c r="AI384" i="42"/>
  <c r="AF49" i="42"/>
  <c r="X46" i="42"/>
  <c r="AF46" i="42"/>
  <c r="AI228" i="42"/>
  <c r="AE49" i="42"/>
  <c r="AA49" i="42"/>
  <c r="AI176" i="42"/>
  <c r="S201" i="42"/>
  <c r="AE52" i="42"/>
  <c r="AD52" i="42"/>
  <c r="AF52" i="42"/>
  <c r="Z52" i="42"/>
  <c r="AA52" i="42"/>
  <c r="AG52" i="42"/>
  <c r="X52" i="42"/>
  <c r="AC52" i="42"/>
  <c r="W52" i="42"/>
  <c r="Y52" i="42"/>
  <c r="AH52" i="42"/>
  <c r="I331" i="42" l="1"/>
  <c r="AD50" i="42"/>
  <c r="S280" i="42"/>
  <c r="S254" i="42"/>
  <c r="AI310" i="42"/>
  <c r="S309" i="42"/>
  <c r="I383" i="42"/>
  <c r="S205" i="42"/>
  <c r="V50" i="42"/>
  <c r="AI154" i="42"/>
  <c r="I227" i="42"/>
  <c r="N49" i="42"/>
  <c r="S202" i="42"/>
  <c r="D45" i="42"/>
  <c r="S436" i="42"/>
  <c r="R46" i="42"/>
  <c r="G45" i="42"/>
  <c r="S153" i="42"/>
  <c r="S124" i="42"/>
  <c r="L46" i="42"/>
  <c r="I357" i="42"/>
  <c r="I201" i="42"/>
  <c r="S335" i="42"/>
  <c r="Z50" i="42"/>
  <c r="I435" i="42"/>
  <c r="O46" i="42"/>
  <c r="AH50" i="42"/>
  <c r="H45" i="42"/>
  <c r="AI258" i="42"/>
  <c r="AI414" i="42"/>
  <c r="S283" i="42"/>
  <c r="S257" i="42"/>
  <c r="S231" i="42"/>
  <c r="M46" i="42"/>
  <c r="S176" i="42"/>
  <c r="S361" i="42"/>
  <c r="AF50" i="42"/>
  <c r="AI180" i="42"/>
  <c r="I409" i="42"/>
  <c r="Q46" i="42"/>
  <c r="AI232" i="42"/>
  <c r="S358" i="42"/>
  <c r="I175" i="42"/>
  <c r="R49" i="42"/>
  <c r="S410" i="42"/>
  <c r="AE50" i="42"/>
  <c r="AG50" i="42"/>
  <c r="S332" i="42"/>
  <c r="V52" i="42"/>
  <c r="AI52" i="42" s="1"/>
  <c r="AI130" i="42"/>
  <c r="S228" i="42"/>
  <c r="X50" i="42"/>
  <c r="AC50" i="42"/>
  <c r="I305" i="42"/>
  <c r="AI388" i="42"/>
  <c r="S439" i="42"/>
  <c r="S413" i="42"/>
  <c r="C45" i="42"/>
  <c r="I253" i="42"/>
  <c r="AI362" i="42"/>
  <c r="S306" i="42"/>
  <c r="AA50" i="42"/>
  <c r="S179" i="42"/>
  <c r="S384" i="42"/>
  <c r="W50" i="42"/>
  <c r="AI49" i="42"/>
  <c r="Y50" i="42"/>
  <c r="AI336" i="42"/>
  <c r="S127" i="42"/>
  <c r="L49" i="42"/>
  <c r="E45" i="42"/>
  <c r="AI284" i="42"/>
  <c r="I279" i="42"/>
  <c r="B45" i="42"/>
  <c r="I123" i="42"/>
  <c r="I149" i="42"/>
  <c r="M49" i="42"/>
  <c r="Q49" i="42"/>
  <c r="AI440" i="42"/>
  <c r="S387" i="42"/>
  <c r="AI206" i="42"/>
  <c r="N46" i="42"/>
  <c r="O49" i="42"/>
  <c r="S150" i="42"/>
  <c r="AI46" i="42"/>
  <c r="S45" i="42"/>
  <c r="AJ45" i="42" s="1"/>
  <c r="M52" i="42"/>
  <c r="M26" i="42" s="1"/>
  <c r="Q52" i="42"/>
  <c r="Q26" i="42" s="1"/>
  <c r="N52" i="42"/>
  <c r="N26" i="42" s="1"/>
  <c r="O52" i="42"/>
  <c r="O26" i="42" s="1"/>
  <c r="R52" i="42"/>
  <c r="R26" i="42" s="1"/>
  <c r="I335" i="42"/>
  <c r="I436" i="42" l="1"/>
  <c r="S362" i="42"/>
  <c r="X41" i="42"/>
  <c r="AI145" i="42"/>
  <c r="AI405" i="42"/>
  <c r="AI223" i="42"/>
  <c r="AI197" i="42"/>
  <c r="D46" i="42"/>
  <c r="I358" i="42"/>
  <c r="I387" i="42"/>
  <c r="I413" i="42"/>
  <c r="C46" i="42"/>
  <c r="I332" i="42"/>
  <c r="S388" i="42"/>
  <c r="I228" i="42"/>
  <c r="S258" i="42"/>
  <c r="S180" i="42"/>
  <c r="AF41" i="42"/>
  <c r="S49" i="42"/>
  <c r="AJ49" i="42" s="1"/>
  <c r="E46" i="42"/>
  <c r="O50" i="42"/>
  <c r="I127" i="42"/>
  <c r="B49" i="42"/>
  <c r="I231" i="42"/>
  <c r="I179" i="42"/>
  <c r="I306" i="42"/>
  <c r="AH41" i="42"/>
  <c r="AC41" i="42"/>
  <c r="AI249" i="42"/>
  <c r="AI327" i="42"/>
  <c r="I257" i="42"/>
  <c r="S414" i="42"/>
  <c r="W41" i="42"/>
  <c r="Y41" i="42"/>
  <c r="M50" i="42"/>
  <c r="R50" i="42"/>
  <c r="AG41" i="42"/>
  <c r="AE41" i="42"/>
  <c r="C49" i="42"/>
  <c r="I150" i="42"/>
  <c r="S232" i="42"/>
  <c r="AI301" i="42"/>
  <c r="E49" i="42"/>
  <c r="AI171" i="42"/>
  <c r="I283" i="42"/>
  <c r="D49" i="42"/>
  <c r="AA41" i="42"/>
  <c r="AI431" i="42"/>
  <c r="Z41" i="42"/>
  <c r="I153" i="42"/>
  <c r="I280" i="42"/>
  <c r="I205" i="42"/>
  <c r="I309" i="42"/>
  <c r="S440" i="42"/>
  <c r="I45" i="42"/>
  <c r="I361" i="42"/>
  <c r="AI379" i="42"/>
  <c r="I439" i="42"/>
  <c r="I410" i="42"/>
  <c r="H49" i="42"/>
  <c r="I254" i="42"/>
  <c r="S336" i="42"/>
  <c r="S284" i="42"/>
  <c r="I384" i="42"/>
  <c r="Q50" i="42"/>
  <c r="AI119" i="42"/>
  <c r="V41" i="42"/>
  <c r="AI275" i="42"/>
  <c r="AI353" i="42"/>
  <c r="B46" i="42"/>
  <c r="I124" i="42"/>
  <c r="S206" i="42"/>
  <c r="S310" i="42"/>
  <c r="AI50" i="42"/>
  <c r="H46" i="42"/>
  <c r="N50" i="42"/>
  <c r="S46" i="42"/>
  <c r="AJ46" i="42" s="1"/>
  <c r="S130" i="42"/>
  <c r="L52" i="42"/>
  <c r="G46" i="42"/>
  <c r="I202" i="42"/>
  <c r="I176" i="42"/>
  <c r="AD41" i="42"/>
  <c r="L50" i="42"/>
  <c r="S154" i="42"/>
  <c r="G49" i="42"/>
  <c r="D52" i="42"/>
  <c r="D26" i="42" s="1"/>
  <c r="H52" i="42"/>
  <c r="H26" i="42" s="1"/>
  <c r="E52" i="42"/>
  <c r="E26" i="42" s="1"/>
  <c r="G52" i="42"/>
  <c r="G26" i="42" s="1"/>
  <c r="C52" i="42"/>
  <c r="C26" i="42" s="1"/>
  <c r="I310" i="42" l="1"/>
  <c r="S327" i="42"/>
  <c r="S171" i="42"/>
  <c r="I232" i="42"/>
  <c r="S301" i="42"/>
  <c r="S197" i="42"/>
  <c r="I284" i="42"/>
  <c r="E50" i="42"/>
  <c r="S275" i="42"/>
  <c r="O41" i="42"/>
  <c r="I46" i="42"/>
  <c r="S50" i="42"/>
  <c r="AJ50" i="42" s="1"/>
  <c r="S431" i="42"/>
  <c r="I388" i="42"/>
  <c r="B52" i="42"/>
  <c r="I130" i="42"/>
  <c r="L41" i="42"/>
  <c r="S119" i="42"/>
  <c r="I206" i="42"/>
  <c r="M41" i="42"/>
  <c r="M15" i="42" s="1"/>
  <c r="D50" i="42"/>
  <c r="B50" i="42"/>
  <c r="I154" i="42"/>
  <c r="G50" i="42"/>
  <c r="I440" i="42"/>
  <c r="I49" i="42"/>
  <c r="H50" i="42"/>
  <c r="S405" i="42"/>
  <c r="AI41" i="42"/>
  <c r="S249" i="42"/>
  <c r="I414" i="42"/>
  <c r="S379" i="42"/>
  <c r="R41" i="42"/>
  <c r="R15" i="42" s="1"/>
  <c r="I258" i="42"/>
  <c r="C50" i="42"/>
  <c r="L26" i="42"/>
  <c r="S26" i="42" s="1"/>
  <c r="S52" i="42"/>
  <c r="AJ52" i="42" s="1"/>
  <c r="N41" i="42"/>
  <c r="N15" i="42" s="1"/>
  <c r="S353" i="42"/>
  <c r="S145" i="42"/>
  <c r="S223" i="42"/>
  <c r="I180" i="42"/>
  <c r="Q41" i="42"/>
  <c r="Q15" i="42" s="1"/>
  <c r="I362" i="42"/>
  <c r="I336" i="42"/>
  <c r="I353" i="42" l="1"/>
  <c r="I171" i="42"/>
  <c r="G41" i="42"/>
  <c r="G15" i="42" s="1"/>
  <c r="I249" i="42"/>
  <c r="I431" i="42"/>
  <c r="B26" i="42"/>
  <c r="I26" i="42" s="1"/>
  <c r="I52" i="42"/>
  <c r="C41" i="42"/>
  <c r="C15" i="42" s="1"/>
  <c r="I50" i="42"/>
  <c r="I145" i="42"/>
  <c r="E41" i="42"/>
  <c r="I119" i="42"/>
  <c r="B41" i="42"/>
  <c r="I379" i="42"/>
  <c r="I197" i="42"/>
  <c r="I405" i="42"/>
  <c r="D41" i="42"/>
  <c r="D15" i="42" s="1"/>
  <c r="I223" i="42"/>
  <c r="I327" i="42"/>
  <c r="L15" i="42"/>
  <c r="S41" i="42"/>
  <c r="AJ41" i="42" s="1"/>
  <c r="I275" i="42"/>
  <c r="I301" i="42"/>
  <c r="H41" i="42"/>
  <c r="H15" i="42" s="1"/>
  <c r="AD38" i="42" l="1"/>
  <c r="AI428" i="42"/>
  <c r="AI320" i="42"/>
  <c r="AI297" i="42"/>
  <c r="AE37" i="42"/>
  <c r="AI246" i="42"/>
  <c r="AA38" i="42"/>
  <c r="AG38" i="42"/>
  <c r="AI142" i="42"/>
  <c r="AI268" i="42"/>
  <c r="AI294" i="42"/>
  <c r="AD33" i="42"/>
  <c r="AI345" i="42"/>
  <c r="AI397" i="42"/>
  <c r="AI216" i="42"/>
  <c r="AI245" i="42"/>
  <c r="AD37" i="42"/>
  <c r="AH37" i="42"/>
  <c r="AI293" i="42"/>
  <c r="AI141" i="42"/>
  <c r="Y38" i="42"/>
  <c r="AF38" i="42"/>
  <c r="X33" i="42"/>
  <c r="AI267" i="42"/>
  <c r="AI220" i="42"/>
  <c r="AI167" i="42"/>
  <c r="AA37" i="42"/>
  <c r="AI219" i="42"/>
  <c r="AA33" i="42"/>
  <c r="AI116" i="42"/>
  <c r="V38" i="42"/>
  <c r="W33" i="42"/>
  <c r="Z33" i="42"/>
  <c r="AI371" i="42"/>
  <c r="AI242" i="42"/>
  <c r="AI324" i="42"/>
  <c r="Z37" i="42"/>
  <c r="AI424" i="42"/>
  <c r="AI350" i="42"/>
  <c r="V33" i="42"/>
  <c r="AI111" i="42"/>
  <c r="AI163" i="42"/>
  <c r="AI375" i="42"/>
  <c r="AI427" i="42"/>
  <c r="V37" i="42"/>
  <c r="AI115" i="42"/>
  <c r="AC38" i="42"/>
  <c r="AE33" i="42"/>
  <c r="Y33" i="42"/>
  <c r="AI241" i="42"/>
  <c r="AI272" i="42"/>
  <c r="AI346" i="42"/>
  <c r="AI215" i="42"/>
  <c r="Y37" i="42"/>
  <c r="AC37" i="42"/>
  <c r="AI137" i="42"/>
  <c r="AI323" i="42"/>
  <c r="AI189" i="42"/>
  <c r="AE38" i="42"/>
  <c r="AI423" i="42"/>
  <c r="AI271" i="42"/>
  <c r="W38" i="42"/>
  <c r="AH38" i="42"/>
  <c r="AG33" i="42"/>
  <c r="AI190" i="42"/>
  <c r="AI402" i="42"/>
  <c r="AI138" i="42"/>
  <c r="AI401" i="42"/>
  <c r="AI193" i="42"/>
  <c r="AI376" i="42"/>
  <c r="AI398" i="42"/>
  <c r="AI372" i="42"/>
  <c r="AG37" i="42"/>
  <c r="W37" i="42"/>
  <c r="AI168" i="42"/>
  <c r="AI164" i="42"/>
  <c r="AI194" i="42"/>
  <c r="AI349" i="42"/>
  <c r="AH33" i="42"/>
  <c r="AF33" i="42"/>
  <c r="AI319" i="42"/>
  <c r="AI298" i="42"/>
  <c r="X38" i="42"/>
  <c r="Z38" i="42"/>
  <c r="AC33" i="42"/>
  <c r="AF37" i="42"/>
  <c r="X37" i="42"/>
  <c r="B15" i="42"/>
  <c r="I41" i="42"/>
  <c r="AA34" i="42"/>
  <c r="AC34" i="42"/>
  <c r="AH34" i="42"/>
  <c r="AD34" i="42"/>
  <c r="AF34" i="42"/>
  <c r="AG34" i="42"/>
  <c r="W34" i="42"/>
  <c r="X34" i="42"/>
  <c r="AE34" i="42"/>
  <c r="Z34" i="42"/>
  <c r="Y34" i="42"/>
  <c r="S398" i="42" l="1"/>
  <c r="S242" i="42"/>
  <c r="S246" i="42"/>
  <c r="R37" i="42"/>
  <c r="Q37" i="42"/>
  <c r="S142" i="42"/>
  <c r="S320" i="42"/>
  <c r="S194" i="42"/>
  <c r="S427" i="42"/>
  <c r="M37" i="42"/>
  <c r="S167" i="42"/>
  <c r="S323" i="42"/>
  <c r="S219" i="42"/>
  <c r="S324" i="42"/>
  <c r="S268" i="42"/>
  <c r="N37" i="42"/>
  <c r="S272" i="42"/>
  <c r="R38" i="42"/>
  <c r="S350" i="42"/>
  <c r="S402" i="42"/>
  <c r="N33" i="42"/>
  <c r="S116" i="42"/>
  <c r="S294" i="42"/>
  <c r="S375" i="42"/>
  <c r="R33" i="42"/>
  <c r="S372" i="42"/>
  <c r="AI33" i="42"/>
  <c r="S163" i="42"/>
  <c r="S190" i="42"/>
  <c r="L33" i="42"/>
  <c r="S111" i="42"/>
  <c r="O38" i="42"/>
  <c r="S168" i="42"/>
  <c r="S293" i="42"/>
  <c r="S271" i="42"/>
  <c r="S423" i="42"/>
  <c r="S241" i="42"/>
  <c r="S189" i="42"/>
  <c r="S245" i="42"/>
  <c r="S345" i="42"/>
  <c r="S376" i="42"/>
  <c r="S267" i="42"/>
  <c r="M38" i="42"/>
  <c r="L38" i="42"/>
  <c r="S428" i="42"/>
  <c r="Q33" i="42"/>
  <c r="S164" i="42"/>
  <c r="S401" i="42"/>
  <c r="S220" i="42"/>
  <c r="S298" i="42"/>
  <c r="O37" i="42"/>
  <c r="S216" i="42"/>
  <c r="S138" i="42"/>
  <c r="S424" i="42"/>
  <c r="S215" i="42"/>
  <c r="S346" i="42"/>
  <c r="Q38" i="42"/>
  <c r="S371" i="42"/>
  <c r="AI37" i="42"/>
  <c r="S297" i="42"/>
  <c r="N38" i="42"/>
  <c r="AI38" i="42"/>
  <c r="S137" i="42"/>
  <c r="L37" i="42"/>
  <c r="S115" i="42"/>
  <c r="V34" i="42"/>
  <c r="AI34" i="42" s="1"/>
  <c r="AI112" i="42"/>
  <c r="S397" i="42"/>
  <c r="S349" i="42"/>
  <c r="S141" i="42"/>
  <c r="S319" i="42"/>
  <c r="S193" i="42"/>
  <c r="M33" i="42"/>
  <c r="O33" i="42"/>
  <c r="R34" i="42"/>
  <c r="O34" i="42"/>
  <c r="I220" i="42"/>
  <c r="M34" i="42"/>
  <c r="N34" i="42"/>
  <c r="Q34" i="42"/>
  <c r="I376" i="42"/>
  <c r="I138" i="42" l="1"/>
  <c r="I372" i="42"/>
  <c r="I346" i="42"/>
  <c r="H38" i="42"/>
  <c r="I193" i="42"/>
  <c r="I190" i="42"/>
  <c r="I141" i="42"/>
  <c r="E38" i="42"/>
  <c r="I320" i="42"/>
  <c r="G37" i="42"/>
  <c r="I219" i="42"/>
  <c r="E33" i="42"/>
  <c r="I241" i="42"/>
  <c r="I268" i="42"/>
  <c r="I397" i="42"/>
  <c r="I423" i="42"/>
  <c r="I271" i="42"/>
  <c r="I401" i="42"/>
  <c r="I375" i="42"/>
  <c r="I424" i="42"/>
  <c r="I345" i="42"/>
  <c r="I216" i="42"/>
  <c r="I137" i="42"/>
  <c r="S33" i="42"/>
  <c r="B38" i="42"/>
  <c r="I116" i="42"/>
  <c r="L34" i="42"/>
  <c r="S112" i="42"/>
  <c r="I245" i="42"/>
  <c r="I142" i="42"/>
  <c r="I164" i="42"/>
  <c r="C38" i="42"/>
  <c r="H33" i="42"/>
  <c r="I427" i="42"/>
  <c r="I323" i="42"/>
  <c r="S37" i="42"/>
  <c r="AJ37" i="42" s="1"/>
  <c r="H37" i="42"/>
  <c r="I168" i="42"/>
  <c r="I163" i="42"/>
  <c r="D37" i="42"/>
  <c r="I319" i="42"/>
  <c r="I297" i="42"/>
  <c r="I398" i="42"/>
  <c r="I115" i="42"/>
  <c r="B37" i="42"/>
  <c r="I428" i="42"/>
  <c r="G33" i="42"/>
  <c r="I189" i="42"/>
  <c r="C37" i="42"/>
  <c r="I272" i="42"/>
  <c r="I215" i="42"/>
  <c r="D33" i="42"/>
  <c r="G38" i="42"/>
  <c r="I167" i="42"/>
  <c r="I194" i="42"/>
  <c r="I402" i="42"/>
  <c r="E37" i="42"/>
  <c r="I350" i="42"/>
  <c r="D38" i="42"/>
  <c r="I246" i="42"/>
  <c r="I293" i="42"/>
  <c r="C33" i="42"/>
  <c r="I111" i="42"/>
  <c r="B33" i="42"/>
  <c r="I242" i="42"/>
  <c r="AI152" i="42"/>
  <c r="I267" i="42"/>
  <c r="I294" i="42"/>
  <c r="I349" i="42"/>
  <c r="I371" i="42"/>
  <c r="I324" i="42"/>
  <c r="I298" i="42"/>
  <c r="S38" i="42"/>
  <c r="AJ38" i="42" s="1"/>
  <c r="G34" i="42"/>
  <c r="E34" i="42"/>
  <c r="D34" i="42"/>
  <c r="C34" i="42"/>
  <c r="H34" i="42"/>
  <c r="S152" i="42" l="1"/>
  <c r="I477" i="42"/>
  <c r="I33" i="42"/>
  <c r="I555" i="42"/>
  <c r="S34" i="42"/>
  <c r="AJ34" i="42" s="1"/>
  <c r="AJ33" i="42"/>
  <c r="I37" i="42"/>
  <c r="I503" i="42"/>
  <c r="I38" i="42"/>
  <c r="I529" i="42"/>
  <c r="F61" i="42"/>
  <c r="I451" i="42"/>
  <c r="B34" i="42"/>
  <c r="I112" i="42"/>
  <c r="P87" i="42"/>
  <c r="P9" i="42" s="1"/>
  <c r="W35" i="42" l="1"/>
  <c r="AE35" i="42"/>
  <c r="AG35" i="42"/>
  <c r="AI243" i="42"/>
  <c r="V35" i="42"/>
  <c r="AI113" i="42"/>
  <c r="Y35" i="42"/>
  <c r="AI165" i="42"/>
  <c r="AI139" i="42"/>
  <c r="I34" i="42"/>
  <c r="AI321" i="42"/>
  <c r="AF35" i="42"/>
  <c r="AI399" i="42"/>
  <c r="AH35" i="42"/>
  <c r="AI347" i="42"/>
  <c r="I61" i="42"/>
  <c r="F9" i="42"/>
  <c r="AD35" i="42"/>
  <c r="AI191" i="42"/>
  <c r="X35" i="42"/>
  <c r="AI269" i="42"/>
  <c r="AC35" i="42"/>
  <c r="I152" i="42"/>
  <c r="AI217" i="42"/>
  <c r="Z35" i="42"/>
  <c r="AI425" i="42"/>
  <c r="AI373" i="42"/>
  <c r="AA35" i="42"/>
  <c r="AI295" i="42"/>
  <c r="S243" i="42" l="1"/>
  <c r="O35" i="42"/>
  <c r="S399" i="42"/>
  <c r="S321" i="42"/>
  <c r="S217" i="42"/>
  <c r="S425" i="42"/>
  <c r="R35" i="42"/>
  <c r="S373" i="42"/>
  <c r="AI35" i="42"/>
  <c r="S139" i="42"/>
  <c r="N35" i="42"/>
  <c r="S191" i="42"/>
  <c r="M35" i="42"/>
  <c r="Q35" i="42"/>
  <c r="S347" i="42"/>
  <c r="S269" i="42"/>
  <c r="S295" i="42"/>
  <c r="S165" i="42"/>
  <c r="L35" i="42"/>
  <c r="S113" i="42"/>
  <c r="C35" i="42" l="1"/>
  <c r="S35" i="42"/>
  <c r="I373" i="42"/>
  <c r="I399" i="42"/>
  <c r="I217" i="42"/>
  <c r="I139" i="42"/>
  <c r="I295" i="42"/>
  <c r="I269" i="42"/>
  <c r="E35" i="42"/>
  <c r="D35" i="42"/>
  <c r="I425" i="42"/>
  <c r="I191" i="42"/>
  <c r="I243" i="42"/>
  <c r="B35" i="42"/>
  <c r="I113" i="42"/>
  <c r="I165" i="42"/>
  <c r="H35" i="42"/>
  <c r="G35" i="42"/>
  <c r="I321" i="42"/>
  <c r="I347" i="42"/>
  <c r="I35" i="42" l="1"/>
  <c r="AJ35" i="42"/>
  <c r="I542" i="36"/>
  <c r="I516" i="36"/>
  <c r="I568" i="36"/>
  <c r="I464" i="36" l="1"/>
  <c r="F74" i="36"/>
  <c r="F22" i="36" l="1"/>
  <c r="I74" i="36"/>
  <c r="I126" i="36"/>
  <c r="I619" i="36"/>
  <c r="I111" i="36" l="1"/>
  <c r="G91" i="36" l="1"/>
  <c r="C91" i="36"/>
  <c r="B91" i="36"/>
  <c r="H91" i="36"/>
  <c r="I637" i="36"/>
  <c r="I450" i="36" l="1"/>
  <c r="F652" i="36"/>
  <c r="F91" i="36"/>
  <c r="F106" i="36" s="1"/>
  <c r="F60" i="36"/>
  <c r="I60" i="36" l="1"/>
  <c r="F8" i="36"/>
  <c r="I112" i="36"/>
  <c r="I528" i="36"/>
  <c r="I554" i="36"/>
  <c r="I502" i="36"/>
  <c r="H86" i="36" l="1"/>
  <c r="C86" i="36"/>
  <c r="E86" i="36"/>
  <c r="G86" i="36"/>
  <c r="I632" i="36" l="1"/>
  <c r="I609" i="36" l="1"/>
  <c r="I614" i="36"/>
  <c r="I618" i="36"/>
  <c r="I610" i="36"/>
  <c r="I606" i="36" l="1"/>
  <c r="I592" i="36"/>
  <c r="I607" i="36" l="1"/>
  <c r="I565" i="36" l="1"/>
  <c r="I513" i="36"/>
  <c r="I539" i="36"/>
  <c r="I461" i="36" l="1"/>
  <c r="F71" i="36"/>
  <c r="I591" i="36"/>
  <c r="I409" i="36"/>
  <c r="I227" i="36"/>
  <c r="I175" i="36"/>
  <c r="I435" i="36"/>
  <c r="G45" i="36"/>
  <c r="C45" i="36"/>
  <c r="I279" i="36"/>
  <c r="I331" i="36"/>
  <c r="I383" i="36"/>
  <c r="E45" i="36"/>
  <c r="H45" i="36"/>
  <c r="I201" i="36"/>
  <c r="I253" i="36"/>
  <c r="I617" i="36" l="1"/>
  <c r="I123" i="36"/>
  <c r="I305" i="36"/>
  <c r="D45" i="36"/>
  <c r="I71" i="36"/>
  <c r="F19" i="36"/>
  <c r="I357" i="36" l="1"/>
  <c r="I149" i="36"/>
  <c r="B45" i="36"/>
  <c r="I593" i="36" l="1"/>
  <c r="I45" i="36"/>
  <c r="H89" i="36" l="1"/>
  <c r="H11" i="36" s="1"/>
  <c r="G97" i="36"/>
  <c r="G19" i="36" s="1"/>
  <c r="D99" i="36"/>
  <c r="D21" i="36" s="1"/>
  <c r="H99" i="36"/>
  <c r="H21" i="36" s="1"/>
  <c r="E87" i="36"/>
  <c r="E9" i="36" s="1"/>
  <c r="G90" i="36"/>
  <c r="G12" i="36" s="1"/>
  <c r="C97" i="36"/>
  <c r="C19" i="36" s="1"/>
  <c r="C99" i="36"/>
  <c r="C21" i="36" s="1"/>
  <c r="E99" i="36"/>
  <c r="D98" i="36"/>
  <c r="D20" i="36" s="1"/>
  <c r="E98" i="36"/>
  <c r="E20" i="36" s="1"/>
  <c r="H98" i="36"/>
  <c r="H20" i="36" s="1"/>
  <c r="H97" i="36"/>
  <c r="H19" i="36" s="1"/>
  <c r="H90" i="36"/>
  <c r="H12" i="36" s="1"/>
  <c r="D97" i="36"/>
  <c r="D19" i="36" s="1"/>
  <c r="G99" i="36"/>
  <c r="G21" i="36" s="1"/>
  <c r="C98" i="36"/>
  <c r="C20" i="36" s="1"/>
  <c r="G98" i="36"/>
  <c r="G20" i="36" s="1"/>
  <c r="C96" i="36"/>
  <c r="C18" i="36" s="1"/>
  <c r="G87" i="36"/>
  <c r="G9" i="36" s="1"/>
  <c r="H94" i="36"/>
  <c r="H16" i="36" s="1"/>
  <c r="G89" i="36"/>
  <c r="G11" i="36" s="1"/>
  <c r="E90" i="36"/>
  <c r="E12" i="36" s="1"/>
  <c r="E97" i="36"/>
  <c r="E19" i="36" s="1"/>
  <c r="H87" i="36"/>
  <c r="H9" i="36" s="1"/>
  <c r="D87" i="36"/>
  <c r="D9" i="36" s="1"/>
  <c r="C87" i="36"/>
  <c r="C9" i="36" s="1"/>
  <c r="G94" i="36"/>
  <c r="G16" i="36" s="1"/>
  <c r="I636" i="36" l="1"/>
  <c r="C85" i="36"/>
  <c r="I642" i="36"/>
  <c r="H85" i="36"/>
  <c r="E85" i="36"/>
  <c r="I640" i="36"/>
  <c r="I644" i="36"/>
  <c r="B98" i="36"/>
  <c r="I633" i="36"/>
  <c r="I645" i="36"/>
  <c r="B99" i="36"/>
  <c r="G85" i="36"/>
  <c r="I635" i="36"/>
  <c r="I643" i="36"/>
  <c r="B97" i="36"/>
  <c r="I631" i="36"/>
  <c r="I99" i="36" l="1"/>
  <c r="B21" i="36"/>
  <c r="I97" i="36"/>
  <c r="B19" i="36"/>
  <c r="I19" i="36" s="1"/>
  <c r="I98" i="36"/>
  <c r="B20" i="36"/>
  <c r="I462" i="36"/>
  <c r="F72" i="36"/>
  <c r="I72" i="36" l="1"/>
  <c r="F20" i="36"/>
  <c r="I20" i="36" s="1"/>
  <c r="I424" i="36" l="1"/>
  <c r="I164" i="36" l="1"/>
  <c r="I294" i="36"/>
  <c r="I216" i="36"/>
  <c r="I268" i="36"/>
  <c r="I372" i="36"/>
  <c r="I398" i="36"/>
  <c r="I190" i="36"/>
  <c r="I346" i="36"/>
  <c r="I242" i="36"/>
  <c r="I320" i="36"/>
  <c r="H34" i="36" l="1"/>
  <c r="H8" i="36" s="1"/>
  <c r="D34" i="36"/>
  <c r="E34" i="36"/>
  <c r="E8" i="36" s="1"/>
  <c r="C34" i="36"/>
  <c r="C8" i="36" s="1"/>
  <c r="G34" i="36"/>
  <c r="G8" i="36" s="1"/>
  <c r="I423" i="36" l="1"/>
  <c r="I138" i="36"/>
  <c r="B34" i="36"/>
  <c r="I345" i="36" l="1"/>
  <c r="I397" i="36"/>
  <c r="I189" i="36"/>
  <c r="I215" i="36"/>
  <c r="I163" i="36"/>
  <c r="I267" i="36"/>
  <c r="I241" i="36"/>
  <c r="I319" i="36"/>
  <c r="I293" i="36"/>
  <c r="I34" i="36"/>
  <c r="I256" i="36"/>
  <c r="I308" i="36"/>
  <c r="I178" i="36"/>
  <c r="I204" i="36"/>
  <c r="I282" i="36"/>
  <c r="I438" i="36"/>
  <c r="I230" i="36"/>
  <c r="I360" i="36"/>
  <c r="I386" i="36"/>
  <c r="I137" i="36" l="1"/>
  <c r="I334" i="36"/>
  <c r="H48" i="36"/>
  <c r="H22" i="36" s="1"/>
  <c r="G48" i="36"/>
  <c r="G22" i="36" s="1"/>
  <c r="E33" i="36"/>
  <c r="E48" i="36"/>
  <c r="E22" i="36" s="1"/>
  <c r="C48" i="36"/>
  <c r="C22" i="36" s="1"/>
  <c r="D48" i="36"/>
  <c r="D33" i="36"/>
  <c r="I412" i="36"/>
  <c r="I152" i="36" l="1"/>
  <c r="B48" i="36"/>
  <c r="E7" i="36"/>
  <c r="H33" i="36"/>
  <c r="G33" i="36"/>
  <c r="C33" i="36"/>
  <c r="I48" i="36" l="1"/>
  <c r="C7" i="36"/>
  <c r="G7" i="36"/>
  <c r="I371" i="36"/>
  <c r="B33" i="36"/>
  <c r="H7" i="36"/>
  <c r="I33" i="36" l="1"/>
  <c r="I449" i="36" l="1"/>
  <c r="F59" i="36"/>
  <c r="F7" i="36" l="1"/>
  <c r="I59" i="36"/>
  <c r="I615" i="36" l="1"/>
  <c r="I303" i="36"/>
  <c r="I407" i="36" l="1"/>
  <c r="I251" i="36"/>
  <c r="E43" i="36"/>
  <c r="I147" i="36"/>
  <c r="I433" i="36"/>
  <c r="I381" i="36"/>
  <c r="I537" i="36"/>
  <c r="I225" i="36"/>
  <c r="H95" i="36"/>
  <c r="I173" i="36"/>
  <c r="G43" i="36"/>
  <c r="H43" i="36"/>
  <c r="D43" i="36"/>
  <c r="I459" i="36"/>
  <c r="C43" i="36"/>
  <c r="I563" i="36"/>
  <c r="G95" i="36"/>
  <c r="I277" i="36"/>
  <c r="I199" i="36"/>
  <c r="I355" i="36"/>
  <c r="I329" i="36"/>
  <c r="I121" i="36"/>
  <c r="B43" i="36"/>
  <c r="I641" i="36"/>
  <c r="H17" i="36" l="1"/>
  <c r="I43" i="36"/>
  <c r="G17" i="36"/>
  <c r="I511" i="36" l="1"/>
  <c r="E92" i="36" l="1"/>
  <c r="E91" i="36"/>
  <c r="D91" i="36" l="1"/>
  <c r="I91" i="36" s="1"/>
  <c r="I585" i="36"/>
  <c r="D92" i="36"/>
  <c r="I92" i="36" s="1"/>
  <c r="I586" i="36"/>
  <c r="I274" i="36"/>
  <c r="I118" i="36" l="1"/>
  <c r="E93" i="36" l="1"/>
  <c r="I587" i="36"/>
  <c r="I93" i="36" l="1"/>
  <c r="E15" i="36"/>
  <c r="I15" i="36" s="1"/>
  <c r="D100" i="36" l="1"/>
  <c r="D22" i="36" s="1"/>
  <c r="I594" i="36" l="1"/>
  <c r="B100" i="36"/>
  <c r="I100" i="36" l="1"/>
  <c r="B22" i="36"/>
  <c r="I22" i="36" s="1"/>
  <c r="I605" i="36" l="1"/>
  <c r="B626" i="36"/>
  <c r="I579" i="36"/>
  <c r="B85" i="36"/>
  <c r="D85" i="36"/>
  <c r="D7" i="36" s="1"/>
  <c r="D96" i="36"/>
  <c r="D18" i="36" s="1"/>
  <c r="G600" i="36" l="1"/>
  <c r="I590" i="36"/>
  <c r="B96" i="36"/>
  <c r="I85" i="36"/>
  <c r="B7" i="36"/>
  <c r="H96" i="36"/>
  <c r="H18" i="36" s="1"/>
  <c r="H600" i="36"/>
  <c r="D90" i="36"/>
  <c r="D12" i="36" s="1"/>
  <c r="C90" i="36"/>
  <c r="C12" i="36" s="1"/>
  <c r="D95" i="36"/>
  <c r="D17" i="36" s="1"/>
  <c r="E95" i="36"/>
  <c r="E17" i="36" s="1"/>
  <c r="C95" i="36"/>
  <c r="C17" i="36" s="1"/>
  <c r="I7" i="36" l="1"/>
  <c r="B95" i="36"/>
  <c r="I589" i="36"/>
  <c r="B18" i="36"/>
  <c r="I584" i="36"/>
  <c r="B90" i="36"/>
  <c r="C94" i="36"/>
  <c r="C16" i="36" s="1"/>
  <c r="D94" i="36"/>
  <c r="D16" i="36" s="1"/>
  <c r="E94" i="36"/>
  <c r="E16" i="36" s="1"/>
  <c r="D86" i="36" l="1"/>
  <c r="D8" i="36" s="1"/>
  <c r="I90" i="36"/>
  <c r="B12" i="36"/>
  <c r="I12" i="36" s="1"/>
  <c r="I95" i="36"/>
  <c r="B17" i="36"/>
  <c r="I588" i="36"/>
  <c r="B94" i="36"/>
  <c r="I580" i="36"/>
  <c r="B86" i="36"/>
  <c r="D89" i="36"/>
  <c r="D11" i="36" s="1"/>
  <c r="C89" i="36" l="1"/>
  <c r="C11" i="36" s="1"/>
  <c r="C600" i="36"/>
  <c r="B89" i="36"/>
  <c r="I583" i="36"/>
  <c r="E89" i="36"/>
  <c r="E600" i="36"/>
  <c r="I86" i="36"/>
  <c r="B8" i="36"/>
  <c r="D600" i="36"/>
  <c r="I94" i="36"/>
  <c r="B16" i="36"/>
  <c r="I16" i="36" s="1"/>
  <c r="I581" i="36" l="1"/>
  <c r="B87" i="36"/>
  <c r="I89" i="36"/>
  <c r="B11" i="36"/>
  <c r="E11" i="36"/>
  <c r="I8" i="36"/>
  <c r="I11" i="36" l="1"/>
  <c r="I87" i="36"/>
  <c r="B9" i="36"/>
  <c r="I485" i="36"/>
  <c r="F69" i="36"/>
  <c r="I596" i="36"/>
  <c r="D50" i="36"/>
  <c r="C50" i="36"/>
  <c r="E50" i="36"/>
  <c r="I595" i="36" l="1"/>
  <c r="I600" i="36" s="1"/>
  <c r="B600" i="36"/>
  <c r="B601" i="36" s="1"/>
  <c r="I9" i="36"/>
  <c r="I69" i="36"/>
  <c r="F17" i="36"/>
  <c r="I17" i="36" s="1"/>
  <c r="I258" i="36"/>
  <c r="I232" i="36"/>
  <c r="B102" i="36"/>
  <c r="H102" i="36"/>
  <c r="H24" i="36" s="1"/>
  <c r="I518" i="36"/>
  <c r="C288" i="36"/>
  <c r="E288" i="36"/>
  <c r="G288" i="36"/>
  <c r="G102" i="36"/>
  <c r="G24" i="36" s="1"/>
  <c r="E102" i="36"/>
  <c r="E24" i="36" s="1"/>
  <c r="I388" i="36"/>
  <c r="I439" i="36"/>
  <c r="I570" i="36"/>
  <c r="D652" i="36"/>
  <c r="I544" i="36"/>
  <c r="C102" i="36"/>
  <c r="C24" i="36" s="1"/>
  <c r="H288" i="36"/>
  <c r="D288" i="36"/>
  <c r="I179" i="36" l="1"/>
  <c r="I309" i="36"/>
  <c r="I231" i="36"/>
  <c r="I647" i="36"/>
  <c r="I652" i="36" s="1"/>
  <c r="B652" i="36"/>
  <c r="B653" i="36" s="1"/>
  <c r="F75" i="36"/>
  <c r="I517" i="36"/>
  <c r="I522" i="36" s="1"/>
  <c r="F522" i="36"/>
  <c r="I466" i="36"/>
  <c r="F76" i="36"/>
  <c r="I569" i="36"/>
  <c r="I574" i="36" s="1"/>
  <c r="F574" i="36"/>
  <c r="F575" i="36" s="1"/>
  <c r="C101" i="36"/>
  <c r="C106" i="36" s="1"/>
  <c r="C652" i="36"/>
  <c r="C653" i="36" s="1"/>
  <c r="C49" i="36"/>
  <c r="C132" i="36"/>
  <c r="C133" i="36" s="1"/>
  <c r="E49" i="36"/>
  <c r="E132" i="36"/>
  <c r="I465" i="36"/>
  <c r="I470" i="36" s="1"/>
  <c r="F470" i="36"/>
  <c r="F471" i="36" s="1"/>
  <c r="I153" i="36"/>
  <c r="I257" i="36"/>
  <c r="I205" i="36"/>
  <c r="D101" i="36"/>
  <c r="D106" i="36" s="1"/>
  <c r="I621" i="36"/>
  <c r="D626" i="36"/>
  <c r="I622" i="36"/>
  <c r="D102" i="36"/>
  <c r="D24" i="36" s="1"/>
  <c r="H49" i="36"/>
  <c r="H132" i="36"/>
  <c r="H101" i="36"/>
  <c r="H106" i="36" s="1"/>
  <c r="H652" i="36"/>
  <c r="G49" i="36"/>
  <c r="G132" i="36"/>
  <c r="I648" i="36"/>
  <c r="I335" i="36"/>
  <c r="I361" i="36"/>
  <c r="I413" i="36"/>
  <c r="I543" i="36"/>
  <c r="I548" i="36" s="1"/>
  <c r="F548" i="36"/>
  <c r="I387" i="36"/>
  <c r="G101" i="36"/>
  <c r="G652" i="36"/>
  <c r="G653" i="36" s="1"/>
  <c r="I283" i="36"/>
  <c r="I288" i="36" s="1"/>
  <c r="G289" i="36" s="1"/>
  <c r="B288" i="36"/>
  <c r="E101" i="36"/>
  <c r="E652" i="36"/>
  <c r="E653" i="36" s="1"/>
  <c r="B101" i="36"/>
  <c r="I127" i="36"/>
  <c r="I132" i="36" s="1"/>
  <c r="B49" i="36"/>
  <c r="B132" i="36"/>
  <c r="B133" i="36" s="1"/>
  <c r="D49" i="36"/>
  <c r="D132" i="36"/>
  <c r="F601" i="36"/>
  <c r="I601" i="36"/>
  <c r="H601" i="36"/>
  <c r="G601" i="36"/>
  <c r="E601" i="36"/>
  <c r="D601" i="36"/>
  <c r="C601" i="36"/>
  <c r="C23" i="36" l="1"/>
  <c r="H23" i="36"/>
  <c r="G23" i="36"/>
  <c r="H653" i="36"/>
  <c r="E289" i="36"/>
  <c r="G133" i="36"/>
  <c r="D133" i="36"/>
  <c r="D23" i="36"/>
  <c r="I101" i="36"/>
  <c r="B106" i="36"/>
  <c r="E23" i="36"/>
  <c r="C289" i="36"/>
  <c r="I128" i="36"/>
  <c r="B50" i="36"/>
  <c r="H289" i="36"/>
  <c r="B289" i="36"/>
  <c r="I102" i="36"/>
  <c r="F23" i="36"/>
  <c r="I75" i="36"/>
  <c r="I289" i="36"/>
  <c r="F289" i="36"/>
  <c r="I49" i="36"/>
  <c r="B23" i="36"/>
  <c r="D289" i="36"/>
  <c r="C471" i="36"/>
  <c r="E471" i="36"/>
  <c r="B471" i="36"/>
  <c r="G471" i="36"/>
  <c r="I471" i="36"/>
  <c r="D471" i="36"/>
  <c r="H471" i="36"/>
  <c r="E575" i="36"/>
  <c r="C575" i="36"/>
  <c r="H575" i="36"/>
  <c r="D575" i="36"/>
  <c r="G575" i="36"/>
  <c r="B575" i="36"/>
  <c r="I575" i="36"/>
  <c r="D653" i="36"/>
  <c r="I653" i="36"/>
  <c r="F653" i="36"/>
  <c r="I133" i="36"/>
  <c r="F133" i="36"/>
  <c r="H133" i="36"/>
  <c r="E133" i="36"/>
  <c r="F24" i="36"/>
  <c r="I76" i="36"/>
  <c r="I50" i="36" l="1"/>
  <c r="B24" i="36"/>
  <c r="I24" i="36" s="1"/>
  <c r="I23" i="36"/>
  <c r="I568" i="43" l="1"/>
  <c r="I516" i="43"/>
  <c r="I490" i="43"/>
  <c r="I542" i="43"/>
  <c r="I464" i="43" l="1"/>
  <c r="F74" i="43"/>
  <c r="H86" i="43"/>
  <c r="H8" i="43" s="1"/>
  <c r="E86" i="43"/>
  <c r="E8" i="43" s="1"/>
  <c r="G86" i="43"/>
  <c r="G8" i="43" s="1"/>
  <c r="C86" i="43"/>
  <c r="C8" i="43" s="1"/>
  <c r="P100" i="43"/>
  <c r="P22" i="43" s="1"/>
  <c r="E98" i="43"/>
  <c r="E20" i="43" s="1"/>
  <c r="C98" i="43"/>
  <c r="C20" i="43" s="1"/>
  <c r="G98" i="43"/>
  <c r="G20" i="43" s="1"/>
  <c r="H98" i="43"/>
  <c r="H20" i="43" s="1"/>
  <c r="F22" i="43" l="1"/>
  <c r="I74" i="43"/>
  <c r="Q98" i="43"/>
  <c r="Q20" i="43" s="1"/>
  <c r="I644" i="43"/>
  <c r="I618" i="43"/>
  <c r="I606" i="43"/>
  <c r="M86" i="43"/>
  <c r="M8" i="43" s="1"/>
  <c r="Q86" i="43"/>
  <c r="Q8" i="43" s="1"/>
  <c r="O86" i="43"/>
  <c r="O8" i="43" s="1"/>
  <c r="R98" i="43"/>
  <c r="R20" i="43" s="1"/>
  <c r="M98" i="43"/>
  <c r="M20" i="43" s="1"/>
  <c r="O98" i="43"/>
  <c r="O20" i="43" s="1"/>
  <c r="I632" i="43"/>
  <c r="R86" i="43"/>
  <c r="R8" i="43" s="1"/>
  <c r="S606" i="43" l="1"/>
  <c r="AG606" i="43" s="1"/>
  <c r="S618" i="43"/>
  <c r="AG618" i="43" s="1"/>
  <c r="I619" i="43"/>
  <c r="S632" i="43"/>
  <c r="S644" i="43"/>
  <c r="S619" i="43" l="1"/>
  <c r="AG619" i="43" s="1"/>
  <c r="I605" i="43" l="1"/>
  <c r="S605" i="43" l="1"/>
  <c r="C101" i="43"/>
  <c r="C23" i="43" s="1"/>
  <c r="C102" i="43"/>
  <c r="C24" i="43" s="1"/>
  <c r="H102" i="43"/>
  <c r="H24" i="43" s="1"/>
  <c r="H101" i="43"/>
  <c r="H23" i="43" s="1"/>
  <c r="G102" i="43"/>
  <c r="G24" i="43" s="1"/>
  <c r="G101" i="43"/>
  <c r="G23" i="43" s="1"/>
  <c r="E102" i="43"/>
  <c r="E24" i="43" s="1"/>
  <c r="E101" i="43"/>
  <c r="E23" i="43" s="1"/>
  <c r="I647" i="43" l="1"/>
  <c r="I648" i="43"/>
  <c r="I560" i="43"/>
  <c r="AG605" i="43"/>
  <c r="O102" i="43"/>
  <c r="O24" i="43" s="1"/>
  <c r="Q102" i="43"/>
  <c r="Q24" i="43" s="1"/>
  <c r="R102" i="43"/>
  <c r="R24" i="43" s="1"/>
  <c r="M102" i="43"/>
  <c r="M24" i="43" s="1"/>
  <c r="H91" i="43"/>
  <c r="G91" i="43"/>
  <c r="C91" i="43"/>
  <c r="O101" i="43"/>
  <c r="O23" i="43" s="1"/>
  <c r="Q101" i="43"/>
  <c r="Q23" i="43" s="1"/>
  <c r="R101" i="43"/>
  <c r="R23" i="43" s="1"/>
  <c r="M101" i="43"/>
  <c r="M23" i="43" s="1"/>
  <c r="S647" i="43" l="1"/>
  <c r="S648" i="43"/>
  <c r="R91" i="43"/>
  <c r="C99" i="43"/>
  <c r="G99" i="43"/>
  <c r="H99" i="43"/>
  <c r="M91" i="43"/>
  <c r="Q91" i="43"/>
  <c r="I637" i="43" l="1"/>
  <c r="B91" i="43"/>
  <c r="F91" i="43"/>
  <c r="F106" i="43" s="1"/>
  <c r="F652" i="43"/>
  <c r="R99" i="43"/>
  <c r="Q99" i="43"/>
  <c r="M99" i="43"/>
  <c r="P91" i="43" l="1"/>
  <c r="P652" i="43"/>
  <c r="S637" i="43"/>
  <c r="L91" i="43"/>
  <c r="I561" i="43" l="1"/>
  <c r="F67" i="43"/>
  <c r="P93" i="43"/>
  <c r="F15" i="43" l="1"/>
  <c r="I67" i="43"/>
  <c r="I537" i="43" l="1"/>
  <c r="I459" i="43" l="1"/>
  <c r="I563" i="43"/>
  <c r="I574" i="43" s="1"/>
  <c r="F574" i="43"/>
  <c r="B575" i="43" l="1"/>
  <c r="F575" i="43"/>
  <c r="H575" i="43"/>
  <c r="G575" i="43"/>
  <c r="D575" i="43"/>
  <c r="C575" i="43"/>
  <c r="E575" i="43"/>
  <c r="I575" i="43" l="1"/>
  <c r="D101" i="43" l="1"/>
  <c r="D23" i="43" s="1"/>
  <c r="I621" i="43"/>
  <c r="D102" i="43"/>
  <c r="D24" i="43" s="1"/>
  <c r="I622" i="43"/>
  <c r="N101" i="43" l="1"/>
  <c r="N23" i="43" s="1"/>
  <c r="S621" i="43"/>
  <c r="AG621" i="43" s="1"/>
  <c r="N102" i="43"/>
  <c r="N24" i="43" s="1"/>
  <c r="S622" i="43"/>
  <c r="AG622" i="43" s="1"/>
  <c r="F59" i="43" l="1"/>
  <c r="I449" i="43"/>
  <c r="P85" i="43" l="1"/>
  <c r="P7" i="43" s="1"/>
  <c r="F7" i="43"/>
  <c r="I59" i="43"/>
  <c r="I460" i="43" l="1"/>
  <c r="F60" i="43" l="1"/>
  <c r="I450" i="43"/>
  <c r="I462" i="43"/>
  <c r="F72" i="43"/>
  <c r="H94" i="43"/>
  <c r="G94" i="43"/>
  <c r="D98" i="43"/>
  <c r="D20" i="43" s="1"/>
  <c r="P98" i="43"/>
  <c r="G95" i="43"/>
  <c r="H95" i="43"/>
  <c r="G89" i="43"/>
  <c r="G11" i="43" s="1"/>
  <c r="H89" i="43"/>
  <c r="H11" i="43" s="1"/>
  <c r="E90" i="43"/>
  <c r="E12" i="43" s="1"/>
  <c r="G90" i="43"/>
  <c r="G12" i="43" s="1"/>
  <c r="H90" i="43"/>
  <c r="H12" i="43" s="1"/>
  <c r="H97" i="43"/>
  <c r="H19" i="43" s="1"/>
  <c r="E97" i="43"/>
  <c r="E19" i="43" s="1"/>
  <c r="G97" i="43"/>
  <c r="G19" i="43" s="1"/>
  <c r="C96" i="43"/>
  <c r="E87" i="43"/>
  <c r="E9" i="43" s="1"/>
  <c r="G87" i="43"/>
  <c r="G9" i="43" s="1"/>
  <c r="C87" i="43"/>
  <c r="C9" i="43" s="1"/>
  <c r="H87" i="43"/>
  <c r="H9" i="43" s="1"/>
  <c r="D97" i="43" l="1"/>
  <c r="D19" i="43" s="1"/>
  <c r="P86" i="43"/>
  <c r="P8" i="43" s="1"/>
  <c r="F20" i="43"/>
  <c r="I72" i="43"/>
  <c r="F8" i="43"/>
  <c r="I60" i="43"/>
  <c r="R87" i="43"/>
  <c r="R9" i="43" s="1"/>
  <c r="M87" i="43"/>
  <c r="M9" i="43" s="1"/>
  <c r="I633" i="43"/>
  <c r="I642" i="43"/>
  <c r="D652" i="43"/>
  <c r="I643" i="43"/>
  <c r="Q97" i="43"/>
  <c r="Q19" i="43" s="1"/>
  <c r="R97" i="43"/>
  <c r="R19" i="43" s="1"/>
  <c r="I610" i="43"/>
  <c r="I617" i="43"/>
  <c r="R90" i="43"/>
  <c r="R12" i="43" s="1"/>
  <c r="I636" i="43"/>
  <c r="O90" i="43"/>
  <c r="O12" i="43" s="1"/>
  <c r="I615" i="43"/>
  <c r="I635" i="43"/>
  <c r="R89" i="43"/>
  <c r="R11" i="43" s="1"/>
  <c r="I641" i="43"/>
  <c r="R95" i="43"/>
  <c r="N98" i="43"/>
  <c r="N20" i="43" s="1"/>
  <c r="I614" i="43"/>
  <c r="Q94" i="43"/>
  <c r="Q87" i="43"/>
  <c r="Q9" i="43" s="1"/>
  <c r="O87" i="43"/>
  <c r="O9" i="43" s="1"/>
  <c r="M96" i="43"/>
  <c r="O97" i="43"/>
  <c r="O19" i="43" s="1"/>
  <c r="I609" i="43"/>
  <c r="N97" i="43"/>
  <c r="N19" i="43" s="1"/>
  <c r="Q90" i="43"/>
  <c r="Q12" i="43" s="1"/>
  <c r="Q89" i="43"/>
  <c r="Q11" i="43" s="1"/>
  <c r="Q95" i="43"/>
  <c r="I640" i="43"/>
  <c r="R94" i="43"/>
  <c r="I592" i="43" l="1"/>
  <c r="B98" i="43"/>
  <c r="I631" i="43"/>
  <c r="G652" i="43"/>
  <c r="G85" i="43"/>
  <c r="C652" i="43"/>
  <c r="C85" i="43"/>
  <c r="D87" i="43"/>
  <c r="D9" i="43" s="1"/>
  <c r="E652" i="43"/>
  <c r="E85" i="43"/>
  <c r="I607" i="43"/>
  <c r="H652" i="43"/>
  <c r="H85" i="43"/>
  <c r="S609" i="43"/>
  <c r="AG609" i="43" s="1"/>
  <c r="S635" i="43"/>
  <c r="S615" i="43"/>
  <c r="AG615" i="43" s="1"/>
  <c r="S636" i="43"/>
  <c r="S643" i="43"/>
  <c r="N652" i="43"/>
  <c r="S640" i="43"/>
  <c r="S614" i="43"/>
  <c r="AG614" i="43" s="1"/>
  <c r="S641" i="43"/>
  <c r="S617" i="43"/>
  <c r="AG617" i="43" s="1"/>
  <c r="S610" i="43"/>
  <c r="AG610" i="43" s="1"/>
  <c r="S642" i="43"/>
  <c r="S633" i="43"/>
  <c r="O652" i="43" l="1"/>
  <c r="O85" i="43"/>
  <c r="H7" i="43"/>
  <c r="C7" i="43"/>
  <c r="S607" i="43"/>
  <c r="N87" i="43"/>
  <c r="N9" i="43" s="1"/>
  <c r="E7" i="43"/>
  <c r="S631" i="43"/>
  <c r="M652" i="43"/>
  <c r="M85" i="43"/>
  <c r="I511" i="43"/>
  <c r="G7" i="43"/>
  <c r="Q652" i="43"/>
  <c r="Q85" i="43"/>
  <c r="R652" i="43"/>
  <c r="R85" i="43"/>
  <c r="I98" i="43"/>
  <c r="B20" i="43"/>
  <c r="I20" i="43" s="1"/>
  <c r="S592" i="43"/>
  <c r="L98" i="43"/>
  <c r="AG607" i="43" l="1"/>
  <c r="Q7" i="43"/>
  <c r="S98" i="43"/>
  <c r="L20" i="43"/>
  <c r="M7" i="43"/>
  <c r="O7" i="43"/>
  <c r="R7" i="43"/>
  <c r="P95" i="43"/>
  <c r="I512" i="43" l="1"/>
  <c r="I522" i="43" s="1"/>
  <c r="F522" i="43"/>
  <c r="P72" i="43" l="1"/>
  <c r="S488" i="43"/>
  <c r="F523" i="43"/>
  <c r="D523" i="43"/>
  <c r="C523" i="43"/>
  <c r="E523" i="43"/>
  <c r="B523" i="43"/>
  <c r="H523" i="43"/>
  <c r="G523" i="43"/>
  <c r="I523" i="43" l="1"/>
  <c r="P20" i="43"/>
  <c r="S20" i="43" s="1"/>
  <c r="T20" i="43" s="1"/>
  <c r="S72" i="43"/>
  <c r="C97" i="43"/>
  <c r="C19" i="43" s="1"/>
  <c r="AG44" i="43" l="1"/>
  <c r="AI148" i="43"/>
  <c r="AI330" i="43"/>
  <c r="AI200" i="43"/>
  <c r="AI356" i="43"/>
  <c r="X44" i="43"/>
  <c r="AI304" i="43"/>
  <c r="AE44" i="43"/>
  <c r="AA44" i="43"/>
  <c r="AF44" i="43"/>
  <c r="AI226" i="43"/>
  <c r="AI434" i="43"/>
  <c r="AI382" i="43"/>
  <c r="AI174" i="43"/>
  <c r="V44" i="43"/>
  <c r="AI122" i="43"/>
  <c r="AC44" i="43"/>
  <c r="W44" i="43"/>
  <c r="AI278" i="43"/>
  <c r="AH44" i="43"/>
  <c r="Z44" i="43"/>
  <c r="AI408" i="43"/>
  <c r="Y44" i="43"/>
  <c r="AD44" i="43"/>
  <c r="AI252" i="43"/>
  <c r="M97" i="43"/>
  <c r="M19" i="43" s="1"/>
  <c r="AI146" i="43" l="1"/>
  <c r="S408" i="43"/>
  <c r="M44" i="43"/>
  <c r="M18" i="43" s="1"/>
  <c r="AI172" i="43"/>
  <c r="AI198" i="43"/>
  <c r="AI354" i="43"/>
  <c r="AI224" i="43"/>
  <c r="S174" i="43"/>
  <c r="N44" i="43"/>
  <c r="AI380" i="43"/>
  <c r="AI406" i="43"/>
  <c r="S122" i="43"/>
  <c r="L44" i="43"/>
  <c r="S382" i="43"/>
  <c r="S304" i="43"/>
  <c r="Q44" i="43"/>
  <c r="S200" i="43"/>
  <c r="R44" i="43"/>
  <c r="B102" i="43"/>
  <c r="I596" i="43"/>
  <c r="S434" i="43"/>
  <c r="S330" i="43"/>
  <c r="I595" i="43"/>
  <c r="B101" i="43"/>
  <c r="S226" i="43"/>
  <c r="O44" i="43"/>
  <c r="AI276" i="43"/>
  <c r="B97" i="43"/>
  <c r="I591" i="43"/>
  <c r="S356" i="43"/>
  <c r="AI302" i="43"/>
  <c r="AI432" i="43"/>
  <c r="S252" i="43"/>
  <c r="S148" i="43"/>
  <c r="AI250" i="43"/>
  <c r="S278" i="43"/>
  <c r="AI44" i="43"/>
  <c r="S198" i="43"/>
  <c r="AF42" i="43"/>
  <c r="S406" i="43" l="1"/>
  <c r="S276" i="43"/>
  <c r="H44" i="43"/>
  <c r="S354" i="43"/>
  <c r="D44" i="43"/>
  <c r="I148" i="43"/>
  <c r="I304" i="43"/>
  <c r="S595" i="43"/>
  <c r="L101" i="43"/>
  <c r="W42" i="43"/>
  <c r="G44" i="43"/>
  <c r="S302" i="43"/>
  <c r="S146" i="43"/>
  <c r="Z42" i="43"/>
  <c r="S44" i="43"/>
  <c r="AJ44" i="43" s="1"/>
  <c r="L97" i="43"/>
  <c r="S591" i="43"/>
  <c r="AG42" i="43"/>
  <c r="I200" i="43"/>
  <c r="I434" i="43"/>
  <c r="L102" i="43"/>
  <c r="S596" i="43"/>
  <c r="AE42" i="43"/>
  <c r="V42" i="43"/>
  <c r="AI120" i="43"/>
  <c r="I226" i="43"/>
  <c r="AD42" i="43"/>
  <c r="I97" i="43"/>
  <c r="B19" i="43"/>
  <c r="I19" i="43" s="1"/>
  <c r="S172" i="43"/>
  <c r="AA42" i="43"/>
  <c r="I174" i="43"/>
  <c r="X42" i="43"/>
  <c r="AI328" i="43"/>
  <c r="Y42" i="43"/>
  <c r="C44" i="43"/>
  <c r="C18" i="43" s="1"/>
  <c r="I408" i="43"/>
  <c r="I382" i="43"/>
  <c r="S380" i="43"/>
  <c r="B44" i="43"/>
  <c r="I122" i="43"/>
  <c r="AC42" i="43"/>
  <c r="I252" i="43"/>
  <c r="I101" i="43"/>
  <c r="B23" i="43"/>
  <c r="I23" i="43" s="1"/>
  <c r="I330" i="43"/>
  <c r="I102" i="43"/>
  <c r="B24" i="43"/>
  <c r="I24" i="43" s="1"/>
  <c r="I356" i="43"/>
  <c r="S250" i="43"/>
  <c r="S432" i="43"/>
  <c r="I278" i="43"/>
  <c r="AH42" i="43"/>
  <c r="E44" i="43"/>
  <c r="S224" i="43"/>
  <c r="R42" i="43"/>
  <c r="R16" i="43" s="1"/>
  <c r="AE43" i="43"/>
  <c r="AF43" i="43"/>
  <c r="AE48" i="43"/>
  <c r="AF48" i="43"/>
  <c r="I354" i="43" l="1"/>
  <c r="Z48" i="43"/>
  <c r="AG43" i="43"/>
  <c r="Z43" i="43"/>
  <c r="I198" i="43"/>
  <c r="AI256" i="43"/>
  <c r="AI277" i="43"/>
  <c r="I250" i="43"/>
  <c r="I224" i="43"/>
  <c r="AI230" i="43"/>
  <c r="N42" i="43"/>
  <c r="AI303" i="43"/>
  <c r="X48" i="43"/>
  <c r="Y48" i="43"/>
  <c r="X43" i="43"/>
  <c r="Y43" i="43"/>
  <c r="I302" i="43"/>
  <c r="O42" i="43"/>
  <c r="AI308" i="43"/>
  <c r="AI381" i="43"/>
  <c r="AI199" i="43"/>
  <c r="I406" i="43"/>
  <c r="AI42" i="43"/>
  <c r="S102" i="43"/>
  <c r="L24" i="43"/>
  <c r="S24" i="43" s="1"/>
  <c r="T24" i="43" s="1"/>
  <c r="AI360" i="43"/>
  <c r="W48" i="43"/>
  <c r="L42" i="43"/>
  <c r="S120" i="43"/>
  <c r="AD48" i="43"/>
  <c r="AD43" i="43"/>
  <c r="I380" i="43"/>
  <c r="I146" i="43"/>
  <c r="AI329" i="43"/>
  <c r="W43" i="43"/>
  <c r="AI282" i="43"/>
  <c r="AA43" i="43"/>
  <c r="AI438" i="43"/>
  <c r="AI334" i="43"/>
  <c r="I172" i="43"/>
  <c r="AI251" i="43"/>
  <c r="AI147" i="43"/>
  <c r="Q42" i="43"/>
  <c r="Q16" i="43" s="1"/>
  <c r="AI178" i="43"/>
  <c r="V48" i="43"/>
  <c r="AI412" i="43"/>
  <c r="AI433" i="43"/>
  <c r="I44" i="43"/>
  <c r="AH48" i="43"/>
  <c r="AI204" i="43"/>
  <c r="AH43" i="43"/>
  <c r="AI355" i="43"/>
  <c r="AI225" i="43"/>
  <c r="S328" i="43"/>
  <c r="AI173" i="43"/>
  <c r="S97" i="43"/>
  <c r="L19" i="43"/>
  <c r="S101" i="43"/>
  <c r="L23" i="43"/>
  <c r="S23" i="43" s="1"/>
  <c r="T23" i="43" s="1"/>
  <c r="AI407" i="43"/>
  <c r="I432" i="43"/>
  <c r="AA48" i="43"/>
  <c r="AC48" i="43"/>
  <c r="AG48" i="43"/>
  <c r="AC43" i="43"/>
  <c r="V43" i="43"/>
  <c r="AI121" i="43"/>
  <c r="AI386" i="43"/>
  <c r="I276" i="43"/>
  <c r="M42" i="43"/>
  <c r="S360" i="43" l="1"/>
  <c r="E42" i="43"/>
  <c r="N48" i="43"/>
  <c r="D42" i="43"/>
  <c r="S386" i="43"/>
  <c r="M43" i="43"/>
  <c r="S225" i="43"/>
  <c r="N43" i="43"/>
  <c r="S173" i="43"/>
  <c r="B42" i="43"/>
  <c r="I120" i="43"/>
  <c r="S230" i="43"/>
  <c r="S433" i="43"/>
  <c r="S303" i="43"/>
  <c r="G42" i="43"/>
  <c r="G16" i="43" s="1"/>
  <c r="Q43" i="43"/>
  <c r="Q17" i="43" s="1"/>
  <c r="S282" i="43"/>
  <c r="S407" i="43"/>
  <c r="AI48" i="43"/>
  <c r="S256" i="43"/>
  <c r="S334" i="43"/>
  <c r="R43" i="43"/>
  <c r="R17" i="43" s="1"/>
  <c r="S308" i="43"/>
  <c r="L43" i="43"/>
  <c r="S121" i="43"/>
  <c r="AI43" i="43"/>
  <c r="S42" i="43"/>
  <c r="AJ42" i="43" s="1"/>
  <c r="M48" i="43"/>
  <c r="M22" i="43" s="1"/>
  <c r="S381" i="43"/>
  <c r="O48" i="43"/>
  <c r="O22" i="43" s="1"/>
  <c r="S147" i="43"/>
  <c r="S204" i="43"/>
  <c r="C42" i="43"/>
  <c r="S438" i="43"/>
  <c r="O43" i="43"/>
  <c r="S277" i="43"/>
  <c r="H42" i="43"/>
  <c r="H16" i="43" s="1"/>
  <c r="S178" i="43"/>
  <c r="L48" i="43"/>
  <c r="I328" i="43"/>
  <c r="S199" i="43"/>
  <c r="S355" i="43"/>
  <c r="R48" i="43"/>
  <c r="R22" i="43" s="1"/>
  <c r="S251" i="43"/>
  <c r="S412" i="43"/>
  <c r="S329" i="43"/>
  <c r="Q48" i="43"/>
  <c r="Q22" i="43" s="1"/>
  <c r="I251" i="43" l="1"/>
  <c r="I277" i="43"/>
  <c r="I282" i="43"/>
  <c r="D43" i="43"/>
  <c r="I334" i="43"/>
  <c r="I173" i="43"/>
  <c r="I412" i="43"/>
  <c r="I438" i="43"/>
  <c r="S43" i="43"/>
  <c r="AJ43" i="43" s="1"/>
  <c r="I329" i="43"/>
  <c r="I355" i="43"/>
  <c r="G48" i="43"/>
  <c r="G22" i="43" s="1"/>
  <c r="S487" i="43"/>
  <c r="P71" i="43"/>
  <c r="C43" i="43"/>
  <c r="E43" i="43"/>
  <c r="E48" i="43"/>
  <c r="E22" i="43" s="1"/>
  <c r="I386" i="43"/>
  <c r="I204" i="43"/>
  <c r="D48" i="43"/>
  <c r="I230" i="43"/>
  <c r="I381" i="43"/>
  <c r="I303" i="43"/>
  <c r="I121" i="43"/>
  <c r="B43" i="43"/>
  <c r="I360" i="43"/>
  <c r="I225" i="43"/>
  <c r="I178" i="43"/>
  <c r="B48" i="43"/>
  <c r="I147" i="43"/>
  <c r="C48" i="43"/>
  <c r="C22" i="43" s="1"/>
  <c r="H43" i="43"/>
  <c r="H17" i="43" s="1"/>
  <c r="I199" i="43"/>
  <c r="I42" i="43"/>
  <c r="I407" i="43"/>
  <c r="H48" i="43"/>
  <c r="H22" i="43" s="1"/>
  <c r="I433" i="43"/>
  <c r="I308" i="43"/>
  <c r="G43" i="43"/>
  <c r="G17" i="43" s="1"/>
  <c r="I256" i="43"/>
  <c r="S48" i="43"/>
  <c r="AJ48" i="43" s="1"/>
  <c r="I48" i="43" l="1"/>
  <c r="P19" i="43"/>
  <c r="S19" i="43" s="1"/>
  <c r="T19" i="43" s="1"/>
  <c r="S71" i="43"/>
  <c r="I43" i="43"/>
  <c r="I486" i="43" l="1"/>
  <c r="F70" i="43"/>
  <c r="F18" i="43" l="1"/>
  <c r="I70" i="43"/>
  <c r="D85" i="43" l="1"/>
  <c r="B85" i="43"/>
  <c r="I579" i="43"/>
  <c r="L85" i="43" l="1"/>
  <c r="S579" i="43"/>
  <c r="I85" i="43"/>
  <c r="B7" i="43"/>
  <c r="N85" i="43"/>
  <c r="D7" i="43"/>
  <c r="N7" i="43" l="1"/>
  <c r="I7" i="43"/>
  <c r="S85" i="43"/>
  <c r="L7" i="43"/>
  <c r="S7" i="43" l="1"/>
  <c r="T7" i="43" l="1"/>
  <c r="D94" i="43"/>
  <c r="D16" i="43" s="1"/>
  <c r="E94" i="43"/>
  <c r="E16" i="43" s="1"/>
  <c r="C94" i="43"/>
  <c r="C16" i="43" s="1"/>
  <c r="O94" i="43" l="1"/>
  <c r="O16" i="43" s="1"/>
  <c r="N94" i="43"/>
  <c r="N16" i="43" s="1"/>
  <c r="M94" i="43"/>
  <c r="M16" i="43" s="1"/>
  <c r="B94" i="43" l="1"/>
  <c r="I588" i="43"/>
  <c r="E93" i="43" l="1"/>
  <c r="I587" i="43"/>
  <c r="S588" i="43"/>
  <c r="L94" i="43"/>
  <c r="I94" i="43"/>
  <c r="B16" i="43"/>
  <c r="S94" i="43" l="1"/>
  <c r="L16" i="43"/>
  <c r="O93" i="43"/>
  <c r="S587" i="43"/>
  <c r="I93" i="43"/>
  <c r="E15" i="43"/>
  <c r="I15" i="43" s="1"/>
  <c r="E92" i="43"/>
  <c r="E91" i="43"/>
  <c r="AI143" i="43" l="1"/>
  <c r="AI247" i="43"/>
  <c r="AE39" i="43"/>
  <c r="Z39" i="43"/>
  <c r="AI429" i="43"/>
  <c r="AC39" i="43"/>
  <c r="AI403" i="43"/>
  <c r="V39" i="43"/>
  <c r="AI117" i="43"/>
  <c r="AD39" i="43"/>
  <c r="D92" i="43"/>
  <c r="I92" i="43" s="1"/>
  <c r="I586" i="43"/>
  <c r="AI169" i="43"/>
  <c r="AH39" i="43"/>
  <c r="AF39" i="43"/>
  <c r="I455" i="43"/>
  <c r="AI299" i="43"/>
  <c r="S93" i="43"/>
  <c r="O15" i="43"/>
  <c r="X39" i="43"/>
  <c r="AI195" i="43"/>
  <c r="AI377" i="43"/>
  <c r="Y39" i="43"/>
  <c r="W39" i="43"/>
  <c r="AI221" i="43"/>
  <c r="I533" i="43"/>
  <c r="AI325" i="43"/>
  <c r="AA39" i="43"/>
  <c r="AG39" i="43"/>
  <c r="AI273" i="43"/>
  <c r="AI351" i="43"/>
  <c r="I541" i="43"/>
  <c r="I548" i="43" s="1"/>
  <c r="X47" i="43"/>
  <c r="AI177" i="43"/>
  <c r="AI255" i="43"/>
  <c r="AG418" i="43"/>
  <c r="O92" i="43"/>
  <c r="O91" i="43"/>
  <c r="AI385" i="43" l="1"/>
  <c r="AI151" i="43"/>
  <c r="F548" i="43"/>
  <c r="S195" i="43"/>
  <c r="AI333" i="43"/>
  <c r="AD47" i="43"/>
  <c r="S247" i="43"/>
  <c r="R39" i="43"/>
  <c r="W47" i="43"/>
  <c r="D91" i="43"/>
  <c r="I91" i="43" s="1"/>
  <c r="I585" i="43"/>
  <c r="Q39" i="43"/>
  <c r="AF47" i="43"/>
  <c r="Z47" i="43"/>
  <c r="AG47" i="43"/>
  <c r="AI359" i="43"/>
  <c r="N39" i="43"/>
  <c r="AI229" i="43"/>
  <c r="V47" i="43"/>
  <c r="AI125" i="43"/>
  <c r="M39" i="43"/>
  <c r="S169" i="43"/>
  <c r="S143" i="43"/>
  <c r="I463" i="43"/>
  <c r="I470" i="43" s="1"/>
  <c r="S351" i="43"/>
  <c r="S325" i="43"/>
  <c r="AI203" i="43"/>
  <c r="Y47" i="43"/>
  <c r="AE47" i="43"/>
  <c r="B549" i="43"/>
  <c r="H549" i="43"/>
  <c r="C549" i="43"/>
  <c r="E549" i="43"/>
  <c r="G549" i="43"/>
  <c r="D549" i="43"/>
  <c r="F549" i="43"/>
  <c r="S299" i="43"/>
  <c r="S221" i="43"/>
  <c r="S377" i="43"/>
  <c r="AI307" i="43"/>
  <c r="S429" i="43"/>
  <c r="O39" i="43"/>
  <c r="AH47" i="43"/>
  <c r="L39" i="43"/>
  <c r="S117" i="43"/>
  <c r="S403" i="43"/>
  <c r="AC47" i="43"/>
  <c r="AI281" i="43"/>
  <c r="S273" i="43"/>
  <c r="AI437" i="43"/>
  <c r="AI411" i="43"/>
  <c r="AA47" i="43"/>
  <c r="N92" i="43"/>
  <c r="S92" i="43" s="1"/>
  <c r="S586" i="43"/>
  <c r="F470" i="43"/>
  <c r="AI39" i="43"/>
  <c r="S229" i="43" l="1"/>
  <c r="I403" i="43"/>
  <c r="O13" i="43"/>
  <c r="M13" i="43"/>
  <c r="R13" i="43"/>
  <c r="E39" i="43"/>
  <c r="I429" i="43"/>
  <c r="S151" i="43"/>
  <c r="I325" i="43"/>
  <c r="I549" i="43"/>
  <c r="I169" i="43"/>
  <c r="I351" i="43"/>
  <c r="AI47" i="43"/>
  <c r="S359" i="43"/>
  <c r="S203" i="43"/>
  <c r="Q13" i="43"/>
  <c r="I377" i="43"/>
  <c r="N91" i="43"/>
  <c r="S91" i="43" s="1"/>
  <c r="S585" i="43"/>
  <c r="M47" i="43"/>
  <c r="M21" i="43" s="1"/>
  <c r="Q47" i="43"/>
  <c r="Q21" i="43" s="1"/>
  <c r="I143" i="43"/>
  <c r="N47" i="43"/>
  <c r="S385" i="43"/>
  <c r="I195" i="43"/>
  <c r="S307" i="43"/>
  <c r="P67" i="43"/>
  <c r="S483" i="43"/>
  <c r="I273" i="43"/>
  <c r="S125" i="43"/>
  <c r="L47" i="43"/>
  <c r="C39" i="43"/>
  <c r="I221" i="43"/>
  <c r="I299" i="43"/>
  <c r="E471" i="43"/>
  <c r="B471" i="43"/>
  <c r="D471" i="43"/>
  <c r="H471" i="43"/>
  <c r="G471" i="43"/>
  <c r="F471" i="43"/>
  <c r="C471" i="43"/>
  <c r="S281" i="43"/>
  <c r="S333" i="43"/>
  <c r="I485" i="43"/>
  <c r="F69" i="43"/>
  <c r="B39" i="43"/>
  <c r="I117" i="43"/>
  <c r="D39" i="43"/>
  <c r="I481" i="43"/>
  <c r="F65" i="43"/>
  <c r="L13" i="43"/>
  <c r="S39" i="43"/>
  <c r="N13" i="43"/>
  <c r="S437" i="43"/>
  <c r="S255" i="43"/>
  <c r="S177" i="43"/>
  <c r="G39" i="43"/>
  <c r="R47" i="43"/>
  <c r="R21" i="43" s="1"/>
  <c r="S411" i="43"/>
  <c r="H39" i="43"/>
  <c r="I247" i="43"/>
  <c r="O47" i="43"/>
  <c r="O21" i="43" s="1"/>
  <c r="I484" i="43"/>
  <c r="F68" i="43"/>
  <c r="I281" i="43" l="1"/>
  <c r="I437" i="43"/>
  <c r="I255" i="43"/>
  <c r="C47" i="43"/>
  <c r="C21" i="43" s="1"/>
  <c r="I177" i="43"/>
  <c r="I489" i="43"/>
  <c r="F73" i="43"/>
  <c r="C13" i="43"/>
  <c r="I471" i="43"/>
  <c r="S47" i="43"/>
  <c r="AJ47" i="43" s="1"/>
  <c r="E47" i="43"/>
  <c r="E21" i="43" s="1"/>
  <c r="H47" i="43"/>
  <c r="H21" i="43" s="1"/>
  <c r="I203" i="43"/>
  <c r="H13" i="43"/>
  <c r="F16" i="43"/>
  <c r="I16" i="43" s="1"/>
  <c r="I68" i="43"/>
  <c r="I359" i="43"/>
  <c r="I229" i="43"/>
  <c r="I69" i="43"/>
  <c r="F17" i="43"/>
  <c r="D47" i="43"/>
  <c r="G47" i="43"/>
  <c r="G21" i="43" s="1"/>
  <c r="I307" i="43"/>
  <c r="I333" i="43"/>
  <c r="AJ39" i="43"/>
  <c r="D13" i="43"/>
  <c r="I385" i="43"/>
  <c r="I151" i="43"/>
  <c r="I411" i="43"/>
  <c r="G13" i="43"/>
  <c r="P15" i="43"/>
  <c r="S15" i="43" s="1"/>
  <c r="T15" i="43" s="1"/>
  <c r="S67" i="43"/>
  <c r="B47" i="43"/>
  <c r="I125" i="43"/>
  <c r="F13" i="43"/>
  <c r="I65" i="43"/>
  <c r="I39" i="43"/>
  <c r="B13" i="43"/>
  <c r="E13" i="43"/>
  <c r="I13" i="43" l="1"/>
  <c r="I47" i="43"/>
  <c r="I73" i="43"/>
  <c r="F21" i="43"/>
  <c r="Y132" i="43" l="1"/>
  <c r="Z132" i="43"/>
  <c r="AH132" i="43"/>
  <c r="AE132" i="43"/>
  <c r="AD132" i="43"/>
  <c r="AG132" i="43"/>
  <c r="X132" i="43"/>
  <c r="I482" i="43"/>
  <c r="I496" i="43" s="1"/>
  <c r="F66" i="43"/>
  <c r="F496" i="43"/>
  <c r="W132" i="43"/>
  <c r="AI118" i="43"/>
  <c r="V132" i="43"/>
  <c r="AA132" i="43"/>
  <c r="AF132" i="43"/>
  <c r="AC132" i="43"/>
  <c r="AG366" i="43"/>
  <c r="AC366" i="43"/>
  <c r="AA366" i="43"/>
  <c r="X366" i="43"/>
  <c r="W366" i="43"/>
  <c r="Y366" i="43"/>
  <c r="Z366" i="43"/>
  <c r="AF366" i="43"/>
  <c r="AE366" i="43"/>
  <c r="AH366" i="43"/>
  <c r="AD366" i="43"/>
  <c r="AA210" i="43"/>
  <c r="Z210" i="43"/>
  <c r="AG210" i="43"/>
  <c r="AH210" i="43"/>
  <c r="X210" i="43"/>
  <c r="AF210" i="43"/>
  <c r="Y210" i="43"/>
  <c r="AE210" i="43"/>
  <c r="W210" i="43"/>
  <c r="AC210" i="43"/>
  <c r="AD210" i="43"/>
  <c r="Z314" i="43"/>
  <c r="Y314" i="43"/>
  <c r="AA314" i="43"/>
  <c r="X314" i="43"/>
  <c r="W314" i="43"/>
  <c r="AG314" i="43"/>
  <c r="AE314" i="43"/>
  <c r="AC314" i="43"/>
  <c r="AH314" i="43"/>
  <c r="AD314" i="43"/>
  <c r="AF314" i="43"/>
  <c r="AC184" i="43"/>
  <c r="AD184" i="43"/>
  <c r="Y184" i="43"/>
  <c r="AE184" i="43"/>
  <c r="W184" i="43"/>
  <c r="AH184" i="43"/>
  <c r="X184" i="43"/>
  <c r="AF184" i="43"/>
  <c r="AA184" i="43"/>
  <c r="Z184" i="43"/>
  <c r="AG184" i="43"/>
  <c r="AG392" i="43"/>
  <c r="AA392" i="43"/>
  <c r="Y392" i="43"/>
  <c r="X392" i="43"/>
  <c r="AC392" i="43"/>
  <c r="AH392" i="43"/>
  <c r="W392" i="43"/>
  <c r="Z392" i="43"/>
  <c r="AE392" i="43"/>
  <c r="AF392" i="43"/>
  <c r="AD392" i="43"/>
  <c r="AF418" i="43"/>
  <c r="AH418" i="43"/>
  <c r="X418" i="43"/>
  <c r="AA418" i="43"/>
  <c r="Z418" i="43"/>
  <c r="AC418" i="43"/>
  <c r="AD418" i="43"/>
  <c r="AE418" i="43"/>
  <c r="W418" i="43"/>
  <c r="Y418" i="43"/>
  <c r="W340" i="43"/>
  <c r="Y340" i="43"/>
  <c r="AE340" i="43"/>
  <c r="AD340" i="43"/>
  <c r="AC340" i="43"/>
  <c r="Z340" i="43"/>
  <c r="AG340" i="43"/>
  <c r="AA340" i="43"/>
  <c r="X340" i="43"/>
  <c r="AF340" i="43"/>
  <c r="AH340" i="43"/>
  <c r="Y262" i="43"/>
  <c r="AE262" i="43"/>
  <c r="W262" i="43"/>
  <c r="AC262" i="43"/>
  <c r="AD262" i="43"/>
  <c r="AA262" i="43"/>
  <c r="Z262" i="43"/>
  <c r="AG262" i="43"/>
  <c r="AH262" i="43"/>
  <c r="X262" i="43"/>
  <c r="AF262" i="43"/>
  <c r="Z444" i="43"/>
  <c r="W444" i="43"/>
  <c r="AF444" i="43"/>
  <c r="Y444" i="43"/>
  <c r="AC444" i="43"/>
  <c r="AH444" i="43"/>
  <c r="X444" i="43"/>
  <c r="AD444" i="43"/>
  <c r="AG444" i="43"/>
  <c r="AA444" i="43"/>
  <c r="AE444" i="43"/>
  <c r="AC288" i="43"/>
  <c r="W288" i="43"/>
  <c r="AG288" i="43"/>
  <c r="Z288" i="43"/>
  <c r="AH288" i="43"/>
  <c r="AF288" i="43"/>
  <c r="AD288" i="43"/>
  <c r="AE288" i="43"/>
  <c r="AA288" i="43"/>
  <c r="X288" i="43"/>
  <c r="Y288" i="43"/>
  <c r="Z236" i="43"/>
  <c r="W236" i="43"/>
  <c r="AF236" i="43"/>
  <c r="Y236" i="43"/>
  <c r="AC236" i="43"/>
  <c r="AH236" i="43"/>
  <c r="X236" i="43"/>
  <c r="AD236" i="43"/>
  <c r="AG236" i="43"/>
  <c r="AA236" i="43"/>
  <c r="AE236" i="43"/>
  <c r="AE158" i="43"/>
  <c r="AG158" i="43"/>
  <c r="AA158" i="43"/>
  <c r="AD158" i="43"/>
  <c r="X158" i="43"/>
  <c r="AC158" i="43"/>
  <c r="AH158" i="43"/>
  <c r="Y158" i="43"/>
  <c r="W158" i="43"/>
  <c r="AF158" i="43"/>
  <c r="Z158" i="43"/>
  <c r="AI132" i="43" l="1"/>
  <c r="F14" i="43"/>
  <c r="F28" i="43" s="1"/>
  <c r="I66" i="43"/>
  <c r="I80" i="43" s="1"/>
  <c r="F80" i="43"/>
  <c r="Q132" i="43"/>
  <c r="AA40" i="43"/>
  <c r="AA54" i="43" s="1"/>
  <c r="C497" i="43"/>
  <c r="F497" i="43"/>
  <c r="B497" i="43"/>
  <c r="G497" i="43"/>
  <c r="D497" i="43"/>
  <c r="H497" i="43"/>
  <c r="E497" i="43"/>
  <c r="AE40" i="43"/>
  <c r="AE54" i="43" s="1"/>
  <c r="R132" i="43"/>
  <c r="AI196" i="43"/>
  <c r="V210" i="43"/>
  <c r="AI274" i="43"/>
  <c r="V288" i="43"/>
  <c r="X40" i="43"/>
  <c r="X54" i="43" s="1"/>
  <c r="AI144" i="43"/>
  <c r="V158" i="43"/>
  <c r="AI404" i="43"/>
  <c r="V418" i="43"/>
  <c r="AI170" i="43"/>
  <c r="V184" i="43"/>
  <c r="AI300" i="43"/>
  <c r="V314" i="43"/>
  <c r="M132" i="43"/>
  <c r="AC40" i="43"/>
  <c r="AC54" i="43" s="1"/>
  <c r="AG40" i="43"/>
  <c r="AG54" i="43" s="1"/>
  <c r="Z40" i="43"/>
  <c r="Z54" i="43" s="1"/>
  <c r="AI326" i="43"/>
  <c r="V340" i="43"/>
  <c r="O132" i="43"/>
  <c r="V40" i="43"/>
  <c r="AI378" i="43"/>
  <c r="V392" i="43"/>
  <c r="S118" i="43"/>
  <c r="S132" i="43" s="1"/>
  <c r="L132" i="43"/>
  <c r="W40" i="43"/>
  <c r="W54" i="43" s="1"/>
  <c r="AH40" i="43"/>
  <c r="AH54" i="43" s="1"/>
  <c r="AI222" i="43"/>
  <c r="V236" i="43"/>
  <c r="AI236" i="43" s="1"/>
  <c r="W237" i="43" s="1"/>
  <c r="AI430" i="43"/>
  <c r="V444" i="43"/>
  <c r="AI248" i="43"/>
  <c r="V262" i="43"/>
  <c r="AI352" i="43"/>
  <c r="V366" i="43"/>
  <c r="N132" i="43"/>
  <c r="AF40" i="43"/>
  <c r="AF54" i="43" s="1"/>
  <c r="AD40" i="43"/>
  <c r="AD54" i="43" s="1"/>
  <c r="Y40" i="43"/>
  <c r="Y54" i="43" s="1"/>
  <c r="N158" i="43"/>
  <c r="M236" i="43"/>
  <c r="M288" i="43"/>
  <c r="O288" i="43"/>
  <c r="M444" i="43"/>
  <c r="R262" i="43"/>
  <c r="N262" i="43"/>
  <c r="Q340" i="43"/>
  <c r="M340" i="43"/>
  <c r="O418" i="43"/>
  <c r="Q418" i="43"/>
  <c r="R418" i="43"/>
  <c r="M392" i="43"/>
  <c r="N184" i="43"/>
  <c r="R184" i="43"/>
  <c r="O314" i="43"/>
  <c r="N314" i="43"/>
  <c r="M210" i="43"/>
  <c r="Q210" i="43"/>
  <c r="O210" i="43"/>
  <c r="N366" i="43"/>
  <c r="O366" i="43"/>
  <c r="R158" i="43"/>
  <c r="M158" i="43"/>
  <c r="Q158" i="43"/>
  <c r="O158" i="43"/>
  <c r="O236" i="43"/>
  <c r="Q236" i="43"/>
  <c r="R236" i="43"/>
  <c r="N236" i="43"/>
  <c r="Q288" i="43"/>
  <c r="R288" i="43"/>
  <c r="N288" i="43"/>
  <c r="O444" i="43"/>
  <c r="Q444" i="43"/>
  <c r="R444" i="43"/>
  <c r="N444" i="43"/>
  <c r="Q262" i="43"/>
  <c r="O262" i="43"/>
  <c r="M262" i="43"/>
  <c r="R340" i="43"/>
  <c r="O340" i="43"/>
  <c r="N340" i="43"/>
  <c r="M418" i="43"/>
  <c r="N418" i="43"/>
  <c r="R392" i="43"/>
  <c r="N392" i="43"/>
  <c r="Q392" i="43"/>
  <c r="O392" i="43"/>
  <c r="O184" i="43"/>
  <c r="Q184" i="43"/>
  <c r="M184" i="43"/>
  <c r="R314" i="43"/>
  <c r="Q314" i="43"/>
  <c r="M314" i="43"/>
  <c r="R210" i="43"/>
  <c r="N210" i="43"/>
  <c r="R366" i="43"/>
  <c r="M366" i="43"/>
  <c r="Q366" i="43"/>
  <c r="L40" i="43" l="1"/>
  <c r="I497" i="43"/>
  <c r="L14" i="43"/>
  <c r="L54" i="43"/>
  <c r="H132" i="43"/>
  <c r="S300" i="43"/>
  <c r="S314" i="43" s="1"/>
  <c r="L314" i="43"/>
  <c r="S404" i="43"/>
  <c r="S418" i="43" s="1"/>
  <c r="L418" i="43"/>
  <c r="N40" i="43"/>
  <c r="AI340" i="43"/>
  <c r="V341" i="43"/>
  <c r="AF237" i="43"/>
  <c r="O40" i="43"/>
  <c r="M40" i="43"/>
  <c r="AA237" i="43"/>
  <c r="H81" i="43"/>
  <c r="G81" i="43"/>
  <c r="B81" i="43"/>
  <c r="D81" i="43"/>
  <c r="F81" i="43"/>
  <c r="E81" i="43"/>
  <c r="C81" i="43"/>
  <c r="AI366" i="43"/>
  <c r="V367" i="43" s="1"/>
  <c r="C132" i="43"/>
  <c r="S352" i="43"/>
  <c r="S366" i="43" s="1"/>
  <c r="L366" i="43"/>
  <c r="Q133" i="43"/>
  <c r="P133" i="43"/>
  <c r="N133" i="43"/>
  <c r="M133" i="43"/>
  <c r="R133" i="43"/>
  <c r="L133" i="43"/>
  <c r="O133" i="43"/>
  <c r="T132" i="43"/>
  <c r="AI392" i="43"/>
  <c r="V393" i="43"/>
  <c r="Z237" i="43"/>
  <c r="X237" i="43"/>
  <c r="AI418" i="43"/>
  <c r="V419" i="43" s="1"/>
  <c r="AG237" i="43"/>
  <c r="G132" i="43"/>
  <c r="S170" i="43"/>
  <c r="S184" i="43" s="1"/>
  <c r="L184" i="43"/>
  <c r="AI262" i="43"/>
  <c r="V263" i="43" s="1"/>
  <c r="AC237" i="43"/>
  <c r="S274" i="43"/>
  <c r="S288" i="43" s="1"/>
  <c r="L288" i="43"/>
  <c r="S248" i="43"/>
  <c r="S262" i="43" s="1"/>
  <c r="L262" i="43"/>
  <c r="S430" i="43"/>
  <c r="S444" i="43" s="1"/>
  <c r="L444" i="43"/>
  <c r="S222" i="43"/>
  <c r="S236" i="43" s="1"/>
  <c r="L236" i="43"/>
  <c r="AD237" i="43"/>
  <c r="AE237" i="43"/>
  <c r="AI314" i="43"/>
  <c r="V315" i="43"/>
  <c r="AI158" i="43"/>
  <c r="V159" i="43" s="1"/>
  <c r="AH237" i="43"/>
  <c r="Y237" i="43"/>
  <c r="D132" i="43"/>
  <c r="S378" i="43"/>
  <c r="S392" i="43" s="1"/>
  <c r="L392" i="43"/>
  <c r="E132" i="43"/>
  <c r="AI444" i="43"/>
  <c r="V445" i="43" s="1"/>
  <c r="S196" i="43"/>
  <c r="S210" i="43" s="1"/>
  <c r="L210" i="43"/>
  <c r="I118" i="43"/>
  <c r="I132" i="43" s="1"/>
  <c r="B132" i="43"/>
  <c r="V237" i="43"/>
  <c r="AB237" i="43"/>
  <c r="AI210" i="43"/>
  <c r="V211" i="43" s="1"/>
  <c r="S326" i="43"/>
  <c r="S340" i="43" s="1"/>
  <c r="L340" i="43"/>
  <c r="S144" i="43"/>
  <c r="S158" i="43" s="1"/>
  <c r="L158" i="43"/>
  <c r="AI40" i="43"/>
  <c r="V54" i="43"/>
  <c r="AI184" i="43"/>
  <c r="V185" i="43" s="1"/>
  <c r="AI288" i="43"/>
  <c r="V289" i="43"/>
  <c r="R40" i="43"/>
  <c r="Q40" i="43"/>
  <c r="G366" i="43"/>
  <c r="C366" i="43"/>
  <c r="H366" i="43"/>
  <c r="D210" i="43"/>
  <c r="H210" i="43"/>
  <c r="C314" i="43"/>
  <c r="G314" i="43"/>
  <c r="H314" i="43"/>
  <c r="C184" i="43"/>
  <c r="G184" i="43"/>
  <c r="E184" i="43"/>
  <c r="E392" i="43"/>
  <c r="G392" i="43"/>
  <c r="D392" i="43"/>
  <c r="H392" i="43"/>
  <c r="D418" i="43"/>
  <c r="D340" i="43"/>
  <c r="E340" i="43"/>
  <c r="H340" i="43"/>
  <c r="C262" i="43"/>
  <c r="E262" i="43"/>
  <c r="G262" i="43"/>
  <c r="D444" i="43"/>
  <c r="H444" i="43"/>
  <c r="G444" i="43"/>
  <c r="E444" i="43"/>
  <c r="D288" i="43"/>
  <c r="H288" i="43"/>
  <c r="G288" i="43"/>
  <c r="D236" i="43"/>
  <c r="H236" i="43"/>
  <c r="G236" i="43"/>
  <c r="E236" i="43"/>
  <c r="E158" i="43"/>
  <c r="G158" i="43"/>
  <c r="C158" i="43"/>
  <c r="H158" i="43"/>
  <c r="E210" i="43"/>
  <c r="G210" i="43"/>
  <c r="C210" i="43"/>
  <c r="D314" i="43"/>
  <c r="E314" i="43"/>
  <c r="H184" i="43"/>
  <c r="D184" i="43"/>
  <c r="C392" i="43"/>
  <c r="H418" i="43"/>
  <c r="G418" i="43"/>
  <c r="E418" i="43"/>
  <c r="E288" i="43"/>
  <c r="C288" i="43"/>
  <c r="C236" i="43"/>
  <c r="D158" i="43"/>
  <c r="C418" i="43"/>
  <c r="E366" i="43"/>
  <c r="D366" i="43"/>
  <c r="C340" i="43"/>
  <c r="G340" i="43"/>
  <c r="D262" i="43"/>
  <c r="H262" i="43"/>
  <c r="C444" i="43"/>
  <c r="S40" i="43" l="1"/>
  <c r="AI237" i="43"/>
  <c r="B40" i="43"/>
  <c r="AJ40" i="43"/>
  <c r="S54" i="43"/>
  <c r="B14" i="43"/>
  <c r="B54" i="43"/>
  <c r="R159" i="43"/>
  <c r="Q159" i="43"/>
  <c r="N159" i="43"/>
  <c r="M159" i="43"/>
  <c r="L159" i="43"/>
  <c r="P159" i="43"/>
  <c r="O159" i="43"/>
  <c r="T158" i="43"/>
  <c r="AG445" i="43"/>
  <c r="AB445" i="43"/>
  <c r="X445" i="43"/>
  <c r="AA445" i="43"/>
  <c r="AC445" i="43"/>
  <c r="AI445" i="43" s="1"/>
  <c r="AD445" i="43"/>
  <c r="AE445" i="43"/>
  <c r="AF445" i="43"/>
  <c r="AH445" i="43"/>
  <c r="Y445" i="43"/>
  <c r="W445" i="43"/>
  <c r="Z445" i="43"/>
  <c r="D40" i="43"/>
  <c r="AB315" i="43"/>
  <c r="AI315" i="43" s="1"/>
  <c r="AH315" i="43"/>
  <c r="AD315" i="43"/>
  <c r="Y315" i="43"/>
  <c r="W315" i="43"/>
  <c r="AA315" i="43"/>
  <c r="Z315" i="43"/>
  <c r="AC315" i="43"/>
  <c r="AE315" i="43"/>
  <c r="AG315" i="43"/>
  <c r="AF315" i="43"/>
  <c r="X315" i="43"/>
  <c r="L445" i="43"/>
  <c r="N445" i="43"/>
  <c r="Q445" i="43"/>
  <c r="R445" i="43"/>
  <c r="T444" i="43"/>
  <c r="M445" i="43"/>
  <c r="AJ444" i="43"/>
  <c r="O445" i="43"/>
  <c r="P445" i="43"/>
  <c r="S133" i="43"/>
  <c r="G600" i="43"/>
  <c r="AE289" i="43"/>
  <c r="AB289" i="43"/>
  <c r="AF289" i="43"/>
  <c r="AC289" i="43"/>
  <c r="W289" i="43"/>
  <c r="Z289" i="43"/>
  <c r="AA289" i="43"/>
  <c r="AD289" i="43"/>
  <c r="AH289" i="43"/>
  <c r="Y289" i="43"/>
  <c r="X289" i="43"/>
  <c r="AG289" i="43"/>
  <c r="AE263" i="43"/>
  <c r="AB263" i="43"/>
  <c r="X263" i="43"/>
  <c r="AF263" i="43"/>
  <c r="Y263" i="43"/>
  <c r="W263" i="43"/>
  <c r="AA263" i="43"/>
  <c r="Z263" i="43"/>
  <c r="AG263" i="43"/>
  <c r="AH263" i="43"/>
  <c r="AD263" i="43"/>
  <c r="AC263" i="43"/>
  <c r="AH419" i="43"/>
  <c r="AB419" i="43"/>
  <c r="AG419" i="43"/>
  <c r="AA419" i="43"/>
  <c r="Z419" i="43"/>
  <c r="AD419" i="43"/>
  <c r="W419" i="43"/>
  <c r="Y419" i="43"/>
  <c r="AF419" i="43"/>
  <c r="X419" i="43"/>
  <c r="AE419" i="43"/>
  <c r="AC419" i="43"/>
  <c r="L367" i="43"/>
  <c r="O367" i="43"/>
  <c r="Q367" i="43"/>
  <c r="M367" i="43"/>
  <c r="T366" i="43"/>
  <c r="R367" i="43"/>
  <c r="N367" i="43"/>
  <c r="P367" i="43"/>
  <c r="R315" i="43"/>
  <c r="M315" i="43"/>
  <c r="L315" i="43"/>
  <c r="N315" i="43"/>
  <c r="T314" i="43"/>
  <c r="P315" i="43"/>
  <c r="O315" i="43"/>
  <c r="Q315" i="43"/>
  <c r="R14" i="43"/>
  <c r="R54" i="43"/>
  <c r="I326" i="43"/>
  <c r="I340" i="43" s="1"/>
  <c r="B340" i="43"/>
  <c r="R341" i="43"/>
  <c r="P341" i="43"/>
  <c r="N341" i="43"/>
  <c r="L341" i="43"/>
  <c r="M341" i="43"/>
  <c r="O341" i="43"/>
  <c r="T340" i="43"/>
  <c r="Q341" i="43"/>
  <c r="C40" i="43"/>
  <c r="H40" i="43"/>
  <c r="H96" i="43"/>
  <c r="H600" i="43"/>
  <c r="O14" i="43"/>
  <c r="O54" i="43"/>
  <c r="I81" i="43"/>
  <c r="I144" i="43"/>
  <c r="I158" i="43" s="1"/>
  <c r="B158" i="43"/>
  <c r="I170" i="43"/>
  <c r="I184" i="43" s="1"/>
  <c r="B184" i="43"/>
  <c r="AH185" i="43"/>
  <c r="AB185" i="43"/>
  <c r="W185" i="43"/>
  <c r="AA185" i="43"/>
  <c r="AG185" i="43"/>
  <c r="X185" i="43"/>
  <c r="AC185" i="43"/>
  <c r="AE185" i="43"/>
  <c r="Y185" i="43"/>
  <c r="AD185" i="43"/>
  <c r="Z185" i="43"/>
  <c r="AF185" i="43"/>
  <c r="R211" i="43"/>
  <c r="P211" i="43"/>
  <c r="O211" i="43"/>
  <c r="N211" i="43"/>
  <c r="M211" i="43"/>
  <c r="Q211" i="43"/>
  <c r="L211" i="43"/>
  <c r="T210" i="43"/>
  <c r="E40" i="43"/>
  <c r="O185" i="43"/>
  <c r="L185" i="43"/>
  <c r="R185" i="43"/>
  <c r="T184" i="43"/>
  <c r="M185" i="43"/>
  <c r="N185" i="43"/>
  <c r="P185" i="43"/>
  <c r="Q185" i="43"/>
  <c r="W341" i="43"/>
  <c r="AB341" i="43"/>
  <c r="X341" i="43"/>
  <c r="AA341" i="43"/>
  <c r="Z341" i="43"/>
  <c r="AH341" i="43"/>
  <c r="Y341" i="43"/>
  <c r="AE341" i="43"/>
  <c r="AF341" i="43"/>
  <c r="AG341" i="43"/>
  <c r="AD341" i="43"/>
  <c r="AC341" i="43"/>
  <c r="I404" i="43"/>
  <c r="I418" i="43" s="1"/>
  <c r="B418" i="43"/>
  <c r="I378" i="43"/>
  <c r="I392" i="43" s="1"/>
  <c r="B392" i="43"/>
  <c r="N419" i="43"/>
  <c r="O419" i="43"/>
  <c r="R419" i="43"/>
  <c r="M419" i="43"/>
  <c r="Q419" i="43"/>
  <c r="P419" i="43"/>
  <c r="L419" i="43"/>
  <c r="T418" i="43"/>
  <c r="I590" i="43"/>
  <c r="I352" i="43"/>
  <c r="I366" i="43" s="1"/>
  <c r="B366" i="43"/>
  <c r="O263" i="43"/>
  <c r="M263" i="43"/>
  <c r="T262" i="43"/>
  <c r="Q263" i="43"/>
  <c r="L263" i="43"/>
  <c r="N263" i="43"/>
  <c r="R263" i="43"/>
  <c r="P263" i="43"/>
  <c r="I430" i="43"/>
  <c r="I444" i="43" s="1"/>
  <c r="B444" i="43"/>
  <c r="I274" i="43"/>
  <c r="I288" i="43" s="1"/>
  <c r="B288" i="43"/>
  <c r="I196" i="43"/>
  <c r="I210" i="43" s="1"/>
  <c r="B210" i="43"/>
  <c r="AI54" i="43"/>
  <c r="V55" i="43"/>
  <c r="AC211" i="43"/>
  <c r="AB211" i="43"/>
  <c r="AE211" i="43"/>
  <c r="AG211" i="43"/>
  <c r="AA211" i="43"/>
  <c r="AD211" i="43"/>
  <c r="X211" i="43"/>
  <c r="Z211" i="43"/>
  <c r="AF211" i="43"/>
  <c r="W211" i="43"/>
  <c r="AH211" i="43"/>
  <c r="Y211" i="43"/>
  <c r="AG393" i="43"/>
  <c r="AB393" i="43"/>
  <c r="Y393" i="43"/>
  <c r="X393" i="43"/>
  <c r="AE393" i="43"/>
  <c r="AC393" i="43"/>
  <c r="AF393" i="43"/>
  <c r="Z393" i="43"/>
  <c r="AA393" i="43"/>
  <c r="AH393" i="43"/>
  <c r="W393" i="43"/>
  <c r="AD393" i="43"/>
  <c r="AH367" i="43"/>
  <c r="AB367" i="43"/>
  <c r="W367" i="43"/>
  <c r="AD367" i="43"/>
  <c r="X367" i="43"/>
  <c r="AC367" i="43"/>
  <c r="AE367" i="43"/>
  <c r="Y367" i="43"/>
  <c r="AA367" i="43"/>
  <c r="AG367" i="43"/>
  <c r="AF367" i="43"/>
  <c r="Z367" i="43"/>
  <c r="N14" i="43"/>
  <c r="N54" i="43"/>
  <c r="G133" i="43"/>
  <c r="E133" i="43"/>
  <c r="C133" i="43"/>
  <c r="D133" i="43"/>
  <c r="B133" i="43"/>
  <c r="H133" i="43"/>
  <c r="F133" i="43"/>
  <c r="I222" i="43"/>
  <c r="I236" i="43" s="1"/>
  <c r="B236" i="43"/>
  <c r="I248" i="43"/>
  <c r="I262" i="43" s="1"/>
  <c r="B262" i="43"/>
  <c r="I300" i="43"/>
  <c r="I314" i="43" s="1"/>
  <c r="B314" i="43"/>
  <c r="Q14" i="43"/>
  <c r="Q54" i="43"/>
  <c r="L393" i="43"/>
  <c r="T392" i="43"/>
  <c r="O393" i="43"/>
  <c r="Q393" i="43"/>
  <c r="M393" i="43"/>
  <c r="P393" i="43"/>
  <c r="R393" i="43"/>
  <c r="N393" i="43"/>
  <c r="AH159" i="43"/>
  <c r="AB159" i="43"/>
  <c r="AA159" i="43"/>
  <c r="W159" i="43"/>
  <c r="AE159" i="43"/>
  <c r="AG159" i="43"/>
  <c r="X159" i="43"/>
  <c r="Z159" i="43"/>
  <c r="AF159" i="43"/>
  <c r="AD159" i="43"/>
  <c r="Y159" i="43"/>
  <c r="AC159" i="43"/>
  <c r="T236" i="43"/>
  <c r="N237" i="43"/>
  <c r="Q237" i="43"/>
  <c r="O237" i="43"/>
  <c r="R237" i="43"/>
  <c r="M237" i="43"/>
  <c r="L237" i="43"/>
  <c r="P237" i="43"/>
  <c r="Q289" i="43"/>
  <c r="T288" i="43"/>
  <c r="R289" i="43"/>
  <c r="P289" i="43"/>
  <c r="L289" i="43"/>
  <c r="O289" i="43"/>
  <c r="M289" i="43"/>
  <c r="N289" i="43"/>
  <c r="G40" i="43"/>
  <c r="M14" i="43"/>
  <c r="M54" i="43"/>
  <c r="AI211" i="43" l="1"/>
  <c r="AI159" i="43"/>
  <c r="AI341" i="43"/>
  <c r="S263" i="43"/>
  <c r="AI185" i="43"/>
  <c r="S315" i="43"/>
  <c r="AI419" i="43"/>
  <c r="AI263" i="43"/>
  <c r="AI393" i="43"/>
  <c r="AI367" i="43"/>
  <c r="AI289" i="43"/>
  <c r="G237" i="43"/>
  <c r="B237" i="43"/>
  <c r="E237" i="43"/>
  <c r="D237" i="43"/>
  <c r="F237" i="43"/>
  <c r="H237" i="43"/>
  <c r="C237" i="43"/>
  <c r="G367" i="43"/>
  <c r="B367" i="43"/>
  <c r="D367" i="43"/>
  <c r="F367" i="43"/>
  <c r="H367" i="43"/>
  <c r="C367" i="43"/>
  <c r="E367" i="43"/>
  <c r="S211" i="43"/>
  <c r="H211" i="43"/>
  <c r="E211" i="43"/>
  <c r="C211" i="43"/>
  <c r="F211" i="43"/>
  <c r="G211" i="43"/>
  <c r="B211" i="43"/>
  <c r="D211" i="43"/>
  <c r="F315" i="43"/>
  <c r="D315" i="43"/>
  <c r="H315" i="43"/>
  <c r="C315" i="43"/>
  <c r="E315" i="43"/>
  <c r="G315" i="43"/>
  <c r="B315" i="43"/>
  <c r="E289" i="43"/>
  <c r="F289" i="43"/>
  <c r="H289" i="43"/>
  <c r="C289" i="43"/>
  <c r="B289" i="43"/>
  <c r="D289" i="43"/>
  <c r="G289" i="43"/>
  <c r="S419" i="43"/>
  <c r="S185" i="43"/>
  <c r="H106" i="43"/>
  <c r="H18" i="43"/>
  <c r="S341" i="43"/>
  <c r="S367" i="43"/>
  <c r="D14" i="43"/>
  <c r="D54" i="43"/>
  <c r="Q600" i="43"/>
  <c r="S237" i="43"/>
  <c r="G393" i="43"/>
  <c r="D393" i="43"/>
  <c r="F393" i="43"/>
  <c r="H393" i="43"/>
  <c r="B393" i="43"/>
  <c r="C393" i="43"/>
  <c r="E393" i="43"/>
  <c r="E185" i="43"/>
  <c r="G185" i="43"/>
  <c r="F185" i="43"/>
  <c r="C185" i="43"/>
  <c r="D185" i="43"/>
  <c r="H185" i="43"/>
  <c r="B185" i="43"/>
  <c r="H14" i="43"/>
  <c r="H54" i="43"/>
  <c r="O55" i="43"/>
  <c r="Q55" i="43"/>
  <c r="T54" i="43"/>
  <c r="AJ54" i="43"/>
  <c r="R55" i="43"/>
  <c r="P55" i="43"/>
  <c r="M55" i="43"/>
  <c r="L55" i="43"/>
  <c r="N55" i="43"/>
  <c r="H341" i="43"/>
  <c r="F341" i="43"/>
  <c r="E341" i="43"/>
  <c r="D341" i="43"/>
  <c r="G341" i="43"/>
  <c r="B341" i="43"/>
  <c r="C341" i="43"/>
  <c r="I40" i="43"/>
  <c r="I54" i="43" s="1"/>
  <c r="H263" i="43"/>
  <c r="D263" i="43"/>
  <c r="G263" i="43"/>
  <c r="C263" i="43"/>
  <c r="E263" i="43"/>
  <c r="B263" i="43"/>
  <c r="F263" i="43"/>
  <c r="G445" i="43"/>
  <c r="D445" i="43"/>
  <c r="F445" i="43"/>
  <c r="E445" i="43"/>
  <c r="C445" i="43"/>
  <c r="B445" i="43"/>
  <c r="H445" i="43"/>
  <c r="E14" i="43"/>
  <c r="E54" i="43"/>
  <c r="S445" i="43"/>
  <c r="G14" i="43"/>
  <c r="G54" i="43"/>
  <c r="I133" i="43"/>
  <c r="S159" i="43"/>
  <c r="R96" i="43"/>
  <c r="R600" i="43"/>
  <c r="S289" i="43"/>
  <c r="S393" i="43"/>
  <c r="AC55" i="43"/>
  <c r="AB55" i="43"/>
  <c r="Y55" i="43"/>
  <c r="AH55" i="43"/>
  <c r="AG55" i="43"/>
  <c r="AD55" i="43"/>
  <c r="AE55" i="43"/>
  <c r="X55" i="43"/>
  <c r="AA55" i="43"/>
  <c r="Z55" i="43"/>
  <c r="AF55" i="43"/>
  <c r="W55" i="43"/>
  <c r="C419" i="43"/>
  <c r="H419" i="43"/>
  <c r="B419" i="43"/>
  <c r="G419" i="43"/>
  <c r="F419" i="43"/>
  <c r="D419" i="43"/>
  <c r="E419" i="43"/>
  <c r="G159" i="43"/>
  <c r="E159" i="43"/>
  <c r="C159" i="43"/>
  <c r="D159" i="43"/>
  <c r="H159" i="43"/>
  <c r="B159" i="43"/>
  <c r="F159" i="43"/>
  <c r="C14" i="43"/>
  <c r="C54" i="43"/>
  <c r="I289" i="43" l="1"/>
  <c r="AI55" i="43"/>
  <c r="I14" i="43"/>
  <c r="H28" i="43"/>
  <c r="I211" i="43"/>
  <c r="S55" i="43"/>
  <c r="AJ55" i="43" s="1"/>
  <c r="I341" i="43"/>
  <c r="I159" i="43"/>
  <c r="I185" i="43"/>
  <c r="B55" i="43"/>
  <c r="D55" i="43"/>
  <c r="E55" i="43"/>
  <c r="C55" i="43"/>
  <c r="H55" i="43"/>
  <c r="G55" i="43"/>
  <c r="F55" i="43"/>
  <c r="I263" i="43"/>
  <c r="I393" i="43"/>
  <c r="I237" i="43"/>
  <c r="R106" i="43"/>
  <c r="R18" i="43"/>
  <c r="R28" i="43" s="1"/>
  <c r="I445" i="43"/>
  <c r="I419" i="43"/>
  <c r="I315" i="43"/>
  <c r="I367" i="43"/>
  <c r="I55" i="43" l="1"/>
  <c r="D90" i="43"/>
  <c r="D12" i="43" s="1"/>
  <c r="N90" i="43" l="1"/>
  <c r="N12" i="43" s="1"/>
  <c r="C90" i="43"/>
  <c r="C12" i="43" s="1"/>
  <c r="B90" i="43" l="1"/>
  <c r="I584" i="43"/>
  <c r="M90" i="43"/>
  <c r="M12" i="43" s="1"/>
  <c r="D89" i="43"/>
  <c r="D11" i="43" s="1"/>
  <c r="L90" i="43" l="1"/>
  <c r="S584" i="43"/>
  <c r="I90" i="43"/>
  <c r="B12" i="43"/>
  <c r="I12" i="43" s="1"/>
  <c r="N89" i="43"/>
  <c r="N11" i="43" s="1"/>
  <c r="C89" i="43" l="1"/>
  <c r="I583" i="43"/>
  <c r="B89" i="43"/>
  <c r="E89" i="43"/>
  <c r="S90" i="43"/>
  <c r="L12" i="43"/>
  <c r="S12" i="43" s="1"/>
  <c r="T12" i="43" s="1"/>
  <c r="I89" i="43" l="1"/>
  <c r="B11" i="43"/>
  <c r="M89" i="43"/>
  <c r="L89" i="43"/>
  <c r="S583" i="43"/>
  <c r="O89" i="43"/>
  <c r="E11" i="43"/>
  <c r="C11" i="43"/>
  <c r="S89" i="43" l="1"/>
  <c r="L11" i="43"/>
  <c r="M11" i="43"/>
  <c r="I11" i="43"/>
  <c r="O11" i="43"/>
  <c r="D100" i="43"/>
  <c r="D22" i="43" s="1"/>
  <c r="D95" i="43"/>
  <c r="D17" i="43" s="1"/>
  <c r="S11" i="43" l="1"/>
  <c r="T11" i="43" s="1"/>
  <c r="N95" i="43"/>
  <c r="N17" i="43" s="1"/>
  <c r="N100" i="43"/>
  <c r="N22" i="43" s="1"/>
  <c r="E95" i="43" l="1"/>
  <c r="E600" i="43"/>
  <c r="C95" i="43"/>
  <c r="C600" i="43"/>
  <c r="B95" i="43"/>
  <c r="I589" i="43"/>
  <c r="I594" i="43"/>
  <c r="B100" i="43"/>
  <c r="I100" i="43" l="1"/>
  <c r="B22" i="43"/>
  <c r="I22" i="43" s="1"/>
  <c r="M95" i="43"/>
  <c r="M600" i="43"/>
  <c r="C17" i="43"/>
  <c r="C28" i="43" s="1"/>
  <c r="C106" i="43"/>
  <c r="I95" i="43"/>
  <c r="B17" i="43"/>
  <c r="I17" i="43" s="1"/>
  <c r="L100" i="43"/>
  <c r="S594" i="43"/>
  <c r="L95" i="43"/>
  <c r="S589" i="43"/>
  <c r="O95" i="43"/>
  <c r="O600" i="43"/>
  <c r="E17" i="43"/>
  <c r="M17" i="43" l="1"/>
  <c r="M28" i="43" s="1"/>
  <c r="M106" i="43"/>
  <c r="O17" i="43"/>
  <c r="S95" i="43"/>
  <c r="L17" i="43"/>
  <c r="S100" i="43"/>
  <c r="L22" i="43"/>
  <c r="S22" i="43" s="1"/>
  <c r="T22" i="43" s="1"/>
  <c r="I490" i="42" l="1"/>
  <c r="I542" i="42"/>
  <c r="I516" i="42"/>
  <c r="I568" i="42"/>
  <c r="I464" i="42" l="1"/>
  <c r="F74" i="42"/>
  <c r="P100" i="42"/>
  <c r="P22" i="42" s="1"/>
  <c r="F22" i="42" l="1"/>
  <c r="I74" i="42"/>
  <c r="I560" i="42" l="1"/>
  <c r="G91" i="42" l="1"/>
  <c r="C91" i="42"/>
  <c r="H91" i="42"/>
  <c r="M91" i="42" l="1"/>
  <c r="Q91" i="42"/>
  <c r="R91" i="42"/>
  <c r="F91" i="42" l="1"/>
  <c r="F106" i="42" s="1"/>
  <c r="F652" i="42"/>
  <c r="I637" i="42"/>
  <c r="B91" i="42"/>
  <c r="P91" i="42" l="1"/>
  <c r="P652" i="42"/>
  <c r="S637" i="42"/>
  <c r="L91" i="42"/>
  <c r="I537" i="42" l="1"/>
  <c r="I563" i="42"/>
  <c r="I459" i="42" l="1"/>
  <c r="I561" i="42" l="1"/>
  <c r="I574" i="42" s="1"/>
  <c r="F67" i="42"/>
  <c r="F574" i="42"/>
  <c r="P93" i="42"/>
  <c r="F15" i="42" l="1"/>
  <c r="I67" i="42"/>
  <c r="G575" i="42"/>
  <c r="F575" i="42"/>
  <c r="E575" i="42"/>
  <c r="C575" i="42"/>
  <c r="B575" i="42"/>
  <c r="H575" i="42"/>
  <c r="D575" i="42"/>
  <c r="I575" i="42" l="1"/>
  <c r="G99" i="42"/>
  <c r="C99" i="42"/>
  <c r="H99" i="42"/>
  <c r="M99" i="42" l="1"/>
  <c r="R99" i="42"/>
  <c r="Q99" i="42"/>
  <c r="H86" i="42"/>
  <c r="H8" i="42" s="1"/>
  <c r="C86" i="42"/>
  <c r="C8" i="42" s="1"/>
  <c r="E86" i="42"/>
  <c r="E8" i="42" s="1"/>
  <c r="G86" i="42"/>
  <c r="G8" i="42" s="1"/>
  <c r="O86" i="42" l="1"/>
  <c r="O8" i="42" s="1"/>
  <c r="R86" i="42"/>
  <c r="R8" i="42" s="1"/>
  <c r="Q86" i="42"/>
  <c r="Q8" i="42" s="1"/>
  <c r="M86" i="42"/>
  <c r="M8" i="42" s="1"/>
  <c r="I632" i="42"/>
  <c r="S632" i="42" l="1"/>
  <c r="I619" i="42" l="1"/>
  <c r="I606" i="42"/>
  <c r="I592" i="42" l="1"/>
  <c r="I614" i="42"/>
  <c r="I618" i="42"/>
  <c r="S606" i="42"/>
  <c r="AG606" i="42" s="1"/>
  <c r="S619" i="42"/>
  <c r="AG619" i="42" s="1"/>
  <c r="I607" i="42" l="1"/>
  <c r="I610" i="42"/>
  <c r="I617" i="42"/>
  <c r="S618" i="42"/>
  <c r="AG618" i="42" s="1"/>
  <c r="S614" i="42"/>
  <c r="AG614" i="42" s="1"/>
  <c r="I605" i="42" l="1"/>
  <c r="I609" i="42"/>
  <c r="S617" i="42"/>
  <c r="AG617" i="42" s="1"/>
  <c r="S610" i="42"/>
  <c r="AG610" i="42" s="1"/>
  <c r="C102" i="42"/>
  <c r="C24" i="42" s="1"/>
  <c r="C101" i="42"/>
  <c r="C23" i="42" s="1"/>
  <c r="H102" i="42"/>
  <c r="H24" i="42" s="1"/>
  <c r="H101" i="42"/>
  <c r="H23" i="42" s="1"/>
  <c r="I615" i="42"/>
  <c r="S607" i="42"/>
  <c r="AG607" i="42" s="1"/>
  <c r="G102" i="42"/>
  <c r="G24" i="42" s="1"/>
  <c r="G101" i="42"/>
  <c r="G23" i="42" s="1"/>
  <c r="E101" i="42"/>
  <c r="E23" i="42" s="1"/>
  <c r="E102" i="42"/>
  <c r="E24" i="42" s="1"/>
  <c r="S605" i="42" l="1"/>
  <c r="I648" i="42"/>
  <c r="I647" i="42"/>
  <c r="O102" i="42"/>
  <c r="O24" i="42" s="1"/>
  <c r="R102" i="42"/>
  <c r="R24" i="42" s="1"/>
  <c r="M102" i="42"/>
  <c r="M24" i="42" s="1"/>
  <c r="Q101" i="42"/>
  <c r="Q23" i="42" s="1"/>
  <c r="S615" i="42"/>
  <c r="AG615" i="42" s="1"/>
  <c r="O101" i="42"/>
  <c r="O23" i="42" s="1"/>
  <c r="Q102" i="42"/>
  <c r="Q24" i="42" s="1"/>
  <c r="R101" i="42"/>
  <c r="R23" i="42" s="1"/>
  <c r="M101" i="42"/>
  <c r="M23" i="42" s="1"/>
  <c r="S609" i="42"/>
  <c r="AG609" i="42" s="1"/>
  <c r="S647" i="42" l="1"/>
  <c r="AG605" i="42"/>
  <c r="S648" i="42"/>
  <c r="F59" i="42" l="1"/>
  <c r="I449" i="42"/>
  <c r="P85" i="42" l="1"/>
  <c r="P7" i="42" s="1"/>
  <c r="F60" i="42"/>
  <c r="I450" i="42"/>
  <c r="F72" i="42"/>
  <c r="I462" i="42"/>
  <c r="F7" i="42"/>
  <c r="I59" i="42"/>
  <c r="G94" i="42"/>
  <c r="H94" i="42"/>
  <c r="G87" i="42"/>
  <c r="G9" i="42" s="1"/>
  <c r="D87" i="42"/>
  <c r="D9" i="42" s="1"/>
  <c r="H87" i="42"/>
  <c r="H9" i="42" s="1"/>
  <c r="E87" i="42"/>
  <c r="E9" i="42" s="1"/>
  <c r="C87" i="42"/>
  <c r="C9" i="42" s="1"/>
  <c r="H95" i="42"/>
  <c r="G95" i="42"/>
  <c r="C96" i="42"/>
  <c r="H97" i="42"/>
  <c r="H19" i="42" s="1"/>
  <c r="E97" i="42"/>
  <c r="E19" i="42" s="1"/>
  <c r="G97" i="42"/>
  <c r="G19" i="42" s="1"/>
  <c r="D97" i="42"/>
  <c r="D19" i="42" s="1"/>
  <c r="D98" i="42"/>
  <c r="D20" i="42" s="1"/>
  <c r="C98" i="42"/>
  <c r="C20" i="42" s="1"/>
  <c r="H98" i="42"/>
  <c r="H20" i="42" s="1"/>
  <c r="G98" i="42"/>
  <c r="G20" i="42" s="1"/>
  <c r="E98" i="42"/>
  <c r="E20" i="42" s="1"/>
  <c r="E90" i="42"/>
  <c r="E12" i="42" s="1"/>
  <c r="G90" i="42"/>
  <c r="G12" i="42" s="1"/>
  <c r="H90" i="42"/>
  <c r="H12" i="42" s="1"/>
  <c r="G89" i="42"/>
  <c r="G11" i="42" s="1"/>
  <c r="H89" i="42"/>
  <c r="H11" i="42" s="1"/>
  <c r="P86" i="42"/>
  <c r="P8" i="42" s="1"/>
  <c r="F8" i="42" l="1"/>
  <c r="I60" i="42"/>
  <c r="I460" i="42"/>
  <c r="F20" i="42"/>
  <c r="I72" i="42"/>
  <c r="P98" i="42"/>
  <c r="S592" i="42"/>
  <c r="Q89" i="42"/>
  <c r="Q11" i="42" s="1"/>
  <c r="I636" i="42"/>
  <c r="Q98" i="42"/>
  <c r="Q20" i="42" s="1"/>
  <c r="R98" i="42"/>
  <c r="R20" i="42" s="1"/>
  <c r="N98" i="42"/>
  <c r="N20" i="42" s="1"/>
  <c r="Q97" i="42"/>
  <c r="Q19" i="42" s="1"/>
  <c r="I643" i="42"/>
  <c r="R97" i="42"/>
  <c r="R19" i="42" s="1"/>
  <c r="R95" i="42"/>
  <c r="O87" i="42"/>
  <c r="O9" i="42" s="1"/>
  <c r="R87" i="42"/>
  <c r="R9" i="42" s="1"/>
  <c r="Q87" i="42"/>
  <c r="Q9" i="42" s="1"/>
  <c r="I640" i="42"/>
  <c r="I635" i="42"/>
  <c r="R89" i="42"/>
  <c r="R11" i="42" s="1"/>
  <c r="R90" i="42"/>
  <c r="R12" i="42" s="1"/>
  <c r="Q90" i="42"/>
  <c r="Q12" i="42" s="1"/>
  <c r="O90" i="42"/>
  <c r="O12" i="42" s="1"/>
  <c r="O98" i="42"/>
  <c r="O20" i="42" s="1"/>
  <c r="M98" i="42"/>
  <c r="M20" i="42" s="1"/>
  <c r="N97" i="42"/>
  <c r="N19" i="42" s="1"/>
  <c r="O97" i="42"/>
  <c r="O19" i="42" s="1"/>
  <c r="D652" i="42"/>
  <c r="I642" i="42"/>
  <c r="M96" i="42"/>
  <c r="Q95" i="42"/>
  <c r="I641" i="42"/>
  <c r="M87" i="42"/>
  <c r="M9" i="42" s="1"/>
  <c r="I633" i="42"/>
  <c r="N87" i="42"/>
  <c r="N9" i="42" s="1"/>
  <c r="R94" i="42"/>
  <c r="Q94" i="42"/>
  <c r="I511" i="42" l="1"/>
  <c r="I631" i="42"/>
  <c r="G652" i="42"/>
  <c r="G85" i="42"/>
  <c r="E652" i="42"/>
  <c r="E85" i="42"/>
  <c r="I644" i="42"/>
  <c r="B98" i="42"/>
  <c r="H652" i="42"/>
  <c r="H85" i="42"/>
  <c r="C652" i="42"/>
  <c r="C85" i="42"/>
  <c r="S642" i="42"/>
  <c r="N652" i="42"/>
  <c r="S635" i="42"/>
  <c r="S643" i="42"/>
  <c r="S636" i="42"/>
  <c r="S633" i="42"/>
  <c r="S641" i="42"/>
  <c r="S640" i="42"/>
  <c r="E7" i="42" l="1"/>
  <c r="H7" i="42"/>
  <c r="C7" i="42"/>
  <c r="R652" i="42"/>
  <c r="R85" i="42"/>
  <c r="O652" i="42"/>
  <c r="O85" i="42"/>
  <c r="Q652" i="42"/>
  <c r="Q85" i="42"/>
  <c r="I98" i="42"/>
  <c r="B20" i="42"/>
  <c r="I20" i="42" s="1"/>
  <c r="S644" i="42"/>
  <c r="L98" i="42"/>
  <c r="G7" i="42"/>
  <c r="P95" i="42"/>
  <c r="S631" i="42"/>
  <c r="M652" i="42"/>
  <c r="M85" i="42"/>
  <c r="R7" i="42" l="1"/>
  <c r="S98" i="42"/>
  <c r="L20" i="42"/>
  <c r="Q7" i="42"/>
  <c r="O7" i="42"/>
  <c r="I512" i="42"/>
  <c r="I522" i="42" s="1"/>
  <c r="F522" i="42"/>
  <c r="M7" i="42"/>
  <c r="C523" i="42" l="1"/>
  <c r="B523" i="42"/>
  <c r="H523" i="42"/>
  <c r="D523" i="42"/>
  <c r="F523" i="42"/>
  <c r="G523" i="42"/>
  <c r="E523" i="42"/>
  <c r="P72" i="42" l="1"/>
  <c r="S488" i="42"/>
  <c r="I523" i="42"/>
  <c r="C97" i="42"/>
  <c r="C19" i="42" s="1"/>
  <c r="P20" i="42" l="1"/>
  <c r="S20" i="42" s="1"/>
  <c r="T20" i="42" s="1"/>
  <c r="S72" i="42"/>
  <c r="M97" i="42"/>
  <c r="M19" i="42" s="1"/>
  <c r="AI406" i="42" l="1"/>
  <c r="AG42" i="42"/>
  <c r="AI380" i="42"/>
  <c r="AI224" i="42"/>
  <c r="AI354" i="42"/>
  <c r="AA42" i="42"/>
  <c r="Y42" i="42"/>
  <c r="AI302" i="42"/>
  <c r="V42" i="42"/>
  <c r="AI120" i="42"/>
  <c r="I591" i="42"/>
  <c r="B97" i="42"/>
  <c r="AE42" i="42"/>
  <c r="AI172" i="42"/>
  <c r="AI250" i="42"/>
  <c r="X42" i="42"/>
  <c r="AI276" i="42"/>
  <c r="AI198" i="42"/>
  <c r="AH42" i="42"/>
  <c r="Z42" i="42"/>
  <c r="AI328" i="42"/>
  <c r="AI146" i="42"/>
  <c r="AC42" i="42"/>
  <c r="W42" i="42"/>
  <c r="AF42" i="42"/>
  <c r="AD42" i="42"/>
  <c r="AI432" i="42"/>
  <c r="AD44" i="42" l="1"/>
  <c r="AI356" i="42"/>
  <c r="S406" i="42"/>
  <c r="Y44" i="42"/>
  <c r="Q42" i="42"/>
  <c r="Q16" i="42" s="1"/>
  <c r="S146" i="42"/>
  <c r="AA44" i="42"/>
  <c r="AI304" i="42"/>
  <c r="S354" i="42"/>
  <c r="O42" i="42"/>
  <c r="S328" i="42"/>
  <c r="I97" i="42"/>
  <c r="B19" i="42"/>
  <c r="I19" i="42" s="1"/>
  <c r="S120" i="42"/>
  <c r="L42" i="42"/>
  <c r="AE44" i="42"/>
  <c r="AI200" i="42"/>
  <c r="S224" i="42"/>
  <c r="Z44" i="42"/>
  <c r="AI252" i="42"/>
  <c r="S172" i="42"/>
  <c r="S276" i="42"/>
  <c r="S432" i="42"/>
  <c r="R42" i="42"/>
  <c r="R16" i="42" s="1"/>
  <c r="AI42" i="42"/>
  <c r="S198" i="42"/>
  <c r="AI278" i="42"/>
  <c r="AC44" i="42"/>
  <c r="AI174" i="42"/>
  <c r="S380" i="42"/>
  <c r="AI434" i="42"/>
  <c r="X44" i="42"/>
  <c r="W44" i="42"/>
  <c r="AI408" i="42"/>
  <c r="M42" i="42"/>
  <c r="N42" i="42"/>
  <c r="V44" i="42"/>
  <c r="AI122" i="42"/>
  <c r="AI226" i="42"/>
  <c r="S250" i="42"/>
  <c r="AI148" i="42"/>
  <c r="AI330" i="42"/>
  <c r="S302" i="42"/>
  <c r="AH44" i="42"/>
  <c r="AF44" i="42"/>
  <c r="AG44" i="42"/>
  <c r="AI382" i="42"/>
  <c r="L97" i="42"/>
  <c r="S591" i="42"/>
  <c r="I276" i="42"/>
  <c r="S278" i="42" l="1"/>
  <c r="I172" i="42"/>
  <c r="I354" i="42"/>
  <c r="G42" i="42"/>
  <c r="G16" i="42" s="1"/>
  <c r="I406" i="42"/>
  <c r="I146" i="42"/>
  <c r="Q44" i="42"/>
  <c r="C42" i="42"/>
  <c r="S356" i="42"/>
  <c r="S148" i="42"/>
  <c r="I328" i="42"/>
  <c r="D42" i="42"/>
  <c r="I250" i="42"/>
  <c r="M44" i="42"/>
  <c r="M18" i="42" s="1"/>
  <c r="I302" i="42"/>
  <c r="I198" i="42"/>
  <c r="S434" i="42"/>
  <c r="N44" i="42"/>
  <c r="H42" i="42"/>
  <c r="H16" i="42" s="1"/>
  <c r="E42" i="42"/>
  <c r="S97" i="42"/>
  <c r="L19" i="42"/>
  <c r="AI44" i="42"/>
  <c r="I224" i="42"/>
  <c r="S304" i="42"/>
  <c r="S382" i="42"/>
  <c r="B42" i="42"/>
  <c r="I120" i="42"/>
  <c r="S330" i="42"/>
  <c r="S226" i="42"/>
  <c r="L44" i="42"/>
  <c r="S122" i="42"/>
  <c r="S42" i="42"/>
  <c r="AJ42" i="42" s="1"/>
  <c r="O44" i="42"/>
  <c r="S174" i="42"/>
  <c r="R44" i="42"/>
  <c r="S408" i="42"/>
  <c r="I432" i="42"/>
  <c r="S200" i="42"/>
  <c r="I380" i="42"/>
  <c r="S252" i="42"/>
  <c r="Z48" i="42"/>
  <c r="I252" i="42" l="1"/>
  <c r="AI386" i="42"/>
  <c r="W48" i="42"/>
  <c r="I382" i="42"/>
  <c r="E44" i="42"/>
  <c r="D44" i="42"/>
  <c r="I304" i="42"/>
  <c r="AA43" i="42"/>
  <c r="AF43" i="42"/>
  <c r="AI334" i="42"/>
  <c r="Z43" i="42"/>
  <c r="AI329" i="42"/>
  <c r="I278" i="42"/>
  <c r="S44" i="42"/>
  <c r="AJ44" i="42" s="1"/>
  <c r="AD48" i="42"/>
  <c r="AI251" i="42"/>
  <c r="W43" i="42"/>
  <c r="AI282" i="42"/>
  <c r="AI308" i="42"/>
  <c r="I330" i="42"/>
  <c r="C44" i="42"/>
  <c r="C18" i="42" s="1"/>
  <c r="H44" i="42"/>
  <c r="AC48" i="42"/>
  <c r="Y48" i="42"/>
  <c r="AI381" i="42"/>
  <c r="AD43" i="42"/>
  <c r="AI178" i="42"/>
  <c r="AI230" i="42"/>
  <c r="AI303" i="42"/>
  <c r="I408" i="42"/>
  <c r="I200" i="42"/>
  <c r="I42" i="42"/>
  <c r="V43" i="42"/>
  <c r="AI121" i="42"/>
  <c r="AG48" i="42"/>
  <c r="I226" i="42"/>
  <c r="I356" i="42"/>
  <c r="AC43" i="42"/>
  <c r="AI412" i="42"/>
  <c r="AI360" i="42"/>
  <c r="G44" i="42"/>
  <c r="I174" i="42"/>
  <c r="AG43" i="42"/>
  <c r="AI147" i="42"/>
  <c r="AH48" i="42"/>
  <c r="AF48" i="42"/>
  <c r="V48" i="42"/>
  <c r="AI126" i="42"/>
  <c r="AA48" i="42"/>
  <c r="I434" i="42"/>
  <c r="X43" i="42"/>
  <c r="AI438" i="42"/>
  <c r="AI199" i="42"/>
  <c r="AI433" i="42"/>
  <c r="Y43" i="42"/>
  <c r="AI256" i="42"/>
  <c r="X48" i="42"/>
  <c r="AE48" i="42"/>
  <c r="AI204" i="42"/>
  <c r="AI277" i="42"/>
  <c r="AI225" i="42"/>
  <c r="AH43" i="42"/>
  <c r="AE43" i="42"/>
  <c r="AI173" i="42"/>
  <c r="AI407" i="42"/>
  <c r="AI355" i="42"/>
  <c r="I148" i="42"/>
  <c r="B44" i="42"/>
  <c r="I122" i="42"/>
  <c r="S225" i="42" l="1"/>
  <c r="S303" i="42"/>
  <c r="M43" i="42"/>
  <c r="R48" i="42"/>
  <c r="R22" i="42" s="1"/>
  <c r="S277" i="42"/>
  <c r="S407" i="42"/>
  <c r="S412" i="42"/>
  <c r="S251" i="42"/>
  <c r="AI48" i="42"/>
  <c r="AI43" i="42"/>
  <c r="N48" i="42"/>
  <c r="S199" i="42"/>
  <c r="L48" i="42"/>
  <c r="S126" i="42"/>
  <c r="S256" i="42"/>
  <c r="S204" i="42"/>
  <c r="I44" i="42"/>
  <c r="S438" i="42"/>
  <c r="Q43" i="42"/>
  <c r="Q17" i="42" s="1"/>
  <c r="S355" i="42"/>
  <c r="S381" i="42"/>
  <c r="S360" i="42"/>
  <c r="S147" i="42"/>
  <c r="S433" i="42"/>
  <c r="O48" i="42"/>
  <c r="O22" i="42" s="1"/>
  <c r="S329" i="42"/>
  <c r="S308" i="42"/>
  <c r="S178" i="42"/>
  <c r="Q48" i="42"/>
  <c r="Q22" i="42" s="1"/>
  <c r="O43" i="42"/>
  <c r="P71" i="42"/>
  <c r="S487" i="42"/>
  <c r="R43" i="42"/>
  <c r="R17" i="42" s="1"/>
  <c r="S334" i="42"/>
  <c r="S386" i="42"/>
  <c r="S173" i="42"/>
  <c r="S230" i="42"/>
  <c r="L43" i="42"/>
  <c r="S121" i="42"/>
  <c r="M48" i="42"/>
  <c r="M22" i="42" s="1"/>
  <c r="S282" i="42"/>
  <c r="N43" i="42"/>
  <c r="I334" i="42" l="1"/>
  <c r="I256" i="42"/>
  <c r="H43" i="42"/>
  <c r="H17" i="42" s="1"/>
  <c r="I308" i="42"/>
  <c r="I360" i="42"/>
  <c r="I303" i="42"/>
  <c r="I329" i="42"/>
  <c r="I147" i="42"/>
  <c r="I282" i="42"/>
  <c r="E48" i="42"/>
  <c r="E22" i="42" s="1"/>
  <c r="G48" i="42"/>
  <c r="G22" i="42" s="1"/>
  <c r="I412" i="42"/>
  <c r="I126" i="42"/>
  <c r="B48" i="42"/>
  <c r="P19" i="42"/>
  <c r="S19" i="42" s="1"/>
  <c r="T19" i="42" s="1"/>
  <c r="S71" i="42"/>
  <c r="E43" i="42"/>
  <c r="I204" i="42"/>
  <c r="I381" i="42"/>
  <c r="S48" i="42"/>
  <c r="AJ48" i="42" s="1"/>
  <c r="I251" i="42"/>
  <c r="I178" i="42"/>
  <c r="I407" i="42"/>
  <c r="B43" i="42"/>
  <c r="I121" i="42"/>
  <c r="S43" i="42"/>
  <c r="AJ43" i="42" s="1"/>
  <c r="I173" i="42"/>
  <c r="I230" i="42"/>
  <c r="D43" i="42"/>
  <c r="I386" i="42"/>
  <c r="C43" i="42"/>
  <c r="I355" i="42"/>
  <c r="I438" i="42"/>
  <c r="I277" i="42"/>
  <c r="D48" i="42"/>
  <c r="I225" i="42"/>
  <c r="I433" i="42"/>
  <c r="C48" i="42"/>
  <c r="C22" i="42" s="1"/>
  <c r="H48" i="42"/>
  <c r="H22" i="42" s="1"/>
  <c r="G43" i="42"/>
  <c r="G17" i="42" s="1"/>
  <c r="I199" i="42"/>
  <c r="I48" i="42" l="1"/>
  <c r="I486" i="42"/>
  <c r="F70" i="42"/>
  <c r="I43" i="42"/>
  <c r="F18" i="42" l="1"/>
  <c r="I70" i="42"/>
  <c r="D85" i="42" l="1"/>
  <c r="B85" i="42"/>
  <c r="I579" i="42"/>
  <c r="I85" i="42" l="1"/>
  <c r="B7" i="42"/>
  <c r="L85" i="42"/>
  <c r="S579" i="42"/>
  <c r="N85" i="42"/>
  <c r="D7" i="42"/>
  <c r="I7" i="42" l="1"/>
  <c r="N7" i="42"/>
  <c r="S85" i="42"/>
  <c r="L7" i="42"/>
  <c r="S7" i="42" l="1"/>
  <c r="T7" i="42" l="1"/>
  <c r="C94" i="42" l="1"/>
  <c r="C16" i="42" s="1"/>
  <c r="E94" i="42"/>
  <c r="E16" i="42" s="1"/>
  <c r="D94" i="42"/>
  <c r="D16" i="42" s="1"/>
  <c r="E93" i="42" l="1"/>
  <c r="I587" i="42"/>
  <c r="N94" i="42"/>
  <c r="N16" i="42" s="1"/>
  <c r="M94" i="42"/>
  <c r="M16" i="42" s="1"/>
  <c r="O94" i="42"/>
  <c r="O16" i="42" s="1"/>
  <c r="B94" i="42" l="1"/>
  <c r="I588" i="42"/>
  <c r="O93" i="42"/>
  <c r="S587" i="42"/>
  <c r="I93" i="42"/>
  <c r="E15" i="42"/>
  <c r="I15" i="42" s="1"/>
  <c r="D90" i="42"/>
  <c r="D12" i="42" s="1"/>
  <c r="S93" i="42" l="1"/>
  <c r="O15" i="42"/>
  <c r="L94" i="42"/>
  <c r="S588" i="42"/>
  <c r="I94" i="42"/>
  <c r="B16" i="42"/>
  <c r="C90" i="42"/>
  <c r="C12" i="42" s="1"/>
  <c r="N90" i="42"/>
  <c r="N12" i="42" s="1"/>
  <c r="S94" i="42" l="1"/>
  <c r="L16" i="42"/>
  <c r="I584" i="42"/>
  <c r="B90" i="42"/>
  <c r="E92" i="42"/>
  <c r="M90" i="42"/>
  <c r="M12" i="42" s="1"/>
  <c r="E91" i="42"/>
  <c r="AI325" i="42" l="1"/>
  <c r="AA39" i="42"/>
  <c r="AG39" i="42"/>
  <c r="AI351" i="42"/>
  <c r="AI247" i="42"/>
  <c r="I455" i="42"/>
  <c r="P67" i="42"/>
  <c r="S483" i="42"/>
  <c r="Y39" i="42"/>
  <c r="I90" i="42"/>
  <c r="B12" i="42"/>
  <c r="I12" i="42" s="1"/>
  <c r="X39" i="42"/>
  <c r="I533" i="42"/>
  <c r="F548" i="42"/>
  <c r="AE39" i="42"/>
  <c r="AC39" i="42"/>
  <c r="AI195" i="42"/>
  <c r="AI429" i="42"/>
  <c r="AI221" i="42"/>
  <c r="V39" i="42"/>
  <c r="AI117" i="42"/>
  <c r="AI143" i="42"/>
  <c r="AH39" i="42"/>
  <c r="AF39" i="42"/>
  <c r="AI403" i="42"/>
  <c r="AI169" i="42"/>
  <c r="L90" i="42"/>
  <c r="S584" i="42"/>
  <c r="AD39" i="42"/>
  <c r="AD132" i="42"/>
  <c r="Z39" i="42"/>
  <c r="D92" i="42"/>
  <c r="I92" i="42" s="1"/>
  <c r="I586" i="42"/>
  <c r="W39" i="42"/>
  <c r="AI299" i="42"/>
  <c r="AI377" i="42"/>
  <c r="AI273" i="42"/>
  <c r="F470" i="42"/>
  <c r="I541" i="42"/>
  <c r="O91" i="42"/>
  <c r="O92" i="42"/>
  <c r="AG418" i="42"/>
  <c r="Y132" i="42"/>
  <c r="I548" i="42" l="1"/>
  <c r="AI255" i="42"/>
  <c r="Z132" i="42"/>
  <c r="AI281" i="42"/>
  <c r="AI359" i="42"/>
  <c r="V132" i="42"/>
  <c r="AI151" i="42"/>
  <c r="AI333" i="42"/>
  <c r="AI229" i="42"/>
  <c r="S429" i="42"/>
  <c r="D91" i="42"/>
  <c r="I91" i="42" s="1"/>
  <c r="I585" i="42"/>
  <c r="S195" i="42"/>
  <c r="AC47" i="42"/>
  <c r="S351" i="42"/>
  <c r="N39" i="42"/>
  <c r="AF132" i="42"/>
  <c r="W132" i="42"/>
  <c r="AH47" i="42"/>
  <c r="M39" i="42"/>
  <c r="S377" i="42"/>
  <c r="AG132" i="42"/>
  <c r="AI118" i="42"/>
  <c r="Z47" i="42"/>
  <c r="S221" i="42"/>
  <c r="S325" i="42"/>
  <c r="N92" i="42"/>
  <c r="S92" i="42" s="1"/>
  <c r="S586" i="42"/>
  <c r="AI39" i="42"/>
  <c r="AC132" i="42"/>
  <c r="P15" i="42"/>
  <c r="S15" i="42" s="1"/>
  <c r="T15" i="42" s="1"/>
  <c r="S67" i="42"/>
  <c r="R39" i="42"/>
  <c r="AI385" i="42"/>
  <c r="AA47" i="42"/>
  <c r="W47" i="42"/>
  <c r="C549" i="42"/>
  <c r="G549" i="42"/>
  <c r="F549" i="42"/>
  <c r="B549" i="42"/>
  <c r="E549" i="42"/>
  <c r="D549" i="42"/>
  <c r="H549" i="42"/>
  <c r="AI125" i="42"/>
  <c r="V47" i="42"/>
  <c r="AA132" i="42"/>
  <c r="Y47" i="42"/>
  <c r="O39" i="42"/>
  <c r="S299" i="42"/>
  <c r="AE47" i="42"/>
  <c r="AG47" i="42"/>
  <c r="Q39" i="42"/>
  <c r="S273" i="42"/>
  <c r="S169" i="42"/>
  <c r="AI177" i="42"/>
  <c r="I463" i="42"/>
  <c r="I470" i="42" s="1"/>
  <c r="AE132" i="42"/>
  <c r="S403" i="42"/>
  <c r="AI307" i="42"/>
  <c r="AI437" i="42"/>
  <c r="X47" i="42"/>
  <c r="I482" i="42"/>
  <c r="F66" i="42"/>
  <c r="AH132" i="42"/>
  <c r="AI411" i="42"/>
  <c r="AI203" i="42"/>
  <c r="AD47" i="42"/>
  <c r="AF47" i="42"/>
  <c r="S143" i="42"/>
  <c r="L39" i="42"/>
  <c r="S117" i="42"/>
  <c r="S247" i="42"/>
  <c r="S90" i="42"/>
  <c r="L12" i="42"/>
  <c r="S12" i="42" s="1"/>
  <c r="T12" i="42" s="1"/>
  <c r="X132" i="42"/>
  <c r="S255" i="42"/>
  <c r="AH444" i="42"/>
  <c r="AC444" i="42"/>
  <c r="AD444" i="42"/>
  <c r="Y444" i="42"/>
  <c r="AE444" i="42"/>
  <c r="X444" i="42"/>
  <c r="AF444" i="42"/>
  <c r="AA444" i="42"/>
  <c r="AG444" i="42"/>
  <c r="Z444" i="42"/>
  <c r="W444" i="42"/>
  <c r="AD340" i="42"/>
  <c r="X340" i="42"/>
  <c r="AC340" i="42"/>
  <c r="AA340" i="42"/>
  <c r="AG340" i="42"/>
  <c r="Z340" i="42"/>
  <c r="AE340" i="42"/>
  <c r="AF340" i="42"/>
  <c r="Y340" i="42"/>
  <c r="W340" i="42"/>
  <c r="AH340" i="42"/>
  <c r="AD210" i="42"/>
  <c r="W210" i="42"/>
  <c r="AH210" i="42"/>
  <c r="X210" i="42"/>
  <c r="Z210" i="42"/>
  <c r="AF210" i="42"/>
  <c r="AC210" i="42"/>
  <c r="AA210" i="42"/>
  <c r="AG210" i="42"/>
  <c r="Y210" i="42"/>
  <c r="AE210" i="42"/>
  <c r="Y158" i="42"/>
  <c r="V158" i="42"/>
  <c r="AC158" i="42"/>
  <c r="AD158" i="42"/>
  <c r="AA158" i="42"/>
  <c r="AG158" i="42"/>
  <c r="Z158" i="42"/>
  <c r="X158" i="42"/>
  <c r="AH158" i="42"/>
  <c r="W288" i="42"/>
  <c r="AC288" i="42"/>
  <c r="AA288" i="42"/>
  <c r="X288" i="42"/>
  <c r="AH288" i="42"/>
  <c r="AE288" i="42"/>
  <c r="Y288" i="42"/>
  <c r="AF288" i="42"/>
  <c r="Z288" i="42"/>
  <c r="AD288" i="42"/>
  <c r="AG288" i="42"/>
  <c r="W314" i="42"/>
  <c r="AH314" i="42"/>
  <c r="Z314" i="42"/>
  <c r="AG314" i="42"/>
  <c r="AD314" i="42"/>
  <c r="AE314" i="42"/>
  <c r="AC314" i="42"/>
  <c r="X314" i="42"/>
  <c r="AA314" i="42"/>
  <c r="Y314" i="42"/>
  <c r="AF314" i="42"/>
  <c r="AC262" i="42"/>
  <c r="AA262" i="42"/>
  <c r="Z262" i="42"/>
  <c r="AG262" i="42"/>
  <c r="AD262" i="42"/>
  <c r="AF262" i="42"/>
  <c r="X262" i="42"/>
  <c r="W262" i="42"/>
  <c r="AE262" i="42"/>
  <c r="AH262" i="42"/>
  <c r="Y262" i="42"/>
  <c r="AH418" i="42"/>
  <c r="AC418" i="42"/>
  <c r="AD418" i="42"/>
  <c r="Y418" i="42"/>
  <c r="AE418" i="42"/>
  <c r="X418" i="42"/>
  <c r="AF418" i="42"/>
  <c r="AA418" i="42"/>
  <c r="Z418" i="42"/>
  <c r="W418" i="42"/>
  <c r="AG366" i="42"/>
  <c r="AD366" i="42"/>
  <c r="W366" i="42"/>
  <c r="AH366" i="42"/>
  <c r="Z366" i="42"/>
  <c r="AA366" i="42"/>
  <c r="Y366" i="42"/>
  <c r="AF366" i="42"/>
  <c r="AE366" i="42"/>
  <c r="AC366" i="42"/>
  <c r="X366" i="42"/>
  <c r="Y184" i="42"/>
  <c r="AE184" i="42"/>
  <c r="Z184" i="42"/>
  <c r="AH184" i="42"/>
  <c r="AA184" i="42"/>
  <c r="AG184" i="42"/>
  <c r="AD184" i="42"/>
  <c r="W184" i="42"/>
  <c r="AC184" i="42"/>
  <c r="X184" i="42"/>
  <c r="AF184" i="42"/>
  <c r="AF236" i="42"/>
  <c r="AD236" i="42"/>
  <c r="W236" i="42"/>
  <c r="Z236" i="42"/>
  <c r="X236" i="42"/>
  <c r="AG236" i="42"/>
  <c r="AE236" i="42"/>
  <c r="AC236" i="42"/>
  <c r="AH236" i="42"/>
  <c r="AA236" i="42"/>
  <c r="Y236" i="42"/>
  <c r="D89" i="42"/>
  <c r="D11" i="42" s="1"/>
  <c r="AF392" i="42"/>
  <c r="AE392" i="42"/>
  <c r="Y392" i="42"/>
  <c r="Z392" i="42"/>
  <c r="AD392" i="42"/>
  <c r="AG392" i="42"/>
  <c r="AA392" i="42"/>
  <c r="X392" i="42"/>
  <c r="AC392" i="42"/>
  <c r="AH392" i="42"/>
  <c r="W392" i="42"/>
  <c r="S151" i="42"/>
  <c r="L132" i="42" l="1"/>
  <c r="M132" i="42"/>
  <c r="S385" i="42"/>
  <c r="S307" i="42"/>
  <c r="AE40" i="42"/>
  <c r="AE54" i="42" s="1"/>
  <c r="Q132" i="42"/>
  <c r="AI132" i="42"/>
  <c r="AF40" i="42"/>
  <c r="AF54" i="42" s="1"/>
  <c r="S359" i="42"/>
  <c r="AI378" i="42"/>
  <c r="V392" i="42"/>
  <c r="I325" i="42"/>
  <c r="I247" i="42"/>
  <c r="AI222" i="42"/>
  <c r="V236" i="42"/>
  <c r="AI404" i="42"/>
  <c r="V418" i="42"/>
  <c r="AI418" i="42" s="1"/>
  <c r="X419" i="42" s="1"/>
  <c r="C39" i="42"/>
  <c r="O47" i="42"/>
  <c r="O21" i="42" s="1"/>
  <c r="AI248" i="42"/>
  <c r="V262" i="42"/>
  <c r="S177" i="42"/>
  <c r="AI300" i="42"/>
  <c r="V314" i="42"/>
  <c r="AI314" i="42" s="1"/>
  <c r="Y315" i="42" s="1"/>
  <c r="AI274" i="42"/>
  <c r="V288" i="42"/>
  <c r="M47" i="42"/>
  <c r="M21" i="42" s="1"/>
  <c r="F14" i="42"/>
  <c r="I66" i="42"/>
  <c r="AH40" i="42"/>
  <c r="AH54" i="42" s="1"/>
  <c r="R132" i="42"/>
  <c r="AI144" i="42"/>
  <c r="W158" i="42"/>
  <c r="AI326" i="42"/>
  <c r="V340" i="42"/>
  <c r="B39" i="42"/>
  <c r="I117" i="42"/>
  <c r="X40" i="42"/>
  <c r="X54" i="42" s="1"/>
  <c r="AD40" i="42"/>
  <c r="AD54" i="42" s="1"/>
  <c r="I221" i="42"/>
  <c r="S437" i="42"/>
  <c r="Z419" i="42"/>
  <c r="I169" i="42"/>
  <c r="I273" i="42"/>
  <c r="AI196" i="42"/>
  <c r="V210" i="42"/>
  <c r="AI430" i="42"/>
  <c r="V444" i="42"/>
  <c r="Y40" i="42"/>
  <c r="Y54" i="42" s="1"/>
  <c r="AF158" i="42"/>
  <c r="S333" i="42"/>
  <c r="I351" i="42"/>
  <c r="AA419" i="42"/>
  <c r="AH419" i="42"/>
  <c r="I299" i="42"/>
  <c r="S229" i="42"/>
  <c r="AA40" i="42"/>
  <c r="AA54" i="42" s="1"/>
  <c r="I549" i="42"/>
  <c r="R13" i="42"/>
  <c r="AG40" i="42"/>
  <c r="AG54" i="42" s="1"/>
  <c r="Q13" i="42"/>
  <c r="AD159" i="42"/>
  <c r="D39" i="42"/>
  <c r="I485" i="42"/>
  <c r="F69" i="42"/>
  <c r="AI170" i="42"/>
  <c r="V184" i="42"/>
  <c r="AE419" i="42"/>
  <c r="H39" i="42"/>
  <c r="I195" i="42"/>
  <c r="AI158" i="42"/>
  <c r="AG159" i="42" s="1"/>
  <c r="N91" i="42"/>
  <c r="S91" i="42" s="1"/>
  <c r="S585" i="42"/>
  <c r="Q47" i="42"/>
  <c r="Q21" i="42" s="1"/>
  <c r="AI47" i="42"/>
  <c r="AE158" i="42"/>
  <c r="AE159" i="42" s="1"/>
  <c r="AI352" i="42"/>
  <c r="V366" i="42"/>
  <c r="AI366" i="42" s="1"/>
  <c r="Y367" i="42" s="1"/>
  <c r="V40" i="42"/>
  <c r="AC40" i="42"/>
  <c r="AC54" i="42" s="1"/>
  <c r="I143" i="42"/>
  <c r="S203" i="42"/>
  <c r="I403" i="42"/>
  <c r="G39" i="42"/>
  <c r="R47" i="42"/>
  <c r="R21" i="42" s="1"/>
  <c r="S281" i="42"/>
  <c r="I484" i="42"/>
  <c r="F68" i="42"/>
  <c r="Y419" i="42"/>
  <c r="I377" i="42"/>
  <c r="W315" i="42"/>
  <c r="E39" i="42"/>
  <c r="S118" i="42"/>
  <c r="O132" i="42"/>
  <c r="N132" i="42"/>
  <c r="M13" i="42"/>
  <c r="I429" i="42"/>
  <c r="N47" i="42"/>
  <c r="S411" i="42"/>
  <c r="W419" i="42"/>
  <c r="AD419" i="42"/>
  <c r="S125" i="42"/>
  <c r="L47" i="42"/>
  <c r="I481" i="42"/>
  <c r="F65" i="42"/>
  <c r="L13" i="42"/>
  <c r="Z40" i="42"/>
  <c r="Z54" i="42" s="1"/>
  <c r="C471" i="42"/>
  <c r="G471" i="42"/>
  <c r="D471" i="42"/>
  <c r="F471" i="42"/>
  <c r="E471" i="42"/>
  <c r="H471" i="42"/>
  <c r="B471" i="42"/>
  <c r="S39" i="42"/>
  <c r="O13" i="42"/>
  <c r="W40" i="42"/>
  <c r="W54" i="42" s="1"/>
  <c r="N13" i="42"/>
  <c r="O392" i="42"/>
  <c r="N392" i="42"/>
  <c r="M236" i="42"/>
  <c r="N236" i="42"/>
  <c r="R184" i="42"/>
  <c r="Q366" i="42"/>
  <c r="M366" i="42"/>
  <c r="N366" i="42"/>
  <c r="R418" i="42"/>
  <c r="M262" i="42"/>
  <c r="Q262" i="42"/>
  <c r="O262" i="42"/>
  <c r="R314" i="42"/>
  <c r="O314" i="42"/>
  <c r="N288" i="42"/>
  <c r="M288" i="42"/>
  <c r="O288" i="42"/>
  <c r="N158" i="42"/>
  <c r="M210" i="42"/>
  <c r="O210" i="42"/>
  <c r="R210" i="42"/>
  <c r="Q210" i="42"/>
  <c r="R340" i="42"/>
  <c r="N340" i="42"/>
  <c r="O340" i="42"/>
  <c r="Q340" i="42"/>
  <c r="R444" i="42"/>
  <c r="Q392" i="42"/>
  <c r="M392" i="42"/>
  <c r="R392" i="42"/>
  <c r="N89" i="42"/>
  <c r="N11" i="42" s="1"/>
  <c r="H132" i="42"/>
  <c r="O236" i="42"/>
  <c r="Q236" i="42"/>
  <c r="R236" i="42"/>
  <c r="Q184" i="42"/>
  <c r="O184" i="42"/>
  <c r="N184" i="42"/>
  <c r="M184" i="42"/>
  <c r="R366" i="42"/>
  <c r="O366" i="42"/>
  <c r="N418" i="42"/>
  <c r="O418" i="42"/>
  <c r="Q418" i="42"/>
  <c r="M418" i="42"/>
  <c r="R262" i="42"/>
  <c r="N262" i="42"/>
  <c r="M314" i="42"/>
  <c r="Q314" i="42"/>
  <c r="N314" i="42"/>
  <c r="R288" i="42"/>
  <c r="Q288" i="42"/>
  <c r="R158" i="42"/>
  <c r="M158" i="42"/>
  <c r="N210" i="42"/>
  <c r="M340" i="42"/>
  <c r="N444" i="42"/>
  <c r="O444" i="42"/>
  <c r="Q444" i="42"/>
  <c r="M444" i="42"/>
  <c r="E132" i="42" l="1"/>
  <c r="I177" i="42"/>
  <c r="G132" i="42"/>
  <c r="O40" i="42"/>
  <c r="O14" i="42" s="1"/>
  <c r="V159" i="42"/>
  <c r="Q40" i="42"/>
  <c r="Q14" i="42" s="1"/>
  <c r="N40" i="42"/>
  <c r="N14" i="42" s="1"/>
  <c r="S132" i="42"/>
  <c r="M133" i="42" s="1"/>
  <c r="P133" i="42"/>
  <c r="B132" i="42"/>
  <c r="I118" i="42"/>
  <c r="S430" i="42"/>
  <c r="S444" i="42" s="1"/>
  <c r="L444" i="42"/>
  <c r="G600" i="42"/>
  <c r="I583" i="42"/>
  <c r="B89" i="42"/>
  <c r="S378" i="42"/>
  <c r="S392" i="42" s="1"/>
  <c r="L392" i="42"/>
  <c r="S144" i="42"/>
  <c r="S158" i="42" s="1"/>
  <c r="L158" i="42"/>
  <c r="H96" i="42"/>
  <c r="H600" i="42"/>
  <c r="I489" i="42"/>
  <c r="I496" i="42" s="1"/>
  <c r="F73" i="42"/>
  <c r="I281" i="42"/>
  <c r="I359" i="42"/>
  <c r="I203" i="42"/>
  <c r="AC315" i="42"/>
  <c r="AG367" i="42"/>
  <c r="AI184" i="42"/>
  <c r="V185" i="42"/>
  <c r="AI444" i="42"/>
  <c r="V445" i="42"/>
  <c r="W159" i="42"/>
  <c r="Z367" i="42"/>
  <c r="C13" i="42"/>
  <c r="AI236" i="42"/>
  <c r="V237" i="42" s="1"/>
  <c r="O158" i="42"/>
  <c r="S352" i="42"/>
  <c r="S366" i="42" s="1"/>
  <c r="L366" i="42"/>
  <c r="E47" i="42"/>
  <c r="E21" i="42" s="1"/>
  <c r="S170" i="42"/>
  <c r="S184" i="42" s="1"/>
  <c r="L184" i="42"/>
  <c r="C89" i="42"/>
  <c r="S47" i="42"/>
  <c r="AJ47" i="42" s="1"/>
  <c r="AC367" i="42"/>
  <c r="Y159" i="42"/>
  <c r="AF367" i="42"/>
  <c r="AD315" i="42"/>
  <c r="M40" i="42"/>
  <c r="AH159" i="42"/>
  <c r="AC159" i="42"/>
  <c r="I590" i="42"/>
  <c r="I437" i="42"/>
  <c r="V315" i="42"/>
  <c r="AB315" i="42"/>
  <c r="L40" i="42"/>
  <c r="C47" i="42"/>
  <c r="C21" i="42" s="1"/>
  <c r="H47" i="42"/>
  <c r="H21" i="42" s="1"/>
  <c r="I411" i="42"/>
  <c r="I255" i="42"/>
  <c r="I471" i="42"/>
  <c r="Z159" i="42"/>
  <c r="F17" i="42"/>
  <c r="I69" i="42"/>
  <c r="R40" i="42"/>
  <c r="AE315" i="42"/>
  <c r="Q158" i="42"/>
  <c r="H13" i="42"/>
  <c r="AG315" i="42"/>
  <c r="W367" i="42"/>
  <c r="G47" i="42"/>
  <c r="G21" i="42" s="1"/>
  <c r="S222" i="42"/>
  <c r="S236" i="42" s="1"/>
  <c r="L236" i="42"/>
  <c r="G13" i="42"/>
  <c r="AA159" i="42"/>
  <c r="AB159" i="42"/>
  <c r="AF315" i="42"/>
  <c r="AI392" i="42"/>
  <c r="V393" i="42"/>
  <c r="I68" i="42"/>
  <c r="F16" i="42"/>
  <c r="I16" i="42" s="1"/>
  <c r="AI40" i="42"/>
  <c r="V54" i="42"/>
  <c r="AH315" i="42"/>
  <c r="I39" i="42"/>
  <c r="B13" i="42"/>
  <c r="AI262" i="42"/>
  <c r="V263" i="42"/>
  <c r="V419" i="42"/>
  <c r="AB419" i="42"/>
  <c r="AG419" i="42"/>
  <c r="X315" i="42"/>
  <c r="V367" i="42"/>
  <c r="AB367" i="42"/>
  <c r="S196" i="42"/>
  <c r="S210" i="42" s="1"/>
  <c r="L210" i="42"/>
  <c r="B47" i="42"/>
  <c r="I125" i="42"/>
  <c r="S326" i="42"/>
  <c r="S340" i="42" s="1"/>
  <c r="L340" i="42"/>
  <c r="S274" i="42"/>
  <c r="S288" i="42" s="1"/>
  <c r="L288" i="42"/>
  <c r="S300" i="42"/>
  <c r="S314" i="42" s="1"/>
  <c r="L314" i="42"/>
  <c r="I229" i="42"/>
  <c r="I333" i="42"/>
  <c r="I151" i="42"/>
  <c r="I307" i="42"/>
  <c r="F13" i="42"/>
  <c r="I65" i="42"/>
  <c r="F80" i="42"/>
  <c r="E13" i="42"/>
  <c r="AA315" i="42"/>
  <c r="AD367" i="42"/>
  <c r="D132" i="42"/>
  <c r="AF159" i="42"/>
  <c r="AI340" i="42"/>
  <c r="V341" i="42" s="1"/>
  <c r="E89" i="42"/>
  <c r="AJ39" i="42"/>
  <c r="D47" i="42"/>
  <c r="S248" i="42"/>
  <c r="S262" i="42" s="1"/>
  <c r="L262" i="42"/>
  <c r="AI210" i="42"/>
  <c r="V211" i="42" s="1"/>
  <c r="S404" i="42"/>
  <c r="S418" i="42" s="1"/>
  <c r="L418" i="42"/>
  <c r="I385" i="42"/>
  <c r="F496" i="42"/>
  <c r="Z315" i="42"/>
  <c r="AE367" i="42"/>
  <c r="D13" i="42"/>
  <c r="AH367" i="42"/>
  <c r="AI288" i="42"/>
  <c r="AC419" i="42"/>
  <c r="C132" i="42"/>
  <c r="AA367" i="42"/>
  <c r="X159" i="42"/>
  <c r="X367" i="42"/>
  <c r="AF419" i="42"/>
  <c r="C444" i="42"/>
  <c r="G444" i="42"/>
  <c r="E444" i="42"/>
  <c r="D444" i="42"/>
  <c r="C340" i="42"/>
  <c r="D210" i="42"/>
  <c r="C158" i="42"/>
  <c r="H158" i="42"/>
  <c r="G158" i="42"/>
  <c r="G288" i="42"/>
  <c r="H288" i="42"/>
  <c r="D314" i="42"/>
  <c r="G314" i="42"/>
  <c r="C314" i="42"/>
  <c r="D262" i="42"/>
  <c r="H262" i="42"/>
  <c r="C418" i="42"/>
  <c r="G418" i="42"/>
  <c r="E418" i="42"/>
  <c r="D418" i="42"/>
  <c r="E366" i="42"/>
  <c r="H366" i="42"/>
  <c r="C184" i="42"/>
  <c r="D184" i="42"/>
  <c r="E184" i="42"/>
  <c r="G184" i="42"/>
  <c r="H236" i="42"/>
  <c r="G236" i="42"/>
  <c r="E236" i="42"/>
  <c r="H444" i="42"/>
  <c r="G340" i="42"/>
  <c r="E340" i="42"/>
  <c r="D340" i="42"/>
  <c r="H340" i="42"/>
  <c r="G210" i="42"/>
  <c r="H210" i="42"/>
  <c r="E210" i="42"/>
  <c r="C210" i="42"/>
  <c r="E288" i="42"/>
  <c r="C288" i="42"/>
  <c r="D288" i="42"/>
  <c r="E314" i="42"/>
  <c r="H314" i="42"/>
  <c r="E262" i="42"/>
  <c r="G262" i="42"/>
  <c r="C262" i="42"/>
  <c r="H418" i="42"/>
  <c r="D366" i="42"/>
  <c r="C366" i="42"/>
  <c r="G366" i="42"/>
  <c r="H184" i="42"/>
  <c r="D236" i="42"/>
  <c r="C236" i="42"/>
  <c r="D392" i="42"/>
  <c r="E392" i="42"/>
  <c r="H392" i="42"/>
  <c r="C392" i="42"/>
  <c r="G392" i="42"/>
  <c r="I132" i="42" l="1"/>
  <c r="R133" i="42"/>
  <c r="N54" i="42"/>
  <c r="D40" i="42"/>
  <c r="D14" i="42" s="1"/>
  <c r="Q54" i="42"/>
  <c r="H40" i="42"/>
  <c r="H14" i="42" s="1"/>
  <c r="O133" i="42"/>
  <c r="S133" i="42" s="1"/>
  <c r="N133" i="42"/>
  <c r="L133" i="42"/>
  <c r="B40" i="42"/>
  <c r="B14" i="42" s="1"/>
  <c r="Q133" i="42"/>
  <c r="D158" i="42"/>
  <c r="E40" i="42"/>
  <c r="E14" i="42" s="1"/>
  <c r="AI159" i="42"/>
  <c r="T132" i="42"/>
  <c r="O54" i="42"/>
  <c r="AH289" i="42"/>
  <c r="AB289" i="42"/>
  <c r="AG289" i="42"/>
  <c r="AE289" i="42"/>
  <c r="AF289" i="42"/>
  <c r="AA289" i="42"/>
  <c r="AD289" i="42"/>
  <c r="X289" i="42"/>
  <c r="AC289" i="42"/>
  <c r="Z289" i="42"/>
  <c r="Y289" i="42"/>
  <c r="W289" i="42"/>
  <c r="Q263" i="42"/>
  <c r="P263" i="42"/>
  <c r="N263" i="42"/>
  <c r="O263" i="42"/>
  <c r="M263" i="42"/>
  <c r="L263" i="42"/>
  <c r="T262" i="42"/>
  <c r="R263" i="42"/>
  <c r="M289" i="42"/>
  <c r="P289" i="42"/>
  <c r="N289" i="42"/>
  <c r="Q289" i="42"/>
  <c r="L289" i="42"/>
  <c r="R289" i="42"/>
  <c r="T288" i="42"/>
  <c r="O289" i="42"/>
  <c r="T210" i="42"/>
  <c r="Q211" i="42"/>
  <c r="M211" i="42"/>
  <c r="N211" i="42"/>
  <c r="L211" i="42"/>
  <c r="R211" i="42"/>
  <c r="O211" i="42"/>
  <c r="P211" i="42"/>
  <c r="M159" i="42"/>
  <c r="O159" i="42"/>
  <c r="L159" i="42"/>
  <c r="N159" i="42"/>
  <c r="P159" i="42"/>
  <c r="T158" i="42"/>
  <c r="R159" i="42"/>
  <c r="Q159" i="42"/>
  <c r="M89" i="42"/>
  <c r="I170" i="42"/>
  <c r="I184" i="42" s="1"/>
  <c r="B184" i="42"/>
  <c r="I222" i="42"/>
  <c r="I236" i="42" s="1"/>
  <c r="B236" i="42"/>
  <c r="AD263" i="42"/>
  <c r="AB263" i="42"/>
  <c r="Y263" i="42"/>
  <c r="AF263" i="42"/>
  <c r="W263" i="42"/>
  <c r="AC263" i="42"/>
  <c r="AA263" i="42"/>
  <c r="AE263" i="42"/>
  <c r="X263" i="42"/>
  <c r="AH263" i="42"/>
  <c r="AG263" i="42"/>
  <c r="Z263" i="42"/>
  <c r="C40" i="42"/>
  <c r="N367" i="42"/>
  <c r="P367" i="42"/>
  <c r="O367" i="42"/>
  <c r="Q367" i="42"/>
  <c r="L367" i="42"/>
  <c r="M367" i="42"/>
  <c r="T366" i="42"/>
  <c r="R367" i="42"/>
  <c r="AJ444" i="42"/>
  <c r="O445" i="42"/>
  <c r="M445" i="42"/>
  <c r="Q445" i="42"/>
  <c r="P445" i="42"/>
  <c r="T444" i="42"/>
  <c r="L445" i="42"/>
  <c r="N445" i="42"/>
  <c r="R445" i="42"/>
  <c r="AI367" i="42"/>
  <c r="I352" i="42"/>
  <c r="I366" i="42" s="1"/>
  <c r="B366" i="42"/>
  <c r="C133" i="42"/>
  <c r="G133" i="42"/>
  <c r="D133" i="42"/>
  <c r="H133" i="42"/>
  <c r="F133" i="42"/>
  <c r="B133" i="42"/>
  <c r="E133" i="42"/>
  <c r="G40" i="42"/>
  <c r="I13" i="42"/>
  <c r="AI315" i="42"/>
  <c r="C11" i="42"/>
  <c r="AG445" i="42"/>
  <c r="AB445" i="42"/>
  <c r="X445" i="42"/>
  <c r="AD445" i="42"/>
  <c r="AA445" i="42"/>
  <c r="AC445" i="42"/>
  <c r="AH445" i="42"/>
  <c r="W445" i="42"/>
  <c r="Y445" i="42"/>
  <c r="Z445" i="42"/>
  <c r="AF445" i="42"/>
  <c r="AE445" i="42"/>
  <c r="F21" i="42"/>
  <c r="F28" i="42" s="1"/>
  <c r="I73" i="42"/>
  <c r="I80" i="42" s="1"/>
  <c r="P393" i="42"/>
  <c r="N393" i="42"/>
  <c r="R393" i="42"/>
  <c r="O393" i="42"/>
  <c r="M393" i="42"/>
  <c r="L393" i="42"/>
  <c r="Q393" i="42"/>
  <c r="T392" i="42"/>
  <c r="E158" i="42"/>
  <c r="O89" i="42"/>
  <c r="L419" i="42"/>
  <c r="R419" i="42"/>
  <c r="P419" i="42"/>
  <c r="O419" i="42"/>
  <c r="N419" i="42"/>
  <c r="M419" i="42"/>
  <c r="Q419" i="42"/>
  <c r="T418" i="42"/>
  <c r="I47" i="42"/>
  <c r="M237" i="42"/>
  <c r="Q237" i="42"/>
  <c r="T236" i="42"/>
  <c r="N237" i="42"/>
  <c r="L237" i="42"/>
  <c r="P237" i="42"/>
  <c r="R237" i="42"/>
  <c r="O237" i="42"/>
  <c r="E497" i="42"/>
  <c r="B497" i="42"/>
  <c r="G497" i="42"/>
  <c r="C497" i="42"/>
  <c r="H497" i="42"/>
  <c r="D497" i="42"/>
  <c r="F497" i="42"/>
  <c r="I89" i="42"/>
  <c r="B11" i="42"/>
  <c r="Q600" i="42"/>
  <c r="I196" i="42"/>
  <c r="I210" i="42" s="1"/>
  <c r="B210" i="42"/>
  <c r="P341" i="42"/>
  <c r="L341" i="42"/>
  <c r="N341" i="42"/>
  <c r="Q341" i="42"/>
  <c r="R341" i="42"/>
  <c r="M341" i="42"/>
  <c r="T340" i="42"/>
  <c r="O341" i="42"/>
  <c r="M14" i="42"/>
  <c r="M54" i="42"/>
  <c r="R96" i="42"/>
  <c r="R600" i="42"/>
  <c r="L89" i="42"/>
  <c r="S583" i="42"/>
  <c r="I144" i="42"/>
  <c r="I158" i="42" s="1"/>
  <c r="B158" i="42"/>
  <c r="I404" i="42"/>
  <c r="I418" i="42" s="1"/>
  <c r="B418" i="42"/>
  <c r="E11" i="42"/>
  <c r="W393" i="42"/>
  <c r="AB393" i="42"/>
  <c r="X393" i="42"/>
  <c r="AH393" i="42"/>
  <c r="AG393" i="42"/>
  <c r="AE393" i="42"/>
  <c r="AC393" i="42"/>
  <c r="AA393" i="42"/>
  <c r="Z393" i="42"/>
  <c r="AD393" i="42"/>
  <c r="Y393" i="42"/>
  <c r="AF393" i="42"/>
  <c r="R14" i="42"/>
  <c r="R54" i="42"/>
  <c r="O185" i="42"/>
  <c r="T184" i="42"/>
  <c r="N185" i="42"/>
  <c r="R185" i="42"/>
  <c r="P185" i="42"/>
  <c r="M185" i="42"/>
  <c r="L185" i="42"/>
  <c r="Q185" i="42"/>
  <c r="AH237" i="42"/>
  <c r="AB237" i="42"/>
  <c r="AA237" i="42"/>
  <c r="AE237" i="42"/>
  <c r="X237" i="42"/>
  <c r="AF237" i="42"/>
  <c r="AG237" i="42"/>
  <c r="Z237" i="42"/>
  <c r="W237" i="42"/>
  <c r="AC237" i="42"/>
  <c r="AD237" i="42"/>
  <c r="Y237" i="42"/>
  <c r="AC185" i="42"/>
  <c r="AB185" i="42"/>
  <c r="X185" i="42"/>
  <c r="AG185" i="42"/>
  <c r="AD185" i="42"/>
  <c r="Z185" i="42"/>
  <c r="Y185" i="42"/>
  <c r="AA185" i="42"/>
  <c r="AF185" i="42"/>
  <c r="AH185" i="42"/>
  <c r="AE185" i="42"/>
  <c r="W185" i="42"/>
  <c r="X211" i="42"/>
  <c r="AB211" i="42"/>
  <c r="AG211" i="42"/>
  <c r="AA211" i="42"/>
  <c r="Y211" i="42"/>
  <c r="W211" i="42"/>
  <c r="AD211" i="42"/>
  <c r="AC211" i="42"/>
  <c r="AH211" i="42"/>
  <c r="AE211" i="42"/>
  <c r="AF211" i="42"/>
  <c r="Z211" i="42"/>
  <c r="T314" i="42"/>
  <c r="L315" i="42"/>
  <c r="O315" i="42"/>
  <c r="M315" i="42"/>
  <c r="R315" i="42"/>
  <c r="P315" i="42"/>
  <c r="Q315" i="42"/>
  <c r="N315" i="42"/>
  <c r="H106" i="42"/>
  <c r="H18" i="42"/>
  <c r="I378" i="42"/>
  <c r="I392" i="42" s="1"/>
  <c r="B392" i="42"/>
  <c r="I248" i="42"/>
  <c r="I262" i="42" s="1"/>
  <c r="B262" i="42"/>
  <c r="I300" i="42"/>
  <c r="I314" i="42" s="1"/>
  <c r="B314" i="42"/>
  <c r="I274" i="42"/>
  <c r="I288" i="42" s="1"/>
  <c r="B288" i="42"/>
  <c r="I326" i="42"/>
  <c r="I340" i="42" s="1"/>
  <c r="B340" i="42"/>
  <c r="I430" i="42"/>
  <c r="I444" i="42" s="1"/>
  <c r="B444" i="42"/>
  <c r="V289" i="42"/>
  <c r="AG341" i="42"/>
  <c r="AB341" i="42"/>
  <c r="AD341" i="42"/>
  <c r="AH341" i="42"/>
  <c r="AE341" i="42"/>
  <c r="AF341" i="42"/>
  <c r="AA341" i="42"/>
  <c r="X341" i="42"/>
  <c r="Z341" i="42"/>
  <c r="AC341" i="42"/>
  <c r="Y341" i="42"/>
  <c r="W341" i="42"/>
  <c r="AI419" i="42"/>
  <c r="AI54" i="42"/>
  <c r="V55" i="42" s="1"/>
  <c r="L14" i="42"/>
  <c r="S40" i="42"/>
  <c r="S54" i="42" s="1"/>
  <c r="L54" i="42"/>
  <c r="AI211" i="42" l="1"/>
  <c r="H54" i="42"/>
  <c r="H28" i="42"/>
  <c r="AI263" i="42"/>
  <c r="AI445" i="42"/>
  <c r="D54" i="42"/>
  <c r="D55" i="42" s="1"/>
  <c r="AI237" i="42"/>
  <c r="AI185" i="42"/>
  <c r="S237" i="42"/>
  <c r="AJ40" i="42"/>
  <c r="I40" i="42"/>
  <c r="I54" i="42" s="1"/>
  <c r="H55" i="42" s="1"/>
  <c r="B54" i="42"/>
  <c r="AI341" i="42"/>
  <c r="AI393" i="42"/>
  <c r="E54" i="42"/>
  <c r="L55" i="42"/>
  <c r="O55" i="42"/>
  <c r="R55" i="42"/>
  <c r="N55" i="42"/>
  <c r="Q55" i="42"/>
  <c r="M55" i="42"/>
  <c r="AJ54" i="42"/>
  <c r="P55" i="42"/>
  <c r="T54" i="42"/>
  <c r="B159" i="42"/>
  <c r="D159" i="42"/>
  <c r="C159" i="42"/>
  <c r="E159" i="42"/>
  <c r="F159" i="42"/>
  <c r="H159" i="42"/>
  <c r="G159" i="42"/>
  <c r="AI289" i="42"/>
  <c r="B315" i="42"/>
  <c r="F315" i="42"/>
  <c r="C315" i="42"/>
  <c r="E315" i="42"/>
  <c r="D315" i="42"/>
  <c r="G315" i="42"/>
  <c r="H315" i="42"/>
  <c r="G211" i="42"/>
  <c r="E211" i="42"/>
  <c r="B211" i="42"/>
  <c r="F211" i="42"/>
  <c r="C211" i="42"/>
  <c r="H211" i="42"/>
  <c r="D211" i="42"/>
  <c r="S419" i="42"/>
  <c r="S393" i="42"/>
  <c r="G14" i="42"/>
  <c r="G54" i="42"/>
  <c r="S367" i="42"/>
  <c r="M11" i="42"/>
  <c r="H367" i="42"/>
  <c r="G367" i="42"/>
  <c r="F367" i="42"/>
  <c r="B367" i="42"/>
  <c r="D367" i="42"/>
  <c r="E367" i="42"/>
  <c r="C367" i="42"/>
  <c r="G445" i="42"/>
  <c r="D445" i="42"/>
  <c r="E445" i="42"/>
  <c r="F445" i="42"/>
  <c r="H445" i="42"/>
  <c r="C445" i="42"/>
  <c r="B445" i="42"/>
  <c r="R106" i="42"/>
  <c r="R18" i="42"/>
  <c r="R28" i="42" s="1"/>
  <c r="I11" i="42"/>
  <c r="S89" i="42"/>
  <c r="L11" i="42"/>
  <c r="I133" i="42"/>
  <c r="F55" i="42"/>
  <c r="G341" i="42"/>
  <c r="D341" i="42"/>
  <c r="C341" i="42"/>
  <c r="B341" i="42"/>
  <c r="E341" i="42"/>
  <c r="H341" i="42"/>
  <c r="F341" i="42"/>
  <c r="C393" i="42"/>
  <c r="D393" i="42"/>
  <c r="G393" i="42"/>
  <c r="F393" i="42"/>
  <c r="E393" i="42"/>
  <c r="B393" i="42"/>
  <c r="H393" i="42"/>
  <c r="S341" i="42"/>
  <c r="O11" i="42"/>
  <c r="D237" i="42"/>
  <c r="C237" i="42"/>
  <c r="F237" i="42"/>
  <c r="G237" i="42"/>
  <c r="E237" i="42"/>
  <c r="H237" i="42"/>
  <c r="B237" i="42"/>
  <c r="AD55" i="42"/>
  <c r="AB55" i="42"/>
  <c r="AE55" i="42"/>
  <c r="Y55" i="42"/>
  <c r="X55" i="42"/>
  <c r="AG55" i="42"/>
  <c r="AA55" i="42"/>
  <c r="AF55" i="42"/>
  <c r="AC55" i="42"/>
  <c r="AH55" i="42"/>
  <c r="Z55" i="42"/>
  <c r="W55" i="42"/>
  <c r="I497" i="42"/>
  <c r="S315" i="42"/>
  <c r="S185" i="42"/>
  <c r="D419" i="42"/>
  <c r="E419" i="42"/>
  <c r="F419" i="42"/>
  <c r="H419" i="42"/>
  <c r="G419" i="42"/>
  <c r="B419" i="42"/>
  <c r="C419" i="42"/>
  <c r="C14" i="42"/>
  <c r="I14" i="42" s="1"/>
  <c r="C54" i="42"/>
  <c r="S263" i="42"/>
  <c r="E263" i="42"/>
  <c r="H263" i="42"/>
  <c r="F263" i="42"/>
  <c r="C263" i="42"/>
  <c r="D263" i="42"/>
  <c r="G263" i="42"/>
  <c r="B263" i="42"/>
  <c r="C289" i="42"/>
  <c r="H289" i="42"/>
  <c r="B289" i="42"/>
  <c r="F289" i="42"/>
  <c r="D289" i="42"/>
  <c r="E289" i="42"/>
  <c r="G289" i="42"/>
  <c r="G81" i="42"/>
  <c r="D81" i="42"/>
  <c r="C81" i="42"/>
  <c r="B81" i="42"/>
  <c r="F81" i="42"/>
  <c r="E81" i="42"/>
  <c r="H81" i="42"/>
  <c r="S445" i="42"/>
  <c r="H185" i="42"/>
  <c r="F185" i="42"/>
  <c r="D185" i="42"/>
  <c r="B185" i="42"/>
  <c r="C185" i="42"/>
  <c r="G185" i="42"/>
  <c r="E185" i="42"/>
  <c r="S159" i="42"/>
  <c r="S211" i="42"/>
  <c r="S289" i="42"/>
  <c r="C55" i="42" l="1"/>
  <c r="E55" i="42"/>
  <c r="G55" i="42"/>
  <c r="I445" i="42"/>
  <c r="AI55" i="42"/>
  <c r="B55" i="42"/>
  <c r="I55" i="42" s="1"/>
  <c r="I185" i="42"/>
  <c r="I81" i="42"/>
  <c r="I289" i="42"/>
  <c r="I341" i="42"/>
  <c r="I263" i="42"/>
  <c r="I237" i="42"/>
  <c r="S11" i="42"/>
  <c r="T11" i="42" s="1"/>
  <c r="I367" i="42"/>
  <c r="I211" i="42"/>
  <c r="I315" i="42"/>
  <c r="I159" i="42"/>
  <c r="I419" i="42"/>
  <c r="I393" i="42"/>
  <c r="S55" i="42"/>
  <c r="AJ55" i="42" l="1"/>
  <c r="D100" i="42"/>
  <c r="D22" i="42" s="1"/>
  <c r="N100" i="42" l="1"/>
  <c r="N22" i="42" s="1"/>
  <c r="D95" i="42"/>
  <c r="D17" i="42" s="1"/>
  <c r="B100" i="42" l="1"/>
  <c r="I594" i="42"/>
  <c r="N95" i="42"/>
  <c r="N17" i="42" s="1"/>
  <c r="C95" i="42" l="1"/>
  <c r="C600" i="42"/>
  <c r="L100" i="42"/>
  <c r="S594" i="42"/>
  <c r="B95" i="42"/>
  <c r="I589" i="42"/>
  <c r="E95" i="42"/>
  <c r="E600" i="42"/>
  <c r="I100" i="42"/>
  <c r="B22" i="42"/>
  <c r="I22" i="42" s="1"/>
  <c r="M95" i="42" l="1"/>
  <c r="M600" i="42"/>
  <c r="L95" i="42"/>
  <c r="S589" i="42"/>
  <c r="S100" i="42"/>
  <c r="L22" i="42"/>
  <c r="S22" i="42" s="1"/>
  <c r="T22" i="42" s="1"/>
  <c r="O95" i="42"/>
  <c r="O600" i="42"/>
  <c r="I95" i="42"/>
  <c r="B17" i="42"/>
  <c r="E17" i="42"/>
  <c r="C17" i="42"/>
  <c r="C28" i="42" s="1"/>
  <c r="C106" i="42"/>
  <c r="O17" i="42" l="1"/>
  <c r="S95" i="42"/>
  <c r="L17" i="42"/>
  <c r="I17" i="42"/>
  <c r="M17" i="42"/>
  <c r="M28" i="42" s="1"/>
  <c r="M106" i="42"/>
  <c r="B102" i="42" l="1"/>
  <c r="I596" i="42"/>
  <c r="B101" i="42"/>
  <c r="I595" i="42"/>
  <c r="L101" i="42" l="1"/>
  <c r="S595" i="42"/>
  <c r="I101" i="42"/>
  <c r="B23" i="42"/>
  <c r="I23" i="42" s="1"/>
  <c r="D102" i="42"/>
  <c r="D24" i="42" s="1"/>
  <c r="I622" i="42"/>
  <c r="L102" i="42"/>
  <c r="S596" i="42"/>
  <c r="D101" i="42"/>
  <c r="D23" i="42" s="1"/>
  <c r="I621" i="42"/>
  <c r="B24" i="42"/>
  <c r="I24" i="42" l="1"/>
  <c r="I102" i="42"/>
  <c r="L24" i="42"/>
  <c r="N101" i="42"/>
  <c r="N23" i="42" s="1"/>
  <c r="S621" i="42"/>
  <c r="AG621" i="42" s="1"/>
  <c r="N102" i="42"/>
  <c r="N24" i="42" s="1"/>
  <c r="S622" i="42"/>
  <c r="AG622" i="42" s="1"/>
  <c r="S101" i="42"/>
  <c r="L23" i="42"/>
  <c r="S24" i="42" l="1"/>
  <c r="T24" i="42" s="1"/>
  <c r="S102" i="42"/>
  <c r="S23" i="42"/>
  <c r="T23" i="42" s="1"/>
  <c r="I516" i="41" l="1"/>
  <c r="I568" i="41"/>
  <c r="I490" i="41"/>
  <c r="I542" i="41"/>
  <c r="I464" i="41" l="1"/>
  <c r="F74" i="41"/>
  <c r="P100" i="41"/>
  <c r="P22" i="41" s="1"/>
  <c r="F22" i="41" l="1"/>
  <c r="I74" i="41"/>
  <c r="I618" i="41"/>
  <c r="I619" i="41" l="1"/>
  <c r="I606" i="41"/>
  <c r="S618" i="41"/>
  <c r="AG618" i="41" s="1"/>
  <c r="S606" i="41" l="1"/>
  <c r="AG606" i="41" s="1"/>
  <c r="S619" i="41"/>
  <c r="AG619" i="41" s="1"/>
  <c r="I570" i="41" l="1"/>
  <c r="I569" i="41"/>
  <c r="I517" i="41"/>
  <c r="I518" i="41"/>
  <c r="I491" i="41" l="1"/>
  <c r="I492" i="41"/>
  <c r="I543" i="41"/>
  <c r="I544" i="41"/>
  <c r="AI310" i="41" l="1"/>
  <c r="AD50" i="41"/>
  <c r="AI258" i="41"/>
  <c r="AI180" i="41"/>
  <c r="X50" i="41"/>
  <c r="AI284" i="41"/>
  <c r="Y50" i="41"/>
  <c r="AI388" i="41"/>
  <c r="F76" i="41"/>
  <c r="I466" i="41"/>
  <c r="W50" i="41"/>
  <c r="AI206" i="41"/>
  <c r="AA50" i="41"/>
  <c r="AE50" i="41"/>
  <c r="AI336" i="41"/>
  <c r="V50" i="41"/>
  <c r="AI128" i="41"/>
  <c r="AI362" i="41"/>
  <c r="AI154" i="41"/>
  <c r="AI414" i="41"/>
  <c r="AC50" i="41"/>
  <c r="AF50" i="41"/>
  <c r="Z50" i="41"/>
  <c r="AI440" i="41"/>
  <c r="AG50" i="41"/>
  <c r="AI232" i="41"/>
  <c r="I465" i="41"/>
  <c r="F75" i="41"/>
  <c r="AH50" i="41"/>
  <c r="I564" i="41"/>
  <c r="P102" i="41"/>
  <c r="P24" i="41" s="1"/>
  <c r="I538" i="41"/>
  <c r="AG49" i="41"/>
  <c r="AF49" i="41"/>
  <c r="AI179" i="41"/>
  <c r="P101" i="41"/>
  <c r="P23" i="41" s="1"/>
  <c r="AE49" i="41" l="1"/>
  <c r="I75" i="41"/>
  <c r="F23" i="41"/>
  <c r="AH49" i="41"/>
  <c r="AI257" i="41"/>
  <c r="AI439" i="41"/>
  <c r="AC49" i="41"/>
  <c r="AA49" i="41"/>
  <c r="Z49" i="41"/>
  <c r="S128" i="41"/>
  <c r="AI205" i="41"/>
  <c r="AI153" i="41"/>
  <c r="AI50" i="41"/>
  <c r="AD49" i="41"/>
  <c r="V49" i="41"/>
  <c r="AI127" i="41"/>
  <c r="Y49" i="41"/>
  <c r="F24" i="41"/>
  <c r="I76" i="41"/>
  <c r="AI335" i="41"/>
  <c r="W49" i="41"/>
  <c r="AI309" i="41"/>
  <c r="AI387" i="41"/>
  <c r="X49" i="41"/>
  <c r="AI283" i="41"/>
  <c r="AI231" i="41"/>
  <c r="AI361" i="41"/>
  <c r="AI413" i="41"/>
  <c r="L49" i="41" l="1"/>
  <c r="S127" i="41"/>
  <c r="S439" i="41"/>
  <c r="N49" i="41"/>
  <c r="O49" i="41"/>
  <c r="S179" i="41"/>
  <c r="S387" i="41"/>
  <c r="I128" i="41"/>
  <c r="AI49" i="41"/>
  <c r="S231" i="41"/>
  <c r="S335" i="41"/>
  <c r="S361" i="41"/>
  <c r="R52" i="41"/>
  <c r="R26" i="41" s="1"/>
  <c r="H91" i="41"/>
  <c r="C91" i="41"/>
  <c r="G91" i="41"/>
  <c r="M52" i="41"/>
  <c r="M26" i="41" s="1"/>
  <c r="Q52" i="41"/>
  <c r="Q26" i="41" s="1"/>
  <c r="I361" i="41"/>
  <c r="N52" i="41"/>
  <c r="N26" i="41" s="1"/>
  <c r="O52" i="41"/>
  <c r="O26" i="41" s="1"/>
  <c r="I413" i="41" l="1"/>
  <c r="M49" i="41"/>
  <c r="I283" i="41"/>
  <c r="R49" i="41"/>
  <c r="S309" i="41"/>
  <c r="Q49" i="41"/>
  <c r="S283" i="41"/>
  <c r="S180" i="41"/>
  <c r="I205" i="41"/>
  <c r="I439" i="41"/>
  <c r="S205" i="41"/>
  <c r="S413" i="41"/>
  <c r="C49" i="41"/>
  <c r="S232" i="41"/>
  <c r="S440" i="41"/>
  <c r="S257" i="41"/>
  <c r="S130" i="41"/>
  <c r="L52" i="41"/>
  <c r="S388" i="41"/>
  <c r="N50" i="41"/>
  <c r="S153" i="41"/>
  <c r="S154" i="41"/>
  <c r="L50" i="41"/>
  <c r="I309" i="41"/>
  <c r="I153" i="41"/>
  <c r="D49" i="41"/>
  <c r="I560" i="41"/>
  <c r="S336" i="41"/>
  <c r="I231" i="41"/>
  <c r="B49" i="41"/>
  <c r="I127" i="41"/>
  <c r="S284" i="41"/>
  <c r="S206" i="41"/>
  <c r="S310" i="41"/>
  <c r="I387" i="41"/>
  <c r="G49" i="41"/>
  <c r="I335" i="41"/>
  <c r="O50" i="41"/>
  <c r="E49" i="41"/>
  <c r="I179" i="41"/>
  <c r="S362" i="41"/>
  <c r="H49" i="41"/>
  <c r="I257" i="41"/>
  <c r="R50" i="41"/>
  <c r="S49" i="41"/>
  <c r="AJ49" i="41" s="1"/>
  <c r="G52" i="41"/>
  <c r="G26" i="41" s="1"/>
  <c r="C52" i="41"/>
  <c r="C26" i="41" s="1"/>
  <c r="E52" i="41"/>
  <c r="E26" i="41" s="1"/>
  <c r="D52" i="41"/>
  <c r="D26" i="41" s="1"/>
  <c r="I206" i="41"/>
  <c r="Q91" i="41"/>
  <c r="M91" i="41"/>
  <c r="R91" i="41"/>
  <c r="H52" i="41"/>
  <c r="H26" i="41" s="1"/>
  <c r="I414" i="41" l="1"/>
  <c r="S414" i="41"/>
  <c r="I336" i="41"/>
  <c r="M50" i="41"/>
  <c r="G50" i="41"/>
  <c r="I310" i="41"/>
  <c r="S258" i="41"/>
  <c r="C50" i="41"/>
  <c r="I258" i="41"/>
  <c r="I362" i="41"/>
  <c r="I232" i="41"/>
  <c r="H50" i="41"/>
  <c r="E50" i="41"/>
  <c r="I388" i="41"/>
  <c r="D50" i="41"/>
  <c r="B52" i="41"/>
  <c r="I130" i="41"/>
  <c r="I154" i="41"/>
  <c r="B50" i="41"/>
  <c r="I180" i="41"/>
  <c r="Q50" i="41"/>
  <c r="S50" i="41" s="1"/>
  <c r="AJ50" i="41" s="1"/>
  <c r="L26" i="41"/>
  <c r="S26" i="41" s="1"/>
  <c r="S52" i="41"/>
  <c r="AJ52" i="41" s="1"/>
  <c r="I637" i="41"/>
  <c r="B91" i="41"/>
  <c r="I440" i="41"/>
  <c r="F91" i="41"/>
  <c r="F106" i="41" s="1"/>
  <c r="F652" i="41"/>
  <c r="I284" i="41"/>
  <c r="I49" i="41"/>
  <c r="S637" i="41" l="1"/>
  <c r="L91" i="41"/>
  <c r="B26" i="41"/>
  <c r="I26" i="41" s="1"/>
  <c r="I52" i="41"/>
  <c r="P91" i="41"/>
  <c r="P652" i="41"/>
  <c r="I50" i="41"/>
  <c r="I537" i="41" l="1"/>
  <c r="I563" i="41"/>
  <c r="I459" i="41" l="1"/>
  <c r="I561" i="41" l="1"/>
  <c r="I574" i="41" s="1"/>
  <c r="F67" i="41"/>
  <c r="F574" i="41"/>
  <c r="P93" i="41"/>
  <c r="I67" i="41" l="1"/>
  <c r="F15" i="41"/>
  <c r="F575" i="41"/>
  <c r="E575" i="41"/>
  <c r="H575" i="41"/>
  <c r="C575" i="41"/>
  <c r="D575" i="41"/>
  <c r="B575" i="41"/>
  <c r="I575" i="41" s="1"/>
  <c r="G575" i="41"/>
  <c r="E98" i="41" l="1"/>
  <c r="E20" i="41" s="1"/>
  <c r="H98" i="41"/>
  <c r="H20" i="41" s="1"/>
  <c r="C98" i="41"/>
  <c r="C20" i="41" s="1"/>
  <c r="G98" i="41"/>
  <c r="G20" i="41" s="1"/>
  <c r="M98" i="41" l="1"/>
  <c r="M20" i="41" s="1"/>
  <c r="O98" i="41"/>
  <c r="O20" i="41" s="1"/>
  <c r="Q98" i="41"/>
  <c r="Q20" i="41" s="1"/>
  <c r="R98" i="41"/>
  <c r="R20" i="41" s="1"/>
  <c r="I644" i="41"/>
  <c r="C99" i="41"/>
  <c r="H99" i="41"/>
  <c r="G99" i="41"/>
  <c r="M99" i="41" l="1"/>
  <c r="Q99" i="41"/>
  <c r="R99" i="41"/>
  <c r="I645" i="41"/>
  <c r="S644" i="41"/>
  <c r="E86" i="41"/>
  <c r="E8" i="41" s="1"/>
  <c r="G86" i="41"/>
  <c r="G8" i="41" s="1"/>
  <c r="H86" i="41"/>
  <c r="H8" i="41" s="1"/>
  <c r="C86" i="41"/>
  <c r="C8" i="41" s="1"/>
  <c r="R86" i="41" l="1"/>
  <c r="R8" i="41" s="1"/>
  <c r="I632" i="41"/>
  <c r="M86" i="41"/>
  <c r="M8" i="41" s="1"/>
  <c r="Q86" i="41"/>
  <c r="Q8" i="41" s="1"/>
  <c r="O86" i="41"/>
  <c r="O8" i="41" s="1"/>
  <c r="S645" i="41"/>
  <c r="S632" i="41" l="1"/>
  <c r="H101" i="41" l="1"/>
  <c r="H23" i="41" s="1"/>
  <c r="H102" i="41"/>
  <c r="H24" i="41" s="1"/>
  <c r="C101" i="41"/>
  <c r="C23" i="41" s="1"/>
  <c r="C102" i="41"/>
  <c r="C24" i="41" s="1"/>
  <c r="G102" i="41"/>
  <c r="G24" i="41" s="1"/>
  <c r="G101" i="41"/>
  <c r="G23" i="41" s="1"/>
  <c r="E101" i="41"/>
  <c r="E23" i="41" s="1"/>
  <c r="E102" i="41"/>
  <c r="E24" i="41" s="1"/>
  <c r="I647" i="41" l="1"/>
  <c r="I648" i="41"/>
  <c r="O101" i="41"/>
  <c r="O23" i="41" s="1"/>
  <c r="Q102" i="41"/>
  <c r="Q24" i="41" s="1"/>
  <c r="M101" i="41"/>
  <c r="M23" i="41" s="1"/>
  <c r="R101" i="41"/>
  <c r="R23" i="41" s="1"/>
  <c r="O102" i="41"/>
  <c r="O24" i="41" s="1"/>
  <c r="Q101" i="41"/>
  <c r="Q23" i="41" s="1"/>
  <c r="M102" i="41"/>
  <c r="M24" i="41" s="1"/>
  <c r="R102" i="41"/>
  <c r="R24" i="41" s="1"/>
  <c r="S648" i="41" l="1"/>
  <c r="S647" i="41"/>
  <c r="D101" i="41" l="1"/>
  <c r="D23" i="41" s="1"/>
  <c r="I621" i="41"/>
  <c r="D102" i="41"/>
  <c r="D24" i="41" s="1"/>
  <c r="I622" i="41"/>
  <c r="B101" i="41"/>
  <c r="I595" i="41"/>
  <c r="I596" i="41"/>
  <c r="B102" i="41"/>
  <c r="L102" i="41" l="1"/>
  <c r="S596" i="41"/>
  <c r="I102" i="41"/>
  <c r="B24" i="41"/>
  <c r="I24" i="41" s="1"/>
  <c r="L101" i="41"/>
  <c r="S595" i="41"/>
  <c r="N101" i="41"/>
  <c r="N23" i="41" s="1"/>
  <c r="S621" i="41"/>
  <c r="AG621" i="41" s="1"/>
  <c r="I101" i="41"/>
  <c r="B23" i="41"/>
  <c r="I23" i="41" s="1"/>
  <c r="N102" i="41"/>
  <c r="N24" i="41" s="1"/>
  <c r="S622" i="41"/>
  <c r="AG622" i="41" s="1"/>
  <c r="S101" i="41" l="1"/>
  <c r="L23" i="41"/>
  <c r="S23" i="41" s="1"/>
  <c r="T23" i="41" s="1"/>
  <c r="S102" i="41"/>
  <c r="L24" i="41"/>
  <c r="S24" i="41" s="1"/>
  <c r="T24" i="41" s="1"/>
  <c r="I462" i="41" l="1"/>
  <c r="F72" i="41"/>
  <c r="F60" i="41"/>
  <c r="I450" i="41"/>
  <c r="I449" i="41"/>
  <c r="F59" i="41"/>
  <c r="D98" i="41"/>
  <c r="D20" i="41" s="1"/>
  <c r="G94" i="41"/>
  <c r="H94" i="41"/>
  <c r="P98" i="41"/>
  <c r="C96" i="41"/>
  <c r="P86" i="41"/>
  <c r="P8" i="41" s="1"/>
  <c r="G97" i="41"/>
  <c r="G19" i="41" s="1"/>
  <c r="H97" i="41"/>
  <c r="H19" i="41" s="1"/>
  <c r="E97" i="41"/>
  <c r="E19" i="41" s="1"/>
  <c r="D97" i="41"/>
  <c r="D19" i="41" s="1"/>
  <c r="G87" i="41"/>
  <c r="G9" i="41" s="1"/>
  <c r="H87" i="41"/>
  <c r="H9" i="41" s="1"/>
  <c r="C87" i="41"/>
  <c r="C9" i="41" s="1"/>
  <c r="E87" i="41"/>
  <c r="E9" i="41" s="1"/>
  <c r="G95" i="41"/>
  <c r="H95" i="41"/>
  <c r="D87" i="41" l="1"/>
  <c r="D9" i="41" s="1"/>
  <c r="I59" i="41"/>
  <c r="F7" i="41"/>
  <c r="P85" i="41"/>
  <c r="P7" i="41" s="1"/>
  <c r="I460" i="41"/>
  <c r="I60" i="41"/>
  <c r="F8" i="41"/>
  <c r="F20" i="41"/>
  <c r="I72" i="41"/>
  <c r="Q95" i="41"/>
  <c r="O87" i="41"/>
  <c r="O9" i="41" s="1"/>
  <c r="R87" i="41"/>
  <c r="R9" i="41" s="1"/>
  <c r="Q87" i="41"/>
  <c r="Q9" i="41" s="1"/>
  <c r="I617" i="41"/>
  <c r="R97" i="41"/>
  <c r="R19" i="41" s="1"/>
  <c r="I643" i="41"/>
  <c r="I615" i="41"/>
  <c r="I614" i="41"/>
  <c r="I642" i="41"/>
  <c r="Q94" i="41"/>
  <c r="I640" i="41"/>
  <c r="I641" i="41"/>
  <c r="R95" i="41"/>
  <c r="I607" i="41"/>
  <c r="M87" i="41"/>
  <c r="M9" i="41" s="1"/>
  <c r="I633" i="41"/>
  <c r="O97" i="41"/>
  <c r="O19" i="41" s="1"/>
  <c r="Q97" i="41"/>
  <c r="Q19" i="41" s="1"/>
  <c r="M96" i="41"/>
  <c r="R94" i="41"/>
  <c r="N98" i="41"/>
  <c r="N20" i="41" s="1"/>
  <c r="N87" i="41" l="1"/>
  <c r="N9" i="41" s="1"/>
  <c r="H85" i="41"/>
  <c r="E85" i="41"/>
  <c r="B98" i="41"/>
  <c r="I592" i="41"/>
  <c r="C85" i="41"/>
  <c r="G85" i="41"/>
  <c r="N97" i="41"/>
  <c r="N19" i="41" s="1"/>
  <c r="I631" i="41"/>
  <c r="S607" i="41"/>
  <c r="AG607" i="41" s="1"/>
  <c r="S641" i="41"/>
  <c r="S640" i="41"/>
  <c r="S642" i="41"/>
  <c r="S617" i="41"/>
  <c r="AG617" i="41" s="1"/>
  <c r="S633" i="41"/>
  <c r="S614" i="41"/>
  <c r="AG614" i="41" s="1"/>
  <c r="S615" i="41"/>
  <c r="AG615" i="41" s="1"/>
  <c r="S643" i="41"/>
  <c r="Q85" i="41" l="1"/>
  <c r="L98" i="41"/>
  <c r="S592" i="41"/>
  <c r="E7" i="41"/>
  <c r="C7" i="41"/>
  <c r="O85" i="41"/>
  <c r="I98" i="41"/>
  <c r="B20" i="41"/>
  <c r="I20" i="41" s="1"/>
  <c r="M85" i="41"/>
  <c r="S631" i="41"/>
  <c r="G7" i="41"/>
  <c r="H7" i="41"/>
  <c r="R85" i="41"/>
  <c r="I512" i="41"/>
  <c r="M7" i="41" l="1"/>
  <c r="S98" i="41"/>
  <c r="L20" i="41"/>
  <c r="I511" i="41"/>
  <c r="I522" i="41" s="1"/>
  <c r="F522" i="41"/>
  <c r="O7" i="41"/>
  <c r="Q7" i="41"/>
  <c r="R7" i="41"/>
  <c r="D523" i="41" l="1"/>
  <c r="B523" i="41"/>
  <c r="E523" i="41"/>
  <c r="F523" i="41"/>
  <c r="G523" i="41"/>
  <c r="C523" i="41"/>
  <c r="H523" i="41"/>
  <c r="P95" i="41"/>
  <c r="P72" i="41" l="1"/>
  <c r="S488" i="41"/>
  <c r="I523" i="41"/>
  <c r="AI432" i="41"/>
  <c r="C97" i="41"/>
  <c r="C19" i="41" s="1"/>
  <c r="AI224" i="41" l="1"/>
  <c r="AI172" i="41"/>
  <c r="AI302" i="41"/>
  <c r="AG42" i="41"/>
  <c r="AF42" i="41"/>
  <c r="Y42" i="41"/>
  <c r="AI120" i="41"/>
  <c r="V42" i="41"/>
  <c r="AI328" i="41"/>
  <c r="AI146" i="41"/>
  <c r="X42" i="41"/>
  <c r="AI380" i="41"/>
  <c r="AC42" i="41"/>
  <c r="AE42" i="41"/>
  <c r="AI354" i="41"/>
  <c r="AI250" i="41"/>
  <c r="AI276" i="41"/>
  <c r="AI406" i="41"/>
  <c r="AI198" i="41"/>
  <c r="W42" i="41"/>
  <c r="AA42" i="41"/>
  <c r="AH42" i="41"/>
  <c r="Z42" i="41"/>
  <c r="AD42" i="41"/>
  <c r="S72" i="41"/>
  <c r="P20" i="41"/>
  <c r="S20" i="41" s="1"/>
  <c r="T20" i="41" s="1"/>
  <c r="M97" i="41"/>
  <c r="M19" i="41" s="1"/>
  <c r="S354" i="41"/>
  <c r="S406" i="41"/>
  <c r="S380" i="41" l="1"/>
  <c r="Q42" i="41"/>
  <c r="Q16" i="41" s="1"/>
  <c r="S328" i="41"/>
  <c r="R42" i="41"/>
  <c r="R16" i="41" s="1"/>
  <c r="S250" i="41"/>
  <c r="S120" i="41"/>
  <c r="L42" i="41"/>
  <c r="S276" i="41"/>
  <c r="S146" i="41"/>
  <c r="S224" i="41"/>
  <c r="O42" i="41"/>
  <c r="AI42" i="41"/>
  <c r="M42" i="41"/>
  <c r="S432" i="41"/>
  <c r="N42" i="41"/>
  <c r="S302" i="41"/>
  <c r="B97" i="41"/>
  <c r="I591" i="41"/>
  <c r="S198" i="41"/>
  <c r="S172" i="41"/>
  <c r="I406" i="41"/>
  <c r="I224" i="41" l="1"/>
  <c r="AI360" i="41"/>
  <c r="AI303" i="41"/>
  <c r="I198" i="41"/>
  <c r="AI148" i="41"/>
  <c r="I432" i="41"/>
  <c r="AI412" i="41"/>
  <c r="AI329" i="41"/>
  <c r="AD44" i="41"/>
  <c r="AI277" i="41"/>
  <c r="I328" i="41"/>
  <c r="Z44" i="41"/>
  <c r="AI200" i="41"/>
  <c r="AI356" i="41"/>
  <c r="I250" i="41"/>
  <c r="H42" i="41"/>
  <c r="H16" i="41" s="1"/>
  <c r="C42" i="41"/>
  <c r="I302" i="41"/>
  <c r="AI152" i="41"/>
  <c r="AI230" i="41"/>
  <c r="Y44" i="41"/>
  <c r="AI174" i="41"/>
  <c r="AI278" i="41"/>
  <c r="AI251" i="41"/>
  <c r="AI407" i="41"/>
  <c r="I380" i="41"/>
  <c r="I354" i="41"/>
  <c r="AI147" i="41"/>
  <c r="I97" i="41"/>
  <c r="B19" i="41"/>
  <c r="I19" i="41" s="1"/>
  <c r="AI122" i="41"/>
  <c r="V44" i="41"/>
  <c r="AI44" i="41" s="1"/>
  <c r="AI334" i="41"/>
  <c r="W44" i="41"/>
  <c r="AI178" i="41"/>
  <c r="AI252" i="41"/>
  <c r="AI355" i="41"/>
  <c r="AG44" i="41"/>
  <c r="AC44" i="41"/>
  <c r="AI386" i="41"/>
  <c r="AI256" i="41"/>
  <c r="AI282" i="41"/>
  <c r="AI438" i="41"/>
  <c r="AI433" i="41"/>
  <c r="I172" i="41"/>
  <c r="I276" i="41"/>
  <c r="B42" i="41"/>
  <c r="I120" i="41"/>
  <c r="D42" i="41"/>
  <c r="AI308" i="41"/>
  <c r="X44" i="41"/>
  <c r="AA44" i="41"/>
  <c r="AH44" i="41"/>
  <c r="AI408" i="41"/>
  <c r="AI204" i="41"/>
  <c r="AI173" i="41"/>
  <c r="E42" i="41"/>
  <c r="AI226" i="41"/>
  <c r="AI381" i="41"/>
  <c r="S42" i="41"/>
  <c r="AJ42" i="41" s="1"/>
  <c r="G42" i="41"/>
  <c r="G16" i="41" s="1"/>
  <c r="I146" i="41"/>
  <c r="AI304" i="41"/>
  <c r="AE44" i="41"/>
  <c r="AF44" i="41"/>
  <c r="AI434" i="41"/>
  <c r="AI330" i="41"/>
  <c r="AI225" i="41"/>
  <c r="L97" i="41"/>
  <c r="S591" i="41"/>
  <c r="AI382" i="41"/>
  <c r="AI199" i="41"/>
  <c r="X48" i="41"/>
  <c r="AG48" i="41"/>
  <c r="W48" i="41"/>
  <c r="AA48" i="41"/>
  <c r="AF48" i="41"/>
  <c r="Z48" i="41"/>
  <c r="AC48" i="41"/>
  <c r="Y48" i="41"/>
  <c r="AD48" i="41"/>
  <c r="AH48" i="41"/>
  <c r="AE48" i="41"/>
  <c r="S303" i="41"/>
  <c r="AC43" i="41"/>
  <c r="AF43" i="41"/>
  <c r="W43" i="41"/>
  <c r="X43" i="41"/>
  <c r="AD43" i="41"/>
  <c r="AG43" i="41"/>
  <c r="AA43" i="41"/>
  <c r="AE43" i="41"/>
  <c r="AH43" i="41"/>
  <c r="Y43" i="41"/>
  <c r="Z43" i="41"/>
  <c r="S434" i="41" l="1"/>
  <c r="S356" i="41"/>
  <c r="S147" i="41"/>
  <c r="S200" i="41"/>
  <c r="S225" i="41"/>
  <c r="S355" i="41"/>
  <c r="S178" i="41"/>
  <c r="N44" i="41"/>
  <c r="V43" i="41"/>
  <c r="AI43" i="41" s="1"/>
  <c r="AI121" i="41"/>
  <c r="I42" i="41"/>
  <c r="S199" i="41"/>
  <c r="S173" i="41"/>
  <c r="S408" i="41"/>
  <c r="S122" i="41"/>
  <c r="L44" i="41"/>
  <c r="S438" i="41"/>
  <c r="R44" i="41"/>
  <c r="S97" i="41"/>
  <c r="L19" i="41"/>
  <c r="S412" i="41"/>
  <c r="V48" i="41"/>
  <c r="AI48" i="41" s="1"/>
  <c r="AI126" i="41"/>
  <c r="O44" i="41"/>
  <c r="S308" i="41"/>
  <c r="S407" i="41"/>
  <c r="S251" i="41"/>
  <c r="S382" i="41"/>
  <c r="S381" i="41"/>
  <c r="S252" i="41"/>
  <c r="S282" i="41"/>
  <c r="S278" i="41"/>
  <c r="S256" i="41"/>
  <c r="S174" i="41"/>
  <c r="S204" i="41"/>
  <c r="M44" i="41"/>
  <c r="M18" i="41" s="1"/>
  <c r="Q44" i="41"/>
  <c r="S329" i="41"/>
  <c r="S226" i="41"/>
  <c r="S277" i="41"/>
  <c r="S386" i="41"/>
  <c r="S230" i="41"/>
  <c r="S360" i="41"/>
  <c r="S148" i="41"/>
  <c r="S152" i="41"/>
  <c r="S304" i="41"/>
  <c r="S433" i="41"/>
  <c r="S334" i="41"/>
  <c r="S330" i="41"/>
  <c r="M43" i="41"/>
  <c r="R48" i="41"/>
  <c r="R22" i="41" s="1"/>
  <c r="Q48" i="41"/>
  <c r="Q22" i="41" s="1"/>
  <c r="N43" i="41"/>
  <c r="O43" i="41"/>
  <c r="Q43" i="41"/>
  <c r="Q17" i="41" s="1"/>
  <c r="R43" i="41"/>
  <c r="R17" i="41" s="1"/>
  <c r="M48" i="41"/>
  <c r="M22" i="41" s="1"/>
  <c r="N48" i="41"/>
  <c r="O48" i="41"/>
  <c r="O22" i="41" s="1"/>
  <c r="I225" i="41" l="1"/>
  <c r="I330" i="41"/>
  <c r="I381" i="41"/>
  <c r="I277" i="41"/>
  <c r="I412" i="41"/>
  <c r="I282" i="41"/>
  <c r="I251" i="41"/>
  <c r="I334" i="41"/>
  <c r="I386" i="41"/>
  <c r="I152" i="41"/>
  <c r="I407" i="41"/>
  <c r="L43" i="41"/>
  <c r="S121" i="41"/>
  <c r="I122" i="41"/>
  <c r="B44" i="41"/>
  <c r="I278" i="41"/>
  <c r="I360" i="41"/>
  <c r="L48" i="41"/>
  <c r="S126" i="41"/>
  <c r="D44" i="41"/>
  <c r="I178" i="41"/>
  <c r="I438" i="41"/>
  <c r="I226" i="41"/>
  <c r="C44" i="41"/>
  <c r="C18" i="41" s="1"/>
  <c r="I199" i="41"/>
  <c r="I256" i="41"/>
  <c r="I356" i="41"/>
  <c r="I230" i="41"/>
  <c r="G44" i="41"/>
  <c r="I173" i="41"/>
  <c r="I308" i="41"/>
  <c r="I174" i="41"/>
  <c r="I355" i="41"/>
  <c r="I382" i="41"/>
  <c r="I204" i="41"/>
  <c r="I200" i="41"/>
  <c r="I303" i="41"/>
  <c r="I433" i="41"/>
  <c r="I304" i="41"/>
  <c r="H44" i="41"/>
  <c r="I408" i="41"/>
  <c r="I147" i="41"/>
  <c r="I486" i="41"/>
  <c r="F70" i="41"/>
  <c r="I252" i="41"/>
  <c r="E44" i="41"/>
  <c r="I434" i="41"/>
  <c r="I329" i="41"/>
  <c r="I148" i="41"/>
  <c r="S44" i="41"/>
  <c r="AJ44" i="41" s="1"/>
  <c r="E48" i="41"/>
  <c r="E22" i="41" s="1"/>
  <c r="H43" i="41"/>
  <c r="H17" i="41" s="1"/>
  <c r="D43" i="41"/>
  <c r="C43" i="41"/>
  <c r="D48" i="41"/>
  <c r="C48" i="41"/>
  <c r="C22" i="41" s="1"/>
  <c r="G43" i="41"/>
  <c r="G17" i="41" s="1"/>
  <c r="E43" i="41"/>
  <c r="G48" i="41"/>
  <c r="G22" i="41" s="1"/>
  <c r="H48" i="41"/>
  <c r="H22" i="41" s="1"/>
  <c r="B43" i="41" l="1"/>
  <c r="I121" i="41"/>
  <c r="S48" i="41"/>
  <c r="AJ48" i="41" s="1"/>
  <c r="P71" i="41"/>
  <c r="S487" i="41"/>
  <c r="I44" i="41"/>
  <c r="B48" i="41"/>
  <c r="I126" i="41"/>
  <c r="I70" i="41"/>
  <c r="F18" i="41"/>
  <c r="S43" i="41"/>
  <c r="AJ43" i="41" s="1"/>
  <c r="I48" i="41" l="1"/>
  <c r="P19" i="41"/>
  <c r="S19" i="41" s="1"/>
  <c r="T19" i="41" s="1"/>
  <c r="S71" i="41"/>
  <c r="I43" i="41"/>
  <c r="E93" i="41" l="1"/>
  <c r="I587" i="41"/>
  <c r="O93" i="41" l="1"/>
  <c r="S587" i="41"/>
  <c r="I93" i="41"/>
  <c r="E15" i="41"/>
  <c r="I15" i="41" s="1"/>
  <c r="S93" i="41" l="1"/>
  <c r="O15" i="41"/>
  <c r="C94" i="41" l="1"/>
  <c r="C16" i="41" s="1"/>
  <c r="D94" i="41"/>
  <c r="D16" i="41" s="1"/>
  <c r="E94" i="41"/>
  <c r="E16" i="41" s="1"/>
  <c r="P67" i="41" l="1"/>
  <c r="S483" i="41"/>
  <c r="M94" i="41"/>
  <c r="M16" i="41" s="1"/>
  <c r="O94" i="41"/>
  <c r="O16" i="41" s="1"/>
  <c r="N94" i="41"/>
  <c r="N16" i="41" s="1"/>
  <c r="B94" i="41" l="1"/>
  <c r="I588" i="41"/>
  <c r="S67" i="41"/>
  <c r="P15" i="41"/>
  <c r="S15" i="41" s="1"/>
  <c r="T15" i="41" s="1"/>
  <c r="E91" i="41"/>
  <c r="AI195" i="41" l="1"/>
  <c r="AE39" i="41"/>
  <c r="AC39" i="41"/>
  <c r="AI169" i="41"/>
  <c r="AI351" i="41"/>
  <c r="AI377" i="41"/>
  <c r="AD39" i="41"/>
  <c r="AH39" i="41"/>
  <c r="AI325" i="41"/>
  <c r="Z39" i="41"/>
  <c r="AI247" i="41"/>
  <c r="X39" i="41"/>
  <c r="AI221" i="41"/>
  <c r="AI299" i="41"/>
  <c r="AI429" i="41"/>
  <c r="I533" i="41"/>
  <c r="AI273" i="41"/>
  <c r="AA39" i="41"/>
  <c r="L94" i="41"/>
  <c r="S588" i="41"/>
  <c r="V39" i="41"/>
  <c r="AI117" i="41"/>
  <c r="AG39" i="41"/>
  <c r="AI403" i="41"/>
  <c r="AI143" i="41"/>
  <c r="I455" i="41"/>
  <c r="W39" i="41"/>
  <c r="AF39" i="41"/>
  <c r="Y39" i="41"/>
  <c r="I94" i="41"/>
  <c r="B16" i="41"/>
  <c r="AG418" i="41"/>
  <c r="O91" i="41"/>
  <c r="I541" i="41"/>
  <c r="I548" i="41" l="1"/>
  <c r="AI281" i="41"/>
  <c r="F548" i="41"/>
  <c r="X47" i="41"/>
  <c r="AI255" i="41"/>
  <c r="D91" i="41"/>
  <c r="I91" i="41" s="1"/>
  <c r="I585" i="41"/>
  <c r="S403" i="41"/>
  <c r="S169" i="41"/>
  <c r="I579" i="41"/>
  <c r="AF47" i="41"/>
  <c r="AI151" i="41"/>
  <c r="S273" i="41"/>
  <c r="I463" i="41"/>
  <c r="I470" i="41" s="1"/>
  <c r="AI39" i="41"/>
  <c r="Y47" i="41"/>
  <c r="AE47" i="41"/>
  <c r="AH47" i="41"/>
  <c r="AA47" i="41"/>
  <c r="S325" i="41"/>
  <c r="AI229" i="41"/>
  <c r="S429" i="41"/>
  <c r="M39" i="41"/>
  <c r="S351" i="41"/>
  <c r="Q39" i="41"/>
  <c r="AI333" i="41"/>
  <c r="L39" i="41"/>
  <c r="S117" i="41"/>
  <c r="AI203" i="41"/>
  <c r="AI385" i="41"/>
  <c r="AI307" i="41"/>
  <c r="V47" i="41"/>
  <c r="AI125" i="41"/>
  <c r="Z47" i="41"/>
  <c r="D549" i="41"/>
  <c r="B549" i="41"/>
  <c r="E549" i="41"/>
  <c r="G549" i="41"/>
  <c r="C549" i="41"/>
  <c r="F549" i="41"/>
  <c r="H549" i="41"/>
  <c r="S221" i="41"/>
  <c r="O39" i="41"/>
  <c r="S247" i="41"/>
  <c r="S377" i="41"/>
  <c r="AI177" i="41"/>
  <c r="AI359" i="41"/>
  <c r="AC47" i="41"/>
  <c r="AG47" i="41"/>
  <c r="AI437" i="41"/>
  <c r="N39" i="41"/>
  <c r="F65" i="41"/>
  <c r="I481" i="41"/>
  <c r="S299" i="41"/>
  <c r="S143" i="41"/>
  <c r="S94" i="41"/>
  <c r="L16" i="41"/>
  <c r="AD47" i="41"/>
  <c r="W47" i="41"/>
  <c r="R39" i="41"/>
  <c r="AI411" i="41"/>
  <c r="S195" i="41"/>
  <c r="F470" i="41"/>
  <c r="S203" i="41"/>
  <c r="M47" i="41" l="1"/>
  <c r="M21" i="41" s="1"/>
  <c r="I429" i="41"/>
  <c r="S579" i="41"/>
  <c r="I325" i="41"/>
  <c r="R47" i="41"/>
  <c r="R21" i="41" s="1"/>
  <c r="F13" i="41"/>
  <c r="I65" i="41"/>
  <c r="H39" i="41"/>
  <c r="O47" i="41"/>
  <c r="O21" i="41" s="1"/>
  <c r="I484" i="41"/>
  <c r="F68" i="41"/>
  <c r="S229" i="41"/>
  <c r="D39" i="41"/>
  <c r="AI47" i="41"/>
  <c r="I351" i="41"/>
  <c r="N13" i="41"/>
  <c r="I169" i="41"/>
  <c r="I403" i="41"/>
  <c r="S255" i="41"/>
  <c r="S385" i="41"/>
  <c r="I273" i="41"/>
  <c r="S125" i="41"/>
  <c r="L47" i="41"/>
  <c r="I247" i="41"/>
  <c r="G39" i="41"/>
  <c r="S411" i="41"/>
  <c r="N91" i="41"/>
  <c r="S91" i="41" s="1"/>
  <c r="S585" i="41"/>
  <c r="Q47" i="41"/>
  <c r="Q21" i="41" s="1"/>
  <c r="S151" i="41"/>
  <c r="S307" i="41"/>
  <c r="R13" i="41"/>
  <c r="O13" i="41"/>
  <c r="I549" i="41"/>
  <c r="I143" i="41"/>
  <c r="Q13" i="41"/>
  <c r="E39" i="41"/>
  <c r="B39" i="41"/>
  <c r="I117" i="41"/>
  <c r="I299" i="41"/>
  <c r="S281" i="41"/>
  <c r="S437" i="41"/>
  <c r="S359" i="41"/>
  <c r="I377" i="41"/>
  <c r="C39" i="41"/>
  <c r="N47" i="41"/>
  <c r="I485" i="41"/>
  <c r="F69" i="41"/>
  <c r="M13" i="41"/>
  <c r="D471" i="41"/>
  <c r="C471" i="41"/>
  <c r="G471" i="41"/>
  <c r="E471" i="41"/>
  <c r="H471" i="41"/>
  <c r="B471" i="41"/>
  <c r="F471" i="41"/>
  <c r="I195" i="41"/>
  <c r="I221" i="41"/>
  <c r="S333" i="41"/>
  <c r="S177" i="41"/>
  <c r="L13" i="41"/>
  <c r="S39" i="41"/>
  <c r="I359" i="41"/>
  <c r="C47" i="41" l="1"/>
  <c r="C21" i="41" s="1"/>
  <c r="I385" i="41"/>
  <c r="G13" i="41"/>
  <c r="I489" i="41"/>
  <c r="F73" i="41"/>
  <c r="I437" i="41"/>
  <c r="I255" i="41"/>
  <c r="C13" i="41"/>
  <c r="G47" i="41"/>
  <c r="G21" i="41" s="1"/>
  <c r="I39" i="41"/>
  <c r="B13" i="41"/>
  <c r="I307" i="41"/>
  <c r="H13" i="41"/>
  <c r="H47" i="41"/>
  <c r="H21" i="41" s="1"/>
  <c r="D47" i="41"/>
  <c r="I177" i="41"/>
  <c r="AJ39" i="41"/>
  <c r="D13" i="41"/>
  <c r="S47" i="41"/>
  <c r="AJ47" i="41" s="1"/>
  <c r="E47" i="41"/>
  <c r="E21" i="41" s="1"/>
  <c r="I151" i="41"/>
  <c r="I411" i="41"/>
  <c r="I203" i="41"/>
  <c r="I333" i="41"/>
  <c r="I471" i="41"/>
  <c r="I69" i="41"/>
  <c r="F17" i="41"/>
  <c r="E13" i="41"/>
  <c r="B47" i="41"/>
  <c r="I125" i="41"/>
  <c r="I229" i="41"/>
  <c r="I281" i="41"/>
  <c r="F16" i="41"/>
  <c r="I16" i="41" s="1"/>
  <c r="I68" i="41"/>
  <c r="I47" i="41" l="1"/>
  <c r="F21" i="41"/>
  <c r="I73" i="41"/>
  <c r="I13" i="41"/>
  <c r="D85" i="41" l="1"/>
  <c r="I605" i="41"/>
  <c r="B85" i="41"/>
  <c r="S605" i="41" l="1"/>
  <c r="L85" i="41"/>
  <c r="I85" i="41"/>
  <c r="B7" i="41"/>
  <c r="D7" i="41"/>
  <c r="N85" i="41"/>
  <c r="N7" i="41" l="1"/>
  <c r="I7" i="41"/>
  <c r="S85" i="41"/>
  <c r="L7" i="41"/>
  <c r="AG605" i="41"/>
  <c r="S7" i="41" l="1"/>
  <c r="I590" i="41" l="1"/>
  <c r="H96" i="41"/>
  <c r="H18" i="41" s="1"/>
  <c r="H600" i="41"/>
  <c r="G600" i="41"/>
  <c r="T7" i="41"/>
  <c r="Q600" i="41" l="1"/>
  <c r="R96" i="41"/>
  <c r="R18" i="41" s="1"/>
  <c r="R600" i="41"/>
  <c r="E92" i="41"/>
  <c r="D92" i="41" l="1"/>
  <c r="I92" i="41" s="1"/>
  <c r="I586" i="41"/>
  <c r="O92" i="41"/>
  <c r="AA392" i="41"/>
  <c r="Y392" i="41"/>
  <c r="Z392" i="41"/>
  <c r="X392" i="41"/>
  <c r="AG392" i="41"/>
  <c r="W392" i="41"/>
  <c r="AH392" i="41"/>
  <c r="AE392" i="41"/>
  <c r="AC392" i="41"/>
  <c r="AF392" i="41"/>
  <c r="AD392" i="41"/>
  <c r="AA314" i="41"/>
  <c r="Y314" i="41"/>
  <c r="Z314" i="41"/>
  <c r="X314" i="41"/>
  <c r="AG314" i="41"/>
  <c r="W314" i="41"/>
  <c r="AH314" i="41"/>
  <c r="AE314" i="41"/>
  <c r="AC314" i="41"/>
  <c r="AF314" i="41"/>
  <c r="AD314" i="41"/>
  <c r="Y288" i="41"/>
  <c r="AC288" i="41"/>
  <c r="W288" i="41"/>
  <c r="AD288" i="41"/>
  <c r="X288" i="41"/>
  <c r="AE288" i="41"/>
  <c r="AA288" i="41"/>
  <c r="AH288" i="41"/>
  <c r="AG288" i="41"/>
  <c r="Z288" i="41"/>
  <c r="AF288" i="41"/>
  <c r="AF262" i="41"/>
  <c r="X262" i="41"/>
  <c r="AG262" i="41"/>
  <c r="AA262" i="41"/>
  <c r="AH262" i="41"/>
  <c r="Z262" i="41"/>
  <c r="AC262" i="41"/>
  <c r="W262" i="41"/>
  <c r="AD262" i="41"/>
  <c r="AE262" i="41"/>
  <c r="Y262" i="41"/>
  <c r="AC340" i="41"/>
  <c r="W340" i="41"/>
  <c r="AD340" i="41"/>
  <c r="AE340" i="41"/>
  <c r="Y340" i="41"/>
  <c r="AF340" i="41"/>
  <c r="X340" i="41"/>
  <c r="AG340" i="41"/>
  <c r="AA340" i="41"/>
  <c r="AH340" i="41"/>
  <c r="Z340" i="41"/>
  <c r="AF184" i="41"/>
  <c r="X184" i="41"/>
  <c r="AG184" i="41"/>
  <c r="AA184" i="41"/>
  <c r="AH184" i="41"/>
  <c r="Z184" i="41"/>
  <c r="AC184" i="41"/>
  <c r="W184" i="41"/>
  <c r="AD184" i="41"/>
  <c r="AE184" i="41"/>
  <c r="Y184" i="41"/>
  <c r="AC418" i="41"/>
  <c r="W418" i="41"/>
  <c r="AD418" i="41"/>
  <c r="AE418" i="41"/>
  <c r="Y418" i="41"/>
  <c r="AF418" i="41"/>
  <c r="X418" i="41"/>
  <c r="AA418" i="41"/>
  <c r="AH418" i="41"/>
  <c r="Z418" i="41"/>
  <c r="AC158" i="41"/>
  <c r="W158" i="41"/>
  <c r="AD158" i="41"/>
  <c r="AE158" i="41"/>
  <c r="Y158" i="41"/>
  <c r="AF158" i="41"/>
  <c r="X158" i="41"/>
  <c r="AG158" i="41"/>
  <c r="AA158" i="41"/>
  <c r="AH158" i="41"/>
  <c r="Z158" i="41"/>
  <c r="AE366" i="41"/>
  <c r="Y366" i="41"/>
  <c r="AC366" i="41"/>
  <c r="W366" i="41"/>
  <c r="AD366" i="41"/>
  <c r="AA366" i="41"/>
  <c r="AH366" i="41"/>
  <c r="Z366" i="41"/>
  <c r="AF366" i="41"/>
  <c r="X366" i="41"/>
  <c r="AG366" i="41"/>
  <c r="AE236" i="41"/>
  <c r="AA236" i="41"/>
  <c r="AH236" i="41"/>
  <c r="AF236" i="41"/>
  <c r="AC236" i="41"/>
  <c r="AG236" i="41"/>
  <c r="Z236" i="41"/>
  <c r="Y236" i="41"/>
  <c r="W236" i="41"/>
  <c r="AD236" i="41"/>
  <c r="X236" i="41"/>
  <c r="AE444" i="41"/>
  <c r="AA444" i="41"/>
  <c r="AH444" i="41"/>
  <c r="AF444" i="41"/>
  <c r="AC444" i="41"/>
  <c r="AG444" i="41"/>
  <c r="Z444" i="41"/>
  <c r="Y444" i="41"/>
  <c r="W444" i="41"/>
  <c r="AD444" i="41"/>
  <c r="X444" i="41"/>
  <c r="X210" i="41"/>
  <c r="AG210" i="41"/>
  <c r="W210" i="41"/>
  <c r="AA210" i="41"/>
  <c r="Y210" i="41"/>
  <c r="Z210" i="41"/>
  <c r="AC210" i="41"/>
  <c r="AF210" i="41"/>
  <c r="AD210" i="41"/>
  <c r="AH210" i="41"/>
  <c r="AE210" i="41"/>
  <c r="X40" i="41" l="1"/>
  <c r="X54" i="41" s="1"/>
  <c r="X132" i="41"/>
  <c r="AH40" i="41"/>
  <c r="AH54" i="41" s="1"/>
  <c r="AH132" i="41"/>
  <c r="AI144" i="41"/>
  <c r="V158" i="41"/>
  <c r="AI378" i="41"/>
  <c r="V392" i="41"/>
  <c r="AI392" i="41" s="1"/>
  <c r="Y393" i="41" s="1"/>
  <c r="AI222" i="41"/>
  <c r="V236" i="41"/>
  <c r="AI236" i="41" s="1"/>
  <c r="Z237" i="41" s="1"/>
  <c r="AA40" i="41"/>
  <c r="AA54" i="41" s="1"/>
  <c r="AA132" i="41"/>
  <c r="Z40" i="41"/>
  <c r="Z54" i="41" s="1"/>
  <c r="Z132" i="41"/>
  <c r="X237" i="41"/>
  <c r="AE40" i="41"/>
  <c r="AE54" i="41" s="1"/>
  <c r="AE132" i="41"/>
  <c r="AI404" i="41"/>
  <c r="V418" i="41"/>
  <c r="AI326" i="41"/>
  <c r="V340" i="41"/>
  <c r="AI340" i="41" s="1"/>
  <c r="AA341" i="41" s="1"/>
  <c r="AI300" i="41"/>
  <c r="V314" i="41"/>
  <c r="N92" i="41"/>
  <c r="S92" i="41" s="1"/>
  <c r="S586" i="41"/>
  <c r="AC237" i="41"/>
  <c r="AD40" i="41"/>
  <c r="AD54" i="41" s="1"/>
  <c r="AD132" i="41"/>
  <c r="AI196" i="41"/>
  <c r="V210" i="41"/>
  <c r="AI210" i="41" s="1"/>
  <c r="AE211" i="41" s="1"/>
  <c r="AI430" i="41"/>
  <c r="V444" i="41"/>
  <c r="AD237" i="41"/>
  <c r="AH237" i="41"/>
  <c r="Y40" i="41"/>
  <c r="Y54" i="41" s="1"/>
  <c r="Y132" i="41"/>
  <c r="AI274" i="41"/>
  <c r="V288" i="41"/>
  <c r="AG237" i="41"/>
  <c r="AG40" i="41"/>
  <c r="AG54" i="41" s="1"/>
  <c r="AG132" i="41"/>
  <c r="AI170" i="41"/>
  <c r="V184" i="41"/>
  <c r="AI248" i="41"/>
  <c r="V262" i="41"/>
  <c r="W237" i="41"/>
  <c r="AA237" i="41"/>
  <c r="AF40" i="41"/>
  <c r="AF54" i="41" s="1"/>
  <c r="AF132" i="41"/>
  <c r="AC393" i="41"/>
  <c r="V40" i="41"/>
  <c r="AI118" i="41"/>
  <c r="V132" i="41"/>
  <c r="W393" i="41"/>
  <c r="W40" i="41"/>
  <c r="W54" i="41" s="1"/>
  <c r="W132" i="41"/>
  <c r="Y237" i="41"/>
  <c r="AE237" i="41"/>
  <c r="AC40" i="41"/>
  <c r="AC54" i="41" s="1"/>
  <c r="AC132" i="41"/>
  <c r="AI352" i="41"/>
  <c r="V366" i="41"/>
  <c r="AE393" i="41"/>
  <c r="AA393" i="41"/>
  <c r="R210" i="41"/>
  <c r="N210" i="41"/>
  <c r="O210" i="41"/>
  <c r="Q444" i="41"/>
  <c r="N444" i="41"/>
  <c r="R444" i="41"/>
  <c r="O444" i="41"/>
  <c r="Q236" i="41"/>
  <c r="N236" i="41"/>
  <c r="R236" i="41"/>
  <c r="O236" i="41"/>
  <c r="R366" i="41"/>
  <c r="N158" i="41"/>
  <c r="O158" i="41"/>
  <c r="Q158" i="41"/>
  <c r="M158" i="41"/>
  <c r="N418" i="41"/>
  <c r="O418" i="41"/>
  <c r="Q418" i="41"/>
  <c r="M418" i="41"/>
  <c r="M184" i="41"/>
  <c r="N184" i="41"/>
  <c r="O184" i="41"/>
  <c r="Q184" i="41"/>
  <c r="N340" i="41"/>
  <c r="O340" i="41"/>
  <c r="Q340" i="41"/>
  <c r="M340" i="41"/>
  <c r="M262" i="41"/>
  <c r="N262" i="41"/>
  <c r="O262" i="41"/>
  <c r="Q262" i="41"/>
  <c r="R288" i="41"/>
  <c r="O288" i="41"/>
  <c r="Q288" i="41"/>
  <c r="Q314" i="41"/>
  <c r="M314" i="41"/>
  <c r="Q392" i="41"/>
  <c r="M392" i="41"/>
  <c r="C95" i="41"/>
  <c r="C17" i="41" s="1"/>
  <c r="D95" i="41"/>
  <c r="D17" i="41" s="1"/>
  <c r="E95" i="41"/>
  <c r="E17" i="41" s="1"/>
  <c r="D100" i="41"/>
  <c r="D22" i="41" s="1"/>
  <c r="M210" i="41"/>
  <c r="Q210" i="41"/>
  <c r="M444" i="41"/>
  <c r="M236" i="41"/>
  <c r="Q366" i="41"/>
  <c r="N366" i="41"/>
  <c r="O366" i="41"/>
  <c r="M366" i="41"/>
  <c r="R158" i="41"/>
  <c r="R418" i="41"/>
  <c r="R184" i="41"/>
  <c r="R340" i="41"/>
  <c r="R262" i="41"/>
  <c r="N288" i="41"/>
  <c r="M288" i="41"/>
  <c r="R314" i="41"/>
  <c r="N314" i="41"/>
  <c r="O314" i="41"/>
  <c r="R392" i="41"/>
  <c r="N392" i="41"/>
  <c r="O392" i="41"/>
  <c r="Z341" i="41" l="1"/>
  <c r="AG341" i="41"/>
  <c r="X393" i="41"/>
  <c r="AD393" i="41"/>
  <c r="X341" i="41"/>
  <c r="AD341" i="41"/>
  <c r="W341" i="41"/>
  <c r="AH341" i="41"/>
  <c r="AC341" i="41"/>
  <c r="AF237" i="41"/>
  <c r="AI288" i="41"/>
  <c r="V289" i="41"/>
  <c r="S352" i="41"/>
  <c r="S366" i="41" s="1"/>
  <c r="L366" i="41"/>
  <c r="S300" i="41"/>
  <c r="S314" i="41" s="1"/>
  <c r="L314" i="41"/>
  <c r="S144" i="41"/>
  <c r="S158" i="41" s="1"/>
  <c r="L158" i="41"/>
  <c r="R40" i="41"/>
  <c r="R132" i="41"/>
  <c r="W211" i="41"/>
  <c r="V341" i="41"/>
  <c r="AB341" i="41"/>
  <c r="AC211" i="41"/>
  <c r="S378" i="41"/>
  <c r="S392" i="41" s="1"/>
  <c r="L392" i="41"/>
  <c r="V393" i="41"/>
  <c r="AB393" i="41"/>
  <c r="AI366" i="41"/>
  <c r="V367" i="41"/>
  <c r="X211" i="41"/>
  <c r="AG211" i="41"/>
  <c r="AI262" i="41"/>
  <c r="V263" i="41" s="1"/>
  <c r="Z211" i="41"/>
  <c r="AI314" i="41"/>
  <c r="V315" i="41" s="1"/>
  <c r="Y341" i="41"/>
  <c r="AF341" i="41"/>
  <c r="V211" i="41"/>
  <c r="AB211" i="41"/>
  <c r="M40" i="41"/>
  <c r="M132" i="41"/>
  <c r="S326" i="41"/>
  <c r="S340" i="41" s="1"/>
  <c r="L340" i="41"/>
  <c r="S170" i="41"/>
  <c r="S184" i="41" s="1"/>
  <c r="L184" i="41"/>
  <c r="AD211" i="41"/>
  <c r="AI132" i="41"/>
  <c r="AH211" i="41"/>
  <c r="AF211" i="41"/>
  <c r="AI418" i="41"/>
  <c r="V419" i="41" s="1"/>
  <c r="Y211" i="41"/>
  <c r="S274" i="41"/>
  <c r="S288" i="41" s="1"/>
  <c r="L288" i="41"/>
  <c r="N40" i="41"/>
  <c r="N132" i="41"/>
  <c r="S430" i="41"/>
  <c r="S444" i="41" s="1"/>
  <c r="L444" i="41"/>
  <c r="S196" i="41"/>
  <c r="S210" i="41" s="1"/>
  <c r="L210" i="41"/>
  <c r="S118" i="41"/>
  <c r="S132" i="41" s="1"/>
  <c r="L40" i="41"/>
  <c r="L132" i="41"/>
  <c r="AG393" i="41"/>
  <c r="AI184" i="41"/>
  <c r="V185" i="41" s="1"/>
  <c r="Z393" i="41"/>
  <c r="AI158" i="41"/>
  <c r="V159" i="41" s="1"/>
  <c r="S222" i="41"/>
  <c r="S236" i="41" s="1"/>
  <c r="L236" i="41"/>
  <c r="Q40" i="41"/>
  <c r="Q132" i="41"/>
  <c r="O40" i="41"/>
  <c r="O132" i="41"/>
  <c r="I482" i="41"/>
  <c r="I496" i="41" s="1"/>
  <c r="F66" i="41"/>
  <c r="F496" i="41"/>
  <c r="S248" i="41"/>
  <c r="S262" i="41" s="1"/>
  <c r="L262" i="41"/>
  <c r="S404" i="41"/>
  <c r="S418" i="41" s="1"/>
  <c r="L418" i="41"/>
  <c r="AI40" i="41"/>
  <c r="V54" i="41"/>
  <c r="AE341" i="41"/>
  <c r="AF393" i="41"/>
  <c r="AI444" i="41"/>
  <c r="V445" i="41" s="1"/>
  <c r="AA211" i="41"/>
  <c r="AH393" i="41"/>
  <c r="V237" i="41"/>
  <c r="AB237" i="41"/>
  <c r="E392" i="41"/>
  <c r="D392" i="41"/>
  <c r="H392" i="41"/>
  <c r="E314" i="41"/>
  <c r="D314" i="41"/>
  <c r="H314" i="41"/>
  <c r="C288" i="41"/>
  <c r="D288" i="41"/>
  <c r="H262" i="41"/>
  <c r="H340" i="41"/>
  <c r="H184" i="41"/>
  <c r="H418" i="41"/>
  <c r="H158" i="41"/>
  <c r="C366" i="41"/>
  <c r="E366" i="41"/>
  <c r="D366" i="41"/>
  <c r="G366" i="41"/>
  <c r="C444" i="41"/>
  <c r="G210" i="41"/>
  <c r="C210" i="41"/>
  <c r="O95" i="41"/>
  <c r="O17" i="41" s="1"/>
  <c r="M95" i="41"/>
  <c r="M17" i="41" s="1"/>
  <c r="E236" i="41"/>
  <c r="H236" i="41"/>
  <c r="D236" i="41"/>
  <c r="G236" i="41"/>
  <c r="E444" i="41"/>
  <c r="H444" i="41"/>
  <c r="D444" i="41"/>
  <c r="G444" i="41"/>
  <c r="E210" i="41"/>
  <c r="D210" i="41"/>
  <c r="H210" i="41"/>
  <c r="C236" i="41"/>
  <c r="N100" i="41"/>
  <c r="N22" i="41" s="1"/>
  <c r="N95" i="41"/>
  <c r="N17" i="41" s="1"/>
  <c r="C392" i="41"/>
  <c r="G392" i="41"/>
  <c r="C314" i="41"/>
  <c r="G314" i="41"/>
  <c r="G288" i="41"/>
  <c r="E288" i="41"/>
  <c r="H288" i="41"/>
  <c r="G262" i="41"/>
  <c r="E262" i="41"/>
  <c r="D262" i="41"/>
  <c r="C262" i="41"/>
  <c r="C340" i="41"/>
  <c r="G340" i="41"/>
  <c r="E340" i="41"/>
  <c r="D340" i="41"/>
  <c r="G184" i="41"/>
  <c r="E184" i="41"/>
  <c r="D184" i="41"/>
  <c r="C184" i="41"/>
  <c r="C418" i="41"/>
  <c r="G418" i="41"/>
  <c r="E418" i="41"/>
  <c r="D418" i="41"/>
  <c r="C158" i="41"/>
  <c r="G158" i="41"/>
  <c r="E158" i="41"/>
  <c r="D158" i="41"/>
  <c r="H366" i="41"/>
  <c r="AI341" i="41" l="1"/>
  <c r="I589" i="41"/>
  <c r="B95" i="41"/>
  <c r="D40" i="41"/>
  <c r="D132" i="41"/>
  <c r="I404" i="41"/>
  <c r="I418" i="41" s="1"/>
  <c r="B418" i="41"/>
  <c r="M237" i="41"/>
  <c r="N237" i="41"/>
  <c r="L237" i="41"/>
  <c r="T236" i="41"/>
  <c r="O237" i="41"/>
  <c r="R237" i="41"/>
  <c r="P237" i="41"/>
  <c r="Q237" i="41"/>
  <c r="N14" i="41"/>
  <c r="N54" i="41"/>
  <c r="O341" i="41"/>
  <c r="P341" i="41"/>
  <c r="Q341" i="41"/>
  <c r="L341" i="41"/>
  <c r="T340" i="41"/>
  <c r="M341" i="41"/>
  <c r="R341" i="41"/>
  <c r="N341" i="41"/>
  <c r="I196" i="41"/>
  <c r="I210" i="41" s="1"/>
  <c r="B210" i="41"/>
  <c r="G40" i="41"/>
  <c r="G132" i="41"/>
  <c r="C40" i="41"/>
  <c r="C132" i="41"/>
  <c r="I274" i="41"/>
  <c r="I288" i="41" s="1"/>
  <c r="B288" i="41"/>
  <c r="I66" i="41"/>
  <c r="I80" i="41" s="1"/>
  <c r="F14" i="41"/>
  <c r="F28" i="41" s="1"/>
  <c r="F80" i="41"/>
  <c r="L14" i="41"/>
  <c r="S40" i="41"/>
  <c r="L54" i="41"/>
  <c r="AH315" i="41"/>
  <c r="AB315" i="41"/>
  <c r="W315" i="41"/>
  <c r="AD315" i="41"/>
  <c r="AE315" i="41"/>
  <c r="X315" i="41"/>
  <c r="AA315" i="41"/>
  <c r="Y315" i="41"/>
  <c r="AG315" i="41"/>
  <c r="AC315" i="41"/>
  <c r="AF315" i="41"/>
  <c r="Z315" i="41"/>
  <c r="AG367" i="41"/>
  <c r="AB367" i="41"/>
  <c r="AA367" i="41"/>
  <c r="X367" i="41"/>
  <c r="AF367" i="41"/>
  <c r="Z367" i="41"/>
  <c r="AD367" i="41"/>
  <c r="AE367" i="41"/>
  <c r="AH367" i="41"/>
  <c r="AC367" i="41"/>
  <c r="Y367" i="41"/>
  <c r="W367" i="41"/>
  <c r="O315" i="41"/>
  <c r="P315" i="41"/>
  <c r="M315" i="41"/>
  <c r="Q315" i="41"/>
  <c r="L315" i="41"/>
  <c r="T314" i="41"/>
  <c r="N315" i="41"/>
  <c r="R315" i="41"/>
  <c r="H40" i="41"/>
  <c r="H132" i="41"/>
  <c r="I170" i="41"/>
  <c r="I184" i="41" s="1"/>
  <c r="B184" i="41"/>
  <c r="AC159" i="41"/>
  <c r="AB159" i="41"/>
  <c r="AE159" i="41"/>
  <c r="Y159" i="41"/>
  <c r="AH159" i="41"/>
  <c r="AG159" i="41"/>
  <c r="Z159" i="41"/>
  <c r="AD159" i="41"/>
  <c r="X159" i="41"/>
  <c r="AA159" i="41"/>
  <c r="AF159" i="41"/>
  <c r="W159" i="41"/>
  <c r="B100" i="41"/>
  <c r="I594" i="41"/>
  <c r="T288" i="41"/>
  <c r="M289" i="41"/>
  <c r="P289" i="41"/>
  <c r="Q289" i="41"/>
  <c r="O289" i="41"/>
  <c r="L289" i="41"/>
  <c r="N289" i="41"/>
  <c r="R289" i="41"/>
  <c r="B40" i="41"/>
  <c r="I118" i="41"/>
  <c r="I132" i="41" s="1"/>
  <c r="B132" i="41"/>
  <c r="I248" i="41"/>
  <c r="I262" i="41" s="1"/>
  <c r="B262" i="41"/>
  <c r="O14" i="41"/>
  <c r="O54" i="41"/>
  <c r="P211" i="41"/>
  <c r="L211" i="41"/>
  <c r="O211" i="41"/>
  <c r="T210" i="41"/>
  <c r="N211" i="41"/>
  <c r="R211" i="41"/>
  <c r="Q211" i="41"/>
  <c r="M211" i="41"/>
  <c r="AI211" i="41"/>
  <c r="AI54" i="41"/>
  <c r="M14" i="41"/>
  <c r="M54" i="41"/>
  <c r="I378" i="41"/>
  <c r="I392" i="41" s="1"/>
  <c r="B392" i="41"/>
  <c r="I430" i="41"/>
  <c r="I444" i="41" s="1"/>
  <c r="B444" i="41"/>
  <c r="AI237" i="41"/>
  <c r="AI393" i="41"/>
  <c r="I222" i="41"/>
  <c r="I236" i="41" s="1"/>
  <c r="B236" i="41"/>
  <c r="L419" i="41"/>
  <c r="N419" i="41"/>
  <c r="R419" i="41"/>
  <c r="T418" i="41"/>
  <c r="O419" i="41"/>
  <c r="Q419" i="41"/>
  <c r="M419" i="41"/>
  <c r="P419" i="41"/>
  <c r="AE263" i="41"/>
  <c r="AB263" i="41"/>
  <c r="AH263" i="41"/>
  <c r="X263" i="41"/>
  <c r="AF263" i="41"/>
  <c r="Z263" i="41"/>
  <c r="AG263" i="41"/>
  <c r="AC263" i="41"/>
  <c r="Y263" i="41"/>
  <c r="AA263" i="41"/>
  <c r="AD263" i="41"/>
  <c r="W263" i="41"/>
  <c r="P393" i="41"/>
  <c r="R393" i="41"/>
  <c r="O393" i="41"/>
  <c r="N393" i="41"/>
  <c r="T392" i="41"/>
  <c r="Q393" i="41"/>
  <c r="M393" i="41"/>
  <c r="L393" i="41"/>
  <c r="R14" i="41"/>
  <c r="R54" i="41"/>
  <c r="AD289" i="41"/>
  <c r="AB289" i="41"/>
  <c r="AA289" i="41"/>
  <c r="AF289" i="41"/>
  <c r="W289" i="41"/>
  <c r="AH289" i="41"/>
  <c r="Z289" i="41"/>
  <c r="X289" i="41"/>
  <c r="AG289" i="41"/>
  <c r="Y289" i="41"/>
  <c r="AE289" i="41"/>
  <c r="AC289" i="41"/>
  <c r="E497" i="41"/>
  <c r="G497" i="41"/>
  <c r="F497" i="41"/>
  <c r="B497" i="41"/>
  <c r="H497" i="41"/>
  <c r="D497" i="41"/>
  <c r="C497" i="41"/>
  <c r="O367" i="41"/>
  <c r="Q367" i="41"/>
  <c r="T366" i="41"/>
  <c r="M367" i="41"/>
  <c r="R367" i="41"/>
  <c r="N367" i="41"/>
  <c r="P367" i="41"/>
  <c r="L367" i="41"/>
  <c r="I144" i="41"/>
  <c r="I158" i="41" s="1"/>
  <c r="B158" i="41"/>
  <c r="I300" i="41"/>
  <c r="I314" i="41" s="1"/>
  <c r="B314" i="41"/>
  <c r="E40" i="41"/>
  <c r="E132" i="41"/>
  <c r="Q14" i="41"/>
  <c r="Q54" i="41"/>
  <c r="AH185" i="41"/>
  <c r="AB185" i="41"/>
  <c r="AF185" i="41"/>
  <c r="AD185" i="41"/>
  <c r="AE185" i="41"/>
  <c r="AC185" i="41"/>
  <c r="AG185" i="41"/>
  <c r="AA185" i="41"/>
  <c r="Y185" i="41"/>
  <c r="W185" i="41"/>
  <c r="X185" i="41"/>
  <c r="Z185" i="41"/>
  <c r="N445" i="41"/>
  <c r="P445" i="41"/>
  <c r="O445" i="41"/>
  <c r="M445" i="41"/>
  <c r="T444" i="41"/>
  <c r="R445" i="41"/>
  <c r="Q445" i="41"/>
  <c r="AJ444" i="41"/>
  <c r="L445" i="41"/>
  <c r="L185" i="41"/>
  <c r="O185" i="41"/>
  <c r="N185" i="41"/>
  <c r="R185" i="41"/>
  <c r="T184" i="41"/>
  <c r="P185" i="41"/>
  <c r="Q185" i="41"/>
  <c r="M185" i="41"/>
  <c r="T132" i="41"/>
  <c r="Q133" i="41"/>
  <c r="P133" i="41"/>
  <c r="O133" i="41"/>
  <c r="M133" i="41"/>
  <c r="L133" i="41"/>
  <c r="R133" i="41"/>
  <c r="N133" i="41"/>
  <c r="I352" i="41"/>
  <c r="I366" i="41" s="1"/>
  <c r="B366" i="41"/>
  <c r="I326" i="41"/>
  <c r="I340" i="41" s="1"/>
  <c r="B340" i="41"/>
  <c r="AD445" i="41"/>
  <c r="AB445" i="41"/>
  <c r="X445" i="41"/>
  <c r="AF445" i="41"/>
  <c r="Z445" i="41"/>
  <c r="AG445" i="41"/>
  <c r="AE445" i="41"/>
  <c r="Y445" i="41"/>
  <c r="AC445" i="41"/>
  <c r="AH445" i="41"/>
  <c r="AA445" i="41"/>
  <c r="W445" i="41"/>
  <c r="R263" i="41"/>
  <c r="M263" i="41"/>
  <c r="P263" i="41"/>
  <c r="T262" i="41"/>
  <c r="Q263" i="41"/>
  <c r="O263" i="41"/>
  <c r="L263" i="41"/>
  <c r="N263" i="41"/>
  <c r="AH419" i="41"/>
  <c r="AB419" i="41"/>
  <c r="AG419" i="41"/>
  <c r="AF419" i="41"/>
  <c r="Z419" i="41"/>
  <c r="Y419" i="41"/>
  <c r="AD419" i="41"/>
  <c r="W419" i="41"/>
  <c r="X419" i="41"/>
  <c r="AA419" i="41"/>
  <c r="AC419" i="41"/>
  <c r="AE419" i="41"/>
  <c r="Q159" i="41"/>
  <c r="L159" i="41"/>
  <c r="M159" i="41"/>
  <c r="O159" i="41"/>
  <c r="T158" i="41"/>
  <c r="P159" i="41"/>
  <c r="R159" i="41"/>
  <c r="N159" i="41"/>
  <c r="AI289" i="41" l="1"/>
  <c r="AI159" i="41"/>
  <c r="AI185" i="41"/>
  <c r="AI263" i="41"/>
  <c r="AI419" i="41"/>
  <c r="AI445" i="41"/>
  <c r="S211" i="41"/>
  <c r="AI315" i="41"/>
  <c r="AI367" i="41"/>
  <c r="S589" i="41"/>
  <c r="L95" i="41"/>
  <c r="S159" i="41"/>
  <c r="S133" i="41"/>
  <c r="G315" i="41"/>
  <c r="C315" i="41"/>
  <c r="D315" i="41"/>
  <c r="E315" i="41"/>
  <c r="F315" i="41"/>
  <c r="H315" i="41"/>
  <c r="B315" i="41"/>
  <c r="S393" i="41"/>
  <c r="AG55" i="41"/>
  <c r="AB55" i="41"/>
  <c r="AC55" i="41"/>
  <c r="Y55" i="41"/>
  <c r="AF55" i="41"/>
  <c r="Z55" i="41"/>
  <c r="X55" i="41"/>
  <c r="AA55" i="41"/>
  <c r="AE55" i="41"/>
  <c r="W55" i="41"/>
  <c r="AD55" i="41"/>
  <c r="AH55" i="41"/>
  <c r="S315" i="41"/>
  <c r="G14" i="41"/>
  <c r="G54" i="41"/>
  <c r="H419" i="41"/>
  <c r="G419" i="41"/>
  <c r="F419" i="41"/>
  <c r="C419" i="41"/>
  <c r="E419" i="41"/>
  <c r="B419" i="41"/>
  <c r="D419" i="41"/>
  <c r="G133" i="41"/>
  <c r="E133" i="41"/>
  <c r="H133" i="41"/>
  <c r="C133" i="41"/>
  <c r="B133" i="41"/>
  <c r="F133" i="41"/>
  <c r="D133" i="41"/>
  <c r="S341" i="41"/>
  <c r="B81" i="41"/>
  <c r="H81" i="41"/>
  <c r="C81" i="41"/>
  <c r="D81" i="41"/>
  <c r="E81" i="41"/>
  <c r="F81" i="41"/>
  <c r="G81" i="41"/>
  <c r="S419" i="41"/>
  <c r="D393" i="41"/>
  <c r="B393" i="41"/>
  <c r="C393" i="41"/>
  <c r="E393" i="41"/>
  <c r="H393" i="41"/>
  <c r="G393" i="41"/>
  <c r="F393" i="41"/>
  <c r="I100" i="41"/>
  <c r="B22" i="41"/>
  <c r="I22" i="41" s="1"/>
  <c r="H14" i="41"/>
  <c r="H54" i="41"/>
  <c r="B289" i="41"/>
  <c r="H289" i="41"/>
  <c r="F289" i="41"/>
  <c r="E289" i="41"/>
  <c r="G289" i="41"/>
  <c r="D289" i="41"/>
  <c r="C289" i="41"/>
  <c r="S237" i="41"/>
  <c r="C185" i="41"/>
  <c r="B185" i="41"/>
  <c r="F185" i="41"/>
  <c r="G185" i="41"/>
  <c r="H185" i="41"/>
  <c r="E185" i="41"/>
  <c r="D185" i="41"/>
  <c r="B211" i="41"/>
  <c r="D211" i="41"/>
  <c r="E211" i="41"/>
  <c r="F211" i="41"/>
  <c r="H211" i="41"/>
  <c r="C211" i="41"/>
  <c r="G211" i="41"/>
  <c r="I95" i="41"/>
  <c r="B17" i="41"/>
  <c r="I17" i="41" s="1"/>
  <c r="E367" i="41"/>
  <c r="B367" i="41"/>
  <c r="H367" i="41"/>
  <c r="G367" i="41"/>
  <c r="F367" i="41"/>
  <c r="D367" i="41"/>
  <c r="C367" i="41"/>
  <c r="S185" i="41"/>
  <c r="S289" i="41"/>
  <c r="S594" i="41"/>
  <c r="L100" i="41"/>
  <c r="E159" i="41"/>
  <c r="H159" i="41"/>
  <c r="B159" i="41"/>
  <c r="F159" i="41"/>
  <c r="C159" i="41"/>
  <c r="D159" i="41"/>
  <c r="G159" i="41"/>
  <c r="C445" i="41"/>
  <c r="B445" i="41"/>
  <c r="D445" i="41"/>
  <c r="G445" i="41"/>
  <c r="H445" i="41"/>
  <c r="E445" i="41"/>
  <c r="F445" i="41"/>
  <c r="D14" i="41"/>
  <c r="D54" i="41"/>
  <c r="G341" i="41"/>
  <c r="D341" i="41"/>
  <c r="E341" i="41"/>
  <c r="B341" i="41"/>
  <c r="H341" i="41"/>
  <c r="F341" i="41"/>
  <c r="C341" i="41"/>
  <c r="S367" i="41"/>
  <c r="S445" i="41"/>
  <c r="E14" i="41"/>
  <c r="E54" i="41"/>
  <c r="I497" i="41"/>
  <c r="F237" i="41"/>
  <c r="B237" i="41"/>
  <c r="H237" i="41"/>
  <c r="C237" i="41"/>
  <c r="G237" i="41"/>
  <c r="D237" i="41"/>
  <c r="E237" i="41"/>
  <c r="AJ40" i="41"/>
  <c r="S54" i="41"/>
  <c r="C14" i="41"/>
  <c r="C54" i="41"/>
  <c r="B14" i="41"/>
  <c r="I40" i="41"/>
  <c r="I54" i="41" s="1"/>
  <c r="B54" i="41"/>
  <c r="S263" i="41"/>
  <c r="V55" i="41"/>
  <c r="C263" i="41"/>
  <c r="G263" i="41"/>
  <c r="F263" i="41"/>
  <c r="B263" i="41"/>
  <c r="D263" i="41"/>
  <c r="H263" i="41"/>
  <c r="E263" i="41"/>
  <c r="I14" i="41" l="1"/>
  <c r="D55" i="41"/>
  <c r="C55" i="41"/>
  <c r="H55" i="41"/>
  <c r="I263" i="41"/>
  <c r="I367" i="41"/>
  <c r="I185" i="41"/>
  <c r="I133" i="41"/>
  <c r="I237" i="41"/>
  <c r="I289" i="41"/>
  <c r="I211" i="41"/>
  <c r="AI55" i="41"/>
  <c r="I341" i="41"/>
  <c r="I393" i="41"/>
  <c r="T54" i="41"/>
  <c r="O55" i="41"/>
  <c r="L55" i="41"/>
  <c r="P55" i="41"/>
  <c r="Q55" i="41"/>
  <c r="N55" i="41"/>
  <c r="R55" i="41"/>
  <c r="AJ54" i="41"/>
  <c r="M55" i="41"/>
  <c r="E55" i="41"/>
  <c r="I159" i="41"/>
  <c r="I81" i="41"/>
  <c r="I315" i="41"/>
  <c r="S100" i="41"/>
  <c r="L22" i="41"/>
  <c r="S22" i="41" s="1"/>
  <c r="T22" i="41" s="1"/>
  <c r="S95" i="41"/>
  <c r="L17" i="41"/>
  <c r="B55" i="41"/>
  <c r="F55" i="41"/>
  <c r="G55" i="41"/>
  <c r="I445" i="41"/>
  <c r="I419" i="41"/>
  <c r="S55" i="41" l="1"/>
  <c r="AJ55" i="41" s="1"/>
  <c r="I55" i="41"/>
  <c r="I584" i="41" l="1"/>
  <c r="H90" i="41"/>
  <c r="H12" i="41" s="1"/>
  <c r="C90" i="41"/>
  <c r="C12" i="41" s="1"/>
  <c r="G90" i="41"/>
  <c r="G12" i="41" s="1"/>
  <c r="E90" i="41"/>
  <c r="E12" i="41" s="1"/>
  <c r="I636" i="41" l="1"/>
  <c r="S584" i="41"/>
  <c r="M90" i="41"/>
  <c r="M12" i="41" s="1"/>
  <c r="R90" i="41"/>
  <c r="R12" i="41" s="1"/>
  <c r="O90" i="41"/>
  <c r="O12" i="41" s="1"/>
  <c r="Q90" i="41"/>
  <c r="Q12" i="41" s="1"/>
  <c r="D90" i="41"/>
  <c r="D12" i="41" s="1"/>
  <c r="S636" i="41" l="1"/>
  <c r="I610" i="41"/>
  <c r="B90" i="41"/>
  <c r="N90" i="41"/>
  <c r="N12" i="41" s="1"/>
  <c r="S610" i="41" l="1"/>
  <c r="AG610" i="41" s="1"/>
  <c r="L90" i="41"/>
  <c r="I90" i="41"/>
  <c r="B12" i="41"/>
  <c r="I12" i="41" s="1"/>
  <c r="S90" i="41" l="1"/>
  <c r="L12" i="41"/>
  <c r="S12" i="41" s="1"/>
  <c r="T12" i="41" s="1"/>
  <c r="E600" i="41" l="1"/>
  <c r="C600" i="41"/>
  <c r="I583" i="41"/>
  <c r="O600" i="41" l="1"/>
  <c r="S583" i="41"/>
  <c r="M600" i="41"/>
  <c r="D652" i="41"/>
  <c r="D89" i="41" l="1"/>
  <c r="D11" i="41" s="1"/>
  <c r="I635" i="41"/>
  <c r="I652" i="41" s="1"/>
  <c r="B652" i="41"/>
  <c r="H89" i="41"/>
  <c r="H652" i="41"/>
  <c r="G89" i="41"/>
  <c r="G652" i="41"/>
  <c r="E652" i="41"/>
  <c r="E89" i="41"/>
  <c r="I609" i="41"/>
  <c r="B89" i="41"/>
  <c r="C652" i="41"/>
  <c r="C89" i="41"/>
  <c r="N652" i="41"/>
  <c r="S635" i="41" l="1"/>
  <c r="S652" i="41" s="1"/>
  <c r="L652" i="41"/>
  <c r="G11" i="41"/>
  <c r="M652" i="41"/>
  <c r="M89" i="41"/>
  <c r="H11" i="41"/>
  <c r="H28" i="41" s="1"/>
  <c r="H106" i="41"/>
  <c r="H653" i="41"/>
  <c r="B653" i="41"/>
  <c r="C653" i="41"/>
  <c r="F653" i="41"/>
  <c r="D653" i="41"/>
  <c r="E653" i="41"/>
  <c r="G653" i="41"/>
  <c r="N89" i="41"/>
  <c r="N11" i="41" s="1"/>
  <c r="R89" i="41"/>
  <c r="R652" i="41"/>
  <c r="I89" i="41"/>
  <c r="B11" i="41"/>
  <c r="Q89" i="41"/>
  <c r="Q652" i="41"/>
  <c r="E11" i="41"/>
  <c r="O652" i="41"/>
  <c r="O89" i="41"/>
  <c r="C11" i="41"/>
  <c r="C28" i="41" s="1"/>
  <c r="C106" i="41"/>
  <c r="S609" i="41"/>
  <c r="L89" i="41"/>
  <c r="Q11" i="41" l="1"/>
  <c r="I11" i="41"/>
  <c r="M11" i="41"/>
  <c r="M28" i="41" s="1"/>
  <c r="M106" i="41"/>
  <c r="O11" i="41"/>
  <c r="S89" i="41"/>
  <c r="L11" i="41"/>
  <c r="R11" i="41"/>
  <c r="R28" i="41" s="1"/>
  <c r="R106" i="41"/>
  <c r="I653" i="41"/>
  <c r="AG609" i="41"/>
  <c r="R653" i="41"/>
  <c r="M653" i="41"/>
  <c r="N653" i="41"/>
  <c r="L653" i="41"/>
  <c r="Q653" i="41"/>
  <c r="P653" i="41"/>
  <c r="O653" i="41"/>
  <c r="S653" i="41" l="1"/>
  <c r="S11" i="41"/>
  <c r="T11" i="41" s="1"/>
  <c r="I606" i="40"/>
  <c r="AI230" i="40" l="1"/>
  <c r="S230" i="40"/>
  <c r="S606" i="40" l="1"/>
  <c r="AG606" i="40" s="1"/>
  <c r="I230" i="40"/>
  <c r="D99" i="43" l="1"/>
  <c r="D21" i="43" s="1"/>
  <c r="D99" i="41"/>
  <c r="D21" i="41" s="1"/>
  <c r="D99" i="42"/>
  <c r="D21" i="42" s="1"/>
  <c r="I580" i="41" l="1"/>
  <c r="B86" i="41"/>
  <c r="D86" i="41"/>
  <c r="D600" i="41"/>
  <c r="N99" i="42"/>
  <c r="N21" i="42" s="1"/>
  <c r="N99" i="41"/>
  <c r="N21" i="41" s="1"/>
  <c r="N99" i="43"/>
  <c r="N21" i="43" s="1"/>
  <c r="I529" i="40" l="1"/>
  <c r="I503" i="40"/>
  <c r="D8" i="41"/>
  <c r="I580" i="42"/>
  <c r="B86" i="42"/>
  <c r="I593" i="43"/>
  <c r="I555" i="40"/>
  <c r="N86" i="41"/>
  <c r="N600" i="41"/>
  <c r="I451" i="40"/>
  <c r="F61" i="40"/>
  <c r="B99" i="41"/>
  <c r="I593" i="41"/>
  <c r="I593" i="42"/>
  <c r="S580" i="41"/>
  <c r="L86" i="41"/>
  <c r="I580" i="43"/>
  <c r="B86" i="43"/>
  <c r="I86" i="41"/>
  <c r="B8" i="41"/>
  <c r="D86" i="43"/>
  <c r="D600" i="43"/>
  <c r="D86" i="42"/>
  <c r="D600" i="42"/>
  <c r="I477" i="40"/>
  <c r="P87" i="40"/>
  <c r="P9" i="40" s="1"/>
  <c r="I86" i="42" l="1"/>
  <c r="B8" i="42"/>
  <c r="N86" i="43"/>
  <c r="N600" i="43"/>
  <c r="S593" i="41"/>
  <c r="L99" i="41"/>
  <c r="D8" i="43"/>
  <c r="S86" i="41"/>
  <c r="L8" i="41"/>
  <c r="S593" i="43"/>
  <c r="L86" i="42"/>
  <c r="S580" i="42"/>
  <c r="L86" i="43"/>
  <c r="S580" i="43"/>
  <c r="N8" i="41"/>
  <c r="I8" i="41"/>
  <c r="I86" i="43"/>
  <c r="B8" i="43"/>
  <c r="I99" i="41"/>
  <c r="B21" i="41"/>
  <c r="I21" i="41" s="1"/>
  <c r="N86" i="42"/>
  <c r="N600" i="42"/>
  <c r="S593" i="42"/>
  <c r="D8" i="42"/>
  <c r="F9" i="40"/>
  <c r="I61" i="40"/>
  <c r="I560" i="40"/>
  <c r="S86" i="42" l="1"/>
  <c r="L8" i="42"/>
  <c r="S99" i="41"/>
  <c r="L21" i="41"/>
  <c r="N8" i="43"/>
  <c r="S8" i="41"/>
  <c r="I8" i="43"/>
  <c r="S86" i="43"/>
  <c r="L8" i="43"/>
  <c r="I8" i="42"/>
  <c r="N8" i="42"/>
  <c r="T8" i="41" l="1"/>
  <c r="S8" i="42"/>
  <c r="S8" i="43"/>
  <c r="I619" i="40"/>
  <c r="B87" i="42" l="1"/>
  <c r="I581" i="42"/>
  <c r="I600" i="42" s="1"/>
  <c r="B600" i="42"/>
  <c r="T8" i="42"/>
  <c r="B87" i="43"/>
  <c r="I581" i="43"/>
  <c r="I600" i="43" s="1"/>
  <c r="B600" i="43"/>
  <c r="I581" i="41"/>
  <c r="I600" i="41" s="1"/>
  <c r="B87" i="41"/>
  <c r="B600" i="41"/>
  <c r="T8" i="43"/>
  <c r="S619" i="40"/>
  <c r="AG619" i="40" s="1"/>
  <c r="B601" i="43" l="1"/>
  <c r="F601" i="43"/>
  <c r="E601" i="43"/>
  <c r="H601" i="43"/>
  <c r="D601" i="43"/>
  <c r="C601" i="43"/>
  <c r="G601" i="43"/>
  <c r="I87" i="43"/>
  <c r="B9" i="43"/>
  <c r="S581" i="42"/>
  <c r="L87" i="42"/>
  <c r="L600" i="42"/>
  <c r="S581" i="41"/>
  <c r="L87" i="41"/>
  <c r="L600" i="41"/>
  <c r="I87" i="41"/>
  <c r="B9" i="41"/>
  <c r="D601" i="42"/>
  <c r="G601" i="42"/>
  <c r="F601" i="42"/>
  <c r="C601" i="42"/>
  <c r="H601" i="42"/>
  <c r="B601" i="42"/>
  <c r="E601" i="42"/>
  <c r="L87" i="43"/>
  <c r="S581" i="43"/>
  <c r="L600" i="43"/>
  <c r="H601" i="41"/>
  <c r="E601" i="41"/>
  <c r="D601" i="41"/>
  <c r="C601" i="41"/>
  <c r="G601" i="41"/>
  <c r="F601" i="41"/>
  <c r="B601" i="41"/>
  <c r="I87" i="42"/>
  <c r="B9" i="42"/>
  <c r="S87" i="41" l="1"/>
  <c r="L9" i="41"/>
  <c r="S87" i="42"/>
  <c r="L9" i="42"/>
  <c r="I9" i="42"/>
  <c r="S87" i="43"/>
  <c r="L9" i="43"/>
  <c r="I601" i="41"/>
  <c r="I9" i="41"/>
  <c r="I601" i="42"/>
  <c r="I9" i="43"/>
  <c r="I601" i="43"/>
  <c r="S9" i="42" l="1"/>
  <c r="S9" i="41"/>
  <c r="S9" i="43"/>
  <c r="T9" i="43" l="1"/>
  <c r="T9" i="41"/>
  <c r="T9" i="42"/>
  <c r="I561" i="40" l="1"/>
  <c r="F67" i="40"/>
  <c r="P93" i="40"/>
  <c r="F15" i="40" l="1"/>
  <c r="I67" i="40"/>
  <c r="I621" i="40" l="1"/>
  <c r="I622" i="40"/>
  <c r="S621" i="40" l="1"/>
  <c r="AG621" i="40" s="1"/>
  <c r="S622" i="40"/>
  <c r="AG622" i="40" s="1"/>
  <c r="I507" i="40" l="1"/>
  <c r="I559" i="40"/>
  <c r="H91" i="40" l="1"/>
  <c r="C91" i="40"/>
  <c r="G91" i="40"/>
  <c r="M91" i="40" l="1"/>
  <c r="R91" i="40"/>
  <c r="Q91" i="40"/>
  <c r="F91" i="40" l="1"/>
  <c r="F106" i="40" s="1"/>
  <c r="F652" i="40"/>
  <c r="I637" i="40"/>
  <c r="B91" i="40"/>
  <c r="S637" i="40" l="1"/>
  <c r="L91" i="40"/>
  <c r="P91" i="40"/>
  <c r="P652" i="40"/>
  <c r="I515" i="40" l="1"/>
  <c r="I567" i="40"/>
  <c r="I564" i="40" l="1"/>
  <c r="I538" i="40"/>
  <c r="C96" i="40" l="1"/>
  <c r="I642" i="40" l="1"/>
  <c r="M96" i="40"/>
  <c r="S642" i="40" l="1"/>
  <c r="G86" i="40" l="1"/>
  <c r="E86" i="40"/>
  <c r="H86" i="40"/>
  <c r="C86" i="40"/>
  <c r="I632" i="40" l="1"/>
  <c r="R86" i="40"/>
  <c r="Q86" i="40"/>
  <c r="M86" i="40"/>
  <c r="O86" i="40"/>
  <c r="S632" i="40" l="1"/>
  <c r="H102" i="40" l="1"/>
  <c r="H101" i="40"/>
  <c r="C102" i="40"/>
  <c r="C101" i="40"/>
  <c r="G102" i="40"/>
  <c r="G101" i="40"/>
  <c r="E101" i="40"/>
  <c r="E102" i="40"/>
  <c r="D101" i="40"/>
  <c r="D102" i="40"/>
  <c r="I647" i="40" l="1"/>
  <c r="I648" i="40"/>
  <c r="N102" i="40"/>
  <c r="O102" i="40"/>
  <c r="Q101" i="40"/>
  <c r="M101" i="40"/>
  <c r="R101" i="40"/>
  <c r="N101" i="40"/>
  <c r="O101" i="40"/>
  <c r="Q102" i="40"/>
  <c r="M102" i="40"/>
  <c r="R102" i="40"/>
  <c r="S647" i="40" l="1"/>
  <c r="S648" i="40"/>
  <c r="I512" i="40" l="1"/>
  <c r="I460" i="40" l="1"/>
  <c r="I462" i="40" l="1"/>
  <c r="F72" i="40"/>
  <c r="F60" i="40"/>
  <c r="I450" i="40"/>
  <c r="I449" i="40"/>
  <c r="F59" i="40"/>
  <c r="H98" i="40"/>
  <c r="C98" i="40"/>
  <c r="E98" i="40"/>
  <c r="G98" i="40"/>
  <c r="H94" i="40"/>
  <c r="G94" i="40"/>
  <c r="P86" i="40"/>
  <c r="P8" i="40" s="1"/>
  <c r="P98" i="40"/>
  <c r="G89" i="40"/>
  <c r="H89" i="40"/>
  <c r="C87" i="40"/>
  <c r="E87" i="40"/>
  <c r="H87" i="40"/>
  <c r="G87" i="40"/>
  <c r="H90" i="40"/>
  <c r="G90" i="40"/>
  <c r="E90" i="40"/>
  <c r="P85" i="40" l="1"/>
  <c r="P7" i="40" s="1"/>
  <c r="D87" i="40"/>
  <c r="F8" i="40"/>
  <c r="I60" i="40"/>
  <c r="F7" i="40"/>
  <c r="I59" i="40"/>
  <c r="F20" i="40"/>
  <c r="I72" i="40"/>
  <c r="D98" i="40"/>
  <c r="O90" i="40"/>
  <c r="I636" i="40"/>
  <c r="R90" i="40"/>
  <c r="I633" i="40"/>
  <c r="M87" i="40"/>
  <c r="I614" i="40"/>
  <c r="I607" i="40"/>
  <c r="C85" i="40"/>
  <c r="R89" i="40"/>
  <c r="C99" i="40"/>
  <c r="G99" i="40"/>
  <c r="H99" i="40"/>
  <c r="R94" i="40"/>
  <c r="I640" i="40"/>
  <c r="I610" i="40"/>
  <c r="Q98" i="40"/>
  <c r="R98" i="40"/>
  <c r="Q90" i="40"/>
  <c r="Q87" i="40"/>
  <c r="R87" i="40"/>
  <c r="O87" i="40"/>
  <c r="Q89" i="40"/>
  <c r="I635" i="40"/>
  <c r="I609" i="40"/>
  <c r="Q94" i="40"/>
  <c r="I644" i="40"/>
  <c r="O98" i="40"/>
  <c r="M98" i="40"/>
  <c r="I618" i="40"/>
  <c r="N98" i="40" l="1"/>
  <c r="G85" i="40"/>
  <c r="E85" i="40"/>
  <c r="N87" i="40"/>
  <c r="B98" i="40"/>
  <c r="I98" i="40" s="1"/>
  <c r="I592" i="40"/>
  <c r="H85" i="40"/>
  <c r="I631" i="40"/>
  <c r="S609" i="40"/>
  <c r="AG609" i="40" s="1"/>
  <c r="S610" i="40"/>
  <c r="AG610" i="40" s="1"/>
  <c r="R99" i="40"/>
  <c r="M99" i="40"/>
  <c r="S607" i="40"/>
  <c r="AG607" i="40" s="1"/>
  <c r="S633" i="40"/>
  <c r="S618" i="40"/>
  <c r="AG618" i="40" s="1"/>
  <c r="S644" i="40"/>
  <c r="S635" i="40"/>
  <c r="S640" i="40"/>
  <c r="Q99" i="40"/>
  <c r="M85" i="40"/>
  <c r="S614" i="40"/>
  <c r="AG614" i="40" s="1"/>
  <c r="S636" i="40"/>
  <c r="Q85" i="40" l="1"/>
  <c r="O85" i="40"/>
  <c r="S631" i="40"/>
  <c r="L98" i="40"/>
  <c r="S98" i="40" s="1"/>
  <c r="S592" i="40"/>
  <c r="R85" i="40"/>
  <c r="I565" i="40" l="1"/>
  <c r="I513" i="40"/>
  <c r="I539" i="40"/>
  <c r="I487" i="40"/>
  <c r="I461" i="40" l="1"/>
  <c r="F71" i="40"/>
  <c r="P97" i="40"/>
  <c r="AI409" i="40" l="1"/>
  <c r="AI305" i="40"/>
  <c r="AI227" i="40"/>
  <c r="AA45" i="40"/>
  <c r="AI279" i="40"/>
  <c r="AI357" i="40"/>
  <c r="V45" i="40"/>
  <c r="AI123" i="40"/>
  <c r="AE45" i="40"/>
  <c r="AI331" i="40"/>
  <c r="Y45" i="40"/>
  <c r="X45" i="40"/>
  <c r="W45" i="40"/>
  <c r="AF45" i="40"/>
  <c r="AH45" i="40"/>
  <c r="AG45" i="40"/>
  <c r="AI435" i="40"/>
  <c r="Z45" i="40"/>
  <c r="AI175" i="40"/>
  <c r="AI149" i="40"/>
  <c r="AI383" i="40"/>
  <c r="AD45" i="40"/>
  <c r="AI201" i="40"/>
  <c r="I71" i="40"/>
  <c r="F19" i="40"/>
  <c r="AI253" i="40"/>
  <c r="AC45" i="40"/>
  <c r="S409" i="40"/>
  <c r="C97" i="40"/>
  <c r="H97" i="40"/>
  <c r="E97" i="40"/>
  <c r="G97" i="40"/>
  <c r="S383" i="40" l="1"/>
  <c r="S331" i="40"/>
  <c r="S305" i="40"/>
  <c r="S227" i="40"/>
  <c r="L45" i="40"/>
  <c r="S123" i="40"/>
  <c r="S149" i="40"/>
  <c r="I591" i="40"/>
  <c r="M45" i="40"/>
  <c r="N45" i="40"/>
  <c r="AI45" i="40"/>
  <c r="S201" i="40"/>
  <c r="R45" i="40"/>
  <c r="S279" i="40"/>
  <c r="S253" i="40"/>
  <c r="S175" i="40"/>
  <c r="O45" i="40"/>
  <c r="D97" i="40"/>
  <c r="Q45" i="40"/>
  <c r="S357" i="40"/>
  <c r="S435" i="40"/>
  <c r="Q97" i="40"/>
  <c r="I643" i="40"/>
  <c r="N97" i="40"/>
  <c r="N19" i="40" s="1"/>
  <c r="I383" i="40"/>
  <c r="O97" i="40"/>
  <c r="R97" i="40"/>
  <c r="I617" i="40"/>
  <c r="Q19" i="40" l="1"/>
  <c r="C45" i="40"/>
  <c r="C19" i="40" s="1"/>
  <c r="I253" i="40"/>
  <c r="I149" i="40"/>
  <c r="I409" i="40"/>
  <c r="O19" i="40"/>
  <c r="B97" i="40"/>
  <c r="I97" i="40" s="1"/>
  <c r="M97" i="40"/>
  <c r="M19" i="40" s="1"/>
  <c r="H45" i="40"/>
  <c r="H19" i="40" s="1"/>
  <c r="D45" i="40"/>
  <c r="D19" i="40" s="1"/>
  <c r="I175" i="40"/>
  <c r="I201" i="40"/>
  <c r="I227" i="40"/>
  <c r="I123" i="40"/>
  <c r="B45" i="40"/>
  <c r="I435" i="40"/>
  <c r="S591" i="40"/>
  <c r="G45" i="40"/>
  <c r="G19" i="40" s="1"/>
  <c r="I305" i="40"/>
  <c r="R19" i="40"/>
  <c r="I279" i="40"/>
  <c r="E45" i="40"/>
  <c r="E19" i="40" s="1"/>
  <c r="I357" i="40"/>
  <c r="I331" i="40"/>
  <c r="S45" i="40"/>
  <c r="AJ45" i="40" s="1"/>
  <c r="S617" i="40"/>
  <c r="AG617" i="40" s="1"/>
  <c r="S643" i="40" l="1"/>
  <c r="L97" i="40"/>
  <c r="B19" i="40"/>
  <c r="I19" i="40" s="1"/>
  <c r="I45" i="40"/>
  <c r="AH35" i="40"/>
  <c r="AG35" i="40"/>
  <c r="AI399" i="40" l="1"/>
  <c r="AI165" i="40"/>
  <c r="AA35" i="40"/>
  <c r="AI228" i="40"/>
  <c r="AD35" i="40"/>
  <c r="AI358" i="40"/>
  <c r="AI425" i="40"/>
  <c r="AI191" i="40"/>
  <c r="X35" i="40"/>
  <c r="W35" i="40"/>
  <c r="AI295" i="40"/>
  <c r="AI113" i="40"/>
  <c r="V35" i="40"/>
  <c r="AI332" i="40"/>
  <c r="AF35" i="40"/>
  <c r="Y35" i="40"/>
  <c r="AI436" i="40"/>
  <c r="AI347" i="40"/>
  <c r="AI202" i="40"/>
  <c r="AI410" i="40"/>
  <c r="AC35" i="40"/>
  <c r="AI254" i="40"/>
  <c r="AI306" i="40"/>
  <c r="AI217" i="40"/>
  <c r="AI321" i="40"/>
  <c r="AI176" i="40"/>
  <c r="AI280" i="40"/>
  <c r="Z35" i="40"/>
  <c r="AI243" i="40"/>
  <c r="AE35" i="40"/>
  <c r="AI150" i="40"/>
  <c r="AI139" i="40"/>
  <c r="AI269" i="40"/>
  <c r="AI373" i="40"/>
  <c r="AI384" i="40"/>
  <c r="S97" i="40"/>
  <c r="L19" i="40"/>
  <c r="Q35" i="40"/>
  <c r="Q9" i="40" s="1"/>
  <c r="AH46" i="40"/>
  <c r="AE46" i="40"/>
  <c r="AG46" i="40"/>
  <c r="AD46" i="40"/>
  <c r="AA46" i="40"/>
  <c r="W46" i="40"/>
  <c r="X46" i="40"/>
  <c r="Z46" i="40"/>
  <c r="AF46" i="40"/>
  <c r="AC46" i="40"/>
  <c r="Y46" i="40"/>
  <c r="AI406" i="40" l="1"/>
  <c r="S436" i="40"/>
  <c r="AI172" i="40"/>
  <c r="S150" i="40"/>
  <c r="S332" i="40"/>
  <c r="S410" i="40"/>
  <c r="AI224" i="40"/>
  <c r="Z42" i="40"/>
  <c r="AD42" i="40"/>
  <c r="S254" i="40"/>
  <c r="S139" i="40"/>
  <c r="AI354" i="40"/>
  <c r="AI146" i="40"/>
  <c r="AC42" i="40"/>
  <c r="AF42" i="40"/>
  <c r="S399" i="40"/>
  <c r="S321" i="40"/>
  <c r="S384" i="40"/>
  <c r="M35" i="40"/>
  <c r="M9" i="40" s="1"/>
  <c r="X42" i="40"/>
  <c r="AI432" i="40"/>
  <c r="S217" i="40"/>
  <c r="AI198" i="40"/>
  <c r="AE42" i="40"/>
  <c r="S228" i="40"/>
  <c r="S165" i="40"/>
  <c r="O35" i="40"/>
  <c r="O9" i="40" s="1"/>
  <c r="S373" i="40"/>
  <c r="L35" i="40"/>
  <c r="S113" i="40"/>
  <c r="S295" i="40"/>
  <c r="Y42" i="40"/>
  <c r="V42" i="40"/>
  <c r="AI120" i="40"/>
  <c r="V46" i="40"/>
  <c r="AI46" i="40" s="1"/>
  <c r="AI124" i="40"/>
  <c r="S243" i="40"/>
  <c r="S347" i="40"/>
  <c r="S358" i="40"/>
  <c r="R35" i="40"/>
  <c r="R9" i="40" s="1"/>
  <c r="AI276" i="40"/>
  <c r="W42" i="40"/>
  <c r="AI302" i="40"/>
  <c r="AI328" i="40"/>
  <c r="AI250" i="40"/>
  <c r="AI380" i="40"/>
  <c r="AA42" i="40"/>
  <c r="S191" i="40"/>
  <c r="S176" i="40"/>
  <c r="S269" i="40"/>
  <c r="AI35" i="40"/>
  <c r="AH42" i="40"/>
  <c r="S280" i="40"/>
  <c r="AG42" i="40"/>
  <c r="S306" i="40"/>
  <c r="N35" i="40"/>
  <c r="N9" i="40" s="1"/>
  <c r="S425" i="40"/>
  <c r="S202" i="40"/>
  <c r="M46" i="40"/>
  <c r="M20" i="40" s="1"/>
  <c r="R46" i="40"/>
  <c r="R20" i="40" s="1"/>
  <c r="Q46" i="40"/>
  <c r="Q20" i="40" s="1"/>
  <c r="O46" i="40"/>
  <c r="O20" i="40" s="1"/>
  <c r="N46" i="40"/>
  <c r="N20" i="40" s="1"/>
  <c r="S354" i="40" l="1"/>
  <c r="D35" i="40"/>
  <c r="D9" i="40" s="1"/>
  <c r="I243" i="40"/>
  <c r="S380" i="40"/>
  <c r="I280" i="40"/>
  <c r="I410" i="40"/>
  <c r="I384" i="40"/>
  <c r="I139" i="40"/>
  <c r="I254" i="40"/>
  <c r="Q42" i="40"/>
  <c r="Q16" i="40" s="1"/>
  <c r="S224" i="40"/>
  <c r="I306" i="40"/>
  <c r="AI405" i="40"/>
  <c r="AI275" i="40"/>
  <c r="C35" i="40"/>
  <c r="C9" i="40" s="1"/>
  <c r="I399" i="40"/>
  <c r="R42" i="40"/>
  <c r="R16" i="40" s="1"/>
  <c r="B35" i="40"/>
  <c r="I113" i="40"/>
  <c r="I332" i="40"/>
  <c r="S250" i="40"/>
  <c r="P71" i="40"/>
  <c r="S487" i="40"/>
  <c r="S35" i="40"/>
  <c r="AJ35" i="40" s="1"/>
  <c r="S120" i="40"/>
  <c r="L42" i="40"/>
  <c r="O42" i="40"/>
  <c r="I217" i="40"/>
  <c r="AI301" i="40"/>
  <c r="I165" i="40"/>
  <c r="I436" i="40"/>
  <c r="S302" i="40"/>
  <c r="AI379" i="40"/>
  <c r="S328" i="40"/>
  <c r="AI431" i="40"/>
  <c r="I347" i="40"/>
  <c r="L46" i="40"/>
  <c r="S124" i="40"/>
  <c r="M42" i="40"/>
  <c r="G35" i="40"/>
  <c r="G9" i="40" s="1"/>
  <c r="I269" i="40"/>
  <c r="E35" i="40"/>
  <c r="E9" i="40" s="1"/>
  <c r="I176" i="40"/>
  <c r="I191" i="40"/>
  <c r="N42" i="40"/>
  <c r="S276" i="40"/>
  <c r="AI42" i="40"/>
  <c r="I425" i="40"/>
  <c r="I202" i="40"/>
  <c r="I358" i="40"/>
  <c r="I321" i="40"/>
  <c r="S432" i="40"/>
  <c r="S198" i="40"/>
  <c r="H35" i="40"/>
  <c r="H9" i="40" s="1"/>
  <c r="S146" i="40"/>
  <c r="I373" i="40"/>
  <c r="AI353" i="40"/>
  <c r="AI327" i="40"/>
  <c r="I150" i="40"/>
  <c r="I228" i="40"/>
  <c r="I295" i="40"/>
  <c r="S172" i="40"/>
  <c r="S406" i="40"/>
  <c r="D46" i="40"/>
  <c r="D20" i="40" s="1"/>
  <c r="G46" i="40"/>
  <c r="G20" i="40" s="1"/>
  <c r="H46" i="40"/>
  <c r="H20" i="40" s="1"/>
  <c r="E46" i="40"/>
  <c r="E20" i="40" s="1"/>
  <c r="C46" i="40"/>
  <c r="C20" i="40" s="1"/>
  <c r="AG41" i="40" l="1"/>
  <c r="AH41" i="40"/>
  <c r="Z41" i="40"/>
  <c r="AI223" i="40"/>
  <c r="I302" i="40"/>
  <c r="I380" i="40"/>
  <c r="I250" i="40"/>
  <c r="AI249" i="40"/>
  <c r="C42" i="40"/>
  <c r="H42" i="40"/>
  <c r="H16" i="40" s="1"/>
  <c r="S431" i="40"/>
  <c r="AD41" i="40"/>
  <c r="I406" i="40"/>
  <c r="S275" i="40"/>
  <c r="S42" i="40"/>
  <c r="AJ42" i="40" s="1"/>
  <c r="AA41" i="40"/>
  <c r="AI197" i="40"/>
  <c r="I276" i="40"/>
  <c r="S327" i="40"/>
  <c r="I198" i="40"/>
  <c r="AI145" i="40"/>
  <c r="I35" i="40"/>
  <c r="I328" i="40"/>
  <c r="S301" i="40"/>
  <c r="I172" i="40"/>
  <c r="S405" i="40"/>
  <c r="E42" i="40"/>
  <c r="AE41" i="40"/>
  <c r="AF41" i="40"/>
  <c r="AC41" i="40"/>
  <c r="I224" i="40"/>
  <c r="S353" i="40"/>
  <c r="I354" i="40"/>
  <c r="B46" i="40"/>
  <c r="I124" i="40"/>
  <c r="AI119" i="40"/>
  <c r="V41" i="40"/>
  <c r="Y41" i="40"/>
  <c r="I146" i="40"/>
  <c r="G42" i="40"/>
  <c r="G16" i="40" s="1"/>
  <c r="L20" i="40"/>
  <c r="S46" i="40"/>
  <c r="AJ46" i="40" s="1"/>
  <c r="S71" i="40"/>
  <c r="P19" i="40"/>
  <c r="S19" i="40" s="1"/>
  <c r="T19" i="40" s="1"/>
  <c r="AI171" i="40"/>
  <c r="X41" i="40"/>
  <c r="W41" i="40"/>
  <c r="D42" i="40"/>
  <c r="S379" i="40"/>
  <c r="I432" i="40"/>
  <c r="I120" i="40"/>
  <c r="B42" i="40"/>
  <c r="S223" i="40" l="1"/>
  <c r="I405" i="40"/>
  <c r="R41" i="40"/>
  <c r="R15" i="40" s="1"/>
  <c r="AI41" i="40"/>
  <c r="I275" i="40"/>
  <c r="N41" i="40"/>
  <c r="N15" i="40" s="1"/>
  <c r="I353" i="40"/>
  <c r="I42" i="40"/>
  <c r="I301" i="40"/>
  <c r="S145" i="40"/>
  <c r="L41" i="40"/>
  <c r="S119" i="40"/>
  <c r="I379" i="40"/>
  <c r="M41" i="40"/>
  <c r="M15" i="40" s="1"/>
  <c r="O41" i="40"/>
  <c r="I431" i="40"/>
  <c r="B20" i="40"/>
  <c r="I20" i="40" s="1"/>
  <c r="I46" i="40"/>
  <c r="Q41" i="40"/>
  <c r="Q15" i="40" s="1"/>
  <c r="S197" i="40"/>
  <c r="I327" i="40"/>
  <c r="S249" i="40"/>
  <c r="S171" i="40"/>
  <c r="I223" i="40" l="1"/>
  <c r="I249" i="40"/>
  <c r="I145" i="40"/>
  <c r="I171" i="40"/>
  <c r="H41" i="40"/>
  <c r="H15" i="40" s="1"/>
  <c r="D41" i="40"/>
  <c r="D15" i="40" s="1"/>
  <c r="I197" i="40"/>
  <c r="L15" i="40"/>
  <c r="S41" i="40"/>
  <c r="AJ41" i="40" s="1"/>
  <c r="E41" i="40"/>
  <c r="E93" i="40"/>
  <c r="I93" i="40" s="1"/>
  <c r="I587" i="40"/>
  <c r="C41" i="40"/>
  <c r="C15" i="40" s="1"/>
  <c r="I119" i="40"/>
  <c r="B41" i="40"/>
  <c r="G41" i="40"/>
  <c r="G15" i="40" s="1"/>
  <c r="E15" i="40" l="1"/>
  <c r="B15" i="40"/>
  <c r="I15" i="40" s="1"/>
  <c r="I41" i="40"/>
  <c r="O93" i="40"/>
  <c r="S587" i="40"/>
  <c r="P72" i="40" l="1"/>
  <c r="S488" i="40"/>
  <c r="S93" i="40"/>
  <c r="O15" i="40"/>
  <c r="P20" i="40" l="1"/>
  <c r="S20" i="40" s="1"/>
  <c r="T20" i="40" s="1"/>
  <c r="S72" i="40"/>
  <c r="E94" i="40"/>
  <c r="E16" i="40" s="1"/>
  <c r="D94" i="40"/>
  <c r="D16" i="40" s="1"/>
  <c r="C94" i="40"/>
  <c r="C16" i="40" s="1"/>
  <c r="I491" i="40"/>
  <c r="I492" i="40"/>
  <c r="I518" i="40"/>
  <c r="I517" i="40"/>
  <c r="I543" i="40"/>
  <c r="I544" i="40"/>
  <c r="I569" i="40"/>
  <c r="I570" i="40"/>
  <c r="AH50" i="40" l="1"/>
  <c r="AI258" i="40"/>
  <c r="AI440" i="40"/>
  <c r="AI336" i="40"/>
  <c r="I596" i="40"/>
  <c r="B102" i="40"/>
  <c r="I102" i="40" s="1"/>
  <c r="AI388" i="40"/>
  <c r="AA50" i="40"/>
  <c r="W50" i="40"/>
  <c r="B101" i="40"/>
  <c r="I101" i="40" s="1"/>
  <c r="I595" i="40"/>
  <c r="Z50" i="40"/>
  <c r="AI284" i="40"/>
  <c r="AD50" i="40"/>
  <c r="Y50" i="40"/>
  <c r="I466" i="40"/>
  <c r="F76" i="40"/>
  <c r="AI232" i="40"/>
  <c r="AI362" i="40"/>
  <c r="AC50" i="40"/>
  <c r="S483" i="40"/>
  <c r="P67" i="40"/>
  <c r="AG50" i="40"/>
  <c r="I465" i="40"/>
  <c r="F75" i="40"/>
  <c r="AI310" i="40"/>
  <c r="AF50" i="40"/>
  <c r="AI414" i="40"/>
  <c r="X50" i="40"/>
  <c r="AI128" i="40"/>
  <c r="V50" i="40"/>
  <c r="AI154" i="40"/>
  <c r="AE50" i="40"/>
  <c r="AI206" i="40"/>
  <c r="AI180" i="40"/>
  <c r="P101" i="40"/>
  <c r="P23" i="40" s="1"/>
  <c r="O94" i="40"/>
  <c r="O16" i="40" s="1"/>
  <c r="P102" i="40"/>
  <c r="P24" i="40" s="1"/>
  <c r="M94" i="40"/>
  <c r="M16" i="40" s="1"/>
  <c r="N94" i="40"/>
  <c r="N16" i="40" s="1"/>
  <c r="AI413" i="40" l="1"/>
  <c r="AI335" i="40"/>
  <c r="AI153" i="40"/>
  <c r="AC49" i="40"/>
  <c r="AI127" i="40"/>
  <c r="V49" i="40"/>
  <c r="AI179" i="40"/>
  <c r="AD49" i="40"/>
  <c r="B94" i="40"/>
  <c r="I588" i="40"/>
  <c r="L101" i="40"/>
  <c r="S101" i="40" s="1"/>
  <c r="S595" i="40"/>
  <c r="AI231" i="40"/>
  <c r="S128" i="40"/>
  <c r="AI361" i="40"/>
  <c r="AI439" i="40"/>
  <c r="Z49" i="40"/>
  <c r="AI50" i="40"/>
  <c r="AH49" i="40"/>
  <c r="AA49" i="40"/>
  <c r="P15" i="40"/>
  <c r="S15" i="40" s="1"/>
  <c r="T15" i="40" s="1"/>
  <c r="S67" i="40"/>
  <c r="F24" i="40"/>
  <c r="I76" i="40"/>
  <c r="X49" i="40"/>
  <c r="AI205" i="40"/>
  <c r="AE49" i="40"/>
  <c r="W49" i="40"/>
  <c r="AF49" i="40"/>
  <c r="F23" i="40"/>
  <c r="I75" i="40"/>
  <c r="AI387" i="40"/>
  <c r="L102" i="40"/>
  <c r="S102" i="40" s="1"/>
  <c r="S596" i="40"/>
  <c r="AG49" i="40"/>
  <c r="Y49" i="40"/>
  <c r="AI283" i="40"/>
  <c r="AI257" i="40"/>
  <c r="AI309" i="40"/>
  <c r="O49" i="40" l="1"/>
  <c r="O23" i="40" s="1"/>
  <c r="S335" i="40"/>
  <c r="Q49" i="40"/>
  <c r="Q23" i="40" s="1"/>
  <c r="S361" i="40"/>
  <c r="S309" i="40"/>
  <c r="I128" i="40"/>
  <c r="S283" i="40"/>
  <c r="S205" i="40"/>
  <c r="I94" i="40"/>
  <c r="B16" i="40"/>
  <c r="S413" i="40"/>
  <c r="S127" i="40"/>
  <c r="L49" i="40"/>
  <c r="S588" i="40"/>
  <c r="L94" i="40"/>
  <c r="S179" i="40"/>
  <c r="AI49" i="40"/>
  <c r="S153" i="40"/>
  <c r="S231" i="40"/>
  <c r="N52" i="40"/>
  <c r="N26" i="40" s="1"/>
  <c r="I335" i="40"/>
  <c r="I361" i="40"/>
  <c r="R52" i="40"/>
  <c r="R26" i="40" s="1"/>
  <c r="M52" i="40"/>
  <c r="M26" i="40" s="1"/>
  <c r="O52" i="40"/>
  <c r="O26" i="40" s="1"/>
  <c r="Q52" i="40"/>
  <c r="Q26" i="40" s="1"/>
  <c r="S439" i="40" l="1"/>
  <c r="S257" i="40"/>
  <c r="I387" i="40"/>
  <c r="M49" i="40"/>
  <c r="M23" i="40" s="1"/>
  <c r="I309" i="40"/>
  <c r="S232" i="40"/>
  <c r="I257" i="40"/>
  <c r="C49" i="40"/>
  <c r="C23" i="40" s="1"/>
  <c r="S414" i="40"/>
  <c r="S387" i="40"/>
  <c r="R49" i="40"/>
  <c r="R23" i="40" s="1"/>
  <c r="D49" i="40"/>
  <c r="D23" i="40" s="1"/>
  <c r="S94" i="40"/>
  <c r="L16" i="40"/>
  <c r="I179" i="40"/>
  <c r="H49" i="40"/>
  <c r="H23" i="40" s="1"/>
  <c r="S310" i="40"/>
  <c r="S440" i="40"/>
  <c r="S362" i="40"/>
  <c r="L23" i="40"/>
  <c r="L50" i="40"/>
  <c r="I205" i="40"/>
  <c r="S284" i="40"/>
  <c r="N49" i="40"/>
  <c r="N23" i="40" s="1"/>
  <c r="E49" i="40"/>
  <c r="E23" i="40" s="1"/>
  <c r="I413" i="40"/>
  <c r="I283" i="40"/>
  <c r="S206" i="40"/>
  <c r="S130" i="40"/>
  <c r="L52" i="40"/>
  <c r="I439" i="40"/>
  <c r="N50" i="40"/>
  <c r="N24" i="40" s="1"/>
  <c r="G49" i="40"/>
  <c r="G23" i="40" s="1"/>
  <c r="S336" i="40"/>
  <c r="I153" i="40"/>
  <c r="M50" i="40"/>
  <c r="M24" i="40" s="1"/>
  <c r="B49" i="40"/>
  <c r="I127" i="40"/>
  <c r="S180" i="40"/>
  <c r="I231" i="40"/>
  <c r="S258" i="40"/>
  <c r="O50" i="40"/>
  <c r="O24" i="40" s="1"/>
  <c r="R50" i="40"/>
  <c r="R24" i="40" s="1"/>
  <c r="G52" i="40"/>
  <c r="G26" i="40" s="1"/>
  <c r="H52" i="40"/>
  <c r="H26" i="40" s="1"/>
  <c r="D52" i="40"/>
  <c r="D26" i="40" s="1"/>
  <c r="E52" i="40"/>
  <c r="E26" i="40" s="1"/>
  <c r="C52" i="40"/>
  <c r="C26" i="40" s="1"/>
  <c r="D50" i="40"/>
  <c r="D24" i="40" s="1"/>
  <c r="I362" i="40"/>
  <c r="G50" i="40" l="1"/>
  <c r="G24" i="40" s="1"/>
  <c r="I284" i="40"/>
  <c r="S154" i="40"/>
  <c r="C50" i="40"/>
  <c r="C24" i="40" s="1"/>
  <c r="S49" i="40"/>
  <c r="AJ49" i="40" s="1"/>
  <c r="I388" i="40"/>
  <c r="S23" i="40"/>
  <c r="I310" i="40"/>
  <c r="S388" i="40"/>
  <c r="B52" i="40"/>
  <c r="I130" i="40"/>
  <c r="L24" i="40"/>
  <c r="E50" i="40"/>
  <c r="E24" i="40" s="1"/>
  <c r="I206" i="40"/>
  <c r="I440" i="40"/>
  <c r="I414" i="40"/>
  <c r="I258" i="40"/>
  <c r="I154" i="40"/>
  <c r="B50" i="40"/>
  <c r="I232" i="40"/>
  <c r="I49" i="40"/>
  <c r="B23" i="40"/>
  <c r="I23" i="40" s="1"/>
  <c r="T23" i="40" s="1"/>
  <c r="I180" i="40"/>
  <c r="I336" i="40"/>
  <c r="Q50" i="40"/>
  <c r="Q24" i="40" s="1"/>
  <c r="S52" i="40"/>
  <c r="AJ52" i="40" s="1"/>
  <c r="L26" i="40"/>
  <c r="S26" i="40" s="1"/>
  <c r="H50" i="40"/>
  <c r="H24" i="40" s="1"/>
  <c r="S50" i="40" l="1"/>
  <c r="AJ50" i="40" s="1"/>
  <c r="I50" i="40"/>
  <c r="B24" i="40"/>
  <c r="I24" i="40" s="1"/>
  <c r="S24" i="40"/>
  <c r="I52" i="40"/>
  <c r="B26" i="40"/>
  <c r="I26" i="40" s="1"/>
  <c r="AI138" i="40" l="1"/>
  <c r="Y38" i="40"/>
  <c r="AD38" i="40"/>
  <c r="AI320" i="40"/>
  <c r="X38" i="40"/>
  <c r="AI246" i="40"/>
  <c r="AI164" i="40"/>
  <c r="AI142" i="40"/>
  <c r="AI324" i="40"/>
  <c r="AI220" i="40"/>
  <c r="AI267" i="40"/>
  <c r="AE38" i="40"/>
  <c r="AI215" i="40"/>
  <c r="AI294" i="40"/>
  <c r="AI137" i="40"/>
  <c r="AI346" i="40"/>
  <c r="AI424" i="40"/>
  <c r="AI111" i="40"/>
  <c r="W38" i="40"/>
  <c r="AI194" i="40"/>
  <c r="AI397" i="40"/>
  <c r="AI398" i="40"/>
  <c r="AI298" i="40"/>
  <c r="AI163" i="40"/>
  <c r="AI293" i="40"/>
  <c r="AI272" i="40"/>
  <c r="AH38" i="40"/>
  <c r="AI428" i="40"/>
  <c r="AC38" i="40"/>
  <c r="AG38" i="40"/>
  <c r="AI376" i="40"/>
  <c r="AI190" i="40"/>
  <c r="AI402" i="40"/>
  <c r="AI168" i="40"/>
  <c r="AI372" i="40"/>
  <c r="AI242" i="40"/>
  <c r="T24" i="40"/>
  <c r="AI319" i="40"/>
  <c r="AI423" i="40"/>
  <c r="AI116" i="40"/>
  <c r="V38" i="40"/>
  <c r="Z38" i="40"/>
  <c r="AI268" i="40"/>
  <c r="AI189" i="40"/>
  <c r="AI345" i="40"/>
  <c r="AI216" i="40"/>
  <c r="AI371" i="40"/>
  <c r="AA38" i="40"/>
  <c r="AF38" i="40"/>
  <c r="AI350" i="40"/>
  <c r="AA34" i="40"/>
  <c r="AG34" i="40"/>
  <c r="W34" i="40"/>
  <c r="AC34" i="40"/>
  <c r="AH34" i="40"/>
  <c r="X34" i="40"/>
  <c r="AD34" i="40"/>
  <c r="AE34" i="40"/>
  <c r="AF34" i="40"/>
  <c r="Y34" i="40"/>
  <c r="Z34" i="40"/>
  <c r="AI38" i="40" l="1"/>
  <c r="AI219" i="40"/>
  <c r="S194" i="40"/>
  <c r="S138" i="40"/>
  <c r="AI427" i="40"/>
  <c r="R38" i="40"/>
  <c r="R12" i="40" s="1"/>
  <c r="AI323" i="40"/>
  <c r="S272" i="40"/>
  <c r="S220" i="40"/>
  <c r="AG37" i="40"/>
  <c r="X37" i="40"/>
  <c r="S428" i="40"/>
  <c r="S246" i="40"/>
  <c r="S293" i="40"/>
  <c r="S345" i="40"/>
  <c r="M38" i="40"/>
  <c r="Y37" i="40"/>
  <c r="AI115" i="40"/>
  <c r="V37" i="40"/>
  <c r="AI152" i="40"/>
  <c r="AI412" i="40"/>
  <c r="AI297" i="40"/>
  <c r="S424" i="40"/>
  <c r="S294" i="40"/>
  <c r="S402" i="40"/>
  <c r="S371" i="40"/>
  <c r="S298" i="40"/>
  <c r="S164" i="40"/>
  <c r="S137" i="40"/>
  <c r="AI349" i="40"/>
  <c r="AI167" i="40"/>
  <c r="AH37" i="40"/>
  <c r="S346" i="40"/>
  <c r="S350" i="40"/>
  <c r="O38" i="40"/>
  <c r="O12" i="40" s="1"/>
  <c r="S216" i="40"/>
  <c r="N38" i="40"/>
  <c r="S242" i="40"/>
  <c r="W37" i="40"/>
  <c r="S142" i="40"/>
  <c r="S319" i="40"/>
  <c r="AI271" i="40"/>
  <c r="AI245" i="40"/>
  <c r="V34" i="40"/>
  <c r="AI34" i="40" s="1"/>
  <c r="AI112" i="40"/>
  <c r="AE37" i="40"/>
  <c r="S215" i="40"/>
  <c r="S398" i="40"/>
  <c r="S189" i="40"/>
  <c r="Z37" i="40"/>
  <c r="L38" i="40"/>
  <c r="S116" i="40"/>
  <c r="AI193" i="40"/>
  <c r="AA37" i="40"/>
  <c r="S324" i="40"/>
  <c r="AF37" i="40"/>
  <c r="S168" i="40"/>
  <c r="S376" i="40"/>
  <c r="AI375" i="40"/>
  <c r="S163" i="40"/>
  <c r="S423" i="40"/>
  <c r="S267" i="40"/>
  <c r="Q38" i="40"/>
  <c r="Q12" i="40" s="1"/>
  <c r="S111" i="40"/>
  <c r="AC37" i="40"/>
  <c r="S320" i="40"/>
  <c r="AD37" i="40"/>
  <c r="AI401" i="40"/>
  <c r="AI141" i="40"/>
  <c r="S372" i="40"/>
  <c r="S190" i="40"/>
  <c r="S397" i="40"/>
  <c r="S268" i="40"/>
  <c r="M34" i="40"/>
  <c r="M8" i="40" s="1"/>
  <c r="Q34" i="40"/>
  <c r="Q8" i="40" s="1"/>
  <c r="O34" i="40"/>
  <c r="O8" i="40" s="1"/>
  <c r="N34" i="40"/>
  <c r="R34" i="40"/>
  <c r="R8" i="40" s="1"/>
  <c r="I268" i="40"/>
  <c r="AG33" i="40"/>
  <c r="Z33" i="40"/>
  <c r="AF33" i="40"/>
  <c r="AC33" i="40"/>
  <c r="AA33" i="40"/>
  <c r="X33" i="40"/>
  <c r="AD33" i="40"/>
  <c r="W33" i="40"/>
  <c r="AH33" i="40"/>
  <c r="Y33" i="40"/>
  <c r="AE33" i="40"/>
  <c r="S323" i="40" l="1"/>
  <c r="S375" i="40"/>
  <c r="I220" i="40"/>
  <c r="AI204" i="40"/>
  <c r="AI334" i="40"/>
  <c r="I402" i="40"/>
  <c r="S401" i="40"/>
  <c r="I272" i="40"/>
  <c r="I376" i="40"/>
  <c r="I298" i="40"/>
  <c r="AI360" i="40"/>
  <c r="L34" i="40"/>
  <c r="S112" i="40"/>
  <c r="I350" i="40"/>
  <c r="C38" i="40"/>
  <c r="I242" i="40"/>
  <c r="S167" i="40"/>
  <c r="AI37" i="40"/>
  <c r="I397" i="40"/>
  <c r="I163" i="40"/>
  <c r="S219" i="40"/>
  <c r="R37" i="40"/>
  <c r="R11" i="40" s="1"/>
  <c r="S271" i="40"/>
  <c r="I345" i="40"/>
  <c r="I142" i="40"/>
  <c r="I371" i="40"/>
  <c r="AI241" i="40"/>
  <c r="V33" i="40"/>
  <c r="S412" i="40"/>
  <c r="E38" i="40"/>
  <c r="E12" i="40" s="1"/>
  <c r="I111" i="40"/>
  <c r="M37" i="40"/>
  <c r="I138" i="40"/>
  <c r="H38" i="40"/>
  <c r="H12" i="40" s="1"/>
  <c r="S427" i="40"/>
  <c r="I294" i="40"/>
  <c r="S152" i="40"/>
  <c r="G38" i="40"/>
  <c r="G12" i="40" s="1"/>
  <c r="I424" i="40"/>
  <c r="AI386" i="40"/>
  <c r="I189" i="40"/>
  <c r="I216" i="40"/>
  <c r="I168" i="40"/>
  <c r="I215" i="40"/>
  <c r="N37" i="40"/>
  <c r="I398" i="40"/>
  <c r="AI256" i="40"/>
  <c r="I372" i="40"/>
  <c r="S245" i="40"/>
  <c r="I293" i="40"/>
  <c r="I164" i="40"/>
  <c r="O37" i="40"/>
  <c r="I428" i="40"/>
  <c r="I137" i="40"/>
  <c r="I423" i="40"/>
  <c r="I190" i="40"/>
  <c r="I346" i="40"/>
  <c r="B38" i="40"/>
  <c r="I116" i="40"/>
  <c r="D38" i="40"/>
  <c r="I324" i="40"/>
  <c r="AI438" i="40"/>
  <c r="AI282" i="40"/>
  <c r="I194" i="40"/>
  <c r="S141" i="40"/>
  <c r="I267" i="40"/>
  <c r="I319" i="40"/>
  <c r="I246" i="40"/>
  <c r="S297" i="40"/>
  <c r="Q37" i="40"/>
  <c r="Q11" i="40" s="1"/>
  <c r="S349" i="40"/>
  <c r="I320" i="40"/>
  <c r="AI308" i="40"/>
  <c r="L37" i="40"/>
  <c r="S115" i="40"/>
  <c r="S193" i="40"/>
  <c r="S38" i="40"/>
  <c r="AJ38" i="40" s="1"/>
  <c r="O33" i="40"/>
  <c r="N33" i="40"/>
  <c r="E34" i="40"/>
  <c r="E8" i="40" s="1"/>
  <c r="G34" i="40"/>
  <c r="G8" i="40" s="1"/>
  <c r="M33" i="40"/>
  <c r="M7" i="40" s="1"/>
  <c r="Q33" i="40"/>
  <c r="R33" i="40"/>
  <c r="H34" i="40"/>
  <c r="H8" i="40" s="1"/>
  <c r="D34" i="40"/>
  <c r="Z48" i="40"/>
  <c r="AE48" i="40"/>
  <c r="AD48" i="40"/>
  <c r="AC48" i="40"/>
  <c r="C34" i="40"/>
  <c r="C8" i="40" s="1"/>
  <c r="I375" i="40" l="1"/>
  <c r="I412" i="40"/>
  <c r="D37" i="40"/>
  <c r="AI178" i="40"/>
  <c r="X48" i="40"/>
  <c r="I245" i="40"/>
  <c r="I271" i="40"/>
  <c r="I193" i="40"/>
  <c r="W48" i="40"/>
  <c r="S438" i="40"/>
  <c r="AA48" i="40"/>
  <c r="I219" i="40"/>
  <c r="S386" i="40"/>
  <c r="S37" i="40"/>
  <c r="AJ37" i="40" s="1"/>
  <c r="I38" i="40"/>
  <c r="I401" i="40"/>
  <c r="S360" i="40"/>
  <c r="I297" i="40"/>
  <c r="R7" i="40"/>
  <c r="C37" i="40"/>
  <c r="S34" i="40"/>
  <c r="AJ34" i="40" s="1"/>
  <c r="V48" i="40"/>
  <c r="AI126" i="40"/>
  <c r="I323" i="40"/>
  <c r="AF48" i="40"/>
  <c r="H37" i="40"/>
  <c r="H11" i="40" s="1"/>
  <c r="S241" i="40"/>
  <c r="L33" i="40"/>
  <c r="I141" i="40"/>
  <c r="AH48" i="40"/>
  <c r="B34" i="40"/>
  <c r="I112" i="40"/>
  <c r="G37" i="40"/>
  <c r="G11" i="40" s="1"/>
  <c r="I115" i="40"/>
  <c r="B37" i="40"/>
  <c r="S256" i="40"/>
  <c r="O7" i="40"/>
  <c r="S308" i="40"/>
  <c r="S282" i="40"/>
  <c r="S204" i="40"/>
  <c r="Q7" i="40"/>
  <c r="Y48" i="40"/>
  <c r="I427" i="40"/>
  <c r="AI33" i="40"/>
  <c r="E37" i="40"/>
  <c r="I152" i="40"/>
  <c r="S334" i="40"/>
  <c r="AG48" i="40"/>
  <c r="I349" i="40"/>
  <c r="I167" i="40"/>
  <c r="G33" i="40"/>
  <c r="D33" i="40"/>
  <c r="I282" i="40"/>
  <c r="H33" i="40"/>
  <c r="C33" i="40"/>
  <c r="E33" i="40"/>
  <c r="Q48" i="40" l="1"/>
  <c r="Q22" i="40" s="1"/>
  <c r="S178" i="40"/>
  <c r="E7" i="40"/>
  <c r="I256" i="40"/>
  <c r="S126" i="40"/>
  <c r="L48" i="40"/>
  <c r="I386" i="40"/>
  <c r="R48" i="40"/>
  <c r="R22" i="40" s="1"/>
  <c r="I37" i="40"/>
  <c r="H7" i="40"/>
  <c r="I204" i="40"/>
  <c r="I438" i="40"/>
  <c r="M48" i="40"/>
  <c r="M22" i="40" s="1"/>
  <c r="N48" i="40"/>
  <c r="I34" i="40"/>
  <c r="G7" i="40"/>
  <c r="O48" i="40"/>
  <c r="O22" i="40" s="1"/>
  <c r="I308" i="40"/>
  <c r="I241" i="40"/>
  <c r="B33" i="40"/>
  <c r="I360" i="40"/>
  <c r="AI48" i="40"/>
  <c r="C7" i="40"/>
  <c r="I334" i="40"/>
  <c r="S33" i="40"/>
  <c r="H48" i="40"/>
  <c r="H22" i="40" s="1"/>
  <c r="E48" i="40" l="1"/>
  <c r="E22" i="40" s="1"/>
  <c r="G48" i="40"/>
  <c r="G22" i="40" s="1"/>
  <c r="C48" i="40"/>
  <c r="C22" i="40" s="1"/>
  <c r="S48" i="40"/>
  <c r="AJ48" i="40" s="1"/>
  <c r="I178" i="40"/>
  <c r="I33" i="40"/>
  <c r="AJ33" i="40"/>
  <c r="I126" i="40"/>
  <c r="B48" i="40"/>
  <c r="D48" i="40"/>
  <c r="D90" i="40"/>
  <c r="D12" i="40" s="1"/>
  <c r="I48" i="40" l="1"/>
  <c r="C90" i="40"/>
  <c r="C12" i="40" s="1"/>
  <c r="N90" i="40"/>
  <c r="N12" i="40" s="1"/>
  <c r="B90" i="40" l="1"/>
  <c r="I584" i="40"/>
  <c r="M90" i="40"/>
  <c r="M12" i="40" s="1"/>
  <c r="L90" i="40" l="1"/>
  <c r="S584" i="40"/>
  <c r="I90" i="40"/>
  <c r="B12" i="40"/>
  <c r="I12" i="40" s="1"/>
  <c r="S90" i="40" l="1"/>
  <c r="L12" i="40"/>
  <c r="S12" i="40" s="1"/>
  <c r="T12" i="40" s="1"/>
  <c r="I537" i="40" l="1"/>
  <c r="I459" i="40" l="1"/>
  <c r="I485" i="40"/>
  <c r="AI329" i="40" l="1"/>
  <c r="AF43" i="40"/>
  <c r="AI199" i="40"/>
  <c r="W43" i="40"/>
  <c r="AI433" i="40"/>
  <c r="AI381" i="40"/>
  <c r="X43" i="40"/>
  <c r="Y43" i="40"/>
  <c r="AI407" i="40"/>
  <c r="AI251" i="40"/>
  <c r="AD43" i="40"/>
  <c r="Z43" i="40"/>
  <c r="AI303" i="40"/>
  <c r="I563" i="40"/>
  <c r="I574" i="40" s="1"/>
  <c r="F574" i="40"/>
  <c r="AC43" i="40"/>
  <c r="AH43" i="40"/>
  <c r="AI147" i="40"/>
  <c r="I511" i="40"/>
  <c r="I522" i="40" s="1"/>
  <c r="F522" i="40"/>
  <c r="AA43" i="40"/>
  <c r="AE43" i="40"/>
  <c r="AI173" i="40"/>
  <c r="F69" i="40"/>
  <c r="AG43" i="40"/>
  <c r="AI121" i="40"/>
  <c r="V43" i="40"/>
  <c r="AI277" i="40"/>
  <c r="AI225" i="40"/>
  <c r="AI355" i="40"/>
  <c r="S355" i="40"/>
  <c r="N43" i="40" l="1"/>
  <c r="S303" i="40"/>
  <c r="S251" i="40"/>
  <c r="S199" i="40"/>
  <c r="O43" i="40"/>
  <c r="D575" i="40"/>
  <c r="E575" i="40"/>
  <c r="F575" i="40"/>
  <c r="G575" i="40"/>
  <c r="C575" i="40"/>
  <c r="B575" i="40"/>
  <c r="H575" i="40"/>
  <c r="S407" i="40"/>
  <c r="S173" i="40"/>
  <c r="S329" i="40"/>
  <c r="P95" i="40"/>
  <c r="S381" i="40"/>
  <c r="AI43" i="40"/>
  <c r="S225" i="40"/>
  <c r="S277" i="40"/>
  <c r="Q43" i="40"/>
  <c r="M43" i="40"/>
  <c r="H523" i="40"/>
  <c r="B523" i="40"/>
  <c r="F523" i="40"/>
  <c r="G523" i="40"/>
  <c r="D523" i="40"/>
  <c r="E523" i="40"/>
  <c r="C523" i="40"/>
  <c r="L43" i="40"/>
  <c r="S121" i="40"/>
  <c r="F17" i="40"/>
  <c r="I69" i="40"/>
  <c r="S147" i="40"/>
  <c r="S433" i="40"/>
  <c r="R43" i="40"/>
  <c r="I615" i="40"/>
  <c r="I303" i="40" l="1"/>
  <c r="I433" i="40"/>
  <c r="I147" i="40"/>
  <c r="I381" i="40"/>
  <c r="I407" i="40"/>
  <c r="I199" i="40"/>
  <c r="I251" i="40"/>
  <c r="C43" i="40"/>
  <c r="I575" i="40"/>
  <c r="B43" i="40"/>
  <c r="I121" i="40"/>
  <c r="I523" i="40"/>
  <c r="I173" i="40"/>
  <c r="I355" i="40"/>
  <c r="D43" i="40"/>
  <c r="H43" i="40"/>
  <c r="I277" i="40"/>
  <c r="S43" i="40"/>
  <c r="AJ43" i="40" s="1"/>
  <c r="E43" i="40"/>
  <c r="G43" i="40"/>
  <c r="I225" i="40"/>
  <c r="I329" i="40"/>
  <c r="D652" i="40"/>
  <c r="E652" i="40"/>
  <c r="C652" i="40"/>
  <c r="S615" i="40"/>
  <c r="AG615" i="40" s="1"/>
  <c r="G95" i="40" l="1"/>
  <c r="G652" i="40"/>
  <c r="I641" i="40"/>
  <c r="H95" i="40"/>
  <c r="H17" i="40" s="1"/>
  <c r="H652" i="40"/>
  <c r="I43" i="40"/>
  <c r="N652" i="40"/>
  <c r="M652" i="40"/>
  <c r="O652" i="40"/>
  <c r="R95" i="40" l="1"/>
  <c r="R652" i="40"/>
  <c r="I486" i="40"/>
  <c r="F70" i="40"/>
  <c r="S641" i="40"/>
  <c r="Q95" i="40"/>
  <c r="Q652" i="40"/>
  <c r="G17" i="40"/>
  <c r="F18" i="40" l="1"/>
  <c r="I70" i="40"/>
  <c r="Q17" i="40"/>
  <c r="R17" i="40"/>
  <c r="D86" i="40" l="1"/>
  <c r="D8" i="40" s="1"/>
  <c r="N86" i="40" l="1"/>
  <c r="N8" i="40" s="1"/>
  <c r="B86" i="40" l="1"/>
  <c r="I580" i="40"/>
  <c r="I605" i="40" l="1"/>
  <c r="L86" i="40"/>
  <c r="S580" i="40"/>
  <c r="I86" i="40"/>
  <c r="B8" i="40"/>
  <c r="I8" i="40" s="1"/>
  <c r="S605" i="40" l="1"/>
  <c r="S86" i="40"/>
  <c r="L8" i="40"/>
  <c r="S8" i="40" s="1"/>
  <c r="T8" i="40" s="1"/>
  <c r="D89" i="40"/>
  <c r="D11" i="40" s="1"/>
  <c r="B87" i="40" l="1"/>
  <c r="I581" i="40"/>
  <c r="AG605" i="40"/>
  <c r="E89" i="40"/>
  <c r="N89" i="40"/>
  <c r="N11" i="40" s="1"/>
  <c r="E11" i="40" l="1"/>
  <c r="L87" i="40"/>
  <c r="S581" i="40"/>
  <c r="B89" i="40"/>
  <c r="I583" i="40"/>
  <c r="O89" i="40"/>
  <c r="C89" i="40"/>
  <c r="I87" i="40"/>
  <c r="B9" i="40"/>
  <c r="I9" i="40" s="1"/>
  <c r="O11" i="40" l="1"/>
  <c r="I89" i="40"/>
  <c r="B11" i="40"/>
  <c r="I11" i="40" s="1"/>
  <c r="S87" i="40"/>
  <c r="L9" i="40"/>
  <c r="S9" i="40" s="1"/>
  <c r="T9" i="40" s="1"/>
  <c r="L89" i="40"/>
  <c r="S583" i="40"/>
  <c r="M89" i="40"/>
  <c r="C11" i="40"/>
  <c r="D100" i="40"/>
  <c r="D22" i="40" s="1"/>
  <c r="S89" i="40" l="1"/>
  <c r="L11" i="40"/>
  <c r="M11" i="40"/>
  <c r="N100" i="40"/>
  <c r="N22" i="40" s="1"/>
  <c r="B100" i="40" l="1"/>
  <c r="I594" i="40"/>
  <c r="S11" i="40"/>
  <c r="T11" i="40" s="1"/>
  <c r="L100" i="40" l="1"/>
  <c r="S594" i="40"/>
  <c r="I100" i="40"/>
  <c r="B22" i="40"/>
  <c r="I22" i="40" s="1"/>
  <c r="S100" i="40" l="1"/>
  <c r="L22" i="40"/>
  <c r="S22" i="40" s="1"/>
  <c r="T22" i="40" s="1"/>
  <c r="D95" i="40" l="1"/>
  <c r="D17" i="40" s="1"/>
  <c r="E95" i="40"/>
  <c r="E17" i="40" s="1"/>
  <c r="O95" i="40" l="1"/>
  <c r="O17" i="40" s="1"/>
  <c r="N95" i="40"/>
  <c r="N17" i="40" s="1"/>
  <c r="B95" i="40" l="1"/>
  <c r="I589" i="40"/>
  <c r="C95" i="40"/>
  <c r="C600" i="40"/>
  <c r="C17" i="40" l="1"/>
  <c r="C106" i="40"/>
  <c r="L95" i="40"/>
  <c r="S589" i="40"/>
  <c r="M95" i="40"/>
  <c r="M600" i="40"/>
  <c r="I95" i="40"/>
  <c r="B17" i="40"/>
  <c r="I17" i="40" s="1"/>
  <c r="M17" i="40" l="1"/>
  <c r="M106" i="40"/>
  <c r="S95" i="40"/>
  <c r="L17" i="40"/>
  <c r="W39" i="40" l="1"/>
  <c r="AE39" i="40"/>
  <c r="AI325" i="40"/>
  <c r="AI299" i="40"/>
  <c r="AG39" i="40"/>
  <c r="AD39" i="40"/>
  <c r="AI429" i="40"/>
  <c r="AI351" i="40"/>
  <c r="AI221" i="40"/>
  <c r="AI273" i="40"/>
  <c r="AI143" i="40"/>
  <c r="AC39" i="40"/>
  <c r="E91" i="40"/>
  <c r="AA39" i="40"/>
  <c r="AI403" i="40"/>
  <c r="X39" i="40"/>
  <c r="AI247" i="40"/>
  <c r="AI377" i="40"/>
  <c r="I455" i="40"/>
  <c r="Y39" i="40"/>
  <c r="AI169" i="40"/>
  <c r="I533" i="40"/>
  <c r="AH39" i="40"/>
  <c r="Z39" i="40"/>
  <c r="AI195" i="40"/>
  <c r="V39" i="40"/>
  <c r="AI117" i="40"/>
  <c r="AF39" i="40"/>
  <c r="I541" i="40"/>
  <c r="F470" i="40"/>
  <c r="D99" i="40"/>
  <c r="AI281" i="40"/>
  <c r="AI333" i="40"/>
  <c r="I548" i="40" l="1"/>
  <c r="AD47" i="40"/>
  <c r="AI307" i="40"/>
  <c r="S273" i="40"/>
  <c r="AA47" i="40"/>
  <c r="AH47" i="40"/>
  <c r="M39" i="40"/>
  <c r="M13" i="40" s="1"/>
  <c r="AI411" i="40"/>
  <c r="AI359" i="40"/>
  <c r="AC47" i="40"/>
  <c r="D91" i="40"/>
  <c r="I91" i="40" s="1"/>
  <c r="I585" i="40"/>
  <c r="S169" i="40"/>
  <c r="S299" i="40"/>
  <c r="AI151" i="40"/>
  <c r="O91" i="40"/>
  <c r="S351" i="40"/>
  <c r="R39" i="40"/>
  <c r="AG47" i="40"/>
  <c r="Y47" i="40"/>
  <c r="AI177" i="40"/>
  <c r="S247" i="40"/>
  <c r="AI203" i="40"/>
  <c r="S429" i="40"/>
  <c r="Q39" i="40"/>
  <c r="V47" i="40"/>
  <c r="AI125" i="40"/>
  <c r="S117" i="40"/>
  <c r="L39" i="40"/>
  <c r="O39" i="40"/>
  <c r="AI255" i="40"/>
  <c r="S143" i="40"/>
  <c r="S377" i="40"/>
  <c r="S195" i="40"/>
  <c r="AF47" i="40"/>
  <c r="X47" i="40"/>
  <c r="I463" i="40"/>
  <c r="I470" i="40" s="1"/>
  <c r="F548" i="40"/>
  <c r="F549" i="40" s="1"/>
  <c r="S221" i="40"/>
  <c r="AE47" i="40"/>
  <c r="S325" i="40"/>
  <c r="AI229" i="40"/>
  <c r="AI437" i="40"/>
  <c r="N39" i="40"/>
  <c r="AI385" i="40"/>
  <c r="W47" i="40"/>
  <c r="Z47" i="40"/>
  <c r="S403" i="40"/>
  <c r="H549" i="40"/>
  <c r="G549" i="40"/>
  <c r="D549" i="40"/>
  <c r="C549" i="40"/>
  <c r="E549" i="40"/>
  <c r="B549" i="40"/>
  <c r="AI39" i="40"/>
  <c r="I489" i="40"/>
  <c r="N99" i="40"/>
  <c r="N47" i="40" l="1"/>
  <c r="N21" i="40" s="1"/>
  <c r="M47" i="40"/>
  <c r="M21" i="40" s="1"/>
  <c r="I195" i="40"/>
  <c r="I484" i="40"/>
  <c r="F68" i="40"/>
  <c r="I549" i="40"/>
  <c r="AI47" i="40"/>
  <c r="E39" i="40"/>
  <c r="I429" i="40"/>
  <c r="R47" i="40"/>
  <c r="R21" i="40" s="1"/>
  <c r="H39" i="40"/>
  <c r="I481" i="40"/>
  <c r="F65" i="40"/>
  <c r="Q13" i="40"/>
  <c r="I143" i="40"/>
  <c r="S125" i="40"/>
  <c r="L47" i="40"/>
  <c r="I351" i="40"/>
  <c r="O13" i="40"/>
  <c r="S255" i="40"/>
  <c r="S307" i="40"/>
  <c r="S359" i="40"/>
  <c r="S177" i="40"/>
  <c r="L13" i="40"/>
  <c r="S39" i="40"/>
  <c r="R13" i="40"/>
  <c r="I117" i="40"/>
  <c r="B39" i="40"/>
  <c r="S281" i="40"/>
  <c r="C39" i="40"/>
  <c r="O47" i="40"/>
  <c r="O21" i="40" s="1"/>
  <c r="I299" i="40"/>
  <c r="I169" i="40"/>
  <c r="I247" i="40"/>
  <c r="I221" i="40"/>
  <c r="I273" i="40"/>
  <c r="S333" i="40"/>
  <c r="S151" i="40"/>
  <c r="I377" i="40"/>
  <c r="I325" i="40"/>
  <c r="D39" i="40"/>
  <c r="I593" i="40"/>
  <c r="S437" i="40"/>
  <c r="Q47" i="40"/>
  <c r="Q21" i="40" s="1"/>
  <c r="S411" i="40"/>
  <c r="F73" i="40"/>
  <c r="I403" i="40"/>
  <c r="S385" i="40"/>
  <c r="N91" i="40"/>
  <c r="S91" i="40" s="1"/>
  <c r="S585" i="40"/>
  <c r="S229" i="40"/>
  <c r="G39" i="40"/>
  <c r="S203" i="40"/>
  <c r="H471" i="40"/>
  <c r="D471" i="40"/>
  <c r="B471" i="40"/>
  <c r="G471" i="40"/>
  <c r="F471" i="40"/>
  <c r="E471" i="40"/>
  <c r="C471" i="40"/>
  <c r="I177" i="40" l="1"/>
  <c r="I471" i="40"/>
  <c r="I385" i="40"/>
  <c r="AE40" i="40"/>
  <c r="Z40" i="40"/>
  <c r="AI196" i="40"/>
  <c r="AI222" i="40"/>
  <c r="AI378" i="40"/>
  <c r="AI248" i="40"/>
  <c r="AI170" i="40"/>
  <c r="S47" i="40"/>
  <c r="AJ47" i="40" s="1"/>
  <c r="E13" i="40"/>
  <c r="AG40" i="40"/>
  <c r="AA40" i="40"/>
  <c r="AI274" i="40"/>
  <c r="H47" i="40"/>
  <c r="H21" i="40" s="1"/>
  <c r="I125" i="40"/>
  <c r="B47" i="40"/>
  <c r="D85" i="40"/>
  <c r="AI404" i="40"/>
  <c r="I203" i="40"/>
  <c r="I151" i="40"/>
  <c r="X40" i="40"/>
  <c r="B85" i="40"/>
  <c r="I579" i="40"/>
  <c r="AI430" i="40"/>
  <c r="I333" i="40"/>
  <c r="C13" i="40"/>
  <c r="S593" i="40"/>
  <c r="I437" i="40"/>
  <c r="I281" i="40"/>
  <c r="I411" i="40"/>
  <c r="N13" i="40"/>
  <c r="AJ39" i="40"/>
  <c r="I68" i="40"/>
  <c r="F16" i="40"/>
  <c r="I16" i="40" s="1"/>
  <c r="Y40" i="40"/>
  <c r="V40" i="40"/>
  <c r="AI118" i="40"/>
  <c r="W40" i="40"/>
  <c r="AI300" i="40"/>
  <c r="I307" i="40"/>
  <c r="AH40" i="40"/>
  <c r="AI352" i="40"/>
  <c r="AI326" i="40"/>
  <c r="I229" i="40"/>
  <c r="E92" i="40"/>
  <c r="I359" i="40"/>
  <c r="AD40" i="40"/>
  <c r="D92" i="40"/>
  <c r="I586" i="40"/>
  <c r="C47" i="40"/>
  <c r="C21" i="40" s="1"/>
  <c r="D13" i="40"/>
  <c r="B13" i="40"/>
  <c r="I39" i="40"/>
  <c r="F13" i="40"/>
  <c r="I65" i="40"/>
  <c r="H13" i="40"/>
  <c r="AF40" i="40"/>
  <c r="AC40" i="40"/>
  <c r="AI144" i="40"/>
  <c r="E47" i="40"/>
  <c r="E21" i="40" s="1"/>
  <c r="G47" i="40"/>
  <c r="G21" i="40" s="1"/>
  <c r="D47" i="40"/>
  <c r="D21" i="40" s="1"/>
  <c r="I255" i="40"/>
  <c r="G13" i="40"/>
  <c r="F21" i="40"/>
  <c r="I73" i="40"/>
  <c r="I92" i="40" l="1"/>
  <c r="L85" i="40"/>
  <c r="S579" i="40"/>
  <c r="S222" i="40"/>
  <c r="O92" i="40"/>
  <c r="L40" i="40"/>
  <c r="S118" i="40"/>
  <c r="S300" i="40"/>
  <c r="M40" i="40"/>
  <c r="M14" i="40" s="1"/>
  <c r="S170" i="40"/>
  <c r="R40" i="40"/>
  <c r="S248" i="40"/>
  <c r="S144" i="40"/>
  <c r="Q40" i="40"/>
  <c r="AI40" i="40"/>
  <c r="S196" i="40"/>
  <c r="N40" i="40"/>
  <c r="I482" i="40"/>
  <c r="I496" i="40" s="1"/>
  <c r="F66" i="40"/>
  <c r="F496" i="40"/>
  <c r="I13" i="40"/>
  <c r="S326" i="40"/>
  <c r="N92" i="40"/>
  <c r="S586" i="40"/>
  <c r="N85" i="40"/>
  <c r="S378" i="40"/>
  <c r="S404" i="40"/>
  <c r="S352" i="40"/>
  <c r="O40" i="40"/>
  <c r="I85" i="40"/>
  <c r="B7" i="40"/>
  <c r="D7" i="40"/>
  <c r="S274" i="40"/>
  <c r="S430" i="40"/>
  <c r="I47" i="40"/>
  <c r="S92" i="40" l="1"/>
  <c r="I144" i="40"/>
  <c r="Q14" i="40"/>
  <c r="C40" i="40"/>
  <c r="I274" i="40"/>
  <c r="O14" i="40"/>
  <c r="I248" i="40"/>
  <c r="I118" i="40"/>
  <c r="B40" i="40"/>
  <c r="S40" i="40"/>
  <c r="L14" i="40"/>
  <c r="N7" i="40"/>
  <c r="N14" i="40"/>
  <c r="I222" i="40"/>
  <c r="I196" i="40"/>
  <c r="I352" i="40"/>
  <c r="I7" i="40"/>
  <c r="I326" i="40"/>
  <c r="D497" i="40"/>
  <c r="F497" i="40"/>
  <c r="H497" i="40"/>
  <c r="C497" i="40"/>
  <c r="E497" i="40"/>
  <c r="G497" i="40"/>
  <c r="B497" i="40"/>
  <c r="G40" i="40"/>
  <c r="D40" i="40"/>
  <c r="I378" i="40"/>
  <c r="I66" i="40"/>
  <c r="I80" i="40" s="1"/>
  <c r="F14" i="40"/>
  <c r="F28" i="40" s="1"/>
  <c r="F80" i="40"/>
  <c r="H40" i="40"/>
  <c r="E40" i="40"/>
  <c r="I430" i="40"/>
  <c r="I170" i="40"/>
  <c r="I300" i="40"/>
  <c r="I404" i="40"/>
  <c r="R14" i="40"/>
  <c r="S85" i="40"/>
  <c r="L7" i="40"/>
  <c r="W132" i="40" l="1"/>
  <c r="S7" i="40"/>
  <c r="D14" i="40"/>
  <c r="AA132" i="40"/>
  <c r="H14" i="40"/>
  <c r="AE132" i="40"/>
  <c r="Z132" i="40"/>
  <c r="AD132" i="40"/>
  <c r="AH132" i="40"/>
  <c r="G14" i="40"/>
  <c r="AF132" i="40"/>
  <c r="B14" i="40"/>
  <c r="I40" i="40"/>
  <c r="Y132" i="40"/>
  <c r="AG132" i="40"/>
  <c r="AI122" i="40"/>
  <c r="V132" i="40"/>
  <c r="I497" i="40"/>
  <c r="E14" i="40"/>
  <c r="X132" i="40"/>
  <c r="C14" i="40"/>
  <c r="AC132" i="40"/>
  <c r="F81" i="40"/>
  <c r="B81" i="40"/>
  <c r="G81" i="40"/>
  <c r="H81" i="40"/>
  <c r="E81" i="40"/>
  <c r="D81" i="40"/>
  <c r="C81" i="40"/>
  <c r="AJ40" i="40"/>
  <c r="AA314" i="40"/>
  <c r="AD314" i="40"/>
  <c r="AG314" i="40"/>
  <c r="AF314" i="40"/>
  <c r="W314" i="40"/>
  <c r="X314" i="40"/>
  <c r="AC314" i="40"/>
  <c r="Z314" i="40"/>
  <c r="AH314" i="40"/>
  <c r="AE314" i="40"/>
  <c r="Y314" i="40"/>
  <c r="AE158" i="40"/>
  <c r="AF158" i="40"/>
  <c r="Y158" i="40"/>
  <c r="AG158" i="40"/>
  <c r="AC158" i="40"/>
  <c r="AH158" i="40"/>
  <c r="X158" i="40"/>
  <c r="W158" i="40"/>
  <c r="AD158" i="40"/>
  <c r="AA158" i="40"/>
  <c r="Z158" i="40"/>
  <c r="AD392" i="40"/>
  <c r="W392" i="40"/>
  <c r="AA392" i="40"/>
  <c r="Z392" i="40"/>
  <c r="AC392" i="40"/>
  <c r="AE392" i="40"/>
  <c r="AF392" i="40"/>
  <c r="AG392" i="40"/>
  <c r="Y392" i="40"/>
  <c r="X392" i="40"/>
  <c r="AH392" i="40"/>
  <c r="Y418" i="40"/>
  <c r="AD418" i="40"/>
  <c r="AA418" i="40"/>
  <c r="AH418" i="40"/>
  <c r="AE418" i="40"/>
  <c r="X418" i="40"/>
  <c r="AF418" i="40"/>
  <c r="AC418" i="40"/>
  <c r="Z418" i="40"/>
  <c r="AG418" i="40"/>
  <c r="W418" i="40"/>
  <c r="Y210" i="40"/>
  <c r="AA210" i="40"/>
  <c r="AG210" i="40"/>
  <c r="AH210" i="40"/>
  <c r="W210" i="40"/>
  <c r="AD210" i="40"/>
  <c r="AF210" i="40"/>
  <c r="AC210" i="40"/>
  <c r="AE210" i="40"/>
  <c r="X210" i="40"/>
  <c r="Z210" i="40"/>
  <c r="AF288" i="40"/>
  <c r="W288" i="40"/>
  <c r="X288" i="40"/>
  <c r="AA288" i="40"/>
  <c r="AD288" i="40"/>
  <c r="AG288" i="40"/>
  <c r="AE288" i="40"/>
  <c r="Y288" i="40"/>
  <c r="AC288" i="40"/>
  <c r="Z288" i="40"/>
  <c r="AH288" i="40"/>
  <c r="AC236" i="40"/>
  <c r="X236" i="40"/>
  <c r="W236" i="40"/>
  <c r="AD236" i="40"/>
  <c r="AA236" i="40"/>
  <c r="Z236" i="40"/>
  <c r="AH236" i="40"/>
  <c r="AE236" i="40"/>
  <c r="AF236" i="40"/>
  <c r="Y236" i="40"/>
  <c r="AG236" i="40"/>
  <c r="AE444" i="40"/>
  <c r="AG444" i="40"/>
  <c r="AF444" i="40"/>
  <c r="Y444" i="40"/>
  <c r="AH444" i="40"/>
  <c r="Z444" i="40"/>
  <c r="AC444" i="40"/>
  <c r="W444" i="40"/>
  <c r="AD444" i="40"/>
  <c r="AA444" i="40"/>
  <c r="X444" i="40"/>
  <c r="AD366" i="40"/>
  <c r="AC366" i="40"/>
  <c r="AF366" i="40"/>
  <c r="AE366" i="40"/>
  <c r="X366" i="40"/>
  <c r="Y366" i="40"/>
  <c r="Z366" i="40"/>
  <c r="AA366" i="40"/>
  <c r="AG366" i="40"/>
  <c r="AH366" i="40"/>
  <c r="W366" i="40"/>
  <c r="W340" i="40"/>
  <c r="X340" i="40"/>
  <c r="AH340" i="40"/>
  <c r="AG340" i="40"/>
  <c r="AF340" i="40"/>
  <c r="AE340" i="40"/>
  <c r="AC340" i="40"/>
  <c r="Z340" i="40"/>
  <c r="AA340" i="40"/>
  <c r="AD340" i="40"/>
  <c r="Y340" i="40"/>
  <c r="AG262" i="40"/>
  <c r="W262" i="40"/>
  <c r="AA262" i="40"/>
  <c r="Z262" i="40"/>
  <c r="AH262" i="40"/>
  <c r="AF262" i="40"/>
  <c r="Y262" i="40"/>
  <c r="X262" i="40"/>
  <c r="AC262" i="40"/>
  <c r="AD262" i="40"/>
  <c r="AE262" i="40"/>
  <c r="AH184" i="40"/>
  <c r="AE184" i="40"/>
  <c r="W184" i="40"/>
  <c r="X184" i="40"/>
  <c r="Y184" i="40"/>
  <c r="AD184" i="40"/>
  <c r="AC184" i="40"/>
  <c r="Z184" i="40"/>
  <c r="AG184" i="40"/>
  <c r="AF184" i="40"/>
  <c r="AA184" i="40"/>
  <c r="O132" i="40" l="1"/>
  <c r="AI330" i="40"/>
  <c r="V340" i="40"/>
  <c r="AI434" i="40"/>
  <c r="V444" i="40"/>
  <c r="Q132" i="40"/>
  <c r="AC44" i="40"/>
  <c r="AC54" i="40" s="1"/>
  <c r="AI132" i="40"/>
  <c r="I14" i="40"/>
  <c r="AD44" i="40"/>
  <c r="AD54" i="40" s="1"/>
  <c r="AA44" i="40"/>
  <c r="AA54" i="40" s="1"/>
  <c r="AF44" i="40"/>
  <c r="AF54" i="40" s="1"/>
  <c r="AI278" i="40"/>
  <c r="V288" i="40"/>
  <c r="R132" i="40"/>
  <c r="AI382" i="40"/>
  <c r="V392" i="40"/>
  <c r="AI148" i="40"/>
  <c r="V158" i="40"/>
  <c r="AI408" i="40"/>
  <c r="V418" i="40"/>
  <c r="Z44" i="40"/>
  <c r="Z54" i="40" s="1"/>
  <c r="M132" i="40"/>
  <c r="X44" i="40"/>
  <c r="X54" i="40" s="1"/>
  <c r="AG44" i="40"/>
  <c r="AG54" i="40" s="1"/>
  <c r="AE44" i="40"/>
  <c r="AE54" i="40" s="1"/>
  <c r="T7" i="40"/>
  <c r="AI304" i="40"/>
  <c r="V314" i="40"/>
  <c r="AI174" i="40"/>
  <c r="V184" i="40"/>
  <c r="AI252" i="40"/>
  <c r="V262" i="40"/>
  <c r="AI262" i="40" s="1"/>
  <c r="Z263" i="40" s="1"/>
  <c r="AI356" i="40"/>
  <c r="V366" i="40"/>
  <c r="S122" i="40"/>
  <c r="S132" i="40" s="1"/>
  <c r="L132" i="40"/>
  <c r="I81" i="40"/>
  <c r="N132" i="40"/>
  <c r="AI200" i="40"/>
  <c r="V210" i="40"/>
  <c r="V44" i="40"/>
  <c r="AI226" i="40"/>
  <c r="V236" i="40"/>
  <c r="Y44" i="40"/>
  <c r="Y54" i="40" s="1"/>
  <c r="AH44" i="40"/>
  <c r="AH54" i="40" s="1"/>
  <c r="W44" i="40"/>
  <c r="W54" i="40" s="1"/>
  <c r="O184" i="40"/>
  <c r="M184" i="40"/>
  <c r="M262" i="40"/>
  <c r="O262" i="40"/>
  <c r="N340" i="40"/>
  <c r="Q340" i="40"/>
  <c r="O366" i="40"/>
  <c r="M366" i="40"/>
  <c r="Q444" i="40"/>
  <c r="N236" i="40"/>
  <c r="Q236" i="40"/>
  <c r="M288" i="40"/>
  <c r="O288" i="40"/>
  <c r="Q210" i="40"/>
  <c r="M210" i="40"/>
  <c r="R418" i="40"/>
  <c r="O418" i="40"/>
  <c r="M418" i="40"/>
  <c r="Q392" i="40"/>
  <c r="N392" i="40"/>
  <c r="O158" i="40"/>
  <c r="M158" i="40"/>
  <c r="M314" i="40"/>
  <c r="O314" i="40"/>
  <c r="R184" i="40"/>
  <c r="N184" i="40"/>
  <c r="Q184" i="40"/>
  <c r="Q262" i="40"/>
  <c r="R262" i="40"/>
  <c r="N262" i="40"/>
  <c r="M340" i="40"/>
  <c r="O340" i="40"/>
  <c r="R340" i="40"/>
  <c r="N366" i="40"/>
  <c r="Q366" i="40"/>
  <c r="R366" i="40"/>
  <c r="O444" i="40"/>
  <c r="N444" i="40"/>
  <c r="M444" i="40"/>
  <c r="R444" i="40"/>
  <c r="M236" i="40"/>
  <c r="R236" i="40"/>
  <c r="O236" i="40"/>
  <c r="N288" i="40"/>
  <c r="Q288" i="40"/>
  <c r="R288" i="40"/>
  <c r="N210" i="40"/>
  <c r="R210" i="40"/>
  <c r="O210" i="40"/>
  <c r="N418" i="40"/>
  <c r="Q418" i="40"/>
  <c r="M392" i="40"/>
  <c r="R392" i="40"/>
  <c r="O392" i="40"/>
  <c r="N158" i="40"/>
  <c r="Q158" i="40"/>
  <c r="R158" i="40"/>
  <c r="N314" i="40"/>
  <c r="Q314" i="40"/>
  <c r="R314" i="40"/>
  <c r="R44" i="40" l="1"/>
  <c r="X263" i="40"/>
  <c r="AD263" i="40"/>
  <c r="W263" i="40"/>
  <c r="AC263" i="40"/>
  <c r="AE263" i="40"/>
  <c r="Y263" i="40"/>
  <c r="AH263" i="40"/>
  <c r="AF263" i="40"/>
  <c r="S434" i="40"/>
  <c r="S444" i="40" s="1"/>
  <c r="L444" i="40"/>
  <c r="AI236" i="40"/>
  <c r="V237" i="40"/>
  <c r="H132" i="40"/>
  <c r="C132" i="40"/>
  <c r="S148" i="40"/>
  <c r="S158" i="40" s="1"/>
  <c r="L158" i="40"/>
  <c r="I122" i="40"/>
  <c r="I132" i="40" s="1"/>
  <c r="B132" i="40"/>
  <c r="N44" i="40"/>
  <c r="AI158" i="40"/>
  <c r="V159" i="40" s="1"/>
  <c r="AI444" i="40"/>
  <c r="V445" i="40" s="1"/>
  <c r="S330" i="40"/>
  <c r="S340" i="40" s="1"/>
  <c r="L340" i="40"/>
  <c r="AI44" i="40"/>
  <c r="V54" i="40"/>
  <c r="AI366" i="40"/>
  <c r="V367" i="40" s="1"/>
  <c r="AI314" i="40"/>
  <c r="V315" i="40"/>
  <c r="AI418" i="40"/>
  <c r="V419" i="40" s="1"/>
  <c r="AI288" i="40"/>
  <c r="AI184" i="40"/>
  <c r="V185" i="40" s="1"/>
  <c r="S200" i="40"/>
  <c r="S210" i="40" s="1"/>
  <c r="L210" i="40"/>
  <c r="AI392" i="40"/>
  <c r="V393" i="40"/>
  <c r="S382" i="40"/>
  <c r="S392" i="40" s="1"/>
  <c r="L392" i="40"/>
  <c r="L44" i="40"/>
  <c r="Q44" i="40"/>
  <c r="R54" i="40"/>
  <c r="D132" i="40"/>
  <c r="O44" i="40"/>
  <c r="S226" i="40"/>
  <c r="S236" i="40" s="1"/>
  <c r="L236" i="40"/>
  <c r="AI210" i="40"/>
  <c r="V211" i="40" s="1"/>
  <c r="O133" i="40"/>
  <c r="R133" i="40"/>
  <c r="Q133" i="40"/>
  <c r="T132" i="40"/>
  <c r="P133" i="40"/>
  <c r="L133" i="40"/>
  <c r="M133" i="40"/>
  <c r="N133" i="40"/>
  <c r="V263" i="40"/>
  <c r="AB263" i="40"/>
  <c r="AI340" i="40"/>
  <c r="V341" i="40" s="1"/>
  <c r="E132" i="40"/>
  <c r="S304" i="40"/>
  <c r="S314" i="40" s="1"/>
  <c r="L314" i="40"/>
  <c r="S408" i="40"/>
  <c r="S418" i="40" s="1"/>
  <c r="L418" i="40"/>
  <c r="S278" i="40"/>
  <c r="S288" i="40" s="1"/>
  <c r="L288" i="40"/>
  <c r="S356" i="40"/>
  <c r="S366" i="40" s="1"/>
  <c r="L366" i="40"/>
  <c r="S252" i="40"/>
  <c r="S262" i="40" s="1"/>
  <c r="L262" i="40"/>
  <c r="S174" i="40"/>
  <c r="S184" i="40" s="1"/>
  <c r="L184" i="40"/>
  <c r="G132" i="40"/>
  <c r="M44" i="40"/>
  <c r="AA263" i="40"/>
  <c r="AG263" i="40"/>
  <c r="H314" i="40"/>
  <c r="G314" i="40"/>
  <c r="D314" i="40"/>
  <c r="D418" i="40"/>
  <c r="E210" i="40"/>
  <c r="H210" i="40"/>
  <c r="D210" i="40"/>
  <c r="D288" i="40"/>
  <c r="E236" i="40"/>
  <c r="H236" i="40"/>
  <c r="C236" i="40"/>
  <c r="H444" i="40"/>
  <c r="C444" i="40"/>
  <c r="D444" i="40"/>
  <c r="E444" i="40"/>
  <c r="H366" i="40"/>
  <c r="G366" i="40"/>
  <c r="D366" i="40"/>
  <c r="D262" i="40"/>
  <c r="H262" i="40"/>
  <c r="G262" i="40"/>
  <c r="E158" i="40"/>
  <c r="G210" i="40"/>
  <c r="E262" i="40"/>
  <c r="C262" i="40"/>
  <c r="C184" i="40"/>
  <c r="E184" i="40"/>
  <c r="H158" i="40"/>
  <c r="G158" i="40"/>
  <c r="D158" i="40"/>
  <c r="E392" i="40"/>
  <c r="H392" i="40"/>
  <c r="C392" i="40"/>
  <c r="G418" i="40"/>
  <c r="H288" i="40"/>
  <c r="G288" i="40"/>
  <c r="H340" i="40"/>
  <c r="E340" i="40"/>
  <c r="C340" i="40"/>
  <c r="G184" i="40"/>
  <c r="D184" i="40"/>
  <c r="H184" i="40"/>
  <c r="E314" i="40"/>
  <c r="C314" i="40"/>
  <c r="C158" i="40"/>
  <c r="D392" i="40"/>
  <c r="G392" i="40"/>
  <c r="C418" i="40"/>
  <c r="E418" i="40"/>
  <c r="H418" i="40"/>
  <c r="C210" i="40"/>
  <c r="E288" i="40"/>
  <c r="C288" i="40"/>
  <c r="G236" i="40"/>
  <c r="D236" i="40"/>
  <c r="G444" i="40"/>
  <c r="C366" i="40"/>
  <c r="E366" i="40"/>
  <c r="G340" i="40"/>
  <c r="D340" i="40"/>
  <c r="B44" i="40" l="1"/>
  <c r="B54" i="40" s="1"/>
  <c r="I252" i="40"/>
  <c r="I262" i="40" s="1"/>
  <c r="B262" i="40"/>
  <c r="I200" i="40"/>
  <c r="I210" i="40" s="1"/>
  <c r="B210" i="40"/>
  <c r="Q263" i="40"/>
  <c r="R263" i="40"/>
  <c r="L263" i="40"/>
  <c r="M263" i="40"/>
  <c r="N263" i="40"/>
  <c r="O263" i="40"/>
  <c r="T262" i="40"/>
  <c r="P263" i="40"/>
  <c r="O315" i="40"/>
  <c r="P315" i="40"/>
  <c r="T314" i="40"/>
  <c r="M315" i="40"/>
  <c r="Q315" i="40"/>
  <c r="R315" i="40"/>
  <c r="N315" i="40"/>
  <c r="L315" i="40"/>
  <c r="AI263" i="40"/>
  <c r="D44" i="40"/>
  <c r="AG289" i="40"/>
  <c r="AB289" i="40"/>
  <c r="AH289" i="40"/>
  <c r="AE289" i="40"/>
  <c r="AA289" i="40"/>
  <c r="AF289" i="40"/>
  <c r="X289" i="40"/>
  <c r="AD289" i="40"/>
  <c r="W289" i="40"/>
  <c r="Z289" i="40"/>
  <c r="AC289" i="40"/>
  <c r="Y289" i="40"/>
  <c r="AI54" i="40"/>
  <c r="V55" i="40" s="1"/>
  <c r="N54" i="40"/>
  <c r="M54" i="40"/>
  <c r="M18" i="40"/>
  <c r="M28" i="40" s="1"/>
  <c r="AE393" i="40"/>
  <c r="AB393" i="40"/>
  <c r="AA393" i="40"/>
  <c r="AH393" i="40"/>
  <c r="Z393" i="40"/>
  <c r="X393" i="40"/>
  <c r="W393" i="40"/>
  <c r="Y393" i="40"/>
  <c r="AF393" i="40"/>
  <c r="AG393" i="40"/>
  <c r="AC393" i="40"/>
  <c r="AD393" i="40"/>
  <c r="H44" i="40"/>
  <c r="Q341" i="40"/>
  <c r="P341" i="40"/>
  <c r="R341" i="40"/>
  <c r="T340" i="40"/>
  <c r="M341" i="40"/>
  <c r="N341" i="40"/>
  <c r="O341" i="40"/>
  <c r="L341" i="40"/>
  <c r="I148" i="40"/>
  <c r="I158" i="40" s="1"/>
  <c r="B158" i="40"/>
  <c r="G44" i="40"/>
  <c r="O289" i="40"/>
  <c r="L289" i="40"/>
  <c r="Q289" i="40"/>
  <c r="P289" i="40"/>
  <c r="R289" i="40"/>
  <c r="M289" i="40"/>
  <c r="T288" i="40"/>
  <c r="N289" i="40"/>
  <c r="AH237" i="40"/>
  <c r="AB237" i="40"/>
  <c r="Z237" i="40"/>
  <c r="X237" i="40"/>
  <c r="AA237" i="40"/>
  <c r="AC237" i="40"/>
  <c r="AG237" i="40"/>
  <c r="AF237" i="40"/>
  <c r="AD237" i="40"/>
  <c r="Y237" i="40"/>
  <c r="AE237" i="40"/>
  <c r="W237" i="40"/>
  <c r="O367" i="40"/>
  <c r="Q367" i="40"/>
  <c r="R367" i="40"/>
  <c r="N367" i="40"/>
  <c r="T366" i="40"/>
  <c r="P367" i="40"/>
  <c r="L367" i="40"/>
  <c r="M367" i="40"/>
  <c r="O211" i="40"/>
  <c r="L211" i="40"/>
  <c r="N211" i="40"/>
  <c r="P211" i="40"/>
  <c r="M211" i="40"/>
  <c r="T210" i="40"/>
  <c r="Q211" i="40"/>
  <c r="R211" i="40"/>
  <c r="I408" i="40"/>
  <c r="I418" i="40" s="1"/>
  <c r="B418" i="40"/>
  <c r="I304" i="40"/>
  <c r="I314" i="40" s="1"/>
  <c r="B314" i="40"/>
  <c r="I356" i="40"/>
  <c r="I366" i="40" s="1"/>
  <c r="B366" i="40"/>
  <c r="I278" i="40"/>
  <c r="I288" i="40" s="1"/>
  <c r="B288" i="40"/>
  <c r="AC341" i="40"/>
  <c r="AB341" i="40"/>
  <c r="X341" i="40"/>
  <c r="W341" i="40"/>
  <c r="Z341" i="40"/>
  <c r="AG341" i="40"/>
  <c r="AH341" i="40"/>
  <c r="Y341" i="40"/>
  <c r="AE341" i="40"/>
  <c r="AA341" i="40"/>
  <c r="AD341" i="40"/>
  <c r="AF341" i="40"/>
  <c r="L237" i="40"/>
  <c r="Q237" i="40"/>
  <c r="T236" i="40"/>
  <c r="R237" i="40"/>
  <c r="M237" i="40"/>
  <c r="O237" i="40"/>
  <c r="N237" i="40"/>
  <c r="P237" i="40"/>
  <c r="S44" i="40"/>
  <c r="L54" i="40"/>
  <c r="W185" i="40"/>
  <c r="AB185" i="40"/>
  <c r="AE185" i="40"/>
  <c r="AF185" i="40"/>
  <c r="X185" i="40"/>
  <c r="AG185" i="40"/>
  <c r="Z185" i="40"/>
  <c r="AH185" i="40"/>
  <c r="AA185" i="40"/>
  <c r="AC185" i="40"/>
  <c r="AD185" i="40"/>
  <c r="Y185" i="40"/>
  <c r="AH315" i="40"/>
  <c r="AB315" i="40"/>
  <c r="AG315" i="40"/>
  <c r="AA315" i="40"/>
  <c r="AF315" i="40"/>
  <c r="X315" i="40"/>
  <c r="W315" i="40"/>
  <c r="AC315" i="40"/>
  <c r="AE315" i="40"/>
  <c r="Z315" i="40"/>
  <c r="Y315" i="40"/>
  <c r="AD315" i="40"/>
  <c r="AB445" i="40"/>
  <c r="AE445" i="40"/>
  <c r="AC445" i="40"/>
  <c r="Z445" i="40"/>
  <c r="AF445" i="40"/>
  <c r="AH445" i="40"/>
  <c r="Y445" i="40"/>
  <c r="AA445" i="40"/>
  <c r="X445" i="40"/>
  <c r="W445" i="40"/>
  <c r="AD445" i="40"/>
  <c r="AG445" i="40"/>
  <c r="L159" i="40"/>
  <c r="Q159" i="40"/>
  <c r="O159" i="40"/>
  <c r="P159" i="40"/>
  <c r="M159" i="40"/>
  <c r="R159" i="40"/>
  <c r="N159" i="40"/>
  <c r="I382" i="40"/>
  <c r="I392" i="40" s="1"/>
  <c r="B392" i="40"/>
  <c r="I226" i="40"/>
  <c r="I236" i="40" s="1"/>
  <c r="B236" i="40"/>
  <c r="AC211" i="40"/>
  <c r="AB211" i="40"/>
  <c r="AG211" i="40"/>
  <c r="AE211" i="40"/>
  <c r="Z211" i="40"/>
  <c r="AH211" i="40"/>
  <c r="AA211" i="40"/>
  <c r="AF211" i="40"/>
  <c r="W211" i="40"/>
  <c r="Y211" i="40"/>
  <c r="AD211" i="40"/>
  <c r="X211" i="40"/>
  <c r="AH419" i="40"/>
  <c r="AB419" i="40"/>
  <c r="AA419" i="40"/>
  <c r="AF419" i="40"/>
  <c r="AC419" i="40"/>
  <c r="Z419" i="40"/>
  <c r="X419" i="40"/>
  <c r="W419" i="40"/>
  <c r="AE419" i="40"/>
  <c r="Y419" i="40"/>
  <c r="AD419" i="40"/>
  <c r="AG419" i="40"/>
  <c r="Q54" i="40"/>
  <c r="G133" i="40"/>
  <c r="D133" i="40"/>
  <c r="C133" i="40"/>
  <c r="E133" i="40"/>
  <c r="H133" i="40"/>
  <c r="F133" i="40"/>
  <c r="B133" i="40"/>
  <c r="I330" i="40"/>
  <c r="I340" i="40" s="1"/>
  <c r="B340" i="40"/>
  <c r="I174" i="40"/>
  <c r="I184" i="40" s="1"/>
  <c r="B184" i="40"/>
  <c r="N185" i="40"/>
  <c r="R185" i="40"/>
  <c r="O185" i="40"/>
  <c r="Q185" i="40"/>
  <c r="T184" i="40"/>
  <c r="P185" i="40"/>
  <c r="M185" i="40"/>
  <c r="L185" i="40"/>
  <c r="M419" i="40"/>
  <c r="L419" i="40"/>
  <c r="R419" i="40"/>
  <c r="T418" i="40"/>
  <c r="N419" i="40"/>
  <c r="Q419" i="40"/>
  <c r="P419" i="40"/>
  <c r="O419" i="40"/>
  <c r="O54" i="40"/>
  <c r="I434" i="40"/>
  <c r="I444" i="40" s="1"/>
  <c r="B444" i="40"/>
  <c r="E44" i="40"/>
  <c r="S133" i="40"/>
  <c r="R393" i="40"/>
  <c r="T392" i="40"/>
  <c r="N393" i="40"/>
  <c r="L393" i="40"/>
  <c r="O393" i="40"/>
  <c r="M393" i="40"/>
  <c r="P393" i="40"/>
  <c r="Q393" i="40"/>
  <c r="V289" i="40"/>
  <c r="AG367" i="40"/>
  <c r="AB367" i="40"/>
  <c r="AD367" i="40"/>
  <c r="Z367" i="40"/>
  <c r="W367" i="40"/>
  <c r="AF367" i="40"/>
  <c r="AC367" i="40"/>
  <c r="AA367" i="40"/>
  <c r="AE367" i="40"/>
  <c r="AH367" i="40"/>
  <c r="Y367" i="40"/>
  <c r="X367" i="40"/>
  <c r="T158" i="40"/>
  <c r="AB159" i="40"/>
  <c r="AD159" i="40"/>
  <c r="AC159" i="40"/>
  <c r="AA159" i="40"/>
  <c r="AF159" i="40"/>
  <c r="AG159" i="40"/>
  <c r="Y159" i="40"/>
  <c r="AE159" i="40"/>
  <c r="AH159" i="40"/>
  <c r="Z159" i="40"/>
  <c r="W159" i="40"/>
  <c r="X159" i="40"/>
  <c r="C44" i="40"/>
  <c r="R445" i="40"/>
  <c r="O445" i="40"/>
  <c r="N445" i="40"/>
  <c r="AJ444" i="40"/>
  <c r="L445" i="40"/>
  <c r="Q445" i="40"/>
  <c r="T444" i="40"/>
  <c r="P445" i="40"/>
  <c r="M445" i="40"/>
  <c r="AI341" i="40" l="1"/>
  <c r="AI159" i="40"/>
  <c r="S393" i="40"/>
  <c r="AI393" i="40"/>
  <c r="AI445" i="40"/>
  <c r="AI237" i="40"/>
  <c r="AI419" i="40"/>
  <c r="AI315" i="40"/>
  <c r="AI211" i="40"/>
  <c r="AI367" i="40"/>
  <c r="I133" i="40"/>
  <c r="AI185" i="40"/>
  <c r="H96" i="40"/>
  <c r="H106" i="40" s="1"/>
  <c r="H600" i="40"/>
  <c r="F419" i="40"/>
  <c r="E419" i="40"/>
  <c r="C419" i="40"/>
  <c r="G419" i="40"/>
  <c r="H419" i="40"/>
  <c r="D419" i="40"/>
  <c r="B419" i="40"/>
  <c r="S211" i="40"/>
  <c r="S289" i="40"/>
  <c r="F211" i="40"/>
  <c r="C211" i="40"/>
  <c r="H211" i="40"/>
  <c r="G211" i="40"/>
  <c r="D211" i="40"/>
  <c r="E211" i="40"/>
  <c r="B211" i="40"/>
  <c r="D600" i="40"/>
  <c r="H445" i="40"/>
  <c r="E445" i="40"/>
  <c r="B445" i="40"/>
  <c r="D445" i="40"/>
  <c r="G445" i="40"/>
  <c r="C445" i="40"/>
  <c r="F445" i="40"/>
  <c r="E341" i="40"/>
  <c r="D341" i="40"/>
  <c r="G341" i="40"/>
  <c r="H341" i="40"/>
  <c r="C341" i="40"/>
  <c r="B341" i="40"/>
  <c r="F341" i="40"/>
  <c r="C18" i="40"/>
  <c r="C28" i="40" s="1"/>
  <c r="C54" i="40"/>
  <c r="S419" i="40"/>
  <c r="G237" i="40"/>
  <c r="E237" i="40"/>
  <c r="H237" i="40"/>
  <c r="F237" i="40"/>
  <c r="C237" i="40"/>
  <c r="D237" i="40"/>
  <c r="B237" i="40"/>
  <c r="AJ44" i="40"/>
  <c r="S54" i="40"/>
  <c r="S237" i="40"/>
  <c r="C367" i="40"/>
  <c r="H367" i="40"/>
  <c r="D367" i="40"/>
  <c r="B367" i="40"/>
  <c r="G367" i="40"/>
  <c r="E367" i="40"/>
  <c r="F367" i="40"/>
  <c r="D159" i="40"/>
  <c r="C159" i="40"/>
  <c r="F159" i="40"/>
  <c r="E159" i="40"/>
  <c r="G159" i="40"/>
  <c r="H159" i="40"/>
  <c r="B159" i="40"/>
  <c r="S263" i="40"/>
  <c r="E600" i="40"/>
  <c r="I590" i="40"/>
  <c r="I600" i="40" s="1"/>
  <c r="B600" i="40"/>
  <c r="AI289" i="40"/>
  <c r="S159" i="40"/>
  <c r="S341" i="40"/>
  <c r="H18" i="40"/>
  <c r="H28" i="40" s="1"/>
  <c r="H54" i="40"/>
  <c r="D54" i="40"/>
  <c r="I44" i="40"/>
  <c r="I54" i="40" s="1"/>
  <c r="G54" i="40"/>
  <c r="D263" i="40"/>
  <c r="G263" i="40"/>
  <c r="E263" i="40"/>
  <c r="H263" i="40"/>
  <c r="B263" i="40"/>
  <c r="F263" i="40"/>
  <c r="C263" i="40"/>
  <c r="S445" i="40"/>
  <c r="S185" i="40"/>
  <c r="H393" i="40"/>
  <c r="E393" i="40"/>
  <c r="C393" i="40"/>
  <c r="F393" i="40"/>
  <c r="G393" i="40"/>
  <c r="B393" i="40"/>
  <c r="D393" i="40"/>
  <c r="H315" i="40"/>
  <c r="C315" i="40"/>
  <c r="B315" i="40"/>
  <c r="D315" i="40"/>
  <c r="F315" i="40"/>
  <c r="E315" i="40"/>
  <c r="G315" i="40"/>
  <c r="E289" i="40"/>
  <c r="B289" i="40"/>
  <c r="F289" i="40"/>
  <c r="C289" i="40"/>
  <c r="D289" i="40"/>
  <c r="H289" i="40"/>
  <c r="G289" i="40"/>
  <c r="S367" i="40"/>
  <c r="G600" i="40"/>
  <c r="E54" i="40"/>
  <c r="H185" i="40"/>
  <c r="B185" i="40"/>
  <c r="E185" i="40"/>
  <c r="C185" i="40"/>
  <c r="G185" i="40"/>
  <c r="F185" i="40"/>
  <c r="D185" i="40"/>
  <c r="AE55" i="40"/>
  <c r="AB55" i="40"/>
  <c r="AA55" i="40"/>
  <c r="AG55" i="40"/>
  <c r="AC55" i="40"/>
  <c r="AF55" i="40"/>
  <c r="AH55" i="40"/>
  <c r="Y55" i="40"/>
  <c r="W55" i="40"/>
  <c r="AD55" i="40"/>
  <c r="X55" i="40"/>
  <c r="Z55" i="40"/>
  <c r="S315" i="40"/>
  <c r="I159" i="40" l="1"/>
  <c r="AI55" i="40"/>
  <c r="I237" i="40"/>
  <c r="N600" i="40"/>
  <c r="I445" i="40"/>
  <c r="I289" i="40"/>
  <c r="O55" i="40"/>
  <c r="R55" i="40"/>
  <c r="T54" i="40"/>
  <c r="AJ54" i="40"/>
  <c r="P55" i="40"/>
  <c r="N55" i="40"/>
  <c r="L55" i="40"/>
  <c r="Q55" i="40"/>
  <c r="M55" i="40"/>
  <c r="G55" i="40"/>
  <c r="H55" i="40"/>
  <c r="F55" i="40"/>
  <c r="E55" i="40"/>
  <c r="B55" i="40"/>
  <c r="D55" i="40"/>
  <c r="C55" i="40"/>
  <c r="I367" i="40"/>
  <c r="I185" i="40"/>
  <c r="I263" i="40"/>
  <c r="I211" i="40"/>
  <c r="R96" i="40"/>
  <c r="R600" i="40"/>
  <c r="O600" i="40"/>
  <c r="F601" i="40"/>
  <c r="H601" i="40"/>
  <c r="B601" i="40"/>
  <c r="E601" i="40"/>
  <c r="G601" i="40"/>
  <c r="D601" i="40"/>
  <c r="C601" i="40"/>
  <c r="I341" i="40"/>
  <c r="I419" i="40"/>
  <c r="L600" i="40"/>
  <c r="Q600" i="40"/>
  <c r="I393" i="40"/>
  <c r="I315" i="40"/>
  <c r="I601" i="40" l="1"/>
  <c r="S55" i="40"/>
  <c r="AJ55" i="40" s="1"/>
  <c r="I55" i="40"/>
  <c r="R106" i="40"/>
  <c r="R18" i="40"/>
  <c r="R28" i="40" s="1"/>
  <c r="I645" i="42" l="1"/>
  <c r="I652" i="42" s="1"/>
  <c r="B652" i="42"/>
  <c r="B99" i="42"/>
  <c r="I99" i="42" l="1"/>
  <c r="B21" i="42"/>
  <c r="I21" i="42" s="1"/>
  <c r="S645" i="42"/>
  <c r="S652" i="42" s="1"/>
  <c r="L652" i="42"/>
  <c r="L99" i="42"/>
  <c r="F653" i="42"/>
  <c r="B653" i="42"/>
  <c r="H653" i="42"/>
  <c r="E653" i="42"/>
  <c r="D653" i="42"/>
  <c r="C653" i="42"/>
  <c r="G653" i="42"/>
  <c r="I653" i="42" l="1"/>
  <c r="S99" i="42"/>
  <c r="L21" i="42"/>
  <c r="M653" i="42"/>
  <c r="R653" i="42"/>
  <c r="N653" i="42"/>
  <c r="L653" i="42"/>
  <c r="Q653" i="42"/>
  <c r="O653" i="42"/>
  <c r="P653" i="42"/>
  <c r="S653" i="42" l="1"/>
  <c r="I645" i="43" l="1"/>
  <c r="I652" i="43" s="1"/>
  <c r="B652" i="43"/>
  <c r="B99" i="43"/>
  <c r="I99" i="43" l="1"/>
  <c r="B21" i="43"/>
  <c r="I21" i="43" s="1"/>
  <c r="S645" i="43"/>
  <c r="S652" i="43" s="1"/>
  <c r="L652" i="43"/>
  <c r="L99" i="43"/>
  <c r="G653" i="43"/>
  <c r="D653" i="43"/>
  <c r="F653" i="43"/>
  <c r="C653" i="43"/>
  <c r="E653" i="43"/>
  <c r="B653" i="43"/>
  <c r="H653" i="43"/>
  <c r="O653" i="43" l="1"/>
  <c r="Q653" i="43"/>
  <c r="N653" i="43"/>
  <c r="L653" i="43"/>
  <c r="R653" i="43"/>
  <c r="P653" i="43"/>
  <c r="M653" i="43"/>
  <c r="S99" i="43"/>
  <c r="L21" i="43"/>
  <c r="I653" i="43"/>
  <c r="S653" i="43" l="1"/>
  <c r="I645" i="40" l="1"/>
  <c r="I652" i="40" s="1"/>
  <c r="B652" i="40"/>
  <c r="B99" i="40"/>
  <c r="S645" i="40" l="1"/>
  <c r="S652" i="40" s="1"/>
  <c r="L652" i="40"/>
  <c r="L99" i="40"/>
  <c r="I99" i="40"/>
  <c r="B21" i="40"/>
  <c r="I21" i="40" s="1"/>
  <c r="C653" i="40"/>
  <c r="B653" i="40"/>
  <c r="F653" i="40"/>
  <c r="H653" i="40"/>
  <c r="E653" i="40"/>
  <c r="G653" i="40"/>
  <c r="D653" i="40"/>
  <c r="S99" i="40" l="1"/>
  <c r="L21" i="40"/>
  <c r="I653" i="40"/>
  <c r="M653" i="40"/>
  <c r="P653" i="40"/>
  <c r="O653" i="40"/>
  <c r="Q653" i="40"/>
  <c r="R653" i="40"/>
  <c r="N653" i="40"/>
  <c r="L653" i="40"/>
  <c r="S653" i="40" l="1"/>
  <c r="P96" i="42" l="1"/>
  <c r="P106" i="42" s="1"/>
  <c r="P600" i="42"/>
  <c r="S590" i="42"/>
  <c r="S600" i="42" s="1"/>
  <c r="Q601" i="42" l="1"/>
  <c r="P601" i="42"/>
  <c r="N601" i="42"/>
  <c r="M601" i="42"/>
  <c r="L601" i="42"/>
  <c r="O601" i="42"/>
  <c r="R601" i="42"/>
  <c r="S601" i="42" l="1"/>
  <c r="P96" i="41" l="1"/>
  <c r="P106" i="41" s="1"/>
  <c r="P600" i="41"/>
  <c r="S590" i="41"/>
  <c r="S600" i="41" s="1"/>
  <c r="P601" i="41" l="1"/>
  <c r="M601" i="41"/>
  <c r="L601" i="41"/>
  <c r="O601" i="41"/>
  <c r="Q601" i="41"/>
  <c r="N601" i="41"/>
  <c r="R601" i="41"/>
  <c r="S601" i="41" l="1"/>
  <c r="P96" i="43" l="1"/>
  <c r="P106" i="43" s="1"/>
  <c r="P600" i="43"/>
  <c r="S590" i="43"/>
  <c r="S600" i="43" s="1"/>
  <c r="N601" i="43" l="1"/>
  <c r="P601" i="43"/>
  <c r="Q601" i="43"/>
  <c r="M601" i="43"/>
  <c r="O601" i="43"/>
  <c r="R601" i="43"/>
  <c r="L601" i="43"/>
  <c r="P69" i="43"/>
  <c r="S485" i="43"/>
  <c r="P17" i="43" l="1"/>
  <c r="S17" i="43" s="1"/>
  <c r="T17" i="43" s="1"/>
  <c r="S69" i="43"/>
  <c r="S601" i="43"/>
  <c r="P69" i="42" l="1"/>
  <c r="S485" i="42"/>
  <c r="P17" i="42" l="1"/>
  <c r="S17" i="42" s="1"/>
  <c r="T17" i="42" s="1"/>
  <c r="S69" i="42"/>
  <c r="P69" i="41" l="1"/>
  <c r="S485" i="41"/>
  <c r="P17" i="41" l="1"/>
  <c r="S17" i="41" s="1"/>
  <c r="T17" i="41" s="1"/>
  <c r="S69" i="41"/>
  <c r="P68" i="43" l="1"/>
  <c r="S484" i="43"/>
  <c r="S484" i="42"/>
  <c r="P68" i="42"/>
  <c r="P16" i="42" l="1"/>
  <c r="S16" i="42" s="1"/>
  <c r="T16" i="42" s="1"/>
  <c r="S68" i="42"/>
  <c r="P68" i="41"/>
  <c r="S484" i="41"/>
  <c r="S68" i="43"/>
  <c r="P16" i="43"/>
  <c r="S16" i="43" s="1"/>
  <c r="T16" i="43" s="1"/>
  <c r="P16" i="41" l="1"/>
  <c r="S16" i="41" s="1"/>
  <c r="T16" i="41" s="1"/>
  <c r="S68" i="41"/>
  <c r="C210" i="34" l="1"/>
  <c r="G210" i="34"/>
  <c r="D210" i="34"/>
  <c r="D158" i="34"/>
  <c r="D366" i="34"/>
  <c r="G40" i="34" l="1"/>
  <c r="G14" i="34" s="1"/>
  <c r="D40" i="34"/>
  <c r="D14" i="34" s="1"/>
  <c r="H40" i="34"/>
  <c r="H14" i="34" s="1"/>
  <c r="C40" i="34"/>
  <c r="C14" i="34" s="1"/>
  <c r="B210" i="34" l="1"/>
  <c r="B40" i="34"/>
  <c r="I326" i="34"/>
  <c r="I430" i="34"/>
  <c r="I170" i="34"/>
  <c r="E158" i="34"/>
  <c r="I300" i="34"/>
  <c r="I222" i="34"/>
  <c r="I118" i="34"/>
  <c r="E366" i="34"/>
  <c r="I378" i="34"/>
  <c r="I248" i="34"/>
  <c r="E210" i="34"/>
  <c r="I352" i="34" l="1"/>
  <c r="B14" i="34"/>
  <c r="I144" i="34"/>
  <c r="E40" i="34"/>
  <c r="E14" i="34" s="1"/>
  <c r="I196" i="34"/>
  <c r="I210" i="34" s="1"/>
  <c r="E211" i="34" s="1"/>
  <c r="D392" i="34"/>
  <c r="G340" i="34"/>
  <c r="C158" i="34"/>
  <c r="G184" i="34"/>
  <c r="G366" i="34"/>
  <c r="C418" i="34"/>
  <c r="D262" i="34"/>
  <c r="C392" i="34"/>
  <c r="C340" i="34"/>
  <c r="C366" i="34"/>
  <c r="D418" i="34"/>
  <c r="C262" i="34"/>
  <c r="G392" i="34"/>
  <c r="G314" i="34"/>
  <c r="C444" i="34"/>
  <c r="D444" i="34"/>
  <c r="G236" i="34"/>
  <c r="D314" i="34"/>
  <c r="G444" i="34"/>
  <c r="G418" i="34"/>
  <c r="D340" i="34"/>
  <c r="D184" i="34"/>
  <c r="D236" i="34"/>
  <c r="G262" i="34"/>
  <c r="G158" i="34"/>
  <c r="C184" i="34"/>
  <c r="C236" i="34"/>
  <c r="C314" i="34"/>
  <c r="B211" i="34" l="1"/>
  <c r="B418" i="34"/>
  <c r="B340" i="34"/>
  <c r="B236" i="34"/>
  <c r="I351" i="34"/>
  <c r="I366" i="34" s="1"/>
  <c r="C367" i="34" s="1"/>
  <c r="B366" i="34"/>
  <c r="B367" i="34" s="1"/>
  <c r="B39" i="34"/>
  <c r="B132" i="34"/>
  <c r="G39" i="34"/>
  <c r="G132" i="34"/>
  <c r="I143" i="34"/>
  <c r="I158" i="34" s="1"/>
  <c r="C159" i="34" s="1"/>
  <c r="B158" i="34"/>
  <c r="B314" i="34"/>
  <c r="I40" i="34"/>
  <c r="B392" i="34"/>
  <c r="C39" i="34"/>
  <c r="C132" i="34"/>
  <c r="B262" i="34"/>
  <c r="F211" i="34"/>
  <c r="I211" i="34"/>
  <c r="H211" i="34"/>
  <c r="G211" i="34"/>
  <c r="C211" i="34"/>
  <c r="D211" i="34"/>
  <c r="D39" i="34"/>
  <c r="D132" i="34"/>
  <c r="H39" i="34"/>
  <c r="H132" i="34"/>
  <c r="B184" i="34"/>
  <c r="B444" i="34"/>
  <c r="E184" i="34"/>
  <c r="E340" i="34"/>
  <c r="I117" i="34"/>
  <c r="I132" i="34" s="1"/>
  <c r="E314" i="34"/>
  <c r="E392" i="34"/>
  <c r="E236" i="34"/>
  <c r="E444" i="34"/>
  <c r="E418" i="34"/>
  <c r="E262" i="34"/>
  <c r="I247" i="34" l="1"/>
  <c r="I262" i="34" s="1"/>
  <c r="G159" i="34"/>
  <c r="B159" i="34"/>
  <c r="G367" i="34"/>
  <c r="I429" i="34"/>
  <c r="I444" i="34" s="1"/>
  <c r="D445" i="34" s="1"/>
  <c r="I133" i="34"/>
  <c r="F133" i="34"/>
  <c r="F263" i="34"/>
  <c r="I263" i="34"/>
  <c r="H263" i="34"/>
  <c r="E263" i="34"/>
  <c r="I482" i="34"/>
  <c r="F66" i="34"/>
  <c r="I445" i="34"/>
  <c r="H13" i="34"/>
  <c r="H28" i="34" s="1"/>
  <c r="H54" i="34"/>
  <c r="D133" i="34"/>
  <c r="I221" i="34"/>
  <c r="I236" i="34" s="1"/>
  <c r="E237" i="34"/>
  <c r="D13" i="34"/>
  <c r="D28" i="34" s="1"/>
  <c r="D54" i="34"/>
  <c r="C13" i="34"/>
  <c r="C28" i="34" s="1"/>
  <c r="C54" i="34"/>
  <c r="I325" i="34"/>
  <c r="I340" i="34" s="1"/>
  <c r="B341" i="34" s="1"/>
  <c r="B133" i="34"/>
  <c r="F159" i="34"/>
  <c r="I159" i="34"/>
  <c r="H159" i="34"/>
  <c r="D159" i="34"/>
  <c r="E159" i="34"/>
  <c r="B13" i="34"/>
  <c r="B54" i="34"/>
  <c r="D263" i="34"/>
  <c r="B419" i="34"/>
  <c r="I299" i="34"/>
  <c r="I314" i="34" s="1"/>
  <c r="E315" i="34" s="1"/>
  <c r="I169" i="34"/>
  <c r="I184" i="34" s="1"/>
  <c r="C263" i="34"/>
  <c r="I377" i="34"/>
  <c r="I392" i="34" s="1"/>
  <c r="E393" i="34" s="1"/>
  <c r="G133" i="34"/>
  <c r="I403" i="34"/>
  <c r="I418" i="34" s="1"/>
  <c r="E419" i="34" s="1"/>
  <c r="H133" i="34"/>
  <c r="C133" i="34"/>
  <c r="E39" i="34"/>
  <c r="E132" i="34"/>
  <c r="E133" i="34" s="1"/>
  <c r="B263" i="34"/>
  <c r="G13" i="34"/>
  <c r="G54" i="34"/>
  <c r="G263" i="34"/>
  <c r="F367" i="34"/>
  <c r="I367" i="34"/>
  <c r="H367" i="34"/>
  <c r="D367" i="34"/>
  <c r="E367" i="34"/>
  <c r="G445" i="34"/>
  <c r="C445" i="34" l="1"/>
  <c r="H445" i="34"/>
  <c r="F445" i="34"/>
  <c r="E445" i="34"/>
  <c r="B445" i="34"/>
  <c r="E341" i="34"/>
  <c r="F393" i="34"/>
  <c r="I393" i="34"/>
  <c r="H393" i="34"/>
  <c r="G393" i="34"/>
  <c r="D393" i="34"/>
  <c r="C393" i="34"/>
  <c r="B28" i="34"/>
  <c r="F341" i="34"/>
  <c r="I341" i="34"/>
  <c r="H341" i="34"/>
  <c r="C341" i="34"/>
  <c r="G341" i="34"/>
  <c r="D341" i="34"/>
  <c r="B237" i="34"/>
  <c r="I237" i="34"/>
  <c r="F237" i="34"/>
  <c r="H237" i="34"/>
  <c r="D237" i="34"/>
  <c r="G237" i="34"/>
  <c r="C237" i="34"/>
  <c r="F185" i="34"/>
  <c r="I185" i="34"/>
  <c r="H185" i="34"/>
  <c r="D185" i="34"/>
  <c r="C185" i="34"/>
  <c r="G185" i="34"/>
  <c r="E185" i="34"/>
  <c r="B315" i="34"/>
  <c r="E13" i="34"/>
  <c r="E54" i="34"/>
  <c r="F419" i="34"/>
  <c r="I419" i="34"/>
  <c r="H419" i="34"/>
  <c r="C419" i="34"/>
  <c r="G419" i="34"/>
  <c r="D419" i="34"/>
  <c r="B393" i="34"/>
  <c r="F315" i="34"/>
  <c r="I315" i="34"/>
  <c r="H315" i="34"/>
  <c r="D315" i="34"/>
  <c r="C315" i="34"/>
  <c r="G315" i="34"/>
  <c r="I39" i="34"/>
  <c r="I54" i="34" s="1"/>
  <c r="B185" i="34"/>
  <c r="F14" i="34"/>
  <c r="I14" i="34" s="1"/>
  <c r="I66" i="34"/>
  <c r="B55" i="34" l="1"/>
  <c r="G55" i="34"/>
  <c r="E55" i="34"/>
  <c r="D55" i="34"/>
  <c r="F55" i="34"/>
  <c r="I55" i="34"/>
  <c r="C55" i="34"/>
  <c r="H55" i="34"/>
  <c r="I481" i="34" l="1"/>
  <c r="F65" i="34"/>
  <c r="I378" i="36"/>
  <c r="D366" i="36"/>
  <c r="D210" i="36"/>
  <c r="I65" i="34" l="1"/>
  <c r="F13" i="34"/>
  <c r="I13" i="34" l="1"/>
  <c r="C40" i="36"/>
  <c r="C14" i="36" s="1"/>
  <c r="H210" i="36"/>
  <c r="I430" i="36"/>
  <c r="G40" i="36"/>
  <c r="G14" i="36" s="1"/>
  <c r="I170" i="36"/>
  <c r="I222" i="36"/>
  <c r="I300" i="36"/>
  <c r="I404" i="36"/>
  <c r="H366" i="36"/>
  <c r="I248" i="36"/>
  <c r="H40" i="36" l="1"/>
  <c r="H14" i="36" s="1"/>
  <c r="I144" i="36"/>
  <c r="B40" i="36"/>
  <c r="I196" i="36"/>
  <c r="D40" i="36"/>
  <c r="D14" i="36" s="1"/>
  <c r="D158" i="36"/>
  <c r="I326" i="36"/>
  <c r="B14" i="36" l="1"/>
  <c r="E40" i="36"/>
  <c r="E14" i="36" s="1"/>
  <c r="I352" i="36"/>
  <c r="I40" i="36" l="1"/>
  <c r="I482" i="36" l="1"/>
  <c r="F66" i="36"/>
  <c r="I66" i="36" l="1"/>
  <c r="F14" i="36"/>
  <c r="I14" i="36" s="1"/>
  <c r="P68" i="40" l="1"/>
  <c r="S484" i="40"/>
  <c r="P16" i="40" l="1"/>
  <c r="S16" i="40" s="1"/>
  <c r="T16" i="40" s="1"/>
  <c r="S68" i="40"/>
  <c r="P69" i="40" l="1"/>
  <c r="S485" i="40"/>
  <c r="P17" i="40" l="1"/>
  <c r="S17" i="40" s="1"/>
  <c r="T17" i="40" s="1"/>
  <c r="S69" i="40"/>
  <c r="C366" i="36" l="1"/>
  <c r="D262" i="36"/>
  <c r="G262" i="36"/>
  <c r="I255" i="36"/>
  <c r="I229" i="36"/>
  <c r="G392" i="36"/>
  <c r="I333" i="36"/>
  <c r="C418" i="36"/>
  <c r="H418" i="36"/>
  <c r="G236" i="36"/>
  <c r="H184" i="36"/>
  <c r="I307" i="36"/>
  <c r="C340" i="36"/>
  <c r="I411" i="36"/>
  <c r="G418" i="36"/>
  <c r="I437" i="36"/>
  <c r="H314" i="36"/>
  <c r="C314" i="36"/>
  <c r="C444" i="36"/>
  <c r="G314" i="36"/>
  <c r="I385" i="36"/>
  <c r="G366" i="36"/>
  <c r="D418" i="36"/>
  <c r="H236" i="36"/>
  <c r="C236" i="36"/>
  <c r="G184" i="36"/>
  <c r="I177" i="36"/>
  <c r="C184" i="36"/>
  <c r="E314" i="36"/>
  <c r="E392" i="36"/>
  <c r="D392" i="36"/>
  <c r="H340" i="36"/>
  <c r="G340" i="36"/>
  <c r="D340" i="36"/>
  <c r="C262" i="36"/>
  <c r="G444" i="36"/>
  <c r="H392" i="36"/>
  <c r="G210" i="36"/>
  <c r="C210" i="36"/>
  <c r="D236" i="36"/>
  <c r="H444" i="36"/>
  <c r="D314" i="36"/>
  <c r="C392" i="36"/>
  <c r="E262" i="36"/>
  <c r="H262" i="36"/>
  <c r="D444" i="36"/>
  <c r="E418" i="36" l="1"/>
  <c r="E236" i="36"/>
  <c r="D39" i="36"/>
  <c r="D184" i="36"/>
  <c r="E47" i="36"/>
  <c r="I151" i="36"/>
  <c r="E158" i="36"/>
  <c r="I203" i="36"/>
  <c r="E210" i="36"/>
  <c r="I247" i="36"/>
  <c r="I262" i="36" s="1"/>
  <c r="C263" i="36" s="1"/>
  <c r="B262" i="36"/>
  <c r="B263" i="36" s="1"/>
  <c r="C39" i="36"/>
  <c r="C158" i="36"/>
  <c r="I403" i="36"/>
  <c r="I418" i="36" s="1"/>
  <c r="G419" i="36" s="1"/>
  <c r="B418" i="36"/>
  <c r="E184" i="36"/>
  <c r="I377" i="36"/>
  <c r="I392" i="36" s="1"/>
  <c r="D393" i="36" s="1"/>
  <c r="B392" i="36"/>
  <c r="B393" i="36" s="1"/>
  <c r="C419" i="36"/>
  <c r="I359" i="36"/>
  <c r="E366" i="36"/>
  <c r="I195" i="36"/>
  <c r="I210" i="36" s="1"/>
  <c r="B210" i="36"/>
  <c r="I351" i="36"/>
  <c r="B366" i="36"/>
  <c r="B340" i="36"/>
  <c r="I299" i="36"/>
  <c r="I314" i="36" s="1"/>
  <c r="G315" i="36" s="1"/>
  <c r="B314" i="36"/>
  <c r="B315" i="36" s="1"/>
  <c r="G39" i="36"/>
  <c r="G158" i="36"/>
  <c r="H39" i="36"/>
  <c r="H158" i="36"/>
  <c r="I429" i="36"/>
  <c r="I444" i="36" s="1"/>
  <c r="C445" i="36" s="1"/>
  <c r="B444" i="36"/>
  <c r="B445" i="36" s="1"/>
  <c r="H445" i="36"/>
  <c r="I169" i="36"/>
  <c r="I184" i="36" s="1"/>
  <c r="H185" i="36" s="1"/>
  <c r="B184" i="36"/>
  <c r="I221" i="36"/>
  <c r="I236" i="36" s="1"/>
  <c r="C237" i="36" s="1"/>
  <c r="B236" i="36"/>
  <c r="I143" i="36"/>
  <c r="B39" i="36"/>
  <c r="B158" i="36"/>
  <c r="E444" i="36"/>
  <c r="E445" i="36" s="1"/>
  <c r="B185" i="36" l="1"/>
  <c r="E419" i="36"/>
  <c r="I366" i="36"/>
  <c r="G367" i="36" s="1"/>
  <c r="B211" i="36"/>
  <c r="B419" i="36"/>
  <c r="C393" i="36"/>
  <c r="D263" i="36"/>
  <c r="E263" i="36"/>
  <c r="H263" i="36"/>
  <c r="E185" i="36"/>
  <c r="I158" i="36"/>
  <c r="I159" i="36" s="1"/>
  <c r="E237" i="36"/>
  <c r="B237" i="36"/>
  <c r="E159" i="36"/>
  <c r="F159" i="36"/>
  <c r="C315" i="36"/>
  <c r="I315" i="36"/>
  <c r="F315" i="36"/>
  <c r="I211" i="36"/>
  <c r="F211" i="36"/>
  <c r="D211" i="36"/>
  <c r="H211" i="36"/>
  <c r="C185" i="36"/>
  <c r="I185" i="36"/>
  <c r="F185" i="36"/>
  <c r="E393" i="36"/>
  <c r="I393" i="36"/>
  <c r="F393" i="36"/>
  <c r="D419" i="36"/>
  <c r="F419" i="36"/>
  <c r="I419" i="36"/>
  <c r="E211" i="36"/>
  <c r="H237" i="36"/>
  <c r="F237" i="36"/>
  <c r="I237" i="36"/>
  <c r="G211" i="36"/>
  <c r="H13" i="36"/>
  <c r="H28" i="36" s="1"/>
  <c r="H54" i="36"/>
  <c r="G393" i="36"/>
  <c r="H393" i="36"/>
  <c r="C13" i="36"/>
  <c r="C28" i="36" s="1"/>
  <c r="C54" i="36"/>
  <c r="G445" i="36"/>
  <c r="E21" i="36"/>
  <c r="I47" i="36"/>
  <c r="G185" i="36"/>
  <c r="E315" i="36"/>
  <c r="H419" i="36"/>
  <c r="H315" i="36"/>
  <c r="C211" i="36"/>
  <c r="G237" i="36"/>
  <c r="B13" i="36"/>
  <c r="B54" i="36"/>
  <c r="G13" i="36"/>
  <c r="G54" i="36"/>
  <c r="D315" i="36"/>
  <c r="D185" i="36"/>
  <c r="H159" i="36"/>
  <c r="B159" i="36"/>
  <c r="D237" i="36"/>
  <c r="D445" i="36"/>
  <c r="I445" i="36"/>
  <c r="F445" i="36"/>
  <c r="E367" i="36"/>
  <c r="F367" i="36"/>
  <c r="I367" i="36"/>
  <c r="D367" i="36"/>
  <c r="H367" i="36"/>
  <c r="G263" i="36"/>
  <c r="F263" i="36"/>
  <c r="I263" i="36"/>
  <c r="C367" i="36"/>
  <c r="D13" i="36"/>
  <c r="D28" i="36" s="1"/>
  <c r="D54" i="36"/>
  <c r="G159" i="36" l="1"/>
  <c r="B367" i="36"/>
  <c r="C159" i="36"/>
  <c r="D159" i="36"/>
  <c r="B28" i="36"/>
  <c r="E340" i="36"/>
  <c r="I325" i="36"/>
  <c r="I340" i="36" s="1"/>
  <c r="E39" i="36"/>
  <c r="E341" i="36" l="1"/>
  <c r="I489" i="36"/>
  <c r="F73" i="36"/>
  <c r="F341" i="36"/>
  <c r="I341" i="36"/>
  <c r="D341" i="36"/>
  <c r="C341" i="36"/>
  <c r="H341" i="36"/>
  <c r="G341" i="36"/>
  <c r="B341" i="36"/>
  <c r="I39" i="36"/>
  <c r="I54" i="36" s="1"/>
  <c r="E13" i="36"/>
  <c r="E54" i="36"/>
  <c r="E55" i="36" s="1"/>
  <c r="D55" i="36" l="1"/>
  <c r="F55" i="36"/>
  <c r="I55" i="36"/>
  <c r="C55" i="36"/>
  <c r="B55" i="36"/>
  <c r="G55" i="36"/>
  <c r="H55" i="36"/>
  <c r="I73" i="36"/>
  <c r="F21" i="36"/>
  <c r="I21" i="36" s="1"/>
  <c r="I481" i="36"/>
  <c r="F65" i="36"/>
  <c r="I65" i="36" l="1"/>
  <c r="F13" i="36"/>
  <c r="I13" i="36" l="1"/>
  <c r="D366" i="1" l="1"/>
  <c r="D158" i="8" l="1"/>
  <c r="D366" i="8"/>
  <c r="D210" i="1"/>
  <c r="D158" i="1"/>
  <c r="I196" i="8" l="1"/>
  <c r="D40" i="1"/>
  <c r="D14" i="1" s="1"/>
  <c r="C40" i="1"/>
  <c r="C14" i="1" s="1"/>
  <c r="C40" i="8"/>
  <c r="C14" i="8" s="1"/>
  <c r="D40" i="8"/>
  <c r="D14" i="8" s="1"/>
  <c r="G40" i="8"/>
  <c r="G14" i="8" s="1"/>
  <c r="D418" i="35"/>
  <c r="H40" i="8"/>
  <c r="H14" i="8" s="1"/>
  <c r="G40" i="1"/>
  <c r="G14" i="1" s="1"/>
  <c r="B40" i="8" l="1"/>
  <c r="B40" i="1"/>
  <c r="I170" i="1"/>
  <c r="I326" i="1"/>
  <c r="E158" i="1"/>
  <c r="I300" i="8"/>
  <c r="D444" i="8"/>
  <c r="G444" i="8"/>
  <c r="C262" i="8"/>
  <c r="H262" i="8"/>
  <c r="H210" i="1"/>
  <c r="H444" i="1"/>
  <c r="G210" i="8"/>
  <c r="H288" i="8"/>
  <c r="H392" i="8"/>
  <c r="D340" i="8"/>
  <c r="C418" i="35"/>
  <c r="C418" i="1"/>
  <c r="H418" i="1"/>
  <c r="G158" i="1"/>
  <c r="G340" i="1"/>
  <c r="I274" i="1"/>
  <c r="E210" i="1"/>
  <c r="G262" i="8"/>
  <c r="G444" i="1"/>
  <c r="H418" i="8"/>
  <c r="C366" i="8"/>
  <c r="G288" i="8"/>
  <c r="D418" i="1"/>
  <c r="G418" i="1"/>
  <c r="D262" i="1"/>
  <c r="G262" i="1"/>
  <c r="H262" i="1"/>
  <c r="D314" i="1"/>
  <c r="G314" i="1"/>
  <c r="C340" i="1"/>
  <c r="I248" i="1"/>
  <c r="I378" i="8"/>
  <c r="H444" i="8"/>
  <c r="G392" i="1"/>
  <c r="C444" i="1"/>
  <c r="I326" i="8"/>
  <c r="H366" i="8"/>
  <c r="G366" i="8"/>
  <c r="C288" i="8"/>
  <c r="D184" i="1"/>
  <c r="G184" i="1"/>
  <c r="H158" i="8"/>
  <c r="I378" i="1"/>
  <c r="I274" i="8"/>
  <c r="I170" i="8"/>
  <c r="B288" i="8"/>
  <c r="D392" i="8"/>
  <c r="G392" i="8"/>
  <c r="H418" i="35"/>
  <c r="G418" i="35"/>
  <c r="H158" i="1"/>
  <c r="C184" i="1"/>
  <c r="E262" i="8"/>
  <c r="H184" i="8"/>
  <c r="C158" i="8"/>
  <c r="G210" i="1"/>
  <c r="I300" i="1"/>
  <c r="E366" i="8"/>
  <c r="G236" i="8"/>
  <c r="D418" i="8"/>
  <c r="G418" i="8"/>
  <c r="D288" i="8"/>
  <c r="D314" i="8"/>
  <c r="C288" i="1"/>
  <c r="H288" i="1"/>
  <c r="C158" i="1"/>
  <c r="C314" i="1"/>
  <c r="H184" i="1"/>
  <c r="I222" i="8"/>
  <c r="I430" i="8"/>
  <c r="C366" i="1"/>
  <c r="C392" i="1"/>
  <c r="D444" i="1"/>
  <c r="E366" i="1"/>
  <c r="I430" i="1"/>
  <c r="C236" i="8"/>
  <c r="G314" i="8"/>
  <c r="C340" i="8"/>
  <c r="D288" i="1"/>
  <c r="G288" i="1"/>
  <c r="H314" i="1"/>
  <c r="D340" i="1"/>
  <c r="E158" i="8"/>
  <c r="D184" i="8"/>
  <c r="G184" i="8"/>
  <c r="D262" i="8"/>
  <c r="G366" i="1"/>
  <c r="D392" i="1"/>
  <c r="H236" i="8"/>
  <c r="D236" i="8"/>
  <c r="H210" i="8"/>
  <c r="H314" i="8"/>
  <c r="C392" i="8"/>
  <c r="H340" i="8"/>
  <c r="G340" i="8"/>
  <c r="C262" i="1"/>
  <c r="H40" i="1"/>
  <c r="H14" i="1" s="1"/>
  <c r="C444" i="8"/>
  <c r="C184" i="8"/>
  <c r="G158" i="8"/>
  <c r="H366" i="1"/>
  <c r="H392" i="1"/>
  <c r="C210" i="1"/>
  <c r="C418" i="8"/>
  <c r="C210" i="8"/>
  <c r="C314" i="8"/>
  <c r="H340" i="1"/>
  <c r="I352" i="8" l="1"/>
  <c r="I196" i="1"/>
  <c r="E40" i="8"/>
  <c r="E14" i="8" s="1"/>
  <c r="C39" i="35"/>
  <c r="B340" i="8"/>
  <c r="I143" i="1"/>
  <c r="B158" i="1"/>
  <c r="I351" i="1"/>
  <c r="B366" i="1"/>
  <c r="G39" i="35"/>
  <c r="B262" i="1"/>
  <c r="G39" i="1"/>
  <c r="G132" i="1"/>
  <c r="B314" i="8"/>
  <c r="B184" i="1"/>
  <c r="B444" i="1"/>
  <c r="G39" i="8"/>
  <c r="G132" i="8"/>
  <c r="H39" i="35"/>
  <c r="B392" i="8"/>
  <c r="B39" i="8"/>
  <c r="B132" i="8"/>
  <c r="I144" i="8"/>
  <c r="D39" i="35"/>
  <c r="I143" i="35"/>
  <c r="B418" i="1"/>
  <c r="I351" i="8"/>
  <c r="I366" i="8" s="1"/>
  <c r="H367" i="8" s="1"/>
  <c r="B366" i="8"/>
  <c r="B367" i="8" s="1"/>
  <c r="I247" i="8"/>
  <c r="B262" i="8"/>
  <c r="I144" i="1"/>
  <c r="I118" i="8"/>
  <c r="C39" i="1"/>
  <c r="C132" i="1"/>
  <c r="B444" i="8"/>
  <c r="I403" i="8"/>
  <c r="I418" i="8" s="1"/>
  <c r="H419" i="8" s="1"/>
  <c r="B418" i="8"/>
  <c r="I195" i="1"/>
  <c r="I210" i="1" s="1"/>
  <c r="B210" i="1"/>
  <c r="D39" i="1"/>
  <c r="D132" i="1"/>
  <c r="B340" i="1"/>
  <c r="E367" i="8"/>
  <c r="B392" i="1"/>
  <c r="B39" i="1"/>
  <c r="B132" i="1"/>
  <c r="I248" i="8"/>
  <c r="B14" i="8"/>
  <c r="I40" i="8"/>
  <c r="B418" i="35"/>
  <c r="I351" i="35"/>
  <c r="B39" i="35"/>
  <c r="I221" i="8"/>
  <c r="I236" i="8" s="1"/>
  <c r="B236" i="8"/>
  <c r="B14" i="1"/>
  <c r="B184" i="8"/>
  <c r="B314" i="1"/>
  <c r="B288" i="1"/>
  <c r="H39" i="8"/>
  <c r="H132" i="8"/>
  <c r="C132" i="8"/>
  <c r="C39" i="8"/>
  <c r="I195" i="8"/>
  <c r="I210" i="8" s="1"/>
  <c r="G211" i="8" s="1"/>
  <c r="B210" i="8"/>
  <c r="I143" i="8"/>
  <c r="I158" i="8" s="1"/>
  <c r="C159" i="8" s="1"/>
  <c r="B158" i="8"/>
  <c r="B159" i="8" s="1"/>
  <c r="D39" i="8"/>
  <c r="D132" i="8"/>
  <c r="I195" i="35"/>
  <c r="I352" i="1"/>
  <c r="E418" i="1"/>
  <c r="I273" i="35"/>
  <c r="E236" i="8"/>
  <c r="E392" i="1"/>
  <c r="E340" i="1"/>
  <c r="E288" i="1"/>
  <c r="I117" i="35"/>
  <c r="E444" i="1"/>
  <c r="E314" i="8"/>
  <c r="I377" i="35"/>
  <c r="E184" i="1"/>
  <c r="I169" i="35"/>
  <c r="E314" i="1"/>
  <c r="E262" i="1"/>
  <c r="E340" i="8"/>
  <c r="I299" i="35"/>
  <c r="I247" i="35"/>
  <c r="I221" i="35"/>
  <c r="E184" i="8"/>
  <c r="E418" i="8"/>
  <c r="E392" i="8"/>
  <c r="I429" i="35"/>
  <c r="E444" i="8"/>
  <c r="E418" i="35"/>
  <c r="B211" i="8" l="1"/>
  <c r="H159" i="8"/>
  <c r="G211" i="1"/>
  <c r="H211" i="1"/>
  <c r="C211" i="1"/>
  <c r="G159" i="8"/>
  <c r="I262" i="8"/>
  <c r="E263" i="8" s="1"/>
  <c r="I299" i="1"/>
  <c r="I314" i="1" s="1"/>
  <c r="C315" i="1" s="1"/>
  <c r="C211" i="8"/>
  <c r="I403" i="35"/>
  <c r="I418" i="35" s="1"/>
  <c r="H419" i="35" s="1"/>
  <c r="E159" i="8"/>
  <c r="I169" i="1"/>
  <c r="I184" i="1" s="1"/>
  <c r="D185" i="1" s="1"/>
  <c r="E39" i="8"/>
  <c r="I39" i="8" s="1"/>
  <c r="I54" i="8" s="1"/>
  <c r="E132" i="8"/>
  <c r="F237" i="8"/>
  <c r="I237" i="8"/>
  <c r="I377" i="1"/>
  <c r="I392" i="1" s="1"/>
  <c r="H237" i="8"/>
  <c r="C237" i="8"/>
  <c r="H39" i="1"/>
  <c r="H132" i="1"/>
  <c r="I325" i="35"/>
  <c r="C13" i="8"/>
  <c r="C28" i="8" s="1"/>
  <c r="C54" i="8"/>
  <c r="B419" i="35"/>
  <c r="I325" i="1"/>
  <c r="I340" i="1" s="1"/>
  <c r="B341" i="1" s="1"/>
  <c r="B419" i="8"/>
  <c r="I117" i="8"/>
  <c r="I132" i="8" s="1"/>
  <c r="H133" i="8" s="1"/>
  <c r="B13" i="8"/>
  <c r="B28" i="8" s="1"/>
  <c r="B54" i="8"/>
  <c r="B13" i="1"/>
  <c r="B54" i="1"/>
  <c r="G13" i="8"/>
  <c r="G54" i="8"/>
  <c r="E419" i="8"/>
  <c r="D13" i="8"/>
  <c r="D28" i="8" s="1"/>
  <c r="D54" i="8"/>
  <c r="I169" i="8"/>
  <c r="I184" i="8" s="1"/>
  <c r="B185" i="8" s="1"/>
  <c r="D13" i="1"/>
  <c r="D28" i="1" s="1"/>
  <c r="D54" i="1"/>
  <c r="G367" i="8"/>
  <c r="I367" i="8"/>
  <c r="F367" i="8"/>
  <c r="D367" i="8"/>
  <c r="B263" i="8"/>
  <c r="F263" i="8"/>
  <c r="I263" i="8"/>
  <c r="G13" i="35"/>
  <c r="F211" i="8"/>
  <c r="I211" i="8"/>
  <c r="E211" i="8"/>
  <c r="D211" i="8"/>
  <c r="H13" i="8"/>
  <c r="H28" i="8" s="1"/>
  <c r="H54" i="8"/>
  <c r="I429" i="8"/>
  <c r="I444" i="8" s="1"/>
  <c r="I158" i="1"/>
  <c r="B159" i="1" s="1"/>
  <c r="I377" i="8"/>
  <c r="I392" i="8" s="1"/>
  <c r="E393" i="8" s="1"/>
  <c r="I429" i="1"/>
  <c r="I444" i="1" s="1"/>
  <c r="D419" i="8"/>
  <c r="D237" i="8"/>
  <c r="I315" i="1"/>
  <c r="C419" i="8"/>
  <c r="B13" i="35"/>
  <c r="G237" i="8"/>
  <c r="E445" i="8"/>
  <c r="E341" i="1"/>
  <c r="F159" i="8"/>
  <c r="I159" i="8"/>
  <c r="D159" i="8"/>
  <c r="F211" i="1"/>
  <c r="I211" i="1"/>
  <c r="D211" i="1"/>
  <c r="H211" i="8"/>
  <c r="B211" i="1"/>
  <c r="I403" i="1"/>
  <c r="I418" i="1" s="1"/>
  <c r="E419" i="1" s="1"/>
  <c r="E211" i="1"/>
  <c r="G13" i="1"/>
  <c r="G54" i="1"/>
  <c r="G263" i="8"/>
  <c r="I273" i="8"/>
  <c r="I288" i="8" s="1"/>
  <c r="E288" i="8"/>
  <c r="E419" i="35"/>
  <c r="F419" i="35"/>
  <c r="I419" i="35"/>
  <c r="D419" i="35"/>
  <c r="F419" i="8"/>
  <c r="I419" i="8"/>
  <c r="G419" i="8"/>
  <c r="C13" i="1"/>
  <c r="C28" i="1" s="1"/>
  <c r="C54" i="1"/>
  <c r="I299" i="8"/>
  <c r="I314" i="8" s="1"/>
  <c r="E315" i="8" s="1"/>
  <c r="G419" i="35"/>
  <c r="E40" i="1"/>
  <c r="I118" i="1"/>
  <c r="E39" i="35"/>
  <c r="E237" i="8"/>
  <c r="I273" i="1"/>
  <c r="I288" i="1" s="1"/>
  <c r="E289" i="1" s="1"/>
  <c r="B237" i="8"/>
  <c r="C419" i="35"/>
  <c r="D13" i="35"/>
  <c r="C367" i="8"/>
  <c r="H13" i="35"/>
  <c r="I247" i="1"/>
  <c r="I262" i="1" s="1"/>
  <c r="E263" i="1" s="1"/>
  <c r="I366" i="1"/>
  <c r="B367" i="1" s="1"/>
  <c r="I325" i="8"/>
  <c r="I340" i="8" s="1"/>
  <c r="B341" i="8" s="1"/>
  <c r="C13" i="35"/>
  <c r="B289" i="1" l="1"/>
  <c r="G315" i="1"/>
  <c r="D315" i="1"/>
  <c r="C263" i="8"/>
  <c r="H263" i="8"/>
  <c r="D55" i="8"/>
  <c r="F185" i="1"/>
  <c r="B315" i="1"/>
  <c r="I185" i="1"/>
  <c r="B185" i="1"/>
  <c r="G185" i="1"/>
  <c r="E185" i="1"/>
  <c r="C55" i="8"/>
  <c r="C185" i="1"/>
  <c r="H315" i="1"/>
  <c r="E289" i="8"/>
  <c r="H185" i="1"/>
  <c r="F315" i="1"/>
  <c r="H55" i="8"/>
  <c r="E315" i="1"/>
  <c r="D263" i="8"/>
  <c r="H13" i="1"/>
  <c r="H28" i="1" s="1"/>
  <c r="H54" i="1"/>
  <c r="I341" i="8"/>
  <c r="F341" i="8"/>
  <c r="D341" i="8"/>
  <c r="G341" i="8"/>
  <c r="C341" i="8"/>
  <c r="H341" i="8"/>
  <c r="I315" i="8"/>
  <c r="F315" i="8"/>
  <c r="H315" i="8"/>
  <c r="G315" i="8"/>
  <c r="C315" i="8"/>
  <c r="D315" i="8"/>
  <c r="B315" i="8"/>
  <c r="F445" i="1"/>
  <c r="I445" i="1"/>
  <c r="H445" i="1"/>
  <c r="D445" i="1"/>
  <c r="C445" i="1"/>
  <c r="G445" i="1"/>
  <c r="B445" i="1"/>
  <c r="I393" i="1"/>
  <c r="F393" i="1"/>
  <c r="G393" i="1"/>
  <c r="D393" i="1"/>
  <c r="H393" i="1"/>
  <c r="C393" i="1"/>
  <c r="G367" i="1"/>
  <c r="F367" i="1"/>
  <c r="I367" i="1"/>
  <c r="D367" i="1"/>
  <c r="E367" i="1"/>
  <c r="H367" i="1"/>
  <c r="C367" i="1"/>
  <c r="E13" i="35"/>
  <c r="F393" i="8"/>
  <c r="I393" i="8"/>
  <c r="H393" i="8"/>
  <c r="C393" i="8"/>
  <c r="G393" i="8"/>
  <c r="D393" i="8"/>
  <c r="B393" i="8"/>
  <c r="E185" i="8"/>
  <c r="I185" i="8"/>
  <c r="F185" i="8"/>
  <c r="C185" i="8"/>
  <c r="D185" i="8"/>
  <c r="G185" i="8"/>
  <c r="H185" i="8"/>
  <c r="B393" i="1"/>
  <c r="I445" i="8"/>
  <c r="F445" i="8"/>
  <c r="D445" i="8"/>
  <c r="H445" i="8"/>
  <c r="G445" i="8"/>
  <c r="C445" i="8"/>
  <c r="E445" i="1"/>
  <c r="B55" i="8"/>
  <c r="B133" i="8"/>
  <c r="D133" i="8"/>
  <c r="E341" i="8"/>
  <c r="F55" i="8"/>
  <c r="I55" i="8"/>
  <c r="I341" i="1"/>
  <c r="F341" i="1"/>
  <c r="C341" i="1"/>
  <c r="H341" i="1"/>
  <c r="D341" i="1"/>
  <c r="G341" i="1"/>
  <c r="F159" i="1"/>
  <c r="I159" i="1"/>
  <c r="D159" i="1"/>
  <c r="H159" i="1"/>
  <c r="E159" i="1"/>
  <c r="G159" i="1"/>
  <c r="C159" i="1"/>
  <c r="B28" i="1"/>
  <c r="I482" i="8"/>
  <c r="F66" i="8"/>
  <c r="F289" i="1"/>
  <c r="I289" i="1"/>
  <c r="H289" i="1"/>
  <c r="G289" i="1"/>
  <c r="C289" i="1"/>
  <c r="D289" i="1"/>
  <c r="E393" i="1"/>
  <c r="E133" i="8"/>
  <c r="E39" i="1"/>
  <c r="E132" i="1"/>
  <c r="I117" i="1"/>
  <c r="I132" i="1" s="1"/>
  <c r="B263" i="1"/>
  <c r="I263" i="1"/>
  <c r="F263" i="1"/>
  <c r="C263" i="1"/>
  <c r="G263" i="1"/>
  <c r="D263" i="1"/>
  <c r="H263" i="1"/>
  <c r="F133" i="8"/>
  <c r="I133" i="8"/>
  <c r="E14" i="1"/>
  <c r="I14" i="1" s="1"/>
  <c r="I40" i="1"/>
  <c r="G133" i="8"/>
  <c r="G289" i="8"/>
  <c r="I289" i="8"/>
  <c r="F289" i="8"/>
  <c r="B289" i="8"/>
  <c r="H289" i="8"/>
  <c r="D289" i="8"/>
  <c r="C289" i="8"/>
  <c r="B419" i="1"/>
  <c r="F419" i="1"/>
  <c r="I419" i="1"/>
  <c r="C419" i="1"/>
  <c r="G419" i="1"/>
  <c r="D419" i="1"/>
  <c r="H419" i="1"/>
  <c r="I39" i="35"/>
  <c r="B445" i="8"/>
  <c r="G55" i="8"/>
  <c r="C133" i="8"/>
  <c r="E13" i="8"/>
  <c r="E54" i="8"/>
  <c r="E55" i="8" s="1"/>
  <c r="E133" i="1" l="1"/>
  <c r="E13" i="1"/>
  <c r="E54" i="1"/>
  <c r="I39" i="1"/>
  <c r="I54" i="1" s="1"/>
  <c r="F14" i="8"/>
  <c r="I14" i="8" s="1"/>
  <c r="I66" i="8"/>
  <c r="H133" i="1"/>
  <c r="F133" i="1"/>
  <c r="I133" i="1"/>
  <c r="B133" i="1"/>
  <c r="G133" i="1"/>
  <c r="D133" i="1"/>
  <c r="C133" i="1"/>
  <c r="I481" i="35" l="1"/>
  <c r="F65" i="35"/>
  <c r="F55" i="1"/>
  <c r="I55" i="1"/>
  <c r="D55" i="1"/>
  <c r="G55" i="1"/>
  <c r="C55" i="1"/>
  <c r="B55" i="1"/>
  <c r="E55" i="1"/>
  <c r="H55" i="1"/>
  <c r="I13" i="1"/>
  <c r="I481" i="8" l="1"/>
  <c r="F65" i="8"/>
  <c r="F13" i="35"/>
  <c r="I13" i="35" s="1"/>
  <c r="I65" i="35"/>
  <c r="F13" i="8" l="1"/>
  <c r="I65" i="8"/>
  <c r="I13" i="8" l="1"/>
  <c r="D158" i="32"/>
  <c r="D210" i="32" l="1"/>
  <c r="D366" i="32"/>
  <c r="G40" i="32" l="1"/>
  <c r="G14" i="32" s="1"/>
  <c r="C40" i="32"/>
  <c r="C14" i="32" s="1"/>
  <c r="D392" i="32"/>
  <c r="G210" i="32"/>
  <c r="G444" i="32"/>
  <c r="D418" i="32"/>
  <c r="H340" i="32"/>
  <c r="H158" i="32"/>
  <c r="H288" i="32"/>
  <c r="C444" i="32"/>
  <c r="H262" i="32"/>
  <c r="D340" i="32"/>
  <c r="H366" i="32"/>
  <c r="C366" i="32"/>
  <c r="D314" i="32"/>
  <c r="H444" i="32"/>
  <c r="H40" i="32"/>
  <c r="H14" i="32" s="1"/>
  <c r="C340" i="32"/>
  <c r="C210" i="32"/>
  <c r="C314" i="32"/>
  <c r="H418" i="32"/>
  <c r="D262" i="32"/>
  <c r="C184" i="32"/>
  <c r="G288" i="32"/>
  <c r="C418" i="32"/>
  <c r="D40" i="32"/>
  <c r="D14" i="32" s="1"/>
  <c r="G236" i="32"/>
  <c r="H392" i="32"/>
  <c r="G392" i="32"/>
  <c r="G340" i="32"/>
  <c r="G158" i="32"/>
  <c r="G314" i="32"/>
  <c r="H184" i="32"/>
  <c r="D288" i="32"/>
  <c r="C236" i="32"/>
  <c r="D236" i="32"/>
  <c r="C392" i="32"/>
  <c r="H210" i="32"/>
  <c r="G366" i="32"/>
  <c r="C158" i="32"/>
  <c r="B314" i="32"/>
  <c r="G184" i="32"/>
  <c r="C288" i="32"/>
  <c r="H236" i="32"/>
  <c r="G262" i="32"/>
  <c r="C262" i="32"/>
  <c r="H314" i="32"/>
  <c r="D184" i="32"/>
  <c r="D444" i="32"/>
  <c r="G418" i="32"/>
  <c r="B184" i="32" l="1"/>
  <c r="D39" i="32"/>
  <c r="D132" i="32"/>
  <c r="B236" i="32"/>
  <c r="B288" i="32"/>
  <c r="I351" i="32"/>
  <c r="B366" i="32"/>
  <c r="H39" i="32"/>
  <c r="H132" i="32"/>
  <c r="B418" i="32"/>
  <c r="I143" i="32"/>
  <c r="B158" i="32"/>
  <c r="G39" i="32"/>
  <c r="G132" i="32"/>
  <c r="B444" i="32"/>
  <c r="B392" i="32"/>
  <c r="C39" i="32"/>
  <c r="C132" i="32"/>
  <c r="B340" i="32"/>
  <c r="B39" i="32"/>
  <c r="B132" i="32"/>
  <c r="I195" i="32"/>
  <c r="B210" i="32"/>
  <c r="B262" i="32"/>
  <c r="B40" i="32"/>
  <c r="I170" i="32"/>
  <c r="I247" i="32"/>
  <c r="E366" i="32"/>
  <c r="E210" i="32"/>
  <c r="I248" i="32"/>
  <c r="I325" i="32"/>
  <c r="E418" i="32"/>
  <c r="E158" i="32"/>
  <c r="I377" i="32"/>
  <c r="I300" i="32"/>
  <c r="I430" i="32"/>
  <c r="I273" i="32"/>
  <c r="I222" i="32"/>
  <c r="I326" i="32"/>
  <c r="I378" i="32"/>
  <c r="I274" i="32"/>
  <c r="I262" i="32" l="1"/>
  <c r="D263" i="32" s="1"/>
  <c r="I392" i="32"/>
  <c r="I340" i="32"/>
  <c r="G341" i="32" s="1"/>
  <c r="B263" i="32"/>
  <c r="I144" i="32"/>
  <c r="I158" i="32" s="1"/>
  <c r="B159" i="32" s="1"/>
  <c r="I341" i="32"/>
  <c r="F341" i="32"/>
  <c r="H341" i="32"/>
  <c r="C341" i="32"/>
  <c r="F393" i="32"/>
  <c r="I393" i="32"/>
  <c r="G393" i="32"/>
  <c r="H393" i="32"/>
  <c r="D393" i="32"/>
  <c r="C393" i="32"/>
  <c r="B14" i="32"/>
  <c r="I403" i="32"/>
  <c r="I418" i="32" s="1"/>
  <c r="E419" i="32" s="1"/>
  <c r="E40" i="32"/>
  <c r="E14" i="32" s="1"/>
  <c r="E444" i="32"/>
  <c r="I352" i="32"/>
  <c r="G13" i="32"/>
  <c r="G54" i="32"/>
  <c r="E236" i="32"/>
  <c r="B341" i="32"/>
  <c r="I299" i="32"/>
  <c r="I314" i="32" s="1"/>
  <c r="E314" i="32"/>
  <c r="E39" i="32"/>
  <c r="E132" i="32"/>
  <c r="I169" i="32"/>
  <c r="I184" i="32" s="1"/>
  <c r="E184" i="32"/>
  <c r="H13" i="32"/>
  <c r="H28" i="32" s="1"/>
  <c r="H54" i="32"/>
  <c r="B237" i="32"/>
  <c r="E288" i="32"/>
  <c r="E392" i="32"/>
  <c r="E393" i="32" s="1"/>
  <c r="C13" i="32"/>
  <c r="C28" i="32" s="1"/>
  <c r="C54" i="32"/>
  <c r="I196" i="32"/>
  <c r="I210" i="32" s="1"/>
  <c r="B211" i="32" s="1"/>
  <c r="I221" i="32"/>
  <c r="I236" i="32" s="1"/>
  <c r="D13" i="32"/>
  <c r="D28" i="32" s="1"/>
  <c r="D54" i="32"/>
  <c r="E340" i="32"/>
  <c r="E341" i="32" s="1"/>
  <c r="I288" i="32"/>
  <c r="E262" i="32"/>
  <c r="E263" i="32" s="1"/>
  <c r="G263" i="32"/>
  <c r="I117" i="32"/>
  <c r="I429" i="32"/>
  <c r="I444" i="32" s="1"/>
  <c r="B445" i="32" s="1"/>
  <c r="C263" i="32"/>
  <c r="I263" i="32"/>
  <c r="F263" i="32"/>
  <c r="B393" i="32"/>
  <c r="I118" i="32"/>
  <c r="B13" i="32"/>
  <c r="B54" i="32"/>
  <c r="H263" i="32"/>
  <c r="B419" i="32"/>
  <c r="I366" i="32"/>
  <c r="E185" i="32" l="1"/>
  <c r="D341" i="32"/>
  <c r="I132" i="32"/>
  <c r="I40" i="32"/>
  <c r="I237" i="32"/>
  <c r="F237" i="32"/>
  <c r="C237" i="32"/>
  <c r="D237" i="32"/>
  <c r="H237" i="32"/>
  <c r="G237" i="32"/>
  <c r="I315" i="32"/>
  <c r="F315" i="32"/>
  <c r="H315" i="32"/>
  <c r="C315" i="32"/>
  <c r="B315" i="32"/>
  <c r="D315" i="32"/>
  <c r="G315" i="32"/>
  <c r="E367" i="32"/>
  <c r="I367" i="32"/>
  <c r="F367" i="32"/>
  <c r="D367" i="32"/>
  <c r="H367" i="32"/>
  <c r="G367" i="32"/>
  <c r="C367" i="32"/>
  <c r="I211" i="32"/>
  <c r="F211" i="32"/>
  <c r="D211" i="32"/>
  <c r="H211" i="32"/>
  <c r="G211" i="32"/>
  <c r="C211" i="32"/>
  <c r="F185" i="32"/>
  <c r="I185" i="32"/>
  <c r="B185" i="32"/>
  <c r="D185" i="32"/>
  <c r="G185" i="32"/>
  <c r="H185" i="32"/>
  <c r="C185" i="32"/>
  <c r="E237" i="32"/>
  <c r="H55" i="32"/>
  <c r="B55" i="32"/>
  <c r="E315" i="32"/>
  <c r="E13" i="32"/>
  <c r="E54" i="32"/>
  <c r="I39" i="32"/>
  <c r="I54" i="32" s="1"/>
  <c r="B367" i="32"/>
  <c r="B133" i="32"/>
  <c r="G289" i="32"/>
  <c r="I289" i="32"/>
  <c r="F289" i="32"/>
  <c r="H289" i="32"/>
  <c r="C289" i="32"/>
  <c r="D289" i="32"/>
  <c r="C55" i="32"/>
  <c r="B28" i="32"/>
  <c r="E445" i="32"/>
  <c r="F445" i="32"/>
  <c r="I445" i="32"/>
  <c r="C445" i="32"/>
  <c r="G445" i="32"/>
  <c r="H445" i="32"/>
  <c r="D445" i="32"/>
  <c r="D55" i="32"/>
  <c r="E211" i="32"/>
  <c r="F159" i="32"/>
  <c r="I159" i="32"/>
  <c r="D159" i="32"/>
  <c r="H159" i="32"/>
  <c r="C159" i="32"/>
  <c r="G159" i="32"/>
  <c r="G55" i="32"/>
  <c r="B289" i="32"/>
  <c r="F133" i="32"/>
  <c r="I133" i="32"/>
  <c r="E289" i="32"/>
  <c r="E159" i="32"/>
  <c r="I419" i="32"/>
  <c r="F419" i="32"/>
  <c r="H419" i="32"/>
  <c r="G419" i="32"/>
  <c r="C419" i="32"/>
  <c r="D419" i="32"/>
  <c r="C133" i="32" l="1"/>
  <c r="G133" i="32"/>
  <c r="D133" i="32"/>
  <c r="H133" i="32"/>
  <c r="E133" i="32"/>
  <c r="I55" i="32"/>
  <c r="F55" i="32"/>
  <c r="E55" i="32"/>
  <c r="I482" i="32"/>
  <c r="F66" i="32"/>
  <c r="I66" i="32" l="1"/>
  <c r="F14" i="32"/>
  <c r="I14" i="32" s="1"/>
  <c r="I481" i="32" l="1"/>
  <c r="F65" i="32"/>
  <c r="I65" i="32" l="1"/>
  <c r="F13" i="32"/>
  <c r="I13" i="32" l="1"/>
  <c r="P66" i="41" l="1"/>
  <c r="S482" i="41"/>
  <c r="P66" i="42"/>
  <c r="S482" i="42"/>
  <c r="P66" i="43"/>
  <c r="S482" i="43"/>
  <c r="S482" i="40"/>
  <c r="P66" i="40"/>
  <c r="H366" i="35"/>
  <c r="G444" i="35"/>
  <c r="C444" i="35"/>
  <c r="D210" i="35"/>
  <c r="G184" i="35"/>
  <c r="G262" i="35"/>
  <c r="C262" i="35"/>
  <c r="D262" i="35"/>
  <c r="H392" i="35"/>
  <c r="G392" i="35"/>
  <c r="C392" i="35"/>
  <c r="C288" i="35"/>
  <c r="D288" i="35"/>
  <c r="G366" i="35"/>
  <c r="C366" i="35"/>
  <c r="D444" i="35"/>
  <c r="D340" i="35"/>
  <c r="D158" i="35"/>
  <c r="G158" i="35"/>
  <c r="C158" i="35"/>
  <c r="D366" i="35"/>
  <c r="H210" i="35"/>
  <c r="H184" i="35"/>
  <c r="H444" i="35"/>
  <c r="G210" i="35"/>
  <c r="C210" i="35"/>
  <c r="C184" i="35"/>
  <c r="D184" i="35"/>
  <c r="H262" i="35"/>
  <c r="D392" i="35"/>
  <c r="D314" i="35"/>
  <c r="H288" i="35"/>
  <c r="G288" i="35"/>
  <c r="H236" i="35"/>
  <c r="G236" i="35"/>
  <c r="C236" i="35"/>
  <c r="H340" i="35"/>
  <c r="G340" i="35"/>
  <c r="C340" i="35"/>
  <c r="H314" i="35"/>
  <c r="H158" i="35"/>
  <c r="D236" i="35"/>
  <c r="G314" i="35"/>
  <c r="C314" i="35"/>
  <c r="B262" i="35" l="1"/>
  <c r="C40" i="35"/>
  <c r="C132" i="35"/>
  <c r="B288" i="35"/>
  <c r="S66" i="40"/>
  <c r="P14" i="40"/>
  <c r="S14" i="40" s="1"/>
  <c r="T14" i="40" s="1"/>
  <c r="B366" i="35"/>
  <c r="B340" i="35"/>
  <c r="B444" i="35"/>
  <c r="B40" i="35"/>
  <c r="B132" i="35"/>
  <c r="B236" i="35"/>
  <c r="B184" i="35"/>
  <c r="G40" i="35"/>
  <c r="G132" i="35"/>
  <c r="P14" i="42"/>
  <c r="S14" i="42" s="1"/>
  <c r="T14" i="42" s="1"/>
  <c r="S66" i="42"/>
  <c r="D40" i="35"/>
  <c r="D132" i="35"/>
  <c r="P14" i="43"/>
  <c r="S14" i="43" s="1"/>
  <c r="T14" i="43" s="1"/>
  <c r="S66" i="43"/>
  <c r="B158" i="35"/>
  <c r="B392" i="35"/>
  <c r="B314" i="35"/>
  <c r="H40" i="35"/>
  <c r="H132" i="35"/>
  <c r="B210" i="35"/>
  <c r="P14" i="41"/>
  <c r="S14" i="41" s="1"/>
  <c r="T14" i="41" s="1"/>
  <c r="S66" i="41"/>
  <c r="I118" i="35"/>
  <c r="I132" i="35" s="1"/>
  <c r="E288" i="35"/>
  <c r="E262" i="35"/>
  <c r="E210" i="35"/>
  <c r="E236" i="35"/>
  <c r="E314" i="35"/>
  <c r="E392" i="35"/>
  <c r="E184" i="35"/>
  <c r="E366" i="35"/>
  <c r="E158" i="35"/>
  <c r="E340" i="35"/>
  <c r="E444" i="35"/>
  <c r="I196" i="35" l="1"/>
  <c r="I210" i="35" s="1"/>
  <c r="H211" i="35" s="1"/>
  <c r="I222" i="35"/>
  <c r="I236" i="35" s="1"/>
  <c r="I274" i="35"/>
  <c r="I288" i="35" s="1"/>
  <c r="G289" i="35" s="1"/>
  <c r="C133" i="35"/>
  <c r="B133" i="35"/>
  <c r="I170" i="35"/>
  <c r="I184" i="35" s="1"/>
  <c r="B185" i="35" s="1"/>
  <c r="I326" i="35"/>
  <c r="I340" i="35" s="1"/>
  <c r="D341" i="35" s="1"/>
  <c r="I185" i="35"/>
  <c r="F237" i="35"/>
  <c r="I237" i="35"/>
  <c r="I289" i="35"/>
  <c r="F289" i="35"/>
  <c r="B211" i="35"/>
  <c r="I144" i="35"/>
  <c r="I158" i="35" s="1"/>
  <c r="E159" i="35" s="1"/>
  <c r="D289" i="35"/>
  <c r="D211" i="35"/>
  <c r="E211" i="35"/>
  <c r="F211" i="35"/>
  <c r="I211" i="35"/>
  <c r="F133" i="35"/>
  <c r="I133" i="35"/>
  <c r="I300" i="35"/>
  <c r="I314" i="35" s="1"/>
  <c r="E315" i="35" s="1"/>
  <c r="H237" i="35"/>
  <c r="D133" i="35"/>
  <c r="G133" i="35"/>
  <c r="B14" i="35"/>
  <c r="B54" i="35"/>
  <c r="I352" i="35"/>
  <c r="I366" i="35" s="1"/>
  <c r="B367" i="35" s="1"/>
  <c r="C211" i="35"/>
  <c r="E40" i="35"/>
  <c r="E132" i="35"/>
  <c r="E133" i="35" s="1"/>
  <c r="H133" i="35"/>
  <c r="D14" i="35"/>
  <c r="D28" i="35" s="1"/>
  <c r="D54" i="35"/>
  <c r="G14" i="35"/>
  <c r="G54" i="35"/>
  <c r="D237" i="35"/>
  <c r="G237" i="35"/>
  <c r="I248" i="35"/>
  <c r="I262" i="35" s="1"/>
  <c r="C14" i="35"/>
  <c r="C28" i="35" s="1"/>
  <c r="C54" i="35"/>
  <c r="E289" i="35"/>
  <c r="H14" i="35"/>
  <c r="H28" i="35" s="1"/>
  <c r="H54" i="35"/>
  <c r="C237" i="35"/>
  <c r="C341" i="35"/>
  <c r="I430" i="35"/>
  <c r="I444" i="35" s="1"/>
  <c r="E237" i="35"/>
  <c r="I378" i="35"/>
  <c r="I392" i="35" s="1"/>
  <c r="B237" i="35"/>
  <c r="G211" i="35"/>
  <c r="B289" i="35"/>
  <c r="H341" i="35" l="1"/>
  <c r="G341" i="35"/>
  <c r="F185" i="35"/>
  <c r="H185" i="35"/>
  <c r="I341" i="35"/>
  <c r="B341" i="35"/>
  <c r="C185" i="35"/>
  <c r="D185" i="35"/>
  <c r="G185" i="35"/>
  <c r="F341" i="35"/>
  <c r="H289" i="35"/>
  <c r="C289" i="35"/>
  <c r="E185" i="35"/>
  <c r="E341" i="35"/>
  <c r="F445" i="35"/>
  <c r="I445" i="35"/>
  <c r="G445" i="35"/>
  <c r="C445" i="35"/>
  <c r="D445" i="35"/>
  <c r="H445" i="35"/>
  <c r="F263" i="35"/>
  <c r="I263" i="35"/>
  <c r="D263" i="35"/>
  <c r="C263" i="35"/>
  <c r="G263" i="35"/>
  <c r="H263" i="35"/>
  <c r="B445" i="35"/>
  <c r="B263" i="35"/>
  <c r="I393" i="35"/>
  <c r="F393" i="35"/>
  <c r="H393" i="35"/>
  <c r="C393" i="35"/>
  <c r="G393" i="35"/>
  <c r="D393" i="35"/>
  <c r="E14" i="35"/>
  <c r="E54" i="35"/>
  <c r="E367" i="35"/>
  <c r="F367" i="35"/>
  <c r="I367" i="35"/>
  <c r="H367" i="35"/>
  <c r="C367" i="35"/>
  <c r="D367" i="35"/>
  <c r="G367" i="35"/>
  <c r="B315" i="35"/>
  <c r="E393" i="35"/>
  <c r="I40" i="35"/>
  <c r="I54" i="35" s="1"/>
  <c r="G55" i="35" s="1"/>
  <c r="E445" i="35"/>
  <c r="B393" i="35"/>
  <c r="B28" i="35"/>
  <c r="E263" i="35"/>
  <c r="F159" i="35"/>
  <c r="I159" i="35"/>
  <c r="H159" i="35"/>
  <c r="G159" i="35"/>
  <c r="D159" i="35"/>
  <c r="C159" i="35"/>
  <c r="I315" i="35"/>
  <c r="F315" i="35"/>
  <c r="C315" i="35"/>
  <c r="G315" i="35"/>
  <c r="D315" i="35"/>
  <c r="H315" i="35"/>
  <c r="B159" i="35"/>
  <c r="H55" i="35" l="1"/>
  <c r="D55" i="35"/>
  <c r="C55" i="35"/>
  <c r="E55" i="35"/>
  <c r="F55" i="35"/>
  <c r="I55" i="35"/>
  <c r="B55" i="35"/>
  <c r="I482" i="35" l="1"/>
  <c r="I496" i="35" s="1"/>
  <c r="F66" i="35"/>
  <c r="F496" i="35"/>
  <c r="F497" i="35" s="1"/>
  <c r="F14" i="35" l="1"/>
  <c r="I66" i="35"/>
  <c r="I80" i="35" s="1"/>
  <c r="F80" i="35"/>
  <c r="F82" i="35" s="1"/>
  <c r="D497" i="35"/>
  <c r="E497" i="35"/>
  <c r="I497" i="35"/>
  <c r="H497" i="35"/>
  <c r="B497" i="35"/>
  <c r="G497" i="35"/>
  <c r="C497" i="35"/>
  <c r="F81" i="35" l="1"/>
  <c r="H81" i="35"/>
  <c r="I82" i="35"/>
  <c r="D81" i="35"/>
  <c r="E81" i="35"/>
  <c r="G81" i="35"/>
  <c r="B81" i="35"/>
  <c r="C81" i="35"/>
  <c r="I81" i="35"/>
  <c r="F28" i="35"/>
  <c r="I14" i="35"/>
  <c r="P65" i="42" l="1"/>
  <c r="S481" i="42"/>
  <c r="P65" i="43"/>
  <c r="S481" i="43"/>
  <c r="P65" i="41"/>
  <c r="S481" i="41"/>
  <c r="P13" i="41" l="1"/>
  <c r="S13" i="41" s="1"/>
  <c r="S65" i="41"/>
  <c r="S65" i="43"/>
  <c r="P13" i="43"/>
  <c r="P13" i="42"/>
  <c r="S65" i="42"/>
  <c r="P73" i="41" l="1"/>
  <c r="S489" i="41"/>
  <c r="S13" i="42"/>
  <c r="S13" i="43"/>
  <c r="P73" i="43"/>
  <c r="S489" i="43"/>
  <c r="S489" i="42"/>
  <c r="P73" i="42"/>
  <c r="T13" i="41"/>
  <c r="P21" i="43" l="1"/>
  <c r="S73" i="43"/>
  <c r="T13" i="42"/>
  <c r="P21" i="42"/>
  <c r="S21" i="42" s="1"/>
  <c r="T21" i="42" s="1"/>
  <c r="S73" i="42"/>
  <c r="T13" i="43"/>
  <c r="P21" i="41"/>
  <c r="S21" i="41" s="1"/>
  <c r="T21" i="41" s="1"/>
  <c r="S73" i="41"/>
  <c r="S21" i="43" l="1"/>
  <c r="T21" i="43" s="1"/>
  <c r="P96" i="40" l="1"/>
  <c r="P106" i="40" s="1"/>
  <c r="P600" i="40"/>
  <c r="S590" i="40"/>
  <c r="S600" i="40" s="1"/>
  <c r="M601" i="40" l="1"/>
  <c r="L601" i="40"/>
  <c r="R601" i="40"/>
  <c r="P601" i="40"/>
  <c r="O601" i="40"/>
  <c r="Q601" i="40"/>
  <c r="N601" i="40"/>
  <c r="S601" i="40" l="1"/>
  <c r="P65" i="40" l="1"/>
  <c r="S481" i="40"/>
  <c r="P13" i="40" l="1"/>
  <c r="S13" i="40" s="1"/>
  <c r="S65" i="40"/>
  <c r="P73" i="40" l="1"/>
  <c r="S489" i="40"/>
  <c r="T13" i="40"/>
  <c r="P21" i="40" l="1"/>
  <c r="S21" i="40" s="1"/>
  <c r="T21" i="40" s="1"/>
  <c r="S73" i="40"/>
  <c r="I645" i="46" l="1"/>
  <c r="I652" i="46" s="1"/>
  <c r="B652" i="46"/>
  <c r="B99" i="46"/>
  <c r="I99" i="46" l="1"/>
  <c r="B21" i="46"/>
  <c r="I21" i="46" s="1"/>
  <c r="S645" i="46"/>
  <c r="S652" i="46" s="1"/>
  <c r="L652" i="46"/>
  <c r="L99" i="46"/>
  <c r="F653" i="46"/>
  <c r="E653" i="46"/>
  <c r="D653" i="46"/>
  <c r="B653" i="46"/>
  <c r="G653" i="46"/>
  <c r="H653" i="46"/>
  <c r="C653" i="46"/>
  <c r="M653" i="46" l="1"/>
  <c r="Q653" i="46"/>
  <c r="R653" i="46"/>
  <c r="O653" i="46"/>
  <c r="L653" i="46"/>
  <c r="P653" i="46"/>
  <c r="N653" i="46"/>
  <c r="S99" i="46"/>
  <c r="L21" i="46"/>
  <c r="I653" i="46"/>
  <c r="S653" i="46" l="1"/>
  <c r="I645" i="48" l="1"/>
  <c r="I652" i="48" s="1"/>
  <c r="B652" i="48"/>
  <c r="B99" i="48"/>
  <c r="S645" i="48" l="1"/>
  <c r="S652" i="48" s="1"/>
  <c r="L652" i="48"/>
  <c r="L99" i="48"/>
  <c r="I99" i="48"/>
  <c r="B21" i="48"/>
  <c r="I21" i="48" s="1"/>
  <c r="D653" i="48"/>
  <c r="E653" i="48"/>
  <c r="H653" i="48"/>
  <c r="C653" i="48"/>
  <c r="F653" i="48"/>
  <c r="B653" i="48"/>
  <c r="G653" i="48"/>
  <c r="I653" i="48" l="1"/>
  <c r="L21" i="48"/>
  <c r="S99" i="48"/>
  <c r="O653" i="48"/>
  <c r="P653" i="48"/>
  <c r="N653" i="48"/>
  <c r="Q653" i="48"/>
  <c r="M653" i="48"/>
  <c r="R653" i="48"/>
  <c r="L653" i="48"/>
  <c r="S653" i="48" l="1"/>
  <c r="P96" i="47" l="1"/>
  <c r="P106" i="47" s="1"/>
  <c r="P600" i="47"/>
  <c r="S590" i="47"/>
  <c r="S600" i="47" s="1"/>
  <c r="S486" i="47" l="1"/>
  <c r="P70" i="47"/>
  <c r="O601" i="47"/>
  <c r="M601" i="47"/>
  <c r="N601" i="47"/>
  <c r="Q601" i="47"/>
  <c r="R601" i="47"/>
  <c r="P601" i="47"/>
  <c r="L601" i="47"/>
  <c r="S484" i="47" l="1"/>
  <c r="P68" i="47"/>
  <c r="P69" i="47"/>
  <c r="S485" i="47"/>
  <c r="S70" i="47"/>
  <c r="P18" i="47"/>
  <c r="S601" i="47"/>
  <c r="P17" i="47" l="1"/>
  <c r="S17" i="47" s="1"/>
  <c r="T17" i="47" s="1"/>
  <c r="S69" i="47"/>
  <c r="P16" i="47"/>
  <c r="S16" i="47" s="1"/>
  <c r="T16" i="47" s="1"/>
  <c r="S68" i="47"/>
  <c r="P68" i="46" l="1"/>
  <c r="S484" i="46"/>
  <c r="S485" i="46"/>
  <c r="P69" i="46"/>
  <c r="P17" i="46" l="1"/>
  <c r="S17" i="46" s="1"/>
  <c r="T17" i="46" s="1"/>
  <c r="S69" i="46"/>
  <c r="P70" i="46"/>
  <c r="S486" i="46"/>
  <c r="P96" i="46"/>
  <c r="P106" i="46" s="1"/>
  <c r="P600" i="46"/>
  <c r="S590" i="46"/>
  <c r="S600" i="46" s="1"/>
  <c r="P16" i="46"/>
  <c r="S16" i="46" s="1"/>
  <c r="T16" i="46" s="1"/>
  <c r="S68" i="46"/>
  <c r="L601" i="46" l="1"/>
  <c r="R601" i="46"/>
  <c r="N601" i="46"/>
  <c r="M601" i="46"/>
  <c r="P601" i="46"/>
  <c r="Q601" i="46"/>
  <c r="O601" i="46"/>
  <c r="P18" i="46"/>
  <c r="S70" i="46"/>
  <c r="S601" i="46" l="1"/>
  <c r="P66" i="46" l="1"/>
  <c r="S482" i="46"/>
  <c r="P14" i="46" l="1"/>
  <c r="S14" i="46" s="1"/>
  <c r="T14" i="46" s="1"/>
  <c r="S66" i="46"/>
  <c r="P73" i="46" l="1"/>
  <c r="S489" i="46"/>
  <c r="P496" i="46"/>
  <c r="P65" i="46"/>
  <c r="S481" i="46"/>
  <c r="S496" i="46" s="1"/>
  <c r="P13" i="46" l="1"/>
  <c r="S65" i="46"/>
  <c r="P80" i="46"/>
  <c r="R497" i="46"/>
  <c r="P497" i="46"/>
  <c r="M497" i="46"/>
  <c r="N497" i="46"/>
  <c r="Q497" i="46"/>
  <c r="L497" i="46"/>
  <c r="O497" i="46"/>
  <c r="S73" i="46"/>
  <c r="P21" i="46"/>
  <c r="S21" i="46" s="1"/>
  <c r="T21" i="46" s="1"/>
  <c r="S80" i="46" l="1"/>
  <c r="S497" i="46"/>
  <c r="P28" i="46"/>
  <c r="S13" i="46"/>
  <c r="T13" i="46" l="1"/>
  <c r="R81" i="46"/>
  <c r="P81" i="46"/>
  <c r="N81" i="46"/>
  <c r="Q81" i="46"/>
  <c r="M81" i="46"/>
  <c r="O81" i="46"/>
  <c r="L81" i="46"/>
  <c r="S81" i="46" l="1"/>
  <c r="I645" i="47" l="1"/>
  <c r="I652" i="47" s="1"/>
  <c r="B652" i="47"/>
  <c r="B99" i="47"/>
  <c r="I99" i="47" l="1"/>
  <c r="B21" i="47"/>
  <c r="I21" i="47" s="1"/>
  <c r="S645" i="47"/>
  <c r="S652" i="47" s="1"/>
  <c r="L652" i="47"/>
  <c r="L99" i="47"/>
  <c r="D653" i="47"/>
  <c r="B653" i="47"/>
  <c r="I653" i="47" s="1"/>
  <c r="C653" i="47"/>
  <c r="F653" i="47"/>
  <c r="E653" i="47"/>
  <c r="H653" i="47"/>
  <c r="G653" i="47"/>
  <c r="N653" i="47" l="1"/>
  <c r="Q653" i="47"/>
  <c r="L653" i="47"/>
  <c r="P653" i="47"/>
  <c r="O653" i="47"/>
  <c r="M653" i="47"/>
  <c r="R653" i="47"/>
  <c r="S99" i="47"/>
  <c r="L21" i="47"/>
  <c r="S653" i="47" l="1"/>
  <c r="P66" i="47" l="1"/>
  <c r="S482" i="47"/>
  <c r="P14" i="47" l="1"/>
  <c r="S14" i="47" s="1"/>
  <c r="T14" i="47" s="1"/>
  <c r="S66" i="47"/>
  <c r="S489" i="47" l="1"/>
  <c r="P73" i="47"/>
  <c r="P65" i="47"/>
  <c r="S481" i="47"/>
  <c r="S496" i="47" s="1"/>
  <c r="P496" i="47"/>
  <c r="M497" i="47" l="1"/>
  <c r="R497" i="47"/>
  <c r="O497" i="47"/>
  <c r="L497" i="47"/>
  <c r="P497" i="47"/>
  <c r="N497" i="47"/>
  <c r="Q497" i="47"/>
  <c r="S65" i="47"/>
  <c r="S80" i="47" s="1"/>
  <c r="P80" i="47"/>
  <c r="P13" i="47"/>
  <c r="S73" i="47"/>
  <c r="P21" i="47"/>
  <c r="S21" i="47" s="1"/>
  <c r="T21" i="47" s="1"/>
  <c r="R81" i="47" l="1"/>
  <c r="O81" i="47"/>
  <c r="N81" i="47"/>
  <c r="L81" i="47"/>
  <c r="M81" i="47"/>
  <c r="Q81" i="47"/>
  <c r="P81" i="47"/>
  <c r="S497" i="47"/>
  <c r="P28" i="47"/>
  <c r="S13" i="47"/>
  <c r="T13" i="47" l="1"/>
  <c r="S81" i="47"/>
  <c r="C42" i="50" l="1"/>
  <c r="I354" i="50"/>
  <c r="I366" i="50" s="1"/>
  <c r="C366" i="50"/>
  <c r="F367" i="50" l="1"/>
  <c r="D367" i="50"/>
  <c r="B367" i="50"/>
  <c r="E367" i="50"/>
  <c r="C367" i="50"/>
  <c r="G367" i="50"/>
  <c r="H367" i="50"/>
  <c r="C16" i="50"/>
  <c r="C54" i="50"/>
  <c r="I42" i="50"/>
  <c r="I54" i="50" s="1"/>
  <c r="S484" i="50" l="1"/>
  <c r="P68" i="50"/>
  <c r="I367" i="50"/>
  <c r="I16" i="50"/>
  <c r="C28" i="50"/>
  <c r="G55" i="50"/>
  <c r="H55" i="50"/>
  <c r="C55" i="50"/>
  <c r="D55" i="50"/>
  <c r="B55" i="50"/>
  <c r="E55" i="50"/>
  <c r="F55" i="50"/>
  <c r="P96" i="50"/>
  <c r="P106" i="50" s="1"/>
  <c r="P600" i="50"/>
  <c r="S590" i="50"/>
  <c r="S600" i="50" s="1"/>
  <c r="M601" i="50" l="1"/>
  <c r="Q601" i="50"/>
  <c r="N601" i="50"/>
  <c r="R601" i="50"/>
  <c r="L601" i="50"/>
  <c r="O601" i="50"/>
  <c r="P601" i="50"/>
  <c r="P70" i="50"/>
  <c r="S486" i="50"/>
  <c r="I55" i="50"/>
  <c r="S68" i="50"/>
  <c r="P16" i="50"/>
  <c r="S16" i="50" s="1"/>
  <c r="T16" i="50" s="1"/>
  <c r="P69" i="50"/>
  <c r="S485" i="50"/>
  <c r="S69" i="50" l="1"/>
  <c r="P17" i="50"/>
  <c r="S17" i="50" s="1"/>
  <c r="T17" i="50" s="1"/>
  <c r="S70" i="50"/>
  <c r="P18" i="50"/>
  <c r="S601" i="50"/>
  <c r="P69" i="51" l="1"/>
  <c r="S485" i="51"/>
  <c r="C42" i="51"/>
  <c r="C366" i="51"/>
  <c r="I354" i="51"/>
  <c r="I366" i="51" s="1"/>
  <c r="S484" i="51" l="1"/>
  <c r="P68" i="51"/>
  <c r="C16" i="51"/>
  <c r="C54" i="51"/>
  <c r="I42" i="51"/>
  <c r="B367" i="51"/>
  <c r="H367" i="51"/>
  <c r="E367" i="51"/>
  <c r="G367" i="51"/>
  <c r="F367" i="51"/>
  <c r="D367" i="51"/>
  <c r="C367" i="51"/>
  <c r="S69" i="51"/>
  <c r="P17" i="51"/>
  <c r="S17" i="51" s="1"/>
  <c r="T17" i="51" s="1"/>
  <c r="I16" i="51" l="1"/>
  <c r="C28" i="51"/>
  <c r="S68" i="51"/>
  <c r="P16" i="51"/>
  <c r="S16" i="51" s="1"/>
  <c r="I367" i="51"/>
  <c r="T16" i="51" l="1"/>
  <c r="P96" i="51" l="1"/>
  <c r="P106" i="51" s="1"/>
  <c r="P600" i="51"/>
  <c r="S590" i="51"/>
  <c r="S600" i="51" s="1"/>
  <c r="S486" i="51" l="1"/>
  <c r="P70" i="51"/>
  <c r="N601" i="51"/>
  <c r="R601" i="51"/>
  <c r="O601" i="51"/>
  <c r="Q601" i="51"/>
  <c r="M601" i="51"/>
  <c r="P601" i="51"/>
  <c r="L601" i="51"/>
  <c r="P18" i="51" l="1"/>
  <c r="S70" i="51"/>
  <c r="S601" i="51"/>
  <c r="E626" i="2" l="1"/>
  <c r="E105" i="2"/>
  <c r="G626" i="2" l="1"/>
  <c r="G105" i="2"/>
  <c r="E27" i="2"/>
  <c r="I105" i="2"/>
  <c r="I106" i="2" s="1"/>
  <c r="E106" i="2"/>
  <c r="E107" i="2" s="1"/>
  <c r="I625" i="2"/>
  <c r="I626" i="2" s="1"/>
  <c r="I627" i="2" l="1"/>
  <c r="F627" i="2"/>
  <c r="H627" i="2"/>
  <c r="C627" i="2"/>
  <c r="D627" i="2"/>
  <c r="B627" i="2"/>
  <c r="G107" i="2"/>
  <c r="I107" i="2"/>
  <c r="F107" i="2"/>
  <c r="D107" i="2"/>
  <c r="C107" i="2"/>
  <c r="H107" i="2"/>
  <c r="B107" i="2"/>
  <c r="G626" i="6"/>
  <c r="G105" i="6"/>
  <c r="E627" i="2"/>
  <c r="E28" i="2"/>
  <c r="G626" i="3"/>
  <c r="G105" i="3"/>
  <c r="G626" i="4"/>
  <c r="G105" i="4"/>
  <c r="G27" i="2"/>
  <c r="G28" i="2" s="1"/>
  <c r="G106" i="2"/>
  <c r="G627" i="2"/>
  <c r="I27" i="2" l="1"/>
  <c r="I28" i="2" s="1"/>
  <c r="E29" i="2" s="1"/>
  <c r="G27" i="4"/>
  <c r="G28" i="4" s="1"/>
  <c r="G106" i="4"/>
  <c r="G627" i="4"/>
  <c r="G27" i="6"/>
  <c r="G28" i="6" s="1"/>
  <c r="G106" i="6"/>
  <c r="G27" i="3"/>
  <c r="G28" i="3" s="1"/>
  <c r="G106" i="3"/>
  <c r="I625" i="4"/>
  <c r="I626" i="4" s="1"/>
  <c r="E626" i="4"/>
  <c r="E105" i="4"/>
  <c r="G29" i="2"/>
  <c r="I29" i="2"/>
  <c r="F29" i="2"/>
  <c r="C29" i="2"/>
  <c r="D29" i="2"/>
  <c r="H29" i="2"/>
  <c r="B29" i="2"/>
  <c r="E626" i="5"/>
  <c r="E105" i="5"/>
  <c r="I625" i="6"/>
  <c r="I626" i="6" s="1"/>
  <c r="E626" i="6"/>
  <c r="E105" i="6"/>
  <c r="B7" i="56"/>
  <c r="E27" i="5" l="1"/>
  <c r="E106" i="5"/>
  <c r="G626" i="7"/>
  <c r="G105" i="7"/>
  <c r="E627" i="6"/>
  <c r="E27" i="4"/>
  <c r="I105" i="4"/>
  <c r="I106" i="4" s="1"/>
  <c r="E106" i="4"/>
  <c r="I625" i="3"/>
  <c r="I626" i="3" s="1"/>
  <c r="E626" i="3"/>
  <c r="E105" i="3"/>
  <c r="G627" i="6"/>
  <c r="F627" i="6"/>
  <c r="I627" i="6"/>
  <c r="C627" i="6"/>
  <c r="H627" i="6"/>
  <c r="B627" i="6"/>
  <c r="D627" i="6"/>
  <c r="E627" i="4"/>
  <c r="E27" i="6"/>
  <c r="I105" i="6"/>
  <c r="I106" i="6" s="1"/>
  <c r="G107" i="6" s="1"/>
  <c r="E106" i="6"/>
  <c r="I625" i="7"/>
  <c r="I626" i="7" s="1"/>
  <c r="E626" i="7"/>
  <c r="E627" i="7" s="1"/>
  <c r="E105" i="7"/>
  <c r="I627" i="4"/>
  <c r="F627" i="4"/>
  <c r="C627" i="4"/>
  <c r="H627" i="4"/>
  <c r="B627" i="4"/>
  <c r="D627" i="4"/>
  <c r="I625" i="5"/>
  <c r="I626" i="5" s="1"/>
  <c r="G626" i="5"/>
  <c r="G105" i="5"/>
  <c r="E107" i="6" l="1"/>
  <c r="G627" i="7"/>
  <c r="G627" i="5"/>
  <c r="E627" i="3"/>
  <c r="I627" i="3"/>
  <c r="F627" i="3"/>
  <c r="C627" i="3"/>
  <c r="H627" i="3"/>
  <c r="D627" i="3"/>
  <c r="B627" i="3"/>
  <c r="G627" i="3"/>
  <c r="I107" i="6"/>
  <c r="F107" i="6"/>
  <c r="D107" i="6"/>
  <c r="C107" i="6"/>
  <c r="H107" i="6"/>
  <c r="B107" i="6"/>
  <c r="E107" i="4"/>
  <c r="I107" i="4"/>
  <c r="F107" i="4"/>
  <c r="D107" i="4"/>
  <c r="C107" i="4"/>
  <c r="H107" i="4"/>
  <c r="B107" i="4"/>
  <c r="G27" i="5"/>
  <c r="G28" i="5" s="1"/>
  <c r="G106" i="5"/>
  <c r="E27" i="7"/>
  <c r="I105" i="7"/>
  <c r="I106" i="7" s="1"/>
  <c r="E106" i="7"/>
  <c r="I27" i="6"/>
  <c r="I28" i="6" s="1"/>
  <c r="B3" i="56" s="1"/>
  <c r="E28" i="6"/>
  <c r="I27" i="4"/>
  <c r="E28" i="4"/>
  <c r="I105" i="5"/>
  <c r="E27" i="3"/>
  <c r="I105" i="3"/>
  <c r="E106" i="3"/>
  <c r="G107" i="4"/>
  <c r="E28" i="5"/>
  <c r="F627" i="5"/>
  <c r="I627" i="5"/>
  <c r="C627" i="5"/>
  <c r="H627" i="5"/>
  <c r="D627" i="5"/>
  <c r="B627" i="5"/>
  <c r="E627" i="5"/>
  <c r="I627" i="7"/>
  <c r="F627" i="7"/>
  <c r="C627" i="7"/>
  <c r="H627" i="7"/>
  <c r="D627" i="7"/>
  <c r="B627" i="7"/>
  <c r="G27" i="7"/>
  <c r="G28" i="7" s="1"/>
  <c r="G106" i="7"/>
  <c r="E107" i="7" l="1"/>
  <c r="G107" i="7"/>
  <c r="I27" i="5"/>
  <c r="I28" i="5" s="1"/>
  <c r="B29" i="5" s="1"/>
  <c r="F29" i="5"/>
  <c r="C29" i="5"/>
  <c r="H29" i="5"/>
  <c r="D29" i="5"/>
  <c r="I28" i="4"/>
  <c r="I106" i="3"/>
  <c r="I27" i="3"/>
  <c r="E28" i="3"/>
  <c r="I107" i="7"/>
  <c r="F107" i="7"/>
  <c r="C107" i="7"/>
  <c r="D107" i="7"/>
  <c r="H107" i="7"/>
  <c r="B107" i="7"/>
  <c r="B4" i="56"/>
  <c r="G29" i="5"/>
  <c r="I27" i="7"/>
  <c r="E28" i="7"/>
  <c r="E107" i="3"/>
  <c r="E29" i="6"/>
  <c r="I29" i="6"/>
  <c r="F29" i="6"/>
  <c r="D29" i="6"/>
  <c r="H29" i="6"/>
  <c r="C29" i="6"/>
  <c r="B29" i="6"/>
  <c r="G29" i="6"/>
  <c r="E29" i="5"/>
  <c r="I106" i="5"/>
  <c r="I29" i="5" l="1"/>
  <c r="G626" i="1"/>
  <c r="G96" i="1"/>
  <c r="I28" i="7"/>
  <c r="E29" i="4"/>
  <c r="I29" i="4"/>
  <c r="F29" i="4"/>
  <c r="D29" i="4"/>
  <c r="C29" i="4"/>
  <c r="H29" i="4"/>
  <c r="B29" i="4"/>
  <c r="G29" i="4"/>
  <c r="B5" i="56"/>
  <c r="I28" i="3"/>
  <c r="G626" i="8"/>
  <c r="G96" i="8"/>
  <c r="G107" i="5"/>
  <c r="I107" i="5"/>
  <c r="F107" i="5"/>
  <c r="C107" i="5"/>
  <c r="D107" i="5"/>
  <c r="H107" i="5"/>
  <c r="B107" i="5"/>
  <c r="E107" i="5"/>
  <c r="I107" i="3"/>
  <c r="F107" i="3"/>
  <c r="C107" i="3"/>
  <c r="D107" i="3"/>
  <c r="H107" i="3"/>
  <c r="B107" i="3"/>
  <c r="G107" i="3"/>
  <c r="G626" i="32" l="1"/>
  <c r="G96" i="32"/>
  <c r="E29" i="7"/>
  <c r="I29" i="7"/>
  <c r="F29" i="7"/>
  <c r="H29" i="7"/>
  <c r="D29" i="7"/>
  <c r="C29" i="7"/>
  <c r="B29" i="7"/>
  <c r="G29" i="7"/>
  <c r="B2" i="56"/>
  <c r="E29" i="3"/>
  <c r="I29" i="3"/>
  <c r="F29" i="3"/>
  <c r="C29" i="3"/>
  <c r="D29" i="3"/>
  <c r="H29" i="3"/>
  <c r="B29" i="3"/>
  <c r="G29" i="3"/>
  <c r="B6" i="56"/>
  <c r="G106" i="1"/>
  <c r="G18" i="1"/>
  <c r="G28" i="1" s="1"/>
  <c r="I616" i="32"/>
  <c r="I626" i="32" s="1"/>
  <c r="E626" i="32"/>
  <c r="E96" i="32"/>
  <c r="I616" i="1"/>
  <c r="I626" i="1" s="1"/>
  <c r="E626" i="1"/>
  <c r="E627" i="1" s="1"/>
  <c r="E96" i="1"/>
  <c r="G106" i="8"/>
  <c r="G18" i="8"/>
  <c r="G28" i="8" s="1"/>
  <c r="E627" i="32" l="1"/>
  <c r="G626" i="34"/>
  <c r="G96" i="34"/>
  <c r="F627" i="1"/>
  <c r="I627" i="1"/>
  <c r="C627" i="1"/>
  <c r="H627" i="1"/>
  <c r="D627" i="1"/>
  <c r="B627" i="1"/>
  <c r="E18" i="32"/>
  <c r="I96" i="32"/>
  <c r="I106" i="32" s="1"/>
  <c r="E106" i="32"/>
  <c r="G106" i="32"/>
  <c r="G18" i="32"/>
  <c r="G28" i="32" s="1"/>
  <c r="G627" i="1"/>
  <c r="G627" i="32"/>
  <c r="I96" i="1"/>
  <c r="I106" i="1" s="1"/>
  <c r="G107" i="1" s="1"/>
  <c r="E18" i="1"/>
  <c r="E106" i="1"/>
  <c r="I616" i="8"/>
  <c r="I626" i="8" s="1"/>
  <c r="E626" i="8"/>
  <c r="E96" i="8"/>
  <c r="I627" i="32"/>
  <c r="F627" i="32"/>
  <c r="C627" i="32"/>
  <c r="H627" i="32"/>
  <c r="B627" i="32"/>
  <c r="D627" i="32"/>
  <c r="E107" i="32" l="1"/>
  <c r="I627" i="8"/>
  <c r="F627" i="8"/>
  <c r="H627" i="8"/>
  <c r="C627" i="8"/>
  <c r="D627" i="8"/>
  <c r="B627" i="8"/>
  <c r="G627" i="8"/>
  <c r="G107" i="32"/>
  <c r="I107" i="32"/>
  <c r="F107" i="32"/>
  <c r="C107" i="32"/>
  <c r="H107" i="32"/>
  <c r="B107" i="32"/>
  <c r="D107" i="32"/>
  <c r="G18" i="34"/>
  <c r="G28" i="34" s="1"/>
  <c r="G106" i="34"/>
  <c r="I616" i="34"/>
  <c r="I626" i="34" s="1"/>
  <c r="E626" i="34"/>
  <c r="E627" i="34" s="1"/>
  <c r="E96" i="34"/>
  <c r="E28" i="32"/>
  <c r="E107" i="1"/>
  <c r="I107" i="1"/>
  <c r="C107" i="1"/>
  <c r="F107" i="1"/>
  <c r="H107" i="1"/>
  <c r="B107" i="1"/>
  <c r="D107" i="1"/>
  <c r="I96" i="8"/>
  <c r="I106" i="8" s="1"/>
  <c r="E18" i="8"/>
  <c r="E106" i="8"/>
  <c r="I18" i="1"/>
  <c r="I28" i="1" s="1"/>
  <c r="E28" i="1"/>
  <c r="E627" i="8"/>
  <c r="E29" i="1" l="1"/>
  <c r="E107" i="8"/>
  <c r="I107" i="8"/>
  <c r="F107" i="8"/>
  <c r="C107" i="8"/>
  <c r="H107" i="8"/>
  <c r="B107" i="8"/>
  <c r="D107" i="8"/>
  <c r="G107" i="8"/>
  <c r="I616" i="35"/>
  <c r="I626" i="35" s="1"/>
  <c r="E626" i="35"/>
  <c r="E627" i="35" s="1"/>
  <c r="E96" i="35"/>
  <c r="I29" i="1"/>
  <c r="F29" i="1"/>
  <c r="D29" i="1"/>
  <c r="C29" i="1"/>
  <c r="B29" i="1"/>
  <c r="H29" i="1"/>
  <c r="G29" i="1"/>
  <c r="F627" i="34"/>
  <c r="I627" i="34"/>
  <c r="C627" i="34"/>
  <c r="H627" i="34"/>
  <c r="D627" i="34"/>
  <c r="B627" i="34"/>
  <c r="E18" i="34"/>
  <c r="I96" i="34"/>
  <c r="I106" i="34" s="1"/>
  <c r="G107" i="34" s="1"/>
  <c r="E106" i="34"/>
  <c r="E107" i="34" s="1"/>
  <c r="G626" i="36"/>
  <c r="G96" i="36"/>
  <c r="G626" i="35"/>
  <c r="G627" i="35" s="1"/>
  <c r="G96" i="35"/>
  <c r="B8" i="56"/>
  <c r="E28" i="8"/>
  <c r="G627" i="34"/>
  <c r="I107" i="34" l="1"/>
  <c r="F107" i="34"/>
  <c r="C107" i="34"/>
  <c r="H107" i="34"/>
  <c r="B107" i="34"/>
  <c r="D107" i="34"/>
  <c r="E28" i="34"/>
  <c r="I96" i="35"/>
  <c r="I106" i="35" s="1"/>
  <c r="E106" i="35"/>
  <c r="E18" i="35"/>
  <c r="I616" i="36"/>
  <c r="I626" i="36" s="1"/>
  <c r="E626" i="36"/>
  <c r="E96" i="36"/>
  <c r="G18" i="36"/>
  <c r="G28" i="36" s="1"/>
  <c r="G106" i="36"/>
  <c r="I486" i="32"/>
  <c r="I496" i="32" s="1"/>
  <c r="F70" i="32"/>
  <c r="F496" i="32"/>
  <c r="I486" i="8"/>
  <c r="I496" i="8" s="1"/>
  <c r="F70" i="8"/>
  <c r="F496" i="8"/>
  <c r="G106" i="35"/>
  <c r="G18" i="35"/>
  <c r="G28" i="35" s="1"/>
  <c r="F627" i="35"/>
  <c r="I627" i="35"/>
  <c r="H627" i="35"/>
  <c r="C627" i="35"/>
  <c r="B627" i="35"/>
  <c r="D627" i="35"/>
  <c r="F497" i="8" l="1"/>
  <c r="E107" i="35"/>
  <c r="D497" i="32"/>
  <c r="C497" i="32"/>
  <c r="G497" i="32"/>
  <c r="B497" i="32"/>
  <c r="E497" i="32"/>
  <c r="I497" i="32"/>
  <c r="H497" i="32"/>
  <c r="I627" i="36"/>
  <c r="F627" i="36"/>
  <c r="C627" i="36"/>
  <c r="H627" i="36"/>
  <c r="B627" i="36"/>
  <c r="D627" i="36"/>
  <c r="E28" i="35"/>
  <c r="I18" i="35"/>
  <c r="I28" i="35" s="1"/>
  <c r="G29" i="35" s="1"/>
  <c r="G107" i="35"/>
  <c r="I107" i="35"/>
  <c r="F107" i="35"/>
  <c r="C107" i="35"/>
  <c r="H107" i="35"/>
  <c r="D107" i="35"/>
  <c r="B107" i="35"/>
  <c r="F18" i="8"/>
  <c r="I70" i="8"/>
  <c r="I80" i="8" s="1"/>
  <c r="F80" i="8"/>
  <c r="F82" i="8" s="1"/>
  <c r="G627" i="36"/>
  <c r="G497" i="8"/>
  <c r="B497" i="8"/>
  <c r="E497" i="8"/>
  <c r="I497" i="8"/>
  <c r="H497" i="8"/>
  <c r="D497" i="8"/>
  <c r="C497" i="8"/>
  <c r="F497" i="32"/>
  <c r="E18" i="36"/>
  <c r="I96" i="36"/>
  <c r="I106" i="36" s="1"/>
  <c r="G107" i="36" s="1"/>
  <c r="E106" i="36"/>
  <c r="F18" i="32"/>
  <c r="I70" i="32"/>
  <c r="I80" i="32" s="1"/>
  <c r="F80" i="32"/>
  <c r="F82" i="32" s="1"/>
  <c r="E627" i="36"/>
  <c r="E29" i="35" l="1"/>
  <c r="F81" i="32"/>
  <c r="E81" i="32"/>
  <c r="I81" i="32"/>
  <c r="I82" i="32"/>
  <c r="H81" i="32"/>
  <c r="D81" i="32"/>
  <c r="B81" i="32"/>
  <c r="C81" i="32"/>
  <c r="G81" i="32"/>
  <c r="F28" i="32"/>
  <c r="I18" i="32"/>
  <c r="F28" i="8"/>
  <c r="I18" i="8"/>
  <c r="I28" i="8" s="1"/>
  <c r="E107" i="36"/>
  <c r="I107" i="36"/>
  <c r="F107" i="36"/>
  <c r="H107" i="36"/>
  <c r="D107" i="36"/>
  <c r="C107" i="36"/>
  <c r="B107" i="36"/>
  <c r="I486" i="34"/>
  <c r="I496" i="34" s="1"/>
  <c r="F70" i="34"/>
  <c r="F496" i="34"/>
  <c r="F81" i="8"/>
  <c r="B81" i="8"/>
  <c r="H81" i="8"/>
  <c r="E81" i="8"/>
  <c r="D81" i="8"/>
  <c r="I81" i="8"/>
  <c r="I82" i="8"/>
  <c r="C81" i="8"/>
  <c r="G81" i="8"/>
  <c r="I486" i="36"/>
  <c r="I496" i="36" s="1"/>
  <c r="F70" i="36"/>
  <c r="F496" i="36"/>
  <c r="E28" i="36"/>
  <c r="I29" i="35"/>
  <c r="H29" i="35"/>
  <c r="D29" i="35"/>
  <c r="C29" i="35"/>
  <c r="B29" i="35"/>
  <c r="F29" i="35"/>
  <c r="I497" i="36" l="1"/>
  <c r="C497" i="36"/>
  <c r="D497" i="36"/>
  <c r="H497" i="36"/>
  <c r="G497" i="36"/>
  <c r="E497" i="36"/>
  <c r="B497" i="36"/>
  <c r="E497" i="34"/>
  <c r="B497" i="34"/>
  <c r="C497" i="34"/>
  <c r="G497" i="34"/>
  <c r="I497" i="34"/>
  <c r="H497" i="34"/>
  <c r="D497" i="34"/>
  <c r="I29" i="8"/>
  <c r="C29" i="8"/>
  <c r="B29" i="8"/>
  <c r="D29" i="8"/>
  <c r="H29" i="8"/>
  <c r="G29" i="8"/>
  <c r="E29" i="8"/>
  <c r="F29" i="8"/>
  <c r="B9" i="56"/>
  <c r="F497" i="36"/>
  <c r="F497" i="34"/>
  <c r="I28" i="32"/>
  <c r="F29" i="32" s="1"/>
  <c r="F18" i="36"/>
  <c r="I70" i="36"/>
  <c r="I80" i="36" s="1"/>
  <c r="F80" i="36"/>
  <c r="I70" i="34"/>
  <c r="F18" i="34"/>
  <c r="F80" i="34"/>
  <c r="F82" i="34" s="1"/>
  <c r="F28" i="34" l="1"/>
  <c r="I18" i="34"/>
  <c r="I80" i="34"/>
  <c r="F82" i="36"/>
  <c r="F81" i="36"/>
  <c r="F28" i="36"/>
  <c r="I18" i="36"/>
  <c r="I28" i="36" s="1"/>
  <c r="I82" i="36"/>
  <c r="E81" i="36"/>
  <c r="G81" i="36"/>
  <c r="C81" i="36"/>
  <c r="B81" i="36"/>
  <c r="H81" i="36"/>
  <c r="D81" i="36"/>
  <c r="I81" i="36"/>
  <c r="I29" i="32"/>
  <c r="D29" i="32"/>
  <c r="C29" i="32"/>
  <c r="H29" i="32"/>
  <c r="B29" i="32"/>
  <c r="G29" i="32"/>
  <c r="E29" i="32"/>
  <c r="B10" i="56"/>
  <c r="F29" i="36" l="1"/>
  <c r="I29" i="36"/>
  <c r="D29" i="36"/>
  <c r="C29" i="36"/>
  <c r="H29" i="36"/>
  <c r="B29" i="36"/>
  <c r="G29" i="36"/>
  <c r="E29" i="36"/>
  <c r="F81" i="34"/>
  <c r="I81" i="34"/>
  <c r="E81" i="34"/>
  <c r="G81" i="34"/>
  <c r="B81" i="34"/>
  <c r="I82" i="34"/>
  <c r="D81" i="34"/>
  <c r="C81" i="34"/>
  <c r="H81" i="34"/>
  <c r="I28" i="34"/>
  <c r="B12" i="56"/>
  <c r="I29" i="34" l="1"/>
  <c r="C29" i="34"/>
  <c r="H29" i="34"/>
  <c r="D29" i="34"/>
  <c r="B29" i="34"/>
  <c r="G29" i="34"/>
  <c r="E29" i="34"/>
  <c r="B11" i="56"/>
  <c r="F29" i="34"/>
  <c r="P66" i="51" l="1"/>
  <c r="S482" i="51"/>
  <c r="P14" i="51" l="1"/>
  <c r="S66" i="51"/>
  <c r="S14" i="51" l="1"/>
  <c r="I645" i="51" l="1"/>
  <c r="I652" i="51" s="1"/>
  <c r="B652" i="51"/>
  <c r="B99" i="51"/>
  <c r="T14" i="51"/>
  <c r="S645" i="51" l="1"/>
  <c r="S652" i="51" s="1"/>
  <c r="L652" i="51"/>
  <c r="L99" i="51"/>
  <c r="I99" i="51"/>
  <c r="B21" i="51"/>
  <c r="I21" i="51" s="1"/>
  <c r="F653" i="51"/>
  <c r="B653" i="51"/>
  <c r="I653" i="51" s="1"/>
  <c r="C653" i="51"/>
  <c r="H653" i="51"/>
  <c r="G653" i="51"/>
  <c r="D653" i="51"/>
  <c r="E653" i="51"/>
  <c r="S99" i="51" l="1"/>
  <c r="L21" i="51"/>
  <c r="N653" i="51"/>
  <c r="P653" i="51"/>
  <c r="L653" i="51"/>
  <c r="M653" i="51"/>
  <c r="Q653" i="51"/>
  <c r="O653" i="51"/>
  <c r="R653" i="51"/>
  <c r="S653" i="51" l="1"/>
  <c r="S489" i="51" l="1"/>
  <c r="S496" i="51" s="1"/>
  <c r="P73" i="51"/>
  <c r="P496" i="51"/>
  <c r="P21" i="51" l="1"/>
  <c r="S73" i="51"/>
  <c r="S80" i="51" s="1"/>
  <c r="P80" i="51"/>
  <c r="Q497" i="51"/>
  <c r="M497" i="51"/>
  <c r="P497" i="51"/>
  <c r="R497" i="51"/>
  <c r="L497" i="51"/>
  <c r="S497" i="51" s="1"/>
  <c r="O497" i="51"/>
  <c r="N497" i="51"/>
  <c r="P81" i="51" l="1"/>
  <c r="L81" i="51"/>
  <c r="N81" i="51"/>
  <c r="O81" i="51"/>
  <c r="R81" i="51"/>
  <c r="Q81" i="51"/>
  <c r="M81" i="51"/>
  <c r="S21" i="51"/>
  <c r="T21" i="51" s="1"/>
  <c r="P28" i="51"/>
  <c r="S81" i="51" l="1"/>
  <c r="S482" i="52" l="1"/>
  <c r="P66" i="52"/>
  <c r="S66" i="52" l="1"/>
  <c r="P14" i="52"/>
  <c r="S14" i="52" l="1"/>
  <c r="T14" i="52" l="1"/>
  <c r="I645" i="52" l="1"/>
  <c r="I652" i="52" s="1"/>
  <c r="B652" i="52"/>
  <c r="B99" i="52"/>
  <c r="S645" i="52" l="1"/>
  <c r="S652" i="52" s="1"/>
  <c r="L652" i="52"/>
  <c r="L99" i="52"/>
  <c r="I99" i="52"/>
  <c r="B21" i="52"/>
  <c r="I21" i="52" s="1"/>
  <c r="H653" i="52"/>
  <c r="D653" i="52"/>
  <c r="B653" i="52"/>
  <c r="I653" i="52" s="1"/>
  <c r="G653" i="52"/>
  <c r="F653" i="52"/>
  <c r="E653" i="52"/>
  <c r="C653" i="52"/>
  <c r="P73" i="52" l="1"/>
  <c r="S489" i="52"/>
  <c r="S99" i="52"/>
  <c r="L21" i="52"/>
  <c r="L653" i="52"/>
  <c r="R653" i="52"/>
  <c r="Q653" i="52"/>
  <c r="O653" i="52"/>
  <c r="N653" i="52"/>
  <c r="P653" i="52"/>
  <c r="M653" i="52"/>
  <c r="S653" i="52" l="1"/>
  <c r="P21" i="52"/>
  <c r="S73" i="52"/>
  <c r="S21" i="52" l="1"/>
  <c r="T21" i="52" s="1"/>
  <c r="P66" i="50" l="1"/>
  <c r="S482" i="50"/>
  <c r="S66" i="50" l="1"/>
  <c r="P14" i="50"/>
  <c r="S14" i="50" s="1"/>
  <c r="T14" i="50" s="1"/>
  <c r="I645" i="50" l="1"/>
  <c r="I652" i="50" s="1"/>
  <c r="B652" i="50"/>
  <c r="B99" i="50"/>
  <c r="I99" i="50" l="1"/>
  <c r="B21" i="50"/>
  <c r="I21" i="50" s="1"/>
  <c r="S645" i="50"/>
  <c r="S652" i="50" s="1"/>
  <c r="L652" i="50"/>
  <c r="L99" i="50"/>
  <c r="E653" i="50"/>
  <c r="F653" i="50"/>
  <c r="D653" i="50"/>
  <c r="B653" i="50"/>
  <c r="C653" i="50"/>
  <c r="H653" i="50"/>
  <c r="G653" i="50"/>
  <c r="Q653" i="50" l="1"/>
  <c r="M653" i="50"/>
  <c r="O653" i="50"/>
  <c r="N653" i="50"/>
  <c r="R653" i="50"/>
  <c r="L653" i="50"/>
  <c r="P653" i="50"/>
  <c r="S99" i="50"/>
  <c r="L21" i="50"/>
  <c r="I653" i="50"/>
  <c r="S653" i="50" l="1"/>
  <c r="S489" i="50" l="1"/>
  <c r="P73" i="50"/>
  <c r="P496" i="50" l="1"/>
  <c r="P65" i="50"/>
  <c r="S481" i="50"/>
  <c r="S496" i="50" s="1"/>
  <c r="P21" i="50"/>
  <c r="S21" i="50" s="1"/>
  <c r="T21" i="50" s="1"/>
  <c r="S73" i="50"/>
  <c r="P497" i="50" l="1"/>
  <c r="O497" i="50"/>
  <c r="M497" i="50"/>
  <c r="Q497" i="50"/>
  <c r="R497" i="50"/>
  <c r="N497" i="50"/>
  <c r="L497" i="50"/>
  <c r="S497" i="50" s="1"/>
  <c r="P80" i="50"/>
  <c r="S65" i="50"/>
  <c r="S80" i="50" s="1"/>
  <c r="P13" i="50"/>
  <c r="P28" i="50" l="1"/>
  <c r="S13" i="50"/>
  <c r="R81" i="50"/>
  <c r="N81" i="50"/>
  <c r="O81" i="50"/>
  <c r="Q81" i="50"/>
  <c r="P81" i="50"/>
  <c r="L81" i="50"/>
  <c r="S81" i="50" s="1"/>
  <c r="M81" i="50"/>
  <c r="T13" i="50" l="1"/>
  <c r="P68" i="48" l="1"/>
  <c r="S484" i="48"/>
  <c r="P96" i="48"/>
  <c r="P106" i="48" s="1"/>
  <c r="P600" i="48"/>
  <c r="S590" i="48"/>
  <c r="S600" i="48" s="1"/>
  <c r="R601" i="48" l="1"/>
  <c r="M601" i="48"/>
  <c r="N601" i="48"/>
  <c r="Q601" i="48"/>
  <c r="P601" i="48"/>
  <c r="O601" i="48"/>
  <c r="L601" i="48"/>
  <c r="P69" i="48"/>
  <c r="S485" i="48"/>
  <c r="P70" i="48"/>
  <c r="S486" i="48"/>
  <c r="S68" i="48"/>
  <c r="P16" i="48"/>
  <c r="S16" i="48" s="1"/>
  <c r="T16" i="48" s="1"/>
  <c r="P17" i="48" l="1"/>
  <c r="S17" i="48" s="1"/>
  <c r="T17" i="48" s="1"/>
  <c r="S69" i="48"/>
  <c r="S601" i="48"/>
  <c r="P18" i="48"/>
  <c r="S70" i="48"/>
  <c r="P65" i="48" l="1"/>
  <c r="S481" i="48"/>
  <c r="P13" i="48" l="1"/>
  <c r="S65" i="48"/>
  <c r="S13" i="48" l="1"/>
  <c r="T13" i="48" l="1"/>
  <c r="P66" i="48" l="1"/>
  <c r="S482" i="48"/>
  <c r="P73" i="48" l="1"/>
  <c r="S489" i="48"/>
  <c r="P496" i="48"/>
  <c r="S496" i="48"/>
  <c r="P14" i="48"/>
  <c r="S66" i="48"/>
  <c r="P80" i="48"/>
  <c r="Q497" i="48" l="1"/>
  <c r="L497" i="48"/>
  <c r="R497" i="48"/>
  <c r="N497" i="48"/>
  <c r="O497" i="48"/>
  <c r="M497" i="48"/>
  <c r="P497" i="48"/>
  <c r="S14" i="48"/>
  <c r="P21" i="48"/>
  <c r="S21" i="48" s="1"/>
  <c r="T21" i="48" s="1"/>
  <c r="S73" i="48"/>
  <c r="S80" i="48" s="1"/>
  <c r="T14" i="48" l="1"/>
  <c r="Q81" i="48"/>
  <c r="O81" i="48"/>
  <c r="N81" i="48"/>
  <c r="M81" i="48"/>
  <c r="P81" i="48"/>
  <c r="L81" i="48"/>
  <c r="S81" i="48" s="1"/>
  <c r="R81" i="48"/>
  <c r="S497" i="48"/>
  <c r="P28" i="48"/>
  <c r="P69" i="52" l="1"/>
  <c r="S485" i="52"/>
  <c r="P17" i="52" l="1"/>
  <c r="S69" i="52"/>
  <c r="P96" i="52" l="1"/>
  <c r="P106" i="52" s="1"/>
  <c r="P600" i="52"/>
  <c r="S590" i="52"/>
  <c r="S600" i="52" s="1"/>
  <c r="S17" i="52"/>
  <c r="Q601" i="52" l="1"/>
  <c r="P601" i="52"/>
  <c r="R601" i="52"/>
  <c r="O601" i="52"/>
  <c r="N601" i="52"/>
  <c r="L601" i="52"/>
  <c r="M601" i="52"/>
  <c r="S486" i="52"/>
  <c r="S496" i="52" s="1"/>
  <c r="P70" i="52"/>
  <c r="P496" i="52"/>
  <c r="T17" i="52"/>
  <c r="Q497" i="52" l="1"/>
  <c r="N497" i="52"/>
  <c r="M497" i="52"/>
  <c r="P497" i="52"/>
  <c r="O497" i="52"/>
  <c r="R497" i="52"/>
  <c r="L497" i="52"/>
  <c r="S497" i="52" s="1"/>
  <c r="S601" i="52"/>
  <c r="S70" i="52"/>
  <c r="S80" i="52" s="1"/>
  <c r="P18" i="52"/>
  <c r="P28" i="52" s="1"/>
  <c r="P80" i="52"/>
  <c r="O81" i="52" l="1"/>
  <c r="R81" i="52"/>
  <c r="P81" i="52"/>
  <c r="N81" i="52"/>
  <c r="L81" i="52"/>
  <c r="M81" i="52"/>
  <c r="Q81" i="52"/>
  <c r="S81" i="52" l="1"/>
  <c r="AI222" i="53" l="1"/>
  <c r="AI143" i="53" l="1"/>
  <c r="AI377" i="53"/>
  <c r="E99" i="53" l="1"/>
  <c r="E21" i="53" s="1"/>
  <c r="E652" i="53"/>
  <c r="F99" i="53" l="1"/>
  <c r="F652" i="53"/>
  <c r="O99" i="53"/>
  <c r="O21" i="53" s="1"/>
  <c r="O652" i="53"/>
  <c r="P99" i="53" l="1"/>
  <c r="P652" i="53"/>
  <c r="I645" i="53"/>
  <c r="I652" i="53" s="1"/>
  <c r="B652" i="53"/>
  <c r="B99" i="53"/>
  <c r="F21" i="53"/>
  <c r="F28" i="53" s="1"/>
  <c r="F106" i="53"/>
  <c r="I99" i="53" l="1"/>
  <c r="B21" i="53"/>
  <c r="I21" i="53" s="1"/>
  <c r="G653" i="53"/>
  <c r="E653" i="53"/>
  <c r="C653" i="53"/>
  <c r="D653" i="53"/>
  <c r="H653" i="53"/>
  <c r="F653" i="53"/>
  <c r="B653" i="53"/>
  <c r="S645" i="53"/>
  <c r="S652" i="53" s="1"/>
  <c r="L652" i="53"/>
  <c r="L99" i="53"/>
  <c r="S99" i="53" l="1"/>
  <c r="L21" i="53"/>
  <c r="R653" i="53"/>
  <c r="P653" i="53"/>
  <c r="M653" i="53"/>
  <c r="L653" i="53"/>
  <c r="N653" i="53"/>
  <c r="O653" i="53"/>
  <c r="Q653" i="53"/>
  <c r="I653" i="53"/>
  <c r="S653" i="53" l="1"/>
  <c r="S484" i="53" l="1"/>
  <c r="P68" i="53"/>
  <c r="P16" i="53" l="1"/>
  <c r="S16" i="53" s="1"/>
  <c r="T16" i="53" s="1"/>
  <c r="S68" i="53"/>
  <c r="S222" i="53" l="1"/>
  <c r="AJ222" i="53" s="1"/>
  <c r="AI404" i="53"/>
  <c r="AI352" i="53"/>
  <c r="AI274" i="53"/>
  <c r="AI326" i="53"/>
  <c r="AI300" i="53"/>
  <c r="AI170" i="53"/>
  <c r="AI248" i="53"/>
  <c r="AI430" i="53"/>
  <c r="AI196" i="53"/>
  <c r="AI378" i="53" l="1"/>
  <c r="AI144" i="53"/>
  <c r="AB40" i="53"/>
  <c r="AI40" i="53" s="1"/>
  <c r="AI118" i="53"/>
  <c r="S274" i="53"/>
  <c r="AJ274" i="53" s="1"/>
  <c r="S352" i="53"/>
  <c r="AJ352" i="53" s="1"/>
  <c r="S170" i="53"/>
  <c r="AJ170" i="53" s="1"/>
  <c r="S144" i="53"/>
  <c r="AJ144" i="53" s="1"/>
  <c r="S248" i="53"/>
  <c r="AJ248" i="53" s="1"/>
  <c r="S196" i="53"/>
  <c r="AJ196" i="53" s="1"/>
  <c r="S378" i="53"/>
  <c r="AJ378" i="53" s="1"/>
  <c r="S404" i="53"/>
  <c r="AJ404" i="53" s="1"/>
  <c r="S430" i="53"/>
  <c r="AJ430" i="53" s="1"/>
  <c r="S300" i="53"/>
  <c r="AJ300" i="53" s="1"/>
  <c r="S326" i="53"/>
  <c r="AJ326" i="53" s="1"/>
  <c r="P40" i="53" l="1"/>
  <c r="S40" i="53" s="1"/>
  <c r="AJ40" i="53" s="1"/>
  <c r="S118" i="53"/>
  <c r="AJ118" i="53" s="1"/>
  <c r="AI281" i="53" l="1"/>
  <c r="AI333" i="53"/>
  <c r="AI177" i="53"/>
  <c r="AI203" i="53"/>
  <c r="AI359" i="53"/>
  <c r="AI255" i="53"/>
  <c r="AI229" i="53"/>
  <c r="AI437" i="53"/>
  <c r="AI307" i="53"/>
  <c r="AI411" i="53"/>
  <c r="AB47" i="53" l="1"/>
  <c r="AI47" i="53" s="1"/>
  <c r="AI125" i="53"/>
  <c r="AB366" i="53"/>
  <c r="AI351" i="53"/>
  <c r="AB236" i="53"/>
  <c r="AI221" i="53"/>
  <c r="AB418" i="53"/>
  <c r="AI418" i="53" s="1"/>
  <c r="AI403" i="53"/>
  <c r="AI385" i="53"/>
  <c r="AB392" i="53"/>
  <c r="AI392" i="53" s="1"/>
  <c r="AB444" i="53"/>
  <c r="AI429" i="53"/>
  <c r="AB210" i="53"/>
  <c r="AI195" i="53"/>
  <c r="AB340" i="53"/>
  <c r="AI325" i="53"/>
  <c r="AI151" i="53"/>
  <c r="AB158" i="53"/>
  <c r="AB314" i="53"/>
  <c r="AI299" i="53"/>
  <c r="AB262" i="53"/>
  <c r="AI262" i="53" s="1"/>
  <c r="AI247" i="53"/>
  <c r="AB39" i="53"/>
  <c r="AB132" i="53"/>
  <c r="AI132" i="53" s="1"/>
  <c r="AI117" i="53"/>
  <c r="AB288" i="53"/>
  <c r="AI288" i="53" s="1"/>
  <c r="AI273" i="53"/>
  <c r="AB184" i="53"/>
  <c r="AI169" i="53"/>
  <c r="S151" i="53"/>
  <c r="AJ151" i="53" s="1"/>
  <c r="S437" i="53"/>
  <c r="AJ437" i="53" s="1"/>
  <c r="S177" i="53"/>
  <c r="AJ177" i="53" s="1"/>
  <c r="S255" i="53"/>
  <c r="AJ255" i="53" s="1"/>
  <c r="S281" i="53"/>
  <c r="AJ281" i="53" s="1"/>
  <c r="S203" i="53"/>
  <c r="AJ203" i="53" s="1"/>
  <c r="S229" i="53"/>
  <c r="AJ229" i="53" s="1"/>
  <c r="S359" i="53"/>
  <c r="AJ359" i="53" s="1"/>
  <c r="S411" i="53"/>
  <c r="AJ411" i="53" s="1"/>
  <c r="S333" i="53"/>
  <c r="AJ333" i="53" s="1"/>
  <c r="S307" i="53"/>
  <c r="AJ307" i="53" s="1"/>
  <c r="S385" i="53"/>
  <c r="AJ385" i="53" s="1"/>
  <c r="AI184" i="53" l="1"/>
  <c r="P210" i="53"/>
  <c r="S195" i="53"/>
  <c r="P158" i="53"/>
  <c r="S143" i="53"/>
  <c r="P262" i="53"/>
  <c r="S247" i="53"/>
  <c r="P236" i="53"/>
  <c r="S221" i="53"/>
  <c r="P366" i="53"/>
  <c r="S351" i="53"/>
  <c r="AB54" i="53"/>
  <c r="AI54" i="53" s="1"/>
  <c r="AI39" i="53"/>
  <c r="AI340" i="53"/>
  <c r="AB341" i="53" s="1"/>
  <c r="AB419" i="53"/>
  <c r="AC419" i="53"/>
  <c r="AA419" i="53"/>
  <c r="AE419" i="53"/>
  <c r="AD419" i="53"/>
  <c r="AF419" i="53"/>
  <c r="W419" i="53"/>
  <c r="X419" i="53"/>
  <c r="Y419" i="53"/>
  <c r="Z419" i="53"/>
  <c r="AH419" i="53"/>
  <c r="AG419" i="53"/>
  <c r="V419" i="53"/>
  <c r="P288" i="53"/>
  <c r="S273" i="53"/>
  <c r="P314" i="53"/>
  <c r="S299" i="53"/>
  <c r="P418" i="53"/>
  <c r="S403" i="53"/>
  <c r="P184" i="53"/>
  <c r="S169" i="53"/>
  <c r="AB263" i="53"/>
  <c r="AF263" i="53"/>
  <c r="AG263" i="53"/>
  <c r="X263" i="53"/>
  <c r="Z263" i="53"/>
  <c r="W263" i="53"/>
  <c r="AA263" i="53"/>
  <c r="Y263" i="53"/>
  <c r="AC263" i="53"/>
  <c r="AD263" i="53"/>
  <c r="AH263" i="53"/>
  <c r="AE263" i="53"/>
  <c r="V263" i="53"/>
  <c r="AI210" i="53"/>
  <c r="AI236" i="53"/>
  <c r="AB237" i="53" s="1"/>
  <c r="P340" i="53"/>
  <c r="S325" i="53"/>
  <c r="P47" i="53"/>
  <c r="S47" i="53" s="1"/>
  <c r="AJ47" i="53" s="1"/>
  <c r="S125" i="53"/>
  <c r="AJ125" i="53" s="1"/>
  <c r="AI444" i="53"/>
  <c r="AB289" i="53"/>
  <c r="AA289" i="53"/>
  <c r="Y289" i="53"/>
  <c r="AF289" i="53"/>
  <c r="AE289" i="53"/>
  <c r="AD289" i="53"/>
  <c r="Z289" i="53"/>
  <c r="AG289" i="53"/>
  <c r="W289" i="53"/>
  <c r="AH289" i="53"/>
  <c r="X289" i="53"/>
  <c r="AC289" i="53"/>
  <c r="V289" i="53"/>
  <c r="AI158" i="53"/>
  <c r="AB159" i="53"/>
  <c r="AB393" i="53"/>
  <c r="AG393" i="53"/>
  <c r="AE393" i="53"/>
  <c r="Y393" i="53"/>
  <c r="AC393" i="53"/>
  <c r="AH393" i="53"/>
  <c r="AD393" i="53"/>
  <c r="AA393" i="53"/>
  <c r="AF393" i="53"/>
  <c r="Z393" i="53"/>
  <c r="V393" i="53"/>
  <c r="W393" i="53"/>
  <c r="X393" i="53"/>
  <c r="P39" i="53"/>
  <c r="P132" i="53"/>
  <c r="S117" i="53"/>
  <c r="AI314" i="53"/>
  <c r="AB315" i="53" s="1"/>
  <c r="AI366" i="53"/>
  <c r="P392" i="53"/>
  <c r="S377" i="53"/>
  <c r="P444" i="53"/>
  <c r="S429" i="53"/>
  <c r="AE445" i="53" l="1"/>
  <c r="V445" i="53"/>
  <c r="AA445" i="53"/>
  <c r="AH445" i="53"/>
  <c r="AC445" i="53"/>
  <c r="Y445" i="53"/>
  <c r="Z445" i="53"/>
  <c r="AF445" i="53"/>
  <c r="AD445" i="53"/>
  <c r="X445" i="53"/>
  <c r="W445" i="53"/>
  <c r="AG445" i="53"/>
  <c r="AJ403" i="53"/>
  <c r="S418" i="53"/>
  <c r="AJ247" i="53"/>
  <c r="S262" i="53"/>
  <c r="AA367" i="53"/>
  <c r="AG367" i="53"/>
  <c r="W367" i="53"/>
  <c r="AD367" i="53"/>
  <c r="AF367" i="53"/>
  <c r="Z367" i="53"/>
  <c r="AH367" i="53"/>
  <c r="X367" i="53"/>
  <c r="AC367" i="53"/>
  <c r="AE367" i="53"/>
  <c r="Y367" i="53"/>
  <c r="V367" i="53"/>
  <c r="AJ273" i="53"/>
  <c r="S288" i="53"/>
  <c r="AG341" i="53"/>
  <c r="AF341" i="53"/>
  <c r="AD341" i="53"/>
  <c r="AC341" i="53"/>
  <c r="Y341" i="53"/>
  <c r="Z341" i="53"/>
  <c r="AA341" i="53"/>
  <c r="X341" i="53"/>
  <c r="W341" i="53"/>
  <c r="AH341" i="53"/>
  <c r="AE341" i="53"/>
  <c r="V341" i="53"/>
  <c r="AJ195" i="53"/>
  <c r="S210" i="53"/>
  <c r="AJ117" i="53"/>
  <c r="S132" i="53"/>
  <c r="AJ325" i="53"/>
  <c r="S340" i="53"/>
  <c r="AB367" i="53"/>
  <c r="AI393" i="53"/>
  <c r="AD237" i="53"/>
  <c r="W237" i="53"/>
  <c r="AF237" i="53"/>
  <c r="X237" i="53"/>
  <c r="AE237" i="53"/>
  <c r="AH237" i="53"/>
  <c r="AG237" i="53"/>
  <c r="AC237" i="53"/>
  <c r="AA237" i="53"/>
  <c r="Z237" i="53"/>
  <c r="Y237" i="53"/>
  <c r="V237" i="53"/>
  <c r="AJ143" i="53"/>
  <c r="S158" i="53"/>
  <c r="AJ351" i="53"/>
  <c r="S366" i="53"/>
  <c r="AJ429" i="53"/>
  <c r="S444" i="53"/>
  <c r="AE315" i="53"/>
  <c r="X315" i="53"/>
  <c r="Z315" i="53"/>
  <c r="AA315" i="53"/>
  <c r="AD315" i="53"/>
  <c r="AC315" i="53"/>
  <c r="W315" i="53"/>
  <c r="AF315" i="53"/>
  <c r="AG315" i="53"/>
  <c r="Y315" i="53"/>
  <c r="AH315" i="53"/>
  <c r="V315" i="53"/>
  <c r="AI315" i="53" s="1"/>
  <c r="AJ169" i="53"/>
  <c r="S184" i="53"/>
  <c r="AI419" i="53"/>
  <c r="AB55" i="53"/>
  <c r="AD55" i="53"/>
  <c r="AH55" i="53"/>
  <c r="AE55" i="53"/>
  <c r="AA55" i="53"/>
  <c r="V55" i="53"/>
  <c r="Z55" i="53"/>
  <c r="Y55" i="53"/>
  <c r="AC55" i="53"/>
  <c r="W55" i="53"/>
  <c r="AF55" i="53"/>
  <c r="AG55" i="53"/>
  <c r="X55" i="53"/>
  <c r="AD211" i="53"/>
  <c r="W211" i="53"/>
  <c r="AA211" i="53"/>
  <c r="AC211" i="53"/>
  <c r="AF211" i="53"/>
  <c r="Y211" i="53"/>
  <c r="V211" i="53"/>
  <c r="Z211" i="53"/>
  <c r="AE211" i="53"/>
  <c r="AH211" i="53"/>
  <c r="X211" i="53"/>
  <c r="AG211" i="53"/>
  <c r="AB445" i="53"/>
  <c r="Y159" i="53"/>
  <c r="AF159" i="53"/>
  <c r="Z159" i="53"/>
  <c r="AC159" i="53"/>
  <c r="AA159" i="53"/>
  <c r="W159" i="53"/>
  <c r="AH159" i="53"/>
  <c r="AE159" i="53"/>
  <c r="X159" i="53"/>
  <c r="AG159" i="53"/>
  <c r="V159" i="53"/>
  <c r="AI159" i="53" s="1"/>
  <c r="AD159" i="53"/>
  <c r="AI263" i="53"/>
  <c r="AJ221" i="53"/>
  <c r="S236" i="53"/>
  <c r="AC185" i="53"/>
  <c r="AD185" i="53"/>
  <c r="Z185" i="53"/>
  <c r="AE185" i="53"/>
  <c r="AG185" i="53"/>
  <c r="W185" i="53"/>
  <c r="AA185" i="53"/>
  <c r="X185" i="53"/>
  <c r="AH185" i="53"/>
  <c r="V185" i="53"/>
  <c r="AF185" i="53"/>
  <c r="Y185" i="53"/>
  <c r="AB211" i="53"/>
  <c r="AJ377" i="53"/>
  <c r="S392" i="53"/>
  <c r="P54" i="53"/>
  <c r="S39" i="53"/>
  <c r="AI289" i="53"/>
  <c r="AJ299" i="53"/>
  <c r="S314" i="53"/>
  <c r="AB185" i="53"/>
  <c r="AI367" i="53" l="1"/>
  <c r="N445" i="53"/>
  <c r="Q445" i="53"/>
  <c r="P445" i="53"/>
  <c r="T444" i="53"/>
  <c r="M445" i="53"/>
  <c r="L445" i="53"/>
  <c r="O445" i="53"/>
  <c r="R445" i="53"/>
  <c r="AJ444" i="53"/>
  <c r="T158" i="53"/>
  <c r="Q159" i="53"/>
  <c r="M159" i="53"/>
  <c r="L159" i="53"/>
  <c r="P159" i="53"/>
  <c r="O159" i="53"/>
  <c r="R159" i="53"/>
  <c r="N159" i="53"/>
  <c r="AJ158" i="53"/>
  <c r="P263" i="53"/>
  <c r="AJ262" i="53"/>
  <c r="T262" i="53"/>
  <c r="R263" i="53"/>
  <c r="L263" i="53"/>
  <c r="O263" i="53"/>
  <c r="N263" i="53"/>
  <c r="Q263" i="53"/>
  <c r="M263" i="53"/>
  <c r="AI211" i="53"/>
  <c r="O237" i="53"/>
  <c r="L237" i="53"/>
  <c r="P237" i="53"/>
  <c r="N237" i="53"/>
  <c r="M237" i="53"/>
  <c r="AJ236" i="53"/>
  <c r="R237" i="53"/>
  <c r="Q237" i="53"/>
  <c r="T236" i="53"/>
  <c r="R211" i="53"/>
  <c r="M211" i="53"/>
  <c r="Q211" i="53"/>
  <c r="L211" i="53"/>
  <c r="T210" i="53"/>
  <c r="P211" i="53"/>
  <c r="O211" i="53"/>
  <c r="N211" i="53"/>
  <c r="AJ210" i="53"/>
  <c r="N315" i="53"/>
  <c r="AJ314" i="53"/>
  <c r="R315" i="53"/>
  <c r="T314" i="53"/>
  <c r="Q315" i="53"/>
  <c r="P315" i="53"/>
  <c r="M315" i="53"/>
  <c r="O315" i="53"/>
  <c r="L315" i="53"/>
  <c r="AI237" i="53"/>
  <c r="Q133" i="53"/>
  <c r="M133" i="53"/>
  <c r="R133" i="53"/>
  <c r="O133" i="53"/>
  <c r="T132" i="53"/>
  <c r="L133" i="53"/>
  <c r="AJ132" i="53"/>
  <c r="P133" i="53"/>
  <c r="N133" i="53"/>
  <c r="T288" i="53"/>
  <c r="R289" i="53"/>
  <c r="AJ288" i="53"/>
  <c r="L289" i="53"/>
  <c r="P289" i="53"/>
  <c r="Q289" i="53"/>
  <c r="M289" i="53"/>
  <c r="N289" i="53"/>
  <c r="O289" i="53"/>
  <c r="M419" i="53"/>
  <c r="Q419" i="53"/>
  <c r="L419" i="53"/>
  <c r="AJ418" i="53"/>
  <c r="R419" i="53"/>
  <c r="P419" i="53"/>
  <c r="O419" i="53"/>
  <c r="N419" i="53"/>
  <c r="T418" i="53"/>
  <c r="P341" i="53"/>
  <c r="Q341" i="53"/>
  <c r="M341" i="53"/>
  <c r="L341" i="53"/>
  <c r="T340" i="53"/>
  <c r="N341" i="53"/>
  <c r="AJ340" i="53"/>
  <c r="O341" i="53"/>
  <c r="R341" i="53"/>
  <c r="AI185" i="53"/>
  <c r="AJ39" i="53"/>
  <c r="S54" i="53"/>
  <c r="M185" i="53"/>
  <c r="P185" i="53"/>
  <c r="AJ184" i="53"/>
  <c r="Q185" i="53"/>
  <c r="T184" i="53"/>
  <c r="O185" i="53"/>
  <c r="N185" i="53"/>
  <c r="R185" i="53"/>
  <c r="L185" i="53"/>
  <c r="M367" i="53"/>
  <c r="Q367" i="53"/>
  <c r="R367" i="53"/>
  <c r="AJ366" i="53"/>
  <c r="L367" i="53"/>
  <c r="T366" i="53"/>
  <c r="O367" i="53"/>
  <c r="N367" i="53"/>
  <c r="P367" i="53"/>
  <c r="AI341" i="53"/>
  <c r="AI445" i="53"/>
  <c r="AJ392" i="53"/>
  <c r="O393" i="53"/>
  <c r="T392" i="53"/>
  <c r="P393" i="53"/>
  <c r="Q393" i="53"/>
  <c r="R393" i="53"/>
  <c r="N393" i="53"/>
  <c r="L393" i="53"/>
  <c r="M393" i="53"/>
  <c r="AI55" i="53"/>
  <c r="S445" i="53" l="1"/>
  <c r="S393" i="53"/>
  <c r="AJ393" i="53" s="1"/>
  <c r="S185" i="53"/>
  <c r="AJ185" i="53" s="1"/>
  <c r="L55" i="53"/>
  <c r="M55" i="53"/>
  <c r="Q55" i="53"/>
  <c r="R55" i="53"/>
  <c r="AJ54" i="53"/>
  <c r="O55" i="53"/>
  <c r="T54" i="53"/>
  <c r="N55" i="53"/>
  <c r="P55" i="53"/>
  <c r="S341" i="53"/>
  <c r="AJ341" i="53" s="1"/>
  <c r="S315" i="53"/>
  <c r="AJ315" i="53" s="1"/>
  <c r="S263" i="53"/>
  <c r="AJ263" i="53" s="1"/>
  <c r="S133" i="53"/>
  <c r="AJ133" i="53" s="1"/>
  <c r="S237" i="53"/>
  <c r="AJ237" i="53" s="1"/>
  <c r="AJ445" i="53"/>
  <c r="S367" i="53"/>
  <c r="AJ367" i="53" s="1"/>
  <c r="S419" i="53"/>
  <c r="AJ419" i="53" s="1"/>
  <c r="S289" i="53"/>
  <c r="AJ289" i="53" s="1"/>
  <c r="S159" i="53"/>
  <c r="AJ159" i="53" s="1"/>
  <c r="S211" i="53"/>
  <c r="AJ211" i="53" s="1"/>
  <c r="S55" i="53" l="1"/>
  <c r="AJ55" i="53" s="1"/>
  <c r="AI377" i="54" l="1"/>
  <c r="E99" i="54" l="1"/>
  <c r="E21" i="54" s="1"/>
  <c r="E652" i="54"/>
  <c r="O99" i="54" l="1"/>
  <c r="O21" i="54" s="1"/>
  <c r="O652" i="54"/>
  <c r="F99" i="54"/>
  <c r="F652" i="54"/>
  <c r="P99" i="54" l="1"/>
  <c r="P652" i="54"/>
  <c r="F21" i="54"/>
  <c r="F28" i="54" s="1"/>
  <c r="F106" i="54"/>
  <c r="I645" i="54"/>
  <c r="I652" i="54" s="1"/>
  <c r="B652" i="54"/>
  <c r="B99" i="54"/>
  <c r="I99" i="54" l="1"/>
  <c r="B21" i="54"/>
  <c r="I21" i="54" s="1"/>
  <c r="G653" i="54"/>
  <c r="H653" i="54"/>
  <c r="E653" i="54"/>
  <c r="C653" i="54"/>
  <c r="D653" i="54"/>
  <c r="F653" i="54"/>
  <c r="B653" i="54"/>
  <c r="S645" i="54"/>
  <c r="S652" i="54" s="1"/>
  <c r="L652" i="54"/>
  <c r="L99" i="54"/>
  <c r="L21" i="54" s="1"/>
  <c r="S99" i="54"/>
  <c r="R653" i="54" l="1"/>
  <c r="Q653" i="54"/>
  <c r="N653" i="54"/>
  <c r="P653" i="54"/>
  <c r="O653" i="54"/>
  <c r="M653" i="54"/>
  <c r="L653" i="54"/>
  <c r="I653" i="54"/>
  <c r="S653" i="54" l="1"/>
  <c r="AI170" i="54" l="1"/>
  <c r="AI404" i="54"/>
  <c r="AI144" i="54"/>
  <c r="AI326" i="54"/>
  <c r="AI274" i="54"/>
  <c r="AI222" i="54"/>
  <c r="AI300" i="54"/>
  <c r="AI196" i="54"/>
  <c r="AI352" i="54"/>
  <c r="AI430" i="54"/>
  <c r="AI248" i="54"/>
  <c r="AB40" i="54" l="1"/>
  <c r="AI40" i="54" s="1"/>
  <c r="AI118" i="54"/>
  <c r="AI378" i="54"/>
  <c r="S248" i="54"/>
  <c r="AJ248" i="54" s="1"/>
  <c r="S430" i="54"/>
  <c r="AJ430" i="54" s="1"/>
  <c r="S378" i="54"/>
  <c r="S274" i="54"/>
  <c r="AJ274" i="54" s="1"/>
  <c r="S404" i="54"/>
  <c r="AJ404" i="54" s="1"/>
  <c r="S352" i="54"/>
  <c r="AJ352" i="54" s="1"/>
  <c r="S196" i="54"/>
  <c r="AJ196" i="54" s="1"/>
  <c r="S300" i="54"/>
  <c r="AJ300" i="54" s="1"/>
  <c r="S326" i="54"/>
  <c r="AJ326" i="54" s="1"/>
  <c r="S222" i="54"/>
  <c r="AJ222" i="54" s="1"/>
  <c r="S144" i="54"/>
  <c r="AJ144" i="54" s="1"/>
  <c r="S170" i="54"/>
  <c r="AJ170" i="54" s="1"/>
  <c r="P40" i="54" l="1"/>
  <c r="S40" i="54" s="1"/>
  <c r="AJ40" i="54" s="1"/>
  <c r="S118" i="54"/>
  <c r="AJ118" i="54" s="1"/>
  <c r="AJ378" i="54"/>
  <c r="P66" i="54" l="1"/>
  <c r="S482" i="54"/>
  <c r="S66" i="54" l="1"/>
  <c r="P14" i="54"/>
  <c r="S14" i="54" s="1"/>
  <c r="T14" i="54" s="1"/>
  <c r="AI255" i="54" l="1"/>
  <c r="AI281" i="54"/>
  <c r="AI437" i="54"/>
  <c r="AI177" i="54"/>
  <c r="AI151" i="54"/>
  <c r="AI229" i="54"/>
  <c r="AI411" i="54"/>
  <c r="AI203" i="54"/>
  <c r="AI359" i="54"/>
  <c r="AI333" i="54"/>
  <c r="AI307" i="54"/>
  <c r="AB340" i="54" l="1"/>
  <c r="AI325" i="54"/>
  <c r="AB262" i="54"/>
  <c r="AI247" i="54"/>
  <c r="AI385" i="54"/>
  <c r="AB392" i="54"/>
  <c r="AB184" i="54"/>
  <c r="AI169" i="54"/>
  <c r="AB210" i="54"/>
  <c r="AI195" i="54"/>
  <c r="AI125" i="54"/>
  <c r="AB47" i="54"/>
  <c r="AI47" i="54" s="1"/>
  <c r="AB288" i="54"/>
  <c r="AI273" i="54"/>
  <c r="AB444" i="54"/>
  <c r="AI444" i="54" s="1"/>
  <c r="AI429" i="54"/>
  <c r="AB39" i="54"/>
  <c r="AB132" i="54"/>
  <c r="AI132" i="54" s="1"/>
  <c r="AI117" i="54"/>
  <c r="AB418" i="54"/>
  <c r="AI403" i="54"/>
  <c r="AB314" i="54"/>
  <c r="AI299" i="54"/>
  <c r="AB366" i="54"/>
  <c r="AI351" i="54"/>
  <c r="AB158" i="54"/>
  <c r="AI158" i="54" s="1"/>
  <c r="AI143" i="54"/>
  <c r="AB236" i="54"/>
  <c r="AI221" i="54"/>
  <c r="S307" i="54"/>
  <c r="AJ307" i="54" s="1"/>
  <c r="S333" i="54"/>
  <c r="AJ333" i="54" s="1"/>
  <c r="S437" i="54"/>
  <c r="AJ437" i="54" s="1"/>
  <c r="S359" i="54"/>
  <c r="AJ359" i="54" s="1"/>
  <c r="S281" i="54"/>
  <c r="AJ281" i="54" s="1"/>
  <c r="S203" i="54"/>
  <c r="AJ203" i="54" s="1"/>
  <c r="S255" i="54"/>
  <c r="AJ255" i="54" s="1"/>
  <c r="S411" i="54"/>
  <c r="AJ411" i="54" s="1"/>
  <c r="S385" i="54"/>
  <c r="AJ385" i="54" s="1"/>
  <c r="S177" i="54"/>
  <c r="AJ177" i="54" s="1"/>
  <c r="S229" i="54"/>
  <c r="AJ229" i="54" s="1"/>
  <c r="S151" i="54"/>
  <c r="AJ151" i="54" s="1"/>
  <c r="AI236" i="54" l="1"/>
  <c r="AB237" i="54" s="1"/>
  <c r="P314" i="54"/>
  <c r="S299" i="54"/>
  <c r="P158" i="54"/>
  <c r="S143" i="54"/>
  <c r="AI366" i="54"/>
  <c r="P288" i="54"/>
  <c r="S273" i="54"/>
  <c r="P236" i="54"/>
  <c r="S221" i="54"/>
  <c r="P210" i="54"/>
  <c r="S195" i="54"/>
  <c r="P392" i="54"/>
  <c r="S377" i="54"/>
  <c r="AB445" i="54"/>
  <c r="AE445" i="54"/>
  <c r="AD445" i="54"/>
  <c r="W445" i="54"/>
  <c r="AC445" i="54"/>
  <c r="Z445" i="54"/>
  <c r="AA445" i="54"/>
  <c r="AG445" i="54"/>
  <c r="AH445" i="54"/>
  <c r="X445" i="54"/>
  <c r="Y445" i="54"/>
  <c r="AF445" i="54"/>
  <c r="V445" i="54"/>
  <c r="AI184" i="54"/>
  <c r="AB185" i="54"/>
  <c r="AI314" i="54"/>
  <c r="AI392" i="54"/>
  <c r="AB393" i="54"/>
  <c r="AI288" i="54"/>
  <c r="AB289" i="54" s="1"/>
  <c r="P444" i="54"/>
  <c r="S429" i="54"/>
  <c r="AI262" i="54"/>
  <c r="AB263" i="54" s="1"/>
  <c r="P366" i="54"/>
  <c r="S351" i="54"/>
  <c r="P340" i="54"/>
  <c r="S325" i="54"/>
  <c r="P418" i="54"/>
  <c r="S403" i="54"/>
  <c r="AB159" i="54"/>
  <c r="AG159" i="54"/>
  <c r="X159" i="54"/>
  <c r="AH159" i="54"/>
  <c r="AF159" i="54"/>
  <c r="Y159" i="54"/>
  <c r="AD159" i="54"/>
  <c r="AA159" i="54"/>
  <c r="W159" i="54"/>
  <c r="Z159" i="54"/>
  <c r="AC159" i="54"/>
  <c r="AE159" i="54"/>
  <c r="V159" i="54"/>
  <c r="P262" i="54"/>
  <c r="S247" i="54"/>
  <c r="AI418" i="54"/>
  <c r="P47" i="54"/>
  <c r="S47" i="54" s="1"/>
  <c r="AJ47" i="54" s="1"/>
  <c r="S125" i="54"/>
  <c r="AJ125" i="54" s="1"/>
  <c r="P184" i="54"/>
  <c r="S169" i="54"/>
  <c r="P39" i="54"/>
  <c r="P132" i="54"/>
  <c r="S117" i="54"/>
  <c r="AB54" i="54"/>
  <c r="AI39" i="54"/>
  <c r="AI210" i="54"/>
  <c r="AB211" i="54" s="1"/>
  <c r="AI340" i="54"/>
  <c r="AI445" i="54" l="1"/>
  <c r="AF341" i="54"/>
  <c r="AC341" i="54"/>
  <c r="AA341" i="54"/>
  <c r="X341" i="54"/>
  <c r="Z341" i="54"/>
  <c r="AH341" i="54"/>
  <c r="Y341" i="54"/>
  <c r="AD341" i="54"/>
  <c r="AE341" i="54"/>
  <c r="W341" i="54"/>
  <c r="V341" i="54"/>
  <c r="AG341" i="54"/>
  <c r="AJ325" i="54"/>
  <c r="S340" i="54"/>
  <c r="X419" i="54"/>
  <c r="Z419" i="54"/>
  <c r="AG419" i="54"/>
  <c r="V419" i="54"/>
  <c r="W419" i="54"/>
  <c r="AC419" i="54"/>
  <c r="AH419" i="54"/>
  <c r="AE419" i="54"/>
  <c r="AA419" i="54"/>
  <c r="Y419" i="54"/>
  <c r="AD419" i="54"/>
  <c r="AF419" i="54"/>
  <c r="X315" i="54"/>
  <c r="Z315" i="54"/>
  <c r="AF315" i="54"/>
  <c r="AD315" i="54"/>
  <c r="W315" i="54"/>
  <c r="Y315" i="54"/>
  <c r="AG315" i="54"/>
  <c r="AE315" i="54"/>
  <c r="AH315" i="54"/>
  <c r="AC315" i="54"/>
  <c r="V315" i="54"/>
  <c r="AA315" i="54"/>
  <c r="AJ377" i="54"/>
  <c r="S392" i="54"/>
  <c r="AE367" i="54"/>
  <c r="AG367" i="54"/>
  <c r="AD367" i="54"/>
  <c r="W367" i="54"/>
  <c r="Z367" i="54"/>
  <c r="AF367" i="54"/>
  <c r="AA367" i="54"/>
  <c r="Y367" i="54"/>
  <c r="AH367" i="54"/>
  <c r="AC367" i="54"/>
  <c r="X367" i="54"/>
  <c r="V367" i="54"/>
  <c r="AJ117" i="54"/>
  <c r="S132" i="54"/>
  <c r="AB419" i="54"/>
  <c r="AJ403" i="54"/>
  <c r="S418" i="54"/>
  <c r="AJ429" i="54"/>
  <c r="S444" i="54"/>
  <c r="AB367" i="54"/>
  <c r="AI54" i="54"/>
  <c r="AB55" i="54" s="1"/>
  <c r="AJ247" i="54"/>
  <c r="S262" i="54"/>
  <c r="AF185" i="54"/>
  <c r="AA185" i="54"/>
  <c r="AG185" i="54"/>
  <c r="AE185" i="54"/>
  <c r="X185" i="54"/>
  <c r="AC185" i="54"/>
  <c r="Z185" i="54"/>
  <c r="Y185" i="54"/>
  <c r="AH185" i="54"/>
  <c r="W185" i="54"/>
  <c r="AD185" i="54"/>
  <c r="V185" i="54"/>
  <c r="AJ195" i="54"/>
  <c r="S210" i="54"/>
  <c r="AJ143" i="54"/>
  <c r="S158" i="54"/>
  <c r="AI159" i="54"/>
  <c r="V289" i="54"/>
  <c r="AI289" i="54" s="1"/>
  <c r="AD289" i="54"/>
  <c r="AF289" i="54"/>
  <c r="AH289" i="54"/>
  <c r="Z289" i="54"/>
  <c r="Y289" i="54"/>
  <c r="AA289" i="54"/>
  <c r="W289" i="54"/>
  <c r="AC289" i="54"/>
  <c r="X289" i="54"/>
  <c r="AE289" i="54"/>
  <c r="AG289" i="54"/>
  <c r="AJ299" i="54"/>
  <c r="S314" i="54"/>
  <c r="AJ351" i="54"/>
  <c r="S366" i="54"/>
  <c r="AB341" i="54"/>
  <c r="AJ169" i="54"/>
  <c r="S184" i="54"/>
  <c r="AJ221" i="54"/>
  <c r="S236" i="54"/>
  <c r="V211" i="54"/>
  <c r="AE211" i="54"/>
  <c r="AA211" i="54"/>
  <c r="Z211" i="54"/>
  <c r="X211" i="54"/>
  <c r="AC211" i="54"/>
  <c r="AG211" i="54"/>
  <c r="Y211" i="54"/>
  <c r="AH211" i="54"/>
  <c r="W211" i="54"/>
  <c r="AD211" i="54"/>
  <c r="AF211" i="54"/>
  <c r="AH393" i="54"/>
  <c r="AE393" i="54"/>
  <c r="Y393" i="54"/>
  <c r="AC393" i="54"/>
  <c r="AF393" i="54"/>
  <c r="AG393" i="54"/>
  <c r="X393" i="54"/>
  <c r="AD393" i="54"/>
  <c r="AA393" i="54"/>
  <c r="Z393" i="54"/>
  <c r="W393" i="54"/>
  <c r="V393" i="54"/>
  <c r="AJ273" i="54"/>
  <c r="S288" i="54"/>
  <c r="P54" i="54"/>
  <c r="S39" i="54"/>
  <c r="Z263" i="54"/>
  <c r="AH263" i="54"/>
  <c r="AG263" i="54"/>
  <c r="AE263" i="54"/>
  <c r="W263" i="54"/>
  <c r="Y263" i="54"/>
  <c r="AA263" i="54"/>
  <c r="AF263" i="54"/>
  <c r="AD263" i="54"/>
  <c r="AC263" i="54"/>
  <c r="X263" i="54"/>
  <c r="V263" i="54"/>
  <c r="AB315" i="54"/>
  <c r="W237" i="54"/>
  <c r="X237" i="54"/>
  <c r="AD237" i="54"/>
  <c r="AE237" i="54"/>
  <c r="Y237" i="54"/>
  <c r="AA237" i="54"/>
  <c r="AF237" i="54"/>
  <c r="AG237" i="54"/>
  <c r="Z237" i="54"/>
  <c r="AH237" i="54"/>
  <c r="AC237" i="54"/>
  <c r="V237" i="54"/>
  <c r="AI185" i="54" l="1"/>
  <c r="AI367" i="54"/>
  <c r="N263" i="54"/>
  <c r="M263" i="54"/>
  <c r="R263" i="54"/>
  <c r="Q263" i="54"/>
  <c r="P263" i="54"/>
  <c r="T262" i="54"/>
  <c r="AJ262" i="54"/>
  <c r="O263" i="54"/>
  <c r="L263" i="54"/>
  <c r="AI211" i="54"/>
  <c r="R315" i="54"/>
  <c r="P315" i="54"/>
  <c r="N315" i="54"/>
  <c r="AJ314" i="54"/>
  <c r="M315" i="54"/>
  <c r="O315" i="54"/>
  <c r="T314" i="54"/>
  <c r="Q315" i="54"/>
  <c r="L315" i="54"/>
  <c r="M159" i="54"/>
  <c r="L159" i="54"/>
  <c r="N159" i="54"/>
  <c r="O159" i="54"/>
  <c r="AJ158" i="54"/>
  <c r="R159" i="54"/>
  <c r="Q159" i="54"/>
  <c r="T158" i="54"/>
  <c r="P159" i="54"/>
  <c r="Q393" i="54"/>
  <c r="P393" i="54"/>
  <c r="R393" i="54"/>
  <c r="O393" i="54"/>
  <c r="L393" i="54"/>
  <c r="N393" i="54"/>
  <c r="AJ392" i="54"/>
  <c r="M393" i="54"/>
  <c r="T392" i="54"/>
  <c r="AI263" i="54"/>
  <c r="AI393" i="54"/>
  <c r="AJ236" i="54"/>
  <c r="L237" i="54"/>
  <c r="R237" i="54"/>
  <c r="T236" i="54"/>
  <c r="N237" i="54"/>
  <c r="Q237" i="54"/>
  <c r="P237" i="54"/>
  <c r="M237" i="54"/>
  <c r="O237" i="54"/>
  <c r="N211" i="54"/>
  <c r="P211" i="54"/>
  <c r="O211" i="54"/>
  <c r="AJ210" i="54"/>
  <c r="M211" i="54"/>
  <c r="R211" i="54"/>
  <c r="T210" i="54"/>
  <c r="L211" i="54"/>
  <c r="Q211" i="54"/>
  <c r="R133" i="54"/>
  <c r="O133" i="54"/>
  <c r="L133" i="54"/>
  <c r="S133" i="54" s="1"/>
  <c r="AJ133" i="54" s="1"/>
  <c r="Q133" i="54"/>
  <c r="T132" i="54"/>
  <c r="M133" i="54"/>
  <c r="P133" i="54"/>
  <c r="AJ132" i="54"/>
  <c r="N133" i="54"/>
  <c r="L341" i="54"/>
  <c r="O341" i="54"/>
  <c r="T340" i="54"/>
  <c r="Q341" i="54"/>
  <c r="N341" i="54"/>
  <c r="M341" i="54"/>
  <c r="R341" i="54"/>
  <c r="AJ340" i="54"/>
  <c r="P341" i="54"/>
  <c r="AJ288" i="54"/>
  <c r="N289" i="54"/>
  <c r="P289" i="54"/>
  <c r="L289" i="54"/>
  <c r="T288" i="54"/>
  <c r="M289" i="54"/>
  <c r="O289" i="54"/>
  <c r="Q289" i="54"/>
  <c r="R289" i="54"/>
  <c r="AA55" i="54"/>
  <c r="X55" i="54"/>
  <c r="AE55" i="54"/>
  <c r="AF55" i="54"/>
  <c r="W55" i="54"/>
  <c r="AC55" i="54"/>
  <c r="AD55" i="54"/>
  <c r="AH55" i="54"/>
  <c r="V55" i="54"/>
  <c r="Y55" i="54"/>
  <c r="Z55" i="54"/>
  <c r="AG55" i="54"/>
  <c r="AI315" i="54"/>
  <c r="M445" i="54"/>
  <c r="AJ444" i="54"/>
  <c r="L445" i="54"/>
  <c r="N445" i="54"/>
  <c r="Q445" i="54"/>
  <c r="P445" i="54"/>
  <c r="O445" i="54"/>
  <c r="T444" i="54"/>
  <c r="R445" i="54"/>
  <c r="AJ39" i="54"/>
  <c r="S54" i="54"/>
  <c r="AI419" i="54"/>
  <c r="AJ184" i="54"/>
  <c r="M185" i="54"/>
  <c r="N185" i="54"/>
  <c r="Q185" i="54"/>
  <c r="O185" i="54"/>
  <c r="L185" i="54"/>
  <c r="R185" i="54"/>
  <c r="P185" i="54"/>
  <c r="T184" i="54"/>
  <c r="AI237" i="54"/>
  <c r="AI341" i="54"/>
  <c r="P367" i="54"/>
  <c r="T366" i="54"/>
  <c r="M367" i="54"/>
  <c r="AJ366" i="54"/>
  <c r="N367" i="54"/>
  <c r="O367" i="54"/>
  <c r="Q367" i="54"/>
  <c r="R367" i="54"/>
  <c r="L367" i="54"/>
  <c r="L419" i="54"/>
  <c r="R419" i="54"/>
  <c r="O419" i="54"/>
  <c r="Q419" i="54"/>
  <c r="AJ418" i="54"/>
  <c r="P419" i="54"/>
  <c r="T418" i="54"/>
  <c r="M419" i="54"/>
  <c r="N419" i="54"/>
  <c r="S445" i="54" l="1"/>
  <c r="AJ445" i="54" s="1"/>
  <c r="S185" i="54"/>
  <c r="AJ185" i="54" s="1"/>
  <c r="S211" i="54"/>
  <c r="AJ211" i="54" s="1"/>
  <c r="S289" i="54"/>
  <c r="AJ289" i="54" s="1"/>
  <c r="AI55" i="54"/>
  <c r="S159" i="54"/>
  <c r="AJ159" i="54" s="1"/>
  <c r="S341" i="54"/>
  <c r="AJ341" i="54" s="1"/>
  <c r="S419" i="54"/>
  <c r="AJ419" i="54" s="1"/>
  <c r="AJ54" i="54"/>
  <c r="N55" i="54"/>
  <c r="T54" i="54"/>
  <c r="O55" i="54"/>
  <c r="L55" i="54"/>
  <c r="Q55" i="54"/>
  <c r="R55" i="54"/>
  <c r="M55" i="54"/>
  <c r="P55" i="54"/>
  <c r="S315" i="54"/>
  <c r="AJ315" i="54" s="1"/>
  <c r="S367" i="54"/>
  <c r="AJ367" i="54" s="1"/>
  <c r="S237" i="54"/>
  <c r="AJ237" i="54" s="1"/>
  <c r="S393" i="54"/>
  <c r="AJ393" i="54" s="1"/>
  <c r="S263" i="54"/>
  <c r="AJ263" i="54" s="1"/>
  <c r="S55" i="54" l="1"/>
  <c r="AJ55" i="54" s="1"/>
  <c r="P68" i="55" l="1"/>
  <c r="S484" i="55"/>
  <c r="S68" i="55" l="1"/>
  <c r="P16" i="55"/>
  <c r="S16" i="55" l="1"/>
  <c r="P69" i="55" l="1"/>
  <c r="S485" i="55"/>
  <c r="P96" i="55"/>
  <c r="P106" i="55" s="1"/>
  <c r="P600" i="55"/>
  <c r="S590" i="55"/>
  <c r="S600" i="55" s="1"/>
  <c r="T16" i="55"/>
  <c r="P496" i="55"/>
  <c r="P601" i="55" l="1"/>
  <c r="L601" i="55"/>
  <c r="O601" i="55"/>
  <c r="M601" i="55"/>
  <c r="N601" i="55"/>
  <c r="Q601" i="55"/>
  <c r="R601" i="55"/>
  <c r="S496" i="55"/>
  <c r="S486" i="55"/>
  <c r="P70" i="55"/>
  <c r="S69" i="55"/>
  <c r="P17" i="55"/>
  <c r="P80" i="55"/>
  <c r="Q497" i="55" l="1"/>
  <c r="P497" i="55"/>
  <c r="N497" i="55"/>
  <c r="M497" i="55"/>
  <c r="L497" i="55"/>
  <c r="O497" i="55"/>
  <c r="R497" i="55"/>
  <c r="S70" i="55"/>
  <c r="S80" i="55" s="1"/>
  <c r="P18" i="55"/>
  <c r="S601" i="55"/>
  <c r="S17" i="55"/>
  <c r="P28" i="55"/>
  <c r="P81" i="55" l="1"/>
  <c r="O81" i="55"/>
  <c r="R81" i="55"/>
  <c r="Q81" i="55"/>
  <c r="L81" i="55"/>
  <c r="M81" i="55"/>
  <c r="N81" i="55"/>
  <c r="S497" i="55"/>
  <c r="T17" i="55"/>
  <c r="S81" i="55" l="1"/>
  <c r="S484" i="54" l="1"/>
  <c r="P68" i="54"/>
  <c r="P16" i="54" l="1"/>
  <c r="S16" i="54" s="1"/>
  <c r="T16" i="54" s="1"/>
  <c r="S68" i="54"/>
  <c r="P96" i="54" l="1"/>
  <c r="P106" i="54" s="1"/>
  <c r="P600" i="54"/>
  <c r="S590" i="54"/>
  <c r="S600" i="54" s="1"/>
  <c r="S486" i="54"/>
  <c r="P70" i="54"/>
  <c r="N601" i="54" l="1"/>
  <c r="O601" i="54"/>
  <c r="L601" i="54"/>
  <c r="R601" i="54"/>
  <c r="Q601" i="54"/>
  <c r="M601" i="54"/>
  <c r="P601" i="54"/>
  <c r="S70" i="54"/>
  <c r="P18" i="54"/>
  <c r="S601" i="54" l="1"/>
  <c r="P69" i="54" l="1"/>
  <c r="S485" i="54"/>
  <c r="S69" i="54" l="1"/>
  <c r="P17" i="54"/>
  <c r="S17" i="54" s="1"/>
  <c r="T17" i="54" s="1"/>
  <c r="P496" i="54" l="1"/>
  <c r="S481" i="54"/>
  <c r="P65" i="54"/>
  <c r="S489" i="54"/>
  <c r="P73" i="54"/>
  <c r="S496" i="54" l="1"/>
  <c r="P21" i="54"/>
  <c r="S21" i="54" s="1"/>
  <c r="T21" i="54" s="1"/>
  <c r="S73" i="54"/>
  <c r="S65" i="54"/>
  <c r="P80" i="54"/>
  <c r="P13" i="54"/>
  <c r="R497" i="54"/>
  <c r="Q497" i="54"/>
  <c r="P497" i="54"/>
  <c r="N497" i="54"/>
  <c r="O497" i="54"/>
  <c r="M497" i="54"/>
  <c r="L497" i="54"/>
  <c r="P28" i="54" l="1"/>
  <c r="S13" i="54"/>
  <c r="S497" i="54"/>
  <c r="S80" i="54"/>
  <c r="O81" i="54" l="1"/>
  <c r="P81" i="54"/>
  <c r="R81" i="54"/>
  <c r="L81" i="54"/>
  <c r="Q81" i="54"/>
  <c r="N81" i="54"/>
  <c r="M81" i="54"/>
  <c r="T13" i="54"/>
  <c r="S81" i="54" l="1"/>
  <c r="W626" i="54"/>
  <c r="X626" i="55"/>
  <c r="W626" i="53"/>
  <c r="X626" i="53"/>
  <c r="W626" i="55" l="1"/>
  <c r="AA626" i="54"/>
  <c r="AC626" i="54"/>
  <c r="X626" i="54"/>
  <c r="AB626" i="55"/>
  <c r="AA626" i="53"/>
  <c r="AC626" i="55"/>
  <c r="AB626" i="53"/>
  <c r="Z626" i="53"/>
  <c r="AB626" i="54"/>
  <c r="AC626" i="53"/>
  <c r="AA626" i="55"/>
  <c r="Z626" i="54"/>
  <c r="Z626" i="55" l="1"/>
  <c r="D626" i="55"/>
  <c r="D96" i="55"/>
  <c r="D626" i="53"/>
  <c r="D96" i="53"/>
  <c r="AA626" i="52"/>
  <c r="Z626" i="52"/>
  <c r="AC626" i="52"/>
  <c r="Y626" i="54"/>
  <c r="Y626" i="53"/>
  <c r="D18" i="53" l="1"/>
  <c r="D28" i="53" s="1"/>
  <c r="D106" i="53"/>
  <c r="G626" i="53"/>
  <c r="G96" i="53"/>
  <c r="D18" i="55"/>
  <c r="D28" i="55" s="1"/>
  <c r="D106" i="55"/>
  <c r="G626" i="55"/>
  <c r="G96" i="55"/>
  <c r="N626" i="53"/>
  <c r="W630" i="53" s="1"/>
  <c r="N96" i="53"/>
  <c r="V626" i="53"/>
  <c r="N626" i="55"/>
  <c r="W630" i="55" s="1"/>
  <c r="N96" i="55"/>
  <c r="V626" i="54"/>
  <c r="D626" i="54"/>
  <c r="D96" i="54"/>
  <c r="V626" i="55"/>
  <c r="G626" i="54"/>
  <c r="G96" i="54"/>
  <c r="Y626" i="55"/>
  <c r="AB626" i="52"/>
  <c r="AD626" i="53"/>
  <c r="AD626" i="55"/>
  <c r="AD626" i="54"/>
  <c r="Y626" i="52"/>
  <c r="AF616" i="53" l="1"/>
  <c r="AF626" i="53" s="1"/>
  <c r="AF616" i="55"/>
  <c r="AF626" i="55" s="1"/>
  <c r="Z627" i="55" s="1"/>
  <c r="B626" i="53"/>
  <c r="B96" i="53"/>
  <c r="Q626" i="54"/>
  <c r="AB630" i="54" s="1"/>
  <c r="Q96" i="54"/>
  <c r="B626" i="54"/>
  <c r="B96" i="54"/>
  <c r="V627" i="53"/>
  <c r="AE627" i="53"/>
  <c r="AF627" i="53"/>
  <c r="W627" i="53"/>
  <c r="X627" i="53"/>
  <c r="AB627" i="53"/>
  <c r="Z627" i="53"/>
  <c r="AC627" i="53"/>
  <c r="AA627" i="53"/>
  <c r="Y627" i="53"/>
  <c r="Q626" i="55"/>
  <c r="AB630" i="55" s="1"/>
  <c r="Q96" i="55"/>
  <c r="Y627" i="55"/>
  <c r="N18" i="53"/>
  <c r="N28" i="53" s="1"/>
  <c r="N106" i="53"/>
  <c r="G18" i="53"/>
  <c r="G28" i="53" s="1"/>
  <c r="G106" i="53"/>
  <c r="W627" i="55"/>
  <c r="AF627" i="55"/>
  <c r="AE627" i="55"/>
  <c r="X627" i="55"/>
  <c r="AC627" i="55"/>
  <c r="AB627" i="55"/>
  <c r="AA627" i="55"/>
  <c r="B626" i="55"/>
  <c r="B96" i="55"/>
  <c r="AD627" i="53"/>
  <c r="G18" i="54"/>
  <c r="G28" i="54" s="1"/>
  <c r="G106" i="54"/>
  <c r="AF616" i="54"/>
  <c r="AF626" i="54" s="1"/>
  <c r="AD627" i="55"/>
  <c r="N18" i="55"/>
  <c r="N28" i="55" s="1"/>
  <c r="N106" i="55"/>
  <c r="G18" i="55"/>
  <c r="G28" i="55" s="1"/>
  <c r="G106" i="55"/>
  <c r="D18" i="54"/>
  <c r="D28" i="54" s="1"/>
  <c r="D106" i="54"/>
  <c r="N626" i="54"/>
  <c r="W630" i="54" s="1"/>
  <c r="N96" i="54"/>
  <c r="Q626" i="53"/>
  <c r="AB630" i="53" s="1"/>
  <c r="Q96" i="53"/>
  <c r="V627" i="55"/>
  <c r="L626" i="55" l="1"/>
  <c r="V630" i="55" s="1"/>
  <c r="L96" i="55"/>
  <c r="B18" i="54"/>
  <c r="B106" i="54"/>
  <c r="E626" i="53"/>
  <c r="E96" i="53"/>
  <c r="L626" i="54"/>
  <c r="V630" i="54" s="1"/>
  <c r="L96" i="54"/>
  <c r="B18" i="55"/>
  <c r="B106" i="55"/>
  <c r="X627" i="54"/>
  <c r="AF627" i="54"/>
  <c r="AE627" i="54"/>
  <c r="W627" i="54"/>
  <c r="AA627" i="54"/>
  <c r="Z627" i="54"/>
  <c r="AB627" i="54"/>
  <c r="AC627" i="54"/>
  <c r="Y627" i="54"/>
  <c r="Q18" i="55"/>
  <c r="Q28" i="55" s="1"/>
  <c r="Q106" i="55"/>
  <c r="E626" i="55"/>
  <c r="E96" i="55"/>
  <c r="I616" i="55"/>
  <c r="I626" i="55" s="1"/>
  <c r="Q18" i="54"/>
  <c r="Q28" i="54" s="1"/>
  <c r="Q106" i="54"/>
  <c r="Q18" i="53"/>
  <c r="Q28" i="53" s="1"/>
  <c r="Q106" i="53"/>
  <c r="I96" i="53"/>
  <c r="I106" i="53" s="1"/>
  <c r="B18" i="53"/>
  <c r="B106" i="53"/>
  <c r="AD627" i="54"/>
  <c r="I616" i="53"/>
  <c r="I626" i="53" s="1"/>
  <c r="L626" i="53"/>
  <c r="V630" i="53" s="1"/>
  <c r="L96" i="53"/>
  <c r="G626" i="52"/>
  <c r="G96" i="52"/>
  <c r="N18" i="54"/>
  <c r="N28" i="54" s="1"/>
  <c r="N106" i="54"/>
  <c r="V627" i="54"/>
  <c r="S616" i="55"/>
  <c r="S616" i="53"/>
  <c r="AG616" i="53" l="1"/>
  <c r="S626" i="53"/>
  <c r="B28" i="55"/>
  <c r="F627" i="55"/>
  <c r="C627" i="55"/>
  <c r="H627" i="55"/>
  <c r="G627" i="55"/>
  <c r="E627" i="55"/>
  <c r="D627" i="55"/>
  <c r="B627" i="55"/>
  <c r="AF631" i="55"/>
  <c r="E18" i="55"/>
  <c r="E28" i="55" s="1"/>
  <c r="E106" i="55"/>
  <c r="G18" i="52"/>
  <c r="G28" i="52" s="1"/>
  <c r="G106" i="52"/>
  <c r="B28" i="53"/>
  <c r="I96" i="55"/>
  <c r="I106" i="55" s="1"/>
  <c r="F107" i="53"/>
  <c r="H107" i="53"/>
  <c r="C107" i="53"/>
  <c r="G107" i="53"/>
  <c r="D107" i="53"/>
  <c r="B107" i="53"/>
  <c r="L18" i="54"/>
  <c r="L106" i="54"/>
  <c r="L18" i="55"/>
  <c r="L106" i="55"/>
  <c r="Q626" i="52"/>
  <c r="AB630" i="52" s="1"/>
  <c r="Q96" i="52"/>
  <c r="L18" i="53"/>
  <c r="L106" i="53"/>
  <c r="AG616" i="55"/>
  <c r="S626" i="55"/>
  <c r="O626" i="53"/>
  <c r="Y630" i="53" s="1"/>
  <c r="O96" i="53"/>
  <c r="E18" i="53"/>
  <c r="E28" i="53" s="1"/>
  <c r="E106" i="53"/>
  <c r="E107" i="53" s="1"/>
  <c r="E626" i="54"/>
  <c r="E96" i="54"/>
  <c r="I616" i="54"/>
  <c r="I626" i="54" s="1"/>
  <c r="B28" i="54"/>
  <c r="O626" i="55"/>
  <c r="Y630" i="55" s="1"/>
  <c r="O96" i="55"/>
  <c r="S96" i="55" s="1"/>
  <c r="S106" i="55" s="1"/>
  <c r="F627" i="53"/>
  <c r="E627" i="53"/>
  <c r="D627" i="53"/>
  <c r="G627" i="53"/>
  <c r="B627" i="53"/>
  <c r="C627" i="53"/>
  <c r="H627" i="53"/>
  <c r="AF631" i="53"/>
  <c r="AA626" i="51"/>
  <c r="AC626" i="51"/>
  <c r="AB626" i="51"/>
  <c r="I18" i="55" l="1"/>
  <c r="I28" i="55" s="1"/>
  <c r="I627" i="55"/>
  <c r="M107" i="55"/>
  <c r="P107" i="55"/>
  <c r="R107" i="55"/>
  <c r="L107" i="55"/>
  <c r="Q107" i="55"/>
  <c r="N107" i="55"/>
  <c r="L28" i="53"/>
  <c r="M627" i="55"/>
  <c r="N627" i="55"/>
  <c r="O627" i="55"/>
  <c r="AG626" i="55"/>
  <c r="R627" i="55"/>
  <c r="P627" i="55"/>
  <c r="Q627" i="55"/>
  <c r="L627" i="55"/>
  <c r="AF630" i="55"/>
  <c r="C627" i="54"/>
  <c r="G627" i="54"/>
  <c r="H627" i="54"/>
  <c r="D627" i="54"/>
  <c r="B627" i="54"/>
  <c r="F627" i="54"/>
  <c r="E627" i="54"/>
  <c r="AF631" i="54"/>
  <c r="L28" i="54"/>
  <c r="L28" i="55"/>
  <c r="L29" i="55" s="1"/>
  <c r="O626" i="54"/>
  <c r="Y630" i="54" s="1"/>
  <c r="O96" i="54"/>
  <c r="S616" i="54"/>
  <c r="E18" i="54"/>
  <c r="E106" i="54"/>
  <c r="I96" i="54"/>
  <c r="I106" i="54" s="1"/>
  <c r="E107" i="55"/>
  <c r="D107" i="55"/>
  <c r="G107" i="55"/>
  <c r="C107" i="55"/>
  <c r="H107" i="55"/>
  <c r="B107" i="55"/>
  <c r="F107" i="55"/>
  <c r="B26" i="56"/>
  <c r="N29" i="55"/>
  <c r="D29" i="55"/>
  <c r="Q29" i="55"/>
  <c r="F29" i="55"/>
  <c r="G29" i="55"/>
  <c r="B29" i="55"/>
  <c r="H29" i="55"/>
  <c r="C29" i="55"/>
  <c r="E29" i="55"/>
  <c r="R29" i="55"/>
  <c r="M29" i="55"/>
  <c r="P29" i="55"/>
  <c r="I627" i="53"/>
  <c r="O18" i="55"/>
  <c r="O28" i="55" s="1"/>
  <c r="O29" i="55" s="1"/>
  <c r="O106" i="55"/>
  <c r="O107" i="55" s="1"/>
  <c r="Q18" i="52"/>
  <c r="Q28" i="52" s="1"/>
  <c r="Q106" i="52"/>
  <c r="I107" i="53"/>
  <c r="AG626" i="53"/>
  <c r="O627" i="53"/>
  <c r="P627" i="53"/>
  <c r="N627" i="53"/>
  <c r="Q627" i="53"/>
  <c r="L627" i="53"/>
  <c r="R627" i="53"/>
  <c r="M627" i="53"/>
  <c r="AF630" i="53"/>
  <c r="O18" i="53"/>
  <c r="O28" i="53" s="1"/>
  <c r="O106" i="53"/>
  <c r="I18" i="53"/>
  <c r="I28" i="53" s="1"/>
  <c r="Z626" i="51"/>
  <c r="Y626" i="51"/>
  <c r="I29" i="55" l="1"/>
  <c r="B24" i="56"/>
  <c r="G29" i="53"/>
  <c r="C29" i="53"/>
  <c r="F29" i="53"/>
  <c r="O29" i="53"/>
  <c r="B29" i="53"/>
  <c r="E29" i="53"/>
  <c r="N29" i="53"/>
  <c r="Q29" i="53"/>
  <c r="M29" i="53"/>
  <c r="H29" i="53"/>
  <c r="D29" i="53"/>
  <c r="R29" i="53"/>
  <c r="O18" i="54"/>
  <c r="O106" i="54"/>
  <c r="S96" i="54"/>
  <c r="S106" i="54" s="1"/>
  <c r="S107" i="55"/>
  <c r="D107" i="54"/>
  <c r="F107" i="54"/>
  <c r="E107" i="54"/>
  <c r="H107" i="54"/>
  <c r="B107" i="54"/>
  <c r="C107" i="54"/>
  <c r="G107" i="54"/>
  <c r="G626" i="51"/>
  <c r="G96" i="51"/>
  <c r="S29" i="55"/>
  <c r="S627" i="55"/>
  <c r="I107" i="55"/>
  <c r="E28" i="54"/>
  <c r="I18" i="54"/>
  <c r="I28" i="54" s="1"/>
  <c r="L29" i="54" s="1"/>
  <c r="S18" i="55"/>
  <c r="I627" i="54"/>
  <c r="L29" i="53"/>
  <c r="S627" i="53"/>
  <c r="AG616" i="54"/>
  <c r="S626" i="54"/>
  <c r="I29" i="53" l="1"/>
  <c r="I107" i="54"/>
  <c r="O28" i="54"/>
  <c r="S18" i="54"/>
  <c r="Q626" i="51"/>
  <c r="AB630" i="51" s="1"/>
  <c r="Q96" i="51"/>
  <c r="T18" i="55"/>
  <c r="S28" i="55"/>
  <c r="T28" i="55" s="1"/>
  <c r="G18" i="51"/>
  <c r="G28" i="51" s="1"/>
  <c r="G106" i="51"/>
  <c r="P627" i="54"/>
  <c r="M627" i="54"/>
  <c r="L627" i="54"/>
  <c r="N627" i="54"/>
  <c r="R627" i="54"/>
  <c r="O627" i="54"/>
  <c r="AG626" i="54"/>
  <c r="Q627" i="54"/>
  <c r="AF630" i="54"/>
  <c r="B25" i="56"/>
  <c r="D29" i="54"/>
  <c r="E29" i="54"/>
  <c r="B29" i="54"/>
  <c r="C29" i="54"/>
  <c r="R29" i="54"/>
  <c r="H29" i="54"/>
  <c r="M29" i="54"/>
  <c r="O29" i="54"/>
  <c r="F29" i="54"/>
  <c r="G29" i="54"/>
  <c r="N29" i="54"/>
  <c r="Q29" i="54"/>
  <c r="P29" i="54"/>
  <c r="O107" i="54"/>
  <c r="P107" i="54"/>
  <c r="N107" i="54"/>
  <c r="M107" i="54"/>
  <c r="Q107" i="54"/>
  <c r="L107" i="54"/>
  <c r="R107" i="54"/>
  <c r="S627" i="54" l="1"/>
  <c r="S29" i="54"/>
  <c r="T18" i="54"/>
  <c r="S28" i="54"/>
  <c r="T28" i="54" s="1"/>
  <c r="Q18" i="51"/>
  <c r="Q28" i="51" s="1"/>
  <c r="Q106" i="51"/>
  <c r="S107" i="54"/>
  <c r="I29" i="54"/>
  <c r="AA626" i="48" l="1"/>
  <c r="AC626" i="48"/>
  <c r="Y626" i="48"/>
  <c r="AB626" i="48" l="1"/>
  <c r="Z626" i="48"/>
  <c r="G626" i="48" l="1"/>
  <c r="G96" i="48"/>
  <c r="AA626" i="41"/>
  <c r="Q626" i="48" l="1"/>
  <c r="AB630" i="48" s="1"/>
  <c r="Q96" i="48"/>
  <c r="G18" i="48"/>
  <c r="G28" i="48" s="1"/>
  <c r="G106" i="48"/>
  <c r="AC626" i="41"/>
  <c r="Y626" i="41"/>
  <c r="Z626" i="41"/>
  <c r="Q18" i="48" l="1"/>
  <c r="Q28" i="48" s="1"/>
  <c r="Q106" i="48"/>
  <c r="AB626" i="41"/>
  <c r="G626" i="41" l="1"/>
  <c r="G96" i="41"/>
  <c r="AB626" i="42"/>
  <c r="AC626" i="42"/>
  <c r="Y626" i="42"/>
  <c r="Z626" i="42"/>
  <c r="AA626" i="42"/>
  <c r="Q626" i="41" l="1"/>
  <c r="AB630" i="41" s="1"/>
  <c r="Q96" i="41"/>
  <c r="G18" i="41"/>
  <c r="G28" i="41" s="1"/>
  <c r="G106" i="41"/>
  <c r="G626" i="42" l="1"/>
  <c r="G96" i="42"/>
  <c r="Q18" i="41"/>
  <c r="Q28" i="41" s="1"/>
  <c r="Q106" i="41"/>
  <c r="Q626" i="42" l="1"/>
  <c r="AB630" i="42" s="1"/>
  <c r="Q96" i="42"/>
  <c r="G106" i="42"/>
  <c r="G18" i="42"/>
  <c r="G28" i="42" s="1"/>
  <c r="Q106" i="42" l="1"/>
  <c r="Q18" i="42"/>
  <c r="Q28" i="42" s="1"/>
  <c r="AA626" i="47" l="1"/>
  <c r="AC626" i="47"/>
  <c r="Y626" i="47" l="1"/>
  <c r="Z626" i="47"/>
  <c r="AB626" i="47"/>
  <c r="G626" i="47" l="1"/>
  <c r="G96" i="47"/>
  <c r="Q626" i="47" l="1"/>
  <c r="AB630" i="47" s="1"/>
  <c r="Q96" i="47"/>
  <c r="G18" i="47"/>
  <c r="G28" i="47" s="1"/>
  <c r="G106" i="47"/>
  <c r="Q18" i="47" l="1"/>
  <c r="Q28" i="47" s="1"/>
  <c r="Q106" i="47"/>
  <c r="AC626" i="46"/>
  <c r="Z626" i="46"/>
  <c r="AA626" i="40"/>
  <c r="AC626" i="40"/>
  <c r="AA626" i="46"/>
  <c r="Z626" i="40"/>
  <c r="AB626" i="40" l="1"/>
  <c r="AB626" i="46"/>
  <c r="Y626" i="40"/>
  <c r="Y626" i="46"/>
  <c r="G626" i="46" l="1"/>
  <c r="G96" i="46"/>
  <c r="G626" i="40"/>
  <c r="G96" i="40"/>
  <c r="Q626" i="40" l="1"/>
  <c r="AB630" i="40" s="1"/>
  <c r="Q96" i="40"/>
  <c r="G106" i="40"/>
  <c r="G18" i="40"/>
  <c r="G28" i="40" s="1"/>
  <c r="G18" i="46"/>
  <c r="G28" i="46" s="1"/>
  <c r="G106" i="46"/>
  <c r="Q626" i="46"/>
  <c r="AB630" i="46" s="1"/>
  <c r="Q96" i="46"/>
  <c r="Q18" i="46" l="1"/>
  <c r="Q28" i="46" s="1"/>
  <c r="Q106" i="46"/>
  <c r="Q106" i="40"/>
  <c r="Q18" i="40"/>
  <c r="Q28" i="40" s="1"/>
  <c r="X626" i="52" l="1"/>
  <c r="W626" i="52"/>
  <c r="D626" i="52" l="1"/>
  <c r="D96" i="52"/>
  <c r="N626" i="52" l="1"/>
  <c r="W630" i="52" s="1"/>
  <c r="N96" i="52"/>
  <c r="V626" i="52"/>
  <c r="D18" i="52"/>
  <c r="D28" i="52" s="1"/>
  <c r="D106" i="52"/>
  <c r="AD626" i="52"/>
  <c r="AF616" i="52" l="1"/>
  <c r="AF626" i="52" s="1"/>
  <c r="V627" i="52" s="1"/>
  <c r="AC627" i="52"/>
  <c r="AA627" i="52"/>
  <c r="Z627" i="52"/>
  <c r="AB627" i="52"/>
  <c r="AD627" i="52"/>
  <c r="B626" i="52"/>
  <c r="B96" i="52"/>
  <c r="N18" i="52"/>
  <c r="N28" i="52" s="1"/>
  <c r="N106" i="52"/>
  <c r="AF627" i="52" l="1"/>
  <c r="X627" i="52"/>
  <c r="AE627" i="52"/>
  <c r="W627" i="52"/>
  <c r="Y627" i="52"/>
  <c r="B18" i="52"/>
  <c r="B106" i="52"/>
  <c r="L626" i="52"/>
  <c r="V630" i="52" s="1"/>
  <c r="L96" i="52"/>
  <c r="X626" i="51"/>
  <c r="W626" i="51"/>
  <c r="L18" i="52" l="1"/>
  <c r="L106" i="52"/>
  <c r="E626" i="52"/>
  <c r="E96" i="52"/>
  <c r="I616" i="52"/>
  <c r="I626" i="52" s="1"/>
  <c r="B28" i="52"/>
  <c r="V626" i="51" l="1"/>
  <c r="B627" i="52"/>
  <c r="C627" i="52"/>
  <c r="D627" i="52"/>
  <c r="E627" i="52"/>
  <c r="G627" i="52"/>
  <c r="F627" i="52"/>
  <c r="H627" i="52"/>
  <c r="AF631" i="52"/>
  <c r="E18" i="52"/>
  <c r="E106" i="52"/>
  <c r="I96" i="52"/>
  <c r="I106" i="52" s="1"/>
  <c r="D626" i="51"/>
  <c r="D96" i="51"/>
  <c r="L28" i="52"/>
  <c r="O626" i="52"/>
  <c r="Y630" i="52" s="1"/>
  <c r="O96" i="52"/>
  <c r="S616" i="52"/>
  <c r="AD626" i="51"/>
  <c r="N626" i="51" l="1"/>
  <c r="W630" i="51" s="1"/>
  <c r="N96" i="51"/>
  <c r="O18" i="52"/>
  <c r="O106" i="52"/>
  <c r="S96" i="52"/>
  <c r="S106" i="52" s="1"/>
  <c r="D18" i="51"/>
  <c r="D28" i="51" s="1"/>
  <c r="D106" i="51"/>
  <c r="C107" i="52"/>
  <c r="H107" i="52"/>
  <c r="G107" i="52"/>
  <c r="B107" i="52"/>
  <c r="F107" i="52"/>
  <c r="E107" i="52"/>
  <c r="D107" i="52"/>
  <c r="B626" i="51"/>
  <c r="B96" i="51"/>
  <c r="I627" i="52"/>
  <c r="E28" i="52"/>
  <c r="I18" i="52"/>
  <c r="I28" i="52" s="1"/>
  <c r="AG616" i="52"/>
  <c r="S626" i="52"/>
  <c r="AF616" i="51"/>
  <c r="AF626" i="51" s="1"/>
  <c r="V627" i="51" s="1"/>
  <c r="W626" i="50"/>
  <c r="AD627" i="51" l="1"/>
  <c r="L626" i="51"/>
  <c r="V630" i="51" s="1"/>
  <c r="L96" i="51"/>
  <c r="O627" i="52"/>
  <c r="P627" i="52"/>
  <c r="N627" i="52"/>
  <c r="M627" i="52"/>
  <c r="AG626" i="52"/>
  <c r="Q627" i="52"/>
  <c r="L627" i="52"/>
  <c r="R627" i="52"/>
  <c r="AF630" i="52"/>
  <c r="B18" i="51"/>
  <c r="B106" i="51"/>
  <c r="P107" i="52"/>
  <c r="M107" i="52"/>
  <c r="N107" i="52"/>
  <c r="O107" i="52"/>
  <c r="R107" i="52"/>
  <c r="L107" i="52"/>
  <c r="Q107" i="52"/>
  <c r="B23" i="56"/>
  <c r="M29" i="52"/>
  <c r="H29" i="52"/>
  <c r="B29" i="52"/>
  <c r="N29" i="52"/>
  <c r="Q29" i="52"/>
  <c r="E29" i="52"/>
  <c r="R29" i="52"/>
  <c r="F29" i="52"/>
  <c r="G29" i="52"/>
  <c r="C29" i="52"/>
  <c r="L29" i="52"/>
  <c r="D29" i="52"/>
  <c r="P29" i="52"/>
  <c r="I107" i="52"/>
  <c r="O28" i="52"/>
  <c r="O29" i="52" s="1"/>
  <c r="S18" i="52"/>
  <c r="N18" i="51"/>
  <c r="N28" i="51" s="1"/>
  <c r="N106" i="51"/>
  <c r="I616" i="51"/>
  <c r="I626" i="51" s="1"/>
  <c r="E626" i="51"/>
  <c r="E627" i="51" s="1"/>
  <c r="E96" i="51"/>
  <c r="AF631" i="51"/>
  <c r="AF627" i="51"/>
  <c r="AE627" i="51"/>
  <c r="AB627" i="51"/>
  <c r="AA627" i="51"/>
  <c r="AC627" i="51"/>
  <c r="Y627" i="51"/>
  <c r="Z627" i="51"/>
  <c r="X627" i="51"/>
  <c r="W627" i="51"/>
  <c r="T18" i="52" l="1"/>
  <c r="S28" i="52"/>
  <c r="T28" i="52" s="1"/>
  <c r="I96" i="51"/>
  <c r="I106" i="51" s="1"/>
  <c r="E18" i="51"/>
  <c r="E28" i="51" s="1"/>
  <c r="E106" i="51"/>
  <c r="E107" i="51" s="1"/>
  <c r="S29" i="52"/>
  <c r="S107" i="52"/>
  <c r="F627" i="51"/>
  <c r="B627" i="51"/>
  <c r="C627" i="51"/>
  <c r="H627" i="51"/>
  <c r="G627" i="51"/>
  <c r="D627" i="51"/>
  <c r="I29" i="52"/>
  <c r="L18" i="51"/>
  <c r="L106" i="51"/>
  <c r="S627" i="52"/>
  <c r="I18" i="51" l="1"/>
  <c r="O626" i="51"/>
  <c r="Y630" i="51" s="1"/>
  <c r="O96" i="51"/>
  <c r="S616" i="51"/>
  <c r="I627" i="51"/>
  <c r="C107" i="51"/>
  <c r="D107" i="51"/>
  <c r="B107" i="51"/>
  <c r="H107" i="51"/>
  <c r="G107" i="51"/>
  <c r="F107" i="51"/>
  <c r="AG616" i="51" l="1"/>
  <c r="S626" i="51"/>
  <c r="O18" i="51"/>
  <c r="O106" i="51"/>
  <c r="S96" i="51"/>
  <c r="S106" i="51" s="1"/>
  <c r="I107" i="51"/>
  <c r="X626" i="48"/>
  <c r="R107" i="51" l="1"/>
  <c r="M107" i="51"/>
  <c r="O107" i="51"/>
  <c r="P107" i="51"/>
  <c r="L107" i="51"/>
  <c r="Q107" i="51"/>
  <c r="N107" i="51"/>
  <c r="O28" i="51"/>
  <c r="S18" i="51"/>
  <c r="P627" i="51"/>
  <c r="AG626" i="51"/>
  <c r="M627" i="51"/>
  <c r="O627" i="51"/>
  <c r="L627" i="51"/>
  <c r="Q627" i="51"/>
  <c r="R627" i="51"/>
  <c r="N627" i="51"/>
  <c r="AF630" i="51"/>
  <c r="W626" i="48"/>
  <c r="S627" i="51" l="1"/>
  <c r="S107" i="51"/>
  <c r="D626" i="48"/>
  <c r="D96" i="48"/>
  <c r="T18" i="51"/>
  <c r="V626" i="48" l="1"/>
  <c r="D18" i="48"/>
  <c r="D28" i="48" s="1"/>
  <c r="D106" i="48"/>
  <c r="N626" i="48"/>
  <c r="W630" i="48" s="1"/>
  <c r="N96" i="48"/>
  <c r="AB626" i="50"/>
  <c r="X626" i="50"/>
  <c r="AD626" i="48"/>
  <c r="Y626" i="50"/>
  <c r="AC626" i="50"/>
  <c r="Z626" i="50"/>
  <c r="AA626" i="50" l="1"/>
  <c r="N18" i="48"/>
  <c r="N28" i="48" s="1"/>
  <c r="N106" i="48"/>
  <c r="B626" i="48"/>
  <c r="B96" i="48"/>
  <c r="AF616" i="48"/>
  <c r="AF626" i="48" s="1"/>
  <c r="V627" i="48" s="1"/>
  <c r="W626" i="41"/>
  <c r="AD627" i="48" l="1"/>
  <c r="B18" i="48"/>
  <c r="B106" i="48"/>
  <c r="V626" i="50"/>
  <c r="D626" i="50"/>
  <c r="D96" i="50"/>
  <c r="G626" i="50"/>
  <c r="G96" i="50"/>
  <c r="E626" i="48"/>
  <c r="E96" i="48"/>
  <c r="I96" i="48" s="1"/>
  <c r="I106" i="48" s="1"/>
  <c r="I616" i="48"/>
  <c r="I626" i="48" s="1"/>
  <c r="AF631" i="48" s="1"/>
  <c r="X626" i="41"/>
  <c r="AF627" i="48"/>
  <c r="AE627" i="48"/>
  <c r="AC627" i="48"/>
  <c r="AA627" i="48"/>
  <c r="Y627" i="48"/>
  <c r="AB627" i="48"/>
  <c r="Z627" i="48"/>
  <c r="X627" i="48"/>
  <c r="W627" i="48"/>
  <c r="L626" i="48"/>
  <c r="V630" i="48" s="1"/>
  <c r="L96" i="48"/>
  <c r="AD626" i="50"/>
  <c r="N626" i="50" l="1"/>
  <c r="W630" i="50" s="1"/>
  <c r="N96" i="50"/>
  <c r="D18" i="50"/>
  <c r="D28" i="50" s="1"/>
  <c r="D106" i="50"/>
  <c r="L18" i="48"/>
  <c r="L106" i="48"/>
  <c r="E18" i="48"/>
  <c r="E28" i="48" s="1"/>
  <c r="E106" i="48"/>
  <c r="E107" i="48" s="1"/>
  <c r="AF616" i="50"/>
  <c r="AF626" i="50" s="1"/>
  <c r="V627" i="50" s="1"/>
  <c r="B28" i="48"/>
  <c r="D96" i="41"/>
  <c r="D626" i="41"/>
  <c r="B626" i="50"/>
  <c r="B96" i="50"/>
  <c r="G18" i="50"/>
  <c r="G28" i="50" s="1"/>
  <c r="G106" i="50"/>
  <c r="B107" i="48"/>
  <c r="C107" i="48"/>
  <c r="G107" i="48"/>
  <c r="H107" i="48"/>
  <c r="F107" i="48"/>
  <c r="D107" i="48"/>
  <c r="D627" i="48"/>
  <c r="G627" i="48"/>
  <c r="H627" i="48"/>
  <c r="F627" i="48"/>
  <c r="B627" i="48"/>
  <c r="C627" i="48"/>
  <c r="E627" i="48"/>
  <c r="Q626" i="50"/>
  <c r="AB630" i="50" s="1"/>
  <c r="Q96" i="50"/>
  <c r="I627" i="48" l="1"/>
  <c r="AD627" i="50"/>
  <c r="L626" i="50"/>
  <c r="V630" i="50" s="1"/>
  <c r="L96" i="50"/>
  <c r="N18" i="50"/>
  <c r="N28" i="50" s="1"/>
  <c r="N106" i="50"/>
  <c r="N96" i="41"/>
  <c r="N626" i="41"/>
  <c r="W630" i="41" s="1"/>
  <c r="Q18" i="50"/>
  <c r="Q28" i="50" s="1"/>
  <c r="Q106" i="50"/>
  <c r="S616" i="48"/>
  <c r="O626" i="48"/>
  <c r="Y630" i="48" s="1"/>
  <c r="O96" i="48"/>
  <c r="I18" i="48"/>
  <c r="I28" i="48" s="1"/>
  <c r="L28" i="48"/>
  <c r="B18" i="50"/>
  <c r="B106" i="50"/>
  <c r="AE627" i="50"/>
  <c r="AF627" i="50"/>
  <c r="W627" i="50"/>
  <c r="X627" i="50"/>
  <c r="Y627" i="50"/>
  <c r="AC627" i="50"/>
  <c r="Z627" i="50"/>
  <c r="AB627" i="50"/>
  <c r="AA627" i="50"/>
  <c r="D18" i="41"/>
  <c r="D28" i="41" s="1"/>
  <c r="D106" i="41"/>
  <c r="E626" i="50"/>
  <c r="E96" i="50"/>
  <c r="I96" i="50" s="1"/>
  <c r="I106" i="50" s="1"/>
  <c r="I107" i="48"/>
  <c r="I616" i="50"/>
  <c r="I626" i="50" s="1"/>
  <c r="W626" i="42"/>
  <c r="X626" i="42"/>
  <c r="E627" i="50" l="1"/>
  <c r="H627" i="50"/>
  <c r="F627" i="50"/>
  <c r="C627" i="50"/>
  <c r="B627" i="50"/>
  <c r="D627" i="50"/>
  <c r="G627" i="50"/>
  <c r="B20" i="56"/>
  <c r="G29" i="48"/>
  <c r="C29" i="48"/>
  <c r="F29" i="48"/>
  <c r="M29" i="48"/>
  <c r="N29" i="48"/>
  <c r="D29" i="48"/>
  <c r="L29" i="48"/>
  <c r="E29" i="48"/>
  <c r="H29" i="48"/>
  <c r="B29" i="48"/>
  <c r="Q29" i="48"/>
  <c r="R29" i="48"/>
  <c r="P29" i="48"/>
  <c r="N18" i="41"/>
  <c r="N28" i="41" s="1"/>
  <c r="N106" i="41"/>
  <c r="O18" i="48"/>
  <c r="O106" i="48"/>
  <c r="S96" i="48"/>
  <c r="S106" i="48" s="1"/>
  <c r="E18" i="50"/>
  <c r="E28" i="50" s="1"/>
  <c r="E106" i="50"/>
  <c r="E107" i="50" s="1"/>
  <c r="I18" i="50"/>
  <c r="I28" i="50" s="1"/>
  <c r="B28" i="50"/>
  <c r="AG616" i="48"/>
  <c r="S626" i="48"/>
  <c r="G107" i="50"/>
  <c r="C107" i="50"/>
  <c r="B107" i="50"/>
  <c r="H107" i="50"/>
  <c r="D107" i="50"/>
  <c r="F107" i="50"/>
  <c r="L18" i="50"/>
  <c r="L106" i="50"/>
  <c r="AF631" i="50"/>
  <c r="R107" i="48" l="1"/>
  <c r="O107" i="48"/>
  <c r="Q107" i="48"/>
  <c r="L107" i="48"/>
  <c r="P107" i="48"/>
  <c r="N107" i="48"/>
  <c r="M107" i="48"/>
  <c r="I29" i="48"/>
  <c r="B21" i="56"/>
  <c r="G29" i="50"/>
  <c r="B29" i="50"/>
  <c r="M29" i="50"/>
  <c r="F29" i="50"/>
  <c r="D29" i="50"/>
  <c r="E29" i="50"/>
  <c r="R29" i="50"/>
  <c r="N29" i="50"/>
  <c r="H29" i="50"/>
  <c r="C29" i="50"/>
  <c r="P29" i="50"/>
  <c r="Q29" i="50"/>
  <c r="I107" i="50"/>
  <c r="I627" i="50"/>
  <c r="O28" i="48"/>
  <c r="O29" i="48" s="1"/>
  <c r="S29" i="48" s="1"/>
  <c r="S18" i="48"/>
  <c r="L28" i="50"/>
  <c r="L29" i="50" s="1"/>
  <c r="O626" i="50"/>
  <c r="Y630" i="50" s="1"/>
  <c r="O96" i="50"/>
  <c r="S616" i="50"/>
  <c r="D626" i="42"/>
  <c r="D96" i="42"/>
  <c r="Q627" i="48"/>
  <c r="R627" i="48"/>
  <c r="P627" i="48"/>
  <c r="AG626" i="48"/>
  <c r="N627" i="48"/>
  <c r="L627" i="48"/>
  <c r="M627" i="48"/>
  <c r="O627" i="48"/>
  <c r="AF630" i="48"/>
  <c r="N626" i="42" l="1"/>
  <c r="W630" i="42" s="1"/>
  <c r="N96" i="42"/>
  <c r="O18" i="50"/>
  <c r="O106" i="50"/>
  <c r="S96" i="50"/>
  <c r="S106" i="50" s="1"/>
  <c r="D18" i="42"/>
  <c r="D28" i="42" s="1"/>
  <c r="D106" i="42"/>
  <c r="T18" i="48"/>
  <c r="S28" i="48"/>
  <c r="T28" i="48" s="1"/>
  <c r="S107" i="48"/>
  <c r="I29" i="50"/>
  <c r="S627" i="48"/>
  <c r="AG616" i="50"/>
  <c r="S626" i="50"/>
  <c r="V626" i="42" l="1"/>
  <c r="Q627" i="50"/>
  <c r="AG626" i="50"/>
  <c r="M627" i="50"/>
  <c r="O627" i="50"/>
  <c r="R627" i="50"/>
  <c r="N627" i="50"/>
  <c r="L627" i="50"/>
  <c r="P627" i="50"/>
  <c r="AF630" i="50"/>
  <c r="O107" i="50"/>
  <c r="R107" i="50"/>
  <c r="Q107" i="50"/>
  <c r="L107" i="50"/>
  <c r="M107" i="50"/>
  <c r="P107" i="50"/>
  <c r="N107" i="50"/>
  <c r="O28" i="50"/>
  <c r="O29" i="50" s="1"/>
  <c r="S29" i="50" s="1"/>
  <c r="S18" i="50"/>
  <c r="N18" i="42"/>
  <c r="N28" i="42" s="1"/>
  <c r="N106" i="42"/>
  <c r="AD626" i="42"/>
  <c r="S107" i="50" l="1"/>
  <c r="B626" i="42"/>
  <c r="B96" i="42"/>
  <c r="T18" i="50"/>
  <c r="S28" i="50"/>
  <c r="T28" i="50" s="1"/>
  <c r="S627" i="50"/>
  <c r="AF616" i="42"/>
  <c r="AF626" i="42" s="1"/>
  <c r="V627" i="42" s="1"/>
  <c r="B18" i="42" l="1"/>
  <c r="B106" i="42"/>
  <c r="L626" i="42"/>
  <c r="V630" i="42" s="1"/>
  <c r="L96" i="42"/>
  <c r="AE627" i="42"/>
  <c r="AF627" i="42"/>
  <c r="AC627" i="42"/>
  <c r="AA627" i="42"/>
  <c r="AB627" i="42"/>
  <c r="Y627" i="42"/>
  <c r="Z627" i="42"/>
  <c r="W627" i="42"/>
  <c r="X627" i="42"/>
  <c r="AD627" i="42"/>
  <c r="W626" i="43"/>
  <c r="X626" i="47" l="1"/>
  <c r="W626" i="47"/>
  <c r="E626" i="42"/>
  <c r="E96" i="42"/>
  <c r="I616" i="42"/>
  <c r="I626" i="42" s="1"/>
  <c r="L18" i="42"/>
  <c r="L106" i="42"/>
  <c r="S616" i="42"/>
  <c r="O626" i="42"/>
  <c r="Y630" i="42" s="1"/>
  <c r="O96" i="42"/>
  <c r="B28" i="42"/>
  <c r="F627" i="42" l="1"/>
  <c r="D627" i="42"/>
  <c r="C627" i="42"/>
  <c r="E627" i="42"/>
  <c r="H627" i="42"/>
  <c r="G627" i="42"/>
  <c r="B627" i="42"/>
  <c r="AF631" i="42"/>
  <c r="S96" i="42"/>
  <c r="S106" i="42" s="1"/>
  <c r="O18" i="42"/>
  <c r="O28" i="42" s="1"/>
  <c r="O106" i="42"/>
  <c r="O107" i="42" s="1"/>
  <c r="AG616" i="42"/>
  <c r="S626" i="42"/>
  <c r="E18" i="42"/>
  <c r="E106" i="42"/>
  <c r="I96" i="42"/>
  <c r="I106" i="42" s="1"/>
  <c r="D626" i="47"/>
  <c r="D96" i="47"/>
  <c r="L28" i="42"/>
  <c r="I627" i="42" l="1"/>
  <c r="S486" i="42"/>
  <c r="S496" i="42" s="1"/>
  <c r="P70" i="42"/>
  <c r="P496" i="42"/>
  <c r="E28" i="42"/>
  <c r="I18" i="42"/>
  <c r="I28" i="42" s="1"/>
  <c r="R627" i="42"/>
  <c r="AG626" i="42"/>
  <c r="M627" i="42"/>
  <c r="L627" i="42"/>
  <c r="N627" i="42"/>
  <c r="O627" i="42"/>
  <c r="Q627" i="42"/>
  <c r="P627" i="42"/>
  <c r="AF630" i="42"/>
  <c r="N626" i="47"/>
  <c r="W630" i="47" s="1"/>
  <c r="N96" i="47"/>
  <c r="D18" i="47"/>
  <c r="D28" i="47" s="1"/>
  <c r="D106" i="47"/>
  <c r="V626" i="46"/>
  <c r="V626" i="47"/>
  <c r="F107" i="42"/>
  <c r="B107" i="42"/>
  <c r="H107" i="42"/>
  <c r="E107" i="42"/>
  <c r="D107" i="42"/>
  <c r="C107" i="42"/>
  <c r="G107" i="42"/>
  <c r="N107" i="42"/>
  <c r="R107" i="42"/>
  <c r="P107" i="42"/>
  <c r="Q107" i="42"/>
  <c r="L107" i="42"/>
  <c r="M107" i="42"/>
  <c r="I107" i="42" l="1"/>
  <c r="N18" i="47"/>
  <c r="N28" i="47" s="1"/>
  <c r="N106" i="47"/>
  <c r="B626" i="47"/>
  <c r="B96" i="47"/>
  <c r="B16" i="56"/>
  <c r="G29" i="42"/>
  <c r="F29" i="42"/>
  <c r="D29" i="42"/>
  <c r="E29" i="42"/>
  <c r="C29" i="42"/>
  <c r="B29" i="42"/>
  <c r="H29" i="42"/>
  <c r="B626" i="46"/>
  <c r="B96" i="46"/>
  <c r="S107" i="42"/>
  <c r="P18" i="42"/>
  <c r="S70" i="42"/>
  <c r="S80" i="42" s="1"/>
  <c r="P80" i="42"/>
  <c r="S627" i="42"/>
  <c r="Q497" i="42"/>
  <c r="M497" i="42"/>
  <c r="N497" i="42"/>
  <c r="O497" i="42"/>
  <c r="R497" i="42"/>
  <c r="L497" i="42"/>
  <c r="P497" i="42"/>
  <c r="S497" i="42" l="1"/>
  <c r="I29" i="42"/>
  <c r="B18" i="47"/>
  <c r="B106" i="47"/>
  <c r="P81" i="42"/>
  <c r="R81" i="42"/>
  <c r="O81" i="42"/>
  <c r="M81" i="42"/>
  <c r="L81" i="42"/>
  <c r="N81" i="42"/>
  <c r="Q81" i="42"/>
  <c r="L626" i="47"/>
  <c r="V630" i="47" s="1"/>
  <c r="L96" i="47"/>
  <c r="P28" i="42"/>
  <c r="S18" i="42"/>
  <c r="L626" i="46"/>
  <c r="V630" i="46" s="1"/>
  <c r="L96" i="46"/>
  <c r="B18" i="46"/>
  <c r="B106" i="46"/>
  <c r="AD626" i="47"/>
  <c r="AF616" i="47"/>
  <c r="AF626" i="47" s="1"/>
  <c r="X626" i="46" l="1"/>
  <c r="I616" i="47"/>
  <c r="I626" i="47" s="1"/>
  <c r="E626" i="47"/>
  <c r="E627" i="47" s="1"/>
  <c r="E96" i="47"/>
  <c r="B28" i="46"/>
  <c r="L18" i="47"/>
  <c r="L106" i="47"/>
  <c r="L18" i="46"/>
  <c r="L106" i="46"/>
  <c r="B28" i="47"/>
  <c r="AE627" i="47"/>
  <c r="AF627" i="47"/>
  <c r="AA627" i="47"/>
  <c r="AC627" i="47"/>
  <c r="AB627" i="47"/>
  <c r="Z627" i="47"/>
  <c r="Y627" i="47"/>
  <c r="X627" i="47"/>
  <c r="W627" i="47"/>
  <c r="V627" i="47"/>
  <c r="T18" i="42"/>
  <c r="S28" i="42"/>
  <c r="W626" i="46"/>
  <c r="AD627" i="47"/>
  <c r="S81" i="42"/>
  <c r="AD626" i="46"/>
  <c r="W626" i="40"/>
  <c r="X626" i="40"/>
  <c r="D626" i="46" l="1"/>
  <c r="D96" i="46"/>
  <c r="O626" i="47"/>
  <c r="Y630" i="47" s="1"/>
  <c r="O96" i="47"/>
  <c r="S616" i="47"/>
  <c r="I96" i="47"/>
  <c r="I106" i="47" s="1"/>
  <c r="E18" i="47"/>
  <c r="E106" i="47"/>
  <c r="L28" i="46"/>
  <c r="AF616" i="46"/>
  <c r="AF626" i="46" s="1"/>
  <c r="X627" i="46" s="1"/>
  <c r="D627" i="47"/>
  <c r="B627" i="47"/>
  <c r="C627" i="47"/>
  <c r="G627" i="47"/>
  <c r="H627" i="47"/>
  <c r="F627" i="47"/>
  <c r="N29" i="42"/>
  <c r="Q29" i="42"/>
  <c r="O29" i="42"/>
  <c r="L29" i="42"/>
  <c r="R29" i="42"/>
  <c r="T28" i="42"/>
  <c r="P29" i="42"/>
  <c r="M29" i="42"/>
  <c r="W627" i="46"/>
  <c r="AF631" i="47"/>
  <c r="L28" i="47"/>
  <c r="I616" i="46"/>
  <c r="I626" i="46" s="1"/>
  <c r="AD627" i="46" l="1"/>
  <c r="AG616" i="47"/>
  <c r="S626" i="47"/>
  <c r="N626" i="46"/>
  <c r="W630" i="46" s="1"/>
  <c r="N96" i="46"/>
  <c r="S29" i="42"/>
  <c r="I627" i="47"/>
  <c r="D107" i="47"/>
  <c r="G107" i="47"/>
  <c r="E107" i="47"/>
  <c r="C107" i="47"/>
  <c r="F107" i="47"/>
  <c r="H107" i="47"/>
  <c r="B107" i="47"/>
  <c r="D18" i="46"/>
  <c r="D106" i="46"/>
  <c r="E28" i="47"/>
  <c r="I18" i="47"/>
  <c r="I28" i="47" s="1"/>
  <c r="O18" i="47"/>
  <c r="O106" i="47"/>
  <c r="S96" i="47"/>
  <c r="S106" i="47" s="1"/>
  <c r="G627" i="46"/>
  <c r="C627" i="46"/>
  <c r="F627" i="46"/>
  <c r="B627" i="46"/>
  <c r="H627" i="46"/>
  <c r="D627" i="46"/>
  <c r="AF627" i="46"/>
  <c r="AE627" i="46"/>
  <c r="AF631" i="46"/>
  <c r="Z627" i="46"/>
  <c r="AA627" i="46"/>
  <c r="AC627" i="46"/>
  <c r="AB627" i="46"/>
  <c r="Y627" i="46"/>
  <c r="V627" i="46"/>
  <c r="D626" i="40"/>
  <c r="D96" i="40"/>
  <c r="E626" i="46"/>
  <c r="E627" i="46" s="1"/>
  <c r="E96" i="46"/>
  <c r="S616" i="46"/>
  <c r="Z626" i="43"/>
  <c r="AA626" i="43"/>
  <c r="AB626" i="43"/>
  <c r="AG616" i="46" l="1"/>
  <c r="S626" i="46"/>
  <c r="M107" i="47"/>
  <c r="L107" i="47"/>
  <c r="N107" i="47"/>
  <c r="Q107" i="47"/>
  <c r="O107" i="47"/>
  <c r="P107" i="47"/>
  <c r="R107" i="47"/>
  <c r="I107" i="47"/>
  <c r="AC626" i="43"/>
  <c r="Y626" i="43"/>
  <c r="O28" i="47"/>
  <c r="S18" i="47"/>
  <c r="N626" i="40"/>
  <c r="W630" i="40" s="1"/>
  <c r="N96" i="40"/>
  <c r="E18" i="46"/>
  <c r="E28" i="46" s="1"/>
  <c r="E106" i="46"/>
  <c r="I627" i="46"/>
  <c r="B19" i="56"/>
  <c r="B29" i="47"/>
  <c r="G29" i="47"/>
  <c r="C29" i="47"/>
  <c r="F29" i="47"/>
  <c r="H29" i="47"/>
  <c r="E29" i="47"/>
  <c r="D29" i="47"/>
  <c r="D28" i="46"/>
  <c r="X626" i="43"/>
  <c r="V626" i="41"/>
  <c r="V626" i="43"/>
  <c r="N627" i="47"/>
  <c r="O627" i="47"/>
  <c r="P627" i="47"/>
  <c r="L627" i="47"/>
  <c r="M627" i="47"/>
  <c r="AG626" i="47"/>
  <c r="Q627" i="47"/>
  <c r="R627" i="47"/>
  <c r="AF630" i="47"/>
  <c r="N18" i="46"/>
  <c r="N106" i="46"/>
  <c r="O626" i="46"/>
  <c r="Y630" i="46" s="1"/>
  <c r="O96" i="46"/>
  <c r="D106" i="40"/>
  <c r="D18" i="40"/>
  <c r="D28" i="40" s="1"/>
  <c r="I96" i="46"/>
  <c r="I106" i="46" s="1"/>
  <c r="AD626" i="43"/>
  <c r="B626" i="43" l="1"/>
  <c r="B96" i="43"/>
  <c r="V626" i="40"/>
  <c r="I616" i="43"/>
  <c r="I626" i="43" s="1"/>
  <c r="E626" i="43"/>
  <c r="E96" i="43"/>
  <c r="S107" i="47"/>
  <c r="O18" i="46"/>
  <c r="O28" i="46" s="1"/>
  <c r="O106" i="46"/>
  <c r="S627" i="47"/>
  <c r="G626" i="43"/>
  <c r="G96" i="43"/>
  <c r="AF616" i="43"/>
  <c r="AF626" i="43" s="1"/>
  <c r="X627" i="43" s="1"/>
  <c r="B96" i="41"/>
  <c r="B626" i="41"/>
  <c r="S96" i="46"/>
  <c r="S106" i="46" s="1"/>
  <c r="N106" i="40"/>
  <c r="N18" i="40"/>
  <c r="N28" i="40" s="1"/>
  <c r="N28" i="46"/>
  <c r="T18" i="47"/>
  <c r="S28" i="47"/>
  <c r="Q627" i="46"/>
  <c r="AG626" i="46"/>
  <c r="L627" i="46"/>
  <c r="R627" i="46"/>
  <c r="N627" i="46"/>
  <c r="P627" i="46"/>
  <c r="M627" i="46"/>
  <c r="O627" i="46"/>
  <c r="AF630" i="46"/>
  <c r="AC627" i="43"/>
  <c r="D626" i="43"/>
  <c r="D96" i="43"/>
  <c r="F107" i="46"/>
  <c r="H107" i="46"/>
  <c r="D107" i="46"/>
  <c r="E107" i="46"/>
  <c r="G107" i="46"/>
  <c r="B107" i="46"/>
  <c r="C107" i="46"/>
  <c r="I18" i="46"/>
  <c r="I28" i="46" s="1"/>
  <c r="I29" i="47"/>
  <c r="V627" i="43" l="1"/>
  <c r="S18" i="46"/>
  <c r="Y627" i="43"/>
  <c r="E627" i="43"/>
  <c r="R107" i="46"/>
  <c r="Q107" i="46"/>
  <c r="N107" i="46"/>
  <c r="L107" i="46"/>
  <c r="O107" i="46"/>
  <c r="M107" i="46"/>
  <c r="P107" i="46"/>
  <c r="S627" i="46"/>
  <c r="L96" i="41"/>
  <c r="L626" i="41"/>
  <c r="V630" i="41" s="1"/>
  <c r="B626" i="40"/>
  <c r="B96" i="40"/>
  <c r="Q29" i="47"/>
  <c r="P29" i="47"/>
  <c r="M29" i="47"/>
  <c r="T28" i="47"/>
  <c r="L29" i="47"/>
  <c r="R29" i="47"/>
  <c r="O29" i="47"/>
  <c r="N29" i="47"/>
  <c r="B18" i="41"/>
  <c r="B106" i="41"/>
  <c r="D627" i="43"/>
  <c r="F627" i="43"/>
  <c r="G627" i="43"/>
  <c r="H627" i="43"/>
  <c r="B627" i="43"/>
  <c r="C627" i="43"/>
  <c r="T18" i="46"/>
  <c r="S28" i="46"/>
  <c r="AF631" i="43"/>
  <c r="AE627" i="43"/>
  <c r="AF627" i="43"/>
  <c r="W627" i="43"/>
  <c r="AB627" i="43"/>
  <c r="Z627" i="43"/>
  <c r="AA627" i="43"/>
  <c r="E18" i="43"/>
  <c r="E28" i="43" s="1"/>
  <c r="E106" i="43"/>
  <c r="Q626" i="43"/>
  <c r="AB630" i="43" s="1"/>
  <c r="Q96" i="43"/>
  <c r="B18" i="56"/>
  <c r="D29" i="46"/>
  <c r="E29" i="46"/>
  <c r="F29" i="46"/>
  <c r="B29" i="46"/>
  <c r="H29" i="46"/>
  <c r="C29" i="46"/>
  <c r="G29" i="46"/>
  <c r="I107" i="46"/>
  <c r="G106" i="43"/>
  <c r="G18" i="43"/>
  <c r="G28" i="43" s="1"/>
  <c r="I96" i="43"/>
  <c r="I106" i="43" s="1"/>
  <c r="B18" i="43"/>
  <c r="B106" i="43"/>
  <c r="AD626" i="41"/>
  <c r="AF616" i="41"/>
  <c r="AF626" i="41" s="1"/>
  <c r="S616" i="43"/>
  <c r="L626" i="43"/>
  <c r="V630" i="43" s="1"/>
  <c r="L96" i="43"/>
  <c r="O626" i="43"/>
  <c r="Y630" i="43" s="1"/>
  <c r="O96" i="43"/>
  <c r="N626" i="43"/>
  <c r="W630" i="43" s="1"/>
  <c r="N96" i="43"/>
  <c r="D18" i="43"/>
  <c r="D28" i="43" s="1"/>
  <c r="D106" i="43"/>
  <c r="AD627" i="43"/>
  <c r="I616" i="40"/>
  <c r="I626" i="40" s="1"/>
  <c r="I29" i="46" l="1"/>
  <c r="H627" i="40"/>
  <c r="D627" i="40"/>
  <c r="F627" i="40"/>
  <c r="G627" i="40"/>
  <c r="C627" i="40"/>
  <c r="B627" i="40"/>
  <c r="O18" i="43"/>
  <c r="O28" i="43" s="1"/>
  <c r="O106" i="43"/>
  <c r="I18" i="43"/>
  <c r="I28" i="43" s="1"/>
  <c r="B28" i="43"/>
  <c r="I627" i="43"/>
  <c r="E626" i="41"/>
  <c r="E96" i="41"/>
  <c r="I616" i="41"/>
  <c r="I626" i="41" s="1"/>
  <c r="S96" i="43"/>
  <c r="S106" i="43" s="1"/>
  <c r="L18" i="43"/>
  <c r="L106" i="43"/>
  <c r="B106" i="40"/>
  <c r="B18" i="40"/>
  <c r="S29" i="47"/>
  <c r="AE627" i="41"/>
  <c r="AF631" i="41"/>
  <c r="AF627" i="41"/>
  <c r="AA627" i="41"/>
  <c r="Y627" i="41"/>
  <c r="Z627" i="41"/>
  <c r="AC627" i="41"/>
  <c r="AB627" i="41"/>
  <c r="W627" i="41"/>
  <c r="X627" i="41"/>
  <c r="V627" i="41"/>
  <c r="P29" i="46"/>
  <c r="T28" i="46"/>
  <c r="N29" i="46"/>
  <c r="L29" i="46"/>
  <c r="O29" i="46"/>
  <c r="R29" i="46"/>
  <c r="Q29" i="46"/>
  <c r="M29" i="46"/>
  <c r="Q106" i="43"/>
  <c r="Q18" i="43"/>
  <c r="Q28" i="43" s="1"/>
  <c r="N18" i="43"/>
  <c r="N28" i="43" s="1"/>
  <c r="N106" i="43"/>
  <c r="AD627" i="41"/>
  <c r="B28" i="41"/>
  <c r="L18" i="41"/>
  <c r="L106" i="41"/>
  <c r="L626" i="40"/>
  <c r="V630" i="40" s="1"/>
  <c r="L96" i="40"/>
  <c r="B107" i="43"/>
  <c r="G107" i="43"/>
  <c r="E107" i="43"/>
  <c r="F107" i="43"/>
  <c r="D107" i="43"/>
  <c r="H107" i="43"/>
  <c r="C107" i="43"/>
  <c r="E626" i="40"/>
  <c r="E627" i="40" s="1"/>
  <c r="E96" i="40"/>
  <c r="I96" i="40" s="1"/>
  <c r="I106" i="40" s="1"/>
  <c r="AG616" i="43"/>
  <c r="S626" i="43"/>
  <c r="S107" i="46"/>
  <c r="AD626" i="40"/>
  <c r="AF616" i="40"/>
  <c r="AF626" i="40" s="1"/>
  <c r="S616" i="40"/>
  <c r="L106" i="40" l="1"/>
  <c r="L18" i="40"/>
  <c r="O626" i="41"/>
  <c r="Y630" i="41" s="1"/>
  <c r="O96" i="41"/>
  <c r="S616" i="41"/>
  <c r="E18" i="41"/>
  <c r="E106" i="41"/>
  <c r="I96" i="41"/>
  <c r="I106" i="41" s="1"/>
  <c r="I627" i="40"/>
  <c r="AF627" i="40"/>
  <c r="AE627" i="40"/>
  <c r="AF631" i="40"/>
  <c r="Z627" i="40"/>
  <c r="AC627" i="40"/>
  <c r="AA627" i="40"/>
  <c r="Y627" i="40"/>
  <c r="AB627" i="40"/>
  <c r="W627" i="40"/>
  <c r="X627" i="40"/>
  <c r="V627" i="40"/>
  <c r="O626" i="40"/>
  <c r="Y630" i="40" s="1"/>
  <c r="O96" i="40"/>
  <c r="E106" i="40"/>
  <c r="E18" i="40"/>
  <c r="E28" i="40" s="1"/>
  <c r="I107" i="43"/>
  <c r="B28" i="40"/>
  <c r="L28" i="43"/>
  <c r="B107" i="40"/>
  <c r="C107" i="40"/>
  <c r="E107" i="40"/>
  <c r="H107" i="40"/>
  <c r="F107" i="40"/>
  <c r="D107" i="40"/>
  <c r="G107" i="40"/>
  <c r="AG616" i="40"/>
  <c r="S626" i="40"/>
  <c r="AF630" i="40" s="1"/>
  <c r="B17" i="56"/>
  <c r="C29" i="43"/>
  <c r="B29" i="43"/>
  <c r="D29" i="43"/>
  <c r="H29" i="43"/>
  <c r="G29" i="43"/>
  <c r="E29" i="43"/>
  <c r="F29" i="43"/>
  <c r="L28" i="41"/>
  <c r="S29" i="46"/>
  <c r="L107" i="43"/>
  <c r="M107" i="43"/>
  <c r="N107" i="43"/>
  <c r="Q107" i="43"/>
  <c r="P107" i="43"/>
  <c r="R107" i="43"/>
  <c r="O107" i="43"/>
  <c r="AD627" i="40"/>
  <c r="P627" i="43"/>
  <c r="R627" i="43"/>
  <c r="AG626" i="43"/>
  <c r="O627" i="43"/>
  <c r="L627" i="43"/>
  <c r="M627" i="43"/>
  <c r="N627" i="43"/>
  <c r="Q627" i="43"/>
  <c r="AF630" i="43"/>
  <c r="E627" i="41"/>
  <c r="D627" i="41"/>
  <c r="C627" i="41"/>
  <c r="F627" i="41"/>
  <c r="H627" i="41"/>
  <c r="B627" i="41"/>
  <c r="G627" i="41"/>
  <c r="I18" i="40" l="1"/>
  <c r="I28" i="40" s="1"/>
  <c r="P70" i="43"/>
  <c r="S486" i="43"/>
  <c r="S496" i="43" s="1"/>
  <c r="P496" i="43"/>
  <c r="Q627" i="40"/>
  <c r="P627" i="40"/>
  <c r="L627" i="40"/>
  <c r="M627" i="40"/>
  <c r="O627" i="40"/>
  <c r="AG626" i="40"/>
  <c r="N627" i="40"/>
  <c r="R627" i="40"/>
  <c r="I107" i="40"/>
  <c r="O106" i="40"/>
  <c r="O18" i="40"/>
  <c r="O28" i="40" s="1"/>
  <c r="E28" i="41"/>
  <c r="I18" i="41"/>
  <c r="I28" i="41" s="1"/>
  <c r="P70" i="41"/>
  <c r="S486" i="41"/>
  <c r="S496" i="41" s="1"/>
  <c r="P496" i="41"/>
  <c r="S107" i="43"/>
  <c r="O18" i="41"/>
  <c r="O106" i="41"/>
  <c r="S96" i="41"/>
  <c r="S106" i="41" s="1"/>
  <c r="I627" i="41"/>
  <c r="L28" i="40"/>
  <c r="AG616" i="41"/>
  <c r="S626" i="41"/>
  <c r="I29" i="43"/>
  <c r="B14" i="56"/>
  <c r="B29" i="40"/>
  <c r="D29" i="40"/>
  <c r="C29" i="40"/>
  <c r="H29" i="40"/>
  <c r="E29" i="40"/>
  <c r="F29" i="40"/>
  <c r="G29" i="40"/>
  <c r="S627" i="43"/>
  <c r="G107" i="41"/>
  <c r="H107" i="41"/>
  <c r="D107" i="41"/>
  <c r="F107" i="41"/>
  <c r="B107" i="41"/>
  <c r="C107" i="41"/>
  <c r="E107" i="41"/>
  <c r="S96" i="40"/>
  <c r="S106" i="40" s="1"/>
  <c r="O107" i="41" l="1"/>
  <c r="M107" i="41"/>
  <c r="P107" i="41"/>
  <c r="L107" i="41"/>
  <c r="R107" i="41"/>
  <c r="N107" i="41"/>
  <c r="Q107" i="41"/>
  <c r="I29" i="40"/>
  <c r="B15" i="56"/>
  <c r="G29" i="41"/>
  <c r="B29" i="41"/>
  <c r="H29" i="41"/>
  <c r="F29" i="41"/>
  <c r="E29" i="41"/>
  <c r="C29" i="41"/>
  <c r="D29" i="41"/>
  <c r="S627" i="40"/>
  <c r="O28" i="41"/>
  <c r="P70" i="40"/>
  <c r="S486" i="40"/>
  <c r="S496" i="40" s="1"/>
  <c r="P496" i="40"/>
  <c r="I107" i="41"/>
  <c r="R497" i="41"/>
  <c r="N497" i="41"/>
  <c r="L497" i="41"/>
  <c r="M497" i="41"/>
  <c r="O497" i="41"/>
  <c r="Q497" i="41"/>
  <c r="P497" i="41"/>
  <c r="M497" i="43"/>
  <c r="Q497" i="43"/>
  <c r="P497" i="43"/>
  <c r="N497" i="43"/>
  <c r="O497" i="43"/>
  <c r="L497" i="43"/>
  <c r="R497" i="43"/>
  <c r="P107" i="40"/>
  <c r="M107" i="40"/>
  <c r="R107" i="40"/>
  <c r="O107" i="40"/>
  <c r="Q107" i="40"/>
  <c r="N107" i="40"/>
  <c r="L107" i="40"/>
  <c r="O627" i="41"/>
  <c r="N627" i="41"/>
  <c r="M627" i="41"/>
  <c r="R627" i="41"/>
  <c r="L627" i="41"/>
  <c r="P627" i="41"/>
  <c r="Q627" i="41"/>
  <c r="AG626" i="41"/>
  <c r="AF630" i="41"/>
  <c r="P18" i="41"/>
  <c r="P28" i="41" s="1"/>
  <c r="S70" i="41"/>
  <c r="S80" i="41" s="1"/>
  <c r="P80" i="41"/>
  <c r="P18" i="43"/>
  <c r="S70" i="43"/>
  <c r="S80" i="43" s="1"/>
  <c r="P80" i="43"/>
  <c r="S18" i="41" l="1"/>
  <c r="O497" i="40"/>
  <c r="P497" i="40"/>
  <c r="N497" i="40"/>
  <c r="R497" i="40"/>
  <c r="M497" i="40"/>
  <c r="L497" i="40"/>
  <c r="Q497" i="40"/>
  <c r="S107" i="40"/>
  <c r="S497" i="43"/>
  <c r="S70" i="40"/>
  <c r="S80" i="40" s="1"/>
  <c r="P18" i="40"/>
  <c r="P80" i="40"/>
  <c r="M81" i="43"/>
  <c r="P81" i="43"/>
  <c r="L81" i="43"/>
  <c r="R81" i="43"/>
  <c r="N81" i="43"/>
  <c r="O81" i="43"/>
  <c r="Q81" i="43"/>
  <c r="S107" i="41"/>
  <c r="P28" i="43"/>
  <c r="S18" i="43"/>
  <c r="S497" i="41"/>
  <c r="I29" i="41"/>
  <c r="S627" i="41"/>
  <c r="T18" i="41"/>
  <c r="S28" i="41"/>
  <c r="P81" i="41"/>
  <c r="L81" i="41"/>
  <c r="N81" i="41"/>
  <c r="M81" i="41"/>
  <c r="O81" i="41"/>
  <c r="R81" i="41"/>
  <c r="Q81" i="41"/>
  <c r="S81" i="43" l="1"/>
  <c r="T18" i="43"/>
  <c r="S28" i="43"/>
  <c r="S497" i="40"/>
  <c r="S81" i="41"/>
  <c r="O29" i="41"/>
  <c r="T28" i="41"/>
  <c r="R29" i="41"/>
  <c r="P29" i="41"/>
  <c r="M29" i="41"/>
  <c r="N29" i="41"/>
  <c r="L29" i="41"/>
  <c r="Q29" i="41"/>
  <c r="P28" i="40"/>
  <c r="S18" i="40"/>
  <c r="R81" i="40"/>
  <c r="O81" i="40"/>
  <c r="N81" i="40"/>
  <c r="L81" i="40"/>
  <c r="Q81" i="40"/>
  <c r="P81" i="40"/>
  <c r="M81" i="40"/>
  <c r="S29" i="41" l="1"/>
  <c r="O29" i="43"/>
  <c r="M29" i="43"/>
  <c r="T28" i="43"/>
  <c r="N29" i="43"/>
  <c r="R29" i="43"/>
  <c r="Q29" i="43"/>
  <c r="P29" i="43"/>
  <c r="L29" i="43"/>
  <c r="T18" i="40"/>
  <c r="S28" i="40"/>
  <c r="S81" i="40"/>
  <c r="P29" i="40" l="1"/>
  <c r="L29" i="40"/>
  <c r="O29" i="40"/>
  <c r="R29" i="40"/>
  <c r="Q29" i="40"/>
  <c r="M29" i="40"/>
  <c r="T28" i="40"/>
  <c r="N29" i="40"/>
  <c r="S29" i="43"/>
  <c r="S29" i="40" l="1"/>
  <c r="P69" i="53" l="1"/>
  <c r="S485" i="53"/>
  <c r="S69" i="53" l="1"/>
  <c r="P17" i="53"/>
  <c r="S17" i="53" s="1"/>
  <c r="T17" i="53" s="1"/>
  <c r="P96" i="53" l="1"/>
  <c r="P600" i="53"/>
  <c r="S590" i="53"/>
  <c r="S600" i="53" s="1"/>
  <c r="S486" i="53" l="1"/>
  <c r="P70" i="53"/>
  <c r="L601" i="53"/>
  <c r="O601" i="53"/>
  <c r="P601" i="53"/>
  <c r="R601" i="53"/>
  <c r="Q601" i="53"/>
  <c r="N601" i="53"/>
  <c r="M601" i="53"/>
  <c r="P106" i="53"/>
  <c r="S96" i="53"/>
  <c r="S106" i="53" s="1"/>
  <c r="O107" i="53" l="1"/>
  <c r="P107" i="53"/>
  <c r="M107" i="53"/>
  <c r="L107" i="53"/>
  <c r="N107" i="53"/>
  <c r="R107" i="53"/>
  <c r="Q107" i="53"/>
  <c r="S601" i="53"/>
  <c r="S70" i="53"/>
  <c r="P18" i="53"/>
  <c r="S18" i="53" s="1"/>
  <c r="T18" i="53" s="1"/>
  <c r="S107" i="53" l="1"/>
  <c r="P65" i="53" l="1"/>
  <c r="S481" i="53"/>
  <c r="S482" i="53" l="1"/>
  <c r="P66" i="53"/>
  <c r="P13" i="53"/>
  <c r="S65" i="53"/>
  <c r="S489" i="53" l="1"/>
  <c r="S496" i="53" s="1"/>
  <c r="P73" i="53"/>
  <c r="P496" i="53"/>
  <c r="S13" i="53"/>
  <c r="S66" i="53"/>
  <c r="P14" i="53"/>
  <c r="S14" i="53" s="1"/>
  <c r="T14" i="53" s="1"/>
  <c r="T13" i="53" l="1"/>
  <c r="S73" i="53"/>
  <c r="S80" i="53" s="1"/>
  <c r="P21" i="53"/>
  <c r="S21" i="53" s="1"/>
  <c r="T21" i="53" s="1"/>
  <c r="P80" i="53"/>
  <c r="O497" i="53"/>
  <c r="N497" i="53"/>
  <c r="M497" i="53"/>
  <c r="L497" i="53"/>
  <c r="P497" i="53"/>
  <c r="R497" i="53"/>
  <c r="Q497" i="53"/>
  <c r="P28" i="53" l="1"/>
  <c r="P29" i="53" s="1"/>
  <c r="S29" i="53" s="1"/>
  <c r="R81" i="53"/>
  <c r="O81" i="53"/>
  <c r="L81" i="53"/>
  <c r="P81" i="53"/>
  <c r="N81" i="53"/>
  <c r="M81" i="53"/>
  <c r="Q81" i="53"/>
  <c r="S497" i="53"/>
  <c r="S28" i="53"/>
  <c r="T28" i="53" s="1"/>
  <c r="S81" i="53" l="1"/>
  <c r="S413" i="51" l="1"/>
  <c r="L418" i="51"/>
  <c r="L49" i="51"/>
  <c r="AI413" i="51"/>
  <c r="V418" i="51"/>
  <c r="V49" i="51"/>
  <c r="I413" i="51" l="1"/>
  <c r="I418" i="51" s="1"/>
  <c r="B418" i="51"/>
  <c r="B49" i="51"/>
  <c r="AI418" i="51"/>
  <c r="S414" i="51"/>
  <c r="AJ414" i="51" s="1"/>
  <c r="L50" i="51"/>
  <c r="S49" i="51"/>
  <c r="L23" i="51"/>
  <c r="L54" i="51"/>
  <c r="AJ413" i="51"/>
  <c r="S418" i="51"/>
  <c r="AI49" i="51"/>
  <c r="V54" i="51"/>
  <c r="AI54" i="51" l="1"/>
  <c r="V55" i="51"/>
  <c r="AB419" i="51"/>
  <c r="AE419" i="51"/>
  <c r="AC419" i="51"/>
  <c r="AH419" i="51"/>
  <c r="AG419" i="51"/>
  <c r="Z419" i="51"/>
  <c r="X419" i="51"/>
  <c r="AF419" i="51"/>
  <c r="Y419" i="51"/>
  <c r="W419" i="51"/>
  <c r="AA419" i="51"/>
  <c r="AD419" i="51"/>
  <c r="AJ49" i="51"/>
  <c r="S54" i="51"/>
  <c r="V419" i="51"/>
  <c r="B54" i="51"/>
  <c r="I49" i="51"/>
  <c r="I54" i="51" s="1"/>
  <c r="B23" i="51"/>
  <c r="I414" i="51"/>
  <c r="B50" i="51"/>
  <c r="S50" i="51"/>
  <c r="AJ50" i="51" s="1"/>
  <c r="L24" i="51"/>
  <c r="S24" i="51" s="1"/>
  <c r="L419" i="51"/>
  <c r="P419" i="51"/>
  <c r="T418" i="51"/>
  <c r="N419" i="51"/>
  <c r="R419" i="51"/>
  <c r="M419" i="51"/>
  <c r="AJ418" i="51"/>
  <c r="O419" i="51"/>
  <c r="Q419" i="51"/>
  <c r="S23" i="51"/>
  <c r="L28" i="51"/>
  <c r="D419" i="51"/>
  <c r="G419" i="51"/>
  <c r="B419" i="51"/>
  <c r="F419" i="51"/>
  <c r="H419" i="51"/>
  <c r="C419" i="51"/>
  <c r="E419" i="51"/>
  <c r="L55" i="51" l="1"/>
  <c r="T54" i="51"/>
  <c r="Q55" i="51"/>
  <c r="M55" i="51"/>
  <c r="AJ54" i="51"/>
  <c r="O55" i="51"/>
  <c r="N55" i="51"/>
  <c r="P55" i="51"/>
  <c r="R55" i="51"/>
  <c r="I419" i="51"/>
  <c r="I50" i="51"/>
  <c r="B24" i="51"/>
  <c r="I24" i="51" s="1"/>
  <c r="T24" i="51" s="1"/>
  <c r="B55" i="51"/>
  <c r="H55" i="51"/>
  <c r="F55" i="51"/>
  <c r="D55" i="51"/>
  <c r="G55" i="51"/>
  <c r="E55" i="51"/>
  <c r="C55" i="51"/>
  <c r="I23" i="51"/>
  <c r="I28" i="51" s="1"/>
  <c r="B28" i="51"/>
  <c r="T23" i="51"/>
  <c r="S28" i="51"/>
  <c r="T28" i="51" s="1"/>
  <c r="S419" i="51"/>
  <c r="AJ419" i="51" s="1"/>
  <c r="AI419" i="51"/>
  <c r="AB55" i="51"/>
  <c r="AA55" i="51"/>
  <c r="Z55" i="51"/>
  <c r="AF55" i="51"/>
  <c r="AH55" i="51"/>
  <c r="X55" i="51"/>
  <c r="AG55" i="51"/>
  <c r="AD55" i="51"/>
  <c r="W55" i="51"/>
  <c r="Y55" i="51"/>
  <c r="AE55" i="51"/>
  <c r="AC55" i="51"/>
  <c r="AI55" i="51" l="1"/>
  <c r="B22" i="56"/>
  <c r="G29" i="51"/>
  <c r="M29" i="51"/>
  <c r="Q29" i="51"/>
  <c r="H29" i="51"/>
  <c r="E29" i="51"/>
  <c r="L29" i="51"/>
  <c r="P29" i="51"/>
  <c r="C29" i="51"/>
  <c r="F29" i="51"/>
  <c r="R29" i="51"/>
  <c r="D29" i="51"/>
  <c r="B29" i="51"/>
  <c r="N29" i="51"/>
  <c r="O29" i="51"/>
  <c r="S29" i="51" s="1"/>
  <c r="I55" i="51"/>
  <c r="S55" i="51"/>
  <c r="AJ55" i="51" s="1"/>
  <c r="I29" i="51" l="1"/>
  <c r="B13" i="56" l="1"/>
</calcChain>
</file>

<file path=xl/comments1.xml><?xml version="1.0" encoding="utf-8"?>
<comments xmlns="http://schemas.openxmlformats.org/spreadsheetml/2006/main">
  <authors>
    <author>Bitter$</author>
    <author>bitter$</author>
  </authors>
  <commentList>
    <comment ref="AL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AP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AS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AW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BE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BI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BM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AQ11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O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3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3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14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5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5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16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17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8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8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U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W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19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1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S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BI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AS22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BI22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AL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G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4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4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4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Q24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24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7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Q27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9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32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S3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W3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37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T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0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0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2.xml><?xml version="1.0" encoding="utf-8"?>
<comments xmlns="http://schemas.openxmlformats.org/spreadsheetml/2006/main">
  <authors>
    <author>Bitter$</author>
    <author>bitter$</author>
  </authors>
  <commentList>
    <comment ref="AL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AP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AS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AW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BE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BI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BM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AQ11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Q12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O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3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3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14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5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5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16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17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17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8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8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U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W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19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1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S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BI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AS22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BI22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AL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G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4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4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4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Q24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24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7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Q27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9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32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S3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W3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37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T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0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0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3.xml><?xml version="1.0" encoding="utf-8"?>
<comments xmlns="http://schemas.openxmlformats.org/spreadsheetml/2006/main">
  <authors>
    <author>Bitter$</author>
    <author>bitter$</author>
  </authors>
  <commentList>
    <comment ref="AL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AP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AS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AW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BE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BI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BM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AQ11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O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3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3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5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5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16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17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8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8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U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W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19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1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S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BI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AS22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BI22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AL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G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4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4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4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Q24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24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7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Q27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9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32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S3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W3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37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T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0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0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4.xml><?xml version="1.0" encoding="utf-8"?>
<comments xmlns="http://schemas.openxmlformats.org/spreadsheetml/2006/main">
  <authors>
    <author>Bitter$</author>
    <author>bitter$</author>
  </authors>
  <commentList>
    <comment ref="AL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AP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AS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AW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BE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von sonst Zwecken</t>
        </r>
      </text>
    </comment>
    <comment ref="BI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BM11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Umgebucht zu Industrieöfen</t>
        </r>
      </text>
    </comment>
    <comment ref="AQ11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O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3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3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15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15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16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17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18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18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U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W19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19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1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S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BI22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AS22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BI22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zu Kfz umgebucht
</t>
        </r>
      </text>
    </comment>
    <comment ref="AL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G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4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4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4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Q24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P24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4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72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Q27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29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32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S3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W35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Q37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T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0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0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O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P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E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F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BB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5.xml><?xml version="1.0" encoding="utf-8"?>
<comments xmlns="http://schemas.openxmlformats.org/spreadsheetml/2006/main">
  <authors>
    <author>BITTER$</author>
  </authors>
  <commentList>
    <comment ref="S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D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O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Z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K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V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G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R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C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N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Y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EJ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11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13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16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18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21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D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O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Z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26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29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31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D31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O31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34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37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39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D39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O39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D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O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Z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44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47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50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52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F534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Schiffsantrieb als Standmotoren?
</t>
        </r>
      </text>
    </comment>
    <comment ref="S55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D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O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Z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K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V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G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R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C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N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Y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EJ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60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S63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BITTER$</author>
  </authors>
  <commentList>
    <comment ref="A591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7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8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sharedStrings.xml><?xml version="1.0" encoding="utf-8"?>
<sst xmlns="http://schemas.openxmlformats.org/spreadsheetml/2006/main" count="42481" uniqueCount="174">
  <si>
    <t>Raumheizung und Klimaanlagen</t>
  </si>
  <si>
    <t>Dampferzeugung</t>
  </si>
  <si>
    <t>Industrieöfen</t>
  </si>
  <si>
    <t>Standmotoren</t>
  </si>
  <si>
    <t>Beleuchtung und EDV</t>
  </si>
  <si>
    <t>Elektrochemische Zwecke</t>
  </si>
  <si>
    <t>Summe</t>
  </si>
  <si>
    <t>Steinkohle</t>
  </si>
  <si>
    <t>Braunkohle</t>
  </si>
  <si>
    <t>Braunkohlenbriketts</t>
  </si>
  <si>
    <t>Koks</t>
  </si>
  <si>
    <t>Brenntorf</t>
  </si>
  <si>
    <t>Benzin</t>
  </si>
  <si>
    <t>Leucht- und Flugpetroleum</t>
  </si>
  <si>
    <t>Gasöl (Diesel)</t>
  </si>
  <si>
    <r>
      <t xml:space="preserve">Gasöl für Heizzwecke </t>
    </r>
    <r>
      <rPr>
        <vertAlign val="superscript"/>
        <sz val="9"/>
        <rFont val="Arial"/>
        <family val="2"/>
      </rPr>
      <t/>
    </r>
  </si>
  <si>
    <t>Heizöl</t>
  </si>
  <si>
    <t>Flüssiggas</t>
  </si>
  <si>
    <t xml:space="preserve">Sonst. Produkte der Erdölverarb.  </t>
  </si>
  <si>
    <t>Gichtgas</t>
  </si>
  <si>
    <t>Kokereigas</t>
  </si>
  <si>
    <t>Brennbare Abfälle</t>
  </si>
  <si>
    <t>Biogene Brenn- und Treibstoffe</t>
  </si>
  <si>
    <t>Umgebungswärme etc.</t>
  </si>
  <si>
    <t>Fernwärme</t>
  </si>
  <si>
    <t>Elektrische Energie</t>
  </si>
  <si>
    <t>Insgesamt</t>
  </si>
  <si>
    <t>Traktion</t>
  </si>
  <si>
    <t>Dampf-erzeugung</t>
  </si>
  <si>
    <t>Industrie-öfen</t>
  </si>
  <si>
    <t>Stand-motoren</t>
  </si>
  <si>
    <t>Elektro-chemische Zwecke</t>
  </si>
  <si>
    <t>Eisen- und Stahlerzeugung</t>
  </si>
  <si>
    <t>Chemie und  Petrochemie</t>
  </si>
  <si>
    <t>Nicht Eisen Metalle</t>
  </si>
  <si>
    <t>Steine und Erden, Glas</t>
  </si>
  <si>
    <t>Fahrzeugbau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</si>
  <si>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</si>
  <si>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</si>
  <si>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</si>
  <si>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</si>
  <si>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</si>
  <si>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</si>
  <si>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</si>
  <si>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</si>
  <si>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</si>
  <si>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</si>
  <si>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</si>
  <si>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</si>
  <si>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Offentliche und Private Dienstleistungen</t>
  </si>
  <si>
    <t>Private Haushalte</t>
  </si>
  <si>
    <t>Landwirtschaft</t>
  </si>
  <si>
    <t xml:space="preserve">Transport Gesamt </t>
  </si>
  <si>
    <t>Produzierender Bereich Gesamt</t>
  </si>
  <si>
    <t>Sonstige Wirtschaftsbereiche Gesamt</t>
  </si>
  <si>
    <t>Kfz</t>
  </si>
  <si>
    <t>Petrolkoks</t>
  </si>
  <si>
    <t>Heizöl extra leicht</t>
  </si>
  <si>
    <t>Diesel</t>
  </si>
  <si>
    <t>Petroleum</t>
  </si>
  <si>
    <t>Scheitholz</t>
  </si>
  <si>
    <t>Brennbare Abfälle (nicht Biogen)</t>
  </si>
  <si>
    <t>Sonstige Energieträger</t>
  </si>
  <si>
    <t>Gesamt</t>
  </si>
  <si>
    <t>Sonstige ET</t>
  </si>
  <si>
    <t>Warmwasser</t>
  </si>
  <si>
    <t>Umgebungswärme</t>
  </si>
  <si>
    <t>Torf</t>
  </si>
  <si>
    <t>Sonstiges</t>
  </si>
  <si>
    <t>in TJ</t>
  </si>
  <si>
    <t xml:space="preserve">Gasöl für Heizzwecke </t>
  </si>
  <si>
    <t>Maschinenbau</t>
  </si>
  <si>
    <t>Kochen</t>
  </si>
  <si>
    <t>Haushalts-kleingeräte</t>
  </si>
  <si>
    <t>Raumheizung</t>
  </si>
  <si>
    <t>Klimaanlage</t>
  </si>
  <si>
    <t>davon Warmwasser</t>
  </si>
  <si>
    <t>davon Elektrochemie</t>
  </si>
  <si>
    <t>Raumwärme</t>
  </si>
  <si>
    <t>Kühlen und Gefrieren</t>
  </si>
  <si>
    <t>Großgeräte</t>
  </si>
  <si>
    <t>Büro- und Unter-haltungselektronik</t>
  </si>
  <si>
    <t>Beleuchtung</t>
  </si>
  <si>
    <t>davon 
Kühlung</t>
  </si>
  <si>
    <t>davon 
Trocknung</t>
  </si>
  <si>
    <t>davon 
weitere Zwecke</t>
  </si>
  <si>
    <t>1998 - Traktion Energiebilanz-konform</t>
  </si>
  <si>
    <t>Burgenland Gesamt (ohne E1 - E7)</t>
  </si>
  <si>
    <t>Anteilig</t>
  </si>
  <si>
    <t>-</t>
  </si>
  <si>
    <t>WIEN GESAMT</t>
  </si>
  <si>
    <t>1999 - Nutzenergiekategorien: Struktur 1998; Energieträger: Struktur 2005; Mengen: Gleitender Duchschnitt 1998-2005; Traktion Energiebilanz-konform</t>
  </si>
  <si>
    <t>2010 - Nutzenergiekategorien: Struktur 1998; Traktion Energiebilanz-konform</t>
  </si>
  <si>
    <t>2010 - Nutzenergiekategorien: Struktur 1998; Traktion Energiegesamtrechnung-konform</t>
  </si>
  <si>
    <t>2010 - Nutzenergiekategorien: Struktur 2005; Traktion Energiegesamtrechnung-konform (nur für produzierenden Bereich und Haushalte verfügbar)</t>
  </si>
  <si>
    <t>in Terajoule</t>
  </si>
  <si>
    <t>2009 - Nutzenergiekategorien: Struktur 1998; Traktion Energiebilanz-konform</t>
  </si>
  <si>
    <t>2009 - Nutzenergiekategorien: Struktur 1998; Traktion Energiegesamtrechnung-konform</t>
  </si>
  <si>
    <t>2009 - Nutzenergiekategorien: Struktur 2005; Traktion Energiegesamtrechnung-konform (nur für produzierenden Bereich und Haushalte verfügbar)</t>
  </si>
  <si>
    <t>2004 - Nutzenergiekategorien: Struktur 1998; Energieträger: Struktur 2005; Mengen: Gleitender Duchschnitt 1998-2005; Traktion Energiebilanz-konform</t>
  </si>
  <si>
    <t>2003 - Nutzenergiekategorien: Struktur 1998; Energieträger: Struktur 2005; Mengen: Gleitender Duchschnitt 1998-2005; Traktion Energiebilanz-konform</t>
  </si>
  <si>
    <t>2002 - Nutzenergiekategorien: Struktur 1998; Energieträger: Struktur 2005; Mengen: Gleitender Duchschnitt 1998-2005; Traktion Energiebilanz-konform</t>
  </si>
  <si>
    <t>2001 - Nutzenergiekategorien: Struktur 1998; Energieträger: Struktur 2005; Mengen: Gleitender Duchschnitt 1998-2005; Traktion Energiebilanz-konform</t>
  </si>
  <si>
    <t>2000 - Nutzenergiekategorien: Struktur 1998; Energieträger: Struktur 2005; Mengen: Gleitender Duchschnitt 1998-2005; Traktion Energiebilanz-konform</t>
  </si>
  <si>
    <t>1997 - Traktion Energiebilanz-konform</t>
  </si>
  <si>
    <t>1996 - Traktion Energiebilanz-konform</t>
  </si>
  <si>
    <t>1995 - Traktion Energiebilanz-konform</t>
  </si>
  <si>
    <t>1994 - Traktion Energiebilanz-konform</t>
  </si>
  <si>
    <t>1993 - Traktion Energiebilanz-konform</t>
  </si>
  <si>
    <t>2011 - Nutzenergiekategorien: Struktur 1998; Traktion Energiebilanz-konform</t>
  </si>
  <si>
    <t>2011 - Nutzenergiekategorien: Struktur 1998; Traktion Energiegesamtrechnung-konform</t>
  </si>
  <si>
    <t>2011 - Nutzenergiekategorien: Struktur 2005; Traktion Energiegesamtrechnung-konform (nur für produzierenden Bereich und Haushalte verfügbar)</t>
  </si>
  <si>
    <t>Kleingeräte</t>
  </si>
  <si>
    <t>2008 - Nutzenergiekategorien: Struktur 1998; Traktion Energiebilanz-konform</t>
  </si>
  <si>
    <t>2008 - Nutzenergiekategorien: Struktur 1998; Traktion Energiegesamtrechnung-konform</t>
  </si>
  <si>
    <t>2008 - Nutzenergiekategorien: Struktur 2005; Traktion Energiegesamtrechnung-konform (nur für produzierenden Bereich und Haushalte verfügbar)</t>
  </si>
  <si>
    <t>2007 - Nutzenergiekategorien: Struktur 1998; Traktion Energiebilanz-konform</t>
  </si>
  <si>
    <t>2007 - Nutzenergiekategorien: Struktur 1998; Traktion Energiegesamtrechnung-konform</t>
  </si>
  <si>
    <t>2007 - Nutzenergiekategorien: Struktur 2005; Traktion Energiegesamtrechnung-konform (nur für produzierenden Bereich und Haushalte verfügbar)</t>
  </si>
  <si>
    <t>2006 - Nutzenergiekategorien: Struktur 1998; Traktion Energiebilanz-konform</t>
  </si>
  <si>
    <t>2006 - Nutzenergiekategorien: Struktur 1998; Traktion Energiegesamtrechnung-konform</t>
  </si>
  <si>
    <t>2006 - Nutzenergiekategorien: Struktur 2005; Traktion Energiegesamtrechnung-konform (nur für produzierenden Bereich und Haushalte verfügbar)</t>
  </si>
  <si>
    <t>2005 - Nutzenergiekategorien: Struktur 1998; Traktion Energiebilanz-konform</t>
  </si>
  <si>
    <t>2005 - Nutzenergiekategorien: Struktur 1998; Traktion Energiegesamtrechnung-konform</t>
  </si>
  <si>
    <t>2005 - Nutzenergiekategorien: Struktur 2005; Traktion Energiegesamtrechnung-konform (nur für produzierenden Bereich und Haushalte verfügbar)</t>
  </si>
  <si>
    <t>http://www.statistik.gv.at/</t>
  </si>
  <si>
    <t>Bundesanstalt öffentlichen Rechts</t>
  </si>
  <si>
    <t>Direktion Raumwirtschaft</t>
  </si>
  <si>
    <t>Guglgasse 13, 1110 Wien, Telefon (01) 71128</t>
  </si>
  <si>
    <t>Telefax (01) 71128 8155,  DVR 0000043</t>
  </si>
  <si>
    <t>Internet: www.statistik.at</t>
  </si>
  <si>
    <t>Sachbearbeiter: Dr. Manfred Gollner, DW 7573</t>
  </si>
  <si>
    <t>e-mail: manfred.gollner@statistik.gv.at</t>
  </si>
  <si>
    <t>Nutzenergieanalyse für Wien</t>
  </si>
  <si>
    <t xml:space="preserve">       Umgebungswärme etc.</t>
  </si>
  <si>
    <t xml:space="preserve">       Kokereigas</t>
  </si>
  <si>
    <t>2012 - Nutzenergiekategorien: Struktur 1998; Traktion Energiebilanz-konform</t>
  </si>
  <si>
    <t>2012 - Nutzenergiekategorien: Struktur 1998; Traktion Energiegesamtrechnung-konform</t>
  </si>
  <si>
    <t>2012 - Nutzenergiekategorien: Struktur 2005; Traktion Energiegesamtrechnung-konform (nur für produzierenden Bereich und Haushalte verfügbar)</t>
  </si>
  <si>
    <t>Erdgas</t>
  </si>
  <si>
    <t>2013 - Nutzenergiekategorien: Struktur 1998; Traktion Energiebilanz-konform</t>
  </si>
  <si>
    <t>2013 - Nutzenergiekategorien: Struktur 1998; Traktion Energiegesamtrechnung-konform</t>
  </si>
  <si>
    <t>2013 - Nutzenergiekategorien: Struktur 2005; Traktion Energiegesamtrechnung-konform (nur für produzierenden Bereich und Haushalte verfügbar)</t>
  </si>
  <si>
    <t>2014 - Nutzenergiekategorien: Struktur 1998; Traktion Energiebilanz-konform</t>
  </si>
  <si>
    <t>2014 - Nutzenergiekategorien: Struktur 1998; Traktion Energiegesamtrechnung-konform</t>
  </si>
  <si>
    <t>2014 - Nutzenergiekategorien: Struktur 2005; Traktion Energiegesamtrechnung-konform (nur für produzierenden Bereich und Haushalte verfügbar)</t>
  </si>
  <si>
    <t>2015 - Nutzenergiekategorien: Struktur 1998; Traktion Energiebilanz-konform</t>
  </si>
  <si>
    <t>2015 - Nutzenergiekategorien: Struktur 1998; Traktion Energiegesamtrechnung-konform</t>
  </si>
  <si>
    <t>2015 - Nutzenergiekategorien: Struktur 2005; Traktion Energiegesamtrechnung-konform (nur für produzierenden Bereich und Haushalte verfügbar)</t>
  </si>
  <si>
    <t>2016 - Nutzenergiekategorien: Struktur 1998; Traktion Energiebilanz-konform</t>
  </si>
  <si>
    <t>2016 - Nutzenergiekategorien: Struktur 1998; Traktion Energiegesamtrechnung-konform</t>
  </si>
  <si>
    <t>2016 - Nutzenergiekategorien: Struktur 2005; Traktion Energiegesamtrechnung-konform (nur für produzierenden Bereich und Haushalte verfügbar)</t>
  </si>
  <si>
    <t>2017 - Nutzenergiekategorien: Struktur 1998; Traktion Energiebilanz-konform</t>
  </si>
  <si>
    <t>2017 - Nutzenergiekategorien: Struktur 1998; Traktion Energiegesamtrechnung-konform</t>
  </si>
  <si>
    <t>2017 - Nutzenergiekategorien: Struktur 2005; Traktion Energiegesamtrechnung-konform (nur für produzierenden Bereich und Haushalte verfügbar)</t>
  </si>
  <si>
    <t>Jahr</t>
  </si>
  <si>
    <t>Check</t>
  </si>
  <si>
    <t>Cheks kopieren</t>
  </si>
  <si>
    <t>Bundesland im Check aktualisieren</t>
  </si>
  <si>
    <t>Verknüpfung xlsx durch xlsb ersetzen</t>
  </si>
  <si>
    <t>Bezug 2015-11 löschen</t>
  </si>
  <si>
    <t>Checksummen einfügen</t>
  </si>
  <si>
    <t>J25 für NEA 93 bis 98</t>
  </si>
  <si>
    <t>AF25 für NEA 99 bis 2004</t>
  </si>
  <si>
    <t>Checkformeln in Spalte K einfügen</t>
  </si>
  <si>
    <t>Gesamt Traktion und Summe verlinken</t>
  </si>
  <si>
    <t>Traktion verlinken</t>
  </si>
  <si>
    <t>Sonstiger Landverkehr verlinken</t>
  </si>
  <si>
    <t>2018 - Nutzenergiekategorien: Struktur 1998; Traktion Energiebilanz-konform</t>
  </si>
  <si>
    <t>2018 - Nutzenergiekategorien: Struktur 1998; Traktion Energiegesamtrechnung-konform</t>
  </si>
  <si>
    <t>2018 - Nutzenergiekategorien: Struktur 2005; Traktion Energiegesamtrechnung-konform (nur für produzierenden Bereich und Haushalte verfügbar)</t>
  </si>
  <si>
    <t>1993 - 2018</t>
  </si>
  <si>
    <t>Erstellt am 12.12.2019 im Auftrag des Amtes der Wiener Landesregierung</t>
  </si>
  <si>
    <t>Stand 12.12.2019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</si>
</sst>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_-;\-* #,##0.00_-;_-* &quot;-&quot;??_-;_-@_-"/>
    <numFmt numFmtId="164" formatCode="0.0%"/>
    <numFmt numFmtId="165" formatCode="#,##0_ ;[Red]\-#,##0\ "/>
    <numFmt numFmtId="166" formatCode="#,##0.0_ ;[Red]\-#,##0.0\ "/>
    <numFmt numFmtId="167" formatCode="#,##0.0000"/>
    <numFmt numFmtId="168" formatCode="#,##0.00000000"/>
    <numFmt numFmtId="169" formatCode="_ [$€]\ * #,##0.00_ ;_ [$€]\ * \-#,##0.00_ ;_ [$€]\ * &quot;-&quot;??_ ;_ @_ "/>
    <numFmt numFmtId="170" formatCode="#,##0.000"/>
    <numFmt numFmtId="171" formatCode="#,##0.00_ ;[Red]\-#,##0.00\ "/>
    <numFmt numFmtId="172" formatCode="_-* #,##0.000_-;\-* #,##0.000_-;_-* &quot;-&quot;??_-;_-@_-"/>
    <numFmt numFmtId="173" formatCode="0.000"/>
  </numFmts>
  <fonts count="27">
    <font>
      <sz val="11"/>
      <name val="Arial"/>
    </font>
    <font>
      <sz val="11"/>
      <name val="Arial"/>
      <family val="2"/>
    </font>
    <font>
      <vertAlign val="superscript"/>
      <sz val="9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11"/>
      <name val="Arial"/>
      <family val="2"/>
    </font>
    <font>
      <i/>
      <sz val="11"/>
      <name val="Arial"/>
      <family val="2"/>
    </font>
    <font>
      <sz val="14"/>
      <name val="Arial"/>
      <family val="2"/>
    </font>
    <font>
      <b/>
      <sz val="16"/>
      <name val="Arial"/>
      <family val="2"/>
    </font>
    <font>
      <sz val="24"/>
      <name val="Arial"/>
      <family val="2"/>
    </font>
    <font>
      <b/>
      <sz val="10"/>
      <color indexed="8"/>
      <name val="Arial"/>
      <family val="2"/>
    </font>
    <font>
      <i/>
      <sz val="11"/>
      <color theme="1" tint="0.499984740745262"/>
      <name val="Arial"/>
      <family val="2"/>
    </font>
    <font>
      <u/>
      <sz val="7.5"/>
      <color indexed="12"/>
      <name val="Arial"/>
      <family val="2"/>
    </font>
    <font>
      <b/>
      <i/>
      <sz val="8"/>
      <name val="Arial"/>
      <family val="2"/>
    </font>
    <font>
      <sz val="10"/>
      <name val="MS Sans Serif"/>
      <family val="2"/>
    </font>
    <font>
      <b/>
      <sz val="28"/>
      <name val="Arial"/>
      <family val="2"/>
    </font>
    <font>
      <b/>
      <sz val="18"/>
      <name val="Arial"/>
      <family val="2"/>
    </font>
    <font>
      <sz val="14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b/>
      <sz val="24"/>
      <color theme="6" tint="-0.499984740745262"/>
      <name val="Arial"/>
      <family val="2"/>
    </font>
    <font>
      <b/>
      <i/>
      <sz val="11"/>
      <name val="Arial"/>
      <family val="2"/>
    </font>
    <font>
      <sz val="1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B050"/>
      </left>
      <right/>
      <top style="thick">
        <color rgb="FF00B050"/>
      </top>
      <bottom/>
      <diagonal/>
    </border>
    <border>
      <left/>
      <right/>
      <top style="thick">
        <color rgb="FF00B050"/>
      </top>
      <bottom/>
      <diagonal/>
    </border>
    <border>
      <left/>
      <right style="thick">
        <color rgb="FF00B050"/>
      </right>
      <top style="thick">
        <color rgb="FF00B050"/>
      </top>
      <bottom/>
      <diagonal/>
    </border>
    <border>
      <left style="thick">
        <color rgb="FF00B050"/>
      </left>
      <right/>
      <top/>
      <bottom/>
      <diagonal/>
    </border>
    <border>
      <left/>
      <right style="thick">
        <color rgb="FF00B050"/>
      </right>
      <top/>
      <bottom/>
      <diagonal/>
    </border>
    <border>
      <left style="thick">
        <color rgb="FF00B050"/>
      </left>
      <right/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thick">
        <color rgb="FF00B050"/>
      </right>
      <top/>
      <bottom style="thick">
        <color rgb="FF00B050"/>
      </bottom>
      <diagonal/>
    </border>
    <border>
      <left style="medium">
        <color rgb="FF00B050"/>
      </left>
      <right style="thin">
        <color indexed="64"/>
      </right>
      <top style="medium">
        <color rgb="FF00B050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00B050"/>
      </left>
      <right style="thin">
        <color theme="0" tint="-0.499984740745262"/>
      </right>
      <top/>
      <bottom/>
      <diagonal/>
    </border>
    <border>
      <left style="medium">
        <color rgb="FF00B050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medium">
        <color rgb="FF00B050"/>
      </left>
      <right style="thin">
        <color theme="0" tint="-0.499984740745262"/>
      </right>
      <top/>
      <bottom style="medium">
        <color rgb="FF00B050"/>
      </bottom>
      <diagonal/>
    </border>
    <border>
      <left style="medium">
        <color rgb="FF00B050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rgb="FF00B050"/>
      </right>
      <top style="thin">
        <color indexed="64"/>
      </top>
      <bottom/>
      <diagonal/>
    </border>
    <border>
      <left/>
      <right style="medium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 style="medium">
        <color theme="0" tint="-0.499984740745262"/>
      </top>
      <bottom/>
      <diagonal/>
    </border>
    <border>
      <left/>
      <right style="medium">
        <color rgb="FF00B050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 diagonalUp="1" diagonalDown="1"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/>
      <diagonal style="thin">
        <color theme="0" tint="-0.499984740745262"/>
      </diagonal>
    </border>
    <border diagonalUp="1" diagonalDown="1">
      <left/>
      <right/>
      <top/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rgb="FF00B05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0" tint="-0.499984740745262"/>
      </bottom>
      <diagonal/>
    </border>
    <border>
      <left/>
      <right style="medium">
        <color rgb="FF00B050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rgb="FF00B050"/>
      </bottom>
      <diagonal/>
    </border>
    <border>
      <left style="thick">
        <color theme="9" tint="-0.24994659260841701"/>
      </left>
      <right/>
      <top style="thick">
        <color theme="9" tint="-0.24994659260841701"/>
      </top>
      <bottom/>
      <diagonal/>
    </border>
    <border>
      <left/>
      <right/>
      <top style="thick">
        <color theme="9" tint="-0.24994659260841701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theme="9" tint="-0.24994659260841701"/>
      </left>
      <right/>
      <top/>
      <bottom/>
      <diagonal/>
    </border>
    <border>
      <left/>
      <right style="thick">
        <color theme="9" tint="-0.24994659260841701"/>
      </right>
      <top/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 style="medium">
        <color theme="9" tint="-0.24994659260841701"/>
      </left>
      <right style="thin">
        <color indexed="64"/>
      </right>
      <top style="medium">
        <color theme="9" tint="-0.24994659260841701"/>
      </top>
      <bottom/>
      <diagonal/>
    </border>
    <border>
      <left style="medium">
        <color theme="9" tint="-0.24994659260841701"/>
      </left>
      <right style="thin">
        <color indexed="64"/>
      </right>
      <top/>
      <bottom style="thin">
        <color indexed="64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/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medium">
        <color theme="9" tint="-0.24994659260841701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 style="medium">
        <color theme="9" tint="-0.24994659260841701"/>
      </right>
      <top style="medium">
        <color theme="9" tint="-0.24994659260841701"/>
      </top>
      <bottom style="thin">
        <color indexed="64"/>
      </bottom>
      <diagonal/>
    </border>
    <border>
      <left/>
      <right style="medium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9" tint="-0.24994659260841701"/>
      </left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9" tint="-0.24994659260841701"/>
      </left>
      <right style="medium">
        <color theme="9" tint="-0.24994659260841701"/>
      </right>
      <top/>
      <bottom style="medium">
        <color theme="0" tint="-0.499984740745262"/>
      </bottom>
      <diagonal/>
    </border>
    <border>
      <left/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/>
      <top style="thin">
        <color indexed="64"/>
      </top>
      <bottom/>
      <diagonal/>
    </border>
    <border>
      <left style="thin">
        <color theme="9" tint="-0.24994659260841701"/>
      </left>
      <right style="medium">
        <color theme="9" tint="-0.24994659260841701"/>
      </right>
      <top style="thin">
        <color indexed="64"/>
      </top>
      <bottom/>
      <diagonal/>
    </border>
    <border diagonalUp="1" diagonalDown="1">
      <left/>
      <right style="thin">
        <color theme="9" tint="-0.24994659260841701"/>
      </right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 style="medium">
        <color theme="0" tint="-0.499984740745262"/>
      </bottom>
      <diagonal style="thin">
        <color theme="0" tint="-0.499984740745262"/>
      </diagonal>
    </border>
    <border>
      <left style="medium">
        <color rgb="FFC00000"/>
      </left>
      <right style="thin">
        <color indexed="64"/>
      </right>
      <top style="medium">
        <color rgb="FFC00000"/>
      </top>
      <bottom/>
      <diagonal/>
    </border>
    <border>
      <left style="medium">
        <color rgb="FFC00000"/>
      </left>
      <right style="thin">
        <color indexed="64"/>
      </right>
      <top/>
      <bottom style="thin">
        <color indexed="64"/>
      </bottom>
      <diagonal/>
    </border>
    <border>
      <left style="medium">
        <color rgb="FFC00000"/>
      </left>
      <right/>
      <top style="thin">
        <color indexed="64"/>
      </top>
      <bottom/>
      <diagonal/>
    </border>
    <border>
      <left style="medium">
        <color rgb="FFC00000"/>
      </left>
      <right/>
      <top/>
      <bottom/>
      <diagonal/>
    </border>
    <border>
      <left style="medium">
        <color rgb="FFC00000"/>
      </left>
      <right/>
      <top style="medium">
        <color theme="0" tint="-0.499984740745262"/>
      </top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 style="medium">
        <color rgb="FFC00000"/>
      </left>
      <right style="thin">
        <color auto="1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rgb="FFC00000"/>
      </right>
      <top/>
      <bottom/>
      <diagonal/>
    </border>
    <border>
      <left style="thin">
        <color auto="1"/>
      </left>
      <right style="thin">
        <color auto="1"/>
      </right>
      <top style="medium">
        <color theme="0" tint="-0.499984740745262"/>
      </top>
      <bottom/>
      <diagonal/>
    </border>
    <border>
      <left style="thin">
        <color auto="1"/>
      </left>
      <right style="medium">
        <color rgb="FFC00000"/>
      </right>
      <top style="medium">
        <color theme="0" tint="-0.499984740745262"/>
      </top>
      <bottom/>
      <diagonal/>
    </border>
    <border>
      <left style="thin">
        <color auto="1"/>
      </left>
      <right style="thin">
        <color auto="1"/>
      </right>
      <top/>
      <bottom style="medium">
        <color rgb="FFC00000"/>
      </bottom>
      <diagonal/>
    </border>
    <border>
      <left style="thin">
        <color auto="1"/>
      </left>
      <right style="medium">
        <color rgb="FFC00000"/>
      </right>
      <top/>
      <bottom style="medium">
        <color rgb="FFC00000"/>
      </bottom>
      <diagonal/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medium">
        <color theme="0" tint="-0.499984740745262"/>
      </top>
      <bottom/>
      <diagonal/>
    </border>
    <border>
      <left style="thin">
        <color auto="1"/>
      </left>
      <right style="thin">
        <color auto="1"/>
      </right>
      <top/>
      <bottom style="medium">
        <color theme="0" tint="-0.499984740745262"/>
      </bottom>
      <diagonal/>
    </border>
    <border>
      <left style="medium">
        <color rgb="FFC00000"/>
      </left>
      <right style="thin">
        <color theme="0" tint="-0.499984740745262"/>
      </right>
      <top/>
      <bottom/>
      <diagonal/>
    </border>
    <border>
      <left style="medium">
        <color rgb="FFC00000"/>
      </left>
      <right style="thin">
        <color auto="1"/>
      </right>
      <top/>
      <bottom/>
      <diagonal/>
    </border>
    <border>
      <left style="medium">
        <color rgb="FFC00000"/>
      </left>
      <right style="thin">
        <color theme="0" tint="-0.499984740745262"/>
      </right>
      <top/>
      <bottom style="medium">
        <color theme="0" tint="-0.499984740745262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6" fillId="0" borderId="0" applyNumberFormat="0" applyFill="0" applyBorder="0" applyAlignment="0" applyProtection="0">
      <alignment vertical="top"/>
      <protection locked="0"/>
    </xf>
    <xf numFmtId="169" fontId="22" fillId="0" borderId="0" applyFont="0" applyFill="0" applyBorder="0" applyAlignment="0" applyProtection="0"/>
    <xf numFmtId="0" fontId="5" fillId="0" borderId="0"/>
    <xf numFmtId="9" fontId="22" fillId="0" borderId="0" applyFont="0" applyFill="0" applyBorder="0" applyAlignment="0" applyProtection="0"/>
    <xf numFmtId="43" fontId="26" fillId="0" borderId="0" applyFont="0" applyFill="0" applyBorder="0" applyAlignment="0" applyProtection="0"/>
  </cellStyleXfs>
  <cellXfs count="471">
    <xf numFmtId="0" fontId="0" fillId="0" borderId="0" xfId="0"/>
    <xf numFmtId="0" fontId="1" fillId="0" borderId="0" xfId="0" applyFont="1"/>
    <xf numFmtId="165" fontId="1" fillId="0" borderId="0" xfId="0" applyNumberFormat="1" applyFont="1"/>
    <xf numFmtId="165" fontId="1" fillId="0" borderId="0" xfId="0" applyNumberFormat="1" applyFont="1" applyFill="1" applyBorder="1"/>
    <xf numFmtId="165" fontId="1" fillId="0" borderId="0" xfId="0" applyNumberFormat="1" applyFont="1" applyFill="1" applyBorder="1" applyAlignment="1">
      <alignment horizontal="center" vertical="center" wrapText="1"/>
    </xf>
    <xf numFmtId="9" fontId="1" fillId="0" borderId="0" xfId="1" applyFont="1"/>
    <xf numFmtId="165" fontId="1" fillId="0" borderId="0" xfId="1" applyNumberFormat="1" applyFont="1" applyFill="1" applyBorder="1"/>
    <xf numFmtId="166" fontId="1" fillId="0" borderId="0" xfId="0" applyNumberFormat="1" applyFont="1"/>
    <xf numFmtId="165" fontId="1" fillId="0" borderId="0" xfId="1" applyNumberFormat="1" applyFont="1" applyFill="1"/>
    <xf numFmtId="165" fontId="1" fillId="0" borderId="0" xfId="1" applyNumberFormat="1" applyFont="1"/>
    <xf numFmtId="165" fontId="9" fillId="0" borderId="0" xfId="1" applyNumberFormat="1" applyFont="1" applyFill="1"/>
    <xf numFmtId="165" fontId="1" fillId="0" borderId="0" xfId="0" applyNumberFormat="1" applyFont="1" applyFill="1"/>
    <xf numFmtId="165" fontId="1" fillId="2" borderId="0" xfId="1" applyNumberFormat="1" applyFont="1" applyFill="1"/>
    <xf numFmtId="165" fontId="9" fillId="0" borderId="0" xfId="0" applyNumberFormat="1" applyFont="1"/>
    <xf numFmtId="165" fontId="9" fillId="0" borderId="0" xfId="0" applyNumberFormat="1" applyFont="1" applyFill="1"/>
    <xf numFmtId="9" fontId="1" fillId="0" borderId="0" xfId="1" applyFont="1" applyFill="1"/>
    <xf numFmtId="164" fontId="1" fillId="0" borderId="0" xfId="1" applyNumberFormat="1" applyFont="1"/>
    <xf numFmtId="164" fontId="1" fillId="0" borderId="0" xfId="1" applyNumberFormat="1" applyFont="1" applyFill="1" applyBorder="1" applyAlignment="1">
      <alignment horizontal="center" vertical="center" wrapText="1"/>
    </xf>
    <xf numFmtId="164" fontId="1" fillId="0" borderId="0" xfId="1" applyNumberFormat="1" applyFont="1" applyFill="1" applyBorder="1"/>
    <xf numFmtId="164" fontId="1" fillId="2" borderId="0" xfId="1" applyNumberFormat="1" applyFont="1" applyFill="1"/>
    <xf numFmtId="164" fontId="1" fillId="0" borderId="0" xfId="1" applyNumberFormat="1" applyFont="1" applyFill="1"/>
    <xf numFmtId="165" fontId="11" fillId="0" borderId="0" xfId="0" applyNumberFormat="1" applyFont="1"/>
    <xf numFmtId="0" fontId="11" fillId="0" borderId="0" xfId="0" applyFont="1"/>
    <xf numFmtId="9" fontId="0" fillId="0" borderId="0" xfId="1" applyFont="1"/>
    <xf numFmtId="0" fontId="13" fillId="0" borderId="0" xfId="0" applyFont="1" applyBorder="1" applyAlignment="1">
      <alignment horizontal="center"/>
    </xf>
    <xf numFmtId="3" fontId="14" fillId="0" borderId="12" xfId="0" applyNumberFormat="1" applyFont="1" applyBorder="1"/>
    <xf numFmtId="3" fontId="14" fillId="4" borderId="13" xfId="0" applyNumberFormat="1" applyFont="1" applyFill="1" applyBorder="1"/>
    <xf numFmtId="3" fontId="14" fillId="0" borderId="13" xfId="0" applyNumberFormat="1" applyFont="1" applyBorder="1"/>
    <xf numFmtId="3" fontId="9" fillId="0" borderId="13" xfId="0" applyNumberFormat="1" applyFont="1" applyFill="1" applyBorder="1"/>
    <xf numFmtId="3" fontId="9" fillId="0" borderId="14" xfId="0" applyNumberFormat="1" applyFont="1" applyBorder="1"/>
    <xf numFmtId="9" fontId="15" fillId="0" borderId="15" xfId="1" applyFont="1" applyBorder="1"/>
    <xf numFmtId="3" fontId="1" fillId="0" borderId="0" xfId="0" applyNumberFormat="1" applyFont="1"/>
    <xf numFmtId="3" fontId="1" fillId="0" borderId="0" xfId="0" applyNumberFormat="1" applyFont="1" applyBorder="1"/>
    <xf numFmtId="3" fontId="9" fillId="0" borderId="13" xfId="0" applyNumberFormat="1" applyFont="1" applyBorder="1"/>
    <xf numFmtId="3" fontId="1" fillId="4" borderId="17" xfId="0" applyNumberFormat="1" applyFont="1" applyFill="1" applyBorder="1" applyAlignment="1">
      <alignment horizontal="center" vertical="center" wrapText="1"/>
    </xf>
    <xf numFmtId="3" fontId="1" fillId="4" borderId="18" xfId="0" applyNumberFormat="1" applyFont="1" applyFill="1" applyBorder="1" applyAlignment="1">
      <alignment horizontal="center" vertical="center" wrapText="1"/>
    </xf>
    <xf numFmtId="3" fontId="1" fillId="0" borderId="22" xfId="0" applyNumberFormat="1" applyFont="1" applyFill="1" applyBorder="1"/>
    <xf numFmtId="3" fontId="1" fillId="0" borderId="23" xfId="0" applyNumberFormat="1" applyFont="1" applyFill="1" applyBorder="1"/>
    <xf numFmtId="3" fontId="9" fillId="0" borderId="24" xfId="0" applyNumberFormat="1" applyFont="1" applyFill="1" applyBorder="1"/>
    <xf numFmtId="3" fontId="1" fillId="4" borderId="25" xfId="0" applyNumberFormat="1" applyFont="1" applyFill="1" applyBorder="1"/>
    <xf numFmtId="3" fontId="1" fillId="4" borderId="26" xfId="0" applyNumberFormat="1" applyFont="1" applyFill="1" applyBorder="1"/>
    <xf numFmtId="3" fontId="9" fillId="4" borderId="24" xfId="0" applyNumberFormat="1" applyFont="1" applyFill="1" applyBorder="1"/>
    <xf numFmtId="3" fontId="1" fillId="0" borderId="25" xfId="0" applyNumberFormat="1" applyFont="1" applyFill="1" applyBorder="1"/>
    <xf numFmtId="3" fontId="1" fillId="0" borderId="26" xfId="0" applyNumberFormat="1" applyFont="1" applyFill="1" applyBorder="1"/>
    <xf numFmtId="3" fontId="9" fillId="0" borderId="27" xfId="0" applyNumberFormat="1" applyFont="1" applyFill="1" applyBorder="1"/>
    <xf numFmtId="3" fontId="9" fillId="0" borderId="28" xfId="0" applyNumberFormat="1" applyFont="1" applyFill="1" applyBorder="1"/>
    <xf numFmtId="3" fontId="9" fillId="0" borderId="29" xfId="0" applyNumberFormat="1" applyFont="1" applyFill="1" applyBorder="1"/>
    <xf numFmtId="164" fontId="15" fillId="0" borderId="30" xfId="1" applyNumberFormat="1" applyFont="1" applyBorder="1"/>
    <xf numFmtId="164" fontId="15" fillId="0" borderId="31" xfId="1" applyNumberFormat="1" applyFont="1" applyBorder="1"/>
    <xf numFmtId="3" fontId="0" fillId="0" borderId="0" xfId="0" applyNumberFormat="1"/>
    <xf numFmtId="4" fontId="1" fillId="0" borderId="25" xfId="0" applyNumberFormat="1" applyFont="1" applyFill="1" applyBorder="1"/>
    <xf numFmtId="3" fontId="1" fillId="0" borderId="0" xfId="0" applyNumberFormat="1" applyFont="1" applyFill="1"/>
    <xf numFmtId="3" fontId="10" fillId="0" borderId="44" xfId="0" applyNumberFormat="1" applyFont="1" applyFill="1" applyBorder="1"/>
    <xf numFmtId="9" fontId="15" fillId="0" borderId="30" xfId="1" applyFont="1" applyBorder="1"/>
    <xf numFmtId="9" fontId="15" fillId="0" borderId="31" xfId="1" applyFont="1" applyBorder="1"/>
    <xf numFmtId="164" fontId="15" fillId="0" borderId="30" xfId="1" applyNumberFormat="1" applyFont="1" applyBorder="1" applyAlignment="1">
      <alignment horizontal="right"/>
    </xf>
    <xf numFmtId="3" fontId="10" fillId="4" borderId="13" xfId="0" applyNumberFormat="1" applyFont="1" applyFill="1" applyBorder="1" applyAlignment="1">
      <alignment horizontal="left" indent="2"/>
    </xf>
    <xf numFmtId="3" fontId="10" fillId="0" borderId="13" xfId="0" applyNumberFormat="1" applyFont="1" applyBorder="1" applyAlignment="1">
      <alignment horizontal="left" indent="2"/>
    </xf>
    <xf numFmtId="3" fontId="10" fillId="0" borderId="45" xfId="0" applyNumberFormat="1" applyFont="1" applyBorder="1" applyAlignment="1">
      <alignment horizontal="left" indent="2"/>
    </xf>
    <xf numFmtId="164" fontId="15" fillId="0" borderId="15" xfId="1" applyNumberFormat="1" applyFont="1" applyBorder="1"/>
    <xf numFmtId="3" fontId="10" fillId="4" borderId="25" xfId="0" applyNumberFormat="1" applyFont="1" applyFill="1" applyBorder="1"/>
    <xf numFmtId="3" fontId="10" fillId="4" borderId="26" xfId="0" applyNumberFormat="1" applyFont="1" applyFill="1" applyBorder="1"/>
    <xf numFmtId="3" fontId="10" fillId="4" borderId="24" xfId="0" applyNumberFormat="1" applyFont="1" applyFill="1" applyBorder="1"/>
    <xf numFmtId="3" fontId="10" fillId="0" borderId="25" xfId="0" applyNumberFormat="1" applyFont="1" applyFill="1" applyBorder="1"/>
    <xf numFmtId="3" fontId="10" fillId="0" borderId="26" xfId="0" applyNumberFormat="1" applyFont="1" applyFill="1" applyBorder="1"/>
    <xf numFmtId="3" fontId="10" fillId="0" borderId="24" xfId="0" applyNumberFormat="1" applyFont="1" applyFill="1" applyBorder="1"/>
    <xf numFmtId="3" fontId="10" fillId="0" borderId="46" xfId="0" applyNumberFormat="1" applyFont="1" applyFill="1" applyBorder="1"/>
    <xf numFmtId="3" fontId="10" fillId="0" borderId="47" xfId="0" applyNumberFormat="1" applyFont="1" applyFill="1" applyBorder="1"/>
    <xf numFmtId="3" fontId="9" fillId="0" borderId="25" xfId="0" applyNumberFormat="1" applyFont="1" applyFill="1" applyBorder="1"/>
    <xf numFmtId="3" fontId="9" fillId="0" borderId="26" xfId="0" applyNumberFormat="1" applyFont="1" applyFill="1" applyBorder="1"/>
    <xf numFmtId="164" fontId="15" fillId="0" borderId="48" xfId="1" applyNumberFormat="1" applyFont="1" applyBorder="1"/>
    <xf numFmtId="0" fontId="0" fillId="0" borderId="0" xfId="0" applyBorder="1"/>
    <xf numFmtId="0" fontId="13" fillId="0" borderId="0" xfId="0" applyFont="1" applyBorder="1" applyAlignment="1">
      <alignment horizontal="center" wrapText="1"/>
    </xf>
    <xf numFmtId="3" fontId="14" fillId="0" borderId="67" xfId="0" applyNumberFormat="1" applyFont="1" applyFill="1" applyBorder="1"/>
    <xf numFmtId="3" fontId="14" fillId="8" borderId="67" xfId="0" applyNumberFormat="1" applyFont="1" applyFill="1" applyBorder="1"/>
    <xf numFmtId="3" fontId="14" fillId="0" borderId="67" xfId="0" applyNumberFormat="1" applyFont="1" applyBorder="1"/>
    <xf numFmtId="3" fontId="9" fillId="0" borderId="67" xfId="0" applyNumberFormat="1" applyFont="1" applyFill="1" applyBorder="1"/>
    <xf numFmtId="3" fontId="10" fillId="8" borderId="67" xfId="0" applyNumberFormat="1" applyFont="1" applyFill="1" applyBorder="1" applyAlignment="1">
      <alignment horizontal="left" indent="2"/>
    </xf>
    <xf numFmtId="3" fontId="10" fillId="0" borderId="67" xfId="0" applyNumberFormat="1" applyFont="1" applyBorder="1" applyAlignment="1">
      <alignment horizontal="left" indent="2"/>
    </xf>
    <xf numFmtId="3" fontId="10" fillId="0" borderId="68" xfId="0" applyNumberFormat="1" applyFont="1" applyBorder="1" applyAlignment="1">
      <alignment horizontal="left" indent="2"/>
    </xf>
    <xf numFmtId="3" fontId="9" fillId="0" borderId="67" xfId="0" applyNumberFormat="1" applyFont="1" applyBorder="1"/>
    <xf numFmtId="9" fontId="15" fillId="0" borderId="69" xfId="1" applyFont="1" applyBorder="1"/>
    <xf numFmtId="3" fontId="14" fillId="0" borderId="70" xfId="0" applyNumberFormat="1" applyFont="1" applyBorder="1"/>
    <xf numFmtId="3" fontId="1" fillId="8" borderId="71" xfId="0" applyNumberFormat="1" applyFont="1" applyFill="1" applyBorder="1" applyAlignment="1">
      <alignment horizontal="center" vertical="center" wrapText="1"/>
    </xf>
    <xf numFmtId="3" fontId="1" fillId="8" borderId="72" xfId="0" applyNumberFormat="1" applyFont="1" applyFill="1" applyBorder="1" applyAlignment="1">
      <alignment horizontal="center" vertical="center" wrapText="1"/>
    </xf>
    <xf numFmtId="3" fontId="1" fillId="0" borderId="74" xfId="0" applyNumberFormat="1" applyFont="1" applyFill="1" applyBorder="1"/>
    <xf numFmtId="3" fontId="9" fillId="0" borderId="75" xfId="0" applyNumberFormat="1" applyFont="1" applyFill="1" applyBorder="1"/>
    <xf numFmtId="3" fontId="1" fillId="8" borderId="25" xfId="0" applyNumberFormat="1" applyFont="1" applyFill="1" applyBorder="1"/>
    <xf numFmtId="3" fontId="1" fillId="8" borderId="74" xfId="0" applyNumberFormat="1" applyFont="1" applyFill="1" applyBorder="1"/>
    <xf numFmtId="3" fontId="9" fillId="8" borderId="75" xfId="0" applyNumberFormat="1" applyFont="1" applyFill="1" applyBorder="1"/>
    <xf numFmtId="3" fontId="10" fillId="8" borderId="25" xfId="0" applyNumberFormat="1" applyFont="1" applyFill="1" applyBorder="1"/>
    <xf numFmtId="3" fontId="10" fillId="8" borderId="74" xfId="0" applyNumberFormat="1" applyFont="1" applyFill="1" applyBorder="1"/>
    <xf numFmtId="3" fontId="10" fillId="8" borderId="75" xfId="0" applyNumberFormat="1" applyFont="1" applyFill="1" applyBorder="1"/>
    <xf numFmtId="3" fontId="10" fillId="0" borderId="74" xfId="0" applyNumberFormat="1" applyFont="1" applyFill="1" applyBorder="1"/>
    <xf numFmtId="3" fontId="10" fillId="0" borderId="75" xfId="0" applyNumberFormat="1" applyFont="1" applyFill="1" applyBorder="1"/>
    <xf numFmtId="3" fontId="10" fillId="0" borderId="76" xfId="0" applyNumberFormat="1" applyFont="1" applyFill="1" applyBorder="1"/>
    <xf numFmtId="3" fontId="10" fillId="0" borderId="77" xfId="0" applyNumberFormat="1" applyFont="1" applyFill="1" applyBorder="1"/>
    <xf numFmtId="3" fontId="9" fillId="0" borderId="78" xfId="0" applyNumberFormat="1" applyFont="1" applyFill="1" applyBorder="1"/>
    <xf numFmtId="164" fontId="15" fillId="0" borderId="79" xfId="1" applyNumberFormat="1" applyFont="1" applyBorder="1"/>
    <xf numFmtId="164" fontId="15" fillId="0" borderId="80" xfId="1" applyNumberFormat="1" applyFont="1" applyBorder="1"/>
    <xf numFmtId="164" fontId="15" fillId="0" borderId="81" xfId="1" applyNumberFormat="1" applyFont="1" applyBorder="1"/>
    <xf numFmtId="3" fontId="1" fillId="0" borderId="82" xfId="0" applyNumberFormat="1" applyFont="1" applyFill="1" applyBorder="1"/>
    <xf numFmtId="3" fontId="9" fillId="0" borderId="83" xfId="0" applyNumberFormat="1" applyFont="1" applyFill="1" applyBorder="1"/>
    <xf numFmtId="3" fontId="14" fillId="0" borderId="89" xfId="0" applyNumberFormat="1" applyFont="1" applyBorder="1"/>
    <xf numFmtId="3" fontId="14" fillId="9" borderId="90" xfId="0" applyNumberFormat="1" applyFont="1" applyFill="1" applyBorder="1"/>
    <xf numFmtId="3" fontId="14" fillId="0" borderId="90" xfId="0" applyNumberFormat="1" applyFont="1" applyBorder="1"/>
    <xf numFmtId="3" fontId="9" fillId="0" borderId="90" xfId="0" applyNumberFormat="1" applyFont="1" applyFill="1" applyBorder="1"/>
    <xf numFmtId="3" fontId="10" fillId="9" borderId="90" xfId="0" applyNumberFormat="1" applyFont="1" applyFill="1" applyBorder="1" applyAlignment="1">
      <alignment horizontal="left" indent="2"/>
    </xf>
    <xf numFmtId="3" fontId="10" fillId="0" borderId="90" xfId="0" applyNumberFormat="1" applyFont="1" applyBorder="1" applyAlignment="1">
      <alignment horizontal="left" indent="2"/>
    </xf>
    <xf numFmtId="3" fontId="9" fillId="0" borderId="91" xfId="0" applyNumberFormat="1" applyFont="1" applyBorder="1"/>
    <xf numFmtId="9" fontId="15" fillId="0" borderId="92" xfId="1" applyFont="1" applyBorder="1"/>
    <xf numFmtId="9" fontId="15" fillId="0" borderId="90" xfId="1" applyFont="1" applyBorder="1"/>
    <xf numFmtId="9" fontId="15" fillId="0" borderId="93" xfId="1" applyFont="1" applyBorder="1"/>
    <xf numFmtId="165" fontId="0" fillId="0" borderId="0" xfId="0" applyNumberFormat="1"/>
    <xf numFmtId="3" fontId="9" fillId="9" borderId="94" xfId="0" applyNumberFormat="1" applyFont="1" applyFill="1" applyBorder="1" applyAlignment="1">
      <alignment horizontal="center" vertical="center" wrapText="1"/>
    </xf>
    <xf numFmtId="3" fontId="1" fillId="9" borderId="94" xfId="0" applyNumberFormat="1" applyFont="1" applyFill="1" applyBorder="1" applyAlignment="1">
      <alignment horizontal="center" vertical="center" wrapText="1"/>
    </xf>
    <xf numFmtId="3" fontId="9" fillId="9" borderId="95" xfId="0" applyNumberFormat="1" applyFont="1" applyFill="1" applyBorder="1" applyAlignment="1">
      <alignment horizontal="center" vertical="center"/>
    </xf>
    <xf numFmtId="3" fontId="1" fillId="0" borderId="97" xfId="0" applyNumberFormat="1" applyFont="1" applyFill="1" applyBorder="1"/>
    <xf numFmtId="3" fontId="9" fillId="0" borderId="97" xfId="0" applyNumberFormat="1" applyFont="1" applyFill="1" applyBorder="1"/>
    <xf numFmtId="3" fontId="1" fillId="2" borderId="97" xfId="0" applyNumberFormat="1" applyFont="1" applyFill="1" applyBorder="1"/>
    <xf numFmtId="3" fontId="9" fillId="2" borderId="98" xfId="0" applyNumberFormat="1" applyFont="1" applyFill="1" applyBorder="1"/>
    <xf numFmtId="3" fontId="1" fillId="9" borderId="97" xfId="0" applyNumberFormat="1" applyFont="1" applyFill="1" applyBorder="1"/>
    <xf numFmtId="3" fontId="9" fillId="9" borderId="97" xfId="0" applyNumberFormat="1" applyFont="1" applyFill="1" applyBorder="1"/>
    <xf numFmtId="3" fontId="9" fillId="9" borderId="98" xfId="0" applyNumberFormat="1" applyFont="1" applyFill="1" applyBorder="1"/>
    <xf numFmtId="3" fontId="10" fillId="9" borderId="97" xfId="0" applyNumberFormat="1" applyFont="1" applyFill="1" applyBorder="1"/>
    <xf numFmtId="3" fontId="10" fillId="9" borderId="97" xfId="1" applyNumberFormat="1" applyFont="1" applyFill="1" applyBorder="1"/>
    <xf numFmtId="3" fontId="10" fillId="9" borderId="98" xfId="0" applyNumberFormat="1" applyFont="1" applyFill="1" applyBorder="1"/>
    <xf numFmtId="3" fontId="10" fillId="0" borderId="97" xfId="0" applyNumberFormat="1" applyFont="1" applyFill="1" applyBorder="1"/>
    <xf numFmtId="3" fontId="10" fillId="2" borderId="97" xfId="0" applyNumberFormat="1" applyFont="1" applyFill="1" applyBorder="1"/>
    <xf numFmtId="3" fontId="10" fillId="2" borderId="98" xfId="0" applyNumberFormat="1" applyFont="1" applyFill="1" applyBorder="1"/>
    <xf numFmtId="3" fontId="9" fillId="0" borderId="99" xfId="0" applyNumberFormat="1" applyFont="1" applyFill="1" applyBorder="1"/>
    <xf numFmtId="3" fontId="9" fillId="2" borderId="99" xfId="0" applyNumberFormat="1" applyFont="1" applyFill="1" applyBorder="1"/>
    <xf numFmtId="3" fontId="9" fillId="2" borderId="100" xfId="0" applyNumberFormat="1" applyFont="1" applyFill="1" applyBorder="1"/>
    <xf numFmtId="164" fontId="15" fillId="0" borderId="101" xfId="1" applyNumberFormat="1" applyFont="1" applyBorder="1"/>
    <xf numFmtId="164" fontId="15" fillId="0" borderId="102" xfId="1" applyNumberFormat="1" applyFont="1" applyBorder="1"/>
    <xf numFmtId="4" fontId="0" fillId="0" borderId="0" xfId="0" applyNumberFormat="1"/>
    <xf numFmtId="4" fontId="9" fillId="0" borderId="0" xfId="0" applyNumberFormat="1" applyFont="1" applyFill="1" applyAlignment="1">
      <alignment horizontal="centerContinuous" vertical="center"/>
    </xf>
    <xf numFmtId="4" fontId="0" fillId="0" borderId="0" xfId="0" applyNumberFormat="1" applyFill="1"/>
    <xf numFmtId="3" fontId="9" fillId="0" borderId="0" xfId="0" applyNumberFormat="1" applyFont="1" applyFill="1"/>
    <xf numFmtId="3" fontId="10" fillId="0" borderId="0" xfId="0" applyNumberFormat="1" applyFont="1" applyFill="1"/>
    <xf numFmtId="9" fontId="0" fillId="0" borderId="0" xfId="1" applyFont="1" applyFill="1"/>
    <xf numFmtId="3" fontId="0" fillId="0" borderId="0" xfId="0" applyNumberFormat="1" applyFill="1"/>
    <xf numFmtId="165" fontId="0" fillId="0" borderId="0" xfId="0" applyNumberFormat="1" applyFill="1"/>
    <xf numFmtId="3" fontId="1" fillId="9" borderId="103" xfId="0" applyNumberFormat="1" applyFont="1" applyFill="1" applyBorder="1" applyAlignment="1">
      <alignment horizontal="center" vertical="center" wrapText="1"/>
    </xf>
    <xf numFmtId="3" fontId="9" fillId="9" borderId="95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3" fontId="1" fillId="0" borderId="0" xfId="0" applyNumberFormat="1" applyFont="1" applyFill="1" applyBorder="1"/>
    <xf numFmtId="3" fontId="9" fillId="0" borderId="98" xfId="0" applyNumberFormat="1" applyFont="1" applyFill="1" applyBorder="1"/>
    <xf numFmtId="3" fontId="10" fillId="0" borderId="0" xfId="0" applyNumberFormat="1" applyFont="1" applyFill="1" applyBorder="1"/>
    <xf numFmtId="3" fontId="1" fillId="0" borderId="105" xfId="0" applyNumberFormat="1" applyFont="1" applyFill="1" applyBorder="1"/>
    <xf numFmtId="3" fontId="9" fillId="2" borderId="106" xfId="0" applyNumberFormat="1" applyFont="1" applyFill="1" applyBorder="1"/>
    <xf numFmtId="3" fontId="9" fillId="0" borderId="0" xfId="0" applyNumberFormat="1" applyFont="1" applyFill="1" applyBorder="1"/>
    <xf numFmtId="164" fontId="15" fillId="0" borderId="0" xfId="1" applyNumberFormat="1" applyFont="1" applyFill="1" applyBorder="1"/>
    <xf numFmtId="3" fontId="9" fillId="2" borderId="97" xfId="0" applyNumberFormat="1" applyFont="1" applyFill="1" applyBorder="1"/>
    <xf numFmtId="165" fontId="9" fillId="0" borderId="97" xfId="0" applyNumberFormat="1" applyFont="1" applyFill="1" applyBorder="1"/>
    <xf numFmtId="165" fontId="1" fillId="0" borderId="107" xfId="0" applyNumberFormat="1" applyFont="1" applyFill="1" applyBorder="1"/>
    <xf numFmtId="165" fontId="9" fillId="0" borderId="107" xfId="0" applyNumberFormat="1" applyFont="1" applyFill="1" applyBorder="1"/>
    <xf numFmtId="164" fontId="15" fillId="0" borderId="79" xfId="1" applyNumberFormat="1" applyFont="1" applyBorder="1" applyAlignment="1">
      <alignment horizontal="right"/>
    </xf>
    <xf numFmtId="164" fontId="15" fillId="0" borderId="81" xfId="1" applyNumberFormat="1" applyFont="1" applyBorder="1" applyAlignment="1">
      <alignment horizontal="right"/>
    </xf>
    <xf numFmtId="0" fontId="1" fillId="0" borderId="0" xfId="2"/>
    <xf numFmtId="0" fontId="1" fillId="0" borderId="0" xfId="2" applyBorder="1"/>
    <xf numFmtId="0" fontId="13" fillId="0" borderId="0" xfId="2" applyFont="1" applyBorder="1" applyAlignment="1">
      <alignment horizontal="center"/>
    </xf>
    <xf numFmtId="0" fontId="13" fillId="0" borderId="0" xfId="2" applyFont="1" applyBorder="1" applyAlignment="1">
      <alignment horizontal="center" wrapText="1"/>
    </xf>
    <xf numFmtId="3" fontId="1" fillId="4" borderId="17" xfId="2" applyNumberFormat="1" applyFont="1" applyFill="1" applyBorder="1" applyAlignment="1">
      <alignment horizontal="center" vertical="center" wrapText="1"/>
    </xf>
    <xf numFmtId="3" fontId="1" fillId="4" borderId="18" xfId="2" applyNumberFormat="1" applyFont="1" applyFill="1" applyBorder="1" applyAlignment="1">
      <alignment horizontal="center" vertical="center" wrapText="1"/>
    </xf>
    <xf numFmtId="3" fontId="1" fillId="8" borderId="71" xfId="2" applyNumberFormat="1" applyFont="1" applyFill="1" applyBorder="1" applyAlignment="1">
      <alignment horizontal="center" vertical="center" wrapText="1"/>
    </xf>
    <xf numFmtId="3" fontId="1" fillId="8" borderId="72" xfId="2" applyNumberFormat="1" applyFont="1" applyFill="1" applyBorder="1" applyAlignment="1">
      <alignment horizontal="center" vertical="center" wrapText="1"/>
    </xf>
    <xf numFmtId="3" fontId="1" fillId="0" borderId="0" xfId="2" applyNumberFormat="1"/>
    <xf numFmtId="4" fontId="1" fillId="0" borderId="0" xfId="2" applyNumberFormat="1"/>
    <xf numFmtId="3" fontId="14" fillId="0" borderId="12" xfId="2" applyNumberFormat="1" applyFont="1" applyBorder="1"/>
    <xf numFmtId="3" fontId="1" fillId="0" borderId="22" xfId="2" applyNumberFormat="1" applyFont="1" applyFill="1" applyBorder="1"/>
    <xf numFmtId="3" fontId="1" fillId="0" borderId="23" xfId="2" applyNumberFormat="1" applyFont="1" applyFill="1" applyBorder="1"/>
    <xf numFmtId="3" fontId="9" fillId="0" borderId="24" xfId="2" applyNumberFormat="1" applyFont="1" applyFill="1" applyBorder="1"/>
    <xf numFmtId="3" fontId="14" fillId="0" borderId="67" xfId="2" applyNumberFormat="1" applyFont="1" applyFill="1" applyBorder="1"/>
    <xf numFmtId="3" fontId="1" fillId="0" borderId="25" xfId="2" applyNumberFormat="1" applyFont="1" applyFill="1" applyBorder="1"/>
    <xf numFmtId="3" fontId="1" fillId="0" borderId="74" xfId="2" applyNumberFormat="1" applyFont="1" applyFill="1" applyBorder="1"/>
    <xf numFmtId="3" fontId="9" fillId="0" borderId="75" xfId="2" applyNumberFormat="1" applyFont="1" applyFill="1" applyBorder="1"/>
    <xf numFmtId="3" fontId="14" fillId="4" borderId="13" xfId="2" applyNumberFormat="1" applyFont="1" applyFill="1" applyBorder="1"/>
    <xf numFmtId="3" fontId="1" fillId="4" borderId="25" xfId="2" applyNumberFormat="1" applyFont="1" applyFill="1" applyBorder="1"/>
    <xf numFmtId="3" fontId="1" fillId="4" borderId="26" xfId="2" applyNumberFormat="1" applyFont="1" applyFill="1" applyBorder="1"/>
    <xf numFmtId="3" fontId="9" fillId="4" borderId="24" xfId="2" applyNumberFormat="1" applyFont="1" applyFill="1" applyBorder="1"/>
    <xf numFmtId="3" fontId="14" fillId="8" borderId="67" xfId="2" applyNumberFormat="1" applyFont="1" applyFill="1" applyBorder="1"/>
    <xf numFmtId="3" fontId="1" fillId="8" borderId="25" xfId="2" applyNumberFormat="1" applyFont="1" applyFill="1" applyBorder="1"/>
    <xf numFmtId="3" fontId="1" fillId="8" borderId="74" xfId="2" applyNumberFormat="1" applyFont="1" applyFill="1" applyBorder="1"/>
    <xf numFmtId="3" fontId="9" fillId="8" borderId="75" xfId="2" applyNumberFormat="1" applyFont="1" applyFill="1" applyBorder="1"/>
    <xf numFmtId="3" fontId="14" fillId="0" borderId="13" xfId="2" applyNumberFormat="1" applyFont="1" applyBorder="1"/>
    <xf numFmtId="3" fontId="1" fillId="0" borderId="26" xfId="2" applyNumberFormat="1" applyFont="1" applyFill="1" applyBorder="1"/>
    <xf numFmtId="3" fontId="14" fillId="0" borderId="67" xfId="2" applyNumberFormat="1" applyFont="1" applyBorder="1"/>
    <xf numFmtId="3" fontId="9" fillId="0" borderId="13" xfId="2" applyNumberFormat="1" applyFont="1" applyFill="1" applyBorder="1"/>
    <xf numFmtId="3" fontId="9" fillId="0" borderId="67" xfId="2" applyNumberFormat="1" applyFont="1" applyFill="1" applyBorder="1"/>
    <xf numFmtId="3" fontId="10" fillId="4" borderId="13" xfId="2" applyNumberFormat="1" applyFont="1" applyFill="1" applyBorder="1" applyAlignment="1">
      <alignment horizontal="left" indent="2"/>
    </xf>
    <xf numFmtId="3" fontId="10" fillId="4" borderId="25" xfId="2" applyNumberFormat="1" applyFont="1" applyFill="1" applyBorder="1"/>
    <xf numFmtId="3" fontId="10" fillId="4" borderId="26" xfId="2" applyNumberFormat="1" applyFont="1" applyFill="1" applyBorder="1"/>
    <xf numFmtId="3" fontId="10" fillId="4" borderId="24" xfId="2" applyNumberFormat="1" applyFont="1" applyFill="1" applyBorder="1"/>
    <xf numFmtId="3" fontId="10" fillId="8" borderId="67" xfId="2" applyNumberFormat="1" applyFont="1" applyFill="1" applyBorder="1" applyAlignment="1">
      <alignment horizontal="left" indent="2"/>
    </xf>
    <xf numFmtId="3" fontId="10" fillId="8" borderId="25" xfId="2" applyNumberFormat="1" applyFont="1" applyFill="1" applyBorder="1"/>
    <xf numFmtId="3" fontId="10" fillId="8" borderId="74" xfId="2" applyNumberFormat="1" applyFont="1" applyFill="1" applyBorder="1"/>
    <xf numFmtId="3" fontId="10" fillId="8" borderId="75" xfId="2" applyNumberFormat="1" applyFont="1" applyFill="1" applyBorder="1"/>
    <xf numFmtId="3" fontId="10" fillId="0" borderId="13" xfId="2" applyNumberFormat="1" applyFont="1" applyBorder="1" applyAlignment="1">
      <alignment horizontal="left" indent="2"/>
    </xf>
    <xf numFmtId="3" fontId="10" fillId="0" borderId="25" xfId="2" applyNumberFormat="1" applyFont="1" applyFill="1" applyBorder="1"/>
    <xf numFmtId="3" fontId="10" fillId="0" borderId="26" xfId="2" applyNumberFormat="1" applyFont="1" applyFill="1" applyBorder="1"/>
    <xf numFmtId="3" fontId="10" fillId="0" borderId="24" xfId="2" applyNumberFormat="1" applyFont="1" applyFill="1" applyBorder="1"/>
    <xf numFmtId="3" fontId="10" fillId="0" borderId="67" xfId="2" applyNumberFormat="1" applyFont="1" applyBorder="1" applyAlignment="1">
      <alignment horizontal="left" indent="2"/>
    </xf>
    <xf numFmtId="3" fontId="10" fillId="0" borderId="74" xfId="2" applyNumberFormat="1" applyFont="1" applyFill="1" applyBorder="1"/>
    <xf numFmtId="3" fontId="10" fillId="0" borderId="75" xfId="2" applyNumberFormat="1" applyFont="1" applyFill="1" applyBorder="1"/>
    <xf numFmtId="3" fontId="10" fillId="0" borderId="45" xfId="2" applyNumberFormat="1" applyFont="1" applyBorder="1" applyAlignment="1">
      <alignment horizontal="left" indent="2"/>
    </xf>
    <xf numFmtId="3" fontId="10" fillId="0" borderId="44" xfId="2" applyNumberFormat="1" applyFont="1" applyFill="1" applyBorder="1"/>
    <xf numFmtId="3" fontId="10" fillId="0" borderId="46" xfId="2" applyNumberFormat="1" applyFont="1" applyFill="1" applyBorder="1"/>
    <xf numFmtId="3" fontId="10" fillId="0" borderId="47" xfId="2" applyNumberFormat="1" applyFont="1" applyFill="1" applyBorder="1"/>
    <xf numFmtId="3" fontId="10" fillId="0" borderId="68" xfId="2" applyNumberFormat="1" applyFont="1" applyBorder="1" applyAlignment="1">
      <alignment horizontal="left" indent="2"/>
    </xf>
    <xf numFmtId="3" fontId="10" fillId="0" borderId="76" xfId="2" applyNumberFormat="1" applyFont="1" applyFill="1" applyBorder="1"/>
    <xf numFmtId="3" fontId="10" fillId="0" borderId="77" xfId="2" applyNumberFormat="1" applyFont="1" applyFill="1" applyBorder="1"/>
    <xf numFmtId="3" fontId="9" fillId="0" borderId="13" xfId="2" applyNumberFormat="1" applyFont="1" applyBorder="1"/>
    <xf numFmtId="3" fontId="9" fillId="0" borderId="25" xfId="2" applyNumberFormat="1" applyFont="1" applyFill="1" applyBorder="1"/>
    <xf numFmtId="3" fontId="9" fillId="0" borderId="67" xfId="2" applyNumberFormat="1" applyFont="1" applyBorder="1"/>
    <xf numFmtId="3" fontId="9" fillId="0" borderId="26" xfId="2" applyNumberFormat="1" applyFont="1" applyFill="1" applyBorder="1"/>
    <xf numFmtId="3" fontId="9" fillId="0" borderId="78" xfId="2" applyNumberFormat="1" applyFont="1" applyFill="1" applyBorder="1"/>
    <xf numFmtId="9" fontId="0" fillId="0" borderId="0" xfId="1" applyFont="1" applyBorder="1"/>
    <xf numFmtId="3" fontId="9" fillId="9" borderId="94" xfId="2" applyNumberFormat="1" applyFont="1" applyFill="1" applyBorder="1" applyAlignment="1">
      <alignment horizontal="center" vertical="center" wrapText="1"/>
    </xf>
    <xf numFmtId="3" fontId="1" fillId="9" borderId="94" xfId="2" applyNumberFormat="1" applyFont="1" applyFill="1" applyBorder="1" applyAlignment="1">
      <alignment horizontal="center" vertical="center" wrapText="1"/>
    </xf>
    <xf numFmtId="3" fontId="9" fillId="9" borderId="95" xfId="2" applyNumberFormat="1" applyFont="1" applyFill="1" applyBorder="1" applyAlignment="1">
      <alignment horizontal="center" vertical="center"/>
    </xf>
    <xf numFmtId="3" fontId="14" fillId="0" borderId="70" xfId="2" applyNumberFormat="1" applyFont="1" applyBorder="1"/>
    <xf numFmtId="3" fontId="1" fillId="0" borderId="82" xfId="2" applyNumberFormat="1" applyFont="1" applyFill="1" applyBorder="1"/>
    <xf numFmtId="3" fontId="9" fillId="0" borderId="83" xfId="2" applyNumberFormat="1" applyFont="1" applyFill="1" applyBorder="1"/>
    <xf numFmtId="3" fontId="14" fillId="0" borderId="89" xfId="2" applyNumberFormat="1" applyFont="1" applyBorder="1"/>
    <xf numFmtId="3" fontId="1" fillId="0" borderId="97" xfId="2" applyNumberFormat="1" applyFont="1" applyFill="1" applyBorder="1"/>
    <xf numFmtId="3" fontId="9" fillId="0" borderId="97" xfId="2" applyNumberFormat="1" applyFont="1" applyFill="1" applyBorder="1"/>
    <xf numFmtId="3" fontId="1" fillId="2" borderId="97" xfId="2" applyNumberFormat="1" applyFont="1" applyFill="1" applyBorder="1"/>
    <xf numFmtId="3" fontId="9" fillId="2" borderId="98" xfId="2" applyNumberFormat="1" applyFont="1" applyFill="1" applyBorder="1"/>
    <xf numFmtId="3" fontId="14" fillId="9" borderId="90" xfId="2" applyNumberFormat="1" applyFont="1" applyFill="1" applyBorder="1"/>
    <xf numFmtId="3" fontId="1" fillId="9" borderId="97" xfId="2" applyNumberFormat="1" applyFont="1" applyFill="1" applyBorder="1"/>
    <xf numFmtId="3" fontId="9" fillId="9" borderId="97" xfId="2" applyNumberFormat="1" applyFont="1" applyFill="1" applyBorder="1"/>
    <xf numFmtId="3" fontId="9" fillId="9" borderId="98" xfId="2" applyNumberFormat="1" applyFont="1" applyFill="1" applyBorder="1"/>
    <xf numFmtId="3" fontId="14" fillId="0" borderId="90" xfId="2" applyNumberFormat="1" applyFont="1" applyBorder="1"/>
    <xf numFmtId="3" fontId="9" fillId="0" borderId="90" xfId="2" applyNumberFormat="1" applyFont="1" applyFill="1" applyBorder="1"/>
    <xf numFmtId="3" fontId="10" fillId="9" borderId="90" xfId="2" applyNumberFormat="1" applyFont="1" applyFill="1" applyBorder="1" applyAlignment="1">
      <alignment horizontal="left" indent="2"/>
    </xf>
    <xf numFmtId="3" fontId="10" fillId="9" borderId="97" xfId="2" applyNumberFormat="1" applyFont="1" applyFill="1" applyBorder="1"/>
    <xf numFmtId="3" fontId="10" fillId="9" borderId="98" xfId="2" applyNumberFormat="1" applyFont="1" applyFill="1" applyBorder="1"/>
    <xf numFmtId="3" fontId="10" fillId="0" borderId="90" xfId="2" applyNumberFormat="1" applyFont="1" applyBorder="1" applyAlignment="1">
      <alignment horizontal="left" indent="2"/>
    </xf>
    <xf numFmtId="3" fontId="10" fillId="0" borderId="97" xfId="2" applyNumberFormat="1" applyFont="1" applyFill="1" applyBorder="1"/>
    <xf numFmtId="3" fontId="10" fillId="2" borderId="97" xfId="2" applyNumberFormat="1" applyFont="1" applyFill="1" applyBorder="1"/>
    <xf numFmtId="3" fontId="10" fillId="2" borderId="98" xfId="2" applyNumberFormat="1" applyFont="1" applyFill="1" applyBorder="1"/>
    <xf numFmtId="3" fontId="9" fillId="0" borderId="91" xfId="2" applyNumberFormat="1" applyFont="1" applyBorder="1"/>
    <xf numFmtId="3" fontId="9" fillId="0" borderId="99" xfId="2" applyNumberFormat="1" applyFont="1" applyFill="1" applyBorder="1"/>
    <xf numFmtId="3" fontId="9" fillId="2" borderId="99" xfId="2" applyNumberFormat="1" applyFont="1" applyFill="1" applyBorder="1"/>
    <xf numFmtId="3" fontId="9" fillId="2" borderId="100" xfId="2" applyNumberFormat="1" applyFont="1" applyFill="1" applyBorder="1"/>
    <xf numFmtId="3" fontId="1" fillId="0" borderId="0" xfId="2" applyNumberFormat="1" applyFont="1"/>
    <xf numFmtId="4" fontId="9" fillId="0" borderId="0" xfId="2" applyNumberFormat="1" applyFont="1" applyFill="1" applyAlignment="1">
      <alignment horizontal="centerContinuous" vertical="center"/>
    </xf>
    <xf numFmtId="4" fontId="1" fillId="0" borderId="0" xfId="2" applyNumberFormat="1" applyFill="1"/>
    <xf numFmtId="3" fontId="9" fillId="0" borderId="0" xfId="2" applyNumberFormat="1" applyFont="1" applyFill="1"/>
    <xf numFmtId="3" fontId="10" fillId="0" borderId="0" xfId="2" applyNumberFormat="1" applyFont="1" applyFill="1"/>
    <xf numFmtId="3" fontId="1" fillId="0" borderId="0" xfId="2" applyNumberFormat="1" applyFont="1" applyBorder="1"/>
    <xf numFmtId="3" fontId="1" fillId="0" borderId="0" xfId="2" applyNumberFormat="1" applyFont="1" applyFill="1"/>
    <xf numFmtId="165" fontId="1" fillId="0" borderId="0" xfId="2" applyNumberFormat="1"/>
    <xf numFmtId="3" fontId="1" fillId="0" borderId="0" xfId="2" applyNumberFormat="1" applyFill="1"/>
    <xf numFmtId="165" fontId="1" fillId="0" borderId="0" xfId="2" applyNumberFormat="1" applyFill="1"/>
    <xf numFmtId="3" fontId="1" fillId="9" borderId="103" xfId="2" applyNumberFormat="1" applyFont="1" applyFill="1" applyBorder="1" applyAlignment="1">
      <alignment horizontal="center" vertical="center" wrapText="1"/>
    </xf>
    <xf numFmtId="3" fontId="9" fillId="9" borderId="95" xfId="2" applyNumberFormat="1" applyFont="1" applyFill="1" applyBorder="1" applyAlignment="1">
      <alignment horizontal="center" vertical="center" wrapText="1"/>
    </xf>
    <xf numFmtId="3" fontId="1" fillId="0" borderId="0" xfId="2" applyNumberFormat="1" applyFont="1" applyFill="1" applyBorder="1" applyAlignment="1">
      <alignment horizontal="center" vertical="center" wrapText="1"/>
    </xf>
    <xf numFmtId="0" fontId="1" fillId="0" borderId="0" xfId="2" applyFill="1" applyBorder="1" applyAlignment="1"/>
    <xf numFmtId="3" fontId="1" fillId="2" borderId="105" xfId="2" applyNumberFormat="1" applyFont="1" applyFill="1" applyBorder="1"/>
    <xf numFmtId="3" fontId="1" fillId="9" borderId="105" xfId="2" applyNumberFormat="1" applyFont="1" applyFill="1" applyBorder="1"/>
    <xf numFmtId="3" fontId="1" fillId="0" borderId="105" xfId="2" applyNumberFormat="1" applyFont="1" applyFill="1" applyBorder="1"/>
    <xf numFmtId="3" fontId="9" fillId="0" borderId="98" xfId="2" applyNumberFormat="1" applyFont="1" applyFill="1" applyBorder="1"/>
    <xf numFmtId="3" fontId="9" fillId="0" borderId="106" xfId="2" applyNumberFormat="1" applyFont="1" applyFill="1" applyBorder="1"/>
    <xf numFmtId="3" fontId="9" fillId="0" borderId="100" xfId="2" applyNumberFormat="1" applyFont="1" applyFill="1" applyBorder="1"/>
    <xf numFmtId="164" fontId="15" fillId="0" borderId="101" xfId="1" applyNumberFormat="1" applyFont="1" applyFill="1" applyBorder="1"/>
    <xf numFmtId="164" fontId="15" fillId="0" borderId="102" xfId="1" applyNumberFormat="1" applyFont="1" applyFill="1" applyBorder="1"/>
    <xf numFmtId="167" fontId="10" fillId="8" borderId="75" xfId="2" applyNumberFormat="1" applyFont="1" applyFill="1" applyBorder="1"/>
    <xf numFmtId="0" fontId="16" fillId="0" borderId="0" xfId="3" applyFill="1" applyAlignment="1" applyProtection="1">
      <alignment horizontal="center"/>
    </xf>
    <xf numFmtId="0" fontId="5" fillId="0" borderId="0" xfId="2" applyFont="1" applyFill="1"/>
    <xf numFmtId="0" fontId="5" fillId="0" borderId="0" xfId="2" applyFont="1" applyFill="1" applyAlignment="1">
      <alignment vertical="center"/>
    </xf>
    <xf numFmtId="0" fontId="17" fillId="0" borderId="0" xfId="2" applyFont="1" applyFill="1" applyAlignment="1">
      <alignment horizontal="centerContinuous" vertical="center"/>
    </xf>
    <xf numFmtId="0" fontId="5" fillId="0" borderId="0" xfId="2" applyFont="1" applyFill="1" applyAlignment="1">
      <alignment horizontal="centerContinuous" vertical="center"/>
    </xf>
    <xf numFmtId="0" fontId="5" fillId="0" borderId="0" xfId="2" applyFont="1" applyFill="1" applyAlignment="1">
      <alignment horizontal="center" vertical="center"/>
    </xf>
    <xf numFmtId="0" fontId="16" fillId="0" borderId="0" xfId="3" applyFill="1" applyAlignment="1" applyProtection="1">
      <alignment horizontal="center" vertical="center"/>
    </xf>
    <xf numFmtId="0" fontId="1" fillId="0" borderId="0" xfId="2" applyFill="1"/>
    <xf numFmtId="3" fontId="18" fillId="0" borderId="0" xfId="2" applyNumberFormat="1" applyFont="1" applyFill="1" applyBorder="1"/>
    <xf numFmtId="0" fontId="1" fillId="0" borderId="0" xfId="2" applyFill="1" applyBorder="1"/>
    <xf numFmtId="0" fontId="19" fillId="0" borderId="0" xfId="2" applyFont="1" applyFill="1" applyAlignment="1">
      <alignment horizontal="center" vertical="center"/>
    </xf>
    <xf numFmtId="0" fontId="20" fillId="0" borderId="0" xfId="2" applyFont="1" applyFill="1" applyAlignment="1">
      <alignment horizontal="center" vertical="center"/>
    </xf>
    <xf numFmtId="168" fontId="1" fillId="0" borderId="0" xfId="2" applyNumberFormat="1" applyFill="1"/>
    <xf numFmtId="3" fontId="1" fillId="0" borderId="0" xfId="2" applyNumberFormat="1" applyFont="1" applyFill="1" applyAlignment="1">
      <alignment horizontal="center"/>
    </xf>
    <xf numFmtId="3" fontId="1" fillId="0" borderId="0" xfId="2" applyNumberFormat="1" applyFill="1" applyAlignment="1">
      <alignment vertical="top" textRotation="90"/>
    </xf>
    <xf numFmtId="3" fontId="21" fillId="0" borderId="0" xfId="2" applyNumberFormat="1" applyFont="1" applyFill="1" applyBorder="1" applyAlignment="1">
      <alignment vertical="justify" textRotation="90"/>
    </xf>
    <xf numFmtId="0" fontId="18" fillId="0" borderId="0" xfId="2" applyFont="1" applyFill="1" applyBorder="1" applyAlignment="1">
      <alignment horizontal="right"/>
    </xf>
    <xf numFmtId="3" fontId="14" fillId="0" borderId="90" xfId="0" applyNumberFormat="1" applyFont="1" applyFill="1" applyBorder="1"/>
    <xf numFmtId="3" fontId="14" fillId="0" borderId="108" xfId="0" applyNumberFormat="1" applyFont="1" applyFill="1" applyBorder="1"/>
    <xf numFmtId="3" fontId="14" fillId="0" borderId="108" xfId="0" applyNumberFormat="1" applyFont="1" applyBorder="1"/>
    <xf numFmtId="3" fontId="23" fillId="0" borderId="108" xfId="0" applyNumberFormat="1" applyFont="1" applyFill="1" applyBorder="1"/>
    <xf numFmtId="3" fontId="10" fillId="9" borderId="109" xfId="0" applyNumberFormat="1" applyFont="1" applyFill="1" applyBorder="1"/>
    <xf numFmtId="3" fontId="10" fillId="0" borderId="108" xfId="0" applyNumberFormat="1" applyFont="1" applyBorder="1" applyAlignment="1">
      <alignment horizontal="left" indent="2"/>
    </xf>
    <xf numFmtId="3" fontId="10" fillId="0" borderId="110" xfId="0" applyNumberFormat="1" applyFont="1" applyBorder="1" applyAlignment="1">
      <alignment horizontal="left" indent="2"/>
    </xf>
    <xf numFmtId="0" fontId="5" fillId="0" borderId="0" xfId="2" applyFont="1" applyAlignment="1">
      <alignment horizontal="center"/>
    </xf>
    <xf numFmtId="0" fontId="24" fillId="0" borderId="0" xfId="2" applyFont="1" applyAlignment="1">
      <alignment horizontal="center"/>
    </xf>
    <xf numFmtId="165" fontId="1" fillId="10" borderId="0" xfId="0" applyNumberFormat="1" applyFont="1" applyFill="1"/>
    <xf numFmtId="3" fontId="25" fillId="9" borderId="97" xfId="0" applyNumberFormat="1" applyFont="1" applyFill="1" applyBorder="1"/>
    <xf numFmtId="3" fontId="25" fillId="0" borderId="97" xfId="0" applyNumberFormat="1" applyFont="1" applyFill="1" applyBorder="1"/>
    <xf numFmtId="170" fontId="1" fillId="0" borderId="0" xfId="2" applyNumberFormat="1"/>
    <xf numFmtId="167" fontId="1" fillId="0" borderId="0" xfId="2" applyNumberFormat="1"/>
    <xf numFmtId="170" fontId="1" fillId="0" borderId="0" xfId="0" applyNumberFormat="1" applyFont="1"/>
    <xf numFmtId="170" fontId="0" fillId="10" borderId="0" xfId="0" applyNumberFormat="1" applyFill="1"/>
    <xf numFmtId="3" fontId="1" fillId="11" borderId="25" xfId="2" applyNumberFormat="1" applyFont="1" applyFill="1" applyBorder="1"/>
    <xf numFmtId="3" fontId="1" fillId="11" borderId="97" xfId="2" applyNumberFormat="1" applyFont="1" applyFill="1" applyBorder="1"/>
    <xf numFmtId="170" fontId="1" fillId="0" borderId="97" xfId="2" applyNumberFormat="1" applyFont="1" applyFill="1" applyBorder="1"/>
    <xf numFmtId="171" fontId="1" fillId="0" borderId="0" xfId="0" applyNumberFormat="1" applyFont="1"/>
    <xf numFmtId="4" fontId="1" fillId="0" borderId="0" xfId="0" applyNumberFormat="1" applyFont="1"/>
    <xf numFmtId="43" fontId="1" fillId="12" borderId="0" xfId="7" applyFont="1" applyFill="1"/>
    <xf numFmtId="173" fontId="1" fillId="0" borderId="0" xfId="2" applyNumberFormat="1"/>
    <xf numFmtId="43" fontId="1" fillId="0" borderId="0" xfId="7" applyFont="1"/>
    <xf numFmtId="43" fontId="11" fillId="0" borderId="0" xfId="7" applyFont="1"/>
    <xf numFmtId="3" fontId="12" fillId="5" borderId="10" xfId="2" applyNumberFormat="1" applyFont="1" applyFill="1" applyBorder="1" applyAlignment="1">
      <alignment horizontal="center" vertical="center" wrapText="1"/>
    </xf>
    <xf numFmtId="3" fontId="12" fillId="5" borderId="11" xfId="2" applyNumberFormat="1" applyFont="1" applyFill="1" applyBorder="1" applyAlignment="1">
      <alignment horizontal="center" vertical="center" wrapText="1"/>
    </xf>
    <xf numFmtId="3" fontId="12" fillId="5" borderId="65" xfId="2" applyNumberFormat="1" applyFont="1" applyFill="1" applyBorder="1" applyAlignment="1">
      <alignment horizontal="center" vertical="center" wrapText="1"/>
    </xf>
    <xf numFmtId="3" fontId="12" fillId="5" borderId="66" xfId="2" applyNumberFormat="1" applyFont="1" applyFill="1" applyBorder="1" applyAlignment="1">
      <alignment horizontal="center" vertical="center" wrapText="1"/>
    </xf>
    <xf numFmtId="3" fontId="12" fillId="5" borderId="87" xfId="2" applyNumberFormat="1" applyFont="1" applyFill="1" applyBorder="1" applyAlignment="1">
      <alignment horizontal="center" vertical="center" wrapText="1"/>
    </xf>
    <xf numFmtId="3" fontId="12" fillId="5" borderId="88" xfId="2" applyNumberFormat="1" applyFont="1" applyFill="1" applyBorder="1" applyAlignment="1">
      <alignment horizontal="center" vertical="center" wrapText="1"/>
    </xf>
    <xf numFmtId="165" fontId="9" fillId="4" borderId="19" xfId="2" applyNumberFormat="1" applyFont="1" applyFill="1" applyBorder="1" applyAlignment="1">
      <alignment horizontal="center"/>
    </xf>
    <xf numFmtId="165" fontId="9" fillId="4" borderId="20" xfId="2" applyNumberFormat="1" applyFont="1" applyFill="1" applyBorder="1" applyAlignment="1">
      <alignment horizontal="center"/>
    </xf>
    <xf numFmtId="165" fontId="9" fillId="4" borderId="21" xfId="2" applyNumberFormat="1" applyFont="1" applyFill="1" applyBorder="1" applyAlignment="1">
      <alignment horizontal="center"/>
    </xf>
    <xf numFmtId="165" fontId="9" fillId="8" borderId="19" xfId="2" applyNumberFormat="1" applyFont="1" applyFill="1" applyBorder="1" applyAlignment="1">
      <alignment horizontal="center"/>
    </xf>
    <xf numFmtId="165" fontId="9" fillId="8" borderId="20" xfId="2" applyNumberFormat="1" applyFont="1" applyFill="1" applyBorder="1" applyAlignment="1">
      <alignment horizontal="center"/>
    </xf>
    <xf numFmtId="165" fontId="9" fillId="8" borderId="73" xfId="2" applyNumberFormat="1" applyFont="1" applyFill="1" applyBorder="1" applyAlignment="1">
      <alignment horizontal="center"/>
    </xf>
    <xf numFmtId="165" fontId="9" fillId="9" borderId="1" xfId="2" applyNumberFormat="1" applyFont="1" applyFill="1" applyBorder="1" applyAlignment="1">
      <alignment horizontal="center"/>
    </xf>
    <xf numFmtId="165" fontId="9" fillId="9" borderId="96" xfId="2" applyNumberFormat="1" applyFont="1" applyFill="1" applyBorder="1" applyAlignment="1">
      <alignment horizontal="center"/>
    </xf>
    <xf numFmtId="0" fontId="13" fillId="4" borderId="2" xfId="2" applyFont="1" applyFill="1" applyBorder="1" applyAlignment="1">
      <alignment horizontal="center" vertical="center" wrapText="1"/>
    </xf>
    <xf numFmtId="0" fontId="13" fillId="4" borderId="3" xfId="2" applyFont="1" applyFill="1" applyBorder="1" applyAlignment="1">
      <alignment horizontal="center" vertical="center"/>
    </xf>
    <xf numFmtId="0" fontId="13" fillId="4" borderId="4" xfId="2" applyFont="1" applyFill="1" applyBorder="1" applyAlignment="1">
      <alignment horizontal="center" vertical="center"/>
    </xf>
    <xf numFmtId="0" fontId="13" fillId="4" borderId="5" xfId="2" applyFont="1" applyFill="1" applyBorder="1" applyAlignment="1">
      <alignment horizontal="center" vertical="center"/>
    </xf>
    <xf numFmtId="0" fontId="13" fillId="4" borderId="0" xfId="2" applyFont="1" applyFill="1" applyBorder="1" applyAlignment="1">
      <alignment horizontal="center" vertical="center"/>
    </xf>
    <xf numFmtId="0" fontId="13" fillId="4" borderId="6" xfId="2" applyFont="1" applyFill="1" applyBorder="1" applyAlignment="1">
      <alignment horizontal="center" vertical="center"/>
    </xf>
    <xf numFmtId="0" fontId="13" fillId="4" borderId="7" xfId="2" applyFont="1" applyFill="1" applyBorder="1" applyAlignment="1">
      <alignment horizontal="center" vertical="center"/>
    </xf>
    <xf numFmtId="0" fontId="13" fillId="4" borderId="8" xfId="2" applyFont="1" applyFill="1" applyBorder="1" applyAlignment="1">
      <alignment horizontal="center" vertical="center"/>
    </xf>
    <xf numFmtId="0" fontId="13" fillId="4" borderId="9" xfId="2" applyFont="1" applyFill="1" applyBorder="1" applyAlignment="1">
      <alignment horizontal="center" vertical="center"/>
    </xf>
    <xf numFmtId="0" fontId="13" fillId="8" borderId="49" xfId="2" applyFont="1" applyFill="1" applyBorder="1" applyAlignment="1">
      <alignment horizontal="center" vertical="center" wrapText="1"/>
    </xf>
    <xf numFmtId="0" fontId="13" fillId="8" borderId="50" xfId="2" applyFont="1" applyFill="1" applyBorder="1" applyAlignment="1">
      <alignment horizontal="center" vertical="center"/>
    </xf>
    <xf numFmtId="0" fontId="13" fillId="8" borderId="51" xfId="2" applyFont="1" applyFill="1" applyBorder="1" applyAlignment="1">
      <alignment horizontal="center" vertical="center"/>
    </xf>
    <xf numFmtId="0" fontId="13" fillId="8" borderId="55" xfId="2" applyFont="1" applyFill="1" applyBorder="1" applyAlignment="1">
      <alignment horizontal="center" vertical="center"/>
    </xf>
    <xf numFmtId="0" fontId="13" fillId="8" borderId="0" xfId="2" applyFont="1" applyFill="1" applyBorder="1" applyAlignment="1">
      <alignment horizontal="center" vertical="center"/>
    </xf>
    <xf numFmtId="0" fontId="13" fillId="8" borderId="56" xfId="2" applyFont="1" applyFill="1" applyBorder="1" applyAlignment="1">
      <alignment horizontal="center" vertical="center"/>
    </xf>
    <xf numFmtId="0" fontId="13" fillId="8" borderId="59" xfId="2" applyFont="1" applyFill="1" applyBorder="1" applyAlignment="1">
      <alignment horizontal="center" vertical="center"/>
    </xf>
    <xf numFmtId="0" fontId="13" fillId="8" borderId="60" xfId="2" applyFont="1" applyFill="1" applyBorder="1" applyAlignment="1">
      <alignment horizontal="center" vertical="center"/>
    </xf>
    <xf numFmtId="0" fontId="13" fillId="8" borderId="61" xfId="2" applyFont="1" applyFill="1" applyBorder="1" applyAlignment="1">
      <alignment horizontal="center" vertical="center"/>
    </xf>
    <xf numFmtId="0" fontId="13" fillId="9" borderId="52" xfId="2" applyFont="1" applyFill="1" applyBorder="1" applyAlignment="1">
      <alignment horizontal="center" vertical="center" wrapText="1"/>
    </xf>
    <xf numFmtId="0" fontId="13" fillId="9" borderId="53" xfId="2" applyFont="1" applyFill="1" applyBorder="1" applyAlignment="1">
      <alignment horizontal="center" vertical="center" wrapText="1"/>
    </xf>
    <xf numFmtId="0" fontId="13" fillId="9" borderId="54" xfId="2" applyFont="1" applyFill="1" applyBorder="1" applyAlignment="1">
      <alignment horizontal="center" vertical="center" wrapText="1"/>
    </xf>
    <xf numFmtId="0" fontId="13" fillId="9" borderId="57" xfId="2" applyFont="1" applyFill="1" applyBorder="1" applyAlignment="1">
      <alignment horizontal="center" vertical="center" wrapText="1"/>
    </xf>
    <xf numFmtId="0" fontId="13" fillId="9" borderId="0" xfId="2" applyFont="1" applyFill="1" applyBorder="1" applyAlignment="1">
      <alignment horizontal="center" vertical="center" wrapText="1"/>
    </xf>
    <xf numFmtId="0" fontId="13" fillId="9" borderId="58" xfId="2" applyFont="1" applyFill="1" applyBorder="1" applyAlignment="1">
      <alignment horizontal="center" vertical="center" wrapText="1"/>
    </xf>
    <xf numFmtId="0" fontId="13" fillId="9" borderId="62" xfId="2" applyFont="1" applyFill="1" applyBorder="1" applyAlignment="1">
      <alignment horizontal="center" vertical="center" wrapText="1"/>
    </xf>
    <xf numFmtId="0" fontId="13" fillId="9" borderId="63" xfId="2" applyFont="1" applyFill="1" applyBorder="1" applyAlignment="1">
      <alignment horizontal="center" vertical="center" wrapText="1"/>
    </xf>
    <xf numFmtId="0" fontId="13" fillId="9" borderId="64" xfId="2" applyFont="1" applyFill="1" applyBorder="1" applyAlignment="1">
      <alignment horizontal="center" vertical="center" wrapText="1"/>
    </xf>
    <xf numFmtId="3" fontId="12" fillId="3" borderId="10" xfId="2" applyNumberFormat="1" applyFont="1" applyFill="1" applyBorder="1" applyAlignment="1">
      <alignment horizontal="center" vertical="center"/>
    </xf>
    <xf numFmtId="3" fontId="12" fillId="3" borderId="11" xfId="2" applyNumberFormat="1" applyFont="1" applyFill="1" applyBorder="1" applyAlignment="1">
      <alignment horizontal="center" vertical="center"/>
    </xf>
    <xf numFmtId="3" fontId="12" fillId="3" borderId="65" xfId="2" applyNumberFormat="1" applyFont="1" applyFill="1" applyBorder="1" applyAlignment="1">
      <alignment horizontal="center" vertical="center"/>
    </xf>
    <xf numFmtId="3" fontId="12" fillId="3" borderId="66" xfId="2" applyNumberFormat="1" applyFont="1" applyFill="1" applyBorder="1" applyAlignment="1">
      <alignment horizontal="center" vertical="center"/>
    </xf>
    <xf numFmtId="3" fontId="12" fillId="7" borderId="10" xfId="2" applyNumberFormat="1" applyFont="1" applyFill="1" applyBorder="1" applyAlignment="1">
      <alignment horizontal="center" vertical="center" wrapText="1"/>
    </xf>
    <xf numFmtId="3" fontId="12" fillId="7" borderId="11" xfId="2" applyNumberFormat="1" applyFont="1" applyFill="1" applyBorder="1" applyAlignment="1">
      <alignment horizontal="center" vertical="center" wrapText="1"/>
    </xf>
    <xf numFmtId="3" fontId="12" fillId="7" borderId="65" xfId="2" applyNumberFormat="1" applyFont="1" applyFill="1" applyBorder="1" applyAlignment="1">
      <alignment horizontal="center" vertical="center" wrapText="1"/>
    </xf>
    <xf numFmtId="3" fontId="12" fillId="7" borderId="66" xfId="2" applyNumberFormat="1" applyFont="1" applyFill="1" applyBorder="1" applyAlignment="1">
      <alignment horizontal="center" vertical="center" wrapText="1"/>
    </xf>
    <xf numFmtId="3" fontId="1" fillId="0" borderId="32" xfId="2" applyNumberFormat="1" applyFont="1" applyFill="1" applyBorder="1" applyAlignment="1">
      <alignment horizontal="center"/>
    </xf>
    <xf numFmtId="3" fontId="1" fillId="0" borderId="33" xfId="2" applyNumberFormat="1" applyFont="1" applyFill="1" applyBorder="1" applyAlignment="1">
      <alignment horizontal="center"/>
    </xf>
    <xf numFmtId="3" fontId="1" fillId="0" borderId="34" xfId="2" applyNumberFormat="1" applyFont="1" applyFill="1" applyBorder="1" applyAlignment="1">
      <alignment horizontal="center"/>
    </xf>
    <xf numFmtId="3" fontId="12" fillId="6" borderId="10" xfId="2" applyNumberFormat="1" applyFont="1" applyFill="1" applyBorder="1" applyAlignment="1">
      <alignment horizontal="center" vertical="center" wrapText="1"/>
    </xf>
    <xf numFmtId="3" fontId="12" fillId="6" borderId="11" xfId="2" applyNumberFormat="1" applyFont="1" applyFill="1" applyBorder="1" applyAlignment="1">
      <alignment horizontal="center" vertical="center" wrapText="1"/>
    </xf>
    <xf numFmtId="3" fontId="12" fillId="6" borderId="65" xfId="2" applyNumberFormat="1" applyFont="1" applyFill="1" applyBorder="1" applyAlignment="1">
      <alignment horizontal="center" vertical="center" wrapText="1"/>
    </xf>
    <xf numFmtId="3" fontId="12" fillId="6" borderId="66" xfId="2" applyNumberFormat="1" applyFont="1" applyFill="1" applyBorder="1" applyAlignment="1">
      <alignment horizontal="center" vertical="center" wrapText="1"/>
    </xf>
    <xf numFmtId="3" fontId="1" fillId="0" borderId="35" xfId="2" applyNumberFormat="1" applyFont="1" applyFill="1" applyBorder="1" applyAlignment="1">
      <alignment horizontal="center"/>
    </xf>
    <xf numFmtId="3" fontId="1" fillId="0" borderId="36" xfId="2" applyNumberFormat="1" applyFont="1" applyFill="1" applyBorder="1" applyAlignment="1">
      <alignment horizontal="center"/>
    </xf>
    <xf numFmtId="3" fontId="1" fillId="0" borderId="37" xfId="2" applyNumberFormat="1" applyFont="1" applyFill="1" applyBorder="1" applyAlignment="1">
      <alignment horizontal="center"/>
    </xf>
    <xf numFmtId="3" fontId="1" fillId="0" borderId="38" xfId="2" applyNumberFormat="1" applyFont="1" applyFill="1" applyBorder="1" applyAlignment="1">
      <alignment horizontal="center"/>
    </xf>
    <xf numFmtId="3" fontId="1" fillId="0" borderId="39" xfId="2" applyNumberFormat="1" applyFont="1" applyFill="1" applyBorder="1" applyAlignment="1">
      <alignment horizontal="center"/>
    </xf>
    <xf numFmtId="3" fontId="1" fillId="0" borderId="40" xfId="2" applyNumberFormat="1" applyFont="1" applyFill="1" applyBorder="1" applyAlignment="1">
      <alignment horizontal="center"/>
    </xf>
    <xf numFmtId="3" fontId="1" fillId="0" borderId="41" xfId="2" applyNumberFormat="1" applyFont="1" applyFill="1" applyBorder="1" applyAlignment="1">
      <alignment horizontal="center"/>
    </xf>
    <xf numFmtId="3" fontId="1" fillId="0" borderId="42" xfId="2" applyNumberFormat="1" applyFont="1" applyFill="1" applyBorder="1" applyAlignment="1">
      <alignment horizontal="center"/>
    </xf>
    <xf numFmtId="3" fontId="1" fillId="0" borderId="43" xfId="2" applyNumberFormat="1" applyFont="1" applyFill="1" applyBorder="1" applyAlignment="1">
      <alignment horizontal="center"/>
    </xf>
    <xf numFmtId="3" fontId="1" fillId="0" borderId="84" xfId="2" applyNumberFormat="1" applyFont="1" applyFill="1" applyBorder="1" applyAlignment="1">
      <alignment horizontal="center"/>
    </xf>
    <xf numFmtId="3" fontId="1" fillId="0" borderId="85" xfId="2" applyNumberFormat="1" applyFont="1" applyFill="1" applyBorder="1" applyAlignment="1">
      <alignment horizontal="center"/>
    </xf>
    <xf numFmtId="3" fontId="1" fillId="0" borderId="86" xfId="2" applyNumberFormat="1" applyFont="1" applyFill="1" applyBorder="1" applyAlignment="1">
      <alignment horizontal="center"/>
    </xf>
    <xf numFmtId="3" fontId="12" fillId="7" borderId="10" xfId="2" applyNumberFormat="1" applyFont="1" applyFill="1" applyBorder="1" applyAlignment="1">
      <alignment horizontal="center" vertical="center"/>
    </xf>
    <xf numFmtId="3" fontId="12" fillId="7" borderId="16" xfId="2" applyNumberFormat="1" applyFont="1" applyFill="1" applyBorder="1" applyAlignment="1">
      <alignment horizontal="center" vertical="center"/>
    </xf>
    <xf numFmtId="3" fontId="12" fillId="7" borderId="65" xfId="2" applyNumberFormat="1" applyFont="1" applyFill="1" applyBorder="1" applyAlignment="1">
      <alignment horizontal="center" vertical="center"/>
    </xf>
    <xf numFmtId="3" fontId="12" fillId="7" borderId="66" xfId="2" applyNumberFormat="1" applyFont="1" applyFill="1" applyBorder="1" applyAlignment="1">
      <alignment horizontal="center" vertical="center"/>
    </xf>
    <xf numFmtId="3" fontId="12" fillId="7" borderId="87" xfId="2" applyNumberFormat="1" applyFont="1" applyFill="1" applyBorder="1" applyAlignment="1">
      <alignment horizontal="center" vertical="center" wrapText="1"/>
    </xf>
    <xf numFmtId="3" fontId="12" fillId="7" borderId="88" xfId="2" applyNumberFormat="1" applyFont="1" applyFill="1" applyBorder="1" applyAlignment="1">
      <alignment horizontal="center" vertical="center" wrapText="1"/>
    </xf>
    <xf numFmtId="165" fontId="9" fillId="9" borderId="19" xfId="2" applyNumberFormat="1" applyFont="1" applyFill="1" applyBorder="1" applyAlignment="1">
      <alignment horizontal="center"/>
    </xf>
    <xf numFmtId="165" fontId="9" fillId="9" borderId="20" xfId="2" applyNumberFormat="1" applyFont="1" applyFill="1" applyBorder="1" applyAlignment="1">
      <alignment horizontal="center"/>
    </xf>
    <xf numFmtId="165" fontId="9" fillId="9" borderId="104" xfId="2" applyNumberFormat="1" applyFont="1" applyFill="1" applyBorder="1" applyAlignment="1">
      <alignment horizontal="center"/>
    </xf>
    <xf numFmtId="165" fontId="9" fillId="8" borderId="19" xfId="0" applyNumberFormat="1" applyFont="1" applyFill="1" applyBorder="1" applyAlignment="1">
      <alignment horizontal="center"/>
    </xf>
    <xf numFmtId="165" fontId="9" fillId="8" borderId="20" xfId="0" applyNumberFormat="1" applyFont="1" applyFill="1" applyBorder="1" applyAlignment="1">
      <alignment horizontal="center"/>
    </xf>
    <xf numFmtId="165" fontId="9" fillId="8" borderId="73" xfId="0" applyNumberFormat="1" applyFont="1" applyFill="1" applyBorder="1" applyAlignment="1">
      <alignment horizontal="center"/>
    </xf>
    <xf numFmtId="165" fontId="9" fillId="4" borderId="19" xfId="0" applyNumberFormat="1" applyFont="1" applyFill="1" applyBorder="1" applyAlignment="1">
      <alignment horizontal="center"/>
    </xf>
    <xf numFmtId="165" fontId="9" fillId="4" borderId="20" xfId="0" applyNumberFormat="1" applyFont="1" applyFill="1" applyBorder="1" applyAlignment="1">
      <alignment horizontal="center"/>
    </xf>
    <xf numFmtId="165" fontId="9" fillId="4" borderId="21" xfId="0" applyNumberFormat="1" applyFont="1" applyFill="1" applyBorder="1" applyAlignment="1">
      <alignment horizontal="center"/>
    </xf>
    <xf numFmtId="3" fontId="12" fillId="7" borderId="65" xfId="0" applyNumberFormat="1" applyFont="1" applyFill="1" applyBorder="1" applyAlignment="1">
      <alignment horizontal="center" vertical="center"/>
    </xf>
    <xf numFmtId="3" fontId="12" fillId="7" borderId="66" xfId="0" applyNumberFormat="1" applyFont="1" applyFill="1" applyBorder="1" applyAlignment="1">
      <alignment horizontal="center" vertical="center"/>
    </xf>
    <xf numFmtId="3" fontId="1" fillId="0" borderId="35" xfId="0" applyNumberFormat="1" applyFont="1" applyFill="1" applyBorder="1" applyAlignment="1">
      <alignment horizontal="center"/>
    </xf>
    <xf numFmtId="3" fontId="1" fillId="0" borderId="36" xfId="0" applyNumberFormat="1" applyFont="1" applyFill="1" applyBorder="1" applyAlignment="1">
      <alignment horizontal="center"/>
    </xf>
    <xf numFmtId="3" fontId="1" fillId="0" borderId="37" xfId="0" applyNumberFormat="1" applyFont="1" applyFill="1" applyBorder="1" applyAlignment="1">
      <alignment horizontal="center"/>
    </xf>
    <xf numFmtId="3" fontId="1" fillId="0" borderId="38" xfId="0" applyNumberFormat="1" applyFont="1" applyFill="1" applyBorder="1" applyAlignment="1">
      <alignment horizontal="center"/>
    </xf>
    <xf numFmtId="3" fontId="1" fillId="0" borderId="39" xfId="0" applyNumberFormat="1" applyFont="1" applyFill="1" applyBorder="1" applyAlignment="1">
      <alignment horizontal="center"/>
    </xf>
    <xf numFmtId="3" fontId="1" fillId="0" borderId="40" xfId="0" applyNumberFormat="1" applyFont="1" applyFill="1" applyBorder="1" applyAlignment="1">
      <alignment horizontal="center"/>
    </xf>
    <xf numFmtId="3" fontId="1" fillId="0" borderId="41" xfId="0" applyNumberFormat="1" applyFont="1" applyFill="1" applyBorder="1" applyAlignment="1">
      <alignment horizontal="center"/>
    </xf>
    <xf numFmtId="3" fontId="1" fillId="0" borderId="42" xfId="0" applyNumberFormat="1" applyFont="1" applyFill="1" applyBorder="1" applyAlignment="1">
      <alignment horizontal="center"/>
    </xf>
    <xf numFmtId="3" fontId="1" fillId="0" borderId="43" xfId="0" applyNumberFormat="1" applyFont="1" applyFill="1" applyBorder="1" applyAlignment="1">
      <alignment horizontal="center"/>
    </xf>
    <xf numFmtId="3" fontId="12" fillId="6" borderId="65" xfId="0" applyNumberFormat="1" applyFont="1" applyFill="1" applyBorder="1" applyAlignment="1">
      <alignment horizontal="center" vertical="center" wrapText="1"/>
    </xf>
    <xf numFmtId="3" fontId="12" fillId="6" borderId="66" xfId="0" applyNumberFormat="1" applyFont="1" applyFill="1" applyBorder="1" applyAlignment="1">
      <alignment horizontal="center" vertical="center" wrapText="1"/>
    </xf>
    <xf numFmtId="3" fontId="12" fillId="7" borderId="65" xfId="0" applyNumberFormat="1" applyFont="1" applyFill="1" applyBorder="1" applyAlignment="1">
      <alignment horizontal="center" vertical="center" wrapText="1"/>
    </xf>
    <xf numFmtId="3" fontId="12" fillId="7" borderId="66" xfId="0" applyNumberFormat="1" applyFont="1" applyFill="1" applyBorder="1" applyAlignment="1">
      <alignment horizontal="center" vertical="center" wrapText="1"/>
    </xf>
    <xf numFmtId="3" fontId="1" fillId="0" borderId="32" xfId="0" applyNumberFormat="1" applyFont="1" applyFill="1" applyBorder="1" applyAlignment="1">
      <alignment horizontal="center"/>
    </xf>
    <xf numFmtId="3" fontId="1" fillId="0" borderId="33" xfId="0" applyNumberFormat="1" applyFont="1" applyFill="1" applyBorder="1" applyAlignment="1">
      <alignment horizontal="center"/>
    </xf>
    <xf numFmtId="3" fontId="1" fillId="0" borderId="34" xfId="0" applyNumberFormat="1" applyFont="1" applyFill="1" applyBorder="1" applyAlignment="1">
      <alignment horizontal="center"/>
    </xf>
    <xf numFmtId="165" fontId="9" fillId="9" borderId="1" xfId="0" applyNumberFormat="1" applyFont="1" applyFill="1" applyBorder="1" applyAlignment="1">
      <alignment horizontal="center"/>
    </xf>
    <xf numFmtId="165" fontId="9" fillId="9" borderId="96" xfId="0" applyNumberFormat="1" applyFont="1" applyFill="1" applyBorder="1" applyAlignment="1">
      <alignment horizontal="center"/>
    </xf>
    <xf numFmtId="3" fontId="12" fillId="5" borderId="65" xfId="0" applyNumberFormat="1" applyFont="1" applyFill="1" applyBorder="1" applyAlignment="1">
      <alignment horizontal="center" vertical="center" wrapText="1"/>
    </xf>
    <xf numFmtId="3" fontId="12" fillId="5" borderId="66" xfId="0" applyNumberFormat="1" applyFont="1" applyFill="1" applyBorder="1" applyAlignment="1">
      <alignment horizontal="center" vertical="center" wrapText="1"/>
    </xf>
    <xf numFmtId="3" fontId="12" fillId="5" borderId="87" xfId="0" applyNumberFormat="1" applyFont="1" applyFill="1" applyBorder="1" applyAlignment="1">
      <alignment horizontal="center" vertical="center" wrapText="1"/>
    </xf>
    <xf numFmtId="3" fontId="12" fillId="5" borderId="88" xfId="0" applyNumberFormat="1" applyFont="1" applyFill="1" applyBorder="1" applyAlignment="1">
      <alignment horizontal="center" vertical="center" wrapText="1"/>
    </xf>
    <xf numFmtId="3" fontId="1" fillId="0" borderId="84" xfId="0" applyNumberFormat="1" applyFont="1" applyFill="1" applyBorder="1" applyAlignment="1">
      <alignment horizontal="center"/>
    </xf>
    <xf numFmtId="3" fontId="1" fillId="0" borderId="85" xfId="0" applyNumberFormat="1" applyFont="1" applyFill="1" applyBorder="1" applyAlignment="1">
      <alignment horizontal="center"/>
    </xf>
    <xf numFmtId="3" fontId="1" fillId="0" borderId="86" xfId="0" applyNumberFormat="1" applyFont="1" applyFill="1" applyBorder="1" applyAlignment="1">
      <alignment horizontal="center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0" fontId="13" fillId="8" borderId="49" xfId="0" applyFont="1" applyFill="1" applyBorder="1" applyAlignment="1">
      <alignment horizontal="center" vertical="center" wrapText="1"/>
    </xf>
    <xf numFmtId="0" fontId="13" fillId="8" borderId="50" xfId="0" applyFont="1" applyFill="1" applyBorder="1" applyAlignment="1">
      <alignment horizontal="center" vertical="center"/>
    </xf>
    <xf numFmtId="0" fontId="13" fillId="8" borderId="51" xfId="0" applyFont="1" applyFill="1" applyBorder="1" applyAlignment="1">
      <alignment horizontal="center" vertical="center"/>
    </xf>
    <xf numFmtId="0" fontId="13" fillId="8" borderId="55" xfId="0" applyFont="1" applyFill="1" applyBorder="1" applyAlignment="1">
      <alignment horizontal="center" vertical="center"/>
    </xf>
    <xf numFmtId="0" fontId="13" fillId="8" borderId="0" xfId="0" applyFont="1" applyFill="1" applyBorder="1" applyAlignment="1">
      <alignment horizontal="center" vertical="center"/>
    </xf>
    <xf numFmtId="0" fontId="13" fillId="8" borderId="56" xfId="0" applyFont="1" applyFill="1" applyBorder="1" applyAlignment="1">
      <alignment horizontal="center" vertical="center"/>
    </xf>
    <xf numFmtId="0" fontId="13" fillId="8" borderId="59" xfId="0" applyFont="1" applyFill="1" applyBorder="1" applyAlignment="1">
      <alignment horizontal="center" vertical="center"/>
    </xf>
    <xf numFmtId="0" fontId="13" fillId="8" borderId="60" xfId="0" applyFont="1" applyFill="1" applyBorder="1" applyAlignment="1">
      <alignment horizontal="center" vertical="center"/>
    </xf>
    <xf numFmtId="0" fontId="13" fillId="8" borderId="61" xfId="0" applyFont="1" applyFill="1" applyBorder="1" applyAlignment="1">
      <alignment horizontal="center" vertical="center"/>
    </xf>
    <xf numFmtId="0" fontId="13" fillId="9" borderId="52" xfId="0" applyFont="1" applyFill="1" applyBorder="1" applyAlignment="1">
      <alignment horizontal="center" vertical="center" wrapText="1"/>
    </xf>
    <xf numFmtId="0" fontId="13" fillId="9" borderId="53" xfId="0" applyFont="1" applyFill="1" applyBorder="1" applyAlignment="1">
      <alignment horizontal="center" vertical="center" wrapText="1"/>
    </xf>
    <xf numFmtId="0" fontId="13" fillId="9" borderId="54" xfId="0" applyFont="1" applyFill="1" applyBorder="1" applyAlignment="1">
      <alignment horizontal="center" vertical="center" wrapText="1"/>
    </xf>
    <xf numFmtId="0" fontId="13" fillId="9" borderId="57" xfId="0" applyFont="1" applyFill="1" applyBorder="1" applyAlignment="1">
      <alignment horizontal="center" vertical="center" wrapText="1"/>
    </xf>
    <xf numFmtId="0" fontId="13" fillId="9" borderId="0" xfId="0" applyFont="1" applyFill="1" applyBorder="1" applyAlignment="1">
      <alignment horizontal="center" vertical="center" wrapText="1"/>
    </xf>
    <xf numFmtId="0" fontId="13" fillId="9" borderId="58" xfId="0" applyFont="1" applyFill="1" applyBorder="1" applyAlignment="1">
      <alignment horizontal="center" vertical="center" wrapText="1"/>
    </xf>
    <xf numFmtId="0" fontId="13" fillId="9" borderId="62" xfId="0" applyFont="1" applyFill="1" applyBorder="1" applyAlignment="1">
      <alignment horizontal="center" vertical="center" wrapText="1"/>
    </xf>
    <xf numFmtId="0" fontId="13" fillId="9" borderId="63" xfId="0" applyFont="1" applyFill="1" applyBorder="1" applyAlignment="1">
      <alignment horizontal="center" vertical="center" wrapText="1"/>
    </xf>
    <xf numFmtId="0" fontId="13" fillId="9" borderId="64" xfId="0" applyFont="1" applyFill="1" applyBorder="1" applyAlignment="1">
      <alignment horizontal="center" vertical="center" wrapText="1"/>
    </xf>
    <xf numFmtId="3" fontId="12" fillId="3" borderId="10" xfId="0" applyNumberFormat="1" applyFont="1" applyFill="1" applyBorder="1" applyAlignment="1">
      <alignment horizontal="center" vertical="center"/>
    </xf>
    <xf numFmtId="3" fontId="12" fillId="3" borderId="11" xfId="0" applyNumberFormat="1" applyFont="1" applyFill="1" applyBorder="1" applyAlignment="1">
      <alignment horizontal="center" vertical="center"/>
    </xf>
    <xf numFmtId="3" fontId="12" fillId="5" borderId="10" xfId="0" applyNumberFormat="1" applyFont="1" applyFill="1" applyBorder="1" applyAlignment="1">
      <alignment horizontal="center" vertical="center" wrapText="1"/>
    </xf>
    <xf numFmtId="3" fontId="12" fillId="5" borderId="11" xfId="0" applyNumberFormat="1" applyFont="1" applyFill="1" applyBorder="1" applyAlignment="1">
      <alignment horizontal="center" vertical="center" wrapText="1"/>
    </xf>
    <xf numFmtId="3" fontId="12" fillId="6" borderId="10" xfId="0" applyNumberFormat="1" applyFont="1" applyFill="1" applyBorder="1" applyAlignment="1">
      <alignment horizontal="center" vertical="center" wrapText="1"/>
    </xf>
    <xf numFmtId="3" fontId="12" fillId="6" borderId="11" xfId="0" applyNumberFormat="1" applyFont="1" applyFill="1" applyBorder="1" applyAlignment="1">
      <alignment horizontal="center" vertical="center" wrapText="1"/>
    </xf>
    <xf numFmtId="3" fontId="12" fillId="3" borderId="65" xfId="0" applyNumberFormat="1" applyFont="1" applyFill="1" applyBorder="1" applyAlignment="1">
      <alignment horizontal="center" vertical="center"/>
    </xf>
    <xf numFmtId="3" fontId="12" fillId="3" borderId="66" xfId="0" applyNumberFormat="1" applyFont="1" applyFill="1" applyBorder="1" applyAlignment="1">
      <alignment horizontal="center" vertical="center"/>
    </xf>
    <xf numFmtId="3" fontId="12" fillId="7" borderId="10" xfId="0" applyNumberFormat="1" applyFont="1" applyFill="1" applyBorder="1" applyAlignment="1">
      <alignment horizontal="center" vertical="center"/>
    </xf>
    <xf numFmtId="3" fontId="12" fillId="7" borderId="16" xfId="0" applyNumberFormat="1" applyFont="1" applyFill="1" applyBorder="1" applyAlignment="1">
      <alignment horizontal="center" vertical="center"/>
    </xf>
    <xf numFmtId="3" fontId="12" fillId="7" borderId="10" xfId="0" applyNumberFormat="1" applyFont="1" applyFill="1" applyBorder="1" applyAlignment="1">
      <alignment horizontal="center" vertical="center" wrapText="1"/>
    </xf>
    <xf numFmtId="3" fontId="12" fillId="7" borderId="11" xfId="0" applyNumberFormat="1" applyFont="1" applyFill="1" applyBorder="1" applyAlignment="1">
      <alignment horizontal="center" vertical="center" wrapText="1"/>
    </xf>
    <xf numFmtId="3" fontId="12" fillId="7" borderId="87" xfId="0" applyNumberFormat="1" applyFont="1" applyFill="1" applyBorder="1" applyAlignment="1">
      <alignment horizontal="center" vertical="center" wrapText="1"/>
    </xf>
    <xf numFmtId="3" fontId="12" fillId="7" borderId="88" xfId="0" applyNumberFormat="1" applyFont="1" applyFill="1" applyBorder="1" applyAlignment="1">
      <alignment horizontal="center" vertical="center" wrapText="1"/>
    </xf>
    <xf numFmtId="165" fontId="9" fillId="9" borderId="19" xfId="0" applyNumberFormat="1" applyFont="1" applyFill="1" applyBorder="1" applyAlignment="1">
      <alignment horizontal="center"/>
    </xf>
    <xf numFmtId="165" fontId="9" fillId="9" borderId="20" xfId="0" applyNumberFormat="1" applyFont="1" applyFill="1" applyBorder="1" applyAlignment="1">
      <alignment horizontal="center"/>
    </xf>
    <xf numFmtId="165" fontId="9" fillId="9" borderId="104" xfId="0" applyNumberFormat="1" applyFont="1" applyFill="1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43" fontId="1" fillId="0" borderId="0" xfId="7" applyFont="1" applyFill="1" applyAlignment="1">
      <alignment horizontal="center"/>
    </xf>
    <xf numFmtId="43" fontId="1" fillId="0" borderId="0" xfId="7" applyFont="1" applyFill="1"/>
    <xf numFmtId="172" fontId="9" fillId="0" borderId="0" xfId="7" applyNumberFormat="1" applyFont="1" applyFill="1" applyAlignment="1">
      <alignment horizontal="center"/>
    </xf>
    <xf numFmtId="43" fontId="9" fillId="0" borderId="0" xfId="7" applyFont="1" applyFill="1" applyAlignment="1">
      <alignment horizontal="center"/>
    </xf>
  </cellXfs>
  <cellStyles count="8">
    <cellStyle name="Euro" xfId="4"/>
    <cellStyle name="Hyperlink" xfId="3" builtinId="8"/>
    <cellStyle name="Komma" xfId="7" builtinId="3"/>
    <cellStyle name="Normal_CoalTimeSeries" xfId="5"/>
    <cellStyle name="Prozent" xfId="1" builtinId="5"/>
    <cellStyle name="Prozent 2" xfId="6"/>
    <cellStyle name="Standard" xfId="0" builtinId="0"/>
    <cellStyle name="Standard 2" xfId="2"/>
  </cellStyles>
  <dxfs count="0"/>
  <tableStyles count="0" defaultTableStyle="TableStyleMedium9" defaultPivotStyle="PivotStyleLight16"/>
  <colors>
    <mruColors>
      <color rgb="FF00FF00"/>
      <color rgb="FF0099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2" name="Picture 1" descr="Kopfzeil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0"/>
          <a:ext cx="21621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tistik.at/" TargetMode="External"/><Relationship Id="rId2" Type="http://schemas.openxmlformats.org/officeDocument/2006/relationships/hyperlink" Target="http://www.statistik.gv.at/" TargetMode="External"/><Relationship Id="rId1" Type="http://schemas.openxmlformats.org/officeDocument/2006/relationships/hyperlink" Target="http://www.statistik.gv.at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manfred.gollner@statistik.gv.a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workbookViewId="0">
      <selection activeCell="A2" sqref="A2"/>
    </sheetView>
  </sheetViews>
  <sheetFormatPr baseColWidth="10" defaultRowHeight="14.25"/>
  <cols>
    <col min="1" max="1" width="28.875" style="160" customWidth="1"/>
    <col min="2" max="2" width="11" style="160"/>
    <col min="3" max="3" width="11.875" style="160" customWidth="1"/>
    <col min="4" max="16384" width="11" style="160"/>
  </cols>
  <sheetData>
    <row r="1" spans="1:8" ht="36" customHeight="1">
      <c r="A1" s="270" t="s">
        <v>125</v>
      </c>
      <c r="B1" s="271"/>
      <c r="C1" s="271"/>
      <c r="D1" s="271"/>
      <c r="E1" s="271"/>
      <c r="F1" s="271"/>
      <c r="G1" s="271"/>
      <c r="H1" s="271"/>
    </row>
    <row r="2" spans="1:8">
      <c r="A2" s="270" t="s">
        <v>126</v>
      </c>
      <c r="B2" s="272"/>
      <c r="C2" s="272"/>
      <c r="D2" s="273"/>
      <c r="E2" s="274"/>
      <c r="F2" s="272"/>
      <c r="G2" s="272"/>
      <c r="H2" s="272"/>
    </row>
    <row r="3" spans="1:8">
      <c r="A3" s="275" t="s">
        <v>127</v>
      </c>
      <c r="B3" s="272"/>
      <c r="C3" s="272"/>
      <c r="D3" s="273"/>
      <c r="E3" s="274"/>
      <c r="F3" s="272"/>
      <c r="G3" s="272"/>
      <c r="H3" s="272"/>
    </row>
    <row r="4" spans="1:8">
      <c r="A4" s="275" t="s">
        <v>128</v>
      </c>
      <c r="B4" s="272"/>
      <c r="C4" s="272"/>
      <c r="D4" s="273"/>
      <c r="E4" s="274"/>
      <c r="F4" s="272"/>
      <c r="G4" s="272"/>
      <c r="H4" s="272"/>
    </row>
    <row r="5" spans="1:8">
      <c r="A5" s="275" t="s">
        <v>129</v>
      </c>
      <c r="B5" s="272"/>
      <c r="C5" s="272"/>
      <c r="D5" s="273"/>
      <c r="E5" s="274"/>
      <c r="F5" s="272"/>
      <c r="G5" s="272"/>
      <c r="H5" s="272"/>
    </row>
    <row r="6" spans="1:8">
      <c r="A6" s="276" t="s">
        <v>130</v>
      </c>
      <c r="B6" s="272"/>
      <c r="C6" s="272"/>
      <c r="D6" s="273"/>
      <c r="E6" s="274"/>
      <c r="F6" s="272"/>
      <c r="G6" s="272"/>
      <c r="H6" s="272"/>
    </row>
    <row r="7" spans="1:8">
      <c r="A7" s="275" t="s">
        <v>131</v>
      </c>
      <c r="B7" s="272"/>
      <c r="C7" s="272"/>
      <c r="D7" s="273"/>
      <c r="E7" s="274"/>
      <c r="F7" s="272"/>
      <c r="G7" s="272"/>
      <c r="H7" s="272"/>
    </row>
    <row r="8" spans="1:8">
      <c r="A8" s="276" t="s">
        <v>132</v>
      </c>
      <c r="B8" s="275"/>
      <c r="C8" s="275"/>
      <c r="D8" s="275"/>
      <c r="E8" s="275"/>
      <c r="F8" s="275"/>
      <c r="G8" s="275"/>
      <c r="H8" s="275"/>
    </row>
    <row r="9" spans="1:8" ht="30">
      <c r="A9" s="277"/>
      <c r="B9" s="277"/>
      <c r="C9" s="295" t="s">
        <v>133</v>
      </c>
      <c r="D9" s="277"/>
      <c r="E9" s="277"/>
      <c r="F9" s="277"/>
      <c r="G9" s="277"/>
      <c r="H9" s="277"/>
    </row>
    <row r="10" spans="1:8">
      <c r="A10" s="277"/>
      <c r="B10" s="277"/>
      <c r="C10" s="277"/>
      <c r="D10" s="277"/>
      <c r="E10" s="277"/>
      <c r="F10" s="277"/>
      <c r="G10" s="277"/>
      <c r="H10" s="277"/>
    </row>
    <row r="11" spans="1:8">
      <c r="A11" s="278"/>
      <c r="B11" s="279"/>
      <c r="C11" s="279"/>
      <c r="D11" s="277"/>
      <c r="E11" s="277"/>
      <c r="F11" s="277"/>
      <c r="G11" s="277"/>
      <c r="H11" s="277"/>
    </row>
    <row r="12" spans="1:8" ht="35.25">
      <c r="A12" s="279"/>
      <c r="B12" s="255"/>
      <c r="C12" s="280"/>
      <c r="D12" s="277"/>
      <c r="E12" s="277"/>
      <c r="F12" s="277"/>
      <c r="G12" s="277"/>
      <c r="H12" s="277"/>
    </row>
    <row r="13" spans="1:8" ht="23.25">
      <c r="A13" s="278"/>
      <c r="B13" s="255"/>
      <c r="C13" s="281" t="s">
        <v>171</v>
      </c>
      <c r="D13" s="277"/>
      <c r="E13" s="282"/>
      <c r="F13" s="277"/>
      <c r="G13" s="277"/>
      <c r="H13" s="277"/>
    </row>
    <row r="14" spans="1:8">
      <c r="A14" s="278"/>
      <c r="B14" s="255"/>
      <c r="C14" s="255"/>
      <c r="D14" s="277"/>
      <c r="E14" s="282"/>
      <c r="F14" s="277"/>
      <c r="G14" s="277"/>
      <c r="H14" s="277"/>
    </row>
    <row r="15" spans="1:8">
      <c r="A15" s="278"/>
      <c r="B15" s="255"/>
      <c r="C15" s="255"/>
      <c r="D15" s="277"/>
      <c r="E15" s="282"/>
      <c r="F15" s="277"/>
      <c r="G15" s="277"/>
      <c r="H15" s="277"/>
    </row>
    <row r="16" spans="1:8">
      <c r="A16" s="278"/>
      <c r="C16" s="283" t="s">
        <v>172</v>
      </c>
      <c r="D16" s="277"/>
      <c r="E16" s="282"/>
      <c r="F16" s="277"/>
      <c r="G16" s="277"/>
      <c r="H16" s="277"/>
    </row>
    <row r="17" spans="1:8">
      <c r="A17" s="278"/>
      <c r="B17" s="284"/>
      <c r="C17" s="294" t="s">
        <v>173</v>
      </c>
      <c r="D17" s="277"/>
      <c r="E17" s="277"/>
      <c r="F17" s="277"/>
      <c r="G17" s="277"/>
      <c r="H17" s="277"/>
    </row>
    <row r="18" spans="1:8">
      <c r="A18" s="285"/>
      <c r="B18" s="255"/>
      <c r="C18" s="255"/>
      <c r="D18" s="277"/>
      <c r="E18" s="282"/>
      <c r="F18" s="277"/>
      <c r="G18" s="277"/>
      <c r="H18" s="277"/>
    </row>
    <row r="19" spans="1:8">
      <c r="A19" s="278"/>
      <c r="B19" s="255"/>
      <c r="C19" s="255"/>
      <c r="D19" s="277"/>
      <c r="E19" s="282"/>
      <c r="F19" s="277"/>
      <c r="G19" s="277"/>
      <c r="H19" s="277"/>
    </row>
    <row r="20" spans="1:8">
      <c r="A20" s="278"/>
      <c r="B20" s="255"/>
      <c r="C20" s="255"/>
      <c r="D20" s="277"/>
      <c r="E20" s="282"/>
      <c r="F20" s="277"/>
      <c r="G20" s="277"/>
      <c r="H20" s="277"/>
    </row>
    <row r="21" spans="1:8">
      <c r="A21" s="278"/>
      <c r="B21" s="255"/>
      <c r="C21" s="255"/>
      <c r="D21" s="277"/>
      <c r="E21" s="282"/>
      <c r="F21" s="277"/>
      <c r="G21" s="277"/>
      <c r="H21" s="277"/>
    </row>
    <row r="22" spans="1:8">
      <c r="A22" s="278"/>
      <c r="B22" s="255"/>
      <c r="C22" s="255"/>
      <c r="D22" s="277"/>
      <c r="E22" s="282"/>
      <c r="F22" s="277"/>
      <c r="G22" s="277"/>
      <c r="H22" s="277"/>
    </row>
    <row r="23" spans="1:8">
      <c r="A23" s="278"/>
      <c r="B23" s="255"/>
      <c r="C23" s="255"/>
      <c r="D23" s="277"/>
      <c r="E23" s="282"/>
      <c r="F23" s="277"/>
      <c r="G23" s="277"/>
      <c r="H23" s="277"/>
    </row>
    <row r="24" spans="1:8">
      <c r="A24" s="278"/>
      <c r="B24" s="255"/>
      <c r="C24" s="255"/>
      <c r="D24" s="277"/>
      <c r="E24" s="282"/>
      <c r="F24" s="277"/>
      <c r="G24" s="277"/>
      <c r="H24" s="277"/>
    </row>
    <row r="25" spans="1:8">
      <c r="A25" s="278"/>
      <c r="B25" s="255"/>
      <c r="C25" s="255"/>
      <c r="D25" s="277"/>
      <c r="E25" s="277"/>
      <c r="F25" s="277"/>
      <c r="G25" s="277"/>
      <c r="H25" s="277"/>
    </row>
    <row r="26" spans="1:8">
      <c r="A26" s="286"/>
      <c r="B26" s="255"/>
      <c r="C26" s="255"/>
      <c r="D26" s="277"/>
      <c r="E26" s="277"/>
      <c r="F26" s="277"/>
      <c r="G26" s="277"/>
      <c r="H26" s="277"/>
    </row>
    <row r="27" spans="1:8">
      <c r="A27" s="286"/>
      <c r="B27" s="255"/>
      <c r="C27" s="255"/>
      <c r="D27" s="277"/>
      <c r="E27" s="277"/>
      <c r="F27" s="277"/>
      <c r="G27" s="277"/>
      <c r="H27" s="277"/>
    </row>
    <row r="28" spans="1:8">
      <c r="A28" s="286"/>
      <c r="B28" s="255"/>
      <c r="C28" s="255"/>
      <c r="D28" s="277"/>
      <c r="E28" s="277"/>
      <c r="F28" s="277"/>
      <c r="G28" s="277"/>
      <c r="H28" s="277"/>
    </row>
    <row r="29" spans="1:8">
      <c r="A29" s="286"/>
      <c r="B29" s="277"/>
      <c r="C29" s="277"/>
      <c r="D29" s="277"/>
      <c r="E29" s="277"/>
      <c r="F29" s="277"/>
      <c r="G29" s="277"/>
      <c r="H29" s="277"/>
    </row>
  </sheetData>
  <hyperlinks>
    <hyperlink ref="A1" r:id="rId1"/>
    <hyperlink ref="A2" r:id="rId2"/>
    <hyperlink ref="A6" r:id="rId3" display="Internet: www.astatistik.at"/>
    <hyperlink ref="A8" r:id="rId4"/>
  </hyperlinks>
  <pageMargins left="0.7" right="0.7" top="0.78740157499999996" bottom="0.78740157499999996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160" customWidth="1"/>
    <col min="2" max="9" width="16.625" style="168" customWidth="1"/>
    <col min="10" max="10" width="11.625" style="160" customWidth="1"/>
    <col min="11" max="11" width="39.5" style="160" customWidth="1"/>
    <col min="12" max="19" width="16.625" style="168" customWidth="1"/>
    <col min="20" max="20" width="11.625" style="160" customWidth="1"/>
    <col min="21" max="21" width="41" style="160" customWidth="1"/>
    <col min="22" max="23" width="16.625" style="168" customWidth="1"/>
    <col min="24" max="24" width="23.5" style="168" customWidth="1"/>
    <col min="25" max="26" width="16.625" style="168" customWidth="1"/>
    <col min="27" max="27" width="20.5" style="168" customWidth="1"/>
    <col min="28" max="31" width="16.625" style="168" customWidth="1"/>
    <col min="32" max="32" width="21.5" style="168" customWidth="1"/>
    <col min="33" max="34" width="16.625" style="168" customWidth="1"/>
    <col min="35" max="35" width="16.625" style="169" customWidth="1"/>
    <col min="36" max="42" width="16.625" style="160" customWidth="1"/>
    <col min="43" max="50" width="8.625" style="160" customWidth="1"/>
    <col min="51" max="51" width="11" style="160"/>
    <col min="52" max="52" width="22.25" style="160" customWidth="1"/>
    <col min="53" max="53" width="3" style="161" customWidth="1"/>
    <col min="54" max="66" width="8.625" style="160" customWidth="1"/>
    <col min="67" max="68" width="11" style="160"/>
    <col min="69" max="69" width="25.625" style="160" customWidth="1"/>
    <col min="70" max="70" width="4.375" style="161" customWidth="1"/>
    <col min="71" max="84" width="8.625" style="160" customWidth="1"/>
    <col min="85" max="85" width="11" style="23" customWidth="1"/>
    <col min="86" max="88" width="11" style="160"/>
    <col min="89" max="101" width="8.625" style="160" customWidth="1"/>
    <col min="102" max="16384" width="11" style="160"/>
  </cols>
  <sheetData>
    <row r="1" spans="1:85" ht="15" customHeight="1" thickTop="1">
      <c r="A1" s="326" t="s">
        <v>168</v>
      </c>
      <c r="B1" s="327"/>
      <c r="C1" s="327"/>
      <c r="D1" s="327"/>
      <c r="E1" s="327"/>
      <c r="F1" s="327"/>
      <c r="G1" s="327"/>
      <c r="H1" s="327"/>
      <c r="I1" s="328"/>
      <c r="K1" s="335" t="s">
        <v>169</v>
      </c>
      <c r="L1" s="336"/>
      <c r="M1" s="336"/>
      <c r="N1" s="336"/>
      <c r="O1" s="336"/>
      <c r="P1" s="336"/>
      <c r="Q1" s="336"/>
      <c r="R1" s="336"/>
      <c r="S1" s="337"/>
      <c r="U1" s="344" t="s">
        <v>170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>
      <c r="A4" s="162"/>
      <c r="B4" s="162"/>
      <c r="C4" s="162"/>
      <c r="D4" s="162"/>
      <c r="E4" s="162"/>
      <c r="F4" s="162"/>
      <c r="G4" s="162"/>
      <c r="H4" s="162"/>
      <c r="I4" s="162"/>
      <c r="K4" s="162"/>
      <c r="L4" s="162"/>
      <c r="M4" s="162"/>
      <c r="N4" s="162"/>
      <c r="O4" s="162"/>
      <c r="P4" s="162"/>
      <c r="Q4" s="162"/>
      <c r="R4" s="162"/>
      <c r="S4" s="162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</row>
    <row r="5" spans="1:85" ht="28.5">
      <c r="A5" s="353" t="s">
        <v>90</v>
      </c>
      <c r="B5" s="164" t="s">
        <v>0</v>
      </c>
      <c r="C5" s="164" t="s">
        <v>1</v>
      </c>
      <c r="D5" s="164" t="s">
        <v>2</v>
      </c>
      <c r="E5" s="164" t="s">
        <v>3</v>
      </c>
      <c r="F5" s="164" t="s">
        <v>27</v>
      </c>
      <c r="G5" s="164" t="s">
        <v>4</v>
      </c>
      <c r="H5" s="164" t="s">
        <v>5</v>
      </c>
      <c r="I5" s="165" t="s">
        <v>6</v>
      </c>
      <c r="K5" s="355" t="s">
        <v>90</v>
      </c>
      <c r="L5" s="166" t="s">
        <v>0</v>
      </c>
      <c r="M5" s="166" t="s">
        <v>1</v>
      </c>
      <c r="N5" s="166" t="s">
        <v>2</v>
      </c>
      <c r="O5" s="166" t="s">
        <v>3</v>
      </c>
      <c r="P5" s="166" t="s">
        <v>27</v>
      </c>
      <c r="Q5" s="166" t="s">
        <v>4</v>
      </c>
      <c r="R5" s="166" t="s">
        <v>5</v>
      </c>
      <c r="S5" s="167" t="s">
        <v>6</v>
      </c>
      <c r="U5" s="168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9"/>
      <c r="AJ5" s="169"/>
      <c r="AR5" s="161"/>
      <c r="BA5" s="160"/>
      <c r="BI5" s="161"/>
      <c r="BR5" s="160"/>
      <c r="BX5" s="23"/>
      <c r="CG5" s="160"/>
    </row>
    <row r="6" spans="1:85" ht="15">
      <c r="A6" s="354" t="s">
        <v>87</v>
      </c>
      <c r="B6" s="318" t="s">
        <v>69</v>
      </c>
      <c r="C6" s="319"/>
      <c r="D6" s="319"/>
      <c r="E6" s="319"/>
      <c r="F6" s="319"/>
      <c r="G6" s="319"/>
      <c r="H6" s="319"/>
      <c r="I6" s="320"/>
      <c r="K6" s="356" t="s">
        <v>87</v>
      </c>
      <c r="L6" s="321" t="s">
        <v>69</v>
      </c>
      <c r="M6" s="322"/>
      <c r="N6" s="322"/>
      <c r="O6" s="322"/>
      <c r="P6" s="322"/>
      <c r="Q6" s="322"/>
      <c r="R6" s="322"/>
      <c r="S6" s="323"/>
      <c r="U6" s="168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9"/>
      <c r="AJ6" s="169"/>
      <c r="AR6" s="161"/>
      <c r="BA6" s="160"/>
      <c r="BI6" s="161"/>
      <c r="BR6" s="160"/>
      <c r="BX6" s="23"/>
      <c r="CG6" s="160"/>
    </row>
    <row r="7" spans="1:85" ht="15">
      <c r="A7" s="170" t="s">
        <v>7</v>
      </c>
      <c r="B7" s="36">
        <f>B33+B85</f>
        <v>3.0624647863317893</v>
      </c>
      <c r="C7" s="36">
        <f>C33+C85</f>
        <v>0</v>
      </c>
      <c r="D7" s="36">
        <f>D33+D85</f>
        <v>1.3361871887693425E-2</v>
      </c>
      <c r="E7" s="36">
        <f>E33+E85</f>
        <v>0</v>
      </c>
      <c r="F7" s="171">
        <f>F59+F85</f>
        <v>0.27802122246512351</v>
      </c>
      <c r="G7" s="36">
        <f>G33+G85</f>
        <v>0</v>
      </c>
      <c r="H7" s="36">
        <f>H33+H85</f>
        <v>0</v>
      </c>
      <c r="I7" s="173">
        <f>SUM(B7:H7)</f>
        <v>3.3538478806846062</v>
      </c>
      <c r="J7" s="168"/>
      <c r="K7" s="174" t="s">
        <v>7</v>
      </c>
      <c r="L7" s="36">
        <f>L33+L85</f>
        <v>3.0624647863317893</v>
      </c>
      <c r="M7" s="36">
        <f t="shared" ref="M7:O7" si="0">M33+M85</f>
        <v>0</v>
      </c>
      <c r="N7" s="36">
        <f t="shared" si="0"/>
        <v>1.3361871887693425E-2</v>
      </c>
      <c r="O7" s="36">
        <f t="shared" si="0"/>
        <v>0</v>
      </c>
      <c r="P7" s="42">
        <f>P59+P85+P33</f>
        <v>0.27802122246512351</v>
      </c>
      <c r="Q7" s="36">
        <f t="shared" ref="Q7:R22" si="1">Q33+Q85</f>
        <v>0</v>
      </c>
      <c r="R7" s="36">
        <f t="shared" si="1"/>
        <v>0</v>
      </c>
      <c r="S7" s="177">
        <f>SUM(L7:R7)</f>
        <v>3.3538478806846062</v>
      </c>
      <c r="T7" s="168" t="str">
        <f>IF(ABS(S7-I7)&gt;0.01,S7-I7,"")</f>
        <v/>
      </c>
      <c r="U7" s="168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9"/>
      <c r="AJ7" s="169"/>
      <c r="AR7" s="161"/>
      <c r="BA7" s="160"/>
      <c r="BI7" s="161"/>
      <c r="BR7" s="160"/>
      <c r="BX7" s="23"/>
      <c r="CG7" s="160"/>
    </row>
    <row r="8" spans="1:85" ht="15">
      <c r="A8" s="178" t="s">
        <v>8</v>
      </c>
      <c r="B8" s="39">
        <f t="shared" ref="B8:E23" si="2">B34+B86</f>
        <v>3.5127684141403055</v>
      </c>
      <c r="C8" s="39">
        <f t="shared" si="2"/>
        <v>0</v>
      </c>
      <c r="D8" s="39">
        <f t="shared" si="2"/>
        <v>0</v>
      </c>
      <c r="E8" s="39">
        <f t="shared" si="2"/>
        <v>0</v>
      </c>
      <c r="F8" s="179">
        <f t="shared" ref="F8:F27" si="3">F60+F86</f>
        <v>0</v>
      </c>
      <c r="G8" s="39">
        <f t="shared" ref="G8:H23" si="4">G34+G86</f>
        <v>0</v>
      </c>
      <c r="H8" s="39">
        <f t="shared" si="4"/>
        <v>0</v>
      </c>
      <c r="I8" s="181">
        <f t="shared" ref="I8:I27" si="5">SUM(B8:H8)</f>
        <v>3.5127684141403055</v>
      </c>
      <c r="J8" s="168"/>
      <c r="K8" s="182" t="s">
        <v>8</v>
      </c>
      <c r="L8" s="87">
        <f t="shared" ref="L8:O23" si="6">L34+L86</f>
        <v>3.5127684141403055</v>
      </c>
      <c r="M8" s="87">
        <f t="shared" si="6"/>
        <v>0</v>
      </c>
      <c r="N8" s="87">
        <f t="shared" si="6"/>
        <v>0</v>
      </c>
      <c r="O8" s="87">
        <f t="shared" si="6"/>
        <v>0</v>
      </c>
      <c r="P8" s="87">
        <f t="shared" ref="P8:P27" si="7">P60+P86+P34</f>
        <v>0</v>
      </c>
      <c r="Q8" s="87">
        <f t="shared" si="1"/>
        <v>0</v>
      </c>
      <c r="R8" s="87">
        <f t="shared" si="1"/>
        <v>0</v>
      </c>
      <c r="S8" s="185">
        <f t="shared" ref="S8:S27" si="8">SUM(L8:R8)</f>
        <v>3.5127684141403055</v>
      </c>
      <c r="T8" s="168" t="str">
        <f t="shared" ref="T8:T24" si="9">IF(ABS(S8-I8)&gt;0.01,S8-I8,"")</f>
        <v/>
      </c>
      <c r="U8" s="168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9"/>
      <c r="AJ8" s="169"/>
      <c r="AR8" s="161"/>
      <c r="BA8" s="160"/>
      <c r="BI8" s="161"/>
      <c r="BR8" s="160"/>
      <c r="BX8" s="23"/>
      <c r="CG8" s="160"/>
    </row>
    <row r="9" spans="1:85" ht="15">
      <c r="A9" s="186" t="s">
        <v>10</v>
      </c>
      <c r="B9" s="42">
        <f t="shared" si="2"/>
        <v>2.6791474288244794</v>
      </c>
      <c r="C9" s="42">
        <f t="shared" si="2"/>
        <v>0</v>
      </c>
      <c r="D9" s="42">
        <f t="shared" si="2"/>
        <v>1.1330240992811202</v>
      </c>
      <c r="E9" s="42">
        <f t="shared" si="2"/>
        <v>0</v>
      </c>
      <c r="F9" s="175">
        <f t="shared" si="3"/>
        <v>0</v>
      </c>
      <c r="G9" s="42">
        <f t="shared" si="4"/>
        <v>0</v>
      </c>
      <c r="H9" s="42">
        <f t="shared" si="4"/>
        <v>0</v>
      </c>
      <c r="I9" s="173">
        <f t="shared" si="5"/>
        <v>3.8121715281055994</v>
      </c>
      <c r="J9" s="168"/>
      <c r="K9" s="174" t="s">
        <v>10</v>
      </c>
      <c r="L9" s="42">
        <f t="shared" si="6"/>
        <v>2.6791474288244794</v>
      </c>
      <c r="M9" s="42">
        <f t="shared" si="6"/>
        <v>0</v>
      </c>
      <c r="N9" s="42">
        <f t="shared" si="6"/>
        <v>1.1330240992811202</v>
      </c>
      <c r="O9" s="42">
        <f t="shared" si="6"/>
        <v>0</v>
      </c>
      <c r="P9" s="42">
        <f t="shared" si="7"/>
        <v>0</v>
      </c>
      <c r="Q9" s="42">
        <f t="shared" si="1"/>
        <v>0</v>
      </c>
      <c r="R9" s="42">
        <f t="shared" si="1"/>
        <v>0</v>
      </c>
      <c r="S9" s="177">
        <f t="shared" si="8"/>
        <v>3.8121715281055994</v>
      </c>
      <c r="T9" s="168" t="str">
        <f t="shared" si="9"/>
        <v/>
      </c>
      <c r="U9" s="168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9"/>
      <c r="AJ9" s="169"/>
      <c r="AR9" s="161"/>
      <c r="BA9" s="160"/>
      <c r="BI9" s="161"/>
      <c r="BR9" s="160"/>
      <c r="BX9" s="23"/>
      <c r="CG9" s="160"/>
    </row>
    <row r="10" spans="1:85" ht="15">
      <c r="A10" s="178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179">
        <f t="shared" si="3"/>
        <v>0</v>
      </c>
      <c r="G10" s="39">
        <f t="shared" si="4"/>
        <v>0</v>
      </c>
      <c r="H10" s="39">
        <f t="shared" si="4"/>
        <v>0</v>
      </c>
      <c r="I10" s="181">
        <f t="shared" si="5"/>
        <v>0</v>
      </c>
      <c r="J10" s="168"/>
      <c r="K10" s="182" t="s">
        <v>56</v>
      </c>
      <c r="L10" s="87">
        <f t="shared" si="6"/>
        <v>0</v>
      </c>
      <c r="M10" s="87">
        <f t="shared" si="6"/>
        <v>0</v>
      </c>
      <c r="N10" s="87">
        <f t="shared" si="6"/>
        <v>0</v>
      </c>
      <c r="O10" s="87">
        <f t="shared" si="6"/>
        <v>0</v>
      </c>
      <c r="P10" s="87">
        <f t="shared" si="7"/>
        <v>0</v>
      </c>
      <c r="Q10" s="87">
        <f t="shared" si="1"/>
        <v>0</v>
      </c>
      <c r="R10" s="87">
        <f t="shared" si="1"/>
        <v>0</v>
      </c>
      <c r="S10" s="185">
        <f t="shared" si="8"/>
        <v>0</v>
      </c>
      <c r="T10" s="168" t="str">
        <f t="shared" si="9"/>
        <v/>
      </c>
      <c r="U10" s="168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9"/>
      <c r="AJ10" s="169"/>
      <c r="AR10" s="161"/>
      <c r="BA10" s="160"/>
      <c r="BI10" s="161"/>
      <c r="BR10" s="160"/>
      <c r="BX10" s="23"/>
      <c r="CG10" s="160"/>
    </row>
    <row r="11" spans="1:85" ht="15">
      <c r="A11" s="186" t="s">
        <v>16</v>
      </c>
      <c r="B11" s="42">
        <f t="shared" si="2"/>
        <v>104.21084201265512</v>
      </c>
      <c r="C11" s="42">
        <f t="shared" si="2"/>
        <v>23.573483794814535</v>
      </c>
      <c r="D11" s="42">
        <f t="shared" si="2"/>
        <v>30.133145047343735</v>
      </c>
      <c r="E11" s="42">
        <f t="shared" si="2"/>
        <v>3.9280496642134004</v>
      </c>
      <c r="F11" s="175">
        <f t="shared" si="3"/>
        <v>0</v>
      </c>
      <c r="G11" s="42">
        <f t="shared" si="4"/>
        <v>0</v>
      </c>
      <c r="H11" s="42">
        <f t="shared" si="4"/>
        <v>0</v>
      </c>
      <c r="I11" s="173">
        <f t="shared" si="5"/>
        <v>161.84552051902679</v>
      </c>
      <c r="J11" s="168"/>
      <c r="K11" s="174" t="s">
        <v>16</v>
      </c>
      <c r="L11" s="42">
        <f t="shared" si="6"/>
        <v>104.21084201265512</v>
      </c>
      <c r="M11" s="42">
        <f t="shared" si="6"/>
        <v>23.573483794814535</v>
      </c>
      <c r="N11" s="42">
        <f t="shared" si="6"/>
        <v>30.133145047343735</v>
      </c>
      <c r="O11" s="42">
        <f t="shared" si="6"/>
        <v>3.9280496642134004</v>
      </c>
      <c r="P11" s="42">
        <f t="shared" si="7"/>
        <v>0</v>
      </c>
      <c r="Q11" s="42">
        <f t="shared" si="1"/>
        <v>0</v>
      </c>
      <c r="R11" s="42">
        <f t="shared" si="1"/>
        <v>0</v>
      </c>
      <c r="S11" s="177">
        <f t="shared" si="8"/>
        <v>161.84552051902679</v>
      </c>
      <c r="T11" s="168" t="str">
        <f t="shared" si="9"/>
        <v/>
      </c>
      <c r="U11" s="168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9"/>
      <c r="AJ11" s="169"/>
      <c r="AR11" s="161"/>
      <c r="BA11" s="160"/>
      <c r="BI11" s="161"/>
      <c r="BR11" s="160"/>
      <c r="BX11" s="23"/>
      <c r="CG11" s="160"/>
    </row>
    <row r="12" spans="1:85" ht="15">
      <c r="A12" s="178" t="s">
        <v>15</v>
      </c>
      <c r="B12" s="39">
        <f t="shared" si="2"/>
        <v>2474.2424242378552</v>
      </c>
      <c r="C12" s="39">
        <f t="shared" si="2"/>
        <v>26.241932327027566</v>
      </c>
      <c r="D12" s="39">
        <f t="shared" si="2"/>
        <v>169.37813847157582</v>
      </c>
      <c r="E12" s="39">
        <f t="shared" si="2"/>
        <v>0</v>
      </c>
      <c r="F12" s="179">
        <f t="shared" si="3"/>
        <v>0</v>
      </c>
      <c r="G12" s="39">
        <f t="shared" si="4"/>
        <v>0</v>
      </c>
      <c r="H12" s="39">
        <f t="shared" si="4"/>
        <v>0</v>
      </c>
      <c r="I12" s="181">
        <f t="shared" si="5"/>
        <v>2669.8624950364583</v>
      </c>
      <c r="J12" s="168"/>
      <c r="K12" s="182" t="s">
        <v>15</v>
      </c>
      <c r="L12" s="87">
        <f t="shared" si="6"/>
        <v>2474.2424242378552</v>
      </c>
      <c r="M12" s="87">
        <f t="shared" si="6"/>
        <v>26.241932327027566</v>
      </c>
      <c r="N12" s="87">
        <f t="shared" si="6"/>
        <v>169.37813847157582</v>
      </c>
      <c r="O12" s="87">
        <f t="shared" si="6"/>
        <v>0</v>
      </c>
      <c r="P12" s="87">
        <f t="shared" si="7"/>
        <v>0</v>
      </c>
      <c r="Q12" s="87">
        <f t="shared" si="1"/>
        <v>0</v>
      </c>
      <c r="R12" s="87">
        <f t="shared" si="1"/>
        <v>0</v>
      </c>
      <c r="S12" s="185">
        <f t="shared" si="8"/>
        <v>2669.8624950364583</v>
      </c>
      <c r="T12" s="168" t="str">
        <f t="shared" si="9"/>
        <v/>
      </c>
      <c r="U12" s="168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9"/>
      <c r="AJ12" s="169"/>
      <c r="AR12" s="161"/>
      <c r="BA12" s="160"/>
      <c r="BI12" s="161"/>
      <c r="BR12" s="160"/>
      <c r="BX12" s="23"/>
      <c r="CG12" s="160"/>
    </row>
    <row r="13" spans="1:85" ht="15">
      <c r="A13" s="186" t="s">
        <v>58</v>
      </c>
      <c r="B13" s="42">
        <f t="shared" si="2"/>
        <v>0</v>
      </c>
      <c r="C13" s="42">
        <f t="shared" si="2"/>
        <v>1.1393109255189705E-2</v>
      </c>
      <c r="D13" s="42">
        <f t="shared" si="2"/>
        <v>0.50875871403258788</v>
      </c>
      <c r="E13" s="42">
        <f t="shared" si="2"/>
        <v>1540.5920848293813</v>
      </c>
      <c r="F13" s="175">
        <f t="shared" si="3"/>
        <v>34969.601029911137</v>
      </c>
      <c r="G13" s="42">
        <f t="shared" si="4"/>
        <v>0</v>
      </c>
      <c r="H13" s="42">
        <f t="shared" si="4"/>
        <v>0</v>
      </c>
      <c r="I13" s="173">
        <f t="shared" si="5"/>
        <v>36510.713266563806</v>
      </c>
      <c r="J13" s="168"/>
      <c r="K13" s="188" t="s">
        <v>58</v>
      </c>
      <c r="L13" s="42">
        <f t="shared" si="6"/>
        <v>0</v>
      </c>
      <c r="M13" s="42">
        <f t="shared" si="6"/>
        <v>1.1393109255189705E-2</v>
      </c>
      <c r="N13" s="42">
        <f t="shared" si="6"/>
        <v>0.50875871403258788</v>
      </c>
      <c r="O13" s="42">
        <f t="shared" si="6"/>
        <v>1540.5920848293813</v>
      </c>
      <c r="P13" s="42">
        <f t="shared" si="7"/>
        <v>34969.601029911129</v>
      </c>
      <c r="Q13" s="42">
        <f t="shared" si="1"/>
        <v>0</v>
      </c>
      <c r="R13" s="42">
        <f t="shared" si="1"/>
        <v>0</v>
      </c>
      <c r="S13" s="177">
        <f t="shared" si="8"/>
        <v>36510.713266563798</v>
      </c>
      <c r="T13" s="168" t="str">
        <f t="shared" si="9"/>
        <v/>
      </c>
      <c r="U13" s="168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9"/>
      <c r="AJ13" s="169"/>
      <c r="AR13" s="161"/>
      <c r="BA13" s="160"/>
      <c r="BI13" s="161"/>
      <c r="BR13" s="160"/>
      <c r="BX13" s="23"/>
      <c r="CG13" s="160"/>
    </row>
    <row r="14" spans="1:85" ht="15">
      <c r="A14" s="178" t="s">
        <v>12</v>
      </c>
      <c r="B14" s="39">
        <f t="shared" si="2"/>
        <v>0</v>
      </c>
      <c r="C14" s="39">
        <f t="shared" si="2"/>
        <v>0</v>
      </c>
      <c r="D14" s="39">
        <f t="shared" si="2"/>
        <v>4.7879486899768425E-2</v>
      </c>
      <c r="E14" s="39">
        <f t="shared" si="2"/>
        <v>28.617483738700802</v>
      </c>
      <c r="F14" s="179">
        <f t="shared" si="3"/>
        <v>9729.8671592094197</v>
      </c>
      <c r="G14" s="39">
        <f t="shared" si="4"/>
        <v>0</v>
      </c>
      <c r="H14" s="39">
        <f t="shared" si="4"/>
        <v>0</v>
      </c>
      <c r="I14" s="181">
        <f t="shared" si="5"/>
        <v>9758.5325224350199</v>
      </c>
      <c r="J14" s="168"/>
      <c r="K14" s="182" t="s">
        <v>12</v>
      </c>
      <c r="L14" s="87">
        <f t="shared" si="6"/>
        <v>0</v>
      </c>
      <c r="M14" s="87">
        <f t="shared" si="6"/>
        <v>0</v>
      </c>
      <c r="N14" s="87">
        <f t="shared" si="6"/>
        <v>4.7879486899768425E-2</v>
      </c>
      <c r="O14" s="87">
        <f t="shared" si="6"/>
        <v>28.617483738700802</v>
      </c>
      <c r="P14" s="87">
        <f t="shared" si="7"/>
        <v>9729.8671592094215</v>
      </c>
      <c r="Q14" s="87">
        <f t="shared" si="1"/>
        <v>0</v>
      </c>
      <c r="R14" s="87">
        <f t="shared" si="1"/>
        <v>0</v>
      </c>
      <c r="S14" s="185">
        <f t="shared" si="8"/>
        <v>9758.5325224350217</v>
      </c>
      <c r="T14" s="168" t="str">
        <f t="shared" si="9"/>
        <v/>
      </c>
      <c r="U14" s="168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9"/>
      <c r="AJ14" s="169"/>
      <c r="AR14" s="161"/>
      <c r="BA14" s="160"/>
      <c r="BI14" s="161"/>
      <c r="BR14" s="160"/>
      <c r="BX14" s="23"/>
      <c r="CG14" s="160"/>
    </row>
    <row r="15" spans="1:85" ht="15">
      <c r="A15" s="186" t="s">
        <v>59</v>
      </c>
      <c r="B15" s="42">
        <f t="shared" si="2"/>
        <v>0</v>
      </c>
      <c r="C15" s="42">
        <f t="shared" si="2"/>
        <v>0</v>
      </c>
      <c r="D15" s="42">
        <f t="shared" si="2"/>
        <v>0</v>
      </c>
      <c r="E15" s="42">
        <f t="shared" si="2"/>
        <v>0</v>
      </c>
      <c r="F15" s="175">
        <f t="shared" si="3"/>
        <v>1.2422676809386008</v>
      </c>
      <c r="G15" s="42">
        <f t="shared" si="4"/>
        <v>0</v>
      </c>
      <c r="H15" s="42">
        <f t="shared" si="4"/>
        <v>0</v>
      </c>
      <c r="I15" s="173">
        <f t="shared" si="5"/>
        <v>1.2422676809386008</v>
      </c>
      <c r="J15" s="168"/>
      <c r="K15" s="188" t="s">
        <v>59</v>
      </c>
      <c r="L15" s="42">
        <f t="shared" si="6"/>
        <v>0</v>
      </c>
      <c r="M15" s="42">
        <f t="shared" si="6"/>
        <v>0</v>
      </c>
      <c r="N15" s="42">
        <f t="shared" si="6"/>
        <v>0</v>
      </c>
      <c r="O15" s="42">
        <f t="shared" si="6"/>
        <v>0</v>
      </c>
      <c r="P15" s="42">
        <f t="shared" si="7"/>
        <v>1.2422676809386008</v>
      </c>
      <c r="Q15" s="42">
        <f t="shared" si="1"/>
        <v>0</v>
      </c>
      <c r="R15" s="42">
        <f t="shared" si="1"/>
        <v>0</v>
      </c>
      <c r="S15" s="177">
        <f t="shared" si="8"/>
        <v>1.2422676809386008</v>
      </c>
      <c r="T15" s="168" t="str">
        <f t="shared" si="9"/>
        <v/>
      </c>
      <c r="U15" s="168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9"/>
      <c r="AJ15" s="169"/>
      <c r="AR15" s="161"/>
      <c r="BA15" s="160"/>
      <c r="BI15" s="161"/>
      <c r="BR15" s="160"/>
      <c r="BX15" s="23"/>
      <c r="CG15" s="160"/>
    </row>
    <row r="16" spans="1:85" ht="15">
      <c r="A16" s="178" t="s">
        <v>17</v>
      </c>
      <c r="B16" s="39">
        <f t="shared" si="2"/>
        <v>42.251573963474485</v>
      </c>
      <c r="C16" s="39">
        <f t="shared" si="2"/>
        <v>0.25753631750486861</v>
      </c>
      <c r="D16" s="39">
        <f t="shared" si="2"/>
        <v>34.173598088363654</v>
      </c>
      <c r="E16" s="39">
        <f t="shared" si="2"/>
        <v>2.3945328122059082</v>
      </c>
      <c r="F16" s="179">
        <f t="shared" si="3"/>
        <v>264.63103543610288</v>
      </c>
      <c r="G16" s="39">
        <f t="shared" si="4"/>
        <v>0</v>
      </c>
      <c r="H16" s="39">
        <f t="shared" si="4"/>
        <v>0</v>
      </c>
      <c r="I16" s="181">
        <f t="shared" si="5"/>
        <v>343.70827661765179</v>
      </c>
      <c r="J16" s="168"/>
      <c r="K16" s="182" t="s">
        <v>17</v>
      </c>
      <c r="L16" s="87">
        <f t="shared" si="6"/>
        <v>42.251573963474485</v>
      </c>
      <c r="M16" s="87">
        <f t="shared" si="6"/>
        <v>0.25753631750486861</v>
      </c>
      <c r="N16" s="87">
        <f t="shared" si="6"/>
        <v>34.173598088363654</v>
      </c>
      <c r="O16" s="87">
        <f t="shared" si="6"/>
        <v>2.3945328122059082</v>
      </c>
      <c r="P16" s="87">
        <f t="shared" si="7"/>
        <v>264.63103543610288</v>
      </c>
      <c r="Q16" s="87">
        <f t="shared" si="1"/>
        <v>0</v>
      </c>
      <c r="R16" s="87">
        <f t="shared" si="1"/>
        <v>0</v>
      </c>
      <c r="S16" s="185">
        <f t="shared" si="8"/>
        <v>343.70827661765179</v>
      </c>
      <c r="T16" s="168" t="str">
        <f t="shared" si="9"/>
        <v/>
      </c>
      <c r="U16" s="168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9"/>
      <c r="AJ16" s="169"/>
      <c r="AR16" s="161"/>
      <c r="BA16" s="160"/>
      <c r="BI16" s="161"/>
      <c r="BR16" s="160"/>
      <c r="BX16" s="23"/>
      <c r="CG16" s="160"/>
    </row>
    <row r="17" spans="1:85" ht="15">
      <c r="A17" s="186" t="s">
        <v>139</v>
      </c>
      <c r="B17" s="42">
        <f t="shared" si="2"/>
        <v>20119.646049325962</v>
      </c>
      <c r="C17" s="42">
        <f t="shared" si="2"/>
        <v>2244.8018858572345</v>
      </c>
      <c r="D17" s="42">
        <f t="shared" si="2"/>
        <v>4558.7948334630473</v>
      </c>
      <c r="E17" s="42">
        <f t="shared" si="2"/>
        <v>145.00231154508074</v>
      </c>
      <c r="F17" s="175">
        <f t="shared" si="3"/>
        <v>101.92549294987847</v>
      </c>
      <c r="G17" s="42">
        <f t="shared" si="4"/>
        <v>8.9648627998224397E-3</v>
      </c>
      <c r="H17" s="42">
        <f t="shared" si="4"/>
        <v>0</v>
      </c>
      <c r="I17" s="173">
        <f t="shared" si="5"/>
        <v>27170.179538004006</v>
      </c>
      <c r="J17" s="168"/>
      <c r="K17" s="188" t="s">
        <v>139</v>
      </c>
      <c r="L17" s="42">
        <f t="shared" si="6"/>
        <v>20119.646049325962</v>
      </c>
      <c r="M17" s="42">
        <f t="shared" si="6"/>
        <v>2244.8018858572345</v>
      </c>
      <c r="N17" s="42">
        <f t="shared" si="6"/>
        <v>4558.7948334630473</v>
      </c>
      <c r="O17" s="42">
        <f t="shared" si="6"/>
        <v>145.00231154508074</v>
      </c>
      <c r="P17" s="42">
        <f t="shared" si="7"/>
        <v>101.92549294987847</v>
      </c>
      <c r="Q17" s="42">
        <f t="shared" si="1"/>
        <v>8.9648627998224397E-3</v>
      </c>
      <c r="R17" s="42">
        <f t="shared" si="1"/>
        <v>0</v>
      </c>
      <c r="S17" s="177">
        <f t="shared" si="8"/>
        <v>27170.179538004006</v>
      </c>
      <c r="T17" s="168" t="str">
        <f t="shared" si="9"/>
        <v/>
      </c>
      <c r="U17" s="168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9"/>
      <c r="AJ17" s="169"/>
      <c r="AR17" s="161"/>
      <c r="BA17" s="160"/>
      <c r="BI17" s="161"/>
      <c r="BR17" s="160"/>
      <c r="BX17" s="23"/>
      <c r="CG17" s="160"/>
    </row>
    <row r="18" spans="1:85" ht="15">
      <c r="A18" s="178" t="s">
        <v>25</v>
      </c>
      <c r="B18" s="39">
        <f t="shared" si="2"/>
        <v>3940.8950239857772</v>
      </c>
      <c r="C18" s="39">
        <f t="shared" si="2"/>
        <v>62.387420884650425</v>
      </c>
      <c r="D18" s="39">
        <f t="shared" si="2"/>
        <v>8595.9178766256045</v>
      </c>
      <c r="E18" s="39">
        <f t="shared" si="2"/>
        <v>8449.849693472197</v>
      </c>
      <c r="F18" s="179">
        <f t="shared" si="3"/>
        <v>2319.4059950232468</v>
      </c>
      <c r="G18" s="39">
        <f t="shared" si="4"/>
        <v>6750.5366385349171</v>
      </c>
      <c r="H18" s="39">
        <f t="shared" si="4"/>
        <v>28.221136171607881</v>
      </c>
      <c r="I18" s="181">
        <f t="shared" si="5"/>
        <v>30147.213784698</v>
      </c>
      <c r="J18" s="168"/>
      <c r="K18" s="182" t="s">
        <v>25</v>
      </c>
      <c r="L18" s="87">
        <f t="shared" si="6"/>
        <v>3940.8950239857772</v>
      </c>
      <c r="M18" s="87">
        <f t="shared" si="6"/>
        <v>62.387420884650425</v>
      </c>
      <c r="N18" s="87">
        <f t="shared" si="6"/>
        <v>8595.9178766256045</v>
      </c>
      <c r="O18" s="87">
        <f t="shared" si="6"/>
        <v>8449.849693472197</v>
      </c>
      <c r="P18" s="87">
        <f t="shared" si="7"/>
        <v>2319.4059950232468</v>
      </c>
      <c r="Q18" s="87">
        <f t="shared" si="1"/>
        <v>6750.5366385349171</v>
      </c>
      <c r="R18" s="87">
        <f t="shared" si="1"/>
        <v>28.221136171607881</v>
      </c>
      <c r="S18" s="185">
        <f t="shared" si="8"/>
        <v>30147.213784698</v>
      </c>
      <c r="T18" s="168" t="str">
        <f t="shared" si="9"/>
        <v/>
      </c>
      <c r="U18" s="168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9"/>
      <c r="AJ18" s="169"/>
      <c r="AR18" s="161"/>
      <c r="BA18" s="160"/>
      <c r="BI18" s="161"/>
      <c r="BR18" s="160"/>
      <c r="BX18" s="23"/>
      <c r="CG18" s="160"/>
    </row>
    <row r="19" spans="1:85" ht="15">
      <c r="A19" s="186" t="s">
        <v>24</v>
      </c>
      <c r="B19" s="42">
        <f t="shared" si="2"/>
        <v>19461.764852694912</v>
      </c>
      <c r="C19" s="42">
        <f t="shared" si="2"/>
        <v>206.15362243464688</v>
      </c>
      <c r="D19" s="42">
        <f t="shared" si="2"/>
        <v>2351.3352804316778</v>
      </c>
      <c r="E19" s="42">
        <f t="shared" si="2"/>
        <v>0</v>
      </c>
      <c r="F19" s="175">
        <f t="shared" si="3"/>
        <v>0</v>
      </c>
      <c r="G19" s="42">
        <f t="shared" si="4"/>
        <v>0</v>
      </c>
      <c r="H19" s="42">
        <f t="shared" si="4"/>
        <v>0</v>
      </c>
      <c r="I19" s="173">
        <f t="shared" si="5"/>
        <v>22019.253755561236</v>
      </c>
      <c r="J19" s="168"/>
      <c r="K19" s="188" t="s">
        <v>24</v>
      </c>
      <c r="L19" s="42">
        <f t="shared" si="6"/>
        <v>19461.764852694912</v>
      </c>
      <c r="M19" s="42">
        <f t="shared" si="6"/>
        <v>206.15362243464688</v>
      </c>
      <c r="N19" s="42">
        <f t="shared" si="6"/>
        <v>2351.3352804316778</v>
      </c>
      <c r="O19" s="42">
        <f t="shared" si="6"/>
        <v>0</v>
      </c>
      <c r="P19" s="42">
        <f t="shared" si="7"/>
        <v>0</v>
      </c>
      <c r="Q19" s="42">
        <f t="shared" si="1"/>
        <v>0</v>
      </c>
      <c r="R19" s="42">
        <f t="shared" si="1"/>
        <v>0</v>
      </c>
      <c r="S19" s="177">
        <f t="shared" si="8"/>
        <v>22019.253755561236</v>
      </c>
      <c r="T19" s="168" t="str">
        <f t="shared" si="9"/>
        <v/>
      </c>
      <c r="U19" s="168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9"/>
      <c r="AJ19" s="169"/>
      <c r="AR19" s="161"/>
      <c r="BA19" s="160"/>
      <c r="BI19" s="161"/>
      <c r="BR19" s="160"/>
      <c r="BX19" s="23"/>
      <c r="CG19" s="160"/>
    </row>
    <row r="20" spans="1:85" ht="15">
      <c r="A20" s="178" t="s">
        <v>60</v>
      </c>
      <c r="B20" s="39">
        <f t="shared" si="2"/>
        <v>673.24089172996537</v>
      </c>
      <c r="C20" s="39">
        <f t="shared" si="2"/>
        <v>1.11754391735235</v>
      </c>
      <c r="D20" s="39">
        <f t="shared" si="2"/>
        <v>21.539573471641678</v>
      </c>
      <c r="E20" s="39">
        <f t="shared" si="2"/>
        <v>0</v>
      </c>
      <c r="F20" s="179">
        <f t="shared" si="3"/>
        <v>0</v>
      </c>
      <c r="G20" s="39">
        <f t="shared" si="4"/>
        <v>0</v>
      </c>
      <c r="H20" s="39">
        <f t="shared" si="4"/>
        <v>0</v>
      </c>
      <c r="I20" s="181">
        <f t="shared" si="5"/>
        <v>695.89800911895941</v>
      </c>
      <c r="J20" s="168"/>
      <c r="K20" s="182" t="s">
        <v>60</v>
      </c>
      <c r="L20" s="87">
        <f t="shared" si="6"/>
        <v>673.24089172996537</v>
      </c>
      <c r="M20" s="87">
        <f t="shared" si="6"/>
        <v>1.11754391735235</v>
      </c>
      <c r="N20" s="87">
        <f t="shared" si="6"/>
        <v>21.539573471641678</v>
      </c>
      <c r="O20" s="87">
        <f t="shared" si="6"/>
        <v>0</v>
      </c>
      <c r="P20" s="87">
        <f t="shared" si="7"/>
        <v>0</v>
      </c>
      <c r="Q20" s="87">
        <f t="shared" si="1"/>
        <v>0</v>
      </c>
      <c r="R20" s="87">
        <f t="shared" si="1"/>
        <v>0</v>
      </c>
      <c r="S20" s="185">
        <f t="shared" si="8"/>
        <v>695.89800911895941</v>
      </c>
      <c r="T20" s="168" t="str">
        <f t="shared" si="9"/>
        <v/>
      </c>
      <c r="U20" s="168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9"/>
      <c r="AJ20" s="169"/>
      <c r="AR20" s="161"/>
      <c r="BA20" s="160"/>
      <c r="BI20" s="161"/>
      <c r="BR20" s="160"/>
      <c r="BX20" s="23"/>
      <c r="CG20" s="160"/>
    </row>
    <row r="21" spans="1:85" ht="15">
      <c r="A21" s="186" t="s">
        <v>22</v>
      </c>
      <c r="B21" s="42">
        <f t="shared" si="2"/>
        <v>780.69886130739667</v>
      </c>
      <c r="C21" s="42">
        <f t="shared" si="2"/>
        <v>88.447336663360559</v>
      </c>
      <c r="D21" s="42">
        <f t="shared" si="2"/>
        <v>112.86758049150941</v>
      </c>
      <c r="E21" s="42">
        <f t="shared" si="2"/>
        <v>1.3720452588948611</v>
      </c>
      <c r="F21" s="175">
        <f t="shared" si="3"/>
        <v>2711.4576632355561</v>
      </c>
      <c r="G21" s="42">
        <f t="shared" si="4"/>
        <v>0</v>
      </c>
      <c r="H21" s="42">
        <f t="shared" si="4"/>
        <v>0</v>
      </c>
      <c r="I21" s="173">
        <f t="shared" si="5"/>
        <v>3694.8434869567177</v>
      </c>
      <c r="J21" s="168"/>
      <c r="K21" s="188" t="s">
        <v>22</v>
      </c>
      <c r="L21" s="42">
        <f t="shared" si="6"/>
        <v>780.69886130739667</v>
      </c>
      <c r="M21" s="42">
        <f t="shared" si="6"/>
        <v>88.447336663360559</v>
      </c>
      <c r="N21" s="42">
        <f t="shared" si="6"/>
        <v>112.86758049150941</v>
      </c>
      <c r="O21" s="42">
        <f t="shared" si="6"/>
        <v>1.3720452588948611</v>
      </c>
      <c r="P21" s="42">
        <f t="shared" si="7"/>
        <v>2711.4576632355561</v>
      </c>
      <c r="Q21" s="42">
        <f t="shared" si="1"/>
        <v>0</v>
      </c>
      <c r="R21" s="42">
        <f t="shared" si="1"/>
        <v>0</v>
      </c>
      <c r="S21" s="177">
        <f t="shared" si="8"/>
        <v>3694.8434869567177</v>
      </c>
      <c r="T21" s="168" t="str">
        <f t="shared" si="9"/>
        <v/>
      </c>
      <c r="U21" s="168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9"/>
      <c r="AJ21" s="169"/>
      <c r="AR21" s="161"/>
      <c r="BA21" s="160"/>
      <c r="BI21" s="161"/>
      <c r="BR21" s="160"/>
      <c r="BX21" s="23"/>
      <c r="CG21" s="160"/>
    </row>
    <row r="22" spans="1:85" ht="15">
      <c r="A22" s="178" t="s">
        <v>21</v>
      </c>
      <c r="B22" s="39">
        <f t="shared" si="2"/>
        <v>1.2109289021878729</v>
      </c>
      <c r="C22" s="39">
        <f t="shared" si="2"/>
        <v>6.3162865930307677E-2</v>
      </c>
      <c r="D22" s="39">
        <f t="shared" si="2"/>
        <v>1.5207048244713389E-2</v>
      </c>
      <c r="E22" s="39">
        <f t="shared" si="2"/>
        <v>0</v>
      </c>
      <c r="F22" s="179">
        <f t="shared" si="3"/>
        <v>0</v>
      </c>
      <c r="G22" s="39">
        <f t="shared" si="4"/>
        <v>0</v>
      </c>
      <c r="H22" s="39">
        <f t="shared" si="4"/>
        <v>0</v>
      </c>
      <c r="I22" s="181">
        <f t="shared" si="5"/>
        <v>1.2892988163628938</v>
      </c>
      <c r="J22" s="168"/>
      <c r="K22" s="182" t="s">
        <v>21</v>
      </c>
      <c r="L22" s="87">
        <f t="shared" si="6"/>
        <v>1.2109289021878729</v>
      </c>
      <c r="M22" s="87">
        <f t="shared" si="6"/>
        <v>6.3162865930307677E-2</v>
      </c>
      <c r="N22" s="87">
        <f t="shared" si="6"/>
        <v>1.5207048244713389E-2</v>
      </c>
      <c r="O22" s="87">
        <f t="shared" si="6"/>
        <v>0</v>
      </c>
      <c r="P22" s="87">
        <f t="shared" si="7"/>
        <v>0</v>
      </c>
      <c r="Q22" s="87">
        <f t="shared" si="1"/>
        <v>0</v>
      </c>
      <c r="R22" s="87">
        <f t="shared" si="1"/>
        <v>0</v>
      </c>
      <c r="S22" s="185">
        <f t="shared" si="8"/>
        <v>1.2892988163628938</v>
      </c>
      <c r="T22" s="168" t="str">
        <f t="shared" si="9"/>
        <v/>
      </c>
      <c r="U22" s="168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9"/>
      <c r="AJ22" s="169"/>
      <c r="AR22" s="161"/>
      <c r="BA22" s="160"/>
      <c r="BI22" s="161"/>
      <c r="BR22" s="160"/>
      <c r="BX22" s="23"/>
      <c r="CG22" s="160"/>
    </row>
    <row r="23" spans="1:85" ht="15">
      <c r="A23" s="189" t="s">
        <v>64</v>
      </c>
      <c r="B23" s="42">
        <f t="shared" si="2"/>
        <v>481.33386933681618</v>
      </c>
      <c r="C23" s="42">
        <f t="shared" si="2"/>
        <v>0</v>
      </c>
      <c r="D23" s="42">
        <f t="shared" si="2"/>
        <v>77.294410251353284</v>
      </c>
      <c r="E23" s="42">
        <f t="shared" si="2"/>
        <v>0</v>
      </c>
      <c r="F23" s="175">
        <f t="shared" si="3"/>
        <v>0</v>
      </c>
      <c r="G23" s="42">
        <f t="shared" si="4"/>
        <v>0</v>
      </c>
      <c r="H23" s="42">
        <f t="shared" si="4"/>
        <v>0</v>
      </c>
      <c r="I23" s="173">
        <f t="shared" si="5"/>
        <v>558.62827958816945</v>
      </c>
      <c r="J23" s="168"/>
      <c r="K23" s="190" t="s">
        <v>64</v>
      </c>
      <c r="L23" s="42">
        <f t="shared" si="6"/>
        <v>481.33386933681618</v>
      </c>
      <c r="M23" s="42">
        <f t="shared" si="6"/>
        <v>0</v>
      </c>
      <c r="N23" s="42">
        <f t="shared" si="6"/>
        <v>77.294410251353284</v>
      </c>
      <c r="O23" s="42">
        <f t="shared" si="6"/>
        <v>0</v>
      </c>
      <c r="P23" s="42">
        <f t="shared" si="7"/>
        <v>0</v>
      </c>
      <c r="Q23" s="42">
        <f t="shared" ref="Q23:R27" si="10">Q49+Q101</f>
        <v>0</v>
      </c>
      <c r="R23" s="42">
        <f t="shared" si="10"/>
        <v>0</v>
      </c>
      <c r="S23" s="177">
        <f t="shared" si="8"/>
        <v>558.62827958816945</v>
      </c>
      <c r="T23" s="168" t="str">
        <f t="shared" si="9"/>
        <v/>
      </c>
      <c r="U23" s="168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9"/>
      <c r="AJ23" s="169"/>
      <c r="AR23" s="161"/>
      <c r="BA23" s="160"/>
      <c r="BI23" s="161"/>
      <c r="BR23" s="160"/>
      <c r="BX23" s="23"/>
      <c r="CG23" s="160"/>
    </row>
    <row r="24" spans="1:85">
      <c r="A24" s="191" t="str">
        <f>A50</f>
        <v>Umgebungswärme etc.</v>
      </c>
      <c r="B24" s="60">
        <f t="shared" ref="B24:E27" si="11">B50+B102</f>
        <v>481.33386933681618</v>
      </c>
      <c r="C24" s="60">
        <f t="shared" si="11"/>
        <v>0</v>
      </c>
      <c r="D24" s="60">
        <f t="shared" si="11"/>
        <v>77.294410251353284</v>
      </c>
      <c r="E24" s="60">
        <f t="shared" si="11"/>
        <v>0</v>
      </c>
      <c r="F24" s="192">
        <f t="shared" si="3"/>
        <v>0</v>
      </c>
      <c r="G24" s="60">
        <f t="shared" ref="G24:H27" si="12">G50+G102</f>
        <v>0</v>
      </c>
      <c r="H24" s="60">
        <f t="shared" si="12"/>
        <v>0</v>
      </c>
      <c r="I24" s="194">
        <f t="shared" si="5"/>
        <v>558.62827958816945</v>
      </c>
      <c r="J24" s="168"/>
      <c r="K24" s="195" t="s">
        <v>23</v>
      </c>
      <c r="L24" s="90">
        <f t="shared" ref="L24:O27" si="13">L50+L102</f>
        <v>481.33386933681618</v>
      </c>
      <c r="M24" s="90">
        <f t="shared" si="13"/>
        <v>0</v>
      </c>
      <c r="N24" s="90">
        <f t="shared" si="13"/>
        <v>77.294410251353284</v>
      </c>
      <c r="O24" s="90">
        <f t="shared" si="13"/>
        <v>0</v>
      </c>
      <c r="P24" s="90">
        <f t="shared" si="7"/>
        <v>0</v>
      </c>
      <c r="Q24" s="90">
        <f t="shared" si="10"/>
        <v>0</v>
      </c>
      <c r="R24" s="90">
        <f t="shared" si="10"/>
        <v>0</v>
      </c>
      <c r="S24" s="198">
        <f t="shared" si="8"/>
        <v>558.62827958816945</v>
      </c>
      <c r="T24" s="168" t="str">
        <f t="shared" si="9"/>
        <v/>
      </c>
      <c r="U24" s="168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9"/>
      <c r="AJ24" s="169"/>
      <c r="AR24" s="161"/>
      <c r="BA24" s="160"/>
      <c r="BI24" s="161"/>
      <c r="BR24" s="160"/>
      <c r="BX24" s="23"/>
      <c r="CG24" s="160"/>
    </row>
    <row r="25" spans="1:85">
      <c r="A25" s="199" t="str">
        <f>A51</f>
        <v>Gichtgas</v>
      </c>
      <c r="B25" s="63">
        <f t="shared" si="11"/>
        <v>0</v>
      </c>
      <c r="C25" s="63">
        <f t="shared" si="11"/>
        <v>0</v>
      </c>
      <c r="D25" s="63">
        <f t="shared" si="11"/>
        <v>0</v>
      </c>
      <c r="E25" s="63">
        <f t="shared" si="11"/>
        <v>0</v>
      </c>
      <c r="F25" s="200">
        <f t="shared" si="3"/>
        <v>0</v>
      </c>
      <c r="G25" s="63">
        <f t="shared" si="12"/>
        <v>0</v>
      </c>
      <c r="H25" s="63">
        <f t="shared" si="12"/>
        <v>0</v>
      </c>
      <c r="I25" s="202">
        <f t="shared" si="5"/>
        <v>0</v>
      </c>
      <c r="J25" s="168"/>
      <c r="K25" s="203" t="s">
        <v>19</v>
      </c>
      <c r="L25" s="63">
        <f t="shared" si="13"/>
        <v>0</v>
      </c>
      <c r="M25" s="63">
        <f t="shared" si="13"/>
        <v>0</v>
      </c>
      <c r="N25" s="63">
        <f t="shared" si="13"/>
        <v>0</v>
      </c>
      <c r="O25" s="63">
        <f t="shared" si="13"/>
        <v>0</v>
      </c>
      <c r="P25" s="63">
        <f t="shared" si="7"/>
        <v>0</v>
      </c>
      <c r="Q25" s="63">
        <f t="shared" si="10"/>
        <v>0</v>
      </c>
      <c r="R25" s="63">
        <f t="shared" si="10"/>
        <v>0</v>
      </c>
      <c r="S25" s="205">
        <f t="shared" si="8"/>
        <v>0</v>
      </c>
      <c r="T25" s="168"/>
      <c r="U25" s="168"/>
      <c r="Z25" s="169"/>
      <c r="AA25" s="160"/>
      <c r="AB25" s="160"/>
      <c r="AC25" s="160"/>
      <c r="AD25" s="160"/>
      <c r="AE25" s="160"/>
      <c r="AF25" s="160"/>
      <c r="AG25" s="160"/>
      <c r="AH25" s="160"/>
      <c r="AI25" s="160"/>
      <c r="AR25" s="161"/>
      <c r="BA25" s="160"/>
      <c r="BI25" s="161"/>
      <c r="BR25" s="160"/>
      <c r="BX25" s="23"/>
      <c r="CG25" s="160"/>
    </row>
    <row r="26" spans="1:85">
      <c r="A26" s="191" t="str">
        <f>A52</f>
        <v>Kokereigas</v>
      </c>
      <c r="B26" s="60">
        <f t="shared" si="11"/>
        <v>0</v>
      </c>
      <c r="C26" s="60">
        <f t="shared" si="11"/>
        <v>0</v>
      </c>
      <c r="D26" s="60">
        <f t="shared" si="11"/>
        <v>0</v>
      </c>
      <c r="E26" s="60">
        <f t="shared" si="11"/>
        <v>0</v>
      </c>
      <c r="F26" s="192">
        <f t="shared" si="3"/>
        <v>0</v>
      </c>
      <c r="G26" s="60">
        <f t="shared" si="12"/>
        <v>0</v>
      </c>
      <c r="H26" s="60">
        <f t="shared" si="12"/>
        <v>0</v>
      </c>
      <c r="I26" s="194">
        <f t="shared" si="5"/>
        <v>0</v>
      </c>
      <c r="J26" s="168"/>
      <c r="K26" s="195" t="s">
        <v>20</v>
      </c>
      <c r="L26" s="90">
        <f t="shared" si="13"/>
        <v>0</v>
      </c>
      <c r="M26" s="90">
        <f t="shared" si="13"/>
        <v>0</v>
      </c>
      <c r="N26" s="90">
        <f t="shared" si="13"/>
        <v>0</v>
      </c>
      <c r="O26" s="90">
        <f t="shared" si="13"/>
        <v>0</v>
      </c>
      <c r="P26" s="90">
        <f t="shared" si="7"/>
        <v>0</v>
      </c>
      <c r="Q26" s="90">
        <f t="shared" si="10"/>
        <v>0</v>
      </c>
      <c r="R26" s="90">
        <f t="shared" si="10"/>
        <v>0</v>
      </c>
      <c r="S26" s="198">
        <f t="shared" si="8"/>
        <v>0</v>
      </c>
      <c r="T26" s="168"/>
      <c r="U26" s="168"/>
      <c r="Z26" s="169"/>
      <c r="AA26" s="160"/>
      <c r="AB26" s="160"/>
      <c r="AC26" s="160"/>
      <c r="AD26" s="160"/>
      <c r="AE26" s="160"/>
      <c r="AF26" s="160"/>
      <c r="AG26" s="160"/>
      <c r="AH26" s="160"/>
      <c r="AI26" s="160"/>
      <c r="AR26" s="161"/>
      <c r="BA26" s="160"/>
      <c r="BI26" s="161"/>
      <c r="BR26" s="160"/>
      <c r="BX26" s="23"/>
      <c r="CG26" s="160"/>
    </row>
    <row r="27" spans="1:85" ht="15" thickBot="1">
      <c r="A27" s="206" t="str">
        <f>A53</f>
        <v>Brenntorf</v>
      </c>
      <c r="B27" s="52">
        <f t="shared" si="11"/>
        <v>0</v>
      </c>
      <c r="C27" s="52">
        <f t="shared" si="11"/>
        <v>0</v>
      </c>
      <c r="D27" s="52">
        <f t="shared" si="11"/>
        <v>0</v>
      </c>
      <c r="E27" s="52">
        <f t="shared" si="11"/>
        <v>0</v>
      </c>
      <c r="F27" s="207">
        <f t="shared" si="3"/>
        <v>0</v>
      </c>
      <c r="G27" s="52">
        <f t="shared" si="12"/>
        <v>0</v>
      </c>
      <c r="H27" s="52">
        <f t="shared" si="12"/>
        <v>0</v>
      </c>
      <c r="I27" s="209">
        <f t="shared" si="5"/>
        <v>0</v>
      </c>
      <c r="J27" s="168"/>
      <c r="K27" s="210" t="s">
        <v>67</v>
      </c>
      <c r="L27" s="52">
        <f t="shared" si="13"/>
        <v>0</v>
      </c>
      <c r="M27" s="52">
        <f t="shared" si="13"/>
        <v>0</v>
      </c>
      <c r="N27" s="52">
        <f t="shared" si="13"/>
        <v>0</v>
      </c>
      <c r="O27" s="52">
        <f t="shared" si="13"/>
        <v>0</v>
      </c>
      <c r="P27" s="52">
        <f t="shared" si="7"/>
        <v>0</v>
      </c>
      <c r="Q27" s="52">
        <f t="shared" si="10"/>
        <v>0</v>
      </c>
      <c r="R27" s="52">
        <f t="shared" si="10"/>
        <v>0</v>
      </c>
      <c r="S27" s="212">
        <f t="shared" si="8"/>
        <v>0</v>
      </c>
      <c r="T27" s="168"/>
      <c r="U27" s="168"/>
      <c r="Z27" s="169"/>
      <c r="AA27" s="160"/>
      <c r="AB27" s="160"/>
      <c r="AC27" s="160"/>
      <c r="AD27" s="160"/>
      <c r="AE27" s="160"/>
      <c r="AF27" s="160"/>
      <c r="AG27" s="160"/>
      <c r="AH27" s="160"/>
      <c r="AI27" s="160"/>
      <c r="AR27" s="161"/>
      <c r="BA27" s="160"/>
      <c r="BI27" s="161"/>
      <c r="BR27" s="160"/>
      <c r="BX27" s="23"/>
      <c r="CG27" s="160"/>
    </row>
    <row r="28" spans="1:85" ht="15">
      <c r="A28" s="213" t="s">
        <v>26</v>
      </c>
      <c r="B28" s="214">
        <f>SUM(B7:B23)</f>
        <v>48088.749698126303</v>
      </c>
      <c r="C28" s="214">
        <f t="shared" ref="C28:I28" si="14">SUM(C7:C23)</f>
        <v>2653.0553181717773</v>
      </c>
      <c r="D28" s="214">
        <f t="shared" si="14"/>
        <v>15953.152667562465</v>
      </c>
      <c r="E28" s="214">
        <f t="shared" si="14"/>
        <v>10171.756201320675</v>
      </c>
      <c r="F28" s="214">
        <f t="shared" si="14"/>
        <v>50098.408664668743</v>
      </c>
      <c r="G28" s="214">
        <f t="shared" si="14"/>
        <v>6750.5456033977171</v>
      </c>
      <c r="H28" s="214">
        <f t="shared" si="14"/>
        <v>28.221136171607881</v>
      </c>
      <c r="I28" s="214">
        <f t="shared" si="14"/>
        <v>133743.88928941925</v>
      </c>
      <c r="J28" s="467"/>
      <c r="K28" s="215" t="s">
        <v>26</v>
      </c>
      <c r="L28" s="214">
        <f>SUM(L7:L23)</f>
        <v>48088.749698126303</v>
      </c>
      <c r="M28" s="214">
        <f t="shared" ref="M28:S28" si="15">SUM(M7:M23)</f>
        <v>2653.0553181717773</v>
      </c>
      <c r="N28" s="214">
        <f t="shared" si="15"/>
        <v>15953.152667562465</v>
      </c>
      <c r="O28" s="214">
        <f t="shared" si="15"/>
        <v>10171.756201320675</v>
      </c>
      <c r="P28" s="214">
        <f t="shared" si="15"/>
        <v>50098.408664668736</v>
      </c>
      <c r="Q28" s="214">
        <f t="shared" si="15"/>
        <v>6750.5456033977171</v>
      </c>
      <c r="R28" s="214">
        <f t="shared" si="15"/>
        <v>28.221136171607881</v>
      </c>
      <c r="S28" s="214">
        <f t="shared" si="15"/>
        <v>133743.88928941925</v>
      </c>
      <c r="T28" s="168" t="str">
        <f>IF(ABS(S28-S54-S80-S106)&gt;0.01,S28-S54-S80-S106,"")</f>
        <v/>
      </c>
      <c r="U28" s="168"/>
      <c r="Z28" s="169"/>
      <c r="AA28" s="160"/>
      <c r="AB28" s="160"/>
      <c r="AC28" s="160"/>
      <c r="AD28" s="160"/>
      <c r="AE28" s="160"/>
      <c r="AF28" s="160"/>
      <c r="AG28" s="160"/>
      <c r="AH28" s="160"/>
      <c r="AI28" s="160"/>
      <c r="AR28" s="161"/>
      <c r="BA28" s="160"/>
      <c r="BI28" s="161"/>
      <c r="BR28" s="160"/>
      <c r="BX28" s="23"/>
      <c r="CG28" s="160"/>
    </row>
    <row r="29" spans="1:85" s="23" customFormat="1" ht="15" thickBot="1">
      <c r="A29" s="30" t="s">
        <v>88</v>
      </c>
      <c r="B29" s="53">
        <f>IF($I28=0,"-",B28/$I28)</f>
        <v>0.35955848116591821</v>
      </c>
      <c r="C29" s="53">
        <f t="shared" ref="C29:H29" si="16">IF($I28=0,"-",C28/$I28)</f>
        <v>1.9836833908954268E-2</v>
      </c>
      <c r="D29" s="53">
        <f t="shared" si="16"/>
        <v>0.1192813574685281</v>
      </c>
      <c r="E29" s="53">
        <f t="shared" si="16"/>
        <v>7.6053988375567469E-2</v>
      </c>
      <c r="F29" s="53">
        <f t="shared" si="16"/>
        <v>0.37458465527540274</v>
      </c>
      <c r="G29" s="53">
        <f t="shared" si="16"/>
        <v>5.0473675016207011E-2</v>
      </c>
      <c r="H29" s="53">
        <f t="shared" si="16"/>
        <v>2.1100878942243017E-4</v>
      </c>
      <c r="I29" s="54">
        <f>SUM(B29:H29)</f>
        <v>1.0000000000000002</v>
      </c>
      <c r="K29" s="81" t="s">
        <v>88</v>
      </c>
      <c r="L29" s="98">
        <f>IF($I28=0,"-",L28/$I28)</f>
        <v>0.35955848116591821</v>
      </c>
      <c r="M29" s="98">
        <f t="shared" ref="M29:R29" si="17">IF($I28=0,"-",M28/$I28)</f>
        <v>1.9836833908954268E-2</v>
      </c>
      <c r="N29" s="98">
        <f t="shared" si="17"/>
        <v>0.1192813574685281</v>
      </c>
      <c r="O29" s="98">
        <f t="shared" si="17"/>
        <v>7.6053988375567469E-2</v>
      </c>
      <c r="P29" s="98">
        <f t="shared" si="17"/>
        <v>0.37458465527540269</v>
      </c>
      <c r="Q29" s="98">
        <f t="shared" si="17"/>
        <v>5.0473675016207011E-2</v>
      </c>
      <c r="R29" s="99">
        <f t="shared" si="17"/>
        <v>2.1100878942243017E-4</v>
      </c>
      <c r="S29" s="100">
        <f>SUM(L29:R29)</f>
        <v>1</v>
      </c>
      <c r="BA29" s="218"/>
      <c r="BR29" s="218"/>
    </row>
    <row r="30" spans="1:85" ht="15" thickBot="1"/>
    <row r="31" spans="1:85" ht="28.5">
      <c r="A31" s="312" t="s">
        <v>53</v>
      </c>
      <c r="B31" s="164" t="s">
        <v>0</v>
      </c>
      <c r="C31" s="164" t="s">
        <v>1</v>
      </c>
      <c r="D31" s="164" t="s">
        <v>2</v>
      </c>
      <c r="E31" s="164" t="s">
        <v>3</v>
      </c>
      <c r="F31" s="164" t="s">
        <v>27</v>
      </c>
      <c r="G31" s="164" t="s">
        <v>4</v>
      </c>
      <c r="H31" s="164" t="s">
        <v>5</v>
      </c>
      <c r="I31" s="165" t="s">
        <v>6</v>
      </c>
      <c r="K31" s="314" t="s">
        <v>53</v>
      </c>
      <c r="L31" s="166" t="s">
        <v>0</v>
      </c>
      <c r="M31" s="166" t="s">
        <v>1</v>
      </c>
      <c r="N31" s="166" t="s">
        <v>2</v>
      </c>
      <c r="O31" s="166" t="s">
        <v>3</v>
      </c>
      <c r="P31" s="166" t="s">
        <v>27</v>
      </c>
      <c r="Q31" s="166" t="s">
        <v>4</v>
      </c>
      <c r="R31" s="166" t="s">
        <v>5</v>
      </c>
      <c r="S31" s="167" t="s">
        <v>6</v>
      </c>
      <c r="U31" s="316" t="s">
        <v>53</v>
      </c>
      <c r="V31" s="219" t="s">
        <v>74</v>
      </c>
      <c r="W31" s="219" t="s">
        <v>75</v>
      </c>
      <c r="X31" s="219" t="s">
        <v>4</v>
      </c>
      <c r="Y31" s="219" t="s">
        <v>1</v>
      </c>
      <c r="Z31" s="219" t="s">
        <v>2</v>
      </c>
      <c r="AA31" s="219" t="s">
        <v>3</v>
      </c>
      <c r="AB31" s="219" t="s">
        <v>55</v>
      </c>
      <c r="AC31" s="219" t="s">
        <v>68</v>
      </c>
      <c r="AD31" s="220" t="s">
        <v>76</v>
      </c>
      <c r="AE31" s="220" t="s">
        <v>83</v>
      </c>
      <c r="AF31" s="220" t="s">
        <v>77</v>
      </c>
      <c r="AG31" s="220" t="s">
        <v>84</v>
      </c>
      <c r="AH31" s="220" t="s">
        <v>85</v>
      </c>
      <c r="AI31" s="221" t="s">
        <v>63</v>
      </c>
    </row>
    <row r="32" spans="1:85" ht="15">
      <c r="A32" s="313" t="s">
        <v>53</v>
      </c>
      <c r="B32" s="318" t="s">
        <v>69</v>
      </c>
      <c r="C32" s="319"/>
      <c r="D32" s="319"/>
      <c r="E32" s="319"/>
      <c r="F32" s="319"/>
      <c r="G32" s="319"/>
      <c r="H32" s="319"/>
      <c r="I32" s="320"/>
      <c r="K32" s="315" t="s">
        <v>53</v>
      </c>
      <c r="L32" s="321" t="s">
        <v>69</v>
      </c>
      <c r="M32" s="322"/>
      <c r="N32" s="322"/>
      <c r="O32" s="322"/>
      <c r="P32" s="322"/>
      <c r="Q32" s="322"/>
      <c r="R32" s="322"/>
      <c r="S32" s="323"/>
      <c r="U32" s="317" t="s">
        <v>53</v>
      </c>
      <c r="V32" s="324" t="s">
        <v>69</v>
      </c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324"/>
      <c r="AH32" s="324"/>
      <c r="AI32" s="325"/>
    </row>
    <row r="33" spans="1:36" ht="15">
      <c r="A33" s="170" t="s">
        <v>7</v>
      </c>
      <c r="B33" s="36">
        <f>B111+B137+B163+B189+B215+B241+B267+B293+B319+B345+B371+B397+B423</f>
        <v>0</v>
      </c>
      <c r="C33" s="36">
        <f t="shared" ref="C33:E33" si="18">C111+C137+C163+C189+C215+C241+C267+C293+C319+C345+C371+C397+C423</f>
        <v>0</v>
      </c>
      <c r="D33" s="36">
        <f t="shared" si="18"/>
        <v>1.467610108364822E-5</v>
      </c>
      <c r="E33" s="36">
        <f t="shared" si="18"/>
        <v>0</v>
      </c>
      <c r="F33" s="361">
        <v>0</v>
      </c>
      <c r="G33" s="36">
        <f t="shared" ref="G33:H48" si="19">G111+G137+G163+G189+G215+G241+G267+G293+G319+G345+G371+G397+G423</f>
        <v>0</v>
      </c>
      <c r="H33" s="36">
        <f t="shared" si="19"/>
        <v>0</v>
      </c>
      <c r="I33" s="173">
        <f>SUM(B33:H33)</f>
        <v>1.467610108364822E-5</v>
      </c>
      <c r="J33" s="168"/>
      <c r="K33" s="222" t="s">
        <v>7</v>
      </c>
      <c r="L33" s="36">
        <f t="shared" ref="L33:R48" si="20">L111+L137+L163+L189+L215+L241+L267+L293+L319+L345+L371+L397+L423</f>
        <v>0</v>
      </c>
      <c r="M33" s="36">
        <f t="shared" si="20"/>
        <v>0</v>
      </c>
      <c r="N33" s="36">
        <f t="shared" si="20"/>
        <v>1.467610108364822E-5</v>
      </c>
      <c r="O33" s="36">
        <f t="shared" si="20"/>
        <v>0</v>
      </c>
      <c r="P33" s="36">
        <f t="shared" si="20"/>
        <v>0</v>
      </c>
      <c r="Q33" s="36">
        <f t="shared" si="20"/>
        <v>0</v>
      </c>
      <c r="R33" s="36">
        <f t="shared" si="20"/>
        <v>0</v>
      </c>
      <c r="S33" s="224">
        <f>SUM(L33:R33)</f>
        <v>1.467610108364822E-5</v>
      </c>
      <c r="T33" s="168"/>
      <c r="U33" s="225" t="s">
        <v>7</v>
      </c>
      <c r="V33" s="117">
        <f t="shared" ref="V33:AH48" si="21">V111+V137+V163+V189+V215+V241+V267+V293+V319+V345+V371+V397+V423</f>
        <v>0</v>
      </c>
      <c r="W33" s="117">
        <f t="shared" si="21"/>
        <v>0</v>
      </c>
      <c r="X33" s="117">
        <f t="shared" si="21"/>
        <v>0</v>
      </c>
      <c r="Y33" s="117">
        <f t="shared" si="21"/>
        <v>0</v>
      </c>
      <c r="Z33" s="117">
        <f t="shared" si="21"/>
        <v>1.467610108364822E-5</v>
      </c>
      <c r="AA33" s="117">
        <f t="shared" si="21"/>
        <v>0</v>
      </c>
      <c r="AB33" s="117">
        <f t="shared" si="21"/>
        <v>0</v>
      </c>
      <c r="AC33" s="118">
        <f t="shared" si="21"/>
        <v>0</v>
      </c>
      <c r="AD33" s="117">
        <f t="shared" si="21"/>
        <v>0</v>
      </c>
      <c r="AE33" s="117">
        <f t="shared" si="21"/>
        <v>0</v>
      </c>
      <c r="AF33" s="117">
        <f t="shared" si="21"/>
        <v>0</v>
      </c>
      <c r="AG33" s="117">
        <f t="shared" si="21"/>
        <v>0</v>
      </c>
      <c r="AH33" s="117">
        <f t="shared" si="21"/>
        <v>0</v>
      </c>
      <c r="AI33" s="229">
        <f>SUM(V33:AC33)</f>
        <v>1.467610108364822E-5</v>
      </c>
      <c r="AJ33" s="160" t="str">
        <f>IF(ABS(S33-AI33)&gt;0.001,S33-AI33,"")</f>
        <v/>
      </c>
    </row>
    <row r="34" spans="1:36" ht="15">
      <c r="A34" s="178" t="s">
        <v>8</v>
      </c>
      <c r="B34" s="39">
        <f t="shared" ref="B34:E49" si="22">B112+B138+B164+B190+B216+B242+B268+B294+B320+B346+B372+B398+B424</f>
        <v>0</v>
      </c>
      <c r="C34" s="39">
        <f t="shared" si="22"/>
        <v>0</v>
      </c>
      <c r="D34" s="39">
        <f t="shared" si="22"/>
        <v>0</v>
      </c>
      <c r="E34" s="39">
        <f t="shared" si="22"/>
        <v>0</v>
      </c>
      <c r="F34" s="362">
        <v>0</v>
      </c>
      <c r="G34" s="39">
        <f t="shared" si="19"/>
        <v>0</v>
      </c>
      <c r="H34" s="39">
        <f t="shared" si="19"/>
        <v>0</v>
      </c>
      <c r="I34" s="181">
        <f t="shared" ref="I34:I53" si="23">SUM(B34:H34)</f>
        <v>0</v>
      </c>
      <c r="J34" s="168"/>
      <c r="K34" s="182" t="s">
        <v>8</v>
      </c>
      <c r="L34" s="87">
        <f t="shared" si="20"/>
        <v>0</v>
      </c>
      <c r="M34" s="87">
        <f t="shared" si="20"/>
        <v>0</v>
      </c>
      <c r="N34" s="87">
        <f t="shared" si="20"/>
        <v>0</v>
      </c>
      <c r="O34" s="87">
        <f t="shared" si="20"/>
        <v>0</v>
      </c>
      <c r="P34" s="87">
        <f t="shared" si="20"/>
        <v>0</v>
      </c>
      <c r="Q34" s="87">
        <f t="shared" si="20"/>
        <v>0</v>
      </c>
      <c r="R34" s="87">
        <f t="shared" si="20"/>
        <v>0</v>
      </c>
      <c r="S34" s="185">
        <f t="shared" ref="S34:S53" si="24">SUM(L34:R34)</f>
        <v>0</v>
      </c>
      <c r="T34" s="168"/>
      <c r="U34" s="230" t="s">
        <v>8</v>
      </c>
      <c r="V34" s="121">
        <f t="shared" si="21"/>
        <v>0</v>
      </c>
      <c r="W34" s="121">
        <f t="shared" si="21"/>
        <v>0</v>
      </c>
      <c r="X34" s="121">
        <f t="shared" si="21"/>
        <v>0</v>
      </c>
      <c r="Y34" s="121">
        <f t="shared" si="21"/>
        <v>0</v>
      </c>
      <c r="Z34" s="121">
        <f t="shared" si="21"/>
        <v>0</v>
      </c>
      <c r="AA34" s="121">
        <f t="shared" si="21"/>
        <v>0</v>
      </c>
      <c r="AB34" s="121">
        <f t="shared" si="21"/>
        <v>0</v>
      </c>
      <c r="AC34" s="122">
        <f t="shared" si="21"/>
        <v>0</v>
      </c>
      <c r="AD34" s="121">
        <f t="shared" si="21"/>
        <v>0</v>
      </c>
      <c r="AE34" s="121">
        <f t="shared" si="21"/>
        <v>0</v>
      </c>
      <c r="AF34" s="121">
        <f t="shared" si="21"/>
        <v>0</v>
      </c>
      <c r="AG34" s="121">
        <f t="shared" si="21"/>
        <v>0</v>
      </c>
      <c r="AH34" s="121">
        <f t="shared" si="21"/>
        <v>0</v>
      </c>
      <c r="AI34" s="233">
        <f t="shared" ref="AI34:AI53" si="25">SUM(V34:AC34)</f>
        <v>0</v>
      </c>
      <c r="AJ34" s="160" t="str">
        <f t="shared" ref="AJ34:AJ55" si="26">IF(ABS(S34-AI34)&gt;0.001,S34-AI34,"")</f>
        <v/>
      </c>
    </row>
    <row r="35" spans="1:36" ht="15">
      <c r="A35" s="186" t="s">
        <v>10</v>
      </c>
      <c r="B35" s="42">
        <f t="shared" si="22"/>
        <v>0</v>
      </c>
      <c r="C35" s="42">
        <f t="shared" si="22"/>
        <v>0</v>
      </c>
      <c r="D35" s="42">
        <f t="shared" si="22"/>
        <v>1.1328309168175543</v>
      </c>
      <c r="E35" s="42">
        <f t="shared" si="22"/>
        <v>0</v>
      </c>
      <c r="F35" s="362">
        <v>0</v>
      </c>
      <c r="G35" s="42">
        <f t="shared" si="19"/>
        <v>0</v>
      </c>
      <c r="H35" s="42">
        <f t="shared" si="19"/>
        <v>0</v>
      </c>
      <c r="I35" s="173">
        <f t="shared" si="23"/>
        <v>1.1328309168175543</v>
      </c>
      <c r="J35" s="168"/>
      <c r="K35" s="188" t="s">
        <v>10</v>
      </c>
      <c r="L35" s="42">
        <f t="shared" si="20"/>
        <v>0</v>
      </c>
      <c r="M35" s="42">
        <f t="shared" si="20"/>
        <v>0</v>
      </c>
      <c r="N35" s="42">
        <f t="shared" si="20"/>
        <v>1.1328309168175543</v>
      </c>
      <c r="O35" s="42">
        <f t="shared" si="20"/>
        <v>0</v>
      </c>
      <c r="P35" s="42">
        <f t="shared" si="20"/>
        <v>0</v>
      </c>
      <c r="Q35" s="42">
        <f t="shared" si="20"/>
        <v>0</v>
      </c>
      <c r="R35" s="42">
        <f t="shared" si="20"/>
        <v>0</v>
      </c>
      <c r="S35" s="177">
        <f t="shared" si="24"/>
        <v>1.1328309168175543</v>
      </c>
      <c r="T35" s="168"/>
      <c r="U35" s="234" t="s">
        <v>10</v>
      </c>
      <c r="V35" s="117">
        <f t="shared" si="21"/>
        <v>0</v>
      </c>
      <c r="W35" s="117">
        <f t="shared" si="21"/>
        <v>0</v>
      </c>
      <c r="X35" s="117">
        <f t="shared" si="21"/>
        <v>0</v>
      </c>
      <c r="Y35" s="117">
        <f t="shared" si="21"/>
        <v>0</v>
      </c>
      <c r="Z35" s="117">
        <f t="shared" si="21"/>
        <v>1.1328309168175543</v>
      </c>
      <c r="AA35" s="117">
        <f t="shared" si="21"/>
        <v>0</v>
      </c>
      <c r="AB35" s="117">
        <f t="shared" si="21"/>
        <v>0</v>
      </c>
      <c r="AC35" s="118">
        <f t="shared" si="21"/>
        <v>0</v>
      </c>
      <c r="AD35" s="117">
        <f t="shared" si="21"/>
        <v>0</v>
      </c>
      <c r="AE35" s="117">
        <f t="shared" si="21"/>
        <v>0</v>
      </c>
      <c r="AF35" s="117">
        <f t="shared" si="21"/>
        <v>0</v>
      </c>
      <c r="AG35" s="117">
        <f t="shared" si="21"/>
        <v>0</v>
      </c>
      <c r="AH35" s="117">
        <f t="shared" si="21"/>
        <v>0</v>
      </c>
      <c r="AI35" s="229">
        <f t="shared" si="25"/>
        <v>1.1328309168175543</v>
      </c>
      <c r="AJ35" s="160" t="str">
        <f t="shared" si="26"/>
        <v/>
      </c>
    </row>
    <row r="36" spans="1:36" ht="15">
      <c r="A36" s="178" t="s">
        <v>56</v>
      </c>
      <c r="B36" s="39">
        <f t="shared" si="22"/>
        <v>0</v>
      </c>
      <c r="C36" s="39">
        <f t="shared" si="22"/>
        <v>0</v>
      </c>
      <c r="D36" s="39">
        <f t="shared" si="22"/>
        <v>0</v>
      </c>
      <c r="E36" s="39">
        <f t="shared" si="22"/>
        <v>0</v>
      </c>
      <c r="F36" s="362">
        <v>0</v>
      </c>
      <c r="G36" s="39">
        <f t="shared" si="19"/>
        <v>0</v>
      </c>
      <c r="H36" s="39">
        <f t="shared" si="19"/>
        <v>0</v>
      </c>
      <c r="I36" s="181">
        <f t="shared" si="23"/>
        <v>0</v>
      </c>
      <c r="J36" s="168"/>
      <c r="K36" s="182" t="s">
        <v>56</v>
      </c>
      <c r="L36" s="87">
        <f t="shared" si="20"/>
        <v>0</v>
      </c>
      <c r="M36" s="87">
        <f t="shared" si="20"/>
        <v>0</v>
      </c>
      <c r="N36" s="87">
        <f t="shared" si="20"/>
        <v>0</v>
      </c>
      <c r="O36" s="87">
        <f t="shared" si="20"/>
        <v>0</v>
      </c>
      <c r="P36" s="87">
        <f t="shared" si="20"/>
        <v>0</v>
      </c>
      <c r="Q36" s="87">
        <f t="shared" si="20"/>
        <v>0</v>
      </c>
      <c r="R36" s="87">
        <f t="shared" si="20"/>
        <v>0</v>
      </c>
      <c r="S36" s="185">
        <f t="shared" si="24"/>
        <v>0</v>
      </c>
      <c r="T36" s="168"/>
      <c r="U36" s="230" t="s">
        <v>56</v>
      </c>
      <c r="V36" s="121">
        <f t="shared" si="21"/>
        <v>0</v>
      </c>
      <c r="W36" s="121">
        <f t="shared" si="21"/>
        <v>0</v>
      </c>
      <c r="X36" s="121">
        <f t="shared" si="21"/>
        <v>0</v>
      </c>
      <c r="Y36" s="121">
        <f t="shared" si="21"/>
        <v>0</v>
      </c>
      <c r="Z36" s="121">
        <f t="shared" si="21"/>
        <v>0</v>
      </c>
      <c r="AA36" s="121">
        <f t="shared" si="21"/>
        <v>0</v>
      </c>
      <c r="AB36" s="121">
        <f t="shared" si="21"/>
        <v>0</v>
      </c>
      <c r="AC36" s="122">
        <f t="shared" si="21"/>
        <v>0</v>
      </c>
      <c r="AD36" s="121">
        <f t="shared" si="21"/>
        <v>0</v>
      </c>
      <c r="AE36" s="121">
        <f t="shared" si="21"/>
        <v>0</v>
      </c>
      <c r="AF36" s="121">
        <f t="shared" si="21"/>
        <v>0</v>
      </c>
      <c r="AG36" s="121">
        <f t="shared" si="21"/>
        <v>0</v>
      </c>
      <c r="AH36" s="121">
        <f t="shared" si="21"/>
        <v>0</v>
      </c>
      <c r="AI36" s="233">
        <f t="shared" si="25"/>
        <v>0</v>
      </c>
      <c r="AJ36" s="160" t="str">
        <f t="shared" si="26"/>
        <v/>
      </c>
    </row>
    <row r="37" spans="1:36" ht="15">
      <c r="A37" s="186" t="s">
        <v>16</v>
      </c>
      <c r="B37" s="42">
        <f t="shared" si="22"/>
        <v>36.774992486347024</v>
      </c>
      <c r="C37" s="42">
        <f t="shared" si="22"/>
        <v>15.405330075016366</v>
      </c>
      <c r="D37" s="42">
        <f t="shared" si="22"/>
        <v>28.371912056980243</v>
      </c>
      <c r="E37" s="42">
        <f t="shared" si="22"/>
        <v>0</v>
      </c>
      <c r="F37" s="362">
        <v>0</v>
      </c>
      <c r="G37" s="42">
        <f t="shared" si="19"/>
        <v>0</v>
      </c>
      <c r="H37" s="42">
        <f t="shared" si="19"/>
        <v>0</v>
      </c>
      <c r="I37" s="173">
        <f t="shared" si="23"/>
        <v>80.552234618343633</v>
      </c>
      <c r="J37" s="168"/>
      <c r="K37" s="188" t="s">
        <v>16</v>
      </c>
      <c r="L37" s="42">
        <f t="shared" si="20"/>
        <v>36.774992486347024</v>
      </c>
      <c r="M37" s="42">
        <f t="shared" si="20"/>
        <v>15.405330075016366</v>
      </c>
      <c r="N37" s="42">
        <f t="shared" si="20"/>
        <v>28.371912056980243</v>
      </c>
      <c r="O37" s="42">
        <f t="shared" si="20"/>
        <v>0</v>
      </c>
      <c r="P37" s="42">
        <f t="shared" si="20"/>
        <v>0</v>
      </c>
      <c r="Q37" s="42">
        <f t="shared" si="20"/>
        <v>0</v>
      </c>
      <c r="R37" s="42">
        <f t="shared" si="20"/>
        <v>0</v>
      </c>
      <c r="S37" s="177">
        <f t="shared" si="24"/>
        <v>80.552234618343633</v>
      </c>
      <c r="T37" s="168"/>
      <c r="U37" s="234" t="s">
        <v>16</v>
      </c>
      <c r="V37" s="117">
        <f t="shared" si="21"/>
        <v>36.647901458500762</v>
      </c>
      <c r="W37" s="117">
        <f t="shared" si="21"/>
        <v>0</v>
      </c>
      <c r="X37" s="117">
        <f t="shared" si="21"/>
        <v>0</v>
      </c>
      <c r="Y37" s="117">
        <f t="shared" si="21"/>
        <v>15.405330075016366</v>
      </c>
      <c r="Z37" s="117">
        <f t="shared" si="21"/>
        <v>28.190417780287902</v>
      </c>
      <c r="AA37" s="117">
        <f t="shared" si="21"/>
        <v>0</v>
      </c>
      <c r="AB37" s="117">
        <f t="shared" si="21"/>
        <v>0</v>
      </c>
      <c r="AC37" s="118">
        <f t="shared" si="21"/>
        <v>0.30858530453860783</v>
      </c>
      <c r="AD37" s="117">
        <f t="shared" si="21"/>
        <v>0.12709102784626886</v>
      </c>
      <c r="AE37" s="117">
        <f t="shared" si="21"/>
        <v>0</v>
      </c>
      <c r="AF37" s="117">
        <f t="shared" si="21"/>
        <v>0</v>
      </c>
      <c r="AG37" s="117">
        <f t="shared" si="21"/>
        <v>0.18149427669233895</v>
      </c>
      <c r="AH37" s="117">
        <f t="shared" si="21"/>
        <v>0</v>
      </c>
      <c r="AI37" s="229">
        <f t="shared" si="25"/>
        <v>80.552234618343647</v>
      </c>
      <c r="AJ37" s="160" t="str">
        <f t="shared" si="26"/>
        <v/>
      </c>
    </row>
    <row r="38" spans="1:36" ht="15">
      <c r="A38" s="178" t="s">
        <v>15</v>
      </c>
      <c r="B38" s="39">
        <f t="shared" si="22"/>
        <v>4.8455916365265175</v>
      </c>
      <c r="C38" s="39">
        <f t="shared" si="22"/>
        <v>0.25120675041519652</v>
      </c>
      <c r="D38" s="39">
        <f t="shared" si="22"/>
        <v>6.5352740514607817</v>
      </c>
      <c r="E38" s="39">
        <f t="shared" si="22"/>
        <v>0</v>
      </c>
      <c r="F38" s="362">
        <v>0</v>
      </c>
      <c r="G38" s="39">
        <f t="shared" si="19"/>
        <v>0</v>
      </c>
      <c r="H38" s="39">
        <f t="shared" si="19"/>
        <v>0</v>
      </c>
      <c r="I38" s="181">
        <f t="shared" si="23"/>
        <v>11.632072438402496</v>
      </c>
      <c r="J38" s="168"/>
      <c r="K38" s="182" t="s">
        <v>15</v>
      </c>
      <c r="L38" s="87">
        <f t="shared" si="20"/>
        <v>4.8455916365265175</v>
      </c>
      <c r="M38" s="87">
        <f t="shared" si="20"/>
        <v>0.25120675041519652</v>
      </c>
      <c r="N38" s="87">
        <f t="shared" si="20"/>
        <v>6.5352740514607817</v>
      </c>
      <c r="O38" s="87">
        <f t="shared" si="20"/>
        <v>0</v>
      </c>
      <c r="P38" s="87">
        <f t="shared" si="20"/>
        <v>0</v>
      </c>
      <c r="Q38" s="87">
        <f t="shared" si="20"/>
        <v>0</v>
      </c>
      <c r="R38" s="87">
        <f t="shared" si="20"/>
        <v>0</v>
      </c>
      <c r="S38" s="185">
        <f t="shared" si="24"/>
        <v>11.632072438402496</v>
      </c>
      <c r="T38" s="168"/>
      <c r="U38" s="230" t="s">
        <v>57</v>
      </c>
      <c r="V38" s="121">
        <f t="shared" si="21"/>
        <v>4.795264974109422</v>
      </c>
      <c r="W38" s="121">
        <f t="shared" si="21"/>
        <v>0</v>
      </c>
      <c r="X38" s="121">
        <f t="shared" si="21"/>
        <v>0</v>
      </c>
      <c r="Y38" s="121">
        <f t="shared" si="21"/>
        <v>0.25120675041519652</v>
      </c>
      <c r="Z38" s="121">
        <f t="shared" si="21"/>
        <v>6.5352740514607817</v>
      </c>
      <c r="AA38" s="121">
        <f t="shared" si="21"/>
        <v>0</v>
      </c>
      <c r="AB38" s="121">
        <f t="shared" si="21"/>
        <v>0</v>
      </c>
      <c r="AC38" s="122">
        <f t="shared" si="21"/>
        <v>5.0326662417096123E-2</v>
      </c>
      <c r="AD38" s="121">
        <f t="shared" si="21"/>
        <v>5.0326662417096123E-2</v>
      </c>
      <c r="AE38" s="121">
        <f t="shared" si="21"/>
        <v>0</v>
      </c>
      <c r="AF38" s="121">
        <f t="shared" si="21"/>
        <v>0</v>
      </c>
      <c r="AG38" s="121">
        <f t="shared" si="21"/>
        <v>0</v>
      </c>
      <c r="AH38" s="121">
        <f t="shared" si="21"/>
        <v>0</v>
      </c>
      <c r="AI38" s="233">
        <f t="shared" si="25"/>
        <v>11.632072438402496</v>
      </c>
      <c r="AJ38" s="160" t="str">
        <f t="shared" si="26"/>
        <v/>
      </c>
    </row>
    <row r="39" spans="1:36" ht="15">
      <c r="A39" s="186" t="s">
        <v>58</v>
      </c>
      <c r="B39" s="42">
        <f t="shared" si="22"/>
        <v>0</v>
      </c>
      <c r="C39" s="42">
        <f t="shared" si="22"/>
        <v>0</v>
      </c>
      <c r="D39" s="42">
        <f t="shared" si="22"/>
        <v>0</v>
      </c>
      <c r="E39" s="42">
        <f t="shared" si="22"/>
        <v>1302.7109796441098</v>
      </c>
      <c r="F39" s="362">
        <v>0</v>
      </c>
      <c r="G39" s="42">
        <f t="shared" si="19"/>
        <v>0</v>
      </c>
      <c r="H39" s="42">
        <f t="shared" si="19"/>
        <v>0</v>
      </c>
      <c r="I39" s="173">
        <f t="shared" si="23"/>
        <v>1302.7109796441098</v>
      </c>
      <c r="J39" s="168"/>
      <c r="K39" s="188" t="s">
        <v>58</v>
      </c>
      <c r="L39" s="42">
        <f t="shared" si="20"/>
        <v>0</v>
      </c>
      <c r="M39" s="42">
        <f t="shared" si="20"/>
        <v>0</v>
      </c>
      <c r="N39" s="42">
        <f t="shared" si="20"/>
        <v>0</v>
      </c>
      <c r="O39" s="42">
        <f t="shared" si="20"/>
        <v>1302.7109796441098</v>
      </c>
      <c r="P39" s="42">
        <f t="shared" si="20"/>
        <v>944.9750755939466</v>
      </c>
      <c r="Q39" s="42">
        <f t="shared" si="20"/>
        <v>0</v>
      </c>
      <c r="R39" s="42">
        <f t="shared" si="20"/>
        <v>0</v>
      </c>
      <c r="S39" s="177">
        <f t="shared" si="24"/>
        <v>2247.6860552380563</v>
      </c>
      <c r="T39" s="168"/>
      <c r="U39" s="234" t="s">
        <v>58</v>
      </c>
      <c r="V39" s="117">
        <f t="shared" si="21"/>
        <v>0</v>
      </c>
      <c r="W39" s="117">
        <f t="shared" si="21"/>
        <v>0</v>
      </c>
      <c r="X39" s="117">
        <f t="shared" si="21"/>
        <v>0</v>
      </c>
      <c r="Y39" s="117">
        <f t="shared" si="21"/>
        <v>0</v>
      </c>
      <c r="Z39" s="117">
        <f t="shared" si="21"/>
        <v>0</v>
      </c>
      <c r="AA39" s="117">
        <f t="shared" si="21"/>
        <v>1293.6843701607429</v>
      </c>
      <c r="AB39" s="117">
        <f t="shared" si="21"/>
        <v>944.9750755939466</v>
      </c>
      <c r="AC39" s="118">
        <f t="shared" si="21"/>
        <v>9.0266094833669008</v>
      </c>
      <c r="AD39" s="117">
        <f t="shared" si="21"/>
        <v>0</v>
      </c>
      <c r="AE39" s="117">
        <f t="shared" si="21"/>
        <v>0</v>
      </c>
      <c r="AF39" s="117">
        <f t="shared" si="21"/>
        <v>0</v>
      </c>
      <c r="AG39" s="117">
        <f t="shared" si="21"/>
        <v>0</v>
      </c>
      <c r="AH39" s="117">
        <f t="shared" si="21"/>
        <v>9.0266094833669008</v>
      </c>
      <c r="AI39" s="229">
        <f t="shared" si="25"/>
        <v>2247.6860552380563</v>
      </c>
      <c r="AJ39" s="160" t="str">
        <f t="shared" si="26"/>
        <v/>
      </c>
    </row>
    <row r="40" spans="1:36" ht="15">
      <c r="A40" s="178" t="s">
        <v>12</v>
      </c>
      <c r="B40" s="39">
        <f t="shared" si="22"/>
        <v>0</v>
      </c>
      <c r="C40" s="39">
        <f t="shared" si="22"/>
        <v>0</v>
      </c>
      <c r="D40" s="39">
        <f t="shared" si="22"/>
        <v>0</v>
      </c>
      <c r="E40" s="39">
        <f t="shared" si="22"/>
        <v>26.73823008022508</v>
      </c>
      <c r="F40" s="362">
        <v>0</v>
      </c>
      <c r="G40" s="39">
        <f t="shared" si="19"/>
        <v>0</v>
      </c>
      <c r="H40" s="39">
        <f t="shared" si="19"/>
        <v>0</v>
      </c>
      <c r="I40" s="181">
        <f t="shared" si="23"/>
        <v>26.73823008022508</v>
      </c>
      <c r="J40" s="168"/>
      <c r="K40" s="182" t="s">
        <v>12</v>
      </c>
      <c r="L40" s="87">
        <f t="shared" si="20"/>
        <v>0</v>
      </c>
      <c r="M40" s="87">
        <f t="shared" si="20"/>
        <v>0</v>
      </c>
      <c r="N40" s="87">
        <f t="shared" si="20"/>
        <v>0</v>
      </c>
      <c r="O40" s="87">
        <f t="shared" si="20"/>
        <v>26.73823008022508</v>
      </c>
      <c r="P40" s="87">
        <f t="shared" si="20"/>
        <v>66.61718109089955</v>
      </c>
      <c r="Q40" s="87">
        <f t="shared" si="20"/>
        <v>0</v>
      </c>
      <c r="R40" s="87">
        <f t="shared" si="20"/>
        <v>0</v>
      </c>
      <c r="S40" s="185">
        <f t="shared" si="24"/>
        <v>93.355411171124629</v>
      </c>
      <c r="T40" s="168"/>
      <c r="U40" s="230" t="s">
        <v>12</v>
      </c>
      <c r="V40" s="121">
        <f t="shared" si="21"/>
        <v>0</v>
      </c>
      <c r="W40" s="121">
        <f t="shared" si="21"/>
        <v>0</v>
      </c>
      <c r="X40" s="121">
        <f t="shared" si="21"/>
        <v>0</v>
      </c>
      <c r="Y40" s="121">
        <f t="shared" si="21"/>
        <v>0</v>
      </c>
      <c r="Z40" s="121">
        <f t="shared" si="21"/>
        <v>0</v>
      </c>
      <c r="AA40" s="121">
        <f t="shared" si="21"/>
        <v>21.111973877523138</v>
      </c>
      <c r="AB40" s="121">
        <f t="shared" si="21"/>
        <v>66.61718109089955</v>
      </c>
      <c r="AC40" s="122">
        <f t="shared" si="21"/>
        <v>5.6262562027019403</v>
      </c>
      <c r="AD40" s="121">
        <f t="shared" si="21"/>
        <v>0</v>
      </c>
      <c r="AE40" s="121">
        <f t="shared" si="21"/>
        <v>0</v>
      </c>
      <c r="AF40" s="121">
        <f t="shared" si="21"/>
        <v>0</v>
      </c>
      <c r="AG40" s="121">
        <f t="shared" si="21"/>
        <v>0</v>
      </c>
      <c r="AH40" s="121">
        <f t="shared" si="21"/>
        <v>5.6262562027019403</v>
      </c>
      <c r="AI40" s="233">
        <f t="shared" si="25"/>
        <v>93.355411171124629</v>
      </c>
      <c r="AJ40" s="160" t="str">
        <f t="shared" si="26"/>
        <v/>
      </c>
    </row>
    <row r="41" spans="1:36" ht="15">
      <c r="A41" s="186" t="s">
        <v>59</v>
      </c>
      <c r="B41" s="42">
        <f t="shared" si="22"/>
        <v>0</v>
      </c>
      <c r="C41" s="42">
        <f t="shared" si="22"/>
        <v>0</v>
      </c>
      <c r="D41" s="42">
        <f t="shared" si="22"/>
        <v>0</v>
      </c>
      <c r="E41" s="42">
        <f t="shared" si="22"/>
        <v>0</v>
      </c>
      <c r="F41" s="362">
        <v>0</v>
      </c>
      <c r="G41" s="42">
        <f t="shared" si="19"/>
        <v>0</v>
      </c>
      <c r="H41" s="42">
        <f t="shared" si="19"/>
        <v>0</v>
      </c>
      <c r="I41" s="173">
        <f t="shared" si="23"/>
        <v>0</v>
      </c>
      <c r="J41" s="168"/>
      <c r="K41" s="188" t="s">
        <v>59</v>
      </c>
      <c r="L41" s="42">
        <f t="shared" si="20"/>
        <v>0</v>
      </c>
      <c r="M41" s="42">
        <f t="shared" si="20"/>
        <v>0</v>
      </c>
      <c r="N41" s="42">
        <f t="shared" si="20"/>
        <v>0</v>
      </c>
      <c r="O41" s="42">
        <f t="shared" si="20"/>
        <v>0</v>
      </c>
      <c r="P41" s="42">
        <f t="shared" si="20"/>
        <v>0</v>
      </c>
      <c r="Q41" s="42">
        <f t="shared" si="20"/>
        <v>0</v>
      </c>
      <c r="R41" s="42">
        <f t="shared" si="20"/>
        <v>0</v>
      </c>
      <c r="S41" s="177">
        <f t="shared" si="24"/>
        <v>0</v>
      </c>
      <c r="T41" s="168"/>
      <c r="U41" s="234" t="s">
        <v>59</v>
      </c>
      <c r="V41" s="117">
        <f t="shared" si="21"/>
        <v>0</v>
      </c>
      <c r="W41" s="117">
        <f t="shared" si="21"/>
        <v>0</v>
      </c>
      <c r="X41" s="117">
        <f t="shared" si="21"/>
        <v>0</v>
      </c>
      <c r="Y41" s="117">
        <f t="shared" si="21"/>
        <v>0</v>
      </c>
      <c r="Z41" s="117">
        <f t="shared" si="21"/>
        <v>0</v>
      </c>
      <c r="AA41" s="117">
        <f t="shared" si="21"/>
        <v>0</v>
      </c>
      <c r="AB41" s="117">
        <f t="shared" si="21"/>
        <v>0</v>
      </c>
      <c r="AC41" s="118">
        <f t="shared" si="21"/>
        <v>0</v>
      </c>
      <c r="AD41" s="117">
        <f t="shared" si="21"/>
        <v>0</v>
      </c>
      <c r="AE41" s="117">
        <f t="shared" si="21"/>
        <v>0</v>
      </c>
      <c r="AF41" s="117">
        <f t="shared" si="21"/>
        <v>0</v>
      </c>
      <c r="AG41" s="117">
        <f t="shared" si="21"/>
        <v>0</v>
      </c>
      <c r="AH41" s="117">
        <f t="shared" si="21"/>
        <v>0</v>
      </c>
      <c r="AI41" s="229">
        <f t="shared" si="25"/>
        <v>0</v>
      </c>
      <c r="AJ41" s="160" t="str">
        <f t="shared" si="26"/>
        <v/>
      </c>
    </row>
    <row r="42" spans="1:36" ht="15">
      <c r="A42" s="178" t="s">
        <v>17</v>
      </c>
      <c r="B42" s="39">
        <f t="shared" si="22"/>
        <v>6.8296144890186712</v>
      </c>
      <c r="C42" s="39">
        <f t="shared" si="22"/>
        <v>8.8057063341539094E-2</v>
      </c>
      <c r="D42" s="39">
        <f t="shared" si="22"/>
        <v>28.538440346258252</v>
      </c>
      <c r="E42" s="39">
        <f t="shared" si="22"/>
        <v>1.8379811480091364</v>
      </c>
      <c r="F42" s="362">
        <v>0</v>
      </c>
      <c r="G42" s="39">
        <f t="shared" si="19"/>
        <v>0</v>
      </c>
      <c r="H42" s="39">
        <f t="shared" si="19"/>
        <v>0</v>
      </c>
      <c r="I42" s="181">
        <f t="shared" si="23"/>
        <v>37.294093046627594</v>
      </c>
      <c r="J42" s="168"/>
      <c r="K42" s="182" t="s">
        <v>17</v>
      </c>
      <c r="L42" s="87">
        <f t="shared" si="20"/>
        <v>6.8296144890186712</v>
      </c>
      <c r="M42" s="87">
        <f t="shared" si="20"/>
        <v>8.8057063341539094E-2</v>
      </c>
      <c r="N42" s="87">
        <f t="shared" si="20"/>
        <v>28.538440346258252</v>
      </c>
      <c r="O42" s="87">
        <f t="shared" si="20"/>
        <v>1.8379811480091364</v>
      </c>
      <c r="P42" s="87">
        <f t="shared" si="20"/>
        <v>0.20914629393154982</v>
      </c>
      <c r="Q42" s="87">
        <f t="shared" si="20"/>
        <v>0</v>
      </c>
      <c r="R42" s="87">
        <f t="shared" si="20"/>
        <v>0</v>
      </c>
      <c r="S42" s="185">
        <f t="shared" si="24"/>
        <v>37.503239340559148</v>
      </c>
      <c r="T42" s="168"/>
      <c r="U42" s="230" t="s">
        <v>17</v>
      </c>
      <c r="V42" s="121">
        <f t="shared" si="21"/>
        <v>6.8296144890186712</v>
      </c>
      <c r="W42" s="121">
        <f t="shared" si="21"/>
        <v>0</v>
      </c>
      <c r="X42" s="121">
        <f t="shared" si="21"/>
        <v>0</v>
      </c>
      <c r="Y42" s="121">
        <f t="shared" si="21"/>
        <v>8.8057063341539094E-2</v>
      </c>
      <c r="Z42" s="121">
        <f t="shared" si="21"/>
        <v>28.538440346258252</v>
      </c>
      <c r="AA42" s="121">
        <f t="shared" si="21"/>
        <v>1.2802335833982623</v>
      </c>
      <c r="AB42" s="121">
        <f t="shared" si="21"/>
        <v>0.20914629393154982</v>
      </c>
      <c r="AC42" s="122">
        <f t="shared" si="21"/>
        <v>0.55774756461087371</v>
      </c>
      <c r="AD42" s="121">
        <f t="shared" si="21"/>
        <v>0</v>
      </c>
      <c r="AE42" s="121">
        <f t="shared" si="21"/>
        <v>0</v>
      </c>
      <c r="AF42" s="121">
        <f t="shared" si="21"/>
        <v>0</v>
      </c>
      <c r="AG42" s="121">
        <f t="shared" si="21"/>
        <v>0</v>
      </c>
      <c r="AH42" s="121">
        <f t="shared" si="21"/>
        <v>0.55774756461087371</v>
      </c>
      <c r="AI42" s="233">
        <f t="shared" si="25"/>
        <v>37.503239340559141</v>
      </c>
      <c r="AJ42" s="160" t="str">
        <f t="shared" si="26"/>
        <v/>
      </c>
    </row>
    <row r="43" spans="1:36" ht="15">
      <c r="A43" s="186" t="s">
        <v>139</v>
      </c>
      <c r="B43" s="42">
        <f t="shared" si="22"/>
        <v>496.72637713461245</v>
      </c>
      <c r="C43" s="42">
        <f t="shared" si="22"/>
        <v>1459.730259164319</v>
      </c>
      <c r="D43" s="42">
        <f t="shared" si="22"/>
        <v>884.59093671397829</v>
      </c>
      <c r="E43" s="42">
        <f t="shared" si="22"/>
        <v>24.437799109280025</v>
      </c>
      <c r="F43" s="362">
        <v>0</v>
      </c>
      <c r="G43" s="42">
        <f t="shared" si="19"/>
        <v>8.9648627998224397E-3</v>
      </c>
      <c r="H43" s="42">
        <f t="shared" si="19"/>
        <v>0</v>
      </c>
      <c r="I43" s="173">
        <f t="shared" si="23"/>
        <v>2865.4943369849898</v>
      </c>
      <c r="J43" s="168"/>
      <c r="K43" s="188" t="s">
        <v>139</v>
      </c>
      <c r="L43" s="42">
        <f t="shared" si="20"/>
        <v>496.72637713461245</v>
      </c>
      <c r="M43" s="42">
        <f t="shared" si="20"/>
        <v>1459.730259164319</v>
      </c>
      <c r="N43" s="42">
        <f t="shared" si="20"/>
        <v>884.59093671397829</v>
      </c>
      <c r="O43" s="42">
        <f t="shared" si="20"/>
        <v>24.437799109280025</v>
      </c>
      <c r="P43" s="42">
        <f t="shared" si="20"/>
        <v>14.78940801848761</v>
      </c>
      <c r="Q43" s="42">
        <f t="shared" si="20"/>
        <v>8.9648627998224397E-3</v>
      </c>
      <c r="R43" s="42">
        <f t="shared" si="20"/>
        <v>0</v>
      </c>
      <c r="S43" s="177">
        <f t="shared" si="24"/>
        <v>2880.2837450034772</v>
      </c>
      <c r="T43" s="168"/>
      <c r="U43" s="234" t="s">
        <v>139</v>
      </c>
      <c r="V43" s="117">
        <f t="shared" si="21"/>
        <v>485.36990541275463</v>
      </c>
      <c r="W43" s="117">
        <f t="shared" si="21"/>
        <v>4.1089531142873224</v>
      </c>
      <c r="X43" s="117">
        <f t="shared" si="21"/>
        <v>8.9648627998224397E-3</v>
      </c>
      <c r="Y43" s="117">
        <f t="shared" si="21"/>
        <v>1459.730259164319</v>
      </c>
      <c r="Z43" s="117">
        <f t="shared" si="21"/>
        <v>865.9416609996166</v>
      </c>
      <c r="AA43" s="117">
        <f t="shared" si="21"/>
        <v>10.437142102885529</v>
      </c>
      <c r="AB43" s="117">
        <f t="shared" si="21"/>
        <v>14.78940801848761</v>
      </c>
      <c r="AC43" s="118">
        <f t="shared" si="21"/>
        <v>39.897451328326689</v>
      </c>
      <c r="AD43" s="117">
        <f t="shared" si="21"/>
        <v>7.2475186075704761</v>
      </c>
      <c r="AE43" s="117">
        <f t="shared" si="21"/>
        <v>0</v>
      </c>
      <c r="AF43" s="117">
        <f t="shared" si="21"/>
        <v>0</v>
      </c>
      <c r="AG43" s="117">
        <f t="shared" si="21"/>
        <v>18.6492757143617</v>
      </c>
      <c r="AH43" s="117">
        <f t="shared" si="21"/>
        <v>14.000657006394494</v>
      </c>
      <c r="AI43" s="229">
        <f t="shared" si="25"/>
        <v>2880.2837450034767</v>
      </c>
      <c r="AJ43" s="160" t="str">
        <f t="shared" si="26"/>
        <v/>
      </c>
    </row>
    <row r="44" spans="1:36" ht="15">
      <c r="A44" s="178" t="s">
        <v>25</v>
      </c>
      <c r="B44" s="39">
        <f t="shared" si="22"/>
        <v>261.90131453735046</v>
      </c>
      <c r="C44" s="39">
        <f t="shared" si="22"/>
        <v>62.339060589254125</v>
      </c>
      <c r="D44" s="39">
        <f t="shared" si="22"/>
        <v>383.69472675959412</v>
      </c>
      <c r="E44" s="39">
        <f t="shared" si="22"/>
        <v>1932.6313812257317</v>
      </c>
      <c r="F44" s="362">
        <v>0</v>
      </c>
      <c r="G44" s="39">
        <f t="shared" si="19"/>
        <v>368.03383655589556</v>
      </c>
      <c r="H44" s="39">
        <f t="shared" si="19"/>
        <v>26.880977205394728</v>
      </c>
      <c r="I44" s="181">
        <f t="shared" si="23"/>
        <v>3035.4812968732203</v>
      </c>
      <c r="J44" s="168"/>
      <c r="K44" s="182" t="s">
        <v>25</v>
      </c>
      <c r="L44" s="87">
        <f t="shared" si="20"/>
        <v>261.90131453735046</v>
      </c>
      <c r="M44" s="87">
        <f t="shared" si="20"/>
        <v>62.339060589254125</v>
      </c>
      <c r="N44" s="87">
        <f t="shared" si="20"/>
        <v>383.69472675959412</v>
      </c>
      <c r="O44" s="87">
        <f t="shared" si="20"/>
        <v>1932.6313812257317</v>
      </c>
      <c r="P44" s="87">
        <f t="shared" si="20"/>
        <v>20.053326872356397</v>
      </c>
      <c r="Q44" s="87">
        <f t="shared" si="20"/>
        <v>368.03383655589556</v>
      </c>
      <c r="R44" s="87">
        <f t="shared" si="20"/>
        <v>26.880977205394728</v>
      </c>
      <c r="S44" s="185">
        <f t="shared" si="24"/>
        <v>3055.5346237455769</v>
      </c>
      <c r="T44" s="168"/>
      <c r="U44" s="230" t="s">
        <v>25</v>
      </c>
      <c r="V44" s="121">
        <f t="shared" si="21"/>
        <v>53.944933961348539</v>
      </c>
      <c r="W44" s="121">
        <f t="shared" si="21"/>
        <v>205.84522312830572</v>
      </c>
      <c r="X44" s="121">
        <f t="shared" si="21"/>
        <v>368.03383655589556</v>
      </c>
      <c r="Y44" s="121">
        <f t="shared" si="21"/>
        <v>62.339060589254125</v>
      </c>
      <c r="Z44" s="121">
        <f t="shared" si="21"/>
        <v>372.7719639767439</v>
      </c>
      <c r="AA44" s="121">
        <f t="shared" si="21"/>
        <v>1895.0580047674853</v>
      </c>
      <c r="AB44" s="121">
        <f t="shared" si="21"/>
        <v>20.053326872356397</v>
      </c>
      <c r="AC44" s="122">
        <f t="shared" si="21"/>
        <v>77.488273894187614</v>
      </c>
      <c r="AD44" s="121">
        <f t="shared" si="21"/>
        <v>2.1111574476961463</v>
      </c>
      <c r="AE44" s="121">
        <f t="shared" si="21"/>
        <v>23.351720421755985</v>
      </c>
      <c r="AF44" s="121">
        <f t="shared" si="21"/>
        <v>26.880977205394728</v>
      </c>
      <c r="AG44" s="121">
        <f t="shared" si="21"/>
        <v>10.922762782850151</v>
      </c>
      <c r="AH44" s="121">
        <f t="shared" si="21"/>
        <v>14.221656036490616</v>
      </c>
      <c r="AI44" s="233">
        <f t="shared" si="25"/>
        <v>3055.5346237455769</v>
      </c>
      <c r="AJ44" s="160" t="str">
        <f t="shared" si="26"/>
        <v/>
      </c>
    </row>
    <row r="45" spans="1:36" ht="15">
      <c r="A45" s="186" t="s">
        <v>24</v>
      </c>
      <c r="B45" s="42">
        <f t="shared" si="22"/>
        <v>399.12083119258011</v>
      </c>
      <c r="C45" s="42">
        <f t="shared" si="22"/>
        <v>144.08427008542526</v>
      </c>
      <c r="D45" s="42">
        <f t="shared" si="22"/>
        <v>65.097520333398606</v>
      </c>
      <c r="E45" s="42">
        <f t="shared" si="22"/>
        <v>0</v>
      </c>
      <c r="F45" s="362">
        <v>0</v>
      </c>
      <c r="G45" s="42">
        <f t="shared" si="19"/>
        <v>0</v>
      </c>
      <c r="H45" s="42">
        <f t="shared" si="19"/>
        <v>0</v>
      </c>
      <c r="I45" s="173">
        <f t="shared" si="23"/>
        <v>608.30262161140399</v>
      </c>
      <c r="J45" s="168"/>
      <c r="K45" s="188" t="s">
        <v>24</v>
      </c>
      <c r="L45" s="42">
        <f t="shared" si="20"/>
        <v>399.12083119258011</v>
      </c>
      <c r="M45" s="42">
        <f t="shared" si="20"/>
        <v>144.08427008542526</v>
      </c>
      <c r="N45" s="42">
        <f t="shared" si="20"/>
        <v>65.097520333398606</v>
      </c>
      <c r="O45" s="42">
        <f t="shared" si="20"/>
        <v>0</v>
      </c>
      <c r="P45" s="42">
        <f t="shared" si="20"/>
        <v>0</v>
      </c>
      <c r="Q45" s="42">
        <f t="shared" si="20"/>
        <v>0</v>
      </c>
      <c r="R45" s="42">
        <f t="shared" si="20"/>
        <v>0</v>
      </c>
      <c r="S45" s="177">
        <f t="shared" si="24"/>
        <v>608.30262161140399</v>
      </c>
      <c r="T45" s="168"/>
      <c r="U45" s="234" t="s">
        <v>24</v>
      </c>
      <c r="V45" s="117">
        <f t="shared" si="21"/>
        <v>397.11062267391299</v>
      </c>
      <c r="W45" s="117">
        <f t="shared" si="21"/>
        <v>0</v>
      </c>
      <c r="X45" s="117">
        <f t="shared" si="21"/>
        <v>0</v>
      </c>
      <c r="Y45" s="117">
        <f t="shared" si="21"/>
        <v>144.08427008542526</v>
      </c>
      <c r="Z45" s="117">
        <f t="shared" si="21"/>
        <v>62.061443879697308</v>
      </c>
      <c r="AA45" s="117">
        <f t="shared" si="21"/>
        <v>0</v>
      </c>
      <c r="AB45" s="117">
        <f t="shared" si="21"/>
        <v>0</v>
      </c>
      <c r="AC45" s="118">
        <f t="shared" si="21"/>
        <v>5.046284972368527</v>
      </c>
      <c r="AD45" s="117">
        <f t="shared" si="21"/>
        <v>2.0102085186672252</v>
      </c>
      <c r="AE45" s="117">
        <f t="shared" si="21"/>
        <v>0</v>
      </c>
      <c r="AF45" s="117">
        <f t="shared" si="21"/>
        <v>0</v>
      </c>
      <c r="AG45" s="117">
        <f t="shared" si="21"/>
        <v>3.0360764537013027</v>
      </c>
      <c r="AH45" s="117">
        <f t="shared" si="21"/>
        <v>0</v>
      </c>
      <c r="AI45" s="229">
        <f t="shared" si="25"/>
        <v>608.30262161140411</v>
      </c>
      <c r="AJ45" s="160" t="str">
        <f t="shared" si="26"/>
        <v/>
      </c>
    </row>
    <row r="46" spans="1:36" ht="15">
      <c r="A46" s="178" t="s">
        <v>60</v>
      </c>
      <c r="B46" s="39">
        <f t="shared" si="22"/>
        <v>0.55810770585592617</v>
      </c>
      <c r="C46" s="39">
        <f t="shared" si="22"/>
        <v>1.5975862754741899E-3</v>
      </c>
      <c r="D46" s="39">
        <f t="shared" si="22"/>
        <v>0</v>
      </c>
      <c r="E46" s="39">
        <f t="shared" si="22"/>
        <v>0</v>
      </c>
      <c r="F46" s="362">
        <v>0</v>
      </c>
      <c r="G46" s="39">
        <f t="shared" si="19"/>
        <v>0</v>
      </c>
      <c r="H46" s="39">
        <f t="shared" si="19"/>
        <v>0</v>
      </c>
      <c r="I46" s="181">
        <f t="shared" si="23"/>
        <v>0.55970529213140041</v>
      </c>
      <c r="J46" s="168"/>
      <c r="K46" s="182" t="s">
        <v>60</v>
      </c>
      <c r="L46" s="87">
        <f t="shared" si="20"/>
        <v>0.55810770585592617</v>
      </c>
      <c r="M46" s="87">
        <f t="shared" si="20"/>
        <v>1.5975862754741899E-3</v>
      </c>
      <c r="N46" s="87">
        <f t="shared" si="20"/>
        <v>0</v>
      </c>
      <c r="O46" s="87">
        <f t="shared" si="20"/>
        <v>0</v>
      </c>
      <c r="P46" s="87">
        <f t="shared" si="20"/>
        <v>0</v>
      </c>
      <c r="Q46" s="87">
        <f t="shared" si="20"/>
        <v>0</v>
      </c>
      <c r="R46" s="87">
        <f t="shared" si="20"/>
        <v>0</v>
      </c>
      <c r="S46" s="185">
        <f t="shared" si="24"/>
        <v>0.55970529213140041</v>
      </c>
      <c r="T46" s="168"/>
      <c r="U46" s="230" t="s">
        <v>60</v>
      </c>
      <c r="V46" s="121">
        <f t="shared" si="21"/>
        <v>0.55810770585592617</v>
      </c>
      <c r="W46" s="121">
        <f t="shared" si="21"/>
        <v>0</v>
      </c>
      <c r="X46" s="121">
        <f t="shared" si="21"/>
        <v>0</v>
      </c>
      <c r="Y46" s="121">
        <f t="shared" si="21"/>
        <v>1.5975862754741899E-3</v>
      </c>
      <c r="Z46" s="121">
        <f t="shared" si="21"/>
        <v>0</v>
      </c>
      <c r="AA46" s="121">
        <f t="shared" si="21"/>
        <v>0</v>
      </c>
      <c r="AB46" s="121">
        <f t="shared" si="21"/>
        <v>0</v>
      </c>
      <c r="AC46" s="122">
        <f t="shared" si="21"/>
        <v>0</v>
      </c>
      <c r="AD46" s="121">
        <f t="shared" si="21"/>
        <v>0</v>
      </c>
      <c r="AE46" s="121">
        <f t="shared" si="21"/>
        <v>0</v>
      </c>
      <c r="AF46" s="121">
        <f t="shared" si="21"/>
        <v>0</v>
      </c>
      <c r="AG46" s="121">
        <f t="shared" si="21"/>
        <v>0</v>
      </c>
      <c r="AH46" s="121">
        <f t="shared" si="21"/>
        <v>0</v>
      </c>
      <c r="AI46" s="233">
        <f t="shared" si="25"/>
        <v>0.55970529213140041</v>
      </c>
      <c r="AJ46" s="160" t="str">
        <f t="shared" si="26"/>
        <v/>
      </c>
    </row>
    <row r="47" spans="1:36" ht="15">
      <c r="A47" s="186" t="s">
        <v>22</v>
      </c>
      <c r="B47" s="42">
        <f t="shared" si="22"/>
        <v>121.90894174087468</v>
      </c>
      <c r="C47" s="42">
        <f t="shared" si="22"/>
        <v>88.447336663360559</v>
      </c>
      <c r="D47" s="42">
        <f t="shared" si="22"/>
        <v>24.479420800356092</v>
      </c>
      <c r="E47" s="42">
        <f t="shared" si="22"/>
        <v>1.339414924676205</v>
      </c>
      <c r="F47" s="362">
        <v>0</v>
      </c>
      <c r="G47" s="42">
        <f t="shared" si="19"/>
        <v>0</v>
      </c>
      <c r="H47" s="42">
        <f t="shared" si="19"/>
        <v>0</v>
      </c>
      <c r="I47" s="173">
        <f t="shared" si="23"/>
        <v>236.17511412926751</v>
      </c>
      <c r="J47" s="168"/>
      <c r="K47" s="188" t="s">
        <v>22</v>
      </c>
      <c r="L47" s="42">
        <f t="shared" si="20"/>
        <v>121.90894174087468</v>
      </c>
      <c r="M47" s="42">
        <f t="shared" si="20"/>
        <v>88.447336663360559</v>
      </c>
      <c r="N47" s="42">
        <f t="shared" si="20"/>
        <v>24.479420800356092</v>
      </c>
      <c r="O47" s="42">
        <f t="shared" si="20"/>
        <v>1.339414924676205</v>
      </c>
      <c r="P47" s="42">
        <f t="shared" si="20"/>
        <v>121.67078812783494</v>
      </c>
      <c r="Q47" s="42">
        <f t="shared" si="20"/>
        <v>0</v>
      </c>
      <c r="R47" s="42">
        <f t="shared" si="20"/>
        <v>0</v>
      </c>
      <c r="S47" s="177">
        <f t="shared" si="24"/>
        <v>357.84590225710247</v>
      </c>
      <c r="T47" s="168"/>
      <c r="U47" s="234" t="s">
        <v>22</v>
      </c>
      <c r="V47" s="117">
        <f t="shared" si="21"/>
        <v>121.90894174087468</v>
      </c>
      <c r="W47" s="117">
        <f t="shared" si="21"/>
        <v>0</v>
      </c>
      <c r="X47" s="117">
        <f t="shared" si="21"/>
        <v>0</v>
      </c>
      <c r="Y47" s="117">
        <f t="shared" si="21"/>
        <v>88.447336663360559</v>
      </c>
      <c r="Z47" s="117">
        <f t="shared" si="21"/>
        <v>22.549299749980435</v>
      </c>
      <c r="AA47" s="117">
        <f t="shared" si="21"/>
        <v>0</v>
      </c>
      <c r="AB47" s="117">
        <f t="shared" si="21"/>
        <v>121.67078812783494</v>
      </c>
      <c r="AC47" s="118">
        <f t="shared" si="21"/>
        <v>3.2695359750518604</v>
      </c>
      <c r="AD47" s="117">
        <f t="shared" si="21"/>
        <v>0</v>
      </c>
      <c r="AE47" s="117">
        <f t="shared" si="21"/>
        <v>0</v>
      </c>
      <c r="AF47" s="117">
        <f t="shared" si="21"/>
        <v>0</v>
      </c>
      <c r="AG47" s="117">
        <f t="shared" si="21"/>
        <v>1.9301210503756556</v>
      </c>
      <c r="AH47" s="117">
        <f t="shared" si="21"/>
        <v>1.339414924676205</v>
      </c>
      <c r="AI47" s="229">
        <f t="shared" si="25"/>
        <v>357.84590225710247</v>
      </c>
      <c r="AJ47" s="160" t="str">
        <f t="shared" si="26"/>
        <v/>
      </c>
    </row>
    <row r="48" spans="1:36" ht="15">
      <c r="A48" s="178" t="s">
        <v>21</v>
      </c>
      <c r="B48" s="39">
        <f t="shared" si="22"/>
        <v>1.2109289021878729</v>
      </c>
      <c r="C48" s="39">
        <f t="shared" si="22"/>
        <v>6.3162865930307677E-2</v>
      </c>
      <c r="D48" s="39">
        <f t="shared" si="22"/>
        <v>1.5207048244713389E-2</v>
      </c>
      <c r="E48" s="39">
        <f t="shared" si="22"/>
        <v>0</v>
      </c>
      <c r="F48" s="362">
        <v>0</v>
      </c>
      <c r="G48" s="39">
        <f t="shared" si="19"/>
        <v>0</v>
      </c>
      <c r="H48" s="39">
        <f t="shared" si="19"/>
        <v>0</v>
      </c>
      <c r="I48" s="181">
        <f t="shared" si="23"/>
        <v>1.2892988163628938</v>
      </c>
      <c r="J48" s="168"/>
      <c r="K48" s="182" t="s">
        <v>21</v>
      </c>
      <c r="L48" s="87">
        <f t="shared" si="20"/>
        <v>1.2109289021878729</v>
      </c>
      <c r="M48" s="87">
        <f t="shared" si="20"/>
        <v>6.3162865930307677E-2</v>
      </c>
      <c r="N48" s="87">
        <f t="shared" si="20"/>
        <v>1.5207048244713389E-2</v>
      </c>
      <c r="O48" s="87">
        <f t="shared" si="20"/>
        <v>0</v>
      </c>
      <c r="P48" s="87">
        <f t="shared" si="20"/>
        <v>0</v>
      </c>
      <c r="Q48" s="87">
        <f t="shared" si="20"/>
        <v>0</v>
      </c>
      <c r="R48" s="87">
        <f t="shared" si="20"/>
        <v>0</v>
      </c>
      <c r="S48" s="185">
        <f t="shared" si="24"/>
        <v>1.2892988163628938</v>
      </c>
      <c r="T48" s="168"/>
      <c r="U48" s="230" t="s">
        <v>61</v>
      </c>
      <c r="V48" s="121">
        <f t="shared" si="21"/>
        <v>1.2109289021878729</v>
      </c>
      <c r="W48" s="121">
        <f t="shared" si="21"/>
        <v>0</v>
      </c>
      <c r="X48" s="121">
        <f t="shared" si="21"/>
        <v>0</v>
      </c>
      <c r="Y48" s="121">
        <f t="shared" si="21"/>
        <v>6.3162865930307677E-2</v>
      </c>
      <c r="Z48" s="121">
        <f t="shared" si="21"/>
        <v>1.5207048244713389E-2</v>
      </c>
      <c r="AA48" s="121">
        <f t="shared" si="21"/>
        <v>0</v>
      </c>
      <c r="AB48" s="121">
        <f t="shared" si="21"/>
        <v>0</v>
      </c>
      <c r="AC48" s="122">
        <f t="shared" si="21"/>
        <v>0</v>
      </c>
      <c r="AD48" s="121">
        <f t="shared" si="21"/>
        <v>0</v>
      </c>
      <c r="AE48" s="121">
        <f t="shared" si="21"/>
        <v>0</v>
      </c>
      <c r="AF48" s="121">
        <f t="shared" si="21"/>
        <v>0</v>
      </c>
      <c r="AG48" s="121">
        <f t="shared" si="21"/>
        <v>0</v>
      </c>
      <c r="AH48" s="121">
        <f t="shared" si="21"/>
        <v>0</v>
      </c>
      <c r="AI48" s="233">
        <f t="shared" si="25"/>
        <v>1.2892988163628938</v>
      </c>
      <c r="AJ48" s="160" t="str">
        <f t="shared" si="26"/>
        <v/>
      </c>
    </row>
    <row r="49" spans="1:36" ht="15">
      <c r="A49" s="189" t="s">
        <v>64</v>
      </c>
      <c r="B49" s="42">
        <f t="shared" si="22"/>
        <v>5.6946763304025287</v>
      </c>
      <c r="C49" s="42">
        <f t="shared" si="22"/>
        <v>0</v>
      </c>
      <c r="D49" s="42">
        <f t="shared" si="22"/>
        <v>0</v>
      </c>
      <c r="E49" s="42">
        <f t="shared" si="22"/>
        <v>0</v>
      </c>
      <c r="F49" s="362">
        <v>0</v>
      </c>
      <c r="G49" s="42">
        <f t="shared" ref="G49:H53" si="27">G127+G153+G179+G205+G231+G257+G283+G309+G335+G361+G387+G413+G439</f>
        <v>0</v>
      </c>
      <c r="H49" s="42">
        <f t="shared" si="27"/>
        <v>0</v>
      </c>
      <c r="I49" s="173">
        <f t="shared" si="23"/>
        <v>5.6946763304025287</v>
      </c>
      <c r="J49" s="168"/>
      <c r="K49" s="190" t="s">
        <v>64</v>
      </c>
      <c r="L49" s="42">
        <f t="shared" ref="L49:R53" si="28">L127+L153+L179+L205+L231+L257+L283+L309+L335+L361+L387+L413+L439</f>
        <v>5.6946763304025287</v>
      </c>
      <c r="M49" s="42">
        <f t="shared" si="28"/>
        <v>0</v>
      </c>
      <c r="N49" s="42">
        <f t="shared" si="28"/>
        <v>0</v>
      </c>
      <c r="O49" s="42">
        <f t="shared" si="28"/>
        <v>0</v>
      </c>
      <c r="P49" s="42">
        <f t="shared" si="28"/>
        <v>0</v>
      </c>
      <c r="Q49" s="42">
        <f t="shared" si="28"/>
        <v>0</v>
      </c>
      <c r="R49" s="42">
        <f t="shared" si="28"/>
        <v>0</v>
      </c>
      <c r="S49" s="177">
        <f t="shared" si="24"/>
        <v>5.6946763304025287</v>
      </c>
      <c r="T49" s="168"/>
      <c r="U49" s="235" t="s">
        <v>62</v>
      </c>
      <c r="V49" s="117">
        <f t="shared" ref="V49:AH53" si="29">V127+V153+V179+V205+V231+V257+V283+V309+V335+V361+V387+V413+V439</f>
        <v>5.192751646892515</v>
      </c>
      <c r="W49" s="117">
        <f t="shared" si="29"/>
        <v>0</v>
      </c>
      <c r="X49" s="117">
        <f t="shared" si="29"/>
        <v>0</v>
      </c>
      <c r="Y49" s="117">
        <f t="shared" si="29"/>
        <v>0</v>
      </c>
      <c r="Z49" s="117">
        <f t="shared" si="29"/>
        <v>0</v>
      </c>
      <c r="AA49" s="117">
        <f t="shared" si="29"/>
        <v>0</v>
      </c>
      <c r="AB49" s="117">
        <f t="shared" si="29"/>
        <v>0</v>
      </c>
      <c r="AC49" s="118">
        <f t="shared" si="29"/>
        <v>0.50192468351001407</v>
      </c>
      <c r="AD49" s="117">
        <f t="shared" si="29"/>
        <v>0.50192468351001407</v>
      </c>
      <c r="AE49" s="117">
        <f t="shared" si="29"/>
        <v>0</v>
      </c>
      <c r="AF49" s="117">
        <f t="shared" si="29"/>
        <v>0</v>
      </c>
      <c r="AG49" s="117">
        <f t="shared" si="29"/>
        <v>0</v>
      </c>
      <c r="AH49" s="117">
        <f t="shared" si="29"/>
        <v>0</v>
      </c>
      <c r="AI49" s="229">
        <f t="shared" si="25"/>
        <v>5.6946763304025287</v>
      </c>
      <c r="AJ49" s="160" t="str">
        <f t="shared" si="26"/>
        <v/>
      </c>
    </row>
    <row r="50" spans="1:36">
      <c r="A50" s="191" t="s">
        <v>23</v>
      </c>
      <c r="B50" s="60">
        <f t="shared" ref="B50:E53" si="30">B128+B154+B180+B206+B232+B258+B284+B310+B336+B362+B388+B414+B440</f>
        <v>5.6946763304025287</v>
      </c>
      <c r="C50" s="60">
        <f t="shared" si="30"/>
        <v>0</v>
      </c>
      <c r="D50" s="60">
        <f t="shared" si="30"/>
        <v>0</v>
      </c>
      <c r="E50" s="60">
        <f t="shared" si="30"/>
        <v>0</v>
      </c>
      <c r="F50" s="362">
        <v>0</v>
      </c>
      <c r="G50" s="60">
        <f t="shared" si="27"/>
        <v>0</v>
      </c>
      <c r="H50" s="60">
        <f t="shared" si="27"/>
        <v>0</v>
      </c>
      <c r="I50" s="194">
        <f t="shared" si="23"/>
        <v>5.6946763304025287</v>
      </c>
      <c r="J50" s="168"/>
      <c r="K50" s="195" t="s">
        <v>23</v>
      </c>
      <c r="L50" s="90">
        <f t="shared" si="28"/>
        <v>5.6946763304025287</v>
      </c>
      <c r="M50" s="90">
        <f t="shared" si="28"/>
        <v>0</v>
      </c>
      <c r="N50" s="90">
        <f t="shared" si="28"/>
        <v>0</v>
      </c>
      <c r="O50" s="90">
        <f t="shared" si="28"/>
        <v>0</v>
      </c>
      <c r="P50" s="90">
        <f t="shared" si="28"/>
        <v>0</v>
      </c>
      <c r="Q50" s="90">
        <f t="shared" si="28"/>
        <v>0</v>
      </c>
      <c r="R50" s="90">
        <f t="shared" si="28"/>
        <v>0</v>
      </c>
      <c r="S50" s="198">
        <f t="shared" si="24"/>
        <v>5.6946763304025287</v>
      </c>
      <c r="T50" s="168"/>
      <c r="U50" s="236" t="s">
        <v>66</v>
      </c>
      <c r="V50" s="124">
        <f t="shared" si="29"/>
        <v>5.192751646892515</v>
      </c>
      <c r="W50" s="124">
        <f t="shared" si="29"/>
        <v>0</v>
      </c>
      <c r="X50" s="124">
        <f t="shared" si="29"/>
        <v>0</v>
      </c>
      <c r="Y50" s="124">
        <f t="shared" si="29"/>
        <v>0</v>
      </c>
      <c r="Z50" s="124">
        <f t="shared" si="29"/>
        <v>0</v>
      </c>
      <c r="AA50" s="124">
        <f t="shared" si="29"/>
        <v>0</v>
      </c>
      <c r="AB50" s="124">
        <f t="shared" si="29"/>
        <v>0</v>
      </c>
      <c r="AC50" s="297">
        <f t="shared" si="29"/>
        <v>0.50192468351001407</v>
      </c>
      <c r="AD50" s="124">
        <f t="shared" si="29"/>
        <v>0.50192468351001407</v>
      </c>
      <c r="AE50" s="124">
        <f t="shared" si="29"/>
        <v>0</v>
      </c>
      <c r="AF50" s="124">
        <f t="shared" si="29"/>
        <v>0</v>
      </c>
      <c r="AG50" s="124">
        <f t="shared" si="29"/>
        <v>0</v>
      </c>
      <c r="AH50" s="124">
        <f t="shared" si="29"/>
        <v>0</v>
      </c>
      <c r="AI50" s="238">
        <f t="shared" si="25"/>
        <v>5.6946763304025287</v>
      </c>
      <c r="AJ50" s="160" t="str">
        <f t="shared" si="26"/>
        <v/>
      </c>
    </row>
    <row r="51" spans="1:36">
      <c r="A51" s="199" t="s">
        <v>19</v>
      </c>
      <c r="B51" s="63">
        <f t="shared" si="30"/>
        <v>0</v>
      </c>
      <c r="C51" s="63">
        <f t="shared" si="30"/>
        <v>0</v>
      </c>
      <c r="D51" s="63">
        <f t="shared" si="30"/>
        <v>0</v>
      </c>
      <c r="E51" s="63">
        <f t="shared" si="30"/>
        <v>0</v>
      </c>
      <c r="F51" s="362">
        <v>0</v>
      </c>
      <c r="G51" s="63">
        <f t="shared" si="27"/>
        <v>0</v>
      </c>
      <c r="H51" s="63">
        <f t="shared" si="27"/>
        <v>0</v>
      </c>
      <c r="I51" s="202">
        <f t="shared" si="23"/>
        <v>0</v>
      </c>
      <c r="J51" s="168"/>
      <c r="K51" s="203" t="s">
        <v>19</v>
      </c>
      <c r="L51" s="63">
        <f t="shared" si="28"/>
        <v>0</v>
      </c>
      <c r="M51" s="63">
        <f t="shared" si="28"/>
        <v>0</v>
      </c>
      <c r="N51" s="63">
        <f t="shared" si="28"/>
        <v>0</v>
      </c>
      <c r="O51" s="63">
        <f t="shared" si="28"/>
        <v>0</v>
      </c>
      <c r="P51" s="63">
        <f t="shared" si="28"/>
        <v>0</v>
      </c>
      <c r="Q51" s="63">
        <f t="shared" si="28"/>
        <v>0</v>
      </c>
      <c r="R51" s="63">
        <f t="shared" si="28"/>
        <v>0</v>
      </c>
      <c r="S51" s="205">
        <f t="shared" si="24"/>
        <v>0</v>
      </c>
      <c r="T51" s="168"/>
      <c r="U51" s="239" t="s">
        <v>19</v>
      </c>
      <c r="V51" s="127">
        <f t="shared" si="29"/>
        <v>0</v>
      </c>
      <c r="W51" s="127">
        <f t="shared" si="29"/>
        <v>0</v>
      </c>
      <c r="X51" s="127">
        <f t="shared" si="29"/>
        <v>0</v>
      </c>
      <c r="Y51" s="127">
        <f t="shared" si="29"/>
        <v>0</v>
      </c>
      <c r="Z51" s="127">
        <f t="shared" si="29"/>
        <v>0</v>
      </c>
      <c r="AA51" s="127">
        <f t="shared" si="29"/>
        <v>0</v>
      </c>
      <c r="AB51" s="127">
        <f t="shared" si="29"/>
        <v>0</v>
      </c>
      <c r="AC51" s="298">
        <f t="shared" si="29"/>
        <v>0</v>
      </c>
      <c r="AD51" s="127">
        <f t="shared" si="29"/>
        <v>0</v>
      </c>
      <c r="AE51" s="127">
        <f t="shared" si="29"/>
        <v>0</v>
      </c>
      <c r="AF51" s="127">
        <f t="shared" si="29"/>
        <v>0</v>
      </c>
      <c r="AG51" s="127">
        <f t="shared" si="29"/>
        <v>0</v>
      </c>
      <c r="AH51" s="127">
        <f t="shared" si="29"/>
        <v>0</v>
      </c>
      <c r="AI51" s="242">
        <f t="shared" si="25"/>
        <v>0</v>
      </c>
      <c r="AJ51" s="160" t="str">
        <f t="shared" si="26"/>
        <v/>
      </c>
    </row>
    <row r="52" spans="1:36">
      <c r="A52" s="191" t="s">
        <v>20</v>
      </c>
      <c r="B52" s="60">
        <f t="shared" si="30"/>
        <v>0</v>
      </c>
      <c r="C52" s="60">
        <f t="shared" si="30"/>
        <v>0</v>
      </c>
      <c r="D52" s="60">
        <f t="shared" si="30"/>
        <v>0</v>
      </c>
      <c r="E52" s="60">
        <f t="shared" si="30"/>
        <v>0</v>
      </c>
      <c r="F52" s="362">
        <v>0</v>
      </c>
      <c r="G52" s="60">
        <f t="shared" si="27"/>
        <v>0</v>
      </c>
      <c r="H52" s="60">
        <f t="shared" si="27"/>
        <v>0</v>
      </c>
      <c r="I52" s="194">
        <f t="shared" si="23"/>
        <v>0</v>
      </c>
      <c r="J52" s="168"/>
      <c r="K52" s="195" t="s">
        <v>20</v>
      </c>
      <c r="L52" s="90">
        <f t="shared" si="28"/>
        <v>0</v>
      </c>
      <c r="M52" s="90">
        <f t="shared" si="28"/>
        <v>0</v>
      </c>
      <c r="N52" s="90">
        <f t="shared" si="28"/>
        <v>0</v>
      </c>
      <c r="O52" s="90">
        <f t="shared" si="28"/>
        <v>0</v>
      </c>
      <c r="P52" s="90">
        <f t="shared" si="28"/>
        <v>0</v>
      </c>
      <c r="Q52" s="90">
        <f t="shared" si="28"/>
        <v>0</v>
      </c>
      <c r="R52" s="90">
        <f t="shared" si="28"/>
        <v>0</v>
      </c>
      <c r="S52" s="198">
        <f t="shared" si="24"/>
        <v>0</v>
      </c>
      <c r="T52" s="168"/>
      <c r="U52" s="236" t="s">
        <v>20</v>
      </c>
      <c r="V52" s="124">
        <f t="shared" si="29"/>
        <v>0</v>
      </c>
      <c r="W52" s="124">
        <f t="shared" si="29"/>
        <v>0</v>
      </c>
      <c r="X52" s="124">
        <f t="shared" si="29"/>
        <v>0</v>
      </c>
      <c r="Y52" s="124">
        <f t="shared" si="29"/>
        <v>0</v>
      </c>
      <c r="Z52" s="124">
        <f t="shared" si="29"/>
        <v>0</v>
      </c>
      <c r="AA52" s="124">
        <f t="shared" si="29"/>
        <v>0</v>
      </c>
      <c r="AB52" s="124">
        <f t="shared" si="29"/>
        <v>0</v>
      </c>
      <c r="AC52" s="297">
        <f t="shared" si="29"/>
        <v>0</v>
      </c>
      <c r="AD52" s="124">
        <f t="shared" si="29"/>
        <v>0</v>
      </c>
      <c r="AE52" s="124">
        <f t="shared" si="29"/>
        <v>0</v>
      </c>
      <c r="AF52" s="124">
        <f t="shared" si="29"/>
        <v>0</v>
      </c>
      <c r="AG52" s="124">
        <f t="shared" si="29"/>
        <v>0</v>
      </c>
      <c r="AH52" s="124">
        <f t="shared" si="29"/>
        <v>0</v>
      </c>
      <c r="AI52" s="238">
        <f t="shared" si="25"/>
        <v>0</v>
      </c>
      <c r="AJ52" s="160" t="str">
        <f t="shared" si="26"/>
        <v/>
      </c>
    </row>
    <row r="53" spans="1:36" ht="15" thickBot="1">
      <c r="A53" s="206" t="s">
        <v>11</v>
      </c>
      <c r="B53" s="52">
        <f t="shared" si="30"/>
        <v>0</v>
      </c>
      <c r="C53" s="52">
        <f t="shared" si="30"/>
        <v>0</v>
      </c>
      <c r="D53" s="52">
        <f t="shared" si="30"/>
        <v>0</v>
      </c>
      <c r="E53" s="52">
        <f t="shared" si="30"/>
        <v>0</v>
      </c>
      <c r="F53" s="363">
        <v>0</v>
      </c>
      <c r="G53" s="52">
        <f t="shared" si="27"/>
        <v>0</v>
      </c>
      <c r="H53" s="52">
        <f t="shared" si="27"/>
        <v>0</v>
      </c>
      <c r="I53" s="209">
        <f t="shared" si="23"/>
        <v>0</v>
      </c>
      <c r="J53" s="168"/>
      <c r="K53" s="210" t="s">
        <v>11</v>
      </c>
      <c r="L53" s="52">
        <f t="shared" si="28"/>
        <v>0</v>
      </c>
      <c r="M53" s="52">
        <f t="shared" si="28"/>
        <v>0</v>
      </c>
      <c r="N53" s="52">
        <f t="shared" si="28"/>
        <v>0</v>
      </c>
      <c r="O53" s="52">
        <f t="shared" si="28"/>
        <v>0</v>
      </c>
      <c r="P53" s="52">
        <f t="shared" si="28"/>
        <v>0</v>
      </c>
      <c r="Q53" s="52">
        <f t="shared" si="28"/>
        <v>0</v>
      </c>
      <c r="R53" s="52">
        <f t="shared" si="28"/>
        <v>0</v>
      </c>
      <c r="S53" s="212">
        <f t="shared" si="24"/>
        <v>0</v>
      </c>
      <c r="T53" s="168"/>
      <c r="U53" s="239" t="s">
        <v>11</v>
      </c>
      <c r="V53" s="127">
        <f t="shared" si="29"/>
        <v>0</v>
      </c>
      <c r="W53" s="127">
        <f t="shared" si="29"/>
        <v>0</v>
      </c>
      <c r="X53" s="127">
        <f t="shared" si="29"/>
        <v>0</v>
      </c>
      <c r="Y53" s="127">
        <f t="shared" si="29"/>
        <v>0</v>
      </c>
      <c r="Z53" s="127">
        <f t="shared" si="29"/>
        <v>0</v>
      </c>
      <c r="AA53" s="127">
        <f t="shared" si="29"/>
        <v>0</v>
      </c>
      <c r="AB53" s="127">
        <f t="shared" si="29"/>
        <v>0</v>
      </c>
      <c r="AC53" s="298">
        <f t="shared" si="29"/>
        <v>0</v>
      </c>
      <c r="AD53" s="127">
        <f t="shared" si="29"/>
        <v>0</v>
      </c>
      <c r="AE53" s="127">
        <f t="shared" si="29"/>
        <v>0</v>
      </c>
      <c r="AF53" s="127">
        <f t="shared" si="29"/>
        <v>0</v>
      </c>
      <c r="AG53" s="127">
        <f t="shared" si="29"/>
        <v>0</v>
      </c>
      <c r="AH53" s="127">
        <f t="shared" si="29"/>
        <v>0</v>
      </c>
      <c r="AI53" s="242">
        <f t="shared" si="25"/>
        <v>0</v>
      </c>
      <c r="AJ53" s="160" t="str">
        <f t="shared" si="26"/>
        <v/>
      </c>
    </row>
    <row r="54" spans="1:36" ht="15">
      <c r="A54" s="213" t="s">
        <v>26</v>
      </c>
      <c r="B54" s="214">
        <f>SUM(B33:B49)</f>
        <v>1335.5713761557563</v>
      </c>
      <c r="C54" s="214">
        <f t="shared" ref="C54:I54" si="31">SUM(C33:C49)</f>
        <v>1770.4102808433379</v>
      </c>
      <c r="D54" s="214">
        <f t="shared" si="31"/>
        <v>1422.4562837031897</v>
      </c>
      <c r="E54" s="214">
        <f t="shared" si="31"/>
        <v>3289.6957861320316</v>
      </c>
      <c r="F54" s="214">
        <f t="shared" si="31"/>
        <v>0</v>
      </c>
      <c r="G54" s="214">
        <f t="shared" si="31"/>
        <v>368.04280141869538</v>
      </c>
      <c r="H54" s="214">
        <f t="shared" si="31"/>
        <v>26.880977205394728</v>
      </c>
      <c r="I54" s="214">
        <f t="shared" si="31"/>
        <v>8213.0575054584042</v>
      </c>
      <c r="J54" s="168"/>
      <c r="K54" s="215" t="s">
        <v>26</v>
      </c>
      <c r="L54" s="214">
        <f>SUM(L33:L49)</f>
        <v>1335.5713761557563</v>
      </c>
      <c r="M54" s="214">
        <f t="shared" ref="M54:S54" si="32">SUM(M33:M49)</f>
        <v>1770.4102808433379</v>
      </c>
      <c r="N54" s="214">
        <f t="shared" si="32"/>
        <v>1422.4562837031897</v>
      </c>
      <c r="O54" s="214">
        <f t="shared" si="32"/>
        <v>3289.6957861320316</v>
      </c>
      <c r="P54" s="214">
        <f t="shared" si="32"/>
        <v>1168.3149259974564</v>
      </c>
      <c r="Q54" s="214">
        <f t="shared" si="32"/>
        <v>368.04280141869538</v>
      </c>
      <c r="R54" s="216">
        <f t="shared" si="32"/>
        <v>26.880977205394728</v>
      </c>
      <c r="S54" s="217">
        <f t="shared" si="32"/>
        <v>9381.3724314558622</v>
      </c>
      <c r="T54" s="168" t="str">
        <f>IF(ABS(S54-AI54)&gt;0.01,S54-AI54,"")</f>
        <v/>
      </c>
      <c r="U54" s="243" t="s">
        <v>63</v>
      </c>
      <c r="V54" s="244">
        <f>SUM(V33:V49)</f>
        <v>1113.5689729654559</v>
      </c>
      <c r="W54" s="244">
        <f t="shared" ref="W54:AH54" si="33">SUM(W33:W49)</f>
        <v>209.95417624259304</v>
      </c>
      <c r="X54" s="244">
        <f t="shared" si="33"/>
        <v>368.04280141869538</v>
      </c>
      <c r="Y54" s="244">
        <f t="shared" si="33"/>
        <v>1770.4102808433379</v>
      </c>
      <c r="Z54" s="244">
        <f t="shared" si="33"/>
        <v>1387.7365534252085</v>
      </c>
      <c r="AA54" s="244">
        <f t="shared" si="33"/>
        <v>3221.5717244920352</v>
      </c>
      <c r="AB54" s="244">
        <f t="shared" si="33"/>
        <v>1168.3149259974564</v>
      </c>
      <c r="AC54" s="244">
        <f t="shared" si="33"/>
        <v>141.77299607108014</v>
      </c>
      <c r="AD54" s="245">
        <f t="shared" si="33"/>
        <v>12.048226947707226</v>
      </c>
      <c r="AE54" s="245">
        <f t="shared" si="33"/>
        <v>23.351720421755985</v>
      </c>
      <c r="AF54" s="245">
        <f t="shared" si="33"/>
        <v>26.880977205394728</v>
      </c>
      <c r="AG54" s="245">
        <f t="shared" si="33"/>
        <v>34.719730277981149</v>
      </c>
      <c r="AH54" s="245">
        <f t="shared" si="33"/>
        <v>44.772341218241031</v>
      </c>
      <c r="AI54" s="246">
        <f>SUM(V54:AC54)</f>
        <v>9381.3724314558622</v>
      </c>
      <c r="AJ54" s="160" t="str">
        <f t="shared" si="26"/>
        <v/>
      </c>
    </row>
    <row r="55" spans="1:36" ht="15" thickBot="1">
      <c r="A55" s="30" t="s">
        <v>88</v>
      </c>
      <c r="B55" s="47">
        <f>IF($I54=0,"-",B54/$I54)</f>
        <v>0.1626156124279094</v>
      </c>
      <c r="C55" s="47">
        <f t="shared" ref="C55:H55" si="34">IF($I54=0,"-",C54/$I54)</f>
        <v>0.21556043893114371</v>
      </c>
      <c r="D55" s="47">
        <f t="shared" si="34"/>
        <v>0.17319448728537748</v>
      </c>
      <c r="E55" s="47">
        <f t="shared" si="34"/>
        <v>0.40054459425685224</v>
      </c>
      <c r="F55" s="47">
        <f t="shared" si="34"/>
        <v>0</v>
      </c>
      <c r="G55" s="47">
        <f t="shared" si="34"/>
        <v>4.4811910932572169E-2</v>
      </c>
      <c r="H55" s="70">
        <f t="shared" si="34"/>
        <v>3.2729561661451428E-3</v>
      </c>
      <c r="I55" s="48">
        <f>SUM(B55:H55)</f>
        <v>1</v>
      </c>
      <c r="K55" s="81" t="s">
        <v>88</v>
      </c>
      <c r="L55" s="98">
        <f>IF($S54=0,"-",L54/$S54)</f>
        <v>0.14236417815346167</v>
      </c>
      <c r="M55" s="98">
        <f t="shared" ref="M55:R55" si="35">IF($S54=0,"-",M54/$S54)</f>
        <v>0.188715488461702</v>
      </c>
      <c r="N55" s="98">
        <f t="shared" si="35"/>
        <v>0.15162560639141406</v>
      </c>
      <c r="O55" s="98">
        <f t="shared" si="35"/>
        <v>0.35066252940791898</v>
      </c>
      <c r="P55" s="98">
        <f t="shared" si="35"/>
        <v>0.12453560867918231</v>
      </c>
      <c r="Q55" s="98">
        <f t="shared" si="35"/>
        <v>3.9231232328506983E-2</v>
      </c>
      <c r="R55" s="99">
        <f t="shared" si="35"/>
        <v>2.8653565778139741E-3</v>
      </c>
      <c r="S55" s="100">
        <f>SUM(L55:R55)</f>
        <v>1</v>
      </c>
      <c r="U55" s="110" t="s">
        <v>88</v>
      </c>
      <c r="V55" s="133">
        <f>+V54/$AI54</f>
        <v>0.11870000696610709</v>
      </c>
      <c r="W55" s="133">
        <f t="shared" ref="W55:AH55" si="36">+W54/$AI54</f>
        <v>2.2379899932190517E-2</v>
      </c>
      <c r="X55" s="133">
        <f t="shared" si="36"/>
        <v>3.9231232328506983E-2</v>
      </c>
      <c r="Y55" s="133">
        <f t="shared" si="36"/>
        <v>0.188715488461702</v>
      </c>
      <c r="Z55" s="133">
        <f t="shared" si="36"/>
        <v>0.14792468410827717</v>
      </c>
      <c r="AA55" s="133">
        <f t="shared" si="36"/>
        <v>0.34340089875230451</v>
      </c>
      <c r="AB55" s="133">
        <f t="shared" si="36"/>
        <v>0.12453560867918231</v>
      </c>
      <c r="AC55" s="133">
        <f t="shared" si="36"/>
        <v>1.5112180771729461E-2</v>
      </c>
      <c r="AD55" s="133">
        <f t="shared" si="36"/>
        <v>1.284271255164049E-3</v>
      </c>
      <c r="AE55" s="133">
        <f t="shared" si="36"/>
        <v>2.4891582326971016E-3</v>
      </c>
      <c r="AF55" s="133">
        <f t="shared" si="36"/>
        <v>2.8653565778139741E-3</v>
      </c>
      <c r="AG55" s="133">
        <f t="shared" si="36"/>
        <v>3.7009222831368947E-3</v>
      </c>
      <c r="AH55" s="133">
        <f t="shared" si="36"/>
        <v>4.7724724229174396E-3</v>
      </c>
      <c r="AI55" s="134">
        <f>SUM(V55:AC55)</f>
        <v>1</v>
      </c>
      <c r="AJ55" s="160" t="str">
        <f t="shared" si="26"/>
        <v/>
      </c>
    </row>
    <row r="56" spans="1:36" ht="15" thickBot="1"/>
    <row r="57" spans="1:36" ht="28.5">
      <c r="A57" s="364" t="s">
        <v>52</v>
      </c>
      <c r="B57" s="164" t="s">
        <v>0</v>
      </c>
      <c r="C57" s="164" t="s">
        <v>1</v>
      </c>
      <c r="D57" s="164" t="s">
        <v>2</v>
      </c>
      <c r="E57" s="164" t="s">
        <v>3</v>
      </c>
      <c r="F57" s="164" t="s">
        <v>27</v>
      </c>
      <c r="G57" s="164" t="s">
        <v>4</v>
      </c>
      <c r="H57" s="164" t="s">
        <v>5</v>
      </c>
      <c r="I57" s="165" t="s">
        <v>6</v>
      </c>
      <c r="K57" s="366" t="s">
        <v>52</v>
      </c>
      <c r="L57" s="166" t="s">
        <v>0</v>
      </c>
      <c r="M57" s="166" t="s">
        <v>1</v>
      </c>
      <c r="N57" s="166" t="s">
        <v>2</v>
      </c>
      <c r="O57" s="166" t="s">
        <v>3</v>
      </c>
      <c r="P57" s="166" t="s">
        <v>27</v>
      </c>
      <c r="Q57" s="166" t="s">
        <v>4</v>
      </c>
      <c r="R57" s="166" t="s">
        <v>5</v>
      </c>
      <c r="S57" s="167" t="s">
        <v>6</v>
      </c>
    </row>
    <row r="58" spans="1:36" ht="15">
      <c r="A58" s="365" t="s">
        <v>52</v>
      </c>
      <c r="B58" s="318" t="s">
        <v>69</v>
      </c>
      <c r="C58" s="319"/>
      <c r="D58" s="319"/>
      <c r="E58" s="319"/>
      <c r="F58" s="319"/>
      <c r="G58" s="319"/>
      <c r="H58" s="319"/>
      <c r="I58" s="320"/>
      <c r="K58" s="367" t="s">
        <v>52</v>
      </c>
      <c r="L58" s="321" t="s">
        <v>69</v>
      </c>
      <c r="M58" s="322"/>
      <c r="N58" s="322"/>
      <c r="O58" s="322"/>
      <c r="P58" s="322"/>
      <c r="Q58" s="322"/>
      <c r="R58" s="322"/>
      <c r="S58" s="323"/>
    </row>
    <row r="59" spans="1:36" ht="15">
      <c r="A59" s="170" t="s">
        <v>7</v>
      </c>
      <c r="B59" s="368"/>
      <c r="C59" s="369"/>
      <c r="D59" s="369"/>
      <c r="E59" s="370"/>
      <c r="F59" s="36">
        <f>F449+F475+F501+F527+F553</f>
        <v>0.27802122246512351</v>
      </c>
      <c r="G59" s="368"/>
      <c r="H59" s="370"/>
      <c r="I59" s="173">
        <f>SUM(B59:H59)</f>
        <v>0.27802122246512351</v>
      </c>
      <c r="J59" s="168"/>
      <c r="K59" s="222" t="s">
        <v>7</v>
      </c>
      <c r="L59" s="368"/>
      <c r="M59" s="369"/>
      <c r="N59" s="369"/>
      <c r="O59" s="370"/>
      <c r="P59" s="36">
        <f>P449+P475+P501+P527+P553</f>
        <v>0</v>
      </c>
      <c r="Q59" s="368"/>
      <c r="R59" s="377"/>
      <c r="S59" s="224">
        <f>SUM(L59:R59)</f>
        <v>0</v>
      </c>
      <c r="T59" s="168"/>
    </row>
    <row r="60" spans="1:36" ht="15">
      <c r="A60" s="178" t="s">
        <v>8</v>
      </c>
      <c r="B60" s="371"/>
      <c r="C60" s="372"/>
      <c r="D60" s="372"/>
      <c r="E60" s="373"/>
      <c r="F60" s="39">
        <f t="shared" ref="F60:F79" si="37">F450+F476+F502+F528+F554</f>
        <v>0</v>
      </c>
      <c r="G60" s="371"/>
      <c r="H60" s="373"/>
      <c r="I60" s="181">
        <f t="shared" ref="I60:I79" si="38">SUM(B60:H60)</f>
        <v>0</v>
      </c>
      <c r="J60" s="168"/>
      <c r="K60" s="182" t="s">
        <v>8</v>
      </c>
      <c r="L60" s="371"/>
      <c r="M60" s="372"/>
      <c r="N60" s="372"/>
      <c r="O60" s="373"/>
      <c r="P60" s="87">
        <f t="shared" ref="P60:P79" si="39">P450+P476+P502+P528+P554</f>
        <v>0</v>
      </c>
      <c r="Q60" s="371"/>
      <c r="R60" s="378"/>
      <c r="S60" s="185">
        <f t="shared" ref="S60:S79" si="40">SUM(L60:R60)</f>
        <v>0</v>
      </c>
      <c r="T60" s="168"/>
    </row>
    <row r="61" spans="1:36" ht="15">
      <c r="A61" s="186" t="s">
        <v>10</v>
      </c>
      <c r="B61" s="371"/>
      <c r="C61" s="372"/>
      <c r="D61" s="372"/>
      <c r="E61" s="373"/>
      <c r="F61" s="42">
        <f t="shared" si="37"/>
        <v>0</v>
      </c>
      <c r="G61" s="371"/>
      <c r="H61" s="373"/>
      <c r="I61" s="173">
        <f t="shared" si="38"/>
        <v>0</v>
      </c>
      <c r="J61" s="168"/>
      <c r="K61" s="188" t="s">
        <v>10</v>
      </c>
      <c r="L61" s="371"/>
      <c r="M61" s="372"/>
      <c r="N61" s="372"/>
      <c r="O61" s="373"/>
      <c r="P61" s="42">
        <f t="shared" si="39"/>
        <v>0</v>
      </c>
      <c r="Q61" s="371"/>
      <c r="R61" s="378"/>
      <c r="S61" s="177">
        <f t="shared" si="40"/>
        <v>0</v>
      </c>
      <c r="T61" s="168"/>
    </row>
    <row r="62" spans="1:36" ht="15">
      <c r="A62" s="178" t="s">
        <v>56</v>
      </c>
      <c r="B62" s="371"/>
      <c r="C62" s="372"/>
      <c r="D62" s="372"/>
      <c r="E62" s="373"/>
      <c r="F62" s="39">
        <f t="shared" si="37"/>
        <v>0</v>
      </c>
      <c r="G62" s="371"/>
      <c r="H62" s="373"/>
      <c r="I62" s="181">
        <f t="shared" si="38"/>
        <v>0</v>
      </c>
      <c r="J62" s="168"/>
      <c r="K62" s="182" t="s">
        <v>56</v>
      </c>
      <c r="L62" s="371"/>
      <c r="M62" s="372"/>
      <c r="N62" s="372"/>
      <c r="O62" s="373"/>
      <c r="P62" s="87">
        <f t="shared" si="39"/>
        <v>0</v>
      </c>
      <c r="Q62" s="371"/>
      <c r="R62" s="378"/>
      <c r="S62" s="185">
        <f t="shared" si="40"/>
        <v>0</v>
      </c>
      <c r="T62" s="168"/>
    </row>
    <row r="63" spans="1:36" ht="15">
      <c r="A63" s="186" t="s">
        <v>16</v>
      </c>
      <c r="B63" s="371"/>
      <c r="C63" s="372"/>
      <c r="D63" s="372"/>
      <c r="E63" s="373"/>
      <c r="F63" s="42">
        <f t="shared" si="37"/>
        <v>0</v>
      </c>
      <c r="G63" s="371"/>
      <c r="H63" s="373"/>
      <c r="I63" s="173">
        <f t="shared" si="38"/>
        <v>0</v>
      </c>
      <c r="J63" s="168"/>
      <c r="K63" s="188" t="s">
        <v>16</v>
      </c>
      <c r="L63" s="371"/>
      <c r="M63" s="372"/>
      <c r="N63" s="372"/>
      <c r="O63" s="373"/>
      <c r="P63" s="42">
        <f t="shared" si="39"/>
        <v>0</v>
      </c>
      <c r="Q63" s="371"/>
      <c r="R63" s="378"/>
      <c r="S63" s="177">
        <f t="shared" si="40"/>
        <v>0</v>
      </c>
      <c r="T63" s="168"/>
    </row>
    <row r="64" spans="1:36" ht="15">
      <c r="A64" s="178" t="s">
        <v>15</v>
      </c>
      <c r="B64" s="371"/>
      <c r="C64" s="372"/>
      <c r="D64" s="372"/>
      <c r="E64" s="373"/>
      <c r="F64" s="39">
        <f t="shared" si="37"/>
        <v>0</v>
      </c>
      <c r="G64" s="371"/>
      <c r="H64" s="373"/>
      <c r="I64" s="181">
        <f t="shared" si="38"/>
        <v>0</v>
      </c>
      <c r="J64" s="168"/>
      <c r="K64" s="182" t="s">
        <v>15</v>
      </c>
      <c r="L64" s="371"/>
      <c r="M64" s="372"/>
      <c r="N64" s="372"/>
      <c r="O64" s="373"/>
      <c r="P64" s="87">
        <f t="shared" si="39"/>
        <v>0</v>
      </c>
      <c r="Q64" s="371"/>
      <c r="R64" s="378"/>
      <c r="S64" s="185">
        <f t="shared" si="40"/>
        <v>0</v>
      </c>
      <c r="T64" s="168"/>
    </row>
    <row r="65" spans="1:20" ht="15">
      <c r="A65" s="186" t="s">
        <v>58</v>
      </c>
      <c r="B65" s="371"/>
      <c r="C65" s="372"/>
      <c r="D65" s="372"/>
      <c r="E65" s="373"/>
      <c r="F65" s="42">
        <f t="shared" si="37"/>
        <v>34947.762625190451</v>
      </c>
      <c r="G65" s="371"/>
      <c r="H65" s="373"/>
      <c r="I65" s="173">
        <f t="shared" si="38"/>
        <v>34947.762625190451</v>
      </c>
      <c r="J65" s="168"/>
      <c r="K65" s="188" t="s">
        <v>58</v>
      </c>
      <c r="L65" s="371"/>
      <c r="M65" s="372"/>
      <c r="N65" s="372"/>
      <c r="O65" s="373"/>
      <c r="P65" s="42">
        <f t="shared" si="39"/>
        <v>23316.529840309326</v>
      </c>
      <c r="Q65" s="371"/>
      <c r="R65" s="378"/>
      <c r="S65" s="177">
        <f t="shared" si="40"/>
        <v>23316.529840309326</v>
      </c>
      <c r="T65" s="168"/>
    </row>
    <row r="66" spans="1:20" ht="15">
      <c r="A66" s="178" t="s">
        <v>12</v>
      </c>
      <c r="B66" s="371"/>
      <c r="C66" s="372"/>
      <c r="D66" s="372"/>
      <c r="E66" s="373"/>
      <c r="F66" s="39">
        <f t="shared" si="37"/>
        <v>9729.8671592094197</v>
      </c>
      <c r="G66" s="371"/>
      <c r="H66" s="373"/>
      <c r="I66" s="181">
        <f t="shared" si="38"/>
        <v>9729.8671592094197</v>
      </c>
      <c r="J66" s="168"/>
      <c r="K66" s="182" t="s">
        <v>12</v>
      </c>
      <c r="L66" s="371"/>
      <c r="M66" s="372"/>
      <c r="N66" s="372"/>
      <c r="O66" s="373"/>
      <c r="P66" s="87">
        <f t="shared" si="39"/>
        <v>2571.0026265167676</v>
      </c>
      <c r="Q66" s="371"/>
      <c r="R66" s="378"/>
      <c r="S66" s="185">
        <f t="shared" si="40"/>
        <v>2571.0026265167676</v>
      </c>
      <c r="T66" s="168"/>
    </row>
    <row r="67" spans="1:20" ht="15">
      <c r="A67" s="186" t="s">
        <v>59</v>
      </c>
      <c r="B67" s="371"/>
      <c r="C67" s="372"/>
      <c r="D67" s="372"/>
      <c r="E67" s="373"/>
      <c r="F67" s="42">
        <f t="shared" si="37"/>
        <v>1.2422676809386008</v>
      </c>
      <c r="G67" s="371"/>
      <c r="H67" s="373"/>
      <c r="I67" s="173">
        <f t="shared" si="38"/>
        <v>1.2422676809386008</v>
      </c>
      <c r="J67" s="168"/>
      <c r="K67" s="188" t="s">
        <v>59</v>
      </c>
      <c r="L67" s="371"/>
      <c r="M67" s="372"/>
      <c r="N67" s="372"/>
      <c r="O67" s="373"/>
      <c r="P67" s="42">
        <f t="shared" si="39"/>
        <v>0</v>
      </c>
      <c r="Q67" s="371"/>
      <c r="R67" s="378"/>
      <c r="S67" s="177">
        <f t="shared" si="40"/>
        <v>0</v>
      </c>
      <c r="T67" s="168"/>
    </row>
    <row r="68" spans="1:20" ht="15">
      <c r="A68" s="178" t="s">
        <v>17</v>
      </c>
      <c r="B68" s="371"/>
      <c r="C68" s="372"/>
      <c r="D68" s="372"/>
      <c r="E68" s="373"/>
      <c r="F68" s="39">
        <f t="shared" si="37"/>
        <v>264.63103543610288</v>
      </c>
      <c r="G68" s="371"/>
      <c r="H68" s="373"/>
      <c r="I68" s="181">
        <f t="shared" si="38"/>
        <v>264.63103543610288</v>
      </c>
      <c r="J68" s="168"/>
      <c r="K68" s="182" t="s">
        <v>17</v>
      </c>
      <c r="L68" s="371"/>
      <c r="M68" s="372"/>
      <c r="N68" s="372"/>
      <c r="O68" s="373"/>
      <c r="P68" s="87">
        <f t="shared" si="39"/>
        <v>78.667617755171335</v>
      </c>
      <c r="Q68" s="371"/>
      <c r="R68" s="378"/>
      <c r="S68" s="185">
        <f t="shared" si="40"/>
        <v>78.667617755171335</v>
      </c>
      <c r="T68" s="168"/>
    </row>
    <row r="69" spans="1:20" ht="15">
      <c r="A69" s="186" t="s">
        <v>139</v>
      </c>
      <c r="B69" s="371"/>
      <c r="C69" s="372"/>
      <c r="D69" s="372"/>
      <c r="E69" s="373"/>
      <c r="F69" s="42">
        <f t="shared" si="37"/>
        <v>101.92549294987847</v>
      </c>
      <c r="G69" s="371"/>
      <c r="H69" s="373"/>
      <c r="I69" s="173">
        <f t="shared" si="38"/>
        <v>101.92549294987847</v>
      </c>
      <c r="J69" s="168"/>
      <c r="K69" s="188" t="s">
        <v>139</v>
      </c>
      <c r="L69" s="371"/>
      <c r="M69" s="372"/>
      <c r="N69" s="372"/>
      <c r="O69" s="373"/>
      <c r="P69" s="42">
        <f t="shared" si="39"/>
        <v>87.136084931390869</v>
      </c>
      <c r="Q69" s="371"/>
      <c r="R69" s="378"/>
      <c r="S69" s="177">
        <f t="shared" si="40"/>
        <v>87.136084931390869</v>
      </c>
      <c r="T69" s="168"/>
    </row>
    <row r="70" spans="1:20" ht="15">
      <c r="A70" s="178" t="s">
        <v>25</v>
      </c>
      <c r="B70" s="371"/>
      <c r="C70" s="372"/>
      <c r="D70" s="372"/>
      <c r="E70" s="373"/>
      <c r="F70" s="39">
        <f t="shared" si="37"/>
        <v>2319.4059950232468</v>
      </c>
      <c r="G70" s="371"/>
      <c r="H70" s="373"/>
      <c r="I70" s="181">
        <f t="shared" si="38"/>
        <v>2319.4059950232468</v>
      </c>
      <c r="J70" s="168"/>
      <c r="K70" s="182" t="s">
        <v>25</v>
      </c>
      <c r="L70" s="371"/>
      <c r="M70" s="372"/>
      <c r="N70" s="372"/>
      <c r="O70" s="373"/>
      <c r="P70" s="87">
        <f t="shared" si="39"/>
        <v>0</v>
      </c>
      <c r="Q70" s="371"/>
      <c r="R70" s="378"/>
      <c r="S70" s="185">
        <f t="shared" si="40"/>
        <v>0</v>
      </c>
      <c r="T70" s="168"/>
    </row>
    <row r="71" spans="1:20" ht="15">
      <c r="A71" s="186" t="s">
        <v>24</v>
      </c>
      <c r="B71" s="371"/>
      <c r="C71" s="372"/>
      <c r="D71" s="372"/>
      <c r="E71" s="373"/>
      <c r="F71" s="42">
        <f t="shared" si="37"/>
        <v>0</v>
      </c>
      <c r="G71" s="371"/>
      <c r="H71" s="373"/>
      <c r="I71" s="173">
        <f t="shared" si="38"/>
        <v>0</v>
      </c>
      <c r="J71" s="168"/>
      <c r="K71" s="188" t="s">
        <v>24</v>
      </c>
      <c r="L71" s="371"/>
      <c r="M71" s="372"/>
      <c r="N71" s="372"/>
      <c r="O71" s="373"/>
      <c r="P71" s="42">
        <f t="shared" si="39"/>
        <v>0</v>
      </c>
      <c r="Q71" s="371"/>
      <c r="R71" s="378"/>
      <c r="S71" s="177">
        <f t="shared" si="40"/>
        <v>0</v>
      </c>
      <c r="T71" s="168"/>
    </row>
    <row r="72" spans="1:20" ht="15">
      <c r="A72" s="178" t="s">
        <v>60</v>
      </c>
      <c r="B72" s="371"/>
      <c r="C72" s="372"/>
      <c r="D72" s="372"/>
      <c r="E72" s="373"/>
      <c r="F72" s="39">
        <f t="shared" si="37"/>
        <v>0</v>
      </c>
      <c r="G72" s="371"/>
      <c r="H72" s="373"/>
      <c r="I72" s="181">
        <f t="shared" si="38"/>
        <v>0</v>
      </c>
      <c r="J72" s="168"/>
      <c r="K72" s="182" t="s">
        <v>60</v>
      </c>
      <c r="L72" s="371"/>
      <c r="M72" s="372"/>
      <c r="N72" s="372"/>
      <c r="O72" s="373"/>
      <c r="P72" s="87">
        <f t="shared" si="39"/>
        <v>0</v>
      </c>
      <c r="Q72" s="371"/>
      <c r="R72" s="378"/>
      <c r="S72" s="185">
        <f t="shared" si="40"/>
        <v>0</v>
      </c>
      <c r="T72" s="168"/>
    </row>
    <row r="73" spans="1:20" ht="15">
      <c r="A73" s="186" t="s">
        <v>22</v>
      </c>
      <c r="B73" s="371"/>
      <c r="C73" s="372"/>
      <c r="D73" s="372"/>
      <c r="E73" s="373"/>
      <c r="F73" s="50">
        <f t="shared" si="37"/>
        <v>2710.1408028657106</v>
      </c>
      <c r="G73" s="371"/>
      <c r="H73" s="373"/>
      <c r="I73" s="173">
        <f t="shared" si="38"/>
        <v>2710.1408028657106</v>
      </c>
      <c r="J73" s="168"/>
      <c r="K73" s="188" t="s">
        <v>22</v>
      </c>
      <c r="L73" s="371"/>
      <c r="M73" s="372"/>
      <c r="N73" s="372"/>
      <c r="O73" s="373"/>
      <c r="P73" s="42">
        <f t="shared" si="39"/>
        <v>1690.840510670118</v>
      </c>
      <c r="Q73" s="371"/>
      <c r="R73" s="378"/>
      <c r="S73" s="177">
        <f t="shared" si="40"/>
        <v>1690.840510670118</v>
      </c>
      <c r="T73" s="168"/>
    </row>
    <row r="74" spans="1:20" ht="15">
      <c r="A74" s="178" t="s">
        <v>21</v>
      </c>
      <c r="B74" s="371"/>
      <c r="C74" s="372"/>
      <c r="D74" s="372"/>
      <c r="E74" s="373"/>
      <c r="F74" s="39">
        <f t="shared" si="37"/>
        <v>0</v>
      </c>
      <c r="G74" s="371"/>
      <c r="H74" s="373"/>
      <c r="I74" s="181">
        <f t="shared" si="38"/>
        <v>0</v>
      </c>
      <c r="J74" s="168"/>
      <c r="K74" s="182" t="s">
        <v>21</v>
      </c>
      <c r="L74" s="371"/>
      <c r="M74" s="372"/>
      <c r="N74" s="372"/>
      <c r="O74" s="373"/>
      <c r="P74" s="87">
        <f t="shared" si="39"/>
        <v>0</v>
      </c>
      <c r="Q74" s="371"/>
      <c r="R74" s="378"/>
      <c r="S74" s="185">
        <f t="shared" si="40"/>
        <v>0</v>
      </c>
      <c r="T74" s="168"/>
    </row>
    <row r="75" spans="1:20" ht="15">
      <c r="A75" s="189" t="s">
        <v>64</v>
      </c>
      <c r="B75" s="371"/>
      <c r="C75" s="372"/>
      <c r="D75" s="372"/>
      <c r="E75" s="373"/>
      <c r="F75" s="42">
        <f t="shared" si="37"/>
        <v>0</v>
      </c>
      <c r="G75" s="371"/>
      <c r="H75" s="373"/>
      <c r="I75" s="173">
        <f t="shared" si="38"/>
        <v>0</v>
      </c>
      <c r="J75" s="168"/>
      <c r="K75" s="190" t="s">
        <v>64</v>
      </c>
      <c r="L75" s="371"/>
      <c r="M75" s="372"/>
      <c r="N75" s="372"/>
      <c r="O75" s="373"/>
      <c r="P75" s="42">
        <f t="shared" si="39"/>
        <v>0</v>
      </c>
      <c r="Q75" s="371"/>
      <c r="R75" s="378"/>
      <c r="S75" s="177">
        <f t="shared" si="40"/>
        <v>0</v>
      </c>
      <c r="T75" s="168"/>
    </row>
    <row r="76" spans="1:20">
      <c r="A76" s="191" t="s">
        <v>23</v>
      </c>
      <c r="B76" s="371"/>
      <c r="C76" s="372"/>
      <c r="D76" s="372"/>
      <c r="E76" s="373"/>
      <c r="F76" s="60">
        <f t="shared" si="37"/>
        <v>0</v>
      </c>
      <c r="G76" s="371"/>
      <c r="H76" s="373"/>
      <c r="I76" s="194">
        <f t="shared" si="38"/>
        <v>0</v>
      </c>
      <c r="J76" s="168"/>
      <c r="K76" s="195" t="s">
        <v>23</v>
      </c>
      <c r="L76" s="371"/>
      <c r="M76" s="372"/>
      <c r="N76" s="372"/>
      <c r="O76" s="373"/>
      <c r="P76" s="90">
        <f t="shared" si="39"/>
        <v>0</v>
      </c>
      <c r="Q76" s="371"/>
      <c r="R76" s="378"/>
      <c r="S76" s="198">
        <f t="shared" si="40"/>
        <v>0</v>
      </c>
      <c r="T76" s="168"/>
    </row>
    <row r="77" spans="1:20">
      <c r="A77" s="199" t="s">
        <v>19</v>
      </c>
      <c r="B77" s="371"/>
      <c r="C77" s="372"/>
      <c r="D77" s="372"/>
      <c r="E77" s="373"/>
      <c r="F77" s="63">
        <f t="shared" si="37"/>
        <v>0</v>
      </c>
      <c r="G77" s="371"/>
      <c r="H77" s="373"/>
      <c r="I77" s="202">
        <f t="shared" si="38"/>
        <v>0</v>
      </c>
      <c r="J77" s="168"/>
      <c r="K77" s="203" t="s">
        <v>19</v>
      </c>
      <c r="L77" s="371"/>
      <c r="M77" s="372"/>
      <c r="N77" s="372"/>
      <c r="O77" s="373"/>
      <c r="P77" s="63">
        <f t="shared" si="39"/>
        <v>0</v>
      </c>
      <c r="Q77" s="371"/>
      <c r="R77" s="378"/>
      <c r="S77" s="205">
        <f t="shared" si="40"/>
        <v>0</v>
      </c>
      <c r="T77" s="168"/>
    </row>
    <row r="78" spans="1:20">
      <c r="A78" s="191" t="s">
        <v>20</v>
      </c>
      <c r="B78" s="371"/>
      <c r="C78" s="372"/>
      <c r="D78" s="372"/>
      <c r="E78" s="373"/>
      <c r="F78" s="60">
        <f t="shared" si="37"/>
        <v>0</v>
      </c>
      <c r="G78" s="371"/>
      <c r="H78" s="373"/>
      <c r="I78" s="194">
        <f t="shared" si="38"/>
        <v>0</v>
      </c>
      <c r="J78" s="168"/>
      <c r="K78" s="195" t="s">
        <v>20</v>
      </c>
      <c r="L78" s="371"/>
      <c r="M78" s="372"/>
      <c r="N78" s="372"/>
      <c r="O78" s="373"/>
      <c r="P78" s="90">
        <f t="shared" si="39"/>
        <v>0</v>
      </c>
      <c r="Q78" s="371"/>
      <c r="R78" s="378"/>
      <c r="S78" s="198">
        <f t="shared" si="40"/>
        <v>0</v>
      </c>
      <c r="T78" s="168"/>
    </row>
    <row r="79" spans="1:20" ht="15" thickBot="1">
      <c r="A79" s="206" t="s">
        <v>11</v>
      </c>
      <c r="B79" s="374"/>
      <c r="C79" s="375"/>
      <c r="D79" s="375"/>
      <c r="E79" s="376"/>
      <c r="F79" s="52">
        <f t="shared" si="37"/>
        <v>0</v>
      </c>
      <c r="G79" s="374"/>
      <c r="H79" s="376"/>
      <c r="I79" s="209">
        <f t="shared" si="38"/>
        <v>0</v>
      </c>
      <c r="J79" s="168"/>
      <c r="K79" s="210" t="s">
        <v>11</v>
      </c>
      <c r="L79" s="374"/>
      <c r="M79" s="375"/>
      <c r="N79" s="375"/>
      <c r="O79" s="376"/>
      <c r="P79" s="52">
        <f t="shared" si="39"/>
        <v>0</v>
      </c>
      <c r="Q79" s="374"/>
      <c r="R79" s="379"/>
      <c r="S79" s="212">
        <f t="shared" si="40"/>
        <v>0</v>
      </c>
      <c r="T79" s="168"/>
    </row>
    <row r="80" spans="1:20" ht="15">
      <c r="A80" s="213" t="s">
        <v>26</v>
      </c>
      <c r="B80" s="214">
        <f>SUM(B59:B75)</f>
        <v>0</v>
      </c>
      <c r="C80" s="214">
        <f t="shared" ref="C80:I80" si="41">SUM(C59:C75)</f>
        <v>0</v>
      </c>
      <c r="D80" s="214">
        <f t="shared" si="41"/>
        <v>0</v>
      </c>
      <c r="E80" s="214">
        <f t="shared" si="41"/>
        <v>0</v>
      </c>
      <c r="F80" s="214">
        <f t="shared" si="41"/>
        <v>50075.253399578214</v>
      </c>
      <c r="G80" s="214">
        <f t="shared" si="41"/>
        <v>0</v>
      </c>
      <c r="H80" s="216">
        <f t="shared" si="41"/>
        <v>0</v>
      </c>
      <c r="I80" s="214">
        <f t="shared" si="41"/>
        <v>50075.253399578214</v>
      </c>
      <c r="J80" s="168"/>
      <c r="K80" s="215" t="s">
        <v>26</v>
      </c>
      <c r="L80" s="214">
        <f>SUM(L59:L75)</f>
        <v>0</v>
      </c>
      <c r="M80" s="214">
        <f t="shared" ref="M80:S80" si="42">SUM(M59:M75)</f>
        <v>0</v>
      </c>
      <c r="N80" s="214">
        <f t="shared" si="42"/>
        <v>0</v>
      </c>
      <c r="O80" s="214">
        <f t="shared" si="42"/>
        <v>0</v>
      </c>
      <c r="P80" s="214">
        <f t="shared" si="42"/>
        <v>27744.176680182773</v>
      </c>
      <c r="Q80" s="214">
        <f t="shared" si="42"/>
        <v>0</v>
      </c>
      <c r="R80" s="216">
        <f t="shared" si="42"/>
        <v>0</v>
      </c>
      <c r="S80" s="217">
        <f t="shared" si="42"/>
        <v>27744.176680182773</v>
      </c>
      <c r="T80" s="168"/>
    </row>
    <row r="81" spans="1:85" s="23" customFormat="1" ht="15" thickBot="1">
      <c r="A81" s="30" t="s">
        <v>88</v>
      </c>
      <c r="B81" s="47">
        <f>IF($I80=0,"-",B80/$I80)</f>
        <v>0</v>
      </c>
      <c r="C81" s="47">
        <f t="shared" ref="C81:H81" si="43">IF($I80=0,"-",C80/$I80)</f>
        <v>0</v>
      </c>
      <c r="D81" s="47">
        <f t="shared" si="43"/>
        <v>0</v>
      </c>
      <c r="E81" s="47">
        <f t="shared" si="43"/>
        <v>0</v>
      </c>
      <c r="F81" s="47">
        <f t="shared" si="43"/>
        <v>1</v>
      </c>
      <c r="G81" s="47">
        <f t="shared" si="43"/>
        <v>0</v>
      </c>
      <c r="H81" s="47">
        <f t="shared" si="43"/>
        <v>0</v>
      </c>
      <c r="I81" s="48">
        <f>SUM(B81:H81)</f>
        <v>1</v>
      </c>
      <c r="K81" s="81" t="s">
        <v>88</v>
      </c>
      <c r="L81" s="98">
        <f t="shared" ref="L81:R81" si="44">IF($S80=0,"-",L80/$S80)</f>
        <v>0</v>
      </c>
      <c r="M81" s="98">
        <f t="shared" si="44"/>
        <v>0</v>
      </c>
      <c r="N81" s="98">
        <f t="shared" si="44"/>
        <v>0</v>
      </c>
      <c r="O81" s="98">
        <f t="shared" si="44"/>
        <v>0</v>
      </c>
      <c r="P81" s="98">
        <f t="shared" si="44"/>
        <v>1</v>
      </c>
      <c r="Q81" s="98">
        <f t="shared" si="44"/>
        <v>0</v>
      </c>
      <c r="R81" s="99">
        <f t="shared" si="44"/>
        <v>0</v>
      </c>
      <c r="S81" s="100">
        <f>SUM(L81:R81)</f>
        <v>1</v>
      </c>
      <c r="BA81" s="218"/>
      <c r="BR81" s="218"/>
    </row>
    <row r="82" spans="1:85" ht="15" thickBot="1">
      <c r="A82" s="247"/>
      <c r="B82" s="247"/>
      <c r="C82" s="247"/>
      <c r="D82" s="247"/>
      <c r="E82" s="247"/>
      <c r="F82" s="247"/>
      <c r="G82" s="247"/>
      <c r="H82" s="247"/>
      <c r="I82" s="247"/>
      <c r="K82" s="247"/>
    </row>
    <row r="83" spans="1:85" ht="28.5">
      <c r="A83" s="357" t="s">
        <v>54</v>
      </c>
      <c r="B83" s="164" t="s">
        <v>0</v>
      </c>
      <c r="C83" s="164" t="s">
        <v>1</v>
      </c>
      <c r="D83" s="164" t="s">
        <v>2</v>
      </c>
      <c r="E83" s="164" t="s">
        <v>3</v>
      </c>
      <c r="F83" s="164" t="s">
        <v>27</v>
      </c>
      <c r="G83" s="164" t="s">
        <v>4</v>
      </c>
      <c r="H83" s="164" t="s">
        <v>5</v>
      </c>
      <c r="I83" s="165" t="s">
        <v>6</v>
      </c>
      <c r="K83" s="359" t="s">
        <v>54</v>
      </c>
      <c r="L83" s="166" t="s">
        <v>0</v>
      </c>
      <c r="M83" s="166" t="s">
        <v>1</v>
      </c>
      <c r="N83" s="166" t="s">
        <v>2</v>
      </c>
      <c r="O83" s="166" t="s">
        <v>3</v>
      </c>
      <c r="P83" s="166" t="s">
        <v>27</v>
      </c>
      <c r="Q83" s="166" t="s">
        <v>4</v>
      </c>
      <c r="R83" s="166" t="s">
        <v>5</v>
      </c>
      <c r="S83" s="167" t="s">
        <v>6</v>
      </c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248"/>
      <c r="BA83" s="160"/>
      <c r="BR83" s="160"/>
      <c r="CG83" s="160"/>
    </row>
    <row r="84" spans="1:85" ht="15">
      <c r="A84" s="358" t="s">
        <v>54</v>
      </c>
      <c r="B84" s="318" t="s">
        <v>69</v>
      </c>
      <c r="C84" s="319"/>
      <c r="D84" s="319"/>
      <c r="E84" s="319"/>
      <c r="F84" s="319"/>
      <c r="G84" s="319"/>
      <c r="H84" s="319"/>
      <c r="I84" s="320"/>
      <c r="K84" s="360" t="s">
        <v>54</v>
      </c>
      <c r="L84" s="321" t="s">
        <v>69</v>
      </c>
      <c r="M84" s="322"/>
      <c r="N84" s="322"/>
      <c r="O84" s="322"/>
      <c r="P84" s="322"/>
      <c r="Q84" s="322"/>
      <c r="R84" s="322"/>
      <c r="S84" s="323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249"/>
      <c r="BA84" s="160"/>
      <c r="BR84" s="160"/>
      <c r="CG84" s="160"/>
    </row>
    <row r="85" spans="1:85" ht="15">
      <c r="A85" s="170" t="s">
        <v>7</v>
      </c>
      <c r="B85" s="36">
        <f t="shared" ref="B85:H100" si="45">B579+B605+B631</f>
        <v>3.0624647863317893</v>
      </c>
      <c r="C85" s="36">
        <f t="shared" si="45"/>
        <v>0</v>
      </c>
      <c r="D85" s="36">
        <f t="shared" si="45"/>
        <v>1.3347195786609777E-2</v>
      </c>
      <c r="E85" s="36">
        <f t="shared" si="45"/>
        <v>0</v>
      </c>
      <c r="F85" s="36">
        <f t="shared" si="45"/>
        <v>0</v>
      </c>
      <c r="G85" s="36">
        <f t="shared" si="45"/>
        <v>0</v>
      </c>
      <c r="H85" s="36">
        <f t="shared" si="45"/>
        <v>0</v>
      </c>
      <c r="I85" s="173">
        <f>SUM(B85:H85)</f>
        <v>3.0758119821183989</v>
      </c>
      <c r="J85" s="168"/>
      <c r="K85" s="222" t="s">
        <v>7</v>
      </c>
      <c r="L85" s="36">
        <f t="shared" ref="L85:R100" si="46">L579+L605+L631</f>
        <v>3.0624647863317893</v>
      </c>
      <c r="M85" s="36">
        <f t="shared" si="46"/>
        <v>0</v>
      </c>
      <c r="N85" s="36">
        <f t="shared" si="46"/>
        <v>1.3347195786609777E-2</v>
      </c>
      <c r="O85" s="36">
        <f t="shared" si="46"/>
        <v>0</v>
      </c>
      <c r="P85" s="36">
        <f t="shared" si="46"/>
        <v>0.27802122246512351</v>
      </c>
      <c r="Q85" s="36">
        <f t="shared" si="46"/>
        <v>0</v>
      </c>
      <c r="R85" s="36">
        <f t="shared" si="46"/>
        <v>0</v>
      </c>
      <c r="S85" s="224">
        <f>SUM(L85:R85)</f>
        <v>3.3538332045835224</v>
      </c>
      <c r="T85" s="168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250"/>
      <c r="BA85" s="160"/>
      <c r="BR85" s="160"/>
      <c r="CG85" s="160"/>
    </row>
    <row r="86" spans="1:85" ht="15">
      <c r="A86" s="178" t="s">
        <v>8</v>
      </c>
      <c r="B86" s="39">
        <f t="shared" si="45"/>
        <v>3.5127684141403055</v>
      </c>
      <c r="C86" s="39">
        <f t="shared" si="45"/>
        <v>0</v>
      </c>
      <c r="D86" s="39">
        <f t="shared" si="45"/>
        <v>0</v>
      </c>
      <c r="E86" s="39">
        <f t="shared" si="45"/>
        <v>0</v>
      </c>
      <c r="F86" s="39">
        <f t="shared" si="45"/>
        <v>0</v>
      </c>
      <c r="G86" s="39">
        <f t="shared" si="45"/>
        <v>0</v>
      </c>
      <c r="H86" s="39">
        <f t="shared" si="45"/>
        <v>0</v>
      </c>
      <c r="I86" s="181">
        <f t="shared" ref="I86:I105" si="47">SUM(B86:H86)</f>
        <v>3.5127684141403055</v>
      </c>
      <c r="J86" s="168"/>
      <c r="K86" s="182" t="s">
        <v>8</v>
      </c>
      <c r="L86" s="87">
        <f t="shared" si="46"/>
        <v>3.5127684141403055</v>
      </c>
      <c r="M86" s="87">
        <f t="shared" si="46"/>
        <v>0</v>
      </c>
      <c r="N86" s="87">
        <f t="shared" si="46"/>
        <v>0</v>
      </c>
      <c r="O86" s="87">
        <f t="shared" si="46"/>
        <v>0</v>
      </c>
      <c r="P86" s="87">
        <f t="shared" si="46"/>
        <v>0</v>
      </c>
      <c r="Q86" s="87">
        <f t="shared" si="46"/>
        <v>0</v>
      </c>
      <c r="R86" s="87">
        <f t="shared" si="46"/>
        <v>0</v>
      </c>
      <c r="S86" s="185">
        <f t="shared" ref="S86:S105" si="48">SUM(L86:R86)</f>
        <v>3.5127684141403055</v>
      </c>
      <c r="T86" s="168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250"/>
      <c r="BA86" s="160"/>
      <c r="BR86" s="160"/>
      <c r="CG86" s="160"/>
    </row>
    <row r="87" spans="1:85" ht="15">
      <c r="A87" s="186" t="s">
        <v>10</v>
      </c>
      <c r="B87" s="42">
        <f t="shared" si="45"/>
        <v>2.6791474288244794</v>
      </c>
      <c r="C87" s="42">
        <f t="shared" si="45"/>
        <v>0</v>
      </c>
      <c r="D87" s="42">
        <f t="shared" si="45"/>
        <v>1.9318246356583532E-4</v>
      </c>
      <c r="E87" s="42">
        <f t="shared" si="45"/>
        <v>0</v>
      </c>
      <c r="F87" s="42">
        <f t="shared" si="45"/>
        <v>0</v>
      </c>
      <c r="G87" s="42">
        <f t="shared" si="45"/>
        <v>0</v>
      </c>
      <c r="H87" s="42">
        <f t="shared" si="45"/>
        <v>0</v>
      </c>
      <c r="I87" s="173">
        <f t="shared" si="47"/>
        <v>2.6793406112880453</v>
      </c>
      <c r="J87" s="168"/>
      <c r="K87" s="188" t="s">
        <v>10</v>
      </c>
      <c r="L87" s="42">
        <f t="shared" si="46"/>
        <v>2.6791474288244794</v>
      </c>
      <c r="M87" s="42">
        <f t="shared" si="46"/>
        <v>0</v>
      </c>
      <c r="N87" s="42">
        <f t="shared" si="46"/>
        <v>1.9318246356583532E-4</v>
      </c>
      <c r="O87" s="42">
        <f t="shared" si="46"/>
        <v>0</v>
      </c>
      <c r="P87" s="42">
        <f t="shared" si="46"/>
        <v>0</v>
      </c>
      <c r="Q87" s="42">
        <f t="shared" si="46"/>
        <v>0</v>
      </c>
      <c r="R87" s="42">
        <f t="shared" si="46"/>
        <v>0</v>
      </c>
      <c r="S87" s="177">
        <f t="shared" si="48"/>
        <v>2.6793406112880453</v>
      </c>
      <c r="T87" s="168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250"/>
      <c r="BA87" s="160"/>
      <c r="BR87" s="160"/>
      <c r="CG87" s="160"/>
    </row>
    <row r="88" spans="1:85" ht="15">
      <c r="A88" s="178" t="s">
        <v>56</v>
      </c>
      <c r="B88" s="39">
        <f t="shared" si="45"/>
        <v>0</v>
      </c>
      <c r="C88" s="39">
        <f t="shared" si="45"/>
        <v>0</v>
      </c>
      <c r="D88" s="39">
        <f t="shared" si="45"/>
        <v>0</v>
      </c>
      <c r="E88" s="39">
        <f t="shared" si="45"/>
        <v>0</v>
      </c>
      <c r="F88" s="39">
        <f t="shared" si="45"/>
        <v>0</v>
      </c>
      <c r="G88" s="39">
        <f t="shared" si="45"/>
        <v>0</v>
      </c>
      <c r="H88" s="39">
        <f t="shared" si="45"/>
        <v>0</v>
      </c>
      <c r="I88" s="181">
        <f t="shared" si="47"/>
        <v>0</v>
      </c>
      <c r="J88" s="168"/>
      <c r="K88" s="182" t="s">
        <v>56</v>
      </c>
      <c r="L88" s="87">
        <f t="shared" si="46"/>
        <v>0</v>
      </c>
      <c r="M88" s="87">
        <f t="shared" si="46"/>
        <v>0</v>
      </c>
      <c r="N88" s="87">
        <f t="shared" si="46"/>
        <v>0</v>
      </c>
      <c r="O88" s="87">
        <f t="shared" si="46"/>
        <v>0</v>
      </c>
      <c r="P88" s="87">
        <f t="shared" si="46"/>
        <v>0</v>
      </c>
      <c r="Q88" s="87">
        <f t="shared" si="46"/>
        <v>0</v>
      </c>
      <c r="R88" s="87">
        <f t="shared" si="46"/>
        <v>0</v>
      </c>
      <c r="S88" s="185">
        <f t="shared" si="48"/>
        <v>0</v>
      </c>
      <c r="T88" s="168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250"/>
      <c r="BA88" s="160"/>
      <c r="BR88" s="160"/>
      <c r="CG88" s="160"/>
    </row>
    <row r="89" spans="1:85" ht="15">
      <c r="A89" s="186" t="s">
        <v>16</v>
      </c>
      <c r="B89" s="42">
        <f t="shared" si="45"/>
        <v>67.435849526308104</v>
      </c>
      <c r="C89" s="42">
        <f t="shared" si="45"/>
        <v>8.1681537197981715</v>
      </c>
      <c r="D89" s="42">
        <f t="shared" si="45"/>
        <v>1.7612329903634925</v>
      </c>
      <c r="E89" s="42">
        <f t="shared" si="45"/>
        <v>3.9280496642134004</v>
      </c>
      <c r="F89" s="42">
        <f t="shared" si="45"/>
        <v>0</v>
      </c>
      <c r="G89" s="42">
        <f t="shared" si="45"/>
        <v>0</v>
      </c>
      <c r="H89" s="42">
        <f t="shared" si="45"/>
        <v>0</v>
      </c>
      <c r="I89" s="173">
        <f t="shared" si="47"/>
        <v>81.293285900683173</v>
      </c>
      <c r="J89" s="168"/>
      <c r="K89" s="188" t="s">
        <v>16</v>
      </c>
      <c r="L89" s="42">
        <f t="shared" si="46"/>
        <v>67.435849526308104</v>
      </c>
      <c r="M89" s="42">
        <f t="shared" si="46"/>
        <v>8.1681537197981715</v>
      </c>
      <c r="N89" s="42">
        <f t="shared" si="46"/>
        <v>1.7612329903634925</v>
      </c>
      <c r="O89" s="42">
        <f t="shared" si="46"/>
        <v>3.9280496642134004</v>
      </c>
      <c r="P89" s="42">
        <f t="shared" si="46"/>
        <v>0</v>
      </c>
      <c r="Q89" s="42">
        <f t="shared" si="46"/>
        <v>0</v>
      </c>
      <c r="R89" s="42">
        <f t="shared" si="46"/>
        <v>0</v>
      </c>
      <c r="S89" s="177">
        <f t="shared" si="48"/>
        <v>81.293285900683173</v>
      </c>
      <c r="T89" s="168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250"/>
      <c r="BA89" s="160"/>
      <c r="BR89" s="160"/>
      <c r="CG89" s="160"/>
    </row>
    <row r="90" spans="1:85" ht="15">
      <c r="A90" s="178" t="s">
        <v>15</v>
      </c>
      <c r="B90" s="39">
        <f t="shared" si="45"/>
        <v>2469.3968326013287</v>
      </c>
      <c r="C90" s="39">
        <f t="shared" si="45"/>
        <v>25.99072557661237</v>
      </c>
      <c r="D90" s="39">
        <f t="shared" si="45"/>
        <v>162.84286442011503</v>
      </c>
      <c r="E90" s="39">
        <f t="shared" si="45"/>
        <v>0</v>
      </c>
      <c r="F90" s="39">
        <f t="shared" si="45"/>
        <v>0</v>
      </c>
      <c r="G90" s="39">
        <f t="shared" si="45"/>
        <v>0</v>
      </c>
      <c r="H90" s="39">
        <f t="shared" si="45"/>
        <v>0</v>
      </c>
      <c r="I90" s="181">
        <f t="shared" si="47"/>
        <v>2658.2304225980561</v>
      </c>
      <c r="J90" s="168"/>
      <c r="K90" s="182" t="s">
        <v>15</v>
      </c>
      <c r="L90" s="87">
        <f t="shared" si="46"/>
        <v>2469.3968326013287</v>
      </c>
      <c r="M90" s="87">
        <f t="shared" si="46"/>
        <v>25.99072557661237</v>
      </c>
      <c r="N90" s="87">
        <f t="shared" si="46"/>
        <v>162.84286442011503</v>
      </c>
      <c r="O90" s="87">
        <f t="shared" si="46"/>
        <v>0</v>
      </c>
      <c r="P90" s="87">
        <f t="shared" si="46"/>
        <v>0</v>
      </c>
      <c r="Q90" s="87">
        <f t="shared" si="46"/>
        <v>0</v>
      </c>
      <c r="R90" s="87">
        <f t="shared" si="46"/>
        <v>0</v>
      </c>
      <c r="S90" s="185">
        <f t="shared" si="48"/>
        <v>2658.2304225980561</v>
      </c>
      <c r="T90" s="168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250"/>
      <c r="BA90" s="160"/>
      <c r="BR90" s="160"/>
      <c r="CG90" s="160"/>
    </row>
    <row r="91" spans="1:85" ht="15">
      <c r="A91" s="186" t="s">
        <v>58</v>
      </c>
      <c r="B91" s="42">
        <f t="shared" si="45"/>
        <v>0</v>
      </c>
      <c r="C91" s="42">
        <f t="shared" si="45"/>
        <v>1.1393109255189705E-2</v>
      </c>
      <c r="D91" s="42">
        <f t="shared" si="45"/>
        <v>0.50875871403258788</v>
      </c>
      <c r="E91" s="42">
        <f t="shared" si="45"/>
        <v>237.88110518527162</v>
      </c>
      <c r="F91" s="42">
        <f t="shared" si="45"/>
        <v>21.838404720684007</v>
      </c>
      <c r="G91" s="42">
        <f t="shared" si="45"/>
        <v>0</v>
      </c>
      <c r="H91" s="42">
        <f t="shared" si="45"/>
        <v>0</v>
      </c>
      <c r="I91" s="173">
        <f t="shared" si="47"/>
        <v>260.23966172924344</v>
      </c>
      <c r="J91" s="168"/>
      <c r="K91" s="188" t="s">
        <v>58</v>
      </c>
      <c r="L91" s="42">
        <f t="shared" si="46"/>
        <v>0</v>
      </c>
      <c r="M91" s="42">
        <f t="shared" si="46"/>
        <v>1.1393109255189705E-2</v>
      </c>
      <c r="N91" s="42">
        <f t="shared" si="46"/>
        <v>0.50875871403258788</v>
      </c>
      <c r="O91" s="42">
        <f t="shared" si="46"/>
        <v>237.88110518527162</v>
      </c>
      <c r="P91" s="42">
        <f t="shared" si="46"/>
        <v>10708.09611400786</v>
      </c>
      <c r="Q91" s="42">
        <f t="shared" si="46"/>
        <v>0</v>
      </c>
      <c r="R91" s="42">
        <f t="shared" si="46"/>
        <v>0</v>
      </c>
      <c r="S91" s="177">
        <f t="shared" si="48"/>
        <v>10946.497371016419</v>
      </c>
      <c r="T91" s="168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250"/>
      <c r="BA91" s="160"/>
      <c r="BR91" s="160"/>
      <c r="CG91" s="160"/>
    </row>
    <row r="92" spans="1:85" ht="15">
      <c r="A92" s="178" t="s">
        <v>12</v>
      </c>
      <c r="B92" s="39">
        <f t="shared" si="45"/>
        <v>0</v>
      </c>
      <c r="C92" s="39">
        <f t="shared" si="45"/>
        <v>0</v>
      </c>
      <c r="D92" s="39">
        <f t="shared" si="45"/>
        <v>4.7879486899768425E-2</v>
      </c>
      <c r="E92" s="39">
        <f t="shared" si="45"/>
        <v>1.8792536584757222</v>
      </c>
      <c r="F92" s="39">
        <f t="shared" si="45"/>
        <v>0</v>
      </c>
      <c r="G92" s="39">
        <f t="shared" si="45"/>
        <v>0</v>
      </c>
      <c r="H92" s="39">
        <f t="shared" si="45"/>
        <v>0</v>
      </c>
      <c r="I92" s="181">
        <f t="shared" si="47"/>
        <v>1.9271331453754907</v>
      </c>
      <c r="J92" s="168"/>
      <c r="K92" s="182" t="s">
        <v>12</v>
      </c>
      <c r="L92" s="87">
        <f t="shared" si="46"/>
        <v>0</v>
      </c>
      <c r="M92" s="87">
        <f t="shared" si="46"/>
        <v>0</v>
      </c>
      <c r="N92" s="87">
        <f t="shared" si="46"/>
        <v>4.7879486899768425E-2</v>
      </c>
      <c r="O92" s="87">
        <f t="shared" si="46"/>
        <v>1.8792536584757222</v>
      </c>
      <c r="P92" s="87">
        <f t="shared" si="46"/>
        <v>7092.2473516017535</v>
      </c>
      <c r="Q92" s="87">
        <f t="shared" si="46"/>
        <v>0</v>
      </c>
      <c r="R92" s="87">
        <f t="shared" si="46"/>
        <v>0</v>
      </c>
      <c r="S92" s="185">
        <f t="shared" si="48"/>
        <v>7094.1744847471291</v>
      </c>
      <c r="T92" s="168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250"/>
      <c r="BA92" s="160"/>
      <c r="BR92" s="160"/>
      <c r="CG92" s="160"/>
    </row>
    <row r="93" spans="1:85" ht="15">
      <c r="A93" s="186" t="s">
        <v>59</v>
      </c>
      <c r="B93" s="42">
        <f t="shared" si="45"/>
        <v>0</v>
      </c>
      <c r="C93" s="42">
        <f t="shared" si="45"/>
        <v>0</v>
      </c>
      <c r="D93" s="42">
        <f t="shared" si="45"/>
        <v>0</v>
      </c>
      <c r="E93" s="42">
        <f t="shared" si="45"/>
        <v>0</v>
      </c>
      <c r="F93" s="42">
        <f t="shared" si="45"/>
        <v>0</v>
      </c>
      <c r="G93" s="42">
        <f t="shared" si="45"/>
        <v>0</v>
      </c>
      <c r="H93" s="42">
        <f t="shared" si="45"/>
        <v>0</v>
      </c>
      <c r="I93" s="173">
        <f t="shared" si="47"/>
        <v>0</v>
      </c>
      <c r="J93" s="168"/>
      <c r="K93" s="188" t="s">
        <v>59</v>
      </c>
      <c r="L93" s="42">
        <f t="shared" si="46"/>
        <v>0</v>
      </c>
      <c r="M93" s="42">
        <f t="shared" si="46"/>
        <v>0</v>
      </c>
      <c r="N93" s="42">
        <f t="shared" si="46"/>
        <v>0</v>
      </c>
      <c r="O93" s="42">
        <f t="shared" si="46"/>
        <v>0</v>
      </c>
      <c r="P93" s="42">
        <f t="shared" si="46"/>
        <v>1.2422676809386008</v>
      </c>
      <c r="Q93" s="42">
        <f t="shared" si="46"/>
        <v>0</v>
      </c>
      <c r="R93" s="42">
        <f t="shared" si="46"/>
        <v>0</v>
      </c>
      <c r="S93" s="177">
        <f t="shared" si="48"/>
        <v>1.2422676809386008</v>
      </c>
      <c r="T93" s="168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250"/>
      <c r="BA93" s="160"/>
      <c r="BR93" s="160"/>
      <c r="CG93" s="160"/>
    </row>
    <row r="94" spans="1:85" ht="15">
      <c r="A94" s="178" t="s">
        <v>17</v>
      </c>
      <c r="B94" s="39">
        <f t="shared" si="45"/>
        <v>35.421959474455811</v>
      </c>
      <c r="C94" s="39">
        <f t="shared" si="45"/>
        <v>0.16947925416332951</v>
      </c>
      <c r="D94" s="39">
        <f t="shared" si="45"/>
        <v>5.6351577421054033</v>
      </c>
      <c r="E94" s="39">
        <f t="shared" si="45"/>
        <v>0.55655166419677171</v>
      </c>
      <c r="F94" s="39">
        <f t="shared" si="45"/>
        <v>0</v>
      </c>
      <c r="G94" s="39">
        <f t="shared" si="45"/>
        <v>0</v>
      </c>
      <c r="H94" s="39">
        <f t="shared" si="45"/>
        <v>0</v>
      </c>
      <c r="I94" s="181">
        <f t="shared" si="47"/>
        <v>41.783148134921319</v>
      </c>
      <c r="J94" s="168"/>
      <c r="K94" s="182" t="s">
        <v>17</v>
      </c>
      <c r="L94" s="87">
        <f t="shared" si="46"/>
        <v>35.421959474455811</v>
      </c>
      <c r="M94" s="87">
        <f t="shared" si="46"/>
        <v>0.16947925416332951</v>
      </c>
      <c r="N94" s="87">
        <f t="shared" si="46"/>
        <v>5.6351577421054033</v>
      </c>
      <c r="O94" s="87">
        <f t="shared" si="46"/>
        <v>0.55655166419677171</v>
      </c>
      <c r="P94" s="87">
        <f t="shared" si="46"/>
        <v>185.75427138699999</v>
      </c>
      <c r="Q94" s="87">
        <f t="shared" si="46"/>
        <v>0</v>
      </c>
      <c r="R94" s="87">
        <f t="shared" si="46"/>
        <v>0</v>
      </c>
      <c r="S94" s="185">
        <f t="shared" si="48"/>
        <v>227.53741952192132</v>
      </c>
      <c r="T94" s="168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250"/>
      <c r="BA94" s="160"/>
      <c r="BR94" s="160"/>
      <c r="CG94" s="160"/>
    </row>
    <row r="95" spans="1:85" ht="15">
      <c r="A95" s="186" t="s">
        <v>139</v>
      </c>
      <c r="B95" s="42">
        <f t="shared" si="45"/>
        <v>19622.91967219135</v>
      </c>
      <c r="C95" s="42">
        <f t="shared" si="45"/>
        <v>785.0716266929154</v>
      </c>
      <c r="D95" s="42">
        <f t="shared" si="45"/>
        <v>3674.2038967490689</v>
      </c>
      <c r="E95" s="42">
        <f t="shared" si="45"/>
        <v>120.56451243580072</v>
      </c>
      <c r="F95" s="42">
        <f t="shared" si="45"/>
        <v>0</v>
      </c>
      <c r="G95" s="42">
        <f t="shared" si="45"/>
        <v>0</v>
      </c>
      <c r="H95" s="42">
        <f t="shared" si="45"/>
        <v>0</v>
      </c>
      <c r="I95" s="173">
        <f t="shared" si="47"/>
        <v>24202.759708069138</v>
      </c>
      <c r="J95" s="168"/>
      <c r="K95" s="188" t="s">
        <v>139</v>
      </c>
      <c r="L95" s="42">
        <f t="shared" si="46"/>
        <v>19622.91967219135</v>
      </c>
      <c r="M95" s="42">
        <f t="shared" si="46"/>
        <v>785.0716266929154</v>
      </c>
      <c r="N95" s="42">
        <f t="shared" si="46"/>
        <v>3674.2038967490689</v>
      </c>
      <c r="O95" s="42">
        <f t="shared" si="46"/>
        <v>120.56451243580072</v>
      </c>
      <c r="P95" s="42">
        <f t="shared" si="46"/>
        <v>0</v>
      </c>
      <c r="Q95" s="42">
        <f t="shared" si="46"/>
        <v>0</v>
      </c>
      <c r="R95" s="42">
        <f t="shared" si="46"/>
        <v>0</v>
      </c>
      <c r="S95" s="177">
        <f t="shared" si="48"/>
        <v>24202.759708069138</v>
      </c>
      <c r="T95" s="168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250"/>
      <c r="BA95" s="160"/>
      <c r="BR95" s="160"/>
      <c r="CG95" s="160"/>
    </row>
    <row r="96" spans="1:85" ht="15">
      <c r="A96" s="178" t="s">
        <v>25</v>
      </c>
      <c r="B96" s="39">
        <f t="shared" si="45"/>
        <v>3678.9937094484267</v>
      </c>
      <c r="C96" s="39">
        <f t="shared" si="45"/>
        <v>4.8360295396301656E-2</v>
      </c>
      <c r="D96" s="39">
        <f t="shared" si="45"/>
        <v>8212.2231498660112</v>
      </c>
      <c r="E96" s="39">
        <f t="shared" si="45"/>
        <v>6517.2183122464648</v>
      </c>
      <c r="F96" s="39">
        <f t="shared" si="45"/>
        <v>0</v>
      </c>
      <c r="G96" s="39">
        <f t="shared" si="45"/>
        <v>6382.5028019790216</v>
      </c>
      <c r="H96" s="39">
        <f t="shared" si="45"/>
        <v>1.340158966213151</v>
      </c>
      <c r="I96" s="181">
        <f t="shared" si="47"/>
        <v>24792.326492801534</v>
      </c>
      <c r="J96" s="168"/>
      <c r="K96" s="182" t="s">
        <v>25</v>
      </c>
      <c r="L96" s="87">
        <f t="shared" si="46"/>
        <v>3678.9937094484267</v>
      </c>
      <c r="M96" s="87">
        <f t="shared" si="46"/>
        <v>4.8360295396301656E-2</v>
      </c>
      <c r="N96" s="87">
        <f t="shared" si="46"/>
        <v>8212.2231498660112</v>
      </c>
      <c r="O96" s="87">
        <f t="shared" si="46"/>
        <v>6517.2183122464648</v>
      </c>
      <c r="P96" s="87">
        <f t="shared" si="46"/>
        <v>2299.3526681508902</v>
      </c>
      <c r="Q96" s="87">
        <f t="shared" si="46"/>
        <v>6382.5028019790216</v>
      </c>
      <c r="R96" s="87">
        <f t="shared" si="46"/>
        <v>1.340158966213151</v>
      </c>
      <c r="S96" s="185">
        <f t="shared" si="48"/>
        <v>27091.679160952423</v>
      </c>
      <c r="T96" s="168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250"/>
      <c r="BA96" s="160"/>
      <c r="BR96" s="160"/>
      <c r="CG96" s="160"/>
    </row>
    <row r="97" spans="1:85" ht="15">
      <c r="A97" s="186" t="s">
        <v>24</v>
      </c>
      <c r="B97" s="42">
        <f t="shared" si="45"/>
        <v>19062.644021502332</v>
      </c>
      <c r="C97" s="42">
        <f t="shared" si="45"/>
        <v>62.069352349221631</v>
      </c>
      <c r="D97" s="42">
        <f t="shared" si="45"/>
        <v>2286.2377600982791</v>
      </c>
      <c r="E97" s="42">
        <f t="shared" si="45"/>
        <v>0</v>
      </c>
      <c r="F97" s="42">
        <f t="shared" si="45"/>
        <v>0</v>
      </c>
      <c r="G97" s="42">
        <f t="shared" si="45"/>
        <v>0</v>
      </c>
      <c r="H97" s="42">
        <f t="shared" si="45"/>
        <v>0</v>
      </c>
      <c r="I97" s="173">
        <f t="shared" si="47"/>
        <v>21410.951133949835</v>
      </c>
      <c r="J97" s="168"/>
      <c r="K97" s="188" t="s">
        <v>24</v>
      </c>
      <c r="L97" s="42">
        <f t="shared" si="46"/>
        <v>19062.644021502332</v>
      </c>
      <c r="M97" s="42">
        <f t="shared" si="46"/>
        <v>62.069352349221631</v>
      </c>
      <c r="N97" s="42">
        <f t="shared" si="46"/>
        <v>2286.2377600982791</v>
      </c>
      <c r="O97" s="42">
        <f t="shared" si="46"/>
        <v>0</v>
      </c>
      <c r="P97" s="42">
        <f t="shared" si="46"/>
        <v>0</v>
      </c>
      <c r="Q97" s="42">
        <f t="shared" si="46"/>
        <v>0</v>
      </c>
      <c r="R97" s="42">
        <f t="shared" si="46"/>
        <v>0</v>
      </c>
      <c r="S97" s="177">
        <f t="shared" si="48"/>
        <v>21410.951133949835</v>
      </c>
      <c r="T97" s="168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250"/>
      <c r="BA97" s="160"/>
      <c r="BR97" s="160"/>
      <c r="CG97" s="160"/>
    </row>
    <row r="98" spans="1:85" ht="15">
      <c r="A98" s="178" t="s">
        <v>60</v>
      </c>
      <c r="B98" s="39">
        <f t="shared" si="45"/>
        <v>672.68278402410942</v>
      </c>
      <c r="C98" s="39">
        <f t="shared" si="45"/>
        <v>1.1159463310768758</v>
      </c>
      <c r="D98" s="39">
        <f t="shared" si="45"/>
        <v>21.539573471641678</v>
      </c>
      <c r="E98" s="39">
        <f t="shared" si="45"/>
        <v>0</v>
      </c>
      <c r="F98" s="39">
        <f t="shared" si="45"/>
        <v>0</v>
      </c>
      <c r="G98" s="39">
        <f t="shared" si="45"/>
        <v>0</v>
      </c>
      <c r="H98" s="39">
        <f t="shared" si="45"/>
        <v>0</v>
      </c>
      <c r="I98" s="181">
        <f t="shared" si="47"/>
        <v>695.338303826828</v>
      </c>
      <c r="J98" s="168"/>
      <c r="K98" s="182" t="s">
        <v>60</v>
      </c>
      <c r="L98" s="87">
        <f t="shared" si="46"/>
        <v>672.68278402410942</v>
      </c>
      <c r="M98" s="87">
        <f t="shared" si="46"/>
        <v>1.1159463310768758</v>
      </c>
      <c r="N98" s="87">
        <f t="shared" si="46"/>
        <v>21.539573471641678</v>
      </c>
      <c r="O98" s="87">
        <f t="shared" si="46"/>
        <v>0</v>
      </c>
      <c r="P98" s="87">
        <f t="shared" si="46"/>
        <v>0</v>
      </c>
      <c r="Q98" s="87">
        <f t="shared" si="46"/>
        <v>0</v>
      </c>
      <c r="R98" s="87">
        <f t="shared" si="46"/>
        <v>0</v>
      </c>
      <c r="S98" s="185">
        <f t="shared" si="48"/>
        <v>695.338303826828</v>
      </c>
      <c r="T98" s="168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250"/>
      <c r="BA98" s="160"/>
      <c r="BR98" s="160"/>
      <c r="CG98" s="160"/>
    </row>
    <row r="99" spans="1:85" ht="15">
      <c r="A99" s="186" t="s">
        <v>22</v>
      </c>
      <c r="B99" s="42">
        <f t="shared" si="45"/>
        <v>658.78991956652203</v>
      </c>
      <c r="C99" s="42">
        <f t="shared" si="45"/>
        <v>0</v>
      </c>
      <c r="D99" s="42">
        <f t="shared" si="45"/>
        <v>88.388159691153319</v>
      </c>
      <c r="E99" s="42">
        <f t="shared" si="45"/>
        <v>3.2630334218656007E-2</v>
      </c>
      <c r="F99" s="42">
        <f t="shared" si="45"/>
        <v>1.3168603698452999</v>
      </c>
      <c r="G99" s="42">
        <f t="shared" si="45"/>
        <v>0</v>
      </c>
      <c r="H99" s="42">
        <f t="shared" si="45"/>
        <v>0</v>
      </c>
      <c r="I99" s="173">
        <f t="shared" si="47"/>
        <v>748.52756996173923</v>
      </c>
      <c r="J99" s="168"/>
      <c r="K99" s="188" t="s">
        <v>22</v>
      </c>
      <c r="L99" s="42">
        <f t="shared" si="46"/>
        <v>658.78991956652203</v>
      </c>
      <c r="M99" s="42">
        <f t="shared" si="46"/>
        <v>0</v>
      </c>
      <c r="N99" s="42">
        <f t="shared" si="46"/>
        <v>88.388159691153319</v>
      </c>
      <c r="O99" s="42">
        <f t="shared" si="46"/>
        <v>3.2630334218656007E-2</v>
      </c>
      <c r="P99" s="42">
        <f t="shared" si="46"/>
        <v>898.94636443760305</v>
      </c>
      <c r="Q99" s="42">
        <f t="shared" si="46"/>
        <v>0</v>
      </c>
      <c r="R99" s="42">
        <f t="shared" si="46"/>
        <v>0</v>
      </c>
      <c r="S99" s="177">
        <f t="shared" si="48"/>
        <v>1646.1570740294969</v>
      </c>
      <c r="T99" s="168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250"/>
      <c r="BA99" s="160"/>
      <c r="BR99" s="160"/>
      <c r="CG99" s="160"/>
    </row>
    <row r="100" spans="1:85" ht="15">
      <c r="A100" s="178" t="s">
        <v>21</v>
      </c>
      <c r="B100" s="39">
        <f t="shared" si="45"/>
        <v>0</v>
      </c>
      <c r="C100" s="39">
        <f t="shared" si="45"/>
        <v>0</v>
      </c>
      <c r="D100" s="39">
        <f t="shared" si="45"/>
        <v>0</v>
      </c>
      <c r="E100" s="39">
        <f t="shared" si="45"/>
        <v>0</v>
      </c>
      <c r="F100" s="39">
        <f t="shared" si="45"/>
        <v>0</v>
      </c>
      <c r="G100" s="39">
        <f t="shared" si="45"/>
        <v>0</v>
      </c>
      <c r="H100" s="39">
        <f t="shared" si="45"/>
        <v>0</v>
      </c>
      <c r="I100" s="181">
        <f t="shared" si="47"/>
        <v>0</v>
      </c>
      <c r="J100" s="168"/>
      <c r="K100" s="182" t="s">
        <v>21</v>
      </c>
      <c r="L100" s="87">
        <f t="shared" si="46"/>
        <v>0</v>
      </c>
      <c r="M100" s="87">
        <f t="shared" si="46"/>
        <v>0</v>
      </c>
      <c r="N100" s="87">
        <f t="shared" si="46"/>
        <v>0</v>
      </c>
      <c r="O100" s="87">
        <f t="shared" si="46"/>
        <v>0</v>
      </c>
      <c r="P100" s="87">
        <f t="shared" si="46"/>
        <v>0</v>
      </c>
      <c r="Q100" s="87">
        <f t="shared" si="46"/>
        <v>0</v>
      </c>
      <c r="R100" s="87">
        <f t="shared" si="46"/>
        <v>0</v>
      </c>
      <c r="S100" s="185">
        <f t="shared" si="48"/>
        <v>0</v>
      </c>
      <c r="T100" s="168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250"/>
      <c r="BA100" s="160"/>
      <c r="BR100" s="160"/>
      <c r="CG100" s="160"/>
    </row>
    <row r="101" spans="1:85" ht="15">
      <c r="A101" s="189" t="s">
        <v>64</v>
      </c>
      <c r="B101" s="42">
        <f t="shared" ref="B101:H105" si="49">B595+B621+B647</f>
        <v>475.63919300641368</v>
      </c>
      <c r="C101" s="42">
        <f t="shared" si="49"/>
        <v>0</v>
      </c>
      <c r="D101" s="42">
        <f t="shared" si="49"/>
        <v>77.294410251353284</v>
      </c>
      <c r="E101" s="42">
        <f t="shared" si="49"/>
        <v>0</v>
      </c>
      <c r="F101" s="42">
        <f t="shared" si="49"/>
        <v>0</v>
      </c>
      <c r="G101" s="42">
        <f t="shared" si="49"/>
        <v>0</v>
      </c>
      <c r="H101" s="42">
        <f t="shared" si="49"/>
        <v>0</v>
      </c>
      <c r="I101" s="173">
        <f t="shared" si="47"/>
        <v>552.933603257767</v>
      </c>
      <c r="J101" s="168"/>
      <c r="K101" s="190" t="s">
        <v>64</v>
      </c>
      <c r="L101" s="42">
        <f t="shared" ref="L101:R105" si="50">L595+L621+L647</f>
        <v>475.63919300641368</v>
      </c>
      <c r="M101" s="42">
        <f t="shared" si="50"/>
        <v>0</v>
      </c>
      <c r="N101" s="42">
        <f t="shared" si="50"/>
        <v>77.294410251353284</v>
      </c>
      <c r="O101" s="42">
        <f t="shared" si="50"/>
        <v>0</v>
      </c>
      <c r="P101" s="42">
        <f t="shared" si="50"/>
        <v>0</v>
      </c>
      <c r="Q101" s="42">
        <f t="shared" si="50"/>
        <v>0</v>
      </c>
      <c r="R101" s="42">
        <f t="shared" si="50"/>
        <v>0</v>
      </c>
      <c r="S101" s="177">
        <f t="shared" si="48"/>
        <v>552.933603257767</v>
      </c>
      <c r="T101" s="168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250"/>
      <c r="BA101" s="160"/>
      <c r="BR101" s="160"/>
      <c r="CG101" s="160"/>
    </row>
    <row r="102" spans="1:85">
      <c r="A102" s="191" t="s">
        <v>23</v>
      </c>
      <c r="B102" s="60">
        <f t="shared" si="49"/>
        <v>475.63919300641368</v>
      </c>
      <c r="C102" s="60">
        <f t="shared" si="49"/>
        <v>0</v>
      </c>
      <c r="D102" s="60">
        <f t="shared" si="49"/>
        <v>77.294410251353284</v>
      </c>
      <c r="E102" s="60">
        <f t="shared" si="49"/>
        <v>0</v>
      </c>
      <c r="F102" s="60">
        <f t="shared" si="49"/>
        <v>0</v>
      </c>
      <c r="G102" s="60">
        <f t="shared" si="49"/>
        <v>0</v>
      </c>
      <c r="H102" s="60">
        <f t="shared" si="49"/>
        <v>0</v>
      </c>
      <c r="I102" s="194">
        <f t="shared" si="47"/>
        <v>552.933603257767</v>
      </c>
      <c r="J102" s="168"/>
      <c r="K102" s="195" t="s">
        <v>23</v>
      </c>
      <c r="L102" s="90">
        <f t="shared" si="50"/>
        <v>475.63919300641368</v>
      </c>
      <c r="M102" s="90">
        <f t="shared" si="50"/>
        <v>0</v>
      </c>
      <c r="N102" s="90">
        <f t="shared" si="50"/>
        <v>77.294410251353284</v>
      </c>
      <c r="O102" s="90">
        <f t="shared" si="50"/>
        <v>0</v>
      </c>
      <c r="P102" s="90">
        <f t="shared" si="50"/>
        <v>0</v>
      </c>
      <c r="Q102" s="90">
        <f t="shared" si="50"/>
        <v>0</v>
      </c>
      <c r="R102" s="90">
        <f t="shared" si="50"/>
        <v>0</v>
      </c>
      <c r="S102" s="198">
        <f t="shared" si="48"/>
        <v>552.933603257767</v>
      </c>
      <c r="T102" s="168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251"/>
      <c r="BA102" s="160"/>
      <c r="BR102" s="160"/>
      <c r="CG102" s="160"/>
    </row>
    <row r="103" spans="1:85">
      <c r="A103" s="199" t="s">
        <v>19</v>
      </c>
      <c r="B103" s="63">
        <f t="shared" si="49"/>
        <v>0</v>
      </c>
      <c r="C103" s="63">
        <f t="shared" si="49"/>
        <v>0</v>
      </c>
      <c r="D103" s="63">
        <f t="shared" si="49"/>
        <v>0</v>
      </c>
      <c r="E103" s="63">
        <f t="shared" si="49"/>
        <v>0</v>
      </c>
      <c r="F103" s="63">
        <f t="shared" si="49"/>
        <v>0</v>
      </c>
      <c r="G103" s="63">
        <f t="shared" si="49"/>
        <v>0</v>
      </c>
      <c r="H103" s="63">
        <f t="shared" si="49"/>
        <v>0</v>
      </c>
      <c r="I103" s="202">
        <f t="shared" si="47"/>
        <v>0</v>
      </c>
      <c r="J103" s="168"/>
      <c r="K103" s="203" t="s">
        <v>19</v>
      </c>
      <c r="L103" s="63">
        <f t="shared" si="50"/>
        <v>0</v>
      </c>
      <c r="M103" s="63">
        <f t="shared" si="50"/>
        <v>0</v>
      </c>
      <c r="N103" s="63">
        <f t="shared" si="50"/>
        <v>0</v>
      </c>
      <c r="O103" s="63">
        <f t="shared" si="50"/>
        <v>0</v>
      </c>
      <c r="P103" s="63">
        <f t="shared" si="50"/>
        <v>0</v>
      </c>
      <c r="Q103" s="63">
        <f t="shared" si="50"/>
        <v>0</v>
      </c>
      <c r="R103" s="63">
        <f t="shared" si="50"/>
        <v>0</v>
      </c>
      <c r="S103" s="205">
        <f t="shared" si="48"/>
        <v>0</v>
      </c>
      <c r="T103" s="168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251"/>
      <c r="BA103" s="160"/>
      <c r="BR103" s="160"/>
      <c r="CG103" s="160"/>
    </row>
    <row r="104" spans="1:85">
      <c r="A104" s="191" t="s">
        <v>20</v>
      </c>
      <c r="B104" s="60">
        <f t="shared" si="49"/>
        <v>0</v>
      </c>
      <c r="C104" s="60">
        <f t="shared" si="49"/>
        <v>0</v>
      </c>
      <c r="D104" s="60">
        <f t="shared" si="49"/>
        <v>0</v>
      </c>
      <c r="E104" s="60">
        <f t="shared" si="49"/>
        <v>0</v>
      </c>
      <c r="F104" s="60">
        <f t="shared" si="49"/>
        <v>0</v>
      </c>
      <c r="G104" s="60">
        <f t="shared" si="49"/>
        <v>0</v>
      </c>
      <c r="H104" s="60">
        <f t="shared" si="49"/>
        <v>0</v>
      </c>
      <c r="I104" s="194">
        <f t="shared" si="47"/>
        <v>0</v>
      </c>
      <c r="J104" s="168"/>
      <c r="K104" s="195" t="s">
        <v>20</v>
      </c>
      <c r="L104" s="90">
        <f t="shared" si="50"/>
        <v>0</v>
      </c>
      <c r="M104" s="90">
        <f t="shared" si="50"/>
        <v>0</v>
      </c>
      <c r="N104" s="90">
        <f t="shared" si="50"/>
        <v>0</v>
      </c>
      <c r="O104" s="90">
        <f t="shared" si="50"/>
        <v>0</v>
      </c>
      <c r="P104" s="90">
        <f t="shared" si="50"/>
        <v>0</v>
      </c>
      <c r="Q104" s="90">
        <f t="shared" si="50"/>
        <v>0</v>
      </c>
      <c r="R104" s="90">
        <f t="shared" si="50"/>
        <v>0</v>
      </c>
      <c r="S104" s="198">
        <f t="shared" si="48"/>
        <v>0</v>
      </c>
      <c r="T104" s="168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251"/>
      <c r="BA104" s="160"/>
      <c r="BR104" s="160"/>
      <c r="CG104" s="160"/>
    </row>
    <row r="105" spans="1:85" ht="15" thickBot="1">
      <c r="A105" s="206" t="s">
        <v>11</v>
      </c>
      <c r="B105" s="52">
        <f t="shared" si="49"/>
        <v>0</v>
      </c>
      <c r="C105" s="52">
        <f t="shared" si="49"/>
        <v>0</v>
      </c>
      <c r="D105" s="52">
        <f t="shared" si="49"/>
        <v>0</v>
      </c>
      <c r="E105" s="52">
        <f t="shared" si="49"/>
        <v>0</v>
      </c>
      <c r="F105" s="52">
        <f t="shared" si="49"/>
        <v>0</v>
      </c>
      <c r="G105" s="52">
        <f t="shared" si="49"/>
        <v>0</v>
      </c>
      <c r="H105" s="52">
        <f t="shared" si="49"/>
        <v>0</v>
      </c>
      <c r="I105" s="209">
        <f t="shared" si="47"/>
        <v>0</v>
      </c>
      <c r="J105" s="168"/>
      <c r="K105" s="210" t="s">
        <v>11</v>
      </c>
      <c r="L105" s="52">
        <f t="shared" si="50"/>
        <v>0</v>
      </c>
      <c r="M105" s="52">
        <f t="shared" si="50"/>
        <v>0</v>
      </c>
      <c r="N105" s="52">
        <f t="shared" si="50"/>
        <v>0</v>
      </c>
      <c r="O105" s="52">
        <f t="shared" si="50"/>
        <v>0</v>
      </c>
      <c r="P105" s="52">
        <f t="shared" si="50"/>
        <v>0</v>
      </c>
      <c r="Q105" s="52">
        <f t="shared" si="50"/>
        <v>0</v>
      </c>
      <c r="R105" s="52">
        <f t="shared" si="50"/>
        <v>0</v>
      </c>
      <c r="S105" s="212">
        <f t="shared" si="48"/>
        <v>0</v>
      </c>
      <c r="T105" s="168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251"/>
      <c r="BA105" s="160"/>
      <c r="BR105" s="160"/>
      <c r="CG105" s="160"/>
    </row>
    <row r="106" spans="1:85" ht="15">
      <c r="A106" s="213" t="s">
        <v>26</v>
      </c>
      <c r="B106" s="214">
        <f>SUM(B85:B101)</f>
        <v>46753.178321970547</v>
      </c>
      <c r="C106" s="214">
        <f t="shared" ref="C106:I106" si="51">SUM(C85:C101)</f>
        <v>882.64503732843923</v>
      </c>
      <c r="D106" s="214">
        <f t="shared" si="51"/>
        <v>14530.696383859275</v>
      </c>
      <c r="E106" s="214">
        <f t="shared" si="51"/>
        <v>6882.0604151886419</v>
      </c>
      <c r="F106" s="214">
        <f t="shared" si="51"/>
        <v>23.155265090529308</v>
      </c>
      <c r="G106" s="214">
        <f t="shared" si="51"/>
        <v>6382.5028019790216</v>
      </c>
      <c r="H106" s="214">
        <f t="shared" si="51"/>
        <v>1.340158966213151</v>
      </c>
      <c r="I106" s="214">
        <f t="shared" si="51"/>
        <v>75455.57838438265</v>
      </c>
      <c r="J106" s="168"/>
      <c r="K106" s="215" t="s">
        <v>26</v>
      </c>
      <c r="L106" s="214">
        <f>SUM(L85:L101)</f>
        <v>46753.178321970547</v>
      </c>
      <c r="M106" s="214">
        <f t="shared" ref="M106:S106" si="52">SUM(M85:M101)</f>
        <v>882.64503732843923</v>
      </c>
      <c r="N106" s="214">
        <f t="shared" si="52"/>
        <v>14530.696383859275</v>
      </c>
      <c r="O106" s="214">
        <f t="shared" si="52"/>
        <v>6882.0604151886419</v>
      </c>
      <c r="P106" s="214">
        <f t="shared" si="52"/>
        <v>21185.917058488511</v>
      </c>
      <c r="Q106" s="214">
        <f t="shared" si="52"/>
        <v>6382.5028019790216</v>
      </c>
      <c r="R106" s="216">
        <f t="shared" si="52"/>
        <v>1.340158966213151</v>
      </c>
      <c r="S106" s="217">
        <f t="shared" si="52"/>
        <v>96618.340177780658</v>
      </c>
      <c r="T106" s="168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250"/>
      <c r="BA106" s="160"/>
      <c r="BR106" s="160"/>
      <c r="CG106" s="160"/>
    </row>
    <row r="107" spans="1:85" s="23" customFormat="1" ht="15" thickBot="1">
      <c r="A107" s="59" t="s">
        <v>88</v>
      </c>
      <c r="B107" s="47">
        <f>IF($I106=0,"-",B106/$I106)</f>
        <v>0.61961195345693942</v>
      </c>
      <c r="C107" s="47">
        <f t="shared" ref="C107:H107" si="53">IF($I106=0,"-",C106/$I106)</f>
        <v>1.1697545181246983E-2</v>
      </c>
      <c r="D107" s="47">
        <f t="shared" si="53"/>
        <v>0.19257285803095445</v>
      </c>
      <c r="E107" s="47">
        <f t="shared" si="53"/>
        <v>9.1206781029897321E-2</v>
      </c>
      <c r="F107" s="47">
        <f t="shared" si="53"/>
        <v>3.0687280630959751E-4</v>
      </c>
      <c r="G107" s="47">
        <f t="shared" si="53"/>
        <v>8.4586228594863366E-2</v>
      </c>
      <c r="H107" s="70">
        <f t="shared" si="53"/>
        <v>1.7760899789094046E-5</v>
      </c>
      <c r="I107" s="48">
        <f>SUM(B107:H107)</f>
        <v>1.0000000000000002</v>
      </c>
      <c r="K107" s="81" t="s">
        <v>88</v>
      </c>
      <c r="L107" s="98">
        <f t="shared" ref="L107:R107" si="54">IF($S106=0,"-",L106/$S106)</f>
        <v>0.48389548232709534</v>
      </c>
      <c r="M107" s="98">
        <f t="shared" si="54"/>
        <v>9.1353777730433551E-3</v>
      </c>
      <c r="N107" s="98">
        <f t="shared" si="54"/>
        <v>0.15039273451730131</v>
      </c>
      <c r="O107" s="98">
        <f t="shared" si="54"/>
        <v>7.1229338058648534E-2</v>
      </c>
      <c r="P107" s="98">
        <f t="shared" si="54"/>
        <v>0.21927428084052972</v>
      </c>
      <c r="Q107" s="98">
        <f t="shared" si="54"/>
        <v>6.6058915835596269E-2</v>
      </c>
      <c r="R107" s="99">
        <f t="shared" si="54"/>
        <v>1.3870647785370957E-5</v>
      </c>
      <c r="S107" s="100">
        <f>SUM(L107:R107)</f>
        <v>0.99999999999999989</v>
      </c>
      <c r="AI107" s="140"/>
    </row>
    <row r="108" spans="1:85" ht="15" thickBot="1">
      <c r="A108" s="252"/>
      <c r="B108" s="253"/>
      <c r="C108" s="253"/>
      <c r="D108" s="253"/>
      <c r="E108" s="253"/>
      <c r="F108" s="253"/>
      <c r="G108" s="253"/>
      <c r="H108" s="253"/>
      <c r="I108" s="253"/>
      <c r="K108" s="252"/>
      <c r="AI108" s="168"/>
      <c r="BA108" s="160"/>
      <c r="BR108" s="160"/>
      <c r="CG108" s="160"/>
    </row>
    <row r="109" spans="1:85" ht="28.5">
      <c r="A109" s="312" t="s">
        <v>32</v>
      </c>
      <c r="B109" s="164" t="s">
        <v>0</v>
      </c>
      <c r="C109" s="164" t="s">
        <v>1</v>
      </c>
      <c r="D109" s="164" t="s">
        <v>2</v>
      </c>
      <c r="E109" s="164" t="s">
        <v>3</v>
      </c>
      <c r="F109" s="164" t="s">
        <v>27</v>
      </c>
      <c r="G109" s="164" t="s">
        <v>4</v>
      </c>
      <c r="H109" s="164" t="s">
        <v>5</v>
      </c>
      <c r="I109" s="165" t="s">
        <v>6</v>
      </c>
      <c r="K109" s="314" t="s">
        <v>32</v>
      </c>
      <c r="L109" s="166" t="s">
        <v>0</v>
      </c>
      <c r="M109" s="166" t="s">
        <v>1</v>
      </c>
      <c r="N109" s="166" t="s">
        <v>2</v>
      </c>
      <c r="O109" s="166" t="s">
        <v>3</v>
      </c>
      <c r="P109" s="166" t="s">
        <v>27</v>
      </c>
      <c r="Q109" s="166" t="s">
        <v>4</v>
      </c>
      <c r="R109" s="166" t="s">
        <v>5</v>
      </c>
      <c r="S109" s="167" t="s">
        <v>6</v>
      </c>
      <c r="U109" s="316" t="s">
        <v>32</v>
      </c>
      <c r="V109" s="219" t="s">
        <v>74</v>
      </c>
      <c r="W109" s="219" t="s">
        <v>75</v>
      </c>
      <c r="X109" s="219" t="s">
        <v>4</v>
      </c>
      <c r="Y109" s="219" t="s">
        <v>1</v>
      </c>
      <c r="Z109" s="219" t="s">
        <v>2</v>
      </c>
      <c r="AA109" s="219" t="s">
        <v>3</v>
      </c>
      <c r="AB109" s="219" t="s">
        <v>55</v>
      </c>
      <c r="AC109" s="219" t="s">
        <v>68</v>
      </c>
      <c r="AD109" s="220" t="s">
        <v>76</v>
      </c>
      <c r="AE109" s="220" t="s">
        <v>83</v>
      </c>
      <c r="AF109" s="220" t="s">
        <v>77</v>
      </c>
      <c r="AG109" s="220" t="s">
        <v>84</v>
      </c>
      <c r="AH109" s="220" t="s">
        <v>85</v>
      </c>
      <c r="AI109" s="221" t="s">
        <v>63</v>
      </c>
      <c r="BA109" s="160"/>
      <c r="BR109" s="160"/>
      <c r="CG109" s="160"/>
    </row>
    <row r="110" spans="1:85" ht="15">
      <c r="A110" s="313" t="s">
        <v>32</v>
      </c>
      <c r="B110" s="318" t="s">
        <v>69</v>
      </c>
      <c r="C110" s="319"/>
      <c r="D110" s="319"/>
      <c r="E110" s="319"/>
      <c r="F110" s="319"/>
      <c r="G110" s="319"/>
      <c r="H110" s="319"/>
      <c r="I110" s="320"/>
      <c r="K110" s="315" t="s">
        <v>32</v>
      </c>
      <c r="L110" s="321" t="s">
        <v>69</v>
      </c>
      <c r="M110" s="322"/>
      <c r="N110" s="322"/>
      <c r="O110" s="322"/>
      <c r="P110" s="322"/>
      <c r="Q110" s="322"/>
      <c r="R110" s="322"/>
      <c r="S110" s="323"/>
      <c r="U110" s="317" t="s">
        <v>32</v>
      </c>
      <c r="V110" s="324" t="s">
        <v>69</v>
      </c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5"/>
      <c r="BA110" s="160"/>
      <c r="BR110" s="160"/>
      <c r="CG110" s="160"/>
    </row>
    <row r="111" spans="1:85" ht="15">
      <c r="A111" s="170" t="s">
        <v>7</v>
      </c>
      <c r="B111" s="171">
        <v>0</v>
      </c>
      <c r="C111" s="171">
        <v>0</v>
      </c>
      <c r="D111" s="171">
        <v>1.467610108364822E-5</v>
      </c>
      <c r="E111" s="171">
        <v>0</v>
      </c>
      <c r="F111" s="361"/>
      <c r="G111" s="171">
        <v>0</v>
      </c>
      <c r="H111" s="172">
        <v>0</v>
      </c>
      <c r="I111" s="173">
        <f>SUM(B111:H111)</f>
        <v>1.467610108364822E-5</v>
      </c>
      <c r="J111" s="168"/>
      <c r="K111" s="222" t="s">
        <v>7</v>
      </c>
      <c r="L111" s="171">
        <v>0</v>
      </c>
      <c r="M111" s="171">
        <v>0</v>
      </c>
      <c r="N111" s="171">
        <v>1.467610108364822E-5</v>
      </c>
      <c r="O111" s="171">
        <v>0</v>
      </c>
      <c r="P111" s="171">
        <v>0</v>
      </c>
      <c r="Q111" s="171">
        <v>0</v>
      </c>
      <c r="R111" s="223">
        <v>0</v>
      </c>
      <c r="S111" s="224">
        <f>SUM(L111:R111)</f>
        <v>1.467610108364822E-5</v>
      </c>
      <c r="U111" s="225" t="s">
        <v>7</v>
      </c>
      <c r="V111" s="226">
        <v>0</v>
      </c>
      <c r="W111" s="226">
        <v>0</v>
      </c>
      <c r="X111" s="226">
        <v>0</v>
      </c>
      <c r="Y111" s="226">
        <v>0</v>
      </c>
      <c r="Z111" s="226">
        <v>1.467610108364822E-5</v>
      </c>
      <c r="AA111" s="226">
        <v>0</v>
      </c>
      <c r="AB111" s="226">
        <v>0</v>
      </c>
      <c r="AC111" s="227">
        <v>0</v>
      </c>
      <c r="AD111" s="228">
        <v>0</v>
      </c>
      <c r="AE111" s="228">
        <v>0</v>
      </c>
      <c r="AF111" s="228">
        <v>0</v>
      </c>
      <c r="AG111" s="228">
        <v>0</v>
      </c>
      <c r="AH111" s="228">
        <v>0</v>
      </c>
      <c r="AI111" s="229">
        <f>SUM(V111:AC111)</f>
        <v>1.467610108364822E-5</v>
      </c>
      <c r="AJ111" s="160" t="str">
        <f>IF(ABS(S111-AI111)&gt;0.001,S111-AI111,"")</f>
        <v/>
      </c>
      <c r="BA111" s="160"/>
      <c r="BR111" s="160"/>
      <c r="CG111" s="160"/>
    </row>
    <row r="112" spans="1:85" ht="15">
      <c r="A112" s="178" t="s">
        <v>8</v>
      </c>
      <c r="B112" s="179">
        <v>0</v>
      </c>
      <c r="C112" s="179">
        <v>0</v>
      </c>
      <c r="D112" s="179">
        <v>0</v>
      </c>
      <c r="E112" s="179">
        <v>0</v>
      </c>
      <c r="F112" s="362"/>
      <c r="G112" s="179">
        <v>0</v>
      </c>
      <c r="H112" s="180">
        <v>0</v>
      </c>
      <c r="I112" s="181">
        <f t="shared" ref="I112:I131" si="55">SUM(B112:H112)</f>
        <v>0</v>
      </c>
      <c r="J112" s="168"/>
      <c r="K112" s="182" t="s">
        <v>8</v>
      </c>
      <c r="L112" s="183">
        <v>0</v>
      </c>
      <c r="M112" s="183">
        <v>0</v>
      </c>
      <c r="N112" s="183">
        <v>0</v>
      </c>
      <c r="O112" s="183">
        <v>0</v>
      </c>
      <c r="P112" s="183">
        <v>0</v>
      </c>
      <c r="Q112" s="183">
        <v>0</v>
      </c>
      <c r="R112" s="184">
        <v>0</v>
      </c>
      <c r="S112" s="185">
        <f t="shared" ref="S112:S131" si="56">SUM(L112:R112)</f>
        <v>0</v>
      </c>
      <c r="U112" s="230" t="s">
        <v>8</v>
      </c>
      <c r="V112" s="231">
        <v>0</v>
      </c>
      <c r="W112" s="231">
        <v>0</v>
      </c>
      <c r="X112" s="231">
        <v>0</v>
      </c>
      <c r="Y112" s="231">
        <v>0</v>
      </c>
      <c r="Z112" s="231">
        <v>0</v>
      </c>
      <c r="AA112" s="231">
        <v>0</v>
      </c>
      <c r="AB112" s="231">
        <v>0</v>
      </c>
      <c r="AC112" s="232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33">
        <f t="shared" ref="AI112:AI131" si="57">SUM(V112:AC112)</f>
        <v>0</v>
      </c>
      <c r="AJ112" s="160" t="str">
        <f t="shared" ref="AJ112:AJ133" si="58">IF(ABS(S112-AI112)&gt;0.001,S112-AI112,"")</f>
        <v/>
      </c>
      <c r="BA112" s="160"/>
      <c r="BR112" s="160"/>
      <c r="CG112" s="160"/>
    </row>
    <row r="113" spans="1:85" ht="15">
      <c r="A113" s="186" t="s">
        <v>10</v>
      </c>
      <c r="B113" s="175">
        <v>0</v>
      </c>
      <c r="C113" s="175">
        <v>0</v>
      </c>
      <c r="D113" s="175">
        <v>1.0981215802898565</v>
      </c>
      <c r="E113" s="175">
        <v>0</v>
      </c>
      <c r="F113" s="362"/>
      <c r="G113" s="175">
        <v>0</v>
      </c>
      <c r="H113" s="187">
        <v>0</v>
      </c>
      <c r="I113" s="173">
        <f t="shared" si="55"/>
        <v>1.0981215802898565</v>
      </c>
      <c r="J113" s="168"/>
      <c r="K113" s="188" t="s">
        <v>10</v>
      </c>
      <c r="L113" s="175">
        <v>0</v>
      </c>
      <c r="M113" s="175">
        <v>0</v>
      </c>
      <c r="N113" s="175">
        <v>1.0981215802898565</v>
      </c>
      <c r="O113" s="175">
        <v>0</v>
      </c>
      <c r="P113" s="175">
        <v>0</v>
      </c>
      <c r="Q113" s="175">
        <v>0</v>
      </c>
      <c r="R113" s="176">
        <v>0</v>
      </c>
      <c r="S113" s="177">
        <f t="shared" si="56"/>
        <v>1.0981215802898565</v>
      </c>
      <c r="U113" s="234" t="s">
        <v>10</v>
      </c>
      <c r="V113" s="226">
        <v>0</v>
      </c>
      <c r="W113" s="226">
        <v>0</v>
      </c>
      <c r="X113" s="226">
        <v>0</v>
      </c>
      <c r="Y113" s="226">
        <v>0</v>
      </c>
      <c r="Z113" s="226">
        <v>1.0981215802898565</v>
      </c>
      <c r="AA113" s="226">
        <v>0</v>
      </c>
      <c r="AB113" s="226">
        <v>0</v>
      </c>
      <c r="AC113" s="227">
        <v>0</v>
      </c>
      <c r="AD113" s="228">
        <v>0</v>
      </c>
      <c r="AE113" s="228">
        <v>0</v>
      </c>
      <c r="AF113" s="228">
        <v>0</v>
      </c>
      <c r="AG113" s="228">
        <v>0</v>
      </c>
      <c r="AH113" s="228">
        <v>0</v>
      </c>
      <c r="AI113" s="229">
        <f t="shared" si="57"/>
        <v>1.0981215802898565</v>
      </c>
      <c r="AJ113" s="160" t="str">
        <f t="shared" si="58"/>
        <v/>
      </c>
      <c r="BA113" s="160"/>
      <c r="BR113" s="160"/>
      <c r="CG113" s="160"/>
    </row>
    <row r="114" spans="1:85" ht="15">
      <c r="A114" s="178" t="s">
        <v>56</v>
      </c>
      <c r="B114" s="179">
        <v>0</v>
      </c>
      <c r="C114" s="179">
        <v>0</v>
      </c>
      <c r="D114" s="179">
        <v>0</v>
      </c>
      <c r="E114" s="179">
        <v>0</v>
      </c>
      <c r="F114" s="362"/>
      <c r="G114" s="179">
        <v>0</v>
      </c>
      <c r="H114" s="180">
        <v>0</v>
      </c>
      <c r="I114" s="181">
        <f t="shared" si="55"/>
        <v>0</v>
      </c>
      <c r="J114" s="168"/>
      <c r="K114" s="182" t="s">
        <v>56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4">
        <v>0</v>
      </c>
      <c r="S114" s="185">
        <f t="shared" si="56"/>
        <v>0</v>
      </c>
      <c r="U114" s="230" t="s">
        <v>56</v>
      </c>
      <c r="V114" s="231">
        <v>0</v>
      </c>
      <c r="W114" s="231">
        <v>0</v>
      </c>
      <c r="X114" s="231">
        <v>0</v>
      </c>
      <c r="Y114" s="231">
        <v>0</v>
      </c>
      <c r="Z114" s="231">
        <v>0</v>
      </c>
      <c r="AA114" s="231">
        <v>0</v>
      </c>
      <c r="AB114" s="231">
        <v>0</v>
      </c>
      <c r="AC114" s="232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33">
        <f t="shared" si="57"/>
        <v>0</v>
      </c>
      <c r="AJ114" s="160" t="str">
        <f t="shared" si="58"/>
        <v/>
      </c>
      <c r="BA114" s="160"/>
      <c r="BR114" s="160"/>
      <c r="CG114" s="160"/>
    </row>
    <row r="115" spans="1:85" ht="15">
      <c r="A115" s="186" t="s">
        <v>16</v>
      </c>
      <c r="B115" s="175">
        <v>1.128937179780269E-3</v>
      </c>
      <c r="C115" s="175">
        <v>7.4180770962889876E-3</v>
      </c>
      <c r="D115" s="175">
        <v>0</v>
      </c>
      <c r="E115" s="175">
        <v>0</v>
      </c>
      <c r="F115" s="362"/>
      <c r="G115" s="175">
        <v>0</v>
      </c>
      <c r="H115" s="187">
        <v>0</v>
      </c>
      <c r="I115" s="173">
        <f t="shared" si="55"/>
        <v>8.5470142760692563E-3</v>
      </c>
      <c r="J115" s="168"/>
      <c r="K115" s="188" t="s">
        <v>16</v>
      </c>
      <c r="L115" s="175">
        <v>1.128937179780269E-3</v>
      </c>
      <c r="M115" s="175">
        <v>7.4180770962889876E-3</v>
      </c>
      <c r="N115" s="175">
        <v>0</v>
      </c>
      <c r="O115" s="175">
        <v>0</v>
      </c>
      <c r="P115" s="175">
        <v>0</v>
      </c>
      <c r="Q115" s="175">
        <v>0</v>
      </c>
      <c r="R115" s="176">
        <v>0</v>
      </c>
      <c r="S115" s="177">
        <f t="shared" si="56"/>
        <v>8.5470142760692563E-3</v>
      </c>
      <c r="U115" s="234" t="s">
        <v>16</v>
      </c>
      <c r="V115" s="226">
        <v>1.128937179780269E-3</v>
      </c>
      <c r="W115" s="226">
        <v>0</v>
      </c>
      <c r="X115" s="226">
        <v>0</v>
      </c>
      <c r="Y115" s="226">
        <v>7.4180770962889876E-3</v>
      </c>
      <c r="Z115" s="226">
        <v>0</v>
      </c>
      <c r="AA115" s="226">
        <v>0</v>
      </c>
      <c r="AB115" s="226">
        <v>0</v>
      </c>
      <c r="AC115" s="227">
        <v>0</v>
      </c>
      <c r="AD115" s="228">
        <v>0</v>
      </c>
      <c r="AE115" s="228">
        <v>0</v>
      </c>
      <c r="AF115" s="228">
        <v>0</v>
      </c>
      <c r="AG115" s="228">
        <v>0</v>
      </c>
      <c r="AH115" s="228">
        <v>0</v>
      </c>
      <c r="AI115" s="229">
        <f t="shared" si="57"/>
        <v>8.5470142760692563E-3</v>
      </c>
      <c r="AJ115" s="160" t="str">
        <f t="shared" si="58"/>
        <v/>
      </c>
      <c r="BA115" s="160"/>
      <c r="BR115" s="160"/>
      <c r="CG115" s="160"/>
    </row>
    <row r="116" spans="1:85" ht="15">
      <c r="A116" s="178" t="s">
        <v>15</v>
      </c>
      <c r="B116" s="179">
        <v>2.4186841216953601E-4</v>
      </c>
      <c r="C116" s="179">
        <v>0</v>
      </c>
      <c r="D116" s="179">
        <v>0</v>
      </c>
      <c r="E116" s="179">
        <v>0</v>
      </c>
      <c r="F116" s="362"/>
      <c r="G116" s="179">
        <v>0</v>
      </c>
      <c r="H116" s="180">
        <v>0</v>
      </c>
      <c r="I116" s="181">
        <f t="shared" si="55"/>
        <v>2.4186841216953601E-4</v>
      </c>
      <c r="J116" s="168"/>
      <c r="K116" s="182" t="s">
        <v>15</v>
      </c>
      <c r="L116" s="183">
        <v>2.4186841216953601E-4</v>
      </c>
      <c r="M116" s="183">
        <v>0</v>
      </c>
      <c r="N116" s="183">
        <v>0</v>
      </c>
      <c r="O116" s="183">
        <v>0</v>
      </c>
      <c r="P116" s="183">
        <v>0</v>
      </c>
      <c r="Q116" s="183">
        <v>0</v>
      </c>
      <c r="R116" s="184">
        <v>0</v>
      </c>
      <c r="S116" s="185">
        <f t="shared" si="56"/>
        <v>2.4186841216953601E-4</v>
      </c>
      <c r="U116" s="230" t="s">
        <v>57</v>
      </c>
      <c r="V116" s="231">
        <v>2.4186841216953601E-4</v>
      </c>
      <c r="W116" s="231">
        <v>0</v>
      </c>
      <c r="X116" s="231">
        <v>0</v>
      </c>
      <c r="Y116" s="231">
        <v>0</v>
      </c>
      <c r="Z116" s="231">
        <v>0</v>
      </c>
      <c r="AA116" s="231">
        <v>0</v>
      </c>
      <c r="AB116" s="231">
        <v>0</v>
      </c>
      <c r="AC116" s="232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33">
        <f t="shared" si="57"/>
        <v>2.4186841216953601E-4</v>
      </c>
      <c r="AJ116" s="160" t="str">
        <f t="shared" si="58"/>
        <v/>
      </c>
      <c r="BA116" s="160"/>
      <c r="BR116" s="160"/>
      <c r="CG116" s="160"/>
    </row>
    <row r="117" spans="1:85" ht="15">
      <c r="A117" s="186" t="s">
        <v>58</v>
      </c>
      <c r="B117" s="175">
        <v>0</v>
      </c>
      <c r="C117" s="175">
        <v>0</v>
      </c>
      <c r="D117" s="175">
        <v>0</v>
      </c>
      <c r="E117" s="175">
        <v>1.1374223974538267E-2</v>
      </c>
      <c r="F117" s="362"/>
      <c r="G117" s="175">
        <v>0</v>
      </c>
      <c r="H117" s="187">
        <v>0</v>
      </c>
      <c r="I117" s="173">
        <f t="shared" si="55"/>
        <v>1.1374223974538267E-2</v>
      </c>
      <c r="J117" s="168"/>
      <c r="K117" s="188" t="s">
        <v>58</v>
      </c>
      <c r="L117" s="175">
        <v>0</v>
      </c>
      <c r="M117" s="175">
        <v>0</v>
      </c>
      <c r="N117" s="175">
        <v>0</v>
      </c>
      <c r="O117" s="175">
        <v>1.1374223974538267E-2</v>
      </c>
      <c r="P117" s="175">
        <v>0.14078910727544827</v>
      </c>
      <c r="Q117" s="175">
        <v>0</v>
      </c>
      <c r="R117" s="176">
        <v>0</v>
      </c>
      <c r="S117" s="177">
        <f t="shared" si="56"/>
        <v>0.15216333124998654</v>
      </c>
      <c r="U117" s="234" t="s">
        <v>58</v>
      </c>
      <c r="V117" s="226">
        <v>0</v>
      </c>
      <c r="W117" s="226">
        <v>0</v>
      </c>
      <c r="X117" s="226">
        <v>0</v>
      </c>
      <c r="Y117" s="226">
        <v>0</v>
      </c>
      <c r="Z117" s="226">
        <v>0</v>
      </c>
      <c r="AA117" s="226">
        <v>1.1374223974538267E-2</v>
      </c>
      <c r="AB117" s="226">
        <v>0.14078910727544827</v>
      </c>
      <c r="AC117" s="227">
        <v>0</v>
      </c>
      <c r="AD117" s="226">
        <v>0</v>
      </c>
      <c r="AE117" s="226">
        <v>0</v>
      </c>
      <c r="AF117" s="226">
        <v>0</v>
      </c>
      <c r="AG117" s="226">
        <v>0</v>
      </c>
      <c r="AH117" s="226">
        <v>0</v>
      </c>
      <c r="AI117" s="229">
        <f t="shared" si="57"/>
        <v>0.15216333124998654</v>
      </c>
      <c r="AJ117" s="160" t="str">
        <f t="shared" si="58"/>
        <v/>
      </c>
      <c r="BA117" s="160"/>
      <c r="BR117" s="160"/>
      <c r="CG117" s="160"/>
    </row>
    <row r="118" spans="1:85" ht="15">
      <c r="A118" s="178" t="s">
        <v>12</v>
      </c>
      <c r="B118" s="179">
        <v>0</v>
      </c>
      <c r="C118" s="179">
        <v>0</v>
      </c>
      <c r="D118" s="179">
        <v>0</v>
      </c>
      <c r="E118" s="179">
        <v>0</v>
      </c>
      <c r="F118" s="362"/>
      <c r="G118" s="179">
        <v>0</v>
      </c>
      <c r="H118" s="180">
        <v>0</v>
      </c>
      <c r="I118" s="181">
        <f t="shared" si="55"/>
        <v>0</v>
      </c>
      <c r="J118" s="168"/>
      <c r="K118" s="182" t="s">
        <v>12</v>
      </c>
      <c r="L118" s="183">
        <v>0</v>
      </c>
      <c r="M118" s="183">
        <v>0</v>
      </c>
      <c r="N118" s="183">
        <v>0</v>
      </c>
      <c r="O118" s="183">
        <v>0</v>
      </c>
      <c r="P118" s="183">
        <v>4.4358895015912218E-3</v>
      </c>
      <c r="Q118" s="183">
        <v>0</v>
      </c>
      <c r="R118" s="184">
        <v>0</v>
      </c>
      <c r="S118" s="185">
        <f t="shared" si="56"/>
        <v>4.4358895015912218E-3</v>
      </c>
      <c r="U118" s="230" t="s">
        <v>12</v>
      </c>
      <c r="V118" s="231">
        <v>0</v>
      </c>
      <c r="W118" s="231">
        <v>0</v>
      </c>
      <c r="X118" s="231">
        <v>0</v>
      </c>
      <c r="Y118" s="231">
        <v>0</v>
      </c>
      <c r="Z118" s="231">
        <v>0</v>
      </c>
      <c r="AA118" s="231">
        <v>0</v>
      </c>
      <c r="AB118" s="231">
        <v>4.4358895015912218E-3</v>
      </c>
      <c r="AC118" s="232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33">
        <f t="shared" si="57"/>
        <v>4.4358895015912218E-3</v>
      </c>
      <c r="AJ118" s="160" t="str">
        <f t="shared" si="58"/>
        <v/>
      </c>
      <c r="BA118" s="160"/>
      <c r="BR118" s="160"/>
      <c r="CG118" s="160"/>
    </row>
    <row r="119" spans="1:85" ht="15">
      <c r="A119" s="186" t="s">
        <v>59</v>
      </c>
      <c r="B119" s="175">
        <v>0</v>
      </c>
      <c r="C119" s="175">
        <v>0</v>
      </c>
      <c r="D119" s="175">
        <v>0</v>
      </c>
      <c r="E119" s="175">
        <v>0</v>
      </c>
      <c r="F119" s="362"/>
      <c r="G119" s="175">
        <v>0</v>
      </c>
      <c r="H119" s="187">
        <v>0</v>
      </c>
      <c r="I119" s="173">
        <f t="shared" si="55"/>
        <v>0</v>
      </c>
      <c r="J119" s="168"/>
      <c r="K119" s="188" t="s">
        <v>59</v>
      </c>
      <c r="L119" s="175">
        <v>0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6">
        <v>0</v>
      </c>
      <c r="S119" s="177">
        <f t="shared" si="56"/>
        <v>0</v>
      </c>
      <c r="U119" s="234" t="s">
        <v>59</v>
      </c>
      <c r="V119" s="226">
        <v>0</v>
      </c>
      <c r="W119" s="226">
        <v>0</v>
      </c>
      <c r="X119" s="226">
        <v>0</v>
      </c>
      <c r="Y119" s="226">
        <v>0</v>
      </c>
      <c r="Z119" s="226">
        <v>0</v>
      </c>
      <c r="AA119" s="226">
        <v>0</v>
      </c>
      <c r="AB119" s="226">
        <v>0</v>
      </c>
      <c r="AC119" s="227">
        <v>0</v>
      </c>
      <c r="AD119" s="226">
        <v>0</v>
      </c>
      <c r="AE119" s="226">
        <v>0</v>
      </c>
      <c r="AF119" s="226">
        <v>0</v>
      </c>
      <c r="AG119" s="226">
        <v>0</v>
      </c>
      <c r="AH119" s="226">
        <v>0</v>
      </c>
      <c r="AI119" s="229">
        <f t="shared" si="57"/>
        <v>0</v>
      </c>
      <c r="AJ119" s="160" t="str">
        <f t="shared" si="58"/>
        <v/>
      </c>
      <c r="BA119" s="160"/>
      <c r="BR119" s="160"/>
      <c r="CG119" s="160"/>
    </row>
    <row r="120" spans="1:85" ht="15">
      <c r="A120" s="178" t="s">
        <v>17</v>
      </c>
      <c r="B120" s="179">
        <v>0</v>
      </c>
      <c r="C120" s="179">
        <v>0</v>
      </c>
      <c r="D120" s="179">
        <v>3.9181699478065476E-3</v>
      </c>
      <c r="E120" s="179">
        <v>0</v>
      </c>
      <c r="F120" s="362"/>
      <c r="G120" s="179">
        <v>0</v>
      </c>
      <c r="H120" s="180">
        <v>0</v>
      </c>
      <c r="I120" s="181">
        <f t="shared" si="55"/>
        <v>3.9181699478065476E-3</v>
      </c>
      <c r="J120" s="168"/>
      <c r="K120" s="182" t="s">
        <v>17</v>
      </c>
      <c r="L120" s="183">
        <v>0</v>
      </c>
      <c r="M120" s="183">
        <v>0</v>
      </c>
      <c r="N120" s="183">
        <v>3.9181699478065476E-3</v>
      </c>
      <c r="O120" s="183">
        <v>0</v>
      </c>
      <c r="P120" s="183">
        <v>0</v>
      </c>
      <c r="Q120" s="183">
        <v>0</v>
      </c>
      <c r="R120" s="184">
        <v>0</v>
      </c>
      <c r="S120" s="185">
        <f t="shared" si="56"/>
        <v>3.9181699478065476E-3</v>
      </c>
      <c r="U120" s="230" t="s">
        <v>17</v>
      </c>
      <c r="V120" s="231">
        <v>0</v>
      </c>
      <c r="W120" s="231">
        <v>0</v>
      </c>
      <c r="X120" s="231">
        <v>0</v>
      </c>
      <c r="Y120" s="231">
        <v>0</v>
      </c>
      <c r="Z120" s="231">
        <v>3.9181699478065476E-3</v>
      </c>
      <c r="AA120" s="231">
        <v>0</v>
      </c>
      <c r="AB120" s="231">
        <v>0</v>
      </c>
      <c r="AC120" s="232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33">
        <f t="shared" si="57"/>
        <v>3.9181699478065476E-3</v>
      </c>
      <c r="AJ120" s="160" t="str">
        <f t="shared" si="58"/>
        <v/>
      </c>
      <c r="BA120" s="160"/>
      <c r="BR120" s="160"/>
      <c r="CG120" s="160"/>
    </row>
    <row r="121" spans="1:85" ht="15">
      <c r="A121" s="186" t="s">
        <v>139</v>
      </c>
      <c r="B121" s="175">
        <v>0.27176137542281459</v>
      </c>
      <c r="C121" s="175">
        <v>8.2361592658319327E-2</v>
      </c>
      <c r="D121" s="175">
        <v>3.5355914515728326</v>
      </c>
      <c r="E121" s="175">
        <v>7.2231955170961787E-2</v>
      </c>
      <c r="F121" s="362"/>
      <c r="G121" s="175">
        <v>0</v>
      </c>
      <c r="H121" s="187">
        <v>0</v>
      </c>
      <c r="I121" s="173">
        <f t="shared" si="55"/>
        <v>3.9619463748249282</v>
      </c>
      <c r="J121" s="168"/>
      <c r="K121" s="188" t="s">
        <v>139</v>
      </c>
      <c r="L121" s="175">
        <v>0.27176137542281459</v>
      </c>
      <c r="M121" s="175">
        <v>8.2361592658319327E-2</v>
      </c>
      <c r="N121" s="175">
        <v>3.5355914515728326</v>
      </c>
      <c r="O121" s="175">
        <v>7.2231955170961787E-2</v>
      </c>
      <c r="P121" s="175">
        <v>1.9764170275936768E-2</v>
      </c>
      <c r="Q121" s="175">
        <v>0</v>
      </c>
      <c r="R121" s="176">
        <v>0</v>
      </c>
      <c r="S121" s="177">
        <f t="shared" si="56"/>
        <v>3.981710545100865</v>
      </c>
      <c r="U121" s="234" t="s">
        <v>139</v>
      </c>
      <c r="V121" s="226">
        <v>0.27123841700602014</v>
      </c>
      <c r="W121" s="226">
        <v>0</v>
      </c>
      <c r="X121" s="226">
        <v>0</v>
      </c>
      <c r="Y121" s="226">
        <v>8.2361592658319327E-2</v>
      </c>
      <c r="Z121" s="226">
        <v>3.5355914515728326</v>
      </c>
      <c r="AA121" s="226">
        <v>6.0441924710281786E-2</v>
      </c>
      <c r="AB121" s="226">
        <v>1.9764170275936768E-2</v>
      </c>
      <c r="AC121" s="227">
        <v>1.231298887747446E-2</v>
      </c>
      <c r="AD121" s="226">
        <v>5.2295841679445107E-4</v>
      </c>
      <c r="AE121" s="226">
        <v>0</v>
      </c>
      <c r="AF121" s="226">
        <v>0</v>
      </c>
      <c r="AG121" s="226">
        <v>0</v>
      </c>
      <c r="AH121" s="226">
        <v>1.1790030460680008E-2</v>
      </c>
      <c r="AI121" s="229">
        <f t="shared" si="57"/>
        <v>3.9817105451008654</v>
      </c>
      <c r="AJ121" s="160" t="str">
        <f t="shared" si="58"/>
        <v/>
      </c>
      <c r="BA121" s="160"/>
      <c r="BR121" s="160"/>
      <c r="CG121" s="160"/>
    </row>
    <row r="122" spans="1:85" ht="15">
      <c r="A122" s="178" t="s">
        <v>25</v>
      </c>
      <c r="B122" s="179">
        <v>6.7037646278877455E-2</v>
      </c>
      <c r="C122" s="179">
        <v>4.1452227891169251E-3</v>
      </c>
      <c r="D122" s="179">
        <v>0.91701882242332156</v>
      </c>
      <c r="E122" s="179">
        <v>1.3228533013166723</v>
      </c>
      <c r="F122" s="362"/>
      <c r="G122" s="179">
        <v>8.6356972312630689E-2</v>
      </c>
      <c r="H122" s="180">
        <v>9.9166636224376991E-4</v>
      </c>
      <c r="I122" s="181">
        <f t="shared" si="55"/>
        <v>2.3984036314828625</v>
      </c>
      <c r="J122" s="168"/>
      <c r="K122" s="182" t="s">
        <v>25</v>
      </c>
      <c r="L122" s="183">
        <v>6.7037646278877455E-2</v>
      </c>
      <c r="M122" s="183">
        <v>4.1452227891169251E-3</v>
      </c>
      <c r="N122" s="183">
        <v>0.91701882242332156</v>
      </c>
      <c r="O122" s="183">
        <v>1.3228533013166723</v>
      </c>
      <c r="P122" s="183">
        <v>2.6033324305883412E-2</v>
      </c>
      <c r="Q122" s="183">
        <v>8.6356972312630689E-2</v>
      </c>
      <c r="R122" s="184">
        <v>9.9166636224376991E-4</v>
      </c>
      <c r="S122" s="185">
        <f t="shared" si="56"/>
        <v>2.424436955788746</v>
      </c>
      <c r="U122" s="230" t="s">
        <v>25</v>
      </c>
      <c r="V122" s="231">
        <v>3.5707944147988349E-2</v>
      </c>
      <c r="W122" s="231">
        <v>3.097098376851477E-2</v>
      </c>
      <c r="X122" s="231">
        <v>8.6356972312630689E-2</v>
      </c>
      <c r="Y122" s="231">
        <v>4.1452227891169251E-3</v>
      </c>
      <c r="Z122" s="231">
        <v>0.91701882242332156</v>
      </c>
      <c r="AA122" s="231">
        <v>1.3192039117086756</v>
      </c>
      <c r="AB122" s="231">
        <v>2.6033324305883412E-2</v>
      </c>
      <c r="AC122" s="232">
        <v>4.9997743326148291E-3</v>
      </c>
      <c r="AD122" s="231">
        <v>3.587183623743308E-4</v>
      </c>
      <c r="AE122" s="231">
        <v>0</v>
      </c>
      <c r="AF122" s="231">
        <v>9.9166636224376991E-4</v>
      </c>
      <c r="AG122" s="231">
        <v>0</v>
      </c>
      <c r="AH122" s="231">
        <v>3.6493896079967283E-3</v>
      </c>
      <c r="AI122" s="233">
        <f t="shared" si="57"/>
        <v>2.424436955788746</v>
      </c>
      <c r="AJ122" s="160" t="str">
        <f t="shared" si="58"/>
        <v/>
      </c>
      <c r="BA122" s="160"/>
      <c r="BR122" s="160"/>
      <c r="CG122" s="160"/>
    </row>
    <row r="123" spans="1:85" ht="15">
      <c r="A123" s="186" t="s">
        <v>24</v>
      </c>
      <c r="B123" s="175">
        <v>7.6426000200797262E-2</v>
      </c>
      <c r="C123" s="175">
        <v>0</v>
      </c>
      <c r="D123" s="175">
        <v>0</v>
      </c>
      <c r="E123" s="175">
        <v>0</v>
      </c>
      <c r="F123" s="362"/>
      <c r="G123" s="175">
        <v>0</v>
      </c>
      <c r="H123" s="187">
        <v>0</v>
      </c>
      <c r="I123" s="173">
        <f t="shared" si="55"/>
        <v>7.6426000200797262E-2</v>
      </c>
      <c r="J123" s="168"/>
      <c r="K123" s="188" t="s">
        <v>24</v>
      </c>
      <c r="L123" s="175">
        <v>7.6426000200797262E-2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6">
        <v>0</v>
      </c>
      <c r="S123" s="177">
        <f t="shared" si="56"/>
        <v>7.6426000200797262E-2</v>
      </c>
      <c r="U123" s="234" t="s">
        <v>24</v>
      </c>
      <c r="V123" s="226">
        <v>7.6426000200797262E-2</v>
      </c>
      <c r="W123" s="226">
        <v>0</v>
      </c>
      <c r="X123" s="226">
        <v>0</v>
      </c>
      <c r="Y123" s="226">
        <v>0</v>
      </c>
      <c r="Z123" s="226">
        <v>0</v>
      </c>
      <c r="AA123" s="226">
        <v>0</v>
      </c>
      <c r="AB123" s="226">
        <v>0</v>
      </c>
      <c r="AC123" s="227">
        <v>0</v>
      </c>
      <c r="AD123" s="226">
        <v>0</v>
      </c>
      <c r="AE123" s="226">
        <v>0</v>
      </c>
      <c r="AF123" s="226">
        <v>0</v>
      </c>
      <c r="AG123" s="226">
        <v>0</v>
      </c>
      <c r="AH123" s="226">
        <v>0</v>
      </c>
      <c r="AI123" s="229">
        <f t="shared" si="57"/>
        <v>7.6426000200797262E-2</v>
      </c>
      <c r="AJ123" s="160" t="str">
        <f t="shared" si="58"/>
        <v/>
      </c>
      <c r="BA123" s="160"/>
      <c r="BR123" s="160"/>
      <c r="CG123" s="160"/>
    </row>
    <row r="124" spans="1:85" ht="15">
      <c r="A124" s="178" t="s">
        <v>60</v>
      </c>
      <c r="B124" s="179">
        <v>0</v>
      </c>
      <c r="C124" s="179">
        <v>0</v>
      </c>
      <c r="D124" s="179">
        <v>0</v>
      </c>
      <c r="E124" s="179">
        <v>0</v>
      </c>
      <c r="F124" s="362"/>
      <c r="G124" s="179">
        <v>0</v>
      </c>
      <c r="H124" s="180">
        <v>0</v>
      </c>
      <c r="I124" s="181">
        <f t="shared" si="55"/>
        <v>0</v>
      </c>
      <c r="J124" s="168"/>
      <c r="K124" s="182" t="s">
        <v>60</v>
      </c>
      <c r="L124" s="183">
        <v>0</v>
      </c>
      <c r="M124" s="183">
        <v>0</v>
      </c>
      <c r="N124" s="183">
        <v>0</v>
      </c>
      <c r="O124" s="183">
        <v>0</v>
      </c>
      <c r="P124" s="183">
        <v>0</v>
      </c>
      <c r="Q124" s="183">
        <v>0</v>
      </c>
      <c r="R124" s="184">
        <v>0</v>
      </c>
      <c r="S124" s="185">
        <f t="shared" si="56"/>
        <v>0</v>
      </c>
      <c r="U124" s="230" t="s">
        <v>60</v>
      </c>
      <c r="V124" s="231">
        <v>0</v>
      </c>
      <c r="W124" s="231">
        <v>0</v>
      </c>
      <c r="X124" s="231">
        <v>0</v>
      </c>
      <c r="Y124" s="231">
        <v>0</v>
      </c>
      <c r="Z124" s="231">
        <v>0</v>
      </c>
      <c r="AA124" s="231">
        <v>0</v>
      </c>
      <c r="AB124" s="231">
        <v>0</v>
      </c>
      <c r="AC124" s="232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33">
        <f t="shared" si="57"/>
        <v>0</v>
      </c>
      <c r="AJ124" s="160" t="str">
        <f t="shared" si="58"/>
        <v/>
      </c>
      <c r="BA124" s="160"/>
      <c r="BR124" s="160"/>
      <c r="CG124" s="160"/>
    </row>
    <row r="125" spans="1:85" ht="15">
      <c r="A125" s="186" t="s">
        <v>22</v>
      </c>
      <c r="B125" s="175">
        <v>2.5679820848611467E-3</v>
      </c>
      <c r="C125" s="175">
        <v>0</v>
      </c>
      <c r="D125" s="175">
        <v>5.2137818086574793E-3</v>
      </c>
      <c r="E125" s="175">
        <v>0</v>
      </c>
      <c r="F125" s="362"/>
      <c r="G125" s="175">
        <v>0</v>
      </c>
      <c r="H125" s="187">
        <v>0</v>
      </c>
      <c r="I125" s="173">
        <f t="shared" si="55"/>
        <v>7.781763893518626E-3</v>
      </c>
      <c r="J125" s="168"/>
      <c r="K125" s="188" t="s">
        <v>22</v>
      </c>
      <c r="L125" s="175">
        <v>2.5679820848611467E-3</v>
      </c>
      <c r="M125" s="175">
        <v>0</v>
      </c>
      <c r="N125" s="175">
        <v>5.2137818086574793E-3</v>
      </c>
      <c r="O125" s="175">
        <v>0</v>
      </c>
      <c r="P125" s="175">
        <v>7.7860003573510276E-3</v>
      </c>
      <c r="Q125" s="175">
        <v>0</v>
      </c>
      <c r="R125" s="176">
        <v>0</v>
      </c>
      <c r="S125" s="177">
        <f t="shared" si="56"/>
        <v>1.5567764250869653E-2</v>
      </c>
      <c r="U125" s="234" t="s">
        <v>22</v>
      </c>
      <c r="V125" s="226">
        <v>2.5679820848611467E-3</v>
      </c>
      <c r="W125" s="226">
        <v>0</v>
      </c>
      <c r="X125" s="226">
        <v>0</v>
      </c>
      <c r="Y125" s="226">
        <v>0</v>
      </c>
      <c r="Z125" s="226">
        <v>5.2137818086574793E-3</v>
      </c>
      <c r="AA125" s="226">
        <v>0</v>
      </c>
      <c r="AB125" s="226">
        <v>7.7860003573510276E-3</v>
      </c>
      <c r="AC125" s="227">
        <v>0</v>
      </c>
      <c r="AD125" s="226">
        <v>0</v>
      </c>
      <c r="AE125" s="226">
        <v>0</v>
      </c>
      <c r="AF125" s="226">
        <v>0</v>
      </c>
      <c r="AG125" s="226">
        <v>0</v>
      </c>
      <c r="AH125" s="226">
        <v>0</v>
      </c>
      <c r="AI125" s="229">
        <f t="shared" si="57"/>
        <v>1.5567764250869653E-2</v>
      </c>
      <c r="AJ125" s="160" t="str">
        <f t="shared" si="58"/>
        <v/>
      </c>
      <c r="BA125" s="160"/>
      <c r="BR125" s="160"/>
      <c r="CG125" s="160"/>
    </row>
    <row r="126" spans="1:85" ht="15">
      <c r="A126" s="178" t="s">
        <v>21</v>
      </c>
      <c r="B126" s="179">
        <v>0</v>
      </c>
      <c r="C126" s="179">
        <v>0</v>
      </c>
      <c r="D126" s="179">
        <v>0</v>
      </c>
      <c r="E126" s="179">
        <v>0</v>
      </c>
      <c r="F126" s="362"/>
      <c r="G126" s="179">
        <v>0</v>
      </c>
      <c r="H126" s="180">
        <v>0</v>
      </c>
      <c r="I126" s="181">
        <f t="shared" si="55"/>
        <v>0</v>
      </c>
      <c r="J126" s="168"/>
      <c r="K126" s="182" t="s">
        <v>21</v>
      </c>
      <c r="L126" s="183">
        <v>0</v>
      </c>
      <c r="M126" s="183">
        <v>0</v>
      </c>
      <c r="N126" s="183">
        <v>0</v>
      </c>
      <c r="O126" s="183">
        <v>0</v>
      </c>
      <c r="P126" s="183">
        <v>0</v>
      </c>
      <c r="Q126" s="183">
        <v>0</v>
      </c>
      <c r="R126" s="184">
        <v>0</v>
      </c>
      <c r="S126" s="185">
        <f t="shared" si="56"/>
        <v>0</v>
      </c>
      <c r="U126" s="230" t="s">
        <v>61</v>
      </c>
      <c r="V126" s="231">
        <v>0</v>
      </c>
      <c r="W126" s="231">
        <v>0</v>
      </c>
      <c r="X126" s="231">
        <v>0</v>
      </c>
      <c r="Y126" s="231">
        <v>0</v>
      </c>
      <c r="Z126" s="231">
        <v>0</v>
      </c>
      <c r="AA126" s="231">
        <v>0</v>
      </c>
      <c r="AB126" s="231">
        <v>0</v>
      </c>
      <c r="AC126" s="232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33">
        <f t="shared" si="57"/>
        <v>0</v>
      </c>
      <c r="AJ126" s="160" t="str">
        <f t="shared" si="58"/>
        <v/>
      </c>
      <c r="BA126" s="160"/>
      <c r="BR126" s="160"/>
      <c r="CG126" s="160"/>
    </row>
    <row r="127" spans="1:85" ht="15">
      <c r="A127" s="189" t="s">
        <v>64</v>
      </c>
      <c r="B127" s="175">
        <v>0</v>
      </c>
      <c r="C127" s="175">
        <v>0</v>
      </c>
      <c r="D127" s="175">
        <v>0</v>
      </c>
      <c r="E127" s="175">
        <v>0</v>
      </c>
      <c r="F127" s="362"/>
      <c r="G127" s="175">
        <v>0</v>
      </c>
      <c r="H127" s="187">
        <v>0</v>
      </c>
      <c r="I127" s="173">
        <f t="shared" si="55"/>
        <v>0</v>
      </c>
      <c r="J127" s="168"/>
      <c r="K127" s="190" t="s">
        <v>64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6">
        <v>0</v>
      </c>
      <c r="S127" s="177">
        <f t="shared" si="56"/>
        <v>0</v>
      </c>
      <c r="U127" s="235" t="s">
        <v>62</v>
      </c>
      <c r="V127" s="226">
        <v>0</v>
      </c>
      <c r="W127" s="226">
        <v>0</v>
      </c>
      <c r="X127" s="226">
        <v>0</v>
      </c>
      <c r="Y127" s="226">
        <v>0</v>
      </c>
      <c r="Z127" s="226">
        <v>0</v>
      </c>
      <c r="AA127" s="226">
        <v>0</v>
      </c>
      <c r="AB127" s="226">
        <v>0</v>
      </c>
      <c r="AC127" s="227">
        <v>0</v>
      </c>
      <c r="AD127" s="228">
        <v>0</v>
      </c>
      <c r="AE127" s="228">
        <v>0</v>
      </c>
      <c r="AF127" s="228">
        <v>0</v>
      </c>
      <c r="AG127" s="228">
        <v>0</v>
      </c>
      <c r="AH127" s="228">
        <v>0</v>
      </c>
      <c r="AI127" s="229">
        <f t="shared" si="57"/>
        <v>0</v>
      </c>
      <c r="AJ127" s="160" t="str">
        <f t="shared" si="58"/>
        <v/>
      </c>
      <c r="BA127" s="160"/>
      <c r="BR127" s="160"/>
      <c r="CG127" s="160"/>
    </row>
    <row r="128" spans="1:85">
      <c r="A128" s="191" t="s">
        <v>23</v>
      </c>
      <c r="B128" s="192">
        <v>0</v>
      </c>
      <c r="C128" s="192">
        <v>0</v>
      </c>
      <c r="D128" s="192">
        <v>0</v>
      </c>
      <c r="E128" s="192">
        <v>0</v>
      </c>
      <c r="F128" s="362"/>
      <c r="G128" s="192">
        <v>0</v>
      </c>
      <c r="H128" s="193">
        <v>0</v>
      </c>
      <c r="I128" s="194">
        <f t="shared" si="55"/>
        <v>0</v>
      </c>
      <c r="J128" s="168"/>
      <c r="K128" s="195" t="s">
        <v>23</v>
      </c>
      <c r="L128" s="196">
        <v>0</v>
      </c>
      <c r="M128" s="196">
        <v>0</v>
      </c>
      <c r="N128" s="196">
        <v>0</v>
      </c>
      <c r="O128" s="196">
        <v>0</v>
      </c>
      <c r="P128" s="196">
        <v>0</v>
      </c>
      <c r="Q128" s="196">
        <v>0</v>
      </c>
      <c r="R128" s="197">
        <v>0</v>
      </c>
      <c r="S128" s="198">
        <f t="shared" si="56"/>
        <v>0</v>
      </c>
      <c r="U128" s="236" t="s">
        <v>66</v>
      </c>
      <c r="V128" s="237">
        <v>0</v>
      </c>
      <c r="W128" s="237">
        <v>0</v>
      </c>
      <c r="X128" s="237">
        <v>0</v>
      </c>
      <c r="Y128" s="237">
        <v>0</v>
      </c>
      <c r="Z128" s="237">
        <v>0</v>
      </c>
      <c r="AA128" s="237">
        <v>0</v>
      </c>
      <c r="AB128" s="237">
        <v>0</v>
      </c>
      <c r="AC128" s="237">
        <v>0</v>
      </c>
      <c r="AD128" s="237">
        <v>0</v>
      </c>
      <c r="AE128" s="237">
        <v>0</v>
      </c>
      <c r="AF128" s="237">
        <v>0</v>
      </c>
      <c r="AG128" s="237">
        <v>0</v>
      </c>
      <c r="AH128" s="125">
        <v>0</v>
      </c>
      <c r="AI128" s="238">
        <f t="shared" si="57"/>
        <v>0</v>
      </c>
      <c r="AJ128" s="160" t="str">
        <f t="shared" si="58"/>
        <v/>
      </c>
      <c r="BA128" s="160"/>
      <c r="BR128" s="160"/>
      <c r="CG128" s="160"/>
    </row>
    <row r="129" spans="1:85">
      <c r="A129" s="199" t="s">
        <v>19</v>
      </c>
      <c r="B129" s="200">
        <v>0</v>
      </c>
      <c r="C129" s="200">
        <v>0</v>
      </c>
      <c r="D129" s="200">
        <v>0</v>
      </c>
      <c r="E129" s="200">
        <v>0</v>
      </c>
      <c r="F129" s="362"/>
      <c r="G129" s="200">
        <v>0</v>
      </c>
      <c r="H129" s="201">
        <v>0</v>
      </c>
      <c r="I129" s="202">
        <f t="shared" si="55"/>
        <v>0</v>
      </c>
      <c r="J129" s="168"/>
      <c r="K129" s="203" t="s">
        <v>19</v>
      </c>
      <c r="L129" s="200">
        <v>0</v>
      </c>
      <c r="M129" s="200">
        <v>0</v>
      </c>
      <c r="N129" s="200">
        <v>0</v>
      </c>
      <c r="O129" s="200">
        <v>0</v>
      </c>
      <c r="P129" s="200">
        <v>0</v>
      </c>
      <c r="Q129" s="200">
        <v>0</v>
      </c>
      <c r="R129" s="204">
        <v>0</v>
      </c>
      <c r="S129" s="205">
        <f t="shared" si="56"/>
        <v>0</v>
      </c>
      <c r="U129" s="239" t="s">
        <v>19</v>
      </c>
      <c r="V129" s="240">
        <v>0</v>
      </c>
      <c r="W129" s="240">
        <v>0</v>
      </c>
      <c r="X129" s="240">
        <v>0</v>
      </c>
      <c r="Y129" s="240">
        <v>0</v>
      </c>
      <c r="Z129" s="240">
        <v>0</v>
      </c>
      <c r="AA129" s="240">
        <v>0</v>
      </c>
      <c r="AB129" s="240">
        <v>0</v>
      </c>
      <c r="AC129" s="240">
        <v>0</v>
      </c>
      <c r="AD129" s="241">
        <v>0</v>
      </c>
      <c r="AE129" s="241">
        <v>0</v>
      </c>
      <c r="AF129" s="241">
        <v>0</v>
      </c>
      <c r="AG129" s="241">
        <v>0</v>
      </c>
      <c r="AH129" s="241">
        <v>0</v>
      </c>
      <c r="AI129" s="242">
        <f t="shared" si="57"/>
        <v>0</v>
      </c>
      <c r="AJ129" s="160" t="str">
        <f t="shared" si="58"/>
        <v/>
      </c>
      <c r="BA129" s="160"/>
      <c r="BR129" s="160"/>
      <c r="CG129" s="160"/>
    </row>
    <row r="130" spans="1:85">
      <c r="A130" s="191" t="s">
        <v>20</v>
      </c>
      <c r="B130" s="192">
        <v>0</v>
      </c>
      <c r="C130" s="192">
        <v>0</v>
      </c>
      <c r="D130" s="192">
        <v>0</v>
      </c>
      <c r="E130" s="192">
        <v>0</v>
      </c>
      <c r="F130" s="362"/>
      <c r="G130" s="192">
        <v>0</v>
      </c>
      <c r="H130" s="193">
        <v>0</v>
      </c>
      <c r="I130" s="194">
        <f t="shared" si="55"/>
        <v>0</v>
      </c>
      <c r="J130" s="168"/>
      <c r="K130" s="195" t="s">
        <v>20</v>
      </c>
      <c r="L130" s="196">
        <v>0</v>
      </c>
      <c r="M130" s="196">
        <v>0</v>
      </c>
      <c r="N130" s="196">
        <v>0</v>
      </c>
      <c r="O130" s="196">
        <v>0</v>
      </c>
      <c r="P130" s="196">
        <v>0</v>
      </c>
      <c r="Q130" s="196">
        <v>0</v>
      </c>
      <c r="R130" s="197">
        <v>0</v>
      </c>
      <c r="S130" s="198">
        <f t="shared" si="56"/>
        <v>0</v>
      </c>
      <c r="U130" s="236" t="s">
        <v>20</v>
      </c>
      <c r="V130" s="237">
        <v>0</v>
      </c>
      <c r="W130" s="237">
        <v>0</v>
      </c>
      <c r="X130" s="237">
        <v>0</v>
      </c>
      <c r="Y130" s="237">
        <v>0</v>
      </c>
      <c r="Z130" s="237">
        <v>0</v>
      </c>
      <c r="AA130" s="237">
        <v>0</v>
      </c>
      <c r="AB130" s="237">
        <v>0</v>
      </c>
      <c r="AC130" s="237">
        <v>0</v>
      </c>
      <c r="AD130" s="237">
        <v>0</v>
      </c>
      <c r="AE130" s="237">
        <v>0</v>
      </c>
      <c r="AF130" s="237">
        <v>0</v>
      </c>
      <c r="AG130" s="237">
        <v>0</v>
      </c>
      <c r="AH130" s="125">
        <v>0</v>
      </c>
      <c r="AI130" s="238">
        <f t="shared" si="57"/>
        <v>0</v>
      </c>
      <c r="AJ130" s="160" t="str">
        <f t="shared" si="58"/>
        <v/>
      </c>
      <c r="BA130" s="160"/>
      <c r="BR130" s="160"/>
      <c r="CG130" s="160"/>
    </row>
    <row r="131" spans="1:85" ht="15" thickBot="1">
      <c r="A131" s="206" t="s">
        <v>11</v>
      </c>
      <c r="B131" s="207">
        <v>0</v>
      </c>
      <c r="C131" s="207">
        <v>0</v>
      </c>
      <c r="D131" s="207">
        <v>0</v>
      </c>
      <c r="E131" s="207">
        <v>0</v>
      </c>
      <c r="F131" s="363"/>
      <c r="G131" s="207">
        <v>0</v>
      </c>
      <c r="H131" s="208">
        <v>0</v>
      </c>
      <c r="I131" s="209">
        <f t="shared" si="55"/>
        <v>0</v>
      </c>
      <c r="J131" s="168"/>
      <c r="K131" s="210" t="s">
        <v>11</v>
      </c>
      <c r="L131" s="207">
        <v>0</v>
      </c>
      <c r="M131" s="207">
        <v>0</v>
      </c>
      <c r="N131" s="207">
        <v>0</v>
      </c>
      <c r="O131" s="207">
        <v>0</v>
      </c>
      <c r="P131" s="207">
        <v>0</v>
      </c>
      <c r="Q131" s="207">
        <v>0</v>
      </c>
      <c r="R131" s="211">
        <v>0</v>
      </c>
      <c r="S131" s="212">
        <f t="shared" si="56"/>
        <v>0</v>
      </c>
      <c r="U131" s="239" t="s">
        <v>11</v>
      </c>
      <c r="V131" s="240">
        <v>0</v>
      </c>
      <c r="W131" s="240">
        <v>0</v>
      </c>
      <c r="X131" s="240">
        <v>0</v>
      </c>
      <c r="Y131" s="240">
        <v>0</v>
      </c>
      <c r="Z131" s="240">
        <v>0</v>
      </c>
      <c r="AA131" s="240">
        <v>0</v>
      </c>
      <c r="AB131" s="240">
        <v>0</v>
      </c>
      <c r="AC131" s="240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2">
        <f t="shared" si="57"/>
        <v>0</v>
      </c>
      <c r="AJ131" s="160" t="str">
        <f t="shared" si="58"/>
        <v/>
      </c>
      <c r="BA131" s="160"/>
      <c r="BR131" s="160"/>
      <c r="CG131" s="160"/>
    </row>
    <row r="132" spans="1:85" ht="15">
      <c r="A132" s="213" t="s">
        <v>26</v>
      </c>
      <c r="B132" s="214">
        <f>SUM(B111:B127)</f>
        <v>0.41916380957930027</v>
      </c>
      <c r="C132" s="214">
        <f t="shared" ref="C132:I132" si="59">SUM(C111:C127)</f>
        <v>9.3924892543725241E-2</v>
      </c>
      <c r="D132" s="214">
        <f t="shared" si="59"/>
        <v>5.5598784821435574</v>
      </c>
      <c r="E132" s="214">
        <f t="shared" si="59"/>
        <v>1.4064594804621724</v>
      </c>
      <c r="F132" s="214">
        <f t="shared" si="59"/>
        <v>0</v>
      </c>
      <c r="G132" s="214">
        <f t="shared" si="59"/>
        <v>8.6356972312630689E-2</v>
      </c>
      <c r="H132" s="216">
        <f t="shared" si="59"/>
        <v>9.9166636224376991E-4</v>
      </c>
      <c r="I132" s="173">
        <f t="shared" si="59"/>
        <v>7.5667753034036309</v>
      </c>
      <c r="J132" s="168"/>
      <c r="K132" s="215" t="s">
        <v>26</v>
      </c>
      <c r="L132" s="214">
        <f>SUM(L111:L127)</f>
        <v>0.41916380957930027</v>
      </c>
      <c r="M132" s="214">
        <f t="shared" ref="M132:S132" si="60">SUM(M111:M127)</f>
        <v>9.3924892543725241E-2</v>
      </c>
      <c r="N132" s="214">
        <f t="shared" si="60"/>
        <v>5.5598784821435574</v>
      </c>
      <c r="O132" s="214">
        <f t="shared" si="60"/>
        <v>1.4064594804621724</v>
      </c>
      <c r="P132" s="214">
        <f t="shared" si="60"/>
        <v>0.19880849171621071</v>
      </c>
      <c r="Q132" s="214">
        <f t="shared" si="60"/>
        <v>8.6356972312630689E-2</v>
      </c>
      <c r="R132" s="216">
        <f t="shared" si="60"/>
        <v>9.9166636224376991E-4</v>
      </c>
      <c r="S132" s="217">
        <f t="shared" si="60"/>
        <v>7.7655837951198414</v>
      </c>
      <c r="T132" s="160" t="str">
        <f>IF(ABS(S132-AI132)&gt;0.01,S132-AI132,"")</f>
        <v/>
      </c>
      <c r="U132" s="243" t="s">
        <v>63</v>
      </c>
      <c r="V132" s="244">
        <f>SUM(V111:V127)</f>
        <v>0.38731114903161667</v>
      </c>
      <c r="W132" s="244">
        <f t="shared" ref="W132:AH132" si="61">SUM(W111:W127)</f>
        <v>3.097098376851477E-2</v>
      </c>
      <c r="X132" s="244">
        <f t="shared" si="61"/>
        <v>8.6356972312630689E-2</v>
      </c>
      <c r="Y132" s="244">
        <f t="shared" si="61"/>
        <v>9.3924892543725241E-2</v>
      </c>
      <c r="Z132" s="244">
        <f t="shared" si="61"/>
        <v>5.5598784821435574</v>
      </c>
      <c r="AA132" s="244">
        <f t="shared" si="61"/>
        <v>1.3910200603934957</v>
      </c>
      <c r="AB132" s="244">
        <f t="shared" si="61"/>
        <v>0.19880849171621071</v>
      </c>
      <c r="AC132" s="244">
        <f t="shared" si="61"/>
        <v>1.7312763210089288E-2</v>
      </c>
      <c r="AD132" s="245">
        <f t="shared" si="61"/>
        <v>8.8167677916878187E-4</v>
      </c>
      <c r="AE132" s="245">
        <f t="shared" si="61"/>
        <v>0</v>
      </c>
      <c r="AF132" s="245">
        <f t="shared" si="61"/>
        <v>9.9166636224376991E-4</v>
      </c>
      <c r="AG132" s="245">
        <f t="shared" si="61"/>
        <v>0</v>
      </c>
      <c r="AH132" s="245">
        <f t="shared" si="61"/>
        <v>1.5439420068676737E-2</v>
      </c>
      <c r="AI132" s="246">
        <f>SUM(V132:AC132)</f>
        <v>7.7655837951198405</v>
      </c>
      <c r="AJ132" s="160" t="str">
        <f t="shared" si="58"/>
        <v/>
      </c>
      <c r="BA132" s="160"/>
      <c r="BR132" s="160"/>
      <c r="CG132" s="160"/>
    </row>
    <row r="133" spans="1:85" s="23" customFormat="1" ht="15" thickBot="1">
      <c r="A133" s="30" t="s">
        <v>88</v>
      </c>
      <c r="B133" s="47">
        <f>IF($I132=0,"-",B132/$I132)</f>
        <v>5.5395302856522659E-2</v>
      </c>
      <c r="C133" s="47">
        <f t="shared" ref="C133:H133" si="62">IF($I132=0,"-",C132/$I132)</f>
        <v>1.2412803179377698E-2</v>
      </c>
      <c r="D133" s="47">
        <f t="shared" si="62"/>
        <v>0.73477515311478248</v>
      </c>
      <c r="E133" s="47">
        <f t="shared" si="62"/>
        <v>0.18587303363290425</v>
      </c>
      <c r="F133" s="47">
        <f t="shared" si="62"/>
        <v>0</v>
      </c>
      <c r="G133" s="47">
        <f t="shared" si="62"/>
        <v>1.141265186952046E-2</v>
      </c>
      <c r="H133" s="70">
        <f t="shared" si="62"/>
        <v>1.3105534689231567E-4</v>
      </c>
      <c r="I133" s="48">
        <f>SUM(B133:H133)</f>
        <v>0.99999999999999989</v>
      </c>
      <c r="J133" s="160"/>
      <c r="K133" s="81" t="s">
        <v>88</v>
      </c>
      <c r="L133" s="98">
        <f t="shared" ref="L133:R133" si="63">IF($S132=0,"-",L132/$S132)</f>
        <v>5.3977115003603096E-2</v>
      </c>
      <c r="M133" s="98">
        <f t="shared" si="63"/>
        <v>1.2095020158400822E-2</v>
      </c>
      <c r="N133" s="98">
        <f t="shared" si="63"/>
        <v>0.71596400590482012</v>
      </c>
      <c r="O133" s="98">
        <f t="shared" si="63"/>
        <v>0.1811144554703073</v>
      </c>
      <c r="P133" s="98">
        <f t="shared" si="63"/>
        <v>2.5601229342364286E-2</v>
      </c>
      <c r="Q133" s="98">
        <f t="shared" si="63"/>
        <v>1.1120473951604305E-2</v>
      </c>
      <c r="R133" s="99">
        <f t="shared" si="63"/>
        <v>1.2770016889998237E-4</v>
      </c>
      <c r="S133" s="100">
        <f>SUM(L133:R133)</f>
        <v>1</v>
      </c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23">
        <f t="shared" si="58"/>
        <v>1</v>
      </c>
    </row>
    <row r="134" spans="1:85" ht="15" thickBot="1">
      <c r="A134" s="252"/>
      <c r="B134" s="247"/>
      <c r="C134" s="247"/>
      <c r="D134" s="247"/>
      <c r="E134" s="247"/>
      <c r="F134" s="247"/>
      <c r="G134" s="247"/>
      <c r="H134" s="247"/>
      <c r="I134" s="247"/>
      <c r="K134" s="252"/>
      <c r="L134" s="247"/>
      <c r="M134" s="247"/>
      <c r="N134" s="247"/>
      <c r="O134" s="247"/>
      <c r="P134" s="247"/>
      <c r="Q134" s="247"/>
      <c r="R134" s="247"/>
      <c r="S134" s="247"/>
      <c r="AI134" s="168"/>
      <c r="BA134" s="160"/>
      <c r="BR134" s="160"/>
      <c r="CG134" s="160"/>
    </row>
    <row r="135" spans="1:85" ht="28.5">
      <c r="A135" s="312" t="s">
        <v>33</v>
      </c>
      <c r="B135" s="164" t="s">
        <v>0</v>
      </c>
      <c r="C135" s="164" t="s">
        <v>1</v>
      </c>
      <c r="D135" s="164" t="s">
        <v>2</v>
      </c>
      <c r="E135" s="164" t="s">
        <v>3</v>
      </c>
      <c r="F135" s="164" t="s">
        <v>27</v>
      </c>
      <c r="G135" s="164" t="s">
        <v>4</v>
      </c>
      <c r="H135" s="164" t="s">
        <v>5</v>
      </c>
      <c r="I135" s="165" t="s">
        <v>6</v>
      </c>
      <c r="K135" s="314" t="s">
        <v>33</v>
      </c>
      <c r="L135" s="166" t="s">
        <v>0</v>
      </c>
      <c r="M135" s="166" t="s">
        <v>1</v>
      </c>
      <c r="N135" s="166" t="s">
        <v>2</v>
      </c>
      <c r="O135" s="166" t="s">
        <v>3</v>
      </c>
      <c r="P135" s="166" t="s">
        <v>27</v>
      </c>
      <c r="Q135" s="166" t="s">
        <v>4</v>
      </c>
      <c r="R135" s="166" t="s">
        <v>5</v>
      </c>
      <c r="S135" s="167" t="s">
        <v>6</v>
      </c>
      <c r="U135" s="316" t="s">
        <v>33</v>
      </c>
      <c r="V135" s="219" t="s">
        <v>74</v>
      </c>
      <c r="W135" s="219" t="s">
        <v>75</v>
      </c>
      <c r="X135" s="219" t="s">
        <v>4</v>
      </c>
      <c r="Y135" s="219" t="s">
        <v>1</v>
      </c>
      <c r="Z135" s="219" t="s">
        <v>2</v>
      </c>
      <c r="AA135" s="219" t="s">
        <v>3</v>
      </c>
      <c r="AB135" s="219" t="s">
        <v>55</v>
      </c>
      <c r="AC135" s="219" t="s">
        <v>68</v>
      </c>
      <c r="AD135" s="220" t="s">
        <v>76</v>
      </c>
      <c r="AE135" s="220" t="s">
        <v>83</v>
      </c>
      <c r="AF135" s="220" t="s">
        <v>77</v>
      </c>
      <c r="AG135" s="220" t="s">
        <v>84</v>
      </c>
      <c r="AH135" s="220" t="s">
        <v>85</v>
      </c>
      <c r="AI135" s="221" t="s">
        <v>63</v>
      </c>
      <c r="BA135" s="160"/>
      <c r="BR135" s="160"/>
      <c r="CG135" s="160"/>
    </row>
    <row r="136" spans="1:85" ht="15">
      <c r="A136" s="313" t="s">
        <v>33</v>
      </c>
      <c r="B136" s="318" t="s">
        <v>69</v>
      </c>
      <c r="C136" s="319"/>
      <c r="D136" s="319"/>
      <c r="E136" s="319"/>
      <c r="F136" s="319"/>
      <c r="G136" s="319"/>
      <c r="H136" s="319"/>
      <c r="I136" s="320"/>
      <c r="K136" s="315" t="s">
        <v>33</v>
      </c>
      <c r="L136" s="321" t="s">
        <v>69</v>
      </c>
      <c r="M136" s="322"/>
      <c r="N136" s="322"/>
      <c r="O136" s="322"/>
      <c r="P136" s="322"/>
      <c r="Q136" s="322"/>
      <c r="R136" s="322"/>
      <c r="S136" s="323"/>
      <c r="U136" s="317" t="s">
        <v>33</v>
      </c>
      <c r="V136" s="324" t="s">
        <v>69</v>
      </c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5"/>
      <c r="BA136" s="160"/>
      <c r="BR136" s="160"/>
      <c r="CG136" s="160"/>
    </row>
    <row r="137" spans="1:85" ht="15">
      <c r="A137" s="170" t="s">
        <v>7</v>
      </c>
      <c r="B137" s="171">
        <v>0</v>
      </c>
      <c r="C137" s="171">
        <v>0</v>
      </c>
      <c r="D137" s="171">
        <v>0</v>
      </c>
      <c r="E137" s="171">
        <v>0</v>
      </c>
      <c r="F137" s="361"/>
      <c r="G137" s="171">
        <v>0</v>
      </c>
      <c r="H137" s="172">
        <v>0</v>
      </c>
      <c r="I137" s="173">
        <f>SUM(B137:H137)</f>
        <v>0</v>
      </c>
      <c r="J137" s="168"/>
      <c r="K137" s="222" t="s">
        <v>7</v>
      </c>
      <c r="L137" s="171">
        <v>0</v>
      </c>
      <c r="M137" s="171">
        <v>0</v>
      </c>
      <c r="N137" s="171">
        <v>0</v>
      </c>
      <c r="O137" s="171">
        <v>0</v>
      </c>
      <c r="P137" s="171">
        <v>0</v>
      </c>
      <c r="Q137" s="171">
        <v>0</v>
      </c>
      <c r="R137" s="223">
        <v>0</v>
      </c>
      <c r="S137" s="224">
        <f>SUM(L137:R137)</f>
        <v>0</v>
      </c>
      <c r="U137" s="225" t="s">
        <v>7</v>
      </c>
      <c r="V137" s="226">
        <v>0</v>
      </c>
      <c r="W137" s="226">
        <v>0</v>
      </c>
      <c r="X137" s="226">
        <v>0</v>
      </c>
      <c r="Y137" s="226">
        <v>0</v>
      </c>
      <c r="Z137" s="226">
        <v>0</v>
      </c>
      <c r="AA137" s="226">
        <v>0</v>
      </c>
      <c r="AB137" s="226">
        <v>0</v>
      </c>
      <c r="AC137" s="227">
        <v>0</v>
      </c>
      <c r="AD137" s="228">
        <v>0</v>
      </c>
      <c r="AE137" s="228">
        <v>0</v>
      </c>
      <c r="AF137" s="228">
        <v>0</v>
      </c>
      <c r="AG137" s="228">
        <v>0</v>
      </c>
      <c r="AH137" s="228">
        <v>0</v>
      </c>
      <c r="AI137" s="229">
        <f>SUM(V137:AC137)</f>
        <v>0</v>
      </c>
      <c r="AJ137" s="160" t="str">
        <f>IF(ABS(S137-AI137)&gt;0.001,S137-AI137,"")</f>
        <v/>
      </c>
      <c r="BA137" s="160"/>
      <c r="BR137" s="160"/>
      <c r="CG137" s="160"/>
    </row>
    <row r="138" spans="1:85" ht="15">
      <c r="A138" s="178" t="s">
        <v>8</v>
      </c>
      <c r="B138" s="179">
        <v>0</v>
      </c>
      <c r="C138" s="179">
        <v>0</v>
      </c>
      <c r="D138" s="179">
        <v>0</v>
      </c>
      <c r="E138" s="179">
        <v>0</v>
      </c>
      <c r="F138" s="362"/>
      <c r="G138" s="179">
        <v>0</v>
      </c>
      <c r="H138" s="180">
        <v>0</v>
      </c>
      <c r="I138" s="181">
        <f t="shared" ref="I138:I157" si="64">SUM(B138:H138)</f>
        <v>0</v>
      </c>
      <c r="J138" s="168"/>
      <c r="K138" s="182" t="s">
        <v>8</v>
      </c>
      <c r="L138" s="183">
        <v>0</v>
      </c>
      <c r="M138" s="183">
        <v>0</v>
      </c>
      <c r="N138" s="183">
        <v>0</v>
      </c>
      <c r="O138" s="183">
        <v>0</v>
      </c>
      <c r="P138" s="183">
        <v>0</v>
      </c>
      <c r="Q138" s="183">
        <v>0</v>
      </c>
      <c r="R138" s="184">
        <v>0</v>
      </c>
      <c r="S138" s="185">
        <f t="shared" ref="S138:S157" si="65">SUM(L138:R138)</f>
        <v>0</v>
      </c>
      <c r="U138" s="230" t="s">
        <v>8</v>
      </c>
      <c r="V138" s="231">
        <v>0</v>
      </c>
      <c r="W138" s="231">
        <v>0</v>
      </c>
      <c r="X138" s="231">
        <v>0</v>
      </c>
      <c r="Y138" s="231">
        <v>0</v>
      </c>
      <c r="Z138" s="231">
        <v>0</v>
      </c>
      <c r="AA138" s="231">
        <v>0</v>
      </c>
      <c r="AB138" s="231">
        <v>0</v>
      </c>
      <c r="AC138" s="232">
        <v>0</v>
      </c>
      <c r="AD138" s="231">
        <v>0</v>
      </c>
      <c r="AE138" s="231">
        <v>0</v>
      </c>
      <c r="AF138" s="231">
        <v>0</v>
      </c>
      <c r="AG138" s="231">
        <v>0</v>
      </c>
      <c r="AH138" s="231">
        <v>0</v>
      </c>
      <c r="AI138" s="233">
        <f t="shared" ref="AI138:AI157" si="66">SUM(V138:AC138)</f>
        <v>0</v>
      </c>
      <c r="AJ138" s="160" t="str">
        <f t="shared" ref="AJ138:AJ159" si="67">IF(ABS(S138-AI138)&gt;0.001,S138-AI138,"")</f>
        <v/>
      </c>
      <c r="BA138" s="160"/>
      <c r="BR138" s="160"/>
      <c r="CG138" s="160"/>
    </row>
    <row r="139" spans="1:85" ht="15">
      <c r="A139" s="186" t="s">
        <v>10</v>
      </c>
      <c r="B139" s="175">
        <v>0</v>
      </c>
      <c r="C139" s="175">
        <v>0</v>
      </c>
      <c r="D139" s="175">
        <v>0</v>
      </c>
      <c r="E139" s="175">
        <v>0</v>
      </c>
      <c r="F139" s="362"/>
      <c r="G139" s="175">
        <v>0</v>
      </c>
      <c r="H139" s="187">
        <v>0</v>
      </c>
      <c r="I139" s="173">
        <f t="shared" si="64"/>
        <v>0</v>
      </c>
      <c r="J139" s="168"/>
      <c r="K139" s="188" t="s">
        <v>10</v>
      </c>
      <c r="L139" s="175">
        <v>0</v>
      </c>
      <c r="M139" s="175">
        <v>0</v>
      </c>
      <c r="N139" s="175">
        <v>0</v>
      </c>
      <c r="O139" s="175">
        <v>0</v>
      </c>
      <c r="P139" s="175">
        <v>0</v>
      </c>
      <c r="Q139" s="175">
        <v>0</v>
      </c>
      <c r="R139" s="176">
        <v>0</v>
      </c>
      <c r="S139" s="177">
        <f t="shared" si="65"/>
        <v>0</v>
      </c>
      <c r="U139" s="234" t="s">
        <v>10</v>
      </c>
      <c r="V139" s="226">
        <v>0</v>
      </c>
      <c r="W139" s="226">
        <v>0</v>
      </c>
      <c r="X139" s="226">
        <v>0</v>
      </c>
      <c r="Y139" s="226">
        <v>0</v>
      </c>
      <c r="Z139" s="226">
        <v>0</v>
      </c>
      <c r="AA139" s="226">
        <v>0</v>
      </c>
      <c r="AB139" s="226">
        <v>0</v>
      </c>
      <c r="AC139" s="227">
        <v>0</v>
      </c>
      <c r="AD139" s="228">
        <v>0</v>
      </c>
      <c r="AE139" s="228">
        <v>0</v>
      </c>
      <c r="AF139" s="228">
        <v>0</v>
      </c>
      <c r="AG139" s="228">
        <v>0</v>
      </c>
      <c r="AH139" s="228">
        <v>0</v>
      </c>
      <c r="AI139" s="229">
        <f t="shared" si="66"/>
        <v>0</v>
      </c>
      <c r="AJ139" s="160" t="str">
        <f t="shared" si="67"/>
        <v/>
      </c>
      <c r="BA139" s="160"/>
      <c r="BR139" s="160"/>
      <c r="CG139" s="160"/>
    </row>
    <row r="140" spans="1:85" ht="15">
      <c r="A140" s="178" t="s">
        <v>56</v>
      </c>
      <c r="B140" s="179">
        <v>0</v>
      </c>
      <c r="C140" s="179">
        <v>0</v>
      </c>
      <c r="D140" s="179">
        <v>0</v>
      </c>
      <c r="E140" s="179">
        <v>0</v>
      </c>
      <c r="F140" s="362"/>
      <c r="G140" s="179">
        <v>0</v>
      </c>
      <c r="H140" s="180">
        <v>0</v>
      </c>
      <c r="I140" s="181">
        <f t="shared" si="64"/>
        <v>0</v>
      </c>
      <c r="J140" s="168"/>
      <c r="K140" s="182" t="s">
        <v>56</v>
      </c>
      <c r="L140" s="183">
        <v>0</v>
      </c>
      <c r="M140" s="183">
        <v>0</v>
      </c>
      <c r="N140" s="183">
        <v>0</v>
      </c>
      <c r="O140" s="183">
        <v>0</v>
      </c>
      <c r="P140" s="183">
        <v>0</v>
      </c>
      <c r="Q140" s="183">
        <v>0</v>
      </c>
      <c r="R140" s="184">
        <v>0</v>
      </c>
      <c r="S140" s="185">
        <f t="shared" si="65"/>
        <v>0</v>
      </c>
      <c r="U140" s="230" t="s">
        <v>56</v>
      </c>
      <c r="V140" s="231">
        <v>0</v>
      </c>
      <c r="W140" s="231">
        <v>0</v>
      </c>
      <c r="X140" s="231">
        <v>0</v>
      </c>
      <c r="Y140" s="231">
        <v>0</v>
      </c>
      <c r="Z140" s="231">
        <v>0</v>
      </c>
      <c r="AA140" s="231">
        <v>0</v>
      </c>
      <c r="AB140" s="231">
        <v>0</v>
      </c>
      <c r="AC140" s="232">
        <v>0</v>
      </c>
      <c r="AD140" s="231">
        <v>0</v>
      </c>
      <c r="AE140" s="231">
        <v>0</v>
      </c>
      <c r="AF140" s="231">
        <v>0</v>
      </c>
      <c r="AG140" s="231">
        <v>0</v>
      </c>
      <c r="AH140" s="231">
        <v>0</v>
      </c>
      <c r="AI140" s="233">
        <f t="shared" si="66"/>
        <v>0</v>
      </c>
      <c r="AJ140" s="160" t="str">
        <f t="shared" si="67"/>
        <v/>
      </c>
      <c r="BA140" s="160"/>
      <c r="BR140" s="160"/>
      <c r="CG140" s="160"/>
    </row>
    <row r="141" spans="1:85" ht="15">
      <c r="A141" s="186" t="s">
        <v>16</v>
      </c>
      <c r="B141" s="175">
        <v>6.2966189277530669</v>
      </c>
      <c r="C141" s="175">
        <v>8.1679032677278816</v>
      </c>
      <c r="D141" s="175">
        <v>1.2760525228934247</v>
      </c>
      <c r="E141" s="175">
        <v>0</v>
      </c>
      <c r="F141" s="362"/>
      <c r="G141" s="175">
        <v>0</v>
      </c>
      <c r="H141" s="187">
        <v>0</v>
      </c>
      <c r="I141" s="173">
        <f t="shared" si="64"/>
        <v>15.740574718374374</v>
      </c>
      <c r="J141" s="168"/>
      <c r="K141" s="188" t="s">
        <v>16</v>
      </c>
      <c r="L141" s="175">
        <v>6.2966189277530669</v>
      </c>
      <c r="M141" s="175">
        <v>8.1679032677278816</v>
      </c>
      <c r="N141" s="175">
        <v>1.2760525228934247</v>
      </c>
      <c r="O141" s="175">
        <v>0</v>
      </c>
      <c r="P141" s="175">
        <v>0</v>
      </c>
      <c r="Q141" s="175">
        <v>0</v>
      </c>
      <c r="R141" s="176">
        <v>0</v>
      </c>
      <c r="S141" s="177">
        <f t="shared" si="65"/>
        <v>15.740574718374374</v>
      </c>
      <c r="U141" s="234" t="s">
        <v>16</v>
      </c>
      <c r="V141" s="226">
        <v>6.2966189277530669</v>
      </c>
      <c r="W141" s="226">
        <v>0</v>
      </c>
      <c r="X141" s="226">
        <v>0</v>
      </c>
      <c r="Y141" s="226">
        <v>8.1679032677278816</v>
      </c>
      <c r="Z141" s="226">
        <v>1.2760525228934247</v>
      </c>
      <c r="AA141" s="226">
        <v>0</v>
      </c>
      <c r="AB141" s="226">
        <v>0</v>
      </c>
      <c r="AC141" s="227">
        <v>0</v>
      </c>
      <c r="AD141" s="228">
        <v>0</v>
      </c>
      <c r="AE141" s="228">
        <v>0</v>
      </c>
      <c r="AF141" s="228">
        <v>0</v>
      </c>
      <c r="AG141" s="228">
        <v>0</v>
      </c>
      <c r="AH141" s="228">
        <v>0</v>
      </c>
      <c r="AI141" s="229">
        <f t="shared" si="66"/>
        <v>15.740574718374374</v>
      </c>
      <c r="AJ141" s="160" t="str">
        <f t="shared" si="67"/>
        <v/>
      </c>
      <c r="BA141" s="160"/>
      <c r="BR141" s="160"/>
      <c r="CG141" s="160"/>
    </row>
    <row r="142" spans="1:85" ht="15">
      <c r="A142" s="178" t="s">
        <v>15</v>
      </c>
      <c r="B142" s="179">
        <v>1.7466870065023343E-2</v>
      </c>
      <c r="C142" s="179">
        <v>2.265782743374516E-2</v>
      </c>
      <c r="D142" s="179">
        <v>3.5397796609994816E-3</v>
      </c>
      <c r="E142" s="179">
        <v>0</v>
      </c>
      <c r="F142" s="362"/>
      <c r="G142" s="179">
        <v>0</v>
      </c>
      <c r="H142" s="180">
        <v>0</v>
      </c>
      <c r="I142" s="181">
        <f t="shared" si="64"/>
        <v>4.3664477159767984E-2</v>
      </c>
      <c r="J142" s="168"/>
      <c r="K142" s="182" t="s">
        <v>15</v>
      </c>
      <c r="L142" s="183">
        <v>1.7466870065023343E-2</v>
      </c>
      <c r="M142" s="183">
        <v>2.265782743374516E-2</v>
      </c>
      <c r="N142" s="183">
        <v>3.5397796609994816E-3</v>
      </c>
      <c r="O142" s="183">
        <v>0</v>
      </c>
      <c r="P142" s="183">
        <v>0</v>
      </c>
      <c r="Q142" s="183">
        <v>0</v>
      </c>
      <c r="R142" s="184">
        <v>0</v>
      </c>
      <c r="S142" s="185">
        <f t="shared" si="65"/>
        <v>4.3664477159767984E-2</v>
      </c>
      <c r="U142" s="230" t="s">
        <v>57</v>
      </c>
      <c r="V142" s="231">
        <v>1.7466870065023343E-2</v>
      </c>
      <c r="W142" s="231">
        <v>0</v>
      </c>
      <c r="X142" s="231">
        <v>0</v>
      </c>
      <c r="Y142" s="231">
        <v>2.265782743374516E-2</v>
      </c>
      <c r="Z142" s="231">
        <v>3.5397796609994816E-3</v>
      </c>
      <c r="AA142" s="231">
        <v>0</v>
      </c>
      <c r="AB142" s="231">
        <v>0</v>
      </c>
      <c r="AC142" s="232">
        <v>0</v>
      </c>
      <c r="AD142" s="231">
        <v>0</v>
      </c>
      <c r="AE142" s="231">
        <v>0</v>
      </c>
      <c r="AF142" s="231">
        <v>0</v>
      </c>
      <c r="AG142" s="231">
        <v>0</v>
      </c>
      <c r="AH142" s="231">
        <v>0</v>
      </c>
      <c r="AI142" s="233">
        <f t="shared" si="66"/>
        <v>4.3664477159767984E-2</v>
      </c>
      <c r="AJ142" s="160" t="str">
        <f t="shared" si="67"/>
        <v/>
      </c>
      <c r="BA142" s="160"/>
      <c r="BR142" s="160"/>
      <c r="CG142" s="160"/>
    </row>
    <row r="143" spans="1:85" ht="15">
      <c r="A143" s="186" t="s">
        <v>58</v>
      </c>
      <c r="B143" s="175">
        <v>0</v>
      </c>
      <c r="C143" s="175">
        <v>0</v>
      </c>
      <c r="D143" s="175">
        <v>0</v>
      </c>
      <c r="E143" s="175">
        <v>3.9397811660799954E-2</v>
      </c>
      <c r="F143" s="362"/>
      <c r="G143" s="175">
        <v>0</v>
      </c>
      <c r="H143" s="187">
        <v>0</v>
      </c>
      <c r="I143" s="173">
        <f t="shared" si="64"/>
        <v>3.9397811660799954E-2</v>
      </c>
      <c r="J143" s="168"/>
      <c r="K143" s="188" t="s">
        <v>58</v>
      </c>
      <c r="L143" s="175">
        <v>0</v>
      </c>
      <c r="M143" s="175">
        <v>0</v>
      </c>
      <c r="N143" s="175">
        <v>0</v>
      </c>
      <c r="O143" s="175">
        <v>3.9397811660799954E-2</v>
      </c>
      <c r="P143" s="175">
        <v>6.322651011165922</v>
      </c>
      <c r="Q143" s="175">
        <v>0</v>
      </c>
      <c r="R143" s="176">
        <v>0</v>
      </c>
      <c r="S143" s="177">
        <f t="shared" si="65"/>
        <v>6.362048822826722</v>
      </c>
      <c r="U143" s="234" t="s">
        <v>58</v>
      </c>
      <c r="V143" s="226">
        <v>0</v>
      </c>
      <c r="W143" s="226">
        <v>0</v>
      </c>
      <c r="X143" s="226">
        <v>0</v>
      </c>
      <c r="Y143" s="226">
        <v>0</v>
      </c>
      <c r="Z143" s="226">
        <v>0</v>
      </c>
      <c r="AA143" s="226">
        <v>3.9397811660799954E-2</v>
      </c>
      <c r="AB143" s="226">
        <v>6.322651011165922</v>
      </c>
      <c r="AC143" s="227">
        <v>0</v>
      </c>
      <c r="AD143" s="226">
        <v>0</v>
      </c>
      <c r="AE143" s="226">
        <v>0</v>
      </c>
      <c r="AF143" s="226">
        <v>0</v>
      </c>
      <c r="AG143" s="226">
        <v>0</v>
      </c>
      <c r="AH143" s="226">
        <v>0</v>
      </c>
      <c r="AI143" s="229">
        <f t="shared" si="66"/>
        <v>6.362048822826722</v>
      </c>
      <c r="AJ143" s="160" t="str">
        <f t="shared" si="67"/>
        <v/>
      </c>
      <c r="BA143" s="160"/>
      <c r="BR143" s="160"/>
      <c r="CG143" s="160"/>
    </row>
    <row r="144" spans="1:85" ht="15">
      <c r="A144" s="178" t="s">
        <v>12</v>
      </c>
      <c r="B144" s="179">
        <v>0</v>
      </c>
      <c r="C144" s="179">
        <v>0</v>
      </c>
      <c r="D144" s="179">
        <v>0</v>
      </c>
      <c r="E144" s="179">
        <v>0</v>
      </c>
      <c r="F144" s="362"/>
      <c r="G144" s="179">
        <v>0</v>
      </c>
      <c r="H144" s="180">
        <v>0</v>
      </c>
      <c r="I144" s="181">
        <f t="shared" si="64"/>
        <v>0</v>
      </c>
      <c r="J144" s="168"/>
      <c r="K144" s="182" t="s">
        <v>12</v>
      </c>
      <c r="L144" s="183">
        <v>0</v>
      </c>
      <c r="M144" s="183">
        <v>0</v>
      </c>
      <c r="N144" s="183">
        <v>0</v>
      </c>
      <c r="O144" s="183">
        <v>0</v>
      </c>
      <c r="P144" s="183">
        <v>9.0924668327722294E-2</v>
      </c>
      <c r="Q144" s="183">
        <v>0</v>
      </c>
      <c r="R144" s="184">
        <v>0</v>
      </c>
      <c r="S144" s="185">
        <f t="shared" si="65"/>
        <v>9.0924668327722294E-2</v>
      </c>
      <c r="U144" s="230" t="s">
        <v>12</v>
      </c>
      <c r="V144" s="231">
        <v>0</v>
      </c>
      <c r="W144" s="231">
        <v>0</v>
      </c>
      <c r="X144" s="231">
        <v>0</v>
      </c>
      <c r="Y144" s="231">
        <v>0</v>
      </c>
      <c r="Z144" s="231">
        <v>0</v>
      </c>
      <c r="AA144" s="231">
        <v>0</v>
      </c>
      <c r="AB144" s="231">
        <v>9.0924668327722294E-2</v>
      </c>
      <c r="AC144" s="232">
        <v>0</v>
      </c>
      <c r="AD144" s="231">
        <v>0</v>
      </c>
      <c r="AE144" s="231">
        <v>0</v>
      </c>
      <c r="AF144" s="231">
        <v>0</v>
      </c>
      <c r="AG144" s="231">
        <v>0</v>
      </c>
      <c r="AH144" s="231">
        <v>0</v>
      </c>
      <c r="AI144" s="233">
        <f t="shared" si="66"/>
        <v>9.0924668327722294E-2</v>
      </c>
      <c r="AJ144" s="160" t="str">
        <f t="shared" si="67"/>
        <v/>
      </c>
      <c r="BA144" s="160"/>
      <c r="BR144" s="160"/>
      <c r="CG144" s="160"/>
    </row>
    <row r="145" spans="1:85" ht="15">
      <c r="A145" s="186" t="s">
        <v>59</v>
      </c>
      <c r="B145" s="175">
        <v>0</v>
      </c>
      <c r="C145" s="175">
        <v>0</v>
      </c>
      <c r="D145" s="175">
        <v>0</v>
      </c>
      <c r="E145" s="175">
        <v>0</v>
      </c>
      <c r="F145" s="362"/>
      <c r="G145" s="175">
        <v>0</v>
      </c>
      <c r="H145" s="187">
        <v>0</v>
      </c>
      <c r="I145" s="173">
        <f t="shared" si="64"/>
        <v>0</v>
      </c>
      <c r="J145" s="168"/>
      <c r="K145" s="188" t="s">
        <v>59</v>
      </c>
      <c r="L145" s="175">
        <v>0</v>
      </c>
      <c r="M145" s="175">
        <v>0</v>
      </c>
      <c r="N145" s="175">
        <v>0</v>
      </c>
      <c r="O145" s="175">
        <v>0</v>
      </c>
      <c r="P145" s="175">
        <v>0</v>
      </c>
      <c r="Q145" s="175">
        <v>0</v>
      </c>
      <c r="R145" s="176">
        <v>0</v>
      </c>
      <c r="S145" s="177">
        <f t="shared" si="65"/>
        <v>0</v>
      </c>
      <c r="U145" s="234" t="s">
        <v>59</v>
      </c>
      <c r="V145" s="226">
        <v>0</v>
      </c>
      <c r="W145" s="226">
        <v>0</v>
      </c>
      <c r="X145" s="226">
        <v>0</v>
      </c>
      <c r="Y145" s="226">
        <v>0</v>
      </c>
      <c r="Z145" s="226">
        <v>0</v>
      </c>
      <c r="AA145" s="226">
        <v>0</v>
      </c>
      <c r="AB145" s="226">
        <v>0</v>
      </c>
      <c r="AC145" s="227">
        <v>0</v>
      </c>
      <c r="AD145" s="226">
        <v>0</v>
      </c>
      <c r="AE145" s="226">
        <v>0</v>
      </c>
      <c r="AF145" s="226">
        <v>0</v>
      </c>
      <c r="AG145" s="226">
        <v>0</v>
      </c>
      <c r="AH145" s="226">
        <v>0</v>
      </c>
      <c r="AI145" s="229">
        <f t="shared" si="66"/>
        <v>0</v>
      </c>
      <c r="AJ145" s="160" t="str">
        <f t="shared" si="67"/>
        <v/>
      </c>
      <c r="BA145" s="160"/>
      <c r="BR145" s="160"/>
      <c r="CG145" s="160"/>
    </row>
    <row r="146" spans="1:85" ht="15">
      <c r="A146" s="178" t="s">
        <v>17</v>
      </c>
      <c r="B146" s="179">
        <v>0.41740486801048232</v>
      </c>
      <c r="C146" s="179">
        <v>4.1740486801048124E-2</v>
      </c>
      <c r="D146" s="179">
        <v>0.54262632841362668</v>
      </c>
      <c r="E146" s="179">
        <v>1.6696194720418386E-2</v>
      </c>
      <c r="F146" s="362"/>
      <c r="G146" s="179">
        <v>0</v>
      </c>
      <c r="H146" s="180">
        <v>0</v>
      </c>
      <c r="I146" s="181">
        <f t="shared" si="64"/>
        <v>1.0184678779455754</v>
      </c>
      <c r="J146" s="168"/>
      <c r="K146" s="182" t="s">
        <v>17</v>
      </c>
      <c r="L146" s="183">
        <v>0.41740486801048232</v>
      </c>
      <c r="M146" s="183">
        <v>4.1740486801048124E-2</v>
      </c>
      <c r="N146" s="183">
        <v>0.54262632841362668</v>
      </c>
      <c r="O146" s="183">
        <v>1.6696194720418386E-2</v>
      </c>
      <c r="P146" s="183">
        <v>4.0721311475409784E-2</v>
      </c>
      <c r="Q146" s="183">
        <v>0</v>
      </c>
      <c r="R146" s="184">
        <v>0</v>
      </c>
      <c r="S146" s="185">
        <f t="shared" si="65"/>
        <v>1.0591891894209851</v>
      </c>
      <c r="U146" s="230" t="s">
        <v>17</v>
      </c>
      <c r="V146" s="231">
        <v>0.41740486801048232</v>
      </c>
      <c r="W146" s="231">
        <v>0</v>
      </c>
      <c r="X146" s="231">
        <v>0</v>
      </c>
      <c r="Y146" s="231">
        <v>4.1740486801048124E-2</v>
      </c>
      <c r="Z146" s="231">
        <v>0.54262632841362668</v>
      </c>
      <c r="AA146" s="231">
        <v>0</v>
      </c>
      <c r="AB146" s="231">
        <v>4.0721311475409784E-2</v>
      </c>
      <c r="AC146" s="232">
        <v>1.6696194720418386E-2</v>
      </c>
      <c r="AD146" s="231">
        <v>0</v>
      </c>
      <c r="AE146" s="231">
        <v>0</v>
      </c>
      <c r="AF146" s="231">
        <v>0</v>
      </c>
      <c r="AG146" s="231">
        <v>0</v>
      </c>
      <c r="AH146" s="231">
        <v>1.6696194720418386E-2</v>
      </c>
      <c r="AI146" s="233">
        <f t="shared" si="66"/>
        <v>1.0591891894209851</v>
      </c>
      <c r="AJ146" s="160" t="str">
        <f t="shared" si="67"/>
        <v/>
      </c>
      <c r="BA146" s="160"/>
      <c r="BR146" s="160"/>
      <c r="CG146" s="160"/>
    </row>
    <row r="147" spans="1:85" ht="15">
      <c r="A147" s="186" t="s">
        <v>139</v>
      </c>
      <c r="B147" s="175">
        <v>76.156889790160406</v>
      </c>
      <c r="C147" s="175">
        <v>484.07740220194597</v>
      </c>
      <c r="D147" s="175">
        <v>41.686520869458903</v>
      </c>
      <c r="E147" s="175">
        <v>0</v>
      </c>
      <c r="F147" s="362"/>
      <c r="G147" s="175">
        <v>0</v>
      </c>
      <c r="H147" s="187">
        <v>0</v>
      </c>
      <c r="I147" s="173">
        <f t="shared" si="64"/>
        <v>601.92081286156531</v>
      </c>
      <c r="J147" s="168"/>
      <c r="K147" s="188" t="s">
        <v>139</v>
      </c>
      <c r="L147" s="175">
        <v>76.156889790160406</v>
      </c>
      <c r="M147" s="175">
        <v>484.07740220194597</v>
      </c>
      <c r="N147" s="175">
        <v>41.686520869458903</v>
      </c>
      <c r="O147" s="175">
        <v>0</v>
      </c>
      <c r="P147" s="175">
        <v>0</v>
      </c>
      <c r="Q147" s="175">
        <v>0</v>
      </c>
      <c r="R147" s="176">
        <v>0</v>
      </c>
      <c r="S147" s="177">
        <f t="shared" si="65"/>
        <v>601.92081286156531</v>
      </c>
      <c r="U147" s="234" t="s">
        <v>139</v>
      </c>
      <c r="V147" s="226">
        <v>71.72538075073831</v>
      </c>
      <c r="W147" s="226">
        <v>0.36956829204823927</v>
      </c>
      <c r="X147" s="226">
        <v>0</v>
      </c>
      <c r="Y147" s="226">
        <v>484.07740220194597</v>
      </c>
      <c r="Z147" s="226">
        <v>41.662685520330058</v>
      </c>
      <c r="AA147" s="226">
        <v>0</v>
      </c>
      <c r="AB147" s="226">
        <v>0</v>
      </c>
      <c r="AC147" s="227">
        <v>4.0857760965026975</v>
      </c>
      <c r="AD147" s="226">
        <v>4.0619407473738525</v>
      </c>
      <c r="AE147" s="226">
        <v>0</v>
      </c>
      <c r="AF147" s="226">
        <v>0</v>
      </c>
      <c r="AG147" s="226">
        <v>2.3835349128844094E-2</v>
      </c>
      <c r="AH147" s="226">
        <v>0</v>
      </c>
      <c r="AI147" s="229">
        <f t="shared" si="66"/>
        <v>601.92081286156531</v>
      </c>
      <c r="AJ147" s="160" t="str">
        <f t="shared" si="67"/>
        <v/>
      </c>
      <c r="BA147" s="160"/>
      <c r="BR147" s="160"/>
      <c r="CG147" s="160"/>
    </row>
    <row r="148" spans="1:85" ht="15">
      <c r="A148" s="178" t="s">
        <v>25</v>
      </c>
      <c r="B148" s="179">
        <v>10.380491889831687</v>
      </c>
      <c r="C148" s="179">
        <v>1.4521932895707168</v>
      </c>
      <c r="D148" s="179">
        <v>79.948537519690802</v>
      </c>
      <c r="E148" s="179">
        <v>302.02223252142585</v>
      </c>
      <c r="F148" s="362"/>
      <c r="G148" s="179">
        <v>23.330148441898064</v>
      </c>
      <c r="H148" s="180">
        <v>0</v>
      </c>
      <c r="I148" s="181">
        <f t="shared" si="64"/>
        <v>417.1336036624171</v>
      </c>
      <c r="J148" s="168"/>
      <c r="K148" s="182" t="s">
        <v>25</v>
      </c>
      <c r="L148" s="183">
        <v>10.380491889831687</v>
      </c>
      <c r="M148" s="183">
        <v>1.4521932895707168</v>
      </c>
      <c r="N148" s="183">
        <v>79.948537519690802</v>
      </c>
      <c r="O148" s="183">
        <v>302.02223252142585</v>
      </c>
      <c r="P148" s="183">
        <v>1.0818876985963482E-3</v>
      </c>
      <c r="Q148" s="183">
        <v>23.330148441898064</v>
      </c>
      <c r="R148" s="184">
        <v>0</v>
      </c>
      <c r="S148" s="185">
        <f t="shared" si="65"/>
        <v>417.13468555011571</v>
      </c>
      <c r="U148" s="230" t="s">
        <v>25</v>
      </c>
      <c r="V148" s="231">
        <v>0.27923137119803798</v>
      </c>
      <c r="W148" s="231">
        <v>10.101260518633648</v>
      </c>
      <c r="X148" s="231">
        <v>23.330148441898064</v>
      </c>
      <c r="Y148" s="231">
        <v>1.4521932895707168</v>
      </c>
      <c r="Z148" s="231">
        <v>79.948537519690802</v>
      </c>
      <c r="AA148" s="231">
        <v>301.65121439345148</v>
      </c>
      <c r="AB148" s="231">
        <v>1.0818876985963482E-3</v>
      </c>
      <c r="AC148" s="232">
        <v>0.37101812797436107</v>
      </c>
      <c r="AD148" s="231">
        <v>0</v>
      </c>
      <c r="AE148" s="231">
        <v>0.37040690152151851</v>
      </c>
      <c r="AF148" s="231">
        <v>0</v>
      </c>
      <c r="AG148" s="231">
        <v>0</v>
      </c>
      <c r="AH148" s="231">
        <v>6.1122645284256822E-4</v>
      </c>
      <c r="AI148" s="233">
        <f t="shared" si="66"/>
        <v>417.13468555011571</v>
      </c>
      <c r="AJ148" s="160" t="str">
        <f t="shared" si="67"/>
        <v/>
      </c>
      <c r="BA148" s="160"/>
      <c r="BR148" s="160"/>
      <c r="CG148" s="160"/>
    </row>
    <row r="149" spans="1:85" ht="15">
      <c r="A149" s="186" t="s">
        <v>24</v>
      </c>
      <c r="B149" s="175">
        <v>31.362099580358723</v>
      </c>
      <c r="C149" s="175">
        <v>117.05051388091697</v>
      </c>
      <c r="D149" s="175">
        <v>33.541286754531455</v>
      </c>
      <c r="E149" s="175">
        <v>0</v>
      </c>
      <c r="F149" s="362"/>
      <c r="G149" s="175">
        <v>0</v>
      </c>
      <c r="H149" s="187">
        <v>0</v>
      </c>
      <c r="I149" s="173">
        <f t="shared" si="64"/>
        <v>181.95390021580715</v>
      </c>
      <c r="J149" s="168"/>
      <c r="K149" s="188" t="s">
        <v>24</v>
      </c>
      <c r="L149" s="175">
        <v>31.362099580358723</v>
      </c>
      <c r="M149" s="175">
        <v>117.05051388091697</v>
      </c>
      <c r="N149" s="175">
        <v>33.541286754531455</v>
      </c>
      <c r="O149" s="175">
        <v>0</v>
      </c>
      <c r="P149" s="175">
        <v>0</v>
      </c>
      <c r="Q149" s="175">
        <v>0</v>
      </c>
      <c r="R149" s="176">
        <v>0</v>
      </c>
      <c r="S149" s="177">
        <f t="shared" si="65"/>
        <v>181.95390021580715</v>
      </c>
      <c r="U149" s="234" t="s">
        <v>24</v>
      </c>
      <c r="V149" s="226">
        <v>30.921727847621639</v>
      </c>
      <c r="W149" s="226">
        <v>0</v>
      </c>
      <c r="X149" s="226">
        <v>0</v>
      </c>
      <c r="Y149" s="226">
        <v>117.05051388091697</v>
      </c>
      <c r="Z149" s="226">
        <v>33.541286754531455</v>
      </c>
      <c r="AA149" s="226">
        <v>0</v>
      </c>
      <c r="AB149" s="226">
        <v>0</v>
      </c>
      <c r="AC149" s="227">
        <v>0.4403717327370828</v>
      </c>
      <c r="AD149" s="226">
        <v>0.4403717327370828</v>
      </c>
      <c r="AE149" s="226">
        <v>0</v>
      </c>
      <c r="AF149" s="226">
        <v>0</v>
      </c>
      <c r="AG149" s="226">
        <v>0</v>
      </c>
      <c r="AH149" s="226">
        <v>0</v>
      </c>
      <c r="AI149" s="229">
        <f t="shared" si="66"/>
        <v>181.95390021580715</v>
      </c>
      <c r="AJ149" s="160" t="str">
        <f t="shared" si="67"/>
        <v/>
      </c>
      <c r="BA149" s="160"/>
      <c r="BR149" s="160"/>
      <c r="CG149" s="160"/>
    </row>
    <row r="150" spans="1:85" ht="15">
      <c r="A150" s="178" t="s">
        <v>60</v>
      </c>
      <c r="B150" s="179">
        <v>0</v>
      </c>
      <c r="C150" s="179">
        <v>0</v>
      </c>
      <c r="D150" s="179">
        <v>0</v>
      </c>
      <c r="E150" s="179">
        <v>0</v>
      </c>
      <c r="F150" s="362"/>
      <c r="G150" s="179">
        <v>0</v>
      </c>
      <c r="H150" s="180">
        <v>0</v>
      </c>
      <c r="I150" s="181">
        <f t="shared" si="64"/>
        <v>0</v>
      </c>
      <c r="J150" s="168"/>
      <c r="K150" s="182" t="s">
        <v>60</v>
      </c>
      <c r="L150" s="183">
        <v>0</v>
      </c>
      <c r="M150" s="183">
        <v>0</v>
      </c>
      <c r="N150" s="183">
        <v>0</v>
      </c>
      <c r="O150" s="183">
        <v>0</v>
      </c>
      <c r="P150" s="183">
        <v>0</v>
      </c>
      <c r="Q150" s="183">
        <v>0</v>
      </c>
      <c r="R150" s="184">
        <v>0</v>
      </c>
      <c r="S150" s="185">
        <f t="shared" si="65"/>
        <v>0</v>
      </c>
      <c r="U150" s="230" t="s">
        <v>60</v>
      </c>
      <c r="V150" s="231">
        <v>0</v>
      </c>
      <c r="W150" s="231">
        <v>0</v>
      </c>
      <c r="X150" s="231">
        <v>0</v>
      </c>
      <c r="Y150" s="231">
        <v>0</v>
      </c>
      <c r="Z150" s="231">
        <v>0</v>
      </c>
      <c r="AA150" s="231">
        <v>0</v>
      </c>
      <c r="AB150" s="231">
        <v>0</v>
      </c>
      <c r="AC150" s="232">
        <v>0</v>
      </c>
      <c r="AD150" s="231">
        <v>0</v>
      </c>
      <c r="AE150" s="231">
        <v>0</v>
      </c>
      <c r="AF150" s="231">
        <v>0</v>
      </c>
      <c r="AG150" s="231">
        <v>0</v>
      </c>
      <c r="AH150" s="231">
        <v>0</v>
      </c>
      <c r="AI150" s="233">
        <f t="shared" si="66"/>
        <v>0</v>
      </c>
      <c r="AJ150" s="160" t="str">
        <f t="shared" si="67"/>
        <v/>
      </c>
      <c r="BA150" s="160"/>
      <c r="BR150" s="160"/>
      <c r="CG150" s="160"/>
    </row>
    <row r="151" spans="1:85" ht="15">
      <c r="A151" s="186" t="s">
        <v>22</v>
      </c>
      <c r="B151" s="175">
        <v>0</v>
      </c>
      <c r="C151" s="175">
        <v>81.503508065112143</v>
      </c>
      <c r="D151" s="175">
        <v>0</v>
      </c>
      <c r="E151" s="175">
        <v>0</v>
      </c>
      <c r="F151" s="362"/>
      <c r="G151" s="175">
        <v>0</v>
      </c>
      <c r="H151" s="187">
        <v>0</v>
      </c>
      <c r="I151" s="173">
        <f t="shared" si="64"/>
        <v>81.503508065112143</v>
      </c>
      <c r="J151" s="168"/>
      <c r="K151" s="188" t="s">
        <v>22</v>
      </c>
      <c r="L151" s="175">
        <v>0</v>
      </c>
      <c r="M151" s="175">
        <v>81.503508065112143</v>
      </c>
      <c r="N151" s="175">
        <v>0</v>
      </c>
      <c r="O151" s="175">
        <v>0</v>
      </c>
      <c r="P151" s="175">
        <v>0.35183769090246769</v>
      </c>
      <c r="Q151" s="175">
        <v>0</v>
      </c>
      <c r="R151" s="176">
        <v>0</v>
      </c>
      <c r="S151" s="177">
        <f t="shared" si="65"/>
        <v>81.855345756014614</v>
      </c>
      <c r="U151" s="234" t="s">
        <v>22</v>
      </c>
      <c r="V151" s="226">
        <v>0</v>
      </c>
      <c r="W151" s="226">
        <v>0</v>
      </c>
      <c r="X151" s="226">
        <v>0</v>
      </c>
      <c r="Y151" s="226">
        <v>81.503508065112143</v>
      </c>
      <c r="Z151" s="226">
        <v>0</v>
      </c>
      <c r="AA151" s="226">
        <v>0</v>
      </c>
      <c r="AB151" s="226">
        <v>0.35183769090246769</v>
      </c>
      <c r="AC151" s="227">
        <v>0</v>
      </c>
      <c r="AD151" s="226">
        <v>0</v>
      </c>
      <c r="AE151" s="226">
        <v>0</v>
      </c>
      <c r="AF151" s="226">
        <v>0</v>
      </c>
      <c r="AG151" s="226">
        <v>0</v>
      </c>
      <c r="AH151" s="226">
        <v>0</v>
      </c>
      <c r="AI151" s="229">
        <f t="shared" si="66"/>
        <v>81.855345756014614</v>
      </c>
      <c r="AJ151" s="160" t="str">
        <f t="shared" si="67"/>
        <v/>
      </c>
      <c r="BA151" s="160"/>
      <c r="BR151" s="160"/>
      <c r="CG151" s="160"/>
    </row>
    <row r="152" spans="1:85" ht="15">
      <c r="A152" s="178" t="s">
        <v>21</v>
      </c>
      <c r="B152" s="179">
        <v>0</v>
      </c>
      <c r="C152" s="179">
        <v>0</v>
      </c>
      <c r="D152" s="179">
        <v>0</v>
      </c>
      <c r="E152" s="179">
        <v>0</v>
      </c>
      <c r="F152" s="362"/>
      <c r="G152" s="179">
        <v>0</v>
      </c>
      <c r="H152" s="180">
        <v>0</v>
      </c>
      <c r="I152" s="181">
        <f t="shared" si="64"/>
        <v>0</v>
      </c>
      <c r="J152" s="168"/>
      <c r="K152" s="182" t="s">
        <v>21</v>
      </c>
      <c r="L152" s="183">
        <v>0</v>
      </c>
      <c r="M152" s="183">
        <v>0</v>
      </c>
      <c r="N152" s="183">
        <v>0</v>
      </c>
      <c r="O152" s="183">
        <v>0</v>
      </c>
      <c r="P152" s="183">
        <v>0</v>
      </c>
      <c r="Q152" s="183">
        <v>0</v>
      </c>
      <c r="R152" s="184">
        <v>0</v>
      </c>
      <c r="S152" s="185">
        <f t="shared" si="65"/>
        <v>0</v>
      </c>
      <c r="U152" s="230" t="s">
        <v>61</v>
      </c>
      <c r="V152" s="231">
        <v>0</v>
      </c>
      <c r="W152" s="231">
        <v>0</v>
      </c>
      <c r="X152" s="231">
        <v>0</v>
      </c>
      <c r="Y152" s="231">
        <v>0</v>
      </c>
      <c r="Z152" s="231">
        <v>0</v>
      </c>
      <c r="AA152" s="231">
        <v>0</v>
      </c>
      <c r="AB152" s="231">
        <v>0</v>
      </c>
      <c r="AC152" s="232">
        <v>0</v>
      </c>
      <c r="AD152" s="231">
        <v>0</v>
      </c>
      <c r="AE152" s="231">
        <v>0</v>
      </c>
      <c r="AF152" s="231">
        <v>0</v>
      </c>
      <c r="AG152" s="231">
        <v>0</v>
      </c>
      <c r="AH152" s="231">
        <v>0</v>
      </c>
      <c r="AI152" s="233">
        <f t="shared" si="66"/>
        <v>0</v>
      </c>
      <c r="AJ152" s="160" t="str">
        <f t="shared" si="67"/>
        <v/>
      </c>
      <c r="BA152" s="160"/>
      <c r="BR152" s="160"/>
      <c r="CG152" s="160"/>
    </row>
    <row r="153" spans="1:85" ht="15">
      <c r="A153" s="189" t="s">
        <v>64</v>
      </c>
      <c r="B153" s="175">
        <v>4.5955761490627037E-2</v>
      </c>
      <c r="C153" s="175">
        <v>0</v>
      </c>
      <c r="D153" s="175">
        <v>0</v>
      </c>
      <c r="E153" s="175">
        <v>0</v>
      </c>
      <c r="F153" s="362"/>
      <c r="G153" s="175">
        <v>0</v>
      </c>
      <c r="H153" s="187">
        <v>0</v>
      </c>
      <c r="I153" s="173">
        <f t="shared" si="64"/>
        <v>4.5955761490627037E-2</v>
      </c>
      <c r="J153" s="168"/>
      <c r="K153" s="190" t="s">
        <v>64</v>
      </c>
      <c r="L153" s="175">
        <v>4.5955761490627037E-2</v>
      </c>
      <c r="M153" s="175">
        <v>0</v>
      </c>
      <c r="N153" s="175">
        <v>0</v>
      </c>
      <c r="O153" s="175">
        <v>0</v>
      </c>
      <c r="P153" s="175">
        <v>0</v>
      </c>
      <c r="Q153" s="175">
        <v>0</v>
      </c>
      <c r="R153" s="176">
        <v>0</v>
      </c>
      <c r="S153" s="177">
        <f t="shared" si="65"/>
        <v>4.5955761490627037E-2</v>
      </c>
      <c r="U153" s="235" t="s">
        <v>62</v>
      </c>
      <c r="V153" s="226">
        <v>4.5955761490627037E-2</v>
      </c>
      <c r="W153" s="226">
        <v>0</v>
      </c>
      <c r="X153" s="226">
        <v>0</v>
      </c>
      <c r="Y153" s="226">
        <v>0</v>
      </c>
      <c r="Z153" s="226">
        <v>0</v>
      </c>
      <c r="AA153" s="226">
        <v>0</v>
      </c>
      <c r="AB153" s="226">
        <v>0</v>
      </c>
      <c r="AC153" s="227">
        <v>0</v>
      </c>
      <c r="AD153" s="228">
        <v>0</v>
      </c>
      <c r="AE153" s="228">
        <v>0</v>
      </c>
      <c r="AF153" s="228">
        <v>0</v>
      </c>
      <c r="AG153" s="228">
        <v>0</v>
      </c>
      <c r="AH153" s="228">
        <v>0</v>
      </c>
      <c r="AI153" s="229">
        <f t="shared" si="66"/>
        <v>4.5955761490627037E-2</v>
      </c>
      <c r="AJ153" s="160" t="str">
        <f t="shared" si="67"/>
        <v/>
      </c>
      <c r="BA153" s="160"/>
      <c r="BR153" s="160"/>
      <c r="CG153" s="160"/>
    </row>
    <row r="154" spans="1:85">
      <c r="A154" s="191" t="s">
        <v>23</v>
      </c>
      <c r="B154" s="192">
        <v>4.5955761490627037E-2</v>
      </c>
      <c r="C154" s="192">
        <v>0</v>
      </c>
      <c r="D154" s="192">
        <v>0</v>
      </c>
      <c r="E154" s="192">
        <v>0</v>
      </c>
      <c r="F154" s="362"/>
      <c r="G154" s="192">
        <v>0</v>
      </c>
      <c r="H154" s="193">
        <v>0</v>
      </c>
      <c r="I154" s="194">
        <f t="shared" si="64"/>
        <v>4.5955761490627037E-2</v>
      </c>
      <c r="J154" s="168"/>
      <c r="K154" s="195" t="s">
        <v>23</v>
      </c>
      <c r="L154" s="196">
        <v>4.5955761490627037E-2</v>
      </c>
      <c r="M154" s="196">
        <v>0</v>
      </c>
      <c r="N154" s="196">
        <v>0</v>
      </c>
      <c r="O154" s="196">
        <v>0</v>
      </c>
      <c r="P154" s="196">
        <v>0</v>
      </c>
      <c r="Q154" s="196">
        <v>0</v>
      </c>
      <c r="R154" s="197">
        <v>0</v>
      </c>
      <c r="S154" s="198">
        <f t="shared" si="65"/>
        <v>4.5955761490627037E-2</v>
      </c>
      <c r="U154" s="236" t="s">
        <v>66</v>
      </c>
      <c r="V154" s="237">
        <v>4.5955761490627037E-2</v>
      </c>
      <c r="W154" s="237">
        <v>0</v>
      </c>
      <c r="X154" s="237">
        <v>0</v>
      </c>
      <c r="Y154" s="237">
        <v>0</v>
      </c>
      <c r="Z154" s="237">
        <v>0</v>
      </c>
      <c r="AA154" s="237">
        <v>0</v>
      </c>
      <c r="AB154" s="237">
        <v>0</v>
      </c>
      <c r="AC154" s="237">
        <v>0</v>
      </c>
      <c r="AD154" s="237">
        <v>0</v>
      </c>
      <c r="AE154" s="237">
        <v>0</v>
      </c>
      <c r="AF154" s="237">
        <v>0</v>
      </c>
      <c r="AG154" s="237">
        <v>0</v>
      </c>
      <c r="AH154" s="125">
        <v>0</v>
      </c>
      <c r="AI154" s="238">
        <f t="shared" si="66"/>
        <v>4.5955761490627037E-2</v>
      </c>
      <c r="AJ154" s="160" t="str">
        <f t="shared" si="67"/>
        <v/>
      </c>
      <c r="BA154" s="160"/>
      <c r="BR154" s="160"/>
      <c r="CG154" s="160"/>
    </row>
    <row r="155" spans="1:85">
      <c r="A155" s="199" t="s">
        <v>19</v>
      </c>
      <c r="B155" s="200">
        <v>0</v>
      </c>
      <c r="C155" s="200">
        <v>0</v>
      </c>
      <c r="D155" s="200">
        <v>0</v>
      </c>
      <c r="E155" s="200">
        <v>0</v>
      </c>
      <c r="F155" s="362"/>
      <c r="G155" s="200">
        <v>0</v>
      </c>
      <c r="H155" s="201">
        <v>0</v>
      </c>
      <c r="I155" s="202">
        <f t="shared" si="64"/>
        <v>0</v>
      </c>
      <c r="J155" s="168"/>
      <c r="K155" s="203" t="s">
        <v>19</v>
      </c>
      <c r="L155" s="200">
        <v>0</v>
      </c>
      <c r="M155" s="200">
        <v>0</v>
      </c>
      <c r="N155" s="200">
        <v>0</v>
      </c>
      <c r="O155" s="200">
        <v>0</v>
      </c>
      <c r="P155" s="200">
        <v>0</v>
      </c>
      <c r="Q155" s="200">
        <v>0</v>
      </c>
      <c r="R155" s="204">
        <v>0</v>
      </c>
      <c r="S155" s="205">
        <f t="shared" si="65"/>
        <v>0</v>
      </c>
      <c r="U155" s="239" t="s">
        <v>19</v>
      </c>
      <c r="V155" s="240">
        <v>0</v>
      </c>
      <c r="W155" s="240">
        <v>0</v>
      </c>
      <c r="X155" s="240">
        <v>0</v>
      </c>
      <c r="Y155" s="240">
        <v>0</v>
      </c>
      <c r="Z155" s="240">
        <v>0</v>
      </c>
      <c r="AA155" s="240">
        <v>0</v>
      </c>
      <c r="AB155" s="240">
        <v>0</v>
      </c>
      <c r="AC155" s="240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2">
        <f t="shared" si="66"/>
        <v>0</v>
      </c>
      <c r="AJ155" s="160" t="str">
        <f t="shared" si="67"/>
        <v/>
      </c>
      <c r="BA155" s="160"/>
      <c r="BR155" s="160"/>
      <c r="CG155" s="160"/>
    </row>
    <row r="156" spans="1:85">
      <c r="A156" s="191" t="s">
        <v>20</v>
      </c>
      <c r="B156" s="192">
        <v>0</v>
      </c>
      <c r="C156" s="192">
        <v>0</v>
      </c>
      <c r="D156" s="192">
        <v>0</v>
      </c>
      <c r="E156" s="192">
        <v>0</v>
      </c>
      <c r="F156" s="362"/>
      <c r="G156" s="192">
        <v>0</v>
      </c>
      <c r="H156" s="193">
        <v>0</v>
      </c>
      <c r="I156" s="194">
        <f t="shared" si="64"/>
        <v>0</v>
      </c>
      <c r="J156" s="168"/>
      <c r="K156" s="195" t="s">
        <v>20</v>
      </c>
      <c r="L156" s="196">
        <v>0</v>
      </c>
      <c r="M156" s="196">
        <v>0</v>
      </c>
      <c r="N156" s="196">
        <v>0</v>
      </c>
      <c r="O156" s="196">
        <v>0</v>
      </c>
      <c r="P156" s="196">
        <v>0</v>
      </c>
      <c r="Q156" s="196">
        <v>0</v>
      </c>
      <c r="R156" s="197">
        <v>0</v>
      </c>
      <c r="S156" s="198">
        <f t="shared" si="65"/>
        <v>0</v>
      </c>
      <c r="U156" s="236" t="s">
        <v>20</v>
      </c>
      <c r="V156" s="237">
        <v>0</v>
      </c>
      <c r="W156" s="237">
        <v>0</v>
      </c>
      <c r="X156" s="237">
        <v>0</v>
      </c>
      <c r="Y156" s="237">
        <v>0</v>
      </c>
      <c r="Z156" s="237">
        <v>0</v>
      </c>
      <c r="AA156" s="237">
        <v>0</v>
      </c>
      <c r="AB156" s="237">
        <v>0</v>
      </c>
      <c r="AC156" s="237">
        <v>0</v>
      </c>
      <c r="AD156" s="237">
        <v>0</v>
      </c>
      <c r="AE156" s="237">
        <v>0</v>
      </c>
      <c r="AF156" s="237">
        <v>0</v>
      </c>
      <c r="AG156" s="237">
        <v>0</v>
      </c>
      <c r="AH156" s="125">
        <v>0</v>
      </c>
      <c r="AI156" s="238">
        <f t="shared" si="66"/>
        <v>0</v>
      </c>
      <c r="AJ156" s="160" t="str">
        <f t="shared" si="67"/>
        <v/>
      </c>
      <c r="BA156" s="160"/>
      <c r="BR156" s="160"/>
      <c r="CG156" s="160"/>
    </row>
    <row r="157" spans="1:85" ht="15" thickBot="1">
      <c r="A157" s="206" t="s">
        <v>11</v>
      </c>
      <c r="B157" s="207">
        <v>0</v>
      </c>
      <c r="C157" s="207">
        <v>0</v>
      </c>
      <c r="D157" s="207">
        <v>0</v>
      </c>
      <c r="E157" s="207">
        <v>0</v>
      </c>
      <c r="F157" s="363"/>
      <c r="G157" s="207">
        <v>0</v>
      </c>
      <c r="H157" s="208">
        <v>0</v>
      </c>
      <c r="I157" s="209">
        <f t="shared" si="64"/>
        <v>0</v>
      </c>
      <c r="J157" s="168"/>
      <c r="K157" s="210" t="s">
        <v>11</v>
      </c>
      <c r="L157" s="207">
        <v>0</v>
      </c>
      <c r="M157" s="207">
        <v>0</v>
      </c>
      <c r="N157" s="207">
        <v>0</v>
      </c>
      <c r="O157" s="207">
        <v>0</v>
      </c>
      <c r="P157" s="207">
        <v>0</v>
      </c>
      <c r="Q157" s="207">
        <v>0</v>
      </c>
      <c r="R157" s="211">
        <v>0</v>
      </c>
      <c r="S157" s="212">
        <f t="shared" si="65"/>
        <v>0</v>
      </c>
      <c r="U157" s="239" t="s">
        <v>11</v>
      </c>
      <c r="V157" s="240">
        <v>0</v>
      </c>
      <c r="W157" s="240">
        <v>0</v>
      </c>
      <c r="X157" s="240">
        <v>0</v>
      </c>
      <c r="Y157" s="240">
        <v>0</v>
      </c>
      <c r="Z157" s="240">
        <v>0</v>
      </c>
      <c r="AA157" s="240">
        <v>0</v>
      </c>
      <c r="AB157" s="240">
        <v>0</v>
      </c>
      <c r="AC157" s="240">
        <v>0</v>
      </c>
      <c r="AD157" s="241">
        <v>0</v>
      </c>
      <c r="AE157" s="241">
        <v>0</v>
      </c>
      <c r="AF157" s="241">
        <v>0</v>
      </c>
      <c r="AG157" s="241">
        <v>0</v>
      </c>
      <c r="AH157" s="241">
        <v>0</v>
      </c>
      <c r="AI157" s="242">
        <f t="shared" si="66"/>
        <v>0</v>
      </c>
      <c r="AJ157" s="160" t="str">
        <f t="shared" si="67"/>
        <v/>
      </c>
      <c r="BA157" s="160"/>
      <c r="BR157" s="160"/>
      <c r="CG157" s="160"/>
    </row>
    <row r="158" spans="1:85" ht="15">
      <c r="A158" s="213" t="s">
        <v>26</v>
      </c>
      <c r="B158" s="214">
        <f>SUM(B137:B153)</f>
        <v>124.67692768767003</v>
      </c>
      <c r="C158" s="214">
        <f t="shared" ref="C158:I158" si="68">SUM(C137:C153)</f>
        <v>692.31591901950844</v>
      </c>
      <c r="D158" s="214">
        <f t="shared" si="68"/>
        <v>156.9985637746492</v>
      </c>
      <c r="E158" s="214">
        <f t="shared" si="68"/>
        <v>302.07832652780706</v>
      </c>
      <c r="F158" s="214">
        <f t="shared" si="68"/>
        <v>0</v>
      </c>
      <c r="G158" s="214">
        <f t="shared" si="68"/>
        <v>23.330148441898064</v>
      </c>
      <c r="H158" s="216">
        <f t="shared" si="68"/>
        <v>0</v>
      </c>
      <c r="I158" s="173">
        <f t="shared" si="68"/>
        <v>1299.3998854515328</v>
      </c>
      <c r="J158" s="168"/>
      <c r="K158" s="215" t="s">
        <v>26</v>
      </c>
      <c r="L158" s="214">
        <f>SUM(L137:L153)</f>
        <v>124.67692768767003</v>
      </c>
      <c r="M158" s="214">
        <f t="shared" ref="M158:S158" si="69">SUM(M137:M153)</f>
        <v>692.31591901950844</v>
      </c>
      <c r="N158" s="214">
        <f t="shared" si="69"/>
        <v>156.9985637746492</v>
      </c>
      <c r="O158" s="214">
        <f t="shared" si="69"/>
        <v>302.07832652780706</v>
      </c>
      <c r="P158" s="214">
        <f t="shared" si="69"/>
        <v>6.8072165695701177</v>
      </c>
      <c r="Q158" s="214">
        <f t="shared" si="69"/>
        <v>23.330148441898064</v>
      </c>
      <c r="R158" s="216">
        <f t="shared" si="69"/>
        <v>0</v>
      </c>
      <c r="S158" s="217">
        <f t="shared" si="69"/>
        <v>1306.2071020211031</v>
      </c>
      <c r="T158" s="160" t="str">
        <f>IF(ABS(S158-AI158)&gt;0.01,S158-AI158,"")</f>
        <v/>
      </c>
      <c r="U158" s="243" t="s">
        <v>63</v>
      </c>
      <c r="V158" s="244">
        <f>SUM(V137:V153)</f>
        <v>109.70378639687719</v>
      </c>
      <c r="W158" s="244">
        <f t="shared" ref="W158:AH158" si="70">SUM(W137:W153)</f>
        <v>10.470828810681887</v>
      </c>
      <c r="X158" s="244">
        <f t="shared" si="70"/>
        <v>23.330148441898064</v>
      </c>
      <c r="Y158" s="244">
        <f t="shared" si="70"/>
        <v>692.31591901950844</v>
      </c>
      <c r="Z158" s="244">
        <f t="shared" si="70"/>
        <v>156.97472842552037</v>
      </c>
      <c r="AA158" s="244">
        <f t="shared" si="70"/>
        <v>301.6906122051123</v>
      </c>
      <c r="AB158" s="244">
        <f t="shared" si="70"/>
        <v>6.8072165695701177</v>
      </c>
      <c r="AC158" s="244">
        <f t="shared" si="70"/>
        <v>4.9138621519345591</v>
      </c>
      <c r="AD158" s="245">
        <f t="shared" si="70"/>
        <v>4.5023124801109349</v>
      </c>
      <c r="AE158" s="245">
        <f t="shared" si="70"/>
        <v>0.37040690152151851</v>
      </c>
      <c r="AF158" s="245">
        <f t="shared" si="70"/>
        <v>0</v>
      </c>
      <c r="AG158" s="245">
        <f t="shared" si="70"/>
        <v>2.3835349128844094E-2</v>
      </c>
      <c r="AH158" s="245">
        <f t="shared" si="70"/>
        <v>1.7307421173260954E-2</v>
      </c>
      <c r="AI158" s="246">
        <f>SUM(V158:AC158)</f>
        <v>1306.2071020211029</v>
      </c>
      <c r="AJ158" s="160" t="str">
        <f t="shared" si="67"/>
        <v/>
      </c>
      <c r="BA158" s="160"/>
      <c r="BR158" s="160"/>
      <c r="CG158" s="160"/>
    </row>
    <row r="159" spans="1:85" s="23" customFormat="1" ht="15" thickBot="1">
      <c r="A159" s="30" t="s">
        <v>88</v>
      </c>
      <c r="B159" s="47">
        <f>IF($I158=0,"-",B158/$I158)</f>
        <v>9.5949621885910538E-2</v>
      </c>
      <c r="C159" s="47">
        <f t="shared" ref="C159:H159" si="71">IF($I158=0,"-",C158/$I158)</f>
        <v>0.5327966600358236</v>
      </c>
      <c r="D159" s="47">
        <f t="shared" si="71"/>
        <v>0.12082390150441891</v>
      </c>
      <c r="E159" s="47">
        <f t="shared" si="71"/>
        <v>0.23247526024125889</v>
      </c>
      <c r="F159" s="47">
        <f t="shared" si="71"/>
        <v>0</v>
      </c>
      <c r="G159" s="47">
        <f t="shared" si="71"/>
        <v>1.7954556332588096E-2</v>
      </c>
      <c r="H159" s="70">
        <f t="shared" si="71"/>
        <v>0</v>
      </c>
      <c r="I159" s="48">
        <f>SUM(B159:H159)</f>
        <v>1</v>
      </c>
      <c r="J159" s="160"/>
      <c r="K159" s="81" t="s">
        <v>88</v>
      </c>
      <c r="L159" s="98">
        <f t="shared" ref="L159:R159" si="72">IF($S158=0,"-",L158/$S158)</f>
        <v>9.5449586435992106E-2</v>
      </c>
      <c r="M159" s="98">
        <f t="shared" si="72"/>
        <v>0.53002002358453215</v>
      </c>
      <c r="N159" s="98">
        <f t="shared" si="72"/>
        <v>0.12019423530290431</v>
      </c>
      <c r="O159" s="98">
        <f t="shared" si="72"/>
        <v>0.23126372997084399</v>
      </c>
      <c r="P159" s="98">
        <f t="shared" si="72"/>
        <v>5.2114374198680025E-3</v>
      </c>
      <c r="Q159" s="98">
        <f t="shared" si="72"/>
        <v>1.7860987285859317E-2</v>
      </c>
      <c r="R159" s="99">
        <f t="shared" si="72"/>
        <v>0</v>
      </c>
      <c r="S159" s="100">
        <f>SUM(L159:R159)</f>
        <v>0.99999999999999978</v>
      </c>
      <c r="U159" s="110" t="s">
        <v>88</v>
      </c>
      <c r="V159" s="133">
        <f>+V158/$AI158</f>
        <v>8.3986518085173323E-2</v>
      </c>
      <c r="W159" s="133">
        <f t="shared" ref="W159:AH159" si="73">+W158/$AI158</f>
        <v>8.0162087577691967E-3</v>
      </c>
      <c r="X159" s="133">
        <f t="shared" si="73"/>
        <v>1.7860987285859317E-2</v>
      </c>
      <c r="Y159" s="133">
        <f t="shared" si="73"/>
        <v>0.53002002358453226</v>
      </c>
      <c r="Z159" s="133">
        <f t="shared" si="73"/>
        <v>0.12017598754641001</v>
      </c>
      <c r="AA159" s="133">
        <f t="shared" si="73"/>
        <v>0.23096690543046691</v>
      </c>
      <c r="AB159" s="133">
        <f t="shared" si="73"/>
        <v>5.2114374198680034E-3</v>
      </c>
      <c r="AC159" s="133">
        <f t="shared" si="73"/>
        <v>3.7619318899210605E-3</v>
      </c>
      <c r="AD159" s="133">
        <f t="shared" si="73"/>
        <v>3.4468595930495839E-3</v>
      </c>
      <c r="AE159" s="133">
        <f t="shared" si="73"/>
        <v>2.835744048155805E-4</v>
      </c>
      <c r="AF159" s="133">
        <f t="shared" si="73"/>
        <v>0</v>
      </c>
      <c r="AG159" s="133">
        <f t="shared" si="73"/>
        <v>1.8247756494328887E-5</v>
      </c>
      <c r="AH159" s="133">
        <f t="shared" si="73"/>
        <v>1.3250135561566819E-5</v>
      </c>
      <c r="AI159" s="134">
        <f>SUM(V159:AC159)</f>
        <v>1</v>
      </c>
      <c r="AJ159" s="23" t="str">
        <f t="shared" si="67"/>
        <v/>
      </c>
    </row>
    <row r="160" spans="1:85" ht="15" thickBot="1">
      <c r="A160" s="247"/>
      <c r="B160" s="247"/>
      <c r="C160" s="247"/>
      <c r="D160" s="247"/>
      <c r="E160" s="247"/>
      <c r="F160" s="247"/>
      <c r="G160" s="247"/>
      <c r="H160" s="247"/>
      <c r="I160" s="247"/>
      <c r="K160" s="247"/>
      <c r="AI160" s="168"/>
      <c r="BA160" s="160"/>
      <c r="BR160" s="160"/>
      <c r="CG160" s="160"/>
    </row>
    <row r="161" spans="1:85" ht="28.5">
      <c r="A161" s="312" t="s">
        <v>34</v>
      </c>
      <c r="B161" s="164" t="s">
        <v>0</v>
      </c>
      <c r="C161" s="164" t="s">
        <v>1</v>
      </c>
      <c r="D161" s="164" t="s">
        <v>2</v>
      </c>
      <c r="E161" s="164" t="s">
        <v>3</v>
      </c>
      <c r="F161" s="164" t="s">
        <v>27</v>
      </c>
      <c r="G161" s="164" t="s">
        <v>4</v>
      </c>
      <c r="H161" s="164" t="s">
        <v>5</v>
      </c>
      <c r="I161" s="165" t="s">
        <v>6</v>
      </c>
      <c r="K161" s="314" t="s">
        <v>34</v>
      </c>
      <c r="L161" s="166" t="s">
        <v>0</v>
      </c>
      <c r="M161" s="166" t="s">
        <v>1</v>
      </c>
      <c r="N161" s="166" t="s">
        <v>2</v>
      </c>
      <c r="O161" s="166" t="s">
        <v>3</v>
      </c>
      <c r="P161" s="166" t="s">
        <v>27</v>
      </c>
      <c r="Q161" s="166" t="s">
        <v>4</v>
      </c>
      <c r="R161" s="166" t="s">
        <v>5</v>
      </c>
      <c r="S161" s="167" t="s">
        <v>6</v>
      </c>
      <c r="U161" s="316" t="s">
        <v>34</v>
      </c>
      <c r="V161" s="219" t="s">
        <v>74</v>
      </c>
      <c r="W161" s="219" t="s">
        <v>75</v>
      </c>
      <c r="X161" s="219" t="s">
        <v>4</v>
      </c>
      <c r="Y161" s="219" t="s">
        <v>1</v>
      </c>
      <c r="Z161" s="219" t="s">
        <v>2</v>
      </c>
      <c r="AA161" s="219" t="s">
        <v>3</v>
      </c>
      <c r="AB161" s="219" t="s">
        <v>55</v>
      </c>
      <c r="AC161" s="219" t="s">
        <v>68</v>
      </c>
      <c r="AD161" s="220" t="s">
        <v>76</v>
      </c>
      <c r="AE161" s="220" t="s">
        <v>83</v>
      </c>
      <c r="AF161" s="220" t="s">
        <v>77</v>
      </c>
      <c r="AG161" s="220" t="s">
        <v>84</v>
      </c>
      <c r="AH161" s="220" t="s">
        <v>85</v>
      </c>
      <c r="AI161" s="221" t="s">
        <v>63</v>
      </c>
      <c r="BA161" s="160"/>
      <c r="BR161" s="160"/>
      <c r="CG161" s="160"/>
    </row>
    <row r="162" spans="1:85" ht="15">
      <c r="A162" s="313" t="s">
        <v>34</v>
      </c>
      <c r="B162" s="318" t="s">
        <v>69</v>
      </c>
      <c r="C162" s="319"/>
      <c r="D162" s="319"/>
      <c r="E162" s="319"/>
      <c r="F162" s="319"/>
      <c r="G162" s="319"/>
      <c r="H162" s="319"/>
      <c r="I162" s="320"/>
      <c r="K162" s="315" t="s">
        <v>34</v>
      </c>
      <c r="L162" s="321" t="s">
        <v>69</v>
      </c>
      <c r="M162" s="322"/>
      <c r="N162" s="322"/>
      <c r="O162" s="322"/>
      <c r="P162" s="322"/>
      <c r="Q162" s="322"/>
      <c r="R162" s="322"/>
      <c r="S162" s="323"/>
      <c r="U162" s="317" t="s">
        <v>34</v>
      </c>
      <c r="V162" s="324" t="s">
        <v>69</v>
      </c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5"/>
      <c r="BA162" s="160"/>
      <c r="BR162" s="160"/>
      <c r="CG162" s="160"/>
    </row>
    <row r="163" spans="1:85" ht="15">
      <c r="A163" s="170" t="s">
        <v>7</v>
      </c>
      <c r="B163" s="171">
        <v>0</v>
      </c>
      <c r="C163" s="171">
        <v>0</v>
      </c>
      <c r="D163" s="171">
        <v>0</v>
      </c>
      <c r="E163" s="171">
        <v>0</v>
      </c>
      <c r="F163" s="361"/>
      <c r="G163" s="171">
        <v>0</v>
      </c>
      <c r="H163" s="172">
        <v>0</v>
      </c>
      <c r="I163" s="173">
        <f>SUM(B163:H163)</f>
        <v>0</v>
      </c>
      <c r="J163" s="168"/>
      <c r="K163" s="222" t="s">
        <v>7</v>
      </c>
      <c r="L163" s="171">
        <v>0</v>
      </c>
      <c r="M163" s="171">
        <v>0</v>
      </c>
      <c r="N163" s="171">
        <v>0</v>
      </c>
      <c r="O163" s="171">
        <v>0</v>
      </c>
      <c r="P163" s="171">
        <v>0</v>
      </c>
      <c r="Q163" s="171">
        <v>0</v>
      </c>
      <c r="R163" s="223">
        <v>0</v>
      </c>
      <c r="S163" s="224">
        <f>SUM(L163:R163)</f>
        <v>0</v>
      </c>
      <c r="U163" s="225" t="s">
        <v>7</v>
      </c>
      <c r="V163" s="226">
        <v>0</v>
      </c>
      <c r="W163" s="226">
        <v>0</v>
      </c>
      <c r="X163" s="226">
        <v>0</v>
      </c>
      <c r="Y163" s="226">
        <v>0</v>
      </c>
      <c r="Z163" s="226">
        <v>0</v>
      </c>
      <c r="AA163" s="226">
        <v>0</v>
      </c>
      <c r="AB163" s="226">
        <v>0</v>
      </c>
      <c r="AC163" s="227">
        <v>0</v>
      </c>
      <c r="AD163" s="228">
        <v>0</v>
      </c>
      <c r="AE163" s="228">
        <v>0</v>
      </c>
      <c r="AF163" s="228">
        <v>0</v>
      </c>
      <c r="AG163" s="228">
        <v>0</v>
      </c>
      <c r="AH163" s="228">
        <v>0</v>
      </c>
      <c r="AI163" s="229">
        <f>SUM(V163:AC163)</f>
        <v>0</v>
      </c>
      <c r="AJ163" s="160" t="str">
        <f>IF(ABS(S163-AI163)&gt;0.001,S163-AI163,"")</f>
        <v/>
      </c>
      <c r="BA163" s="160"/>
      <c r="BR163" s="160"/>
      <c r="CG163" s="160"/>
    </row>
    <row r="164" spans="1:85" ht="15">
      <c r="A164" s="178" t="s">
        <v>8</v>
      </c>
      <c r="B164" s="179">
        <v>0</v>
      </c>
      <c r="C164" s="179">
        <v>0</v>
      </c>
      <c r="D164" s="179">
        <v>0</v>
      </c>
      <c r="E164" s="179">
        <v>0</v>
      </c>
      <c r="F164" s="362"/>
      <c r="G164" s="179">
        <v>0</v>
      </c>
      <c r="H164" s="180">
        <v>0</v>
      </c>
      <c r="I164" s="181">
        <f t="shared" ref="I164:I183" si="74">SUM(B164:H164)</f>
        <v>0</v>
      </c>
      <c r="J164" s="168"/>
      <c r="K164" s="182" t="s">
        <v>8</v>
      </c>
      <c r="L164" s="183">
        <v>0</v>
      </c>
      <c r="M164" s="183">
        <v>0</v>
      </c>
      <c r="N164" s="183">
        <v>0</v>
      </c>
      <c r="O164" s="183">
        <v>0</v>
      </c>
      <c r="P164" s="183">
        <v>0</v>
      </c>
      <c r="Q164" s="183">
        <v>0</v>
      </c>
      <c r="R164" s="184">
        <v>0</v>
      </c>
      <c r="S164" s="185">
        <f t="shared" ref="S164:S183" si="75">SUM(L164:R164)</f>
        <v>0</v>
      </c>
      <c r="U164" s="230" t="s">
        <v>8</v>
      </c>
      <c r="V164" s="231">
        <v>0</v>
      </c>
      <c r="W164" s="231">
        <v>0</v>
      </c>
      <c r="X164" s="231">
        <v>0</v>
      </c>
      <c r="Y164" s="231">
        <v>0</v>
      </c>
      <c r="Z164" s="231">
        <v>0</v>
      </c>
      <c r="AA164" s="231">
        <v>0</v>
      </c>
      <c r="AB164" s="231">
        <v>0</v>
      </c>
      <c r="AC164" s="232">
        <v>0</v>
      </c>
      <c r="AD164" s="231">
        <v>0</v>
      </c>
      <c r="AE164" s="231">
        <v>0</v>
      </c>
      <c r="AF164" s="231">
        <v>0</v>
      </c>
      <c r="AG164" s="231">
        <v>0</v>
      </c>
      <c r="AH164" s="231">
        <v>0</v>
      </c>
      <c r="AI164" s="233">
        <f t="shared" ref="AI164:AI183" si="76">SUM(V164:AC164)</f>
        <v>0</v>
      </c>
      <c r="AJ164" s="160" t="str">
        <f t="shared" ref="AJ164:AJ185" si="77">IF(ABS(S164-AI164)&gt;0.001,S164-AI164,"")</f>
        <v/>
      </c>
      <c r="BA164" s="160"/>
      <c r="BR164" s="160"/>
      <c r="CG164" s="160"/>
    </row>
    <row r="165" spans="1:85" ht="15">
      <c r="A165" s="186" t="s">
        <v>10</v>
      </c>
      <c r="B165" s="175">
        <v>0</v>
      </c>
      <c r="C165" s="175">
        <v>0</v>
      </c>
      <c r="D165" s="175">
        <v>0</v>
      </c>
      <c r="E165" s="175">
        <v>0</v>
      </c>
      <c r="F165" s="362"/>
      <c r="G165" s="175">
        <v>0</v>
      </c>
      <c r="H165" s="187">
        <v>0</v>
      </c>
      <c r="I165" s="173">
        <f t="shared" si="74"/>
        <v>0</v>
      </c>
      <c r="J165" s="168"/>
      <c r="K165" s="188" t="s">
        <v>10</v>
      </c>
      <c r="L165" s="175">
        <v>0</v>
      </c>
      <c r="M165" s="175">
        <v>0</v>
      </c>
      <c r="N165" s="175">
        <v>0</v>
      </c>
      <c r="O165" s="175">
        <v>0</v>
      </c>
      <c r="P165" s="175">
        <v>0</v>
      </c>
      <c r="Q165" s="175">
        <v>0</v>
      </c>
      <c r="R165" s="176">
        <v>0</v>
      </c>
      <c r="S165" s="177">
        <f t="shared" si="75"/>
        <v>0</v>
      </c>
      <c r="U165" s="234" t="s">
        <v>10</v>
      </c>
      <c r="V165" s="226">
        <v>0</v>
      </c>
      <c r="W165" s="226">
        <v>0</v>
      </c>
      <c r="X165" s="226">
        <v>0</v>
      </c>
      <c r="Y165" s="226">
        <v>0</v>
      </c>
      <c r="Z165" s="226">
        <v>0</v>
      </c>
      <c r="AA165" s="226">
        <v>0</v>
      </c>
      <c r="AB165" s="226">
        <v>0</v>
      </c>
      <c r="AC165" s="227">
        <v>0</v>
      </c>
      <c r="AD165" s="228">
        <v>0</v>
      </c>
      <c r="AE165" s="228">
        <v>0</v>
      </c>
      <c r="AF165" s="228">
        <v>0</v>
      </c>
      <c r="AG165" s="228">
        <v>0</v>
      </c>
      <c r="AH165" s="228">
        <v>0</v>
      </c>
      <c r="AI165" s="229">
        <f t="shared" si="76"/>
        <v>0</v>
      </c>
      <c r="AJ165" s="160" t="str">
        <f t="shared" si="77"/>
        <v/>
      </c>
      <c r="BA165" s="160"/>
      <c r="BR165" s="160"/>
      <c r="CG165" s="160"/>
    </row>
    <row r="166" spans="1:85" ht="15">
      <c r="A166" s="178" t="s">
        <v>56</v>
      </c>
      <c r="B166" s="179">
        <v>0</v>
      </c>
      <c r="C166" s="179">
        <v>0</v>
      </c>
      <c r="D166" s="179">
        <v>0</v>
      </c>
      <c r="E166" s="179">
        <v>0</v>
      </c>
      <c r="F166" s="362"/>
      <c r="G166" s="179">
        <v>0</v>
      </c>
      <c r="H166" s="180">
        <v>0</v>
      </c>
      <c r="I166" s="181">
        <f t="shared" si="74"/>
        <v>0</v>
      </c>
      <c r="J166" s="168"/>
      <c r="K166" s="182" t="s">
        <v>56</v>
      </c>
      <c r="L166" s="183">
        <v>0</v>
      </c>
      <c r="M166" s="183">
        <v>0</v>
      </c>
      <c r="N166" s="183">
        <v>0</v>
      </c>
      <c r="O166" s="183">
        <v>0</v>
      </c>
      <c r="P166" s="183">
        <v>0</v>
      </c>
      <c r="Q166" s="183">
        <v>0</v>
      </c>
      <c r="R166" s="184">
        <v>0</v>
      </c>
      <c r="S166" s="185">
        <f t="shared" si="75"/>
        <v>0</v>
      </c>
      <c r="U166" s="230" t="s">
        <v>56</v>
      </c>
      <c r="V166" s="231">
        <v>0</v>
      </c>
      <c r="W166" s="231">
        <v>0</v>
      </c>
      <c r="X166" s="231">
        <v>0</v>
      </c>
      <c r="Y166" s="231">
        <v>0</v>
      </c>
      <c r="Z166" s="231">
        <v>0</v>
      </c>
      <c r="AA166" s="231">
        <v>0</v>
      </c>
      <c r="AB166" s="231">
        <v>0</v>
      </c>
      <c r="AC166" s="232">
        <v>0</v>
      </c>
      <c r="AD166" s="231">
        <v>0</v>
      </c>
      <c r="AE166" s="231">
        <v>0</v>
      </c>
      <c r="AF166" s="231">
        <v>0</v>
      </c>
      <c r="AG166" s="231">
        <v>0</v>
      </c>
      <c r="AH166" s="231">
        <v>0</v>
      </c>
      <c r="AI166" s="233">
        <f t="shared" si="76"/>
        <v>0</v>
      </c>
      <c r="AJ166" s="160" t="str">
        <f t="shared" si="77"/>
        <v/>
      </c>
      <c r="BA166" s="160"/>
      <c r="BR166" s="160"/>
      <c r="CG166" s="160"/>
    </row>
    <row r="167" spans="1:85" ht="15">
      <c r="A167" s="186" t="s">
        <v>16</v>
      </c>
      <c r="B167" s="175">
        <v>0</v>
      </c>
      <c r="C167" s="175">
        <v>0</v>
      </c>
      <c r="D167" s="175">
        <v>0</v>
      </c>
      <c r="E167" s="175">
        <v>0</v>
      </c>
      <c r="F167" s="362"/>
      <c r="G167" s="175">
        <v>0</v>
      </c>
      <c r="H167" s="187">
        <v>0</v>
      </c>
      <c r="I167" s="173">
        <f t="shared" si="74"/>
        <v>0</v>
      </c>
      <c r="J167" s="168"/>
      <c r="K167" s="188" t="s">
        <v>16</v>
      </c>
      <c r="L167" s="175">
        <v>0</v>
      </c>
      <c r="M167" s="175">
        <v>0</v>
      </c>
      <c r="N167" s="175">
        <v>0</v>
      </c>
      <c r="O167" s="175">
        <v>0</v>
      </c>
      <c r="P167" s="175">
        <v>0</v>
      </c>
      <c r="Q167" s="175">
        <v>0</v>
      </c>
      <c r="R167" s="176">
        <v>0</v>
      </c>
      <c r="S167" s="177">
        <f t="shared" si="75"/>
        <v>0</v>
      </c>
      <c r="U167" s="234" t="s">
        <v>16</v>
      </c>
      <c r="V167" s="226">
        <v>0</v>
      </c>
      <c r="W167" s="226">
        <v>0</v>
      </c>
      <c r="X167" s="226">
        <v>0</v>
      </c>
      <c r="Y167" s="226">
        <v>0</v>
      </c>
      <c r="Z167" s="226">
        <v>0</v>
      </c>
      <c r="AA167" s="226">
        <v>0</v>
      </c>
      <c r="AB167" s="226">
        <v>0</v>
      </c>
      <c r="AC167" s="227">
        <v>0</v>
      </c>
      <c r="AD167" s="228">
        <v>0</v>
      </c>
      <c r="AE167" s="228">
        <v>0</v>
      </c>
      <c r="AF167" s="228">
        <v>0</v>
      </c>
      <c r="AG167" s="228">
        <v>0</v>
      </c>
      <c r="AH167" s="228">
        <v>0</v>
      </c>
      <c r="AI167" s="229">
        <f t="shared" si="76"/>
        <v>0</v>
      </c>
      <c r="AJ167" s="160" t="str">
        <f t="shared" si="77"/>
        <v/>
      </c>
      <c r="BA167" s="160"/>
      <c r="BR167" s="160"/>
      <c r="CG167" s="160"/>
    </row>
    <row r="168" spans="1:85" ht="15">
      <c r="A168" s="178" t="s">
        <v>15</v>
      </c>
      <c r="B168" s="179">
        <v>0</v>
      </c>
      <c r="C168" s="179">
        <v>0</v>
      </c>
      <c r="D168" s="179">
        <v>0</v>
      </c>
      <c r="E168" s="179">
        <v>0</v>
      </c>
      <c r="F168" s="362"/>
      <c r="G168" s="179">
        <v>0</v>
      </c>
      <c r="H168" s="180">
        <v>0</v>
      </c>
      <c r="I168" s="181">
        <f t="shared" si="74"/>
        <v>0</v>
      </c>
      <c r="J168" s="168"/>
      <c r="K168" s="182" t="s">
        <v>15</v>
      </c>
      <c r="L168" s="183">
        <v>0</v>
      </c>
      <c r="M168" s="183">
        <v>0</v>
      </c>
      <c r="N168" s="183">
        <v>0</v>
      </c>
      <c r="O168" s="183">
        <v>0</v>
      </c>
      <c r="P168" s="183">
        <v>0</v>
      </c>
      <c r="Q168" s="183">
        <v>0</v>
      </c>
      <c r="R168" s="184">
        <v>0</v>
      </c>
      <c r="S168" s="185">
        <f t="shared" si="75"/>
        <v>0</v>
      </c>
      <c r="U168" s="230" t="s">
        <v>57</v>
      </c>
      <c r="V168" s="231">
        <v>0</v>
      </c>
      <c r="W168" s="231">
        <v>0</v>
      </c>
      <c r="X168" s="231">
        <v>0</v>
      </c>
      <c r="Y168" s="231">
        <v>0</v>
      </c>
      <c r="Z168" s="231">
        <v>0</v>
      </c>
      <c r="AA168" s="231">
        <v>0</v>
      </c>
      <c r="AB168" s="231">
        <v>0</v>
      </c>
      <c r="AC168" s="232">
        <v>0</v>
      </c>
      <c r="AD168" s="231">
        <v>0</v>
      </c>
      <c r="AE168" s="231">
        <v>0</v>
      </c>
      <c r="AF168" s="231">
        <v>0</v>
      </c>
      <c r="AG168" s="231">
        <v>0</v>
      </c>
      <c r="AH168" s="231">
        <v>0</v>
      </c>
      <c r="AI168" s="233">
        <f t="shared" si="76"/>
        <v>0</v>
      </c>
      <c r="AJ168" s="160" t="str">
        <f t="shared" si="77"/>
        <v/>
      </c>
      <c r="BA168" s="160"/>
      <c r="BR168" s="160"/>
      <c r="CG168" s="160"/>
    </row>
    <row r="169" spans="1:85" ht="15">
      <c r="A169" s="186" t="s">
        <v>58</v>
      </c>
      <c r="B169" s="175">
        <v>0</v>
      </c>
      <c r="C169" s="175">
        <v>0</v>
      </c>
      <c r="D169" s="175">
        <v>0</v>
      </c>
      <c r="E169" s="175">
        <v>5.7140825737946538E-3</v>
      </c>
      <c r="F169" s="362"/>
      <c r="G169" s="175">
        <v>0</v>
      </c>
      <c r="H169" s="187">
        <v>0</v>
      </c>
      <c r="I169" s="173">
        <f t="shared" si="74"/>
        <v>5.7140825737946538E-3</v>
      </c>
      <c r="J169" s="168"/>
      <c r="K169" s="188" t="s">
        <v>58</v>
      </c>
      <c r="L169" s="175">
        <v>0</v>
      </c>
      <c r="M169" s="175">
        <v>0</v>
      </c>
      <c r="N169" s="175">
        <v>0</v>
      </c>
      <c r="O169" s="175">
        <v>5.7140825737946538E-3</v>
      </c>
      <c r="P169" s="175">
        <v>0.83442381829839773</v>
      </c>
      <c r="Q169" s="175">
        <v>0</v>
      </c>
      <c r="R169" s="176">
        <v>0</v>
      </c>
      <c r="S169" s="177">
        <f t="shared" si="75"/>
        <v>0.84013790087219242</v>
      </c>
      <c r="U169" s="234" t="s">
        <v>58</v>
      </c>
      <c r="V169" s="226">
        <v>0</v>
      </c>
      <c r="W169" s="226">
        <v>0</v>
      </c>
      <c r="X169" s="226">
        <v>0</v>
      </c>
      <c r="Y169" s="226">
        <v>0</v>
      </c>
      <c r="Z169" s="226">
        <v>0</v>
      </c>
      <c r="AA169" s="226">
        <v>3.9137551875305845E-5</v>
      </c>
      <c r="AB169" s="226">
        <v>0.83442381829839773</v>
      </c>
      <c r="AC169" s="227">
        <v>5.6749450219193481E-3</v>
      </c>
      <c r="AD169" s="226">
        <v>0</v>
      </c>
      <c r="AE169" s="226">
        <v>0</v>
      </c>
      <c r="AF169" s="226">
        <v>0</v>
      </c>
      <c r="AG169" s="226">
        <v>0</v>
      </c>
      <c r="AH169" s="226">
        <v>5.6749450219193481E-3</v>
      </c>
      <c r="AI169" s="229">
        <f t="shared" si="76"/>
        <v>0.84013790087219242</v>
      </c>
      <c r="AJ169" s="160" t="str">
        <f t="shared" si="77"/>
        <v/>
      </c>
      <c r="BA169" s="160"/>
      <c r="BR169" s="160"/>
      <c r="CG169" s="160"/>
    </row>
    <row r="170" spans="1:85" ht="15">
      <c r="A170" s="178" t="s">
        <v>12</v>
      </c>
      <c r="B170" s="179">
        <v>0</v>
      </c>
      <c r="C170" s="179">
        <v>0</v>
      </c>
      <c r="D170" s="179">
        <v>0</v>
      </c>
      <c r="E170" s="179">
        <v>0</v>
      </c>
      <c r="F170" s="362"/>
      <c r="G170" s="179">
        <v>0</v>
      </c>
      <c r="H170" s="180">
        <v>0</v>
      </c>
      <c r="I170" s="181">
        <f t="shared" si="74"/>
        <v>0</v>
      </c>
      <c r="J170" s="168"/>
      <c r="K170" s="182" t="s">
        <v>12</v>
      </c>
      <c r="L170" s="183">
        <v>0</v>
      </c>
      <c r="M170" s="183">
        <v>0</v>
      </c>
      <c r="N170" s="183">
        <v>0</v>
      </c>
      <c r="O170" s="183">
        <v>0</v>
      </c>
      <c r="P170" s="183">
        <v>0.16166114907539378</v>
      </c>
      <c r="Q170" s="183">
        <v>0</v>
      </c>
      <c r="R170" s="184">
        <v>0</v>
      </c>
      <c r="S170" s="185">
        <f t="shared" si="75"/>
        <v>0.16166114907539378</v>
      </c>
      <c r="U170" s="230" t="s">
        <v>12</v>
      </c>
      <c r="V170" s="231">
        <v>0</v>
      </c>
      <c r="W170" s="231">
        <v>0</v>
      </c>
      <c r="X170" s="231">
        <v>0</v>
      </c>
      <c r="Y170" s="231">
        <v>0</v>
      </c>
      <c r="Z170" s="231">
        <v>0</v>
      </c>
      <c r="AA170" s="231">
        <v>0</v>
      </c>
      <c r="AB170" s="231">
        <v>0.16166114907539378</v>
      </c>
      <c r="AC170" s="232">
        <v>0</v>
      </c>
      <c r="AD170" s="231">
        <v>0</v>
      </c>
      <c r="AE170" s="231">
        <v>0</v>
      </c>
      <c r="AF170" s="231">
        <v>0</v>
      </c>
      <c r="AG170" s="231">
        <v>0</v>
      </c>
      <c r="AH170" s="231">
        <v>0</v>
      </c>
      <c r="AI170" s="233">
        <f t="shared" si="76"/>
        <v>0.16166114907539378</v>
      </c>
      <c r="AJ170" s="160" t="str">
        <f t="shared" si="77"/>
        <v/>
      </c>
      <c r="BA170" s="160"/>
      <c r="BR170" s="160"/>
      <c r="CG170" s="160"/>
    </row>
    <row r="171" spans="1:85" ht="15">
      <c r="A171" s="186" t="s">
        <v>59</v>
      </c>
      <c r="B171" s="175">
        <v>0</v>
      </c>
      <c r="C171" s="175">
        <v>0</v>
      </c>
      <c r="D171" s="175">
        <v>0</v>
      </c>
      <c r="E171" s="175">
        <v>0</v>
      </c>
      <c r="F171" s="362"/>
      <c r="G171" s="175">
        <v>0</v>
      </c>
      <c r="H171" s="187">
        <v>0</v>
      </c>
      <c r="I171" s="173">
        <f t="shared" si="74"/>
        <v>0</v>
      </c>
      <c r="J171" s="168"/>
      <c r="K171" s="188" t="s">
        <v>59</v>
      </c>
      <c r="L171" s="175">
        <v>0</v>
      </c>
      <c r="M171" s="175">
        <v>0</v>
      </c>
      <c r="N171" s="175">
        <v>0</v>
      </c>
      <c r="O171" s="175">
        <v>0</v>
      </c>
      <c r="P171" s="175">
        <v>0</v>
      </c>
      <c r="Q171" s="175">
        <v>0</v>
      </c>
      <c r="R171" s="176">
        <v>0</v>
      </c>
      <c r="S171" s="177">
        <f t="shared" si="75"/>
        <v>0</v>
      </c>
      <c r="U171" s="234" t="s">
        <v>59</v>
      </c>
      <c r="V171" s="226">
        <v>0</v>
      </c>
      <c r="W171" s="226">
        <v>0</v>
      </c>
      <c r="X171" s="226">
        <v>0</v>
      </c>
      <c r="Y171" s="226">
        <v>0</v>
      </c>
      <c r="Z171" s="226">
        <v>0</v>
      </c>
      <c r="AA171" s="226">
        <v>0</v>
      </c>
      <c r="AB171" s="226">
        <v>0</v>
      </c>
      <c r="AC171" s="227">
        <v>0</v>
      </c>
      <c r="AD171" s="226">
        <v>0</v>
      </c>
      <c r="AE171" s="226">
        <v>0</v>
      </c>
      <c r="AF171" s="226">
        <v>0</v>
      </c>
      <c r="AG171" s="226">
        <v>0</v>
      </c>
      <c r="AH171" s="226">
        <v>0</v>
      </c>
      <c r="AI171" s="229">
        <f t="shared" si="76"/>
        <v>0</v>
      </c>
      <c r="AJ171" s="160" t="str">
        <f t="shared" si="77"/>
        <v/>
      </c>
      <c r="BA171" s="160"/>
      <c r="BR171" s="160"/>
      <c r="CG171" s="160"/>
    </row>
    <row r="172" spans="1:85" ht="15">
      <c r="A172" s="178" t="s">
        <v>17</v>
      </c>
      <c r="B172" s="179">
        <v>0</v>
      </c>
      <c r="C172" s="179">
        <v>0</v>
      </c>
      <c r="D172" s="179">
        <v>0</v>
      </c>
      <c r="E172" s="179">
        <v>0</v>
      </c>
      <c r="F172" s="362"/>
      <c r="G172" s="179">
        <v>0</v>
      </c>
      <c r="H172" s="180">
        <v>0</v>
      </c>
      <c r="I172" s="181">
        <f t="shared" si="74"/>
        <v>0</v>
      </c>
      <c r="J172" s="168"/>
      <c r="K172" s="182" t="s">
        <v>17</v>
      </c>
      <c r="L172" s="183">
        <v>0</v>
      </c>
      <c r="M172" s="183">
        <v>0</v>
      </c>
      <c r="N172" s="183">
        <v>0</v>
      </c>
      <c r="O172" s="183">
        <v>0</v>
      </c>
      <c r="P172" s="183">
        <v>0</v>
      </c>
      <c r="Q172" s="183">
        <v>0</v>
      </c>
      <c r="R172" s="184">
        <v>0</v>
      </c>
      <c r="S172" s="185">
        <f t="shared" si="75"/>
        <v>0</v>
      </c>
      <c r="U172" s="230" t="s">
        <v>17</v>
      </c>
      <c r="V172" s="231">
        <v>0</v>
      </c>
      <c r="W172" s="231">
        <v>0</v>
      </c>
      <c r="X172" s="231">
        <v>0</v>
      </c>
      <c r="Y172" s="231">
        <v>0</v>
      </c>
      <c r="Z172" s="231">
        <v>0</v>
      </c>
      <c r="AA172" s="231">
        <v>0</v>
      </c>
      <c r="AB172" s="231">
        <v>0</v>
      </c>
      <c r="AC172" s="232">
        <v>0</v>
      </c>
      <c r="AD172" s="231">
        <v>0</v>
      </c>
      <c r="AE172" s="231">
        <v>0</v>
      </c>
      <c r="AF172" s="231">
        <v>0</v>
      </c>
      <c r="AG172" s="231">
        <v>0</v>
      </c>
      <c r="AH172" s="231">
        <v>0</v>
      </c>
      <c r="AI172" s="233">
        <f t="shared" si="76"/>
        <v>0</v>
      </c>
      <c r="AJ172" s="160" t="str">
        <f t="shared" si="77"/>
        <v/>
      </c>
      <c r="BA172" s="160"/>
      <c r="BR172" s="160"/>
      <c r="CG172" s="160"/>
    </row>
    <row r="173" spans="1:85" ht="15">
      <c r="A173" s="186" t="s">
        <v>139</v>
      </c>
      <c r="B173" s="175">
        <v>7.1961839455525131E-2</v>
      </c>
      <c r="C173" s="175">
        <v>0</v>
      </c>
      <c r="D173" s="175">
        <v>0.82833274324605377</v>
      </c>
      <c r="E173" s="175">
        <v>1.5005417298421406E-2</v>
      </c>
      <c r="F173" s="362"/>
      <c r="G173" s="175">
        <v>0</v>
      </c>
      <c r="H173" s="187">
        <v>0</v>
      </c>
      <c r="I173" s="173">
        <f t="shared" si="74"/>
        <v>0.91530000000000034</v>
      </c>
      <c r="J173" s="168"/>
      <c r="K173" s="188" t="s">
        <v>139</v>
      </c>
      <c r="L173" s="175">
        <v>7.1961839455525131E-2</v>
      </c>
      <c r="M173" s="175">
        <v>0</v>
      </c>
      <c r="N173" s="175">
        <v>0.82833274324605377</v>
      </c>
      <c r="O173" s="175">
        <v>1.5005417298421406E-2</v>
      </c>
      <c r="P173" s="175">
        <v>0</v>
      </c>
      <c r="Q173" s="175">
        <v>0</v>
      </c>
      <c r="R173" s="176">
        <v>0</v>
      </c>
      <c r="S173" s="177">
        <f t="shared" si="75"/>
        <v>0.91530000000000034</v>
      </c>
      <c r="U173" s="234" t="s">
        <v>139</v>
      </c>
      <c r="V173" s="226">
        <v>7.1961839455525131E-2</v>
      </c>
      <c r="W173" s="226">
        <v>0</v>
      </c>
      <c r="X173" s="226">
        <v>0</v>
      </c>
      <c r="Y173" s="226">
        <v>0</v>
      </c>
      <c r="Z173" s="226">
        <v>0.65684225983552369</v>
      </c>
      <c r="AA173" s="226">
        <v>1.5005417298421406E-2</v>
      </c>
      <c r="AB173" s="226">
        <v>0</v>
      </c>
      <c r="AC173" s="227">
        <v>0.17149048341053011</v>
      </c>
      <c r="AD173" s="226">
        <v>0</v>
      </c>
      <c r="AE173" s="226">
        <v>0</v>
      </c>
      <c r="AF173" s="226">
        <v>0</v>
      </c>
      <c r="AG173" s="226">
        <v>0.17149048341053011</v>
      </c>
      <c r="AH173" s="226">
        <v>0</v>
      </c>
      <c r="AI173" s="229">
        <f t="shared" si="76"/>
        <v>0.91530000000000034</v>
      </c>
      <c r="AJ173" s="160" t="str">
        <f t="shared" si="77"/>
        <v/>
      </c>
      <c r="BA173" s="160"/>
      <c r="BR173" s="160"/>
      <c r="CG173" s="160"/>
    </row>
    <row r="174" spans="1:85" ht="15">
      <c r="A174" s="178" t="s">
        <v>25</v>
      </c>
      <c r="B174" s="179">
        <v>0.3352215035358112</v>
      </c>
      <c r="C174" s="179">
        <v>4.1677341512621119E-2</v>
      </c>
      <c r="D174" s="179">
        <v>1.6380735842267489</v>
      </c>
      <c r="E174" s="179">
        <v>7.4717893244720166</v>
      </c>
      <c r="F174" s="362"/>
      <c r="G174" s="179">
        <v>0.68683824625280332</v>
      </c>
      <c r="H174" s="180">
        <v>0</v>
      </c>
      <c r="I174" s="181">
        <f t="shared" si="74"/>
        <v>10.1736</v>
      </c>
      <c r="J174" s="168"/>
      <c r="K174" s="182" t="s">
        <v>25</v>
      </c>
      <c r="L174" s="183">
        <v>0.3352215035358112</v>
      </c>
      <c r="M174" s="183">
        <v>4.1677341512621119E-2</v>
      </c>
      <c r="N174" s="183">
        <v>1.6380735842267489</v>
      </c>
      <c r="O174" s="183">
        <v>7.4717893244720166</v>
      </c>
      <c r="P174" s="183">
        <v>6.4204935199948425E-4</v>
      </c>
      <c r="Q174" s="183">
        <v>0.68683824625280332</v>
      </c>
      <c r="R174" s="184">
        <v>0</v>
      </c>
      <c r="S174" s="185">
        <f t="shared" si="75"/>
        <v>10.174242049351999</v>
      </c>
      <c r="U174" s="230" t="s">
        <v>25</v>
      </c>
      <c r="V174" s="231">
        <v>9.0722666580140249E-2</v>
      </c>
      <c r="W174" s="231">
        <v>0.24449883695567096</v>
      </c>
      <c r="X174" s="231">
        <v>0.68683824625280332</v>
      </c>
      <c r="Y174" s="231">
        <v>4.1677341512621119E-2</v>
      </c>
      <c r="Z174" s="231">
        <v>1.6380735842267489</v>
      </c>
      <c r="AA174" s="231">
        <v>7.4713564962160577</v>
      </c>
      <c r="AB174" s="231">
        <v>6.4204935199948425E-4</v>
      </c>
      <c r="AC174" s="232">
        <v>4.3282825595877041E-4</v>
      </c>
      <c r="AD174" s="231">
        <v>0</v>
      </c>
      <c r="AE174" s="231">
        <v>0</v>
      </c>
      <c r="AF174" s="231">
        <v>0</v>
      </c>
      <c r="AG174" s="231">
        <v>0</v>
      </c>
      <c r="AH174" s="231">
        <v>4.3282825595877041E-4</v>
      </c>
      <c r="AI174" s="233">
        <f t="shared" si="76"/>
        <v>10.174242049351999</v>
      </c>
      <c r="AJ174" s="160" t="str">
        <f t="shared" si="77"/>
        <v/>
      </c>
      <c r="BA174" s="160"/>
      <c r="BR174" s="160"/>
      <c r="CG174" s="160"/>
    </row>
    <row r="175" spans="1:85" ht="15">
      <c r="A175" s="186" t="s">
        <v>24</v>
      </c>
      <c r="B175" s="175">
        <v>5.0975999999999999</v>
      </c>
      <c r="C175" s="175">
        <v>0</v>
      </c>
      <c r="D175" s="175">
        <v>0</v>
      </c>
      <c r="E175" s="175">
        <v>0</v>
      </c>
      <c r="F175" s="362"/>
      <c r="G175" s="175">
        <v>0</v>
      </c>
      <c r="H175" s="187">
        <v>0</v>
      </c>
      <c r="I175" s="173">
        <f t="shared" si="74"/>
        <v>5.0975999999999999</v>
      </c>
      <c r="J175" s="168"/>
      <c r="K175" s="188" t="s">
        <v>24</v>
      </c>
      <c r="L175" s="175">
        <v>5.0975999999999999</v>
      </c>
      <c r="M175" s="175">
        <v>0</v>
      </c>
      <c r="N175" s="175">
        <v>0</v>
      </c>
      <c r="O175" s="175">
        <v>0</v>
      </c>
      <c r="P175" s="175">
        <v>0</v>
      </c>
      <c r="Q175" s="175">
        <v>0</v>
      </c>
      <c r="R175" s="176">
        <v>0</v>
      </c>
      <c r="S175" s="177">
        <f t="shared" si="75"/>
        <v>5.0975999999999999</v>
      </c>
      <c r="U175" s="234" t="s">
        <v>24</v>
      </c>
      <c r="V175" s="226">
        <v>5.0975999999999999</v>
      </c>
      <c r="W175" s="226">
        <v>0</v>
      </c>
      <c r="X175" s="226">
        <v>0</v>
      </c>
      <c r="Y175" s="226">
        <v>0</v>
      </c>
      <c r="Z175" s="226">
        <v>0</v>
      </c>
      <c r="AA175" s="226">
        <v>0</v>
      </c>
      <c r="AB175" s="226">
        <v>0</v>
      </c>
      <c r="AC175" s="227">
        <v>0</v>
      </c>
      <c r="AD175" s="226">
        <v>0</v>
      </c>
      <c r="AE175" s="226">
        <v>0</v>
      </c>
      <c r="AF175" s="226">
        <v>0</v>
      </c>
      <c r="AG175" s="226">
        <v>0</v>
      </c>
      <c r="AH175" s="226">
        <v>0</v>
      </c>
      <c r="AI175" s="229">
        <f t="shared" si="76"/>
        <v>5.0975999999999999</v>
      </c>
      <c r="AJ175" s="160" t="str">
        <f t="shared" si="77"/>
        <v/>
      </c>
      <c r="BA175" s="160"/>
      <c r="BR175" s="160"/>
      <c r="CG175" s="160"/>
    </row>
    <row r="176" spans="1:85" ht="15">
      <c r="A176" s="178" t="s">
        <v>60</v>
      </c>
      <c r="B176" s="179">
        <v>0</v>
      </c>
      <c r="C176" s="179">
        <v>0</v>
      </c>
      <c r="D176" s="179">
        <v>0</v>
      </c>
      <c r="E176" s="179">
        <v>0</v>
      </c>
      <c r="F176" s="362"/>
      <c r="G176" s="179">
        <v>0</v>
      </c>
      <c r="H176" s="180">
        <v>0</v>
      </c>
      <c r="I176" s="181">
        <f t="shared" si="74"/>
        <v>0</v>
      </c>
      <c r="J176" s="168"/>
      <c r="K176" s="182" t="s">
        <v>60</v>
      </c>
      <c r="L176" s="183">
        <v>0</v>
      </c>
      <c r="M176" s="183">
        <v>0</v>
      </c>
      <c r="N176" s="183">
        <v>0</v>
      </c>
      <c r="O176" s="183">
        <v>0</v>
      </c>
      <c r="P176" s="183">
        <v>0</v>
      </c>
      <c r="Q176" s="183">
        <v>0</v>
      </c>
      <c r="R176" s="184">
        <v>0</v>
      </c>
      <c r="S176" s="185">
        <f t="shared" si="75"/>
        <v>0</v>
      </c>
      <c r="U176" s="230" t="s">
        <v>60</v>
      </c>
      <c r="V176" s="231">
        <v>0</v>
      </c>
      <c r="W176" s="231">
        <v>0</v>
      </c>
      <c r="X176" s="231">
        <v>0</v>
      </c>
      <c r="Y176" s="231">
        <v>0</v>
      </c>
      <c r="Z176" s="231">
        <v>0</v>
      </c>
      <c r="AA176" s="231">
        <v>0</v>
      </c>
      <c r="AB176" s="231">
        <v>0</v>
      </c>
      <c r="AC176" s="232">
        <v>0</v>
      </c>
      <c r="AD176" s="231">
        <v>0</v>
      </c>
      <c r="AE176" s="231">
        <v>0</v>
      </c>
      <c r="AF176" s="231">
        <v>0</v>
      </c>
      <c r="AG176" s="231">
        <v>0</v>
      </c>
      <c r="AH176" s="231">
        <v>0</v>
      </c>
      <c r="AI176" s="233">
        <f t="shared" si="76"/>
        <v>0</v>
      </c>
      <c r="AJ176" s="160" t="str">
        <f t="shared" si="77"/>
        <v/>
      </c>
      <c r="BA176" s="160"/>
      <c r="BR176" s="160"/>
      <c r="CG176" s="160"/>
    </row>
    <row r="177" spans="1:85" ht="15">
      <c r="A177" s="186" t="s">
        <v>22</v>
      </c>
      <c r="B177" s="175">
        <v>0</v>
      </c>
      <c r="C177" s="175">
        <v>0</v>
      </c>
      <c r="D177" s="175">
        <v>0</v>
      </c>
      <c r="E177" s="175">
        <v>2.8926803803382216E-2</v>
      </c>
      <c r="F177" s="362"/>
      <c r="G177" s="175">
        <v>0</v>
      </c>
      <c r="H177" s="187">
        <v>0</v>
      </c>
      <c r="I177" s="173">
        <f t="shared" si="74"/>
        <v>2.8926803803382216E-2</v>
      </c>
      <c r="J177" s="168"/>
      <c r="K177" s="188" t="s">
        <v>22</v>
      </c>
      <c r="L177" s="175">
        <v>0</v>
      </c>
      <c r="M177" s="175">
        <v>0</v>
      </c>
      <c r="N177" s="175">
        <v>0</v>
      </c>
      <c r="O177" s="175">
        <v>2.8926803803382216E-2</v>
      </c>
      <c r="P177" s="175">
        <v>4.3321838672961827E-2</v>
      </c>
      <c r="Q177" s="175">
        <v>0</v>
      </c>
      <c r="R177" s="176">
        <v>0</v>
      </c>
      <c r="S177" s="177">
        <f t="shared" si="75"/>
        <v>7.2248642476344049E-2</v>
      </c>
      <c r="U177" s="234" t="s">
        <v>22</v>
      </c>
      <c r="V177" s="226">
        <v>0</v>
      </c>
      <c r="W177" s="226">
        <v>0</v>
      </c>
      <c r="X177" s="226">
        <v>0</v>
      </c>
      <c r="Y177" s="226">
        <v>0</v>
      </c>
      <c r="Z177" s="226">
        <v>0</v>
      </c>
      <c r="AA177" s="226">
        <v>0</v>
      </c>
      <c r="AB177" s="226">
        <v>4.3321838672961827E-2</v>
      </c>
      <c r="AC177" s="227">
        <v>2.8926803803382216E-2</v>
      </c>
      <c r="AD177" s="226">
        <v>0</v>
      </c>
      <c r="AE177" s="226">
        <v>0</v>
      </c>
      <c r="AF177" s="226">
        <v>0</v>
      </c>
      <c r="AG177" s="226">
        <v>0</v>
      </c>
      <c r="AH177" s="226">
        <v>2.8926803803382216E-2</v>
      </c>
      <c r="AI177" s="229">
        <f t="shared" si="76"/>
        <v>7.2248642476344049E-2</v>
      </c>
      <c r="AJ177" s="160" t="str">
        <f t="shared" si="77"/>
        <v/>
      </c>
      <c r="BA177" s="160"/>
      <c r="BR177" s="160"/>
      <c r="CG177" s="160"/>
    </row>
    <row r="178" spans="1:85" ht="15">
      <c r="A178" s="178" t="s">
        <v>21</v>
      </c>
      <c r="B178" s="179">
        <v>0</v>
      </c>
      <c r="C178" s="179">
        <v>0</v>
      </c>
      <c r="D178" s="179">
        <v>0</v>
      </c>
      <c r="E178" s="179">
        <v>0</v>
      </c>
      <c r="F178" s="362"/>
      <c r="G178" s="179">
        <v>0</v>
      </c>
      <c r="H178" s="180">
        <v>0</v>
      </c>
      <c r="I178" s="181">
        <f t="shared" si="74"/>
        <v>0</v>
      </c>
      <c r="J178" s="168"/>
      <c r="K178" s="182" t="s">
        <v>21</v>
      </c>
      <c r="L178" s="183">
        <v>0</v>
      </c>
      <c r="M178" s="183">
        <v>0</v>
      </c>
      <c r="N178" s="183">
        <v>0</v>
      </c>
      <c r="O178" s="183">
        <v>0</v>
      </c>
      <c r="P178" s="183">
        <v>0</v>
      </c>
      <c r="Q178" s="183">
        <v>0</v>
      </c>
      <c r="R178" s="184">
        <v>0</v>
      </c>
      <c r="S178" s="185">
        <f t="shared" si="75"/>
        <v>0</v>
      </c>
      <c r="U178" s="230" t="s">
        <v>61</v>
      </c>
      <c r="V178" s="231">
        <v>0</v>
      </c>
      <c r="W178" s="231">
        <v>0</v>
      </c>
      <c r="X178" s="231">
        <v>0</v>
      </c>
      <c r="Y178" s="231">
        <v>0</v>
      </c>
      <c r="Z178" s="231">
        <v>0</v>
      </c>
      <c r="AA178" s="231">
        <v>0</v>
      </c>
      <c r="AB178" s="231">
        <v>0</v>
      </c>
      <c r="AC178" s="232">
        <v>0</v>
      </c>
      <c r="AD178" s="231">
        <v>0</v>
      </c>
      <c r="AE178" s="231">
        <v>0</v>
      </c>
      <c r="AF178" s="231">
        <v>0</v>
      </c>
      <c r="AG178" s="231">
        <v>0</v>
      </c>
      <c r="AH178" s="231">
        <v>0</v>
      </c>
      <c r="AI178" s="233">
        <f t="shared" si="76"/>
        <v>0</v>
      </c>
      <c r="AJ178" s="160" t="str">
        <f t="shared" si="77"/>
        <v/>
      </c>
      <c r="BA178" s="160"/>
      <c r="BR178" s="160"/>
      <c r="CG178" s="160"/>
    </row>
    <row r="179" spans="1:85" ht="15">
      <c r="A179" s="189" t="s">
        <v>64</v>
      </c>
      <c r="B179" s="175">
        <v>0</v>
      </c>
      <c r="C179" s="175">
        <v>0</v>
      </c>
      <c r="D179" s="175">
        <v>0</v>
      </c>
      <c r="E179" s="175">
        <v>0</v>
      </c>
      <c r="F179" s="362"/>
      <c r="G179" s="175">
        <v>0</v>
      </c>
      <c r="H179" s="187">
        <v>0</v>
      </c>
      <c r="I179" s="173">
        <f t="shared" si="74"/>
        <v>0</v>
      </c>
      <c r="J179" s="168"/>
      <c r="K179" s="190" t="s">
        <v>64</v>
      </c>
      <c r="L179" s="175">
        <v>0</v>
      </c>
      <c r="M179" s="175">
        <v>0</v>
      </c>
      <c r="N179" s="175">
        <v>0</v>
      </c>
      <c r="O179" s="175">
        <v>0</v>
      </c>
      <c r="P179" s="175">
        <v>0</v>
      </c>
      <c r="Q179" s="175">
        <v>0</v>
      </c>
      <c r="R179" s="176">
        <v>0</v>
      </c>
      <c r="S179" s="177">
        <f t="shared" si="75"/>
        <v>0</v>
      </c>
      <c r="U179" s="235" t="s">
        <v>62</v>
      </c>
      <c r="V179" s="226">
        <v>0</v>
      </c>
      <c r="W179" s="226">
        <v>0</v>
      </c>
      <c r="X179" s="226">
        <v>0</v>
      </c>
      <c r="Y179" s="226">
        <v>0</v>
      </c>
      <c r="Z179" s="226">
        <v>0</v>
      </c>
      <c r="AA179" s="226">
        <v>0</v>
      </c>
      <c r="AB179" s="226">
        <v>0</v>
      </c>
      <c r="AC179" s="227">
        <v>0</v>
      </c>
      <c r="AD179" s="228">
        <v>0</v>
      </c>
      <c r="AE179" s="228">
        <v>0</v>
      </c>
      <c r="AF179" s="228">
        <v>0</v>
      </c>
      <c r="AG179" s="228">
        <v>0</v>
      </c>
      <c r="AH179" s="228">
        <v>0</v>
      </c>
      <c r="AI179" s="229">
        <f t="shared" si="76"/>
        <v>0</v>
      </c>
      <c r="AJ179" s="160" t="str">
        <f t="shared" si="77"/>
        <v/>
      </c>
      <c r="BA179" s="160"/>
      <c r="BR179" s="160"/>
      <c r="CG179" s="160"/>
    </row>
    <row r="180" spans="1:85">
      <c r="A180" s="191" t="s">
        <v>23</v>
      </c>
      <c r="B180" s="192">
        <v>0</v>
      </c>
      <c r="C180" s="192">
        <v>0</v>
      </c>
      <c r="D180" s="192">
        <v>0</v>
      </c>
      <c r="E180" s="192">
        <v>0</v>
      </c>
      <c r="F180" s="362"/>
      <c r="G180" s="192">
        <v>0</v>
      </c>
      <c r="H180" s="193">
        <v>0</v>
      </c>
      <c r="I180" s="194">
        <f t="shared" si="74"/>
        <v>0</v>
      </c>
      <c r="J180" s="168"/>
      <c r="K180" s="195" t="s">
        <v>23</v>
      </c>
      <c r="L180" s="196">
        <v>0</v>
      </c>
      <c r="M180" s="196">
        <v>0</v>
      </c>
      <c r="N180" s="196">
        <v>0</v>
      </c>
      <c r="O180" s="196">
        <v>0</v>
      </c>
      <c r="P180" s="196">
        <v>0</v>
      </c>
      <c r="Q180" s="196">
        <v>0</v>
      </c>
      <c r="R180" s="197">
        <v>0</v>
      </c>
      <c r="S180" s="198">
        <f t="shared" si="75"/>
        <v>0</v>
      </c>
      <c r="U180" s="236" t="s">
        <v>66</v>
      </c>
      <c r="V180" s="237">
        <v>0</v>
      </c>
      <c r="W180" s="237">
        <v>0</v>
      </c>
      <c r="X180" s="237">
        <v>0</v>
      </c>
      <c r="Y180" s="237">
        <v>0</v>
      </c>
      <c r="Z180" s="237">
        <v>0</v>
      </c>
      <c r="AA180" s="237">
        <v>0</v>
      </c>
      <c r="AB180" s="237">
        <v>0</v>
      </c>
      <c r="AC180" s="237">
        <v>0</v>
      </c>
      <c r="AD180" s="237">
        <v>0</v>
      </c>
      <c r="AE180" s="237">
        <v>0</v>
      </c>
      <c r="AF180" s="237">
        <v>0</v>
      </c>
      <c r="AG180" s="237">
        <v>0</v>
      </c>
      <c r="AH180" s="125">
        <v>0</v>
      </c>
      <c r="AI180" s="238">
        <f t="shared" si="76"/>
        <v>0</v>
      </c>
      <c r="AJ180" s="160" t="str">
        <f t="shared" si="77"/>
        <v/>
      </c>
      <c r="BA180" s="160"/>
      <c r="BR180" s="160"/>
      <c r="CG180" s="160"/>
    </row>
    <row r="181" spans="1:85">
      <c r="A181" s="199" t="s">
        <v>19</v>
      </c>
      <c r="B181" s="200">
        <v>0</v>
      </c>
      <c r="C181" s="200">
        <v>0</v>
      </c>
      <c r="D181" s="200">
        <v>0</v>
      </c>
      <c r="E181" s="200">
        <v>0</v>
      </c>
      <c r="F181" s="362"/>
      <c r="G181" s="200">
        <v>0</v>
      </c>
      <c r="H181" s="201">
        <v>0</v>
      </c>
      <c r="I181" s="202">
        <f t="shared" si="74"/>
        <v>0</v>
      </c>
      <c r="J181" s="168"/>
      <c r="K181" s="203" t="s">
        <v>19</v>
      </c>
      <c r="L181" s="200">
        <v>0</v>
      </c>
      <c r="M181" s="200">
        <v>0</v>
      </c>
      <c r="N181" s="200">
        <v>0</v>
      </c>
      <c r="O181" s="200">
        <v>0</v>
      </c>
      <c r="P181" s="200">
        <v>0</v>
      </c>
      <c r="Q181" s="200">
        <v>0</v>
      </c>
      <c r="R181" s="204">
        <v>0</v>
      </c>
      <c r="S181" s="205">
        <f t="shared" si="75"/>
        <v>0</v>
      </c>
      <c r="U181" s="239" t="s">
        <v>19</v>
      </c>
      <c r="V181" s="240">
        <v>0</v>
      </c>
      <c r="W181" s="240">
        <v>0</v>
      </c>
      <c r="X181" s="240">
        <v>0</v>
      </c>
      <c r="Y181" s="240">
        <v>0</v>
      </c>
      <c r="Z181" s="240">
        <v>0</v>
      </c>
      <c r="AA181" s="240">
        <v>0</v>
      </c>
      <c r="AB181" s="240">
        <v>0</v>
      </c>
      <c r="AC181" s="240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2">
        <f t="shared" si="76"/>
        <v>0</v>
      </c>
      <c r="AJ181" s="160" t="str">
        <f t="shared" si="77"/>
        <v/>
      </c>
      <c r="BA181" s="160"/>
      <c r="BR181" s="160"/>
      <c r="CG181" s="160"/>
    </row>
    <row r="182" spans="1:85">
      <c r="A182" s="191" t="s">
        <v>20</v>
      </c>
      <c r="B182" s="192">
        <v>0</v>
      </c>
      <c r="C182" s="192">
        <v>0</v>
      </c>
      <c r="D182" s="192">
        <v>0</v>
      </c>
      <c r="E182" s="192">
        <v>0</v>
      </c>
      <c r="F182" s="362"/>
      <c r="G182" s="192">
        <v>0</v>
      </c>
      <c r="H182" s="193">
        <v>0</v>
      </c>
      <c r="I182" s="194">
        <f t="shared" si="74"/>
        <v>0</v>
      </c>
      <c r="J182" s="168"/>
      <c r="K182" s="195" t="s">
        <v>20</v>
      </c>
      <c r="L182" s="196">
        <v>0</v>
      </c>
      <c r="M182" s="196">
        <v>0</v>
      </c>
      <c r="N182" s="196">
        <v>0</v>
      </c>
      <c r="O182" s="196">
        <v>0</v>
      </c>
      <c r="P182" s="196">
        <v>0</v>
      </c>
      <c r="Q182" s="196">
        <v>0</v>
      </c>
      <c r="R182" s="197">
        <v>0</v>
      </c>
      <c r="S182" s="198">
        <f t="shared" si="75"/>
        <v>0</v>
      </c>
      <c r="U182" s="236" t="s">
        <v>20</v>
      </c>
      <c r="V182" s="237">
        <v>0</v>
      </c>
      <c r="W182" s="237">
        <v>0</v>
      </c>
      <c r="X182" s="237">
        <v>0</v>
      </c>
      <c r="Y182" s="237">
        <v>0</v>
      </c>
      <c r="Z182" s="237">
        <v>0</v>
      </c>
      <c r="AA182" s="237">
        <v>0</v>
      </c>
      <c r="AB182" s="237">
        <v>0</v>
      </c>
      <c r="AC182" s="237">
        <v>0</v>
      </c>
      <c r="AD182" s="237">
        <v>0</v>
      </c>
      <c r="AE182" s="237">
        <v>0</v>
      </c>
      <c r="AF182" s="237">
        <v>0</v>
      </c>
      <c r="AG182" s="237">
        <v>0</v>
      </c>
      <c r="AH182" s="125">
        <v>0</v>
      </c>
      <c r="AI182" s="238">
        <f t="shared" si="76"/>
        <v>0</v>
      </c>
      <c r="AJ182" s="160" t="str">
        <f t="shared" si="77"/>
        <v/>
      </c>
      <c r="BA182" s="160"/>
      <c r="BR182" s="160"/>
      <c r="CG182" s="160"/>
    </row>
    <row r="183" spans="1:85" ht="15" thickBot="1">
      <c r="A183" s="206" t="s">
        <v>11</v>
      </c>
      <c r="B183" s="207">
        <v>0</v>
      </c>
      <c r="C183" s="207">
        <v>0</v>
      </c>
      <c r="D183" s="207">
        <v>0</v>
      </c>
      <c r="E183" s="207">
        <v>0</v>
      </c>
      <c r="F183" s="363"/>
      <c r="G183" s="207">
        <v>0</v>
      </c>
      <c r="H183" s="208">
        <v>0</v>
      </c>
      <c r="I183" s="209">
        <f t="shared" si="74"/>
        <v>0</v>
      </c>
      <c r="J183" s="168"/>
      <c r="K183" s="210" t="s">
        <v>11</v>
      </c>
      <c r="L183" s="207">
        <v>0</v>
      </c>
      <c r="M183" s="207">
        <v>0</v>
      </c>
      <c r="N183" s="207">
        <v>0</v>
      </c>
      <c r="O183" s="207">
        <v>0</v>
      </c>
      <c r="P183" s="207">
        <v>0</v>
      </c>
      <c r="Q183" s="207">
        <v>0</v>
      </c>
      <c r="R183" s="211">
        <v>0</v>
      </c>
      <c r="S183" s="212">
        <f t="shared" si="75"/>
        <v>0</v>
      </c>
      <c r="U183" s="239" t="s">
        <v>11</v>
      </c>
      <c r="V183" s="240">
        <v>0</v>
      </c>
      <c r="W183" s="240">
        <v>0</v>
      </c>
      <c r="X183" s="240">
        <v>0</v>
      </c>
      <c r="Y183" s="240">
        <v>0</v>
      </c>
      <c r="Z183" s="240">
        <v>0</v>
      </c>
      <c r="AA183" s="240">
        <v>0</v>
      </c>
      <c r="AB183" s="240">
        <v>0</v>
      </c>
      <c r="AC183" s="240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2">
        <f t="shared" si="76"/>
        <v>0</v>
      </c>
      <c r="AJ183" s="160" t="str">
        <f t="shared" si="77"/>
        <v/>
      </c>
      <c r="BA183" s="160"/>
      <c r="BR183" s="160"/>
      <c r="CG183" s="160"/>
    </row>
    <row r="184" spans="1:85" ht="15">
      <c r="A184" s="213" t="s">
        <v>26</v>
      </c>
      <c r="B184" s="214">
        <f>SUM(B163:B179)</f>
        <v>5.5047833429913364</v>
      </c>
      <c r="C184" s="214">
        <f t="shared" ref="C184:I184" si="78">SUM(C163:C179)</f>
        <v>4.1677341512621119E-2</v>
      </c>
      <c r="D184" s="214">
        <f t="shared" si="78"/>
        <v>2.4664063274728028</v>
      </c>
      <c r="E184" s="214">
        <f t="shared" si="78"/>
        <v>7.5214356281476151</v>
      </c>
      <c r="F184" s="214">
        <f t="shared" si="78"/>
        <v>0</v>
      </c>
      <c r="G184" s="214">
        <f t="shared" si="78"/>
        <v>0.68683824625280332</v>
      </c>
      <c r="H184" s="216">
        <f t="shared" si="78"/>
        <v>0</v>
      </c>
      <c r="I184" s="173">
        <f t="shared" si="78"/>
        <v>16.221140886377178</v>
      </c>
      <c r="J184" s="168"/>
      <c r="K184" s="215" t="s">
        <v>26</v>
      </c>
      <c r="L184" s="214">
        <f>SUM(L163:L179)</f>
        <v>5.5047833429913364</v>
      </c>
      <c r="M184" s="214">
        <f t="shared" ref="M184:S184" si="79">SUM(M163:M179)</f>
        <v>4.1677341512621119E-2</v>
      </c>
      <c r="N184" s="214">
        <f t="shared" si="79"/>
        <v>2.4664063274728028</v>
      </c>
      <c r="O184" s="214">
        <f t="shared" si="79"/>
        <v>7.5214356281476151</v>
      </c>
      <c r="P184" s="214">
        <f t="shared" si="79"/>
        <v>1.0400488553987528</v>
      </c>
      <c r="Q184" s="214">
        <f t="shared" si="79"/>
        <v>0.68683824625280332</v>
      </c>
      <c r="R184" s="216">
        <f t="shared" si="79"/>
        <v>0</v>
      </c>
      <c r="S184" s="217">
        <f t="shared" si="79"/>
        <v>17.261189741775926</v>
      </c>
      <c r="T184" s="160" t="str">
        <f>IF(ABS(S184-AI184)&gt;0.01,S184-AI184,"")</f>
        <v/>
      </c>
      <c r="U184" s="243" t="s">
        <v>63</v>
      </c>
      <c r="V184" s="244">
        <f>SUM(V163:V179)</f>
        <v>5.2602845060356653</v>
      </c>
      <c r="W184" s="244">
        <f t="shared" ref="W184:AH184" si="80">SUM(W163:W179)</f>
        <v>0.24449883695567096</v>
      </c>
      <c r="X184" s="244">
        <f t="shared" si="80"/>
        <v>0.68683824625280332</v>
      </c>
      <c r="Y184" s="244">
        <f t="shared" si="80"/>
        <v>4.1677341512621119E-2</v>
      </c>
      <c r="Z184" s="244">
        <f t="shared" si="80"/>
        <v>2.2949158440622726</v>
      </c>
      <c r="AA184" s="244">
        <f t="shared" si="80"/>
        <v>7.4864010510663546</v>
      </c>
      <c r="AB184" s="244">
        <f t="shared" si="80"/>
        <v>1.0400488553987528</v>
      </c>
      <c r="AC184" s="244">
        <f t="shared" si="80"/>
        <v>0.20652506049179045</v>
      </c>
      <c r="AD184" s="245">
        <f t="shared" si="80"/>
        <v>0</v>
      </c>
      <c r="AE184" s="245">
        <f t="shared" si="80"/>
        <v>0</v>
      </c>
      <c r="AF184" s="245">
        <f t="shared" si="80"/>
        <v>0</v>
      </c>
      <c r="AG184" s="245">
        <f t="shared" si="80"/>
        <v>0.17149048341053011</v>
      </c>
      <c r="AH184" s="245">
        <f t="shared" si="80"/>
        <v>3.5034577081260336E-2</v>
      </c>
      <c r="AI184" s="246">
        <f>SUM(V184:AC184)</f>
        <v>17.261189741775929</v>
      </c>
      <c r="AJ184" s="160" t="str">
        <f t="shared" si="77"/>
        <v/>
      </c>
      <c r="BA184" s="160"/>
      <c r="BR184" s="160"/>
      <c r="CG184" s="160"/>
    </row>
    <row r="185" spans="1:85" s="23" customFormat="1" ht="15" thickBot="1">
      <c r="A185" s="30" t="s">
        <v>88</v>
      </c>
      <c r="B185" s="47">
        <f>IF($I184=0,"-",B184/$I184)</f>
        <v>0.33935858035820143</v>
      </c>
      <c r="C185" s="47">
        <f t="shared" ref="C185:H185" si="81">IF($I184=0,"-",C184/$I184)</f>
        <v>2.5693224542314742E-3</v>
      </c>
      <c r="D185" s="47">
        <f t="shared" si="81"/>
        <v>0.15204888144114065</v>
      </c>
      <c r="E185" s="47">
        <f t="shared" si="81"/>
        <v>0.46368104936837456</v>
      </c>
      <c r="F185" s="47">
        <f t="shared" si="81"/>
        <v>0</v>
      </c>
      <c r="G185" s="47">
        <f t="shared" si="81"/>
        <v>4.2342166378051938E-2</v>
      </c>
      <c r="H185" s="70">
        <f t="shared" si="81"/>
        <v>0</v>
      </c>
      <c r="I185" s="48">
        <f>SUM(B185:H185)</f>
        <v>1</v>
      </c>
      <c r="J185" s="160"/>
      <c r="K185" s="81" t="s">
        <v>88</v>
      </c>
      <c r="L185" s="98">
        <f t="shared" ref="L185:R185" si="82">IF($S184=0,"-",L184/$S184)</f>
        <v>0.31891100354852908</v>
      </c>
      <c r="M185" s="98">
        <f t="shared" si="82"/>
        <v>2.4145115218653012E-3</v>
      </c>
      <c r="N185" s="98">
        <f t="shared" si="82"/>
        <v>0.1428873886661213</v>
      </c>
      <c r="O185" s="98">
        <f t="shared" si="82"/>
        <v>0.43574259600101983</v>
      </c>
      <c r="P185" s="98">
        <f t="shared" si="82"/>
        <v>6.0253601921865373E-2</v>
      </c>
      <c r="Q185" s="98">
        <f t="shared" si="82"/>
        <v>3.9790898340599415E-2</v>
      </c>
      <c r="R185" s="99">
        <f t="shared" si="82"/>
        <v>0</v>
      </c>
      <c r="S185" s="100">
        <f>SUM(L185:R185)</f>
        <v>1.0000000000000002</v>
      </c>
      <c r="U185" s="110" t="s">
        <v>88</v>
      </c>
      <c r="V185" s="133">
        <f>+V184/$AI184</f>
        <v>0.30474634626746516</v>
      </c>
      <c r="W185" s="133">
        <f t="shared" ref="W185:AH185" si="83">+W184/$AI184</f>
        <v>1.4164657281063845E-2</v>
      </c>
      <c r="X185" s="133">
        <f t="shared" si="83"/>
        <v>3.9790898340599408E-2</v>
      </c>
      <c r="Y185" s="133">
        <f t="shared" si="83"/>
        <v>2.4145115218653008E-3</v>
      </c>
      <c r="Z185" s="133">
        <f t="shared" si="83"/>
        <v>0.13295235603071232</v>
      </c>
      <c r="AA185" s="133">
        <f t="shared" si="83"/>
        <v>0.43371292263519901</v>
      </c>
      <c r="AB185" s="133">
        <f t="shared" si="83"/>
        <v>6.0253601921865359E-2</v>
      </c>
      <c r="AC185" s="133">
        <f t="shared" si="83"/>
        <v>1.1964706001229668E-2</v>
      </c>
      <c r="AD185" s="133">
        <f t="shared" si="83"/>
        <v>0</v>
      </c>
      <c r="AE185" s="133">
        <f t="shared" si="83"/>
        <v>0</v>
      </c>
      <c r="AF185" s="133">
        <f t="shared" si="83"/>
        <v>0</v>
      </c>
      <c r="AG185" s="133">
        <f t="shared" si="83"/>
        <v>9.9350326354089545E-3</v>
      </c>
      <c r="AH185" s="133">
        <f t="shared" si="83"/>
        <v>2.0296733658207141E-3</v>
      </c>
      <c r="AI185" s="134">
        <f>SUM(V185:AC185)</f>
        <v>1</v>
      </c>
      <c r="AJ185" s="23" t="str">
        <f t="shared" si="77"/>
        <v/>
      </c>
    </row>
    <row r="186" spans="1:85" ht="15" thickBot="1">
      <c r="A186" s="247"/>
      <c r="B186" s="247"/>
      <c r="C186" s="247"/>
      <c r="D186" s="247"/>
      <c r="E186" s="247"/>
      <c r="F186" s="247"/>
      <c r="G186" s="247"/>
      <c r="H186" s="247"/>
      <c r="I186" s="247"/>
      <c r="K186" s="247"/>
      <c r="L186" s="247"/>
      <c r="M186" s="247"/>
      <c r="N186" s="247"/>
      <c r="O186" s="247"/>
      <c r="P186" s="247"/>
      <c r="Q186" s="247"/>
      <c r="R186" s="247"/>
      <c r="S186" s="247"/>
      <c r="AI186" s="168"/>
      <c r="BA186" s="160"/>
      <c r="BR186" s="160"/>
      <c r="CG186" s="160"/>
    </row>
    <row r="187" spans="1:85" ht="28.5">
      <c r="A187" s="312" t="s">
        <v>35</v>
      </c>
      <c r="B187" s="164" t="s">
        <v>0</v>
      </c>
      <c r="C187" s="164" t="s">
        <v>1</v>
      </c>
      <c r="D187" s="164" t="s">
        <v>2</v>
      </c>
      <c r="E187" s="164" t="s">
        <v>3</v>
      </c>
      <c r="F187" s="164" t="s">
        <v>27</v>
      </c>
      <c r="G187" s="164" t="s">
        <v>4</v>
      </c>
      <c r="H187" s="164" t="s">
        <v>5</v>
      </c>
      <c r="I187" s="165" t="s">
        <v>6</v>
      </c>
      <c r="K187" s="314" t="s">
        <v>35</v>
      </c>
      <c r="L187" s="166" t="s">
        <v>0</v>
      </c>
      <c r="M187" s="166" t="s">
        <v>1</v>
      </c>
      <c r="N187" s="166" t="s">
        <v>2</v>
      </c>
      <c r="O187" s="166" t="s">
        <v>3</v>
      </c>
      <c r="P187" s="166" t="s">
        <v>27</v>
      </c>
      <c r="Q187" s="166" t="s">
        <v>4</v>
      </c>
      <c r="R187" s="166" t="s">
        <v>5</v>
      </c>
      <c r="S187" s="167" t="s">
        <v>6</v>
      </c>
      <c r="U187" s="316" t="s">
        <v>35</v>
      </c>
      <c r="V187" s="219" t="s">
        <v>74</v>
      </c>
      <c r="W187" s="219" t="s">
        <v>75</v>
      </c>
      <c r="X187" s="219" t="s">
        <v>4</v>
      </c>
      <c r="Y187" s="219" t="s">
        <v>1</v>
      </c>
      <c r="Z187" s="219" t="s">
        <v>2</v>
      </c>
      <c r="AA187" s="219" t="s">
        <v>3</v>
      </c>
      <c r="AB187" s="219" t="s">
        <v>55</v>
      </c>
      <c r="AC187" s="219" t="s">
        <v>68</v>
      </c>
      <c r="AD187" s="220" t="s">
        <v>76</v>
      </c>
      <c r="AE187" s="220" t="s">
        <v>83</v>
      </c>
      <c r="AF187" s="220" t="s">
        <v>77</v>
      </c>
      <c r="AG187" s="220" t="s">
        <v>84</v>
      </c>
      <c r="AH187" s="220" t="s">
        <v>85</v>
      </c>
      <c r="AI187" s="221" t="s">
        <v>63</v>
      </c>
      <c r="BA187" s="160"/>
      <c r="BR187" s="160"/>
      <c r="CG187" s="160"/>
    </row>
    <row r="188" spans="1:85" ht="15">
      <c r="A188" s="313" t="s">
        <v>35</v>
      </c>
      <c r="B188" s="318" t="s">
        <v>69</v>
      </c>
      <c r="C188" s="319"/>
      <c r="D188" s="319"/>
      <c r="E188" s="319"/>
      <c r="F188" s="319"/>
      <c r="G188" s="319"/>
      <c r="H188" s="319"/>
      <c r="I188" s="320"/>
      <c r="K188" s="315" t="s">
        <v>35</v>
      </c>
      <c r="L188" s="321" t="s">
        <v>69</v>
      </c>
      <c r="M188" s="322"/>
      <c r="N188" s="322"/>
      <c r="O188" s="322"/>
      <c r="P188" s="322"/>
      <c r="Q188" s="322"/>
      <c r="R188" s="322"/>
      <c r="S188" s="323"/>
      <c r="U188" s="317" t="s">
        <v>35</v>
      </c>
      <c r="V188" s="324" t="s">
        <v>69</v>
      </c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5"/>
      <c r="BA188" s="160"/>
      <c r="BR188" s="160"/>
      <c r="CG188" s="160"/>
    </row>
    <row r="189" spans="1:85" ht="15">
      <c r="A189" s="170" t="s">
        <v>7</v>
      </c>
      <c r="B189" s="171">
        <v>0</v>
      </c>
      <c r="C189" s="171">
        <v>0</v>
      </c>
      <c r="D189" s="171">
        <v>0</v>
      </c>
      <c r="E189" s="171">
        <v>0</v>
      </c>
      <c r="F189" s="361"/>
      <c r="G189" s="171">
        <v>0</v>
      </c>
      <c r="H189" s="172">
        <v>0</v>
      </c>
      <c r="I189" s="173">
        <f>SUM(B189:H189)</f>
        <v>0</v>
      </c>
      <c r="J189" s="168"/>
      <c r="K189" s="222" t="s">
        <v>7</v>
      </c>
      <c r="L189" s="171">
        <v>0</v>
      </c>
      <c r="M189" s="171">
        <v>0</v>
      </c>
      <c r="N189" s="171">
        <v>0</v>
      </c>
      <c r="O189" s="171">
        <v>0</v>
      </c>
      <c r="P189" s="171">
        <v>0</v>
      </c>
      <c r="Q189" s="171">
        <v>0</v>
      </c>
      <c r="R189" s="223">
        <v>0</v>
      </c>
      <c r="S189" s="224">
        <f>SUM(L189:R189)</f>
        <v>0</v>
      </c>
      <c r="U189" s="225" t="s">
        <v>7</v>
      </c>
      <c r="V189" s="226">
        <v>0</v>
      </c>
      <c r="W189" s="226">
        <v>0</v>
      </c>
      <c r="X189" s="226">
        <v>0</v>
      </c>
      <c r="Y189" s="226">
        <v>0</v>
      </c>
      <c r="Z189" s="226">
        <v>0</v>
      </c>
      <c r="AA189" s="226">
        <v>0</v>
      </c>
      <c r="AB189" s="226">
        <v>0</v>
      </c>
      <c r="AC189" s="227">
        <v>0</v>
      </c>
      <c r="AD189" s="228">
        <v>0</v>
      </c>
      <c r="AE189" s="228">
        <v>0</v>
      </c>
      <c r="AF189" s="228">
        <v>0</v>
      </c>
      <c r="AG189" s="228">
        <v>0</v>
      </c>
      <c r="AH189" s="228">
        <v>0</v>
      </c>
      <c r="AI189" s="229">
        <f>SUM(V189:AC189)</f>
        <v>0</v>
      </c>
      <c r="AJ189" s="160" t="str">
        <f>IF(ABS(S189-AI189)&gt;0.001,S189-AI189,"")</f>
        <v/>
      </c>
      <c r="BA189" s="160"/>
      <c r="BR189" s="160"/>
      <c r="CG189" s="160"/>
    </row>
    <row r="190" spans="1:85" ht="15">
      <c r="A190" s="178" t="s">
        <v>8</v>
      </c>
      <c r="B190" s="179">
        <v>0</v>
      </c>
      <c r="C190" s="179">
        <v>0</v>
      </c>
      <c r="D190" s="179">
        <v>0</v>
      </c>
      <c r="E190" s="179">
        <v>0</v>
      </c>
      <c r="F190" s="362"/>
      <c r="G190" s="179">
        <v>0</v>
      </c>
      <c r="H190" s="180">
        <v>0</v>
      </c>
      <c r="I190" s="181">
        <f t="shared" ref="I190:I209" si="84">SUM(B190:H190)</f>
        <v>0</v>
      </c>
      <c r="J190" s="168"/>
      <c r="K190" s="182" t="s">
        <v>8</v>
      </c>
      <c r="L190" s="183">
        <v>0</v>
      </c>
      <c r="M190" s="183">
        <v>0</v>
      </c>
      <c r="N190" s="183">
        <v>0</v>
      </c>
      <c r="O190" s="183">
        <v>0</v>
      </c>
      <c r="P190" s="183">
        <v>0</v>
      </c>
      <c r="Q190" s="183">
        <v>0</v>
      </c>
      <c r="R190" s="184">
        <v>0</v>
      </c>
      <c r="S190" s="185">
        <f t="shared" ref="S190:S209" si="85">SUM(L190:R190)</f>
        <v>0</v>
      </c>
      <c r="U190" s="230" t="s">
        <v>8</v>
      </c>
      <c r="V190" s="231">
        <v>0</v>
      </c>
      <c r="W190" s="231">
        <v>0</v>
      </c>
      <c r="X190" s="231">
        <v>0</v>
      </c>
      <c r="Y190" s="231">
        <v>0</v>
      </c>
      <c r="Z190" s="231">
        <v>0</v>
      </c>
      <c r="AA190" s="231">
        <v>0</v>
      </c>
      <c r="AB190" s="231">
        <v>0</v>
      </c>
      <c r="AC190" s="232">
        <v>0</v>
      </c>
      <c r="AD190" s="231">
        <v>0</v>
      </c>
      <c r="AE190" s="231">
        <v>0</v>
      </c>
      <c r="AF190" s="231">
        <v>0</v>
      </c>
      <c r="AG190" s="231">
        <v>0</v>
      </c>
      <c r="AH190" s="231">
        <v>0</v>
      </c>
      <c r="AI190" s="233">
        <f t="shared" ref="AI190:AI209" si="86">SUM(V190:AC190)</f>
        <v>0</v>
      </c>
      <c r="AJ190" s="160" t="str">
        <f t="shared" ref="AJ190:AJ211" si="87">IF(ABS(S190-AI190)&gt;0.001,S190-AI190,"")</f>
        <v/>
      </c>
      <c r="BA190" s="160"/>
      <c r="BR190" s="160"/>
      <c r="CG190" s="160"/>
    </row>
    <row r="191" spans="1:85" ht="15">
      <c r="A191" s="186" t="s">
        <v>10</v>
      </c>
      <c r="B191" s="175">
        <v>0</v>
      </c>
      <c r="C191" s="175">
        <v>0</v>
      </c>
      <c r="D191" s="175">
        <v>3.4709336527697907E-2</v>
      </c>
      <c r="E191" s="175">
        <v>0</v>
      </c>
      <c r="F191" s="362"/>
      <c r="G191" s="175">
        <v>0</v>
      </c>
      <c r="H191" s="187">
        <v>0</v>
      </c>
      <c r="I191" s="173">
        <f t="shared" si="84"/>
        <v>3.4709336527697907E-2</v>
      </c>
      <c r="J191" s="168"/>
      <c r="K191" s="188" t="s">
        <v>10</v>
      </c>
      <c r="L191" s="175">
        <v>0</v>
      </c>
      <c r="M191" s="175">
        <v>0</v>
      </c>
      <c r="N191" s="175">
        <v>3.4709336527697907E-2</v>
      </c>
      <c r="O191" s="175">
        <v>0</v>
      </c>
      <c r="P191" s="175">
        <v>0</v>
      </c>
      <c r="Q191" s="175">
        <v>0</v>
      </c>
      <c r="R191" s="176">
        <v>0</v>
      </c>
      <c r="S191" s="177">
        <f t="shared" si="85"/>
        <v>3.4709336527697907E-2</v>
      </c>
      <c r="U191" s="234" t="s">
        <v>10</v>
      </c>
      <c r="V191" s="226">
        <v>0</v>
      </c>
      <c r="W191" s="226">
        <v>0</v>
      </c>
      <c r="X191" s="226">
        <v>0</v>
      </c>
      <c r="Y191" s="226">
        <v>0</v>
      </c>
      <c r="Z191" s="226">
        <v>3.4709336527697907E-2</v>
      </c>
      <c r="AA191" s="226">
        <v>0</v>
      </c>
      <c r="AB191" s="226">
        <v>0</v>
      </c>
      <c r="AC191" s="227">
        <v>0</v>
      </c>
      <c r="AD191" s="228">
        <v>0</v>
      </c>
      <c r="AE191" s="228">
        <v>0</v>
      </c>
      <c r="AF191" s="228">
        <v>0</v>
      </c>
      <c r="AG191" s="228">
        <v>0</v>
      </c>
      <c r="AH191" s="228">
        <v>0</v>
      </c>
      <c r="AI191" s="229">
        <f t="shared" si="86"/>
        <v>3.4709336527697907E-2</v>
      </c>
      <c r="AJ191" s="160" t="str">
        <f t="shared" si="87"/>
        <v/>
      </c>
      <c r="BA191" s="160"/>
      <c r="BR191" s="160"/>
      <c r="CG191" s="160"/>
    </row>
    <row r="192" spans="1:85" ht="15">
      <c r="A192" s="178" t="s">
        <v>56</v>
      </c>
      <c r="B192" s="179">
        <v>0</v>
      </c>
      <c r="C192" s="179">
        <v>0</v>
      </c>
      <c r="D192" s="179">
        <v>0</v>
      </c>
      <c r="E192" s="179">
        <v>0</v>
      </c>
      <c r="F192" s="362"/>
      <c r="G192" s="179">
        <v>0</v>
      </c>
      <c r="H192" s="180">
        <v>0</v>
      </c>
      <c r="I192" s="181">
        <f t="shared" si="84"/>
        <v>0</v>
      </c>
      <c r="J192" s="168"/>
      <c r="K192" s="182" t="s">
        <v>56</v>
      </c>
      <c r="L192" s="183">
        <v>0</v>
      </c>
      <c r="M192" s="183">
        <v>0</v>
      </c>
      <c r="N192" s="183">
        <v>0</v>
      </c>
      <c r="O192" s="183">
        <v>0</v>
      </c>
      <c r="P192" s="183">
        <v>0</v>
      </c>
      <c r="Q192" s="183">
        <v>0</v>
      </c>
      <c r="R192" s="184">
        <v>0</v>
      </c>
      <c r="S192" s="185">
        <f t="shared" si="85"/>
        <v>0</v>
      </c>
      <c r="U192" s="230" t="s">
        <v>56</v>
      </c>
      <c r="V192" s="231">
        <v>0</v>
      </c>
      <c r="W192" s="231">
        <v>0</v>
      </c>
      <c r="X192" s="231">
        <v>0</v>
      </c>
      <c r="Y192" s="231">
        <v>0</v>
      </c>
      <c r="Z192" s="231">
        <v>0</v>
      </c>
      <c r="AA192" s="231">
        <v>0</v>
      </c>
      <c r="AB192" s="231">
        <v>0</v>
      </c>
      <c r="AC192" s="232">
        <v>0</v>
      </c>
      <c r="AD192" s="231">
        <v>0</v>
      </c>
      <c r="AE192" s="231">
        <v>0</v>
      </c>
      <c r="AF192" s="231">
        <v>0</v>
      </c>
      <c r="AG192" s="231">
        <v>0</v>
      </c>
      <c r="AH192" s="231">
        <v>0</v>
      </c>
      <c r="AI192" s="233">
        <f t="shared" si="86"/>
        <v>0</v>
      </c>
      <c r="AJ192" s="160" t="str">
        <f t="shared" si="87"/>
        <v/>
      </c>
      <c r="BA192" s="160"/>
      <c r="BR192" s="160"/>
      <c r="CG192" s="160"/>
    </row>
    <row r="193" spans="1:85" ht="15">
      <c r="A193" s="186" t="s">
        <v>16</v>
      </c>
      <c r="B193" s="175">
        <v>9.9248027995833391E-2</v>
      </c>
      <c r="C193" s="175">
        <v>3.7086568012721643E-2</v>
      </c>
      <c r="D193" s="175">
        <v>13.006406391507891</v>
      </c>
      <c r="E193" s="175">
        <v>0</v>
      </c>
      <c r="F193" s="362"/>
      <c r="G193" s="175">
        <v>0</v>
      </c>
      <c r="H193" s="187">
        <v>0</v>
      </c>
      <c r="I193" s="173">
        <f t="shared" si="84"/>
        <v>13.142740987516445</v>
      </c>
      <c r="J193" s="168"/>
      <c r="K193" s="188" t="s">
        <v>16</v>
      </c>
      <c r="L193" s="175">
        <v>9.9248027995833391E-2</v>
      </c>
      <c r="M193" s="175">
        <v>3.7086568012721643E-2</v>
      </c>
      <c r="N193" s="175">
        <v>13.006406391507891</v>
      </c>
      <c r="O193" s="175">
        <v>0</v>
      </c>
      <c r="P193" s="175">
        <v>0</v>
      </c>
      <c r="Q193" s="175">
        <v>0</v>
      </c>
      <c r="R193" s="176">
        <v>0</v>
      </c>
      <c r="S193" s="177">
        <f t="shared" si="85"/>
        <v>13.142740987516445</v>
      </c>
      <c r="U193" s="234" t="s">
        <v>16</v>
      </c>
      <c r="V193" s="226">
        <v>9.9248027995833391E-2</v>
      </c>
      <c r="W193" s="226">
        <v>0</v>
      </c>
      <c r="X193" s="226">
        <v>0</v>
      </c>
      <c r="Y193" s="226">
        <v>3.7086568012721643E-2</v>
      </c>
      <c r="Z193" s="226">
        <v>12.824912114815552</v>
      </c>
      <c r="AA193" s="226">
        <v>0</v>
      </c>
      <c r="AB193" s="226">
        <v>0</v>
      </c>
      <c r="AC193" s="227">
        <v>0.18149427669233895</v>
      </c>
      <c r="AD193" s="228">
        <v>0</v>
      </c>
      <c r="AE193" s="228">
        <v>0</v>
      </c>
      <c r="AF193" s="228">
        <v>0</v>
      </c>
      <c r="AG193" s="228">
        <v>0.18149427669233895</v>
      </c>
      <c r="AH193" s="228">
        <v>0</v>
      </c>
      <c r="AI193" s="229">
        <f t="shared" si="86"/>
        <v>13.142740987516445</v>
      </c>
      <c r="AJ193" s="160" t="str">
        <f t="shared" si="87"/>
        <v/>
      </c>
      <c r="BA193" s="160"/>
      <c r="BR193" s="160"/>
      <c r="CG193" s="160"/>
    </row>
    <row r="194" spans="1:85" ht="15">
      <c r="A194" s="178" t="s">
        <v>15</v>
      </c>
      <c r="B194" s="179">
        <v>0.83216882405538106</v>
      </c>
      <c r="C194" s="179">
        <v>0</v>
      </c>
      <c r="D194" s="179">
        <v>1.3003581806019664</v>
      </c>
      <c r="E194" s="179">
        <v>0</v>
      </c>
      <c r="F194" s="362"/>
      <c r="G194" s="179">
        <v>0</v>
      </c>
      <c r="H194" s="180">
        <v>0</v>
      </c>
      <c r="I194" s="181">
        <f t="shared" si="84"/>
        <v>2.1325270046573475</v>
      </c>
      <c r="J194" s="168"/>
      <c r="K194" s="182" t="s">
        <v>15</v>
      </c>
      <c r="L194" s="183">
        <v>0.83216882405538106</v>
      </c>
      <c r="M194" s="183">
        <v>0</v>
      </c>
      <c r="N194" s="183">
        <v>1.3003581806019664</v>
      </c>
      <c r="O194" s="183">
        <v>0</v>
      </c>
      <c r="P194" s="183">
        <v>0</v>
      </c>
      <c r="Q194" s="183">
        <v>0</v>
      </c>
      <c r="R194" s="184">
        <v>0</v>
      </c>
      <c r="S194" s="185">
        <f t="shared" si="85"/>
        <v>2.1325270046573475</v>
      </c>
      <c r="U194" s="230" t="s">
        <v>57</v>
      </c>
      <c r="V194" s="231">
        <v>0.83216882405538106</v>
      </c>
      <c r="W194" s="231">
        <v>0</v>
      </c>
      <c r="X194" s="231">
        <v>0</v>
      </c>
      <c r="Y194" s="231">
        <v>0</v>
      </c>
      <c r="Z194" s="231">
        <v>1.3003581806019664</v>
      </c>
      <c r="AA194" s="231">
        <v>0</v>
      </c>
      <c r="AB194" s="231">
        <v>0</v>
      </c>
      <c r="AC194" s="232">
        <v>0</v>
      </c>
      <c r="AD194" s="231">
        <v>0</v>
      </c>
      <c r="AE194" s="231">
        <v>0</v>
      </c>
      <c r="AF194" s="231">
        <v>0</v>
      </c>
      <c r="AG194" s="231">
        <v>0</v>
      </c>
      <c r="AH194" s="231">
        <v>0</v>
      </c>
      <c r="AI194" s="233">
        <f t="shared" si="86"/>
        <v>2.1325270046573475</v>
      </c>
      <c r="AJ194" s="160" t="str">
        <f t="shared" si="87"/>
        <v/>
      </c>
      <c r="BA194" s="160"/>
      <c r="BR194" s="160"/>
      <c r="CG194" s="160"/>
    </row>
    <row r="195" spans="1:85" ht="15">
      <c r="A195" s="186" t="s">
        <v>58</v>
      </c>
      <c r="B195" s="175">
        <v>0</v>
      </c>
      <c r="C195" s="175">
        <v>0</v>
      </c>
      <c r="D195" s="175">
        <v>0</v>
      </c>
      <c r="E195" s="175">
        <v>8.2390382289515269</v>
      </c>
      <c r="F195" s="362"/>
      <c r="G195" s="175">
        <v>0</v>
      </c>
      <c r="H195" s="187">
        <v>0</v>
      </c>
      <c r="I195" s="173">
        <f t="shared" si="84"/>
        <v>8.2390382289515269</v>
      </c>
      <c r="J195" s="168"/>
      <c r="K195" s="188" t="s">
        <v>58</v>
      </c>
      <c r="L195" s="175">
        <v>0</v>
      </c>
      <c r="M195" s="175">
        <v>0</v>
      </c>
      <c r="N195" s="175">
        <v>0</v>
      </c>
      <c r="O195" s="175">
        <v>8.2390382289515269</v>
      </c>
      <c r="P195" s="175">
        <v>141.65756958316436</v>
      </c>
      <c r="Q195" s="175">
        <v>0</v>
      </c>
      <c r="R195" s="176">
        <v>0</v>
      </c>
      <c r="S195" s="177">
        <f t="shared" si="85"/>
        <v>149.89660781211589</v>
      </c>
      <c r="U195" s="234" t="s">
        <v>58</v>
      </c>
      <c r="V195" s="226">
        <v>0</v>
      </c>
      <c r="W195" s="226">
        <v>0</v>
      </c>
      <c r="X195" s="226">
        <v>0</v>
      </c>
      <c r="Y195" s="226">
        <v>0</v>
      </c>
      <c r="Z195" s="226">
        <v>0</v>
      </c>
      <c r="AA195" s="226">
        <v>0.45459987605723062</v>
      </c>
      <c r="AB195" s="226">
        <v>141.65756958316436</v>
      </c>
      <c r="AC195" s="227">
        <v>7.7844383528942966</v>
      </c>
      <c r="AD195" s="226">
        <v>0</v>
      </c>
      <c r="AE195" s="226">
        <v>0</v>
      </c>
      <c r="AF195" s="226">
        <v>0</v>
      </c>
      <c r="AG195" s="226">
        <v>0</v>
      </c>
      <c r="AH195" s="226">
        <v>7.7844383528942966</v>
      </c>
      <c r="AI195" s="229">
        <f t="shared" si="86"/>
        <v>149.89660781211589</v>
      </c>
      <c r="AJ195" s="160" t="str">
        <f t="shared" si="87"/>
        <v/>
      </c>
      <c r="BA195" s="160"/>
      <c r="BR195" s="160"/>
      <c r="CG195" s="160"/>
    </row>
    <row r="196" spans="1:85" ht="15">
      <c r="A196" s="178" t="s">
        <v>12</v>
      </c>
      <c r="B196" s="179">
        <v>0</v>
      </c>
      <c r="C196" s="179">
        <v>0</v>
      </c>
      <c r="D196" s="179">
        <v>0</v>
      </c>
      <c r="E196" s="179">
        <v>0</v>
      </c>
      <c r="F196" s="362"/>
      <c r="G196" s="179">
        <v>0</v>
      </c>
      <c r="H196" s="180">
        <v>0</v>
      </c>
      <c r="I196" s="181">
        <f t="shared" si="84"/>
        <v>0</v>
      </c>
      <c r="J196" s="168"/>
      <c r="K196" s="182" t="s">
        <v>12</v>
      </c>
      <c r="L196" s="183">
        <v>0</v>
      </c>
      <c r="M196" s="183">
        <v>0</v>
      </c>
      <c r="N196" s="183">
        <v>0</v>
      </c>
      <c r="O196" s="183">
        <v>0</v>
      </c>
      <c r="P196" s="183">
        <v>9.6186903413980354E-2</v>
      </c>
      <c r="Q196" s="183">
        <v>0</v>
      </c>
      <c r="R196" s="184">
        <v>0</v>
      </c>
      <c r="S196" s="185">
        <f t="shared" si="85"/>
        <v>9.6186903413980354E-2</v>
      </c>
      <c r="U196" s="230" t="s">
        <v>12</v>
      </c>
      <c r="V196" s="231">
        <v>0</v>
      </c>
      <c r="W196" s="231">
        <v>0</v>
      </c>
      <c r="X196" s="231">
        <v>0</v>
      </c>
      <c r="Y196" s="231">
        <v>0</v>
      </c>
      <c r="Z196" s="231">
        <v>0</v>
      </c>
      <c r="AA196" s="231">
        <v>0</v>
      </c>
      <c r="AB196" s="231">
        <v>9.6186903413980354E-2</v>
      </c>
      <c r="AC196" s="232">
        <v>0</v>
      </c>
      <c r="AD196" s="231">
        <v>0</v>
      </c>
      <c r="AE196" s="231">
        <v>0</v>
      </c>
      <c r="AF196" s="231">
        <v>0</v>
      </c>
      <c r="AG196" s="231">
        <v>0</v>
      </c>
      <c r="AH196" s="231">
        <v>0</v>
      </c>
      <c r="AI196" s="233">
        <f t="shared" si="86"/>
        <v>9.6186903413980354E-2</v>
      </c>
      <c r="AJ196" s="160" t="str">
        <f t="shared" si="87"/>
        <v/>
      </c>
      <c r="BA196" s="160"/>
      <c r="BR196" s="160"/>
      <c r="CG196" s="160"/>
    </row>
    <row r="197" spans="1:85" ht="15">
      <c r="A197" s="186" t="s">
        <v>59</v>
      </c>
      <c r="B197" s="175">
        <v>0</v>
      </c>
      <c r="C197" s="175">
        <v>0</v>
      </c>
      <c r="D197" s="175">
        <v>0</v>
      </c>
      <c r="E197" s="175">
        <v>0</v>
      </c>
      <c r="F197" s="362"/>
      <c r="G197" s="175">
        <v>0</v>
      </c>
      <c r="H197" s="187">
        <v>0</v>
      </c>
      <c r="I197" s="173">
        <f t="shared" si="84"/>
        <v>0</v>
      </c>
      <c r="J197" s="168"/>
      <c r="K197" s="188" t="s">
        <v>59</v>
      </c>
      <c r="L197" s="175">
        <v>0</v>
      </c>
      <c r="M197" s="175">
        <v>0</v>
      </c>
      <c r="N197" s="175">
        <v>0</v>
      </c>
      <c r="O197" s="175">
        <v>0</v>
      </c>
      <c r="P197" s="175">
        <v>0</v>
      </c>
      <c r="Q197" s="175">
        <v>0</v>
      </c>
      <c r="R197" s="176">
        <v>0</v>
      </c>
      <c r="S197" s="177">
        <f t="shared" si="85"/>
        <v>0</v>
      </c>
      <c r="U197" s="234" t="s">
        <v>59</v>
      </c>
      <c r="V197" s="226">
        <v>0</v>
      </c>
      <c r="W197" s="226">
        <v>0</v>
      </c>
      <c r="X197" s="226">
        <v>0</v>
      </c>
      <c r="Y197" s="226">
        <v>0</v>
      </c>
      <c r="Z197" s="226">
        <v>0</v>
      </c>
      <c r="AA197" s="226">
        <v>0</v>
      </c>
      <c r="AB197" s="226">
        <v>0</v>
      </c>
      <c r="AC197" s="227">
        <v>0</v>
      </c>
      <c r="AD197" s="226">
        <v>0</v>
      </c>
      <c r="AE197" s="226">
        <v>0</v>
      </c>
      <c r="AF197" s="226">
        <v>0</v>
      </c>
      <c r="AG197" s="226">
        <v>0</v>
      </c>
      <c r="AH197" s="226">
        <v>0</v>
      </c>
      <c r="AI197" s="229">
        <f t="shared" si="86"/>
        <v>0</v>
      </c>
      <c r="AJ197" s="160" t="str">
        <f t="shared" si="87"/>
        <v/>
      </c>
      <c r="BA197" s="160"/>
      <c r="BR197" s="160"/>
      <c r="CG197" s="160"/>
    </row>
    <row r="198" spans="1:85" ht="15">
      <c r="A198" s="178" t="s">
        <v>17</v>
      </c>
      <c r="B198" s="179">
        <v>0.25651612660914097</v>
      </c>
      <c r="C198" s="179">
        <v>0</v>
      </c>
      <c r="D198" s="179">
        <v>1.5586348430083614</v>
      </c>
      <c r="E198" s="179">
        <v>9.138780923421462E-2</v>
      </c>
      <c r="F198" s="362"/>
      <c r="G198" s="179">
        <v>0</v>
      </c>
      <c r="H198" s="180">
        <v>0</v>
      </c>
      <c r="I198" s="181">
        <f t="shared" si="84"/>
        <v>1.906538778851717</v>
      </c>
      <c r="J198" s="168"/>
      <c r="K198" s="182" t="s">
        <v>17</v>
      </c>
      <c r="L198" s="183">
        <v>0.25651612660914097</v>
      </c>
      <c r="M198" s="183">
        <v>0</v>
      </c>
      <c r="N198" s="183">
        <v>1.5586348430083614</v>
      </c>
      <c r="O198" s="183">
        <v>9.138780923421462E-2</v>
      </c>
      <c r="P198" s="183">
        <v>0</v>
      </c>
      <c r="Q198" s="183">
        <v>0</v>
      </c>
      <c r="R198" s="184">
        <v>0</v>
      </c>
      <c r="S198" s="185">
        <f t="shared" si="85"/>
        <v>1.906538778851717</v>
      </c>
      <c r="U198" s="230" t="s">
        <v>17</v>
      </c>
      <c r="V198" s="231">
        <v>0.25651612660914097</v>
      </c>
      <c r="W198" s="231">
        <v>0</v>
      </c>
      <c r="X198" s="231">
        <v>0</v>
      </c>
      <c r="Y198" s="231">
        <v>0</v>
      </c>
      <c r="Z198" s="231">
        <v>1.5586348430083614</v>
      </c>
      <c r="AA198" s="231">
        <v>9.138780923421462E-2</v>
      </c>
      <c r="AB198" s="231">
        <v>0</v>
      </c>
      <c r="AC198" s="232">
        <v>0</v>
      </c>
      <c r="AD198" s="231">
        <v>0</v>
      </c>
      <c r="AE198" s="231">
        <v>0</v>
      </c>
      <c r="AF198" s="231">
        <v>0</v>
      </c>
      <c r="AG198" s="231">
        <v>0</v>
      </c>
      <c r="AH198" s="231">
        <v>0</v>
      </c>
      <c r="AI198" s="233">
        <f t="shared" si="86"/>
        <v>1.906538778851717</v>
      </c>
      <c r="AJ198" s="160" t="str">
        <f t="shared" si="87"/>
        <v/>
      </c>
      <c r="BA198" s="160"/>
      <c r="BR198" s="160"/>
      <c r="CG198" s="160"/>
    </row>
    <row r="199" spans="1:85" ht="15">
      <c r="A199" s="186" t="s">
        <v>139</v>
      </c>
      <c r="B199" s="175">
        <v>19.457638457492909</v>
      </c>
      <c r="C199" s="175">
        <v>10.21591043813809</v>
      </c>
      <c r="D199" s="175">
        <v>207.35022533336118</v>
      </c>
      <c r="E199" s="175">
        <v>0</v>
      </c>
      <c r="F199" s="362"/>
      <c r="G199" s="175">
        <v>0</v>
      </c>
      <c r="H199" s="187">
        <v>0</v>
      </c>
      <c r="I199" s="173">
        <f t="shared" si="84"/>
        <v>237.02377422899218</v>
      </c>
      <c r="J199" s="168"/>
      <c r="K199" s="188" t="s">
        <v>139</v>
      </c>
      <c r="L199" s="175">
        <v>19.457638457492909</v>
      </c>
      <c r="M199" s="175">
        <v>10.21591043813809</v>
      </c>
      <c r="N199" s="175">
        <v>207.35022533336118</v>
      </c>
      <c r="O199" s="175">
        <v>0</v>
      </c>
      <c r="P199" s="175">
        <v>4.2418275635952121</v>
      </c>
      <c r="Q199" s="175">
        <v>0</v>
      </c>
      <c r="R199" s="176">
        <v>0</v>
      </c>
      <c r="S199" s="177">
        <f t="shared" si="85"/>
        <v>241.2656017925874</v>
      </c>
      <c r="U199" s="234" t="s">
        <v>139</v>
      </c>
      <c r="V199" s="226">
        <v>19.455248049258277</v>
      </c>
      <c r="W199" s="226">
        <v>0</v>
      </c>
      <c r="X199" s="226">
        <v>0</v>
      </c>
      <c r="Y199" s="226">
        <v>10.21591043813809</v>
      </c>
      <c r="Z199" s="226">
        <v>195.33648886195661</v>
      </c>
      <c r="AA199" s="226">
        <v>0</v>
      </c>
      <c r="AB199" s="226">
        <v>4.2418275635952121</v>
      </c>
      <c r="AC199" s="227">
        <v>12.016126879639204</v>
      </c>
      <c r="AD199" s="226">
        <v>2.3904082346316757E-3</v>
      </c>
      <c r="AE199" s="226">
        <v>0</v>
      </c>
      <c r="AF199" s="226">
        <v>0</v>
      </c>
      <c r="AG199" s="226">
        <v>12.013736471404565</v>
      </c>
      <c r="AH199" s="226">
        <v>0</v>
      </c>
      <c r="AI199" s="229">
        <f t="shared" si="86"/>
        <v>241.2656017925874</v>
      </c>
      <c r="AJ199" s="160" t="str">
        <f t="shared" si="87"/>
        <v/>
      </c>
      <c r="BA199" s="160"/>
      <c r="BR199" s="160"/>
      <c r="CG199" s="160"/>
    </row>
    <row r="200" spans="1:85" ht="15">
      <c r="A200" s="178" t="s">
        <v>25</v>
      </c>
      <c r="B200" s="179">
        <v>5.0784544820455544</v>
      </c>
      <c r="C200" s="179">
        <v>0.53195547311238622</v>
      </c>
      <c r="D200" s="179">
        <v>68.52396781606312</v>
      </c>
      <c r="E200" s="179">
        <v>149.56351774296897</v>
      </c>
      <c r="F200" s="362"/>
      <c r="G200" s="179">
        <v>9.3712270362576557</v>
      </c>
      <c r="H200" s="180">
        <v>0</v>
      </c>
      <c r="I200" s="181">
        <f t="shared" si="84"/>
        <v>233.0691225504477</v>
      </c>
      <c r="J200" s="168"/>
      <c r="K200" s="182" t="s">
        <v>25</v>
      </c>
      <c r="L200" s="183">
        <v>5.0784544820455544</v>
      </c>
      <c r="M200" s="183">
        <v>0.53195547311238622</v>
      </c>
      <c r="N200" s="183">
        <v>68.52396781606312</v>
      </c>
      <c r="O200" s="183">
        <v>149.56351774296897</v>
      </c>
      <c r="P200" s="183">
        <v>9.0923408092537204E-3</v>
      </c>
      <c r="Q200" s="183">
        <v>9.3712270362576557</v>
      </c>
      <c r="R200" s="184">
        <v>0</v>
      </c>
      <c r="S200" s="185">
        <f t="shared" si="85"/>
        <v>233.07821489125695</v>
      </c>
      <c r="U200" s="230" t="s">
        <v>25</v>
      </c>
      <c r="V200" s="231">
        <v>0.7058619420268395</v>
      </c>
      <c r="W200" s="231">
        <v>4.3725925400187151</v>
      </c>
      <c r="X200" s="231">
        <v>9.3712270362576557</v>
      </c>
      <c r="Y200" s="231">
        <v>0.53195547311238622</v>
      </c>
      <c r="Z200" s="231">
        <v>68.52396781606312</v>
      </c>
      <c r="AA200" s="231">
        <v>149.53841885651852</v>
      </c>
      <c r="AB200" s="231">
        <v>9.0923408092537204E-3</v>
      </c>
      <c r="AC200" s="232">
        <v>2.5098886450445609E-2</v>
      </c>
      <c r="AD200" s="231">
        <v>0</v>
      </c>
      <c r="AE200" s="231">
        <v>0</v>
      </c>
      <c r="AF200" s="231">
        <v>0</v>
      </c>
      <c r="AG200" s="231">
        <v>0</v>
      </c>
      <c r="AH200" s="231">
        <v>2.5098886450445609E-2</v>
      </c>
      <c r="AI200" s="233">
        <f t="shared" si="86"/>
        <v>233.07821489125692</v>
      </c>
      <c r="AJ200" s="160" t="str">
        <f t="shared" si="87"/>
        <v/>
      </c>
      <c r="BA200" s="160"/>
      <c r="BR200" s="160"/>
      <c r="CG200" s="160"/>
    </row>
    <row r="201" spans="1:85" ht="15">
      <c r="A201" s="186" t="s">
        <v>24</v>
      </c>
      <c r="B201" s="175">
        <v>1.4720504668022758</v>
      </c>
      <c r="C201" s="175">
        <v>0</v>
      </c>
      <c r="D201" s="175">
        <v>0</v>
      </c>
      <c r="E201" s="175">
        <v>0</v>
      </c>
      <c r="F201" s="362"/>
      <c r="G201" s="175">
        <v>0</v>
      </c>
      <c r="H201" s="187">
        <v>0</v>
      </c>
      <c r="I201" s="173">
        <f t="shared" si="84"/>
        <v>1.4720504668022758</v>
      </c>
      <c r="J201" s="168"/>
      <c r="K201" s="188" t="s">
        <v>24</v>
      </c>
      <c r="L201" s="175">
        <v>1.4720504668022758</v>
      </c>
      <c r="M201" s="175">
        <v>0</v>
      </c>
      <c r="N201" s="175">
        <v>0</v>
      </c>
      <c r="O201" s="175">
        <v>0</v>
      </c>
      <c r="P201" s="175">
        <v>0</v>
      </c>
      <c r="Q201" s="175">
        <v>0</v>
      </c>
      <c r="R201" s="176">
        <v>0</v>
      </c>
      <c r="S201" s="177">
        <f t="shared" si="85"/>
        <v>1.4720504668022758</v>
      </c>
      <c r="U201" s="234" t="s">
        <v>24</v>
      </c>
      <c r="V201" s="226">
        <v>1.4720504668022758</v>
      </c>
      <c r="W201" s="226">
        <v>0</v>
      </c>
      <c r="X201" s="226">
        <v>0</v>
      </c>
      <c r="Y201" s="226">
        <v>0</v>
      </c>
      <c r="Z201" s="226">
        <v>0</v>
      </c>
      <c r="AA201" s="226">
        <v>0</v>
      </c>
      <c r="AB201" s="226">
        <v>0</v>
      </c>
      <c r="AC201" s="227">
        <v>0</v>
      </c>
      <c r="AD201" s="226">
        <v>0</v>
      </c>
      <c r="AE201" s="226">
        <v>0</v>
      </c>
      <c r="AF201" s="226">
        <v>0</v>
      </c>
      <c r="AG201" s="226">
        <v>0</v>
      </c>
      <c r="AH201" s="226">
        <v>0</v>
      </c>
      <c r="AI201" s="229">
        <f t="shared" si="86"/>
        <v>1.4720504668022758</v>
      </c>
      <c r="AJ201" s="160" t="str">
        <f t="shared" si="87"/>
        <v/>
      </c>
      <c r="BA201" s="160"/>
      <c r="BR201" s="160"/>
      <c r="CG201" s="160"/>
    </row>
    <row r="202" spans="1:85" ht="15">
      <c r="A202" s="178" t="s">
        <v>60</v>
      </c>
      <c r="B202" s="179">
        <v>8.7868474005173356E-4</v>
      </c>
      <c r="C202" s="179">
        <v>0</v>
      </c>
      <c r="D202" s="179">
        <v>0</v>
      </c>
      <c r="E202" s="179">
        <v>0</v>
      </c>
      <c r="F202" s="362"/>
      <c r="G202" s="179">
        <v>0</v>
      </c>
      <c r="H202" s="180">
        <v>0</v>
      </c>
      <c r="I202" s="181">
        <f t="shared" si="84"/>
        <v>8.7868474005173356E-4</v>
      </c>
      <c r="J202" s="168"/>
      <c r="K202" s="182" t="s">
        <v>60</v>
      </c>
      <c r="L202" s="183">
        <v>8.7868474005173356E-4</v>
      </c>
      <c r="M202" s="183">
        <v>0</v>
      </c>
      <c r="N202" s="183">
        <v>0</v>
      </c>
      <c r="O202" s="183">
        <v>0</v>
      </c>
      <c r="P202" s="183">
        <v>0</v>
      </c>
      <c r="Q202" s="183">
        <v>0</v>
      </c>
      <c r="R202" s="184">
        <v>0</v>
      </c>
      <c r="S202" s="185">
        <f t="shared" si="85"/>
        <v>8.7868474005173356E-4</v>
      </c>
      <c r="U202" s="230" t="s">
        <v>60</v>
      </c>
      <c r="V202" s="231">
        <v>8.7868474005173356E-4</v>
      </c>
      <c r="W202" s="231">
        <v>0</v>
      </c>
      <c r="X202" s="231">
        <v>0</v>
      </c>
      <c r="Y202" s="231">
        <v>0</v>
      </c>
      <c r="Z202" s="231">
        <v>0</v>
      </c>
      <c r="AA202" s="231">
        <v>0</v>
      </c>
      <c r="AB202" s="231">
        <v>0</v>
      </c>
      <c r="AC202" s="232">
        <v>0</v>
      </c>
      <c r="AD202" s="231">
        <v>0</v>
      </c>
      <c r="AE202" s="231">
        <v>0</v>
      </c>
      <c r="AF202" s="231">
        <v>0</v>
      </c>
      <c r="AG202" s="231">
        <v>0</v>
      </c>
      <c r="AH202" s="231">
        <v>0</v>
      </c>
      <c r="AI202" s="233">
        <f t="shared" si="86"/>
        <v>8.7868474005173356E-4</v>
      </c>
      <c r="AJ202" s="160" t="str">
        <f t="shared" si="87"/>
        <v/>
      </c>
      <c r="BA202" s="160"/>
      <c r="BR202" s="160"/>
      <c r="CG202" s="160"/>
    </row>
    <row r="203" spans="1:85" ht="15">
      <c r="A203" s="186" t="s">
        <v>22</v>
      </c>
      <c r="B203" s="175">
        <v>0.21638488365410624</v>
      </c>
      <c r="C203" s="175">
        <v>0</v>
      </c>
      <c r="D203" s="175">
        <v>13.462836017525744</v>
      </c>
      <c r="E203" s="175">
        <v>0.81779625067850792</v>
      </c>
      <c r="F203" s="362"/>
      <c r="G203" s="175">
        <v>0</v>
      </c>
      <c r="H203" s="187">
        <v>0</v>
      </c>
      <c r="I203" s="173">
        <f t="shared" si="84"/>
        <v>14.497017151858358</v>
      </c>
      <c r="J203" s="168"/>
      <c r="K203" s="188" t="s">
        <v>22</v>
      </c>
      <c r="L203" s="175">
        <v>0.21638488365410624</v>
      </c>
      <c r="M203" s="175">
        <v>0</v>
      </c>
      <c r="N203" s="175">
        <v>13.462836017525744</v>
      </c>
      <c r="O203" s="175">
        <v>0.81779625067850792</v>
      </c>
      <c r="P203" s="175">
        <v>8.2322442014726498</v>
      </c>
      <c r="Q203" s="175">
        <v>0</v>
      </c>
      <c r="R203" s="176">
        <v>0</v>
      </c>
      <c r="S203" s="177">
        <f t="shared" si="85"/>
        <v>22.729261353331008</v>
      </c>
      <c r="U203" s="234" t="s">
        <v>22</v>
      </c>
      <c r="V203" s="226">
        <v>0.21638488365410624</v>
      </c>
      <c r="W203" s="226">
        <v>0</v>
      </c>
      <c r="X203" s="226">
        <v>0</v>
      </c>
      <c r="Y203" s="226">
        <v>0</v>
      </c>
      <c r="Z203" s="226">
        <v>13.395071356452572</v>
      </c>
      <c r="AA203" s="226">
        <v>0</v>
      </c>
      <c r="AB203" s="226">
        <v>8.2322442014726498</v>
      </c>
      <c r="AC203" s="227">
        <v>0.88556091175167984</v>
      </c>
      <c r="AD203" s="226">
        <v>0</v>
      </c>
      <c r="AE203" s="226">
        <v>0</v>
      </c>
      <c r="AF203" s="226">
        <v>0</v>
      </c>
      <c r="AG203" s="226">
        <v>6.7764661073171958E-2</v>
      </c>
      <c r="AH203" s="226">
        <v>0.81779625067850792</v>
      </c>
      <c r="AI203" s="229">
        <f t="shared" si="86"/>
        <v>22.729261353331008</v>
      </c>
      <c r="AJ203" s="160" t="str">
        <f t="shared" si="87"/>
        <v/>
      </c>
      <c r="BA203" s="160"/>
      <c r="BR203" s="160"/>
      <c r="CG203" s="160"/>
    </row>
    <row r="204" spans="1:85" ht="15">
      <c r="A204" s="178" t="s">
        <v>21</v>
      </c>
      <c r="B204" s="179">
        <v>0</v>
      </c>
      <c r="C204" s="179">
        <v>0</v>
      </c>
      <c r="D204" s="179">
        <v>0</v>
      </c>
      <c r="E204" s="179">
        <v>0</v>
      </c>
      <c r="F204" s="362"/>
      <c r="G204" s="179">
        <v>0</v>
      </c>
      <c r="H204" s="180">
        <v>0</v>
      </c>
      <c r="I204" s="181">
        <f t="shared" si="84"/>
        <v>0</v>
      </c>
      <c r="J204" s="168"/>
      <c r="K204" s="182" t="s">
        <v>21</v>
      </c>
      <c r="L204" s="183">
        <v>0</v>
      </c>
      <c r="M204" s="183">
        <v>0</v>
      </c>
      <c r="N204" s="183">
        <v>0</v>
      </c>
      <c r="O204" s="183">
        <v>0</v>
      </c>
      <c r="P204" s="183">
        <v>0</v>
      </c>
      <c r="Q204" s="183">
        <v>0</v>
      </c>
      <c r="R204" s="184">
        <v>0</v>
      </c>
      <c r="S204" s="185">
        <f t="shared" si="85"/>
        <v>0</v>
      </c>
      <c r="U204" s="230" t="s">
        <v>61</v>
      </c>
      <c r="V204" s="231">
        <v>0</v>
      </c>
      <c r="W204" s="231">
        <v>0</v>
      </c>
      <c r="X204" s="231">
        <v>0</v>
      </c>
      <c r="Y204" s="231">
        <v>0</v>
      </c>
      <c r="Z204" s="231">
        <v>0</v>
      </c>
      <c r="AA204" s="231">
        <v>0</v>
      </c>
      <c r="AB204" s="231">
        <v>0</v>
      </c>
      <c r="AC204" s="232">
        <v>0</v>
      </c>
      <c r="AD204" s="231">
        <v>0</v>
      </c>
      <c r="AE204" s="231">
        <v>0</v>
      </c>
      <c r="AF204" s="231">
        <v>0</v>
      </c>
      <c r="AG204" s="231">
        <v>0</v>
      </c>
      <c r="AH204" s="231">
        <v>0</v>
      </c>
      <c r="AI204" s="233">
        <f t="shared" si="86"/>
        <v>0</v>
      </c>
      <c r="AJ204" s="160" t="str">
        <f t="shared" si="87"/>
        <v/>
      </c>
      <c r="BA204" s="160"/>
      <c r="BR204" s="160"/>
      <c r="CG204" s="160"/>
    </row>
    <row r="205" spans="1:85" ht="15">
      <c r="A205" s="189" t="s">
        <v>64</v>
      </c>
      <c r="B205" s="175">
        <v>0</v>
      </c>
      <c r="C205" s="175">
        <v>0</v>
      </c>
      <c r="D205" s="175">
        <v>0</v>
      </c>
      <c r="E205" s="175">
        <v>0</v>
      </c>
      <c r="F205" s="362"/>
      <c r="G205" s="175">
        <v>0</v>
      </c>
      <c r="H205" s="187">
        <v>0</v>
      </c>
      <c r="I205" s="173">
        <f t="shared" si="84"/>
        <v>0</v>
      </c>
      <c r="J205" s="168"/>
      <c r="K205" s="190" t="s">
        <v>64</v>
      </c>
      <c r="L205" s="175">
        <v>0</v>
      </c>
      <c r="M205" s="175">
        <v>0</v>
      </c>
      <c r="N205" s="175">
        <v>0</v>
      </c>
      <c r="O205" s="175">
        <v>0</v>
      </c>
      <c r="P205" s="175">
        <v>0</v>
      </c>
      <c r="Q205" s="175">
        <v>0</v>
      </c>
      <c r="R205" s="176">
        <v>0</v>
      </c>
      <c r="S205" s="177">
        <f t="shared" si="85"/>
        <v>0</v>
      </c>
      <c r="U205" s="235" t="s">
        <v>62</v>
      </c>
      <c r="V205" s="226">
        <v>0</v>
      </c>
      <c r="W205" s="226">
        <v>0</v>
      </c>
      <c r="X205" s="226">
        <v>0</v>
      </c>
      <c r="Y205" s="226">
        <v>0</v>
      </c>
      <c r="Z205" s="226">
        <v>0</v>
      </c>
      <c r="AA205" s="226">
        <v>0</v>
      </c>
      <c r="AB205" s="226">
        <v>0</v>
      </c>
      <c r="AC205" s="227">
        <v>0</v>
      </c>
      <c r="AD205" s="228">
        <v>0</v>
      </c>
      <c r="AE205" s="228">
        <v>0</v>
      </c>
      <c r="AF205" s="228">
        <v>0</v>
      </c>
      <c r="AG205" s="228">
        <v>0</v>
      </c>
      <c r="AH205" s="228">
        <v>0</v>
      </c>
      <c r="AI205" s="229">
        <f t="shared" si="86"/>
        <v>0</v>
      </c>
      <c r="AJ205" s="160" t="str">
        <f t="shared" si="87"/>
        <v/>
      </c>
      <c r="BA205" s="160"/>
      <c r="BR205" s="160"/>
      <c r="CG205" s="160"/>
    </row>
    <row r="206" spans="1:85">
      <c r="A206" s="191" t="s">
        <v>23</v>
      </c>
      <c r="B206" s="192">
        <v>0</v>
      </c>
      <c r="C206" s="192">
        <v>0</v>
      </c>
      <c r="D206" s="192">
        <v>0</v>
      </c>
      <c r="E206" s="192">
        <v>0</v>
      </c>
      <c r="F206" s="362"/>
      <c r="G206" s="192">
        <v>0</v>
      </c>
      <c r="H206" s="193">
        <v>0</v>
      </c>
      <c r="I206" s="194">
        <f t="shared" si="84"/>
        <v>0</v>
      </c>
      <c r="J206" s="168"/>
      <c r="K206" s="195" t="s">
        <v>23</v>
      </c>
      <c r="L206" s="196">
        <v>0</v>
      </c>
      <c r="M206" s="196">
        <v>0</v>
      </c>
      <c r="N206" s="196">
        <v>0</v>
      </c>
      <c r="O206" s="196">
        <v>0</v>
      </c>
      <c r="P206" s="196">
        <v>0</v>
      </c>
      <c r="Q206" s="196">
        <v>0</v>
      </c>
      <c r="R206" s="197">
        <v>0</v>
      </c>
      <c r="S206" s="198">
        <f t="shared" si="85"/>
        <v>0</v>
      </c>
      <c r="U206" s="236" t="s">
        <v>66</v>
      </c>
      <c r="V206" s="237">
        <v>0</v>
      </c>
      <c r="W206" s="237">
        <v>0</v>
      </c>
      <c r="X206" s="237">
        <v>0</v>
      </c>
      <c r="Y206" s="237">
        <v>0</v>
      </c>
      <c r="Z206" s="237">
        <v>0</v>
      </c>
      <c r="AA206" s="237">
        <v>0</v>
      </c>
      <c r="AB206" s="237">
        <v>0</v>
      </c>
      <c r="AC206" s="237">
        <v>0</v>
      </c>
      <c r="AD206" s="237">
        <v>0</v>
      </c>
      <c r="AE206" s="237">
        <v>0</v>
      </c>
      <c r="AF206" s="237">
        <v>0</v>
      </c>
      <c r="AG206" s="237">
        <v>0</v>
      </c>
      <c r="AH206" s="125">
        <v>0</v>
      </c>
      <c r="AI206" s="238">
        <f t="shared" si="86"/>
        <v>0</v>
      </c>
      <c r="AJ206" s="160" t="str">
        <f t="shared" si="87"/>
        <v/>
      </c>
      <c r="BA206" s="160"/>
      <c r="BR206" s="160"/>
      <c r="CG206" s="160"/>
    </row>
    <row r="207" spans="1:85">
      <c r="A207" s="199" t="s">
        <v>19</v>
      </c>
      <c r="B207" s="200">
        <v>0</v>
      </c>
      <c r="C207" s="200">
        <v>0</v>
      </c>
      <c r="D207" s="200">
        <v>0</v>
      </c>
      <c r="E207" s="200">
        <v>0</v>
      </c>
      <c r="F207" s="362"/>
      <c r="G207" s="200">
        <v>0</v>
      </c>
      <c r="H207" s="201">
        <v>0</v>
      </c>
      <c r="I207" s="202">
        <f t="shared" si="84"/>
        <v>0</v>
      </c>
      <c r="J207" s="168"/>
      <c r="K207" s="203" t="s">
        <v>19</v>
      </c>
      <c r="L207" s="200">
        <v>0</v>
      </c>
      <c r="M207" s="200">
        <v>0</v>
      </c>
      <c r="N207" s="200">
        <v>0</v>
      </c>
      <c r="O207" s="200">
        <v>0</v>
      </c>
      <c r="P207" s="200">
        <v>0</v>
      </c>
      <c r="Q207" s="200">
        <v>0</v>
      </c>
      <c r="R207" s="204">
        <v>0</v>
      </c>
      <c r="S207" s="205">
        <f t="shared" si="85"/>
        <v>0</v>
      </c>
      <c r="U207" s="239" t="s">
        <v>19</v>
      </c>
      <c r="V207" s="240">
        <v>0</v>
      </c>
      <c r="W207" s="240">
        <v>0</v>
      </c>
      <c r="X207" s="240">
        <v>0</v>
      </c>
      <c r="Y207" s="240">
        <v>0</v>
      </c>
      <c r="Z207" s="240">
        <v>0</v>
      </c>
      <c r="AA207" s="240">
        <v>0</v>
      </c>
      <c r="AB207" s="240">
        <v>0</v>
      </c>
      <c r="AC207" s="240">
        <v>0</v>
      </c>
      <c r="AD207" s="241">
        <v>0</v>
      </c>
      <c r="AE207" s="241">
        <v>0</v>
      </c>
      <c r="AF207" s="241">
        <v>0</v>
      </c>
      <c r="AG207" s="241">
        <v>0</v>
      </c>
      <c r="AH207" s="241">
        <v>0</v>
      </c>
      <c r="AI207" s="242">
        <f t="shared" si="86"/>
        <v>0</v>
      </c>
      <c r="AJ207" s="160" t="str">
        <f t="shared" si="87"/>
        <v/>
      </c>
      <c r="BA207" s="160"/>
      <c r="BR207" s="160"/>
      <c r="CG207" s="160"/>
    </row>
    <row r="208" spans="1:85">
      <c r="A208" s="191" t="s">
        <v>20</v>
      </c>
      <c r="B208" s="192">
        <v>0</v>
      </c>
      <c r="C208" s="192">
        <v>0</v>
      </c>
      <c r="D208" s="192">
        <v>0</v>
      </c>
      <c r="E208" s="192">
        <v>0</v>
      </c>
      <c r="F208" s="362"/>
      <c r="G208" s="192">
        <v>0</v>
      </c>
      <c r="H208" s="193">
        <v>0</v>
      </c>
      <c r="I208" s="194">
        <f t="shared" si="84"/>
        <v>0</v>
      </c>
      <c r="J208" s="168"/>
      <c r="K208" s="195" t="s">
        <v>20</v>
      </c>
      <c r="L208" s="196">
        <v>0</v>
      </c>
      <c r="M208" s="196">
        <v>0</v>
      </c>
      <c r="N208" s="196">
        <v>0</v>
      </c>
      <c r="O208" s="196">
        <v>0</v>
      </c>
      <c r="P208" s="196">
        <v>0</v>
      </c>
      <c r="Q208" s="196">
        <v>0</v>
      </c>
      <c r="R208" s="197">
        <v>0</v>
      </c>
      <c r="S208" s="198">
        <f t="shared" si="85"/>
        <v>0</v>
      </c>
      <c r="U208" s="236" t="s">
        <v>20</v>
      </c>
      <c r="V208" s="237">
        <v>0</v>
      </c>
      <c r="W208" s="237">
        <v>0</v>
      </c>
      <c r="X208" s="237">
        <v>0</v>
      </c>
      <c r="Y208" s="237">
        <v>0</v>
      </c>
      <c r="Z208" s="237">
        <v>0</v>
      </c>
      <c r="AA208" s="237">
        <v>0</v>
      </c>
      <c r="AB208" s="237">
        <v>0</v>
      </c>
      <c r="AC208" s="237">
        <v>0</v>
      </c>
      <c r="AD208" s="237">
        <v>0</v>
      </c>
      <c r="AE208" s="237">
        <v>0</v>
      </c>
      <c r="AF208" s="237">
        <v>0</v>
      </c>
      <c r="AG208" s="237">
        <v>0</v>
      </c>
      <c r="AH208" s="125">
        <v>0</v>
      </c>
      <c r="AI208" s="238">
        <f t="shared" si="86"/>
        <v>0</v>
      </c>
      <c r="AJ208" s="160" t="str">
        <f t="shared" si="87"/>
        <v/>
      </c>
      <c r="BA208" s="160"/>
      <c r="BR208" s="160"/>
      <c r="CG208" s="160"/>
    </row>
    <row r="209" spans="1:85" ht="15" thickBot="1">
      <c r="A209" s="206" t="s">
        <v>11</v>
      </c>
      <c r="B209" s="207">
        <v>0</v>
      </c>
      <c r="C209" s="207">
        <v>0</v>
      </c>
      <c r="D209" s="207">
        <v>0</v>
      </c>
      <c r="E209" s="207">
        <v>0</v>
      </c>
      <c r="F209" s="363"/>
      <c r="G209" s="207">
        <v>0</v>
      </c>
      <c r="H209" s="208">
        <v>0</v>
      </c>
      <c r="I209" s="209">
        <f t="shared" si="84"/>
        <v>0</v>
      </c>
      <c r="J209" s="168"/>
      <c r="K209" s="210" t="s">
        <v>11</v>
      </c>
      <c r="L209" s="207">
        <v>0</v>
      </c>
      <c r="M209" s="207">
        <v>0</v>
      </c>
      <c r="N209" s="207">
        <v>0</v>
      </c>
      <c r="O209" s="207">
        <v>0</v>
      </c>
      <c r="P209" s="207">
        <v>0</v>
      </c>
      <c r="Q209" s="207">
        <v>0</v>
      </c>
      <c r="R209" s="211">
        <v>0</v>
      </c>
      <c r="S209" s="212">
        <f t="shared" si="85"/>
        <v>0</v>
      </c>
      <c r="U209" s="239" t="s">
        <v>11</v>
      </c>
      <c r="V209" s="240">
        <v>0</v>
      </c>
      <c r="W209" s="240">
        <v>0</v>
      </c>
      <c r="X209" s="240">
        <v>0</v>
      </c>
      <c r="Y209" s="240">
        <v>0</v>
      </c>
      <c r="Z209" s="240">
        <v>0</v>
      </c>
      <c r="AA209" s="240">
        <v>0</v>
      </c>
      <c r="AB209" s="240">
        <v>0</v>
      </c>
      <c r="AC209" s="240">
        <v>0</v>
      </c>
      <c r="AD209" s="241">
        <v>0</v>
      </c>
      <c r="AE209" s="241">
        <v>0</v>
      </c>
      <c r="AF209" s="241">
        <v>0</v>
      </c>
      <c r="AG209" s="241">
        <v>0</v>
      </c>
      <c r="AH209" s="241">
        <v>0</v>
      </c>
      <c r="AI209" s="242">
        <f t="shared" si="86"/>
        <v>0</v>
      </c>
      <c r="AJ209" s="160" t="str">
        <f t="shared" si="87"/>
        <v/>
      </c>
      <c r="BA209" s="160"/>
      <c r="BR209" s="160"/>
      <c r="CG209" s="160"/>
    </row>
    <row r="210" spans="1:85" ht="15">
      <c r="A210" s="213" t="s">
        <v>26</v>
      </c>
      <c r="B210" s="214">
        <f>SUM(B189:B205)</f>
        <v>27.413339953395255</v>
      </c>
      <c r="C210" s="214">
        <f t="shared" ref="C210:I210" si="88">SUM(C189:C205)</f>
        <v>10.784952479263199</v>
      </c>
      <c r="D210" s="214">
        <f t="shared" si="88"/>
        <v>305.23713791859592</v>
      </c>
      <c r="E210" s="214">
        <f t="shared" si="88"/>
        <v>158.71174003183322</v>
      </c>
      <c r="F210" s="214">
        <f t="shared" si="88"/>
        <v>0</v>
      </c>
      <c r="G210" s="214">
        <f t="shared" si="88"/>
        <v>9.3712270362576557</v>
      </c>
      <c r="H210" s="216">
        <f t="shared" si="88"/>
        <v>0</v>
      </c>
      <c r="I210" s="173">
        <f t="shared" si="88"/>
        <v>511.51839741934532</v>
      </c>
      <c r="J210" s="168"/>
      <c r="K210" s="215" t="s">
        <v>26</v>
      </c>
      <c r="L210" s="214">
        <f>SUM(L189:L205)</f>
        <v>27.413339953395255</v>
      </c>
      <c r="M210" s="214">
        <f t="shared" ref="M210:S210" si="89">SUM(M189:M205)</f>
        <v>10.784952479263199</v>
      </c>
      <c r="N210" s="214">
        <f t="shared" si="89"/>
        <v>305.23713791859592</v>
      </c>
      <c r="O210" s="214">
        <f t="shared" si="89"/>
        <v>158.71174003183322</v>
      </c>
      <c r="P210" s="214">
        <f t="shared" si="89"/>
        <v>154.23692059245545</v>
      </c>
      <c r="Q210" s="214">
        <f t="shared" si="89"/>
        <v>9.3712270362576557</v>
      </c>
      <c r="R210" s="216">
        <f t="shared" si="89"/>
        <v>0</v>
      </c>
      <c r="S210" s="217">
        <f t="shared" si="89"/>
        <v>665.75531801180091</v>
      </c>
      <c r="T210" s="160" t="str">
        <f>IF(ABS(S210-AI210)&gt;0.01,S210-AI210,"")</f>
        <v/>
      </c>
      <c r="U210" s="243" t="s">
        <v>63</v>
      </c>
      <c r="V210" s="244">
        <f>SUM(V189:V205)</f>
        <v>23.038357005141908</v>
      </c>
      <c r="W210" s="244">
        <f t="shared" ref="W210:AH210" si="90">SUM(W189:W205)</f>
        <v>4.3725925400187151</v>
      </c>
      <c r="X210" s="244">
        <f t="shared" si="90"/>
        <v>9.3712270362576557</v>
      </c>
      <c r="Y210" s="244">
        <f t="shared" si="90"/>
        <v>10.784952479263199</v>
      </c>
      <c r="Z210" s="244">
        <f t="shared" si="90"/>
        <v>292.97414250942586</v>
      </c>
      <c r="AA210" s="244">
        <f t="shared" si="90"/>
        <v>150.08440654180995</v>
      </c>
      <c r="AB210" s="244">
        <f t="shared" si="90"/>
        <v>154.23692059245545</v>
      </c>
      <c r="AC210" s="244">
        <f t="shared" si="90"/>
        <v>20.892719307427967</v>
      </c>
      <c r="AD210" s="245">
        <f t="shared" si="90"/>
        <v>2.3904082346316757E-3</v>
      </c>
      <c r="AE210" s="245">
        <f t="shared" si="90"/>
        <v>0</v>
      </c>
      <c r="AF210" s="245">
        <f t="shared" si="90"/>
        <v>0</v>
      </c>
      <c r="AG210" s="245">
        <f t="shared" si="90"/>
        <v>12.262995409170076</v>
      </c>
      <c r="AH210" s="245">
        <f t="shared" si="90"/>
        <v>8.6273334900232506</v>
      </c>
      <c r="AI210" s="246">
        <f>SUM(V210:AC210)</f>
        <v>665.75531801180068</v>
      </c>
      <c r="AJ210" s="160" t="str">
        <f t="shared" si="87"/>
        <v/>
      </c>
      <c r="BA210" s="160"/>
      <c r="BR210" s="160"/>
      <c r="CG210" s="160"/>
    </row>
    <row r="211" spans="1:85" s="23" customFormat="1" ht="15" thickBot="1">
      <c r="A211" s="30" t="s">
        <v>88</v>
      </c>
      <c r="B211" s="47">
        <f>IF($I210=0,"-",B210/$I210)</f>
        <v>5.359208992618434E-2</v>
      </c>
      <c r="C211" s="47">
        <f t="shared" ref="C211:H211" si="91">IF($I210=0,"-",C210/$I210)</f>
        <v>2.1084192736124878E-2</v>
      </c>
      <c r="D211" s="47">
        <f t="shared" si="91"/>
        <v>0.59672758488950495</v>
      </c>
      <c r="E211" s="47">
        <f t="shared" si="91"/>
        <v>0.31027572191449559</v>
      </c>
      <c r="F211" s="47">
        <f t="shared" si="91"/>
        <v>0</v>
      </c>
      <c r="G211" s="47">
        <f t="shared" si="91"/>
        <v>1.8320410533690105E-2</v>
      </c>
      <c r="H211" s="70">
        <f t="shared" si="91"/>
        <v>0</v>
      </c>
      <c r="I211" s="48">
        <f>SUM(B211:H211)</f>
        <v>0.99999999999999989</v>
      </c>
      <c r="J211" s="160"/>
      <c r="K211" s="81" t="s">
        <v>88</v>
      </c>
      <c r="L211" s="98">
        <f t="shared" ref="L211:R211" si="92">IF($S210=0,"-",L210/$S210)</f>
        <v>4.1176298876983715E-2</v>
      </c>
      <c r="M211" s="98">
        <f t="shared" si="92"/>
        <v>1.6199573908731481E-2</v>
      </c>
      <c r="N211" s="98">
        <f t="shared" si="92"/>
        <v>0.45848246294171607</v>
      </c>
      <c r="O211" s="98">
        <f t="shared" si="92"/>
        <v>0.23839349944031532</v>
      </c>
      <c r="P211" s="98">
        <f t="shared" si="92"/>
        <v>0.23167208194906452</v>
      </c>
      <c r="Q211" s="98">
        <f t="shared" si="92"/>
        <v>1.4076082883188543E-2</v>
      </c>
      <c r="R211" s="99">
        <f t="shared" si="92"/>
        <v>0</v>
      </c>
      <c r="S211" s="100">
        <f>SUM(L211:R211)</f>
        <v>0.99999999999999956</v>
      </c>
      <c r="U211" s="110" t="s">
        <v>88</v>
      </c>
      <c r="V211" s="133">
        <f>+V210/$AI210</f>
        <v>3.4604841120823834E-2</v>
      </c>
      <c r="W211" s="133">
        <f t="shared" ref="W211:AH211" si="93">+W210/$AI210</f>
        <v>6.5678672354836671E-3</v>
      </c>
      <c r="X211" s="133">
        <f t="shared" si="93"/>
        <v>1.4076082883188547E-2</v>
      </c>
      <c r="Y211" s="133">
        <f t="shared" si="93"/>
        <v>1.6199573908731484E-2</v>
      </c>
      <c r="Z211" s="133">
        <f t="shared" si="93"/>
        <v>0.44006278971132878</v>
      </c>
      <c r="AA211" s="133">
        <f t="shared" si="93"/>
        <v>0.2254347843439227</v>
      </c>
      <c r="AB211" s="133">
        <f t="shared" si="93"/>
        <v>0.23167208194906461</v>
      </c>
      <c r="AC211" s="133">
        <f t="shared" si="93"/>
        <v>3.1381978847456443E-2</v>
      </c>
      <c r="AD211" s="133">
        <f t="shared" si="93"/>
        <v>3.5905206762303402E-6</v>
      </c>
      <c r="AE211" s="133">
        <f t="shared" si="93"/>
        <v>0</v>
      </c>
      <c r="AF211" s="133">
        <f t="shared" si="93"/>
        <v>0</v>
      </c>
      <c r="AG211" s="133">
        <f t="shared" si="93"/>
        <v>1.8419673230387491E-2</v>
      </c>
      <c r="AH211" s="133">
        <f t="shared" si="93"/>
        <v>1.2958715096392709E-2</v>
      </c>
      <c r="AI211" s="134">
        <f>SUM(V211:AC211)</f>
        <v>1.0000000000000002</v>
      </c>
      <c r="AJ211" s="23" t="str">
        <f t="shared" si="87"/>
        <v/>
      </c>
    </row>
    <row r="212" spans="1:85" ht="15" thickBot="1">
      <c r="A212" s="247"/>
      <c r="B212" s="247"/>
      <c r="C212" s="247"/>
      <c r="D212" s="247"/>
      <c r="E212" s="247"/>
      <c r="F212" s="247"/>
      <c r="G212" s="247"/>
      <c r="H212" s="247"/>
      <c r="I212" s="247"/>
      <c r="K212" s="247"/>
      <c r="L212" s="247"/>
      <c r="M212" s="247"/>
      <c r="N212" s="247"/>
      <c r="O212" s="247"/>
      <c r="P212" s="247"/>
      <c r="Q212" s="247"/>
      <c r="R212" s="247"/>
      <c r="S212" s="247"/>
      <c r="AI212" s="168"/>
      <c r="BA212" s="160"/>
      <c r="BR212" s="160"/>
      <c r="CG212" s="160"/>
    </row>
    <row r="213" spans="1:85" ht="28.5">
      <c r="A213" s="312" t="s">
        <v>36</v>
      </c>
      <c r="B213" s="164" t="s">
        <v>0</v>
      </c>
      <c r="C213" s="164" t="s">
        <v>1</v>
      </c>
      <c r="D213" s="164" t="s">
        <v>2</v>
      </c>
      <c r="E213" s="164" t="s">
        <v>3</v>
      </c>
      <c r="F213" s="164" t="s">
        <v>27</v>
      </c>
      <c r="G213" s="164" t="s">
        <v>4</v>
      </c>
      <c r="H213" s="164" t="s">
        <v>5</v>
      </c>
      <c r="I213" s="165" t="s">
        <v>6</v>
      </c>
      <c r="K213" s="314" t="s">
        <v>36</v>
      </c>
      <c r="L213" s="166" t="s">
        <v>0</v>
      </c>
      <c r="M213" s="166" t="s">
        <v>1</v>
      </c>
      <c r="N213" s="166" t="s">
        <v>2</v>
      </c>
      <c r="O213" s="166" t="s">
        <v>3</v>
      </c>
      <c r="P213" s="166" t="s">
        <v>27</v>
      </c>
      <c r="Q213" s="166" t="s">
        <v>4</v>
      </c>
      <c r="R213" s="166" t="s">
        <v>5</v>
      </c>
      <c r="S213" s="167" t="s">
        <v>6</v>
      </c>
      <c r="U213" s="316" t="s">
        <v>36</v>
      </c>
      <c r="V213" s="219" t="s">
        <v>74</v>
      </c>
      <c r="W213" s="219" t="s">
        <v>75</v>
      </c>
      <c r="X213" s="219" t="s">
        <v>4</v>
      </c>
      <c r="Y213" s="219" t="s">
        <v>1</v>
      </c>
      <c r="Z213" s="219" t="s">
        <v>2</v>
      </c>
      <c r="AA213" s="219" t="s">
        <v>3</v>
      </c>
      <c r="AB213" s="219" t="s">
        <v>55</v>
      </c>
      <c r="AC213" s="219" t="s">
        <v>68</v>
      </c>
      <c r="AD213" s="220" t="s">
        <v>76</v>
      </c>
      <c r="AE213" s="220" t="s">
        <v>83</v>
      </c>
      <c r="AF213" s="220" t="s">
        <v>77</v>
      </c>
      <c r="AG213" s="220" t="s">
        <v>84</v>
      </c>
      <c r="AH213" s="220" t="s">
        <v>85</v>
      </c>
      <c r="AI213" s="221" t="s">
        <v>63</v>
      </c>
      <c r="BA213" s="160"/>
      <c r="BR213" s="160"/>
      <c r="CG213" s="160"/>
    </row>
    <row r="214" spans="1:85" ht="15">
      <c r="A214" s="313" t="s">
        <v>36</v>
      </c>
      <c r="B214" s="318" t="s">
        <v>69</v>
      </c>
      <c r="C214" s="319"/>
      <c r="D214" s="319"/>
      <c r="E214" s="319"/>
      <c r="F214" s="319"/>
      <c r="G214" s="319"/>
      <c r="H214" s="319"/>
      <c r="I214" s="320"/>
      <c r="K214" s="315" t="s">
        <v>36</v>
      </c>
      <c r="L214" s="321" t="s">
        <v>69</v>
      </c>
      <c r="M214" s="322"/>
      <c r="N214" s="322"/>
      <c r="O214" s="322"/>
      <c r="P214" s="322"/>
      <c r="Q214" s="322"/>
      <c r="R214" s="322"/>
      <c r="S214" s="323"/>
      <c r="U214" s="317" t="s">
        <v>36</v>
      </c>
      <c r="V214" s="324" t="s">
        <v>69</v>
      </c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5"/>
      <c r="BA214" s="160"/>
      <c r="BR214" s="160"/>
      <c r="CG214" s="160"/>
    </row>
    <row r="215" spans="1:85" ht="15">
      <c r="A215" s="170" t="s">
        <v>7</v>
      </c>
      <c r="B215" s="171">
        <v>0</v>
      </c>
      <c r="C215" s="171">
        <v>0</v>
      </c>
      <c r="D215" s="171">
        <v>0</v>
      </c>
      <c r="E215" s="171">
        <v>0</v>
      </c>
      <c r="F215" s="361"/>
      <c r="G215" s="171">
        <v>0</v>
      </c>
      <c r="H215" s="172">
        <v>0</v>
      </c>
      <c r="I215" s="173">
        <f>SUM(B215:H215)</f>
        <v>0</v>
      </c>
      <c r="J215" s="168"/>
      <c r="K215" s="222" t="s">
        <v>7</v>
      </c>
      <c r="L215" s="171">
        <v>0</v>
      </c>
      <c r="M215" s="171">
        <v>0</v>
      </c>
      <c r="N215" s="171">
        <v>0</v>
      </c>
      <c r="O215" s="171">
        <v>0</v>
      </c>
      <c r="P215" s="171">
        <v>0</v>
      </c>
      <c r="Q215" s="171">
        <v>0</v>
      </c>
      <c r="R215" s="223">
        <v>0</v>
      </c>
      <c r="S215" s="224">
        <f>SUM(L215:R215)</f>
        <v>0</v>
      </c>
      <c r="U215" s="225" t="s">
        <v>7</v>
      </c>
      <c r="V215" s="226">
        <v>0</v>
      </c>
      <c r="W215" s="226">
        <v>0</v>
      </c>
      <c r="X215" s="226">
        <v>0</v>
      </c>
      <c r="Y215" s="226">
        <v>0</v>
      </c>
      <c r="Z215" s="226">
        <v>0</v>
      </c>
      <c r="AA215" s="226">
        <v>0</v>
      </c>
      <c r="AB215" s="226">
        <v>0</v>
      </c>
      <c r="AC215" s="227">
        <v>0</v>
      </c>
      <c r="AD215" s="228">
        <v>0</v>
      </c>
      <c r="AE215" s="228">
        <v>0</v>
      </c>
      <c r="AF215" s="228">
        <v>0</v>
      </c>
      <c r="AG215" s="228">
        <v>0</v>
      </c>
      <c r="AH215" s="228">
        <v>0</v>
      </c>
      <c r="AI215" s="229">
        <f>SUM(V215:AC215)</f>
        <v>0</v>
      </c>
      <c r="AJ215" s="160" t="str">
        <f>IF(ABS(S215-AI215)&gt;0.001,S215-AI215,"")</f>
        <v/>
      </c>
      <c r="BA215" s="160"/>
      <c r="BR215" s="160"/>
      <c r="CG215" s="160"/>
    </row>
    <row r="216" spans="1:85" ht="15">
      <c r="A216" s="178" t="s">
        <v>8</v>
      </c>
      <c r="B216" s="179">
        <v>0</v>
      </c>
      <c r="C216" s="179">
        <v>0</v>
      </c>
      <c r="D216" s="179">
        <v>0</v>
      </c>
      <c r="E216" s="179">
        <v>0</v>
      </c>
      <c r="F216" s="362"/>
      <c r="G216" s="179">
        <v>0</v>
      </c>
      <c r="H216" s="180">
        <v>0</v>
      </c>
      <c r="I216" s="181">
        <f t="shared" ref="I216:I235" si="94">SUM(B216:H216)</f>
        <v>0</v>
      </c>
      <c r="J216" s="168"/>
      <c r="K216" s="182" t="s">
        <v>8</v>
      </c>
      <c r="L216" s="183">
        <v>0</v>
      </c>
      <c r="M216" s="183">
        <v>0</v>
      </c>
      <c r="N216" s="183">
        <v>0</v>
      </c>
      <c r="O216" s="183">
        <v>0</v>
      </c>
      <c r="P216" s="183">
        <v>0</v>
      </c>
      <c r="Q216" s="183">
        <v>0</v>
      </c>
      <c r="R216" s="184">
        <v>0</v>
      </c>
      <c r="S216" s="185">
        <f t="shared" ref="S216:S235" si="95">SUM(L216:R216)</f>
        <v>0</v>
      </c>
      <c r="U216" s="230" t="s">
        <v>8</v>
      </c>
      <c r="V216" s="231">
        <v>0</v>
      </c>
      <c r="W216" s="231">
        <v>0</v>
      </c>
      <c r="X216" s="231">
        <v>0</v>
      </c>
      <c r="Y216" s="231">
        <v>0</v>
      </c>
      <c r="Z216" s="231">
        <v>0</v>
      </c>
      <c r="AA216" s="231">
        <v>0</v>
      </c>
      <c r="AB216" s="231">
        <v>0</v>
      </c>
      <c r="AC216" s="232">
        <v>0</v>
      </c>
      <c r="AD216" s="231">
        <v>0</v>
      </c>
      <c r="AE216" s="231">
        <v>0</v>
      </c>
      <c r="AF216" s="231">
        <v>0</v>
      </c>
      <c r="AG216" s="231">
        <v>0</v>
      </c>
      <c r="AH216" s="231">
        <v>0</v>
      </c>
      <c r="AI216" s="233">
        <f t="shared" ref="AI216:AI235" si="96">SUM(V216:AC216)</f>
        <v>0</v>
      </c>
      <c r="AJ216" s="160" t="str">
        <f t="shared" ref="AJ216:AJ237" si="97">IF(ABS(S216-AI216)&gt;0.001,S216-AI216,"")</f>
        <v/>
      </c>
      <c r="BA216" s="160"/>
      <c r="BR216" s="160"/>
      <c r="CG216" s="160"/>
    </row>
    <row r="217" spans="1:85" ht="15">
      <c r="A217" s="186" t="s">
        <v>10</v>
      </c>
      <c r="B217" s="175">
        <v>0</v>
      </c>
      <c r="C217" s="175">
        <v>0</v>
      </c>
      <c r="D217" s="175">
        <v>0</v>
      </c>
      <c r="E217" s="175">
        <v>0</v>
      </c>
      <c r="F217" s="362"/>
      <c r="G217" s="175">
        <v>0</v>
      </c>
      <c r="H217" s="187">
        <v>0</v>
      </c>
      <c r="I217" s="173">
        <f t="shared" si="94"/>
        <v>0</v>
      </c>
      <c r="J217" s="168"/>
      <c r="K217" s="188" t="s">
        <v>10</v>
      </c>
      <c r="L217" s="175">
        <v>0</v>
      </c>
      <c r="M217" s="175">
        <v>0</v>
      </c>
      <c r="N217" s="175">
        <v>0</v>
      </c>
      <c r="O217" s="175">
        <v>0</v>
      </c>
      <c r="P217" s="175">
        <v>0</v>
      </c>
      <c r="Q217" s="175">
        <v>0</v>
      </c>
      <c r="R217" s="176">
        <v>0</v>
      </c>
      <c r="S217" s="177">
        <f t="shared" si="95"/>
        <v>0</v>
      </c>
      <c r="U217" s="234" t="s">
        <v>10</v>
      </c>
      <c r="V217" s="226">
        <v>0</v>
      </c>
      <c r="W217" s="226">
        <v>0</v>
      </c>
      <c r="X217" s="226">
        <v>0</v>
      </c>
      <c r="Y217" s="226">
        <v>0</v>
      </c>
      <c r="Z217" s="226">
        <v>0</v>
      </c>
      <c r="AA217" s="226">
        <v>0</v>
      </c>
      <c r="AB217" s="226">
        <v>0</v>
      </c>
      <c r="AC217" s="227">
        <v>0</v>
      </c>
      <c r="AD217" s="228">
        <v>0</v>
      </c>
      <c r="AE217" s="228">
        <v>0</v>
      </c>
      <c r="AF217" s="228">
        <v>0</v>
      </c>
      <c r="AG217" s="228">
        <v>0</v>
      </c>
      <c r="AH217" s="228">
        <v>0</v>
      </c>
      <c r="AI217" s="229">
        <f t="shared" si="96"/>
        <v>0</v>
      </c>
      <c r="AJ217" s="160" t="str">
        <f t="shared" si="97"/>
        <v/>
      </c>
      <c r="BA217" s="160"/>
      <c r="BR217" s="160"/>
      <c r="CG217" s="160"/>
    </row>
    <row r="218" spans="1:85" ht="15">
      <c r="A218" s="178" t="s">
        <v>56</v>
      </c>
      <c r="B218" s="179">
        <v>0</v>
      </c>
      <c r="C218" s="179">
        <v>0</v>
      </c>
      <c r="D218" s="179">
        <v>0</v>
      </c>
      <c r="E218" s="179">
        <v>0</v>
      </c>
      <c r="F218" s="362"/>
      <c r="G218" s="179">
        <v>0</v>
      </c>
      <c r="H218" s="180">
        <v>0</v>
      </c>
      <c r="I218" s="181">
        <f t="shared" si="94"/>
        <v>0</v>
      </c>
      <c r="J218" s="168"/>
      <c r="K218" s="182" t="s">
        <v>56</v>
      </c>
      <c r="L218" s="183">
        <v>0</v>
      </c>
      <c r="M218" s="183">
        <v>0</v>
      </c>
      <c r="N218" s="183">
        <v>0</v>
      </c>
      <c r="O218" s="183">
        <v>0</v>
      </c>
      <c r="P218" s="183">
        <v>0</v>
      </c>
      <c r="Q218" s="183">
        <v>0</v>
      </c>
      <c r="R218" s="184">
        <v>0</v>
      </c>
      <c r="S218" s="185">
        <f t="shared" si="95"/>
        <v>0</v>
      </c>
      <c r="U218" s="230" t="s">
        <v>56</v>
      </c>
      <c r="V218" s="231">
        <v>0</v>
      </c>
      <c r="W218" s="231">
        <v>0</v>
      </c>
      <c r="X218" s="231">
        <v>0</v>
      </c>
      <c r="Y218" s="231">
        <v>0</v>
      </c>
      <c r="Z218" s="231">
        <v>0</v>
      </c>
      <c r="AA218" s="231">
        <v>0</v>
      </c>
      <c r="AB218" s="231">
        <v>0</v>
      </c>
      <c r="AC218" s="232">
        <v>0</v>
      </c>
      <c r="AD218" s="231">
        <v>0</v>
      </c>
      <c r="AE218" s="231">
        <v>0</v>
      </c>
      <c r="AF218" s="231">
        <v>0</v>
      </c>
      <c r="AG218" s="231">
        <v>0</v>
      </c>
      <c r="AH218" s="231">
        <v>0</v>
      </c>
      <c r="AI218" s="233">
        <f t="shared" si="96"/>
        <v>0</v>
      </c>
      <c r="AJ218" s="160" t="str">
        <f t="shared" si="97"/>
        <v/>
      </c>
      <c r="BA218" s="160"/>
      <c r="BR218" s="160"/>
      <c r="CG218" s="160"/>
    </row>
    <row r="219" spans="1:85" ht="15">
      <c r="A219" s="186" t="s">
        <v>16</v>
      </c>
      <c r="B219" s="175">
        <v>0.67708755465680059</v>
      </c>
      <c r="C219" s="175">
        <v>0</v>
      </c>
      <c r="D219" s="175">
        <v>0.75286269615268953</v>
      </c>
      <c r="E219" s="175">
        <v>0</v>
      </c>
      <c r="F219" s="362"/>
      <c r="G219" s="175">
        <v>0</v>
      </c>
      <c r="H219" s="187">
        <v>0</v>
      </c>
      <c r="I219" s="173">
        <f t="shared" si="94"/>
        <v>1.4299502508094901</v>
      </c>
      <c r="J219" s="168"/>
      <c r="K219" s="188" t="s">
        <v>16</v>
      </c>
      <c r="L219" s="175">
        <v>0.67708755465680059</v>
      </c>
      <c r="M219" s="175">
        <v>0</v>
      </c>
      <c r="N219" s="175">
        <v>0.75286269615268953</v>
      </c>
      <c r="O219" s="175">
        <v>0</v>
      </c>
      <c r="P219" s="175">
        <v>0</v>
      </c>
      <c r="Q219" s="175">
        <v>0</v>
      </c>
      <c r="R219" s="176">
        <v>0</v>
      </c>
      <c r="S219" s="177">
        <f t="shared" si="95"/>
        <v>1.4299502508094901</v>
      </c>
      <c r="U219" s="234" t="s">
        <v>16</v>
      </c>
      <c r="V219" s="226">
        <v>0.67708755465680059</v>
      </c>
      <c r="W219" s="226">
        <v>0</v>
      </c>
      <c r="X219" s="226">
        <v>0</v>
      </c>
      <c r="Y219" s="226">
        <v>0</v>
      </c>
      <c r="Z219" s="226">
        <v>0.75286269615268953</v>
      </c>
      <c r="AA219" s="226">
        <v>0</v>
      </c>
      <c r="AB219" s="226">
        <v>0</v>
      </c>
      <c r="AC219" s="227">
        <v>0</v>
      </c>
      <c r="AD219" s="228">
        <v>0</v>
      </c>
      <c r="AE219" s="228">
        <v>0</v>
      </c>
      <c r="AF219" s="228">
        <v>0</v>
      </c>
      <c r="AG219" s="228">
        <v>0</v>
      </c>
      <c r="AH219" s="228">
        <v>0</v>
      </c>
      <c r="AI219" s="229">
        <f t="shared" si="96"/>
        <v>1.4299502508094901</v>
      </c>
      <c r="AJ219" s="160" t="str">
        <f t="shared" si="97"/>
        <v/>
      </c>
      <c r="BA219" s="160"/>
      <c r="BR219" s="160"/>
      <c r="CG219" s="160"/>
    </row>
    <row r="220" spans="1:85" ht="15">
      <c r="A220" s="178" t="s">
        <v>15</v>
      </c>
      <c r="B220" s="179">
        <v>2.873157639752735E-3</v>
      </c>
      <c r="C220" s="179">
        <v>0</v>
      </c>
      <c r="D220" s="179">
        <v>3.1947023575590039E-3</v>
      </c>
      <c r="E220" s="179">
        <v>0</v>
      </c>
      <c r="F220" s="362"/>
      <c r="G220" s="179">
        <v>0</v>
      </c>
      <c r="H220" s="180">
        <v>0</v>
      </c>
      <c r="I220" s="181">
        <f t="shared" si="94"/>
        <v>6.0678599973117385E-3</v>
      </c>
      <c r="J220" s="168"/>
      <c r="K220" s="182" t="s">
        <v>15</v>
      </c>
      <c r="L220" s="183">
        <v>2.873157639752735E-3</v>
      </c>
      <c r="M220" s="183">
        <v>0</v>
      </c>
      <c r="N220" s="183">
        <v>3.1947023575590039E-3</v>
      </c>
      <c r="O220" s="183">
        <v>0</v>
      </c>
      <c r="P220" s="183">
        <v>0</v>
      </c>
      <c r="Q220" s="183">
        <v>0</v>
      </c>
      <c r="R220" s="184">
        <v>0</v>
      </c>
      <c r="S220" s="185">
        <f t="shared" si="95"/>
        <v>6.0678599973117385E-3</v>
      </c>
      <c r="U220" s="230" t="s">
        <v>57</v>
      </c>
      <c r="V220" s="231">
        <v>2.873157639752735E-3</v>
      </c>
      <c r="W220" s="231">
        <v>0</v>
      </c>
      <c r="X220" s="231">
        <v>0</v>
      </c>
      <c r="Y220" s="231">
        <v>0</v>
      </c>
      <c r="Z220" s="231">
        <v>3.1947023575590039E-3</v>
      </c>
      <c r="AA220" s="231">
        <v>0</v>
      </c>
      <c r="AB220" s="231">
        <v>0</v>
      </c>
      <c r="AC220" s="232">
        <v>0</v>
      </c>
      <c r="AD220" s="231">
        <v>0</v>
      </c>
      <c r="AE220" s="231">
        <v>0</v>
      </c>
      <c r="AF220" s="231">
        <v>0</v>
      </c>
      <c r="AG220" s="231">
        <v>0</v>
      </c>
      <c r="AH220" s="231">
        <v>0</v>
      </c>
      <c r="AI220" s="233">
        <f t="shared" si="96"/>
        <v>6.0678599973117385E-3</v>
      </c>
      <c r="AJ220" s="160" t="str">
        <f t="shared" si="97"/>
        <v/>
      </c>
      <c r="BA220" s="160"/>
      <c r="BR220" s="160"/>
      <c r="CG220" s="160"/>
    </row>
    <row r="221" spans="1:85" ht="15">
      <c r="A221" s="186" t="s">
        <v>58</v>
      </c>
      <c r="B221" s="175">
        <v>0</v>
      </c>
      <c r="C221" s="175">
        <v>0</v>
      </c>
      <c r="D221" s="175">
        <v>0</v>
      </c>
      <c r="E221" s="175">
        <v>0.72258847058319586</v>
      </c>
      <c r="F221" s="362"/>
      <c r="G221" s="175">
        <v>0</v>
      </c>
      <c r="H221" s="187">
        <v>0</v>
      </c>
      <c r="I221" s="173">
        <f t="shared" si="94"/>
        <v>0.72258847058319586</v>
      </c>
      <c r="J221" s="168"/>
      <c r="K221" s="188" t="s">
        <v>58</v>
      </c>
      <c r="L221" s="175">
        <v>0</v>
      </c>
      <c r="M221" s="175">
        <v>0</v>
      </c>
      <c r="N221" s="175">
        <v>0</v>
      </c>
      <c r="O221" s="175">
        <v>0.72258847058319586</v>
      </c>
      <c r="P221" s="175">
        <v>6.3788922893491247</v>
      </c>
      <c r="Q221" s="175">
        <v>0</v>
      </c>
      <c r="R221" s="176">
        <v>0</v>
      </c>
      <c r="S221" s="177">
        <f t="shared" si="95"/>
        <v>7.1014807599323202</v>
      </c>
      <c r="U221" s="234" t="s">
        <v>58</v>
      </c>
      <c r="V221" s="226">
        <v>0</v>
      </c>
      <c r="W221" s="226">
        <v>0</v>
      </c>
      <c r="X221" s="226">
        <v>0</v>
      </c>
      <c r="Y221" s="226">
        <v>0</v>
      </c>
      <c r="Z221" s="226">
        <v>0</v>
      </c>
      <c r="AA221" s="226">
        <v>7.378357502377017E-2</v>
      </c>
      <c r="AB221" s="226">
        <v>6.3788922893491247</v>
      </c>
      <c r="AC221" s="227">
        <v>0.64880489555942567</v>
      </c>
      <c r="AD221" s="226">
        <v>0</v>
      </c>
      <c r="AE221" s="226">
        <v>0</v>
      </c>
      <c r="AF221" s="226">
        <v>0</v>
      </c>
      <c r="AG221" s="226">
        <v>0</v>
      </c>
      <c r="AH221" s="226">
        <v>0.64880489555942567</v>
      </c>
      <c r="AI221" s="229">
        <f t="shared" si="96"/>
        <v>7.1014807599323211</v>
      </c>
      <c r="AJ221" s="160" t="str">
        <f t="shared" si="97"/>
        <v/>
      </c>
      <c r="BA221" s="160"/>
      <c r="BR221" s="160"/>
      <c r="CG221" s="160"/>
    </row>
    <row r="222" spans="1:85" ht="15">
      <c r="A222" s="178" t="s">
        <v>12</v>
      </c>
      <c r="B222" s="179">
        <v>0</v>
      </c>
      <c r="C222" s="179">
        <v>0</v>
      </c>
      <c r="D222" s="179">
        <v>0</v>
      </c>
      <c r="E222" s="179">
        <v>1.0586863362848045</v>
      </c>
      <c r="F222" s="362"/>
      <c r="G222" s="179">
        <v>0</v>
      </c>
      <c r="H222" s="180">
        <v>0</v>
      </c>
      <c r="I222" s="181">
        <f t="shared" si="94"/>
        <v>1.0586863362848045</v>
      </c>
      <c r="J222" s="168"/>
      <c r="K222" s="182" t="s">
        <v>12</v>
      </c>
      <c r="L222" s="183">
        <v>0</v>
      </c>
      <c r="M222" s="183">
        <v>0</v>
      </c>
      <c r="N222" s="183">
        <v>0</v>
      </c>
      <c r="O222" s="183">
        <v>1.0586863362848045</v>
      </c>
      <c r="P222" s="183">
        <v>7.2847779147720786</v>
      </c>
      <c r="Q222" s="183">
        <v>0</v>
      </c>
      <c r="R222" s="184">
        <v>0</v>
      </c>
      <c r="S222" s="185">
        <f t="shared" si="95"/>
        <v>8.3434642510568828</v>
      </c>
      <c r="U222" s="230" t="s">
        <v>12</v>
      </c>
      <c r="V222" s="231">
        <v>0</v>
      </c>
      <c r="W222" s="231">
        <v>0</v>
      </c>
      <c r="X222" s="231">
        <v>0</v>
      </c>
      <c r="Y222" s="231">
        <v>0</v>
      </c>
      <c r="Z222" s="231">
        <v>0</v>
      </c>
      <c r="AA222" s="231">
        <v>1.0586863362848045</v>
      </c>
      <c r="AB222" s="231">
        <v>7.2847779147720786</v>
      </c>
      <c r="AC222" s="232">
        <v>0</v>
      </c>
      <c r="AD222" s="231">
        <v>0</v>
      </c>
      <c r="AE222" s="231">
        <v>0</v>
      </c>
      <c r="AF222" s="231">
        <v>0</v>
      </c>
      <c r="AG222" s="231">
        <v>0</v>
      </c>
      <c r="AH222" s="231">
        <v>0</v>
      </c>
      <c r="AI222" s="233">
        <f t="shared" si="96"/>
        <v>8.3434642510568828</v>
      </c>
      <c r="AJ222" s="160" t="str">
        <f t="shared" si="97"/>
        <v/>
      </c>
      <c r="BA222" s="160"/>
      <c r="BR222" s="160"/>
      <c r="CG222" s="160"/>
    </row>
    <row r="223" spans="1:85" ht="15">
      <c r="A223" s="186" t="s">
        <v>59</v>
      </c>
      <c r="B223" s="175">
        <v>0</v>
      </c>
      <c r="C223" s="175">
        <v>0</v>
      </c>
      <c r="D223" s="175">
        <v>0</v>
      </c>
      <c r="E223" s="175">
        <v>0</v>
      </c>
      <c r="F223" s="362"/>
      <c r="G223" s="175">
        <v>0</v>
      </c>
      <c r="H223" s="187">
        <v>0</v>
      </c>
      <c r="I223" s="173">
        <f t="shared" si="94"/>
        <v>0</v>
      </c>
      <c r="J223" s="168"/>
      <c r="K223" s="188" t="s">
        <v>59</v>
      </c>
      <c r="L223" s="175">
        <v>0</v>
      </c>
      <c r="M223" s="175">
        <v>0</v>
      </c>
      <c r="N223" s="175">
        <v>0</v>
      </c>
      <c r="O223" s="175">
        <v>0</v>
      </c>
      <c r="P223" s="175">
        <v>0</v>
      </c>
      <c r="Q223" s="175">
        <v>0</v>
      </c>
      <c r="R223" s="176">
        <v>0</v>
      </c>
      <c r="S223" s="177">
        <f t="shared" si="95"/>
        <v>0</v>
      </c>
      <c r="U223" s="234" t="s">
        <v>59</v>
      </c>
      <c r="V223" s="226">
        <v>0</v>
      </c>
      <c r="W223" s="226">
        <v>0</v>
      </c>
      <c r="X223" s="226">
        <v>0</v>
      </c>
      <c r="Y223" s="226">
        <v>0</v>
      </c>
      <c r="Z223" s="226">
        <v>0</v>
      </c>
      <c r="AA223" s="226">
        <v>0</v>
      </c>
      <c r="AB223" s="226">
        <v>0</v>
      </c>
      <c r="AC223" s="227">
        <v>0</v>
      </c>
      <c r="AD223" s="226">
        <v>0</v>
      </c>
      <c r="AE223" s="226">
        <v>0</v>
      </c>
      <c r="AF223" s="226">
        <v>0</v>
      </c>
      <c r="AG223" s="226">
        <v>0</v>
      </c>
      <c r="AH223" s="226">
        <v>0</v>
      </c>
      <c r="AI223" s="229">
        <f t="shared" si="96"/>
        <v>0</v>
      </c>
      <c r="AJ223" s="160" t="str">
        <f t="shared" si="97"/>
        <v/>
      </c>
      <c r="BA223" s="160"/>
      <c r="BR223" s="160"/>
      <c r="CG223" s="160"/>
    </row>
    <row r="224" spans="1:85" ht="15">
      <c r="A224" s="178" t="s">
        <v>17</v>
      </c>
      <c r="B224" s="179">
        <v>1.8278892906103981</v>
      </c>
      <c r="C224" s="179">
        <v>0</v>
      </c>
      <c r="D224" s="179">
        <v>0</v>
      </c>
      <c r="E224" s="179">
        <v>0</v>
      </c>
      <c r="F224" s="362"/>
      <c r="G224" s="179">
        <v>0</v>
      </c>
      <c r="H224" s="180">
        <v>0</v>
      </c>
      <c r="I224" s="181">
        <f t="shared" si="94"/>
        <v>1.8278892906103981</v>
      </c>
      <c r="J224" s="168"/>
      <c r="K224" s="182" t="s">
        <v>17</v>
      </c>
      <c r="L224" s="183">
        <v>1.8278892906103981</v>
      </c>
      <c r="M224" s="183">
        <v>0</v>
      </c>
      <c r="N224" s="183">
        <v>0</v>
      </c>
      <c r="O224" s="183">
        <v>0</v>
      </c>
      <c r="P224" s="183">
        <v>0</v>
      </c>
      <c r="Q224" s="183">
        <v>0</v>
      </c>
      <c r="R224" s="184">
        <v>0</v>
      </c>
      <c r="S224" s="185">
        <f t="shared" si="95"/>
        <v>1.8278892906103981</v>
      </c>
      <c r="U224" s="230" t="s">
        <v>17</v>
      </c>
      <c r="V224" s="231">
        <v>1.8278892906103981</v>
      </c>
      <c r="W224" s="231">
        <v>0</v>
      </c>
      <c r="X224" s="231">
        <v>0</v>
      </c>
      <c r="Y224" s="231">
        <v>0</v>
      </c>
      <c r="Z224" s="231">
        <v>0</v>
      </c>
      <c r="AA224" s="231">
        <v>0</v>
      </c>
      <c r="AB224" s="231">
        <v>0</v>
      </c>
      <c r="AC224" s="232">
        <v>0</v>
      </c>
      <c r="AD224" s="231">
        <v>0</v>
      </c>
      <c r="AE224" s="231">
        <v>0</v>
      </c>
      <c r="AF224" s="231">
        <v>0</v>
      </c>
      <c r="AG224" s="231">
        <v>0</v>
      </c>
      <c r="AH224" s="231">
        <v>0</v>
      </c>
      <c r="AI224" s="233">
        <f t="shared" si="96"/>
        <v>1.8278892906103981</v>
      </c>
      <c r="AJ224" s="160" t="str">
        <f t="shared" si="97"/>
        <v/>
      </c>
      <c r="BA224" s="160"/>
      <c r="BR224" s="160"/>
      <c r="CG224" s="160"/>
    </row>
    <row r="225" spans="1:85" ht="15">
      <c r="A225" s="186" t="s">
        <v>139</v>
      </c>
      <c r="B225" s="175">
        <v>63.033287859645462</v>
      </c>
      <c r="C225" s="175">
        <v>0</v>
      </c>
      <c r="D225" s="175">
        <v>6.8225810500001582</v>
      </c>
      <c r="E225" s="175">
        <v>0</v>
      </c>
      <c r="F225" s="362"/>
      <c r="G225" s="175">
        <v>0</v>
      </c>
      <c r="H225" s="187">
        <v>0</v>
      </c>
      <c r="I225" s="173">
        <f t="shared" si="94"/>
        <v>69.855868909645622</v>
      </c>
      <c r="J225" s="168"/>
      <c r="K225" s="188" t="s">
        <v>139</v>
      </c>
      <c r="L225" s="175">
        <v>63.033287859645462</v>
      </c>
      <c r="M225" s="175">
        <v>0</v>
      </c>
      <c r="N225" s="175">
        <v>6.8225810500001582</v>
      </c>
      <c r="O225" s="175">
        <v>0</v>
      </c>
      <c r="P225" s="175">
        <v>0</v>
      </c>
      <c r="Q225" s="175">
        <v>0</v>
      </c>
      <c r="R225" s="176">
        <v>0</v>
      </c>
      <c r="S225" s="177">
        <f t="shared" si="95"/>
        <v>69.855868909645622</v>
      </c>
      <c r="U225" s="234" t="s">
        <v>139</v>
      </c>
      <c r="V225" s="226">
        <v>61.569143748793223</v>
      </c>
      <c r="W225" s="226">
        <v>0</v>
      </c>
      <c r="X225" s="226">
        <v>0</v>
      </c>
      <c r="Y225" s="226">
        <v>0</v>
      </c>
      <c r="Z225" s="226">
        <v>6.071670120010026</v>
      </c>
      <c r="AA225" s="226">
        <v>0</v>
      </c>
      <c r="AB225" s="226">
        <v>0</v>
      </c>
      <c r="AC225" s="227">
        <v>2.2150550408423801</v>
      </c>
      <c r="AD225" s="226">
        <v>1.4641441108522413</v>
      </c>
      <c r="AE225" s="226">
        <v>0</v>
      </c>
      <c r="AF225" s="226">
        <v>0</v>
      </c>
      <c r="AG225" s="226">
        <v>0.75091092999013187</v>
      </c>
      <c r="AH225" s="226">
        <v>0</v>
      </c>
      <c r="AI225" s="229">
        <f t="shared" si="96"/>
        <v>69.855868909645636</v>
      </c>
      <c r="AJ225" s="160" t="str">
        <f t="shared" si="97"/>
        <v/>
      </c>
      <c r="BA225" s="160"/>
      <c r="BR225" s="160"/>
      <c r="CG225" s="160"/>
    </row>
    <row r="226" spans="1:85" ht="15">
      <c r="A226" s="178" t="s">
        <v>25</v>
      </c>
      <c r="B226" s="179">
        <v>67.812200740526649</v>
      </c>
      <c r="C226" s="179">
        <v>1.790053759804521</v>
      </c>
      <c r="D226" s="179">
        <v>28.242627549174948</v>
      </c>
      <c r="E226" s="179">
        <v>238.11251629832475</v>
      </c>
      <c r="F226" s="362"/>
      <c r="G226" s="179">
        <v>67.819158034491991</v>
      </c>
      <c r="H226" s="180">
        <v>8.7111118189677691E-2</v>
      </c>
      <c r="I226" s="181">
        <f t="shared" si="94"/>
        <v>403.86366750051252</v>
      </c>
      <c r="J226" s="168"/>
      <c r="K226" s="182" t="s">
        <v>25</v>
      </c>
      <c r="L226" s="183">
        <v>67.812200740526649</v>
      </c>
      <c r="M226" s="183">
        <v>1.790053759804521</v>
      </c>
      <c r="N226" s="183">
        <v>28.242627549174948</v>
      </c>
      <c r="O226" s="183">
        <v>238.11251629832475</v>
      </c>
      <c r="P226" s="183">
        <v>3.0537832161710314</v>
      </c>
      <c r="Q226" s="183">
        <v>67.819158034491991</v>
      </c>
      <c r="R226" s="184">
        <v>8.7111118189677691E-2</v>
      </c>
      <c r="S226" s="185">
        <f t="shared" si="95"/>
        <v>406.91745071668356</v>
      </c>
      <c r="U226" s="230" t="s">
        <v>25</v>
      </c>
      <c r="V226" s="231">
        <v>4.4929262293911387</v>
      </c>
      <c r="W226" s="231">
        <v>63.319274511135504</v>
      </c>
      <c r="X226" s="231">
        <v>67.819158034491991</v>
      </c>
      <c r="Y226" s="231">
        <v>1.790053759804521</v>
      </c>
      <c r="Z226" s="231">
        <v>28.242627549174948</v>
      </c>
      <c r="AA226" s="231">
        <v>234.02155497495596</v>
      </c>
      <c r="AB226" s="231">
        <v>3.0537832161710314</v>
      </c>
      <c r="AC226" s="232">
        <v>4.178072441558462</v>
      </c>
      <c r="AD226" s="231">
        <v>0</v>
      </c>
      <c r="AE226" s="231">
        <v>1.767043959450761</v>
      </c>
      <c r="AF226" s="231">
        <v>8.7111118189677691E-2</v>
      </c>
      <c r="AG226" s="231">
        <v>0</v>
      </c>
      <c r="AH226" s="231">
        <v>2.3239173639180235</v>
      </c>
      <c r="AI226" s="233">
        <f t="shared" si="96"/>
        <v>406.91745071668356</v>
      </c>
      <c r="AJ226" s="160" t="str">
        <f t="shared" si="97"/>
        <v/>
      </c>
      <c r="BA226" s="160"/>
      <c r="BR226" s="160"/>
      <c r="CG226" s="160"/>
    </row>
    <row r="227" spans="1:85" ht="15">
      <c r="A227" s="186" t="s">
        <v>24</v>
      </c>
      <c r="B227" s="175">
        <v>121.90516351055979</v>
      </c>
      <c r="C227" s="175">
        <v>0</v>
      </c>
      <c r="D227" s="175">
        <v>0</v>
      </c>
      <c r="E227" s="175">
        <v>0</v>
      </c>
      <c r="F227" s="362"/>
      <c r="G227" s="175">
        <v>0</v>
      </c>
      <c r="H227" s="187">
        <v>0</v>
      </c>
      <c r="I227" s="173">
        <f t="shared" si="94"/>
        <v>121.90516351055979</v>
      </c>
      <c r="J227" s="168"/>
      <c r="K227" s="188" t="s">
        <v>24</v>
      </c>
      <c r="L227" s="175">
        <v>121.90516351055979</v>
      </c>
      <c r="M227" s="175">
        <v>0</v>
      </c>
      <c r="N227" s="175">
        <v>0</v>
      </c>
      <c r="O227" s="175">
        <v>0</v>
      </c>
      <c r="P227" s="175">
        <v>0</v>
      </c>
      <c r="Q227" s="175">
        <v>0</v>
      </c>
      <c r="R227" s="176">
        <v>0</v>
      </c>
      <c r="S227" s="177">
        <f t="shared" si="95"/>
        <v>121.90516351055979</v>
      </c>
      <c r="U227" s="234" t="s">
        <v>24</v>
      </c>
      <c r="V227" s="226">
        <v>121.90516351055979</v>
      </c>
      <c r="W227" s="226">
        <v>0</v>
      </c>
      <c r="X227" s="226">
        <v>0</v>
      </c>
      <c r="Y227" s="226">
        <v>0</v>
      </c>
      <c r="Z227" s="226">
        <v>0</v>
      </c>
      <c r="AA227" s="226">
        <v>0</v>
      </c>
      <c r="AB227" s="226">
        <v>0</v>
      </c>
      <c r="AC227" s="227">
        <v>0</v>
      </c>
      <c r="AD227" s="226">
        <v>0</v>
      </c>
      <c r="AE227" s="226">
        <v>0</v>
      </c>
      <c r="AF227" s="226">
        <v>0</v>
      </c>
      <c r="AG227" s="226">
        <v>0</v>
      </c>
      <c r="AH227" s="226">
        <v>0</v>
      </c>
      <c r="AI227" s="229">
        <f t="shared" si="96"/>
        <v>121.90516351055979</v>
      </c>
      <c r="AJ227" s="160" t="str">
        <f t="shared" si="97"/>
        <v/>
      </c>
      <c r="BA227" s="160"/>
      <c r="BR227" s="160"/>
      <c r="CG227" s="160"/>
    </row>
    <row r="228" spans="1:85" ht="15">
      <c r="A228" s="178" t="s">
        <v>60</v>
      </c>
      <c r="B228" s="179">
        <v>0</v>
      </c>
      <c r="C228" s="179">
        <v>0</v>
      </c>
      <c r="D228" s="179">
        <v>0</v>
      </c>
      <c r="E228" s="179">
        <v>0</v>
      </c>
      <c r="F228" s="362"/>
      <c r="G228" s="179">
        <v>0</v>
      </c>
      <c r="H228" s="180">
        <v>0</v>
      </c>
      <c r="I228" s="181">
        <f t="shared" si="94"/>
        <v>0</v>
      </c>
      <c r="J228" s="168"/>
      <c r="K228" s="182" t="s">
        <v>60</v>
      </c>
      <c r="L228" s="183">
        <v>0</v>
      </c>
      <c r="M228" s="183">
        <v>0</v>
      </c>
      <c r="N228" s="183">
        <v>0</v>
      </c>
      <c r="O228" s="183">
        <v>0</v>
      </c>
      <c r="P228" s="183">
        <v>0</v>
      </c>
      <c r="Q228" s="183">
        <v>0</v>
      </c>
      <c r="R228" s="184">
        <v>0</v>
      </c>
      <c r="S228" s="185">
        <f t="shared" si="95"/>
        <v>0</v>
      </c>
      <c r="U228" s="230" t="s">
        <v>60</v>
      </c>
      <c r="V228" s="231">
        <v>0</v>
      </c>
      <c r="W228" s="231">
        <v>0</v>
      </c>
      <c r="X228" s="231">
        <v>0</v>
      </c>
      <c r="Y228" s="231">
        <v>0</v>
      </c>
      <c r="Z228" s="231">
        <v>0</v>
      </c>
      <c r="AA228" s="231">
        <v>0</v>
      </c>
      <c r="AB228" s="231">
        <v>0</v>
      </c>
      <c r="AC228" s="232">
        <v>0</v>
      </c>
      <c r="AD228" s="231">
        <v>0</v>
      </c>
      <c r="AE228" s="231">
        <v>0</v>
      </c>
      <c r="AF228" s="231">
        <v>0</v>
      </c>
      <c r="AG228" s="231">
        <v>0</v>
      </c>
      <c r="AH228" s="231">
        <v>0</v>
      </c>
      <c r="AI228" s="233">
        <f t="shared" si="96"/>
        <v>0</v>
      </c>
      <c r="AJ228" s="160" t="str">
        <f t="shared" si="97"/>
        <v/>
      </c>
      <c r="BA228" s="160"/>
      <c r="BR228" s="160"/>
      <c r="CG228" s="160"/>
    </row>
    <row r="229" spans="1:85" ht="15">
      <c r="A229" s="186" t="s">
        <v>22</v>
      </c>
      <c r="B229" s="175">
        <v>0</v>
      </c>
      <c r="C229" s="175">
        <v>0</v>
      </c>
      <c r="D229" s="175">
        <v>0</v>
      </c>
      <c r="E229" s="175">
        <v>0.48544113821061857</v>
      </c>
      <c r="F229" s="362"/>
      <c r="G229" s="175">
        <v>0</v>
      </c>
      <c r="H229" s="187">
        <v>0</v>
      </c>
      <c r="I229" s="173">
        <f t="shared" si="94"/>
        <v>0.48544113821061857</v>
      </c>
      <c r="J229" s="168"/>
      <c r="K229" s="188" t="s">
        <v>22</v>
      </c>
      <c r="L229" s="175">
        <v>0</v>
      </c>
      <c r="M229" s="175">
        <v>0</v>
      </c>
      <c r="N229" s="175">
        <v>0</v>
      </c>
      <c r="O229" s="175">
        <v>0.48544113821061857</v>
      </c>
      <c r="P229" s="175">
        <v>0.39245138677057834</v>
      </c>
      <c r="Q229" s="175">
        <v>0</v>
      </c>
      <c r="R229" s="176">
        <v>0</v>
      </c>
      <c r="S229" s="177">
        <f t="shared" si="95"/>
        <v>0.87789252498119685</v>
      </c>
      <c r="U229" s="234" t="s">
        <v>22</v>
      </c>
      <c r="V229" s="226">
        <v>0</v>
      </c>
      <c r="W229" s="226">
        <v>0</v>
      </c>
      <c r="X229" s="226">
        <v>0</v>
      </c>
      <c r="Y229" s="226">
        <v>0</v>
      </c>
      <c r="Z229" s="226">
        <v>0</v>
      </c>
      <c r="AA229" s="226">
        <v>0</v>
      </c>
      <c r="AB229" s="226">
        <v>0.39245138677057834</v>
      </c>
      <c r="AC229" s="227">
        <v>0.48544113821061857</v>
      </c>
      <c r="AD229" s="226">
        <v>0</v>
      </c>
      <c r="AE229" s="226">
        <v>0</v>
      </c>
      <c r="AF229" s="226">
        <v>0</v>
      </c>
      <c r="AG229" s="226">
        <v>0</v>
      </c>
      <c r="AH229" s="226">
        <v>0.48544113821061857</v>
      </c>
      <c r="AI229" s="229">
        <f t="shared" si="96"/>
        <v>0.87789252498119685</v>
      </c>
      <c r="AJ229" s="160" t="str">
        <f t="shared" si="97"/>
        <v/>
      </c>
      <c r="BA229" s="160"/>
      <c r="BR229" s="160"/>
      <c r="CG229" s="160"/>
    </row>
    <row r="230" spans="1:85" ht="15">
      <c r="A230" s="178" t="s">
        <v>21</v>
      </c>
      <c r="B230" s="179">
        <v>0</v>
      </c>
      <c r="C230" s="179">
        <v>0</v>
      </c>
      <c r="D230" s="179">
        <v>0</v>
      </c>
      <c r="E230" s="179">
        <v>0</v>
      </c>
      <c r="F230" s="362"/>
      <c r="G230" s="179">
        <v>0</v>
      </c>
      <c r="H230" s="180">
        <v>0</v>
      </c>
      <c r="I230" s="181">
        <f t="shared" si="94"/>
        <v>0</v>
      </c>
      <c r="J230" s="168"/>
      <c r="K230" s="182" t="s">
        <v>21</v>
      </c>
      <c r="L230" s="183">
        <v>0</v>
      </c>
      <c r="M230" s="183">
        <v>0</v>
      </c>
      <c r="N230" s="183">
        <v>0</v>
      </c>
      <c r="O230" s="183">
        <v>0</v>
      </c>
      <c r="P230" s="183">
        <v>0</v>
      </c>
      <c r="Q230" s="183">
        <v>0</v>
      </c>
      <c r="R230" s="184">
        <v>0</v>
      </c>
      <c r="S230" s="185">
        <f t="shared" si="95"/>
        <v>0</v>
      </c>
      <c r="U230" s="230" t="s">
        <v>61</v>
      </c>
      <c r="V230" s="231">
        <v>0</v>
      </c>
      <c r="W230" s="231">
        <v>0</v>
      </c>
      <c r="X230" s="231">
        <v>0</v>
      </c>
      <c r="Y230" s="231">
        <v>0</v>
      </c>
      <c r="Z230" s="231">
        <v>0</v>
      </c>
      <c r="AA230" s="231">
        <v>0</v>
      </c>
      <c r="AB230" s="231">
        <v>0</v>
      </c>
      <c r="AC230" s="232">
        <v>0</v>
      </c>
      <c r="AD230" s="231">
        <v>0</v>
      </c>
      <c r="AE230" s="231">
        <v>0</v>
      </c>
      <c r="AF230" s="231">
        <v>0</v>
      </c>
      <c r="AG230" s="231">
        <v>0</v>
      </c>
      <c r="AH230" s="231">
        <v>0</v>
      </c>
      <c r="AI230" s="233">
        <f t="shared" si="96"/>
        <v>0</v>
      </c>
      <c r="AJ230" s="160" t="str">
        <f t="shared" si="97"/>
        <v/>
      </c>
      <c r="BA230" s="160"/>
      <c r="BR230" s="160"/>
      <c r="CG230" s="160"/>
    </row>
    <row r="231" spans="1:85" ht="15">
      <c r="A231" s="189" t="s">
        <v>64</v>
      </c>
      <c r="B231" s="175">
        <v>0</v>
      </c>
      <c r="C231" s="175">
        <v>0</v>
      </c>
      <c r="D231" s="175">
        <v>0</v>
      </c>
      <c r="E231" s="175">
        <v>0</v>
      </c>
      <c r="F231" s="362"/>
      <c r="G231" s="175">
        <v>0</v>
      </c>
      <c r="H231" s="187">
        <v>0</v>
      </c>
      <c r="I231" s="173">
        <f t="shared" si="94"/>
        <v>0</v>
      </c>
      <c r="J231" s="168"/>
      <c r="K231" s="190" t="s">
        <v>64</v>
      </c>
      <c r="L231" s="175">
        <v>0</v>
      </c>
      <c r="M231" s="175">
        <v>0</v>
      </c>
      <c r="N231" s="175">
        <v>0</v>
      </c>
      <c r="O231" s="175">
        <v>0</v>
      </c>
      <c r="P231" s="175">
        <v>0</v>
      </c>
      <c r="Q231" s="175">
        <v>0</v>
      </c>
      <c r="R231" s="176">
        <v>0</v>
      </c>
      <c r="S231" s="177">
        <f t="shared" si="95"/>
        <v>0</v>
      </c>
      <c r="U231" s="235" t="s">
        <v>62</v>
      </c>
      <c r="V231" s="226">
        <v>0</v>
      </c>
      <c r="W231" s="226">
        <v>0</v>
      </c>
      <c r="X231" s="226">
        <v>0</v>
      </c>
      <c r="Y231" s="226">
        <v>0</v>
      </c>
      <c r="Z231" s="226">
        <v>0</v>
      </c>
      <c r="AA231" s="226">
        <v>0</v>
      </c>
      <c r="AB231" s="226">
        <v>0</v>
      </c>
      <c r="AC231" s="227">
        <v>0</v>
      </c>
      <c r="AD231" s="228">
        <v>0</v>
      </c>
      <c r="AE231" s="228">
        <v>0</v>
      </c>
      <c r="AF231" s="228">
        <v>0</v>
      </c>
      <c r="AG231" s="228">
        <v>0</v>
      </c>
      <c r="AH231" s="228">
        <v>0</v>
      </c>
      <c r="AI231" s="229">
        <f t="shared" si="96"/>
        <v>0</v>
      </c>
      <c r="AJ231" s="160" t="str">
        <f t="shared" si="97"/>
        <v/>
      </c>
      <c r="BA231" s="160"/>
      <c r="BR231" s="160"/>
      <c r="CG231" s="160"/>
    </row>
    <row r="232" spans="1:85">
      <c r="A232" s="191" t="s">
        <v>23</v>
      </c>
      <c r="B232" s="192">
        <v>0</v>
      </c>
      <c r="C232" s="192">
        <v>0</v>
      </c>
      <c r="D232" s="192">
        <v>0</v>
      </c>
      <c r="E232" s="192">
        <v>0</v>
      </c>
      <c r="F232" s="362"/>
      <c r="G232" s="192">
        <v>0</v>
      </c>
      <c r="H232" s="193">
        <v>0</v>
      </c>
      <c r="I232" s="194">
        <f t="shared" si="94"/>
        <v>0</v>
      </c>
      <c r="J232" s="168"/>
      <c r="K232" s="195" t="s">
        <v>23</v>
      </c>
      <c r="L232" s="196">
        <v>0</v>
      </c>
      <c r="M232" s="196">
        <v>0</v>
      </c>
      <c r="N232" s="196">
        <v>0</v>
      </c>
      <c r="O232" s="196">
        <v>0</v>
      </c>
      <c r="P232" s="196">
        <v>0</v>
      </c>
      <c r="Q232" s="196">
        <v>0</v>
      </c>
      <c r="R232" s="197">
        <v>0</v>
      </c>
      <c r="S232" s="198">
        <f t="shared" si="95"/>
        <v>0</v>
      </c>
      <c r="U232" s="236" t="s">
        <v>66</v>
      </c>
      <c r="V232" s="237">
        <v>0</v>
      </c>
      <c r="W232" s="237">
        <v>0</v>
      </c>
      <c r="X232" s="237">
        <v>0</v>
      </c>
      <c r="Y232" s="237">
        <v>0</v>
      </c>
      <c r="Z232" s="237">
        <v>0</v>
      </c>
      <c r="AA232" s="237">
        <v>0</v>
      </c>
      <c r="AB232" s="237">
        <v>0</v>
      </c>
      <c r="AC232" s="237">
        <v>0</v>
      </c>
      <c r="AD232" s="237">
        <v>0</v>
      </c>
      <c r="AE232" s="237">
        <v>0</v>
      </c>
      <c r="AF232" s="237">
        <v>0</v>
      </c>
      <c r="AG232" s="237">
        <v>0</v>
      </c>
      <c r="AH232" s="125">
        <v>0</v>
      </c>
      <c r="AI232" s="238">
        <f t="shared" si="96"/>
        <v>0</v>
      </c>
      <c r="AJ232" s="160" t="str">
        <f t="shared" si="97"/>
        <v/>
      </c>
      <c r="BA232" s="160"/>
      <c r="BR232" s="160"/>
      <c r="CG232" s="160"/>
    </row>
    <row r="233" spans="1:85">
      <c r="A233" s="199" t="s">
        <v>19</v>
      </c>
      <c r="B233" s="200">
        <v>0</v>
      </c>
      <c r="C233" s="200">
        <v>0</v>
      </c>
      <c r="D233" s="200">
        <v>0</v>
      </c>
      <c r="E233" s="200">
        <v>0</v>
      </c>
      <c r="F233" s="362"/>
      <c r="G233" s="200">
        <v>0</v>
      </c>
      <c r="H233" s="201">
        <v>0</v>
      </c>
      <c r="I233" s="202">
        <f t="shared" si="94"/>
        <v>0</v>
      </c>
      <c r="J233" s="168"/>
      <c r="K233" s="203" t="s">
        <v>19</v>
      </c>
      <c r="L233" s="200">
        <v>0</v>
      </c>
      <c r="M233" s="200">
        <v>0</v>
      </c>
      <c r="N233" s="200">
        <v>0</v>
      </c>
      <c r="O233" s="200">
        <v>0</v>
      </c>
      <c r="P233" s="200">
        <v>0</v>
      </c>
      <c r="Q233" s="200">
        <v>0</v>
      </c>
      <c r="R233" s="204">
        <v>0</v>
      </c>
      <c r="S233" s="205">
        <f t="shared" si="95"/>
        <v>0</v>
      </c>
      <c r="U233" s="239" t="s">
        <v>19</v>
      </c>
      <c r="V233" s="240">
        <v>0</v>
      </c>
      <c r="W233" s="240">
        <v>0</v>
      </c>
      <c r="X233" s="240">
        <v>0</v>
      </c>
      <c r="Y233" s="240">
        <v>0</v>
      </c>
      <c r="Z233" s="240">
        <v>0</v>
      </c>
      <c r="AA233" s="240">
        <v>0</v>
      </c>
      <c r="AB233" s="240">
        <v>0</v>
      </c>
      <c r="AC233" s="240">
        <v>0</v>
      </c>
      <c r="AD233" s="241">
        <v>0</v>
      </c>
      <c r="AE233" s="241">
        <v>0</v>
      </c>
      <c r="AF233" s="241">
        <v>0</v>
      </c>
      <c r="AG233" s="241">
        <v>0</v>
      </c>
      <c r="AH233" s="241">
        <v>0</v>
      </c>
      <c r="AI233" s="242">
        <f t="shared" si="96"/>
        <v>0</v>
      </c>
      <c r="AJ233" s="160" t="str">
        <f t="shared" si="97"/>
        <v/>
      </c>
      <c r="BA233" s="160"/>
      <c r="BR233" s="160"/>
      <c r="CG233" s="160"/>
    </row>
    <row r="234" spans="1:85">
      <c r="A234" s="191" t="s">
        <v>20</v>
      </c>
      <c r="B234" s="192">
        <v>0</v>
      </c>
      <c r="C234" s="192">
        <v>0</v>
      </c>
      <c r="D234" s="192">
        <v>0</v>
      </c>
      <c r="E234" s="192">
        <v>0</v>
      </c>
      <c r="F234" s="362"/>
      <c r="G234" s="192">
        <v>0</v>
      </c>
      <c r="H234" s="193">
        <v>0</v>
      </c>
      <c r="I234" s="194">
        <f t="shared" si="94"/>
        <v>0</v>
      </c>
      <c r="J234" s="168"/>
      <c r="K234" s="195" t="s">
        <v>20</v>
      </c>
      <c r="L234" s="196">
        <v>0</v>
      </c>
      <c r="M234" s="196">
        <v>0</v>
      </c>
      <c r="N234" s="196">
        <v>0</v>
      </c>
      <c r="O234" s="196">
        <v>0</v>
      </c>
      <c r="P234" s="196">
        <v>0</v>
      </c>
      <c r="Q234" s="196">
        <v>0</v>
      </c>
      <c r="R234" s="197">
        <v>0</v>
      </c>
      <c r="S234" s="198">
        <f t="shared" si="95"/>
        <v>0</v>
      </c>
      <c r="U234" s="236" t="s">
        <v>20</v>
      </c>
      <c r="V234" s="237">
        <v>0</v>
      </c>
      <c r="W234" s="237">
        <v>0</v>
      </c>
      <c r="X234" s="237">
        <v>0</v>
      </c>
      <c r="Y234" s="237">
        <v>0</v>
      </c>
      <c r="Z234" s="237">
        <v>0</v>
      </c>
      <c r="AA234" s="237">
        <v>0</v>
      </c>
      <c r="AB234" s="237">
        <v>0</v>
      </c>
      <c r="AC234" s="237">
        <v>0</v>
      </c>
      <c r="AD234" s="237">
        <v>0</v>
      </c>
      <c r="AE234" s="237">
        <v>0</v>
      </c>
      <c r="AF234" s="237">
        <v>0</v>
      </c>
      <c r="AG234" s="237">
        <v>0</v>
      </c>
      <c r="AH234" s="125">
        <v>0</v>
      </c>
      <c r="AI234" s="238">
        <f t="shared" si="96"/>
        <v>0</v>
      </c>
      <c r="AJ234" s="160" t="str">
        <f t="shared" si="97"/>
        <v/>
      </c>
      <c r="BA234" s="160"/>
      <c r="BR234" s="160"/>
      <c r="CG234" s="160"/>
    </row>
    <row r="235" spans="1:85" ht="15" thickBot="1">
      <c r="A235" s="206" t="s">
        <v>11</v>
      </c>
      <c r="B235" s="207">
        <v>0</v>
      </c>
      <c r="C235" s="207">
        <v>0</v>
      </c>
      <c r="D235" s="207">
        <v>0</v>
      </c>
      <c r="E235" s="207">
        <v>0</v>
      </c>
      <c r="F235" s="363"/>
      <c r="G235" s="207">
        <v>0</v>
      </c>
      <c r="H235" s="208">
        <v>0</v>
      </c>
      <c r="I235" s="209">
        <f t="shared" si="94"/>
        <v>0</v>
      </c>
      <c r="J235" s="168"/>
      <c r="K235" s="210" t="s">
        <v>11</v>
      </c>
      <c r="L235" s="207">
        <v>0</v>
      </c>
      <c r="M235" s="207">
        <v>0</v>
      </c>
      <c r="N235" s="207">
        <v>0</v>
      </c>
      <c r="O235" s="207">
        <v>0</v>
      </c>
      <c r="P235" s="207">
        <v>0</v>
      </c>
      <c r="Q235" s="207">
        <v>0</v>
      </c>
      <c r="R235" s="211">
        <v>0</v>
      </c>
      <c r="S235" s="212">
        <f t="shared" si="95"/>
        <v>0</v>
      </c>
      <c r="U235" s="239" t="s">
        <v>11</v>
      </c>
      <c r="V235" s="240">
        <v>0</v>
      </c>
      <c r="W235" s="240">
        <v>0</v>
      </c>
      <c r="X235" s="240">
        <v>0</v>
      </c>
      <c r="Y235" s="240">
        <v>0</v>
      </c>
      <c r="Z235" s="240">
        <v>0</v>
      </c>
      <c r="AA235" s="240">
        <v>0</v>
      </c>
      <c r="AB235" s="240">
        <v>0</v>
      </c>
      <c r="AC235" s="240">
        <v>0</v>
      </c>
      <c r="AD235" s="241">
        <v>0</v>
      </c>
      <c r="AE235" s="241">
        <v>0</v>
      </c>
      <c r="AF235" s="241">
        <v>0</v>
      </c>
      <c r="AG235" s="241">
        <v>0</v>
      </c>
      <c r="AH235" s="241">
        <v>0</v>
      </c>
      <c r="AI235" s="242">
        <f t="shared" si="96"/>
        <v>0</v>
      </c>
      <c r="AJ235" s="160" t="str">
        <f t="shared" si="97"/>
        <v/>
      </c>
      <c r="BA235" s="160"/>
      <c r="BR235" s="160"/>
      <c r="CG235" s="160"/>
    </row>
    <row r="236" spans="1:85" ht="15">
      <c r="A236" s="213" t="s">
        <v>26</v>
      </c>
      <c r="B236" s="214">
        <f>SUM(B215:B231)</f>
        <v>255.25850211363885</v>
      </c>
      <c r="C236" s="214">
        <f t="shared" ref="C236:I236" si="98">SUM(C215:C231)</f>
        <v>1.790053759804521</v>
      </c>
      <c r="D236" s="214">
        <f t="shared" si="98"/>
        <v>35.821265997685359</v>
      </c>
      <c r="E236" s="214">
        <f t="shared" si="98"/>
        <v>240.37923224340338</v>
      </c>
      <c r="F236" s="214">
        <f t="shared" si="98"/>
        <v>0</v>
      </c>
      <c r="G236" s="214">
        <f t="shared" si="98"/>
        <v>67.819158034491991</v>
      </c>
      <c r="H236" s="216">
        <f t="shared" si="98"/>
        <v>8.7111118189677691E-2</v>
      </c>
      <c r="I236" s="173">
        <f t="shared" si="98"/>
        <v>601.1553232672137</v>
      </c>
      <c r="J236" s="168"/>
      <c r="K236" s="215" t="s">
        <v>26</v>
      </c>
      <c r="L236" s="214">
        <f>SUM(L215:L231)</f>
        <v>255.25850211363885</v>
      </c>
      <c r="M236" s="214">
        <f t="shared" ref="M236:S236" si="99">SUM(M215:M231)</f>
        <v>1.790053759804521</v>
      </c>
      <c r="N236" s="214">
        <f t="shared" si="99"/>
        <v>35.821265997685359</v>
      </c>
      <c r="O236" s="214">
        <f t="shared" si="99"/>
        <v>240.37923224340338</v>
      </c>
      <c r="P236" s="214">
        <f t="shared" si="99"/>
        <v>17.109904807062811</v>
      </c>
      <c r="Q236" s="214">
        <f t="shared" si="99"/>
        <v>67.819158034491991</v>
      </c>
      <c r="R236" s="216">
        <f t="shared" si="99"/>
        <v>8.7111118189677691E-2</v>
      </c>
      <c r="S236" s="217">
        <f t="shared" si="99"/>
        <v>618.26522807427659</v>
      </c>
      <c r="T236" s="160" t="str">
        <f>IF(ABS(S236-AI236)&gt;0.01,S236-AI236,"")</f>
        <v/>
      </c>
      <c r="U236" s="243" t="s">
        <v>63</v>
      </c>
      <c r="V236" s="244">
        <f>SUM(V215:V231)</f>
        <v>190.47508349165111</v>
      </c>
      <c r="W236" s="244">
        <f t="shared" ref="W236:AH236" si="100">SUM(W215:W231)</f>
        <v>63.319274511135504</v>
      </c>
      <c r="X236" s="244">
        <f t="shared" si="100"/>
        <v>67.819158034491991</v>
      </c>
      <c r="Y236" s="244">
        <f t="shared" si="100"/>
        <v>1.790053759804521</v>
      </c>
      <c r="Z236" s="244">
        <f t="shared" si="100"/>
        <v>35.070355067695225</v>
      </c>
      <c r="AA236" s="244">
        <f t="shared" si="100"/>
        <v>235.15402488626452</v>
      </c>
      <c r="AB236" s="244">
        <f t="shared" si="100"/>
        <v>17.109904807062811</v>
      </c>
      <c r="AC236" s="244">
        <f t="shared" si="100"/>
        <v>7.5273735161708863</v>
      </c>
      <c r="AD236" s="245">
        <f t="shared" si="100"/>
        <v>1.4641441108522413</v>
      </c>
      <c r="AE236" s="245">
        <f t="shared" si="100"/>
        <v>1.767043959450761</v>
      </c>
      <c r="AF236" s="245">
        <f t="shared" si="100"/>
        <v>8.7111118189677691E-2</v>
      </c>
      <c r="AG236" s="245">
        <f t="shared" si="100"/>
        <v>0.75091092999013187</v>
      </c>
      <c r="AH236" s="245">
        <f t="shared" si="100"/>
        <v>3.4581633976880681</v>
      </c>
      <c r="AI236" s="246">
        <f>SUM(V236:AC236)</f>
        <v>618.26522807427648</v>
      </c>
      <c r="AJ236" s="160" t="str">
        <f t="shared" si="97"/>
        <v/>
      </c>
      <c r="BA236" s="160"/>
      <c r="BR236" s="160"/>
      <c r="CG236" s="160"/>
    </row>
    <row r="237" spans="1:85" s="23" customFormat="1" ht="15" thickBot="1">
      <c r="A237" s="30" t="s">
        <v>88</v>
      </c>
      <c r="B237" s="47">
        <f>IF($I236=0,"-",B236/$I236)</f>
        <v>0.42461322762033726</v>
      </c>
      <c r="C237" s="47">
        <f t="shared" ref="C237:H237" si="101">IF($I236=0,"-",C236/$I236)</f>
        <v>2.9776892768341029E-3</v>
      </c>
      <c r="D237" s="47">
        <f t="shared" si="101"/>
        <v>5.9587372200250475E-2</v>
      </c>
      <c r="E237" s="47">
        <f t="shared" si="101"/>
        <v>0.39986210375210257</v>
      </c>
      <c r="F237" s="47">
        <f t="shared" si="101"/>
        <v>0</v>
      </c>
      <c r="G237" s="47">
        <f t="shared" si="101"/>
        <v>0.1128147009759512</v>
      </c>
      <c r="H237" s="70">
        <f t="shared" si="101"/>
        <v>1.4490617452447773E-4</v>
      </c>
      <c r="I237" s="48">
        <f>SUM(B237:H237)</f>
        <v>1</v>
      </c>
      <c r="J237" s="160"/>
      <c r="K237" s="81" t="s">
        <v>88</v>
      </c>
      <c r="L237" s="98">
        <f t="shared" ref="L237:R237" si="102">IF($S236=0,"-",L236/$S236)</f>
        <v>0.41286245857412646</v>
      </c>
      <c r="M237" s="98">
        <f t="shared" si="102"/>
        <v>2.8952845454046287E-3</v>
      </c>
      <c r="N237" s="98">
        <f t="shared" si="102"/>
        <v>5.7938348092546936E-2</v>
      </c>
      <c r="O237" s="98">
        <f t="shared" si="102"/>
        <v>0.38879629862432585</v>
      </c>
      <c r="P237" s="98">
        <f t="shared" si="102"/>
        <v>2.767405318968913E-2</v>
      </c>
      <c r="Q237" s="98">
        <f t="shared" si="102"/>
        <v>0.10969266094056383</v>
      </c>
      <c r="R237" s="99">
        <f t="shared" si="102"/>
        <v>1.4089603334317292E-4</v>
      </c>
      <c r="S237" s="100">
        <f>SUM(L237:R237)</f>
        <v>1</v>
      </c>
      <c r="U237" s="110" t="s">
        <v>88</v>
      </c>
      <c r="V237" s="133">
        <f>+V236/$AI236</f>
        <v>0.30807989005774722</v>
      </c>
      <c r="W237" s="133">
        <f t="shared" ref="W237:AH237" si="103">+W236/$AI236</f>
        <v>0.10241441963080693</v>
      </c>
      <c r="X237" s="133">
        <f t="shared" si="103"/>
        <v>0.10969266094056386</v>
      </c>
      <c r="Y237" s="133">
        <f t="shared" si="103"/>
        <v>2.8952845454046292E-3</v>
      </c>
      <c r="Z237" s="133">
        <f t="shared" si="103"/>
        <v>5.6723803111052497E-2</v>
      </c>
      <c r="AA237" s="133">
        <f t="shared" si="103"/>
        <v>0.38034489763997181</v>
      </c>
      <c r="AB237" s="133">
        <f t="shared" si="103"/>
        <v>2.7674053189689136E-2</v>
      </c>
      <c r="AC237" s="133">
        <f t="shared" si="103"/>
        <v>1.2174990884764056E-2</v>
      </c>
      <c r="AD237" s="133">
        <f t="shared" si="103"/>
        <v>2.3681488855723642E-3</v>
      </c>
      <c r="AE237" s="133">
        <f t="shared" si="103"/>
        <v>2.8580678311064161E-3</v>
      </c>
      <c r="AF237" s="133">
        <f t="shared" si="103"/>
        <v>1.4089603334317295E-4</v>
      </c>
      <c r="AG237" s="133">
        <f t="shared" si="103"/>
        <v>1.2145449814944464E-3</v>
      </c>
      <c r="AH237" s="133">
        <f t="shared" si="103"/>
        <v>5.5933331532476462E-3</v>
      </c>
      <c r="AI237" s="134">
        <f>SUM(V237:AC237)</f>
        <v>1.0000000000000002</v>
      </c>
      <c r="AJ237" s="23" t="str">
        <f t="shared" si="97"/>
        <v/>
      </c>
    </row>
    <row r="238" spans="1:85" ht="15" thickBot="1">
      <c r="A238" s="247"/>
      <c r="B238" s="247"/>
      <c r="C238" s="247"/>
      <c r="D238" s="247"/>
      <c r="E238" s="247"/>
      <c r="F238" s="247"/>
      <c r="G238" s="247"/>
      <c r="H238" s="247"/>
      <c r="I238" s="247"/>
      <c r="K238" s="247"/>
      <c r="L238" s="247"/>
      <c r="M238" s="247"/>
      <c r="N238" s="247"/>
      <c r="O238" s="247"/>
      <c r="P238" s="247"/>
      <c r="Q238" s="247"/>
      <c r="R238" s="247"/>
      <c r="S238" s="247"/>
      <c r="AI238" s="168"/>
      <c r="BA238" s="160"/>
      <c r="BR238" s="160"/>
      <c r="CG238" s="160"/>
    </row>
    <row r="239" spans="1:85" ht="28.5">
      <c r="A239" s="312" t="s">
        <v>71</v>
      </c>
      <c r="B239" s="164" t="s">
        <v>0</v>
      </c>
      <c r="C239" s="164" t="s">
        <v>1</v>
      </c>
      <c r="D239" s="164" t="s">
        <v>2</v>
      </c>
      <c r="E239" s="164" t="s">
        <v>3</v>
      </c>
      <c r="F239" s="164" t="s">
        <v>27</v>
      </c>
      <c r="G239" s="164" t="s">
        <v>4</v>
      </c>
      <c r="H239" s="164" t="s">
        <v>5</v>
      </c>
      <c r="I239" s="165" t="s">
        <v>6</v>
      </c>
      <c r="K239" s="314" t="s">
        <v>71</v>
      </c>
      <c r="L239" s="166" t="s">
        <v>0</v>
      </c>
      <c r="M239" s="166" t="s">
        <v>1</v>
      </c>
      <c r="N239" s="166" t="s">
        <v>2</v>
      </c>
      <c r="O239" s="166" t="s">
        <v>3</v>
      </c>
      <c r="P239" s="166" t="s">
        <v>27</v>
      </c>
      <c r="Q239" s="166" t="s">
        <v>4</v>
      </c>
      <c r="R239" s="166" t="s">
        <v>5</v>
      </c>
      <c r="S239" s="167" t="s">
        <v>6</v>
      </c>
      <c r="U239" s="316" t="s">
        <v>71</v>
      </c>
      <c r="V239" s="219" t="s">
        <v>74</v>
      </c>
      <c r="W239" s="219" t="s">
        <v>75</v>
      </c>
      <c r="X239" s="219" t="s">
        <v>4</v>
      </c>
      <c r="Y239" s="219" t="s">
        <v>1</v>
      </c>
      <c r="Z239" s="219" t="s">
        <v>2</v>
      </c>
      <c r="AA239" s="219" t="s">
        <v>3</v>
      </c>
      <c r="AB239" s="219" t="s">
        <v>55</v>
      </c>
      <c r="AC239" s="219" t="s">
        <v>68</v>
      </c>
      <c r="AD239" s="220" t="s">
        <v>76</v>
      </c>
      <c r="AE239" s="220" t="s">
        <v>83</v>
      </c>
      <c r="AF239" s="220" t="s">
        <v>77</v>
      </c>
      <c r="AG239" s="220" t="s">
        <v>84</v>
      </c>
      <c r="AH239" s="220" t="s">
        <v>85</v>
      </c>
      <c r="AI239" s="221" t="s">
        <v>63</v>
      </c>
      <c r="BA239" s="160"/>
      <c r="BR239" s="160"/>
      <c r="CG239" s="160"/>
    </row>
    <row r="240" spans="1:85" ht="15">
      <c r="A240" s="313" t="s">
        <v>71</v>
      </c>
      <c r="B240" s="318" t="s">
        <v>69</v>
      </c>
      <c r="C240" s="319"/>
      <c r="D240" s="319"/>
      <c r="E240" s="319"/>
      <c r="F240" s="319"/>
      <c r="G240" s="319"/>
      <c r="H240" s="319"/>
      <c r="I240" s="320"/>
      <c r="K240" s="315" t="s">
        <v>71</v>
      </c>
      <c r="L240" s="321" t="s">
        <v>69</v>
      </c>
      <c r="M240" s="322"/>
      <c r="N240" s="322"/>
      <c r="O240" s="322"/>
      <c r="P240" s="322"/>
      <c r="Q240" s="322"/>
      <c r="R240" s="322"/>
      <c r="S240" s="323"/>
      <c r="U240" s="317" t="s">
        <v>71</v>
      </c>
      <c r="V240" s="324" t="s">
        <v>69</v>
      </c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5"/>
      <c r="BA240" s="160"/>
      <c r="BR240" s="160"/>
      <c r="CG240" s="160"/>
    </row>
    <row r="241" spans="1:85" ht="15">
      <c r="A241" s="170" t="s">
        <v>7</v>
      </c>
      <c r="B241" s="171">
        <v>0</v>
      </c>
      <c r="C241" s="171">
        <v>0</v>
      </c>
      <c r="D241" s="171">
        <v>0</v>
      </c>
      <c r="E241" s="171">
        <v>0</v>
      </c>
      <c r="F241" s="361"/>
      <c r="G241" s="171">
        <v>0</v>
      </c>
      <c r="H241" s="172">
        <v>0</v>
      </c>
      <c r="I241" s="173">
        <f>SUM(B241:H241)</f>
        <v>0</v>
      </c>
      <c r="J241" s="168"/>
      <c r="K241" s="222" t="s">
        <v>7</v>
      </c>
      <c r="L241" s="171">
        <v>0</v>
      </c>
      <c r="M241" s="171">
        <v>0</v>
      </c>
      <c r="N241" s="171">
        <v>0</v>
      </c>
      <c r="O241" s="171">
        <v>0</v>
      </c>
      <c r="P241" s="171">
        <v>0</v>
      </c>
      <c r="Q241" s="171">
        <v>0</v>
      </c>
      <c r="R241" s="223">
        <v>0</v>
      </c>
      <c r="S241" s="224">
        <f>SUM(L241:R241)</f>
        <v>0</v>
      </c>
      <c r="U241" s="225" t="s">
        <v>7</v>
      </c>
      <c r="V241" s="226">
        <v>0</v>
      </c>
      <c r="W241" s="226">
        <v>0</v>
      </c>
      <c r="X241" s="226">
        <v>0</v>
      </c>
      <c r="Y241" s="226">
        <v>0</v>
      </c>
      <c r="Z241" s="226">
        <v>0</v>
      </c>
      <c r="AA241" s="226">
        <v>0</v>
      </c>
      <c r="AB241" s="226">
        <v>0</v>
      </c>
      <c r="AC241" s="227">
        <v>0</v>
      </c>
      <c r="AD241" s="228">
        <v>0</v>
      </c>
      <c r="AE241" s="228">
        <v>0</v>
      </c>
      <c r="AF241" s="228">
        <v>0</v>
      </c>
      <c r="AG241" s="228">
        <v>0</v>
      </c>
      <c r="AH241" s="228">
        <v>0</v>
      </c>
      <c r="AI241" s="229">
        <f>SUM(V241:AC241)</f>
        <v>0</v>
      </c>
      <c r="AJ241" s="160" t="str">
        <f>IF(ABS(S241-AI241)&gt;0.001,S241-AI241,"")</f>
        <v/>
      </c>
      <c r="BA241" s="160"/>
      <c r="BR241" s="160"/>
      <c r="CG241" s="160"/>
    </row>
    <row r="242" spans="1:85" ht="15">
      <c r="A242" s="178" t="s">
        <v>8</v>
      </c>
      <c r="B242" s="179">
        <v>0</v>
      </c>
      <c r="C242" s="179">
        <v>0</v>
      </c>
      <c r="D242" s="179">
        <v>0</v>
      </c>
      <c r="E242" s="179">
        <v>0</v>
      </c>
      <c r="F242" s="362"/>
      <c r="G242" s="179">
        <v>0</v>
      </c>
      <c r="H242" s="180">
        <v>0</v>
      </c>
      <c r="I242" s="181">
        <f t="shared" ref="I242:I261" si="104">SUM(B242:H242)</f>
        <v>0</v>
      </c>
      <c r="J242" s="168"/>
      <c r="K242" s="182" t="s">
        <v>8</v>
      </c>
      <c r="L242" s="183">
        <v>0</v>
      </c>
      <c r="M242" s="183">
        <v>0</v>
      </c>
      <c r="N242" s="183">
        <v>0</v>
      </c>
      <c r="O242" s="183">
        <v>0</v>
      </c>
      <c r="P242" s="183">
        <v>0</v>
      </c>
      <c r="Q242" s="183">
        <v>0</v>
      </c>
      <c r="R242" s="184">
        <v>0</v>
      </c>
      <c r="S242" s="185">
        <f t="shared" ref="S242:S261" si="105">SUM(L242:R242)</f>
        <v>0</v>
      </c>
      <c r="U242" s="230" t="s">
        <v>8</v>
      </c>
      <c r="V242" s="231">
        <v>0</v>
      </c>
      <c r="W242" s="231">
        <v>0</v>
      </c>
      <c r="X242" s="231">
        <v>0</v>
      </c>
      <c r="Y242" s="231">
        <v>0</v>
      </c>
      <c r="Z242" s="231">
        <v>0</v>
      </c>
      <c r="AA242" s="231">
        <v>0</v>
      </c>
      <c r="AB242" s="231">
        <v>0</v>
      </c>
      <c r="AC242" s="232">
        <v>0</v>
      </c>
      <c r="AD242" s="231">
        <v>0</v>
      </c>
      <c r="AE242" s="231">
        <v>0</v>
      </c>
      <c r="AF242" s="231">
        <v>0</v>
      </c>
      <c r="AG242" s="231">
        <v>0</v>
      </c>
      <c r="AH242" s="231">
        <v>0</v>
      </c>
      <c r="AI242" s="233">
        <f t="shared" ref="AI242:AI261" si="106">SUM(V242:AC242)</f>
        <v>0</v>
      </c>
      <c r="AJ242" s="160" t="str">
        <f t="shared" ref="AJ242:AJ263" si="107">IF(ABS(S242-AI242)&gt;0.001,S242-AI242,"")</f>
        <v/>
      </c>
      <c r="BA242" s="160"/>
      <c r="BR242" s="160"/>
      <c r="CG242" s="160"/>
    </row>
    <row r="243" spans="1:85" ht="15">
      <c r="A243" s="186" t="s">
        <v>10</v>
      </c>
      <c r="B243" s="175">
        <v>0</v>
      </c>
      <c r="C243" s="175">
        <v>0</v>
      </c>
      <c r="D243" s="175">
        <v>0</v>
      </c>
      <c r="E243" s="175">
        <v>0</v>
      </c>
      <c r="F243" s="362"/>
      <c r="G243" s="175">
        <v>0</v>
      </c>
      <c r="H243" s="187">
        <v>0</v>
      </c>
      <c r="I243" s="173">
        <f t="shared" si="104"/>
        <v>0</v>
      </c>
      <c r="J243" s="168"/>
      <c r="K243" s="188" t="s">
        <v>10</v>
      </c>
      <c r="L243" s="175">
        <v>0</v>
      </c>
      <c r="M243" s="175">
        <v>0</v>
      </c>
      <c r="N243" s="175">
        <v>0</v>
      </c>
      <c r="O243" s="175">
        <v>0</v>
      </c>
      <c r="P243" s="175">
        <v>0</v>
      </c>
      <c r="Q243" s="175">
        <v>0</v>
      </c>
      <c r="R243" s="176">
        <v>0</v>
      </c>
      <c r="S243" s="177">
        <f t="shared" si="105"/>
        <v>0</v>
      </c>
      <c r="U243" s="234" t="s">
        <v>10</v>
      </c>
      <c r="V243" s="226">
        <v>0</v>
      </c>
      <c r="W243" s="226">
        <v>0</v>
      </c>
      <c r="X243" s="226">
        <v>0</v>
      </c>
      <c r="Y243" s="226">
        <v>0</v>
      </c>
      <c r="Z243" s="226">
        <v>0</v>
      </c>
      <c r="AA243" s="226">
        <v>0</v>
      </c>
      <c r="AB243" s="226">
        <v>0</v>
      </c>
      <c r="AC243" s="227">
        <v>0</v>
      </c>
      <c r="AD243" s="228">
        <v>0</v>
      </c>
      <c r="AE243" s="228">
        <v>0</v>
      </c>
      <c r="AF243" s="228">
        <v>0</v>
      </c>
      <c r="AG243" s="228">
        <v>0</v>
      </c>
      <c r="AH243" s="228">
        <v>0</v>
      </c>
      <c r="AI243" s="229">
        <f t="shared" si="106"/>
        <v>0</v>
      </c>
      <c r="AJ243" s="160" t="str">
        <f t="shared" si="107"/>
        <v/>
      </c>
      <c r="BA243" s="160"/>
      <c r="BR243" s="160"/>
      <c r="CG243" s="160"/>
    </row>
    <row r="244" spans="1:85" ht="15">
      <c r="A244" s="178" t="s">
        <v>56</v>
      </c>
      <c r="B244" s="179">
        <v>0</v>
      </c>
      <c r="C244" s="179">
        <v>0</v>
      </c>
      <c r="D244" s="179">
        <v>0</v>
      </c>
      <c r="E244" s="179">
        <v>0</v>
      </c>
      <c r="F244" s="362"/>
      <c r="G244" s="179">
        <v>0</v>
      </c>
      <c r="H244" s="180">
        <v>0</v>
      </c>
      <c r="I244" s="181">
        <f t="shared" si="104"/>
        <v>0</v>
      </c>
      <c r="J244" s="168"/>
      <c r="K244" s="182" t="s">
        <v>56</v>
      </c>
      <c r="L244" s="183">
        <v>0</v>
      </c>
      <c r="M244" s="183">
        <v>0</v>
      </c>
      <c r="N244" s="183">
        <v>0</v>
      </c>
      <c r="O244" s="183">
        <v>0</v>
      </c>
      <c r="P244" s="183">
        <v>0</v>
      </c>
      <c r="Q244" s="183">
        <v>0</v>
      </c>
      <c r="R244" s="184">
        <v>0</v>
      </c>
      <c r="S244" s="185">
        <f t="shared" si="105"/>
        <v>0</v>
      </c>
      <c r="U244" s="230" t="s">
        <v>56</v>
      </c>
      <c r="V244" s="231">
        <v>0</v>
      </c>
      <c r="W244" s="231">
        <v>0</v>
      </c>
      <c r="X244" s="231">
        <v>0</v>
      </c>
      <c r="Y244" s="231">
        <v>0</v>
      </c>
      <c r="Z244" s="231">
        <v>0</v>
      </c>
      <c r="AA244" s="231">
        <v>0</v>
      </c>
      <c r="AB244" s="231">
        <v>0</v>
      </c>
      <c r="AC244" s="232">
        <v>0</v>
      </c>
      <c r="AD244" s="231">
        <v>0</v>
      </c>
      <c r="AE244" s="231">
        <v>0</v>
      </c>
      <c r="AF244" s="231">
        <v>0</v>
      </c>
      <c r="AG244" s="231">
        <v>0</v>
      </c>
      <c r="AH244" s="231">
        <v>0</v>
      </c>
      <c r="AI244" s="233">
        <f t="shared" si="106"/>
        <v>0</v>
      </c>
      <c r="AJ244" s="160" t="str">
        <f t="shared" si="107"/>
        <v/>
      </c>
      <c r="BA244" s="160"/>
      <c r="BR244" s="160"/>
      <c r="CG244" s="160"/>
    </row>
    <row r="245" spans="1:85" ht="15">
      <c r="A245" s="186" t="s">
        <v>16</v>
      </c>
      <c r="B245" s="175">
        <v>8.8198167893412531</v>
      </c>
      <c r="C245" s="175">
        <v>4.5024087749488163E-3</v>
      </c>
      <c r="D245" s="175">
        <v>4.8517474557908269</v>
      </c>
      <c r="E245" s="175">
        <v>0</v>
      </c>
      <c r="F245" s="362"/>
      <c r="G245" s="175">
        <v>0</v>
      </c>
      <c r="H245" s="187">
        <v>0</v>
      </c>
      <c r="I245" s="173">
        <f t="shared" si="104"/>
        <v>13.676066653907029</v>
      </c>
      <c r="J245" s="168"/>
      <c r="K245" s="188" t="s">
        <v>16</v>
      </c>
      <c r="L245" s="175">
        <v>8.8198167893412531</v>
      </c>
      <c r="M245" s="175">
        <v>4.5024087749488163E-3</v>
      </c>
      <c r="N245" s="175">
        <v>4.8517474557908269</v>
      </c>
      <c r="O245" s="175">
        <v>0</v>
      </c>
      <c r="P245" s="175">
        <v>0</v>
      </c>
      <c r="Q245" s="175">
        <v>0</v>
      </c>
      <c r="R245" s="176">
        <v>0</v>
      </c>
      <c r="S245" s="177">
        <f t="shared" si="105"/>
        <v>13.676066653907029</v>
      </c>
      <c r="U245" s="234" t="s">
        <v>16</v>
      </c>
      <c r="V245" s="226">
        <v>8.7257486060075014</v>
      </c>
      <c r="W245" s="226">
        <v>0</v>
      </c>
      <c r="X245" s="226">
        <v>0</v>
      </c>
      <c r="Y245" s="226">
        <v>4.5024087749488163E-3</v>
      </c>
      <c r="Z245" s="226">
        <v>4.8517474557908269</v>
      </c>
      <c r="AA245" s="226">
        <v>0</v>
      </c>
      <c r="AB245" s="226">
        <v>0</v>
      </c>
      <c r="AC245" s="227">
        <v>9.4068183333752012E-2</v>
      </c>
      <c r="AD245" s="228">
        <v>9.4068183333752012E-2</v>
      </c>
      <c r="AE245" s="228">
        <v>0</v>
      </c>
      <c r="AF245" s="228">
        <v>0</v>
      </c>
      <c r="AG245" s="228">
        <v>0</v>
      </c>
      <c r="AH245" s="228">
        <v>0</v>
      </c>
      <c r="AI245" s="229">
        <f t="shared" si="106"/>
        <v>13.676066653907029</v>
      </c>
      <c r="AJ245" s="160" t="str">
        <f t="shared" si="107"/>
        <v/>
      </c>
      <c r="BA245" s="160"/>
      <c r="BR245" s="160"/>
      <c r="CG245" s="160"/>
    </row>
    <row r="246" spans="1:85" ht="15">
      <c r="A246" s="178" t="s">
        <v>15</v>
      </c>
      <c r="B246" s="179">
        <v>2.490337382272569</v>
      </c>
      <c r="C246" s="179">
        <v>0</v>
      </c>
      <c r="D246" s="179">
        <v>0</v>
      </c>
      <c r="E246" s="179">
        <v>0</v>
      </c>
      <c r="F246" s="362"/>
      <c r="G246" s="179">
        <v>0</v>
      </c>
      <c r="H246" s="180">
        <v>0</v>
      </c>
      <c r="I246" s="181">
        <f t="shared" si="104"/>
        <v>2.490337382272569</v>
      </c>
      <c r="J246" s="168"/>
      <c r="K246" s="182" t="s">
        <v>15</v>
      </c>
      <c r="L246" s="183">
        <v>2.490337382272569</v>
      </c>
      <c r="M246" s="183">
        <v>0</v>
      </c>
      <c r="N246" s="183">
        <v>0</v>
      </c>
      <c r="O246" s="183">
        <v>0</v>
      </c>
      <c r="P246" s="183">
        <v>0</v>
      </c>
      <c r="Q246" s="183">
        <v>0</v>
      </c>
      <c r="R246" s="184">
        <v>0</v>
      </c>
      <c r="S246" s="185">
        <f t="shared" si="105"/>
        <v>2.490337382272569</v>
      </c>
      <c r="U246" s="230" t="s">
        <v>57</v>
      </c>
      <c r="V246" s="231">
        <v>2.490337382272569</v>
      </c>
      <c r="W246" s="231">
        <v>0</v>
      </c>
      <c r="X246" s="231">
        <v>0</v>
      </c>
      <c r="Y246" s="231">
        <v>0</v>
      </c>
      <c r="Z246" s="231">
        <v>0</v>
      </c>
      <c r="AA246" s="231">
        <v>0</v>
      </c>
      <c r="AB246" s="231">
        <v>0</v>
      </c>
      <c r="AC246" s="232">
        <v>0</v>
      </c>
      <c r="AD246" s="231">
        <v>0</v>
      </c>
      <c r="AE246" s="231">
        <v>0</v>
      </c>
      <c r="AF246" s="231">
        <v>0</v>
      </c>
      <c r="AG246" s="231">
        <v>0</v>
      </c>
      <c r="AH246" s="231">
        <v>0</v>
      </c>
      <c r="AI246" s="233">
        <f t="shared" si="106"/>
        <v>2.490337382272569</v>
      </c>
      <c r="AJ246" s="160" t="str">
        <f t="shared" si="107"/>
        <v/>
      </c>
      <c r="BA246" s="160"/>
      <c r="BR246" s="160"/>
      <c r="CG246" s="160"/>
    </row>
    <row r="247" spans="1:85" ht="15">
      <c r="A247" s="186" t="s">
        <v>58</v>
      </c>
      <c r="B247" s="175">
        <v>0</v>
      </c>
      <c r="C247" s="175">
        <v>0</v>
      </c>
      <c r="D247" s="175">
        <v>0</v>
      </c>
      <c r="E247" s="175">
        <v>20.548188742156238</v>
      </c>
      <c r="F247" s="362"/>
      <c r="G247" s="175">
        <v>0</v>
      </c>
      <c r="H247" s="187">
        <v>0</v>
      </c>
      <c r="I247" s="173">
        <f t="shared" si="104"/>
        <v>20.548188742156238</v>
      </c>
      <c r="J247" s="168"/>
      <c r="K247" s="188" t="s">
        <v>58</v>
      </c>
      <c r="L247" s="175">
        <v>0</v>
      </c>
      <c r="M247" s="175">
        <v>0</v>
      </c>
      <c r="N247" s="175">
        <v>0</v>
      </c>
      <c r="O247" s="175">
        <v>20.548188742156238</v>
      </c>
      <c r="P247" s="175">
        <v>76.001343524274745</v>
      </c>
      <c r="Q247" s="175">
        <v>0</v>
      </c>
      <c r="R247" s="176">
        <v>0</v>
      </c>
      <c r="S247" s="177">
        <f t="shared" si="105"/>
        <v>96.549532266430987</v>
      </c>
      <c r="U247" s="234" t="s">
        <v>58</v>
      </c>
      <c r="V247" s="226">
        <v>0</v>
      </c>
      <c r="W247" s="226">
        <v>0</v>
      </c>
      <c r="X247" s="226">
        <v>0</v>
      </c>
      <c r="Y247" s="226">
        <v>0</v>
      </c>
      <c r="Z247" s="226">
        <v>0</v>
      </c>
      <c r="AA247" s="226">
        <v>20.548188742156238</v>
      </c>
      <c r="AB247" s="226">
        <v>76.001343524274745</v>
      </c>
      <c r="AC247" s="227">
        <v>0</v>
      </c>
      <c r="AD247" s="226">
        <v>0</v>
      </c>
      <c r="AE247" s="226">
        <v>0</v>
      </c>
      <c r="AF247" s="226">
        <v>0</v>
      </c>
      <c r="AG247" s="226">
        <v>0</v>
      </c>
      <c r="AH247" s="226">
        <v>0</v>
      </c>
      <c r="AI247" s="229">
        <f t="shared" si="106"/>
        <v>96.549532266430987</v>
      </c>
      <c r="AJ247" s="160" t="str">
        <f t="shared" si="107"/>
        <v/>
      </c>
      <c r="BA247" s="160"/>
      <c r="BR247" s="160"/>
      <c r="CG247" s="160"/>
    </row>
    <row r="248" spans="1:85" ht="15">
      <c r="A248" s="178" t="s">
        <v>12</v>
      </c>
      <c r="B248" s="179">
        <v>0</v>
      </c>
      <c r="C248" s="179">
        <v>0</v>
      </c>
      <c r="D248" s="179">
        <v>0</v>
      </c>
      <c r="E248" s="179">
        <v>19.330264887590243</v>
      </c>
      <c r="F248" s="362"/>
      <c r="G248" s="179">
        <v>0</v>
      </c>
      <c r="H248" s="180">
        <v>0</v>
      </c>
      <c r="I248" s="181">
        <f t="shared" si="104"/>
        <v>19.330264887590243</v>
      </c>
      <c r="J248" s="168"/>
      <c r="K248" s="182" t="s">
        <v>12</v>
      </c>
      <c r="L248" s="183">
        <v>0</v>
      </c>
      <c r="M248" s="183">
        <v>0</v>
      </c>
      <c r="N248" s="183">
        <v>0</v>
      </c>
      <c r="O248" s="183">
        <v>19.330264887590243</v>
      </c>
      <c r="P248" s="183">
        <v>6.3251788002561966</v>
      </c>
      <c r="Q248" s="183">
        <v>0</v>
      </c>
      <c r="R248" s="184">
        <v>0</v>
      </c>
      <c r="S248" s="185">
        <f t="shared" si="105"/>
        <v>25.655443687846439</v>
      </c>
      <c r="U248" s="230" t="s">
        <v>12</v>
      </c>
      <c r="V248" s="231">
        <v>0</v>
      </c>
      <c r="W248" s="231">
        <v>0</v>
      </c>
      <c r="X248" s="231">
        <v>0</v>
      </c>
      <c r="Y248" s="231">
        <v>0</v>
      </c>
      <c r="Z248" s="231">
        <v>0</v>
      </c>
      <c r="AA248" s="231">
        <v>19.330264887590243</v>
      </c>
      <c r="AB248" s="231">
        <v>6.3251788002561966</v>
      </c>
      <c r="AC248" s="232">
        <v>0</v>
      </c>
      <c r="AD248" s="231">
        <v>0</v>
      </c>
      <c r="AE248" s="231">
        <v>0</v>
      </c>
      <c r="AF248" s="231">
        <v>0</v>
      </c>
      <c r="AG248" s="231">
        <v>0</v>
      </c>
      <c r="AH248" s="231">
        <v>0</v>
      </c>
      <c r="AI248" s="233">
        <f t="shared" si="106"/>
        <v>25.655443687846439</v>
      </c>
      <c r="AJ248" s="160" t="str">
        <f t="shared" si="107"/>
        <v/>
      </c>
      <c r="BA248" s="160"/>
      <c r="BR248" s="160"/>
      <c r="CG248" s="160"/>
    </row>
    <row r="249" spans="1:85" ht="15">
      <c r="A249" s="186" t="s">
        <v>59</v>
      </c>
      <c r="B249" s="175">
        <v>0</v>
      </c>
      <c r="C249" s="175">
        <v>0</v>
      </c>
      <c r="D249" s="175">
        <v>0</v>
      </c>
      <c r="E249" s="175">
        <v>0</v>
      </c>
      <c r="F249" s="362"/>
      <c r="G249" s="175">
        <v>0</v>
      </c>
      <c r="H249" s="187">
        <v>0</v>
      </c>
      <c r="I249" s="173">
        <f t="shared" si="104"/>
        <v>0</v>
      </c>
      <c r="J249" s="168"/>
      <c r="K249" s="188" t="s">
        <v>59</v>
      </c>
      <c r="L249" s="175">
        <v>0</v>
      </c>
      <c r="M249" s="175">
        <v>0</v>
      </c>
      <c r="N249" s="175">
        <v>0</v>
      </c>
      <c r="O249" s="175">
        <v>0</v>
      </c>
      <c r="P249" s="175">
        <v>0</v>
      </c>
      <c r="Q249" s="175">
        <v>0</v>
      </c>
      <c r="R249" s="176">
        <v>0</v>
      </c>
      <c r="S249" s="177">
        <f t="shared" si="105"/>
        <v>0</v>
      </c>
      <c r="U249" s="234" t="s">
        <v>59</v>
      </c>
      <c r="V249" s="226">
        <v>0</v>
      </c>
      <c r="W249" s="226">
        <v>0</v>
      </c>
      <c r="X249" s="226">
        <v>0</v>
      </c>
      <c r="Y249" s="226">
        <v>0</v>
      </c>
      <c r="Z249" s="226">
        <v>0</v>
      </c>
      <c r="AA249" s="226">
        <v>0</v>
      </c>
      <c r="AB249" s="226">
        <v>0</v>
      </c>
      <c r="AC249" s="227">
        <v>0</v>
      </c>
      <c r="AD249" s="226">
        <v>0</v>
      </c>
      <c r="AE249" s="226">
        <v>0</v>
      </c>
      <c r="AF249" s="226">
        <v>0</v>
      </c>
      <c r="AG249" s="226">
        <v>0</v>
      </c>
      <c r="AH249" s="226">
        <v>0</v>
      </c>
      <c r="AI249" s="229">
        <f t="shared" si="106"/>
        <v>0</v>
      </c>
      <c r="AJ249" s="160" t="str">
        <f t="shared" si="107"/>
        <v/>
      </c>
      <c r="BA249" s="160"/>
      <c r="BR249" s="160"/>
      <c r="CG249" s="160"/>
    </row>
    <row r="250" spans="1:85" ht="15">
      <c r="A250" s="178" t="s">
        <v>17</v>
      </c>
      <c r="B250" s="179">
        <v>3.9527547952029591</v>
      </c>
      <c r="C250" s="179">
        <v>0</v>
      </c>
      <c r="D250" s="179">
        <v>7.5244775473422649</v>
      </c>
      <c r="E250" s="179">
        <v>1.1869530380546269</v>
      </c>
      <c r="F250" s="362"/>
      <c r="G250" s="179">
        <v>0</v>
      </c>
      <c r="H250" s="180">
        <v>0</v>
      </c>
      <c r="I250" s="181">
        <f t="shared" si="104"/>
        <v>12.664185380599852</v>
      </c>
      <c r="J250" s="168"/>
      <c r="K250" s="182" t="s">
        <v>17</v>
      </c>
      <c r="L250" s="183">
        <v>3.9527547952029591</v>
      </c>
      <c r="M250" s="183">
        <v>0</v>
      </c>
      <c r="N250" s="183">
        <v>7.5244775473422649</v>
      </c>
      <c r="O250" s="183">
        <v>1.1869530380546269</v>
      </c>
      <c r="P250" s="183">
        <v>0</v>
      </c>
      <c r="Q250" s="183">
        <v>0</v>
      </c>
      <c r="R250" s="184">
        <v>0</v>
      </c>
      <c r="S250" s="185">
        <f t="shared" si="105"/>
        <v>12.664185380599852</v>
      </c>
      <c r="U250" s="230" t="s">
        <v>17</v>
      </c>
      <c r="V250" s="231">
        <v>3.9527547952029591</v>
      </c>
      <c r="W250" s="231">
        <v>0</v>
      </c>
      <c r="X250" s="231">
        <v>0</v>
      </c>
      <c r="Y250" s="231">
        <v>0</v>
      </c>
      <c r="Z250" s="231">
        <v>7.5244775473422649</v>
      </c>
      <c r="AA250" s="231">
        <v>0.93547993677187125</v>
      </c>
      <c r="AB250" s="231">
        <v>0</v>
      </c>
      <c r="AC250" s="232">
        <v>0.25147310128275557</v>
      </c>
      <c r="AD250" s="231">
        <v>0</v>
      </c>
      <c r="AE250" s="231">
        <v>0</v>
      </c>
      <c r="AF250" s="231">
        <v>0</v>
      </c>
      <c r="AG250" s="231">
        <v>0</v>
      </c>
      <c r="AH250" s="231">
        <v>0.25147310128275557</v>
      </c>
      <c r="AI250" s="233">
        <f t="shared" si="106"/>
        <v>12.664185380599852</v>
      </c>
      <c r="AJ250" s="160" t="str">
        <f t="shared" si="107"/>
        <v/>
      </c>
      <c r="BA250" s="160"/>
      <c r="BR250" s="160"/>
      <c r="CG250" s="160"/>
    </row>
    <row r="251" spans="1:85" ht="15">
      <c r="A251" s="186" t="s">
        <v>139</v>
      </c>
      <c r="B251" s="175">
        <v>81.604730534307066</v>
      </c>
      <c r="C251" s="175">
        <v>0</v>
      </c>
      <c r="D251" s="175">
        <v>90.066440409489488</v>
      </c>
      <c r="E251" s="175">
        <v>5.5552017458933101</v>
      </c>
      <c r="F251" s="362"/>
      <c r="G251" s="175">
        <v>8.9648627998224397E-3</v>
      </c>
      <c r="H251" s="187">
        <v>0</v>
      </c>
      <c r="I251" s="173">
        <f t="shared" si="104"/>
        <v>177.23533755248965</v>
      </c>
      <c r="J251" s="168"/>
      <c r="K251" s="188" t="s">
        <v>139</v>
      </c>
      <c r="L251" s="175">
        <v>81.604730534307066</v>
      </c>
      <c r="M251" s="175">
        <v>0</v>
      </c>
      <c r="N251" s="175">
        <v>90.066440409489488</v>
      </c>
      <c r="O251" s="175">
        <v>5.5552017458933101</v>
      </c>
      <c r="P251" s="175">
        <v>7.0233764306013056</v>
      </c>
      <c r="Q251" s="175">
        <v>8.9648627998224397E-3</v>
      </c>
      <c r="R251" s="176">
        <v>0</v>
      </c>
      <c r="S251" s="177">
        <f t="shared" si="105"/>
        <v>184.25871398309096</v>
      </c>
      <c r="U251" s="234" t="s">
        <v>139</v>
      </c>
      <c r="V251" s="226">
        <v>78.256802521713382</v>
      </c>
      <c r="W251" s="226">
        <v>2.9917739354740762</v>
      </c>
      <c r="X251" s="226">
        <v>8.9648627998224397E-3</v>
      </c>
      <c r="Y251" s="226">
        <v>0</v>
      </c>
      <c r="Z251" s="226">
        <v>89.850287606427102</v>
      </c>
      <c r="AA251" s="226">
        <v>3.5752619917591848</v>
      </c>
      <c r="AB251" s="226">
        <v>7.0233764306013056</v>
      </c>
      <c r="AC251" s="227">
        <v>2.5522466343161252</v>
      </c>
      <c r="AD251" s="226">
        <v>0.35615407711961344</v>
      </c>
      <c r="AE251" s="226">
        <v>0</v>
      </c>
      <c r="AF251" s="226">
        <v>0</v>
      </c>
      <c r="AG251" s="226">
        <v>0.21615280306238638</v>
      </c>
      <c r="AH251" s="226">
        <v>1.9799397541341255</v>
      </c>
      <c r="AI251" s="229">
        <f t="shared" si="106"/>
        <v>184.25871398309101</v>
      </c>
      <c r="AJ251" s="160" t="str">
        <f t="shared" si="107"/>
        <v/>
      </c>
      <c r="BA251" s="160"/>
      <c r="BR251" s="160"/>
      <c r="CG251" s="160"/>
    </row>
    <row r="252" spans="1:85" ht="15">
      <c r="A252" s="178" t="s">
        <v>25</v>
      </c>
      <c r="B252" s="179">
        <v>77.572282078545527</v>
      </c>
      <c r="C252" s="179">
        <v>1.1369864734672106</v>
      </c>
      <c r="D252" s="179">
        <v>144.33985021955419</v>
      </c>
      <c r="E252" s="179">
        <v>363.15696378052456</v>
      </c>
      <c r="F252" s="362"/>
      <c r="G252" s="179">
        <v>86.083908528219595</v>
      </c>
      <c r="H252" s="180">
        <v>26.776647003165831</v>
      </c>
      <c r="I252" s="181">
        <f t="shared" si="104"/>
        <v>699.06663808347696</v>
      </c>
      <c r="J252" s="168"/>
      <c r="K252" s="182" t="s">
        <v>25</v>
      </c>
      <c r="L252" s="183">
        <v>77.572282078545527</v>
      </c>
      <c r="M252" s="183">
        <v>1.1369864734672106</v>
      </c>
      <c r="N252" s="183">
        <v>144.33985021955419</v>
      </c>
      <c r="O252" s="183">
        <v>363.15696378052456</v>
      </c>
      <c r="P252" s="183">
        <v>1.164522547066555</v>
      </c>
      <c r="Q252" s="183">
        <v>86.083908528219595</v>
      </c>
      <c r="R252" s="184">
        <v>26.776647003165831</v>
      </c>
      <c r="S252" s="185">
        <f t="shared" si="105"/>
        <v>700.23116063054351</v>
      </c>
      <c r="U252" s="230" t="s">
        <v>25</v>
      </c>
      <c r="V252" s="231">
        <v>11.570316759865433</v>
      </c>
      <c r="W252" s="231">
        <v>64.708746981400097</v>
      </c>
      <c r="X252" s="231">
        <v>86.083908528219595</v>
      </c>
      <c r="Y252" s="231">
        <v>1.1369864734672106</v>
      </c>
      <c r="Z252" s="231">
        <v>144.33985021955419</v>
      </c>
      <c r="AA252" s="231">
        <v>362.168520915633</v>
      </c>
      <c r="AB252" s="231">
        <v>1.164522547066555</v>
      </c>
      <c r="AC252" s="232">
        <v>29.058308205337408</v>
      </c>
      <c r="AD252" s="231">
        <v>1.293218337279995</v>
      </c>
      <c r="AE252" s="231">
        <v>0</v>
      </c>
      <c r="AF252" s="231">
        <v>26.776647003165831</v>
      </c>
      <c r="AG252" s="231">
        <v>0</v>
      </c>
      <c r="AH252" s="231">
        <v>0.98844286489158273</v>
      </c>
      <c r="AI252" s="233">
        <f t="shared" si="106"/>
        <v>700.2311606305434</v>
      </c>
      <c r="AJ252" s="160" t="str">
        <f t="shared" si="107"/>
        <v/>
      </c>
      <c r="BA252" s="160"/>
      <c r="BR252" s="160"/>
      <c r="CG252" s="160"/>
    </row>
    <row r="253" spans="1:85" ht="15">
      <c r="A253" s="186" t="s">
        <v>24</v>
      </c>
      <c r="B253" s="175">
        <v>176.06901857552143</v>
      </c>
      <c r="C253" s="175">
        <v>0</v>
      </c>
      <c r="D253" s="175">
        <v>5.9270564721413947</v>
      </c>
      <c r="E253" s="175">
        <v>0</v>
      </c>
      <c r="F253" s="362"/>
      <c r="G253" s="175">
        <v>0</v>
      </c>
      <c r="H253" s="187">
        <v>0</v>
      </c>
      <c r="I253" s="173">
        <f t="shared" si="104"/>
        <v>181.99607504766283</v>
      </c>
      <c r="J253" s="168"/>
      <c r="K253" s="188" t="s">
        <v>24</v>
      </c>
      <c r="L253" s="175">
        <v>176.06901857552143</v>
      </c>
      <c r="M253" s="175">
        <v>0</v>
      </c>
      <c r="N253" s="175">
        <v>5.9270564721413947</v>
      </c>
      <c r="O253" s="175">
        <v>0</v>
      </c>
      <c r="P253" s="175">
        <v>0</v>
      </c>
      <c r="Q253" s="175">
        <v>0</v>
      </c>
      <c r="R253" s="176">
        <v>0</v>
      </c>
      <c r="S253" s="177">
        <f t="shared" si="105"/>
        <v>181.99607504766283</v>
      </c>
      <c r="U253" s="234" t="s">
        <v>24</v>
      </c>
      <c r="V253" s="226">
        <v>174.75207212813922</v>
      </c>
      <c r="W253" s="226">
        <v>0</v>
      </c>
      <c r="X253" s="226">
        <v>0</v>
      </c>
      <c r="Y253" s="226">
        <v>0</v>
      </c>
      <c r="Z253" s="226">
        <v>5.7421599250738051</v>
      </c>
      <c r="AA253" s="226">
        <v>0</v>
      </c>
      <c r="AB253" s="226">
        <v>0</v>
      </c>
      <c r="AC253" s="227">
        <v>1.5018429944498042</v>
      </c>
      <c r="AD253" s="226">
        <v>1.3169464473822148</v>
      </c>
      <c r="AE253" s="226">
        <v>0</v>
      </c>
      <c r="AF253" s="226">
        <v>0</v>
      </c>
      <c r="AG253" s="226">
        <v>0.18489654706758921</v>
      </c>
      <c r="AH253" s="226">
        <v>0</v>
      </c>
      <c r="AI253" s="229">
        <f t="shared" si="106"/>
        <v>181.99607504766283</v>
      </c>
      <c r="AJ253" s="160" t="str">
        <f t="shared" si="107"/>
        <v/>
      </c>
      <c r="BA253" s="160"/>
      <c r="BR253" s="160"/>
      <c r="CG253" s="160"/>
    </row>
    <row r="254" spans="1:85" ht="15">
      <c r="A254" s="178" t="s">
        <v>60</v>
      </c>
      <c r="B254" s="179">
        <v>0</v>
      </c>
      <c r="C254" s="179">
        <v>0</v>
      </c>
      <c r="D254" s="179">
        <v>0</v>
      </c>
      <c r="E254" s="179">
        <v>0</v>
      </c>
      <c r="F254" s="362"/>
      <c r="G254" s="179">
        <v>0</v>
      </c>
      <c r="H254" s="180">
        <v>0</v>
      </c>
      <c r="I254" s="181">
        <f t="shared" si="104"/>
        <v>0</v>
      </c>
      <c r="J254" s="168"/>
      <c r="K254" s="182" t="s">
        <v>60</v>
      </c>
      <c r="L254" s="183">
        <v>0</v>
      </c>
      <c r="M254" s="183">
        <v>0</v>
      </c>
      <c r="N254" s="183">
        <v>0</v>
      </c>
      <c r="O254" s="183">
        <v>0</v>
      </c>
      <c r="P254" s="183">
        <v>0</v>
      </c>
      <c r="Q254" s="183">
        <v>0</v>
      </c>
      <c r="R254" s="184">
        <v>0</v>
      </c>
      <c r="S254" s="185">
        <f t="shared" si="105"/>
        <v>0</v>
      </c>
      <c r="U254" s="230" t="s">
        <v>60</v>
      </c>
      <c r="V254" s="231">
        <v>0</v>
      </c>
      <c r="W254" s="231">
        <v>0</v>
      </c>
      <c r="X254" s="231">
        <v>0</v>
      </c>
      <c r="Y254" s="231">
        <v>0</v>
      </c>
      <c r="Z254" s="231">
        <v>0</v>
      </c>
      <c r="AA254" s="231">
        <v>0</v>
      </c>
      <c r="AB254" s="231">
        <v>0</v>
      </c>
      <c r="AC254" s="232">
        <v>0</v>
      </c>
      <c r="AD254" s="231">
        <v>0</v>
      </c>
      <c r="AE254" s="231">
        <v>0</v>
      </c>
      <c r="AF254" s="231">
        <v>0</v>
      </c>
      <c r="AG254" s="231">
        <v>0</v>
      </c>
      <c r="AH254" s="231">
        <v>0</v>
      </c>
      <c r="AI254" s="233">
        <f t="shared" si="106"/>
        <v>0</v>
      </c>
      <c r="AJ254" s="160" t="str">
        <f t="shared" si="107"/>
        <v/>
      </c>
      <c r="BA254" s="160"/>
      <c r="BR254" s="160"/>
      <c r="CG254" s="160"/>
    </row>
    <row r="255" spans="1:85" ht="15">
      <c r="A255" s="186" t="s">
        <v>22</v>
      </c>
      <c r="B255" s="175">
        <v>9.8869548908250504</v>
      </c>
      <c r="C255" s="175">
        <v>0</v>
      </c>
      <c r="D255" s="175">
        <v>0.96072284207999259</v>
      </c>
      <c r="E255" s="175">
        <v>0</v>
      </c>
      <c r="F255" s="362"/>
      <c r="G255" s="175">
        <v>0</v>
      </c>
      <c r="H255" s="187">
        <v>0</v>
      </c>
      <c r="I255" s="173">
        <f t="shared" si="104"/>
        <v>10.847677732905042</v>
      </c>
      <c r="J255" s="168"/>
      <c r="K255" s="188" t="s">
        <v>22</v>
      </c>
      <c r="L255" s="175">
        <v>9.8869548908250504</v>
      </c>
      <c r="M255" s="175">
        <v>0</v>
      </c>
      <c r="N255" s="175">
        <v>0.96072284207999259</v>
      </c>
      <c r="O255" s="175">
        <v>0</v>
      </c>
      <c r="P255" s="175">
        <v>5.3091767344369707</v>
      </c>
      <c r="Q255" s="175">
        <v>0</v>
      </c>
      <c r="R255" s="176">
        <v>0</v>
      </c>
      <c r="S255" s="177">
        <f t="shared" si="105"/>
        <v>16.156854467342015</v>
      </c>
      <c r="U255" s="234" t="s">
        <v>22</v>
      </c>
      <c r="V255" s="226">
        <v>9.8869548908250504</v>
      </c>
      <c r="W255" s="226">
        <v>0</v>
      </c>
      <c r="X255" s="226">
        <v>0</v>
      </c>
      <c r="Y255" s="226">
        <v>0</v>
      </c>
      <c r="Z255" s="226">
        <v>0.96072284207999259</v>
      </c>
      <c r="AA255" s="226">
        <v>0</v>
      </c>
      <c r="AB255" s="226">
        <v>5.3091767344369707</v>
      </c>
      <c r="AC255" s="227">
        <v>0</v>
      </c>
      <c r="AD255" s="226">
        <v>0</v>
      </c>
      <c r="AE255" s="226">
        <v>0</v>
      </c>
      <c r="AF255" s="226">
        <v>0</v>
      </c>
      <c r="AG255" s="226">
        <v>0</v>
      </c>
      <c r="AH255" s="226">
        <v>0</v>
      </c>
      <c r="AI255" s="229">
        <f t="shared" si="106"/>
        <v>16.156854467342015</v>
      </c>
      <c r="AJ255" s="160" t="str">
        <f t="shared" si="107"/>
        <v/>
      </c>
      <c r="BA255" s="160"/>
      <c r="BR255" s="160"/>
      <c r="CG255" s="160"/>
    </row>
    <row r="256" spans="1:85" ht="15">
      <c r="A256" s="178" t="s">
        <v>21</v>
      </c>
      <c r="B256" s="179">
        <v>0.15638827509996292</v>
      </c>
      <c r="C256" s="179">
        <v>0</v>
      </c>
      <c r="D256" s="179">
        <v>1.5196366300957843E-2</v>
      </c>
      <c r="E256" s="179">
        <v>0</v>
      </c>
      <c r="F256" s="362"/>
      <c r="G256" s="179">
        <v>0</v>
      </c>
      <c r="H256" s="180">
        <v>0</v>
      </c>
      <c r="I256" s="181">
        <f t="shared" si="104"/>
        <v>0.17158464140092075</v>
      </c>
      <c r="J256" s="168"/>
      <c r="K256" s="182" t="s">
        <v>21</v>
      </c>
      <c r="L256" s="183">
        <v>0.15638827509996292</v>
      </c>
      <c r="M256" s="183">
        <v>0</v>
      </c>
      <c r="N256" s="183">
        <v>1.5196366300957843E-2</v>
      </c>
      <c r="O256" s="183">
        <v>0</v>
      </c>
      <c r="P256" s="183">
        <v>0</v>
      </c>
      <c r="Q256" s="183">
        <v>0</v>
      </c>
      <c r="R256" s="184">
        <v>0</v>
      </c>
      <c r="S256" s="185">
        <f t="shared" si="105"/>
        <v>0.17158464140092075</v>
      </c>
      <c r="U256" s="230" t="s">
        <v>61</v>
      </c>
      <c r="V256" s="231">
        <v>0.15638827509996292</v>
      </c>
      <c r="W256" s="231">
        <v>0</v>
      </c>
      <c r="X256" s="231">
        <v>0</v>
      </c>
      <c r="Y256" s="231">
        <v>0</v>
      </c>
      <c r="Z256" s="231">
        <v>1.5196366300957843E-2</v>
      </c>
      <c r="AA256" s="231">
        <v>0</v>
      </c>
      <c r="AB256" s="231">
        <v>0</v>
      </c>
      <c r="AC256" s="232">
        <v>0</v>
      </c>
      <c r="AD256" s="231">
        <v>0</v>
      </c>
      <c r="AE256" s="231">
        <v>0</v>
      </c>
      <c r="AF256" s="231">
        <v>0</v>
      </c>
      <c r="AG256" s="231">
        <v>0</v>
      </c>
      <c r="AH256" s="231">
        <v>0</v>
      </c>
      <c r="AI256" s="233">
        <f t="shared" si="106"/>
        <v>0.17158464140092075</v>
      </c>
      <c r="AJ256" s="160" t="str">
        <f t="shared" si="107"/>
        <v/>
      </c>
      <c r="BA256" s="160"/>
      <c r="BR256" s="160"/>
      <c r="CG256" s="160"/>
    </row>
    <row r="257" spans="1:85" ht="15">
      <c r="A257" s="189" t="s">
        <v>64</v>
      </c>
      <c r="B257" s="175">
        <v>3.9658078890518791</v>
      </c>
      <c r="C257" s="175">
        <v>0</v>
      </c>
      <c r="D257" s="175">
        <v>0</v>
      </c>
      <c r="E257" s="175">
        <v>0</v>
      </c>
      <c r="F257" s="362"/>
      <c r="G257" s="175">
        <v>0</v>
      </c>
      <c r="H257" s="187">
        <v>0</v>
      </c>
      <c r="I257" s="173">
        <f t="shared" si="104"/>
        <v>3.9658078890518791</v>
      </c>
      <c r="J257" s="168"/>
      <c r="K257" s="190" t="s">
        <v>64</v>
      </c>
      <c r="L257" s="175">
        <v>3.9658078890518791</v>
      </c>
      <c r="M257" s="175">
        <v>0</v>
      </c>
      <c r="N257" s="175">
        <v>0</v>
      </c>
      <c r="O257" s="175">
        <v>0</v>
      </c>
      <c r="P257" s="175">
        <v>0</v>
      </c>
      <c r="Q257" s="175">
        <v>0</v>
      </c>
      <c r="R257" s="176">
        <v>0</v>
      </c>
      <c r="S257" s="177">
        <f t="shared" si="105"/>
        <v>3.9658078890518791</v>
      </c>
      <c r="U257" s="235" t="s">
        <v>62</v>
      </c>
      <c r="V257" s="226">
        <v>3.962144493271456</v>
      </c>
      <c r="W257" s="226">
        <v>0</v>
      </c>
      <c r="X257" s="226">
        <v>0</v>
      </c>
      <c r="Y257" s="226">
        <v>0</v>
      </c>
      <c r="Z257" s="226">
        <v>0</v>
      </c>
      <c r="AA257" s="226">
        <v>0</v>
      </c>
      <c r="AB257" s="226">
        <v>0</v>
      </c>
      <c r="AC257" s="227">
        <v>3.6633957804229249E-3</v>
      </c>
      <c r="AD257" s="228">
        <v>3.6633957804229249E-3</v>
      </c>
      <c r="AE257" s="228">
        <v>0</v>
      </c>
      <c r="AF257" s="228">
        <v>0</v>
      </c>
      <c r="AG257" s="228">
        <v>0</v>
      </c>
      <c r="AH257" s="228">
        <v>0</v>
      </c>
      <c r="AI257" s="229">
        <f t="shared" si="106"/>
        <v>3.9658078890518791</v>
      </c>
      <c r="AJ257" s="160" t="str">
        <f t="shared" si="107"/>
        <v/>
      </c>
      <c r="BA257" s="160"/>
      <c r="BR257" s="160"/>
      <c r="CG257" s="160"/>
    </row>
    <row r="258" spans="1:85">
      <c r="A258" s="191" t="s">
        <v>23</v>
      </c>
      <c r="B258" s="192">
        <v>3.9658078890518791</v>
      </c>
      <c r="C258" s="192">
        <v>0</v>
      </c>
      <c r="D258" s="192">
        <v>0</v>
      </c>
      <c r="E258" s="192">
        <v>0</v>
      </c>
      <c r="F258" s="362"/>
      <c r="G258" s="192">
        <v>0</v>
      </c>
      <c r="H258" s="193">
        <v>0</v>
      </c>
      <c r="I258" s="194">
        <f t="shared" si="104"/>
        <v>3.9658078890518791</v>
      </c>
      <c r="J258" s="168"/>
      <c r="K258" s="195" t="s">
        <v>23</v>
      </c>
      <c r="L258" s="196">
        <v>3.9658078890518791</v>
      </c>
      <c r="M258" s="196">
        <v>0</v>
      </c>
      <c r="N258" s="196">
        <v>0</v>
      </c>
      <c r="O258" s="196">
        <v>0</v>
      </c>
      <c r="P258" s="196">
        <v>0</v>
      </c>
      <c r="Q258" s="196">
        <v>0</v>
      </c>
      <c r="R258" s="197">
        <v>0</v>
      </c>
      <c r="S258" s="198">
        <f t="shared" si="105"/>
        <v>3.9658078890518791</v>
      </c>
      <c r="U258" s="236" t="s">
        <v>66</v>
      </c>
      <c r="V258" s="237">
        <v>3.962144493271456</v>
      </c>
      <c r="W258" s="237">
        <v>0</v>
      </c>
      <c r="X258" s="237">
        <v>0</v>
      </c>
      <c r="Y258" s="237">
        <v>0</v>
      </c>
      <c r="Z258" s="237">
        <v>0</v>
      </c>
      <c r="AA258" s="237">
        <v>0</v>
      </c>
      <c r="AB258" s="237">
        <v>0</v>
      </c>
      <c r="AC258" s="237">
        <v>3.6633957804229249E-3</v>
      </c>
      <c r="AD258" s="237">
        <v>3.6633957804229249E-3</v>
      </c>
      <c r="AE258" s="237">
        <v>0</v>
      </c>
      <c r="AF258" s="237">
        <v>0</v>
      </c>
      <c r="AG258" s="237">
        <v>0</v>
      </c>
      <c r="AH258" s="125">
        <v>0</v>
      </c>
      <c r="AI258" s="238">
        <f t="shared" si="106"/>
        <v>3.9658078890518791</v>
      </c>
      <c r="AJ258" s="160" t="str">
        <f t="shared" si="107"/>
        <v/>
      </c>
      <c r="BA258" s="160"/>
      <c r="BR258" s="160"/>
      <c r="CG258" s="160"/>
    </row>
    <row r="259" spans="1:85">
      <c r="A259" s="199" t="s">
        <v>19</v>
      </c>
      <c r="B259" s="200">
        <v>0</v>
      </c>
      <c r="C259" s="200">
        <v>0</v>
      </c>
      <c r="D259" s="200">
        <v>0</v>
      </c>
      <c r="E259" s="200">
        <v>0</v>
      </c>
      <c r="F259" s="362"/>
      <c r="G259" s="200">
        <v>0</v>
      </c>
      <c r="H259" s="201">
        <v>0</v>
      </c>
      <c r="I259" s="202">
        <f t="shared" si="104"/>
        <v>0</v>
      </c>
      <c r="J259" s="168"/>
      <c r="K259" s="203" t="s">
        <v>19</v>
      </c>
      <c r="L259" s="200">
        <v>0</v>
      </c>
      <c r="M259" s="200">
        <v>0</v>
      </c>
      <c r="N259" s="200">
        <v>0</v>
      </c>
      <c r="O259" s="200">
        <v>0</v>
      </c>
      <c r="P259" s="200">
        <v>0</v>
      </c>
      <c r="Q259" s="200">
        <v>0</v>
      </c>
      <c r="R259" s="204">
        <v>0</v>
      </c>
      <c r="S259" s="205">
        <f t="shared" si="105"/>
        <v>0</v>
      </c>
      <c r="U259" s="239" t="s">
        <v>19</v>
      </c>
      <c r="V259" s="240">
        <v>0</v>
      </c>
      <c r="W259" s="240">
        <v>0</v>
      </c>
      <c r="X259" s="240">
        <v>0</v>
      </c>
      <c r="Y259" s="240">
        <v>0</v>
      </c>
      <c r="Z259" s="240">
        <v>0</v>
      </c>
      <c r="AA259" s="240">
        <v>0</v>
      </c>
      <c r="AB259" s="240">
        <v>0</v>
      </c>
      <c r="AC259" s="240">
        <v>0</v>
      </c>
      <c r="AD259" s="241">
        <v>0</v>
      </c>
      <c r="AE259" s="241">
        <v>0</v>
      </c>
      <c r="AF259" s="241">
        <v>0</v>
      </c>
      <c r="AG259" s="241">
        <v>0</v>
      </c>
      <c r="AH259" s="241">
        <v>0</v>
      </c>
      <c r="AI259" s="242">
        <f t="shared" si="106"/>
        <v>0</v>
      </c>
      <c r="AJ259" s="160" t="str">
        <f t="shared" si="107"/>
        <v/>
      </c>
      <c r="BA259" s="160"/>
      <c r="BR259" s="160"/>
      <c r="CG259" s="160"/>
    </row>
    <row r="260" spans="1:85">
      <c r="A260" s="191" t="s">
        <v>20</v>
      </c>
      <c r="B260" s="192">
        <v>0</v>
      </c>
      <c r="C260" s="192">
        <v>0</v>
      </c>
      <c r="D260" s="192">
        <v>0</v>
      </c>
      <c r="E260" s="192">
        <v>0</v>
      </c>
      <c r="F260" s="362"/>
      <c r="G260" s="192">
        <v>0</v>
      </c>
      <c r="H260" s="193">
        <v>0</v>
      </c>
      <c r="I260" s="194">
        <f t="shared" si="104"/>
        <v>0</v>
      </c>
      <c r="J260" s="168"/>
      <c r="K260" s="195" t="s">
        <v>20</v>
      </c>
      <c r="L260" s="196">
        <v>0</v>
      </c>
      <c r="M260" s="196">
        <v>0</v>
      </c>
      <c r="N260" s="196">
        <v>0</v>
      </c>
      <c r="O260" s="196">
        <v>0</v>
      </c>
      <c r="P260" s="196">
        <v>0</v>
      </c>
      <c r="Q260" s="196">
        <v>0</v>
      </c>
      <c r="R260" s="197">
        <v>0</v>
      </c>
      <c r="S260" s="198">
        <f t="shared" si="105"/>
        <v>0</v>
      </c>
      <c r="U260" s="236" t="s">
        <v>20</v>
      </c>
      <c r="V260" s="237">
        <v>0</v>
      </c>
      <c r="W260" s="237">
        <v>0</v>
      </c>
      <c r="X260" s="237">
        <v>0</v>
      </c>
      <c r="Y260" s="237">
        <v>0</v>
      </c>
      <c r="Z260" s="237">
        <v>0</v>
      </c>
      <c r="AA260" s="237">
        <v>0</v>
      </c>
      <c r="AB260" s="237">
        <v>0</v>
      </c>
      <c r="AC260" s="237">
        <v>0</v>
      </c>
      <c r="AD260" s="237">
        <v>0</v>
      </c>
      <c r="AE260" s="237">
        <v>0</v>
      </c>
      <c r="AF260" s="237">
        <v>0</v>
      </c>
      <c r="AG260" s="237">
        <v>0</v>
      </c>
      <c r="AH260" s="125">
        <v>0</v>
      </c>
      <c r="AI260" s="238">
        <f t="shared" si="106"/>
        <v>0</v>
      </c>
      <c r="AJ260" s="160" t="str">
        <f t="shared" si="107"/>
        <v/>
      </c>
      <c r="BA260" s="160"/>
      <c r="BR260" s="160"/>
      <c r="CG260" s="160"/>
    </row>
    <row r="261" spans="1:85" ht="15" thickBot="1">
      <c r="A261" s="206" t="s">
        <v>11</v>
      </c>
      <c r="B261" s="207">
        <v>0</v>
      </c>
      <c r="C261" s="207">
        <v>0</v>
      </c>
      <c r="D261" s="207">
        <v>0</v>
      </c>
      <c r="E261" s="207">
        <v>0</v>
      </c>
      <c r="F261" s="363"/>
      <c r="G261" s="207">
        <v>0</v>
      </c>
      <c r="H261" s="208">
        <v>0</v>
      </c>
      <c r="I261" s="209">
        <f t="shared" si="104"/>
        <v>0</v>
      </c>
      <c r="J261" s="168"/>
      <c r="K261" s="210" t="s">
        <v>11</v>
      </c>
      <c r="L261" s="207">
        <v>0</v>
      </c>
      <c r="M261" s="207">
        <v>0</v>
      </c>
      <c r="N261" s="207">
        <v>0</v>
      </c>
      <c r="O261" s="207">
        <v>0</v>
      </c>
      <c r="P261" s="207">
        <v>0</v>
      </c>
      <c r="Q261" s="207">
        <v>0</v>
      </c>
      <c r="R261" s="211">
        <v>0</v>
      </c>
      <c r="S261" s="212">
        <f t="shared" si="105"/>
        <v>0</v>
      </c>
      <c r="U261" s="239" t="s">
        <v>11</v>
      </c>
      <c r="V261" s="240">
        <v>0</v>
      </c>
      <c r="W261" s="240">
        <v>0</v>
      </c>
      <c r="X261" s="240">
        <v>0</v>
      </c>
      <c r="Y261" s="240">
        <v>0</v>
      </c>
      <c r="Z261" s="240">
        <v>0</v>
      </c>
      <c r="AA261" s="240">
        <v>0</v>
      </c>
      <c r="AB261" s="240">
        <v>0</v>
      </c>
      <c r="AC261" s="240">
        <v>0</v>
      </c>
      <c r="AD261" s="241">
        <v>0</v>
      </c>
      <c r="AE261" s="241">
        <v>0</v>
      </c>
      <c r="AF261" s="241">
        <v>0</v>
      </c>
      <c r="AG261" s="241">
        <v>0</v>
      </c>
      <c r="AH261" s="241">
        <v>0</v>
      </c>
      <c r="AI261" s="242">
        <f t="shared" si="106"/>
        <v>0</v>
      </c>
      <c r="AJ261" s="160" t="str">
        <f t="shared" si="107"/>
        <v/>
      </c>
      <c r="BA261" s="160"/>
      <c r="BR261" s="160"/>
      <c r="CG261" s="160"/>
    </row>
    <row r="262" spans="1:85" ht="15">
      <c r="A262" s="213" t="s">
        <v>26</v>
      </c>
      <c r="B262" s="214">
        <f>SUM(B241:B257)</f>
        <v>364.51809121016765</v>
      </c>
      <c r="C262" s="214">
        <f t="shared" ref="C262:I262" si="108">SUM(C241:C257)</f>
        <v>1.1414888822421594</v>
      </c>
      <c r="D262" s="214">
        <f t="shared" si="108"/>
        <v>253.68549131269913</v>
      </c>
      <c r="E262" s="214">
        <f t="shared" si="108"/>
        <v>409.77757219421898</v>
      </c>
      <c r="F262" s="214">
        <f t="shared" si="108"/>
        <v>0</v>
      </c>
      <c r="G262" s="214">
        <f t="shared" si="108"/>
        <v>86.092873391019424</v>
      </c>
      <c r="H262" s="216">
        <f t="shared" si="108"/>
        <v>26.776647003165831</v>
      </c>
      <c r="I262" s="173">
        <f t="shared" si="108"/>
        <v>1141.992163993513</v>
      </c>
      <c r="J262" s="168"/>
      <c r="K262" s="215" t="s">
        <v>26</v>
      </c>
      <c r="L262" s="214">
        <f>SUM(L241:L257)</f>
        <v>364.51809121016765</v>
      </c>
      <c r="M262" s="214">
        <f t="shared" ref="M262:S262" si="109">SUM(M241:M257)</f>
        <v>1.1414888822421594</v>
      </c>
      <c r="N262" s="214">
        <f t="shared" si="109"/>
        <v>253.68549131269913</v>
      </c>
      <c r="O262" s="214">
        <f t="shared" si="109"/>
        <v>409.77757219421898</v>
      </c>
      <c r="P262" s="214">
        <f t="shared" si="109"/>
        <v>95.823598036635772</v>
      </c>
      <c r="Q262" s="214">
        <f t="shared" si="109"/>
        <v>86.092873391019424</v>
      </c>
      <c r="R262" s="216">
        <f t="shared" si="109"/>
        <v>26.776647003165831</v>
      </c>
      <c r="S262" s="217">
        <f t="shared" si="109"/>
        <v>1237.8157620301488</v>
      </c>
      <c r="T262" s="160" t="str">
        <f>IF(ABS(S262-AI262)&gt;0.01,S262-AI262,"")</f>
        <v/>
      </c>
      <c r="U262" s="243" t="s">
        <v>63</v>
      </c>
      <c r="V262" s="244">
        <f>SUM(V241:V257)</f>
        <v>293.75351985239757</v>
      </c>
      <c r="W262" s="244">
        <f t="shared" ref="W262:AH262" si="110">SUM(W241:W257)</f>
        <v>67.700520916874169</v>
      </c>
      <c r="X262" s="244">
        <f t="shared" si="110"/>
        <v>86.092873391019424</v>
      </c>
      <c r="Y262" s="244">
        <f t="shared" si="110"/>
        <v>1.1414888822421594</v>
      </c>
      <c r="Z262" s="244">
        <f t="shared" si="110"/>
        <v>253.28444196256913</v>
      </c>
      <c r="AA262" s="244">
        <f t="shared" si="110"/>
        <v>406.55771647391055</v>
      </c>
      <c r="AB262" s="244">
        <f t="shared" si="110"/>
        <v>95.823598036635772</v>
      </c>
      <c r="AC262" s="244">
        <f t="shared" si="110"/>
        <v>33.461602514500264</v>
      </c>
      <c r="AD262" s="245">
        <f t="shared" si="110"/>
        <v>3.0640504408959983</v>
      </c>
      <c r="AE262" s="245">
        <f t="shared" si="110"/>
        <v>0</v>
      </c>
      <c r="AF262" s="245">
        <f t="shared" si="110"/>
        <v>26.776647003165831</v>
      </c>
      <c r="AG262" s="245">
        <f t="shared" si="110"/>
        <v>0.40104935012997556</v>
      </c>
      <c r="AH262" s="245">
        <f t="shared" si="110"/>
        <v>3.2198557203084639</v>
      </c>
      <c r="AI262" s="246">
        <f>SUM(V262:AC262)</f>
        <v>1237.8157620301492</v>
      </c>
      <c r="AJ262" s="160" t="str">
        <f t="shared" si="107"/>
        <v/>
      </c>
      <c r="BA262" s="160"/>
      <c r="BR262" s="160"/>
      <c r="CG262" s="160"/>
    </row>
    <row r="263" spans="1:85" s="23" customFormat="1" ht="15" thickBot="1">
      <c r="A263" s="30" t="s">
        <v>88</v>
      </c>
      <c r="B263" s="47">
        <f>IF($I262=0,"-",B262/$I262)</f>
        <v>0.31919491455655757</v>
      </c>
      <c r="C263" s="47">
        <f t="shared" ref="C263:H263" si="111">IF($I262=0,"-",C262/$I262)</f>
        <v>9.995592949170564E-4</v>
      </c>
      <c r="D263" s="47">
        <f t="shared" si="111"/>
        <v>0.22214293522432627</v>
      </c>
      <c r="E263" s="47">
        <f t="shared" si="111"/>
        <v>0.35882695618614302</v>
      </c>
      <c r="F263" s="47">
        <f t="shared" si="111"/>
        <v>0</v>
      </c>
      <c r="G263" s="47">
        <f t="shared" si="111"/>
        <v>7.5388322359371693E-2</v>
      </c>
      <c r="H263" s="70">
        <f t="shared" si="111"/>
        <v>2.344731237868453E-2</v>
      </c>
      <c r="I263" s="48">
        <f>SUM(B263:H263)</f>
        <v>1</v>
      </c>
      <c r="J263" s="160"/>
      <c r="K263" s="81" t="s">
        <v>88</v>
      </c>
      <c r="L263" s="98">
        <f t="shared" ref="L263:R263" si="112">IF($S262=0,"-",L262/$S262)</f>
        <v>0.29448493256566666</v>
      </c>
      <c r="M263" s="98">
        <f t="shared" si="112"/>
        <v>9.2217995380023028E-4</v>
      </c>
      <c r="N263" s="98">
        <f t="shared" si="112"/>
        <v>0.20494608252251376</v>
      </c>
      <c r="O263" s="98">
        <f t="shared" si="112"/>
        <v>0.33104892082012305</v>
      </c>
      <c r="P263" s="98">
        <f t="shared" si="112"/>
        <v>7.7413457621088075E-2</v>
      </c>
      <c r="Q263" s="98">
        <f t="shared" si="112"/>
        <v>6.9552251661279541E-2</v>
      </c>
      <c r="R263" s="99">
        <f t="shared" si="112"/>
        <v>2.1632174855528822E-2</v>
      </c>
      <c r="S263" s="100">
        <f>SUM(L263:R263)</f>
        <v>1.0000000000000002</v>
      </c>
      <c r="U263" s="110" t="s">
        <v>88</v>
      </c>
      <c r="V263" s="133">
        <f>+V262/$AI262</f>
        <v>0.23731602784780395</v>
      </c>
      <c r="W263" s="133">
        <f t="shared" ref="W263:AH263" si="113">+W262/$AI262</f>
        <v>5.4693535979731048E-2</v>
      </c>
      <c r="X263" s="133">
        <f t="shared" si="113"/>
        <v>6.9552251661279527E-2</v>
      </c>
      <c r="Y263" s="133">
        <f t="shared" si="113"/>
        <v>9.2217995380022985E-4</v>
      </c>
      <c r="Z263" s="133">
        <f t="shared" si="113"/>
        <v>0.20462208491121148</v>
      </c>
      <c r="AA263" s="133">
        <f t="shared" si="113"/>
        <v>0.32844768094333582</v>
      </c>
      <c r="AB263" s="133">
        <f t="shared" si="113"/>
        <v>7.7413457621088047E-2</v>
      </c>
      <c r="AC263" s="133">
        <f t="shared" si="113"/>
        <v>2.7032781081749745E-2</v>
      </c>
      <c r="AD263" s="133">
        <f t="shared" si="113"/>
        <v>2.4753687381316187E-3</v>
      </c>
      <c r="AE263" s="133">
        <f t="shared" si="113"/>
        <v>0</v>
      </c>
      <c r="AF263" s="133">
        <f t="shared" si="113"/>
        <v>2.1632174855528812E-2</v>
      </c>
      <c r="AG263" s="133">
        <f t="shared" si="113"/>
        <v>3.2399761130219579E-4</v>
      </c>
      <c r="AH263" s="133">
        <f t="shared" si="113"/>
        <v>2.6012398767871229E-3</v>
      </c>
      <c r="AI263" s="134">
        <f>SUM(V263:AC263)</f>
        <v>0.99999999999999989</v>
      </c>
      <c r="AJ263" s="23" t="str">
        <f t="shared" si="107"/>
        <v/>
      </c>
    </row>
    <row r="264" spans="1:85" ht="15" thickBot="1">
      <c r="A264" s="247"/>
      <c r="B264" s="247"/>
      <c r="C264" s="247"/>
      <c r="D264" s="247"/>
      <c r="E264" s="247"/>
      <c r="F264" s="247"/>
      <c r="G264" s="247"/>
      <c r="H264" s="247"/>
      <c r="I264" s="247"/>
      <c r="K264" s="247"/>
      <c r="L264" s="247"/>
      <c r="M264" s="247"/>
      <c r="N264" s="247"/>
      <c r="O264" s="247"/>
      <c r="P264" s="247"/>
      <c r="Q264" s="247"/>
      <c r="R264" s="247"/>
      <c r="S264" s="247"/>
      <c r="AI264" s="168"/>
      <c r="BA264" s="160"/>
      <c r="BR264" s="160"/>
      <c r="CG264" s="160"/>
    </row>
    <row r="265" spans="1:85" ht="28.5">
      <c r="A265" s="312" t="s">
        <v>37</v>
      </c>
      <c r="B265" s="164" t="s">
        <v>0</v>
      </c>
      <c r="C265" s="164" t="s">
        <v>1</v>
      </c>
      <c r="D265" s="164" t="s">
        <v>2</v>
      </c>
      <c r="E265" s="164" t="s">
        <v>3</v>
      </c>
      <c r="F265" s="164" t="s">
        <v>27</v>
      </c>
      <c r="G265" s="164" t="s">
        <v>4</v>
      </c>
      <c r="H265" s="164" t="s">
        <v>5</v>
      </c>
      <c r="I265" s="165" t="s">
        <v>6</v>
      </c>
      <c r="K265" s="314" t="s">
        <v>37</v>
      </c>
      <c r="L265" s="166" t="s">
        <v>0</v>
      </c>
      <c r="M265" s="166" t="s">
        <v>1</v>
      </c>
      <c r="N265" s="166" t="s">
        <v>2</v>
      </c>
      <c r="O265" s="166" t="s">
        <v>3</v>
      </c>
      <c r="P265" s="166" t="s">
        <v>27</v>
      </c>
      <c r="Q265" s="166" t="s">
        <v>4</v>
      </c>
      <c r="R265" s="166" t="s">
        <v>5</v>
      </c>
      <c r="S265" s="167" t="s">
        <v>6</v>
      </c>
      <c r="U265" s="316" t="s">
        <v>37</v>
      </c>
      <c r="V265" s="219" t="s">
        <v>74</v>
      </c>
      <c r="W265" s="219" t="s">
        <v>75</v>
      </c>
      <c r="X265" s="219" t="s">
        <v>4</v>
      </c>
      <c r="Y265" s="219" t="s">
        <v>1</v>
      </c>
      <c r="Z265" s="219" t="s">
        <v>2</v>
      </c>
      <c r="AA265" s="219" t="s">
        <v>3</v>
      </c>
      <c r="AB265" s="219" t="s">
        <v>55</v>
      </c>
      <c r="AC265" s="219" t="s">
        <v>68</v>
      </c>
      <c r="AD265" s="220" t="s">
        <v>76</v>
      </c>
      <c r="AE265" s="220" t="s">
        <v>83</v>
      </c>
      <c r="AF265" s="220" t="s">
        <v>77</v>
      </c>
      <c r="AG265" s="220" t="s">
        <v>84</v>
      </c>
      <c r="AH265" s="220" t="s">
        <v>85</v>
      </c>
      <c r="AI265" s="221" t="s">
        <v>63</v>
      </c>
      <c r="BA265" s="160"/>
      <c r="BR265" s="160"/>
      <c r="CG265" s="160"/>
    </row>
    <row r="266" spans="1:85" ht="15">
      <c r="A266" s="313" t="s">
        <v>37</v>
      </c>
      <c r="B266" s="318" t="s">
        <v>69</v>
      </c>
      <c r="C266" s="319"/>
      <c r="D266" s="319"/>
      <c r="E266" s="319"/>
      <c r="F266" s="319"/>
      <c r="G266" s="319"/>
      <c r="H266" s="319"/>
      <c r="I266" s="320"/>
      <c r="K266" s="315" t="s">
        <v>37</v>
      </c>
      <c r="L266" s="321" t="s">
        <v>69</v>
      </c>
      <c r="M266" s="322"/>
      <c r="N266" s="322"/>
      <c r="O266" s="322"/>
      <c r="P266" s="322"/>
      <c r="Q266" s="322"/>
      <c r="R266" s="322"/>
      <c r="S266" s="323"/>
      <c r="U266" s="317" t="s">
        <v>37</v>
      </c>
      <c r="V266" s="324" t="s">
        <v>69</v>
      </c>
      <c r="W266" s="324"/>
      <c r="X266" s="324"/>
      <c r="Y266" s="324"/>
      <c r="Z266" s="324"/>
      <c r="AA266" s="324"/>
      <c r="AB266" s="324"/>
      <c r="AC266" s="324"/>
      <c r="AD266" s="324"/>
      <c r="AE266" s="324"/>
      <c r="AF266" s="324"/>
      <c r="AG266" s="324"/>
      <c r="AH266" s="324"/>
      <c r="AI266" s="325"/>
      <c r="BA266" s="160"/>
      <c r="BR266" s="160"/>
      <c r="CG266" s="160"/>
    </row>
    <row r="267" spans="1:85" ht="15">
      <c r="A267" s="170" t="s">
        <v>7</v>
      </c>
      <c r="B267" s="171">
        <v>0</v>
      </c>
      <c r="C267" s="171">
        <v>0</v>
      </c>
      <c r="D267" s="171">
        <v>0</v>
      </c>
      <c r="E267" s="171">
        <v>0</v>
      </c>
      <c r="F267" s="361"/>
      <c r="G267" s="171">
        <v>0</v>
      </c>
      <c r="H267" s="172">
        <v>0</v>
      </c>
      <c r="I267" s="173">
        <f>SUM(B267:H267)</f>
        <v>0</v>
      </c>
      <c r="J267" s="168"/>
      <c r="K267" s="222" t="s">
        <v>7</v>
      </c>
      <c r="L267" s="171">
        <v>0</v>
      </c>
      <c r="M267" s="171">
        <v>0</v>
      </c>
      <c r="N267" s="171">
        <v>0</v>
      </c>
      <c r="O267" s="171">
        <v>0</v>
      </c>
      <c r="P267" s="171">
        <v>0</v>
      </c>
      <c r="Q267" s="171">
        <v>0</v>
      </c>
      <c r="R267" s="223">
        <v>0</v>
      </c>
      <c r="S267" s="224">
        <f>SUM(L267:R267)</f>
        <v>0</v>
      </c>
      <c r="U267" s="225" t="s">
        <v>7</v>
      </c>
      <c r="V267" s="226">
        <v>0</v>
      </c>
      <c r="W267" s="226">
        <v>0</v>
      </c>
      <c r="X267" s="226">
        <v>0</v>
      </c>
      <c r="Y267" s="226">
        <v>0</v>
      </c>
      <c r="Z267" s="226">
        <v>0</v>
      </c>
      <c r="AA267" s="226">
        <v>0</v>
      </c>
      <c r="AB267" s="226">
        <v>0</v>
      </c>
      <c r="AC267" s="227">
        <v>0</v>
      </c>
      <c r="AD267" s="228">
        <v>0</v>
      </c>
      <c r="AE267" s="228">
        <v>0</v>
      </c>
      <c r="AF267" s="228">
        <v>0</v>
      </c>
      <c r="AG267" s="228">
        <v>0</v>
      </c>
      <c r="AH267" s="228">
        <v>0</v>
      </c>
      <c r="AI267" s="229">
        <f>SUM(V267:AC267)</f>
        <v>0</v>
      </c>
      <c r="AJ267" s="160" t="str">
        <f>IF(ABS(S267-AI267)&gt;0.001,S267-AI267,"")</f>
        <v/>
      </c>
      <c r="BA267" s="160"/>
      <c r="BR267" s="160"/>
      <c r="CG267" s="160"/>
    </row>
    <row r="268" spans="1:85" ht="15">
      <c r="A268" s="178" t="s">
        <v>8</v>
      </c>
      <c r="B268" s="179">
        <v>0</v>
      </c>
      <c r="C268" s="179">
        <v>0</v>
      </c>
      <c r="D268" s="179">
        <v>0</v>
      </c>
      <c r="E268" s="179">
        <v>0</v>
      </c>
      <c r="F268" s="362"/>
      <c r="G268" s="179">
        <v>0</v>
      </c>
      <c r="H268" s="180">
        <v>0</v>
      </c>
      <c r="I268" s="181">
        <f t="shared" ref="I268:I287" si="114">SUM(B268:H268)</f>
        <v>0</v>
      </c>
      <c r="J268" s="168"/>
      <c r="K268" s="182" t="s">
        <v>8</v>
      </c>
      <c r="L268" s="183">
        <v>0</v>
      </c>
      <c r="M268" s="183">
        <v>0</v>
      </c>
      <c r="N268" s="183">
        <v>0</v>
      </c>
      <c r="O268" s="183">
        <v>0</v>
      </c>
      <c r="P268" s="183">
        <v>0</v>
      </c>
      <c r="Q268" s="183">
        <v>0</v>
      </c>
      <c r="R268" s="184">
        <v>0</v>
      </c>
      <c r="S268" s="185">
        <f t="shared" ref="S268:S287" si="115">SUM(L268:R268)</f>
        <v>0</v>
      </c>
      <c r="U268" s="230" t="s">
        <v>8</v>
      </c>
      <c r="V268" s="231">
        <v>0</v>
      </c>
      <c r="W268" s="231">
        <v>0</v>
      </c>
      <c r="X268" s="231">
        <v>0</v>
      </c>
      <c r="Y268" s="231">
        <v>0</v>
      </c>
      <c r="Z268" s="231">
        <v>0</v>
      </c>
      <c r="AA268" s="231">
        <v>0</v>
      </c>
      <c r="AB268" s="231">
        <v>0</v>
      </c>
      <c r="AC268" s="232">
        <v>0</v>
      </c>
      <c r="AD268" s="231">
        <v>0</v>
      </c>
      <c r="AE268" s="231">
        <v>0</v>
      </c>
      <c r="AF268" s="231">
        <v>0</v>
      </c>
      <c r="AG268" s="231">
        <v>0</v>
      </c>
      <c r="AH268" s="231">
        <v>0</v>
      </c>
      <c r="AI268" s="233">
        <f t="shared" ref="AI268:AI287" si="116">SUM(V268:AC268)</f>
        <v>0</v>
      </c>
      <c r="AJ268" s="160" t="str">
        <f t="shared" ref="AJ268:AJ289" si="117">IF(ABS(S268-AI268)&gt;0.001,S268-AI268,"")</f>
        <v/>
      </c>
      <c r="BA268" s="160"/>
      <c r="BR268" s="160"/>
      <c r="CG268" s="160"/>
    </row>
    <row r="269" spans="1:85" ht="15">
      <c r="A269" s="186" t="s">
        <v>10</v>
      </c>
      <c r="B269" s="175">
        <v>0</v>
      </c>
      <c r="C269" s="175">
        <v>0</v>
      </c>
      <c r="D269" s="175">
        <v>0</v>
      </c>
      <c r="E269" s="175">
        <v>0</v>
      </c>
      <c r="F269" s="362"/>
      <c r="G269" s="175">
        <v>0</v>
      </c>
      <c r="H269" s="187">
        <v>0</v>
      </c>
      <c r="I269" s="173">
        <f t="shared" si="114"/>
        <v>0</v>
      </c>
      <c r="J269" s="168"/>
      <c r="K269" s="188" t="s">
        <v>10</v>
      </c>
      <c r="L269" s="175">
        <v>0</v>
      </c>
      <c r="M269" s="175">
        <v>0</v>
      </c>
      <c r="N269" s="175">
        <v>0</v>
      </c>
      <c r="O269" s="175">
        <v>0</v>
      </c>
      <c r="P269" s="175">
        <v>0</v>
      </c>
      <c r="Q269" s="175">
        <v>0</v>
      </c>
      <c r="R269" s="176">
        <v>0</v>
      </c>
      <c r="S269" s="177">
        <f t="shared" si="115"/>
        <v>0</v>
      </c>
      <c r="U269" s="234" t="s">
        <v>10</v>
      </c>
      <c r="V269" s="226">
        <v>0</v>
      </c>
      <c r="W269" s="226">
        <v>0</v>
      </c>
      <c r="X269" s="226">
        <v>0</v>
      </c>
      <c r="Y269" s="226">
        <v>0</v>
      </c>
      <c r="Z269" s="226">
        <v>0</v>
      </c>
      <c r="AA269" s="226">
        <v>0</v>
      </c>
      <c r="AB269" s="226">
        <v>0</v>
      </c>
      <c r="AC269" s="227">
        <v>0</v>
      </c>
      <c r="AD269" s="228">
        <v>0</v>
      </c>
      <c r="AE269" s="228">
        <v>0</v>
      </c>
      <c r="AF269" s="228">
        <v>0</v>
      </c>
      <c r="AG269" s="228">
        <v>0</v>
      </c>
      <c r="AH269" s="228">
        <v>0</v>
      </c>
      <c r="AI269" s="229">
        <f t="shared" si="116"/>
        <v>0</v>
      </c>
      <c r="AJ269" s="160" t="str">
        <f t="shared" si="117"/>
        <v/>
      </c>
      <c r="BA269" s="160"/>
      <c r="BR269" s="160"/>
      <c r="CG269" s="160"/>
    </row>
    <row r="270" spans="1:85" ht="15">
      <c r="A270" s="178" t="s">
        <v>56</v>
      </c>
      <c r="B270" s="179">
        <v>0</v>
      </c>
      <c r="C270" s="179">
        <v>0</v>
      </c>
      <c r="D270" s="179">
        <v>0</v>
      </c>
      <c r="E270" s="179">
        <v>0</v>
      </c>
      <c r="F270" s="362"/>
      <c r="G270" s="179">
        <v>0</v>
      </c>
      <c r="H270" s="180">
        <v>0</v>
      </c>
      <c r="I270" s="181">
        <f t="shared" si="114"/>
        <v>0</v>
      </c>
      <c r="J270" s="168"/>
      <c r="K270" s="182" t="s">
        <v>56</v>
      </c>
      <c r="L270" s="183">
        <v>0</v>
      </c>
      <c r="M270" s="183">
        <v>0</v>
      </c>
      <c r="N270" s="183">
        <v>0</v>
      </c>
      <c r="O270" s="183">
        <v>0</v>
      </c>
      <c r="P270" s="183">
        <v>0</v>
      </c>
      <c r="Q270" s="183">
        <v>0</v>
      </c>
      <c r="R270" s="184">
        <v>0</v>
      </c>
      <c r="S270" s="185">
        <f t="shared" si="115"/>
        <v>0</v>
      </c>
      <c r="U270" s="230" t="s">
        <v>56</v>
      </c>
      <c r="V270" s="231">
        <v>0</v>
      </c>
      <c r="W270" s="231">
        <v>0</v>
      </c>
      <c r="X270" s="231">
        <v>0</v>
      </c>
      <c r="Y270" s="231">
        <v>0</v>
      </c>
      <c r="Z270" s="231">
        <v>0</v>
      </c>
      <c r="AA270" s="231">
        <v>0</v>
      </c>
      <c r="AB270" s="231">
        <v>0</v>
      </c>
      <c r="AC270" s="232">
        <v>0</v>
      </c>
      <c r="AD270" s="231">
        <v>0</v>
      </c>
      <c r="AE270" s="231">
        <v>0</v>
      </c>
      <c r="AF270" s="231">
        <v>0</v>
      </c>
      <c r="AG270" s="231">
        <v>0</v>
      </c>
      <c r="AH270" s="231">
        <v>0</v>
      </c>
      <c r="AI270" s="233">
        <f t="shared" si="116"/>
        <v>0</v>
      </c>
      <c r="AJ270" s="160" t="str">
        <f t="shared" si="117"/>
        <v/>
      </c>
      <c r="BA270" s="160"/>
      <c r="BR270" s="160"/>
      <c r="CG270" s="160"/>
    </row>
    <row r="271" spans="1:85" ht="15">
      <c r="A271" s="186" t="s">
        <v>16</v>
      </c>
      <c r="B271" s="175">
        <v>0</v>
      </c>
      <c r="C271" s="175">
        <v>0</v>
      </c>
      <c r="D271" s="175">
        <v>0</v>
      </c>
      <c r="E271" s="175">
        <v>0</v>
      </c>
      <c r="F271" s="362"/>
      <c r="G271" s="175">
        <v>0</v>
      </c>
      <c r="H271" s="187">
        <v>0</v>
      </c>
      <c r="I271" s="173">
        <f t="shared" si="114"/>
        <v>0</v>
      </c>
      <c r="J271" s="168"/>
      <c r="K271" s="188" t="s">
        <v>16</v>
      </c>
      <c r="L271" s="175">
        <v>0</v>
      </c>
      <c r="M271" s="175">
        <v>0</v>
      </c>
      <c r="N271" s="175">
        <v>0</v>
      </c>
      <c r="O271" s="175">
        <v>0</v>
      </c>
      <c r="P271" s="175">
        <v>0</v>
      </c>
      <c r="Q271" s="175">
        <v>0</v>
      </c>
      <c r="R271" s="176">
        <v>0</v>
      </c>
      <c r="S271" s="177">
        <f t="shared" si="115"/>
        <v>0</v>
      </c>
      <c r="U271" s="234" t="s">
        <v>16</v>
      </c>
      <c r="V271" s="226">
        <v>0</v>
      </c>
      <c r="W271" s="226">
        <v>0</v>
      </c>
      <c r="X271" s="226">
        <v>0</v>
      </c>
      <c r="Y271" s="226">
        <v>0</v>
      </c>
      <c r="Z271" s="226">
        <v>0</v>
      </c>
      <c r="AA271" s="226">
        <v>0</v>
      </c>
      <c r="AB271" s="226">
        <v>0</v>
      </c>
      <c r="AC271" s="227">
        <v>0</v>
      </c>
      <c r="AD271" s="228">
        <v>0</v>
      </c>
      <c r="AE271" s="228">
        <v>0</v>
      </c>
      <c r="AF271" s="228">
        <v>0</v>
      </c>
      <c r="AG271" s="228">
        <v>0</v>
      </c>
      <c r="AH271" s="228">
        <v>0</v>
      </c>
      <c r="AI271" s="229">
        <f t="shared" si="116"/>
        <v>0</v>
      </c>
      <c r="AJ271" s="160" t="str">
        <f t="shared" si="117"/>
        <v/>
      </c>
      <c r="BA271" s="160"/>
      <c r="BR271" s="160"/>
      <c r="CG271" s="160"/>
    </row>
    <row r="272" spans="1:85" ht="15">
      <c r="A272" s="178" t="s">
        <v>15</v>
      </c>
      <c r="B272" s="179">
        <v>0</v>
      </c>
      <c r="C272" s="179">
        <v>0</v>
      </c>
      <c r="D272" s="179">
        <v>0</v>
      </c>
      <c r="E272" s="179">
        <v>0</v>
      </c>
      <c r="F272" s="362"/>
      <c r="G272" s="179">
        <v>0</v>
      </c>
      <c r="H272" s="180">
        <v>0</v>
      </c>
      <c r="I272" s="181">
        <f t="shared" si="114"/>
        <v>0</v>
      </c>
      <c r="J272" s="168"/>
      <c r="K272" s="182" t="s">
        <v>15</v>
      </c>
      <c r="L272" s="183">
        <v>0</v>
      </c>
      <c r="M272" s="183">
        <v>0</v>
      </c>
      <c r="N272" s="183">
        <v>0</v>
      </c>
      <c r="O272" s="183">
        <v>0</v>
      </c>
      <c r="P272" s="183">
        <v>0</v>
      </c>
      <c r="Q272" s="183">
        <v>0</v>
      </c>
      <c r="R272" s="184">
        <v>0</v>
      </c>
      <c r="S272" s="185">
        <f t="shared" si="115"/>
        <v>0</v>
      </c>
      <c r="U272" s="230" t="s">
        <v>57</v>
      </c>
      <c r="V272" s="231">
        <v>0</v>
      </c>
      <c r="W272" s="231">
        <v>0</v>
      </c>
      <c r="X272" s="231">
        <v>0</v>
      </c>
      <c r="Y272" s="231">
        <v>0</v>
      </c>
      <c r="Z272" s="231">
        <v>0</v>
      </c>
      <c r="AA272" s="231">
        <v>0</v>
      </c>
      <c r="AB272" s="231">
        <v>0</v>
      </c>
      <c r="AC272" s="232">
        <v>0</v>
      </c>
      <c r="AD272" s="231">
        <v>0</v>
      </c>
      <c r="AE272" s="231">
        <v>0</v>
      </c>
      <c r="AF272" s="231">
        <v>0</v>
      </c>
      <c r="AG272" s="231">
        <v>0</v>
      </c>
      <c r="AH272" s="231">
        <v>0</v>
      </c>
      <c r="AI272" s="233">
        <f t="shared" si="116"/>
        <v>0</v>
      </c>
      <c r="AJ272" s="160" t="str">
        <f t="shared" si="117"/>
        <v/>
      </c>
      <c r="BA272" s="160"/>
      <c r="BR272" s="160"/>
      <c r="CG272" s="160"/>
    </row>
    <row r="273" spans="1:85" ht="15">
      <c r="A273" s="186" t="s">
        <v>58</v>
      </c>
      <c r="B273" s="175">
        <v>0</v>
      </c>
      <c r="C273" s="175">
        <v>0</v>
      </c>
      <c r="D273" s="175">
        <v>0</v>
      </c>
      <c r="E273" s="175">
        <v>0</v>
      </c>
      <c r="F273" s="362"/>
      <c r="G273" s="175">
        <v>0</v>
      </c>
      <c r="H273" s="187">
        <v>0</v>
      </c>
      <c r="I273" s="173">
        <f t="shared" si="114"/>
        <v>0</v>
      </c>
      <c r="J273" s="168"/>
      <c r="K273" s="188" t="s">
        <v>58</v>
      </c>
      <c r="L273" s="175">
        <v>0</v>
      </c>
      <c r="M273" s="175">
        <v>0</v>
      </c>
      <c r="N273" s="175">
        <v>0</v>
      </c>
      <c r="O273" s="175">
        <v>0</v>
      </c>
      <c r="P273" s="175">
        <v>0</v>
      </c>
      <c r="Q273" s="175">
        <v>0</v>
      </c>
      <c r="R273" s="176">
        <v>0</v>
      </c>
      <c r="S273" s="177">
        <f t="shared" si="115"/>
        <v>0</v>
      </c>
      <c r="U273" s="234" t="s">
        <v>58</v>
      </c>
      <c r="V273" s="226">
        <v>0</v>
      </c>
      <c r="W273" s="226">
        <v>0</v>
      </c>
      <c r="X273" s="226">
        <v>0</v>
      </c>
      <c r="Y273" s="226">
        <v>0</v>
      </c>
      <c r="Z273" s="226">
        <v>0</v>
      </c>
      <c r="AA273" s="226">
        <v>0</v>
      </c>
      <c r="AB273" s="226">
        <v>0</v>
      </c>
      <c r="AC273" s="227">
        <v>0</v>
      </c>
      <c r="AD273" s="226">
        <v>0</v>
      </c>
      <c r="AE273" s="226">
        <v>0</v>
      </c>
      <c r="AF273" s="226">
        <v>0</v>
      </c>
      <c r="AG273" s="226">
        <v>0</v>
      </c>
      <c r="AH273" s="226">
        <v>0</v>
      </c>
      <c r="AI273" s="229">
        <f t="shared" si="116"/>
        <v>0</v>
      </c>
      <c r="AJ273" s="160" t="str">
        <f t="shared" si="117"/>
        <v/>
      </c>
      <c r="BA273" s="160"/>
      <c r="BR273" s="160"/>
      <c r="CG273" s="160"/>
    </row>
    <row r="274" spans="1:85" ht="15">
      <c r="A274" s="178" t="s">
        <v>12</v>
      </c>
      <c r="B274" s="179">
        <v>0</v>
      </c>
      <c r="C274" s="179">
        <v>0</v>
      </c>
      <c r="D274" s="179">
        <v>0</v>
      </c>
      <c r="E274" s="179">
        <v>0</v>
      </c>
      <c r="F274" s="362"/>
      <c r="G274" s="179">
        <v>0</v>
      </c>
      <c r="H274" s="180">
        <v>0</v>
      </c>
      <c r="I274" s="181">
        <f t="shared" si="114"/>
        <v>0</v>
      </c>
      <c r="J274" s="168"/>
      <c r="K274" s="182" t="s">
        <v>12</v>
      </c>
      <c r="L274" s="183">
        <v>0</v>
      </c>
      <c r="M274" s="183">
        <v>0</v>
      </c>
      <c r="N274" s="183">
        <v>0</v>
      </c>
      <c r="O274" s="183">
        <v>0</v>
      </c>
      <c r="P274" s="183">
        <v>0</v>
      </c>
      <c r="Q274" s="183">
        <v>0</v>
      </c>
      <c r="R274" s="184">
        <v>0</v>
      </c>
      <c r="S274" s="185">
        <f t="shared" si="115"/>
        <v>0</v>
      </c>
      <c r="U274" s="230" t="s">
        <v>12</v>
      </c>
      <c r="V274" s="231">
        <v>0</v>
      </c>
      <c r="W274" s="231">
        <v>0</v>
      </c>
      <c r="X274" s="231">
        <v>0</v>
      </c>
      <c r="Y274" s="231">
        <v>0</v>
      </c>
      <c r="Z274" s="231">
        <v>0</v>
      </c>
      <c r="AA274" s="231">
        <v>0</v>
      </c>
      <c r="AB274" s="231">
        <v>0</v>
      </c>
      <c r="AC274" s="232">
        <v>0</v>
      </c>
      <c r="AD274" s="231">
        <v>0</v>
      </c>
      <c r="AE274" s="231">
        <v>0</v>
      </c>
      <c r="AF274" s="231">
        <v>0</v>
      </c>
      <c r="AG274" s="231">
        <v>0</v>
      </c>
      <c r="AH274" s="231">
        <v>0</v>
      </c>
      <c r="AI274" s="233">
        <f t="shared" si="116"/>
        <v>0</v>
      </c>
      <c r="AJ274" s="160" t="str">
        <f t="shared" si="117"/>
        <v/>
      </c>
      <c r="BA274" s="160"/>
      <c r="BR274" s="160"/>
      <c r="CG274" s="160"/>
    </row>
    <row r="275" spans="1:85" ht="15">
      <c r="A275" s="186" t="s">
        <v>59</v>
      </c>
      <c r="B275" s="175">
        <v>0</v>
      </c>
      <c r="C275" s="175">
        <v>0</v>
      </c>
      <c r="D275" s="175">
        <v>0</v>
      </c>
      <c r="E275" s="175">
        <v>0</v>
      </c>
      <c r="F275" s="362"/>
      <c r="G275" s="175">
        <v>0</v>
      </c>
      <c r="H275" s="187">
        <v>0</v>
      </c>
      <c r="I275" s="173">
        <f t="shared" si="114"/>
        <v>0</v>
      </c>
      <c r="J275" s="168"/>
      <c r="K275" s="188" t="s">
        <v>59</v>
      </c>
      <c r="L275" s="175">
        <v>0</v>
      </c>
      <c r="M275" s="175">
        <v>0</v>
      </c>
      <c r="N275" s="175">
        <v>0</v>
      </c>
      <c r="O275" s="175">
        <v>0</v>
      </c>
      <c r="P275" s="175">
        <v>0</v>
      </c>
      <c r="Q275" s="175">
        <v>0</v>
      </c>
      <c r="R275" s="176">
        <v>0</v>
      </c>
      <c r="S275" s="177">
        <f t="shared" si="115"/>
        <v>0</v>
      </c>
      <c r="U275" s="234" t="s">
        <v>59</v>
      </c>
      <c r="V275" s="226">
        <v>0</v>
      </c>
      <c r="W275" s="226">
        <v>0</v>
      </c>
      <c r="X275" s="226">
        <v>0</v>
      </c>
      <c r="Y275" s="226">
        <v>0</v>
      </c>
      <c r="Z275" s="226">
        <v>0</v>
      </c>
      <c r="AA275" s="226">
        <v>0</v>
      </c>
      <c r="AB275" s="226">
        <v>0</v>
      </c>
      <c r="AC275" s="227">
        <v>0</v>
      </c>
      <c r="AD275" s="226">
        <v>0</v>
      </c>
      <c r="AE275" s="226">
        <v>0</v>
      </c>
      <c r="AF275" s="226">
        <v>0</v>
      </c>
      <c r="AG275" s="226">
        <v>0</v>
      </c>
      <c r="AH275" s="226">
        <v>0</v>
      </c>
      <c r="AI275" s="229">
        <f t="shared" si="116"/>
        <v>0</v>
      </c>
      <c r="AJ275" s="160" t="str">
        <f t="shared" si="117"/>
        <v/>
      </c>
      <c r="BA275" s="160"/>
      <c r="BR275" s="160"/>
      <c r="CG275" s="160"/>
    </row>
    <row r="276" spans="1:85" ht="15">
      <c r="A276" s="178" t="s">
        <v>17</v>
      </c>
      <c r="B276" s="179">
        <v>0</v>
      </c>
      <c r="C276" s="179">
        <v>0</v>
      </c>
      <c r="D276" s="179">
        <v>0</v>
      </c>
      <c r="E276" s="179">
        <v>0</v>
      </c>
      <c r="F276" s="362"/>
      <c r="G276" s="179">
        <v>0</v>
      </c>
      <c r="H276" s="180">
        <v>0</v>
      </c>
      <c r="I276" s="181">
        <f t="shared" si="114"/>
        <v>0</v>
      </c>
      <c r="J276" s="168"/>
      <c r="K276" s="182" t="s">
        <v>17</v>
      </c>
      <c r="L276" s="183">
        <v>0</v>
      </c>
      <c r="M276" s="183">
        <v>0</v>
      </c>
      <c r="N276" s="183">
        <v>0</v>
      </c>
      <c r="O276" s="183">
        <v>0</v>
      </c>
      <c r="P276" s="183">
        <v>0</v>
      </c>
      <c r="Q276" s="183">
        <v>0</v>
      </c>
      <c r="R276" s="184">
        <v>0</v>
      </c>
      <c r="S276" s="185">
        <f t="shared" si="115"/>
        <v>0</v>
      </c>
      <c r="U276" s="230" t="s">
        <v>17</v>
      </c>
      <c r="V276" s="231">
        <v>0</v>
      </c>
      <c r="W276" s="231">
        <v>0</v>
      </c>
      <c r="X276" s="231">
        <v>0</v>
      </c>
      <c r="Y276" s="231">
        <v>0</v>
      </c>
      <c r="Z276" s="231">
        <v>0</v>
      </c>
      <c r="AA276" s="231">
        <v>0</v>
      </c>
      <c r="AB276" s="231">
        <v>0</v>
      </c>
      <c r="AC276" s="232">
        <v>0</v>
      </c>
      <c r="AD276" s="231">
        <v>0</v>
      </c>
      <c r="AE276" s="231">
        <v>0</v>
      </c>
      <c r="AF276" s="231">
        <v>0</v>
      </c>
      <c r="AG276" s="231">
        <v>0</v>
      </c>
      <c r="AH276" s="231">
        <v>0</v>
      </c>
      <c r="AI276" s="233">
        <f t="shared" si="116"/>
        <v>0</v>
      </c>
      <c r="AJ276" s="160" t="str">
        <f t="shared" si="117"/>
        <v/>
      </c>
      <c r="BA276" s="160"/>
      <c r="BR276" s="160"/>
      <c r="CG276" s="160"/>
    </row>
    <row r="277" spans="1:85" ht="15">
      <c r="A277" s="186" t="s">
        <v>139</v>
      </c>
      <c r="B277" s="175">
        <v>0</v>
      </c>
      <c r="C277" s="175">
        <v>0</v>
      </c>
      <c r="D277" s="175">
        <v>0</v>
      </c>
      <c r="E277" s="175">
        <v>0</v>
      </c>
      <c r="F277" s="362"/>
      <c r="G277" s="175">
        <v>0</v>
      </c>
      <c r="H277" s="187">
        <v>0</v>
      </c>
      <c r="I277" s="173">
        <f t="shared" si="114"/>
        <v>0</v>
      </c>
      <c r="J277" s="168"/>
      <c r="K277" s="188" t="s">
        <v>139</v>
      </c>
      <c r="L277" s="175">
        <v>0</v>
      </c>
      <c r="M277" s="175">
        <v>0</v>
      </c>
      <c r="N277" s="175">
        <v>0</v>
      </c>
      <c r="O277" s="175">
        <v>0</v>
      </c>
      <c r="P277" s="175">
        <v>0</v>
      </c>
      <c r="Q277" s="175">
        <v>0</v>
      </c>
      <c r="R277" s="176">
        <v>0</v>
      </c>
      <c r="S277" s="177">
        <f t="shared" si="115"/>
        <v>0</v>
      </c>
      <c r="U277" s="234" t="s">
        <v>139</v>
      </c>
      <c r="V277" s="226">
        <v>0</v>
      </c>
      <c r="W277" s="226">
        <v>0</v>
      </c>
      <c r="X277" s="226">
        <v>0</v>
      </c>
      <c r="Y277" s="226">
        <v>0</v>
      </c>
      <c r="Z277" s="226">
        <v>0</v>
      </c>
      <c r="AA277" s="226">
        <v>0</v>
      </c>
      <c r="AB277" s="226">
        <v>0</v>
      </c>
      <c r="AC277" s="227">
        <v>0</v>
      </c>
      <c r="AD277" s="226">
        <v>0</v>
      </c>
      <c r="AE277" s="226">
        <v>0</v>
      </c>
      <c r="AF277" s="226">
        <v>0</v>
      </c>
      <c r="AG277" s="226">
        <v>0</v>
      </c>
      <c r="AH277" s="226">
        <v>0</v>
      </c>
      <c r="AI277" s="229">
        <f t="shared" si="116"/>
        <v>0</v>
      </c>
      <c r="AJ277" s="160" t="str">
        <f t="shared" si="117"/>
        <v/>
      </c>
      <c r="BA277" s="160"/>
      <c r="BR277" s="160"/>
      <c r="CG277" s="160"/>
    </row>
    <row r="278" spans="1:85" ht="15">
      <c r="A278" s="178" t="s">
        <v>25</v>
      </c>
      <c r="B278" s="179">
        <v>0</v>
      </c>
      <c r="C278" s="179">
        <v>0</v>
      </c>
      <c r="D278" s="179">
        <v>0</v>
      </c>
      <c r="E278" s="179">
        <v>0</v>
      </c>
      <c r="F278" s="362"/>
      <c r="G278" s="179">
        <v>0</v>
      </c>
      <c r="H278" s="180">
        <v>0</v>
      </c>
      <c r="I278" s="181">
        <f t="shared" si="114"/>
        <v>0</v>
      </c>
      <c r="J278" s="168"/>
      <c r="K278" s="182" t="s">
        <v>25</v>
      </c>
      <c r="L278" s="183">
        <v>0</v>
      </c>
      <c r="M278" s="183">
        <v>0</v>
      </c>
      <c r="N278" s="183">
        <v>0</v>
      </c>
      <c r="O278" s="183">
        <v>0</v>
      </c>
      <c r="P278" s="183">
        <v>0</v>
      </c>
      <c r="Q278" s="183">
        <v>0</v>
      </c>
      <c r="R278" s="184">
        <v>0</v>
      </c>
      <c r="S278" s="185">
        <f t="shared" si="115"/>
        <v>0</v>
      </c>
      <c r="U278" s="230" t="s">
        <v>25</v>
      </c>
      <c r="V278" s="231">
        <v>0</v>
      </c>
      <c r="W278" s="231">
        <v>0</v>
      </c>
      <c r="X278" s="231">
        <v>0</v>
      </c>
      <c r="Y278" s="231">
        <v>0</v>
      </c>
      <c r="Z278" s="231">
        <v>0</v>
      </c>
      <c r="AA278" s="231">
        <v>0</v>
      </c>
      <c r="AB278" s="231">
        <v>0</v>
      </c>
      <c r="AC278" s="232">
        <v>0</v>
      </c>
      <c r="AD278" s="231">
        <v>0</v>
      </c>
      <c r="AE278" s="231">
        <v>0</v>
      </c>
      <c r="AF278" s="231">
        <v>0</v>
      </c>
      <c r="AG278" s="231">
        <v>0</v>
      </c>
      <c r="AH278" s="231">
        <v>0</v>
      </c>
      <c r="AI278" s="233">
        <f t="shared" si="116"/>
        <v>0</v>
      </c>
      <c r="AJ278" s="160" t="str">
        <f t="shared" si="117"/>
        <v/>
      </c>
      <c r="BA278" s="160"/>
      <c r="BR278" s="160"/>
      <c r="CG278" s="160"/>
    </row>
    <row r="279" spans="1:85" ht="15">
      <c r="A279" s="186" t="s">
        <v>24</v>
      </c>
      <c r="B279" s="175">
        <v>0</v>
      </c>
      <c r="C279" s="175">
        <v>0</v>
      </c>
      <c r="D279" s="175">
        <v>0</v>
      </c>
      <c r="E279" s="175">
        <v>0</v>
      </c>
      <c r="F279" s="362"/>
      <c r="G279" s="175">
        <v>0</v>
      </c>
      <c r="H279" s="187">
        <v>0</v>
      </c>
      <c r="I279" s="173">
        <f t="shared" si="114"/>
        <v>0</v>
      </c>
      <c r="J279" s="168"/>
      <c r="K279" s="188" t="s">
        <v>24</v>
      </c>
      <c r="L279" s="175">
        <v>0</v>
      </c>
      <c r="M279" s="175">
        <v>0</v>
      </c>
      <c r="N279" s="175">
        <v>0</v>
      </c>
      <c r="O279" s="175">
        <v>0</v>
      </c>
      <c r="P279" s="175">
        <v>0</v>
      </c>
      <c r="Q279" s="175">
        <v>0</v>
      </c>
      <c r="R279" s="176">
        <v>0</v>
      </c>
      <c r="S279" s="177">
        <f t="shared" si="115"/>
        <v>0</v>
      </c>
      <c r="U279" s="234" t="s">
        <v>24</v>
      </c>
      <c r="V279" s="226">
        <v>0</v>
      </c>
      <c r="W279" s="226">
        <v>0</v>
      </c>
      <c r="X279" s="226">
        <v>0</v>
      </c>
      <c r="Y279" s="226">
        <v>0</v>
      </c>
      <c r="Z279" s="226">
        <v>0</v>
      </c>
      <c r="AA279" s="226">
        <v>0</v>
      </c>
      <c r="AB279" s="226">
        <v>0</v>
      </c>
      <c r="AC279" s="227">
        <v>0</v>
      </c>
      <c r="AD279" s="226">
        <v>0</v>
      </c>
      <c r="AE279" s="226">
        <v>0</v>
      </c>
      <c r="AF279" s="226">
        <v>0</v>
      </c>
      <c r="AG279" s="226">
        <v>0</v>
      </c>
      <c r="AH279" s="226">
        <v>0</v>
      </c>
      <c r="AI279" s="229">
        <f t="shared" si="116"/>
        <v>0</v>
      </c>
      <c r="AJ279" s="160" t="str">
        <f t="shared" si="117"/>
        <v/>
      </c>
      <c r="BA279" s="160"/>
      <c r="BR279" s="160"/>
      <c r="CG279" s="160"/>
    </row>
    <row r="280" spans="1:85" ht="15">
      <c r="A280" s="178" t="s">
        <v>60</v>
      </c>
      <c r="B280" s="179">
        <v>0</v>
      </c>
      <c r="C280" s="179">
        <v>0</v>
      </c>
      <c r="D280" s="179">
        <v>0</v>
      </c>
      <c r="E280" s="179">
        <v>0</v>
      </c>
      <c r="F280" s="362"/>
      <c r="G280" s="179">
        <v>0</v>
      </c>
      <c r="H280" s="180">
        <v>0</v>
      </c>
      <c r="I280" s="181">
        <f t="shared" si="114"/>
        <v>0</v>
      </c>
      <c r="J280" s="168"/>
      <c r="K280" s="182" t="s">
        <v>60</v>
      </c>
      <c r="L280" s="183">
        <v>0</v>
      </c>
      <c r="M280" s="183">
        <v>0</v>
      </c>
      <c r="N280" s="183">
        <v>0</v>
      </c>
      <c r="O280" s="183">
        <v>0</v>
      </c>
      <c r="P280" s="183">
        <v>0</v>
      </c>
      <c r="Q280" s="183">
        <v>0</v>
      </c>
      <c r="R280" s="184">
        <v>0</v>
      </c>
      <c r="S280" s="185">
        <f t="shared" si="115"/>
        <v>0</v>
      </c>
      <c r="U280" s="230" t="s">
        <v>60</v>
      </c>
      <c r="V280" s="231">
        <v>0</v>
      </c>
      <c r="W280" s="231">
        <v>0</v>
      </c>
      <c r="X280" s="231">
        <v>0</v>
      </c>
      <c r="Y280" s="231">
        <v>0</v>
      </c>
      <c r="Z280" s="231">
        <v>0</v>
      </c>
      <c r="AA280" s="231">
        <v>0</v>
      </c>
      <c r="AB280" s="231">
        <v>0</v>
      </c>
      <c r="AC280" s="232">
        <v>0</v>
      </c>
      <c r="AD280" s="231">
        <v>0</v>
      </c>
      <c r="AE280" s="231">
        <v>0</v>
      </c>
      <c r="AF280" s="231">
        <v>0</v>
      </c>
      <c r="AG280" s="231">
        <v>0</v>
      </c>
      <c r="AH280" s="231">
        <v>0</v>
      </c>
      <c r="AI280" s="233">
        <f t="shared" si="116"/>
        <v>0</v>
      </c>
      <c r="AJ280" s="160" t="str">
        <f t="shared" si="117"/>
        <v/>
      </c>
      <c r="BA280" s="160"/>
      <c r="BR280" s="160"/>
      <c r="CG280" s="160"/>
    </row>
    <row r="281" spans="1:85" ht="15">
      <c r="A281" s="186" t="s">
        <v>22</v>
      </c>
      <c r="B281" s="175">
        <v>0</v>
      </c>
      <c r="C281" s="175">
        <v>0</v>
      </c>
      <c r="D281" s="175">
        <v>0</v>
      </c>
      <c r="E281" s="175">
        <v>0</v>
      </c>
      <c r="F281" s="362"/>
      <c r="G281" s="175">
        <v>0</v>
      </c>
      <c r="H281" s="187">
        <v>0</v>
      </c>
      <c r="I281" s="173">
        <f t="shared" si="114"/>
        <v>0</v>
      </c>
      <c r="J281" s="168"/>
      <c r="K281" s="188" t="s">
        <v>22</v>
      </c>
      <c r="L281" s="175">
        <v>0</v>
      </c>
      <c r="M281" s="175">
        <v>0</v>
      </c>
      <c r="N281" s="175">
        <v>0</v>
      </c>
      <c r="O281" s="175">
        <v>0</v>
      </c>
      <c r="P281" s="175">
        <v>0</v>
      </c>
      <c r="Q281" s="175">
        <v>0</v>
      </c>
      <c r="R281" s="176">
        <v>0</v>
      </c>
      <c r="S281" s="177">
        <f t="shared" si="115"/>
        <v>0</v>
      </c>
      <c r="U281" s="234" t="s">
        <v>22</v>
      </c>
      <c r="V281" s="226">
        <v>0</v>
      </c>
      <c r="W281" s="226">
        <v>0</v>
      </c>
      <c r="X281" s="226">
        <v>0</v>
      </c>
      <c r="Y281" s="226">
        <v>0</v>
      </c>
      <c r="Z281" s="226">
        <v>0</v>
      </c>
      <c r="AA281" s="226">
        <v>0</v>
      </c>
      <c r="AB281" s="226">
        <v>0</v>
      </c>
      <c r="AC281" s="227">
        <v>0</v>
      </c>
      <c r="AD281" s="226">
        <v>0</v>
      </c>
      <c r="AE281" s="226">
        <v>0</v>
      </c>
      <c r="AF281" s="226">
        <v>0</v>
      </c>
      <c r="AG281" s="226">
        <v>0</v>
      </c>
      <c r="AH281" s="226">
        <v>0</v>
      </c>
      <c r="AI281" s="229">
        <f t="shared" si="116"/>
        <v>0</v>
      </c>
      <c r="AJ281" s="160" t="str">
        <f t="shared" si="117"/>
        <v/>
      </c>
      <c r="BA281" s="160"/>
      <c r="BR281" s="160"/>
      <c r="CG281" s="160"/>
    </row>
    <row r="282" spans="1:85" ht="15">
      <c r="A282" s="178" t="s">
        <v>21</v>
      </c>
      <c r="B282" s="179">
        <v>0</v>
      </c>
      <c r="C282" s="179">
        <v>0</v>
      </c>
      <c r="D282" s="179">
        <v>0</v>
      </c>
      <c r="E282" s="179">
        <v>0</v>
      </c>
      <c r="F282" s="362"/>
      <c r="G282" s="179">
        <v>0</v>
      </c>
      <c r="H282" s="180">
        <v>0</v>
      </c>
      <c r="I282" s="181">
        <f t="shared" si="114"/>
        <v>0</v>
      </c>
      <c r="J282" s="168"/>
      <c r="K282" s="182" t="s">
        <v>21</v>
      </c>
      <c r="L282" s="183">
        <v>0</v>
      </c>
      <c r="M282" s="183">
        <v>0</v>
      </c>
      <c r="N282" s="183">
        <v>0</v>
      </c>
      <c r="O282" s="183">
        <v>0</v>
      </c>
      <c r="P282" s="183">
        <v>0</v>
      </c>
      <c r="Q282" s="183">
        <v>0</v>
      </c>
      <c r="R282" s="184">
        <v>0</v>
      </c>
      <c r="S282" s="185">
        <f t="shared" si="115"/>
        <v>0</v>
      </c>
      <c r="U282" s="230" t="s">
        <v>61</v>
      </c>
      <c r="V282" s="231">
        <v>0</v>
      </c>
      <c r="W282" s="231">
        <v>0</v>
      </c>
      <c r="X282" s="231">
        <v>0</v>
      </c>
      <c r="Y282" s="231">
        <v>0</v>
      </c>
      <c r="Z282" s="231">
        <v>0</v>
      </c>
      <c r="AA282" s="231">
        <v>0</v>
      </c>
      <c r="AB282" s="231">
        <v>0</v>
      </c>
      <c r="AC282" s="232">
        <v>0</v>
      </c>
      <c r="AD282" s="231">
        <v>0</v>
      </c>
      <c r="AE282" s="231">
        <v>0</v>
      </c>
      <c r="AF282" s="231">
        <v>0</v>
      </c>
      <c r="AG282" s="231">
        <v>0</v>
      </c>
      <c r="AH282" s="231">
        <v>0</v>
      </c>
      <c r="AI282" s="233">
        <f t="shared" si="116"/>
        <v>0</v>
      </c>
      <c r="AJ282" s="160" t="str">
        <f t="shared" si="117"/>
        <v/>
      </c>
      <c r="BA282" s="160"/>
      <c r="BR282" s="160"/>
      <c r="CG282" s="160"/>
    </row>
    <row r="283" spans="1:85" ht="15">
      <c r="A283" s="189" t="s">
        <v>64</v>
      </c>
      <c r="B283" s="175">
        <v>0</v>
      </c>
      <c r="C283" s="175">
        <v>0</v>
      </c>
      <c r="D283" s="175">
        <v>0</v>
      </c>
      <c r="E283" s="175">
        <v>0</v>
      </c>
      <c r="F283" s="362"/>
      <c r="G283" s="175">
        <v>0</v>
      </c>
      <c r="H283" s="187">
        <v>0</v>
      </c>
      <c r="I283" s="173">
        <f t="shared" si="114"/>
        <v>0</v>
      </c>
      <c r="J283" s="168"/>
      <c r="K283" s="190" t="s">
        <v>64</v>
      </c>
      <c r="L283" s="175">
        <v>0</v>
      </c>
      <c r="M283" s="175">
        <v>0</v>
      </c>
      <c r="N283" s="175">
        <v>0</v>
      </c>
      <c r="O283" s="175">
        <v>0</v>
      </c>
      <c r="P283" s="175">
        <v>0</v>
      </c>
      <c r="Q283" s="175">
        <v>0</v>
      </c>
      <c r="R283" s="176">
        <v>0</v>
      </c>
      <c r="S283" s="177">
        <f t="shared" si="115"/>
        <v>0</v>
      </c>
      <c r="U283" s="235" t="s">
        <v>62</v>
      </c>
      <c r="V283" s="226">
        <v>0</v>
      </c>
      <c r="W283" s="226">
        <v>0</v>
      </c>
      <c r="X283" s="226">
        <v>0</v>
      </c>
      <c r="Y283" s="226">
        <v>0</v>
      </c>
      <c r="Z283" s="226">
        <v>0</v>
      </c>
      <c r="AA283" s="226">
        <v>0</v>
      </c>
      <c r="AB283" s="226">
        <v>0</v>
      </c>
      <c r="AC283" s="227">
        <v>0</v>
      </c>
      <c r="AD283" s="228">
        <v>0</v>
      </c>
      <c r="AE283" s="228">
        <v>0</v>
      </c>
      <c r="AF283" s="228">
        <v>0</v>
      </c>
      <c r="AG283" s="228">
        <v>0</v>
      </c>
      <c r="AH283" s="228">
        <v>0</v>
      </c>
      <c r="AI283" s="229">
        <f t="shared" si="116"/>
        <v>0</v>
      </c>
      <c r="AJ283" s="160" t="str">
        <f t="shared" si="117"/>
        <v/>
      </c>
      <c r="BA283" s="160"/>
      <c r="BR283" s="160"/>
      <c r="CG283" s="160"/>
    </row>
    <row r="284" spans="1:85">
      <c r="A284" s="191" t="s">
        <v>23</v>
      </c>
      <c r="B284" s="192">
        <v>0</v>
      </c>
      <c r="C284" s="192">
        <v>0</v>
      </c>
      <c r="D284" s="192">
        <v>0</v>
      </c>
      <c r="E284" s="192">
        <v>0</v>
      </c>
      <c r="F284" s="362"/>
      <c r="G284" s="192">
        <v>0</v>
      </c>
      <c r="H284" s="193">
        <v>0</v>
      </c>
      <c r="I284" s="194">
        <f t="shared" si="114"/>
        <v>0</v>
      </c>
      <c r="J284" s="168"/>
      <c r="K284" s="195" t="s">
        <v>23</v>
      </c>
      <c r="L284" s="196">
        <v>0</v>
      </c>
      <c r="M284" s="196">
        <v>0</v>
      </c>
      <c r="N284" s="196">
        <v>0</v>
      </c>
      <c r="O284" s="196">
        <v>0</v>
      </c>
      <c r="P284" s="196">
        <v>0</v>
      </c>
      <c r="Q284" s="196">
        <v>0</v>
      </c>
      <c r="R284" s="197">
        <v>0</v>
      </c>
      <c r="S284" s="198">
        <f t="shared" si="115"/>
        <v>0</v>
      </c>
      <c r="U284" s="236" t="s">
        <v>66</v>
      </c>
      <c r="V284" s="237">
        <v>0</v>
      </c>
      <c r="W284" s="237">
        <v>0</v>
      </c>
      <c r="X284" s="237">
        <v>0</v>
      </c>
      <c r="Y284" s="237">
        <v>0</v>
      </c>
      <c r="Z284" s="237">
        <v>0</v>
      </c>
      <c r="AA284" s="237">
        <v>0</v>
      </c>
      <c r="AB284" s="237">
        <v>0</v>
      </c>
      <c r="AC284" s="237">
        <v>0</v>
      </c>
      <c r="AD284" s="237">
        <v>0</v>
      </c>
      <c r="AE284" s="237">
        <v>0</v>
      </c>
      <c r="AF284" s="237">
        <v>0</v>
      </c>
      <c r="AG284" s="237">
        <v>0</v>
      </c>
      <c r="AH284" s="125">
        <v>0</v>
      </c>
      <c r="AI284" s="238">
        <f t="shared" si="116"/>
        <v>0</v>
      </c>
      <c r="AJ284" s="160" t="str">
        <f t="shared" si="117"/>
        <v/>
      </c>
      <c r="BA284" s="160"/>
      <c r="BR284" s="160"/>
      <c r="CG284" s="160"/>
    </row>
    <row r="285" spans="1:85">
      <c r="A285" s="199" t="s">
        <v>19</v>
      </c>
      <c r="B285" s="200">
        <v>0</v>
      </c>
      <c r="C285" s="200">
        <v>0</v>
      </c>
      <c r="D285" s="200">
        <v>0</v>
      </c>
      <c r="E285" s="200">
        <v>0</v>
      </c>
      <c r="F285" s="362"/>
      <c r="G285" s="200">
        <v>0</v>
      </c>
      <c r="H285" s="201">
        <v>0</v>
      </c>
      <c r="I285" s="202">
        <f t="shared" si="114"/>
        <v>0</v>
      </c>
      <c r="J285" s="168"/>
      <c r="K285" s="203" t="s">
        <v>19</v>
      </c>
      <c r="L285" s="200">
        <v>0</v>
      </c>
      <c r="M285" s="200">
        <v>0</v>
      </c>
      <c r="N285" s="200">
        <v>0</v>
      </c>
      <c r="O285" s="200">
        <v>0</v>
      </c>
      <c r="P285" s="200">
        <v>0</v>
      </c>
      <c r="Q285" s="200">
        <v>0</v>
      </c>
      <c r="R285" s="204">
        <v>0</v>
      </c>
      <c r="S285" s="205">
        <f t="shared" si="115"/>
        <v>0</v>
      </c>
      <c r="U285" s="239" t="s">
        <v>19</v>
      </c>
      <c r="V285" s="240">
        <v>0</v>
      </c>
      <c r="W285" s="240">
        <v>0</v>
      </c>
      <c r="X285" s="240">
        <v>0</v>
      </c>
      <c r="Y285" s="240">
        <v>0</v>
      </c>
      <c r="Z285" s="240">
        <v>0</v>
      </c>
      <c r="AA285" s="240">
        <v>0</v>
      </c>
      <c r="AB285" s="240">
        <v>0</v>
      </c>
      <c r="AC285" s="240">
        <v>0</v>
      </c>
      <c r="AD285" s="241">
        <v>0</v>
      </c>
      <c r="AE285" s="241">
        <v>0</v>
      </c>
      <c r="AF285" s="241">
        <v>0</v>
      </c>
      <c r="AG285" s="241">
        <v>0</v>
      </c>
      <c r="AH285" s="241">
        <v>0</v>
      </c>
      <c r="AI285" s="242">
        <f t="shared" si="116"/>
        <v>0</v>
      </c>
      <c r="AJ285" s="160" t="str">
        <f t="shared" si="117"/>
        <v/>
      </c>
      <c r="BA285" s="160"/>
      <c r="BR285" s="160"/>
      <c r="CG285" s="160"/>
    </row>
    <row r="286" spans="1:85">
      <c r="A286" s="191" t="s">
        <v>20</v>
      </c>
      <c r="B286" s="192">
        <v>0</v>
      </c>
      <c r="C286" s="192">
        <v>0</v>
      </c>
      <c r="D286" s="192">
        <v>0</v>
      </c>
      <c r="E286" s="192">
        <v>0</v>
      </c>
      <c r="F286" s="362"/>
      <c r="G286" s="192">
        <v>0</v>
      </c>
      <c r="H286" s="193">
        <v>0</v>
      </c>
      <c r="I286" s="194">
        <f t="shared" si="114"/>
        <v>0</v>
      </c>
      <c r="J286" s="168"/>
      <c r="K286" s="195" t="s">
        <v>20</v>
      </c>
      <c r="L286" s="196">
        <v>0</v>
      </c>
      <c r="M286" s="196">
        <v>0</v>
      </c>
      <c r="N286" s="196">
        <v>0</v>
      </c>
      <c r="O286" s="196">
        <v>0</v>
      </c>
      <c r="P286" s="196">
        <v>0</v>
      </c>
      <c r="Q286" s="196">
        <v>0</v>
      </c>
      <c r="R286" s="197">
        <v>0</v>
      </c>
      <c r="S286" s="198">
        <f t="shared" si="115"/>
        <v>0</v>
      </c>
      <c r="U286" s="236" t="s">
        <v>20</v>
      </c>
      <c r="V286" s="237">
        <v>0</v>
      </c>
      <c r="W286" s="237">
        <v>0</v>
      </c>
      <c r="X286" s="237">
        <v>0</v>
      </c>
      <c r="Y286" s="237">
        <v>0</v>
      </c>
      <c r="Z286" s="237">
        <v>0</v>
      </c>
      <c r="AA286" s="237">
        <v>0</v>
      </c>
      <c r="AB286" s="237">
        <v>0</v>
      </c>
      <c r="AC286" s="237">
        <v>0</v>
      </c>
      <c r="AD286" s="237">
        <v>0</v>
      </c>
      <c r="AE286" s="237">
        <v>0</v>
      </c>
      <c r="AF286" s="237">
        <v>0</v>
      </c>
      <c r="AG286" s="237">
        <v>0</v>
      </c>
      <c r="AH286" s="125">
        <v>0</v>
      </c>
      <c r="AI286" s="238">
        <f t="shared" si="116"/>
        <v>0</v>
      </c>
      <c r="AJ286" s="160" t="str">
        <f t="shared" si="117"/>
        <v/>
      </c>
      <c r="BA286" s="160"/>
      <c r="BR286" s="160"/>
      <c r="CG286" s="160"/>
    </row>
    <row r="287" spans="1:85" ht="15" thickBot="1">
      <c r="A287" s="206" t="s">
        <v>11</v>
      </c>
      <c r="B287" s="207">
        <v>0</v>
      </c>
      <c r="C287" s="207">
        <v>0</v>
      </c>
      <c r="D287" s="207">
        <v>0</v>
      </c>
      <c r="E287" s="207">
        <v>0</v>
      </c>
      <c r="F287" s="363"/>
      <c r="G287" s="207">
        <v>0</v>
      </c>
      <c r="H287" s="208">
        <v>0</v>
      </c>
      <c r="I287" s="209">
        <f t="shared" si="114"/>
        <v>0</v>
      </c>
      <c r="J287" s="168"/>
      <c r="K287" s="210" t="s">
        <v>11</v>
      </c>
      <c r="L287" s="207">
        <v>0</v>
      </c>
      <c r="M287" s="207">
        <v>0</v>
      </c>
      <c r="N287" s="207">
        <v>0</v>
      </c>
      <c r="O287" s="207">
        <v>0</v>
      </c>
      <c r="P287" s="207">
        <v>0</v>
      </c>
      <c r="Q287" s="207">
        <v>0</v>
      </c>
      <c r="R287" s="211">
        <v>0</v>
      </c>
      <c r="S287" s="212">
        <f t="shared" si="115"/>
        <v>0</v>
      </c>
      <c r="U287" s="239" t="s">
        <v>11</v>
      </c>
      <c r="V287" s="240">
        <v>0</v>
      </c>
      <c r="W287" s="240">
        <v>0</v>
      </c>
      <c r="X287" s="240">
        <v>0</v>
      </c>
      <c r="Y287" s="240">
        <v>0</v>
      </c>
      <c r="Z287" s="240">
        <v>0</v>
      </c>
      <c r="AA287" s="240">
        <v>0</v>
      </c>
      <c r="AB287" s="240">
        <v>0</v>
      </c>
      <c r="AC287" s="240">
        <v>0</v>
      </c>
      <c r="AD287" s="241">
        <v>0</v>
      </c>
      <c r="AE287" s="241">
        <v>0</v>
      </c>
      <c r="AF287" s="241">
        <v>0</v>
      </c>
      <c r="AG287" s="241">
        <v>0</v>
      </c>
      <c r="AH287" s="241">
        <v>0</v>
      </c>
      <c r="AI287" s="242">
        <f t="shared" si="116"/>
        <v>0</v>
      </c>
      <c r="AJ287" s="160" t="str">
        <f t="shared" si="117"/>
        <v/>
      </c>
      <c r="BA287" s="160"/>
      <c r="BR287" s="160"/>
      <c r="CG287" s="160"/>
    </row>
    <row r="288" spans="1:85" ht="15">
      <c r="A288" s="213" t="s">
        <v>26</v>
      </c>
      <c r="B288" s="214">
        <f>SUM(B267:B283)</f>
        <v>0</v>
      </c>
      <c r="C288" s="214">
        <f t="shared" ref="C288:I288" si="118">SUM(C267:C283)</f>
        <v>0</v>
      </c>
      <c r="D288" s="214">
        <f t="shared" si="118"/>
        <v>0</v>
      </c>
      <c r="E288" s="214">
        <f t="shared" si="118"/>
        <v>0</v>
      </c>
      <c r="F288" s="214">
        <f t="shared" si="118"/>
        <v>0</v>
      </c>
      <c r="G288" s="214">
        <f t="shared" si="118"/>
        <v>0</v>
      </c>
      <c r="H288" s="216">
        <f t="shared" si="118"/>
        <v>0</v>
      </c>
      <c r="I288" s="173">
        <f t="shared" si="118"/>
        <v>0</v>
      </c>
      <c r="J288" s="168"/>
      <c r="K288" s="215" t="s">
        <v>26</v>
      </c>
      <c r="L288" s="214">
        <f>SUM(L267:L283)</f>
        <v>0</v>
      </c>
      <c r="M288" s="214">
        <f t="shared" ref="M288:S288" si="119">SUM(M267:M283)</f>
        <v>0</v>
      </c>
      <c r="N288" s="214">
        <f t="shared" si="119"/>
        <v>0</v>
      </c>
      <c r="O288" s="214">
        <f t="shared" si="119"/>
        <v>0</v>
      </c>
      <c r="P288" s="214">
        <f t="shared" si="119"/>
        <v>0</v>
      </c>
      <c r="Q288" s="214">
        <f t="shared" si="119"/>
        <v>0</v>
      </c>
      <c r="R288" s="216">
        <f t="shared" si="119"/>
        <v>0</v>
      </c>
      <c r="S288" s="217">
        <f t="shared" si="119"/>
        <v>0</v>
      </c>
      <c r="T288" s="160" t="str">
        <f>IF(ABS(S288-AI288)&gt;0.01,S288-AI288,"")</f>
        <v/>
      </c>
      <c r="U288" s="243" t="s">
        <v>63</v>
      </c>
      <c r="V288" s="244">
        <f>SUM(V267:V283)</f>
        <v>0</v>
      </c>
      <c r="W288" s="244">
        <f t="shared" ref="W288:AH288" si="120">SUM(W267:W283)</f>
        <v>0</v>
      </c>
      <c r="X288" s="244">
        <f t="shared" si="120"/>
        <v>0</v>
      </c>
      <c r="Y288" s="244">
        <f t="shared" si="120"/>
        <v>0</v>
      </c>
      <c r="Z288" s="244">
        <f t="shared" si="120"/>
        <v>0</v>
      </c>
      <c r="AA288" s="244">
        <f t="shared" si="120"/>
        <v>0</v>
      </c>
      <c r="AB288" s="244">
        <f t="shared" si="120"/>
        <v>0</v>
      </c>
      <c r="AC288" s="244">
        <f t="shared" si="120"/>
        <v>0</v>
      </c>
      <c r="AD288" s="245">
        <f t="shared" si="120"/>
        <v>0</v>
      </c>
      <c r="AE288" s="245">
        <f t="shared" si="120"/>
        <v>0</v>
      </c>
      <c r="AF288" s="245">
        <f t="shared" si="120"/>
        <v>0</v>
      </c>
      <c r="AG288" s="245">
        <f t="shared" si="120"/>
        <v>0</v>
      </c>
      <c r="AH288" s="245">
        <f t="shared" si="120"/>
        <v>0</v>
      </c>
      <c r="AI288" s="246">
        <f>SUM(V288:AC288)</f>
        <v>0</v>
      </c>
      <c r="AJ288" s="160" t="str">
        <f t="shared" si="117"/>
        <v/>
      </c>
      <c r="BA288" s="160"/>
      <c r="BR288" s="160"/>
      <c r="CG288" s="160"/>
    </row>
    <row r="289" spans="1:85" s="23" customFormat="1" ht="15" thickBot="1">
      <c r="A289" s="30" t="s">
        <v>88</v>
      </c>
      <c r="B289" s="47" t="str">
        <f>IF($I288=0,"-",B288/$I288)</f>
        <v>-</v>
      </c>
      <c r="C289" s="47" t="str">
        <f t="shared" ref="C289:H289" si="121">IF($I288=0,"-",C288/$I288)</f>
        <v>-</v>
      </c>
      <c r="D289" s="47" t="str">
        <f t="shared" si="121"/>
        <v>-</v>
      </c>
      <c r="E289" s="47" t="str">
        <f t="shared" si="121"/>
        <v>-</v>
      </c>
      <c r="F289" s="47" t="str">
        <f t="shared" si="121"/>
        <v>-</v>
      </c>
      <c r="G289" s="47" t="str">
        <f t="shared" si="121"/>
        <v>-</v>
      </c>
      <c r="H289" s="70" t="str">
        <f t="shared" si="121"/>
        <v>-</v>
      </c>
      <c r="I289" s="48">
        <f>SUM(B289:H289)</f>
        <v>0</v>
      </c>
      <c r="J289" s="160"/>
      <c r="K289" s="81" t="s">
        <v>88</v>
      </c>
      <c r="L289" s="98" t="str">
        <f t="shared" ref="L289:R289" si="122">IF($S288=0,"-",L288/$S288)</f>
        <v>-</v>
      </c>
      <c r="M289" s="98" t="str">
        <f t="shared" si="122"/>
        <v>-</v>
      </c>
      <c r="N289" s="98" t="str">
        <f t="shared" si="122"/>
        <v>-</v>
      </c>
      <c r="O289" s="98" t="str">
        <f t="shared" si="122"/>
        <v>-</v>
      </c>
      <c r="P289" s="98" t="str">
        <f t="shared" si="122"/>
        <v>-</v>
      </c>
      <c r="Q289" s="98" t="str">
        <f t="shared" si="122"/>
        <v>-</v>
      </c>
      <c r="R289" s="99" t="str">
        <f t="shared" si="122"/>
        <v>-</v>
      </c>
      <c r="S289" s="100">
        <f>SUM(L289:R289)</f>
        <v>0</v>
      </c>
      <c r="U289" s="110" t="s">
        <v>88</v>
      </c>
      <c r="V289" s="133" t="e">
        <f>+V288/$AI288</f>
        <v>#DIV/0!</v>
      </c>
      <c r="W289" s="133" t="e">
        <f t="shared" ref="W289:AH289" si="123">+W288/$AI288</f>
        <v>#DIV/0!</v>
      </c>
      <c r="X289" s="133" t="e">
        <f t="shared" si="123"/>
        <v>#DIV/0!</v>
      </c>
      <c r="Y289" s="133" t="e">
        <f t="shared" si="123"/>
        <v>#DIV/0!</v>
      </c>
      <c r="Z289" s="133" t="e">
        <f t="shared" si="123"/>
        <v>#DIV/0!</v>
      </c>
      <c r="AA289" s="133" t="e">
        <f t="shared" si="123"/>
        <v>#DIV/0!</v>
      </c>
      <c r="AB289" s="133" t="e">
        <f t="shared" si="123"/>
        <v>#DIV/0!</v>
      </c>
      <c r="AC289" s="133" t="e">
        <f t="shared" si="123"/>
        <v>#DIV/0!</v>
      </c>
      <c r="AD289" s="133" t="e">
        <f t="shared" si="123"/>
        <v>#DIV/0!</v>
      </c>
      <c r="AE289" s="133" t="e">
        <f t="shared" si="123"/>
        <v>#DIV/0!</v>
      </c>
      <c r="AF289" s="133" t="e">
        <f t="shared" si="123"/>
        <v>#DIV/0!</v>
      </c>
      <c r="AG289" s="133" t="e">
        <f t="shared" si="123"/>
        <v>#DIV/0!</v>
      </c>
      <c r="AH289" s="133" t="e">
        <f t="shared" si="123"/>
        <v>#DIV/0!</v>
      </c>
      <c r="AI289" s="134" t="e">
        <f>SUM(V289:AC289)</f>
        <v>#DIV/0!</v>
      </c>
      <c r="AJ289" s="23" t="e">
        <f t="shared" si="117"/>
        <v>#DIV/0!</v>
      </c>
    </row>
    <row r="290" spans="1:85" ht="15" thickBot="1">
      <c r="A290" s="247"/>
      <c r="B290" s="247"/>
      <c r="C290" s="247"/>
      <c r="D290" s="247"/>
      <c r="E290" s="247"/>
      <c r="F290" s="247"/>
      <c r="G290" s="247"/>
      <c r="H290" s="247"/>
      <c r="I290" s="247"/>
      <c r="K290" s="247"/>
      <c r="L290" s="247"/>
      <c r="M290" s="247"/>
      <c r="N290" s="247"/>
      <c r="O290" s="247"/>
      <c r="P290" s="247"/>
      <c r="Q290" s="247"/>
      <c r="R290" s="247"/>
      <c r="S290" s="247"/>
      <c r="AI290" s="168"/>
      <c r="BA290" s="160"/>
      <c r="BR290" s="160"/>
      <c r="CG290" s="160"/>
    </row>
    <row r="291" spans="1:85" ht="28.5">
      <c r="A291" s="312" t="s">
        <v>38</v>
      </c>
      <c r="B291" s="164" t="s">
        <v>0</v>
      </c>
      <c r="C291" s="164" t="s">
        <v>1</v>
      </c>
      <c r="D291" s="164" t="s">
        <v>2</v>
      </c>
      <c r="E291" s="164" t="s">
        <v>3</v>
      </c>
      <c r="F291" s="164" t="s">
        <v>27</v>
      </c>
      <c r="G291" s="164" t="s">
        <v>4</v>
      </c>
      <c r="H291" s="164" t="s">
        <v>5</v>
      </c>
      <c r="I291" s="165" t="s">
        <v>6</v>
      </c>
      <c r="K291" s="314" t="s">
        <v>38</v>
      </c>
      <c r="L291" s="166" t="s">
        <v>0</v>
      </c>
      <c r="M291" s="166" t="s">
        <v>1</v>
      </c>
      <c r="N291" s="166" t="s">
        <v>2</v>
      </c>
      <c r="O291" s="166" t="s">
        <v>3</v>
      </c>
      <c r="P291" s="166" t="s">
        <v>27</v>
      </c>
      <c r="Q291" s="166" t="s">
        <v>4</v>
      </c>
      <c r="R291" s="166" t="s">
        <v>5</v>
      </c>
      <c r="S291" s="167" t="s">
        <v>6</v>
      </c>
      <c r="U291" s="316" t="s">
        <v>38</v>
      </c>
      <c r="V291" s="219" t="s">
        <v>74</v>
      </c>
      <c r="W291" s="219" t="s">
        <v>75</v>
      </c>
      <c r="X291" s="219" t="s">
        <v>4</v>
      </c>
      <c r="Y291" s="219" t="s">
        <v>1</v>
      </c>
      <c r="Z291" s="219" t="s">
        <v>2</v>
      </c>
      <c r="AA291" s="219" t="s">
        <v>3</v>
      </c>
      <c r="AB291" s="219" t="s">
        <v>55</v>
      </c>
      <c r="AC291" s="219" t="s">
        <v>68</v>
      </c>
      <c r="AD291" s="220" t="s">
        <v>76</v>
      </c>
      <c r="AE291" s="220" t="s">
        <v>83</v>
      </c>
      <c r="AF291" s="220" t="s">
        <v>77</v>
      </c>
      <c r="AG291" s="220" t="s">
        <v>84</v>
      </c>
      <c r="AH291" s="220" t="s">
        <v>85</v>
      </c>
      <c r="AI291" s="221" t="s">
        <v>63</v>
      </c>
      <c r="BA291" s="160"/>
      <c r="BR291" s="160"/>
      <c r="CG291" s="160"/>
    </row>
    <row r="292" spans="1:85" ht="15">
      <c r="A292" s="313" t="s">
        <v>38</v>
      </c>
      <c r="B292" s="318" t="s">
        <v>69</v>
      </c>
      <c r="C292" s="319"/>
      <c r="D292" s="319"/>
      <c r="E292" s="319"/>
      <c r="F292" s="319"/>
      <c r="G292" s="319"/>
      <c r="H292" s="319"/>
      <c r="I292" s="320"/>
      <c r="K292" s="315" t="s">
        <v>38</v>
      </c>
      <c r="L292" s="321" t="s">
        <v>69</v>
      </c>
      <c r="M292" s="322"/>
      <c r="N292" s="322"/>
      <c r="O292" s="322"/>
      <c r="P292" s="322"/>
      <c r="Q292" s="322"/>
      <c r="R292" s="322"/>
      <c r="S292" s="323"/>
      <c r="U292" s="317" t="s">
        <v>38</v>
      </c>
      <c r="V292" s="324" t="s">
        <v>69</v>
      </c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  <c r="AG292" s="324"/>
      <c r="AH292" s="324"/>
      <c r="AI292" s="325"/>
      <c r="BA292" s="160"/>
      <c r="BR292" s="160"/>
      <c r="CG292" s="160"/>
    </row>
    <row r="293" spans="1:85" ht="15">
      <c r="A293" s="170" t="s">
        <v>7</v>
      </c>
      <c r="B293" s="171">
        <v>0</v>
      </c>
      <c r="C293" s="171">
        <v>0</v>
      </c>
      <c r="D293" s="171">
        <v>0</v>
      </c>
      <c r="E293" s="171">
        <v>0</v>
      </c>
      <c r="F293" s="361"/>
      <c r="G293" s="171">
        <v>0</v>
      </c>
      <c r="H293" s="172">
        <v>0</v>
      </c>
      <c r="I293" s="173">
        <f>SUM(B293:H293)</f>
        <v>0</v>
      </c>
      <c r="J293" s="168"/>
      <c r="K293" s="222" t="s">
        <v>7</v>
      </c>
      <c r="L293" s="171">
        <v>0</v>
      </c>
      <c r="M293" s="171">
        <v>0</v>
      </c>
      <c r="N293" s="171">
        <v>0</v>
      </c>
      <c r="O293" s="171">
        <v>0</v>
      </c>
      <c r="P293" s="171">
        <v>0</v>
      </c>
      <c r="Q293" s="171">
        <v>0</v>
      </c>
      <c r="R293" s="223">
        <v>0</v>
      </c>
      <c r="S293" s="224">
        <f>SUM(L293:R293)</f>
        <v>0</v>
      </c>
      <c r="U293" s="225" t="s">
        <v>7</v>
      </c>
      <c r="V293" s="226">
        <v>0</v>
      </c>
      <c r="W293" s="226">
        <v>0</v>
      </c>
      <c r="X293" s="226">
        <v>0</v>
      </c>
      <c r="Y293" s="226">
        <v>0</v>
      </c>
      <c r="Z293" s="226">
        <v>0</v>
      </c>
      <c r="AA293" s="226">
        <v>0</v>
      </c>
      <c r="AB293" s="226">
        <v>0</v>
      </c>
      <c r="AC293" s="227">
        <v>0</v>
      </c>
      <c r="AD293" s="228">
        <v>0</v>
      </c>
      <c r="AE293" s="228">
        <v>0</v>
      </c>
      <c r="AF293" s="228">
        <v>0</v>
      </c>
      <c r="AG293" s="228">
        <v>0</v>
      </c>
      <c r="AH293" s="228">
        <v>0</v>
      </c>
      <c r="AI293" s="229">
        <f>SUM(V293:AC293)</f>
        <v>0</v>
      </c>
      <c r="AJ293" s="160" t="str">
        <f>IF(ABS(S293-AI293)&gt;0.001,S293-AI293,"")</f>
        <v/>
      </c>
      <c r="BA293" s="160"/>
      <c r="BR293" s="160"/>
      <c r="CG293" s="160"/>
    </row>
    <row r="294" spans="1:85" ht="15">
      <c r="A294" s="178" t="s">
        <v>8</v>
      </c>
      <c r="B294" s="179">
        <v>0</v>
      </c>
      <c r="C294" s="179">
        <v>0</v>
      </c>
      <c r="D294" s="179">
        <v>0</v>
      </c>
      <c r="E294" s="179">
        <v>0</v>
      </c>
      <c r="F294" s="362"/>
      <c r="G294" s="179">
        <v>0</v>
      </c>
      <c r="H294" s="180">
        <v>0</v>
      </c>
      <c r="I294" s="181">
        <f t="shared" ref="I294:I313" si="124">SUM(B294:H294)</f>
        <v>0</v>
      </c>
      <c r="J294" s="168"/>
      <c r="K294" s="182" t="s">
        <v>8</v>
      </c>
      <c r="L294" s="183">
        <v>0</v>
      </c>
      <c r="M294" s="183">
        <v>0</v>
      </c>
      <c r="N294" s="183">
        <v>0</v>
      </c>
      <c r="O294" s="183">
        <v>0</v>
      </c>
      <c r="P294" s="183">
        <v>0</v>
      </c>
      <c r="Q294" s="183">
        <v>0</v>
      </c>
      <c r="R294" s="184">
        <v>0</v>
      </c>
      <c r="S294" s="185">
        <f t="shared" ref="S294:S313" si="125">SUM(L294:R294)</f>
        <v>0</v>
      </c>
      <c r="U294" s="230" t="s">
        <v>8</v>
      </c>
      <c r="V294" s="231">
        <v>0</v>
      </c>
      <c r="W294" s="231">
        <v>0</v>
      </c>
      <c r="X294" s="231">
        <v>0</v>
      </c>
      <c r="Y294" s="231">
        <v>0</v>
      </c>
      <c r="Z294" s="231">
        <v>0</v>
      </c>
      <c r="AA294" s="231">
        <v>0</v>
      </c>
      <c r="AB294" s="231">
        <v>0</v>
      </c>
      <c r="AC294" s="232">
        <v>0</v>
      </c>
      <c r="AD294" s="231">
        <v>0</v>
      </c>
      <c r="AE294" s="231">
        <v>0</v>
      </c>
      <c r="AF294" s="231">
        <v>0</v>
      </c>
      <c r="AG294" s="231">
        <v>0</v>
      </c>
      <c r="AH294" s="231">
        <v>0</v>
      </c>
      <c r="AI294" s="233">
        <f t="shared" ref="AI294:AI313" si="126">SUM(V294:AC294)</f>
        <v>0</v>
      </c>
      <c r="AJ294" s="160" t="str">
        <f t="shared" ref="AJ294:AJ315" si="127">IF(ABS(S294-AI294)&gt;0.001,S294-AI294,"")</f>
        <v/>
      </c>
      <c r="BA294" s="160"/>
      <c r="BR294" s="160"/>
      <c r="CG294" s="160"/>
    </row>
    <row r="295" spans="1:85" ht="15">
      <c r="A295" s="186" t="s">
        <v>10</v>
      </c>
      <c r="B295" s="175">
        <v>0</v>
      </c>
      <c r="C295" s="175">
        <v>0</v>
      </c>
      <c r="D295" s="175">
        <v>0</v>
      </c>
      <c r="E295" s="175">
        <v>0</v>
      </c>
      <c r="F295" s="362"/>
      <c r="G295" s="175">
        <v>0</v>
      </c>
      <c r="H295" s="187">
        <v>0</v>
      </c>
      <c r="I295" s="173">
        <f t="shared" si="124"/>
        <v>0</v>
      </c>
      <c r="J295" s="168"/>
      <c r="K295" s="188" t="s">
        <v>10</v>
      </c>
      <c r="L295" s="175">
        <v>0</v>
      </c>
      <c r="M295" s="175">
        <v>0</v>
      </c>
      <c r="N295" s="175">
        <v>0</v>
      </c>
      <c r="O295" s="175">
        <v>0</v>
      </c>
      <c r="P295" s="175">
        <v>0</v>
      </c>
      <c r="Q295" s="175">
        <v>0</v>
      </c>
      <c r="R295" s="176">
        <v>0</v>
      </c>
      <c r="S295" s="177">
        <f t="shared" si="125"/>
        <v>0</v>
      </c>
      <c r="U295" s="234" t="s">
        <v>10</v>
      </c>
      <c r="V295" s="226">
        <v>0</v>
      </c>
      <c r="W295" s="226">
        <v>0</v>
      </c>
      <c r="X295" s="226">
        <v>0</v>
      </c>
      <c r="Y295" s="226">
        <v>0</v>
      </c>
      <c r="Z295" s="226">
        <v>0</v>
      </c>
      <c r="AA295" s="226">
        <v>0</v>
      </c>
      <c r="AB295" s="226">
        <v>0</v>
      </c>
      <c r="AC295" s="227">
        <v>0</v>
      </c>
      <c r="AD295" s="228">
        <v>0</v>
      </c>
      <c r="AE295" s="228">
        <v>0</v>
      </c>
      <c r="AF295" s="228">
        <v>0</v>
      </c>
      <c r="AG295" s="228">
        <v>0</v>
      </c>
      <c r="AH295" s="228">
        <v>0</v>
      </c>
      <c r="AI295" s="229">
        <f t="shared" si="126"/>
        <v>0</v>
      </c>
      <c r="AJ295" s="160" t="str">
        <f t="shared" si="127"/>
        <v/>
      </c>
      <c r="BA295" s="160"/>
      <c r="BR295" s="160"/>
      <c r="CG295" s="160"/>
    </row>
    <row r="296" spans="1:85" ht="15">
      <c r="A296" s="178" t="s">
        <v>56</v>
      </c>
      <c r="B296" s="179">
        <v>0</v>
      </c>
      <c r="C296" s="179">
        <v>0</v>
      </c>
      <c r="D296" s="179">
        <v>0</v>
      </c>
      <c r="E296" s="179">
        <v>0</v>
      </c>
      <c r="F296" s="362"/>
      <c r="G296" s="179">
        <v>0</v>
      </c>
      <c r="H296" s="180">
        <v>0</v>
      </c>
      <c r="I296" s="181">
        <f t="shared" si="124"/>
        <v>0</v>
      </c>
      <c r="J296" s="168"/>
      <c r="K296" s="182" t="s">
        <v>56</v>
      </c>
      <c r="L296" s="183">
        <v>0</v>
      </c>
      <c r="M296" s="183">
        <v>0</v>
      </c>
      <c r="N296" s="183">
        <v>0</v>
      </c>
      <c r="O296" s="183">
        <v>0</v>
      </c>
      <c r="P296" s="183">
        <v>0</v>
      </c>
      <c r="Q296" s="183">
        <v>0</v>
      </c>
      <c r="R296" s="184">
        <v>0</v>
      </c>
      <c r="S296" s="185">
        <f t="shared" si="125"/>
        <v>0</v>
      </c>
      <c r="U296" s="230" t="s">
        <v>56</v>
      </c>
      <c r="V296" s="231">
        <v>0</v>
      </c>
      <c r="W296" s="231">
        <v>0</v>
      </c>
      <c r="X296" s="231">
        <v>0</v>
      </c>
      <c r="Y296" s="231">
        <v>0</v>
      </c>
      <c r="Z296" s="231">
        <v>0</v>
      </c>
      <c r="AA296" s="231">
        <v>0</v>
      </c>
      <c r="AB296" s="231">
        <v>0</v>
      </c>
      <c r="AC296" s="232">
        <v>0</v>
      </c>
      <c r="AD296" s="231">
        <v>0</v>
      </c>
      <c r="AE296" s="231">
        <v>0</v>
      </c>
      <c r="AF296" s="231">
        <v>0</v>
      </c>
      <c r="AG296" s="231">
        <v>0</v>
      </c>
      <c r="AH296" s="231">
        <v>0</v>
      </c>
      <c r="AI296" s="233">
        <f t="shared" si="126"/>
        <v>0</v>
      </c>
      <c r="AJ296" s="160" t="str">
        <f t="shared" si="127"/>
        <v/>
      </c>
      <c r="BA296" s="160"/>
      <c r="BR296" s="160"/>
      <c r="CG296" s="160"/>
    </row>
    <row r="297" spans="1:85" ht="15">
      <c r="A297" s="186" t="s">
        <v>16</v>
      </c>
      <c r="B297" s="175">
        <v>0.37695767308824923</v>
      </c>
      <c r="C297" s="175">
        <v>1.1383712463453455</v>
      </c>
      <c r="D297" s="175">
        <v>0.15039456518221109</v>
      </c>
      <c r="E297" s="175">
        <v>0</v>
      </c>
      <c r="F297" s="362"/>
      <c r="G297" s="175">
        <v>0</v>
      </c>
      <c r="H297" s="187">
        <v>0</v>
      </c>
      <c r="I297" s="173">
        <f t="shared" si="124"/>
        <v>1.665723484615806</v>
      </c>
      <c r="J297" s="168"/>
      <c r="K297" s="188" t="s">
        <v>16</v>
      </c>
      <c r="L297" s="175">
        <v>0.37695767308824923</v>
      </c>
      <c r="M297" s="175">
        <v>1.1383712463453455</v>
      </c>
      <c r="N297" s="175">
        <v>0.15039456518221109</v>
      </c>
      <c r="O297" s="175">
        <v>0</v>
      </c>
      <c r="P297" s="175">
        <v>0</v>
      </c>
      <c r="Q297" s="175">
        <v>0</v>
      </c>
      <c r="R297" s="176">
        <v>0</v>
      </c>
      <c r="S297" s="177">
        <f t="shared" si="125"/>
        <v>1.665723484615806</v>
      </c>
      <c r="U297" s="234" t="s">
        <v>16</v>
      </c>
      <c r="V297" s="226">
        <v>0.34393482857573238</v>
      </c>
      <c r="W297" s="226">
        <v>0</v>
      </c>
      <c r="X297" s="226">
        <v>0</v>
      </c>
      <c r="Y297" s="226">
        <v>1.1383712463453455</v>
      </c>
      <c r="Z297" s="226">
        <v>0.15039456518221109</v>
      </c>
      <c r="AA297" s="226">
        <v>0</v>
      </c>
      <c r="AB297" s="226">
        <v>0</v>
      </c>
      <c r="AC297" s="227">
        <v>3.3022844512516851E-2</v>
      </c>
      <c r="AD297" s="228">
        <v>3.3022844512516851E-2</v>
      </c>
      <c r="AE297" s="228">
        <v>0</v>
      </c>
      <c r="AF297" s="228">
        <v>0</v>
      </c>
      <c r="AG297" s="228">
        <v>0</v>
      </c>
      <c r="AH297" s="228">
        <v>0</v>
      </c>
      <c r="AI297" s="229">
        <f t="shared" si="126"/>
        <v>1.665723484615806</v>
      </c>
      <c r="AJ297" s="160" t="str">
        <f t="shared" si="127"/>
        <v/>
      </c>
      <c r="BA297" s="160"/>
      <c r="BR297" s="160"/>
      <c r="CG297" s="160"/>
    </row>
    <row r="298" spans="1:85" ht="15">
      <c r="A298" s="178" t="s">
        <v>15</v>
      </c>
      <c r="B298" s="179">
        <v>8.2563162167904852E-2</v>
      </c>
      <c r="C298" s="179">
        <v>0.22798691371364663</v>
      </c>
      <c r="D298" s="179">
        <v>0.74963598377449925</v>
      </c>
      <c r="E298" s="179">
        <v>0</v>
      </c>
      <c r="F298" s="362"/>
      <c r="G298" s="179">
        <v>0</v>
      </c>
      <c r="H298" s="180">
        <v>0</v>
      </c>
      <c r="I298" s="181">
        <f t="shared" si="124"/>
        <v>1.0601860596560506</v>
      </c>
      <c r="J298" s="168"/>
      <c r="K298" s="182" t="s">
        <v>15</v>
      </c>
      <c r="L298" s="183">
        <v>8.2563162167904852E-2</v>
      </c>
      <c r="M298" s="183">
        <v>0.22798691371364663</v>
      </c>
      <c r="N298" s="183">
        <v>0.74963598377449925</v>
      </c>
      <c r="O298" s="183">
        <v>0</v>
      </c>
      <c r="P298" s="183">
        <v>0</v>
      </c>
      <c r="Q298" s="183">
        <v>0</v>
      </c>
      <c r="R298" s="184">
        <v>0</v>
      </c>
      <c r="S298" s="185">
        <f t="shared" si="125"/>
        <v>1.0601860596560506</v>
      </c>
      <c r="U298" s="230" t="s">
        <v>57</v>
      </c>
      <c r="V298" s="231">
        <v>8.2563162167904852E-2</v>
      </c>
      <c r="W298" s="231">
        <v>0</v>
      </c>
      <c r="X298" s="231">
        <v>0</v>
      </c>
      <c r="Y298" s="231">
        <v>0.22798691371364663</v>
      </c>
      <c r="Z298" s="231">
        <v>0.74963598377449925</v>
      </c>
      <c r="AA298" s="231">
        <v>0</v>
      </c>
      <c r="AB298" s="231">
        <v>0</v>
      </c>
      <c r="AC298" s="232">
        <v>0</v>
      </c>
      <c r="AD298" s="231">
        <v>0</v>
      </c>
      <c r="AE298" s="231">
        <v>0</v>
      </c>
      <c r="AF298" s="231">
        <v>0</v>
      </c>
      <c r="AG298" s="231">
        <v>0</v>
      </c>
      <c r="AH298" s="231">
        <v>0</v>
      </c>
      <c r="AI298" s="233">
        <f t="shared" si="126"/>
        <v>1.0601860596560506</v>
      </c>
      <c r="AJ298" s="160" t="str">
        <f t="shared" si="127"/>
        <v/>
      </c>
      <c r="BA298" s="160"/>
      <c r="BR298" s="160"/>
      <c r="CG298" s="160"/>
    </row>
    <row r="299" spans="1:85" ht="15">
      <c r="A299" s="186" t="s">
        <v>58</v>
      </c>
      <c r="B299" s="175">
        <v>0</v>
      </c>
      <c r="C299" s="175">
        <v>0</v>
      </c>
      <c r="D299" s="175">
        <v>0</v>
      </c>
      <c r="E299" s="175">
        <v>7.6627388434269944E-2</v>
      </c>
      <c r="F299" s="362"/>
      <c r="G299" s="175">
        <v>0</v>
      </c>
      <c r="H299" s="187">
        <v>0</v>
      </c>
      <c r="I299" s="173">
        <f t="shared" si="124"/>
        <v>7.6627388434269944E-2</v>
      </c>
      <c r="J299" s="168"/>
      <c r="K299" s="188" t="s">
        <v>58</v>
      </c>
      <c r="L299" s="175">
        <v>0</v>
      </c>
      <c r="M299" s="175">
        <v>0</v>
      </c>
      <c r="N299" s="175">
        <v>0</v>
      </c>
      <c r="O299" s="175">
        <v>7.6627388434269944E-2</v>
      </c>
      <c r="P299" s="175">
        <v>47.977510154388767</v>
      </c>
      <c r="Q299" s="175">
        <v>0</v>
      </c>
      <c r="R299" s="176">
        <v>0</v>
      </c>
      <c r="S299" s="177">
        <f t="shared" si="125"/>
        <v>48.054137542823035</v>
      </c>
      <c r="U299" s="234" t="s">
        <v>58</v>
      </c>
      <c r="V299" s="226">
        <v>0</v>
      </c>
      <c r="W299" s="226">
        <v>0</v>
      </c>
      <c r="X299" s="226">
        <v>0</v>
      </c>
      <c r="Y299" s="226">
        <v>0</v>
      </c>
      <c r="Z299" s="226">
        <v>0</v>
      </c>
      <c r="AA299" s="226">
        <v>1.2263435286899053E-4</v>
      </c>
      <c r="AB299" s="226">
        <v>47.977510154388767</v>
      </c>
      <c r="AC299" s="227">
        <v>7.650475408140095E-2</v>
      </c>
      <c r="AD299" s="226">
        <v>0</v>
      </c>
      <c r="AE299" s="226">
        <v>0</v>
      </c>
      <c r="AF299" s="226">
        <v>0</v>
      </c>
      <c r="AG299" s="226">
        <v>0</v>
      </c>
      <c r="AH299" s="226">
        <v>7.650475408140095E-2</v>
      </c>
      <c r="AI299" s="229">
        <f t="shared" si="126"/>
        <v>48.054137542823035</v>
      </c>
      <c r="AJ299" s="160" t="str">
        <f t="shared" si="127"/>
        <v/>
      </c>
      <c r="BA299" s="160"/>
      <c r="BR299" s="160"/>
      <c r="CG299" s="160"/>
    </row>
    <row r="300" spans="1:85" ht="15">
      <c r="A300" s="178" t="s">
        <v>12</v>
      </c>
      <c r="B300" s="179">
        <v>0</v>
      </c>
      <c r="C300" s="179">
        <v>0</v>
      </c>
      <c r="D300" s="179">
        <v>0</v>
      </c>
      <c r="E300" s="179">
        <v>0</v>
      </c>
      <c r="F300" s="362"/>
      <c r="G300" s="179">
        <v>0</v>
      </c>
      <c r="H300" s="180">
        <v>0</v>
      </c>
      <c r="I300" s="181">
        <f t="shared" si="124"/>
        <v>0</v>
      </c>
      <c r="J300" s="168"/>
      <c r="K300" s="182" t="s">
        <v>12</v>
      </c>
      <c r="L300" s="183">
        <v>0</v>
      </c>
      <c r="M300" s="183">
        <v>0</v>
      </c>
      <c r="N300" s="183">
        <v>0</v>
      </c>
      <c r="O300" s="183">
        <v>0</v>
      </c>
      <c r="P300" s="183">
        <v>2.6681481111710186</v>
      </c>
      <c r="Q300" s="183">
        <v>0</v>
      </c>
      <c r="R300" s="184">
        <v>0</v>
      </c>
      <c r="S300" s="185">
        <f t="shared" si="125"/>
        <v>2.6681481111710186</v>
      </c>
      <c r="U300" s="230" t="s">
        <v>12</v>
      </c>
      <c r="V300" s="231">
        <v>0</v>
      </c>
      <c r="W300" s="231">
        <v>0</v>
      </c>
      <c r="X300" s="231">
        <v>0</v>
      </c>
      <c r="Y300" s="231">
        <v>0</v>
      </c>
      <c r="Z300" s="231">
        <v>0</v>
      </c>
      <c r="AA300" s="231">
        <v>0</v>
      </c>
      <c r="AB300" s="231">
        <v>2.6681481111710186</v>
      </c>
      <c r="AC300" s="232">
        <v>0</v>
      </c>
      <c r="AD300" s="231">
        <v>0</v>
      </c>
      <c r="AE300" s="231">
        <v>0</v>
      </c>
      <c r="AF300" s="231">
        <v>0</v>
      </c>
      <c r="AG300" s="231">
        <v>0</v>
      </c>
      <c r="AH300" s="231">
        <v>0</v>
      </c>
      <c r="AI300" s="233">
        <f t="shared" si="126"/>
        <v>2.6681481111710186</v>
      </c>
      <c r="AJ300" s="160" t="str">
        <f t="shared" si="127"/>
        <v/>
      </c>
      <c r="BA300" s="160"/>
      <c r="BR300" s="160"/>
      <c r="CG300" s="160"/>
    </row>
    <row r="301" spans="1:85" ht="15">
      <c r="A301" s="186" t="s">
        <v>59</v>
      </c>
      <c r="B301" s="175">
        <v>0</v>
      </c>
      <c r="C301" s="175">
        <v>0</v>
      </c>
      <c r="D301" s="175">
        <v>0</v>
      </c>
      <c r="E301" s="175">
        <v>0</v>
      </c>
      <c r="F301" s="362"/>
      <c r="G301" s="175">
        <v>0</v>
      </c>
      <c r="H301" s="187">
        <v>0</v>
      </c>
      <c r="I301" s="173">
        <f t="shared" si="124"/>
        <v>0</v>
      </c>
      <c r="J301" s="168"/>
      <c r="K301" s="188" t="s">
        <v>59</v>
      </c>
      <c r="L301" s="175">
        <v>0</v>
      </c>
      <c r="M301" s="175">
        <v>0</v>
      </c>
      <c r="N301" s="175">
        <v>0</v>
      </c>
      <c r="O301" s="175">
        <v>0</v>
      </c>
      <c r="P301" s="175">
        <v>0</v>
      </c>
      <c r="Q301" s="175">
        <v>0</v>
      </c>
      <c r="R301" s="176">
        <v>0</v>
      </c>
      <c r="S301" s="177">
        <f t="shared" si="125"/>
        <v>0</v>
      </c>
      <c r="U301" s="234" t="s">
        <v>59</v>
      </c>
      <c r="V301" s="226">
        <v>0</v>
      </c>
      <c r="W301" s="226">
        <v>0</v>
      </c>
      <c r="X301" s="226">
        <v>0</v>
      </c>
      <c r="Y301" s="226">
        <v>0</v>
      </c>
      <c r="Z301" s="226">
        <v>0</v>
      </c>
      <c r="AA301" s="226">
        <v>0</v>
      </c>
      <c r="AB301" s="226">
        <v>0</v>
      </c>
      <c r="AC301" s="227">
        <v>0</v>
      </c>
      <c r="AD301" s="226">
        <v>0</v>
      </c>
      <c r="AE301" s="226">
        <v>0</v>
      </c>
      <c r="AF301" s="226">
        <v>0</v>
      </c>
      <c r="AG301" s="226">
        <v>0</v>
      </c>
      <c r="AH301" s="226">
        <v>0</v>
      </c>
      <c r="AI301" s="229">
        <f t="shared" si="126"/>
        <v>0</v>
      </c>
      <c r="AJ301" s="160" t="str">
        <f t="shared" si="127"/>
        <v/>
      </c>
      <c r="BA301" s="160"/>
      <c r="BR301" s="160"/>
      <c r="CG301" s="160"/>
    </row>
    <row r="302" spans="1:85" ht="15">
      <c r="A302" s="178" t="s">
        <v>17</v>
      </c>
      <c r="B302" s="179">
        <v>1.5971233289824452E-3</v>
      </c>
      <c r="C302" s="179">
        <v>4.6316576540490977E-2</v>
      </c>
      <c r="D302" s="179">
        <v>0.31143904915157711</v>
      </c>
      <c r="E302" s="179">
        <v>0.11978424967368348</v>
      </c>
      <c r="F302" s="362"/>
      <c r="G302" s="179">
        <v>0</v>
      </c>
      <c r="H302" s="180">
        <v>0</v>
      </c>
      <c r="I302" s="181">
        <f t="shared" si="124"/>
        <v>0.47913699869473403</v>
      </c>
      <c r="J302" s="168"/>
      <c r="K302" s="182" t="s">
        <v>17</v>
      </c>
      <c r="L302" s="183">
        <v>1.5971233289824452E-3</v>
      </c>
      <c r="M302" s="183">
        <v>4.6316576540490977E-2</v>
      </c>
      <c r="N302" s="183">
        <v>0.31143904915157711</v>
      </c>
      <c r="O302" s="183">
        <v>0.11978424967368348</v>
      </c>
      <c r="P302" s="183">
        <v>0.14965333333333308</v>
      </c>
      <c r="Q302" s="183">
        <v>0</v>
      </c>
      <c r="R302" s="184">
        <v>0</v>
      </c>
      <c r="S302" s="185">
        <f t="shared" si="125"/>
        <v>0.62879033202806711</v>
      </c>
      <c r="U302" s="230" t="s">
        <v>17</v>
      </c>
      <c r="V302" s="231">
        <v>1.5971233289824452E-3</v>
      </c>
      <c r="W302" s="231">
        <v>0</v>
      </c>
      <c r="X302" s="231">
        <v>0</v>
      </c>
      <c r="Y302" s="231">
        <v>4.6316576540490977E-2</v>
      </c>
      <c r="Z302" s="231">
        <v>0.31143904915157711</v>
      </c>
      <c r="AA302" s="231">
        <v>2.235972660575427E-2</v>
      </c>
      <c r="AB302" s="231">
        <v>0.14965333333333308</v>
      </c>
      <c r="AC302" s="232">
        <v>9.7424523067929217E-2</v>
      </c>
      <c r="AD302" s="231">
        <v>0</v>
      </c>
      <c r="AE302" s="231">
        <v>0</v>
      </c>
      <c r="AF302" s="231">
        <v>0</v>
      </c>
      <c r="AG302" s="231">
        <v>0</v>
      </c>
      <c r="AH302" s="231">
        <v>9.7424523067929217E-2</v>
      </c>
      <c r="AI302" s="233">
        <f t="shared" si="126"/>
        <v>0.62879033202806711</v>
      </c>
      <c r="AJ302" s="160" t="str">
        <f t="shared" si="127"/>
        <v/>
      </c>
      <c r="BA302" s="160"/>
      <c r="BR302" s="160"/>
      <c r="CG302" s="160"/>
    </row>
    <row r="303" spans="1:85" ht="15">
      <c r="A303" s="186" t="s">
        <v>139</v>
      </c>
      <c r="B303" s="175">
        <v>76.85870828950975</v>
      </c>
      <c r="C303" s="175">
        <v>837.39835894002147</v>
      </c>
      <c r="D303" s="175">
        <v>337.79550042043735</v>
      </c>
      <c r="E303" s="175">
        <v>3.0628643668077831</v>
      </c>
      <c r="F303" s="362"/>
      <c r="G303" s="175">
        <v>0</v>
      </c>
      <c r="H303" s="187">
        <v>0</v>
      </c>
      <c r="I303" s="173">
        <f t="shared" si="124"/>
        <v>1255.1154320167764</v>
      </c>
      <c r="J303" s="168"/>
      <c r="K303" s="188" t="s">
        <v>139</v>
      </c>
      <c r="L303" s="175">
        <v>76.85870828950975</v>
      </c>
      <c r="M303" s="175">
        <v>837.39835894002147</v>
      </c>
      <c r="N303" s="175">
        <v>337.79550042043735</v>
      </c>
      <c r="O303" s="175">
        <v>3.0628643668077831</v>
      </c>
      <c r="P303" s="175">
        <v>3.1004695076918107</v>
      </c>
      <c r="Q303" s="175">
        <v>0</v>
      </c>
      <c r="R303" s="176">
        <v>0</v>
      </c>
      <c r="S303" s="177">
        <f t="shared" si="125"/>
        <v>1258.2159015244681</v>
      </c>
      <c r="U303" s="234" t="s">
        <v>139</v>
      </c>
      <c r="V303" s="226">
        <v>75.687248269190505</v>
      </c>
      <c r="W303" s="226">
        <v>0.36675555811792576</v>
      </c>
      <c r="X303" s="226">
        <v>0</v>
      </c>
      <c r="Y303" s="226">
        <v>837.39835894002147</v>
      </c>
      <c r="Z303" s="226">
        <v>337.79550042043735</v>
      </c>
      <c r="AA303" s="226">
        <v>0.15440299170368865</v>
      </c>
      <c r="AB303" s="226">
        <v>3.1004695076918107</v>
      </c>
      <c r="AC303" s="227">
        <v>3.7131658373054113</v>
      </c>
      <c r="AD303" s="226">
        <v>0.80470446220131708</v>
      </c>
      <c r="AE303" s="226">
        <v>0</v>
      </c>
      <c r="AF303" s="226">
        <v>0</v>
      </c>
      <c r="AG303" s="226">
        <v>0</v>
      </c>
      <c r="AH303" s="226">
        <v>2.9084613751040944</v>
      </c>
      <c r="AI303" s="229">
        <f t="shared" si="126"/>
        <v>1258.2159015244681</v>
      </c>
      <c r="AJ303" s="160" t="str">
        <f t="shared" si="127"/>
        <v/>
      </c>
      <c r="BA303" s="160"/>
      <c r="BR303" s="160"/>
      <c r="CG303" s="160"/>
    </row>
    <row r="304" spans="1:85" ht="15">
      <c r="A304" s="178" t="s">
        <v>25</v>
      </c>
      <c r="B304" s="179">
        <v>33.164856237047353</v>
      </c>
      <c r="C304" s="179">
        <v>19.800373409624363</v>
      </c>
      <c r="D304" s="179">
        <v>42.241788805460303</v>
      </c>
      <c r="E304" s="179">
        <v>382.15101137965956</v>
      </c>
      <c r="F304" s="362"/>
      <c r="G304" s="179">
        <v>36.955658355488652</v>
      </c>
      <c r="H304" s="180">
        <v>0</v>
      </c>
      <c r="I304" s="181">
        <f t="shared" si="124"/>
        <v>514.31368818728015</v>
      </c>
      <c r="J304" s="168"/>
      <c r="K304" s="182" t="s">
        <v>25</v>
      </c>
      <c r="L304" s="183">
        <v>33.164856237047353</v>
      </c>
      <c r="M304" s="183">
        <v>19.800373409624363</v>
      </c>
      <c r="N304" s="183">
        <v>42.241788805460303</v>
      </c>
      <c r="O304" s="183">
        <v>382.15101137965956</v>
      </c>
      <c r="P304" s="183">
        <v>7.0635492660493231</v>
      </c>
      <c r="Q304" s="183">
        <v>36.955658355488652</v>
      </c>
      <c r="R304" s="184">
        <v>0</v>
      </c>
      <c r="S304" s="185">
        <f t="shared" si="125"/>
        <v>521.3772374533296</v>
      </c>
      <c r="U304" s="230" t="s">
        <v>25</v>
      </c>
      <c r="V304" s="231">
        <v>3.1905025032059333</v>
      </c>
      <c r="W304" s="231">
        <v>29.420709070560449</v>
      </c>
      <c r="X304" s="231">
        <v>36.955658355488652</v>
      </c>
      <c r="Y304" s="231">
        <v>19.800373409624363</v>
      </c>
      <c r="Z304" s="231">
        <v>31.574433224755094</v>
      </c>
      <c r="AA304" s="231">
        <v>355.78873624191311</v>
      </c>
      <c r="AB304" s="231">
        <v>7.0635492660493231</v>
      </c>
      <c r="AC304" s="232">
        <v>37.583275381732662</v>
      </c>
      <c r="AD304" s="231">
        <v>0.55364466328097062</v>
      </c>
      <c r="AE304" s="231">
        <v>21.208380427348185</v>
      </c>
      <c r="AF304" s="231">
        <v>0</v>
      </c>
      <c r="AG304" s="231">
        <v>10.667355580705211</v>
      </c>
      <c r="AH304" s="231">
        <v>5.1538947103982942</v>
      </c>
      <c r="AI304" s="233">
        <f t="shared" si="126"/>
        <v>521.3772374533296</v>
      </c>
      <c r="AJ304" s="160" t="str">
        <f t="shared" si="127"/>
        <v/>
      </c>
      <c r="BA304" s="160"/>
      <c r="BR304" s="160"/>
      <c r="CG304" s="160"/>
    </row>
    <row r="305" spans="1:85" ht="15">
      <c r="A305" s="186" t="s">
        <v>24</v>
      </c>
      <c r="B305" s="175">
        <v>0.12369836411244844</v>
      </c>
      <c r="C305" s="175">
        <v>0</v>
      </c>
      <c r="D305" s="175">
        <v>6.6359119821247683</v>
      </c>
      <c r="E305" s="175">
        <v>0</v>
      </c>
      <c r="F305" s="362"/>
      <c r="G305" s="175">
        <v>0</v>
      </c>
      <c r="H305" s="187">
        <v>0</v>
      </c>
      <c r="I305" s="173">
        <f t="shared" si="124"/>
        <v>6.759610346237217</v>
      </c>
      <c r="J305" s="168"/>
      <c r="K305" s="188" t="s">
        <v>24</v>
      </c>
      <c r="L305" s="175">
        <v>0.12369836411244844</v>
      </c>
      <c r="M305" s="175">
        <v>0</v>
      </c>
      <c r="N305" s="175">
        <v>6.6359119821247683</v>
      </c>
      <c r="O305" s="175">
        <v>0</v>
      </c>
      <c r="P305" s="175">
        <v>0</v>
      </c>
      <c r="Q305" s="175">
        <v>0</v>
      </c>
      <c r="R305" s="176">
        <v>0</v>
      </c>
      <c r="S305" s="177">
        <f t="shared" si="125"/>
        <v>6.759610346237217</v>
      </c>
      <c r="U305" s="234" t="s">
        <v>24</v>
      </c>
      <c r="V305" s="226">
        <v>0.12055397107074479</v>
      </c>
      <c r="W305" s="226">
        <v>0</v>
      </c>
      <c r="X305" s="226">
        <v>0</v>
      </c>
      <c r="Y305" s="226">
        <v>0</v>
      </c>
      <c r="Z305" s="226">
        <v>5.8381607154278692</v>
      </c>
      <c r="AA305" s="226">
        <v>0</v>
      </c>
      <c r="AB305" s="226">
        <v>0</v>
      </c>
      <c r="AC305" s="227">
        <v>0.80089565973860433</v>
      </c>
      <c r="AD305" s="226">
        <v>3.1443930417036437E-3</v>
      </c>
      <c r="AE305" s="226">
        <v>0</v>
      </c>
      <c r="AF305" s="226">
        <v>0</v>
      </c>
      <c r="AG305" s="226">
        <v>0.79775126669689911</v>
      </c>
      <c r="AH305" s="226">
        <v>0</v>
      </c>
      <c r="AI305" s="229">
        <f t="shared" si="126"/>
        <v>6.7596103462372188</v>
      </c>
      <c r="AJ305" s="160" t="str">
        <f t="shared" si="127"/>
        <v/>
      </c>
      <c r="BA305" s="160"/>
      <c r="BR305" s="160"/>
      <c r="CG305" s="160"/>
    </row>
    <row r="306" spans="1:85" ht="15">
      <c r="A306" s="178" t="s">
        <v>60</v>
      </c>
      <c r="B306" s="179">
        <v>0</v>
      </c>
      <c r="C306" s="179">
        <v>1.5975862754741899E-3</v>
      </c>
      <c r="D306" s="179">
        <v>0</v>
      </c>
      <c r="E306" s="179">
        <v>0</v>
      </c>
      <c r="F306" s="362"/>
      <c r="G306" s="179">
        <v>0</v>
      </c>
      <c r="H306" s="180">
        <v>0</v>
      </c>
      <c r="I306" s="181">
        <f t="shared" si="124"/>
        <v>1.5975862754741899E-3</v>
      </c>
      <c r="J306" s="168"/>
      <c r="K306" s="182" t="s">
        <v>60</v>
      </c>
      <c r="L306" s="183">
        <v>0</v>
      </c>
      <c r="M306" s="183">
        <v>1.5975862754741899E-3</v>
      </c>
      <c r="N306" s="183">
        <v>0</v>
      </c>
      <c r="O306" s="183">
        <v>0</v>
      </c>
      <c r="P306" s="183">
        <v>0</v>
      </c>
      <c r="Q306" s="183">
        <v>0</v>
      </c>
      <c r="R306" s="184">
        <v>0</v>
      </c>
      <c r="S306" s="185">
        <f t="shared" si="125"/>
        <v>1.5975862754741899E-3</v>
      </c>
      <c r="U306" s="230" t="s">
        <v>60</v>
      </c>
      <c r="V306" s="231">
        <v>0</v>
      </c>
      <c r="W306" s="231">
        <v>0</v>
      </c>
      <c r="X306" s="231">
        <v>0</v>
      </c>
      <c r="Y306" s="231">
        <v>1.5975862754741899E-3</v>
      </c>
      <c r="Z306" s="231">
        <v>0</v>
      </c>
      <c r="AA306" s="231">
        <v>0</v>
      </c>
      <c r="AB306" s="231">
        <v>0</v>
      </c>
      <c r="AC306" s="232">
        <v>0</v>
      </c>
      <c r="AD306" s="231">
        <v>0</v>
      </c>
      <c r="AE306" s="231">
        <v>0</v>
      </c>
      <c r="AF306" s="231">
        <v>0</v>
      </c>
      <c r="AG306" s="231">
        <v>0</v>
      </c>
      <c r="AH306" s="231">
        <v>0</v>
      </c>
      <c r="AI306" s="233">
        <f t="shared" si="126"/>
        <v>1.5975862754741899E-3</v>
      </c>
      <c r="AJ306" s="160" t="str">
        <f t="shared" si="127"/>
        <v/>
      </c>
      <c r="BA306" s="160"/>
      <c r="BR306" s="160"/>
      <c r="CG306" s="160"/>
    </row>
    <row r="307" spans="1:85" ht="15">
      <c r="A307" s="186" t="s">
        <v>22</v>
      </c>
      <c r="B307" s="175">
        <v>5.8587085877298657</v>
      </c>
      <c r="C307" s="175">
        <v>2.9550303700938345</v>
      </c>
      <c r="D307" s="175">
        <v>0.14685815815530068</v>
      </c>
      <c r="E307" s="175">
        <v>0</v>
      </c>
      <c r="F307" s="362"/>
      <c r="G307" s="175">
        <v>0</v>
      </c>
      <c r="H307" s="187">
        <v>0</v>
      </c>
      <c r="I307" s="173">
        <f t="shared" si="124"/>
        <v>8.9605971159790005</v>
      </c>
      <c r="J307" s="168"/>
      <c r="K307" s="188" t="s">
        <v>22</v>
      </c>
      <c r="L307" s="175">
        <v>5.8587085877298657</v>
      </c>
      <c r="M307" s="175">
        <v>2.9550303700938345</v>
      </c>
      <c r="N307" s="175">
        <v>0.14685815815530068</v>
      </c>
      <c r="O307" s="175">
        <v>0</v>
      </c>
      <c r="P307" s="175">
        <v>2.6499883681513192</v>
      </c>
      <c r="Q307" s="175">
        <v>0</v>
      </c>
      <c r="R307" s="176">
        <v>0</v>
      </c>
      <c r="S307" s="177">
        <f t="shared" si="125"/>
        <v>11.61058548413032</v>
      </c>
      <c r="U307" s="234" t="s">
        <v>22</v>
      </c>
      <c r="V307" s="226">
        <v>5.8587085877298657</v>
      </c>
      <c r="W307" s="226">
        <v>0</v>
      </c>
      <c r="X307" s="226">
        <v>0</v>
      </c>
      <c r="Y307" s="226">
        <v>2.9550303700938345</v>
      </c>
      <c r="Z307" s="226">
        <v>0.14685815815530068</v>
      </c>
      <c r="AA307" s="226">
        <v>0</v>
      </c>
      <c r="AB307" s="226">
        <v>2.6499883681513192</v>
      </c>
      <c r="AC307" s="227">
        <v>0</v>
      </c>
      <c r="AD307" s="226">
        <v>0</v>
      </c>
      <c r="AE307" s="226">
        <v>0</v>
      </c>
      <c r="AF307" s="226">
        <v>0</v>
      </c>
      <c r="AG307" s="226">
        <v>0</v>
      </c>
      <c r="AH307" s="226">
        <v>0</v>
      </c>
      <c r="AI307" s="229">
        <f t="shared" si="126"/>
        <v>11.61058548413032</v>
      </c>
      <c r="AJ307" s="160" t="str">
        <f t="shared" si="127"/>
        <v/>
      </c>
      <c r="BA307" s="160"/>
      <c r="BR307" s="160"/>
      <c r="CG307" s="160"/>
    </row>
    <row r="308" spans="1:85" ht="15">
      <c r="A308" s="178" t="s">
        <v>21</v>
      </c>
      <c r="B308" s="179">
        <v>4.2614177108285457E-4</v>
      </c>
      <c r="C308" s="179">
        <v>2.1493847264442096E-4</v>
      </c>
      <c r="D308" s="179">
        <v>1.0681943755546177E-5</v>
      </c>
      <c r="E308" s="179">
        <v>0</v>
      </c>
      <c r="F308" s="362"/>
      <c r="G308" s="179">
        <v>0</v>
      </c>
      <c r="H308" s="180">
        <v>0</v>
      </c>
      <c r="I308" s="181">
        <f t="shared" si="124"/>
        <v>6.5176218748282176E-4</v>
      </c>
      <c r="J308" s="168"/>
      <c r="K308" s="182" t="s">
        <v>21</v>
      </c>
      <c r="L308" s="183">
        <v>4.2614177108285457E-4</v>
      </c>
      <c r="M308" s="183">
        <v>2.1493847264442096E-4</v>
      </c>
      <c r="N308" s="183">
        <v>1.0681943755546177E-5</v>
      </c>
      <c r="O308" s="183">
        <v>0</v>
      </c>
      <c r="P308" s="183">
        <v>0</v>
      </c>
      <c r="Q308" s="183">
        <v>0</v>
      </c>
      <c r="R308" s="184">
        <v>0</v>
      </c>
      <c r="S308" s="185">
        <f t="shared" si="125"/>
        <v>6.5176218748282176E-4</v>
      </c>
      <c r="U308" s="230" t="s">
        <v>61</v>
      </c>
      <c r="V308" s="231">
        <v>4.2614177108285457E-4</v>
      </c>
      <c r="W308" s="231">
        <v>0</v>
      </c>
      <c r="X308" s="231">
        <v>0</v>
      </c>
      <c r="Y308" s="231">
        <v>2.1493847264442096E-4</v>
      </c>
      <c r="Z308" s="231">
        <v>1.0681943755546177E-5</v>
      </c>
      <c r="AA308" s="231">
        <v>0</v>
      </c>
      <c r="AB308" s="231">
        <v>0</v>
      </c>
      <c r="AC308" s="232">
        <v>0</v>
      </c>
      <c r="AD308" s="231">
        <v>0</v>
      </c>
      <c r="AE308" s="231">
        <v>0</v>
      </c>
      <c r="AF308" s="231">
        <v>0</v>
      </c>
      <c r="AG308" s="231">
        <v>0</v>
      </c>
      <c r="AH308" s="231">
        <v>0</v>
      </c>
      <c r="AI308" s="233">
        <f t="shared" si="126"/>
        <v>6.5176218748282176E-4</v>
      </c>
      <c r="AJ308" s="160" t="str">
        <f t="shared" si="127"/>
        <v/>
      </c>
      <c r="BA308" s="160"/>
      <c r="BR308" s="160"/>
      <c r="CG308" s="160"/>
    </row>
    <row r="309" spans="1:85" ht="15">
      <c r="A309" s="189" t="s">
        <v>64</v>
      </c>
      <c r="B309" s="175">
        <v>7.3894598885740403E-2</v>
      </c>
      <c r="C309" s="175">
        <v>0</v>
      </c>
      <c r="D309" s="175">
        <v>0</v>
      </c>
      <c r="E309" s="175">
        <v>0</v>
      </c>
      <c r="F309" s="362"/>
      <c r="G309" s="175">
        <v>0</v>
      </c>
      <c r="H309" s="187">
        <v>0</v>
      </c>
      <c r="I309" s="173">
        <f t="shared" si="124"/>
        <v>7.3894598885740403E-2</v>
      </c>
      <c r="J309" s="168"/>
      <c r="K309" s="190" t="s">
        <v>64</v>
      </c>
      <c r="L309" s="175">
        <v>7.3894598885740403E-2</v>
      </c>
      <c r="M309" s="175">
        <v>0</v>
      </c>
      <c r="N309" s="175">
        <v>0</v>
      </c>
      <c r="O309" s="175">
        <v>0</v>
      </c>
      <c r="P309" s="175">
        <v>0</v>
      </c>
      <c r="Q309" s="175">
        <v>0</v>
      </c>
      <c r="R309" s="176">
        <v>0</v>
      </c>
      <c r="S309" s="177">
        <f t="shared" si="125"/>
        <v>7.3894598885740403E-2</v>
      </c>
      <c r="U309" s="235" t="s">
        <v>62</v>
      </c>
      <c r="V309" s="226">
        <v>6.2842105729014566E-2</v>
      </c>
      <c r="W309" s="226">
        <v>0</v>
      </c>
      <c r="X309" s="226">
        <v>0</v>
      </c>
      <c r="Y309" s="226">
        <v>0</v>
      </c>
      <c r="Z309" s="226">
        <v>0</v>
      </c>
      <c r="AA309" s="226">
        <v>0</v>
      </c>
      <c r="AB309" s="226">
        <v>0</v>
      </c>
      <c r="AC309" s="227">
        <v>1.1052493156725839E-2</v>
      </c>
      <c r="AD309" s="228">
        <v>1.1052493156725839E-2</v>
      </c>
      <c r="AE309" s="228">
        <v>0</v>
      </c>
      <c r="AF309" s="228">
        <v>0</v>
      </c>
      <c r="AG309" s="228">
        <v>0</v>
      </c>
      <c r="AH309" s="228">
        <v>0</v>
      </c>
      <c r="AI309" s="229">
        <f t="shared" si="126"/>
        <v>7.3894598885740403E-2</v>
      </c>
      <c r="AJ309" s="160" t="str">
        <f t="shared" si="127"/>
        <v/>
      </c>
      <c r="BA309" s="160"/>
      <c r="BR309" s="160"/>
      <c r="CG309" s="160"/>
    </row>
    <row r="310" spans="1:85">
      <c r="A310" s="191" t="s">
        <v>23</v>
      </c>
      <c r="B310" s="192">
        <v>7.3894598885740403E-2</v>
      </c>
      <c r="C310" s="192">
        <v>0</v>
      </c>
      <c r="D310" s="192">
        <v>0</v>
      </c>
      <c r="E310" s="192">
        <v>0</v>
      </c>
      <c r="F310" s="362"/>
      <c r="G310" s="192">
        <v>0</v>
      </c>
      <c r="H310" s="193">
        <v>0</v>
      </c>
      <c r="I310" s="194">
        <f t="shared" si="124"/>
        <v>7.3894598885740403E-2</v>
      </c>
      <c r="J310" s="168"/>
      <c r="K310" s="195" t="s">
        <v>23</v>
      </c>
      <c r="L310" s="196">
        <v>7.3894598885740403E-2</v>
      </c>
      <c r="M310" s="196">
        <v>0</v>
      </c>
      <c r="N310" s="196">
        <v>0</v>
      </c>
      <c r="O310" s="196">
        <v>0</v>
      </c>
      <c r="P310" s="196">
        <v>0</v>
      </c>
      <c r="Q310" s="196">
        <v>0</v>
      </c>
      <c r="R310" s="197">
        <v>0</v>
      </c>
      <c r="S310" s="198">
        <f t="shared" si="125"/>
        <v>7.3894598885740403E-2</v>
      </c>
      <c r="U310" s="236" t="s">
        <v>66</v>
      </c>
      <c r="V310" s="237">
        <v>6.2842105729014566E-2</v>
      </c>
      <c r="W310" s="237">
        <v>0</v>
      </c>
      <c r="X310" s="237">
        <v>0</v>
      </c>
      <c r="Y310" s="237">
        <v>0</v>
      </c>
      <c r="Z310" s="237">
        <v>0</v>
      </c>
      <c r="AA310" s="237">
        <v>0</v>
      </c>
      <c r="AB310" s="237">
        <v>0</v>
      </c>
      <c r="AC310" s="237">
        <v>1.1052493156725839E-2</v>
      </c>
      <c r="AD310" s="237">
        <v>1.1052493156725839E-2</v>
      </c>
      <c r="AE310" s="237">
        <v>0</v>
      </c>
      <c r="AF310" s="237">
        <v>0</v>
      </c>
      <c r="AG310" s="237">
        <v>0</v>
      </c>
      <c r="AH310" s="125">
        <v>0</v>
      </c>
      <c r="AI310" s="238">
        <f t="shared" si="126"/>
        <v>7.3894598885740403E-2</v>
      </c>
      <c r="AJ310" s="160" t="str">
        <f t="shared" si="127"/>
        <v/>
      </c>
      <c r="BA310" s="160"/>
      <c r="BR310" s="160"/>
      <c r="CG310" s="160"/>
    </row>
    <row r="311" spans="1:85">
      <c r="A311" s="199" t="s">
        <v>19</v>
      </c>
      <c r="B311" s="200">
        <v>0</v>
      </c>
      <c r="C311" s="200">
        <v>0</v>
      </c>
      <c r="D311" s="200">
        <v>0</v>
      </c>
      <c r="E311" s="200">
        <v>0</v>
      </c>
      <c r="F311" s="362"/>
      <c r="G311" s="200">
        <v>0</v>
      </c>
      <c r="H311" s="201">
        <v>0</v>
      </c>
      <c r="I311" s="202">
        <f t="shared" si="124"/>
        <v>0</v>
      </c>
      <c r="J311" s="168"/>
      <c r="K311" s="203" t="s">
        <v>19</v>
      </c>
      <c r="L311" s="200">
        <v>0</v>
      </c>
      <c r="M311" s="200">
        <v>0</v>
      </c>
      <c r="N311" s="200">
        <v>0</v>
      </c>
      <c r="O311" s="200">
        <v>0</v>
      </c>
      <c r="P311" s="200">
        <v>0</v>
      </c>
      <c r="Q311" s="200">
        <v>0</v>
      </c>
      <c r="R311" s="204">
        <v>0</v>
      </c>
      <c r="S311" s="205">
        <f t="shared" si="125"/>
        <v>0</v>
      </c>
      <c r="U311" s="239" t="s">
        <v>19</v>
      </c>
      <c r="V311" s="240">
        <v>0</v>
      </c>
      <c r="W311" s="240">
        <v>0</v>
      </c>
      <c r="X311" s="240">
        <v>0</v>
      </c>
      <c r="Y311" s="240">
        <v>0</v>
      </c>
      <c r="Z311" s="240">
        <v>0</v>
      </c>
      <c r="AA311" s="240">
        <v>0</v>
      </c>
      <c r="AB311" s="240">
        <v>0</v>
      </c>
      <c r="AC311" s="240">
        <v>0</v>
      </c>
      <c r="AD311" s="241">
        <v>0</v>
      </c>
      <c r="AE311" s="241">
        <v>0</v>
      </c>
      <c r="AF311" s="241">
        <v>0</v>
      </c>
      <c r="AG311" s="241">
        <v>0</v>
      </c>
      <c r="AH311" s="241">
        <v>0</v>
      </c>
      <c r="AI311" s="242">
        <f t="shared" si="126"/>
        <v>0</v>
      </c>
      <c r="AJ311" s="160" t="str">
        <f t="shared" si="127"/>
        <v/>
      </c>
      <c r="BA311" s="160"/>
      <c r="BR311" s="160"/>
      <c r="CG311" s="160"/>
    </row>
    <row r="312" spans="1:85">
      <c r="A312" s="191" t="s">
        <v>20</v>
      </c>
      <c r="B312" s="192">
        <v>0</v>
      </c>
      <c r="C312" s="192">
        <v>0</v>
      </c>
      <c r="D312" s="192">
        <v>0</v>
      </c>
      <c r="E312" s="192">
        <v>0</v>
      </c>
      <c r="F312" s="362"/>
      <c r="G312" s="192">
        <v>0</v>
      </c>
      <c r="H312" s="193">
        <v>0</v>
      </c>
      <c r="I312" s="194">
        <f t="shared" si="124"/>
        <v>0</v>
      </c>
      <c r="J312" s="168"/>
      <c r="K312" s="195" t="s">
        <v>20</v>
      </c>
      <c r="L312" s="196">
        <v>0</v>
      </c>
      <c r="M312" s="196">
        <v>0</v>
      </c>
      <c r="N312" s="196">
        <v>0</v>
      </c>
      <c r="O312" s="196">
        <v>0</v>
      </c>
      <c r="P312" s="196">
        <v>0</v>
      </c>
      <c r="Q312" s="196">
        <v>0</v>
      </c>
      <c r="R312" s="197">
        <v>0</v>
      </c>
      <c r="S312" s="198">
        <f t="shared" si="125"/>
        <v>0</v>
      </c>
      <c r="U312" s="236" t="s">
        <v>20</v>
      </c>
      <c r="V312" s="237">
        <v>0</v>
      </c>
      <c r="W312" s="237">
        <v>0</v>
      </c>
      <c r="X312" s="237">
        <v>0</v>
      </c>
      <c r="Y312" s="237">
        <v>0</v>
      </c>
      <c r="Z312" s="237">
        <v>0</v>
      </c>
      <c r="AA312" s="237">
        <v>0</v>
      </c>
      <c r="AB312" s="237">
        <v>0</v>
      </c>
      <c r="AC312" s="237">
        <v>0</v>
      </c>
      <c r="AD312" s="237">
        <v>0</v>
      </c>
      <c r="AE312" s="237">
        <v>0</v>
      </c>
      <c r="AF312" s="237">
        <v>0</v>
      </c>
      <c r="AG312" s="237">
        <v>0</v>
      </c>
      <c r="AH312" s="125">
        <v>0</v>
      </c>
      <c r="AI312" s="238">
        <f t="shared" si="126"/>
        <v>0</v>
      </c>
      <c r="AJ312" s="160" t="str">
        <f t="shared" si="127"/>
        <v/>
      </c>
      <c r="BA312" s="160"/>
      <c r="BR312" s="160"/>
      <c r="CG312" s="160"/>
    </row>
    <row r="313" spans="1:85" ht="15" thickBot="1">
      <c r="A313" s="206" t="s">
        <v>11</v>
      </c>
      <c r="B313" s="207">
        <v>0</v>
      </c>
      <c r="C313" s="207">
        <v>0</v>
      </c>
      <c r="D313" s="207">
        <v>0</v>
      </c>
      <c r="E313" s="207">
        <v>0</v>
      </c>
      <c r="F313" s="363"/>
      <c r="G313" s="207">
        <v>0</v>
      </c>
      <c r="H313" s="208">
        <v>0</v>
      </c>
      <c r="I313" s="209">
        <f t="shared" si="124"/>
        <v>0</v>
      </c>
      <c r="J313" s="168"/>
      <c r="K313" s="210" t="s">
        <v>11</v>
      </c>
      <c r="L313" s="207">
        <v>0</v>
      </c>
      <c r="M313" s="207">
        <v>0</v>
      </c>
      <c r="N313" s="207">
        <v>0</v>
      </c>
      <c r="O313" s="207">
        <v>0</v>
      </c>
      <c r="P313" s="207">
        <v>0</v>
      </c>
      <c r="Q313" s="207">
        <v>0</v>
      </c>
      <c r="R313" s="211">
        <v>0</v>
      </c>
      <c r="S313" s="212">
        <f t="shared" si="125"/>
        <v>0</v>
      </c>
      <c r="U313" s="239" t="s">
        <v>11</v>
      </c>
      <c r="V313" s="240">
        <v>0</v>
      </c>
      <c r="W313" s="240">
        <v>0</v>
      </c>
      <c r="X313" s="240">
        <v>0</v>
      </c>
      <c r="Y313" s="240">
        <v>0</v>
      </c>
      <c r="Z313" s="240">
        <v>0</v>
      </c>
      <c r="AA313" s="240">
        <v>0</v>
      </c>
      <c r="AB313" s="240">
        <v>0</v>
      </c>
      <c r="AC313" s="240">
        <v>0</v>
      </c>
      <c r="AD313" s="241">
        <v>0</v>
      </c>
      <c r="AE313" s="241">
        <v>0</v>
      </c>
      <c r="AF313" s="241">
        <v>0</v>
      </c>
      <c r="AG313" s="241">
        <v>0</v>
      </c>
      <c r="AH313" s="241">
        <v>0</v>
      </c>
      <c r="AI313" s="242">
        <f t="shared" si="126"/>
        <v>0</v>
      </c>
      <c r="AJ313" s="160" t="str">
        <f t="shared" si="127"/>
        <v/>
      </c>
      <c r="BA313" s="160"/>
      <c r="BR313" s="160"/>
      <c r="CG313" s="160"/>
    </row>
    <row r="314" spans="1:85" ht="15">
      <c r="A314" s="213" t="s">
        <v>26</v>
      </c>
      <c r="B314" s="214">
        <f>SUM(B293:B309)</f>
        <v>116.54141017764137</v>
      </c>
      <c r="C314" s="214">
        <f t="shared" ref="C314:I314" si="128">SUM(C293:C309)</f>
        <v>861.56824998108721</v>
      </c>
      <c r="D314" s="214">
        <f t="shared" si="128"/>
        <v>388.03153964622976</v>
      </c>
      <c r="E314" s="214">
        <f t="shared" si="128"/>
        <v>385.41028738457533</v>
      </c>
      <c r="F314" s="214">
        <f t="shared" si="128"/>
        <v>0</v>
      </c>
      <c r="G314" s="214">
        <f t="shared" si="128"/>
        <v>36.955658355488652</v>
      </c>
      <c r="H314" s="216">
        <f t="shared" si="128"/>
        <v>0</v>
      </c>
      <c r="I314" s="173">
        <f t="shared" si="128"/>
        <v>1788.5071455450225</v>
      </c>
      <c r="J314" s="168"/>
      <c r="K314" s="215" t="s">
        <v>26</v>
      </c>
      <c r="L314" s="214">
        <f>SUM(L293:L309)</f>
        <v>116.54141017764137</v>
      </c>
      <c r="M314" s="214">
        <f t="shared" ref="M314:S314" si="129">SUM(M293:M309)</f>
        <v>861.56824998108721</v>
      </c>
      <c r="N314" s="214">
        <f t="shared" si="129"/>
        <v>388.03153964622976</v>
      </c>
      <c r="O314" s="214">
        <f t="shared" si="129"/>
        <v>385.41028738457533</v>
      </c>
      <c r="P314" s="214">
        <f t="shared" si="129"/>
        <v>63.609318740785575</v>
      </c>
      <c r="Q314" s="214">
        <f t="shared" si="129"/>
        <v>36.955658355488652</v>
      </c>
      <c r="R314" s="216">
        <f t="shared" si="129"/>
        <v>0</v>
      </c>
      <c r="S314" s="217">
        <f t="shared" si="129"/>
        <v>1852.116464285808</v>
      </c>
      <c r="T314" s="160" t="str">
        <f>IF(ABS(S314-AI314)&gt;0.01,S314-AI314,"")</f>
        <v/>
      </c>
      <c r="U314" s="243" t="s">
        <v>63</v>
      </c>
      <c r="V314" s="244">
        <f>SUM(V293:V309)</f>
        <v>85.348376692769776</v>
      </c>
      <c r="W314" s="244">
        <f t="shared" ref="W314:AH314" si="130">SUM(W293:W309)</f>
        <v>29.787464628678375</v>
      </c>
      <c r="X314" s="244">
        <f t="shared" si="130"/>
        <v>36.955658355488652</v>
      </c>
      <c r="Y314" s="244">
        <f t="shared" si="130"/>
        <v>861.56824998108721</v>
      </c>
      <c r="Z314" s="244">
        <f t="shared" si="130"/>
        <v>376.56643279882763</v>
      </c>
      <c r="AA314" s="244">
        <f t="shared" si="130"/>
        <v>355.96562159457545</v>
      </c>
      <c r="AB314" s="244">
        <f t="shared" si="130"/>
        <v>63.609318740785575</v>
      </c>
      <c r="AC314" s="244">
        <f t="shared" si="130"/>
        <v>42.315341493595255</v>
      </c>
      <c r="AD314" s="245">
        <f t="shared" si="130"/>
        <v>1.4055688561932338</v>
      </c>
      <c r="AE314" s="245">
        <f t="shared" si="130"/>
        <v>21.208380427348185</v>
      </c>
      <c r="AF314" s="245">
        <f t="shared" si="130"/>
        <v>0</v>
      </c>
      <c r="AG314" s="245">
        <f t="shared" si="130"/>
        <v>11.46510684740211</v>
      </c>
      <c r="AH314" s="245">
        <f t="shared" si="130"/>
        <v>8.236285362651719</v>
      </c>
      <c r="AI314" s="246">
        <f>SUM(V314:AC314)</f>
        <v>1852.1164642858078</v>
      </c>
      <c r="AJ314" s="160" t="str">
        <f t="shared" si="127"/>
        <v/>
      </c>
      <c r="BA314" s="160"/>
      <c r="BR314" s="160"/>
      <c r="CG314" s="160"/>
    </row>
    <row r="315" spans="1:85" s="23" customFormat="1" ht="15" thickBot="1">
      <c r="A315" s="30" t="s">
        <v>88</v>
      </c>
      <c r="B315" s="47">
        <f>IF($I314=0,"-",B314/$I314)</f>
        <v>6.5161277363600917E-2</v>
      </c>
      <c r="C315" s="47">
        <f t="shared" ref="C315:H315" si="131">IF($I314=0,"-",C314/$I314)</f>
        <v>0.48172480167449172</v>
      </c>
      <c r="D315" s="47">
        <f t="shared" si="131"/>
        <v>0.21695833903307252</v>
      </c>
      <c r="E315" s="47">
        <f t="shared" si="131"/>
        <v>0.21549272998130906</v>
      </c>
      <c r="F315" s="47">
        <f t="shared" si="131"/>
        <v>0</v>
      </c>
      <c r="G315" s="47">
        <f t="shared" si="131"/>
        <v>2.0662851947525731E-2</v>
      </c>
      <c r="H315" s="70">
        <f t="shared" si="131"/>
        <v>0</v>
      </c>
      <c r="I315" s="48">
        <f>SUM(B315:H315)</f>
        <v>0.99999999999999989</v>
      </c>
      <c r="J315" s="160"/>
      <c r="K315" s="81" t="s">
        <v>88</v>
      </c>
      <c r="L315" s="98">
        <f t="shared" ref="L315:R315" si="132">IF($S314=0,"-",L314/$S314)</f>
        <v>6.2923370330591352E-2</v>
      </c>
      <c r="M315" s="98">
        <f t="shared" si="132"/>
        <v>0.4651803850322746</v>
      </c>
      <c r="N315" s="98">
        <f t="shared" si="132"/>
        <v>0.20950709479053092</v>
      </c>
      <c r="O315" s="98">
        <f t="shared" si="132"/>
        <v>0.20809182079874919</v>
      </c>
      <c r="P315" s="98">
        <f t="shared" si="132"/>
        <v>3.4344124663517786E-2</v>
      </c>
      <c r="Q315" s="98">
        <f t="shared" si="132"/>
        <v>1.9953204384336096E-2</v>
      </c>
      <c r="R315" s="99">
        <f t="shared" si="132"/>
        <v>0</v>
      </c>
      <c r="S315" s="100">
        <f>SUM(L315:R315)</f>
        <v>1</v>
      </c>
      <c r="U315" s="110" t="s">
        <v>88</v>
      </c>
      <c r="V315" s="133">
        <f>+V314/$AI314</f>
        <v>4.6081538790100247E-2</v>
      </c>
      <c r="W315" s="133">
        <f t="shared" ref="W315:AH315" si="133">+W314/$AI314</f>
        <v>1.6082932797730234E-2</v>
      </c>
      <c r="X315" s="133">
        <f t="shared" si="133"/>
        <v>1.99532043843361E-2</v>
      </c>
      <c r="Y315" s="133">
        <f t="shared" si="133"/>
        <v>0.46518038503227466</v>
      </c>
      <c r="Z315" s="133">
        <f t="shared" si="133"/>
        <v>0.20331682162548828</v>
      </c>
      <c r="AA315" s="133">
        <f t="shared" si="133"/>
        <v>0.19219397292698809</v>
      </c>
      <c r="AB315" s="133">
        <f t="shared" si="133"/>
        <v>3.4344124663517786E-2</v>
      </c>
      <c r="AC315" s="133">
        <f t="shared" si="133"/>
        <v>2.2847019779564683E-2</v>
      </c>
      <c r="AD315" s="133">
        <f t="shared" si="133"/>
        <v>7.588987427608843E-4</v>
      </c>
      <c r="AE315" s="133">
        <f t="shared" si="133"/>
        <v>1.1450889205029728E-2</v>
      </c>
      <c r="AF315" s="133">
        <f t="shared" si="133"/>
        <v>0</v>
      </c>
      <c r="AG315" s="133">
        <f t="shared" si="133"/>
        <v>6.1902731650426502E-3</v>
      </c>
      <c r="AH315" s="133">
        <f t="shared" si="133"/>
        <v>4.4469586667314157E-3</v>
      </c>
      <c r="AI315" s="134">
        <f>SUM(V315:AC315)</f>
        <v>1</v>
      </c>
      <c r="AJ315" s="23" t="str">
        <f t="shared" si="127"/>
        <v/>
      </c>
    </row>
    <row r="316" spans="1:85" ht="15" thickBot="1">
      <c r="A316" s="247"/>
      <c r="B316" s="247"/>
      <c r="C316" s="247"/>
      <c r="D316" s="247"/>
      <c r="E316" s="247"/>
      <c r="F316" s="247"/>
      <c r="G316" s="247"/>
      <c r="H316" s="247"/>
      <c r="I316" s="247"/>
      <c r="K316" s="247"/>
      <c r="L316" s="247"/>
      <c r="M316" s="247"/>
      <c r="N316" s="247"/>
      <c r="O316" s="247"/>
      <c r="P316" s="247"/>
      <c r="Q316" s="247"/>
      <c r="R316" s="247"/>
      <c r="S316" s="247"/>
      <c r="AI316" s="168"/>
      <c r="BA316" s="160"/>
      <c r="BR316" s="160"/>
      <c r="CG316" s="160"/>
    </row>
    <row r="317" spans="1:85" ht="28.5">
      <c r="A317" s="312" t="s">
        <v>39</v>
      </c>
      <c r="B317" s="164" t="s">
        <v>0</v>
      </c>
      <c r="C317" s="164" t="s">
        <v>1</v>
      </c>
      <c r="D317" s="164" t="s">
        <v>2</v>
      </c>
      <c r="E317" s="164" t="s">
        <v>3</v>
      </c>
      <c r="F317" s="164" t="s">
        <v>27</v>
      </c>
      <c r="G317" s="164" t="s">
        <v>4</v>
      </c>
      <c r="H317" s="164" t="s">
        <v>5</v>
      </c>
      <c r="I317" s="165" t="s">
        <v>6</v>
      </c>
      <c r="K317" s="314" t="s">
        <v>39</v>
      </c>
      <c r="L317" s="166" t="s">
        <v>0</v>
      </c>
      <c r="M317" s="166" t="s">
        <v>1</v>
      </c>
      <c r="N317" s="166" t="s">
        <v>2</v>
      </c>
      <c r="O317" s="166" t="s">
        <v>3</v>
      </c>
      <c r="P317" s="166" t="s">
        <v>27</v>
      </c>
      <c r="Q317" s="166" t="s">
        <v>4</v>
      </c>
      <c r="R317" s="166" t="s">
        <v>5</v>
      </c>
      <c r="S317" s="167" t="s">
        <v>6</v>
      </c>
      <c r="U317" s="316" t="s">
        <v>39</v>
      </c>
      <c r="V317" s="219" t="s">
        <v>74</v>
      </c>
      <c r="W317" s="219" t="s">
        <v>75</v>
      </c>
      <c r="X317" s="219" t="s">
        <v>4</v>
      </c>
      <c r="Y317" s="219" t="s">
        <v>1</v>
      </c>
      <c r="Z317" s="219" t="s">
        <v>2</v>
      </c>
      <c r="AA317" s="219" t="s">
        <v>3</v>
      </c>
      <c r="AB317" s="219" t="s">
        <v>55</v>
      </c>
      <c r="AC317" s="219" t="s">
        <v>68</v>
      </c>
      <c r="AD317" s="220" t="s">
        <v>76</v>
      </c>
      <c r="AE317" s="220" t="s">
        <v>83</v>
      </c>
      <c r="AF317" s="220" t="s">
        <v>77</v>
      </c>
      <c r="AG317" s="220" t="s">
        <v>84</v>
      </c>
      <c r="AH317" s="220" t="s">
        <v>85</v>
      </c>
      <c r="AI317" s="221" t="s">
        <v>63</v>
      </c>
      <c r="BA317" s="160"/>
      <c r="BR317" s="160"/>
      <c r="CG317" s="160"/>
    </row>
    <row r="318" spans="1:85" ht="15">
      <c r="A318" s="313" t="s">
        <v>39</v>
      </c>
      <c r="B318" s="318" t="s">
        <v>69</v>
      </c>
      <c r="C318" s="319"/>
      <c r="D318" s="319"/>
      <c r="E318" s="319"/>
      <c r="F318" s="319"/>
      <c r="G318" s="319"/>
      <c r="H318" s="319"/>
      <c r="I318" s="320"/>
      <c r="K318" s="315" t="s">
        <v>39</v>
      </c>
      <c r="L318" s="321" t="s">
        <v>69</v>
      </c>
      <c r="M318" s="322"/>
      <c r="N318" s="322"/>
      <c r="O318" s="322"/>
      <c r="P318" s="322"/>
      <c r="Q318" s="322"/>
      <c r="R318" s="322"/>
      <c r="S318" s="323"/>
      <c r="U318" s="317" t="s">
        <v>39</v>
      </c>
      <c r="V318" s="324" t="s">
        <v>69</v>
      </c>
      <c r="W318" s="324"/>
      <c r="X318" s="324"/>
      <c r="Y318" s="324"/>
      <c r="Z318" s="324"/>
      <c r="AA318" s="324"/>
      <c r="AB318" s="324"/>
      <c r="AC318" s="324"/>
      <c r="AD318" s="324"/>
      <c r="AE318" s="324"/>
      <c r="AF318" s="324"/>
      <c r="AG318" s="324"/>
      <c r="AH318" s="324"/>
      <c r="AI318" s="325"/>
      <c r="BA318" s="160"/>
      <c r="BR318" s="160"/>
      <c r="CG318" s="160"/>
    </row>
    <row r="319" spans="1:85" ht="15">
      <c r="A319" s="170" t="s">
        <v>7</v>
      </c>
      <c r="B319" s="171">
        <v>0</v>
      </c>
      <c r="C319" s="171">
        <v>0</v>
      </c>
      <c r="D319" s="171">
        <v>0</v>
      </c>
      <c r="E319" s="171">
        <v>0</v>
      </c>
      <c r="F319" s="361"/>
      <c r="G319" s="171">
        <v>0</v>
      </c>
      <c r="H319" s="172">
        <v>0</v>
      </c>
      <c r="I319" s="173">
        <f>SUM(B319:H319)</f>
        <v>0</v>
      </c>
      <c r="J319" s="168"/>
      <c r="K319" s="222" t="s">
        <v>7</v>
      </c>
      <c r="L319" s="171">
        <v>0</v>
      </c>
      <c r="M319" s="171">
        <v>0</v>
      </c>
      <c r="N319" s="171">
        <v>0</v>
      </c>
      <c r="O319" s="171">
        <v>0</v>
      </c>
      <c r="P319" s="171">
        <v>0</v>
      </c>
      <c r="Q319" s="171">
        <v>0</v>
      </c>
      <c r="R319" s="223">
        <v>0</v>
      </c>
      <c r="S319" s="224">
        <f>SUM(L319:R319)</f>
        <v>0</v>
      </c>
      <c r="U319" s="225" t="s">
        <v>7</v>
      </c>
      <c r="V319" s="226">
        <v>0</v>
      </c>
      <c r="W319" s="226">
        <v>0</v>
      </c>
      <c r="X319" s="226">
        <v>0</v>
      </c>
      <c r="Y319" s="226">
        <v>0</v>
      </c>
      <c r="Z319" s="226">
        <v>0</v>
      </c>
      <c r="AA319" s="226">
        <v>0</v>
      </c>
      <c r="AB319" s="226">
        <v>0</v>
      </c>
      <c r="AC319" s="227">
        <v>0</v>
      </c>
      <c r="AD319" s="228">
        <v>0</v>
      </c>
      <c r="AE319" s="228">
        <v>0</v>
      </c>
      <c r="AF319" s="228">
        <v>0</v>
      </c>
      <c r="AG319" s="228">
        <v>0</v>
      </c>
      <c r="AH319" s="228">
        <v>0</v>
      </c>
      <c r="AI319" s="229">
        <f>SUM(V319:AC319)</f>
        <v>0</v>
      </c>
      <c r="AJ319" s="160" t="str">
        <f>IF(ABS(S319-AI319)&gt;0.001,S319-AI319,"")</f>
        <v/>
      </c>
      <c r="BA319" s="160"/>
      <c r="BR319" s="160"/>
      <c r="CG319" s="160"/>
    </row>
    <row r="320" spans="1:85" ht="15">
      <c r="A320" s="178" t="s">
        <v>8</v>
      </c>
      <c r="B320" s="179">
        <v>0</v>
      </c>
      <c r="C320" s="179">
        <v>0</v>
      </c>
      <c r="D320" s="179">
        <v>0</v>
      </c>
      <c r="E320" s="179">
        <v>0</v>
      </c>
      <c r="F320" s="362"/>
      <c r="G320" s="179">
        <v>0</v>
      </c>
      <c r="H320" s="180">
        <v>0</v>
      </c>
      <c r="I320" s="181">
        <f t="shared" ref="I320:I339" si="134">SUM(B320:H320)</f>
        <v>0</v>
      </c>
      <c r="J320" s="168"/>
      <c r="K320" s="182" t="s">
        <v>8</v>
      </c>
      <c r="L320" s="183">
        <v>0</v>
      </c>
      <c r="M320" s="183">
        <v>0</v>
      </c>
      <c r="N320" s="183">
        <v>0</v>
      </c>
      <c r="O320" s="183">
        <v>0</v>
      </c>
      <c r="P320" s="183">
        <v>0</v>
      </c>
      <c r="Q320" s="183">
        <v>0</v>
      </c>
      <c r="R320" s="184">
        <v>0</v>
      </c>
      <c r="S320" s="185">
        <f t="shared" ref="S320:S339" si="135">SUM(L320:R320)</f>
        <v>0</v>
      </c>
      <c r="U320" s="230" t="s">
        <v>8</v>
      </c>
      <c r="V320" s="231">
        <v>0</v>
      </c>
      <c r="W320" s="231">
        <v>0</v>
      </c>
      <c r="X320" s="231">
        <v>0</v>
      </c>
      <c r="Y320" s="231">
        <v>0</v>
      </c>
      <c r="Z320" s="231">
        <v>0</v>
      </c>
      <c r="AA320" s="231">
        <v>0</v>
      </c>
      <c r="AB320" s="231">
        <v>0</v>
      </c>
      <c r="AC320" s="232">
        <v>0</v>
      </c>
      <c r="AD320" s="231">
        <v>0</v>
      </c>
      <c r="AE320" s="231">
        <v>0</v>
      </c>
      <c r="AF320" s="231">
        <v>0</v>
      </c>
      <c r="AG320" s="231">
        <v>0</v>
      </c>
      <c r="AH320" s="231">
        <v>0</v>
      </c>
      <c r="AI320" s="233">
        <f t="shared" ref="AI320:AI339" si="136">SUM(V320:AC320)</f>
        <v>0</v>
      </c>
      <c r="AJ320" s="160" t="str">
        <f t="shared" ref="AJ320:AJ341" si="137">IF(ABS(S320-AI320)&gt;0.001,S320-AI320,"")</f>
        <v/>
      </c>
      <c r="BA320" s="160"/>
      <c r="BR320" s="160"/>
      <c r="CG320" s="160"/>
    </row>
    <row r="321" spans="1:85" ht="15">
      <c r="A321" s="186" t="s">
        <v>10</v>
      </c>
      <c r="B321" s="175">
        <v>0</v>
      </c>
      <c r="C321" s="175">
        <v>0</v>
      </c>
      <c r="D321" s="175">
        <v>0</v>
      </c>
      <c r="E321" s="175">
        <v>0</v>
      </c>
      <c r="F321" s="362"/>
      <c r="G321" s="175">
        <v>0</v>
      </c>
      <c r="H321" s="187">
        <v>0</v>
      </c>
      <c r="I321" s="173">
        <f t="shared" si="134"/>
        <v>0</v>
      </c>
      <c r="J321" s="168"/>
      <c r="K321" s="188" t="s">
        <v>10</v>
      </c>
      <c r="L321" s="175">
        <v>0</v>
      </c>
      <c r="M321" s="175">
        <v>0</v>
      </c>
      <c r="N321" s="175">
        <v>0</v>
      </c>
      <c r="O321" s="175">
        <v>0</v>
      </c>
      <c r="P321" s="175">
        <v>0</v>
      </c>
      <c r="Q321" s="175">
        <v>0</v>
      </c>
      <c r="R321" s="176">
        <v>0</v>
      </c>
      <c r="S321" s="177">
        <f t="shared" si="135"/>
        <v>0</v>
      </c>
      <c r="U321" s="234" t="s">
        <v>10</v>
      </c>
      <c r="V321" s="226">
        <v>0</v>
      </c>
      <c r="W321" s="226">
        <v>0</v>
      </c>
      <c r="X321" s="226">
        <v>0</v>
      </c>
      <c r="Y321" s="226">
        <v>0</v>
      </c>
      <c r="Z321" s="226">
        <v>0</v>
      </c>
      <c r="AA321" s="226">
        <v>0</v>
      </c>
      <c r="AB321" s="226">
        <v>0</v>
      </c>
      <c r="AC321" s="227">
        <v>0</v>
      </c>
      <c r="AD321" s="228">
        <v>0</v>
      </c>
      <c r="AE321" s="228">
        <v>0</v>
      </c>
      <c r="AF321" s="228">
        <v>0</v>
      </c>
      <c r="AG321" s="228">
        <v>0</v>
      </c>
      <c r="AH321" s="228">
        <v>0</v>
      </c>
      <c r="AI321" s="229">
        <f t="shared" si="136"/>
        <v>0</v>
      </c>
      <c r="AJ321" s="160" t="str">
        <f t="shared" si="137"/>
        <v/>
      </c>
      <c r="BA321" s="160"/>
      <c r="BR321" s="160"/>
      <c r="CG321" s="160"/>
    </row>
    <row r="322" spans="1:85" ht="15">
      <c r="A322" s="178" t="s">
        <v>56</v>
      </c>
      <c r="B322" s="179">
        <v>0</v>
      </c>
      <c r="C322" s="179">
        <v>0</v>
      </c>
      <c r="D322" s="179">
        <v>0</v>
      </c>
      <c r="E322" s="179">
        <v>0</v>
      </c>
      <c r="F322" s="362"/>
      <c r="G322" s="179">
        <v>0</v>
      </c>
      <c r="H322" s="180">
        <v>0</v>
      </c>
      <c r="I322" s="181">
        <f t="shared" si="134"/>
        <v>0</v>
      </c>
      <c r="J322" s="168"/>
      <c r="K322" s="182" t="s">
        <v>56</v>
      </c>
      <c r="L322" s="183">
        <v>0</v>
      </c>
      <c r="M322" s="183">
        <v>0</v>
      </c>
      <c r="N322" s="183">
        <v>0</v>
      </c>
      <c r="O322" s="183">
        <v>0</v>
      </c>
      <c r="P322" s="183">
        <v>0</v>
      </c>
      <c r="Q322" s="183">
        <v>0</v>
      </c>
      <c r="R322" s="184">
        <v>0</v>
      </c>
      <c r="S322" s="185">
        <f t="shared" si="135"/>
        <v>0</v>
      </c>
      <c r="U322" s="230" t="s">
        <v>56</v>
      </c>
      <c r="V322" s="231">
        <v>0</v>
      </c>
      <c r="W322" s="231">
        <v>0</v>
      </c>
      <c r="X322" s="231">
        <v>0</v>
      </c>
      <c r="Y322" s="231">
        <v>0</v>
      </c>
      <c r="Z322" s="231">
        <v>0</v>
      </c>
      <c r="AA322" s="231">
        <v>0</v>
      </c>
      <c r="AB322" s="231">
        <v>0</v>
      </c>
      <c r="AC322" s="232">
        <v>0</v>
      </c>
      <c r="AD322" s="231">
        <v>0</v>
      </c>
      <c r="AE322" s="231">
        <v>0</v>
      </c>
      <c r="AF322" s="231">
        <v>0</v>
      </c>
      <c r="AG322" s="231">
        <v>0</v>
      </c>
      <c r="AH322" s="231">
        <v>0</v>
      </c>
      <c r="AI322" s="233">
        <f t="shared" si="136"/>
        <v>0</v>
      </c>
      <c r="AJ322" s="160" t="str">
        <f t="shared" si="137"/>
        <v/>
      </c>
      <c r="BA322" s="160"/>
      <c r="BR322" s="160"/>
      <c r="CG322" s="160"/>
    </row>
    <row r="323" spans="1:85" ht="15">
      <c r="A323" s="186" t="s">
        <v>16</v>
      </c>
      <c r="B323" s="175">
        <v>0.97546089258720214</v>
      </c>
      <c r="C323" s="175">
        <v>5.7638312406768399</v>
      </c>
      <c r="D323" s="175">
        <v>6.5856274917889687E-2</v>
      </c>
      <c r="E323" s="175">
        <v>0</v>
      </c>
      <c r="F323" s="362"/>
      <c r="G323" s="175">
        <v>0</v>
      </c>
      <c r="H323" s="187">
        <v>0</v>
      </c>
      <c r="I323" s="173">
        <f t="shared" si="134"/>
        <v>6.8051484081819318</v>
      </c>
      <c r="J323" s="168"/>
      <c r="K323" s="188" t="s">
        <v>16</v>
      </c>
      <c r="L323" s="175">
        <v>0.97546089258720214</v>
      </c>
      <c r="M323" s="175">
        <v>5.7638312406768399</v>
      </c>
      <c r="N323" s="175">
        <v>6.5856274917889687E-2</v>
      </c>
      <c r="O323" s="175">
        <v>0</v>
      </c>
      <c r="P323" s="175">
        <v>0</v>
      </c>
      <c r="Q323" s="175">
        <v>0</v>
      </c>
      <c r="R323" s="176">
        <v>0</v>
      </c>
      <c r="S323" s="177">
        <f t="shared" si="135"/>
        <v>6.8051484081819318</v>
      </c>
      <c r="U323" s="234" t="s">
        <v>16</v>
      </c>
      <c r="V323" s="226">
        <v>0.97546089258720214</v>
      </c>
      <c r="W323" s="226">
        <v>0</v>
      </c>
      <c r="X323" s="226">
        <v>0</v>
      </c>
      <c r="Y323" s="226">
        <v>5.7638312406768399</v>
      </c>
      <c r="Z323" s="226">
        <v>6.5856274917889687E-2</v>
      </c>
      <c r="AA323" s="226">
        <v>0</v>
      </c>
      <c r="AB323" s="226">
        <v>0</v>
      </c>
      <c r="AC323" s="227">
        <v>0</v>
      </c>
      <c r="AD323" s="228">
        <v>0</v>
      </c>
      <c r="AE323" s="228">
        <v>0</v>
      </c>
      <c r="AF323" s="228">
        <v>0</v>
      </c>
      <c r="AG323" s="228">
        <v>0</v>
      </c>
      <c r="AH323" s="228">
        <v>0</v>
      </c>
      <c r="AI323" s="229">
        <f t="shared" si="136"/>
        <v>6.8051484081819318</v>
      </c>
      <c r="AJ323" s="160" t="str">
        <f t="shared" si="137"/>
        <v/>
      </c>
      <c r="BA323" s="160"/>
      <c r="BR323" s="160"/>
      <c r="CG323" s="160"/>
    </row>
    <row r="324" spans="1:85" ht="15">
      <c r="A324" s="178" t="s">
        <v>15</v>
      </c>
      <c r="B324" s="179">
        <v>7.8282666499294856E-2</v>
      </c>
      <c r="C324" s="179">
        <v>0</v>
      </c>
      <c r="D324" s="179">
        <v>0</v>
      </c>
      <c r="E324" s="179">
        <v>0</v>
      </c>
      <c r="F324" s="362"/>
      <c r="G324" s="179">
        <v>0</v>
      </c>
      <c r="H324" s="180">
        <v>0</v>
      </c>
      <c r="I324" s="181">
        <f t="shared" si="134"/>
        <v>7.8282666499294856E-2</v>
      </c>
      <c r="J324" s="168"/>
      <c r="K324" s="182" t="s">
        <v>15</v>
      </c>
      <c r="L324" s="183">
        <v>7.8282666499294856E-2</v>
      </c>
      <c r="M324" s="183">
        <v>0</v>
      </c>
      <c r="N324" s="183">
        <v>0</v>
      </c>
      <c r="O324" s="183">
        <v>0</v>
      </c>
      <c r="P324" s="183">
        <v>0</v>
      </c>
      <c r="Q324" s="183">
        <v>0</v>
      </c>
      <c r="R324" s="184">
        <v>0</v>
      </c>
      <c r="S324" s="185">
        <f t="shared" si="135"/>
        <v>7.8282666499294856E-2</v>
      </c>
      <c r="U324" s="230" t="s">
        <v>57</v>
      </c>
      <c r="V324" s="231">
        <v>7.8282666499294856E-2</v>
      </c>
      <c r="W324" s="231">
        <v>0</v>
      </c>
      <c r="X324" s="231">
        <v>0</v>
      </c>
      <c r="Y324" s="231">
        <v>0</v>
      </c>
      <c r="Z324" s="231">
        <v>0</v>
      </c>
      <c r="AA324" s="231">
        <v>0</v>
      </c>
      <c r="AB324" s="231">
        <v>0</v>
      </c>
      <c r="AC324" s="232">
        <v>0</v>
      </c>
      <c r="AD324" s="231">
        <v>0</v>
      </c>
      <c r="AE324" s="231">
        <v>0</v>
      </c>
      <c r="AF324" s="231">
        <v>0</v>
      </c>
      <c r="AG324" s="231">
        <v>0</v>
      </c>
      <c r="AH324" s="231">
        <v>0</v>
      </c>
      <c r="AI324" s="233">
        <f t="shared" si="136"/>
        <v>7.8282666499294856E-2</v>
      </c>
      <c r="AJ324" s="160" t="str">
        <f t="shared" si="137"/>
        <v/>
      </c>
      <c r="BA324" s="160"/>
      <c r="BR324" s="160"/>
      <c r="CG324" s="160"/>
    </row>
    <row r="325" spans="1:85" ht="15">
      <c r="A325" s="186" t="s">
        <v>58</v>
      </c>
      <c r="B325" s="175">
        <v>0</v>
      </c>
      <c r="C325" s="175">
        <v>0</v>
      </c>
      <c r="D325" s="175">
        <v>0</v>
      </c>
      <c r="E325" s="175">
        <v>1.4281777921694671E-2</v>
      </c>
      <c r="F325" s="362"/>
      <c r="G325" s="175">
        <v>0</v>
      </c>
      <c r="H325" s="187">
        <v>0</v>
      </c>
      <c r="I325" s="173">
        <f t="shared" si="134"/>
        <v>1.4281777921694671E-2</v>
      </c>
      <c r="J325" s="168"/>
      <c r="K325" s="188" t="s">
        <v>58</v>
      </c>
      <c r="L325" s="175">
        <v>0</v>
      </c>
      <c r="M325" s="175">
        <v>0</v>
      </c>
      <c r="N325" s="175">
        <v>0</v>
      </c>
      <c r="O325" s="175">
        <v>1.4281777921694671E-2</v>
      </c>
      <c r="P325" s="175">
        <v>5.7246910856478515</v>
      </c>
      <c r="Q325" s="175">
        <v>0</v>
      </c>
      <c r="R325" s="176">
        <v>0</v>
      </c>
      <c r="S325" s="177">
        <f t="shared" si="135"/>
        <v>5.7389728635695461</v>
      </c>
      <c r="U325" s="234" t="s">
        <v>58</v>
      </c>
      <c r="V325" s="226">
        <v>0</v>
      </c>
      <c r="W325" s="226">
        <v>0</v>
      </c>
      <c r="X325" s="226">
        <v>0</v>
      </c>
      <c r="Y325" s="226">
        <v>0</v>
      </c>
      <c r="Z325" s="226">
        <v>0</v>
      </c>
      <c r="AA325" s="226">
        <v>1.9635808324969728E-5</v>
      </c>
      <c r="AB325" s="226">
        <v>5.7246910856478515</v>
      </c>
      <c r="AC325" s="227">
        <v>1.4262142113369701E-2</v>
      </c>
      <c r="AD325" s="226">
        <v>0</v>
      </c>
      <c r="AE325" s="226">
        <v>0</v>
      </c>
      <c r="AF325" s="226">
        <v>0</v>
      </c>
      <c r="AG325" s="226">
        <v>0</v>
      </c>
      <c r="AH325" s="226">
        <v>1.4262142113369701E-2</v>
      </c>
      <c r="AI325" s="229">
        <f t="shared" si="136"/>
        <v>5.7389728635695461</v>
      </c>
      <c r="AJ325" s="160" t="str">
        <f t="shared" si="137"/>
        <v/>
      </c>
      <c r="BA325" s="160"/>
      <c r="BR325" s="160"/>
      <c r="CG325" s="160"/>
    </row>
    <row r="326" spans="1:85" ht="15">
      <c r="A326" s="178" t="s">
        <v>12</v>
      </c>
      <c r="B326" s="179">
        <v>0</v>
      </c>
      <c r="C326" s="179">
        <v>0</v>
      </c>
      <c r="D326" s="179">
        <v>0</v>
      </c>
      <c r="E326" s="179">
        <v>0</v>
      </c>
      <c r="F326" s="362"/>
      <c r="G326" s="179">
        <v>0</v>
      </c>
      <c r="H326" s="180">
        <v>0</v>
      </c>
      <c r="I326" s="181">
        <f t="shared" si="134"/>
        <v>0</v>
      </c>
      <c r="J326" s="168"/>
      <c r="K326" s="182" t="s">
        <v>12</v>
      </c>
      <c r="L326" s="183">
        <v>0</v>
      </c>
      <c r="M326" s="183">
        <v>0</v>
      </c>
      <c r="N326" s="183">
        <v>0</v>
      </c>
      <c r="O326" s="183">
        <v>0</v>
      </c>
      <c r="P326" s="183">
        <v>1.1544030864624286</v>
      </c>
      <c r="Q326" s="183">
        <v>0</v>
      </c>
      <c r="R326" s="184">
        <v>0</v>
      </c>
      <c r="S326" s="185">
        <f t="shared" si="135"/>
        <v>1.1544030864624286</v>
      </c>
      <c r="U326" s="230" t="s">
        <v>12</v>
      </c>
      <c r="V326" s="231">
        <v>0</v>
      </c>
      <c r="W326" s="231">
        <v>0</v>
      </c>
      <c r="X326" s="231">
        <v>0</v>
      </c>
      <c r="Y326" s="231">
        <v>0</v>
      </c>
      <c r="Z326" s="231">
        <v>0</v>
      </c>
      <c r="AA326" s="231">
        <v>0</v>
      </c>
      <c r="AB326" s="231">
        <v>1.1544030864624286</v>
      </c>
      <c r="AC326" s="232">
        <v>0</v>
      </c>
      <c r="AD326" s="231">
        <v>0</v>
      </c>
      <c r="AE326" s="231">
        <v>0</v>
      </c>
      <c r="AF326" s="231">
        <v>0</v>
      </c>
      <c r="AG326" s="231">
        <v>0</v>
      </c>
      <c r="AH326" s="231">
        <v>0</v>
      </c>
      <c r="AI326" s="233">
        <f t="shared" si="136"/>
        <v>1.1544030864624286</v>
      </c>
      <c r="AJ326" s="160" t="str">
        <f t="shared" si="137"/>
        <v/>
      </c>
      <c r="BA326" s="160"/>
      <c r="BR326" s="160"/>
      <c r="CG326" s="160"/>
    </row>
    <row r="327" spans="1:85" ht="15">
      <c r="A327" s="186" t="s">
        <v>59</v>
      </c>
      <c r="B327" s="175">
        <v>0</v>
      </c>
      <c r="C327" s="175">
        <v>0</v>
      </c>
      <c r="D327" s="175">
        <v>0</v>
      </c>
      <c r="E327" s="175">
        <v>0</v>
      </c>
      <c r="F327" s="362"/>
      <c r="G327" s="175">
        <v>0</v>
      </c>
      <c r="H327" s="187">
        <v>0</v>
      </c>
      <c r="I327" s="173">
        <f t="shared" si="134"/>
        <v>0</v>
      </c>
      <c r="J327" s="168"/>
      <c r="K327" s="188" t="s">
        <v>59</v>
      </c>
      <c r="L327" s="175">
        <v>0</v>
      </c>
      <c r="M327" s="175">
        <v>0</v>
      </c>
      <c r="N327" s="175">
        <v>0</v>
      </c>
      <c r="O327" s="175">
        <v>0</v>
      </c>
      <c r="P327" s="175">
        <v>0</v>
      </c>
      <c r="Q327" s="175">
        <v>0</v>
      </c>
      <c r="R327" s="176">
        <v>0</v>
      </c>
      <c r="S327" s="177">
        <f t="shared" si="135"/>
        <v>0</v>
      </c>
      <c r="U327" s="234" t="s">
        <v>59</v>
      </c>
      <c r="V327" s="226">
        <v>0</v>
      </c>
      <c r="W327" s="226">
        <v>0</v>
      </c>
      <c r="X327" s="226">
        <v>0</v>
      </c>
      <c r="Y327" s="226">
        <v>0</v>
      </c>
      <c r="Z327" s="226">
        <v>0</v>
      </c>
      <c r="AA327" s="226">
        <v>0</v>
      </c>
      <c r="AB327" s="226">
        <v>0</v>
      </c>
      <c r="AC327" s="227">
        <v>0</v>
      </c>
      <c r="AD327" s="226">
        <v>0</v>
      </c>
      <c r="AE327" s="226">
        <v>0</v>
      </c>
      <c r="AF327" s="226">
        <v>0</v>
      </c>
      <c r="AG327" s="226">
        <v>0</v>
      </c>
      <c r="AH327" s="226">
        <v>0</v>
      </c>
      <c r="AI327" s="229">
        <f t="shared" si="136"/>
        <v>0</v>
      </c>
      <c r="AJ327" s="160" t="str">
        <f t="shared" si="137"/>
        <v/>
      </c>
      <c r="BA327" s="160"/>
      <c r="BR327" s="160"/>
      <c r="CG327" s="160"/>
    </row>
    <row r="328" spans="1:85" ht="15">
      <c r="A328" s="178" t="s">
        <v>17</v>
      </c>
      <c r="B328" s="179">
        <v>8.0184981529243132E-4</v>
      </c>
      <c r="C328" s="179">
        <v>0</v>
      </c>
      <c r="D328" s="179">
        <v>8.8675156044104152E-3</v>
      </c>
      <c r="E328" s="179">
        <v>0</v>
      </c>
      <c r="F328" s="362"/>
      <c r="G328" s="179">
        <v>0</v>
      </c>
      <c r="H328" s="180">
        <v>0</v>
      </c>
      <c r="I328" s="181">
        <f t="shared" si="134"/>
        <v>9.6693654197028463E-3</v>
      </c>
      <c r="J328" s="168"/>
      <c r="K328" s="182" t="s">
        <v>17</v>
      </c>
      <c r="L328" s="183">
        <v>8.0184981529243132E-4</v>
      </c>
      <c r="M328" s="183">
        <v>0</v>
      </c>
      <c r="N328" s="183">
        <v>8.8675156044104152E-3</v>
      </c>
      <c r="O328" s="183">
        <v>0</v>
      </c>
      <c r="P328" s="183">
        <v>0</v>
      </c>
      <c r="Q328" s="183">
        <v>0</v>
      </c>
      <c r="R328" s="184">
        <v>0</v>
      </c>
      <c r="S328" s="185">
        <f t="shared" si="135"/>
        <v>9.6693654197028463E-3</v>
      </c>
      <c r="U328" s="230" t="s">
        <v>17</v>
      </c>
      <c r="V328" s="231">
        <v>8.0184981529243132E-4</v>
      </c>
      <c r="W328" s="231">
        <v>0</v>
      </c>
      <c r="X328" s="231">
        <v>0</v>
      </c>
      <c r="Y328" s="231">
        <v>0</v>
      </c>
      <c r="Z328" s="231">
        <v>8.8675156044104152E-3</v>
      </c>
      <c r="AA328" s="231">
        <v>0</v>
      </c>
      <c r="AB328" s="231">
        <v>0</v>
      </c>
      <c r="AC328" s="232">
        <v>0</v>
      </c>
      <c r="AD328" s="231">
        <v>0</v>
      </c>
      <c r="AE328" s="231">
        <v>0</v>
      </c>
      <c r="AF328" s="231">
        <v>0</v>
      </c>
      <c r="AG328" s="231">
        <v>0</v>
      </c>
      <c r="AH328" s="231">
        <v>0</v>
      </c>
      <c r="AI328" s="233">
        <f t="shared" si="136"/>
        <v>9.6693654197028463E-3</v>
      </c>
      <c r="AJ328" s="160" t="str">
        <f t="shared" si="137"/>
        <v/>
      </c>
      <c r="BA328" s="160"/>
      <c r="BR328" s="160"/>
      <c r="CG328" s="160"/>
    </row>
    <row r="329" spans="1:85" ht="15">
      <c r="A329" s="186" t="s">
        <v>139</v>
      </c>
      <c r="B329" s="175">
        <v>8.6431252665184957</v>
      </c>
      <c r="C329" s="175">
        <v>107.46236746562448</v>
      </c>
      <c r="D329" s="175">
        <v>14.764865195936983</v>
      </c>
      <c r="E329" s="175">
        <v>7.7124445648812685</v>
      </c>
      <c r="F329" s="362"/>
      <c r="G329" s="175">
        <v>0</v>
      </c>
      <c r="H329" s="187">
        <v>0</v>
      </c>
      <c r="I329" s="173">
        <f t="shared" si="134"/>
        <v>138.58280249296124</v>
      </c>
      <c r="J329" s="168"/>
      <c r="K329" s="188" t="s">
        <v>139</v>
      </c>
      <c r="L329" s="175">
        <v>8.6431252665184957</v>
      </c>
      <c r="M329" s="175">
        <v>107.46236746562448</v>
      </c>
      <c r="N329" s="175">
        <v>14.764865195936983</v>
      </c>
      <c r="O329" s="175">
        <v>7.7124445648812685</v>
      </c>
      <c r="P329" s="175">
        <v>7.5670149655571062E-2</v>
      </c>
      <c r="Q329" s="175">
        <v>0</v>
      </c>
      <c r="R329" s="176">
        <v>0</v>
      </c>
      <c r="S329" s="177">
        <f t="shared" si="135"/>
        <v>138.6584726426168</v>
      </c>
      <c r="U329" s="234" t="s">
        <v>139</v>
      </c>
      <c r="V329" s="226">
        <v>8.6431252665184957</v>
      </c>
      <c r="W329" s="226">
        <v>0</v>
      </c>
      <c r="X329" s="226">
        <v>0</v>
      </c>
      <c r="Y329" s="226">
        <v>107.46236746562448</v>
      </c>
      <c r="Z329" s="226">
        <v>14.342097759450198</v>
      </c>
      <c r="AA329" s="226">
        <v>0.35741532150930738</v>
      </c>
      <c r="AB329" s="226">
        <v>7.5670149655571062E-2</v>
      </c>
      <c r="AC329" s="227">
        <v>7.7777966798587466</v>
      </c>
      <c r="AD329" s="226">
        <v>0</v>
      </c>
      <c r="AE329" s="226">
        <v>0</v>
      </c>
      <c r="AF329" s="226">
        <v>0</v>
      </c>
      <c r="AG329" s="226">
        <v>0.42276743648678516</v>
      </c>
      <c r="AH329" s="226">
        <v>7.3550292433719608</v>
      </c>
      <c r="AI329" s="229">
        <f t="shared" si="136"/>
        <v>138.6584726426168</v>
      </c>
      <c r="AJ329" s="160" t="str">
        <f t="shared" si="137"/>
        <v/>
      </c>
      <c r="BA329" s="160"/>
      <c r="BR329" s="160"/>
      <c r="CG329" s="160"/>
    </row>
    <row r="330" spans="1:85" ht="15">
      <c r="A330" s="178" t="s">
        <v>25</v>
      </c>
      <c r="B330" s="179">
        <v>5.4321301168171079</v>
      </c>
      <c r="C330" s="179">
        <v>35.840688011355915</v>
      </c>
      <c r="D330" s="179">
        <v>0.23842899782021362</v>
      </c>
      <c r="E330" s="179">
        <v>183.56808288075814</v>
      </c>
      <c r="F330" s="362"/>
      <c r="G330" s="179">
        <v>8.3202459354359064</v>
      </c>
      <c r="H330" s="180">
        <v>0</v>
      </c>
      <c r="I330" s="181">
        <f t="shared" si="134"/>
        <v>233.39957594218728</v>
      </c>
      <c r="J330" s="168"/>
      <c r="K330" s="182" t="s">
        <v>25</v>
      </c>
      <c r="L330" s="183">
        <v>5.4321301168171079</v>
      </c>
      <c r="M330" s="183">
        <v>35.840688011355915</v>
      </c>
      <c r="N330" s="183">
        <v>0.23842899782021362</v>
      </c>
      <c r="O330" s="183">
        <v>183.56808288075814</v>
      </c>
      <c r="P330" s="183">
        <v>0.38568107843909422</v>
      </c>
      <c r="Q330" s="183">
        <v>8.3202459354359064</v>
      </c>
      <c r="R330" s="184">
        <v>0</v>
      </c>
      <c r="S330" s="185">
        <f t="shared" si="135"/>
        <v>233.78525702062637</v>
      </c>
      <c r="U330" s="230" t="s">
        <v>25</v>
      </c>
      <c r="V330" s="231">
        <v>1.9899034865287568</v>
      </c>
      <c r="W330" s="231">
        <v>3.4422266302883511</v>
      </c>
      <c r="X330" s="231">
        <v>8.3202459354359064</v>
      </c>
      <c r="Y330" s="231">
        <v>35.840688011355915</v>
      </c>
      <c r="Z330" s="231">
        <v>3.0667883221674557E-2</v>
      </c>
      <c r="AA330" s="231">
        <v>183.34373375708896</v>
      </c>
      <c r="AB330" s="231">
        <v>0.38568107843909422</v>
      </c>
      <c r="AC330" s="232">
        <v>0.43211023826771294</v>
      </c>
      <c r="AD330" s="231">
        <v>0</v>
      </c>
      <c r="AE330" s="231">
        <v>0</v>
      </c>
      <c r="AF330" s="231">
        <v>0</v>
      </c>
      <c r="AG330" s="231">
        <v>0.20776111459853908</v>
      </c>
      <c r="AH330" s="231">
        <v>0.22434912366917387</v>
      </c>
      <c r="AI330" s="233">
        <f t="shared" si="136"/>
        <v>233.78525702062637</v>
      </c>
      <c r="AJ330" s="160" t="str">
        <f t="shared" si="137"/>
        <v/>
      </c>
      <c r="BA330" s="160"/>
      <c r="BR330" s="160"/>
      <c r="CG330" s="160"/>
    </row>
    <row r="331" spans="1:85" ht="15">
      <c r="A331" s="186" t="s">
        <v>24</v>
      </c>
      <c r="B331" s="175">
        <v>2.205680080506951</v>
      </c>
      <c r="C331" s="175">
        <v>25.786565397746735</v>
      </c>
      <c r="D331" s="175">
        <v>0</v>
      </c>
      <c r="E331" s="175">
        <v>0</v>
      </c>
      <c r="F331" s="362"/>
      <c r="G331" s="175">
        <v>0</v>
      </c>
      <c r="H331" s="187">
        <v>0</v>
      </c>
      <c r="I331" s="173">
        <f t="shared" si="134"/>
        <v>27.992245478253686</v>
      </c>
      <c r="J331" s="168"/>
      <c r="K331" s="188" t="s">
        <v>24</v>
      </c>
      <c r="L331" s="175">
        <v>2.205680080506951</v>
      </c>
      <c r="M331" s="175">
        <v>25.786565397746735</v>
      </c>
      <c r="N331" s="175">
        <v>0</v>
      </c>
      <c r="O331" s="175">
        <v>0</v>
      </c>
      <c r="P331" s="175">
        <v>0</v>
      </c>
      <c r="Q331" s="175">
        <v>0</v>
      </c>
      <c r="R331" s="176">
        <v>0</v>
      </c>
      <c r="S331" s="177">
        <f t="shared" si="135"/>
        <v>27.992245478253686</v>
      </c>
      <c r="U331" s="234" t="s">
        <v>24</v>
      </c>
      <c r="V331" s="226">
        <v>2.205680080506951</v>
      </c>
      <c r="W331" s="226">
        <v>0</v>
      </c>
      <c r="X331" s="226">
        <v>0</v>
      </c>
      <c r="Y331" s="226">
        <v>25.786565397746735</v>
      </c>
      <c r="Z331" s="226">
        <v>0</v>
      </c>
      <c r="AA331" s="226">
        <v>0</v>
      </c>
      <c r="AB331" s="226">
        <v>0</v>
      </c>
      <c r="AC331" s="227">
        <v>0</v>
      </c>
      <c r="AD331" s="226">
        <v>0</v>
      </c>
      <c r="AE331" s="226">
        <v>0</v>
      </c>
      <c r="AF331" s="226">
        <v>0</v>
      </c>
      <c r="AG331" s="226">
        <v>0</v>
      </c>
      <c r="AH331" s="226">
        <v>0</v>
      </c>
      <c r="AI331" s="229">
        <f t="shared" si="136"/>
        <v>27.992245478253686</v>
      </c>
      <c r="AJ331" s="160" t="str">
        <f t="shared" si="137"/>
        <v/>
      </c>
      <c r="BA331" s="160"/>
      <c r="BR331" s="160"/>
      <c r="CG331" s="160"/>
    </row>
    <row r="332" spans="1:85" ht="15">
      <c r="A332" s="178" t="s">
        <v>60</v>
      </c>
      <c r="B332" s="179">
        <v>0</v>
      </c>
      <c r="C332" s="179">
        <v>0</v>
      </c>
      <c r="D332" s="179">
        <v>0</v>
      </c>
      <c r="E332" s="179">
        <v>0</v>
      </c>
      <c r="F332" s="362"/>
      <c r="G332" s="179">
        <v>0</v>
      </c>
      <c r="H332" s="180">
        <v>0</v>
      </c>
      <c r="I332" s="181">
        <f t="shared" si="134"/>
        <v>0</v>
      </c>
      <c r="J332" s="168"/>
      <c r="K332" s="182" t="s">
        <v>60</v>
      </c>
      <c r="L332" s="183">
        <v>0</v>
      </c>
      <c r="M332" s="183">
        <v>0</v>
      </c>
      <c r="N332" s="183">
        <v>0</v>
      </c>
      <c r="O332" s="183">
        <v>0</v>
      </c>
      <c r="P332" s="183">
        <v>0</v>
      </c>
      <c r="Q332" s="183">
        <v>0</v>
      </c>
      <c r="R332" s="184">
        <v>0</v>
      </c>
      <c r="S332" s="185">
        <f t="shared" si="135"/>
        <v>0</v>
      </c>
      <c r="U332" s="230" t="s">
        <v>60</v>
      </c>
      <c r="V332" s="231">
        <v>0</v>
      </c>
      <c r="W332" s="231">
        <v>0</v>
      </c>
      <c r="X332" s="231">
        <v>0</v>
      </c>
      <c r="Y332" s="231">
        <v>0</v>
      </c>
      <c r="Z332" s="231">
        <v>0</v>
      </c>
      <c r="AA332" s="231">
        <v>0</v>
      </c>
      <c r="AB332" s="231">
        <v>0</v>
      </c>
      <c r="AC332" s="232">
        <v>0</v>
      </c>
      <c r="AD332" s="231">
        <v>0</v>
      </c>
      <c r="AE332" s="231">
        <v>0</v>
      </c>
      <c r="AF332" s="231">
        <v>0</v>
      </c>
      <c r="AG332" s="231">
        <v>0</v>
      </c>
      <c r="AH332" s="231">
        <v>0</v>
      </c>
      <c r="AI332" s="233">
        <f t="shared" si="136"/>
        <v>0</v>
      </c>
      <c r="AJ332" s="160" t="str">
        <f t="shared" si="137"/>
        <v/>
      </c>
      <c r="BA332" s="160"/>
      <c r="BR332" s="160"/>
      <c r="CG332" s="160"/>
    </row>
    <row r="333" spans="1:85" ht="15">
      <c r="A333" s="186" t="s">
        <v>22</v>
      </c>
      <c r="B333" s="175">
        <v>5.5822646999003982E-4</v>
      </c>
      <c r="C333" s="175">
        <v>3.4381341529384097</v>
      </c>
      <c r="D333" s="175">
        <v>0</v>
      </c>
      <c r="E333" s="175">
        <v>0</v>
      </c>
      <c r="F333" s="362"/>
      <c r="G333" s="175">
        <v>0</v>
      </c>
      <c r="H333" s="187">
        <v>0</v>
      </c>
      <c r="I333" s="173">
        <f t="shared" si="134"/>
        <v>3.4386923794083999</v>
      </c>
      <c r="J333" s="168"/>
      <c r="K333" s="188" t="s">
        <v>22</v>
      </c>
      <c r="L333" s="175">
        <v>5.5822646999003982E-4</v>
      </c>
      <c r="M333" s="175">
        <v>3.4381341529384097</v>
      </c>
      <c r="N333" s="175">
        <v>0</v>
      </c>
      <c r="O333" s="175">
        <v>0</v>
      </c>
      <c r="P333" s="175">
        <v>0.29709016116972109</v>
      </c>
      <c r="Q333" s="175">
        <v>0</v>
      </c>
      <c r="R333" s="176">
        <v>0</v>
      </c>
      <c r="S333" s="177">
        <f t="shared" si="135"/>
        <v>3.7357825405781209</v>
      </c>
      <c r="U333" s="234" t="s">
        <v>22</v>
      </c>
      <c r="V333" s="226">
        <v>5.5822646999003982E-4</v>
      </c>
      <c r="W333" s="226">
        <v>0</v>
      </c>
      <c r="X333" s="226">
        <v>0</v>
      </c>
      <c r="Y333" s="226">
        <v>3.4381341529384097</v>
      </c>
      <c r="Z333" s="226">
        <v>0</v>
      </c>
      <c r="AA333" s="226">
        <v>0</v>
      </c>
      <c r="AB333" s="226">
        <v>0.29709016116972109</v>
      </c>
      <c r="AC333" s="227">
        <v>0</v>
      </c>
      <c r="AD333" s="226">
        <v>0</v>
      </c>
      <c r="AE333" s="226">
        <v>0</v>
      </c>
      <c r="AF333" s="226">
        <v>0</v>
      </c>
      <c r="AG333" s="226">
        <v>0</v>
      </c>
      <c r="AH333" s="226">
        <v>0</v>
      </c>
      <c r="AI333" s="229">
        <f t="shared" si="136"/>
        <v>3.7357825405781209</v>
      </c>
      <c r="AJ333" s="160" t="str">
        <f t="shared" si="137"/>
        <v/>
      </c>
      <c r="BA333" s="160"/>
      <c r="BR333" s="160"/>
      <c r="CG333" s="160"/>
    </row>
    <row r="334" spans="1:85" ht="15">
      <c r="A334" s="178" t="s">
        <v>21</v>
      </c>
      <c r="B334" s="179">
        <v>0</v>
      </c>
      <c r="C334" s="179">
        <v>6.2947927457663255E-2</v>
      </c>
      <c r="D334" s="179">
        <v>0</v>
      </c>
      <c r="E334" s="179">
        <v>0</v>
      </c>
      <c r="F334" s="362"/>
      <c r="G334" s="179">
        <v>0</v>
      </c>
      <c r="H334" s="180">
        <v>0</v>
      </c>
      <c r="I334" s="181">
        <f t="shared" si="134"/>
        <v>6.2947927457663255E-2</v>
      </c>
      <c r="J334" s="168"/>
      <c r="K334" s="182" t="s">
        <v>21</v>
      </c>
      <c r="L334" s="183">
        <v>0</v>
      </c>
      <c r="M334" s="183">
        <v>6.2947927457663255E-2</v>
      </c>
      <c r="N334" s="183">
        <v>0</v>
      </c>
      <c r="O334" s="183">
        <v>0</v>
      </c>
      <c r="P334" s="183">
        <v>0</v>
      </c>
      <c r="Q334" s="183">
        <v>0</v>
      </c>
      <c r="R334" s="184">
        <v>0</v>
      </c>
      <c r="S334" s="185">
        <f t="shared" si="135"/>
        <v>6.2947927457663255E-2</v>
      </c>
      <c r="U334" s="230" t="s">
        <v>61</v>
      </c>
      <c r="V334" s="231">
        <v>0</v>
      </c>
      <c r="W334" s="231">
        <v>0</v>
      </c>
      <c r="X334" s="231">
        <v>0</v>
      </c>
      <c r="Y334" s="231">
        <v>6.2947927457663255E-2</v>
      </c>
      <c r="Z334" s="231">
        <v>0</v>
      </c>
      <c r="AA334" s="231">
        <v>0</v>
      </c>
      <c r="AB334" s="231">
        <v>0</v>
      </c>
      <c r="AC334" s="232">
        <v>0</v>
      </c>
      <c r="AD334" s="231">
        <v>0</v>
      </c>
      <c r="AE334" s="231">
        <v>0</v>
      </c>
      <c r="AF334" s="231">
        <v>0</v>
      </c>
      <c r="AG334" s="231">
        <v>0</v>
      </c>
      <c r="AH334" s="231">
        <v>0</v>
      </c>
      <c r="AI334" s="233">
        <f t="shared" si="136"/>
        <v>6.2947927457663255E-2</v>
      </c>
      <c r="AJ334" s="160" t="str">
        <f t="shared" si="137"/>
        <v/>
      </c>
      <c r="BA334" s="160"/>
      <c r="BR334" s="160"/>
      <c r="CG334" s="160"/>
    </row>
    <row r="335" spans="1:85" ht="15">
      <c r="A335" s="189" t="s">
        <v>64</v>
      </c>
      <c r="B335" s="175">
        <v>9.8311276844315135E-2</v>
      </c>
      <c r="C335" s="175">
        <v>0</v>
      </c>
      <c r="D335" s="175">
        <v>0</v>
      </c>
      <c r="E335" s="175">
        <v>0</v>
      </c>
      <c r="F335" s="362"/>
      <c r="G335" s="175">
        <v>0</v>
      </c>
      <c r="H335" s="187">
        <v>0</v>
      </c>
      <c r="I335" s="173">
        <f t="shared" si="134"/>
        <v>9.8311276844315135E-2</v>
      </c>
      <c r="J335" s="168"/>
      <c r="K335" s="190" t="s">
        <v>64</v>
      </c>
      <c r="L335" s="175">
        <v>9.8311276844315135E-2</v>
      </c>
      <c r="M335" s="175">
        <v>0</v>
      </c>
      <c r="N335" s="175">
        <v>0</v>
      </c>
      <c r="O335" s="175">
        <v>0</v>
      </c>
      <c r="P335" s="175">
        <v>0</v>
      </c>
      <c r="Q335" s="175">
        <v>0</v>
      </c>
      <c r="R335" s="176">
        <v>0</v>
      </c>
      <c r="S335" s="177">
        <f t="shared" si="135"/>
        <v>9.8311276844315135E-2</v>
      </c>
      <c r="U335" s="235" t="s">
        <v>62</v>
      </c>
      <c r="V335" s="226">
        <v>9.8311276844315135E-2</v>
      </c>
      <c r="W335" s="226">
        <v>0</v>
      </c>
      <c r="X335" s="226">
        <v>0</v>
      </c>
      <c r="Y335" s="226">
        <v>0</v>
      </c>
      <c r="Z335" s="226">
        <v>0</v>
      </c>
      <c r="AA335" s="226">
        <v>0</v>
      </c>
      <c r="AB335" s="226">
        <v>0</v>
      </c>
      <c r="AC335" s="227">
        <v>0</v>
      </c>
      <c r="AD335" s="228">
        <v>0</v>
      </c>
      <c r="AE335" s="228">
        <v>0</v>
      </c>
      <c r="AF335" s="228">
        <v>0</v>
      </c>
      <c r="AG335" s="228">
        <v>0</v>
      </c>
      <c r="AH335" s="228">
        <v>0</v>
      </c>
      <c r="AI335" s="229">
        <f t="shared" si="136"/>
        <v>9.8311276844315135E-2</v>
      </c>
      <c r="AJ335" s="160" t="str">
        <f t="shared" si="137"/>
        <v/>
      </c>
      <c r="BA335" s="160"/>
      <c r="BR335" s="160"/>
      <c r="CG335" s="160"/>
    </row>
    <row r="336" spans="1:85">
      <c r="A336" s="191" t="s">
        <v>23</v>
      </c>
      <c r="B336" s="192">
        <v>9.8311276844315135E-2</v>
      </c>
      <c r="C336" s="192">
        <v>0</v>
      </c>
      <c r="D336" s="192">
        <v>0</v>
      </c>
      <c r="E336" s="192">
        <v>0</v>
      </c>
      <c r="F336" s="362"/>
      <c r="G336" s="192">
        <v>0</v>
      </c>
      <c r="H336" s="193">
        <v>0</v>
      </c>
      <c r="I336" s="194">
        <f t="shared" si="134"/>
        <v>9.8311276844315135E-2</v>
      </c>
      <c r="J336" s="168"/>
      <c r="K336" s="195" t="s">
        <v>23</v>
      </c>
      <c r="L336" s="196">
        <v>9.8311276844315135E-2</v>
      </c>
      <c r="M336" s="196">
        <v>0</v>
      </c>
      <c r="N336" s="196">
        <v>0</v>
      </c>
      <c r="O336" s="196">
        <v>0</v>
      </c>
      <c r="P336" s="196">
        <v>0</v>
      </c>
      <c r="Q336" s="196">
        <v>0</v>
      </c>
      <c r="R336" s="197">
        <v>0</v>
      </c>
      <c r="S336" s="198">
        <f t="shared" si="135"/>
        <v>9.8311276844315135E-2</v>
      </c>
      <c r="U336" s="236" t="s">
        <v>66</v>
      </c>
      <c r="V336" s="237">
        <v>9.8311276844315135E-2</v>
      </c>
      <c r="W336" s="237">
        <v>0</v>
      </c>
      <c r="X336" s="237">
        <v>0</v>
      </c>
      <c r="Y336" s="237">
        <v>0</v>
      </c>
      <c r="Z336" s="237">
        <v>0</v>
      </c>
      <c r="AA336" s="237">
        <v>0</v>
      </c>
      <c r="AB336" s="237">
        <v>0</v>
      </c>
      <c r="AC336" s="237">
        <v>0</v>
      </c>
      <c r="AD336" s="237">
        <v>0</v>
      </c>
      <c r="AE336" s="237">
        <v>0</v>
      </c>
      <c r="AF336" s="237">
        <v>0</v>
      </c>
      <c r="AG336" s="237">
        <v>0</v>
      </c>
      <c r="AH336" s="125">
        <v>0</v>
      </c>
      <c r="AI336" s="238">
        <f t="shared" si="136"/>
        <v>9.8311276844315135E-2</v>
      </c>
      <c r="AJ336" s="160" t="str">
        <f t="shared" si="137"/>
        <v/>
      </c>
      <c r="BA336" s="160"/>
      <c r="BR336" s="160"/>
      <c r="CG336" s="160"/>
    </row>
    <row r="337" spans="1:85">
      <c r="A337" s="199" t="s">
        <v>19</v>
      </c>
      <c r="B337" s="200">
        <v>0</v>
      </c>
      <c r="C337" s="200">
        <v>0</v>
      </c>
      <c r="D337" s="200">
        <v>0</v>
      </c>
      <c r="E337" s="200">
        <v>0</v>
      </c>
      <c r="F337" s="362"/>
      <c r="G337" s="200">
        <v>0</v>
      </c>
      <c r="H337" s="201">
        <v>0</v>
      </c>
      <c r="I337" s="202">
        <f t="shared" si="134"/>
        <v>0</v>
      </c>
      <c r="J337" s="168"/>
      <c r="K337" s="203" t="s">
        <v>19</v>
      </c>
      <c r="L337" s="200">
        <v>0</v>
      </c>
      <c r="M337" s="200">
        <v>0</v>
      </c>
      <c r="N337" s="200">
        <v>0</v>
      </c>
      <c r="O337" s="200">
        <v>0</v>
      </c>
      <c r="P337" s="200">
        <v>0</v>
      </c>
      <c r="Q337" s="200">
        <v>0</v>
      </c>
      <c r="R337" s="204">
        <v>0</v>
      </c>
      <c r="S337" s="205">
        <f t="shared" si="135"/>
        <v>0</v>
      </c>
      <c r="U337" s="239" t="s">
        <v>19</v>
      </c>
      <c r="V337" s="240">
        <v>0</v>
      </c>
      <c r="W337" s="240">
        <v>0</v>
      </c>
      <c r="X337" s="240">
        <v>0</v>
      </c>
      <c r="Y337" s="240">
        <v>0</v>
      </c>
      <c r="Z337" s="240">
        <v>0</v>
      </c>
      <c r="AA337" s="240">
        <v>0</v>
      </c>
      <c r="AB337" s="240">
        <v>0</v>
      </c>
      <c r="AC337" s="240">
        <v>0</v>
      </c>
      <c r="AD337" s="241">
        <v>0</v>
      </c>
      <c r="AE337" s="241">
        <v>0</v>
      </c>
      <c r="AF337" s="241">
        <v>0</v>
      </c>
      <c r="AG337" s="241">
        <v>0</v>
      </c>
      <c r="AH337" s="241">
        <v>0</v>
      </c>
      <c r="AI337" s="242">
        <f t="shared" si="136"/>
        <v>0</v>
      </c>
      <c r="AJ337" s="160" t="str">
        <f t="shared" si="137"/>
        <v/>
      </c>
      <c r="BA337" s="160"/>
      <c r="BR337" s="160"/>
      <c r="CG337" s="160"/>
    </row>
    <row r="338" spans="1:85">
      <c r="A338" s="191" t="s">
        <v>20</v>
      </c>
      <c r="B338" s="192">
        <v>0</v>
      </c>
      <c r="C338" s="192">
        <v>0</v>
      </c>
      <c r="D338" s="192">
        <v>0</v>
      </c>
      <c r="E338" s="192">
        <v>0</v>
      </c>
      <c r="F338" s="362"/>
      <c r="G338" s="192">
        <v>0</v>
      </c>
      <c r="H338" s="193">
        <v>0</v>
      </c>
      <c r="I338" s="194">
        <f t="shared" si="134"/>
        <v>0</v>
      </c>
      <c r="J338" s="168"/>
      <c r="K338" s="195" t="s">
        <v>20</v>
      </c>
      <c r="L338" s="196">
        <v>0</v>
      </c>
      <c r="M338" s="196">
        <v>0</v>
      </c>
      <c r="N338" s="196">
        <v>0</v>
      </c>
      <c r="O338" s="196">
        <v>0</v>
      </c>
      <c r="P338" s="196">
        <v>0</v>
      </c>
      <c r="Q338" s="196">
        <v>0</v>
      </c>
      <c r="R338" s="197">
        <v>0</v>
      </c>
      <c r="S338" s="198">
        <f t="shared" si="135"/>
        <v>0</v>
      </c>
      <c r="U338" s="236" t="s">
        <v>20</v>
      </c>
      <c r="V338" s="237">
        <v>0</v>
      </c>
      <c r="W338" s="237">
        <v>0</v>
      </c>
      <c r="X338" s="237">
        <v>0</v>
      </c>
      <c r="Y338" s="237">
        <v>0</v>
      </c>
      <c r="Z338" s="237">
        <v>0</v>
      </c>
      <c r="AA338" s="237">
        <v>0</v>
      </c>
      <c r="AB338" s="237">
        <v>0</v>
      </c>
      <c r="AC338" s="237">
        <v>0</v>
      </c>
      <c r="AD338" s="237">
        <v>0</v>
      </c>
      <c r="AE338" s="237">
        <v>0</v>
      </c>
      <c r="AF338" s="237">
        <v>0</v>
      </c>
      <c r="AG338" s="237">
        <v>0</v>
      </c>
      <c r="AH338" s="125">
        <v>0</v>
      </c>
      <c r="AI338" s="238">
        <f t="shared" si="136"/>
        <v>0</v>
      </c>
      <c r="AJ338" s="160" t="str">
        <f t="shared" si="137"/>
        <v/>
      </c>
      <c r="BA338" s="160"/>
      <c r="BR338" s="160"/>
      <c r="CG338" s="160"/>
    </row>
    <row r="339" spans="1:85" ht="15" thickBot="1">
      <c r="A339" s="206" t="s">
        <v>11</v>
      </c>
      <c r="B339" s="207">
        <v>0</v>
      </c>
      <c r="C339" s="207">
        <v>0</v>
      </c>
      <c r="D339" s="207">
        <v>0</v>
      </c>
      <c r="E339" s="207">
        <v>0</v>
      </c>
      <c r="F339" s="363"/>
      <c r="G339" s="207">
        <v>0</v>
      </c>
      <c r="H339" s="208">
        <v>0</v>
      </c>
      <c r="I339" s="209">
        <f t="shared" si="134"/>
        <v>0</v>
      </c>
      <c r="J339" s="168"/>
      <c r="K339" s="210" t="s">
        <v>11</v>
      </c>
      <c r="L339" s="207">
        <v>0</v>
      </c>
      <c r="M339" s="207">
        <v>0</v>
      </c>
      <c r="N339" s="207">
        <v>0</v>
      </c>
      <c r="O339" s="207">
        <v>0</v>
      </c>
      <c r="P339" s="207">
        <v>0</v>
      </c>
      <c r="Q339" s="207">
        <v>0</v>
      </c>
      <c r="R339" s="211">
        <v>0</v>
      </c>
      <c r="S339" s="212">
        <f t="shared" si="135"/>
        <v>0</v>
      </c>
      <c r="U339" s="239" t="s">
        <v>11</v>
      </c>
      <c r="V339" s="240">
        <v>0</v>
      </c>
      <c r="W339" s="240">
        <v>0</v>
      </c>
      <c r="X339" s="240">
        <v>0</v>
      </c>
      <c r="Y339" s="240">
        <v>0</v>
      </c>
      <c r="Z339" s="240">
        <v>0</v>
      </c>
      <c r="AA339" s="240">
        <v>0</v>
      </c>
      <c r="AB339" s="240">
        <v>0</v>
      </c>
      <c r="AC339" s="240">
        <v>0</v>
      </c>
      <c r="AD339" s="241">
        <v>0</v>
      </c>
      <c r="AE339" s="241">
        <v>0</v>
      </c>
      <c r="AF339" s="241">
        <v>0</v>
      </c>
      <c r="AG339" s="241">
        <v>0</v>
      </c>
      <c r="AH339" s="241">
        <v>0</v>
      </c>
      <c r="AI339" s="242">
        <f t="shared" si="136"/>
        <v>0</v>
      </c>
      <c r="AJ339" s="160" t="str">
        <f t="shared" si="137"/>
        <v/>
      </c>
      <c r="BA339" s="160"/>
      <c r="BR339" s="160"/>
      <c r="CG339" s="160"/>
    </row>
    <row r="340" spans="1:85" ht="15">
      <c r="A340" s="213" t="s">
        <v>26</v>
      </c>
      <c r="B340" s="214">
        <f>SUM(B319:B335)</f>
        <v>17.434350376058649</v>
      </c>
      <c r="C340" s="214">
        <f t="shared" ref="C340:I340" si="138">SUM(C319:C335)</f>
        <v>178.35453419580003</v>
      </c>
      <c r="D340" s="214">
        <f t="shared" si="138"/>
        <v>15.078017984279496</v>
      </c>
      <c r="E340" s="214">
        <f t="shared" si="138"/>
        <v>191.29480922356112</v>
      </c>
      <c r="F340" s="214">
        <f t="shared" si="138"/>
        <v>0</v>
      </c>
      <c r="G340" s="214">
        <f t="shared" si="138"/>
        <v>8.3202459354359064</v>
      </c>
      <c r="H340" s="216">
        <f t="shared" si="138"/>
        <v>0</v>
      </c>
      <c r="I340" s="173">
        <f t="shared" si="138"/>
        <v>410.4819577151352</v>
      </c>
      <c r="J340" s="168"/>
      <c r="K340" s="215" t="s">
        <v>26</v>
      </c>
      <c r="L340" s="214">
        <f>SUM(L319:L335)</f>
        <v>17.434350376058649</v>
      </c>
      <c r="M340" s="214">
        <f t="shared" ref="M340:S340" si="139">SUM(M319:M335)</f>
        <v>178.35453419580003</v>
      </c>
      <c r="N340" s="214">
        <f t="shared" si="139"/>
        <v>15.078017984279496</v>
      </c>
      <c r="O340" s="214">
        <f t="shared" si="139"/>
        <v>191.29480922356112</v>
      </c>
      <c r="P340" s="214">
        <f t="shared" si="139"/>
        <v>7.6375355613746665</v>
      </c>
      <c r="Q340" s="214">
        <f t="shared" si="139"/>
        <v>8.3202459354359064</v>
      </c>
      <c r="R340" s="216">
        <f t="shared" si="139"/>
        <v>0</v>
      </c>
      <c r="S340" s="217">
        <f t="shared" si="139"/>
        <v>418.11949327650984</v>
      </c>
      <c r="T340" s="160" t="str">
        <f>IF(ABS(S340-AI340)&gt;0.01,S340-AI340,"")</f>
        <v/>
      </c>
      <c r="U340" s="243" t="s">
        <v>63</v>
      </c>
      <c r="V340" s="244">
        <f>SUM(V319:V335)</f>
        <v>13.992123745770298</v>
      </c>
      <c r="W340" s="244">
        <f t="shared" ref="W340:AH340" si="140">SUM(W319:W335)</f>
        <v>3.4422266302883511</v>
      </c>
      <c r="X340" s="244">
        <f t="shared" si="140"/>
        <v>8.3202459354359064</v>
      </c>
      <c r="Y340" s="244">
        <f t="shared" si="140"/>
        <v>178.35453419580003</v>
      </c>
      <c r="Z340" s="244">
        <f t="shared" si="140"/>
        <v>14.447489433194173</v>
      </c>
      <c r="AA340" s="244">
        <f t="shared" si="140"/>
        <v>183.70116871440658</v>
      </c>
      <c r="AB340" s="244">
        <f t="shared" si="140"/>
        <v>7.6375355613746665</v>
      </c>
      <c r="AC340" s="244">
        <f t="shared" si="140"/>
        <v>8.224169060239829</v>
      </c>
      <c r="AD340" s="245">
        <f t="shared" si="140"/>
        <v>0</v>
      </c>
      <c r="AE340" s="245">
        <f t="shared" si="140"/>
        <v>0</v>
      </c>
      <c r="AF340" s="245">
        <f t="shared" si="140"/>
        <v>0</v>
      </c>
      <c r="AG340" s="245">
        <f t="shared" si="140"/>
        <v>0.63052855108532424</v>
      </c>
      <c r="AH340" s="245">
        <f t="shared" si="140"/>
        <v>7.5936405091545041</v>
      </c>
      <c r="AI340" s="246">
        <f>SUM(V340:AC340)</f>
        <v>418.11949327650979</v>
      </c>
      <c r="AJ340" s="160" t="str">
        <f t="shared" si="137"/>
        <v/>
      </c>
      <c r="BA340" s="160"/>
      <c r="BR340" s="160"/>
      <c r="CG340" s="160"/>
    </row>
    <row r="341" spans="1:85" s="23" customFormat="1" ht="15" thickBot="1">
      <c r="A341" s="30" t="s">
        <v>88</v>
      </c>
      <c r="B341" s="47">
        <f>IF($I340=0,"-",B340/$I340)</f>
        <v>4.2472878645150286E-2</v>
      </c>
      <c r="C341" s="47">
        <f t="shared" ref="C341:H341" si="141">IF($I340=0,"-",C340/$I340)</f>
        <v>0.43450030103289916</v>
      </c>
      <c r="D341" s="47">
        <f t="shared" si="141"/>
        <v>3.6732474353338776E-2</v>
      </c>
      <c r="E341" s="47">
        <f t="shared" si="141"/>
        <v>0.46602489007888431</v>
      </c>
      <c r="F341" s="47">
        <f t="shared" si="141"/>
        <v>0</v>
      </c>
      <c r="G341" s="47">
        <f t="shared" si="141"/>
        <v>2.0269455889727464E-2</v>
      </c>
      <c r="H341" s="70">
        <f t="shared" si="141"/>
        <v>0</v>
      </c>
      <c r="I341" s="48">
        <f>SUM(B341:H341)</f>
        <v>1</v>
      </c>
      <c r="J341" s="160"/>
      <c r="K341" s="81" t="s">
        <v>88</v>
      </c>
      <c r="L341" s="98">
        <f t="shared" ref="L341:R341" si="142">IF($S340=0,"-",L340/$S340)</f>
        <v>4.169705229344331E-2</v>
      </c>
      <c r="M341" s="98">
        <f t="shared" si="142"/>
        <v>0.42656354717681388</v>
      </c>
      <c r="N341" s="98">
        <f t="shared" si="142"/>
        <v>3.606150449031597E-2</v>
      </c>
      <c r="O341" s="98">
        <f t="shared" si="142"/>
        <v>0.45751229564667645</v>
      </c>
      <c r="P341" s="98">
        <f t="shared" si="142"/>
        <v>1.8266394378134935E-2</v>
      </c>
      <c r="Q341" s="98">
        <f t="shared" si="142"/>
        <v>1.9899206014615492E-2</v>
      </c>
      <c r="R341" s="99">
        <f t="shared" si="142"/>
        <v>0</v>
      </c>
      <c r="S341" s="100">
        <f>SUM(L341:R341)</f>
        <v>1</v>
      </c>
      <c r="U341" s="110" t="s">
        <v>88</v>
      </c>
      <c r="V341" s="133">
        <f>+V340/$AI340</f>
        <v>3.3464413811764238E-2</v>
      </c>
      <c r="W341" s="133">
        <f t="shared" ref="W341:AH341" si="143">+W340/$AI340</f>
        <v>8.232638481679079E-3</v>
      </c>
      <c r="X341" s="133">
        <f t="shared" si="143"/>
        <v>1.9899206014615495E-2</v>
      </c>
      <c r="Y341" s="133">
        <f t="shared" si="143"/>
        <v>0.42656354717681394</v>
      </c>
      <c r="Z341" s="133">
        <f t="shared" si="143"/>
        <v>3.4553494074096643E-2</v>
      </c>
      <c r="AA341" s="133">
        <f t="shared" si="143"/>
        <v>0.43935088334406297</v>
      </c>
      <c r="AB341" s="133">
        <f t="shared" si="143"/>
        <v>1.8266394378134935E-2</v>
      </c>
      <c r="AC341" s="133">
        <f t="shared" si="143"/>
        <v>1.9669422718832773E-2</v>
      </c>
      <c r="AD341" s="133">
        <f t="shared" si="143"/>
        <v>0</v>
      </c>
      <c r="AE341" s="133">
        <f t="shared" si="143"/>
        <v>0</v>
      </c>
      <c r="AF341" s="133">
        <f t="shared" si="143"/>
        <v>0</v>
      </c>
      <c r="AG341" s="133">
        <f t="shared" si="143"/>
        <v>1.5080104162193285E-3</v>
      </c>
      <c r="AH341" s="133">
        <f t="shared" si="143"/>
        <v>1.8161412302613443E-2</v>
      </c>
      <c r="AI341" s="134">
        <f>SUM(V341:AC341)</f>
        <v>1</v>
      </c>
      <c r="AJ341" s="23" t="str">
        <f t="shared" si="137"/>
        <v/>
      </c>
    </row>
    <row r="342" spans="1:85" ht="15" thickBot="1">
      <c r="A342" s="247"/>
      <c r="B342" s="247"/>
      <c r="C342" s="247"/>
      <c r="D342" s="247"/>
      <c r="E342" s="247"/>
      <c r="F342" s="247"/>
      <c r="G342" s="247"/>
      <c r="H342" s="247"/>
      <c r="I342" s="247"/>
      <c r="K342" s="247"/>
      <c r="L342" s="247"/>
      <c r="M342" s="247"/>
      <c r="N342" s="247"/>
      <c r="O342" s="247"/>
      <c r="P342" s="247"/>
      <c r="Q342" s="247"/>
      <c r="R342" s="247"/>
      <c r="S342" s="247"/>
      <c r="AI342" s="168"/>
      <c r="BA342" s="160"/>
      <c r="BR342" s="160"/>
      <c r="CG342" s="160"/>
    </row>
    <row r="343" spans="1:85" ht="28.5">
      <c r="A343" s="312" t="s">
        <v>40</v>
      </c>
      <c r="B343" s="164" t="s">
        <v>0</v>
      </c>
      <c r="C343" s="164" t="s">
        <v>1</v>
      </c>
      <c r="D343" s="164" t="s">
        <v>2</v>
      </c>
      <c r="E343" s="164" t="s">
        <v>3</v>
      </c>
      <c r="F343" s="164" t="s">
        <v>27</v>
      </c>
      <c r="G343" s="164" t="s">
        <v>4</v>
      </c>
      <c r="H343" s="164" t="s">
        <v>5</v>
      </c>
      <c r="I343" s="165" t="s">
        <v>6</v>
      </c>
      <c r="K343" s="314" t="s">
        <v>40</v>
      </c>
      <c r="L343" s="166" t="s">
        <v>0</v>
      </c>
      <c r="M343" s="166" t="s">
        <v>1</v>
      </c>
      <c r="N343" s="166" t="s">
        <v>2</v>
      </c>
      <c r="O343" s="166" t="s">
        <v>3</v>
      </c>
      <c r="P343" s="166" t="s">
        <v>27</v>
      </c>
      <c r="Q343" s="166" t="s">
        <v>4</v>
      </c>
      <c r="R343" s="166" t="s">
        <v>5</v>
      </c>
      <c r="S343" s="167" t="s">
        <v>6</v>
      </c>
      <c r="U343" s="316" t="s">
        <v>40</v>
      </c>
      <c r="V343" s="219" t="s">
        <v>74</v>
      </c>
      <c r="W343" s="219" t="s">
        <v>75</v>
      </c>
      <c r="X343" s="219" t="s">
        <v>4</v>
      </c>
      <c r="Y343" s="219" t="s">
        <v>1</v>
      </c>
      <c r="Z343" s="219" t="s">
        <v>2</v>
      </c>
      <c r="AA343" s="219" t="s">
        <v>3</v>
      </c>
      <c r="AB343" s="219" t="s">
        <v>55</v>
      </c>
      <c r="AC343" s="219" t="s">
        <v>68</v>
      </c>
      <c r="AD343" s="220" t="s">
        <v>76</v>
      </c>
      <c r="AE343" s="220" t="s">
        <v>83</v>
      </c>
      <c r="AF343" s="220" t="s">
        <v>77</v>
      </c>
      <c r="AG343" s="220" t="s">
        <v>84</v>
      </c>
      <c r="AH343" s="220" t="s">
        <v>85</v>
      </c>
      <c r="AI343" s="221" t="s">
        <v>63</v>
      </c>
      <c r="BA343" s="160"/>
      <c r="BR343" s="160"/>
      <c r="CG343" s="160"/>
    </row>
    <row r="344" spans="1:85" ht="15">
      <c r="A344" s="313" t="s">
        <v>40</v>
      </c>
      <c r="B344" s="318" t="s">
        <v>69</v>
      </c>
      <c r="C344" s="319"/>
      <c r="D344" s="319"/>
      <c r="E344" s="319"/>
      <c r="F344" s="319"/>
      <c r="G344" s="319"/>
      <c r="H344" s="319"/>
      <c r="I344" s="320"/>
      <c r="K344" s="315" t="s">
        <v>40</v>
      </c>
      <c r="L344" s="321" t="s">
        <v>69</v>
      </c>
      <c r="M344" s="322"/>
      <c r="N344" s="322"/>
      <c r="O344" s="322"/>
      <c r="P344" s="322"/>
      <c r="Q344" s="322"/>
      <c r="R344" s="322"/>
      <c r="S344" s="323"/>
      <c r="U344" s="317" t="s">
        <v>40</v>
      </c>
      <c r="V344" s="324" t="s">
        <v>69</v>
      </c>
      <c r="W344" s="324"/>
      <c r="X344" s="324"/>
      <c r="Y344" s="324"/>
      <c r="Z344" s="324"/>
      <c r="AA344" s="324"/>
      <c r="AB344" s="324"/>
      <c r="AC344" s="324"/>
      <c r="AD344" s="324"/>
      <c r="AE344" s="324"/>
      <c r="AF344" s="324"/>
      <c r="AG344" s="324"/>
      <c r="AH344" s="324"/>
      <c r="AI344" s="325"/>
      <c r="BA344" s="160"/>
      <c r="BR344" s="160"/>
      <c r="CG344" s="160"/>
    </row>
    <row r="345" spans="1:85" ht="15">
      <c r="A345" s="170" t="s">
        <v>7</v>
      </c>
      <c r="B345" s="171">
        <v>0</v>
      </c>
      <c r="C345" s="171">
        <v>0</v>
      </c>
      <c r="D345" s="171">
        <v>0</v>
      </c>
      <c r="E345" s="171">
        <v>0</v>
      </c>
      <c r="F345" s="361"/>
      <c r="G345" s="171">
        <v>0</v>
      </c>
      <c r="H345" s="172">
        <v>0</v>
      </c>
      <c r="I345" s="173">
        <f>SUM(B345:H345)</f>
        <v>0</v>
      </c>
      <c r="J345" s="168"/>
      <c r="K345" s="222" t="s">
        <v>7</v>
      </c>
      <c r="L345" s="171">
        <v>0</v>
      </c>
      <c r="M345" s="171">
        <v>0</v>
      </c>
      <c r="N345" s="171">
        <v>0</v>
      </c>
      <c r="O345" s="171">
        <v>0</v>
      </c>
      <c r="P345" s="171">
        <v>0</v>
      </c>
      <c r="Q345" s="171">
        <v>0</v>
      </c>
      <c r="R345" s="223">
        <v>0</v>
      </c>
      <c r="S345" s="224">
        <f>SUM(L345:R345)</f>
        <v>0</v>
      </c>
      <c r="U345" s="225" t="s">
        <v>7</v>
      </c>
      <c r="V345" s="226">
        <v>0</v>
      </c>
      <c r="W345" s="226">
        <v>0</v>
      </c>
      <c r="X345" s="226">
        <v>0</v>
      </c>
      <c r="Y345" s="226">
        <v>0</v>
      </c>
      <c r="Z345" s="226">
        <v>0</v>
      </c>
      <c r="AA345" s="226">
        <v>0</v>
      </c>
      <c r="AB345" s="226">
        <v>0</v>
      </c>
      <c r="AC345" s="227">
        <v>0</v>
      </c>
      <c r="AD345" s="228">
        <v>0</v>
      </c>
      <c r="AE345" s="228">
        <v>0</v>
      </c>
      <c r="AF345" s="228">
        <v>0</v>
      </c>
      <c r="AG345" s="228">
        <v>0</v>
      </c>
      <c r="AH345" s="228">
        <v>0</v>
      </c>
      <c r="AI345" s="229">
        <f>SUM(V345:AC345)</f>
        <v>0</v>
      </c>
      <c r="AJ345" s="160" t="str">
        <f>IF(ABS(S345-AI345)&gt;0.001,S345-AI345,"")</f>
        <v/>
      </c>
      <c r="BA345" s="160"/>
      <c r="BR345" s="160"/>
      <c r="CG345" s="160"/>
    </row>
    <row r="346" spans="1:85" ht="15">
      <c r="A346" s="178" t="s">
        <v>8</v>
      </c>
      <c r="B346" s="179">
        <v>0</v>
      </c>
      <c r="C346" s="179">
        <v>0</v>
      </c>
      <c r="D346" s="179">
        <v>0</v>
      </c>
      <c r="E346" s="179">
        <v>0</v>
      </c>
      <c r="F346" s="362"/>
      <c r="G346" s="179">
        <v>0</v>
      </c>
      <c r="H346" s="180">
        <v>0</v>
      </c>
      <c r="I346" s="181">
        <f t="shared" ref="I346:I365" si="144">SUM(B346:H346)</f>
        <v>0</v>
      </c>
      <c r="J346" s="168"/>
      <c r="K346" s="182" t="s">
        <v>8</v>
      </c>
      <c r="L346" s="183">
        <v>0</v>
      </c>
      <c r="M346" s="183">
        <v>0</v>
      </c>
      <c r="N346" s="183">
        <v>0</v>
      </c>
      <c r="O346" s="183">
        <v>0</v>
      </c>
      <c r="P346" s="183">
        <v>0</v>
      </c>
      <c r="Q346" s="183">
        <v>0</v>
      </c>
      <c r="R346" s="184">
        <v>0</v>
      </c>
      <c r="S346" s="185">
        <f t="shared" ref="S346:S365" si="145">SUM(L346:R346)</f>
        <v>0</v>
      </c>
      <c r="U346" s="230" t="s">
        <v>8</v>
      </c>
      <c r="V346" s="231">
        <v>0</v>
      </c>
      <c r="W346" s="231">
        <v>0</v>
      </c>
      <c r="X346" s="231">
        <v>0</v>
      </c>
      <c r="Y346" s="231">
        <v>0</v>
      </c>
      <c r="Z346" s="231">
        <v>0</v>
      </c>
      <c r="AA346" s="231">
        <v>0</v>
      </c>
      <c r="AB346" s="231">
        <v>0</v>
      </c>
      <c r="AC346" s="232">
        <v>0</v>
      </c>
      <c r="AD346" s="231">
        <v>0</v>
      </c>
      <c r="AE346" s="231">
        <v>0</v>
      </c>
      <c r="AF346" s="231">
        <v>0</v>
      </c>
      <c r="AG346" s="231">
        <v>0</v>
      </c>
      <c r="AH346" s="231">
        <v>0</v>
      </c>
      <c r="AI346" s="233">
        <f t="shared" ref="AI346:AI365" si="146">SUM(V346:AC346)</f>
        <v>0</v>
      </c>
      <c r="AJ346" s="160" t="str">
        <f t="shared" ref="AJ346:AJ367" si="147">IF(ABS(S346-AI346)&gt;0.001,S346-AI346,"")</f>
        <v/>
      </c>
      <c r="BA346" s="160"/>
      <c r="BR346" s="160"/>
      <c r="CG346" s="160"/>
    </row>
    <row r="347" spans="1:85" ht="15">
      <c r="A347" s="186" t="s">
        <v>10</v>
      </c>
      <c r="B347" s="175">
        <v>0</v>
      </c>
      <c r="C347" s="175">
        <v>0</v>
      </c>
      <c r="D347" s="175">
        <v>0</v>
      </c>
      <c r="E347" s="175">
        <v>0</v>
      </c>
      <c r="F347" s="362"/>
      <c r="G347" s="175">
        <v>0</v>
      </c>
      <c r="H347" s="187">
        <v>0</v>
      </c>
      <c r="I347" s="173">
        <f t="shared" si="144"/>
        <v>0</v>
      </c>
      <c r="J347" s="168"/>
      <c r="K347" s="188" t="s">
        <v>10</v>
      </c>
      <c r="L347" s="175">
        <v>0</v>
      </c>
      <c r="M347" s="175">
        <v>0</v>
      </c>
      <c r="N347" s="175">
        <v>0</v>
      </c>
      <c r="O347" s="175">
        <v>0</v>
      </c>
      <c r="P347" s="175">
        <v>0</v>
      </c>
      <c r="Q347" s="175">
        <v>0</v>
      </c>
      <c r="R347" s="176">
        <v>0</v>
      </c>
      <c r="S347" s="177">
        <f t="shared" si="145"/>
        <v>0</v>
      </c>
      <c r="U347" s="234" t="s">
        <v>10</v>
      </c>
      <c r="V347" s="226">
        <v>0</v>
      </c>
      <c r="W347" s="226">
        <v>0</v>
      </c>
      <c r="X347" s="226">
        <v>0</v>
      </c>
      <c r="Y347" s="226">
        <v>0</v>
      </c>
      <c r="Z347" s="226">
        <v>0</v>
      </c>
      <c r="AA347" s="226">
        <v>0</v>
      </c>
      <c r="AB347" s="226">
        <v>0</v>
      </c>
      <c r="AC347" s="227">
        <v>0</v>
      </c>
      <c r="AD347" s="228">
        <v>0</v>
      </c>
      <c r="AE347" s="228">
        <v>0</v>
      </c>
      <c r="AF347" s="228">
        <v>0</v>
      </c>
      <c r="AG347" s="228">
        <v>0</v>
      </c>
      <c r="AH347" s="228">
        <v>0</v>
      </c>
      <c r="AI347" s="229">
        <f t="shared" si="146"/>
        <v>0</v>
      </c>
      <c r="AJ347" s="160" t="str">
        <f t="shared" si="147"/>
        <v/>
      </c>
      <c r="BA347" s="160"/>
      <c r="BR347" s="160"/>
      <c r="CG347" s="160"/>
    </row>
    <row r="348" spans="1:85" ht="15">
      <c r="A348" s="178" t="s">
        <v>56</v>
      </c>
      <c r="B348" s="179">
        <v>0</v>
      </c>
      <c r="C348" s="179">
        <v>0</v>
      </c>
      <c r="D348" s="179">
        <v>0</v>
      </c>
      <c r="E348" s="179">
        <v>0</v>
      </c>
      <c r="F348" s="362"/>
      <c r="G348" s="179">
        <v>0</v>
      </c>
      <c r="H348" s="180">
        <v>0</v>
      </c>
      <c r="I348" s="181">
        <f t="shared" si="144"/>
        <v>0</v>
      </c>
      <c r="J348" s="168"/>
      <c r="K348" s="182" t="s">
        <v>56</v>
      </c>
      <c r="L348" s="183">
        <v>0</v>
      </c>
      <c r="M348" s="183">
        <v>0</v>
      </c>
      <c r="N348" s="183">
        <v>0</v>
      </c>
      <c r="O348" s="183">
        <v>0</v>
      </c>
      <c r="P348" s="183">
        <v>0</v>
      </c>
      <c r="Q348" s="183">
        <v>0</v>
      </c>
      <c r="R348" s="184">
        <v>0</v>
      </c>
      <c r="S348" s="185">
        <f t="shared" si="145"/>
        <v>0</v>
      </c>
      <c r="U348" s="230" t="s">
        <v>56</v>
      </c>
      <c r="V348" s="231">
        <v>0</v>
      </c>
      <c r="W348" s="231">
        <v>0</v>
      </c>
      <c r="X348" s="231">
        <v>0</v>
      </c>
      <c r="Y348" s="231">
        <v>0</v>
      </c>
      <c r="Z348" s="231">
        <v>0</v>
      </c>
      <c r="AA348" s="231">
        <v>0</v>
      </c>
      <c r="AB348" s="231">
        <v>0</v>
      </c>
      <c r="AC348" s="232">
        <v>0</v>
      </c>
      <c r="AD348" s="231">
        <v>0</v>
      </c>
      <c r="AE348" s="231">
        <v>0</v>
      </c>
      <c r="AF348" s="231">
        <v>0</v>
      </c>
      <c r="AG348" s="231">
        <v>0</v>
      </c>
      <c r="AH348" s="231">
        <v>0</v>
      </c>
      <c r="AI348" s="233">
        <f t="shared" si="146"/>
        <v>0</v>
      </c>
      <c r="AJ348" s="160" t="str">
        <f t="shared" si="147"/>
        <v/>
      </c>
      <c r="BA348" s="160"/>
      <c r="BR348" s="160"/>
      <c r="CG348" s="160"/>
    </row>
    <row r="349" spans="1:85" ht="15">
      <c r="A349" s="186" t="s">
        <v>16</v>
      </c>
      <c r="B349" s="175">
        <v>9.8343936635443469E-2</v>
      </c>
      <c r="C349" s="175">
        <v>0</v>
      </c>
      <c r="D349" s="175">
        <v>1.1801272396253198E-2</v>
      </c>
      <c r="E349" s="175">
        <v>0</v>
      </c>
      <c r="F349" s="362"/>
      <c r="G349" s="175">
        <v>0</v>
      </c>
      <c r="H349" s="187">
        <v>0</v>
      </c>
      <c r="I349" s="173">
        <f t="shared" si="144"/>
        <v>0.11014520903169667</v>
      </c>
      <c r="J349" s="168"/>
      <c r="K349" s="188" t="s">
        <v>16</v>
      </c>
      <c r="L349" s="175">
        <v>9.8343936635443469E-2</v>
      </c>
      <c r="M349" s="175">
        <v>0</v>
      </c>
      <c r="N349" s="175">
        <v>1.1801272396253198E-2</v>
      </c>
      <c r="O349" s="175">
        <v>0</v>
      </c>
      <c r="P349" s="175">
        <v>0</v>
      </c>
      <c r="Q349" s="175">
        <v>0</v>
      </c>
      <c r="R349" s="176">
        <v>0</v>
      </c>
      <c r="S349" s="177">
        <f t="shared" si="145"/>
        <v>0.11014520903169667</v>
      </c>
      <c r="U349" s="234" t="s">
        <v>16</v>
      </c>
      <c r="V349" s="226">
        <v>9.8343936635443469E-2</v>
      </c>
      <c r="W349" s="226">
        <v>0</v>
      </c>
      <c r="X349" s="226">
        <v>0</v>
      </c>
      <c r="Y349" s="226">
        <v>0</v>
      </c>
      <c r="Z349" s="226">
        <v>1.1801272396253198E-2</v>
      </c>
      <c r="AA349" s="226">
        <v>0</v>
      </c>
      <c r="AB349" s="226">
        <v>0</v>
      </c>
      <c r="AC349" s="227">
        <v>0</v>
      </c>
      <c r="AD349" s="228">
        <v>0</v>
      </c>
      <c r="AE349" s="228">
        <v>0</v>
      </c>
      <c r="AF349" s="228">
        <v>0</v>
      </c>
      <c r="AG349" s="228">
        <v>0</v>
      </c>
      <c r="AH349" s="228">
        <v>0</v>
      </c>
      <c r="AI349" s="229">
        <f t="shared" si="146"/>
        <v>0.11014520903169667</v>
      </c>
      <c r="AJ349" s="160" t="str">
        <f t="shared" si="147"/>
        <v/>
      </c>
      <c r="BA349" s="160"/>
      <c r="BR349" s="160"/>
      <c r="CG349" s="160"/>
    </row>
    <row r="350" spans="1:85" ht="15">
      <c r="A350" s="178" t="s">
        <v>15</v>
      </c>
      <c r="B350" s="179">
        <v>1.1613220882267729E-3</v>
      </c>
      <c r="C350" s="179">
        <v>0</v>
      </c>
      <c r="D350" s="179">
        <v>1.3935865058721254E-4</v>
      </c>
      <c r="E350" s="179">
        <v>0</v>
      </c>
      <c r="F350" s="362"/>
      <c r="G350" s="179">
        <v>0</v>
      </c>
      <c r="H350" s="180">
        <v>0</v>
      </c>
      <c r="I350" s="181">
        <f t="shared" si="144"/>
        <v>1.3006807388139855E-3</v>
      </c>
      <c r="J350" s="168"/>
      <c r="K350" s="182" t="s">
        <v>15</v>
      </c>
      <c r="L350" s="183">
        <v>1.1613220882267729E-3</v>
      </c>
      <c r="M350" s="183">
        <v>0</v>
      </c>
      <c r="N350" s="183">
        <v>1.3935865058721254E-4</v>
      </c>
      <c r="O350" s="183">
        <v>0</v>
      </c>
      <c r="P350" s="183">
        <v>0</v>
      </c>
      <c r="Q350" s="183">
        <v>0</v>
      </c>
      <c r="R350" s="184">
        <v>0</v>
      </c>
      <c r="S350" s="185">
        <f t="shared" si="145"/>
        <v>1.3006807388139855E-3</v>
      </c>
      <c r="U350" s="230" t="s">
        <v>57</v>
      </c>
      <c r="V350" s="231">
        <v>1.1613220882267729E-3</v>
      </c>
      <c r="W350" s="231">
        <v>0</v>
      </c>
      <c r="X350" s="231">
        <v>0</v>
      </c>
      <c r="Y350" s="231">
        <v>0</v>
      </c>
      <c r="Z350" s="231">
        <v>1.3935865058721254E-4</v>
      </c>
      <c r="AA350" s="231">
        <v>0</v>
      </c>
      <c r="AB350" s="231">
        <v>0</v>
      </c>
      <c r="AC350" s="232">
        <v>0</v>
      </c>
      <c r="AD350" s="231">
        <v>0</v>
      </c>
      <c r="AE350" s="231">
        <v>0</v>
      </c>
      <c r="AF350" s="231">
        <v>0</v>
      </c>
      <c r="AG350" s="231">
        <v>0</v>
      </c>
      <c r="AH350" s="231">
        <v>0</v>
      </c>
      <c r="AI350" s="233">
        <f t="shared" si="146"/>
        <v>1.3006807388139855E-3</v>
      </c>
      <c r="AJ350" s="160" t="str">
        <f t="shared" si="147"/>
        <v/>
      </c>
      <c r="BA350" s="160"/>
      <c r="BR350" s="160"/>
      <c r="CG350" s="160"/>
    </row>
    <row r="351" spans="1:85" ht="15">
      <c r="A351" s="186" t="s">
        <v>58</v>
      </c>
      <c r="B351" s="175">
        <v>0</v>
      </c>
      <c r="C351" s="175">
        <v>0</v>
      </c>
      <c r="D351" s="175">
        <v>0</v>
      </c>
      <c r="E351" s="175">
        <v>4.4655388665688668E-2</v>
      </c>
      <c r="F351" s="362"/>
      <c r="G351" s="175">
        <v>0</v>
      </c>
      <c r="H351" s="187">
        <v>0</v>
      </c>
      <c r="I351" s="173">
        <f t="shared" si="144"/>
        <v>4.4655388665688668E-2</v>
      </c>
      <c r="J351" s="168"/>
      <c r="K351" s="188" t="s">
        <v>58</v>
      </c>
      <c r="L351" s="175">
        <v>0</v>
      </c>
      <c r="M351" s="175">
        <v>0</v>
      </c>
      <c r="N351" s="175">
        <v>0</v>
      </c>
      <c r="O351" s="175">
        <v>4.4655388665688668E-2</v>
      </c>
      <c r="P351" s="175">
        <v>0.50263537769238165</v>
      </c>
      <c r="Q351" s="175">
        <v>0</v>
      </c>
      <c r="R351" s="176">
        <v>0</v>
      </c>
      <c r="S351" s="177">
        <f t="shared" si="145"/>
        <v>0.54729076635807028</v>
      </c>
      <c r="U351" s="234" t="s">
        <v>58</v>
      </c>
      <c r="V351" s="226">
        <v>0</v>
      </c>
      <c r="W351" s="226">
        <v>0</v>
      </c>
      <c r="X351" s="226">
        <v>0</v>
      </c>
      <c r="Y351" s="226">
        <v>0</v>
      </c>
      <c r="Z351" s="226">
        <v>0</v>
      </c>
      <c r="AA351" s="226">
        <v>3.659729809919274E-3</v>
      </c>
      <c r="AB351" s="226">
        <v>0.50263537769238165</v>
      </c>
      <c r="AC351" s="227">
        <v>4.0995658855769397E-2</v>
      </c>
      <c r="AD351" s="226">
        <v>0</v>
      </c>
      <c r="AE351" s="226">
        <v>0</v>
      </c>
      <c r="AF351" s="226">
        <v>0</v>
      </c>
      <c r="AG351" s="226">
        <v>0</v>
      </c>
      <c r="AH351" s="226">
        <v>4.0995658855769397E-2</v>
      </c>
      <c r="AI351" s="229">
        <f t="shared" si="146"/>
        <v>0.54729076635807028</v>
      </c>
      <c r="AJ351" s="160" t="str">
        <f t="shared" si="147"/>
        <v/>
      </c>
      <c r="BA351" s="160"/>
      <c r="BR351" s="160"/>
      <c r="CG351" s="160"/>
    </row>
    <row r="352" spans="1:85" ht="15">
      <c r="A352" s="178" t="s">
        <v>12</v>
      </c>
      <c r="B352" s="179">
        <v>0</v>
      </c>
      <c r="C352" s="179">
        <v>0</v>
      </c>
      <c r="D352" s="179">
        <v>0</v>
      </c>
      <c r="E352" s="179">
        <v>0</v>
      </c>
      <c r="F352" s="362"/>
      <c r="G352" s="179">
        <v>0</v>
      </c>
      <c r="H352" s="180">
        <v>0</v>
      </c>
      <c r="I352" s="181">
        <f t="shared" si="144"/>
        <v>0</v>
      </c>
      <c r="J352" s="168"/>
      <c r="K352" s="182" t="s">
        <v>12</v>
      </c>
      <c r="L352" s="183">
        <v>0</v>
      </c>
      <c r="M352" s="183">
        <v>0</v>
      </c>
      <c r="N352" s="183">
        <v>0</v>
      </c>
      <c r="O352" s="183">
        <v>0</v>
      </c>
      <c r="P352" s="183">
        <v>7.5892946732210578E-3</v>
      </c>
      <c r="Q352" s="183">
        <v>0</v>
      </c>
      <c r="R352" s="184">
        <v>0</v>
      </c>
      <c r="S352" s="185">
        <f t="shared" si="145"/>
        <v>7.5892946732210578E-3</v>
      </c>
      <c r="U352" s="230" t="s">
        <v>12</v>
      </c>
      <c r="V352" s="231">
        <v>0</v>
      </c>
      <c r="W352" s="231">
        <v>0</v>
      </c>
      <c r="X352" s="231">
        <v>0</v>
      </c>
      <c r="Y352" s="231">
        <v>0</v>
      </c>
      <c r="Z352" s="231">
        <v>0</v>
      </c>
      <c r="AA352" s="231">
        <v>0</v>
      </c>
      <c r="AB352" s="231">
        <v>7.5892946732210578E-3</v>
      </c>
      <c r="AC352" s="232">
        <v>0</v>
      </c>
      <c r="AD352" s="231">
        <v>0</v>
      </c>
      <c r="AE352" s="231">
        <v>0</v>
      </c>
      <c r="AF352" s="231">
        <v>0</v>
      </c>
      <c r="AG352" s="231">
        <v>0</v>
      </c>
      <c r="AH352" s="231">
        <v>0</v>
      </c>
      <c r="AI352" s="233">
        <f t="shared" si="146"/>
        <v>7.5892946732210578E-3</v>
      </c>
      <c r="AJ352" s="160" t="str">
        <f t="shared" si="147"/>
        <v/>
      </c>
      <c r="BA352" s="160"/>
      <c r="BR352" s="160"/>
      <c r="CG352" s="160"/>
    </row>
    <row r="353" spans="1:85" ht="15">
      <c r="A353" s="186" t="s">
        <v>59</v>
      </c>
      <c r="B353" s="175">
        <v>0</v>
      </c>
      <c r="C353" s="175">
        <v>0</v>
      </c>
      <c r="D353" s="175">
        <v>0</v>
      </c>
      <c r="E353" s="175">
        <v>0</v>
      </c>
      <c r="F353" s="362"/>
      <c r="G353" s="175">
        <v>0</v>
      </c>
      <c r="H353" s="187">
        <v>0</v>
      </c>
      <c r="I353" s="173">
        <f t="shared" si="144"/>
        <v>0</v>
      </c>
      <c r="J353" s="168"/>
      <c r="K353" s="188" t="s">
        <v>59</v>
      </c>
      <c r="L353" s="175">
        <v>0</v>
      </c>
      <c r="M353" s="175">
        <v>0</v>
      </c>
      <c r="N353" s="175">
        <v>0</v>
      </c>
      <c r="O353" s="175">
        <v>0</v>
      </c>
      <c r="P353" s="175">
        <v>0</v>
      </c>
      <c r="Q353" s="175">
        <v>0</v>
      </c>
      <c r="R353" s="176">
        <v>0</v>
      </c>
      <c r="S353" s="177">
        <f t="shared" si="145"/>
        <v>0</v>
      </c>
      <c r="U353" s="234" t="s">
        <v>59</v>
      </c>
      <c r="V353" s="226">
        <v>0</v>
      </c>
      <c r="W353" s="226">
        <v>0</v>
      </c>
      <c r="X353" s="226">
        <v>0</v>
      </c>
      <c r="Y353" s="226">
        <v>0</v>
      </c>
      <c r="Z353" s="226">
        <v>0</v>
      </c>
      <c r="AA353" s="226">
        <v>0</v>
      </c>
      <c r="AB353" s="226">
        <v>0</v>
      </c>
      <c r="AC353" s="227">
        <v>0</v>
      </c>
      <c r="AD353" s="226">
        <v>0</v>
      </c>
      <c r="AE353" s="226">
        <v>0</v>
      </c>
      <c r="AF353" s="226">
        <v>0</v>
      </c>
      <c r="AG353" s="226">
        <v>0</v>
      </c>
      <c r="AH353" s="226">
        <v>0</v>
      </c>
      <c r="AI353" s="229">
        <f t="shared" si="146"/>
        <v>0</v>
      </c>
      <c r="AJ353" s="160" t="str">
        <f t="shared" si="147"/>
        <v/>
      </c>
      <c r="BA353" s="160"/>
      <c r="BR353" s="160"/>
      <c r="CG353" s="160"/>
    </row>
    <row r="354" spans="1:85" ht="15">
      <c r="A354" s="178" t="s">
        <v>17</v>
      </c>
      <c r="B354" s="179">
        <v>0</v>
      </c>
      <c r="C354" s="179">
        <v>0</v>
      </c>
      <c r="D354" s="179">
        <v>0</v>
      </c>
      <c r="E354" s="179">
        <v>1.6979472347306075E-2</v>
      </c>
      <c r="F354" s="362"/>
      <c r="G354" s="179">
        <v>0</v>
      </c>
      <c r="H354" s="180">
        <v>0</v>
      </c>
      <c r="I354" s="181">
        <f t="shared" si="144"/>
        <v>1.6979472347306075E-2</v>
      </c>
      <c r="J354" s="168"/>
      <c r="K354" s="182" t="s">
        <v>17</v>
      </c>
      <c r="L354" s="183">
        <v>0</v>
      </c>
      <c r="M354" s="183">
        <v>0</v>
      </c>
      <c r="N354" s="183">
        <v>0</v>
      </c>
      <c r="O354" s="183">
        <v>1.6979472347306075E-2</v>
      </c>
      <c r="P354" s="183">
        <v>0</v>
      </c>
      <c r="Q354" s="183">
        <v>0</v>
      </c>
      <c r="R354" s="184">
        <v>0</v>
      </c>
      <c r="S354" s="185">
        <f t="shared" si="145"/>
        <v>1.6979472347306075E-2</v>
      </c>
      <c r="U354" s="230" t="s">
        <v>17</v>
      </c>
      <c r="V354" s="231">
        <v>0</v>
      </c>
      <c r="W354" s="231">
        <v>0</v>
      </c>
      <c r="X354" s="231">
        <v>0</v>
      </c>
      <c r="Y354" s="231">
        <v>0</v>
      </c>
      <c r="Z354" s="231">
        <v>0</v>
      </c>
      <c r="AA354" s="231">
        <v>1.6979472347306075E-2</v>
      </c>
      <c r="AB354" s="231">
        <v>0</v>
      </c>
      <c r="AC354" s="232">
        <v>0</v>
      </c>
      <c r="AD354" s="231">
        <v>0</v>
      </c>
      <c r="AE354" s="231">
        <v>0</v>
      </c>
      <c r="AF354" s="231">
        <v>0</v>
      </c>
      <c r="AG354" s="231">
        <v>0</v>
      </c>
      <c r="AH354" s="231">
        <v>0</v>
      </c>
      <c r="AI354" s="233">
        <f t="shared" si="146"/>
        <v>1.6979472347306075E-2</v>
      </c>
      <c r="AJ354" s="160" t="str">
        <f t="shared" si="147"/>
        <v/>
      </c>
      <c r="BA354" s="160"/>
      <c r="BR354" s="160"/>
      <c r="CG354" s="160"/>
    </row>
    <row r="355" spans="1:85" ht="15">
      <c r="A355" s="186" t="s">
        <v>139</v>
      </c>
      <c r="B355" s="175">
        <v>0.74948039952492962</v>
      </c>
      <c r="C355" s="175">
        <v>0</v>
      </c>
      <c r="D355" s="175">
        <v>0</v>
      </c>
      <c r="E355" s="175">
        <v>0</v>
      </c>
      <c r="F355" s="362"/>
      <c r="G355" s="175">
        <v>0</v>
      </c>
      <c r="H355" s="187">
        <v>0</v>
      </c>
      <c r="I355" s="173">
        <f t="shared" si="144"/>
        <v>0.74948039952492962</v>
      </c>
      <c r="J355" s="168"/>
      <c r="K355" s="188" t="s">
        <v>139</v>
      </c>
      <c r="L355" s="175">
        <v>0.74948039952492962</v>
      </c>
      <c r="M355" s="175">
        <v>0</v>
      </c>
      <c r="N355" s="175">
        <v>0</v>
      </c>
      <c r="O355" s="175">
        <v>0</v>
      </c>
      <c r="P355" s="175">
        <v>0</v>
      </c>
      <c r="Q355" s="175">
        <v>0</v>
      </c>
      <c r="R355" s="176">
        <v>0</v>
      </c>
      <c r="S355" s="177">
        <f t="shared" si="145"/>
        <v>0.74948039952492962</v>
      </c>
      <c r="U355" s="234" t="s">
        <v>139</v>
      </c>
      <c r="V355" s="226">
        <v>0.74948039952492962</v>
      </c>
      <c r="W355" s="226">
        <v>0</v>
      </c>
      <c r="X355" s="226">
        <v>0</v>
      </c>
      <c r="Y355" s="226">
        <v>0</v>
      </c>
      <c r="Z355" s="226">
        <v>0</v>
      </c>
      <c r="AA355" s="226">
        <v>0</v>
      </c>
      <c r="AB355" s="226">
        <v>0</v>
      </c>
      <c r="AC355" s="227">
        <v>0</v>
      </c>
      <c r="AD355" s="226">
        <v>0</v>
      </c>
      <c r="AE355" s="226">
        <v>0</v>
      </c>
      <c r="AF355" s="226">
        <v>0</v>
      </c>
      <c r="AG355" s="226">
        <v>0</v>
      </c>
      <c r="AH355" s="226">
        <v>0</v>
      </c>
      <c r="AI355" s="229">
        <f t="shared" si="146"/>
        <v>0.74948039952492962</v>
      </c>
      <c r="AJ355" s="160" t="str">
        <f t="shared" si="147"/>
        <v/>
      </c>
      <c r="BA355" s="160"/>
      <c r="BR355" s="160"/>
      <c r="CG355" s="160"/>
    </row>
    <row r="356" spans="1:85" ht="15">
      <c r="A356" s="178" t="s">
        <v>25</v>
      </c>
      <c r="B356" s="179">
        <v>9.5882419805486313E-2</v>
      </c>
      <c r="C356" s="179">
        <v>5.3842654584168079E-2</v>
      </c>
      <c r="D356" s="179">
        <v>1.8484712223897255E-2</v>
      </c>
      <c r="E356" s="179">
        <v>1.8315632883946456</v>
      </c>
      <c r="F356" s="362"/>
      <c r="G356" s="179">
        <v>0.16197461923092235</v>
      </c>
      <c r="H356" s="180">
        <v>0</v>
      </c>
      <c r="I356" s="181">
        <f t="shared" si="144"/>
        <v>2.1617476942391196</v>
      </c>
      <c r="J356" s="168"/>
      <c r="K356" s="182" t="s">
        <v>25</v>
      </c>
      <c r="L356" s="183">
        <v>9.5882419805486313E-2</v>
      </c>
      <c r="M356" s="183">
        <v>5.3842654584168079E-2</v>
      </c>
      <c r="N356" s="183">
        <v>1.8484712223897255E-2</v>
      </c>
      <c r="O356" s="183">
        <v>1.8315632883946456</v>
      </c>
      <c r="P356" s="183">
        <v>0.19984873950029811</v>
      </c>
      <c r="Q356" s="183">
        <v>0.16197461923092235</v>
      </c>
      <c r="R356" s="184">
        <v>0</v>
      </c>
      <c r="S356" s="185">
        <f t="shared" si="145"/>
        <v>2.3615964337394177</v>
      </c>
      <c r="U356" s="230" t="s">
        <v>25</v>
      </c>
      <c r="V356" s="231">
        <v>3.2024690239532333E-2</v>
      </c>
      <c r="W356" s="231">
        <v>6.385772956595398E-2</v>
      </c>
      <c r="X356" s="231">
        <v>0.16197461923092235</v>
      </c>
      <c r="Y356" s="231">
        <v>5.3842654584168079E-2</v>
      </c>
      <c r="Z356" s="231">
        <v>1.234387206956199E-2</v>
      </c>
      <c r="AA356" s="231">
        <v>1.8250673987184456</v>
      </c>
      <c r="AB356" s="231">
        <v>0.19984873950029811</v>
      </c>
      <c r="AC356" s="232">
        <v>1.2636729830535173E-2</v>
      </c>
      <c r="AD356" s="231">
        <v>0</v>
      </c>
      <c r="AE356" s="231">
        <v>0</v>
      </c>
      <c r="AF356" s="231">
        <v>0</v>
      </c>
      <c r="AG356" s="231">
        <v>6.1408401543352632E-3</v>
      </c>
      <c r="AH356" s="231">
        <v>6.4958896761999098E-3</v>
      </c>
      <c r="AI356" s="233">
        <f t="shared" si="146"/>
        <v>2.3615964337394177</v>
      </c>
      <c r="AJ356" s="160" t="str">
        <f t="shared" si="147"/>
        <v/>
      </c>
      <c r="BA356" s="160"/>
      <c r="BR356" s="160"/>
      <c r="CG356" s="160"/>
    </row>
    <row r="357" spans="1:85" ht="15">
      <c r="A357" s="186" t="s">
        <v>24</v>
      </c>
      <c r="B357" s="175">
        <v>0.1847352624796729</v>
      </c>
      <c r="C357" s="175">
        <v>4.603078252695772E-2</v>
      </c>
      <c r="D357" s="175">
        <v>0.768471712782128</v>
      </c>
      <c r="E357" s="175">
        <v>0</v>
      </c>
      <c r="F357" s="362"/>
      <c r="G357" s="175">
        <v>0</v>
      </c>
      <c r="H357" s="187">
        <v>0</v>
      </c>
      <c r="I357" s="173">
        <f t="shared" si="144"/>
        <v>0.99923775778875856</v>
      </c>
      <c r="J357" s="168"/>
      <c r="K357" s="188" t="s">
        <v>24</v>
      </c>
      <c r="L357" s="175">
        <v>0.1847352624796729</v>
      </c>
      <c r="M357" s="175">
        <v>4.603078252695772E-2</v>
      </c>
      <c r="N357" s="175">
        <v>0.768471712782128</v>
      </c>
      <c r="O357" s="175">
        <v>0</v>
      </c>
      <c r="P357" s="175">
        <v>0</v>
      </c>
      <c r="Q357" s="175">
        <v>0</v>
      </c>
      <c r="R357" s="176">
        <v>0</v>
      </c>
      <c r="S357" s="177">
        <f t="shared" si="145"/>
        <v>0.99923775778875856</v>
      </c>
      <c r="U357" s="234" t="s">
        <v>24</v>
      </c>
      <c r="V357" s="226">
        <v>0.1847352624796729</v>
      </c>
      <c r="W357" s="226">
        <v>0</v>
      </c>
      <c r="X357" s="226">
        <v>0</v>
      </c>
      <c r="Y357" s="226">
        <v>4.603078252695772E-2</v>
      </c>
      <c r="Z357" s="226">
        <v>4.1484854738482154E-3</v>
      </c>
      <c r="AA357" s="226">
        <v>0</v>
      </c>
      <c r="AB357" s="226">
        <v>0</v>
      </c>
      <c r="AC357" s="227">
        <v>0.76432322730827984</v>
      </c>
      <c r="AD357" s="226">
        <v>0</v>
      </c>
      <c r="AE357" s="226">
        <v>0</v>
      </c>
      <c r="AF357" s="226">
        <v>0</v>
      </c>
      <c r="AG357" s="226">
        <v>0.76432322730827984</v>
      </c>
      <c r="AH357" s="226">
        <v>0</v>
      </c>
      <c r="AI357" s="229">
        <f t="shared" si="146"/>
        <v>0.99923775778875867</v>
      </c>
      <c r="AJ357" s="160" t="str">
        <f t="shared" si="147"/>
        <v/>
      </c>
      <c r="BA357" s="160"/>
      <c r="BR357" s="160"/>
      <c r="CG357" s="160"/>
    </row>
    <row r="358" spans="1:85" ht="15">
      <c r="A358" s="178" t="s">
        <v>60</v>
      </c>
      <c r="B358" s="179">
        <v>0</v>
      </c>
      <c r="C358" s="179">
        <v>0</v>
      </c>
      <c r="D358" s="179">
        <v>0</v>
      </c>
      <c r="E358" s="179">
        <v>0</v>
      </c>
      <c r="F358" s="362"/>
      <c r="G358" s="179">
        <v>0</v>
      </c>
      <c r="H358" s="180">
        <v>0</v>
      </c>
      <c r="I358" s="181">
        <f t="shared" si="144"/>
        <v>0</v>
      </c>
      <c r="J358" s="168"/>
      <c r="K358" s="182" t="s">
        <v>60</v>
      </c>
      <c r="L358" s="183">
        <v>0</v>
      </c>
      <c r="M358" s="183">
        <v>0</v>
      </c>
      <c r="N358" s="183">
        <v>0</v>
      </c>
      <c r="O358" s="183">
        <v>0</v>
      </c>
      <c r="P358" s="183">
        <v>0</v>
      </c>
      <c r="Q358" s="183">
        <v>0</v>
      </c>
      <c r="R358" s="184">
        <v>0</v>
      </c>
      <c r="S358" s="185">
        <f t="shared" si="145"/>
        <v>0</v>
      </c>
      <c r="U358" s="230" t="s">
        <v>60</v>
      </c>
      <c r="V358" s="231">
        <v>0</v>
      </c>
      <c r="W358" s="231">
        <v>0</v>
      </c>
      <c r="X358" s="231">
        <v>0</v>
      </c>
      <c r="Y358" s="231">
        <v>0</v>
      </c>
      <c r="Z358" s="231">
        <v>0</v>
      </c>
      <c r="AA358" s="231">
        <v>0</v>
      </c>
      <c r="AB358" s="231">
        <v>0</v>
      </c>
      <c r="AC358" s="232">
        <v>0</v>
      </c>
      <c r="AD358" s="231">
        <v>0</v>
      </c>
      <c r="AE358" s="231">
        <v>0</v>
      </c>
      <c r="AF358" s="231">
        <v>0</v>
      </c>
      <c r="AG358" s="231">
        <v>0</v>
      </c>
      <c r="AH358" s="231">
        <v>0</v>
      </c>
      <c r="AI358" s="233">
        <f t="shared" si="146"/>
        <v>0</v>
      </c>
      <c r="AJ358" s="160" t="str">
        <f t="shared" si="147"/>
        <v/>
      </c>
      <c r="BA358" s="160"/>
      <c r="BR358" s="160"/>
      <c r="CG358" s="160"/>
    </row>
    <row r="359" spans="1:85" ht="15">
      <c r="A359" s="186" t="s">
        <v>22</v>
      </c>
      <c r="B359" s="175">
        <v>0.55078217323937051</v>
      </c>
      <c r="C359" s="175">
        <v>0.55066407521618133</v>
      </c>
      <c r="D359" s="175">
        <v>3.7433649423603499</v>
      </c>
      <c r="E359" s="175">
        <v>0</v>
      </c>
      <c r="F359" s="362"/>
      <c r="G359" s="175">
        <v>0</v>
      </c>
      <c r="H359" s="187">
        <v>0</v>
      </c>
      <c r="I359" s="173">
        <f t="shared" si="144"/>
        <v>4.8448111908159017</v>
      </c>
      <c r="J359" s="168"/>
      <c r="K359" s="188" t="s">
        <v>22</v>
      </c>
      <c r="L359" s="175">
        <v>0.55078217323937051</v>
      </c>
      <c r="M359" s="175">
        <v>0.55066407521618133</v>
      </c>
      <c r="N359" s="175">
        <v>3.7433649423603499</v>
      </c>
      <c r="O359" s="175">
        <v>0</v>
      </c>
      <c r="P359" s="175">
        <v>2.9722925905282544E-2</v>
      </c>
      <c r="Q359" s="175">
        <v>0</v>
      </c>
      <c r="R359" s="176">
        <v>0</v>
      </c>
      <c r="S359" s="177">
        <f t="shared" si="145"/>
        <v>4.8745341167211844</v>
      </c>
      <c r="U359" s="234" t="s">
        <v>22</v>
      </c>
      <c r="V359" s="226">
        <v>0.55078217323937051</v>
      </c>
      <c r="W359" s="226">
        <v>0</v>
      </c>
      <c r="X359" s="226">
        <v>0</v>
      </c>
      <c r="Y359" s="226">
        <v>0.55066407521618133</v>
      </c>
      <c r="Z359" s="226">
        <v>1.8810085530578662</v>
      </c>
      <c r="AA359" s="226">
        <v>0</v>
      </c>
      <c r="AB359" s="226">
        <v>2.9722925905282544E-2</v>
      </c>
      <c r="AC359" s="227">
        <v>1.8623563893024837</v>
      </c>
      <c r="AD359" s="226">
        <v>0</v>
      </c>
      <c r="AE359" s="226">
        <v>0</v>
      </c>
      <c r="AF359" s="226">
        <v>0</v>
      </c>
      <c r="AG359" s="226">
        <v>1.8623563893024837</v>
      </c>
      <c r="AH359" s="226">
        <v>0</v>
      </c>
      <c r="AI359" s="229">
        <f t="shared" si="146"/>
        <v>4.8745341167211844</v>
      </c>
      <c r="AJ359" s="160" t="str">
        <f t="shared" si="147"/>
        <v/>
      </c>
      <c r="BA359" s="160"/>
      <c r="BR359" s="160"/>
      <c r="CG359" s="160"/>
    </row>
    <row r="360" spans="1:85" ht="15">
      <c r="A360" s="178" t="s">
        <v>21</v>
      </c>
      <c r="B360" s="179">
        <v>0</v>
      </c>
      <c r="C360" s="179">
        <v>0</v>
      </c>
      <c r="D360" s="179">
        <v>0</v>
      </c>
      <c r="E360" s="179">
        <v>0</v>
      </c>
      <c r="F360" s="362"/>
      <c r="G360" s="179">
        <v>0</v>
      </c>
      <c r="H360" s="180">
        <v>0</v>
      </c>
      <c r="I360" s="181">
        <f t="shared" si="144"/>
        <v>0</v>
      </c>
      <c r="J360" s="168"/>
      <c r="K360" s="182" t="s">
        <v>21</v>
      </c>
      <c r="L360" s="183">
        <v>0</v>
      </c>
      <c r="M360" s="183">
        <v>0</v>
      </c>
      <c r="N360" s="183">
        <v>0</v>
      </c>
      <c r="O360" s="183">
        <v>0</v>
      </c>
      <c r="P360" s="183">
        <v>0</v>
      </c>
      <c r="Q360" s="183">
        <v>0</v>
      </c>
      <c r="R360" s="184">
        <v>0</v>
      </c>
      <c r="S360" s="185">
        <f t="shared" si="145"/>
        <v>0</v>
      </c>
      <c r="U360" s="230" t="s">
        <v>61</v>
      </c>
      <c r="V360" s="231">
        <v>0</v>
      </c>
      <c r="W360" s="231">
        <v>0</v>
      </c>
      <c r="X360" s="231">
        <v>0</v>
      </c>
      <c r="Y360" s="231">
        <v>0</v>
      </c>
      <c r="Z360" s="231">
        <v>0</v>
      </c>
      <c r="AA360" s="231">
        <v>0</v>
      </c>
      <c r="AB360" s="231">
        <v>0</v>
      </c>
      <c r="AC360" s="232">
        <v>0</v>
      </c>
      <c r="AD360" s="231">
        <v>0</v>
      </c>
      <c r="AE360" s="231">
        <v>0</v>
      </c>
      <c r="AF360" s="231">
        <v>0</v>
      </c>
      <c r="AG360" s="231">
        <v>0</v>
      </c>
      <c r="AH360" s="231">
        <v>0</v>
      </c>
      <c r="AI360" s="233">
        <f t="shared" si="146"/>
        <v>0</v>
      </c>
      <c r="AJ360" s="160" t="str">
        <f t="shared" si="147"/>
        <v/>
      </c>
      <c r="BA360" s="160"/>
      <c r="BR360" s="160"/>
      <c r="CG360" s="160"/>
    </row>
    <row r="361" spans="1:85" ht="15">
      <c r="A361" s="189" t="s">
        <v>64</v>
      </c>
      <c r="B361" s="175">
        <v>0</v>
      </c>
      <c r="C361" s="175">
        <v>0</v>
      </c>
      <c r="D361" s="175">
        <v>0</v>
      </c>
      <c r="E361" s="175">
        <v>0</v>
      </c>
      <c r="F361" s="362"/>
      <c r="G361" s="175">
        <v>0</v>
      </c>
      <c r="H361" s="187">
        <v>0</v>
      </c>
      <c r="I361" s="173">
        <f t="shared" si="144"/>
        <v>0</v>
      </c>
      <c r="J361" s="168"/>
      <c r="K361" s="190" t="s">
        <v>64</v>
      </c>
      <c r="L361" s="175">
        <v>0</v>
      </c>
      <c r="M361" s="175">
        <v>0</v>
      </c>
      <c r="N361" s="175">
        <v>0</v>
      </c>
      <c r="O361" s="175">
        <v>0</v>
      </c>
      <c r="P361" s="175">
        <v>0</v>
      </c>
      <c r="Q361" s="175">
        <v>0</v>
      </c>
      <c r="R361" s="176">
        <v>0</v>
      </c>
      <c r="S361" s="177">
        <f t="shared" si="145"/>
        <v>0</v>
      </c>
      <c r="U361" s="235" t="s">
        <v>62</v>
      </c>
      <c r="V361" s="226">
        <v>0</v>
      </c>
      <c r="W361" s="226">
        <v>0</v>
      </c>
      <c r="X361" s="226">
        <v>0</v>
      </c>
      <c r="Y361" s="226">
        <v>0</v>
      </c>
      <c r="Z361" s="226">
        <v>0</v>
      </c>
      <c r="AA361" s="226">
        <v>0</v>
      </c>
      <c r="AB361" s="226">
        <v>0</v>
      </c>
      <c r="AC361" s="227">
        <v>0</v>
      </c>
      <c r="AD361" s="228">
        <v>0</v>
      </c>
      <c r="AE361" s="228">
        <v>0</v>
      </c>
      <c r="AF361" s="228">
        <v>0</v>
      </c>
      <c r="AG361" s="228">
        <v>0</v>
      </c>
      <c r="AH361" s="228">
        <v>0</v>
      </c>
      <c r="AI361" s="229">
        <f t="shared" si="146"/>
        <v>0</v>
      </c>
      <c r="AJ361" s="160" t="str">
        <f t="shared" si="147"/>
        <v/>
      </c>
      <c r="BA361" s="160"/>
      <c r="BR361" s="160"/>
      <c r="CG361" s="160"/>
    </row>
    <row r="362" spans="1:85">
      <c r="A362" s="191" t="s">
        <v>23</v>
      </c>
      <c r="B362" s="192">
        <v>0</v>
      </c>
      <c r="C362" s="192">
        <v>0</v>
      </c>
      <c r="D362" s="192">
        <v>0</v>
      </c>
      <c r="E362" s="192">
        <v>0</v>
      </c>
      <c r="F362" s="362"/>
      <c r="G362" s="192">
        <v>0</v>
      </c>
      <c r="H362" s="193">
        <v>0</v>
      </c>
      <c r="I362" s="194">
        <f t="shared" si="144"/>
        <v>0</v>
      </c>
      <c r="J362" s="168"/>
      <c r="K362" s="195" t="s">
        <v>23</v>
      </c>
      <c r="L362" s="196">
        <v>0</v>
      </c>
      <c r="M362" s="196">
        <v>0</v>
      </c>
      <c r="N362" s="196">
        <v>0</v>
      </c>
      <c r="O362" s="196">
        <v>0</v>
      </c>
      <c r="P362" s="196">
        <v>0</v>
      </c>
      <c r="Q362" s="196">
        <v>0</v>
      </c>
      <c r="R362" s="197">
        <v>0</v>
      </c>
      <c r="S362" s="198">
        <f t="shared" si="145"/>
        <v>0</v>
      </c>
      <c r="U362" s="236" t="s">
        <v>66</v>
      </c>
      <c r="V362" s="237">
        <v>0</v>
      </c>
      <c r="W362" s="237">
        <v>0</v>
      </c>
      <c r="X362" s="237">
        <v>0</v>
      </c>
      <c r="Y362" s="237">
        <v>0</v>
      </c>
      <c r="Z362" s="237">
        <v>0</v>
      </c>
      <c r="AA362" s="237">
        <v>0</v>
      </c>
      <c r="AB362" s="237">
        <v>0</v>
      </c>
      <c r="AC362" s="237">
        <v>0</v>
      </c>
      <c r="AD362" s="237">
        <v>0</v>
      </c>
      <c r="AE362" s="237">
        <v>0</v>
      </c>
      <c r="AF362" s="237">
        <v>0</v>
      </c>
      <c r="AG362" s="237">
        <v>0</v>
      </c>
      <c r="AH362" s="125">
        <v>0</v>
      </c>
      <c r="AI362" s="238">
        <f t="shared" si="146"/>
        <v>0</v>
      </c>
      <c r="AJ362" s="160" t="str">
        <f t="shared" si="147"/>
        <v/>
      </c>
      <c r="BA362" s="160"/>
      <c r="BR362" s="160"/>
      <c r="CG362" s="160"/>
    </row>
    <row r="363" spans="1:85">
      <c r="A363" s="199" t="s">
        <v>19</v>
      </c>
      <c r="B363" s="200">
        <v>0</v>
      </c>
      <c r="C363" s="200">
        <v>0</v>
      </c>
      <c r="D363" s="200">
        <v>0</v>
      </c>
      <c r="E363" s="200">
        <v>0</v>
      </c>
      <c r="F363" s="362"/>
      <c r="G363" s="200">
        <v>0</v>
      </c>
      <c r="H363" s="201">
        <v>0</v>
      </c>
      <c r="I363" s="202">
        <f t="shared" si="144"/>
        <v>0</v>
      </c>
      <c r="J363" s="168"/>
      <c r="K363" s="203" t="s">
        <v>19</v>
      </c>
      <c r="L363" s="200">
        <v>0</v>
      </c>
      <c r="M363" s="200">
        <v>0</v>
      </c>
      <c r="N363" s="200">
        <v>0</v>
      </c>
      <c r="O363" s="200">
        <v>0</v>
      </c>
      <c r="P363" s="200">
        <v>0</v>
      </c>
      <c r="Q363" s="200">
        <v>0</v>
      </c>
      <c r="R363" s="204">
        <v>0</v>
      </c>
      <c r="S363" s="205">
        <f t="shared" si="145"/>
        <v>0</v>
      </c>
      <c r="U363" s="239" t="s">
        <v>19</v>
      </c>
      <c r="V363" s="240">
        <v>0</v>
      </c>
      <c r="W363" s="240">
        <v>0</v>
      </c>
      <c r="X363" s="240">
        <v>0</v>
      </c>
      <c r="Y363" s="240">
        <v>0</v>
      </c>
      <c r="Z363" s="240">
        <v>0</v>
      </c>
      <c r="AA363" s="240">
        <v>0</v>
      </c>
      <c r="AB363" s="240">
        <v>0</v>
      </c>
      <c r="AC363" s="240">
        <v>0</v>
      </c>
      <c r="AD363" s="241">
        <v>0</v>
      </c>
      <c r="AE363" s="241">
        <v>0</v>
      </c>
      <c r="AF363" s="241">
        <v>0</v>
      </c>
      <c r="AG363" s="241">
        <v>0</v>
      </c>
      <c r="AH363" s="241">
        <v>0</v>
      </c>
      <c r="AI363" s="242">
        <f t="shared" si="146"/>
        <v>0</v>
      </c>
      <c r="AJ363" s="160" t="str">
        <f t="shared" si="147"/>
        <v/>
      </c>
      <c r="BA363" s="160"/>
      <c r="BR363" s="160"/>
      <c r="CG363" s="160"/>
    </row>
    <row r="364" spans="1:85">
      <c r="A364" s="191" t="s">
        <v>20</v>
      </c>
      <c r="B364" s="192">
        <v>0</v>
      </c>
      <c r="C364" s="192">
        <v>0</v>
      </c>
      <c r="D364" s="192">
        <v>0</v>
      </c>
      <c r="E364" s="192">
        <v>0</v>
      </c>
      <c r="F364" s="362"/>
      <c r="G364" s="192">
        <v>0</v>
      </c>
      <c r="H364" s="193">
        <v>0</v>
      </c>
      <c r="I364" s="194">
        <f t="shared" si="144"/>
        <v>0</v>
      </c>
      <c r="J364" s="168"/>
      <c r="K364" s="195" t="s">
        <v>20</v>
      </c>
      <c r="L364" s="196">
        <v>0</v>
      </c>
      <c r="M364" s="196">
        <v>0</v>
      </c>
      <c r="N364" s="196">
        <v>0</v>
      </c>
      <c r="O364" s="196">
        <v>0</v>
      </c>
      <c r="P364" s="196">
        <v>0</v>
      </c>
      <c r="Q364" s="196">
        <v>0</v>
      </c>
      <c r="R364" s="197">
        <v>0</v>
      </c>
      <c r="S364" s="198">
        <f t="shared" si="145"/>
        <v>0</v>
      </c>
      <c r="U364" s="236" t="s">
        <v>20</v>
      </c>
      <c r="V364" s="237">
        <v>0</v>
      </c>
      <c r="W364" s="237">
        <v>0</v>
      </c>
      <c r="X364" s="237">
        <v>0</v>
      </c>
      <c r="Y364" s="237">
        <v>0</v>
      </c>
      <c r="Z364" s="237">
        <v>0</v>
      </c>
      <c r="AA364" s="237">
        <v>0</v>
      </c>
      <c r="AB364" s="237">
        <v>0</v>
      </c>
      <c r="AC364" s="237">
        <v>0</v>
      </c>
      <c r="AD364" s="237">
        <v>0</v>
      </c>
      <c r="AE364" s="237">
        <v>0</v>
      </c>
      <c r="AF364" s="237">
        <v>0</v>
      </c>
      <c r="AG364" s="237">
        <v>0</v>
      </c>
      <c r="AH364" s="125">
        <v>0</v>
      </c>
      <c r="AI364" s="238">
        <f t="shared" si="146"/>
        <v>0</v>
      </c>
      <c r="AJ364" s="160" t="str">
        <f t="shared" si="147"/>
        <v/>
      </c>
      <c r="BA364" s="160"/>
      <c r="BR364" s="160"/>
      <c r="CG364" s="160"/>
    </row>
    <row r="365" spans="1:85" ht="15" thickBot="1">
      <c r="A365" s="206" t="s">
        <v>11</v>
      </c>
      <c r="B365" s="207">
        <v>0</v>
      </c>
      <c r="C365" s="207">
        <v>0</v>
      </c>
      <c r="D365" s="207">
        <v>0</v>
      </c>
      <c r="E365" s="207">
        <v>0</v>
      </c>
      <c r="F365" s="363"/>
      <c r="G365" s="207">
        <v>0</v>
      </c>
      <c r="H365" s="208">
        <v>0</v>
      </c>
      <c r="I365" s="209">
        <f t="shared" si="144"/>
        <v>0</v>
      </c>
      <c r="J365" s="168"/>
      <c r="K365" s="210" t="s">
        <v>11</v>
      </c>
      <c r="L365" s="207">
        <v>0</v>
      </c>
      <c r="M365" s="207">
        <v>0</v>
      </c>
      <c r="N365" s="207">
        <v>0</v>
      </c>
      <c r="O365" s="207">
        <v>0</v>
      </c>
      <c r="P365" s="207">
        <v>0</v>
      </c>
      <c r="Q365" s="207">
        <v>0</v>
      </c>
      <c r="R365" s="211">
        <v>0</v>
      </c>
      <c r="S365" s="212">
        <f t="shared" si="145"/>
        <v>0</v>
      </c>
      <c r="U365" s="239" t="s">
        <v>11</v>
      </c>
      <c r="V365" s="240">
        <v>0</v>
      </c>
      <c r="W365" s="240">
        <v>0</v>
      </c>
      <c r="X365" s="240">
        <v>0</v>
      </c>
      <c r="Y365" s="240">
        <v>0</v>
      </c>
      <c r="Z365" s="240">
        <v>0</v>
      </c>
      <c r="AA365" s="240">
        <v>0</v>
      </c>
      <c r="AB365" s="240">
        <v>0</v>
      </c>
      <c r="AC365" s="240">
        <v>0</v>
      </c>
      <c r="AD365" s="241">
        <v>0</v>
      </c>
      <c r="AE365" s="241">
        <v>0</v>
      </c>
      <c r="AF365" s="241">
        <v>0</v>
      </c>
      <c r="AG365" s="241">
        <v>0</v>
      </c>
      <c r="AH365" s="241">
        <v>0</v>
      </c>
      <c r="AI365" s="242">
        <f t="shared" si="146"/>
        <v>0</v>
      </c>
      <c r="AJ365" s="160" t="str">
        <f t="shared" si="147"/>
        <v/>
      </c>
      <c r="BA365" s="160"/>
      <c r="BR365" s="160"/>
      <c r="CG365" s="160"/>
    </row>
    <row r="366" spans="1:85" ht="15">
      <c r="A366" s="213" t="s">
        <v>26</v>
      </c>
      <c r="B366" s="214">
        <f>SUM(B345:B361)</f>
        <v>1.6803855137731296</v>
      </c>
      <c r="C366" s="214">
        <f t="shared" ref="C366:I366" si="148">SUM(C345:C361)</f>
        <v>0.65053751232730717</v>
      </c>
      <c r="D366" s="214">
        <f t="shared" si="148"/>
        <v>4.5422619984132151</v>
      </c>
      <c r="E366" s="214">
        <f t="shared" si="148"/>
        <v>1.8931981494076402</v>
      </c>
      <c r="F366" s="214">
        <f t="shared" si="148"/>
        <v>0</v>
      </c>
      <c r="G366" s="214">
        <f t="shared" si="148"/>
        <v>0.16197461923092235</v>
      </c>
      <c r="H366" s="216">
        <f t="shared" si="148"/>
        <v>0</v>
      </c>
      <c r="I366" s="173">
        <f t="shared" si="148"/>
        <v>8.928357793152216</v>
      </c>
      <c r="J366" s="168"/>
      <c r="K366" s="215" t="s">
        <v>26</v>
      </c>
      <c r="L366" s="214">
        <f>SUM(L345:L361)</f>
        <v>1.6803855137731296</v>
      </c>
      <c r="M366" s="214">
        <f t="shared" ref="M366:S366" si="149">SUM(M345:M361)</f>
        <v>0.65053751232730717</v>
      </c>
      <c r="N366" s="214">
        <f t="shared" si="149"/>
        <v>4.5422619984132151</v>
      </c>
      <c r="O366" s="214">
        <f t="shared" si="149"/>
        <v>1.8931981494076402</v>
      </c>
      <c r="P366" s="214">
        <f t="shared" si="149"/>
        <v>0.73979633777118337</v>
      </c>
      <c r="Q366" s="214">
        <f t="shared" si="149"/>
        <v>0.16197461923092235</v>
      </c>
      <c r="R366" s="216">
        <f t="shared" si="149"/>
        <v>0</v>
      </c>
      <c r="S366" s="217">
        <f t="shared" si="149"/>
        <v>9.6681541309233978</v>
      </c>
      <c r="T366" s="160" t="str">
        <f>IF(ABS(S366-AI366)&gt;0.01,S366-AI366,"")</f>
        <v/>
      </c>
      <c r="U366" s="243" t="s">
        <v>63</v>
      </c>
      <c r="V366" s="244">
        <f>SUM(V345:V361)</f>
        <v>1.6165277842071757</v>
      </c>
      <c r="W366" s="244">
        <f t="shared" ref="W366:AH366" si="150">SUM(W345:W361)</f>
        <v>6.385772956595398E-2</v>
      </c>
      <c r="X366" s="244">
        <f t="shared" si="150"/>
        <v>0.16197461923092235</v>
      </c>
      <c r="Y366" s="244">
        <f t="shared" si="150"/>
        <v>0.65053751232730717</v>
      </c>
      <c r="Z366" s="244">
        <f t="shared" si="150"/>
        <v>1.9094415416481167</v>
      </c>
      <c r="AA366" s="244">
        <f t="shared" si="150"/>
        <v>1.8457066008756708</v>
      </c>
      <c r="AB366" s="244">
        <f t="shared" si="150"/>
        <v>0.73979633777118337</v>
      </c>
      <c r="AC366" s="244">
        <f t="shared" si="150"/>
        <v>2.6803120052970684</v>
      </c>
      <c r="AD366" s="245">
        <f t="shared" si="150"/>
        <v>0</v>
      </c>
      <c r="AE366" s="245">
        <f t="shared" si="150"/>
        <v>0</v>
      </c>
      <c r="AF366" s="245">
        <f t="shared" si="150"/>
        <v>0</v>
      </c>
      <c r="AG366" s="245">
        <f t="shared" si="150"/>
        <v>2.6328204567650988</v>
      </c>
      <c r="AH366" s="245">
        <f t="shared" si="150"/>
        <v>4.749154853196931E-2</v>
      </c>
      <c r="AI366" s="246">
        <f>SUM(V366:AC366)</f>
        <v>9.6681541309233978</v>
      </c>
      <c r="AJ366" s="160" t="str">
        <f t="shared" si="147"/>
        <v/>
      </c>
      <c r="BA366" s="160"/>
      <c r="BR366" s="160"/>
      <c r="CG366" s="160"/>
    </row>
    <row r="367" spans="1:85" s="23" customFormat="1" ht="15" thickBot="1">
      <c r="A367" s="30" t="s">
        <v>88</v>
      </c>
      <c r="B367" s="47">
        <f>IF($I366=0,"-",B366/$I366)</f>
        <v>0.18820768081919109</v>
      </c>
      <c r="C367" s="47">
        <f t="shared" ref="C367:H367" si="151">IF($I366=0,"-",C366/$I366)</f>
        <v>7.2861944760575129E-2</v>
      </c>
      <c r="D367" s="47">
        <f t="shared" si="151"/>
        <v>0.50874551666119328</v>
      </c>
      <c r="E367" s="47">
        <f t="shared" si="151"/>
        <v>0.21204326632829015</v>
      </c>
      <c r="F367" s="47">
        <f t="shared" si="151"/>
        <v>0</v>
      </c>
      <c r="G367" s="47">
        <f t="shared" si="151"/>
        <v>1.814159143075024E-2</v>
      </c>
      <c r="H367" s="70">
        <f t="shared" si="151"/>
        <v>0</v>
      </c>
      <c r="I367" s="48">
        <f>SUM(B367:H367)</f>
        <v>0.99999999999999989</v>
      </c>
      <c r="J367" s="160"/>
      <c r="K367" s="81" t="s">
        <v>88</v>
      </c>
      <c r="L367" s="98">
        <f t="shared" ref="L367:R367" si="152">IF($S366=0,"-",L366/$S366)</f>
        <v>0.17380623964179989</v>
      </c>
      <c r="M367" s="98">
        <f t="shared" si="152"/>
        <v>6.7286630262396827E-2</v>
      </c>
      <c r="N367" s="98">
        <f t="shared" si="152"/>
        <v>0.46981687888951634</v>
      </c>
      <c r="O367" s="98">
        <f t="shared" si="152"/>
        <v>0.19581795281400033</v>
      </c>
      <c r="P367" s="98">
        <f t="shared" si="152"/>
        <v>7.6518881241762537E-2</v>
      </c>
      <c r="Q367" s="98">
        <f t="shared" si="152"/>
        <v>1.6753417150524086E-2</v>
      </c>
      <c r="R367" s="99">
        <f t="shared" si="152"/>
        <v>0</v>
      </c>
      <c r="S367" s="100">
        <f>SUM(L367:R367)</f>
        <v>1</v>
      </c>
      <c r="U367" s="110" t="s">
        <v>88</v>
      </c>
      <c r="V367" s="133">
        <f>+V366/$AI366</f>
        <v>0.16720128395933861</v>
      </c>
      <c r="W367" s="133">
        <f t="shared" ref="W367:AH367" si="153">+W366/$AI366</f>
        <v>6.6049556824612785E-3</v>
      </c>
      <c r="X367" s="133">
        <f t="shared" si="153"/>
        <v>1.6753417150524086E-2</v>
      </c>
      <c r="Y367" s="133">
        <f t="shared" si="153"/>
        <v>6.7286630262396827E-2</v>
      </c>
      <c r="Z367" s="133">
        <f t="shared" si="153"/>
        <v>0.19749804521018197</v>
      </c>
      <c r="AA367" s="133">
        <f t="shared" si="153"/>
        <v>0.19090578986243251</v>
      </c>
      <c r="AB367" s="133">
        <f t="shared" si="153"/>
        <v>7.6518881241762537E-2</v>
      </c>
      <c r="AC367" s="133">
        <f t="shared" si="153"/>
        <v>0.27723099663090228</v>
      </c>
      <c r="AD367" s="133">
        <f t="shared" si="153"/>
        <v>0</v>
      </c>
      <c r="AE367" s="133">
        <f t="shared" si="153"/>
        <v>0</v>
      </c>
      <c r="AF367" s="133">
        <f t="shared" si="153"/>
        <v>0</v>
      </c>
      <c r="AG367" s="133">
        <f t="shared" si="153"/>
        <v>0.2723188336793344</v>
      </c>
      <c r="AH367" s="133">
        <f t="shared" si="153"/>
        <v>4.9121629515678222E-3</v>
      </c>
      <c r="AI367" s="134">
        <f>SUM(V367:AC367)</f>
        <v>1.0000000000000002</v>
      </c>
      <c r="AJ367" s="23" t="str">
        <f t="shared" si="147"/>
        <v/>
      </c>
    </row>
    <row r="368" spans="1:85" ht="15" thickBot="1">
      <c r="A368" s="247"/>
      <c r="B368" s="247"/>
      <c r="C368" s="247"/>
      <c r="D368" s="247"/>
      <c r="E368" s="247"/>
      <c r="F368" s="247"/>
      <c r="G368" s="247"/>
      <c r="H368" s="247"/>
      <c r="I368" s="247"/>
      <c r="K368" s="247"/>
      <c r="L368" s="247"/>
      <c r="M368" s="247"/>
      <c r="N368" s="247"/>
      <c r="O368" s="247"/>
      <c r="P368" s="247"/>
      <c r="Q368" s="247"/>
      <c r="R368" s="247"/>
      <c r="S368" s="247"/>
      <c r="AI368" s="168"/>
      <c r="BA368" s="160"/>
      <c r="BR368" s="160"/>
      <c r="CG368" s="160"/>
    </row>
    <row r="369" spans="1:85" ht="28.5">
      <c r="A369" s="312" t="s">
        <v>41</v>
      </c>
      <c r="B369" s="164" t="s">
        <v>0</v>
      </c>
      <c r="C369" s="164" t="s">
        <v>1</v>
      </c>
      <c r="D369" s="164" t="s">
        <v>2</v>
      </c>
      <c r="E369" s="164" t="s">
        <v>3</v>
      </c>
      <c r="F369" s="164" t="s">
        <v>27</v>
      </c>
      <c r="G369" s="164" t="s">
        <v>4</v>
      </c>
      <c r="H369" s="164" t="s">
        <v>5</v>
      </c>
      <c r="I369" s="165" t="s">
        <v>6</v>
      </c>
      <c r="K369" s="314" t="s">
        <v>41</v>
      </c>
      <c r="L369" s="166" t="s">
        <v>0</v>
      </c>
      <c r="M369" s="166" t="s">
        <v>1</v>
      </c>
      <c r="N369" s="166" t="s">
        <v>2</v>
      </c>
      <c r="O369" s="166" t="s">
        <v>3</v>
      </c>
      <c r="P369" s="166" t="s">
        <v>27</v>
      </c>
      <c r="Q369" s="166" t="s">
        <v>4</v>
      </c>
      <c r="R369" s="166" t="s">
        <v>5</v>
      </c>
      <c r="S369" s="167" t="s">
        <v>6</v>
      </c>
      <c r="U369" s="316" t="s">
        <v>41</v>
      </c>
      <c r="V369" s="219" t="s">
        <v>74</v>
      </c>
      <c r="W369" s="219" t="s">
        <v>75</v>
      </c>
      <c r="X369" s="219" t="s">
        <v>4</v>
      </c>
      <c r="Y369" s="219" t="s">
        <v>1</v>
      </c>
      <c r="Z369" s="219" t="s">
        <v>2</v>
      </c>
      <c r="AA369" s="219" t="s">
        <v>3</v>
      </c>
      <c r="AB369" s="219" t="s">
        <v>55</v>
      </c>
      <c r="AC369" s="219" t="s">
        <v>68</v>
      </c>
      <c r="AD369" s="220" t="s">
        <v>76</v>
      </c>
      <c r="AE369" s="220" t="s">
        <v>83</v>
      </c>
      <c r="AF369" s="220" t="s">
        <v>77</v>
      </c>
      <c r="AG369" s="220" t="s">
        <v>84</v>
      </c>
      <c r="AH369" s="220" t="s">
        <v>85</v>
      </c>
      <c r="AI369" s="221" t="s">
        <v>63</v>
      </c>
      <c r="BA369" s="160"/>
      <c r="BR369" s="160"/>
      <c r="CG369" s="160"/>
    </row>
    <row r="370" spans="1:85" ht="15">
      <c r="A370" s="313" t="s">
        <v>41</v>
      </c>
      <c r="B370" s="318" t="s">
        <v>69</v>
      </c>
      <c r="C370" s="319"/>
      <c r="D370" s="319"/>
      <c r="E370" s="319"/>
      <c r="F370" s="319"/>
      <c r="G370" s="319"/>
      <c r="H370" s="319"/>
      <c r="I370" s="320"/>
      <c r="K370" s="315" t="s">
        <v>41</v>
      </c>
      <c r="L370" s="321" t="s">
        <v>69</v>
      </c>
      <c r="M370" s="322"/>
      <c r="N370" s="322"/>
      <c r="O370" s="322"/>
      <c r="P370" s="322"/>
      <c r="Q370" s="322"/>
      <c r="R370" s="322"/>
      <c r="S370" s="323"/>
      <c r="U370" s="317" t="s">
        <v>41</v>
      </c>
      <c r="V370" s="324" t="s">
        <v>69</v>
      </c>
      <c r="W370" s="324"/>
      <c r="X370" s="324"/>
      <c r="Y370" s="324"/>
      <c r="Z370" s="324"/>
      <c r="AA370" s="324"/>
      <c r="AB370" s="324"/>
      <c r="AC370" s="324"/>
      <c r="AD370" s="324"/>
      <c r="AE370" s="324"/>
      <c r="AF370" s="324"/>
      <c r="AG370" s="324"/>
      <c r="AH370" s="324"/>
      <c r="AI370" s="325"/>
      <c r="BA370" s="160"/>
      <c r="BR370" s="160"/>
      <c r="CG370" s="160"/>
    </row>
    <row r="371" spans="1:85" ht="15">
      <c r="A371" s="170" t="s">
        <v>7</v>
      </c>
      <c r="B371" s="171">
        <v>0</v>
      </c>
      <c r="C371" s="171">
        <v>0</v>
      </c>
      <c r="D371" s="171">
        <v>0</v>
      </c>
      <c r="E371" s="171">
        <v>0</v>
      </c>
      <c r="F371" s="361"/>
      <c r="G371" s="171">
        <v>0</v>
      </c>
      <c r="H371" s="172">
        <v>0</v>
      </c>
      <c r="I371" s="173">
        <f>SUM(B371:H371)</f>
        <v>0</v>
      </c>
      <c r="J371" s="168"/>
      <c r="K371" s="222" t="s">
        <v>7</v>
      </c>
      <c r="L371" s="171">
        <v>0</v>
      </c>
      <c r="M371" s="171">
        <v>0</v>
      </c>
      <c r="N371" s="171">
        <v>0</v>
      </c>
      <c r="O371" s="171">
        <v>0</v>
      </c>
      <c r="P371" s="171">
        <v>0</v>
      </c>
      <c r="Q371" s="171">
        <v>0</v>
      </c>
      <c r="R371" s="223">
        <v>0</v>
      </c>
      <c r="S371" s="224">
        <f>SUM(L371:R371)</f>
        <v>0</v>
      </c>
      <c r="U371" s="225" t="s">
        <v>7</v>
      </c>
      <c r="V371" s="226">
        <v>0</v>
      </c>
      <c r="W371" s="226">
        <v>0</v>
      </c>
      <c r="X371" s="226">
        <v>0</v>
      </c>
      <c r="Y371" s="226">
        <v>0</v>
      </c>
      <c r="Z371" s="226">
        <v>0</v>
      </c>
      <c r="AA371" s="226">
        <v>0</v>
      </c>
      <c r="AB371" s="226">
        <v>0</v>
      </c>
      <c r="AC371" s="227">
        <v>0</v>
      </c>
      <c r="AD371" s="228">
        <v>0</v>
      </c>
      <c r="AE371" s="228">
        <v>0</v>
      </c>
      <c r="AF371" s="228">
        <v>0</v>
      </c>
      <c r="AG371" s="228">
        <v>0</v>
      </c>
      <c r="AH371" s="228">
        <v>0</v>
      </c>
      <c r="AI371" s="229">
        <f>SUM(V371:AC371)</f>
        <v>0</v>
      </c>
      <c r="AJ371" s="160" t="str">
        <f>IF(ABS(S371-AI371)&gt;0.001,S371-AI371,"")</f>
        <v/>
      </c>
      <c r="BA371" s="160"/>
      <c r="BR371" s="160"/>
      <c r="CG371" s="160"/>
    </row>
    <row r="372" spans="1:85" ht="15">
      <c r="A372" s="178" t="s">
        <v>8</v>
      </c>
      <c r="B372" s="179">
        <v>0</v>
      </c>
      <c r="C372" s="179">
        <v>0</v>
      </c>
      <c r="D372" s="179">
        <v>0</v>
      </c>
      <c r="E372" s="179">
        <v>0</v>
      </c>
      <c r="F372" s="362"/>
      <c r="G372" s="179">
        <v>0</v>
      </c>
      <c r="H372" s="180">
        <v>0</v>
      </c>
      <c r="I372" s="181">
        <f t="shared" ref="I372:I391" si="154">SUM(B372:H372)</f>
        <v>0</v>
      </c>
      <c r="J372" s="168"/>
      <c r="K372" s="182" t="s">
        <v>8</v>
      </c>
      <c r="L372" s="183">
        <v>0</v>
      </c>
      <c r="M372" s="183">
        <v>0</v>
      </c>
      <c r="N372" s="183">
        <v>0</v>
      </c>
      <c r="O372" s="183">
        <v>0</v>
      </c>
      <c r="P372" s="183">
        <v>0</v>
      </c>
      <c r="Q372" s="183">
        <v>0</v>
      </c>
      <c r="R372" s="184">
        <v>0</v>
      </c>
      <c r="S372" s="185">
        <f t="shared" ref="S372:S391" si="155">SUM(L372:R372)</f>
        <v>0</v>
      </c>
      <c r="U372" s="230" t="s">
        <v>8</v>
      </c>
      <c r="V372" s="231">
        <v>0</v>
      </c>
      <c r="W372" s="231">
        <v>0</v>
      </c>
      <c r="X372" s="231">
        <v>0</v>
      </c>
      <c r="Y372" s="231">
        <v>0</v>
      </c>
      <c r="Z372" s="231">
        <v>0</v>
      </c>
      <c r="AA372" s="231">
        <v>0</v>
      </c>
      <c r="AB372" s="231">
        <v>0</v>
      </c>
      <c r="AC372" s="232">
        <v>0</v>
      </c>
      <c r="AD372" s="231">
        <v>0</v>
      </c>
      <c r="AE372" s="231">
        <v>0</v>
      </c>
      <c r="AF372" s="231">
        <v>0</v>
      </c>
      <c r="AG372" s="231">
        <v>0</v>
      </c>
      <c r="AH372" s="231">
        <v>0</v>
      </c>
      <c r="AI372" s="233">
        <f t="shared" ref="AI372:AI391" si="156">SUM(V372:AC372)</f>
        <v>0</v>
      </c>
      <c r="AJ372" s="160" t="str">
        <f t="shared" ref="AJ372:AJ393" si="157">IF(ABS(S372-AI372)&gt;0.001,S372-AI372,"")</f>
        <v/>
      </c>
      <c r="BA372" s="160"/>
      <c r="BR372" s="160"/>
      <c r="CG372" s="160"/>
    </row>
    <row r="373" spans="1:85" ht="15">
      <c r="A373" s="186" t="s">
        <v>10</v>
      </c>
      <c r="B373" s="175">
        <v>0</v>
      </c>
      <c r="C373" s="175">
        <v>0</v>
      </c>
      <c r="D373" s="175">
        <v>0</v>
      </c>
      <c r="E373" s="175">
        <v>0</v>
      </c>
      <c r="F373" s="362"/>
      <c r="G373" s="175">
        <v>0</v>
      </c>
      <c r="H373" s="187">
        <v>0</v>
      </c>
      <c r="I373" s="173">
        <f t="shared" si="154"/>
        <v>0</v>
      </c>
      <c r="J373" s="168"/>
      <c r="K373" s="188" t="s">
        <v>10</v>
      </c>
      <c r="L373" s="175">
        <v>0</v>
      </c>
      <c r="M373" s="175">
        <v>0</v>
      </c>
      <c r="N373" s="175">
        <v>0</v>
      </c>
      <c r="O373" s="175">
        <v>0</v>
      </c>
      <c r="P373" s="175">
        <v>0</v>
      </c>
      <c r="Q373" s="175">
        <v>0</v>
      </c>
      <c r="R373" s="176">
        <v>0</v>
      </c>
      <c r="S373" s="177">
        <f t="shared" si="155"/>
        <v>0</v>
      </c>
      <c r="U373" s="234" t="s">
        <v>10</v>
      </c>
      <c r="V373" s="226">
        <v>0</v>
      </c>
      <c r="W373" s="226">
        <v>0</v>
      </c>
      <c r="X373" s="226">
        <v>0</v>
      </c>
      <c r="Y373" s="226">
        <v>0</v>
      </c>
      <c r="Z373" s="226">
        <v>0</v>
      </c>
      <c r="AA373" s="226">
        <v>0</v>
      </c>
      <c r="AB373" s="226">
        <v>0</v>
      </c>
      <c r="AC373" s="227">
        <v>0</v>
      </c>
      <c r="AD373" s="228">
        <v>0</v>
      </c>
      <c r="AE373" s="228">
        <v>0</v>
      </c>
      <c r="AF373" s="228">
        <v>0</v>
      </c>
      <c r="AG373" s="228">
        <v>0</v>
      </c>
      <c r="AH373" s="228">
        <v>0</v>
      </c>
      <c r="AI373" s="229">
        <f t="shared" si="156"/>
        <v>0</v>
      </c>
      <c r="AJ373" s="160" t="str">
        <f t="shared" si="157"/>
        <v/>
      </c>
      <c r="BA373" s="160"/>
      <c r="BR373" s="160"/>
      <c r="CG373" s="160"/>
    </row>
    <row r="374" spans="1:85" ht="15">
      <c r="A374" s="178" t="s">
        <v>56</v>
      </c>
      <c r="B374" s="179">
        <v>0</v>
      </c>
      <c r="C374" s="179">
        <v>0</v>
      </c>
      <c r="D374" s="179">
        <v>0</v>
      </c>
      <c r="E374" s="179">
        <v>0</v>
      </c>
      <c r="F374" s="362"/>
      <c r="G374" s="179">
        <v>0</v>
      </c>
      <c r="H374" s="180">
        <v>0</v>
      </c>
      <c r="I374" s="181">
        <f t="shared" si="154"/>
        <v>0</v>
      </c>
      <c r="J374" s="168"/>
      <c r="K374" s="182" t="s">
        <v>56</v>
      </c>
      <c r="L374" s="183">
        <v>0</v>
      </c>
      <c r="M374" s="183">
        <v>0</v>
      </c>
      <c r="N374" s="183">
        <v>0</v>
      </c>
      <c r="O374" s="183">
        <v>0</v>
      </c>
      <c r="P374" s="183">
        <v>0</v>
      </c>
      <c r="Q374" s="183">
        <v>0</v>
      </c>
      <c r="R374" s="184">
        <v>0</v>
      </c>
      <c r="S374" s="185">
        <f t="shared" si="155"/>
        <v>0</v>
      </c>
      <c r="U374" s="230" t="s">
        <v>56</v>
      </c>
      <c r="V374" s="231">
        <v>0</v>
      </c>
      <c r="W374" s="231">
        <v>0</v>
      </c>
      <c r="X374" s="231">
        <v>0</v>
      </c>
      <c r="Y374" s="231">
        <v>0</v>
      </c>
      <c r="Z374" s="231">
        <v>0</v>
      </c>
      <c r="AA374" s="231">
        <v>0</v>
      </c>
      <c r="AB374" s="231">
        <v>0</v>
      </c>
      <c r="AC374" s="232">
        <v>0</v>
      </c>
      <c r="AD374" s="231">
        <v>0</v>
      </c>
      <c r="AE374" s="231">
        <v>0</v>
      </c>
      <c r="AF374" s="231">
        <v>0</v>
      </c>
      <c r="AG374" s="231">
        <v>0</v>
      </c>
      <c r="AH374" s="231">
        <v>0</v>
      </c>
      <c r="AI374" s="233">
        <f t="shared" si="156"/>
        <v>0</v>
      </c>
      <c r="AJ374" s="160" t="str">
        <f t="shared" si="157"/>
        <v/>
      </c>
      <c r="BA374" s="160"/>
      <c r="BR374" s="160"/>
      <c r="CG374" s="160"/>
    </row>
    <row r="375" spans="1:85" ht="15">
      <c r="A375" s="186" t="s">
        <v>16</v>
      </c>
      <c r="B375" s="175">
        <v>16.508159722480549</v>
      </c>
      <c r="C375" s="175">
        <v>0.25690301733856319</v>
      </c>
      <c r="D375" s="175">
        <v>7.3410037204494767</v>
      </c>
      <c r="E375" s="175">
        <v>0</v>
      </c>
      <c r="F375" s="362"/>
      <c r="G375" s="175">
        <v>0</v>
      </c>
      <c r="H375" s="187">
        <v>0</v>
      </c>
      <c r="I375" s="173">
        <f t="shared" si="154"/>
        <v>24.106066460268586</v>
      </c>
      <c r="J375" s="168"/>
      <c r="K375" s="188" t="s">
        <v>16</v>
      </c>
      <c r="L375" s="175">
        <v>16.508159722480549</v>
      </c>
      <c r="M375" s="175">
        <v>0.25690301733856319</v>
      </c>
      <c r="N375" s="175">
        <v>7.3410037204494767</v>
      </c>
      <c r="O375" s="175">
        <v>0</v>
      </c>
      <c r="P375" s="175">
        <v>0</v>
      </c>
      <c r="Q375" s="175">
        <v>0</v>
      </c>
      <c r="R375" s="176">
        <v>0</v>
      </c>
      <c r="S375" s="177">
        <f t="shared" si="155"/>
        <v>24.106066460268586</v>
      </c>
      <c r="U375" s="234" t="s">
        <v>16</v>
      </c>
      <c r="V375" s="226">
        <v>16.508159722480549</v>
      </c>
      <c r="W375" s="226">
        <v>0</v>
      </c>
      <c r="X375" s="226">
        <v>0</v>
      </c>
      <c r="Y375" s="226">
        <v>0.25690301733856319</v>
      </c>
      <c r="Z375" s="226">
        <v>7.3410037204494767</v>
      </c>
      <c r="AA375" s="226">
        <v>0</v>
      </c>
      <c r="AB375" s="226">
        <v>0</v>
      </c>
      <c r="AC375" s="227">
        <v>0</v>
      </c>
      <c r="AD375" s="228">
        <v>0</v>
      </c>
      <c r="AE375" s="228">
        <v>0</v>
      </c>
      <c r="AF375" s="228">
        <v>0</v>
      </c>
      <c r="AG375" s="228">
        <v>0</v>
      </c>
      <c r="AH375" s="228">
        <v>0</v>
      </c>
      <c r="AI375" s="229">
        <f t="shared" si="156"/>
        <v>24.106066460268586</v>
      </c>
      <c r="AJ375" s="160" t="str">
        <f t="shared" si="157"/>
        <v/>
      </c>
      <c r="BA375" s="160"/>
      <c r="BR375" s="160"/>
      <c r="CG375" s="160"/>
    </row>
    <row r="376" spans="1:85" ht="15">
      <c r="A376" s="178" t="s">
        <v>15</v>
      </c>
      <c r="B376" s="179">
        <v>0.99444200668153826</v>
      </c>
      <c r="C376" s="179">
        <v>0</v>
      </c>
      <c r="D376" s="179">
        <v>4.4749890300669168</v>
      </c>
      <c r="E376" s="179">
        <v>0</v>
      </c>
      <c r="F376" s="362"/>
      <c r="G376" s="179">
        <v>0</v>
      </c>
      <c r="H376" s="180">
        <v>0</v>
      </c>
      <c r="I376" s="181">
        <f t="shared" si="154"/>
        <v>5.4694310367484551</v>
      </c>
      <c r="J376" s="168"/>
      <c r="K376" s="182" t="s">
        <v>15</v>
      </c>
      <c r="L376" s="183">
        <v>0.99444200668153826</v>
      </c>
      <c r="M376" s="183">
        <v>0</v>
      </c>
      <c r="N376" s="183">
        <v>4.4749890300669168</v>
      </c>
      <c r="O376" s="183">
        <v>0</v>
      </c>
      <c r="P376" s="183">
        <v>0</v>
      </c>
      <c r="Q376" s="183">
        <v>0</v>
      </c>
      <c r="R376" s="184">
        <v>0</v>
      </c>
      <c r="S376" s="185">
        <f t="shared" si="155"/>
        <v>5.4694310367484551</v>
      </c>
      <c r="U376" s="230" t="s">
        <v>57</v>
      </c>
      <c r="V376" s="231">
        <v>0.99444200668153826</v>
      </c>
      <c r="W376" s="231">
        <v>0</v>
      </c>
      <c r="X376" s="231">
        <v>0</v>
      </c>
      <c r="Y376" s="231">
        <v>0</v>
      </c>
      <c r="Z376" s="231">
        <v>4.4749890300669168</v>
      </c>
      <c r="AA376" s="231">
        <v>0</v>
      </c>
      <c r="AB376" s="231">
        <v>0</v>
      </c>
      <c r="AC376" s="232">
        <v>0</v>
      </c>
      <c r="AD376" s="231">
        <v>0</v>
      </c>
      <c r="AE376" s="231">
        <v>0</v>
      </c>
      <c r="AF376" s="231">
        <v>0</v>
      </c>
      <c r="AG376" s="231">
        <v>0</v>
      </c>
      <c r="AH376" s="231">
        <v>0</v>
      </c>
      <c r="AI376" s="233">
        <f t="shared" si="156"/>
        <v>5.4694310367484551</v>
      </c>
      <c r="AJ376" s="160" t="str">
        <f t="shared" si="157"/>
        <v/>
      </c>
      <c r="BA376" s="160"/>
      <c r="BR376" s="160"/>
      <c r="CG376" s="160"/>
    </row>
    <row r="377" spans="1:85" ht="15">
      <c r="A377" s="186" t="s">
        <v>58</v>
      </c>
      <c r="B377" s="175">
        <v>0</v>
      </c>
      <c r="C377" s="175">
        <v>0</v>
      </c>
      <c r="D377" s="175">
        <v>0</v>
      </c>
      <c r="E377" s="175">
        <v>1272.2718752201954</v>
      </c>
      <c r="F377" s="362"/>
      <c r="G377" s="175">
        <v>0</v>
      </c>
      <c r="H377" s="187">
        <v>0</v>
      </c>
      <c r="I377" s="173">
        <f t="shared" si="154"/>
        <v>1272.2718752201954</v>
      </c>
      <c r="J377" s="168"/>
      <c r="K377" s="188" t="s">
        <v>58</v>
      </c>
      <c r="L377" s="175">
        <v>0</v>
      </c>
      <c r="M377" s="175">
        <v>0</v>
      </c>
      <c r="N377" s="175">
        <v>0</v>
      </c>
      <c r="O377" s="175">
        <v>1272.2718752201954</v>
      </c>
      <c r="P377" s="175">
        <v>640.62830380251103</v>
      </c>
      <c r="Q377" s="175">
        <v>0</v>
      </c>
      <c r="R377" s="176">
        <v>0</v>
      </c>
      <c r="S377" s="177">
        <f t="shared" si="155"/>
        <v>1912.9001790227064</v>
      </c>
      <c r="U377" s="234" t="s">
        <v>58</v>
      </c>
      <c r="V377" s="226">
        <v>0</v>
      </c>
      <c r="W377" s="226">
        <v>0</v>
      </c>
      <c r="X377" s="226">
        <v>0</v>
      </c>
      <c r="Y377" s="226">
        <v>0</v>
      </c>
      <c r="Z377" s="226">
        <v>0</v>
      </c>
      <c r="AA377" s="226">
        <v>1272.2718752201954</v>
      </c>
      <c r="AB377" s="226">
        <v>640.62830380251103</v>
      </c>
      <c r="AC377" s="227">
        <v>0</v>
      </c>
      <c r="AD377" s="226">
        <v>0</v>
      </c>
      <c r="AE377" s="226">
        <v>0</v>
      </c>
      <c r="AF377" s="226">
        <v>0</v>
      </c>
      <c r="AG377" s="226">
        <v>0</v>
      </c>
      <c r="AH377" s="226">
        <v>0</v>
      </c>
      <c r="AI377" s="229">
        <f t="shared" si="156"/>
        <v>1912.9001790227064</v>
      </c>
      <c r="AJ377" s="160" t="str">
        <f t="shared" si="157"/>
        <v/>
      </c>
      <c r="BA377" s="160"/>
      <c r="BR377" s="160"/>
      <c r="CG377" s="160"/>
    </row>
    <row r="378" spans="1:85" ht="15">
      <c r="A378" s="178" t="s">
        <v>12</v>
      </c>
      <c r="B378" s="179">
        <v>0</v>
      </c>
      <c r="C378" s="179">
        <v>0</v>
      </c>
      <c r="D378" s="179">
        <v>0</v>
      </c>
      <c r="E378" s="179">
        <v>6.3492788563500318</v>
      </c>
      <c r="F378" s="362"/>
      <c r="G378" s="179">
        <v>0</v>
      </c>
      <c r="H378" s="180">
        <v>0</v>
      </c>
      <c r="I378" s="181">
        <f t="shared" si="154"/>
        <v>6.3492788563500318</v>
      </c>
      <c r="J378" s="168"/>
      <c r="K378" s="182" t="s">
        <v>12</v>
      </c>
      <c r="L378" s="183">
        <v>0</v>
      </c>
      <c r="M378" s="183">
        <v>0</v>
      </c>
      <c r="N378" s="183">
        <v>0</v>
      </c>
      <c r="O378" s="183">
        <v>6.3492788563500318</v>
      </c>
      <c r="P378" s="183">
        <v>47.10466965364045</v>
      </c>
      <c r="Q378" s="183">
        <v>0</v>
      </c>
      <c r="R378" s="184">
        <v>0</v>
      </c>
      <c r="S378" s="185">
        <f t="shared" si="155"/>
        <v>53.453948509990482</v>
      </c>
      <c r="U378" s="230" t="s">
        <v>12</v>
      </c>
      <c r="V378" s="231">
        <v>0</v>
      </c>
      <c r="W378" s="231">
        <v>0</v>
      </c>
      <c r="X378" s="231">
        <v>0</v>
      </c>
      <c r="Y378" s="231">
        <v>0</v>
      </c>
      <c r="Z378" s="231">
        <v>0</v>
      </c>
      <c r="AA378" s="231">
        <v>0.72302265364809182</v>
      </c>
      <c r="AB378" s="231">
        <v>47.10466965364045</v>
      </c>
      <c r="AC378" s="232">
        <v>5.6262562027019403</v>
      </c>
      <c r="AD378" s="231">
        <v>0</v>
      </c>
      <c r="AE378" s="231">
        <v>0</v>
      </c>
      <c r="AF378" s="231">
        <v>0</v>
      </c>
      <c r="AG378" s="231">
        <v>0</v>
      </c>
      <c r="AH378" s="231">
        <v>5.6262562027019403</v>
      </c>
      <c r="AI378" s="233">
        <f t="shared" si="156"/>
        <v>53.453948509990482</v>
      </c>
      <c r="AJ378" s="160" t="str">
        <f t="shared" si="157"/>
        <v/>
      </c>
      <c r="BA378" s="160"/>
      <c r="BR378" s="160"/>
      <c r="CG378" s="160"/>
    </row>
    <row r="379" spans="1:85" ht="15">
      <c r="A379" s="186" t="s">
        <v>59</v>
      </c>
      <c r="B379" s="175">
        <v>0</v>
      </c>
      <c r="C379" s="175">
        <v>0</v>
      </c>
      <c r="D379" s="175">
        <v>0</v>
      </c>
      <c r="E379" s="175">
        <v>0</v>
      </c>
      <c r="F379" s="362"/>
      <c r="G379" s="175">
        <v>0</v>
      </c>
      <c r="H379" s="187">
        <v>0</v>
      </c>
      <c r="I379" s="173">
        <f t="shared" si="154"/>
        <v>0</v>
      </c>
      <c r="J379" s="168"/>
      <c r="K379" s="188" t="s">
        <v>59</v>
      </c>
      <c r="L379" s="175">
        <v>0</v>
      </c>
      <c r="M379" s="175">
        <v>0</v>
      </c>
      <c r="N379" s="175">
        <v>0</v>
      </c>
      <c r="O379" s="175">
        <v>0</v>
      </c>
      <c r="P379" s="175">
        <v>0</v>
      </c>
      <c r="Q379" s="175">
        <v>0</v>
      </c>
      <c r="R379" s="176">
        <v>0</v>
      </c>
      <c r="S379" s="177">
        <f t="shared" si="155"/>
        <v>0</v>
      </c>
      <c r="U379" s="234" t="s">
        <v>59</v>
      </c>
      <c r="V379" s="226">
        <v>0</v>
      </c>
      <c r="W379" s="226">
        <v>0</v>
      </c>
      <c r="X379" s="226">
        <v>0</v>
      </c>
      <c r="Y379" s="226">
        <v>0</v>
      </c>
      <c r="Z379" s="226">
        <v>0</v>
      </c>
      <c r="AA379" s="226">
        <v>0</v>
      </c>
      <c r="AB379" s="226">
        <v>0</v>
      </c>
      <c r="AC379" s="227">
        <v>0</v>
      </c>
      <c r="AD379" s="226">
        <v>0</v>
      </c>
      <c r="AE379" s="226">
        <v>0</v>
      </c>
      <c r="AF379" s="226">
        <v>0</v>
      </c>
      <c r="AG379" s="226">
        <v>0</v>
      </c>
      <c r="AH379" s="226">
        <v>0</v>
      </c>
      <c r="AI379" s="229">
        <f t="shared" si="156"/>
        <v>0</v>
      </c>
      <c r="AJ379" s="160" t="str">
        <f t="shared" si="157"/>
        <v/>
      </c>
      <c r="BA379" s="160"/>
      <c r="BR379" s="160"/>
      <c r="CG379" s="160"/>
    </row>
    <row r="380" spans="1:85" ht="15">
      <c r="A380" s="178" t="s">
        <v>17</v>
      </c>
      <c r="B380" s="179">
        <v>0.34970163306862329</v>
      </c>
      <c r="C380" s="179">
        <v>0</v>
      </c>
      <c r="D380" s="179">
        <v>18.287805856611399</v>
      </c>
      <c r="E380" s="179">
        <v>0.23843293163769599</v>
      </c>
      <c r="F380" s="362"/>
      <c r="G380" s="179">
        <v>0</v>
      </c>
      <c r="H380" s="180">
        <v>0</v>
      </c>
      <c r="I380" s="181">
        <f t="shared" si="154"/>
        <v>18.875940421317718</v>
      </c>
      <c r="J380" s="168"/>
      <c r="K380" s="182" t="s">
        <v>17</v>
      </c>
      <c r="L380" s="183">
        <v>0.34970163306862329</v>
      </c>
      <c r="M380" s="183">
        <v>0</v>
      </c>
      <c r="N380" s="183">
        <v>18.287805856611399</v>
      </c>
      <c r="O380" s="183">
        <v>0.23843293163769599</v>
      </c>
      <c r="P380" s="183">
        <v>1.8771649122806957E-2</v>
      </c>
      <c r="Q380" s="183">
        <v>0</v>
      </c>
      <c r="R380" s="184">
        <v>0</v>
      </c>
      <c r="S380" s="185">
        <f t="shared" si="155"/>
        <v>18.894712070440526</v>
      </c>
      <c r="U380" s="230" t="s">
        <v>17</v>
      </c>
      <c r="V380" s="231">
        <v>0.34970163306862329</v>
      </c>
      <c r="W380" s="231">
        <v>0</v>
      </c>
      <c r="X380" s="231">
        <v>0</v>
      </c>
      <c r="Y380" s="231">
        <v>0</v>
      </c>
      <c r="Z380" s="231">
        <v>18.287805856611399</v>
      </c>
      <c r="AA380" s="231">
        <v>0.21194038367795343</v>
      </c>
      <c r="AB380" s="231">
        <v>1.8771649122806957E-2</v>
      </c>
      <c r="AC380" s="232">
        <v>2.6492547959742572E-2</v>
      </c>
      <c r="AD380" s="231">
        <v>0</v>
      </c>
      <c r="AE380" s="231">
        <v>0</v>
      </c>
      <c r="AF380" s="231">
        <v>0</v>
      </c>
      <c r="AG380" s="231">
        <v>0</v>
      </c>
      <c r="AH380" s="231">
        <v>2.6492547959742572E-2</v>
      </c>
      <c r="AI380" s="233">
        <f t="shared" si="156"/>
        <v>18.894712070440523</v>
      </c>
      <c r="AJ380" s="160" t="str">
        <f t="shared" si="157"/>
        <v/>
      </c>
      <c r="BA380" s="160"/>
      <c r="BR380" s="160"/>
      <c r="CG380" s="160"/>
    </row>
    <row r="381" spans="1:85" ht="15">
      <c r="A381" s="186" t="s">
        <v>139</v>
      </c>
      <c r="B381" s="175">
        <v>158.39316460184091</v>
      </c>
      <c r="C381" s="175">
        <v>0</v>
      </c>
      <c r="D381" s="175">
        <v>157.7358140147181</v>
      </c>
      <c r="E381" s="175">
        <v>3.215102554761696</v>
      </c>
      <c r="F381" s="362"/>
      <c r="G381" s="175">
        <v>0</v>
      </c>
      <c r="H381" s="187">
        <v>0</v>
      </c>
      <c r="I381" s="173">
        <f t="shared" si="154"/>
        <v>319.34408117132074</v>
      </c>
      <c r="J381" s="168"/>
      <c r="K381" s="188" t="s">
        <v>139</v>
      </c>
      <c r="L381" s="175">
        <v>158.39316460184091</v>
      </c>
      <c r="M381" s="175">
        <v>0</v>
      </c>
      <c r="N381" s="175">
        <v>157.7358140147181</v>
      </c>
      <c r="O381" s="175">
        <v>3.215102554761696</v>
      </c>
      <c r="P381" s="175">
        <v>0.32830019666777338</v>
      </c>
      <c r="Q381" s="175">
        <v>0</v>
      </c>
      <c r="R381" s="176">
        <v>0</v>
      </c>
      <c r="S381" s="177">
        <f t="shared" si="155"/>
        <v>319.67238136798852</v>
      </c>
      <c r="U381" s="234" t="s">
        <v>139</v>
      </c>
      <c r="V381" s="226">
        <v>157.83912386617973</v>
      </c>
      <c r="W381" s="226">
        <v>0</v>
      </c>
      <c r="X381" s="226">
        <v>0</v>
      </c>
      <c r="Y381" s="226">
        <v>0</v>
      </c>
      <c r="Z381" s="226">
        <v>153.98666617941691</v>
      </c>
      <c r="AA381" s="226">
        <v>1.469665951438063</v>
      </c>
      <c r="AB381" s="226">
        <v>0.32830019666777338</v>
      </c>
      <c r="AC381" s="227">
        <v>6.0486251742860002</v>
      </c>
      <c r="AD381" s="226">
        <v>0.55404073566117551</v>
      </c>
      <c r="AE381" s="305">
        <v>0</v>
      </c>
      <c r="AF381" s="305">
        <v>0</v>
      </c>
      <c r="AG381" s="305">
        <v>3.749147835301192</v>
      </c>
      <c r="AH381" s="305">
        <v>1.745436603323633</v>
      </c>
      <c r="AI381" s="229">
        <f t="shared" si="156"/>
        <v>319.67238136798846</v>
      </c>
      <c r="AJ381" s="160" t="str">
        <f t="shared" si="157"/>
        <v/>
      </c>
      <c r="BA381" s="160"/>
      <c r="BR381" s="160"/>
      <c r="CG381" s="160"/>
    </row>
    <row r="382" spans="1:85" ht="15">
      <c r="A382" s="178" t="s">
        <v>25</v>
      </c>
      <c r="B382" s="179">
        <v>51.030598370913197</v>
      </c>
      <c r="C382" s="179">
        <v>3.8513071286690306E-2</v>
      </c>
      <c r="D382" s="179">
        <v>3.9251310608208367</v>
      </c>
      <c r="E382" s="179">
        <v>166.98004134985817</v>
      </c>
      <c r="F382" s="362"/>
      <c r="G382" s="179">
        <v>119.07518980844105</v>
      </c>
      <c r="H382" s="180">
        <v>1.6227417676976264E-2</v>
      </c>
      <c r="I382" s="181">
        <f t="shared" si="154"/>
        <v>341.06570107899694</v>
      </c>
      <c r="J382" s="168"/>
      <c r="K382" s="182" t="s">
        <v>25</v>
      </c>
      <c r="L382" s="183">
        <v>51.030598370913197</v>
      </c>
      <c r="M382" s="183">
        <v>3.8513071286690306E-2</v>
      </c>
      <c r="N382" s="183">
        <v>3.9251310608208367</v>
      </c>
      <c r="O382" s="183">
        <v>166.98004134985817</v>
      </c>
      <c r="P382" s="183">
        <v>7.1778923217767119</v>
      </c>
      <c r="Q382" s="183">
        <v>119.07518980844105</v>
      </c>
      <c r="R382" s="184">
        <v>1.6227417676976264E-2</v>
      </c>
      <c r="S382" s="185">
        <f t="shared" si="155"/>
        <v>348.24359340077365</v>
      </c>
      <c r="U382" s="230" t="s">
        <v>25</v>
      </c>
      <c r="V382" s="231">
        <v>29.579942765185603</v>
      </c>
      <c r="W382" s="231">
        <v>21.426985212476108</v>
      </c>
      <c r="X382" s="231">
        <v>119.07518980844105</v>
      </c>
      <c r="Y382" s="231">
        <v>3.8513071286690306E-2</v>
      </c>
      <c r="Z382" s="231">
        <v>3.9251310608208367</v>
      </c>
      <c r="AA382" s="231">
        <v>161.86312546172627</v>
      </c>
      <c r="AB382" s="231">
        <v>7.1778923217767119</v>
      </c>
      <c r="AC382" s="232">
        <v>5.1568136990603479</v>
      </c>
      <c r="AD382" s="231">
        <v>2.3670393251482721E-2</v>
      </c>
      <c r="AE382" s="231">
        <v>0</v>
      </c>
      <c r="AF382" s="231">
        <v>1.6227417676976264E-2</v>
      </c>
      <c r="AG382" s="231">
        <v>0</v>
      </c>
      <c r="AH382" s="231">
        <v>5.1169158881318895</v>
      </c>
      <c r="AI382" s="233">
        <f t="shared" si="156"/>
        <v>348.24359340077365</v>
      </c>
      <c r="AJ382" s="160" t="str">
        <f t="shared" si="157"/>
        <v/>
      </c>
      <c r="BA382" s="160"/>
      <c r="BR382" s="160"/>
      <c r="CG382" s="160"/>
    </row>
    <row r="383" spans="1:85" ht="15">
      <c r="A383" s="186" t="s">
        <v>24</v>
      </c>
      <c r="B383" s="175">
        <v>45.538969445222406</v>
      </c>
      <c r="C383" s="175">
        <v>0</v>
      </c>
      <c r="D383" s="175">
        <v>0</v>
      </c>
      <c r="E383" s="175">
        <v>0</v>
      </c>
      <c r="F383" s="362"/>
      <c r="G383" s="175">
        <v>0</v>
      </c>
      <c r="H383" s="187">
        <v>0</v>
      </c>
      <c r="I383" s="173">
        <f t="shared" si="154"/>
        <v>45.538969445222406</v>
      </c>
      <c r="J383" s="168"/>
      <c r="K383" s="188" t="s">
        <v>24</v>
      </c>
      <c r="L383" s="175">
        <v>45.538969445222406</v>
      </c>
      <c r="M383" s="175">
        <v>0</v>
      </c>
      <c r="N383" s="175">
        <v>0</v>
      </c>
      <c r="O383" s="175">
        <v>0</v>
      </c>
      <c r="P383" s="175">
        <v>0</v>
      </c>
      <c r="Q383" s="175">
        <v>0</v>
      </c>
      <c r="R383" s="176">
        <v>0</v>
      </c>
      <c r="S383" s="177">
        <f t="shared" si="155"/>
        <v>45.538969445222406</v>
      </c>
      <c r="U383" s="234" t="s">
        <v>24</v>
      </c>
      <c r="V383" s="226">
        <v>45.333938796710207</v>
      </c>
      <c r="W383" s="226">
        <v>0</v>
      </c>
      <c r="X383" s="226">
        <v>0</v>
      </c>
      <c r="Y383" s="226">
        <v>0</v>
      </c>
      <c r="Z383" s="226">
        <v>0</v>
      </c>
      <c r="AA383" s="226">
        <v>0</v>
      </c>
      <c r="AB383" s="226">
        <v>0</v>
      </c>
      <c r="AC383" s="227">
        <v>0.2050306485121961</v>
      </c>
      <c r="AD383" s="226">
        <v>0.2050306485121961</v>
      </c>
      <c r="AE383" s="226">
        <v>0</v>
      </c>
      <c r="AF383" s="226">
        <v>0</v>
      </c>
      <c r="AG383" s="226">
        <v>0</v>
      </c>
      <c r="AH383" s="226">
        <v>0</v>
      </c>
      <c r="AI383" s="229">
        <f t="shared" si="156"/>
        <v>45.538969445222406</v>
      </c>
      <c r="AJ383" s="160" t="str">
        <f t="shared" si="157"/>
        <v/>
      </c>
      <c r="BA383" s="160"/>
      <c r="BR383" s="160"/>
      <c r="CG383" s="160"/>
    </row>
    <row r="384" spans="1:85" ht="15">
      <c r="A384" s="178" t="s">
        <v>60</v>
      </c>
      <c r="B384" s="179">
        <v>0.26450761610566015</v>
      </c>
      <c r="C384" s="179">
        <v>0</v>
      </c>
      <c r="D384" s="179">
        <v>0</v>
      </c>
      <c r="E384" s="179">
        <v>0</v>
      </c>
      <c r="F384" s="362"/>
      <c r="G384" s="179">
        <v>0</v>
      </c>
      <c r="H384" s="180">
        <v>0</v>
      </c>
      <c r="I384" s="181">
        <f t="shared" si="154"/>
        <v>0.26450761610566015</v>
      </c>
      <c r="J384" s="168"/>
      <c r="K384" s="182" t="s">
        <v>60</v>
      </c>
      <c r="L384" s="183">
        <v>0.26450761610566015</v>
      </c>
      <c r="M384" s="183">
        <v>0</v>
      </c>
      <c r="N384" s="183">
        <v>0</v>
      </c>
      <c r="O384" s="183">
        <v>0</v>
      </c>
      <c r="P384" s="183">
        <v>0</v>
      </c>
      <c r="Q384" s="183">
        <v>0</v>
      </c>
      <c r="R384" s="184">
        <v>0</v>
      </c>
      <c r="S384" s="185">
        <f t="shared" si="155"/>
        <v>0.26450761610566015</v>
      </c>
      <c r="U384" s="230" t="s">
        <v>60</v>
      </c>
      <c r="V384" s="231">
        <v>0.26450761610566015</v>
      </c>
      <c r="W384" s="231">
        <v>0</v>
      </c>
      <c r="X384" s="231">
        <v>0</v>
      </c>
      <c r="Y384" s="231">
        <v>0</v>
      </c>
      <c r="Z384" s="231">
        <v>0</v>
      </c>
      <c r="AA384" s="231">
        <v>0</v>
      </c>
      <c r="AB384" s="231">
        <v>0</v>
      </c>
      <c r="AC384" s="232">
        <v>0</v>
      </c>
      <c r="AD384" s="231">
        <v>0</v>
      </c>
      <c r="AE384" s="231">
        <v>0</v>
      </c>
      <c r="AF384" s="231">
        <v>0</v>
      </c>
      <c r="AG384" s="231">
        <v>0</v>
      </c>
      <c r="AH384" s="231">
        <v>0</v>
      </c>
      <c r="AI384" s="233">
        <f t="shared" si="156"/>
        <v>0.26450761610566015</v>
      </c>
      <c r="AJ384" s="160" t="str">
        <f t="shared" si="157"/>
        <v/>
      </c>
      <c r="BA384" s="160"/>
      <c r="BR384" s="160"/>
      <c r="CG384" s="160"/>
    </row>
    <row r="385" spans="1:85" ht="15">
      <c r="A385" s="186" t="s">
        <v>22</v>
      </c>
      <c r="B385" s="175">
        <v>99.323344363044541</v>
      </c>
      <c r="C385" s="175">
        <v>0</v>
      </c>
      <c r="D385" s="175">
        <v>6.1604250584260472</v>
      </c>
      <c r="E385" s="175">
        <v>0</v>
      </c>
      <c r="F385" s="362"/>
      <c r="G385" s="175">
        <v>0</v>
      </c>
      <c r="H385" s="187">
        <v>0</v>
      </c>
      <c r="I385" s="173">
        <f t="shared" si="154"/>
        <v>105.48376942147058</v>
      </c>
      <c r="J385" s="168"/>
      <c r="K385" s="188" t="s">
        <v>22</v>
      </c>
      <c r="L385" s="175">
        <v>99.323344363044541</v>
      </c>
      <c r="M385" s="175">
        <v>0</v>
      </c>
      <c r="N385" s="175">
        <v>6.1604250584260472</v>
      </c>
      <c r="O385" s="175">
        <v>0</v>
      </c>
      <c r="P385" s="175">
        <v>103.27644979098112</v>
      </c>
      <c r="Q385" s="175">
        <v>0</v>
      </c>
      <c r="R385" s="176">
        <v>0</v>
      </c>
      <c r="S385" s="177">
        <f t="shared" si="155"/>
        <v>208.76021921245172</v>
      </c>
      <c r="U385" s="234" t="s">
        <v>22</v>
      </c>
      <c r="V385" s="226">
        <v>99.323344363044541</v>
      </c>
      <c r="W385" s="226">
        <v>0</v>
      </c>
      <c r="X385" s="226">
        <v>0</v>
      </c>
      <c r="Y385" s="226">
        <v>0</v>
      </c>
      <c r="Z385" s="226">
        <v>6.1604250584260472</v>
      </c>
      <c r="AA385" s="226">
        <v>0</v>
      </c>
      <c r="AB385" s="226">
        <v>103.27644979098112</v>
      </c>
      <c r="AC385" s="227">
        <v>0</v>
      </c>
      <c r="AD385" s="226">
        <v>0</v>
      </c>
      <c r="AE385" s="226">
        <v>0</v>
      </c>
      <c r="AF385" s="226">
        <v>0</v>
      </c>
      <c r="AG385" s="226">
        <v>0</v>
      </c>
      <c r="AH385" s="226">
        <v>0</v>
      </c>
      <c r="AI385" s="229">
        <f t="shared" si="156"/>
        <v>208.76021921245172</v>
      </c>
      <c r="AJ385" s="160" t="str">
        <f t="shared" si="157"/>
        <v/>
      </c>
      <c r="BA385" s="160"/>
      <c r="BR385" s="160"/>
      <c r="CG385" s="160"/>
    </row>
    <row r="386" spans="1:85" ht="15">
      <c r="A386" s="178" t="s">
        <v>21</v>
      </c>
      <c r="B386" s="179">
        <v>0.14108081812957596</v>
      </c>
      <c r="C386" s="179">
        <v>0</v>
      </c>
      <c r="D386" s="179">
        <v>0</v>
      </c>
      <c r="E386" s="179">
        <v>0</v>
      </c>
      <c r="F386" s="362"/>
      <c r="G386" s="179">
        <v>0</v>
      </c>
      <c r="H386" s="180">
        <v>0</v>
      </c>
      <c r="I386" s="181">
        <f t="shared" si="154"/>
        <v>0.14108081812957596</v>
      </c>
      <c r="J386" s="168"/>
      <c r="K386" s="182" t="s">
        <v>21</v>
      </c>
      <c r="L386" s="183">
        <v>0.14108081812957596</v>
      </c>
      <c r="M386" s="183">
        <v>0</v>
      </c>
      <c r="N386" s="183">
        <v>0</v>
      </c>
      <c r="O386" s="183">
        <v>0</v>
      </c>
      <c r="P386" s="183">
        <v>0</v>
      </c>
      <c r="Q386" s="183">
        <v>0</v>
      </c>
      <c r="R386" s="184">
        <v>0</v>
      </c>
      <c r="S386" s="185">
        <f t="shared" si="155"/>
        <v>0.14108081812957596</v>
      </c>
      <c r="U386" s="230" t="s">
        <v>61</v>
      </c>
      <c r="V386" s="231">
        <v>0.14108081812957596</v>
      </c>
      <c r="W386" s="231">
        <v>0</v>
      </c>
      <c r="X386" s="231">
        <v>0</v>
      </c>
      <c r="Y386" s="231">
        <v>0</v>
      </c>
      <c r="Z386" s="231">
        <v>0</v>
      </c>
      <c r="AA386" s="231">
        <v>0</v>
      </c>
      <c r="AB386" s="231">
        <v>0</v>
      </c>
      <c r="AC386" s="232">
        <v>0</v>
      </c>
      <c r="AD386" s="231">
        <v>0</v>
      </c>
      <c r="AE386" s="231">
        <v>0</v>
      </c>
      <c r="AF386" s="231">
        <v>0</v>
      </c>
      <c r="AG386" s="231">
        <v>0</v>
      </c>
      <c r="AH386" s="231">
        <v>0</v>
      </c>
      <c r="AI386" s="233">
        <f t="shared" si="156"/>
        <v>0.14108081812957596</v>
      </c>
      <c r="AJ386" s="160" t="str">
        <f t="shared" si="157"/>
        <v/>
      </c>
      <c r="BA386" s="160"/>
      <c r="BR386" s="160"/>
      <c r="CG386" s="160"/>
    </row>
    <row r="387" spans="1:85" ht="15">
      <c r="A387" s="189" t="s">
        <v>64</v>
      </c>
      <c r="B387" s="175">
        <v>1.3264972269541122</v>
      </c>
      <c r="C387" s="175">
        <v>0</v>
      </c>
      <c r="D387" s="175">
        <v>0</v>
      </c>
      <c r="E387" s="175">
        <v>0</v>
      </c>
      <c r="F387" s="362"/>
      <c r="G387" s="175">
        <v>0</v>
      </c>
      <c r="H387" s="187">
        <v>0</v>
      </c>
      <c r="I387" s="173">
        <f t="shared" si="154"/>
        <v>1.3264972269541122</v>
      </c>
      <c r="J387" s="168"/>
      <c r="K387" s="190" t="s">
        <v>64</v>
      </c>
      <c r="L387" s="175">
        <v>1.3264972269541122</v>
      </c>
      <c r="M387" s="175">
        <v>0</v>
      </c>
      <c r="N387" s="175">
        <v>0</v>
      </c>
      <c r="O387" s="175">
        <v>0</v>
      </c>
      <c r="P387" s="175">
        <v>0</v>
      </c>
      <c r="Q387" s="175">
        <v>0</v>
      </c>
      <c r="R387" s="176">
        <v>0</v>
      </c>
      <c r="S387" s="177">
        <f t="shared" si="155"/>
        <v>1.3264972269541122</v>
      </c>
      <c r="U387" s="235" t="s">
        <v>62</v>
      </c>
      <c r="V387" s="226">
        <v>0.83928843238124706</v>
      </c>
      <c r="W387" s="226">
        <v>0</v>
      </c>
      <c r="X387" s="226">
        <v>0</v>
      </c>
      <c r="Y387" s="226">
        <v>0</v>
      </c>
      <c r="Z387" s="226">
        <v>0</v>
      </c>
      <c r="AA387" s="226">
        <v>0</v>
      </c>
      <c r="AB387" s="226">
        <v>0</v>
      </c>
      <c r="AC387" s="227">
        <v>0.48720879457286526</v>
      </c>
      <c r="AD387" s="228">
        <v>0.48720879457286526</v>
      </c>
      <c r="AE387" s="228">
        <v>0</v>
      </c>
      <c r="AF387" s="228">
        <v>0</v>
      </c>
      <c r="AG387" s="228">
        <v>0</v>
      </c>
      <c r="AH387" s="228">
        <v>0</v>
      </c>
      <c r="AI387" s="229">
        <f t="shared" si="156"/>
        <v>1.3264972269541122</v>
      </c>
      <c r="AJ387" s="160" t="str">
        <f t="shared" si="157"/>
        <v/>
      </c>
      <c r="BA387" s="160"/>
      <c r="BR387" s="160"/>
      <c r="CG387" s="160"/>
    </row>
    <row r="388" spans="1:85">
      <c r="A388" s="191" t="s">
        <v>23</v>
      </c>
      <c r="B388" s="192">
        <v>1.3264972269541122</v>
      </c>
      <c r="C388" s="192">
        <v>0</v>
      </c>
      <c r="D388" s="192">
        <v>0</v>
      </c>
      <c r="E388" s="192">
        <v>0</v>
      </c>
      <c r="F388" s="362"/>
      <c r="G388" s="192">
        <v>0</v>
      </c>
      <c r="H388" s="193">
        <v>0</v>
      </c>
      <c r="I388" s="194">
        <f t="shared" si="154"/>
        <v>1.3264972269541122</v>
      </c>
      <c r="J388" s="168"/>
      <c r="K388" s="195" t="s">
        <v>23</v>
      </c>
      <c r="L388" s="196">
        <v>1.3264972269541122</v>
      </c>
      <c r="M388" s="196">
        <v>0</v>
      </c>
      <c r="N388" s="196">
        <v>0</v>
      </c>
      <c r="O388" s="196">
        <v>0</v>
      </c>
      <c r="P388" s="196">
        <v>0</v>
      </c>
      <c r="Q388" s="196">
        <v>0</v>
      </c>
      <c r="R388" s="197">
        <v>0</v>
      </c>
      <c r="S388" s="198">
        <f t="shared" si="155"/>
        <v>1.3264972269541122</v>
      </c>
      <c r="U388" s="236" t="s">
        <v>66</v>
      </c>
      <c r="V388" s="237">
        <v>0.83928843238124706</v>
      </c>
      <c r="W388" s="237">
        <v>0</v>
      </c>
      <c r="X388" s="237">
        <v>0</v>
      </c>
      <c r="Y388" s="237">
        <v>0</v>
      </c>
      <c r="Z388" s="237">
        <v>0</v>
      </c>
      <c r="AA388" s="237">
        <v>0</v>
      </c>
      <c r="AB388" s="237">
        <v>0</v>
      </c>
      <c r="AC388" s="237">
        <v>0.48720879457286526</v>
      </c>
      <c r="AD388" s="237">
        <v>0.48720879457286526</v>
      </c>
      <c r="AE388" s="237">
        <v>0</v>
      </c>
      <c r="AF388" s="237">
        <v>0</v>
      </c>
      <c r="AG388" s="237">
        <v>0</v>
      </c>
      <c r="AH388" s="125">
        <v>0</v>
      </c>
      <c r="AI388" s="238">
        <f t="shared" si="156"/>
        <v>1.3264972269541122</v>
      </c>
      <c r="BA388" s="160"/>
      <c r="BR388" s="160"/>
      <c r="CG388" s="160"/>
    </row>
    <row r="389" spans="1:85">
      <c r="A389" s="199" t="s">
        <v>19</v>
      </c>
      <c r="B389" s="200">
        <v>0</v>
      </c>
      <c r="C389" s="200">
        <v>0</v>
      </c>
      <c r="D389" s="200">
        <v>0</v>
      </c>
      <c r="E389" s="200">
        <v>0</v>
      </c>
      <c r="F389" s="362"/>
      <c r="G389" s="200">
        <v>0</v>
      </c>
      <c r="H389" s="201">
        <v>0</v>
      </c>
      <c r="I389" s="202">
        <f t="shared" si="154"/>
        <v>0</v>
      </c>
      <c r="J389" s="168"/>
      <c r="K389" s="203" t="s">
        <v>19</v>
      </c>
      <c r="L389" s="200">
        <v>0</v>
      </c>
      <c r="M389" s="200">
        <v>0</v>
      </c>
      <c r="N389" s="200">
        <v>0</v>
      </c>
      <c r="O389" s="200">
        <v>0</v>
      </c>
      <c r="P389" s="200">
        <v>0</v>
      </c>
      <c r="Q389" s="200">
        <v>0</v>
      </c>
      <c r="R389" s="204">
        <v>0</v>
      </c>
      <c r="S389" s="205">
        <f t="shared" si="155"/>
        <v>0</v>
      </c>
      <c r="U389" s="239" t="s">
        <v>19</v>
      </c>
      <c r="V389" s="240">
        <v>0</v>
      </c>
      <c r="W389" s="240">
        <v>0</v>
      </c>
      <c r="X389" s="240">
        <v>0</v>
      </c>
      <c r="Y389" s="240">
        <v>0</v>
      </c>
      <c r="Z389" s="240">
        <v>0</v>
      </c>
      <c r="AA389" s="240">
        <v>0</v>
      </c>
      <c r="AB389" s="240">
        <v>0</v>
      </c>
      <c r="AC389" s="240">
        <v>0</v>
      </c>
      <c r="AD389" s="241">
        <v>0</v>
      </c>
      <c r="AE389" s="241">
        <v>0</v>
      </c>
      <c r="AF389" s="241">
        <v>0</v>
      </c>
      <c r="AG389" s="241">
        <v>0</v>
      </c>
      <c r="AH389" s="241">
        <v>0</v>
      </c>
      <c r="AI389" s="242">
        <f t="shared" si="156"/>
        <v>0</v>
      </c>
      <c r="AJ389" s="160" t="str">
        <f t="shared" si="157"/>
        <v/>
      </c>
      <c r="BA389" s="160"/>
      <c r="BR389" s="160"/>
      <c r="CG389" s="160"/>
    </row>
    <row r="390" spans="1:85">
      <c r="A390" s="191" t="s">
        <v>20</v>
      </c>
      <c r="B390" s="192">
        <v>0</v>
      </c>
      <c r="C390" s="192">
        <v>0</v>
      </c>
      <c r="D390" s="192">
        <v>0</v>
      </c>
      <c r="E390" s="192">
        <v>0</v>
      </c>
      <c r="F390" s="362"/>
      <c r="G390" s="192">
        <v>0</v>
      </c>
      <c r="H390" s="193">
        <v>0</v>
      </c>
      <c r="I390" s="194">
        <f t="shared" si="154"/>
        <v>0</v>
      </c>
      <c r="J390" s="168"/>
      <c r="K390" s="195" t="s">
        <v>20</v>
      </c>
      <c r="L390" s="196">
        <v>0</v>
      </c>
      <c r="M390" s="196">
        <v>0</v>
      </c>
      <c r="N390" s="196">
        <v>0</v>
      </c>
      <c r="O390" s="196">
        <v>0</v>
      </c>
      <c r="P390" s="196">
        <v>0</v>
      </c>
      <c r="Q390" s="196">
        <v>0</v>
      </c>
      <c r="R390" s="197">
        <v>0</v>
      </c>
      <c r="S390" s="198">
        <f t="shared" si="155"/>
        <v>0</v>
      </c>
      <c r="U390" s="236" t="s">
        <v>20</v>
      </c>
      <c r="V390" s="237">
        <v>0</v>
      </c>
      <c r="W390" s="237">
        <v>0</v>
      </c>
      <c r="X390" s="237">
        <v>0</v>
      </c>
      <c r="Y390" s="237">
        <v>0</v>
      </c>
      <c r="Z390" s="237">
        <v>0</v>
      </c>
      <c r="AA390" s="237">
        <v>0</v>
      </c>
      <c r="AB390" s="237">
        <v>0</v>
      </c>
      <c r="AC390" s="237">
        <v>0</v>
      </c>
      <c r="AD390" s="237">
        <v>0</v>
      </c>
      <c r="AE390" s="237">
        <v>0</v>
      </c>
      <c r="AF390" s="237">
        <v>0</v>
      </c>
      <c r="AG390" s="237">
        <v>0</v>
      </c>
      <c r="AH390" s="125">
        <v>0</v>
      </c>
      <c r="AI390" s="238">
        <f t="shared" si="156"/>
        <v>0</v>
      </c>
      <c r="AJ390" s="160" t="str">
        <f t="shared" si="157"/>
        <v/>
      </c>
      <c r="BA390" s="160"/>
      <c r="BR390" s="160"/>
      <c r="CG390" s="160"/>
    </row>
    <row r="391" spans="1:85" ht="15" thickBot="1">
      <c r="A391" s="206" t="s">
        <v>11</v>
      </c>
      <c r="B391" s="207">
        <v>0</v>
      </c>
      <c r="C391" s="207">
        <v>0</v>
      </c>
      <c r="D391" s="207">
        <v>0</v>
      </c>
      <c r="E391" s="207">
        <v>0</v>
      </c>
      <c r="F391" s="363"/>
      <c r="G391" s="207">
        <v>0</v>
      </c>
      <c r="H391" s="208">
        <v>0</v>
      </c>
      <c r="I391" s="209">
        <f t="shared" si="154"/>
        <v>0</v>
      </c>
      <c r="J391" s="168"/>
      <c r="K391" s="210" t="s">
        <v>11</v>
      </c>
      <c r="L391" s="207">
        <v>0</v>
      </c>
      <c r="M391" s="207">
        <v>0</v>
      </c>
      <c r="N391" s="207">
        <v>0</v>
      </c>
      <c r="O391" s="207">
        <v>0</v>
      </c>
      <c r="P391" s="207">
        <v>0</v>
      </c>
      <c r="Q391" s="207">
        <v>0</v>
      </c>
      <c r="R391" s="211">
        <v>0</v>
      </c>
      <c r="S391" s="212">
        <f t="shared" si="155"/>
        <v>0</v>
      </c>
      <c r="U391" s="239" t="s">
        <v>11</v>
      </c>
      <c r="V391" s="240">
        <v>0</v>
      </c>
      <c r="W391" s="240">
        <v>0</v>
      </c>
      <c r="X391" s="240">
        <v>0</v>
      </c>
      <c r="Y391" s="240">
        <v>0</v>
      </c>
      <c r="Z391" s="240">
        <v>0</v>
      </c>
      <c r="AA391" s="240">
        <v>0</v>
      </c>
      <c r="AB391" s="240">
        <v>0</v>
      </c>
      <c r="AC391" s="240">
        <v>0</v>
      </c>
      <c r="AD391" s="241">
        <v>0</v>
      </c>
      <c r="AE391" s="241">
        <v>0</v>
      </c>
      <c r="AF391" s="241">
        <v>0</v>
      </c>
      <c r="AG391" s="241">
        <v>0</v>
      </c>
      <c r="AH391" s="241">
        <v>0</v>
      </c>
      <c r="AI391" s="242">
        <f t="shared" si="156"/>
        <v>0</v>
      </c>
      <c r="AJ391" s="160" t="str">
        <f t="shared" si="157"/>
        <v/>
      </c>
      <c r="BA391" s="160"/>
      <c r="BR391" s="160"/>
      <c r="CG391" s="160"/>
    </row>
    <row r="392" spans="1:85" ht="15">
      <c r="A392" s="213" t="s">
        <v>26</v>
      </c>
      <c r="B392" s="214">
        <f>SUM(B371:B387)</f>
        <v>373.87046580444115</v>
      </c>
      <c r="C392" s="214">
        <f t="shared" ref="C392:I392" si="158">SUM(C371:C387)</f>
        <v>0.29541608862525348</v>
      </c>
      <c r="D392" s="214">
        <f t="shared" si="158"/>
        <v>197.92516874109279</v>
      </c>
      <c r="E392" s="214">
        <f t="shared" si="158"/>
        <v>1449.0547309128028</v>
      </c>
      <c r="F392" s="214">
        <f t="shared" si="158"/>
        <v>0</v>
      </c>
      <c r="G392" s="214">
        <f t="shared" si="158"/>
        <v>119.07518980844105</v>
      </c>
      <c r="H392" s="216">
        <f t="shared" si="158"/>
        <v>1.6227417676976264E-2</v>
      </c>
      <c r="I392" s="173">
        <f t="shared" si="158"/>
        <v>2140.2371987730799</v>
      </c>
      <c r="J392" s="168"/>
      <c r="K392" s="215" t="s">
        <v>26</v>
      </c>
      <c r="L392" s="214">
        <f>SUM(L371:L387)</f>
        <v>373.87046580444115</v>
      </c>
      <c r="M392" s="214">
        <f t="shared" ref="M392:S392" si="159">SUM(M371:M387)</f>
        <v>0.29541608862525348</v>
      </c>
      <c r="N392" s="214">
        <f t="shared" si="159"/>
        <v>197.92516874109279</v>
      </c>
      <c r="O392" s="214">
        <f t="shared" si="159"/>
        <v>1449.0547309128028</v>
      </c>
      <c r="P392" s="214">
        <f t="shared" si="159"/>
        <v>798.53438741469995</v>
      </c>
      <c r="Q392" s="214">
        <f t="shared" si="159"/>
        <v>119.07518980844105</v>
      </c>
      <c r="R392" s="216">
        <f t="shared" si="159"/>
        <v>1.6227417676976264E-2</v>
      </c>
      <c r="S392" s="217">
        <f t="shared" si="159"/>
        <v>2938.77158618778</v>
      </c>
      <c r="T392" s="160" t="str">
        <f>IF(ABS(S392-AI392)&gt;0.01,S392-AI392,"")</f>
        <v/>
      </c>
      <c r="U392" s="243" t="s">
        <v>63</v>
      </c>
      <c r="V392" s="244">
        <f>SUM(V371:V387)</f>
        <v>351.17353001996725</v>
      </c>
      <c r="W392" s="244">
        <f t="shared" ref="W392:AH392" si="160">SUM(W371:W387)</f>
        <v>21.426985212476108</v>
      </c>
      <c r="X392" s="244">
        <f t="shared" si="160"/>
        <v>119.07518980844105</v>
      </c>
      <c r="Y392" s="244">
        <f t="shared" si="160"/>
        <v>0.29541608862525348</v>
      </c>
      <c r="Z392" s="244">
        <f t="shared" si="160"/>
        <v>194.1760209057916</v>
      </c>
      <c r="AA392" s="244">
        <f t="shared" si="160"/>
        <v>1436.5396296706858</v>
      </c>
      <c r="AB392" s="244">
        <f t="shared" si="160"/>
        <v>798.53438741469995</v>
      </c>
      <c r="AC392" s="244">
        <f t="shared" si="160"/>
        <v>17.550427067093093</v>
      </c>
      <c r="AD392" s="245">
        <f t="shared" si="160"/>
        <v>1.2699505719977195</v>
      </c>
      <c r="AE392" s="245">
        <f t="shared" si="160"/>
        <v>0</v>
      </c>
      <c r="AF392" s="245">
        <f t="shared" si="160"/>
        <v>1.6227417676976264E-2</v>
      </c>
      <c r="AG392" s="245">
        <f t="shared" si="160"/>
        <v>3.749147835301192</v>
      </c>
      <c r="AH392" s="245">
        <f t="shared" si="160"/>
        <v>12.515101242117204</v>
      </c>
      <c r="AI392" s="246">
        <f>SUM(V392:AC392)</f>
        <v>2938.77158618778</v>
      </c>
      <c r="AJ392" s="160" t="str">
        <f t="shared" si="157"/>
        <v/>
      </c>
      <c r="BA392" s="160"/>
      <c r="BR392" s="160"/>
      <c r="CG392" s="160"/>
    </row>
    <row r="393" spans="1:85" s="23" customFormat="1" ht="15" thickBot="1">
      <c r="A393" s="30" t="s">
        <v>88</v>
      </c>
      <c r="B393" s="47">
        <f>IF($I392=0,"-",B392/$I392)</f>
        <v>0.17468646279896802</v>
      </c>
      <c r="C393" s="47">
        <f t="shared" ref="C393:H393" si="161">IF($I392=0,"-",C392/$I392)</f>
        <v>1.3802960195001039E-4</v>
      </c>
      <c r="D393" s="47">
        <f t="shared" si="161"/>
        <v>9.2478146279560081E-2</v>
      </c>
      <c r="E393" s="47">
        <f t="shared" si="161"/>
        <v>0.67705333396854017</v>
      </c>
      <c r="F393" s="47">
        <f t="shared" si="161"/>
        <v>0</v>
      </c>
      <c r="G393" s="47">
        <f t="shared" si="161"/>
        <v>5.5636445285925561E-2</v>
      </c>
      <c r="H393" s="70">
        <f t="shared" si="161"/>
        <v>7.5820650562838798E-6</v>
      </c>
      <c r="I393" s="48">
        <f>SUM(B393:H393)</f>
        <v>1.0000000000000002</v>
      </c>
      <c r="J393" s="160"/>
      <c r="K393" s="81" t="s">
        <v>88</v>
      </c>
      <c r="L393" s="98">
        <f t="shared" ref="L393:R393" si="162">IF($S392=0,"-",L392/$S392)</f>
        <v>0.12721998115186342</v>
      </c>
      <c r="M393" s="98">
        <f t="shared" si="162"/>
        <v>1.0052366438198478E-4</v>
      </c>
      <c r="N393" s="98">
        <f t="shared" si="162"/>
        <v>6.734962651447314E-2</v>
      </c>
      <c r="O393" s="98">
        <f t="shared" si="162"/>
        <v>0.49308178210356901</v>
      </c>
      <c r="P393" s="98">
        <f t="shared" si="162"/>
        <v>0.27172386964941742</v>
      </c>
      <c r="Q393" s="98">
        <f t="shared" si="162"/>
        <v>4.0518695079295779E-2</v>
      </c>
      <c r="R393" s="99">
        <f t="shared" si="162"/>
        <v>5.5218369992567953E-6</v>
      </c>
      <c r="S393" s="100">
        <f>SUM(L393:R393)</f>
        <v>1</v>
      </c>
      <c r="U393" s="110" t="s">
        <v>88</v>
      </c>
      <c r="V393" s="133">
        <f>+V392/$AI392</f>
        <v>0.11949670796821436</v>
      </c>
      <c r="W393" s="133">
        <f t="shared" ref="W393:AH393" si="163">+W392/$AI392</f>
        <v>7.2911366481093294E-3</v>
      </c>
      <c r="X393" s="133">
        <f t="shared" si="163"/>
        <v>4.0518695079295779E-2</v>
      </c>
      <c r="Y393" s="133">
        <f t="shared" si="163"/>
        <v>1.0052366438198478E-4</v>
      </c>
      <c r="Z393" s="133">
        <f t="shared" si="163"/>
        <v>6.6073873117059687E-2</v>
      </c>
      <c r="AA393" s="133">
        <f t="shared" si="163"/>
        <v>0.48882316557789618</v>
      </c>
      <c r="AB393" s="133">
        <f t="shared" si="163"/>
        <v>0.27172386964941742</v>
      </c>
      <c r="AC393" s="133">
        <f t="shared" si="163"/>
        <v>5.9720282956253088E-3</v>
      </c>
      <c r="AD393" s="133">
        <f t="shared" si="163"/>
        <v>4.3213653553970797E-4</v>
      </c>
      <c r="AE393" s="133">
        <f t="shared" si="163"/>
        <v>0</v>
      </c>
      <c r="AF393" s="133">
        <f t="shared" si="163"/>
        <v>5.5218369992567953E-6</v>
      </c>
      <c r="AG393" s="133">
        <f t="shared" si="163"/>
        <v>1.2757533974134562E-3</v>
      </c>
      <c r="AH393" s="133">
        <f t="shared" si="163"/>
        <v>4.258616525672887E-3</v>
      </c>
      <c r="AI393" s="134">
        <f>SUM(V393:AC393)</f>
        <v>1</v>
      </c>
      <c r="AJ393" s="23" t="str">
        <f t="shared" si="157"/>
        <v/>
      </c>
    </row>
    <row r="394" spans="1:85" ht="15" thickBot="1">
      <c r="A394" s="247"/>
      <c r="B394" s="247"/>
      <c r="C394" s="247"/>
      <c r="D394" s="247"/>
      <c r="E394" s="247"/>
      <c r="F394" s="247"/>
      <c r="G394" s="247"/>
      <c r="H394" s="247"/>
      <c r="I394" s="247"/>
      <c r="K394" s="247"/>
      <c r="L394" s="247"/>
      <c r="M394" s="247"/>
      <c r="N394" s="247"/>
      <c r="O394" s="247"/>
      <c r="P394" s="247"/>
      <c r="Q394" s="247"/>
      <c r="R394" s="247"/>
      <c r="S394" s="247"/>
      <c r="AI394" s="168"/>
      <c r="BA394" s="160"/>
      <c r="BR394" s="160"/>
      <c r="CG394" s="160"/>
    </row>
    <row r="395" spans="1:85" ht="28.5">
      <c r="A395" s="312" t="s">
        <v>42</v>
      </c>
      <c r="B395" s="164" t="s">
        <v>0</v>
      </c>
      <c r="C395" s="164" t="s">
        <v>1</v>
      </c>
      <c r="D395" s="164" t="s">
        <v>2</v>
      </c>
      <c r="E395" s="164" t="s">
        <v>3</v>
      </c>
      <c r="F395" s="164" t="s">
        <v>27</v>
      </c>
      <c r="G395" s="164" t="s">
        <v>4</v>
      </c>
      <c r="H395" s="164" t="s">
        <v>5</v>
      </c>
      <c r="I395" s="165" t="s">
        <v>6</v>
      </c>
      <c r="K395" s="314" t="s">
        <v>42</v>
      </c>
      <c r="L395" s="166" t="s">
        <v>0</v>
      </c>
      <c r="M395" s="166" t="s">
        <v>1</v>
      </c>
      <c r="N395" s="166" t="s">
        <v>2</v>
      </c>
      <c r="O395" s="166" t="s">
        <v>3</v>
      </c>
      <c r="P395" s="166" t="s">
        <v>27</v>
      </c>
      <c r="Q395" s="166" t="s">
        <v>4</v>
      </c>
      <c r="R395" s="166" t="s">
        <v>5</v>
      </c>
      <c r="S395" s="167" t="s">
        <v>6</v>
      </c>
      <c r="U395" s="316" t="s">
        <v>42</v>
      </c>
      <c r="V395" s="219" t="s">
        <v>74</v>
      </c>
      <c r="W395" s="219" t="s">
        <v>75</v>
      </c>
      <c r="X395" s="219" t="s">
        <v>4</v>
      </c>
      <c r="Y395" s="219" t="s">
        <v>1</v>
      </c>
      <c r="Z395" s="219" t="s">
        <v>2</v>
      </c>
      <c r="AA395" s="219" t="s">
        <v>3</v>
      </c>
      <c r="AB395" s="219" t="s">
        <v>55</v>
      </c>
      <c r="AC395" s="219" t="s">
        <v>68</v>
      </c>
      <c r="AD395" s="220" t="s">
        <v>76</v>
      </c>
      <c r="AE395" s="220" t="s">
        <v>83</v>
      </c>
      <c r="AF395" s="220" t="s">
        <v>77</v>
      </c>
      <c r="AG395" s="220" t="s">
        <v>84</v>
      </c>
      <c r="AH395" s="220" t="s">
        <v>85</v>
      </c>
      <c r="AI395" s="221" t="s">
        <v>63</v>
      </c>
      <c r="BA395" s="160"/>
      <c r="BR395" s="160"/>
      <c r="CG395" s="160"/>
    </row>
    <row r="396" spans="1:85" ht="15">
      <c r="A396" s="313" t="s">
        <v>42</v>
      </c>
      <c r="B396" s="318" t="s">
        <v>69</v>
      </c>
      <c r="C396" s="319"/>
      <c r="D396" s="319"/>
      <c r="E396" s="319"/>
      <c r="F396" s="319"/>
      <c r="G396" s="319"/>
      <c r="H396" s="319"/>
      <c r="I396" s="320"/>
      <c r="K396" s="315" t="s">
        <v>42</v>
      </c>
      <c r="L396" s="321" t="s">
        <v>69</v>
      </c>
      <c r="M396" s="322"/>
      <c r="N396" s="322"/>
      <c r="O396" s="322"/>
      <c r="P396" s="322"/>
      <c r="Q396" s="322"/>
      <c r="R396" s="322"/>
      <c r="S396" s="323"/>
      <c r="U396" s="317" t="s">
        <v>42</v>
      </c>
      <c r="V396" s="324" t="s">
        <v>69</v>
      </c>
      <c r="W396" s="324"/>
      <c r="X396" s="324"/>
      <c r="Y396" s="324"/>
      <c r="Z396" s="324"/>
      <c r="AA396" s="324"/>
      <c r="AB396" s="324"/>
      <c r="AC396" s="324"/>
      <c r="AD396" s="324"/>
      <c r="AE396" s="324"/>
      <c r="AF396" s="324"/>
      <c r="AG396" s="324"/>
      <c r="AH396" s="324"/>
      <c r="AI396" s="325"/>
      <c r="BA396" s="160"/>
      <c r="BR396" s="160"/>
      <c r="CG396" s="160"/>
    </row>
    <row r="397" spans="1:85" ht="15">
      <c r="A397" s="170" t="s">
        <v>7</v>
      </c>
      <c r="B397" s="171">
        <v>0</v>
      </c>
      <c r="C397" s="171">
        <v>0</v>
      </c>
      <c r="D397" s="171">
        <v>0</v>
      </c>
      <c r="E397" s="171">
        <v>0</v>
      </c>
      <c r="F397" s="361"/>
      <c r="G397" s="171">
        <v>0</v>
      </c>
      <c r="H397" s="172">
        <v>0</v>
      </c>
      <c r="I397" s="173">
        <f>SUM(B397:H397)</f>
        <v>0</v>
      </c>
      <c r="J397" s="168"/>
      <c r="K397" s="222" t="s">
        <v>7</v>
      </c>
      <c r="L397" s="171">
        <v>0</v>
      </c>
      <c r="M397" s="171">
        <v>0</v>
      </c>
      <c r="N397" s="171">
        <v>0</v>
      </c>
      <c r="O397" s="171">
        <v>0</v>
      </c>
      <c r="P397" s="171">
        <v>0</v>
      </c>
      <c r="Q397" s="171">
        <v>0</v>
      </c>
      <c r="R397" s="223">
        <v>0</v>
      </c>
      <c r="S397" s="224">
        <f>SUM(L397:R397)</f>
        <v>0</v>
      </c>
      <c r="U397" s="225" t="s">
        <v>7</v>
      </c>
      <c r="V397" s="226">
        <v>0</v>
      </c>
      <c r="W397" s="226">
        <v>0</v>
      </c>
      <c r="X397" s="226">
        <v>0</v>
      </c>
      <c r="Y397" s="226">
        <v>0</v>
      </c>
      <c r="Z397" s="226">
        <v>0</v>
      </c>
      <c r="AA397" s="226">
        <v>0</v>
      </c>
      <c r="AB397" s="226">
        <v>0</v>
      </c>
      <c r="AC397" s="227">
        <v>0</v>
      </c>
      <c r="AD397" s="228">
        <v>0</v>
      </c>
      <c r="AE397" s="228">
        <v>0</v>
      </c>
      <c r="AF397" s="228">
        <v>0</v>
      </c>
      <c r="AG397" s="228">
        <v>0</v>
      </c>
      <c r="AH397" s="228">
        <v>0</v>
      </c>
      <c r="AI397" s="229">
        <f>SUM(V397:AC397)</f>
        <v>0</v>
      </c>
      <c r="AJ397" s="160" t="str">
        <f>IF(ABS(S397-AI397)&gt;0.001,S397-AI397,"")</f>
        <v/>
      </c>
      <c r="BA397" s="160"/>
      <c r="BR397" s="160"/>
      <c r="CG397" s="160"/>
    </row>
    <row r="398" spans="1:85" ht="15">
      <c r="A398" s="178" t="s">
        <v>8</v>
      </c>
      <c r="B398" s="179">
        <v>0</v>
      </c>
      <c r="C398" s="179">
        <v>0</v>
      </c>
      <c r="D398" s="179">
        <v>0</v>
      </c>
      <c r="E398" s="179">
        <v>0</v>
      </c>
      <c r="F398" s="362"/>
      <c r="G398" s="179">
        <v>0</v>
      </c>
      <c r="H398" s="180">
        <v>0</v>
      </c>
      <c r="I398" s="181">
        <f t="shared" ref="I398:I417" si="164">SUM(B398:H398)</f>
        <v>0</v>
      </c>
      <c r="J398" s="168"/>
      <c r="K398" s="182" t="s">
        <v>8</v>
      </c>
      <c r="L398" s="183">
        <v>0</v>
      </c>
      <c r="M398" s="183">
        <v>0</v>
      </c>
      <c r="N398" s="183">
        <v>0</v>
      </c>
      <c r="O398" s="183">
        <v>0</v>
      </c>
      <c r="P398" s="183">
        <v>0</v>
      </c>
      <c r="Q398" s="183">
        <v>0</v>
      </c>
      <c r="R398" s="184">
        <v>0</v>
      </c>
      <c r="S398" s="185">
        <f t="shared" ref="S398:S417" si="165">SUM(L398:R398)</f>
        <v>0</v>
      </c>
      <c r="U398" s="230" t="s">
        <v>8</v>
      </c>
      <c r="V398" s="231">
        <v>0</v>
      </c>
      <c r="W398" s="231">
        <v>0</v>
      </c>
      <c r="X398" s="231">
        <v>0</v>
      </c>
      <c r="Y398" s="231">
        <v>0</v>
      </c>
      <c r="Z398" s="231">
        <v>0</v>
      </c>
      <c r="AA398" s="231">
        <v>0</v>
      </c>
      <c r="AB398" s="231">
        <v>0</v>
      </c>
      <c r="AC398" s="232">
        <v>0</v>
      </c>
      <c r="AD398" s="231">
        <v>0</v>
      </c>
      <c r="AE398" s="231">
        <v>0</v>
      </c>
      <c r="AF398" s="231">
        <v>0</v>
      </c>
      <c r="AG398" s="231">
        <v>0</v>
      </c>
      <c r="AH398" s="231">
        <v>0</v>
      </c>
      <c r="AI398" s="233">
        <f t="shared" ref="AI398:AI417" si="166">SUM(V398:AC398)</f>
        <v>0</v>
      </c>
      <c r="AJ398" s="160" t="str">
        <f t="shared" ref="AJ398:AJ419" si="167">IF(ABS(S398-AI398)&gt;0.001,S398-AI398,"")</f>
        <v/>
      </c>
      <c r="BA398" s="160"/>
      <c r="BR398" s="160"/>
      <c r="CG398" s="160"/>
    </row>
    <row r="399" spans="1:85" ht="15">
      <c r="A399" s="186" t="s">
        <v>10</v>
      </c>
      <c r="B399" s="175">
        <v>0</v>
      </c>
      <c r="C399" s="175">
        <v>0</v>
      </c>
      <c r="D399" s="175">
        <v>0</v>
      </c>
      <c r="E399" s="175">
        <v>0</v>
      </c>
      <c r="F399" s="362"/>
      <c r="G399" s="175">
        <v>0</v>
      </c>
      <c r="H399" s="187">
        <v>0</v>
      </c>
      <c r="I399" s="173">
        <f t="shared" si="164"/>
        <v>0</v>
      </c>
      <c r="J399" s="168"/>
      <c r="K399" s="188" t="s">
        <v>10</v>
      </c>
      <c r="L399" s="175">
        <v>0</v>
      </c>
      <c r="M399" s="175">
        <v>0</v>
      </c>
      <c r="N399" s="175">
        <v>0</v>
      </c>
      <c r="O399" s="175">
        <v>0</v>
      </c>
      <c r="P399" s="175">
        <v>0</v>
      </c>
      <c r="Q399" s="175">
        <v>0</v>
      </c>
      <c r="R399" s="176">
        <v>0</v>
      </c>
      <c r="S399" s="177">
        <f t="shared" si="165"/>
        <v>0</v>
      </c>
      <c r="U399" s="234" t="s">
        <v>10</v>
      </c>
      <c r="V399" s="226">
        <v>0</v>
      </c>
      <c r="W399" s="226">
        <v>0</v>
      </c>
      <c r="X399" s="226">
        <v>0</v>
      </c>
      <c r="Y399" s="226">
        <v>0</v>
      </c>
      <c r="Z399" s="226">
        <v>0</v>
      </c>
      <c r="AA399" s="226">
        <v>0</v>
      </c>
      <c r="AB399" s="226">
        <v>0</v>
      </c>
      <c r="AC399" s="227">
        <v>0</v>
      </c>
      <c r="AD399" s="228">
        <v>0</v>
      </c>
      <c r="AE399" s="228">
        <v>0</v>
      </c>
      <c r="AF399" s="228">
        <v>0</v>
      </c>
      <c r="AG399" s="228">
        <v>0</v>
      </c>
      <c r="AH399" s="228">
        <v>0</v>
      </c>
      <c r="AI399" s="229">
        <f t="shared" si="166"/>
        <v>0</v>
      </c>
      <c r="AJ399" s="160" t="str">
        <f t="shared" si="167"/>
        <v/>
      </c>
      <c r="BA399" s="160"/>
      <c r="BR399" s="160"/>
      <c r="CG399" s="160"/>
    </row>
    <row r="400" spans="1:85" ht="15">
      <c r="A400" s="178" t="s">
        <v>56</v>
      </c>
      <c r="B400" s="179">
        <v>0</v>
      </c>
      <c r="C400" s="179">
        <v>0</v>
      </c>
      <c r="D400" s="179">
        <v>0</v>
      </c>
      <c r="E400" s="179">
        <v>0</v>
      </c>
      <c r="F400" s="362"/>
      <c r="G400" s="179">
        <v>0</v>
      </c>
      <c r="H400" s="180">
        <v>0</v>
      </c>
      <c r="I400" s="181">
        <f t="shared" si="164"/>
        <v>0</v>
      </c>
      <c r="J400" s="168"/>
      <c r="K400" s="182" t="s">
        <v>56</v>
      </c>
      <c r="L400" s="183">
        <v>0</v>
      </c>
      <c r="M400" s="183">
        <v>0</v>
      </c>
      <c r="N400" s="183">
        <v>0</v>
      </c>
      <c r="O400" s="183">
        <v>0</v>
      </c>
      <c r="P400" s="183">
        <v>0</v>
      </c>
      <c r="Q400" s="183">
        <v>0</v>
      </c>
      <c r="R400" s="184">
        <v>0</v>
      </c>
      <c r="S400" s="185">
        <f t="shared" si="165"/>
        <v>0</v>
      </c>
      <c r="U400" s="230" t="s">
        <v>56</v>
      </c>
      <c r="V400" s="231">
        <v>0</v>
      </c>
      <c r="W400" s="231">
        <v>0</v>
      </c>
      <c r="X400" s="231">
        <v>0</v>
      </c>
      <c r="Y400" s="231">
        <v>0</v>
      </c>
      <c r="Z400" s="231">
        <v>0</v>
      </c>
      <c r="AA400" s="231">
        <v>0</v>
      </c>
      <c r="AB400" s="231">
        <v>0</v>
      </c>
      <c r="AC400" s="232">
        <v>0</v>
      </c>
      <c r="AD400" s="231">
        <v>0</v>
      </c>
      <c r="AE400" s="231">
        <v>0</v>
      </c>
      <c r="AF400" s="231">
        <v>0</v>
      </c>
      <c r="AG400" s="231">
        <v>0</v>
      </c>
      <c r="AH400" s="231">
        <v>0</v>
      </c>
      <c r="AI400" s="233">
        <f t="shared" si="166"/>
        <v>0</v>
      </c>
      <c r="AJ400" s="160" t="str">
        <f t="shared" si="167"/>
        <v/>
      </c>
      <c r="BA400" s="160"/>
      <c r="BR400" s="160"/>
      <c r="CG400" s="160"/>
    </row>
    <row r="401" spans="1:85" ht="15">
      <c r="A401" s="186" t="s">
        <v>16</v>
      </c>
      <c r="B401" s="175">
        <v>0.54993531206120627</v>
      </c>
      <c r="C401" s="175">
        <v>2.9314249043774349E-2</v>
      </c>
      <c r="D401" s="175">
        <v>0.1782306341861481</v>
      </c>
      <c r="E401" s="175">
        <v>0</v>
      </c>
      <c r="F401" s="362"/>
      <c r="G401" s="175">
        <v>0</v>
      </c>
      <c r="H401" s="187">
        <v>0</v>
      </c>
      <c r="I401" s="173">
        <f t="shared" si="164"/>
        <v>0.75748019529112876</v>
      </c>
      <c r="J401" s="168"/>
      <c r="K401" s="188" t="s">
        <v>16</v>
      </c>
      <c r="L401" s="175">
        <v>0.54993531206120627</v>
      </c>
      <c r="M401" s="175">
        <v>2.9314249043774349E-2</v>
      </c>
      <c r="N401" s="175">
        <v>0.1782306341861481</v>
      </c>
      <c r="O401" s="175">
        <v>0</v>
      </c>
      <c r="P401" s="175">
        <v>0</v>
      </c>
      <c r="Q401" s="175">
        <v>0</v>
      </c>
      <c r="R401" s="176">
        <v>0</v>
      </c>
      <c r="S401" s="177">
        <f t="shared" si="165"/>
        <v>0.75748019529112876</v>
      </c>
      <c r="U401" s="234" t="s">
        <v>16</v>
      </c>
      <c r="V401" s="226">
        <v>0.54993531206120627</v>
      </c>
      <c r="W401" s="226">
        <v>0</v>
      </c>
      <c r="X401" s="226">
        <v>0</v>
      </c>
      <c r="Y401" s="226">
        <v>2.9314249043774349E-2</v>
      </c>
      <c r="Z401" s="226">
        <v>0.1782306341861481</v>
      </c>
      <c r="AA401" s="226">
        <v>0</v>
      </c>
      <c r="AB401" s="226">
        <v>0</v>
      </c>
      <c r="AC401" s="227">
        <v>0</v>
      </c>
      <c r="AD401" s="228">
        <v>0</v>
      </c>
      <c r="AE401" s="228">
        <v>0</v>
      </c>
      <c r="AF401" s="228">
        <v>0</v>
      </c>
      <c r="AG401" s="228">
        <v>0</v>
      </c>
      <c r="AH401" s="228">
        <v>0</v>
      </c>
      <c r="AI401" s="229">
        <f t="shared" si="166"/>
        <v>0.75748019529112876</v>
      </c>
      <c r="AJ401" s="160" t="str">
        <f t="shared" si="167"/>
        <v/>
      </c>
      <c r="BA401" s="160"/>
      <c r="BR401" s="160"/>
      <c r="CG401" s="160"/>
    </row>
    <row r="402" spans="1:85" ht="15">
      <c r="A402" s="178" t="s">
        <v>15</v>
      </c>
      <c r="B402" s="179">
        <v>1.0543293864017126E-2</v>
      </c>
      <c r="C402" s="179">
        <v>5.6200926780475139E-4</v>
      </c>
      <c r="D402" s="179">
        <v>3.4170163482528889E-3</v>
      </c>
      <c r="E402" s="179">
        <v>0</v>
      </c>
      <c r="F402" s="362"/>
      <c r="G402" s="179">
        <v>0</v>
      </c>
      <c r="H402" s="180">
        <v>0</v>
      </c>
      <c r="I402" s="181">
        <f t="shared" si="164"/>
        <v>1.4522319480074765E-2</v>
      </c>
      <c r="J402" s="168"/>
      <c r="K402" s="182" t="s">
        <v>15</v>
      </c>
      <c r="L402" s="183">
        <v>1.0543293864017126E-2</v>
      </c>
      <c r="M402" s="183">
        <v>5.6200926780475139E-4</v>
      </c>
      <c r="N402" s="183">
        <v>3.4170163482528889E-3</v>
      </c>
      <c r="O402" s="183">
        <v>0</v>
      </c>
      <c r="P402" s="183">
        <v>0</v>
      </c>
      <c r="Q402" s="183">
        <v>0</v>
      </c>
      <c r="R402" s="184">
        <v>0</v>
      </c>
      <c r="S402" s="185">
        <f t="shared" si="165"/>
        <v>1.4522319480074765E-2</v>
      </c>
      <c r="U402" s="230" t="s">
        <v>57</v>
      </c>
      <c r="V402" s="231">
        <v>1.0543293864017126E-2</v>
      </c>
      <c r="W402" s="231">
        <v>0</v>
      </c>
      <c r="X402" s="231">
        <v>0</v>
      </c>
      <c r="Y402" s="231">
        <v>5.6200926780475139E-4</v>
      </c>
      <c r="Z402" s="231">
        <v>3.4170163482528889E-3</v>
      </c>
      <c r="AA402" s="231">
        <v>0</v>
      </c>
      <c r="AB402" s="231">
        <v>0</v>
      </c>
      <c r="AC402" s="232">
        <v>0</v>
      </c>
      <c r="AD402" s="231">
        <v>0</v>
      </c>
      <c r="AE402" s="231">
        <v>0</v>
      </c>
      <c r="AF402" s="231">
        <v>0</v>
      </c>
      <c r="AG402" s="231">
        <v>0</v>
      </c>
      <c r="AH402" s="231">
        <v>0</v>
      </c>
      <c r="AI402" s="233">
        <f t="shared" si="166"/>
        <v>1.4522319480074765E-2</v>
      </c>
      <c r="AJ402" s="160" t="str">
        <f t="shared" si="167"/>
        <v/>
      </c>
      <c r="BA402" s="160"/>
      <c r="BR402" s="160"/>
      <c r="CG402" s="160"/>
    </row>
    <row r="403" spans="1:85" ht="15">
      <c r="A403" s="186" t="s">
        <v>58</v>
      </c>
      <c r="B403" s="175">
        <v>0</v>
      </c>
      <c r="C403" s="175">
        <v>0</v>
      </c>
      <c r="D403" s="175">
        <v>0</v>
      </c>
      <c r="E403" s="175">
        <v>0.26845553430821673</v>
      </c>
      <c r="F403" s="362"/>
      <c r="G403" s="175">
        <v>0</v>
      </c>
      <c r="H403" s="187">
        <v>0</v>
      </c>
      <c r="I403" s="173">
        <f t="shared" si="164"/>
        <v>0.26845553430821673</v>
      </c>
      <c r="J403" s="168"/>
      <c r="K403" s="188" t="s">
        <v>58</v>
      </c>
      <c r="L403" s="175">
        <v>0</v>
      </c>
      <c r="M403" s="175">
        <v>0</v>
      </c>
      <c r="N403" s="175">
        <v>0</v>
      </c>
      <c r="O403" s="175">
        <v>0.26845553430821673</v>
      </c>
      <c r="P403" s="175">
        <v>2.1190447740063645</v>
      </c>
      <c r="Q403" s="175">
        <v>0</v>
      </c>
      <c r="R403" s="176">
        <v>0</v>
      </c>
      <c r="S403" s="177">
        <f t="shared" si="165"/>
        <v>2.3875003083145812</v>
      </c>
      <c r="U403" s="234" t="s">
        <v>58</v>
      </c>
      <c r="V403" s="226">
        <v>0</v>
      </c>
      <c r="W403" s="226">
        <v>0</v>
      </c>
      <c r="X403" s="226">
        <v>0</v>
      </c>
      <c r="Y403" s="226">
        <v>0</v>
      </c>
      <c r="Z403" s="226">
        <v>0</v>
      </c>
      <c r="AA403" s="226">
        <v>0.26845553430821673</v>
      </c>
      <c r="AB403" s="226">
        <v>2.1190447740063645</v>
      </c>
      <c r="AC403" s="227">
        <v>0</v>
      </c>
      <c r="AD403" s="226">
        <v>0</v>
      </c>
      <c r="AE403" s="226">
        <v>0</v>
      </c>
      <c r="AF403" s="226">
        <v>0</v>
      </c>
      <c r="AG403" s="226">
        <v>0</v>
      </c>
      <c r="AH403" s="226">
        <v>0</v>
      </c>
      <c r="AI403" s="229">
        <f t="shared" si="166"/>
        <v>2.3875003083145812</v>
      </c>
      <c r="AJ403" s="160" t="str">
        <f t="shared" si="167"/>
        <v/>
      </c>
      <c r="BA403" s="160"/>
      <c r="BR403" s="160"/>
      <c r="CG403" s="160"/>
    </row>
    <row r="404" spans="1:85" ht="15">
      <c r="A404" s="178" t="s">
        <v>12</v>
      </c>
      <c r="B404" s="179">
        <v>0</v>
      </c>
      <c r="C404" s="179">
        <v>0</v>
      </c>
      <c r="D404" s="179">
        <v>0</v>
      </c>
      <c r="E404" s="179">
        <v>0</v>
      </c>
      <c r="F404" s="362"/>
      <c r="G404" s="179">
        <v>0</v>
      </c>
      <c r="H404" s="180">
        <v>0</v>
      </c>
      <c r="I404" s="181">
        <f t="shared" si="164"/>
        <v>0</v>
      </c>
      <c r="J404" s="168"/>
      <c r="K404" s="182" t="s">
        <v>12</v>
      </c>
      <c r="L404" s="183">
        <v>0</v>
      </c>
      <c r="M404" s="183">
        <v>0</v>
      </c>
      <c r="N404" s="183">
        <v>0</v>
      </c>
      <c r="O404" s="183">
        <v>0</v>
      </c>
      <c r="P404" s="183">
        <v>7.2420706157180811E-2</v>
      </c>
      <c r="Q404" s="183">
        <v>0</v>
      </c>
      <c r="R404" s="184">
        <v>0</v>
      </c>
      <c r="S404" s="185">
        <f t="shared" si="165"/>
        <v>7.2420706157180811E-2</v>
      </c>
      <c r="U404" s="230" t="s">
        <v>12</v>
      </c>
      <c r="V404" s="231">
        <v>0</v>
      </c>
      <c r="W404" s="231">
        <v>0</v>
      </c>
      <c r="X404" s="231">
        <v>0</v>
      </c>
      <c r="Y404" s="231">
        <v>0</v>
      </c>
      <c r="Z404" s="231">
        <v>0</v>
      </c>
      <c r="AA404" s="231">
        <v>0</v>
      </c>
      <c r="AB404" s="231">
        <v>7.2420706157180811E-2</v>
      </c>
      <c r="AC404" s="232">
        <v>0</v>
      </c>
      <c r="AD404" s="231">
        <v>0</v>
      </c>
      <c r="AE404" s="231">
        <v>0</v>
      </c>
      <c r="AF404" s="231">
        <v>0</v>
      </c>
      <c r="AG404" s="231">
        <v>0</v>
      </c>
      <c r="AH404" s="231">
        <v>0</v>
      </c>
      <c r="AI404" s="233">
        <f t="shared" si="166"/>
        <v>7.2420706157180811E-2</v>
      </c>
      <c r="AJ404" s="160" t="str">
        <f t="shared" si="167"/>
        <v/>
      </c>
      <c r="BA404" s="160"/>
      <c r="BR404" s="160"/>
      <c r="CG404" s="160"/>
    </row>
    <row r="405" spans="1:85" ht="15">
      <c r="A405" s="186" t="s">
        <v>59</v>
      </c>
      <c r="B405" s="175">
        <v>0</v>
      </c>
      <c r="C405" s="175">
        <v>0</v>
      </c>
      <c r="D405" s="175">
        <v>0</v>
      </c>
      <c r="E405" s="175">
        <v>0</v>
      </c>
      <c r="F405" s="362"/>
      <c r="G405" s="175">
        <v>0</v>
      </c>
      <c r="H405" s="187">
        <v>0</v>
      </c>
      <c r="I405" s="173">
        <f t="shared" si="164"/>
        <v>0</v>
      </c>
      <c r="J405" s="168"/>
      <c r="K405" s="188" t="s">
        <v>59</v>
      </c>
      <c r="L405" s="175">
        <v>0</v>
      </c>
      <c r="M405" s="175">
        <v>0</v>
      </c>
      <c r="N405" s="175">
        <v>0</v>
      </c>
      <c r="O405" s="175">
        <v>0</v>
      </c>
      <c r="P405" s="175">
        <v>0</v>
      </c>
      <c r="Q405" s="175">
        <v>0</v>
      </c>
      <c r="R405" s="176">
        <v>0</v>
      </c>
      <c r="S405" s="177">
        <f t="shared" si="165"/>
        <v>0</v>
      </c>
      <c r="U405" s="234" t="s">
        <v>59</v>
      </c>
      <c r="V405" s="226">
        <v>0</v>
      </c>
      <c r="W405" s="226">
        <v>0</v>
      </c>
      <c r="X405" s="226">
        <v>0</v>
      </c>
      <c r="Y405" s="226">
        <v>0</v>
      </c>
      <c r="Z405" s="226">
        <v>0</v>
      </c>
      <c r="AA405" s="226">
        <v>0</v>
      </c>
      <c r="AB405" s="226">
        <v>0</v>
      </c>
      <c r="AC405" s="227">
        <v>0</v>
      </c>
      <c r="AD405" s="226">
        <v>0</v>
      </c>
      <c r="AE405" s="226">
        <v>0</v>
      </c>
      <c r="AF405" s="226">
        <v>0</v>
      </c>
      <c r="AG405" s="226">
        <v>0</v>
      </c>
      <c r="AH405" s="226">
        <v>0</v>
      </c>
      <c r="AI405" s="229">
        <f t="shared" si="166"/>
        <v>0</v>
      </c>
      <c r="AJ405" s="160" t="str">
        <f t="shared" si="167"/>
        <v/>
      </c>
      <c r="BA405" s="160"/>
      <c r="BR405" s="160"/>
      <c r="CG405" s="160"/>
    </row>
    <row r="406" spans="1:85" ht="15">
      <c r="A406" s="178" t="s">
        <v>17</v>
      </c>
      <c r="B406" s="179">
        <v>0</v>
      </c>
      <c r="C406" s="179">
        <v>0</v>
      </c>
      <c r="D406" s="179">
        <v>0</v>
      </c>
      <c r="E406" s="179">
        <v>0.13879023625624901</v>
      </c>
      <c r="F406" s="362"/>
      <c r="G406" s="179">
        <v>0</v>
      </c>
      <c r="H406" s="180">
        <v>0</v>
      </c>
      <c r="I406" s="181">
        <f t="shared" si="164"/>
        <v>0.13879023625624901</v>
      </c>
      <c r="J406" s="168"/>
      <c r="K406" s="182" t="s">
        <v>17</v>
      </c>
      <c r="L406" s="183">
        <v>0</v>
      </c>
      <c r="M406" s="183">
        <v>0</v>
      </c>
      <c r="N406" s="183">
        <v>0</v>
      </c>
      <c r="O406" s="183">
        <v>0.13879023625624901</v>
      </c>
      <c r="P406" s="183">
        <v>0</v>
      </c>
      <c r="Q406" s="183">
        <v>0</v>
      </c>
      <c r="R406" s="184">
        <v>0</v>
      </c>
      <c r="S406" s="185">
        <f t="shared" si="165"/>
        <v>0.13879023625624901</v>
      </c>
      <c r="U406" s="230" t="s">
        <v>17</v>
      </c>
      <c r="V406" s="231">
        <v>0</v>
      </c>
      <c r="W406" s="231">
        <v>0</v>
      </c>
      <c r="X406" s="231">
        <v>0</v>
      </c>
      <c r="Y406" s="231">
        <v>0</v>
      </c>
      <c r="Z406" s="231">
        <v>0</v>
      </c>
      <c r="AA406" s="231">
        <v>0</v>
      </c>
      <c r="AB406" s="231">
        <v>0</v>
      </c>
      <c r="AC406" s="232">
        <v>0.13879023625624901</v>
      </c>
      <c r="AD406" s="231">
        <v>0</v>
      </c>
      <c r="AE406" s="231">
        <v>0</v>
      </c>
      <c r="AF406" s="231">
        <v>0</v>
      </c>
      <c r="AG406" s="231">
        <v>0</v>
      </c>
      <c r="AH406" s="231">
        <v>0.13879023625624901</v>
      </c>
      <c r="AI406" s="233">
        <f t="shared" si="166"/>
        <v>0.13879023625624901</v>
      </c>
      <c r="AJ406" s="160" t="str">
        <f t="shared" si="167"/>
        <v/>
      </c>
      <c r="BA406" s="160"/>
      <c r="BR406" s="160"/>
      <c r="CG406" s="160"/>
    </row>
    <row r="407" spans="1:85" ht="15">
      <c r="A407" s="186" t="s">
        <v>139</v>
      </c>
      <c r="B407" s="175">
        <v>1.5948712174167625</v>
      </c>
      <c r="C407" s="175">
        <v>13.17629850308388</v>
      </c>
      <c r="D407" s="175">
        <v>9.0430358360550649</v>
      </c>
      <c r="E407" s="175">
        <v>2.9304927482617065</v>
      </c>
      <c r="F407" s="362"/>
      <c r="G407" s="175">
        <v>0</v>
      </c>
      <c r="H407" s="187">
        <v>0</v>
      </c>
      <c r="I407" s="173">
        <f t="shared" si="164"/>
        <v>26.744698304817412</v>
      </c>
      <c r="J407" s="168"/>
      <c r="K407" s="188" t="s">
        <v>139</v>
      </c>
      <c r="L407" s="175">
        <v>1.5948712174167625</v>
      </c>
      <c r="M407" s="175">
        <v>13.17629850308388</v>
      </c>
      <c r="N407" s="175">
        <v>9.0430358360550649</v>
      </c>
      <c r="O407" s="175">
        <v>2.9304927482617065</v>
      </c>
      <c r="P407" s="175">
        <v>0</v>
      </c>
      <c r="Q407" s="175">
        <v>0</v>
      </c>
      <c r="R407" s="176">
        <v>0</v>
      </c>
      <c r="S407" s="177">
        <f t="shared" si="165"/>
        <v>26.744698304817412</v>
      </c>
      <c r="U407" s="234" t="s">
        <v>139</v>
      </c>
      <c r="V407" s="226">
        <v>1.5948712174167625</v>
      </c>
      <c r="W407" s="226">
        <v>0</v>
      </c>
      <c r="X407" s="226">
        <v>0</v>
      </c>
      <c r="Y407" s="226">
        <v>13.17629850308388</v>
      </c>
      <c r="Z407" s="226">
        <v>9.0430358360550649</v>
      </c>
      <c r="AA407" s="226">
        <v>2.9304927482617065</v>
      </c>
      <c r="AB407" s="226">
        <v>0</v>
      </c>
      <c r="AC407" s="227">
        <v>0</v>
      </c>
      <c r="AD407" s="226">
        <v>0</v>
      </c>
      <c r="AE407" s="226">
        <v>0</v>
      </c>
      <c r="AF407" s="226">
        <v>0</v>
      </c>
      <c r="AG407" s="226">
        <v>0</v>
      </c>
      <c r="AH407" s="226">
        <v>0</v>
      </c>
      <c r="AI407" s="229">
        <f t="shared" si="166"/>
        <v>26.744698304817412</v>
      </c>
      <c r="AJ407" s="160" t="str">
        <f t="shared" si="167"/>
        <v/>
      </c>
      <c r="BA407" s="160"/>
      <c r="BR407" s="160"/>
      <c r="CG407" s="160"/>
    </row>
    <row r="408" spans="1:85" ht="15">
      <c r="A408" s="178" t="s">
        <v>25</v>
      </c>
      <c r="B408" s="179">
        <v>1.1714163703371026</v>
      </c>
      <c r="C408" s="179">
        <v>0.13760475833446781</v>
      </c>
      <c r="D408" s="179">
        <v>0.81007596111086433</v>
      </c>
      <c r="E408" s="179">
        <v>17.741341155546746</v>
      </c>
      <c r="F408" s="362"/>
      <c r="G408" s="179">
        <v>2.6170034908728987</v>
      </c>
      <c r="H408" s="180">
        <v>0</v>
      </c>
      <c r="I408" s="181">
        <f t="shared" si="164"/>
        <v>22.477441736202081</v>
      </c>
      <c r="J408" s="168"/>
      <c r="K408" s="182" t="s">
        <v>25</v>
      </c>
      <c r="L408" s="183">
        <v>1.1714163703371026</v>
      </c>
      <c r="M408" s="183">
        <v>0.13760475833446781</v>
      </c>
      <c r="N408" s="183">
        <v>0.81007596111086433</v>
      </c>
      <c r="O408" s="183">
        <v>17.741341155546746</v>
      </c>
      <c r="P408" s="183">
        <v>7.9290391034764013E-2</v>
      </c>
      <c r="Q408" s="183">
        <v>2.6170034908728987</v>
      </c>
      <c r="R408" s="184">
        <v>0</v>
      </c>
      <c r="S408" s="185">
        <f t="shared" si="165"/>
        <v>22.556732127236845</v>
      </c>
      <c r="U408" s="230" t="s">
        <v>25</v>
      </c>
      <c r="V408" s="231">
        <v>0.29572081823269064</v>
      </c>
      <c r="W408" s="231">
        <v>0.6354302165830884</v>
      </c>
      <c r="X408" s="231">
        <v>2.6170034908728987</v>
      </c>
      <c r="Y408" s="231">
        <v>0.13760475833446781</v>
      </c>
      <c r="Z408" s="231">
        <v>0.81007596111086433</v>
      </c>
      <c r="AA408" s="231">
        <v>17.712400235168754</v>
      </c>
      <c r="AB408" s="231">
        <v>7.9290391034764013E-2</v>
      </c>
      <c r="AC408" s="232">
        <v>0.26920625589931479</v>
      </c>
      <c r="AD408" s="231">
        <v>0.24026533552132362</v>
      </c>
      <c r="AE408" s="231">
        <v>0</v>
      </c>
      <c r="AF408" s="231">
        <v>0</v>
      </c>
      <c r="AG408" s="231">
        <v>0</v>
      </c>
      <c r="AH408" s="231">
        <v>2.8940920377991172E-2</v>
      </c>
      <c r="AI408" s="233">
        <f t="shared" si="166"/>
        <v>22.556732127236845</v>
      </c>
      <c r="AJ408" s="160" t="str">
        <f t="shared" si="167"/>
        <v/>
      </c>
      <c r="BA408" s="160"/>
      <c r="BR408" s="160"/>
      <c r="CG408" s="160"/>
    </row>
    <row r="409" spans="1:85" ht="15">
      <c r="A409" s="186" t="s">
        <v>24</v>
      </c>
      <c r="B409" s="175">
        <v>0.23438952257188239</v>
      </c>
      <c r="C409" s="175">
        <v>0</v>
      </c>
      <c r="D409" s="175">
        <v>0</v>
      </c>
      <c r="E409" s="175">
        <v>0</v>
      </c>
      <c r="F409" s="362"/>
      <c r="G409" s="175">
        <v>0</v>
      </c>
      <c r="H409" s="187">
        <v>0</v>
      </c>
      <c r="I409" s="173">
        <f t="shared" si="164"/>
        <v>0.23438952257188239</v>
      </c>
      <c r="J409" s="168"/>
      <c r="K409" s="188" t="s">
        <v>24</v>
      </c>
      <c r="L409" s="175">
        <v>0.23438952257188239</v>
      </c>
      <c r="M409" s="175">
        <v>0</v>
      </c>
      <c r="N409" s="175">
        <v>0</v>
      </c>
      <c r="O409" s="175">
        <v>0</v>
      </c>
      <c r="P409" s="175">
        <v>0</v>
      </c>
      <c r="Q409" s="175">
        <v>0</v>
      </c>
      <c r="R409" s="176">
        <v>0</v>
      </c>
      <c r="S409" s="177">
        <f t="shared" si="165"/>
        <v>0.23438952257188239</v>
      </c>
      <c r="U409" s="234" t="s">
        <v>24</v>
      </c>
      <c r="V409" s="226">
        <v>0.23438952257188239</v>
      </c>
      <c r="W409" s="226">
        <v>0</v>
      </c>
      <c r="X409" s="226">
        <v>0</v>
      </c>
      <c r="Y409" s="226">
        <v>0</v>
      </c>
      <c r="Z409" s="226">
        <v>0</v>
      </c>
      <c r="AA409" s="226">
        <v>0</v>
      </c>
      <c r="AB409" s="226">
        <v>0</v>
      </c>
      <c r="AC409" s="227">
        <v>0</v>
      </c>
      <c r="AD409" s="226">
        <v>0</v>
      </c>
      <c r="AE409" s="226">
        <v>0</v>
      </c>
      <c r="AF409" s="226">
        <v>0</v>
      </c>
      <c r="AG409" s="226">
        <v>0</v>
      </c>
      <c r="AH409" s="226">
        <v>0</v>
      </c>
      <c r="AI409" s="229">
        <f t="shared" si="166"/>
        <v>0.23438952257188239</v>
      </c>
      <c r="AJ409" s="160" t="str">
        <f t="shared" si="167"/>
        <v/>
      </c>
      <c r="BA409" s="160"/>
      <c r="BR409" s="160"/>
      <c r="CG409" s="160"/>
    </row>
    <row r="410" spans="1:85" ht="15">
      <c r="A410" s="178" t="s">
        <v>60</v>
      </c>
      <c r="B410" s="179">
        <v>0</v>
      </c>
      <c r="C410" s="179">
        <v>0</v>
      </c>
      <c r="D410" s="179">
        <v>0</v>
      </c>
      <c r="E410" s="179">
        <v>0</v>
      </c>
      <c r="F410" s="362"/>
      <c r="G410" s="179">
        <v>0</v>
      </c>
      <c r="H410" s="180">
        <v>0</v>
      </c>
      <c r="I410" s="181">
        <f t="shared" si="164"/>
        <v>0</v>
      </c>
      <c r="J410" s="168"/>
      <c r="K410" s="182" t="s">
        <v>60</v>
      </c>
      <c r="L410" s="183">
        <v>0</v>
      </c>
      <c r="M410" s="183">
        <v>0</v>
      </c>
      <c r="N410" s="183">
        <v>0</v>
      </c>
      <c r="O410" s="183">
        <v>0</v>
      </c>
      <c r="P410" s="183">
        <v>0</v>
      </c>
      <c r="Q410" s="183">
        <v>0</v>
      </c>
      <c r="R410" s="184">
        <v>0</v>
      </c>
      <c r="S410" s="185">
        <f t="shared" si="165"/>
        <v>0</v>
      </c>
      <c r="U410" s="230" t="s">
        <v>60</v>
      </c>
      <c r="V410" s="231">
        <v>0</v>
      </c>
      <c r="W410" s="231">
        <v>0</v>
      </c>
      <c r="X410" s="231">
        <v>0</v>
      </c>
      <c r="Y410" s="231">
        <v>0</v>
      </c>
      <c r="Z410" s="231">
        <v>0</v>
      </c>
      <c r="AA410" s="231">
        <v>0</v>
      </c>
      <c r="AB410" s="231">
        <v>0</v>
      </c>
      <c r="AC410" s="232">
        <v>0</v>
      </c>
      <c r="AD410" s="231">
        <v>0</v>
      </c>
      <c r="AE410" s="231">
        <v>0</v>
      </c>
      <c r="AF410" s="231">
        <v>0</v>
      </c>
      <c r="AG410" s="231">
        <v>0</v>
      </c>
      <c r="AH410" s="231">
        <v>0</v>
      </c>
      <c r="AI410" s="233">
        <f t="shared" si="166"/>
        <v>0</v>
      </c>
      <c r="AJ410" s="160" t="str">
        <f t="shared" si="167"/>
        <v/>
      </c>
      <c r="BA410" s="160"/>
      <c r="BR410" s="160"/>
      <c r="CG410" s="160"/>
    </row>
    <row r="411" spans="1:85" ht="15">
      <c r="A411" s="186" t="s">
        <v>22</v>
      </c>
      <c r="B411" s="175">
        <v>0.20973087609454216</v>
      </c>
      <c r="C411" s="175">
        <v>0</v>
      </c>
      <c r="D411" s="175">
        <v>0</v>
      </c>
      <c r="E411" s="175">
        <v>0</v>
      </c>
      <c r="F411" s="362"/>
      <c r="G411" s="175">
        <v>0</v>
      </c>
      <c r="H411" s="187">
        <v>0</v>
      </c>
      <c r="I411" s="173">
        <f t="shared" si="164"/>
        <v>0.20973087609454216</v>
      </c>
      <c r="J411" s="168"/>
      <c r="K411" s="188" t="s">
        <v>22</v>
      </c>
      <c r="L411" s="175">
        <v>0.20973087609454216</v>
      </c>
      <c r="M411" s="175">
        <v>0</v>
      </c>
      <c r="N411" s="175">
        <v>0</v>
      </c>
      <c r="O411" s="175">
        <v>0</v>
      </c>
      <c r="P411" s="175">
        <v>0.13203491813712709</v>
      </c>
      <c r="Q411" s="175">
        <v>0</v>
      </c>
      <c r="R411" s="176">
        <v>0</v>
      </c>
      <c r="S411" s="177">
        <f t="shared" si="165"/>
        <v>0.34176579423166925</v>
      </c>
      <c r="U411" s="234" t="s">
        <v>22</v>
      </c>
      <c r="V411" s="226">
        <v>0.20973087609454216</v>
      </c>
      <c r="W411" s="226">
        <v>0</v>
      </c>
      <c r="X411" s="226">
        <v>0</v>
      </c>
      <c r="Y411" s="226">
        <v>0</v>
      </c>
      <c r="Z411" s="226">
        <v>0</v>
      </c>
      <c r="AA411" s="226">
        <v>0</v>
      </c>
      <c r="AB411" s="226">
        <v>0.13203491813712709</v>
      </c>
      <c r="AC411" s="227">
        <v>0</v>
      </c>
      <c r="AD411" s="226">
        <v>0</v>
      </c>
      <c r="AE411" s="226">
        <v>0</v>
      </c>
      <c r="AF411" s="226">
        <v>0</v>
      </c>
      <c r="AG411" s="226">
        <v>0</v>
      </c>
      <c r="AH411" s="226">
        <v>0</v>
      </c>
      <c r="AI411" s="229">
        <f t="shared" si="166"/>
        <v>0.34176579423166925</v>
      </c>
      <c r="AJ411" s="160" t="str">
        <f t="shared" si="167"/>
        <v/>
      </c>
      <c r="BA411" s="160"/>
      <c r="BR411" s="160"/>
      <c r="CG411" s="160"/>
    </row>
    <row r="412" spans="1:85" ht="15">
      <c r="A412" s="178" t="s">
        <v>21</v>
      </c>
      <c r="B412" s="179">
        <v>0</v>
      </c>
      <c r="C412" s="179">
        <v>0</v>
      </c>
      <c r="D412" s="179">
        <v>0</v>
      </c>
      <c r="E412" s="179">
        <v>0</v>
      </c>
      <c r="F412" s="362"/>
      <c r="G412" s="179">
        <v>0</v>
      </c>
      <c r="H412" s="180">
        <v>0</v>
      </c>
      <c r="I412" s="181">
        <f t="shared" si="164"/>
        <v>0</v>
      </c>
      <c r="J412" s="168"/>
      <c r="K412" s="182" t="s">
        <v>21</v>
      </c>
      <c r="L412" s="183">
        <v>0</v>
      </c>
      <c r="M412" s="183">
        <v>0</v>
      </c>
      <c r="N412" s="183">
        <v>0</v>
      </c>
      <c r="O412" s="183">
        <v>0</v>
      </c>
      <c r="P412" s="183">
        <v>0</v>
      </c>
      <c r="Q412" s="183">
        <v>0</v>
      </c>
      <c r="R412" s="184">
        <v>0</v>
      </c>
      <c r="S412" s="185">
        <f t="shared" si="165"/>
        <v>0</v>
      </c>
      <c r="U412" s="230" t="s">
        <v>61</v>
      </c>
      <c r="V412" s="231">
        <v>0</v>
      </c>
      <c r="W412" s="231">
        <v>0</v>
      </c>
      <c r="X412" s="231">
        <v>0</v>
      </c>
      <c r="Y412" s="231">
        <v>0</v>
      </c>
      <c r="Z412" s="231">
        <v>0</v>
      </c>
      <c r="AA412" s="231">
        <v>0</v>
      </c>
      <c r="AB412" s="231">
        <v>0</v>
      </c>
      <c r="AC412" s="232">
        <v>0</v>
      </c>
      <c r="AD412" s="231">
        <v>0</v>
      </c>
      <c r="AE412" s="231">
        <v>0</v>
      </c>
      <c r="AF412" s="231">
        <v>0</v>
      </c>
      <c r="AG412" s="231">
        <v>0</v>
      </c>
      <c r="AH412" s="231">
        <v>0</v>
      </c>
      <c r="AI412" s="233">
        <f t="shared" si="166"/>
        <v>0</v>
      </c>
      <c r="AJ412" s="160" t="str">
        <f t="shared" si="167"/>
        <v/>
      </c>
      <c r="BA412" s="160"/>
      <c r="BR412" s="160"/>
      <c r="CG412" s="160"/>
    </row>
    <row r="413" spans="1:85" ht="15">
      <c r="A413" s="189" t="s">
        <v>64</v>
      </c>
      <c r="B413" s="175">
        <v>3.5348920732523892E-4</v>
      </c>
      <c r="C413" s="175">
        <v>0</v>
      </c>
      <c r="D413" s="175">
        <v>0</v>
      </c>
      <c r="E413" s="175">
        <v>0</v>
      </c>
      <c r="F413" s="362"/>
      <c r="G413" s="175">
        <v>0</v>
      </c>
      <c r="H413" s="187">
        <v>0</v>
      </c>
      <c r="I413" s="173">
        <f t="shared" si="164"/>
        <v>3.5348920732523892E-4</v>
      </c>
      <c r="J413" s="168"/>
      <c r="K413" s="190" t="s">
        <v>64</v>
      </c>
      <c r="L413" s="175">
        <v>3.5348920732523892E-4</v>
      </c>
      <c r="M413" s="175">
        <v>0</v>
      </c>
      <c r="N413" s="175">
        <v>0</v>
      </c>
      <c r="O413" s="175">
        <v>0</v>
      </c>
      <c r="P413" s="175">
        <v>0</v>
      </c>
      <c r="Q413" s="175">
        <v>0</v>
      </c>
      <c r="R413" s="176">
        <v>0</v>
      </c>
      <c r="S413" s="177">
        <f t="shared" si="165"/>
        <v>3.5348920732523892E-4</v>
      </c>
      <c r="U413" s="235" t="s">
        <v>62</v>
      </c>
      <c r="V413" s="226">
        <v>3.5348920732523892E-4</v>
      </c>
      <c r="W413" s="226">
        <v>0</v>
      </c>
      <c r="X413" s="226">
        <v>0</v>
      </c>
      <c r="Y413" s="226">
        <v>0</v>
      </c>
      <c r="Z413" s="226">
        <v>0</v>
      </c>
      <c r="AA413" s="226">
        <v>0</v>
      </c>
      <c r="AB413" s="226">
        <v>0</v>
      </c>
      <c r="AC413" s="227">
        <v>0</v>
      </c>
      <c r="AD413" s="228">
        <v>0</v>
      </c>
      <c r="AE413" s="228">
        <v>0</v>
      </c>
      <c r="AF413" s="228">
        <v>0</v>
      </c>
      <c r="AG413" s="228">
        <v>0</v>
      </c>
      <c r="AH413" s="228">
        <v>0</v>
      </c>
      <c r="AI413" s="229">
        <f t="shared" si="166"/>
        <v>3.5348920732523892E-4</v>
      </c>
      <c r="AJ413" s="160" t="str">
        <f t="shared" si="167"/>
        <v/>
      </c>
      <c r="BA413" s="160"/>
      <c r="BR413" s="160"/>
      <c r="CG413" s="160"/>
    </row>
    <row r="414" spans="1:85">
      <c r="A414" s="191" t="s">
        <v>23</v>
      </c>
      <c r="B414" s="192">
        <v>3.5348920732523892E-4</v>
      </c>
      <c r="C414" s="192">
        <v>0</v>
      </c>
      <c r="D414" s="192">
        <v>0</v>
      </c>
      <c r="E414" s="192">
        <v>0</v>
      </c>
      <c r="F414" s="362"/>
      <c r="G414" s="192">
        <v>0</v>
      </c>
      <c r="H414" s="193">
        <v>0</v>
      </c>
      <c r="I414" s="194">
        <f t="shared" si="164"/>
        <v>3.5348920732523892E-4</v>
      </c>
      <c r="J414" s="168"/>
      <c r="K414" s="195" t="s">
        <v>23</v>
      </c>
      <c r="L414" s="196">
        <v>3.5348920732523892E-4</v>
      </c>
      <c r="M414" s="196">
        <v>0</v>
      </c>
      <c r="N414" s="196">
        <v>0</v>
      </c>
      <c r="O414" s="196">
        <v>0</v>
      </c>
      <c r="P414" s="196">
        <v>0</v>
      </c>
      <c r="Q414" s="196">
        <v>0</v>
      </c>
      <c r="R414" s="197">
        <v>0</v>
      </c>
      <c r="S414" s="198">
        <f t="shared" si="165"/>
        <v>3.5348920732523892E-4</v>
      </c>
      <c r="U414" s="236" t="s">
        <v>66</v>
      </c>
      <c r="V414" s="237">
        <v>3.5348920732523892E-4</v>
      </c>
      <c r="W414" s="237">
        <v>0</v>
      </c>
      <c r="X414" s="237">
        <v>0</v>
      </c>
      <c r="Y414" s="237">
        <v>0</v>
      </c>
      <c r="Z414" s="237">
        <v>0</v>
      </c>
      <c r="AA414" s="237">
        <v>0</v>
      </c>
      <c r="AB414" s="237">
        <v>0</v>
      </c>
      <c r="AC414" s="237">
        <v>0</v>
      </c>
      <c r="AD414" s="237">
        <v>0</v>
      </c>
      <c r="AE414" s="237">
        <v>0</v>
      </c>
      <c r="AF414" s="237">
        <v>0</v>
      </c>
      <c r="AG414" s="237">
        <v>0</v>
      </c>
      <c r="AH414" s="125">
        <v>0</v>
      </c>
      <c r="AI414" s="238">
        <f t="shared" si="166"/>
        <v>3.5348920732523892E-4</v>
      </c>
      <c r="AJ414" s="160" t="str">
        <f t="shared" si="167"/>
        <v/>
      </c>
      <c r="BA414" s="160"/>
      <c r="BR414" s="160"/>
      <c r="CG414" s="160"/>
    </row>
    <row r="415" spans="1:85">
      <c r="A415" s="199" t="s">
        <v>19</v>
      </c>
      <c r="B415" s="200">
        <v>0</v>
      </c>
      <c r="C415" s="200">
        <v>0</v>
      </c>
      <c r="D415" s="200">
        <v>0</v>
      </c>
      <c r="E415" s="200">
        <v>0</v>
      </c>
      <c r="F415" s="362"/>
      <c r="G415" s="200">
        <v>0</v>
      </c>
      <c r="H415" s="201">
        <v>0</v>
      </c>
      <c r="I415" s="202">
        <f t="shared" si="164"/>
        <v>0</v>
      </c>
      <c r="J415" s="168"/>
      <c r="K415" s="203" t="s">
        <v>19</v>
      </c>
      <c r="L415" s="200">
        <v>0</v>
      </c>
      <c r="M415" s="200">
        <v>0</v>
      </c>
      <c r="N415" s="200">
        <v>0</v>
      </c>
      <c r="O415" s="200">
        <v>0</v>
      </c>
      <c r="P415" s="200">
        <v>0</v>
      </c>
      <c r="Q415" s="200">
        <v>0</v>
      </c>
      <c r="R415" s="204">
        <v>0</v>
      </c>
      <c r="S415" s="205">
        <f t="shared" si="165"/>
        <v>0</v>
      </c>
      <c r="U415" s="239" t="s">
        <v>19</v>
      </c>
      <c r="V415" s="240">
        <v>0</v>
      </c>
      <c r="W415" s="240">
        <v>0</v>
      </c>
      <c r="X415" s="240">
        <v>0</v>
      </c>
      <c r="Y415" s="240">
        <v>0</v>
      </c>
      <c r="Z415" s="240">
        <v>0</v>
      </c>
      <c r="AA415" s="240">
        <v>0</v>
      </c>
      <c r="AB415" s="240">
        <v>0</v>
      </c>
      <c r="AC415" s="240">
        <v>0</v>
      </c>
      <c r="AD415" s="241">
        <v>0</v>
      </c>
      <c r="AE415" s="241">
        <v>0</v>
      </c>
      <c r="AF415" s="241">
        <v>0</v>
      </c>
      <c r="AG415" s="241">
        <v>0</v>
      </c>
      <c r="AH415" s="241">
        <v>0</v>
      </c>
      <c r="AI415" s="242">
        <f t="shared" si="166"/>
        <v>0</v>
      </c>
      <c r="AJ415" s="160" t="str">
        <f t="shared" si="167"/>
        <v/>
      </c>
      <c r="BA415" s="160"/>
      <c r="BR415" s="160"/>
      <c r="CG415" s="160"/>
    </row>
    <row r="416" spans="1:85">
      <c r="A416" s="191" t="s">
        <v>20</v>
      </c>
      <c r="B416" s="192">
        <v>0</v>
      </c>
      <c r="C416" s="192">
        <v>0</v>
      </c>
      <c r="D416" s="192">
        <v>0</v>
      </c>
      <c r="E416" s="192">
        <v>0</v>
      </c>
      <c r="F416" s="362"/>
      <c r="G416" s="192">
        <v>0</v>
      </c>
      <c r="H416" s="193">
        <v>0</v>
      </c>
      <c r="I416" s="194">
        <f t="shared" si="164"/>
        <v>0</v>
      </c>
      <c r="J416" s="168"/>
      <c r="K416" s="195" t="s">
        <v>20</v>
      </c>
      <c r="L416" s="196">
        <v>0</v>
      </c>
      <c r="M416" s="196">
        <v>0</v>
      </c>
      <c r="N416" s="196">
        <v>0</v>
      </c>
      <c r="O416" s="196">
        <v>0</v>
      </c>
      <c r="P416" s="196">
        <v>0</v>
      </c>
      <c r="Q416" s="196">
        <v>0</v>
      </c>
      <c r="R416" s="197">
        <v>0</v>
      </c>
      <c r="S416" s="198">
        <f t="shared" si="165"/>
        <v>0</v>
      </c>
      <c r="U416" s="236" t="s">
        <v>20</v>
      </c>
      <c r="V416" s="237">
        <v>0</v>
      </c>
      <c r="W416" s="237">
        <v>0</v>
      </c>
      <c r="X416" s="237">
        <v>0</v>
      </c>
      <c r="Y416" s="237">
        <v>0</v>
      </c>
      <c r="Z416" s="237">
        <v>0</v>
      </c>
      <c r="AA416" s="237">
        <v>0</v>
      </c>
      <c r="AB416" s="237">
        <v>0</v>
      </c>
      <c r="AC416" s="237">
        <v>0</v>
      </c>
      <c r="AD416" s="237">
        <v>0</v>
      </c>
      <c r="AE416" s="237">
        <v>0</v>
      </c>
      <c r="AF416" s="237">
        <v>0</v>
      </c>
      <c r="AG416" s="237">
        <v>0</v>
      </c>
      <c r="AH416" s="125">
        <v>0</v>
      </c>
      <c r="AI416" s="238">
        <f t="shared" si="166"/>
        <v>0</v>
      </c>
      <c r="AJ416" s="160" t="str">
        <f t="shared" si="167"/>
        <v/>
      </c>
      <c r="BA416" s="160"/>
      <c r="BR416" s="160"/>
      <c r="CG416" s="160"/>
    </row>
    <row r="417" spans="1:85" ht="15" thickBot="1">
      <c r="A417" s="206" t="s">
        <v>11</v>
      </c>
      <c r="B417" s="207">
        <v>0</v>
      </c>
      <c r="C417" s="207">
        <v>0</v>
      </c>
      <c r="D417" s="207">
        <v>0</v>
      </c>
      <c r="E417" s="207">
        <v>0</v>
      </c>
      <c r="F417" s="363"/>
      <c r="G417" s="207">
        <v>0</v>
      </c>
      <c r="H417" s="208">
        <v>0</v>
      </c>
      <c r="I417" s="209">
        <f t="shared" si="164"/>
        <v>0</v>
      </c>
      <c r="J417" s="168"/>
      <c r="K417" s="210" t="s">
        <v>11</v>
      </c>
      <c r="L417" s="207">
        <v>0</v>
      </c>
      <c r="M417" s="207">
        <v>0</v>
      </c>
      <c r="N417" s="207">
        <v>0</v>
      </c>
      <c r="O417" s="207">
        <v>0</v>
      </c>
      <c r="P417" s="207">
        <v>0</v>
      </c>
      <c r="Q417" s="207">
        <v>0</v>
      </c>
      <c r="R417" s="211">
        <v>0</v>
      </c>
      <c r="S417" s="212">
        <f t="shared" si="165"/>
        <v>0</v>
      </c>
      <c r="U417" s="239" t="s">
        <v>11</v>
      </c>
      <c r="V417" s="240">
        <v>0</v>
      </c>
      <c r="W417" s="240">
        <v>0</v>
      </c>
      <c r="X417" s="240">
        <v>0</v>
      </c>
      <c r="Y417" s="240">
        <v>0</v>
      </c>
      <c r="Z417" s="240">
        <v>0</v>
      </c>
      <c r="AA417" s="240">
        <v>0</v>
      </c>
      <c r="AB417" s="240">
        <v>0</v>
      </c>
      <c r="AC417" s="240">
        <v>0</v>
      </c>
      <c r="AD417" s="241">
        <v>0</v>
      </c>
      <c r="AE417" s="241">
        <v>0</v>
      </c>
      <c r="AF417" s="241">
        <v>0</v>
      </c>
      <c r="AG417" s="241">
        <v>0</v>
      </c>
      <c r="AH417" s="241">
        <v>0</v>
      </c>
      <c r="AI417" s="242">
        <f t="shared" si="166"/>
        <v>0</v>
      </c>
      <c r="AJ417" s="160" t="str">
        <f t="shared" si="167"/>
        <v/>
      </c>
      <c r="BA417" s="160"/>
      <c r="BR417" s="160"/>
      <c r="CG417" s="160"/>
    </row>
    <row r="418" spans="1:85" ht="15">
      <c r="A418" s="213" t="s">
        <v>26</v>
      </c>
      <c r="B418" s="214">
        <f>SUM(B397:B413)</f>
        <v>3.7712400815528384</v>
      </c>
      <c r="C418" s="214">
        <f t="shared" ref="C418:I418" si="168">SUM(C397:C413)</f>
        <v>13.343779519729928</v>
      </c>
      <c r="D418" s="214">
        <f t="shared" si="168"/>
        <v>10.034759447700331</v>
      </c>
      <c r="E418" s="214">
        <f t="shared" si="168"/>
        <v>21.079079674372917</v>
      </c>
      <c r="F418" s="214">
        <f t="shared" si="168"/>
        <v>0</v>
      </c>
      <c r="G418" s="214">
        <f t="shared" si="168"/>
        <v>2.6170034908728987</v>
      </c>
      <c r="H418" s="216">
        <f t="shared" si="168"/>
        <v>0</v>
      </c>
      <c r="I418" s="173">
        <f t="shared" si="168"/>
        <v>50.845862214228909</v>
      </c>
      <c r="J418" s="168"/>
      <c r="K418" s="215" t="s">
        <v>26</v>
      </c>
      <c r="L418" s="214">
        <f>SUM(L397:L413)</f>
        <v>3.7712400815528384</v>
      </c>
      <c r="M418" s="214">
        <f t="shared" ref="M418:S418" si="169">SUM(M397:M413)</f>
        <v>13.343779519729928</v>
      </c>
      <c r="N418" s="214">
        <f t="shared" si="169"/>
        <v>10.034759447700331</v>
      </c>
      <c r="O418" s="214">
        <f t="shared" si="169"/>
        <v>21.079079674372917</v>
      </c>
      <c r="P418" s="214">
        <f t="shared" si="169"/>
        <v>2.4027907893354365</v>
      </c>
      <c r="Q418" s="214">
        <f t="shared" si="169"/>
        <v>2.6170034908728987</v>
      </c>
      <c r="R418" s="216">
        <f t="shared" si="169"/>
        <v>0</v>
      </c>
      <c r="S418" s="217">
        <f t="shared" si="169"/>
        <v>53.24865300356435</v>
      </c>
      <c r="T418" s="160" t="str">
        <f>IF(ABS(S418-AI418)&gt;0.01,S418-AI418,"")</f>
        <v/>
      </c>
      <c r="U418" s="243" t="s">
        <v>63</v>
      </c>
      <c r="V418" s="244">
        <f>SUM(V397:V413)</f>
        <v>2.8955445294484266</v>
      </c>
      <c r="W418" s="244">
        <f t="shared" ref="W418:AH418" si="170">SUM(W397:W413)</f>
        <v>0.6354302165830884</v>
      </c>
      <c r="X418" s="244">
        <f t="shared" si="170"/>
        <v>2.6170034908728987</v>
      </c>
      <c r="Y418" s="244">
        <f t="shared" si="170"/>
        <v>13.343779519729928</v>
      </c>
      <c r="Z418" s="244">
        <f t="shared" si="170"/>
        <v>10.034759447700331</v>
      </c>
      <c r="AA418" s="244">
        <f t="shared" si="170"/>
        <v>20.911348517738677</v>
      </c>
      <c r="AB418" s="244">
        <f t="shared" si="170"/>
        <v>2.4027907893354365</v>
      </c>
      <c r="AC418" s="244">
        <f t="shared" si="170"/>
        <v>0.40799649215556377</v>
      </c>
      <c r="AD418" s="245">
        <f t="shared" si="170"/>
        <v>0.24026533552132362</v>
      </c>
      <c r="AE418" s="245">
        <f t="shared" si="170"/>
        <v>0</v>
      </c>
      <c r="AF418" s="245">
        <f t="shared" si="170"/>
        <v>0</v>
      </c>
      <c r="AG418" s="245">
        <f t="shared" si="170"/>
        <v>0</v>
      </c>
      <c r="AH418" s="245">
        <f t="shared" si="170"/>
        <v>0.16773115663424018</v>
      </c>
      <c r="AI418" s="246">
        <f>SUM(V418:AC418)</f>
        <v>53.24865300356435</v>
      </c>
      <c r="AJ418" s="160" t="str">
        <f t="shared" si="167"/>
        <v/>
      </c>
      <c r="BA418" s="160"/>
      <c r="BR418" s="160"/>
      <c r="CG418" s="160"/>
    </row>
    <row r="419" spans="1:85" s="23" customFormat="1" ht="15" thickBot="1">
      <c r="A419" s="30" t="s">
        <v>88</v>
      </c>
      <c r="B419" s="47">
        <f>IF($I418=0,"-",B418/$I418)</f>
        <v>7.4170048796959515E-2</v>
      </c>
      <c r="C419" s="47">
        <f t="shared" ref="C419:H419" si="171">IF($I418=0,"-",C418/$I418)</f>
        <v>0.26243589819577789</v>
      </c>
      <c r="D419" s="47">
        <f t="shared" si="171"/>
        <v>0.19735646148394281</v>
      </c>
      <c r="E419" s="47">
        <f t="shared" si="171"/>
        <v>0.41456824127714492</v>
      </c>
      <c r="F419" s="47">
        <f t="shared" si="171"/>
        <v>0</v>
      </c>
      <c r="G419" s="47">
        <f t="shared" si="171"/>
        <v>5.1469350246174918E-2</v>
      </c>
      <c r="H419" s="70">
        <f t="shared" si="171"/>
        <v>0</v>
      </c>
      <c r="I419" s="48">
        <f>SUM(B419:H419)</f>
        <v>1</v>
      </c>
      <c r="J419" s="160"/>
      <c r="K419" s="81" t="s">
        <v>88</v>
      </c>
      <c r="L419" s="98">
        <f t="shared" ref="L419:R419" si="172">IF($S418=0,"-",L418/$S418)</f>
        <v>7.0823201505217412E-2</v>
      </c>
      <c r="M419" s="98">
        <f t="shared" si="172"/>
        <v>0.25059374776741722</v>
      </c>
      <c r="N419" s="98">
        <f t="shared" si="172"/>
        <v>0.18845095381151944</v>
      </c>
      <c r="O419" s="98">
        <f t="shared" si="172"/>
        <v>0.39586127508168006</v>
      </c>
      <c r="P419" s="98">
        <f t="shared" si="172"/>
        <v>4.5123973167445174E-2</v>
      </c>
      <c r="Q419" s="98">
        <f t="shared" si="172"/>
        <v>4.9146848666720679E-2</v>
      </c>
      <c r="R419" s="99">
        <f t="shared" si="172"/>
        <v>0</v>
      </c>
      <c r="S419" s="100">
        <f>SUM(L419:R419)</f>
        <v>1</v>
      </c>
      <c r="U419" s="110" t="s">
        <v>88</v>
      </c>
      <c r="V419" s="133">
        <f>+V418/$AI418</f>
        <v>5.4377798613133091E-2</v>
      </c>
      <c r="W419" s="133">
        <f t="shared" ref="W419:AH419" si="173">+W418/$AI418</f>
        <v>1.1933263674116866E-2</v>
      </c>
      <c r="X419" s="133">
        <f t="shared" si="173"/>
        <v>4.9146848666720679E-2</v>
      </c>
      <c r="Y419" s="133">
        <f t="shared" si="173"/>
        <v>0.25059374776741722</v>
      </c>
      <c r="Z419" s="133">
        <f t="shared" si="173"/>
        <v>0.18845095381151944</v>
      </c>
      <c r="AA419" s="133">
        <f t="shared" si="173"/>
        <v>0.39271131452543817</v>
      </c>
      <c r="AB419" s="133">
        <f t="shared" si="173"/>
        <v>4.5123973167445174E-2</v>
      </c>
      <c r="AC419" s="133">
        <f t="shared" si="173"/>
        <v>7.6620997742093749E-3</v>
      </c>
      <c r="AD419" s="133">
        <f t="shared" si="173"/>
        <v>4.5121392179674627E-3</v>
      </c>
      <c r="AE419" s="133">
        <f t="shared" si="173"/>
        <v>0</v>
      </c>
      <c r="AF419" s="133">
        <f t="shared" si="173"/>
        <v>0</v>
      </c>
      <c r="AG419" s="133">
        <f t="shared" si="173"/>
        <v>0</v>
      </c>
      <c r="AH419" s="133">
        <f t="shared" si="173"/>
        <v>3.149960556241913E-3</v>
      </c>
      <c r="AI419" s="134">
        <f>SUM(V419:AC419)</f>
        <v>1</v>
      </c>
      <c r="AJ419" s="23" t="str">
        <f t="shared" si="167"/>
        <v/>
      </c>
    </row>
    <row r="420" spans="1:85" ht="15" thickBot="1">
      <c r="A420" s="247"/>
      <c r="B420" s="247"/>
      <c r="C420" s="247"/>
      <c r="D420" s="247"/>
      <c r="E420" s="247"/>
      <c r="F420" s="247"/>
      <c r="G420" s="247"/>
      <c r="H420" s="247"/>
      <c r="I420" s="247"/>
      <c r="K420" s="247"/>
      <c r="L420" s="247"/>
      <c r="M420" s="247"/>
      <c r="N420" s="247"/>
      <c r="O420" s="247"/>
      <c r="P420" s="247"/>
      <c r="Q420" s="247"/>
      <c r="R420" s="247"/>
      <c r="S420" s="247"/>
      <c r="AI420" s="168"/>
      <c r="BA420" s="160"/>
      <c r="BR420" s="160"/>
      <c r="CG420" s="160"/>
    </row>
    <row r="421" spans="1:85" ht="28.5">
      <c r="A421" s="312" t="s">
        <v>43</v>
      </c>
      <c r="B421" s="164" t="s">
        <v>0</v>
      </c>
      <c r="C421" s="164" t="s">
        <v>1</v>
      </c>
      <c r="D421" s="164" t="s">
        <v>2</v>
      </c>
      <c r="E421" s="164" t="s">
        <v>3</v>
      </c>
      <c r="F421" s="164" t="s">
        <v>27</v>
      </c>
      <c r="G421" s="164" t="s">
        <v>4</v>
      </c>
      <c r="H421" s="164" t="s">
        <v>5</v>
      </c>
      <c r="I421" s="165" t="s">
        <v>6</v>
      </c>
      <c r="K421" s="314" t="s">
        <v>43</v>
      </c>
      <c r="L421" s="166" t="s">
        <v>0</v>
      </c>
      <c r="M421" s="166" t="s">
        <v>1</v>
      </c>
      <c r="N421" s="166" t="s">
        <v>2</v>
      </c>
      <c r="O421" s="166" t="s">
        <v>3</v>
      </c>
      <c r="P421" s="166" t="s">
        <v>27</v>
      </c>
      <c r="Q421" s="166" t="s">
        <v>4</v>
      </c>
      <c r="R421" s="166" t="s">
        <v>5</v>
      </c>
      <c r="S421" s="167" t="s">
        <v>6</v>
      </c>
      <c r="U421" s="316" t="s">
        <v>43</v>
      </c>
      <c r="V421" s="219" t="s">
        <v>74</v>
      </c>
      <c r="W421" s="219" t="s">
        <v>75</v>
      </c>
      <c r="X421" s="219" t="s">
        <v>4</v>
      </c>
      <c r="Y421" s="219" t="s">
        <v>1</v>
      </c>
      <c r="Z421" s="219" t="s">
        <v>2</v>
      </c>
      <c r="AA421" s="219" t="s">
        <v>3</v>
      </c>
      <c r="AB421" s="219" t="s">
        <v>55</v>
      </c>
      <c r="AC421" s="219" t="s">
        <v>68</v>
      </c>
      <c r="AD421" s="220" t="s">
        <v>76</v>
      </c>
      <c r="AE421" s="220" t="s">
        <v>83</v>
      </c>
      <c r="AF421" s="220" t="s">
        <v>77</v>
      </c>
      <c r="AG421" s="220" t="s">
        <v>84</v>
      </c>
      <c r="AH421" s="220" t="s">
        <v>85</v>
      </c>
      <c r="AI421" s="221" t="s">
        <v>63</v>
      </c>
      <c r="BA421" s="160"/>
      <c r="BR421" s="160"/>
      <c r="CG421" s="160"/>
    </row>
    <row r="422" spans="1:85" ht="15">
      <c r="A422" s="313" t="s">
        <v>43</v>
      </c>
      <c r="B422" s="318" t="s">
        <v>69</v>
      </c>
      <c r="C422" s="319"/>
      <c r="D422" s="319"/>
      <c r="E422" s="319"/>
      <c r="F422" s="319"/>
      <c r="G422" s="319"/>
      <c r="H422" s="319"/>
      <c r="I422" s="320"/>
      <c r="K422" s="315" t="s">
        <v>43</v>
      </c>
      <c r="L422" s="321" t="s">
        <v>69</v>
      </c>
      <c r="M422" s="322"/>
      <c r="N422" s="322"/>
      <c r="O422" s="322"/>
      <c r="P422" s="322"/>
      <c r="Q422" s="322"/>
      <c r="R422" s="322"/>
      <c r="S422" s="323"/>
      <c r="U422" s="317" t="s">
        <v>43</v>
      </c>
      <c r="V422" s="324" t="s">
        <v>69</v>
      </c>
      <c r="W422" s="324"/>
      <c r="X422" s="324"/>
      <c r="Y422" s="324"/>
      <c r="Z422" s="324"/>
      <c r="AA422" s="324"/>
      <c r="AB422" s="324"/>
      <c r="AC422" s="324"/>
      <c r="AD422" s="324"/>
      <c r="AE422" s="324"/>
      <c r="AF422" s="324"/>
      <c r="AG422" s="324"/>
      <c r="AH422" s="324"/>
      <c r="AI422" s="325"/>
      <c r="BA422" s="160"/>
      <c r="BR422" s="160"/>
      <c r="CG422" s="160"/>
    </row>
    <row r="423" spans="1:85" ht="15">
      <c r="A423" s="170" t="s">
        <v>7</v>
      </c>
      <c r="B423" s="171">
        <v>0</v>
      </c>
      <c r="C423" s="171">
        <v>0</v>
      </c>
      <c r="D423" s="171">
        <v>0</v>
      </c>
      <c r="E423" s="171">
        <v>0</v>
      </c>
      <c r="F423" s="361"/>
      <c r="G423" s="171">
        <v>0</v>
      </c>
      <c r="H423" s="172">
        <v>0</v>
      </c>
      <c r="I423" s="173">
        <f>SUM(B423:H423)</f>
        <v>0</v>
      </c>
      <c r="J423" s="168"/>
      <c r="K423" s="222" t="s">
        <v>7</v>
      </c>
      <c r="L423" s="171">
        <v>0</v>
      </c>
      <c r="M423" s="171">
        <v>0</v>
      </c>
      <c r="N423" s="171">
        <v>0</v>
      </c>
      <c r="O423" s="171">
        <v>0</v>
      </c>
      <c r="P423" s="171">
        <v>0</v>
      </c>
      <c r="Q423" s="171">
        <v>0</v>
      </c>
      <c r="R423" s="223">
        <v>0</v>
      </c>
      <c r="S423" s="224">
        <f>SUM(L423:R423)</f>
        <v>0</v>
      </c>
      <c r="U423" s="225" t="s">
        <v>7</v>
      </c>
      <c r="V423" s="226">
        <v>0</v>
      </c>
      <c r="W423" s="226">
        <v>0</v>
      </c>
      <c r="X423" s="226">
        <v>0</v>
      </c>
      <c r="Y423" s="226">
        <v>0</v>
      </c>
      <c r="Z423" s="226">
        <v>0</v>
      </c>
      <c r="AA423" s="226">
        <v>0</v>
      </c>
      <c r="AB423" s="226">
        <v>0</v>
      </c>
      <c r="AC423" s="227">
        <v>0</v>
      </c>
      <c r="AD423" s="228">
        <v>0</v>
      </c>
      <c r="AE423" s="228">
        <v>0</v>
      </c>
      <c r="AF423" s="228">
        <v>0</v>
      </c>
      <c r="AG423" s="228">
        <v>0</v>
      </c>
      <c r="AH423" s="228">
        <v>0</v>
      </c>
      <c r="AI423" s="229">
        <f>SUM(V423:AC423)</f>
        <v>0</v>
      </c>
      <c r="AJ423" s="160" t="str">
        <f>IF(ABS(S423-AI423)&gt;0.001,S423-AI423,"")</f>
        <v/>
      </c>
      <c r="BA423" s="160"/>
      <c r="BR423" s="160"/>
      <c r="CG423" s="160"/>
    </row>
    <row r="424" spans="1:85" ht="15">
      <c r="A424" s="178" t="s">
        <v>8</v>
      </c>
      <c r="B424" s="179">
        <v>0</v>
      </c>
      <c r="C424" s="179">
        <v>0</v>
      </c>
      <c r="D424" s="179">
        <v>0</v>
      </c>
      <c r="E424" s="179">
        <v>0</v>
      </c>
      <c r="F424" s="362"/>
      <c r="G424" s="179">
        <v>0</v>
      </c>
      <c r="H424" s="180">
        <v>0</v>
      </c>
      <c r="I424" s="181">
        <f t="shared" ref="I424:I443" si="174">SUM(B424:H424)</f>
        <v>0</v>
      </c>
      <c r="J424" s="168"/>
      <c r="K424" s="182" t="s">
        <v>8</v>
      </c>
      <c r="L424" s="183">
        <v>0</v>
      </c>
      <c r="M424" s="183">
        <v>0</v>
      </c>
      <c r="N424" s="183">
        <v>0</v>
      </c>
      <c r="O424" s="183">
        <v>0</v>
      </c>
      <c r="P424" s="183">
        <v>0</v>
      </c>
      <c r="Q424" s="183">
        <v>0</v>
      </c>
      <c r="R424" s="184">
        <v>0</v>
      </c>
      <c r="S424" s="185">
        <f t="shared" ref="S424:S443" si="175">SUM(L424:R424)</f>
        <v>0</v>
      </c>
      <c r="U424" s="230" t="s">
        <v>8</v>
      </c>
      <c r="V424" s="231">
        <v>0</v>
      </c>
      <c r="W424" s="231">
        <v>0</v>
      </c>
      <c r="X424" s="231">
        <v>0</v>
      </c>
      <c r="Y424" s="231">
        <v>0</v>
      </c>
      <c r="Z424" s="231">
        <v>0</v>
      </c>
      <c r="AA424" s="231">
        <v>0</v>
      </c>
      <c r="AB424" s="231">
        <v>0</v>
      </c>
      <c r="AC424" s="232">
        <v>0</v>
      </c>
      <c r="AD424" s="231">
        <v>0</v>
      </c>
      <c r="AE424" s="231">
        <v>0</v>
      </c>
      <c r="AF424" s="231">
        <v>0</v>
      </c>
      <c r="AG424" s="231">
        <v>0</v>
      </c>
      <c r="AH424" s="231">
        <v>0</v>
      </c>
      <c r="AI424" s="233">
        <f t="shared" ref="AI424:AI443" si="176">SUM(V424:AC424)</f>
        <v>0</v>
      </c>
      <c r="AJ424" s="160" t="str">
        <f t="shared" ref="AJ424:AJ445" si="177">IF(ABS(S424-AI424)&gt;0.001,S424-AI424,"")</f>
        <v/>
      </c>
      <c r="BA424" s="160"/>
      <c r="BR424" s="160"/>
      <c r="CG424" s="160"/>
    </row>
    <row r="425" spans="1:85" ht="15">
      <c r="A425" s="186" t="s">
        <v>10</v>
      </c>
      <c r="B425" s="175">
        <v>0</v>
      </c>
      <c r="C425" s="175">
        <v>0</v>
      </c>
      <c r="D425" s="175">
        <v>0</v>
      </c>
      <c r="E425" s="175">
        <v>0</v>
      </c>
      <c r="F425" s="362"/>
      <c r="G425" s="175">
        <v>0</v>
      </c>
      <c r="H425" s="187">
        <v>0</v>
      </c>
      <c r="I425" s="173">
        <f t="shared" si="174"/>
        <v>0</v>
      </c>
      <c r="J425" s="168"/>
      <c r="K425" s="188" t="s">
        <v>10</v>
      </c>
      <c r="L425" s="175">
        <v>0</v>
      </c>
      <c r="M425" s="175">
        <v>0</v>
      </c>
      <c r="N425" s="175">
        <v>0</v>
      </c>
      <c r="O425" s="175">
        <v>0</v>
      </c>
      <c r="P425" s="175">
        <v>0</v>
      </c>
      <c r="Q425" s="175">
        <v>0</v>
      </c>
      <c r="R425" s="176">
        <v>0</v>
      </c>
      <c r="S425" s="177">
        <f t="shared" si="175"/>
        <v>0</v>
      </c>
      <c r="U425" s="234" t="s">
        <v>10</v>
      </c>
      <c r="V425" s="226">
        <v>0</v>
      </c>
      <c r="W425" s="226">
        <v>0</v>
      </c>
      <c r="X425" s="226">
        <v>0</v>
      </c>
      <c r="Y425" s="226">
        <v>0</v>
      </c>
      <c r="Z425" s="226">
        <v>0</v>
      </c>
      <c r="AA425" s="226">
        <v>0</v>
      </c>
      <c r="AB425" s="226">
        <v>0</v>
      </c>
      <c r="AC425" s="227">
        <v>0</v>
      </c>
      <c r="AD425" s="228">
        <v>0</v>
      </c>
      <c r="AE425" s="228">
        <v>0</v>
      </c>
      <c r="AF425" s="228">
        <v>0</v>
      </c>
      <c r="AG425" s="228">
        <v>0</v>
      </c>
      <c r="AH425" s="228">
        <v>0</v>
      </c>
      <c r="AI425" s="229">
        <f t="shared" si="176"/>
        <v>0</v>
      </c>
      <c r="AJ425" s="160" t="str">
        <f t="shared" si="177"/>
        <v/>
      </c>
      <c r="BA425" s="160"/>
      <c r="BR425" s="160"/>
      <c r="CG425" s="160"/>
    </row>
    <row r="426" spans="1:85" ht="15">
      <c r="A426" s="178" t="s">
        <v>56</v>
      </c>
      <c r="B426" s="179">
        <v>0</v>
      </c>
      <c r="C426" s="179">
        <v>0</v>
      </c>
      <c r="D426" s="179">
        <v>0</v>
      </c>
      <c r="E426" s="179">
        <v>0</v>
      </c>
      <c r="F426" s="362"/>
      <c r="G426" s="179">
        <v>0</v>
      </c>
      <c r="H426" s="180">
        <v>0</v>
      </c>
      <c r="I426" s="181">
        <f t="shared" si="174"/>
        <v>0</v>
      </c>
      <c r="J426" s="168"/>
      <c r="K426" s="182" t="s">
        <v>56</v>
      </c>
      <c r="L426" s="183">
        <v>0</v>
      </c>
      <c r="M426" s="183">
        <v>0</v>
      </c>
      <c r="N426" s="183">
        <v>0</v>
      </c>
      <c r="O426" s="183">
        <v>0</v>
      </c>
      <c r="P426" s="183">
        <v>0</v>
      </c>
      <c r="Q426" s="183">
        <v>0</v>
      </c>
      <c r="R426" s="184">
        <v>0</v>
      </c>
      <c r="S426" s="185">
        <f t="shared" si="175"/>
        <v>0</v>
      </c>
      <c r="U426" s="230" t="s">
        <v>56</v>
      </c>
      <c r="V426" s="231">
        <v>0</v>
      </c>
      <c r="W426" s="231">
        <v>0</v>
      </c>
      <c r="X426" s="231">
        <v>0</v>
      </c>
      <c r="Y426" s="231">
        <v>0</v>
      </c>
      <c r="Z426" s="231">
        <v>0</v>
      </c>
      <c r="AA426" s="231">
        <v>0</v>
      </c>
      <c r="AB426" s="231">
        <v>0</v>
      </c>
      <c r="AC426" s="232">
        <v>0</v>
      </c>
      <c r="AD426" s="231">
        <v>0</v>
      </c>
      <c r="AE426" s="231">
        <v>0</v>
      </c>
      <c r="AF426" s="231">
        <v>0</v>
      </c>
      <c r="AG426" s="231">
        <v>0</v>
      </c>
      <c r="AH426" s="231">
        <v>0</v>
      </c>
      <c r="AI426" s="233">
        <f t="shared" si="176"/>
        <v>0</v>
      </c>
      <c r="AJ426" s="160" t="str">
        <f t="shared" si="177"/>
        <v/>
      </c>
      <c r="BA426" s="160"/>
      <c r="BR426" s="160"/>
      <c r="CG426" s="160"/>
    </row>
    <row r="427" spans="1:85" ht="15">
      <c r="A427" s="186" t="s">
        <v>16</v>
      </c>
      <c r="B427" s="175">
        <v>2.3722347125676415</v>
      </c>
      <c r="C427" s="175">
        <v>0</v>
      </c>
      <c r="D427" s="175">
        <v>0.73755652350343248</v>
      </c>
      <c r="E427" s="175">
        <v>0</v>
      </c>
      <c r="F427" s="362"/>
      <c r="G427" s="175">
        <v>0</v>
      </c>
      <c r="H427" s="187">
        <v>0</v>
      </c>
      <c r="I427" s="173">
        <f t="shared" si="174"/>
        <v>3.1097912360710742</v>
      </c>
      <c r="J427" s="168"/>
      <c r="K427" s="188" t="s">
        <v>16</v>
      </c>
      <c r="L427" s="175">
        <v>2.3722347125676415</v>
      </c>
      <c r="M427" s="175">
        <v>0</v>
      </c>
      <c r="N427" s="175">
        <v>0.73755652350343248</v>
      </c>
      <c r="O427" s="175">
        <v>0</v>
      </c>
      <c r="P427" s="175">
        <v>0</v>
      </c>
      <c r="Q427" s="175">
        <v>0</v>
      </c>
      <c r="R427" s="176">
        <v>0</v>
      </c>
      <c r="S427" s="177">
        <f t="shared" si="175"/>
        <v>3.1097912360710742</v>
      </c>
      <c r="U427" s="234" t="s">
        <v>16</v>
      </c>
      <c r="V427" s="226">
        <v>2.3722347125676415</v>
      </c>
      <c r="W427" s="226">
        <v>0</v>
      </c>
      <c r="X427" s="226">
        <v>0</v>
      </c>
      <c r="Y427" s="226">
        <v>0</v>
      </c>
      <c r="Z427" s="226">
        <v>0.73755652350343248</v>
      </c>
      <c r="AA427" s="226">
        <v>0</v>
      </c>
      <c r="AB427" s="226">
        <v>0</v>
      </c>
      <c r="AC427" s="227">
        <v>0</v>
      </c>
      <c r="AD427" s="228">
        <v>0</v>
      </c>
      <c r="AE427" s="228">
        <v>0</v>
      </c>
      <c r="AF427" s="228">
        <v>0</v>
      </c>
      <c r="AG427" s="228">
        <v>0</v>
      </c>
      <c r="AH427" s="228">
        <v>0</v>
      </c>
      <c r="AI427" s="229">
        <f>SUM(V427:AC427)</f>
        <v>3.1097912360710742</v>
      </c>
      <c r="AJ427" s="160" t="str">
        <f t="shared" si="177"/>
        <v/>
      </c>
      <c r="BA427" s="160"/>
      <c r="BR427" s="160"/>
      <c r="CG427" s="160"/>
    </row>
    <row r="428" spans="1:85" ht="15">
      <c r="A428" s="178" t="s">
        <v>15</v>
      </c>
      <c r="B428" s="179">
        <v>0.33551108278064079</v>
      </c>
      <c r="C428" s="179">
        <v>0</v>
      </c>
      <c r="D428" s="179">
        <v>0</v>
      </c>
      <c r="E428" s="179">
        <v>0</v>
      </c>
      <c r="F428" s="362"/>
      <c r="G428" s="179">
        <v>0</v>
      </c>
      <c r="H428" s="180">
        <v>0</v>
      </c>
      <c r="I428" s="181">
        <f t="shared" si="174"/>
        <v>0.33551108278064079</v>
      </c>
      <c r="J428" s="168"/>
      <c r="K428" s="182" t="s">
        <v>15</v>
      </c>
      <c r="L428" s="183">
        <v>0.33551108278064079</v>
      </c>
      <c r="M428" s="183">
        <v>0</v>
      </c>
      <c r="N428" s="183">
        <v>0</v>
      </c>
      <c r="O428" s="183">
        <v>0</v>
      </c>
      <c r="P428" s="183">
        <v>0</v>
      </c>
      <c r="Q428" s="183">
        <v>0</v>
      </c>
      <c r="R428" s="184">
        <v>0</v>
      </c>
      <c r="S428" s="185">
        <f t="shared" si="175"/>
        <v>0.33551108278064079</v>
      </c>
      <c r="U428" s="230" t="s">
        <v>57</v>
      </c>
      <c r="V428" s="231">
        <v>0.28518442036354469</v>
      </c>
      <c r="W428" s="231">
        <v>0</v>
      </c>
      <c r="X428" s="231">
        <v>0</v>
      </c>
      <c r="Y428" s="231">
        <v>0</v>
      </c>
      <c r="Z428" s="231">
        <v>0</v>
      </c>
      <c r="AA428" s="231">
        <v>0</v>
      </c>
      <c r="AB428" s="231">
        <v>0</v>
      </c>
      <c r="AC428" s="232">
        <v>5.0326662417096123E-2</v>
      </c>
      <c r="AD428" s="231">
        <v>5.0326662417096123E-2</v>
      </c>
      <c r="AE428" s="231">
        <v>0</v>
      </c>
      <c r="AF428" s="231">
        <v>0</v>
      </c>
      <c r="AG428" s="231">
        <v>0</v>
      </c>
      <c r="AH428" s="231">
        <v>0</v>
      </c>
      <c r="AI428" s="233">
        <f t="shared" si="176"/>
        <v>0.33551108278064079</v>
      </c>
      <c r="AJ428" s="160" t="str">
        <f t="shared" si="177"/>
        <v/>
      </c>
      <c r="BA428" s="160"/>
      <c r="BR428" s="160"/>
      <c r="CG428" s="160"/>
    </row>
    <row r="429" spans="1:85" ht="15">
      <c r="A429" s="186" t="s">
        <v>58</v>
      </c>
      <c r="B429" s="175">
        <v>0</v>
      </c>
      <c r="C429" s="175">
        <v>0</v>
      </c>
      <c r="D429" s="175">
        <v>0</v>
      </c>
      <c r="E429" s="175">
        <v>0.46878277468439078</v>
      </c>
      <c r="F429" s="362"/>
      <c r="G429" s="175">
        <v>0</v>
      </c>
      <c r="H429" s="187">
        <v>0</v>
      </c>
      <c r="I429" s="173">
        <f t="shared" si="174"/>
        <v>0.46878277468439078</v>
      </c>
      <c r="J429" s="168"/>
      <c r="K429" s="188" t="s">
        <v>58</v>
      </c>
      <c r="L429" s="175">
        <v>0</v>
      </c>
      <c r="M429" s="175">
        <v>0</v>
      </c>
      <c r="N429" s="175">
        <v>0</v>
      </c>
      <c r="O429" s="175">
        <v>0.46878277468439078</v>
      </c>
      <c r="P429" s="175">
        <v>16.68722106617216</v>
      </c>
      <c r="Q429" s="175">
        <v>0</v>
      </c>
      <c r="R429" s="176">
        <v>0</v>
      </c>
      <c r="S429" s="177">
        <f t="shared" si="175"/>
        <v>17.156003840856553</v>
      </c>
      <c r="U429" s="234" t="s">
        <v>58</v>
      </c>
      <c r="V429" s="226">
        <v>0</v>
      </c>
      <c r="W429" s="226">
        <v>0</v>
      </c>
      <c r="X429" s="226">
        <v>0</v>
      </c>
      <c r="Y429" s="226">
        <v>0</v>
      </c>
      <c r="Z429" s="226">
        <v>0</v>
      </c>
      <c r="AA429" s="226">
        <v>1.2854039843673119E-2</v>
      </c>
      <c r="AB429" s="226">
        <v>16.68722106617216</v>
      </c>
      <c r="AC429" s="227">
        <v>0.45592873484071766</v>
      </c>
      <c r="AD429" s="226">
        <v>0</v>
      </c>
      <c r="AE429" s="226">
        <v>0</v>
      </c>
      <c r="AF429" s="226">
        <v>0</v>
      </c>
      <c r="AG429" s="226">
        <v>0</v>
      </c>
      <c r="AH429" s="226">
        <v>0.45592873484071766</v>
      </c>
      <c r="AI429" s="229">
        <f t="shared" si="176"/>
        <v>17.156003840856553</v>
      </c>
      <c r="AJ429" s="160" t="str">
        <f t="shared" si="177"/>
        <v/>
      </c>
      <c r="BA429" s="160"/>
      <c r="BR429" s="160"/>
      <c r="CG429" s="160"/>
    </row>
    <row r="430" spans="1:85" ht="15">
      <c r="A430" s="178" t="s">
        <v>12</v>
      </c>
      <c r="B430" s="179">
        <v>0</v>
      </c>
      <c r="C430" s="179">
        <v>0</v>
      </c>
      <c r="D430" s="179">
        <v>0</v>
      </c>
      <c r="E430" s="179">
        <v>0</v>
      </c>
      <c r="F430" s="362"/>
      <c r="G430" s="179">
        <v>0</v>
      </c>
      <c r="H430" s="180">
        <v>0</v>
      </c>
      <c r="I430" s="181">
        <f t="shared" si="174"/>
        <v>0</v>
      </c>
      <c r="J430" s="168"/>
      <c r="K430" s="182" t="s">
        <v>12</v>
      </c>
      <c r="L430" s="183">
        <v>0</v>
      </c>
      <c r="M430" s="183">
        <v>0</v>
      </c>
      <c r="N430" s="183">
        <v>0</v>
      </c>
      <c r="O430" s="183">
        <v>0</v>
      </c>
      <c r="P430" s="183">
        <v>1.6467849134482939</v>
      </c>
      <c r="Q430" s="183">
        <v>0</v>
      </c>
      <c r="R430" s="184">
        <v>0</v>
      </c>
      <c r="S430" s="185">
        <f t="shared" si="175"/>
        <v>1.6467849134482939</v>
      </c>
      <c r="U430" s="230" t="s">
        <v>12</v>
      </c>
      <c r="V430" s="231">
        <v>0</v>
      </c>
      <c r="W430" s="231">
        <v>0</v>
      </c>
      <c r="X430" s="231">
        <v>0</v>
      </c>
      <c r="Y430" s="231">
        <v>0</v>
      </c>
      <c r="Z430" s="231">
        <v>0</v>
      </c>
      <c r="AA430" s="231">
        <v>0</v>
      </c>
      <c r="AB430" s="231">
        <v>1.6467849134482939</v>
      </c>
      <c r="AC430" s="232">
        <v>0</v>
      </c>
      <c r="AD430" s="231">
        <v>0</v>
      </c>
      <c r="AE430" s="231">
        <v>0</v>
      </c>
      <c r="AF430" s="231">
        <v>0</v>
      </c>
      <c r="AG430" s="231">
        <v>0</v>
      </c>
      <c r="AH430" s="231">
        <v>0</v>
      </c>
      <c r="AI430" s="233">
        <f t="shared" si="176"/>
        <v>1.6467849134482939</v>
      </c>
      <c r="AJ430" s="160" t="str">
        <f t="shared" si="177"/>
        <v/>
      </c>
      <c r="BA430" s="160"/>
      <c r="BR430" s="160"/>
      <c r="CG430" s="160"/>
    </row>
    <row r="431" spans="1:85" ht="15">
      <c r="A431" s="186" t="s">
        <v>59</v>
      </c>
      <c r="B431" s="175">
        <v>0</v>
      </c>
      <c r="C431" s="175">
        <v>0</v>
      </c>
      <c r="D431" s="175">
        <v>0</v>
      </c>
      <c r="E431" s="175">
        <v>0</v>
      </c>
      <c r="F431" s="362"/>
      <c r="G431" s="175">
        <v>0</v>
      </c>
      <c r="H431" s="187">
        <v>0</v>
      </c>
      <c r="I431" s="173">
        <f t="shared" si="174"/>
        <v>0</v>
      </c>
      <c r="J431" s="168"/>
      <c r="K431" s="188" t="s">
        <v>59</v>
      </c>
      <c r="L431" s="175">
        <v>0</v>
      </c>
      <c r="M431" s="175">
        <v>0</v>
      </c>
      <c r="N431" s="175">
        <v>0</v>
      </c>
      <c r="O431" s="175">
        <v>0</v>
      </c>
      <c r="P431" s="175">
        <v>0</v>
      </c>
      <c r="Q431" s="175">
        <v>0</v>
      </c>
      <c r="R431" s="176">
        <v>0</v>
      </c>
      <c r="S431" s="177">
        <f t="shared" si="175"/>
        <v>0</v>
      </c>
      <c r="U431" s="234" t="s">
        <v>59</v>
      </c>
      <c r="V431" s="226">
        <v>0</v>
      </c>
      <c r="W431" s="226">
        <v>0</v>
      </c>
      <c r="X431" s="226">
        <v>0</v>
      </c>
      <c r="Y431" s="226">
        <v>0</v>
      </c>
      <c r="Z431" s="226">
        <v>0</v>
      </c>
      <c r="AA431" s="226">
        <v>0</v>
      </c>
      <c r="AB431" s="226">
        <v>0</v>
      </c>
      <c r="AC431" s="227">
        <v>0</v>
      </c>
      <c r="AD431" s="226">
        <v>0</v>
      </c>
      <c r="AE431" s="226">
        <v>0</v>
      </c>
      <c r="AF431" s="226">
        <v>0</v>
      </c>
      <c r="AG431" s="226">
        <v>0</v>
      </c>
      <c r="AH431" s="226">
        <v>0</v>
      </c>
      <c r="AI431" s="229">
        <f t="shared" si="176"/>
        <v>0</v>
      </c>
      <c r="AJ431" s="160" t="str">
        <f t="shared" si="177"/>
        <v/>
      </c>
      <c r="BA431" s="160"/>
      <c r="BR431" s="160"/>
      <c r="CG431" s="160"/>
    </row>
    <row r="432" spans="1:85" ht="15">
      <c r="A432" s="178" t="s">
        <v>17</v>
      </c>
      <c r="B432" s="179">
        <v>2.2948802372792509E-2</v>
      </c>
      <c r="C432" s="179">
        <v>0</v>
      </c>
      <c r="D432" s="179">
        <v>0.30067103617880497</v>
      </c>
      <c r="E432" s="179">
        <v>2.8957216084941968E-2</v>
      </c>
      <c r="F432" s="362"/>
      <c r="G432" s="179">
        <v>0</v>
      </c>
      <c r="H432" s="180">
        <v>0</v>
      </c>
      <c r="I432" s="181">
        <f t="shared" si="174"/>
        <v>0.35257705463653943</v>
      </c>
      <c r="J432" s="168"/>
      <c r="K432" s="182" t="s">
        <v>17</v>
      </c>
      <c r="L432" s="183">
        <v>2.2948802372792509E-2</v>
      </c>
      <c r="M432" s="183">
        <v>0</v>
      </c>
      <c r="N432" s="183">
        <v>0.30067103617880497</v>
      </c>
      <c r="O432" s="183">
        <v>2.8957216084941968E-2</v>
      </c>
      <c r="P432" s="183">
        <v>0</v>
      </c>
      <c r="Q432" s="183">
        <v>0</v>
      </c>
      <c r="R432" s="184">
        <v>0</v>
      </c>
      <c r="S432" s="185">
        <f t="shared" si="175"/>
        <v>0.35257705463653943</v>
      </c>
      <c r="U432" s="230" t="s">
        <v>17</v>
      </c>
      <c r="V432" s="231">
        <v>2.2948802372792509E-2</v>
      </c>
      <c r="W432" s="231">
        <v>0</v>
      </c>
      <c r="X432" s="231">
        <v>0</v>
      </c>
      <c r="Y432" s="231">
        <v>0</v>
      </c>
      <c r="Z432" s="231">
        <v>0.30067103617880497</v>
      </c>
      <c r="AA432" s="231">
        <v>2.0862547611629556E-3</v>
      </c>
      <c r="AB432" s="231">
        <v>0</v>
      </c>
      <c r="AC432" s="232">
        <v>2.6870961323779013E-2</v>
      </c>
      <c r="AD432" s="231">
        <v>0</v>
      </c>
      <c r="AE432" s="231">
        <v>0</v>
      </c>
      <c r="AF432" s="231">
        <v>0</v>
      </c>
      <c r="AG432" s="231">
        <v>0</v>
      </c>
      <c r="AH432" s="231">
        <v>2.6870961323779013E-2</v>
      </c>
      <c r="AI432" s="233">
        <f t="shared" si="176"/>
        <v>0.35257705463653949</v>
      </c>
      <c r="AJ432" s="160" t="str">
        <f t="shared" si="177"/>
        <v/>
      </c>
      <c r="BA432" s="160"/>
      <c r="BR432" s="160"/>
      <c r="CG432" s="160"/>
    </row>
    <row r="433" spans="1:85" ht="15">
      <c r="A433" s="186" t="s">
        <v>139</v>
      </c>
      <c r="B433" s="175">
        <v>9.8907575033173707</v>
      </c>
      <c r="C433" s="175">
        <v>7.3175600228466493</v>
      </c>
      <c r="D433" s="175">
        <v>14.962029389702169</v>
      </c>
      <c r="E433" s="175">
        <v>1.8744557562048763</v>
      </c>
      <c r="F433" s="362"/>
      <c r="G433" s="175">
        <v>0</v>
      </c>
      <c r="H433" s="187">
        <v>0</v>
      </c>
      <c r="I433" s="173">
        <f t="shared" si="174"/>
        <v>34.044802672071064</v>
      </c>
      <c r="J433" s="168"/>
      <c r="K433" s="188" t="s">
        <v>139</v>
      </c>
      <c r="L433" s="175">
        <v>9.8907575033173707</v>
      </c>
      <c r="M433" s="175">
        <v>7.3175600228466493</v>
      </c>
      <c r="N433" s="175">
        <v>14.962029389702169</v>
      </c>
      <c r="O433" s="175">
        <v>1.8744557562048763</v>
      </c>
      <c r="P433" s="175">
        <v>0</v>
      </c>
      <c r="Q433" s="175">
        <v>0</v>
      </c>
      <c r="R433" s="176">
        <v>0</v>
      </c>
      <c r="S433" s="177">
        <f t="shared" si="175"/>
        <v>34.044802672071064</v>
      </c>
      <c r="U433" s="234" t="s">
        <v>139</v>
      </c>
      <c r="V433" s="226">
        <v>9.5062810669594384</v>
      </c>
      <c r="W433" s="226">
        <v>0.3808553286470816</v>
      </c>
      <c r="X433" s="226">
        <v>0</v>
      </c>
      <c r="Y433" s="226">
        <v>7.3175600228466493</v>
      </c>
      <c r="Z433" s="226">
        <v>13.660794984124902</v>
      </c>
      <c r="AA433" s="226">
        <v>1.8744557562048763</v>
      </c>
      <c r="AB433" s="226">
        <v>0</v>
      </c>
      <c r="AC433" s="227">
        <v>1.3048555132881186</v>
      </c>
      <c r="AD433" s="226">
        <v>3.6211077108503431E-3</v>
      </c>
      <c r="AE433" s="226">
        <v>0</v>
      </c>
      <c r="AF433" s="226">
        <v>0</v>
      </c>
      <c r="AG433" s="226">
        <v>1.3012344055772669</v>
      </c>
      <c r="AH433" s="226">
        <v>0</v>
      </c>
      <c r="AI433" s="229">
        <f t="shared" si="176"/>
        <v>34.044802672071064</v>
      </c>
      <c r="AJ433" s="160" t="str">
        <f t="shared" si="177"/>
        <v/>
      </c>
      <c r="BA433" s="160"/>
      <c r="BR433" s="160"/>
      <c r="CG433" s="160"/>
    </row>
    <row r="434" spans="1:85" ht="15">
      <c r="A434" s="178" t="s">
        <v>25</v>
      </c>
      <c r="B434" s="179">
        <v>9.7607426816660698</v>
      </c>
      <c r="C434" s="179">
        <v>1.5110271238119468</v>
      </c>
      <c r="D434" s="179">
        <v>12.850741711024899</v>
      </c>
      <c r="E434" s="179">
        <v>118.70946820248183</v>
      </c>
      <c r="F434" s="362"/>
      <c r="G434" s="179">
        <v>13.526127086993405</v>
      </c>
      <c r="H434" s="180">
        <v>0</v>
      </c>
      <c r="I434" s="181">
        <f t="shared" si="174"/>
        <v>156.35810680597814</v>
      </c>
      <c r="J434" s="168"/>
      <c r="K434" s="182" t="s">
        <v>25</v>
      </c>
      <c r="L434" s="183">
        <v>9.7607426816660698</v>
      </c>
      <c r="M434" s="183">
        <v>1.5110271238119468</v>
      </c>
      <c r="N434" s="183">
        <v>12.850741711024899</v>
      </c>
      <c r="O434" s="183">
        <v>118.70946820248183</v>
      </c>
      <c r="P434" s="183">
        <v>0.891909710152889</v>
      </c>
      <c r="Q434" s="183">
        <v>13.526127086993405</v>
      </c>
      <c r="R434" s="184">
        <v>0</v>
      </c>
      <c r="S434" s="185">
        <f t="shared" si="175"/>
        <v>157.25001651613104</v>
      </c>
      <c r="U434" s="230" t="s">
        <v>25</v>
      </c>
      <c r="V434" s="231">
        <v>1.6820727847464449</v>
      </c>
      <c r="W434" s="231">
        <v>8.0786698969196244</v>
      </c>
      <c r="X434" s="231">
        <v>13.526127086993405</v>
      </c>
      <c r="Y434" s="231">
        <v>1.5110271238119468</v>
      </c>
      <c r="Z434" s="231">
        <v>12.809236463632832</v>
      </c>
      <c r="AA434" s="231">
        <v>118.3546721243861</v>
      </c>
      <c r="AB434" s="231">
        <v>0.891909710152889</v>
      </c>
      <c r="AC434" s="232">
        <v>0.39630132548780223</v>
      </c>
      <c r="AD434" s="231">
        <v>0</v>
      </c>
      <c r="AE434" s="231">
        <v>5.8891334355188028E-3</v>
      </c>
      <c r="AF434" s="231">
        <v>0</v>
      </c>
      <c r="AG434" s="231">
        <v>4.1505247392066659E-2</v>
      </c>
      <c r="AH434" s="231">
        <v>0.34890694466021677</v>
      </c>
      <c r="AI434" s="233">
        <f t="shared" si="176"/>
        <v>157.25001651613104</v>
      </c>
      <c r="AJ434" s="160" t="str">
        <f t="shared" si="177"/>
        <v/>
      </c>
      <c r="BA434" s="160"/>
      <c r="BR434" s="160"/>
      <c r="CG434" s="160"/>
    </row>
    <row r="435" spans="1:85" ht="15">
      <c r="A435" s="186" t="s">
        <v>24</v>
      </c>
      <c r="B435" s="175">
        <v>14.851000384243831</v>
      </c>
      <c r="C435" s="175">
        <v>1.2011600242345855</v>
      </c>
      <c r="D435" s="175">
        <v>18.224793411818862</v>
      </c>
      <c r="E435" s="175">
        <v>0</v>
      </c>
      <c r="F435" s="362"/>
      <c r="G435" s="175">
        <v>0</v>
      </c>
      <c r="H435" s="187">
        <v>0</v>
      </c>
      <c r="I435" s="173">
        <f t="shared" si="174"/>
        <v>34.27695382029728</v>
      </c>
      <c r="J435" s="168"/>
      <c r="K435" s="188" t="s">
        <v>24</v>
      </c>
      <c r="L435" s="175">
        <v>14.851000384243831</v>
      </c>
      <c r="M435" s="175">
        <v>1.2011600242345855</v>
      </c>
      <c r="N435" s="175">
        <v>18.224793411818862</v>
      </c>
      <c r="O435" s="175">
        <v>0</v>
      </c>
      <c r="P435" s="175">
        <v>0</v>
      </c>
      <c r="Q435" s="175">
        <v>0</v>
      </c>
      <c r="R435" s="176">
        <v>0</v>
      </c>
      <c r="S435" s="177">
        <f t="shared" si="175"/>
        <v>34.27695382029728</v>
      </c>
      <c r="U435" s="234" t="s">
        <v>24</v>
      </c>
      <c r="V435" s="226">
        <v>14.806285087249803</v>
      </c>
      <c r="W435" s="226">
        <v>0</v>
      </c>
      <c r="X435" s="226">
        <v>0</v>
      </c>
      <c r="Y435" s="226">
        <v>1.2011600242345855</v>
      </c>
      <c r="Z435" s="226">
        <v>16.935687999190328</v>
      </c>
      <c r="AA435" s="226">
        <v>0</v>
      </c>
      <c r="AB435" s="226">
        <v>0</v>
      </c>
      <c r="AC435" s="227">
        <v>1.3338207096225596</v>
      </c>
      <c r="AD435" s="226">
        <v>4.4715296994027508E-2</v>
      </c>
      <c r="AE435" s="226">
        <v>0</v>
      </c>
      <c r="AF435" s="226">
        <v>0</v>
      </c>
      <c r="AG435" s="226">
        <v>1.2891054126285344</v>
      </c>
      <c r="AH435" s="226">
        <v>0</v>
      </c>
      <c r="AI435" s="229">
        <f t="shared" si="176"/>
        <v>34.276953820297273</v>
      </c>
      <c r="AJ435" s="160" t="str">
        <f t="shared" si="177"/>
        <v/>
      </c>
      <c r="BA435" s="160"/>
      <c r="BR435" s="160"/>
      <c r="CG435" s="160"/>
    </row>
    <row r="436" spans="1:85" ht="15">
      <c r="A436" s="178" t="s">
        <v>60</v>
      </c>
      <c r="B436" s="179">
        <v>0.29272140501021426</v>
      </c>
      <c r="C436" s="179">
        <v>0</v>
      </c>
      <c r="D436" s="179">
        <v>0</v>
      </c>
      <c r="E436" s="179">
        <v>0</v>
      </c>
      <c r="F436" s="362"/>
      <c r="G436" s="179">
        <v>0</v>
      </c>
      <c r="H436" s="180">
        <v>0</v>
      </c>
      <c r="I436" s="181">
        <f t="shared" si="174"/>
        <v>0.29272140501021426</v>
      </c>
      <c r="J436" s="168"/>
      <c r="K436" s="182" t="s">
        <v>60</v>
      </c>
      <c r="L436" s="183">
        <v>0.29272140501021426</v>
      </c>
      <c r="M436" s="183">
        <v>0</v>
      </c>
      <c r="N436" s="183">
        <v>0</v>
      </c>
      <c r="O436" s="183">
        <v>0</v>
      </c>
      <c r="P436" s="183">
        <v>0</v>
      </c>
      <c r="Q436" s="183">
        <v>0</v>
      </c>
      <c r="R436" s="184">
        <v>0</v>
      </c>
      <c r="S436" s="185">
        <f t="shared" si="175"/>
        <v>0.29272140501021426</v>
      </c>
      <c r="U436" s="230" t="s">
        <v>60</v>
      </c>
      <c r="V436" s="231">
        <v>0.29272140501021426</v>
      </c>
      <c r="W436" s="231">
        <v>0</v>
      </c>
      <c r="X436" s="231">
        <v>0</v>
      </c>
      <c r="Y436" s="231">
        <v>0</v>
      </c>
      <c r="Z436" s="231">
        <v>0</v>
      </c>
      <c r="AA436" s="231">
        <v>0</v>
      </c>
      <c r="AB436" s="231">
        <v>0</v>
      </c>
      <c r="AC436" s="232">
        <v>0</v>
      </c>
      <c r="AD436" s="231">
        <v>0</v>
      </c>
      <c r="AE436" s="231">
        <v>0</v>
      </c>
      <c r="AF436" s="231">
        <v>0</v>
      </c>
      <c r="AG436" s="231">
        <v>0</v>
      </c>
      <c r="AH436" s="231">
        <v>0</v>
      </c>
      <c r="AI436" s="233">
        <f t="shared" si="176"/>
        <v>0.29272140501021426</v>
      </c>
      <c r="AJ436" s="160" t="str">
        <f t="shared" si="177"/>
        <v/>
      </c>
      <c r="BA436" s="160"/>
      <c r="BR436" s="160"/>
      <c r="CG436" s="160"/>
    </row>
    <row r="437" spans="1:85" ht="15">
      <c r="A437" s="186" t="s">
        <v>22</v>
      </c>
      <c r="B437" s="175">
        <v>5.8599097577323533</v>
      </c>
      <c r="C437" s="175">
        <v>0</v>
      </c>
      <c r="D437" s="175">
        <v>0</v>
      </c>
      <c r="E437" s="175">
        <v>7.2507319836963586E-3</v>
      </c>
      <c r="F437" s="362"/>
      <c r="G437" s="175">
        <v>0</v>
      </c>
      <c r="H437" s="187">
        <v>0</v>
      </c>
      <c r="I437" s="173">
        <f t="shared" si="174"/>
        <v>5.8671604897160501</v>
      </c>
      <c r="J437" s="168"/>
      <c r="K437" s="188" t="s">
        <v>22</v>
      </c>
      <c r="L437" s="175">
        <v>5.8599097577323533</v>
      </c>
      <c r="M437" s="175">
        <v>0</v>
      </c>
      <c r="N437" s="175">
        <v>0</v>
      </c>
      <c r="O437" s="175">
        <v>7.2507319836963586E-3</v>
      </c>
      <c r="P437" s="175">
        <v>0.94868411087739202</v>
      </c>
      <c r="Q437" s="175">
        <v>0</v>
      </c>
      <c r="R437" s="176">
        <v>0</v>
      </c>
      <c r="S437" s="177">
        <f t="shared" si="175"/>
        <v>6.8158446005934419</v>
      </c>
      <c r="U437" s="234" t="s">
        <v>22</v>
      </c>
      <c r="V437" s="226">
        <v>5.8599097577323533</v>
      </c>
      <c r="W437" s="226">
        <v>0</v>
      </c>
      <c r="X437" s="226">
        <v>0</v>
      </c>
      <c r="Y437" s="226">
        <v>0</v>
      </c>
      <c r="Z437" s="226">
        <v>0</v>
      </c>
      <c r="AA437" s="226">
        <v>0</v>
      </c>
      <c r="AB437" s="226">
        <v>0.94868411087739202</v>
      </c>
      <c r="AC437" s="227">
        <v>7.2507319836963586E-3</v>
      </c>
      <c r="AD437" s="226">
        <v>0</v>
      </c>
      <c r="AE437" s="226">
        <v>0</v>
      </c>
      <c r="AF437" s="226">
        <v>0</v>
      </c>
      <c r="AG437" s="226">
        <v>0</v>
      </c>
      <c r="AH437" s="226">
        <v>7.2507319836963586E-3</v>
      </c>
      <c r="AI437" s="229">
        <f t="shared" si="176"/>
        <v>6.8158446005934419</v>
      </c>
      <c r="AJ437" s="160" t="str">
        <f t="shared" si="177"/>
        <v/>
      </c>
      <c r="BA437" s="160"/>
      <c r="BR437" s="160"/>
      <c r="CG437" s="160"/>
    </row>
    <row r="438" spans="1:85" ht="15">
      <c r="A438" s="178" t="s">
        <v>21</v>
      </c>
      <c r="B438" s="179">
        <v>0.9130336671872511</v>
      </c>
      <c r="C438" s="179">
        <v>0</v>
      </c>
      <c r="D438" s="179">
        <v>0</v>
      </c>
      <c r="E438" s="179">
        <v>0</v>
      </c>
      <c r="F438" s="362"/>
      <c r="G438" s="179">
        <v>0</v>
      </c>
      <c r="H438" s="180">
        <v>0</v>
      </c>
      <c r="I438" s="181">
        <f t="shared" si="174"/>
        <v>0.9130336671872511</v>
      </c>
      <c r="J438" s="168"/>
      <c r="K438" s="182" t="s">
        <v>21</v>
      </c>
      <c r="L438" s="183">
        <v>0.9130336671872511</v>
      </c>
      <c r="M438" s="183">
        <v>0</v>
      </c>
      <c r="N438" s="183">
        <v>0</v>
      </c>
      <c r="O438" s="183">
        <v>0</v>
      </c>
      <c r="P438" s="183">
        <v>0</v>
      </c>
      <c r="Q438" s="183">
        <v>0</v>
      </c>
      <c r="R438" s="184">
        <v>0</v>
      </c>
      <c r="S438" s="185">
        <f t="shared" si="175"/>
        <v>0.9130336671872511</v>
      </c>
      <c r="U438" s="230" t="s">
        <v>61</v>
      </c>
      <c r="V438" s="231">
        <v>0.9130336671872511</v>
      </c>
      <c r="W438" s="231">
        <v>0</v>
      </c>
      <c r="X438" s="231">
        <v>0</v>
      </c>
      <c r="Y438" s="231">
        <v>0</v>
      </c>
      <c r="Z438" s="231">
        <v>0</v>
      </c>
      <c r="AA438" s="231">
        <v>0</v>
      </c>
      <c r="AB438" s="231">
        <v>0</v>
      </c>
      <c r="AC438" s="232">
        <v>0</v>
      </c>
      <c r="AD438" s="231">
        <v>0</v>
      </c>
      <c r="AE438" s="231">
        <v>0</v>
      </c>
      <c r="AF438" s="231">
        <v>0</v>
      </c>
      <c r="AG438" s="231">
        <v>0</v>
      </c>
      <c r="AH438" s="231">
        <v>0</v>
      </c>
      <c r="AI438" s="233">
        <f t="shared" si="176"/>
        <v>0.9130336671872511</v>
      </c>
      <c r="AJ438" s="160" t="str">
        <f t="shared" si="177"/>
        <v/>
      </c>
      <c r="BA438" s="160"/>
      <c r="BR438" s="160"/>
      <c r="CG438" s="160"/>
    </row>
    <row r="439" spans="1:85" ht="15">
      <c r="A439" s="189" t="s">
        <v>64</v>
      </c>
      <c r="B439" s="175">
        <v>0.18385608796852951</v>
      </c>
      <c r="C439" s="175">
        <v>0</v>
      </c>
      <c r="D439" s="175">
        <v>0</v>
      </c>
      <c r="E439" s="175">
        <v>0</v>
      </c>
      <c r="F439" s="362"/>
      <c r="G439" s="175">
        <v>0</v>
      </c>
      <c r="H439" s="187">
        <v>0</v>
      </c>
      <c r="I439" s="173">
        <f t="shared" si="174"/>
        <v>0.18385608796852951</v>
      </c>
      <c r="J439" s="168"/>
      <c r="K439" s="190" t="s">
        <v>64</v>
      </c>
      <c r="L439" s="175">
        <v>0.18385608796852951</v>
      </c>
      <c r="M439" s="175">
        <v>0</v>
      </c>
      <c r="N439" s="175">
        <v>0</v>
      </c>
      <c r="O439" s="175">
        <v>0</v>
      </c>
      <c r="P439" s="175">
        <v>0</v>
      </c>
      <c r="Q439" s="175">
        <v>0</v>
      </c>
      <c r="R439" s="176">
        <v>0</v>
      </c>
      <c r="S439" s="177">
        <f t="shared" si="175"/>
        <v>0.18385608796852951</v>
      </c>
      <c r="U439" s="235" t="s">
        <v>62</v>
      </c>
      <c r="V439" s="226">
        <v>0.18385608796852951</v>
      </c>
      <c r="W439" s="226">
        <v>0</v>
      </c>
      <c r="X439" s="226">
        <v>0</v>
      </c>
      <c r="Y439" s="226">
        <v>0</v>
      </c>
      <c r="Z439" s="226">
        <v>0</v>
      </c>
      <c r="AA439" s="226">
        <v>0</v>
      </c>
      <c r="AB439" s="226">
        <v>0</v>
      </c>
      <c r="AC439" s="227">
        <v>0</v>
      </c>
      <c r="AD439" s="228">
        <v>0</v>
      </c>
      <c r="AE439" s="228">
        <v>0</v>
      </c>
      <c r="AF439" s="228">
        <v>0</v>
      </c>
      <c r="AG439" s="228">
        <v>0</v>
      </c>
      <c r="AH439" s="228">
        <v>0</v>
      </c>
      <c r="AI439" s="229">
        <f t="shared" si="176"/>
        <v>0.18385608796852951</v>
      </c>
      <c r="AJ439" s="160" t="str">
        <f t="shared" si="177"/>
        <v/>
      </c>
      <c r="BA439" s="160"/>
      <c r="BR439" s="160"/>
      <c r="CG439" s="160"/>
    </row>
    <row r="440" spans="1:85">
      <c r="A440" s="191" t="s">
        <v>23</v>
      </c>
      <c r="B440" s="192">
        <v>0.18385608796852951</v>
      </c>
      <c r="C440" s="192">
        <v>0</v>
      </c>
      <c r="D440" s="192">
        <v>0</v>
      </c>
      <c r="E440" s="192">
        <v>0</v>
      </c>
      <c r="F440" s="362"/>
      <c r="G440" s="192">
        <v>0</v>
      </c>
      <c r="H440" s="193">
        <v>0</v>
      </c>
      <c r="I440" s="194">
        <f t="shared" si="174"/>
        <v>0.18385608796852951</v>
      </c>
      <c r="J440" s="168"/>
      <c r="K440" s="195" t="s">
        <v>23</v>
      </c>
      <c r="L440" s="196">
        <v>0.18385608796852951</v>
      </c>
      <c r="M440" s="196">
        <v>0</v>
      </c>
      <c r="N440" s="196">
        <v>0</v>
      </c>
      <c r="O440" s="196">
        <v>0</v>
      </c>
      <c r="P440" s="196">
        <v>0</v>
      </c>
      <c r="Q440" s="196">
        <v>0</v>
      </c>
      <c r="R440" s="197">
        <v>0</v>
      </c>
      <c r="S440" s="198">
        <f t="shared" si="175"/>
        <v>0.18385608796852951</v>
      </c>
      <c r="U440" s="236" t="s">
        <v>66</v>
      </c>
      <c r="V440" s="237">
        <v>0.18385608796852951</v>
      </c>
      <c r="W440" s="237">
        <v>0</v>
      </c>
      <c r="X440" s="237">
        <v>0</v>
      </c>
      <c r="Y440" s="237">
        <v>0</v>
      </c>
      <c r="Z440" s="237">
        <v>0</v>
      </c>
      <c r="AA440" s="237">
        <v>0</v>
      </c>
      <c r="AB440" s="237">
        <v>0</v>
      </c>
      <c r="AC440" s="237">
        <v>0</v>
      </c>
      <c r="AD440" s="237">
        <v>0</v>
      </c>
      <c r="AE440" s="237">
        <v>0</v>
      </c>
      <c r="AF440" s="237">
        <v>0</v>
      </c>
      <c r="AG440" s="237">
        <v>0</v>
      </c>
      <c r="AH440" s="125">
        <v>0</v>
      </c>
      <c r="AI440" s="238">
        <f t="shared" si="176"/>
        <v>0.18385608796852951</v>
      </c>
      <c r="AJ440" s="160" t="str">
        <f t="shared" si="177"/>
        <v/>
      </c>
      <c r="BA440" s="160"/>
      <c r="BR440" s="160"/>
      <c r="CG440" s="160"/>
    </row>
    <row r="441" spans="1:85">
      <c r="A441" s="199" t="s">
        <v>19</v>
      </c>
      <c r="B441" s="200">
        <v>0</v>
      </c>
      <c r="C441" s="200">
        <v>0</v>
      </c>
      <c r="D441" s="200">
        <v>0</v>
      </c>
      <c r="E441" s="200">
        <v>0</v>
      </c>
      <c r="F441" s="362"/>
      <c r="G441" s="200">
        <v>0</v>
      </c>
      <c r="H441" s="201">
        <v>0</v>
      </c>
      <c r="I441" s="202">
        <f t="shared" si="174"/>
        <v>0</v>
      </c>
      <c r="J441" s="168"/>
      <c r="K441" s="203" t="s">
        <v>19</v>
      </c>
      <c r="L441" s="200">
        <v>0</v>
      </c>
      <c r="M441" s="200">
        <v>0</v>
      </c>
      <c r="N441" s="200">
        <v>0</v>
      </c>
      <c r="O441" s="200">
        <v>0</v>
      </c>
      <c r="P441" s="200">
        <v>0</v>
      </c>
      <c r="Q441" s="200">
        <v>0</v>
      </c>
      <c r="R441" s="204">
        <v>0</v>
      </c>
      <c r="S441" s="205">
        <f t="shared" si="175"/>
        <v>0</v>
      </c>
      <c r="U441" s="239" t="s">
        <v>19</v>
      </c>
      <c r="V441" s="240">
        <v>0</v>
      </c>
      <c r="W441" s="240">
        <v>0</v>
      </c>
      <c r="X441" s="240">
        <v>0</v>
      </c>
      <c r="Y441" s="240">
        <v>0</v>
      </c>
      <c r="Z441" s="240">
        <v>0</v>
      </c>
      <c r="AA441" s="240">
        <v>0</v>
      </c>
      <c r="AB441" s="240">
        <v>0</v>
      </c>
      <c r="AC441" s="240">
        <v>0</v>
      </c>
      <c r="AD441" s="241">
        <v>0</v>
      </c>
      <c r="AE441" s="241">
        <v>0</v>
      </c>
      <c r="AF441" s="241">
        <v>0</v>
      </c>
      <c r="AG441" s="241">
        <v>0</v>
      </c>
      <c r="AH441" s="241">
        <v>0</v>
      </c>
      <c r="AI441" s="242">
        <f t="shared" si="176"/>
        <v>0</v>
      </c>
      <c r="AJ441" s="160" t="str">
        <f t="shared" si="177"/>
        <v/>
      </c>
      <c r="BA441" s="160"/>
      <c r="BR441" s="160"/>
      <c r="CG441" s="160"/>
    </row>
    <row r="442" spans="1:85">
      <c r="A442" s="191" t="s">
        <v>20</v>
      </c>
      <c r="B442" s="192">
        <v>0</v>
      </c>
      <c r="C442" s="192">
        <v>0</v>
      </c>
      <c r="D442" s="192">
        <v>0</v>
      </c>
      <c r="E442" s="192">
        <v>0</v>
      </c>
      <c r="F442" s="362"/>
      <c r="G442" s="192">
        <v>0</v>
      </c>
      <c r="H442" s="193">
        <v>0</v>
      </c>
      <c r="I442" s="194">
        <f t="shared" si="174"/>
        <v>0</v>
      </c>
      <c r="J442" s="168"/>
      <c r="K442" s="195" t="s">
        <v>20</v>
      </c>
      <c r="L442" s="196">
        <v>0</v>
      </c>
      <c r="M442" s="196">
        <v>0</v>
      </c>
      <c r="N442" s="196">
        <v>0</v>
      </c>
      <c r="O442" s="196">
        <v>0</v>
      </c>
      <c r="P442" s="196">
        <v>0</v>
      </c>
      <c r="Q442" s="196">
        <v>0</v>
      </c>
      <c r="R442" s="197">
        <v>0</v>
      </c>
      <c r="S442" s="198">
        <f t="shared" si="175"/>
        <v>0</v>
      </c>
      <c r="U442" s="236" t="s">
        <v>20</v>
      </c>
      <c r="V442" s="237">
        <v>0</v>
      </c>
      <c r="W442" s="237">
        <v>0</v>
      </c>
      <c r="X442" s="237">
        <v>0</v>
      </c>
      <c r="Y442" s="237">
        <v>0</v>
      </c>
      <c r="Z442" s="237">
        <v>0</v>
      </c>
      <c r="AA442" s="237">
        <v>0</v>
      </c>
      <c r="AB442" s="237">
        <v>0</v>
      </c>
      <c r="AC442" s="237">
        <v>0</v>
      </c>
      <c r="AD442" s="237">
        <v>0</v>
      </c>
      <c r="AE442" s="237">
        <v>0</v>
      </c>
      <c r="AF442" s="237">
        <v>0</v>
      </c>
      <c r="AG442" s="237">
        <v>0</v>
      </c>
      <c r="AH442" s="125">
        <v>0</v>
      </c>
      <c r="AI442" s="238">
        <f t="shared" si="176"/>
        <v>0</v>
      </c>
      <c r="AJ442" s="160" t="str">
        <f t="shared" si="177"/>
        <v/>
      </c>
      <c r="BA442" s="160"/>
      <c r="BR442" s="160"/>
      <c r="CG442" s="160"/>
    </row>
    <row r="443" spans="1:85" ht="15" thickBot="1">
      <c r="A443" s="206" t="s">
        <v>11</v>
      </c>
      <c r="B443" s="207">
        <v>0</v>
      </c>
      <c r="C443" s="207">
        <v>0</v>
      </c>
      <c r="D443" s="207">
        <v>0</v>
      </c>
      <c r="E443" s="207">
        <v>0</v>
      </c>
      <c r="F443" s="363"/>
      <c r="G443" s="207">
        <v>0</v>
      </c>
      <c r="H443" s="208">
        <v>0</v>
      </c>
      <c r="I443" s="209">
        <f t="shared" si="174"/>
        <v>0</v>
      </c>
      <c r="J443" s="168"/>
      <c r="K443" s="210" t="s">
        <v>11</v>
      </c>
      <c r="L443" s="207">
        <v>0</v>
      </c>
      <c r="M443" s="207">
        <v>0</v>
      </c>
      <c r="N443" s="207">
        <v>0</v>
      </c>
      <c r="O443" s="207">
        <v>0</v>
      </c>
      <c r="P443" s="207">
        <v>0</v>
      </c>
      <c r="Q443" s="207">
        <v>0</v>
      </c>
      <c r="R443" s="211">
        <v>0</v>
      </c>
      <c r="S443" s="212">
        <f t="shared" si="175"/>
        <v>0</v>
      </c>
      <c r="U443" s="239" t="s">
        <v>11</v>
      </c>
      <c r="V443" s="240">
        <v>0</v>
      </c>
      <c r="W443" s="240">
        <v>0</v>
      </c>
      <c r="X443" s="240">
        <v>0</v>
      </c>
      <c r="Y443" s="240">
        <v>0</v>
      </c>
      <c r="Z443" s="240">
        <v>0</v>
      </c>
      <c r="AA443" s="240">
        <v>0</v>
      </c>
      <c r="AB443" s="240">
        <v>0</v>
      </c>
      <c r="AC443" s="240">
        <v>0</v>
      </c>
      <c r="AD443" s="241">
        <v>0</v>
      </c>
      <c r="AE443" s="241">
        <v>0</v>
      </c>
      <c r="AF443" s="241">
        <v>0</v>
      </c>
      <c r="AG443" s="241">
        <v>0</v>
      </c>
      <c r="AH443" s="241">
        <v>0</v>
      </c>
      <c r="AI443" s="242">
        <f t="shared" si="176"/>
        <v>0</v>
      </c>
      <c r="AJ443" s="169" t="str">
        <f t="shared" si="177"/>
        <v/>
      </c>
    </row>
    <row r="444" spans="1:85" ht="15">
      <c r="A444" s="213" t="s">
        <v>26</v>
      </c>
      <c r="B444" s="214">
        <f>SUM(B423:B439)</f>
        <v>44.482716084846693</v>
      </c>
      <c r="C444" s="214">
        <f t="shared" ref="C444:I444" si="178">SUM(C423:C439)</f>
        <v>10.029747170893181</v>
      </c>
      <c r="D444" s="214">
        <f t="shared" si="178"/>
        <v>47.075792072228168</v>
      </c>
      <c r="E444" s="214">
        <f t="shared" si="178"/>
        <v>121.08891468143975</v>
      </c>
      <c r="F444" s="214">
        <f t="shared" si="178"/>
        <v>0</v>
      </c>
      <c r="G444" s="214">
        <f t="shared" si="178"/>
        <v>13.526127086993405</v>
      </c>
      <c r="H444" s="216">
        <f t="shared" si="178"/>
        <v>0</v>
      </c>
      <c r="I444" s="173">
        <f t="shared" si="178"/>
        <v>236.20329709640117</v>
      </c>
      <c r="J444" s="168"/>
      <c r="K444" s="215" t="s">
        <v>26</v>
      </c>
      <c r="L444" s="214">
        <f>SUM(L423:L439)</f>
        <v>44.482716084846693</v>
      </c>
      <c r="M444" s="214">
        <f t="shared" ref="M444:S444" si="179">SUM(M423:M439)</f>
        <v>10.029747170893181</v>
      </c>
      <c r="N444" s="214">
        <f t="shared" si="179"/>
        <v>47.075792072228168</v>
      </c>
      <c r="O444" s="214">
        <f t="shared" si="179"/>
        <v>121.08891468143975</v>
      </c>
      <c r="P444" s="214">
        <f t="shared" si="179"/>
        <v>20.174599800650732</v>
      </c>
      <c r="Q444" s="214">
        <f t="shared" si="179"/>
        <v>13.526127086993405</v>
      </c>
      <c r="R444" s="216">
        <f t="shared" si="179"/>
        <v>0</v>
      </c>
      <c r="S444" s="217">
        <f t="shared" si="179"/>
        <v>256.37789689705193</v>
      </c>
      <c r="T444" s="160" t="str">
        <f>IF(ABS(S444-AI444)&gt;0.01,S444-AI444,"")</f>
        <v/>
      </c>
      <c r="U444" s="243" t="s">
        <v>63</v>
      </c>
      <c r="V444" s="244">
        <f>SUM(V423:V439)</f>
        <v>35.92452779215801</v>
      </c>
      <c r="W444" s="244">
        <f t="shared" ref="W444:AH444" si="180">SUM(W423:W439)</f>
        <v>8.4595252255667059</v>
      </c>
      <c r="X444" s="244">
        <f t="shared" si="180"/>
        <v>13.526127086993405</v>
      </c>
      <c r="Y444" s="244">
        <f t="shared" si="180"/>
        <v>10.029747170893181</v>
      </c>
      <c r="Z444" s="244">
        <f t="shared" si="180"/>
        <v>44.443947006630296</v>
      </c>
      <c r="AA444" s="244">
        <f t="shared" si="180"/>
        <v>120.24406817519581</v>
      </c>
      <c r="AB444" s="244">
        <f t="shared" si="180"/>
        <v>20.174599800650732</v>
      </c>
      <c r="AC444" s="244">
        <f t="shared" si="180"/>
        <v>3.5753546389637694</v>
      </c>
      <c r="AD444" s="245">
        <f t="shared" si="180"/>
        <v>9.866306712197398E-2</v>
      </c>
      <c r="AE444" s="245">
        <f t="shared" si="180"/>
        <v>5.8891334355188028E-3</v>
      </c>
      <c r="AF444" s="245">
        <f t="shared" si="180"/>
        <v>0</v>
      </c>
      <c r="AG444" s="245">
        <f t="shared" si="180"/>
        <v>2.6318450655978678</v>
      </c>
      <c r="AH444" s="245">
        <f t="shared" si="180"/>
        <v>0.83895737280840987</v>
      </c>
      <c r="AI444" s="246">
        <f>SUM(V444:AC444)</f>
        <v>256.37789689705187</v>
      </c>
      <c r="AJ444" s="160" t="str">
        <f>IF(ABS(S444-AI444)&gt;0.001,S444-AI444,"")</f>
        <v/>
      </c>
    </row>
    <row r="445" spans="1:85" s="23" customFormat="1" ht="15" thickBot="1">
      <c r="A445" s="30" t="s">
        <v>88</v>
      </c>
      <c r="B445" s="47">
        <f>IF($I444=0,"-",B444/$I444)</f>
        <v>0.18832385759074333</v>
      </c>
      <c r="C445" s="47">
        <f t="shared" ref="C445:H445" si="181">IF($I444=0,"-",C444/$I444)</f>
        <v>4.2462350416724963E-2</v>
      </c>
      <c r="D445" s="47">
        <f t="shared" si="181"/>
        <v>0.19930201081407944</v>
      </c>
      <c r="E445" s="47">
        <f t="shared" si="181"/>
        <v>0.51264701284851233</v>
      </c>
      <c r="F445" s="47">
        <f t="shared" si="181"/>
        <v>0</v>
      </c>
      <c r="G445" s="47">
        <f t="shared" si="181"/>
        <v>5.7264768329940013E-2</v>
      </c>
      <c r="H445" s="70">
        <f t="shared" si="181"/>
        <v>0</v>
      </c>
      <c r="I445" s="48">
        <f>SUM(B445:H445)</f>
        <v>1.0000000000000002</v>
      </c>
      <c r="J445" s="160"/>
      <c r="K445" s="81" t="s">
        <v>88</v>
      </c>
      <c r="L445" s="98">
        <f t="shared" ref="L445:R445" si="182">IF($S444=0,"-",L444/$S444)</f>
        <v>0.17350448936207885</v>
      </c>
      <c r="M445" s="98">
        <f t="shared" si="182"/>
        <v>3.9120951112726413E-2</v>
      </c>
      <c r="N445" s="98">
        <f t="shared" si="182"/>
        <v>0.18361876215534823</v>
      </c>
      <c r="O445" s="98">
        <f t="shared" si="182"/>
        <v>0.47230637331447795</v>
      </c>
      <c r="P445" s="98">
        <f t="shared" si="182"/>
        <v>7.8690870175722696E-2</v>
      </c>
      <c r="Q445" s="98">
        <f t="shared" si="182"/>
        <v>5.2758553879645863E-2</v>
      </c>
      <c r="R445" s="99">
        <f t="shared" si="182"/>
        <v>0</v>
      </c>
      <c r="S445" s="100">
        <f>SUM(L445:R445)</f>
        <v>1</v>
      </c>
      <c r="U445" s="110" t="s">
        <v>88</v>
      </c>
      <c r="V445" s="133">
        <f>+V444/$AI444</f>
        <v>0.14012334224967704</v>
      </c>
      <c r="W445" s="133">
        <f t="shared" ref="W445:AH445" si="183">+W444/$AI444</f>
        <v>3.2996312583699894E-2</v>
      </c>
      <c r="X445" s="133">
        <f t="shared" si="183"/>
        <v>5.275855387964587E-2</v>
      </c>
      <c r="Y445" s="133">
        <f t="shared" si="183"/>
        <v>3.912095111272642E-2</v>
      </c>
      <c r="Z445" s="133">
        <f t="shared" si="183"/>
        <v>0.17335327087294383</v>
      </c>
      <c r="AA445" s="133">
        <f t="shared" si="183"/>
        <v>0.4690110560641646</v>
      </c>
      <c r="AB445" s="133">
        <f t="shared" si="183"/>
        <v>7.869087017572271E-2</v>
      </c>
      <c r="AC445" s="133">
        <f t="shared" si="183"/>
        <v>1.3945643061419788E-2</v>
      </c>
      <c r="AD445" s="133">
        <f t="shared" si="183"/>
        <v>3.8483452870194959E-4</v>
      </c>
      <c r="AE445" s="133">
        <f t="shared" si="183"/>
        <v>2.297051932633481E-5</v>
      </c>
      <c r="AF445" s="133">
        <f t="shared" si="183"/>
        <v>0</v>
      </c>
      <c r="AG445" s="133">
        <f t="shared" si="183"/>
        <v>1.026549128240443E-2</v>
      </c>
      <c r="AH445" s="133">
        <f t="shared" si="183"/>
        <v>3.2723467309870784E-3</v>
      </c>
      <c r="AI445" s="134">
        <f>SUM(V445:AC445)</f>
        <v>1.0000000000000002</v>
      </c>
      <c r="AJ445" s="160" t="str">
        <f t="shared" si="177"/>
        <v/>
      </c>
      <c r="BA445" s="218"/>
      <c r="BR445" s="218"/>
    </row>
    <row r="446" spans="1:85" ht="15" thickBot="1">
      <c r="A446" s="247"/>
      <c r="B446" s="247"/>
      <c r="C446" s="247"/>
      <c r="D446" s="247"/>
      <c r="E446" s="247"/>
      <c r="F446" s="247"/>
      <c r="G446" s="247"/>
      <c r="H446" s="247"/>
      <c r="I446" s="247"/>
      <c r="K446" s="247"/>
      <c r="L446" s="247"/>
      <c r="M446" s="247"/>
      <c r="N446" s="247"/>
      <c r="O446" s="247"/>
      <c r="P446" s="247"/>
      <c r="Q446" s="247"/>
      <c r="R446" s="247"/>
      <c r="S446" s="247"/>
    </row>
    <row r="447" spans="1:85" ht="28.5">
      <c r="A447" s="364" t="s">
        <v>44</v>
      </c>
      <c r="B447" s="164" t="s">
        <v>0</v>
      </c>
      <c r="C447" s="164" t="s">
        <v>1</v>
      </c>
      <c r="D447" s="164" t="s">
        <v>2</v>
      </c>
      <c r="E447" s="164" t="s">
        <v>3</v>
      </c>
      <c r="F447" s="164" t="s">
        <v>27</v>
      </c>
      <c r="G447" s="164" t="s">
        <v>4</v>
      </c>
      <c r="H447" s="164" t="s">
        <v>5</v>
      </c>
      <c r="I447" s="165" t="s">
        <v>6</v>
      </c>
      <c r="K447" s="366" t="s">
        <v>44</v>
      </c>
      <c r="L447" s="166" t="s">
        <v>0</v>
      </c>
      <c r="M447" s="166" t="s">
        <v>1</v>
      </c>
      <c r="N447" s="166" t="s">
        <v>2</v>
      </c>
      <c r="O447" s="166" t="s">
        <v>3</v>
      </c>
      <c r="P447" s="166" t="s">
        <v>27</v>
      </c>
      <c r="Q447" s="166" t="s">
        <v>4</v>
      </c>
      <c r="R447" s="166" t="s">
        <v>5</v>
      </c>
      <c r="S447" s="167" t="s">
        <v>6</v>
      </c>
    </row>
    <row r="448" spans="1:85" ht="15">
      <c r="A448" s="365" t="s">
        <v>44</v>
      </c>
      <c r="B448" s="318" t="s">
        <v>69</v>
      </c>
      <c r="C448" s="319"/>
      <c r="D448" s="319"/>
      <c r="E448" s="319"/>
      <c r="F448" s="319"/>
      <c r="G448" s="319"/>
      <c r="H448" s="319"/>
      <c r="I448" s="320"/>
      <c r="K448" s="367" t="s">
        <v>44</v>
      </c>
      <c r="L448" s="321" t="s">
        <v>69</v>
      </c>
      <c r="M448" s="322"/>
      <c r="N448" s="322"/>
      <c r="O448" s="322"/>
      <c r="P448" s="322"/>
      <c r="Q448" s="322"/>
      <c r="R448" s="322"/>
      <c r="S448" s="323"/>
    </row>
    <row r="449" spans="1:19" ht="15">
      <c r="A449" s="170" t="s">
        <v>7</v>
      </c>
      <c r="B449" s="368"/>
      <c r="C449" s="369"/>
      <c r="D449" s="369"/>
      <c r="E449" s="370"/>
      <c r="F449" s="171">
        <v>0.27802122246512351</v>
      </c>
      <c r="G449" s="368"/>
      <c r="H449" s="370"/>
      <c r="I449" s="173">
        <f>SUM(B449:H449)</f>
        <v>0.27802122246512351</v>
      </c>
      <c r="J449" s="168"/>
      <c r="K449" s="222" t="s">
        <v>7</v>
      </c>
      <c r="L449" s="368"/>
      <c r="M449" s="369"/>
      <c r="N449" s="369"/>
      <c r="O449" s="370"/>
      <c r="P449" s="171">
        <v>0</v>
      </c>
      <c r="Q449" s="368"/>
      <c r="R449" s="377"/>
      <c r="S449" s="224">
        <f>SUM(L449:R449)</f>
        <v>0</v>
      </c>
    </row>
    <row r="450" spans="1:19" ht="15">
      <c r="A450" s="178" t="s">
        <v>8</v>
      </c>
      <c r="B450" s="371"/>
      <c r="C450" s="372"/>
      <c r="D450" s="372"/>
      <c r="E450" s="373"/>
      <c r="F450" s="179">
        <v>0</v>
      </c>
      <c r="G450" s="371"/>
      <c r="H450" s="373"/>
      <c r="I450" s="181">
        <f t="shared" ref="I450:I469" si="184">SUM(B450:H450)</f>
        <v>0</v>
      </c>
      <c r="J450" s="168"/>
      <c r="K450" s="182" t="s">
        <v>8</v>
      </c>
      <c r="L450" s="371"/>
      <c r="M450" s="372"/>
      <c r="N450" s="372"/>
      <c r="O450" s="373"/>
      <c r="P450" s="183">
        <v>0</v>
      </c>
      <c r="Q450" s="371"/>
      <c r="R450" s="378"/>
      <c r="S450" s="185">
        <f t="shared" ref="S450:S469" si="185">SUM(L450:R450)</f>
        <v>0</v>
      </c>
    </row>
    <row r="451" spans="1:19" ht="15">
      <c r="A451" s="186" t="s">
        <v>10</v>
      </c>
      <c r="B451" s="371"/>
      <c r="C451" s="372"/>
      <c r="D451" s="372"/>
      <c r="E451" s="373"/>
      <c r="F451" s="175">
        <v>0</v>
      </c>
      <c r="G451" s="371"/>
      <c r="H451" s="373"/>
      <c r="I451" s="173">
        <f t="shared" si="184"/>
        <v>0</v>
      </c>
      <c r="J451" s="168"/>
      <c r="K451" s="188" t="s">
        <v>10</v>
      </c>
      <c r="L451" s="371"/>
      <c r="M451" s="372"/>
      <c r="N451" s="372"/>
      <c r="O451" s="373"/>
      <c r="P451" s="175">
        <v>0</v>
      </c>
      <c r="Q451" s="371"/>
      <c r="R451" s="378"/>
      <c r="S451" s="177">
        <f t="shared" si="185"/>
        <v>0</v>
      </c>
    </row>
    <row r="452" spans="1:19" ht="15">
      <c r="A452" s="178" t="s">
        <v>56</v>
      </c>
      <c r="B452" s="371"/>
      <c r="C452" s="372"/>
      <c r="D452" s="372"/>
      <c r="E452" s="373"/>
      <c r="F452" s="179">
        <v>0</v>
      </c>
      <c r="G452" s="371"/>
      <c r="H452" s="373"/>
      <c r="I452" s="181">
        <f t="shared" si="184"/>
        <v>0</v>
      </c>
      <c r="J452" s="168"/>
      <c r="K452" s="182" t="s">
        <v>56</v>
      </c>
      <c r="L452" s="371"/>
      <c r="M452" s="372"/>
      <c r="N452" s="372"/>
      <c r="O452" s="373"/>
      <c r="P452" s="183">
        <v>0</v>
      </c>
      <c r="Q452" s="371"/>
      <c r="R452" s="378"/>
      <c r="S452" s="185">
        <f t="shared" si="185"/>
        <v>0</v>
      </c>
    </row>
    <row r="453" spans="1:19" ht="15">
      <c r="A453" s="186" t="s">
        <v>16</v>
      </c>
      <c r="B453" s="371"/>
      <c r="C453" s="372"/>
      <c r="D453" s="372"/>
      <c r="E453" s="373"/>
      <c r="F453" s="175">
        <v>0</v>
      </c>
      <c r="G453" s="371"/>
      <c r="H453" s="373"/>
      <c r="I453" s="173">
        <f t="shared" si="184"/>
        <v>0</v>
      </c>
      <c r="J453" s="168"/>
      <c r="K453" s="188" t="s">
        <v>16</v>
      </c>
      <c r="L453" s="371"/>
      <c r="M453" s="372"/>
      <c r="N453" s="372"/>
      <c r="O453" s="373"/>
      <c r="P453" s="175">
        <v>0</v>
      </c>
      <c r="Q453" s="371"/>
      <c r="R453" s="378"/>
      <c r="S453" s="177">
        <f t="shared" si="185"/>
        <v>0</v>
      </c>
    </row>
    <row r="454" spans="1:19" ht="15">
      <c r="A454" s="178" t="s">
        <v>15</v>
      </c>
      <c r="B454" s="371"/>
      <c r="C454" s="372"/>
      <c r="D454" s="372"/>
      <c r="E454" s="373"/>
      <c r="F454" s="179">
        <v>0</v>
      </c>
      <c r="G454" s="371"/>
      <c r="H454" s="373"/>
      <c r="I454" s="181">
        <f t="shared" si="184"/>
        <v>0</v>
      </c>
      <c r="J454" s="168"/>
      <c r="K454" s="182" t="s">
        <v>15</v>
      </c>
      <c r="L454" s="371"/>
      <c r="M454" s="372"/>
      <c r="N454" s="372"/>
      <c r="O454" s="373"/>
      <c r="P454" s="183">
        <v>0</v>
      </c>
      <c r="Q454" s="371"/>
      <c r="R454" s="378"/>
      <c r="S454" s="185">
        <f t="shared" si="185"/>
        <v>0</v>
      </c>
    </row>
    <row r="455" spans="1:19" ht="15">
      <c r="A455" s="186" t="s">
        <v>58</v>
      </c>
      <c r="B455" s="371"/>
      <c r="C455" s="372"/>
      <c r="D455" s="372"/>
      <c r="E455" s="373"/>
      <c r="F455" s="175">
        <v>158.1543310186739</v>
      </c>
      <c r="G455" s="371"/>
      <c r="H455" s="373"/>
      <c r="I455" s="173">
        <f t="shared" si="184"/>
        <v>158.1543310186739</v>
      </c>
      <c r="J455" s="168"/>
      <c r="K455" s="188" t="s">
        <v>58</v>
      </c>
      <c r="L455" s="371"/>
      <c r="M455" s="372"/>
      <c r="N455" s="372"/>
      <c r="O455" s="373"/>
      <c r="P455" s="175">
        <v>0</v>
      </c>
      <c r="Q455" s="371"/>
      <c r="R455" s="378"/>
      <c r="S455" s="177">
        <f t="shared" si="185"/>
        <v>0</v>
      </c>
    </row>
    <row r="456" spans="1:19" ht="15">
      <c r="A456" s="178" t="s">
        <v>12</v>
      </c>
      <c r="B456" s="371"/>
      <c r="C456" s="372"/>
      <c r="D456" s="372"/>
      <c r="E456" s="373"/>
      <c r="F456" s="179">
        <v>0</v>
      </c>
      <c r="G456" s="371"/>
      <c r="H456" s="373"/>
      <c r="I456" s="181">
        <f t="shared" si="184"/>
        <v>0</v>
      </c>
      <c r="J456" s="168"/>
      <c r="K456" s="182" t="s">
        <v>12</v>
      </c>
      <c r="L456" s="371"/>
      <c r="M456" s="372"/>
      <c r="N456" s="372"/>
      <c r="O456" s="373"/>
      <c r="P456" s="183">
        <v>0</v>
      </c>
      <c r="Q456" s="371"/>
      <c r="R456" s="378"/>
      <c r="S456" s="185">
        <f t="shared" si="185"/>
        <v>0</v>
      </c>
    </row>
    <row r="457" spans="1:19" ht="15">
      <c r="A457" s="186" t="s">
        <v>59</v>
      </c>
      <c r="B457" s="371"/>
      <c r="C457" s="372"/>
      <c r="D457" s="372"/>
      <c r="E457" s="373"/>
      <c r="F457" s="175">
        <v>0</v>
      </c>
      <c r="G457" s="371"/>
      <c r="H457" s="373"/>
      <c r="I457" s="173">
        <f t="shared" si="184"/>
        <v>0</v>
      </c>
      <c r="J457" s="168"/>
      <c r="K457" s="188" t="s">
        <v>59</v>
      </c>
      <c r="L457" s="371"/>
      <c r="M457" s="372"/>
      <c r="N457" s="372"/>
      <c r="O457" s="373"/>
      <c r="P457" s="175">
        <v>0</v>
      </c>
      <c r="Q457" s="371"/>
      <c r="R457" s="378"/>
      <c r="S457" s="177">
        <f t="shared" si="185"/>
        <v>0</v>
      </c>
    </row>
    <row r="458" spans="1:19" ht="15">
      <c r="A458" s="178" t="s">
        <v>17</v>
      </c>
      <c r="B458" s="371"/>
      <c r="C458" s="372"/>
      <c r="D458" s="372"/>
      <c r="E458" s="373"/>
      <c r="F458" s="179">
        <v>0</v>
      </c>
      <c r="G458" s="371"/>
      <c r="H458" s="373"/>
      <c r="I458" s="181">
        <f t="shared" si="184"/>
        <v>0</v>
      </c>
      <c r="J458" s="168"/>
      <c r="K458" s="182" t="s">
        <v>17</v>
      </c>
      <c r="L458" s="371"/>
      <c r="M458" s="372"/>
      <c r="N458" s="372"/>
      <c r="O458" s="373"/>
      <c r="P458" s="183">
        <v>0</v>
      </c>
      <c r="Q458" s="371"/>
      <c r="R458" s="378"/>
      <c r="S458" s="185">
        <f t="shared" si="185"/>
        <v>0</v>
      </c>
    </row>
    <row r="459" spans="1:19" ht="15">
      <c r="A459" s="186" t="s">
        <v>139</v>
      </c>
      <c r="B459" s="371"/>
      <c r="C459" s="372"/>
      <c r="D459" s="372"/>
      <c r="E459" s="373"/>
      <c r="F459" s="175">
        <v>0</v>
      </c>
      <c r="G459" s="371"/>
      <c r="H459" s="373"/>
      <c r="I459" s="173">
        <f t="shared" si="184"/>
        <v>0</v>
      </c>
      <c r="J459" s="168"/>
      <c r="K459" s="188" t="s">
        <v>139</v>
      </c>
      <c r="L459" s="371"/>
      <c r="M459" s="372"/>
      <c r="N459" s="372"/>
      <c r="O459" s="373"/>
      <c r="P459" s="175">
        <v>0</v>
      </c>
      <c r="Q459" s="371"/>
      <c r="R459" s="378"/>
      <c r="S459" s="177">
        <f t="shared" si="185"/>
        <v>0</v>
      </c>
    </row>
    <row r="460" spans="1:19" ht="15">
      <c r="A460" s="178" t="s">
        <v>25</v>
      </c>
      <c r="B460" s="371"/>
      <c r="C460" s="372"/>
      <c r="D460" s="372"/>
      <c r="E460" s="373"/>
      <c r="F460" s="179">
        <v>699.42686229363915</v>
      </c>
      <c r="G460" s="371"/>
      <c r="H460" s="373"/>
      <c r="I460" s="181">
        <f t="shared" si="184"/>
        <v>699.42686229363915</v>
      </c>
      <c r="J460" s="168"/>
      <c r="K460" s="182" t="s">
        <v>25</v>
      </c>
      <c r="L460" s="371"/>
      <c r="M460" s="372"/>
      <c r="N460" s="372"/>
      <c r="O460" s="373"/>
      <c r="P460" s="183">
        <v>0</v>
      </c>
      <c r="Q460" s="371"/>
      <c r="R460" s="378"/>
      <c r="S460" s="185">
        <f t="shared" si="185"/>
        <v>0</v>
      </c>
    </row>
    <row r="461" spans="1:19" ht="15">
      <c r="A461" s="186" t="s">
        <v>24</v>
      </c>
      <c r="B461" s="371"/>
      <c r="C461" s="372"/>
      <c r="D461" s="372"/>
      <c r="E461" s="373"/>
      <c r="F461" s="175">
        <v>0</v>
      </c>
      <c r="G461" s="371"/>
      <c r="H461" s="373"/>
      <c r="I461" s="173">
        <f t="shared" si="184"/>
        <v>0</v>
      </c>
      <c r="J461" s="168"/>
      <c r="K461" s="188" t="s">
        <v>24</v>
      </c>
      <c r="L461" s="371"/>
      <c r="M461" s="372"/>
      <c r="N461" s="372"/>
      <c r="O461" s="373"/>
      <c r="P461" s="175">
        <v>0</v>
      </c>
      <c r="Q461" s="371"/>
      <c r="R461" s="378"/>
      <c r="S461" s="177">
        <f t="shared" si="185"/>
        <v>0</v>
      </c>
    </row>
    <row r="462" spans="1:19" ht="15">
      <c r="A462" s="178" t="s">
        <v>60</v>
      </c>
      <c r="B462" s="371"/>
      <c r="C462" s="372"/>
      <c r="D462" s="372"/>
      <c r="E462" s="373"/>
      <c r="F462" s="179">
        <v>0</v>
      </c>
      <c r="G462" s="371"/>
      <c r="H462" s="373"/>
      <c r="I462" s="181">
        <f t="shared" si="184"/>
        <v>0</v>
      </c>
      <c r="J462" s="168"/>
      <c r="K462" s="182" t="s">
        <v>60</v>
      </c>
      <c r="L462" s="371"/>
      <c r="M462" s="372"/>
      <c r="N462" s="372"/>
      <c r="O462" s="373"/>
      <c r="P462" s="183">
        <v>0</v>
      </c>
      <c r="Q462" s="371"/>
      <c r="R462" s="378"/>
      <c r="S462" s="185">
        <f t="shared" si="185"/>
        <v>0</v>
      </c>
    </row>
    <row r="463" spans="1:19" ht="15">
      <c r="A463" s="186" t="s">
        <v>22</v>
      </c>
      <c r="B463" s="371"/>
      <c r="C463" s="372"/>
      <c r="D463" s="372"/>
      <c r="E463" s="373"/>
      <c r="F463" s="175">
        <v>9.3277840532506815</v>
      </c>
      <c r="G463" s="371"/>
      <c r="H463" s="373"/>
      <c r="I463" s="173">
        <f t="shared" si="184"/>
        <v>9.3277840532506815</v>
      </c>
      <c r="J463" s="168"/>
      <c r="K463" s="188" t="s">
        <v>22</v>
      </c>
      <c r="L463" s="371"/>
      <c r="M463" s="372"/>
      <c r="N463" s="372"/>
      <c r="O463" s="373"/>
      <c r="P463" s="175">
        <v>0</v>
      </c>
      <c r="Q463" s="371"/>
      <c r="R463" s="378"/>
      <c r="S463" s="177">
        <f t="shared" si="185"/>
        <v>0</v>
      </c>
    </row>
    <row r="464" spans="1:19" ht="15">
      <c r="A464" s="178" t="s">
        <v>21</v>
      </c>
      <c r="B464" s="371"/>
      <c r="C464" s="372"/>
      <c r="D464" s="372"/>
      <c r="E464" s="373"/>
      <c r="F464" s="179">
        <v>0</v>
      </c>
      <c r="G464" s="371"/>
      <c r="H464" s="373"/>
      <c r="I464" s="181">
        <f t="shared" si="184"/>
        <v>0</v>
      </c>
      <c r="J464" s="168"/>
      <c r="K464" s="182" t="s">
        <v>21</v>
      </c>
      <c r="L464" s="371"/>
      <c r="M464" s="372"/>
      <c r="N464" s="372"/>
      <c r="O464" s="373"/>
      <c r="P464" s="183">
        <v>0</v>
      </c>
      <c r="Q464" s="371"/>
      <c r="R464" s="378"/>
      <c r="S464" s="185">
        <f t="shared" si="185"/>
        <v>0</v>
      </c>
    </row>
    <row r="465" spans="1:19" ht="15">
      <c r="A465" s="189" t="s">
        <v>64</v>
      </c>
      <c r="B465" s="371"/>
      <c r="C465" s="372"/>
      <c r="D465" s="372"/>
      <c r="E465" s="373"/>
      <c r="F465" s="175">
        <v>0</v>
      </c>
      <c r="G465" s="371"/>
      <c r="H465" s="373"/>
      <c r="I465" s="173">
        <f t="shared" si="184"/>
        <v>0</v>
      </c>
      <c r="J465" s="168"/>
      <c r="K465" s="190" t="s">
        <v>64</v>
      </c>
      <c r="L465" s="371"/>
      <c r="M465" s="372"/>
      <c r="N465" s="372"/>
      <c r="O465" s="373"/>
      <c r="P465" s="175">
        <v>0</v>
      </c>
      <c r="Q465" s="371"/>
      <c r="R465" s="378"/>
      <c r="S465" s="177">
        <f t="shared" si="185"/>
        <v>0</v>
      </c>
    </row>
    <row r="466" spans="1:19">
      <c r="A466" s="191" t="s">
        <v>23</v>
      </c>
      <c r="B466" s="371"/>
      <c r="C466" s="372"/>
      <c r="D466" s="372"/>
      <c r="E466" s="373"/>
      <c r="F466" s="192">
        <v>0</v>
      </c>
      <c r="G466" s="371"/>
      <c r="H466" s="373"/>
      <c r="I466" s="194">
        <f t="shared" si="184"/>
        <v>0</v>
      </c>
      <c r="J466" s="168"/>
      <c r="K466" s="195" t="s">
        <v>23</v>
      </c>
      <c r="L466" s="371"/>
      <c r="M466" s="372"/>
      <c r="N466" s="372"/>
      <c r="O466" s="373"/>
      <c r="P466" s="196">
        <v>0</v>
      </c>
      <c r="Q466" s="371"/>
      <c r="R466" s="378"/>
      <c r="S466" s="198">
        <f t="shared" si="185"/>
        <v>0</v>
      </c>
    </row>
    <row r="467" spans="1:19">
      <c r="A467" s="199" t="s">
        <v>19</v>
      </c>
      <c r="B467" s="371"/>
      <c r="C467" s="372"/>
      <c r="D467" s="372"/>
      <c r="E467" s="373"/>
      <c r="F467" s="200">
        <v>0</v>
      </c>
      <c r="G467" s="371"/>
      <c r="H467" s="373"/>
      <c r="I467" s="202">
        <f t="shared" si="184"/>
        <v>0</v>
      </c>
      <c r="J467" s="168"/>
      <c r="K467" s="203" t="s">
        <v>19</v>
      </c>
      <c r="L467" s="371"/>
      <c r="M467" s="372"/>
      <c r="N467" s="372"/>
      <c r="O467" s="373"/>
      <c r="P467" s="200">
        <v>0</v>
      </c>
      <c r="Q467" s="371"/>
      <c r="R467" s="378"/>
      <c r="S467" s="205">
        <f t="shared" si="185"/>
        <v>0</v>
      </c>
    </row>
    <row r="468" spans="1:19">
      <c r="A468" s="191" t="s">
        <v>20</v>
      </c>
      <c r="B468" s="371"/>
      <c r="C468" s="372"/>
      <c r="D468" s="372"/>
      <c r="E468" s="373"/>
      <c r="F468" s="192">
        <v>0</v>
      </c>
      <c r="G468" s="371"/>
      <c r="H468" s="373"/>
      <c r="I468" s="194">
        <f t="shared" si="184"/>
        <v>0</v>
      </c>
      <c r="J468" s="168"/>
      <c r="K468" s="195" t="s">
        <v>20</v>
      </c>
      <c r="L468" s="371"/>
      <c r="M468" s="372"/>
      <c r="N468" s="372"/>
      <c r="O468" s="373"/>
      <c r="P468" s="196">
        <v>0</v>
      </c>
      <c r="Q468" s="371"/>
      <c r="R468" s="378"/>
      <c r="S468" s="198">
        <f t="shared" si="185"/>
        <v>0</v>
      </c>
    </row>
    <row r="469" spans="1:19" ht="15" thickBot="1">
      <c r="A469" s="206" t="s">
        <v>11</v>
      </c>
      <c r="B469" s="374"/>
      <c r="C469" s="375"/>
      <c r="D469" s="375"/>
      <c r="E469" s="376"/>
      <c r="F469" s="207">
        <v>0</v>
      </c>
      <c r="G469" s="374"/>
      <c r="H469" s="376"/>
      <c r="I469" s="209">
        <f t="shared" si="184"/>
        <v>0</v>
      </c>
      <c r="J469" s="168"/>
      <c r="K469" s="210" t="s">
        <v>11</v>
      </c>
      <c r="L469" s="374"/>
      <c r="M469" s="375"/>
      <c r="N469" s="375"/>
      <c r="O469" s="376"/>
      <c r="P469" s="207">
        <v>0</v>
      </c>
      <c r="Q469" s="374"/>
      <c r="R469" s="379"/>
      <c r="S469" s="212">
        <f t="shared" si="185"/>
        <v>0</v>
      </c>
    </row>
    <row r="470" spans="1:19" ht="15">
      <c r="A470" s="213" t="s">
        <v>26</v>
      </c>
      <c r="B470" s="214">
        <f>SUM(B449:B465)</f>
        <v>0</v>
      </c>
      <c r="C470" s="214">
        <f t="shared" ref="C470:I470" si="186">SUM(C449:C465)</f>
        <v>0</v>
      </c>
      <c r="D470" s="214">
        <f t="shared" si="186"/>
        <v>0</v>
      </c>
      <c r="E470" s="214">
        <f t="shared" si="186"/>
        <v>0</v>
      </c>
      <c r="F470" s="214">
        <f t="shared" si="186"/>
        <v>867.18699858802881</v>
      </c>
      <c r="G470" s="214">
        <f t="shared" si="186"/>
        <v>0</v>
      </c>
      <c r="H470" s="216">
        <f t="shared" si="186"/>
        <v>0</v>
      </c>
      <c r="I470" s="173">
        <f t="shared" si="186"/>
        <v>867.18699858802881</v>
      </c>
      <c r="J470" s="168"/>
      <c r="K470" s="215" t="s">
        <v>26</v>
      </c>
      <c r="L470" s="214">
        <f>SUM(L449:L465)</f>
        <v>0</v>
      </c>
      <c r="M470" s="214">
        <f t="shared" ref="M470:S470" si="187">SUM(M449:M465)</f>
        <v>0</v>
      </c>
      <c r="N470" s="214">
        <f t="shared" si="187"/>
        <v>0</v>
      </c>
      <c r="O470" s="214">
        <f t="shared" si="187"/>
        <v>0</v>
      </c>
      <c r="P470" s="214">
        <f t="shared" si="187"/>
        <v>0</v>
      </c>
      <c r="Q470" s="214">
        <f t="shared" si="187"/>
        <v>0</v>
      </c>
      <c r="R470" s="216">
        <f t="shared" si="187"/>
        <v>0</v>
      </c>
      <c r="S470" s="217">
        <f t="shared" si="187"/>
        <v>0</v>
      </c>
    </row>
    <row r="471" spans="1:19" ht="15" thickBot="1">
      <c r="A471" s="30" t="s">
        <v>88</v>
      </c>
      <c r="B471" s="47">
        <f>IF($I470=0,"-",B470/$I470)</f>
        <v>0</v>
      </c>
      <c r="C471" s="47">
        <f t="shared" ref="C471:H471" si="188">IF($I470=0,"-",C470/$I470)</f>
        <v>0</v>
      </c>
      <c r="D471" s="47">
        <f t="shared" si="188"/>
        <v>0</v>
      </c>
      <c r="E471" s="47">
        <f t="shared" si="188"/>
        <v>0</v>
      </c>
      <c r="F471" s="47">
        <f t="shared" si="188"/>
        <v>1</v>
      </c>
      <c r="G471" s="47">
        <f t="shared" si="188"/>
        <v>0</v>
      </c>
      <c r="H471" s="70">
        <f t="shared" si="188"/>
        <v>0</v>
      </c>
      <c r="I471" s="48">
        <f>SUM(B471:H471)</f>
        <v>1</v>
      </c>
      <c r="J471" s="23"/>
      <c r="K471" s="81" t="s">
        <v>88</v>
      </c>
      <c r="L471" s="98" t="str">
        <f t="shared" ref="L471:R471" si="189">IF($S470=0,"-",L470/$S470)</f>
        <v>-</v>
      </c>
      <c r="M471" s="98" t="str">
        <f t="shared" si="189"/>
        <v>-</v>
      </c>
      <c r="N471" s="98" t="str">
        <f t="shared" si="189"/>
        <v>-</v>
      </c>
      <c r="O471" s="98" t="str">
        <f t="shared" si="189"/>
        <v>-</v>
      </c>
      <c r="P471" s="98" t="str">
        <f t="shared" si="189"/>
        <v>-</v>
      </c>
      <c r="Q471" s="98" t="str">
        <f t="shared" si="189"/>
        <v>-</v>
      </c>
      <c r="R471" s="99" t="str">
        <f t="shared" si="189"/>
        <v>-</v>
      </c>
      <c r="S471" s="100">
        <f>SUM(L471:R471)</f>
        <v>0</v>
      </c>
    </row>
    <row r="472" spans="1:19" ht="15" thickBot="1">
      <c r="A472" s="247"/>
      <c r="B472" s="247"/>
      <c r="C472" s="247"/>
      <c r="D472" s="247"/>
      <c r="E472" s="247"/>
      <c r="F472" s="247"/>
      <c r="G472" s="247"/>
      <c r="H472" s="247"/>
      <c r="I472" s="247"/>
      <c r="K472" s="247"/>
      <c r="L472" s="247"/>
      <c r="M472" s="247"/>
      <c r="N472" s="247"/>
      <c r="O472" s="247"/>
      <c r="P472" s="247"/>
      <c r="Q472" s="247"/>
      <c r="R472" s="247"/>
      <c r="S472" s="247"/>
    </row>
    <row r="473" spans="1:19" ht="28.5">
      <c r="A473" s="364" t="s">
        <v>45</v>
      </c>
      <c r="B473" s="164" t="s">
        <v>0</v>
      </c>
      <c r="C473" s="164" t="s">
        <v>1</v>
      </c>
      <c r="D473" s="164" t="s">
        <v>2</v>
      </c>
      <c r="E473" s="164" t="s">
        <v>3</v>
      </c>
      <c r="F473" s="164" t="s">
        <v>27</v>
      </c>
      <c r="G473" s="164" t="s">
        <v>4</v>
      </c>
      <c r="H473" s="164" t="s">
        <v>5</v>
      </c>
      <c r="I473" s="165" t="s">
        <v>6</v>
      </c>
      <c r="K473" s="366" t="s">
        <v>45</v>
      </c>
      <c r="L473" s="166" t="s">
        <v>0</v>
      </c>
      <c r="M473" s="166" t="s">
        <v>1</v>
      </c>
      <c r="N473" s="166" t="s">
        <v>2</v>
      </c>
      <c r="O473" s="166" t="s">
        <v>3</v>
      </c>
      <c r="P473" s="166" t="s">
        <v>27</v>
      </c>
      <c r="Q473" s="166" t="s">
        <v>4</v>
      </c>
      <c r="R473" s="166" t="s">
        <v>5</v>
      </c>
      <c r="S473" s="167" t="s">
        <v>6</v>
      </c>
    </row>
    <row r="474" spans="1:19" ht="15">
      <c r="A474" s="365" t="s">
        <v>45</v>
      </c>
      <c r="B474" s="318" t="s">
        <v>69</v>
      </c>
      <c r="C474" s="319"/>
      <c r="D474" s="319"/>
      <c r="E474" s="319"/>
      <c r="F474" s="319"/>
      <c r="G474" s="319"/>
      <c r="H474" s="319"/>
      <c r="I474" s="320"/>
      <c r="K474" s="367" t="s">
        <v>45</v>
      </c>
      <c r="L474" s="321" t="s">
        <v>69</v>
      </c>
      <c r="M474" s="322"/>
      <c r="N474" s="322"/>
      <c r="O474" s="322"/>
      <c r="P474" s="322"/>
      <c r="Q474" s="322"/>
      <c r="R474" s="322"/>
      <c r="S474" s="323"/>
    </row>
    <row r="475" spans="1:19" ht="15">
      <c r="A475" s="170" t="s">
        <v>7</v>
      </c>
      <c r="B475" s="368"/>
      <c r="C475" s="369"/>
      <c r="D475" s="369"/>
      <c r="E475" s="370"/>
      <c r="F475" s="171">
        <v>0</v>
      </c>
      <c r="G475" s="368"/>
      <c r="H475" s="370"/>
      <c r="I475" s="173">
        <f>SUM(B475:H475)</f>
        <v>0</v>
      </c>
      <c r="J475" s="168"/>
      <c r="K475" s="222" t="s">
        <v>7</v>
      </c>
      <c r="L475" s="368"/>
      <c r="M475" s="369"/>
      <c r="N475" s="369"/>
      <c r="O475" s="370"/>
      <c r="P475" s="171">
        <v>0</v>
      </c>
      <c r="Q475" s="368"/>
      <c r="R475" s="377"/>
      <c r="S475" s="224">
        <f>SUM(L475:R475)</f>
        <v>0</v>
      </c>
    </row>
    <row r="476" spans="1:19" ht="15">
      <c r="A476" s="178" t="s">
        <v>8</v>
      </c>
      <c r="B476" s="371"/>
      <c r="C476" s="372"/>
      <c r="D476" s="372"/>
      <c r="E476" s="373"/>
      <c r="F476" s="179">
        <v>0</v>
      </c>
      <c r="G476" s="371"/>
      <c r="H476" s="373"/>
      <c r="I476" s="181">
        <f t="shared" ref="I476:I495" si="190">SUM(B476:H476)</f>
        <v>0</v>
      </c>
      <c r="J476" s="168"/>
      <c r="K476" s="182" t="s">
        <v>8</v>
      </c>
      <c r="L476" s="371"/>
      <c r="M476" s="372"/>
      <c r="N476" s="372"/>
      <c r="O476" s="373"/>
      <c r="P476" s="183">
        <v>0</v>
      </c>
      <c r="Q476" s="371"/>
      <c r="R476" s="378"/>
      <c r="S476" s="185">
        <f t="shared" ref="S476:S495" si="191">SUM(L476:R476)</f>
        <v>0</v>
      </c>
    </row>
    <row r="477" spans="1:19" ht="15">
      <c r="A477" s="186" t="s">
        <v>10</v>
      </c>
      <c r="B477" s="371"/>
      <c r="C477" s="372"/>
      <c r="D477" s="372"/>
      <c r="E477" s="373"/>
      <c r="F477" s="175">
        <v>0</v>
      </c>
      <c r="G477" s="371"/>
      <c r="H477" s="373"/>
      <c r="I477" s="173">
        <f t="shared" si="190"/>
        <v>0</v>
      </c>
      <c r="J477" s="168"/>
      <c r="K477" s="188" t="s">
        <v>10</v>
      </c>
      <c r="L477" s="371"/>
      <c r="M477" s="372"/>
      <c r="N477" s="372"/>
      <c r="O477" s="373"/>
      <c r="P477" s="175">
        <v>0</v>
      </c>
      <c r="Q477" s="371"/>
      <c r="R477" s="378"/>
      <c r="S477" s="177">
        <f t="shared" si="191"/>
        <v>0</v>
      </c>
    </row>
    <row r="478" spans="1:19" ht="15">
      <c r="A478" s="178" t="s">
        <v>56</v>
      </c>
      <c r="B478" s="371"/>
      <c r="C478" s="372"/>
      <c r="D478" s="372"/>
      <c r="E478" s="373"/>
      <c r="F478" s="179">
        <v>0</v>
      </c>
      <c r="G478" s="371"/>
      <c r="H478" s="373"/>
      <c r="I478" s="181">
        <f t="shared" si="190"/>
        <v>0</v>
      </c>
      <c r="J478" s="168"/>
      <c r="K478" s="182" t="s">
        <v>56</v>
      </c>
      <c r="L478" s="371"/>
      <c r="M478" s="372"/>
      <c r="N478" s="372"/>
      <c r="O478" s="373"/>
      <c r="P478" s="183">
        <v>0</v>
      </c>
      <c r="Q478" s="371"/>
      <c r="R478" s="378"/>
      <c r="S478" s="185">
        <f t="shared" si="191"/>
        <v>0</v>
      </c>
    </row>
    <row r="479" spans="1:19" ht="15">
      <c r="A479" s="186" t="s">
        <v>16</v>
      </c>
      <c r="B479" s="371"/>
      <c r="C479" s="372"/>
      <c r="D479" s="372"/>
      <c r="E479" s="373"/>
      <c r="F479" s="175">
        <v>0</v>
      </c>
      <c r="G479" s="371"/>
      <c r="H479" s="373"/>
      <c r="I479" s="173">
        <f t="shared" si="190"/>
        <v>0</v>
      </c>
      <c r="J479" s="168"/>
      <c r="K479" s="188" t="s">
        <v>16</v>
      </c>
      <c r="L479" s="371"/>
      <c r="M479" s="372"/>
      <c r="N479" s="372"/>
      <c r="O479" s="373"/>
      <c r="P479" s="175">
        <v>0</v>
      </c>
      <c r="Q479" s="371"/>
      <c r="R479" s="378"/>
      <c r="S479" s="177">
        <f t="shared" si="191"/>
        <v>0</v>
      </c>
    </row>
    <row r="480" spans="1:19" ht="15">
      <c r="A480" s="178" t="s">
        <v>15</v>
      </c>
      <c r="B480" s="371"/>
      <c r="C480" s="372"/>
      <c r="D480" s="372"/>
      <c r="E480" s="373"/>
      <c r="F480" s="179">
        <v>0</v>
      </c>
      <c r="G480" s="371"/>
      <c r="H480" s="373"/>
      <c r="I480" s="181">
        <f t="shared" si="190"/>
        <v>0</v>
      </c>
      <c r="J480" s="168"/>
      <c r="K480" s="182" t="s">
        <v>15</v>
      </c>
      <c r="L480" s="371"/>
      <c r="M480" s="372"/>
      <c r="N480" s="372"/>
      <c r="O480" s="373"/>
      <c r="P480" s="183">
        <v>0</v>
      </c>
      <c r="Q480" s="371"/>
      <c r="R480" s="378"/>
      <c r="S480" s="185">
        <f t="shared" si="191"/>
        <v>0</v>
      </c>
    </row>
    <row r="481" spans="1:19" ht="15">
      <c r="A481" s="186" t="s">
        <v>58</v>
      </c>
      <c r="B481" s="371"/>
      <c r="C481" s="372"/>
      <c r="D481" s="372"/>
      <c r="E481" s="373"/>
      <c r="F481" s="175">
        <v>34743.434503683937</v>
      </c>
      <c r="G481" s="371"/>
      <c r="H481" s="373"/>
      <c r="I481" s="173">
        <f t="shared" si="190"/>
        <v>34743.434503683937</v>
      </c>
      <c r="J481" s="168"/>
      <c r="K481" s="188" t="s">
        <v>58</v>
      </c>
      <c r="L481" s="371"/>
      <c r="M481" s="372"/>
      <c r="N481" s="372"/>
      <c r="O481" s="373"/>
      <c r="P481" s="175">
        <v>23316.529840309326</v>
      </c>
      <c r="Q481" s="371"/>
      <c r="R481" s="378"/>
      <c r="S481" s="177">
        <f t="shared" si="191"/>
        <v>23316.529840309326</v>
      </c>
    </row>
    <row r="482" spans="1:19" ht="15">
      <c r="A482" s="178" t="s">
        <v>12</v>
      </c>
      <c r="B482" s="371"/>
      <c r="C482" s="372"/>
      <c r="D482" s="372"/>
      <c r="E482" s="373"/>
      <c r="F482" s="179">
        <v>9722.9940799125088</v>
      </c>
      <c r="G482" s="371"/>
      <c r="H482" s="373"/>
      <c r="I482" s="181">
        <f t="shared" si="190"/>
        <v>9722.9940799125088</v>
      </c>
      <c r="J482" s="168"/>
      <c r="K482" s="182" t="s">
        <v>12</v>
      </c>
      <c r="L482" s="371"/>
      <c r="M482" s="372"/>
      <c r="N482" s="372"/>
      <c r="O482" s="373"/>
      <c r="P482" s="183">
        <v>2571.0026265167676</v>
      </c>
      <c r="Q482" s="371"/>
      <c r="R482" s="378"/>
      <c r="S482" s="185">
        <f t="shared" si="191"/>
        <v>2571.0026265167676</v>
      </c>
    </row>
    <row r="483" spans="1:19" ht="15">
      <c r="A483" s="186" t="s">
        <v>59</v>
      </c>
      <c r="B483" s="371"/>
      <c r="C483" s="372"/>
      <c r="D483" s="372"/>
      <c r="E483" s="373"/>
      <c r="F483" s="175">
        <v>0</v>
      </c>
      <c r="G483" s="371"/>
      <c r="H483" s="373"/>
      <c r="I483" s="173">
        <f t="shared" si="190"/>
        <v>0</v>
      </c>
      <c r="J483" s="168"/>
      <c r="K483" s="188" t="s">
        <v>59</v>
      </c>
      <c r="L483" s="371"/>
      <c r="M483" s="372"/>
      <c r="N483" s="372"/>
      <c r="O483" s="373"/>
      <c r="P483" s="175">
        <v>0</v>
      </c>
      <c r="Q483" s="371"/>
      <c r="R483" s="378"/>
      <c r="S483" s="177">
        <f t="shared" si="191"/>
        <v>0</v>
      </c>
    </row>
    <row r="484" spans="1:19" ht="15">
      <c r="A484" s="178" t="s">
        <v>17</v>
      </c>
      <c r="B484" s="371"/>
      <c r="C484" s="372"/>
      <c r="D484" s="372"/>
      <c r="E484" s="373"/>
      <c r="F484" s="179">
        <v>264.63103543610288</v>
      </c>
      <c r="G484" s="371"/>
      <c r="H484" s="373"/>
      <c r="I484" s="181">
        <f t="shared" si="190"/>
        <v>264.63103543610288</v>
      </c>
      <c r="J484" s="168"/>
      <c r="K484" s="182" t="s">
        <v>17</v>
      </c>
      <c r="L484" s="371"/>
      <c r="M484" s="372"/>
      <c r="N484" s="372"/>
      <c r="O484" s="373"/>
      <c r="P484" s="183">
        <v>78.667617755171335</v>
      </c>
      <c r="Q484" s="371"/>
      <c r="R484" s="378"/>
      <c r="S484" s="185">
        <f t="shared" si="191"/>
        <v>78.667617755171335</v>
      </c>
    </row>
    <row r="485" spans="1:19" ht="15">
      <c r="A485" s="186" t="s">
        <v>139</v>
      </c>
      <c r="B485" s="371"/>
      <c r="C485" s="372"/>
      <c r="D485" s="372"/>
      <c r="E485" s="373"/>
      <c r="F485" s="175">
        <v>101.92549294987847</v>
      </c>
      <c r="G485" s="371"/>
      <c r="H485" s="373"/>
      <c r="I485" s="173">
        <f t="shared" si="190"/>
        <v>101.92549294987847</v>
      </c>
      <c r="J485" s="168"/>
      <c r="K485" s="188" t="s">
        <v>139</v>
      </c>
      <c r="L485" s="371"/>
      <c r="M485" s="372"/>
      <c r="N485" s="372"/>
      <c r="O485" s="373"/>
      <c r="P485" s="175">
        <v>87.136084931390869</v>
      </c>
      <c r="Q485" s="371"/>
      <c r="R485" s="378"/>
      <c r="S485" s="177">
        <f t="shared" si="191"/>
        <v>87.136084931390869</v>
      </c>
    </row>
    <row r="486" spans="1:19" ht="15">
      <c r="A486" s="178" t="s">
        <v>25</v>
      </c>
      <c r="B486" s="371"/>
      <c r="C486" s="372"/>
      <c r="D486" s="372"/>
      <c r="E486" s="373"/>
      <c r="F486" s="179">
        <v>1619.9791327296077</v>
      </c>
      <c r="G486" s="371"/>
      <c r="H486" s="373"/>
      <c r="I486" s="181">
        <f t="shared" si="190"/>
        <v>1619.9791327296077</v>
      </c>
      <c r="J486" s="168"/>
      <c r="K486" s="182" t="s">
        <v>25</v>
      </c>
      <c r="L486" s="371"/>
      <c r="M486" s="372"/>
      <c r="N486" s="372"/>
      <c r="O486" s="373"/>
      <c r="P486" s="183">
        <v>0</v>
      </c>
      <c r="Q486" s="371"/>
      <c r="R486" s="378"/>
      <c r="S486" s="185">
        <f t="shared" si="191"/>
        <v>0</v>
      </c>
    </row>
    <row r="487" spans="1:19" ht="15">
      <c r="A487" s="186" t="s">
        <v>24</v>
      </c>
      <c r="B487" s="371"/>
      <c r="C487" s="372"/>
      <c r="D487" s="372"/>
      <c r="E487" s="373"/>
      <c r="F487" s="175">
        <v>0</v>
      </c>
      <c r="G487" s="371"/>
      <c r="H487" s="373"/>
      <c r="I487" s="173">
        <f t="shared" si="190"/>
        <v>0</v>
      </c>
      <c r="J487" s="168"/>
      <c r="K487" s="188" t="s">
        <v>24</v>
      </c>
      <c r="L487" s="371"/>
      <c r="M487" s="372"/>
      <c r="N487" s="372"/>
      <c r="O487" s="373"/>
      <c r="P487" s="175">
        <v>0</v>
      </c>
      <c r="Q487" s="371"/>
      <c r="R487" s="378"/>
      <c r="S487" s="177">
        <f t="shared" si="191"/>
        <v>0</v>
      </c>
    </row>
    <row r="488" spans="1:19" ht="15">
      <c r="A488" s="178" t="s">
        <v>60</v>
      </c>
      <c r="B488" s="371"/>
      <c r="C488" s="372"/>
      <c r="D488" s="372"/>
      <c r="E488" s="373"/>
      <c r="F488" s="179">
        <v>0</v>
      </c>
      <c r="G488" s="371"/>
      <c r="H488" s="373"/>
      <c r="I488" s="181">
        <f t="shared" si="190"/>
        <v>0</v>
      </c>
      <c r="J488" s="168"/>
      <c r="K488" s="182" t="s">
        <v>60</v>
      </c>
      <c r="L488" s="371"/>
      <c r="M488" s="372"/>
      <c r="N488" s="372"/>
      <c r="O488" s="373"/>
      <c r="P488" s="183">
        <v>0</v>
      </c>
      <c r="Q488" s="371"/>
      <c r="R488" s="378"/>
      <c r="S488" s="185">
        <f t="shared" si="191"/>
        <v>0</v>
      </c>
    </row>
    <row r="489" spans="1:19" ht="15">
      <c r="A489" s="186" t="s">
        <v>22</v>
      </c>
      <c r="B489" s="371"/>
      <c r="C489" s="372"/>
      <c r="D489" s="372"/>
      <c r="E489" s="373"/>
      <c r="F489" s="175">
        <v>2700.8130188124601</v>
      </c>
      <c r="G489" s="371"/>
      <c r="H489" s="373"/>
      <c r="I489" s="173">
        <f t="shared" si="190"/>
        <v>2700.8130188124601</v>
      </c>
      <c r="J489" s="168"/>
      <c r="K489" s="188" t="s">
        <v>22</v>
      </c>
      <c r="L489" s="371"/>
      <c r="M489" s="372"/>
      <c r="N489" s="372"/>
      <c r="O489" s="373"/>
      <c r="P489" s="175">
        <v>1690.840510670118</v>
      </c>
      <c r="Q489" s="371"/>
      <c r="R489" s="378"/>
      <c r="S489" s="177">
        <f t="shared" si="191"/>
        <v>1690.840510670118</v>
      </c>
    </row>
    <row r="490" spans="1:19" ht="15">
      <c r="A490" s="178" t="s">
        <v>21</v>
      </c>
      <c r="B490" s="371"/>
      <c r="C490" s="372"/>
      <c r="D490" s="372"/>
      <c r="E490" s="373"/>
      <c r="F490" s="179">
        <v>0</v>
      </c>
      <c r="G490" s="371"/>
      <c r="H490" s="373"/>
      <c r="I490" s="181">
        <f t="shared" si="190"/>
        <v>0</v>
      </c>
      <c r="J490" s="168"/>
      <c r="K490" s="182" t="s">
        <v>21</v>
      </c>
      <c r="L490" s="371"/>
      <c r="M490" s="372"/>
      <c r="N490" s="372"/>
      <c r="O490" s="373"/>
      <c r="P490" s="183">
        <v>0</v>
      </c>
      <c r="Q490" s="371"/>
      <c r="R490" s="378"/>
      <c r="S490" s="185">
        <f t="shared" si="191"/>
        <v>0</v>
      </c>
    </row>
    <row r="491" spans="1:19" ht="15">
      <c r="A491" s="189" t="s">
        <v>64</v>
      </c>
      <c r="B491" s="371"/>
      <c r="C491" s="372"/>
      <c r="D491" s="372"/>
      <c r="E491" s="373"/>
      <c r="F491" s="175">
        <v>0</v>
      </c>
      <c r="G491" s="371"/>
      <c r="H491" s="373"/>
      <c r="I491" s="173">
        <f t="shared" si="190"/>
        <v>0</v>
      </c>
      <c r="J491" s="168"/>
      <c r="K491" s="190" t="s">
        <v>64</v>
      </c>
      <c r="L491" s="371"/>
      <c r="M491" s="372"/>
      <c r="N491" s="372"/>
      <c r="O491" s="373"/>
      <c r="P491" s="175">
        <v>0</v>
      </c>
      <c r="Q491" s="371"/>
      <c r="R491" s="378"/>
      <c r="S491" s="177">
        <f t="shared" si="191"/>
        <v>0</v>
      </c>
    </row>
    <row r="492" spans="1:19">
      <c r="A492" s="191" t="s">
        <v>23</v>
      </c>
      <c r="B492" s="371"/>
      <c r="C492" s="372"/>
      <c r="D492" s="372"/>
      <c r="E492" s="373"/>
      <c r="F492" s="192">
        <v>0</v>
      </c>
      <c r="G492" s="371"/>
      <c r="H492" s="373"/>
      <c r="I492" s="194">
        <f t="shared" si="190"/>
        <v>0</v>
      </c>
      <c r="J492" s="168"/>
      <c r="K492" s="195" t="s">
        <v>23</v>
      </c>
      <c r="L492" s="371"/>
      <c r="M492" s="372"/>
      <c r="N492" s="372"/>
      <c r="O492" s="373"/>
      <c r="P492" s="196">
        <v>0</v>
      </c>
      <c r="Q492" s="371"/>
      <c r="R492" s="378"/>
      <c r="S492" s="198">
        <f t="shared" si="191"/>
        <v>0</v>
      </c>
    </row>
    <row r="493" spans="1:19">
      <c r="A493" s="199" t="s">
        <v>19</v>
      </c>
      <c r="B493" s="371"/>
      <c r="C493" s="372"/>
      <c r="D493" s="372"/>
      <c r="E493" s="373"/>
      <c r="F493" s="200">
        <v>0</v>
      </c>
      <c r="G493" s="371"/>
      <c r="H493" s="373"/>
      <c r="I493" s="202">
        <f t="shared" si="190"/>
        <v>0</v>
      </c>
      <c r="J493" s="168"/>
      <c r="K493" s="203" t="s">
        <v>19</v>
      </c>
      <c r="L493" s="371"/>
      <c r="M493" s="372"/>
      <c r="N493" s="372"/>
      <c r="O493" s="373"/>
      <c r="P493" s="200">
        <v>0</v>
      </c>
      <c r="Q493" s="371"/>
      <c r="R493" s="378"/>
      <c r="S493" s="205">
        <f t="shared" si="191"/>
        <v>0</v>
      </c>
    </row>
    <row r="494" spans="1:19">
      <c r="A494" s="191" t="s">
        <v>20</v>
      </c>
      <c r="B494" s="371"/>
      <c r="C494" s="372"/>
      <c r="D494" s="372"/>
      <c r="E494" s="373"/>
      <c r="F494" s="192">
        <v>0</v>
      </c>
      <c r="G494" s="371"/>
      <c r="H494" s="373"/>
      <c r="I494" s="194">
        <f t="shared" si="190"/>
        <v>0</v>
      </c>
      <c r="J494" s="168"/>
      <c r="K494" s="195" t="s">
        <v>20</v>
      </c>
      <c r="L494" s="371"/>
      <c r="M494" s="372"/>
      <c r="N494" s="372"/>
      <c r="O494" s="373"/>
      <c r="P494" s="196">
        <v>0</v>
      </c>
      <c r="Q494" s="371"/>
      <c r="R494" s="378"/>
      <c r="S494" s="198">
        <f t="shared" si="191"/>
        <v>0</v>
      </c>
    </row>
    <row r="495" spans="1:19" ht="15" thickBot="1">
      <c r="A495" s="206" t="s">
        <v>11</v>
      </c>
      <c r="B495" s="374"/>
      <c r="C495" s="375"/>
      <c r="D495" s="375"/>
      <c r="E495" s="376"/>
      <c r="F495" s="207">
        <v>0</v>
      </c>
      <c r="G495" s="374"/>
      <c r="H495" s="376"/>
      <c r="I495" s="209">
        <f t="shared" si="190"/>
        <v>0</v>
      </c>
      <c r="J495" s="168"/>
      <c r="K495" s="210" t="s">
        <v>11</v>
      </c>
      <c r="L495" s="374"/>
      <c r="M495" s="375"/>
      <c r="N495" s="375"/>
      <c r="O495" s="376"/>
      <c r="P495" s="207">
        <v>0</v>
      </c>
      <c r="Q495" s="374"/>
      <c r="R495" s="379"/>
      <c r="S495" s="212">
        <f t="shared" si="191"/>
        <v>0</v>
      </c>
    </row>
    <row r="496" spans="1:19" ht="15">
      <c r="A496" s="213" t="s">
        <v>26</v>
      </c>
      <c r="B496" s="214">
        <f>SUM(B475:B491)</f>
        <v>0</v>
      </c>
      <c r="C496" s="214">
        <f t="shared" ref="C496:I496" si="192">SUM(C475:C491)</f>
        <v>0</v>
      </c>
      <c r="D496" s="214">
        <f t="shared" si="192"/>
        <v>0</v>
      </c>
      <c r="E496" s="214">
        <f t="shared" si="192"/>
        <v>0</v>
      </c>
      <c r="F496" s="214">
        <f t="shared" si="192"/>
        <v>49153.777263524498</v>
      </c>
      <c r="G496" s="214">
        <f t="shared" si="192"/>
        <v>0</v>
      </c>
      <c r="H496" s="216">
        <f t="shared" si="192"/>
        <v>0</v>
      </c>
      <c r="I496" s="173">
        <f t="shared" si="192"/>
        <v>49153.777263524498</v>
      </c>
      <c r="J496" s="168"/>
      <c r="K496" s="215" t="s">
        <v>26</v>
      </c>
      <c r="L496" s="214">
        <f>SUM(L475:L491)</f>
        <v>0</v>
      </c>
      <c r="M496" s="214">
        <f t="shared" ref="M496:S496" si="193">SUM(M475:M491)</f>
        <v>0</v>
      </c>
      <c r="N496" s="214">
        <f t="shared" si="193"/>
        <v>0</v>
      </c>
      <c r="O496" s="214">
        <f t="shared" si="193"/>
        <v>0</v>
      </c>
      <c r="P496" s="214">
        <f t="shared" si="193"/>
        <v>27744.176680182773</v>
      </c>
      <c r="Q496" s="214">
        <f t="shared" si="193"/>
        <v>0</v>
      </c>
      <c r="R496" s="216">
        <f t="shared" si="193"/>
        <v>0</v>
      </c>
      <c r="S496" s="217">
        <f t="shared" si="193"/>
        <v>27744.176680182773</v>
      </c>
    </row>
    <row r="497" spans="1:19" ht="15" thickBot="1">
      <c r="A497" s="30" t="s">
        <v>88</v>
      </c>
      <c r="B497" s="47">
        <f>IF($I496=0,"-",B496/$I496)</f>
        <v>0</v>
      </c>
      <c r="C497" s="47">
        <f t="shared" ref="C497:H497" si="194">IF($I496=0,"-",C496/$I496)</f>
        <v>0</v>
      </c>
      <c r="D497" s="47">
        <f t="shared" si="194"/>
        <v>0</v>
      </c>
      <c r="E497" s="47">
        <f t="shared" si="194"/>
        <v>0</v>
      </c>
      <c r="F497" s="47">
        <f t="shared" si="194"/>
        <v>1</v>
      </c>
      <c r="G497" s="47">
        <f t="shared" si="194"/>
        <v>0</v>
      </c>
      <c r="H497" s="70">
        <f t="shared" si="194"/>
        <v>0</v>
      </c>
      <c r="I497" s="48">
        <f>SUM(B497:H497)</f>
        <v>1</v>
      </c>
      <c r="J497" s="23"/>
      <c r="K497" s="81" t="s">
        <v>88</v>
      </c>
      <c r="L497" s="98">
        <f t="shared" ref="L497:R497" si="195">IF($S496=0,"-",L496/$S496)</f>
        <v>0</v>
      </c>
      <c r="M497" s="98">
        <f t="shared" si="195"/>
        <v>0</v>
      </c>
      <c r="N497" s="98">
        <f t="shared" si="195"/>
        <v>0</v>
      </c>
      <c r="O497" s="98">
        <f t="shared" si="195"/>
        <v>0</v>
      </c>
      <c r="P497" s="98">
        <f t="shared" si="195"/>
        <v>1</v>
      </c>
      <c r="Q497" s="98">
        <f t="shared" si="195"/>
        <v>0</v>
      </c>
      <c r="R497" s="99">
        <f t="shared" si="195"/>
        <v>0</v>
      </c>
      <c r="S497" s="100">
        <f>SUM(L497:R497)</f>
        <v>1</v>
      </c>
    </row>
    <row r="498" spans="1:19" ht="15" thickBot="1">
      <c r="A498" s="247"/>
      <c r="B498" s="247"/>
      <c r="C498" s="247"/>
      <c r="D498" s="247"/>
      <c r="E498" s="247"/>
      <c r="F498" s="247"/>
      <c r="G498" s="247"/>
      <c r="H498" s="247"/>
      <c r="I498" s="247"/>
      <c r="K498" s="247"/>
      <c r="L498" s="247"/>
      <c r="M498" s="247"/>
      <c r="N498" s="247"/>
      <c r="O498" s="247"/>
      <c r="P498" s="247"/>
      <c r="Q498" s="247"/>
      <c r="R498" s="247"/>
      <c r="S498" s="247"/>
    </row>
    <row r="499" spans="1:19" ht="28.5">
      <c r="A499" s="364" t="s">
        <v>46</v>
      </c>
      <c r="B499" s="164" t="s">
        <v>0</v>
      </c>
      <c r="C499" s="164" t="s">
        <v>1</v>
      </c>
      <c r="D499" s="164" t="s">
        <v>2</v>
      </c>
      <c r="E499" s="164" t="s">
        <v>3</v>
      </c>
      <c r="F499" s="164" t="s">
        <v>27</v>
      </c>
      <c r="G499" s="164" t="s">
        <v>4</v>
      </c>
      <c r="H499" s="164" t="s">
        <v>5</v>
      </c>
      <c r="I499" s="165" t="s">
        <v>6</v>
      </c>
      <c r="K499" s="366" t="s">
        <v>46</v>
      </c>
      <c r="L499" s="166" t="s">
        <v>0</v>
      </c>
      <c r="M499" s="166" t="s">
        <v>1</v>
      </c>
      <c r="N499" s="166" t="s">
        <v>2</v>
      </c>
      <c r="O499" s="166" t="s">
        <v>3</v>
      </c>
      <c r="P499" s="166" t="s">
        <v>27</v>
      </c>
      <c r="Q499" s="166" t="s">
        <v>4</v>
      </c>
      <c r="R499" s="166" t="s">
        <v>5</v>
      </c>
      <c r="S499" s="167" t="s">
        <v>6</v>
      </c>
    </row>
    <row r="500" spans="1:19" ht="15">
      <c r="A500" s="365" t="s">
        <v>46</v>
      </c>
      <c r="B500" s="318" t="s">
        <v>69</v>
      </c>
      <c r="C500" s="319"/>
      <c r="D500" s="319"/>
      <c r="E500" s="319"/>
      <c r="F500" s="319"/>
      <c r="G500" s="319"/>
      <c r="H500" s="319"/>
      <c r="I500" s="320"/>
      <c r="K500" s="367" t="s">
        <v>46</v>
      </c>
      <c r="L500" s="321" t="s">
        <v>69</v>
      </c>
      <c r="M500" s="322"/>
      <c r="N500" s="322"/>
      <c r="O500" s="322"/>
      <c r="P500" s="322"/>
      <c r="Q500" s="322"/>
      <c r="R500" s="322"/>
      <c r="S500" s="323"/>
    </row>
    <row r="501" spans="1:19" ht="15">
      <c r="A501" s="170" t="s">
        <v>7</v>
      </c>
      <c r="B501" s="368"/>
      <c r="C501" s="369"/>
      <c r="D501" s="369"/>
      <c r="E501" s="370"/>
      <c r="F501" s="171">
        <v>0</v>
      </c>
      <c r="G501" s="368"/>
      <c r="H501" s="370"/>
      <c r="I501" s="173">
        <f>SUM(B501:H501)</f>
        <v>0</v>
      </c>
      <c r="J501" s="168"/>
      <c r="K501" s="222" t="s">
        <v>7</v>
      </c>
      <c r="L501" s="368"/>
      <c r="M501" s="369"/>
      <c r="N501" s="369"/>
      <c r="O501" s="370"/>
      <c r="P501" s="171">
        <v>0</v>
      </c>
      <c r="Q501" s="368"/>
      <c r="R501" s="377"/>
      <c r="S501" s="224">
        <f>SUM(L501:R501)</f>
        <v>0</v>
      </c>
    </row>
    <row r="502" spans="1:19" ht="15">
      <c r="A502" s="178" t="s">
        <v>8</v>
      </c>
      <c r="B502" s="371"/>
      <c r="C502" s="372"/>
      <c r="D502" s="372"/>
      <c r="E502" s="373"/>
      <c r="F502" s="179">
        <v>0</v>
      </c>
      <c r="G502" s="371"/>
      <c r="H502" s="373"/>
      <c r="I502" s="181">
        <f t="shared" ref="I502:I521" si="196">SUM(B502:H502)</f>
        <v>0</v>
      </c>
      <c r="J502" s="168"/>
      <c r="K502" s="182" t="s">
        <v>8</v>
      </c>
      <c r="L502" s="371"/>
      <c r="M502" s="372"/>
      <c r="N502" s="372"/>
      <c r="O502" s="373"/>
      <c r="P502" s="183">
        <v>0</v>
      </c>
      <c r="Q502" s="371"/>
      <c r="R502" s="378"/>
      <c r="S502" s="185">
        <f t="shared" ref="S502:S521" si="197">SUM(L502:R502)</f>
        <v>0</v>
      </c>
    </row>
    <row r="503" spans="1:19" ht="15">
      <c r="A503" s="186" t="s">
        <v>10</v>
      </c>
      <c r="B503" s="371"/>
      <c r="C503" s="372"/>
      <c r="D503" s="372"/>
      <c r="E503" s="373"/>
      <c r="F503" s="175">
        <v>0</v>
      </c>
      <c r="G503" s="371"/>
      <c r="H503" s="373"/>
      <c r="I503" s="173">
        <f t="shared" si="196"/>
        <v>0</v>
      </c>
      <c r="J503" s="168"/>
      <c r="K503" s="188" t="s">
        <v>10</v>
      </c>
      <c r="L503" s="371"/>
      <c r="M503" s="372"/>
      <c r="N503" s="372"/>
      <c r="O503" s="373"/>
      <c r="P503" s="175">
        <v>0</v>
      </c>
      <c r="Q503" s="371"/>
      <c r="R503" s="378"/>
      <c r="S503" s="177">
        <f t="shared" si="197"/>
        <v>0</v>
      </c>
    </row>
    <row r="504" spans="1:19" ht="15">
      <c r="A504" s="178" t="s">
        <v>56</v>
      </c>
      <c r="B504" s="371"/>
      <c r="C504" s="372"/>
      <c r="D504" s="372"/>
      <c r="E504" s="373"/>
      <c r="F504" s="179">
        <v>0</v>
      </c>
      <c r="G504" s="371"/>
      <c r="H504" s="373"/>
      <c r="I504" s="181">
        <f t="shared" si="196"/>
        <v>0</v>
      </c>
      <c r="J504" s="168"/>
      <c r="K504" s="182" t="s">
        <v>56</v>
      </c>
      <c r="L504" s="371"/>
      <c r="M504" s="372"/>
      <c r="N504" s="372"/>
      <c r="O504" s="373"/>
      <c r="P504" s="183">
        <v>0</v>
      </c>
      <c r="Q504" s="371"/>
      <c r="R504" s="378"/>
      <c r="S504" s="185">
        <f t="shared" si="197"/>
        <v>0</v>
      </c>
    </row>
    <row r="505" spans="1:19" ht="15">
      <c r="A505" s="186" t="s">
        <v>16</v>
      </c>
      <c r="B505" s="371"/>
      <c r="C505" s="372"/>
      <c r="D505" s="372"/>
      <c r="E505" s="373"/>
      <c r="F505" s="175">
        <v>0</v>
      </c>
      <c r="G505" s="371"/>
      <c r="H505" s="373"/>
      <c r="I505" s="173">
        <f t="shared" si="196"/>
        <v>0</v>
      </c>
      <c r="J505" s="168"/>
      <c r="K505" s="188" t="s">
        <v>16</v>
      </c>
      <c r="L505" s="371"/>
      <c r="M505" s="372"/>
      <c r="N505" s="372"/>
      <c r="O505" s="373"/>
      <c r="P505" s="175">
        <v>0</v>
      </c>
      <c r="Q505" s="371"/>
      <c r="R505" s="378"/>
      <c r="S505" s="177">
        <f t="shared" si="197"/>
        <v>0</v>
      </c>
    </row>
    <row r="506" spans="1:19" ht="15">
      <c r="A506" s="178" t="s">
        <v>15</v>
      </c>
      <c r="B506" s="371"/>
      <c r="C506" s="372"/>
      <c r="D506" s="372"/>
      <c r="E506" s="373"/>
      <c r="F506" s="179">
        <v>0</v>
      </c>
      <c r="G506" s="371"/>
      <c r="H506" s="373"/>
      <c r="I506" s="181">
        <f t="shared" si="196"/>
        <v>0</v>
      </c>
      <c r="J506" s="168"/>
      <c r="K506" s="182" t="s">
        <v>15</v>
      </c>
      <c r="L506" s="371"/>
      <c r="M506" s="372"/>
      <c r="N506" s="372"/>
      <c r="O506" s="373"/>
      <c r="P506" s="183">
        <v>0</v>
      </c>
      <c r="Q506" s="371"/>
      <c r="R506" s="378"/>
      <c r="S506" s="185">
        <f t="shared" si="197"/>
        <v>0</v>
      </c>
    </row>
    <row r="507" spans="1:19" ht="15">
      <c r="A507" s="186" t="s">
        <v>58</v>
      </c>
      <c r="B507" s="371"/>
      <c r="C507" s="372"/>
      <c r="D507" s="372"/>
      <c r="E507" s="373"/>
      <c r="F507" s="175">
        <v>0</v>
      </c>
      <c r="G507" s="371"/>
      <c r="H507" s="373"/>
      <c r="I507" s="173">
        <f t="shared" si="196"/>
        <v>0</v>
      </c>
      <c r="J507" s="168"/>
      <c r="K507" s="188" t="s">
        <v>58</v>
      </c>
      <c r="L507" s="371"/>
      <c r="M507" s="372"/>
      <c r="N507" s="372"/>
      <c r="O507" s="373"/>
      <c r="P507" s="175">
        <v>0</v>
      </c>
      <c r="Q507" s="371"/>
      <c r="R507" s="378"/>
      <c r="S507" s="177">
        <f t="shared" si="197"/>
        <v>0</v>
      </c>
    </row>
    <row r="508" spans="1:19" ht="15">
      <c r="A508" s="178" t="s">
        <v>12</v>
      </c>
      <c r="B508" s="371"/>
      <c r="C508" s="372"/>
      <c r="D508" s="372"/>
      <c r="E508" s="373"/>
      <c r="F508" s="179">
        <v>0</v>
      </c>
      <c r="G508" s="371"/>
      <c r="H508" s="373"/>
      <c r="I508" s="181">
        <f t="shared" si="196"/>
        <v>0</v>
      </c>
      <c r="J508" s="168"/>
      <c r="K508" s="182" t="s">
        <v>12</v>
      </c>
      <c r="L508" s="371"/>
      <c r="M508" s="372"/>
      <c r="N508" s="372"/>
      <c r="O508" s="373"/>
      <c r="P508" s="183">
        <v>0</v>
      </c>
      <c r="Q508" s="371"/>
      <c r="R508" s="378"/>
      <c r="S508" s="185">
        <f t="shared" si="197"/>
        <v>0</v>
      </c>
    </row>
    <row r="509" spans="1:19" ht="15">
      <c r="A509" s="186" t="s">
        <v>59</v>
      </c>
      <c r="B509" s="371"/>
      <c r="C509" s="372"/>
      <c r="D509" s="372"/>
      <c r="E509" s="373"/>
      <c r="F509" s="175">
        <v>0</v>
      </c>
      <c r="G509" s="371"/>
      <c r="H509" s="373"/>
      <c r="I509" s="173">
        <f t="shared" si="196"/>
        <v>0</v>
      </c>
      <c r="J509" s="168"/>
      <c r="K509" s="188" t="s">
        <v>59</v>
      </c>
      <c r="L509" s="371"/>
      <c r="M509" s="372"/>
      <c r="N509" s="372"/>
      <c r="O509" s="373"/>
      <c r="P509" s="175">
        <v>0</v>
      </c>
      <c r="Q509" s="371"/>
      <c r="R509" s="378"/>
      <c r="S509" s="177">
        <f t="shared" si="197"/>
        <v>0</v>
      </c>
    </row>
    <row r="510" spans="1:19" ht="15">
      <c r="A510" s="178" t="s">
        <v>17</v>
      </c>
      <c r="B510" s="371"/>
      <c r="C510" s="372"/>
      <c r="D510" s="372"/>
      <c r="E510" s="373"/>
      <c r="F510" s="179">
        <v>0</v>
      </c>
      <c r="G510" s="371"/>
      <c r="H510" s="373"/>
      <c r="I510" s="181">
        <f t="shared" si="196"/>
        <v>0</v>
      </c>
      <c r="J510" s="168"/>
      <c r="K510" s="182" t="s">
        <v>17</v>
      </c>
      <c r="L510" s="371"/>
      <c r="M510" s="372"/>
      <c r="N510" s="372"/>
      <c r="O510" s="373"/>
      <c r="P510" s="183">
        <v>0</v>
      </c>
      <c r="Q510" s="371"/>
      <c r="R510" s="378"/>
      <c r="S510" s="185">
        <f t="shared" si="197"/>
        <v>0</v>
      </c>
    </row>
    <row r="511" spans="1:19" ht="15">
      <c r="A511" s="186" t="s">
        <v>139</v>
      </c>
      <c r="B511" s="371"/>
      <c r="C511" s="372"/>
      <c r="D511" s="372"/>
      <c r="E511" s="373"/>
      <c r="F511" s="175">
        <v>0</v>
      </c>
      <c r="G511" s="371"/>
      <c r="H511" s="373"/>
      <c r="I511" s="173">
        <f t="shared" si="196"/>
        <v>0</v>
      </c>
      <c r="J511" s="168"/>
      <c r="K511" s="188" t="s">
        <v>139</v>
      </c>
      <c r="L511" s="371"/>
      <c r="M511" s="372"/>
      <c r="N511" s="372"/>
      <c r="O511" s="373"/>
      <c r="P511" s="175">
        <v>0</v>
      </c>
      <c r="Q511" s="371"/>
      <c r="R511" s="378"/>
      <c r="S511" s="177">
        <f t="shared" si="197"/>
        <v>0</v>
      </c>
    </row>
    <row r="512" spans="1:19" ht="15">
      <c r="A512" s="178" t="s">
        <v>25</v>
      </c>
      <c r="B512" s="371"/>
      <c r="C512" s="372"/>
      <c r="D512" s="372"/>
      <c r="E512" s="373"/>
      <c r="F512" s="179">
        <v>0</v>
      </c>
      <c r="G512" s="371"/>
      <c r="H512" s="373"/>
      <c r="I512" s="181">
        <f t="shared" si="196"/>
        <v>0</v>
      </c>
      <c r="J512" s="168"/>
      <c r="K512" s="182" t="s">
        <v>25</v>
      </c>
      <c r="L512" s="371"/>
      <c r="M512" s="372"/>
      <c r="N512" s="372"/>
      <c r="O512" s="373"/>
      <c r="P512" s="183">
        <v>0</v>
      </c>
      <c r="Q512" s="371"/>
      <c r="R512" s="378"/>
      <c r="S512" s="185">
        <f t="shared" si="197"/>
        <v>0</v>
      </c>
    </row>
    <row r="513" spans="1:19" ht="15">
      <c r="A513" s="186" t="s">
        <v>24</v>
      </c>
      <c r="B513" s="371"/>
      <c r="C513" s="372"/>
      <c r="D513" s="372"/>
      <c r="E513" s="373"/>
      <c r="F513" s="175">
        <v>0</v>
      </c>
      <c r="G513" s="371"/>
      <c r="H513" s="373"/>
      <c r="I513" s="173">
        <f t="shared" si="196"/>
        <v>0</v>
      </c>
      <c r="J513" s="168"/>
      <c r="K513" s="188" t="s">
        <v>24</v>
      </c>
      <c r="L513" s="371"/>
      <c r="M513" s="372"/>
      <c r="N513" s="372"/>
      <c r="O513" s="373"/>
      <c r="P513" s="175">
        <v>0</v>
      </c>
      <c r="Q513" s="371"/>
      <c r="R513" s="378"/>
      <c r="S513" s="177">
        <f t="shared" si="197"/>
        <v>0</v>
      </c>
    </row>
    <row r="514" spans="1:19" ht="15">
      <c r="A514" s="178" t="s">
        <v>60</v>
      </c>
      <c r="B514" s="371"/>
      <c r="C514" s="372"/>
      <c r="D514" s="372"/>
      <c r="E514" s="373"/>
      <c r="F514" s="179">
        <v>0</v>
      </c>
      <c r="G514" s="371"/>
      <c r="H514" s="373"/>
      <c r="I514" s="181">
        <f t="shared" si="196"/>
        <v>0</v>
      </c>
      <c r="J514" s="168"/>
      <c r="K514" s="182" t="s">
        <v>60</v>
      </c>
      <c r="L514" s="371"/>
      <c r="M514" s="372"/>
      <c r="N514" s="372"/>
      <c r="O514" s="373"/>
      <c r="P514" s="183">
        <v>0</v>
      </c>
      <c r="Q514" s="371"/>
      <c r="R514" s="378"/>
      <c r="S514" s="185">
        <f t="shared" si="197"/>
        <v>0</v>
      </c>
    </row>
    <row r="515" spans="1:19" ht="15">
      <c r="A515" s="186" t="s">
        <v>22</v>
      </c>
      <c r="B515" s="371"/>
      <c r="C515" s="372"/>
      <c r="D515" s="372"/>
      <c r="E515" s="373"/>
      <c r="F515" s="175">
        <v>0</v>
      </c>
      <c r="G515" s="371"/>
      <c r="H515" s="373"/>
      <c r="I515" s="173">
        <f t="shared" si="196"/>
        <v>0</v>
      </c>
      <c r="J515" s="168"/>
      <c r="K515" s="188" t="s">
        <v>22</v>
      </c>
      <c r="L515" s="371"/>
      <c r="M515" s="372"/>
      <c r="N515" s="372"/>
      <c r="O515" s="373"/>
      <c r="P515" s="175">
        <v>0</v>
      </c>
      <c r="Q515" s="371"/>
      <c r="R515" s="378"/>
      <c r="S515" s="177">
        <f t="shared" si="197"/>
        <v>0</v>
      </c>
    </row>
    <row r="516" spans="1:19" ht="15">
      <c r="A516" s="178" t="s">
        <v>21</v>
      </c>
      <c r="B516" s="371"/>
      <c r="C516" s="372"/>
      <c r="D516" s="372"/>
      <c r="E516" s="373"/>
      <c r="F516" s="179">
        <v>0</v>
      </c>
      <c r="G516" s="371"/>
      <c r="H516" s="373"/>
      <c r="I516" s="181">
        <f t="shared" si="196"/>
        <v>0</v>
      </c>
      <c r="J516" s="168"/>
      <c r="K516" s="182" t="s">
        <v>21</v>
      </c>
      <c r="L516" s="371"/>
      <c r="M516" s="372"/>
      <c r="N516" s="372"/>
      <c r="O516" s="373"/>
      <c r="P516" s="183">
        <v>0</v>
      </c>
      <c r="Q516" s="371"/>
      <c r="R516" s="378"/>
      <c r="S516" s="185">
        <f t="shared" si="197"/>
        <v>0</v>
      </c>
    </row>
    <row r="517" spans="1:19" ht="15">
      <c r="A517" s="189" t="s">
        <v>64</v>
      </c>
      <c r="B517" s="371"/>
      <c r="C517" s="372"/>
      <c r="D517" s="372"/>
      <c r="E517" s="373"/>
      <c r="F517" s="175">
        <v>0</v>
      </c>
      <c r="G517" s="371"/>
      <c r="H517" s="373"/>
      <c r="I517" s="173">
        <f t="shared" si="196"/>
        <v>0</v>
      </c>
      <c r="J517" s="168"/>
      <c r="K517" s="190" t="s">
        <v>64</v>
      </c>
      <c r="L517" s="371"/>
      <c r="M517" s="372"/>
      <c r="N517" s="372"/>
      <c r="O517" s="373"/>
      <c r="P517" s="175">
        <v>0</v>
      </c>
      <c r="Q517" s="371"/>
      <c r="R517" s="378"/>
      <c r="S517" s="177">
        <f t="shared" si="197"/>
        <v>0</v>
      </c>
    </row>
    <row r="518" spans="1:19">
      <c r="A518" s="191" t="s">
        <v>23</v>
      </c>
      <c r="B518" s="371"/>
      <c r="C518" s="372"/>
      <c r="D518" s="372"/>
      <c r="E518" s="373"/>
      <c r="F518" s="192">
        <v>0</v>
      </c>
      <c r="G518" s="371"/>
      <c r="H518" s="373"/>
      <c r="I518" s="194">
        <f t="shared" si="196"/>
        <v>0</v>
      </c>
      <c r="J518" s="168"/>
      <c r="K518" s="195" t="s">
        <v>23</v>
      </c>
      <c r="L518" s="371"/>
      <c r="M518" s="372"/>
      <c r="N518" s="372"/>
      <c r="O518" s="373"/>
      <c r="P518" s="196">
        <v>0</v>
      </c>
      <c r="Q518" s="371"/>
      <c r="R518" s="378"/>
      <c r="S518" s="198">
        <f t="shared" si="197"/>
        <v>0</v>
      </c>
    </row>
    <row r="519" spans="1:19">
      <c r="A519" s="199" t="s">
        <v>19</v>
      </c>
      <c r="B519" s="371"/>
      <c r="C519" s="372"/>
      <c r="D519" s="372"/>
      <c r="E519" s="373"/>
      <c r="F519" s="200">
        <v>0</v>
      </c>
      <c r="G519" s="371"/>
      <c r="H519" s="373"/>
      <c r="I519" s="202">
        <f t="shared" si="196"/>
        <v>0</v>
      </c>
      <c r="J519" s="168"/>
      <c r="K519" s="203" t="s">
        <v>19</v>
      </c>
      <c r="L519" s="371"/>
      <c r="M519" s="372"/>
      <c r="N519" s="372"/>
      <c r="O519" s="373"/>
      <c r="P519" s="200">
        <v>0</v>
      </c>
      <c r="Q519" s="371"/>
      <c r="R519" s="378"/>
      <c r="S519" s="205">
        <f t="shared" si="197"/>
        <v>0</v>
      </c>
    </row>
    <row r="520" spans="1:19">
      <c r="A520" s="191" t="s">
        <v>20</v>
      </c>
      <c r="B520" s="371"/>
      <c r="C520" s="372"/>
      <c r="D520" s="372"/>
      <c r="E520" s="373"/>
      <c r="F520" s="192">
        <v>0</v>
      </c>
      <c r="G520" s="371"/>
      <c r="H520" s="373"/>
      <c r="I520" s="194">
        <f t="shared" si="196"/>
        <v>0</v>
      </c>
      <c r="J520" s="168"/>
      <c r="K520" s="195" t="s">
        <v>20</v>
      </c>
      <c r="L520" s="371"/>
      <c r="M520" s="372"/>
      <c r="N520" s="372"/>
      <c r="O520" s="373"/>
      <c r="P520" s="196">
        <v>0</v>
      </c>
      <c r="Q520" s="371"/>
      <c r="R520" s="378"/>
      <c r="S520" s="198">
        <f t="shared" si="197"/>
        <v>0</v>
      </c>
    </row>
    <row r="521" spans="1:19" ht="15" thickBot="1">
      <c r="A521" s="206" t="s">
        <v>11</v>
      </c>
      <c r="B521" s="374"/>
      <c r="C521" s="375"/>
      <c r="D521" s="375"/>
      <c r="E521" s="376"/>
      <c r="F521" s="207">
        <v>0</v>
      </c>
      <c r="G521" s="374"/>
      <c r="H521" s="376"/>
      <c r="I521" s="209">
        <f t="shared" si="196"/>
        <v>0</v>
      </c>
      <c r="J521" s="168"/>
      <c r="K521" s="210" t="s">
        <v>11</v>
      </c>
      <c r="L521" s="374"/>
      <c r="M521" s="375"/>
      <c r="N521" s="375"/>
      <c r="O521" s="376"/>
      <c r="P521" s="207">
        <v>0</v>
      </c>
      <c r="Q521" s="374"/>
      <c r="R521" s="379"/>
      <c r="S521" s="212">
        <f t="shared" si="197"/>
        <v>0</v>
      </c>
    </row>
    <row r="522" spans="1:19" ht="15">
      <c r="A522" s="213" t="s">
        <v>26</v>
      </c>
      <c r="B522" s="214">
        <f>SUM(B501:B517)</f>
        <v>0</v>
      </c>
      <c r="C522" s="214">
        <f t="shared" ref="C522:I522" si="198">SUM(C501:C517)</f>
        <v>0</v>
      </c>
      <c r="D522" s="214">
        <f t="shared" si="198"/>
        <v>0</v>
      </c>
      <c r="E522" s="214">
        <f t="shared" si="198"/>
        <v>0</v>
      </c>
      <c r="F522" s="214">
        <f t="shared" si="198"/>
        <v>0</v>
      </c>
      <c r="G522" s="214">
        <f t="shared" si="198"/>
        <v>0</v>
      </c>
      <c r="H522" s="216">
        <f t="shared" si="198"/>
        <v>0</v>
      </c>
      <c r="I522" s="173">
        <f t="shared" si="198"/>
        <v>0</v>
      </c>
      <c r="J522" s="168"/>
      <c r="K522" s="215" t="s">
        <v>26</v>
      </c>
      <c r="L522" s="214">
        <f>SUM(L501:L517)</f>
        <v>0</v>
      </c>
      <c r="M522" s="214">
        <f t="shared" ref="M522:S522" si="199">SUM(M501:M517)</f>
        <v>0</v>
      </c>
      <c r="N522" s="214">
        <f t="shared" si="199"/>
        <v>0</v>
      </c>
      <c r="O522" s="214">
        <f t="shared" si="199"/>
        <v>0</v>
      </c>
      <c r="P522" s="214">
        <f t="shared" si="199"/>
        <v>0</v>
      </c>
      <c r="Q522" s="214">
        <f t="shared" si="199"/>
        <v>0</v>
      </c>
      <c r="R522" s="216">
        <f t="shared" si="199"/>
        <v>0</v>
      </c>
      <c r="S522" s="217">
        <f t="shared" si="199"/>
        <v>0</v>
      </c>
    </row>
    <row r="523" spans="1:19" ht="15" thickBot="1">
      <c r="A523" s="30" t="s">
        <v>88</v>
      </c>
      <c r="B523" s="47" t="str">
        <f>IF($I522=0,"-",B522/$I522)</f>
        <v>-</v>
      </c>
      <c r="C523" s="47" t="str">
        <f t="shared" ref="C523:H523" si="200">IF($I522=0,"-",C522/$I522)</f>
        <v>-</v>
      </c>
      <c r="D523" s="47" t="str">
        <f t="shared" si="200"/>
        <v>-</v>
      </c>
      <c r="E523" s="47" t="str">
        <f t="shared" si="200"/>
        <v>-</v>
      </c>
      <c r="F523" s="47" t="str">
        <f t="shared" si="200"/>
        <v>-</v>
      </c>
      <c r="G523" s="47" t="str">
        <f t="shared" si="200"/>
        <v>-</v>
      </c>
      <c r="H523" s="70" t="str">
        <f t="shared" si="200"/>
        <v>-</v>
      </c>
      <c r="I523" s="48">
        <f>SUM(B523:H523)</f>
        <v>0</v>
      </c>
      <c r="J523" s="23"/>
      <c r="K523" s="81" t="s">
        <v>88</v>
      </c>
      <c r="L523" s="98" t="str">
        <f t="shared" ref="L523:R523" si="201">IF($S522=0,"-",L522/$S522)</f>
        <v>-</v>
      </c>
      <c r="M523" s="98" t="str">
        <f t="shared" si="201"/>
        <v>-</v>
      </c>
      <c r="N523" s="98" t="str">
        <f t="shared" si="201"/>
        <v>-</v>
      </c>
      <c r="O523" s="98" t="str">
        <f t="shared" si="201"/>
        <v>-</v>
      </c>
      <c r="P523" s="98" t="str">
        <f t="shared" si="201"/>
        <v>-</v>
      </c>
      <c r="Q523" s="98" t="str">
        <f t="shared" si="201"/>
        <v>-</v>
      </c>
      <c r="R523" s="99" t="str">
        <f t="shared" si="201"/>
        <v>-</v>
      </c>
      <c r="S523" s="100">
        <f>SUM(L523:R523)</f>
        <v>0</v>
      </c>
    </row>
    <row r="524" spans="1:19" ht="15" thickBot="1">
      <c r="A524" s="247"/>
      <c r="B524" s="247"/>
      <c r="C524" s="247"/>
      <c r="D524" s="247"/>
      <c r="E524" s="247"/>
      <c r="F524" s="247"/>
      <c r="G524" s="247"/>
      <c r="H524" s="247"/>
      <c r="I524" s="247"/>
      <c r="K524" s="247"/>
      <c r="L524" s="247"/>
      <c r="M524" s="247"/>
      <c r="N524" s="247"/>
      <c r="O524" s="247"/>
      <c r="P524" s="247"/>
      <c r="Q524" s="247"/>
      <c r="R524" s="247"/>
      <c r="S524" s="247"/>
    </row>
    <row r="525" spans="1:19" ht="28.5">
      <c r="A525" s="364" t="s">
        <v>47</v>
      </c>
      <c r="B525" s="164" t="s">
        <v>0</v>
      </c>
      <c r="C525" s="164" t="s">
        <v>1</v>
      </c>
      <c r="D525" s="164" t="s">
        <v>2</v>
      </c>
      <c r="E525" s="164" t="s">
        <v>3</v>
      </c>
      <c r="F525" s="164" t="s">
        <v>27</v>
      </c>
      <c r="G525" s="164" t="s">
        <v>4</v>
      </c>
      <c r="H525" s="164" t="s">
        <v>5</v>
      </c>
      <c r="I525" s="165" t="s">
        <v>6</v>
      </c>
      <c r="K525" s="366" t="s">
        <v>47</v>
      </c>
      <c r="L525" s="166" t="s">
        <v>0</v>
      </c>
      <c r="M525" s="166" t="s">
        <v>1</v>
      </c>
      <c r="N525" s="166" t="s">
        <v>2</v>
      </c>
      <c r="O525" s="166" t="s">
        <v>3</v>
      </c>
      <c r="P525" s="166" t="s">
        <v>27</v>
      </c>
      <c r="Q525" s="166" t="s">
        <v>4</v>
      </c>
      <c r="R525" s="166" t="s">
        <v>5</v>
      </c>
      <c r="S525" s="167" t="s">
        <v>6</v>
      </c>
    </row>
    <row r="526" spans="1:19" ht="15">
      <c r="A526" s="365" t="s">
        <v>47</v>
      </c>
      <c r="B526" s="318" t="s">
        <v>69</v>
      </c>
      <c r="C526" s="319"/>
      <c r="D526" s="319"/>
      <c r="E526" s="319"/>
      <c r="F526" s="319"/>
      <c r="G526" s="319"/>
      <c r="H526" s="319"/>
      <c r="I526" s="320"/>
      <c r="K526" s="367" t="s">
        <v>47</v>
      </c>
      <c r="L526" s="321" t="s">
        <v>69</v>
      </c>
      <c r="M526" s="322"/>
      <c r="N526" s="322"/>
      <c r="O526" s="322"/>
      <c r="P526" s="322"/>
      <c r="Q526" s="322"/>
      <c r="R526" s="322"/>
      <c r="S526" s="323"/>
    </row>
    <row r="527" spans="1:19" ht="15">
      <c r="A527" s="170" t="s">
        <v>7</v>
      </c>
      <c r="B527" s="368"/>
      <c r="C527" s="369"/>
      <c r="D527" s="369"/>
      <c r="E527" s="370"/>
      <c r="F527" s="171">
        <v>0</v>
      </c>
      <c r="G527" s="368"/>
      <c r="H527" s="370"/>
      <c r="I527" s="173">
        <f>SUM(B527:H527)</f>
        <v>0</v>
      </c>
      <c r="J527" s="168"/>
      <c r="K527" s="222" t="s">
        <v>7</v>
      </c>
      <c r="L527" s="368"/>
      <c r="M527" s="369"/>
      <c r="N527" s="369"/>
      <c r="O527" s="370"/>
      <c r="P527" s="171">
        <v>0</v>
      </c>
      <c r="Q527" s="368"/>
      <c r="R527" s="377"/>
      <c r="S527" s="224">
        <f>SUM(L527:R527)</f>
        <v>0</v>
      </c>
    </row>
    <row r="528" spans="1:19" ht="15">
      <c r="A528" s="178" t="s">
        <v>8</v>
      </c>
      <c r="B528" s="371"/>
      <c r="C528" s="372"/>
      <c r="D528" s="372"/>
      <c r="E528" s="373"/>
      <c r="F528" s="179">
        <v>0</v>
      </c>
      <c r="G528" s="371"/>
      <c r="H528" s="373"/>
      <c r="I528" s="181">
        <f t="shared" ref="I528:I547" si="202">SUM(B528:H528)</f>
        <v>0</v>
      </c>
      <c r="J528" s="168"/>
      <c r="K528" s="182" t="s">
        <v>8</v>
      </c>
      <c r="L528" s="371"/>
      <c r="M528" s="372"/>
      <c r="N528" s="372"/>
      <c r="O528" s="373"/>
      <c r="P528" s="183">
        <v>0</v>
      </c>
      <c r="Q528" s="371"/>
      <c r="R528" s="378"/>
      <c r="S528" s="185">
        <f t="shared" ref="S528:S547" si="203">SUM(L528:R528)</f>
        <v>0</v>
      </c>
    </row>
    <row r="529" spans="1:19" ht="15">
      <c r="A529" s="186" t="s">
        <v>10</v>
      </c>
      <c r="B529" s="371"/>
      <c r="C529" s="372"/>
      <c r="D529" s="372"/>
      <c r="E529" s="373"/>
      <c r="F529" s="175">
        <v>0</v>
      </c>
      <c r="G529" s="371"/>
      <c r="H529" s="373"/>
      <c r="I529" s="173">
        <f t="shared" si="202"/>
        <v>0</v>
      </c>
      <c r="J529" s="168"/>
      <c r="K529" s="188" t="s">
        <v>10</v>
      </c>
      <c r="L529" s="371"/>
      <c r="M529" s="372"/>
      <c r="N529" s="372"/>
      <c r="O529" s="373"/>
      <c r="P529" s="175">
        <v>0</v>
      </c>
      <c r="Q529" s="371"/>
      <c r="R529" s="378"/>
      <c r="S529" s="177">
        <f t="shared" si="203"/>
        <v>0</v>
      </c>
    </row>
    <row r="530" spans="1:19" ht="15">
      <c r="A530" s="178" t="s">
        <v>56</v>
      </c>
      <c r="B530" s="371"/>
      <c r="C530" s="372"/>
      <c r="D530" s="372"/>
      <c r="E530" s="373"/>
      <c r="F530" s="179">
        <v>0</v>
      </c>
      <c r="G530" s="371"/>
      <c r="H530" s="373"/>
      <c r="I530" s="181">
        <f t="shared" si="202"/>
        <v>0</v>
      </c>
      <c r="J530" s="168"/>
      <c r="K530" s="182" t="s">
        <v>56</v>
      </c>
      <c r="L530" s="371"/>
      <c r="M530" s="372"/>
      <c r="N530" s="372"/>
      <c r="O530" s="373"/>
      <c r="P530" s="183">
        <v>0</v>
      </c>
      <c r="Q530" s="371"/>
      <c r="R530" s="378"/>
      <c r="S530" s="185">
        <f t="shared" si="203"/>
        <v>0</v>
      </c>
    </row>
    <row r="531" spans="1:19" ht="15">
      <c r="A531" s="186" t="s">
        <v>16</v>
      </c>
      <c r="B531" s="371"/>
      <c r="C531" s="372"/>
      <c r="D531" s="372"/>
      <c r="E531" s="373"/>
      <c r="F531" s="175">
        <v>0</v>
      </c>
      <c r="G531" s="371"/>
      <c r="H531" s="373"/>
      <c r="I531" s="173">
        <f t="shared" si="202"/>
        <v>0</v>
      </c>
      <c r="J531" s="168"/>
      <c r="K531" s="188" t="s">
        <v>16</v>
      </c>
      <c r="L531" s="371"/>
      <c r="M531" s="372"/>
      <c r="N531" s="372"/>
      <c r="O531" s="373"/>
      <c r="P531" s="175">
        <v>0</v>
      </c>
      <c r="Q531" s="371"/>
      <c r="R531" s="378"/>
      <c r="S531" s="177">
        <f t="shared" si="203"/>
        <v>0</v>
      </c>
    </row>
    <row r="532" spans="1:19" ht="15">
      <c r="A532" s="178" t="s">
        <v>15</v>
      </c>
      <c r="B532" s="371"/>
      <c r="C532" s="372"/>
      <c r="D532" s="372"/>
      <c r="E532" s="373"/>
      <c r="F532" s="179">
        <v>0</v>
      </c>
      <c r="G532" s="371"/>
      <c r="H532" s="373"/>
      <c r="I532" s="181">
        <f t="shared" si="202"/>
        <v>0</v>
      </c>
      <c r="J532" s="168"/>
      <c r="K532" s="182" t="s">
        <v>15</v>
      </c>
      <c r="L532" s="371"/>
      <c r="M532" s="372"/>
      <c r="N532" s="372"/>
      <c r="O532" s="373"/>
      <c r="P532" s="183">
        <v>0</v>
      </c>
      <c r="Q532" s="371"/>
      <c r="R532" s="378"/>
      <c r="S532" s="185">
        <f t="shared" si="203"/>
        <v>0</v>
      </c>
    </row>
    <row r="533" spans="1:19" ht="15">
      <c r="A533" s="186" t="s">
        <v>58</v>
      </c>
      <c r="B533" s="371"/>
      <c r="C533" s="372"/>
      <c r="D533" s="372"/>
      <c r="E533" s="373"/>
      <c r="F533" s="175">
        <v>46.173790487836349</v>
      </c>
      <c r="G533" s="371"/>
      <c r="H533" s="373"/>
      <c r="I533" s="173">
        <f t="shared" si="202"/>
        <v>46.173790487836349</v>
      </c>
      <c r="J533" s="168"/>
      <c r="K533" s="188" t="s">
        <v>58</v>
      </c>
      <c r="L533" s="371"/>
      <c r="M533" s="372"/>
      <c r="N533" s="372"/>
      <c r="O533" s="373"/>
      <c r="P533" s="175">
        <v>0</v>
      </c>
      <c r="Q533" s="371"/>
      <c r="R533" s="378"/>
      <c r="S533" s="177">
        <f t="shared" si="203"/>
        <v>0</v>
      </c>
    </row>
    <row r="534" spans="1:19" ht="15">
      <c r="A534" s="178" t="s">
        <v>12</v>
      </c>
      <c r="B534" s="371"/>
      <c r="C534" s="372"/>
      <c r="D534" s="372"/>
      <c r="E534" s="373"/>
      <c r="F534" s="179">
        <v>6.7631299914329688</v>
      </c>
      <c r="G534" s="371"/>
      <c r="H534" s="373"/>
      <c r="I534" s="181">
        <f t="shared" si="202"/>
        <v>6.7631299914329688</v>
      </c>
      <c r="J534" s="168"/>
      <c r="K534" s="182" t="s">
        <v>12</v>
      </c>
      <c r="L534" s="371"/>
      <c r="M534" s="372"/>
      <c r="N534" s="372"/>
      <c r="O534" s="373"/>
      <c r="P534" s="183">
        <v>0</v>
      </c>
      <c r="Q534" s="371"/>
      <c r="R534" s="378"/>
      <c r="S534" s="185">
        <f t="shared" si="203"/>
        <v>0</v>
      </c>
    </row>
    <row r="535" spans="1:19" ht="15">
      <c r="A535" s="186" t="s">
        <v>59</v>
      </c>
      <c r="B535" s="371"/>
      <c r="C535" s="372"/>
      <c r="D535" s="372"/>
      <c r="E535" s="373"/>
      <c r="F535" s="175">
        <v>0</v>
      </c>
      <c r="G535" s="371"/>
      <c r="H535" s="373"/>
      <c r="I535" s="173">
        <f t="shared" si="202"/>
        <v>0</v>
      </c>
      <c r="J535" s="168"/>
      <c r="K535" s="188" t="s">
        <v>59</v>
      </c>
      <c r="L535" s="371"/>
      <c r="M535" s="372"/>
      <c r="N535" s="372"/>
      <c r="O535" s="373"/>
      <c r="P535" s="175">
        <v>0</v>
      </c>
      <c r="Q535" s="371"/>
      <c r="R535" s="378"/>
      <c r="S535" s="177">
        <f t="shared" si="203"/>
        <v>0</v>
      </c>
    </row>
    <row r="536" spans="1:19" ht="15">
      <c r="A536" s="178" t="s">
        <v>17</v>
      </c>
      <c r="B536" s="371"/>
      <c r="C536" s="372"/>
      <c r="D536" s="372"/>
      <c r="E536" s="373"/>
      <c r="F536" s="179">
        <v>0</v>
      </c>
      <c r="G536" s="371"/>
      <c r="H536" s="373"/>
      <c r="I536" s="181">
        <f t="shared" si="202"/>
        <v>0</v>
      </c>
      <c r="J536" s="168"/>
      <c r="K536" s="182" t="s">
        <v>17</v>
      </c>
      <c r="L536" s="371"/>
      <c r="M536" s="372"/>
      <c r="N536" s="372"/>
      <c r="O536" s="373"/>
      <c r="P536" s="183">
        <v>0</v>
      </c>
      <c r="Q536" s="371"/>
      <c r="R536" s="378"/>
      <c r="S536" s="185">
        <f t="shared" si="203"/>
        <v>0</v>
      </c>
    </row>
    <row r="537" spans="1:19" ht="15">
      <c r="A537" s="186" t="s">
        <v>139</v>
      </c>
      <c r="B537" s="371"/>
      <c r="C537" s="372"/>
      <c r="D537" s="372"/>
      <c r="E537" s="373"/>
      <c r="F537" s="175">
        <v>0</v>
      </c>
      <c r="G537" s="371"/>
      <c r="H537" s="373"/>
      <c r="I537" s="173">
        <f t="shared" si="202"/>
        <v>0</v>
      </c>
      <c r="J537" s="168"/>
      <c r="K537" s="188" t="s">
        <v>139</v>
      </c>
      <c r="L537" s="371"/>
      <c r="M537" s="372"/>
      <c r="N537" s="372"/>
      <c r="O537" s="373"/>
      <c r="P537" s="175">
        <v>0</v>
      </c>
      <c r="Q537" s="371"/>
      <c r="R537" s="378"/>
      <c r="S537" s="177">
        <f t="shared" si="203"/>
        <v>0</v>
      </c>
    </row>
    <row r="538" spans="1:19" ht="15">
      <c r="A538" s="178" t="s">
        <v>25</v>
      </c>
      <c r="B538" s="371"/>
      <c r="C538" s="372"/>
      <c r="D538" s="372"/>
      <c r="E538" s="373"/>
      <c r="F538" s="179">
        <v>0</v>
      </c>
      <c r="G538" s="371"/>
      <c r="H538" s="373"/>
      <c r="I538" s="181">
        <f t="shared" si="202"/>
        <v>0</v>
      </c>
      <c r="J538" s="168"/>
      <c r="K538" s="182" t="s">
        <v>25</v>
      </c>
      <c r="L538" s="371"/>
      <c r="M538" s="372"/>
      <c r="N538" s="372"/>
      <c r="O538" s="373"/>
      <c r="P538" s="183">
        <v>0</v>
      </c>
      <c r="Q538" s="371"/>
      <c r="R538" s="378"/>
      <c r="S538" s="185">
        <f t="shared" si="203"/>
        <v>0</v>
      </c>
    </row>
    <row r="539" spans="1:19" ht="15">
      <c r="A539" s="186" t="s">
        <v>24</v>
      </c>
      <c r="B539" s="371"/>
      <c r="C539" s="372"/>
      <c r="D539" s="372"/>
      <c r="E539" s="373"/>
      <c r="F539" s="175">
        <v>0</v>
      </c>
      <c r="G539" s="371"/>
      <c r="H539" s="373"/>
      <c r="I539" s="173">
        <f t="shared" si="202"/>
        <v>0</v>
      </c>
      <c r="J539" s="168"/>
      <c r="K539" s="188" t="s">
        <v>24</v>
      </c>
      <c r="L539" s="371"/>
      <c r="M539" s="372"/>
      <c r="N539" s="372"/>
      <c r="O539" s="373"/>
      <c r="P539" s="175">
        <v>0</v>
      </c>
      <c r="Q539" s="371"/>
      <c r="R539" s="378"/>
      <c r="S539" s="177">
        <f t="shared" si="203"/>
        <v>0</v>
      </c>
    </row>
    <row r="540" spans="1:19" ht="15">
      <c r="A540" s="178" t="s">
        <v>60</v>
      </c>
      <c r="B540" s="371"/>
      <c r="C540" s="372"/>
      <c r="D540" s="372"/>
      <c r="E540" s="373"/>
      <c r="F540" s="179">
        <v>0</v>
      </c>
      <c r="G540" s="371"/>
      <c r="H540" s="373"/>
      <c r="I540" s="181">
        <f t="shared" si="202"/>
        <v>0</v>
      </c>
      <c r="J540" s="168"/>
      <c r="K540" s="182" t="s">
        <v>60</v>
      </c>
      <c r="L540" s="371"/>
      <c r="M540" s="372"/>
      <c r="N540" s="372"/>
      <c r="O540" s="373"/>
      <c r="P540" s="183">
        <v>0</v>
      </c>
      <c r="Q540" s="371"/>
      <c r="R540" s="378"/>
      <c r="S540" s="185">
        <f t="shared" si="203"/>
        <v>0</v>
      </c>
    </row>
    <row r="541" spans="1:19" ht="15">
      <c r="A541" s="186" t="s">
        <v>22</v>
      </c>
      <c r="B541" s="371"/>
      <c r="C541" s="372"/>
      <c r="D541" s="372"/>
      <c r="E541" s="373"/>
      <c r="F541" s="175">
        <v>0</v>
      </c>
      <c r="G541" s="371"/>
      <c r="H541" s="373"/>
      <c r="I541" s="173">
        <f t="shared" si="202"/>
        <v>0</v>
      </c>
      <c r="J541" s="168"/>
      <c r="K541" s="188" t="s">
        <v>22</v>
      </c>
      <c r="L541" s="371"/>
      <c r="M541" s="372"/>
      <c r="N541" s="372"/>
      <c r="O541" s="373"/>
      <c r="P541" s="175">
        <v>0</v>
      </c>
      <c r="Q541" s="371"/>
      <c r="R541" s="378"/>
      <c r="S541" s="177">
        <f t="shared" si="203"/>
        <v>0</v>
      </c>
    </row>
    <row r="542" spans="1:19" ht="15">
      <c r="A542" s="178" t="s">
        <v>21</v>
      </c>
      <c r="B542" s="371"/>
      <c r="C542" s="372"/>
      <c r="D542" s="372"/>
      <c r="E542" s="373"/>
      <c r="F542" s="179">
        <v>0</v>
      </c>
      <c r="G542" s="371"/>
      <c r="H542" s="373"/>
      <c r="I542" s="181">
        <f t="shared" si="202"/>
        <v>0</v>
      </c>
      <c r="J542" s="168"/>
      <c r="K542" s="182" t="s">
        <v>21</v>
      </c>
      <c r="L542" s="371"/>
      <c r="M542" s="372"/>
      <c r="N542" s="372"/>
      <c r="O542" s="373"/>
      <c r="P542" s="183">
        <v>0</v>
      </c>
      <c r="Q542" s="371"/>
      <c r="R542" s="378"/>
      <c r="S542" s="185">
        <f t="shared" si="203"/>
        <v>0</v>
      </c>
    </row>
    <row r="543" spans="1:19" ht="15">
      <c r="A543" s="189" t="s">
        <v>64</v>
      </c>
      <c r="B543" s="371"/>
      <c r="C543" s="372"/>
      <c r="D543" s="372"/>
      <c r="E543" s="373"/>
      <c r="F543" s="175">
        <v>0</v>
      </c>
      <c r="G543" s="371"/>
      <c r="H543" s="373"/>
      <c r="I543" s="173">
        <f t="shared" si="202"/>
        <v>0</v>
      </c>
      <c r="J543" s="168"/>
      <c r="K543" s="190" t="s">
        <v>64</v>
      </c>
      <c r="L543" s="371"/>
      <c r="M543" s="372"/>
      <c r="N543" s="372"/>
      <c r="O543" s="373"/>
      <c r="P543" s="175">
        <v>0</v>
      </c>
      <c r="Q543" s="371"/>
      <c r="R543" s="378"/>
      <c r="S543" s="177">
        <f t="shared" si="203"/>
        <v>0</v>
      </c>
    </row>
    <row r="544" spans="1:19">
      <c r="A544" s="191" t="s">
        <v>23</v>
      </c>
      <c r="B544" s="371"/>
      <c r="C544" s="372"/>
      <c r="D544" s="372"/>
      <c r="E544" s="373"/>
      <c r="F544" s="192">
        <v>0</v>
      </c>
      <c r="G544" s="371"/>
      <c r="H544" s="373"/>
      <c r="I544" s="194">
        <f t="shared" si="202"/>
        <v>0</v>
      </c>
      <c r="J544" s="168"/>
      <c r="K544" s="195" t="s">
        <v>23</v>
      </c>
      <c r="L544" s="371"/>
      <c r="M544" s="372"/>
      <c r="N544" s="372"/>
      <c r="O544" s="373"/>
      <c r="P544" s="196">
        <v>0</v>
      </c>
      <c r="Q544" s="371"/>
      <c r="R544" s="378"/>
      <c r="S544" s="198">
        <f t="shared" si="203"/>
        <v>0</v>
      </c>
    </row>
    <row r="545" spans="1:19">
      <c r="A545" s="199" t="s">
        <v>19</v>
      </c>
      <c r="B545" s="371"/>
      <c r="C545" s="372"/>
      <c r="D545" s="372"/>
      <c r="E545" s="373"/>
      <c r="F545" s="200">
        <v>0</v>
      </c>
      <c r="G545" s="371"/>
      <c r="H545" s="373"/>
      <c r="I545" s="202">
        <f t="shared" si="202"/>
        <v>0</v>
      </c>
      <c r="J545" s="168"/>
      <c r="K545" s="203" t="s">
        <v>19</v>
      </c>
      <c r="L545" s="371"/>
      <c r="M545" s="372"/>
      <c r="N545" s="372"/>
      <c r="O545" s="373"/>
      <c r="P545" s="200">
        <v>0</v>
      </c>
      <c r="Q545" s="371"/>
      <c r="R545" s="378"/>
      <c r="S545" s="205">
        <f t="shared" si="203"/>
        <v>0</v>
      </c>
    </row>
    <row r="546" spans="1:19">
      <c r="A546" s="191" t="s">
        <v>20</v>
      </c>
      <c r="B546" s="371"/>
      <c r="C546" s="372"/>
      <c r="D546" s="372"/>
      <c r="E546" s="373"/>
      <c r="F546" s="192">
        <v>0</v>
      </c>
      <c r="G546" s="371"/>
      <c r="H546" s="373"/>
      <c r="I546" s="194">
        <f t="shared" si="202"/>
        <v>0</v>
      </c>
      <c r="J546" s="168"/>
      <c r="K546" s="195" t="s">
        <v>20</v>
      </c>
      <c r="L546" s="371"/>
      <c r="M546" s="372"/>
      <c r="N546" s="372"/>
      <c r="O546" s="373"/>
      <c r="P546" s="196">
        <v>0</v>
      </c>
      <c r="Q546" s="371"/>
      <c r="R546" s="378"/>
      <c r="S546" s="198">
        <f t="shared" si="203"/>
        <v>0</v>
      </c>
    </row>
    <row r="547" spans="1:19" ht="15" thickBot="1">
      <c r="A547" s="206" t="s">
        <v>11</v>
      </c>
      <c r="B547" s="374"/>
      <c r="C547" s="375"/>
      <c r="D547" s="375"/>
      <c r="E547" s="376"/>
      <c r="F547" s="207">
        <v>0</v>
      </c>
      <c r="G547" s="374"/>
      <c r="H547" s="376"/>
      <c r="I547" s="209">
        <f t="shared" si="202"/>
        <v>0</v>
      </c>
      <c r="J547" s="168"/>
      <c r="K547" s="210" t="s">
        <v>11</v>
      </c>
      <c r="L547" s="374"/>
      <c r="M547" s="375"/>
      <c r="N547" s="375"/>
      <c r="O547" s="376"/>
      <c r="P547" s="207">
        <v>0</v>
      </c>
      <c r="Q547" s="374"/>
      <c r="R547" s="379"/>
      <c r="S547" s="212">
        <f t="shared" si="203"/>
        <v>0</v>
      </c>
    </row>
    <row r="548" spans="1:19" ht="15">
      <c r="A548" s="213" t="s">
        <v>26</v>
      </c>
      <c r="B548" s="214">
        <f>SUM(B527:B543)</f>
        <v>0</v>
      </c>
      <c r="C548" s="214">
        <f t="shared" ref="C548:I548" si="204">SUM(C527:C543)</f>
        <v>0</v>
      </c>
      <c r="D548" s="214">
        <f t="shared" si="204"/>
        <v>0</v>
      </c>
      <c r="E548" s="214">
        <f t="shared" si="204"/>
        <v>0</v>
      </c>
      <c r="F548" s="214">
        <f t="shared" si="204"/>
        <v>52.936920479269318</v>
      </c>
      <c r="G548" s="214">
        <f t="shared" si="204"/>
        <v>0</v>
      </c>
      <c r="H548" s="216">
        <f t="shared" si="204"/>
        <v>0</v>
      </c>
      <c r="I548" s="173">
        <f t="shared" si="204"/>
        <v>52.936920479269318</v>
      </c>
      <c r="J548" s="168"/>
      <c r="K548" s="215" t="s">
        <v>26</v>
      </c>
      <c r="L548" s="214">
        <f>SUM(L527:L543)</f>
        <v>0</v>
      </c>
      <c r="M548" s="214">
        <f t="shared" ref="M548:S548" si="205">SUM(M527:M543)</f>
        <v>0</v>
      </c>
      <c r="N548" s="214">
        <f t="shared" si="205"/>
        <v>0</v>
      </c>
      <c r="O548" s="214">
        <f t="shared" si="205"/>
        <v>0</v>
      </c>
      <c r="P548" s="214">
        <f t="shared" si="205"/>
        <v>0</v>
      </c>
      <c r="Q548" s="214">
        <f t="shared" si="205"/>
        <v>0</v>
      </c>
      <c r="R548" s="216">
        <f t="shared" si="205"/>
        <v>0</v>
      </c>
      <c r="S548" s="217">
        <f t="shared" si="205"/>
        <v>0</v>
      </c>
    </row>
    <row r="549" spans="1:19" ht="15" thickBot="1">
      <c r="A549" s="30" t="s">
        <v>88</v>
      </c>
      <c r="B549" s="47">
        <f>IF($I548=0,"-",B548/$I548)</f>
        <v>0</v>
      </c>
      <c r="C549" s="47">
        <f t="shared" ref="C549:H549" si="206">IF($I548=0,"-",C548/$I548)</f>
        <v>0</v>
      </c>
      <c r="D549" s="47">
        <f t="shared" si="206"/>
        <v>0</v>
      </c>
      <c r="E549" s="47">
        <f t="shared" si="206"/>
        <v>0</v>
      </c>
      <c r="F549" s="47">
        <f t="shared" si="206"/>
        <v>1</v>
      </c>
      <c r="G549" s="47">
        <f t="shared" si="206"/>
        <v>0</v>
      </c>
      <c r="H549" s="70">
        <f t="shared" si="206"/>
        <v>0</v>
      </c>
      <c r="I549" s="48">
        <f>SUM(B549:H549)</f>
        <v>1</v>
      </c>
      <c r="J549" s="23"/>
      <c r="K549" s="81" t="s">
        <v>88</v>
      </c>
      <c r="L549" s="98" t="str">
        <f t="shared" ref="L549:R549" si="207">IF($S548=0,"-",L548/$S548)</f>
        <v>-</v>
      </c>
      <c r="M549" s="98" t="str">
        <f t="shared" si="207"/>
        <v>-</v>
      </c>
      <c r="N549" s="98" t="str">
        <f t="shared" si="207"/>
        <v>-</v>
      </c>
      <c r="O549" s="98" t="str">
        <f t="shared" si="207"/>
        <v>-</v>
      </c>
      <c r="P549" s="98" t="str">
        <f t="shared" si="207"/>
        <v>-</v>
      </c>
      <c r="Q549" s="98" t="str">
        <f t="shared" si="207"/>
        <v>-</v>
      </c>
      <c r="R549" s="99" t="str">
        <f t="shared" si="207"/>
        <v>-</v>
      </c>
      <c r="S549" s="100">
        <f>SUM(L549:R549)</f>
        <v>0</v>
      </c>
    </row>
    <row r="550" spans="1:19" ht="15" thickBot="1">
      <c r="A550" s="247"/>
      <c r="B550" s="247"/>
      <c r="C550" s="247"/>
      <c r="D550" s="247"/>
      <c r="E550" s="247"/>
      <c r="F550" s="247"/>
      <c r="G550" s="247"/>
      <c r="H550" s="247"/>
      <c r="I550" s="247"/>
      <c r="K550" s="247"/>
      <c r="L550" s="247"/>
      <c r="M550" s="247"/>
      <c r="N550" s="247"/>
      <c r="O550" s="247"/>
      <c r="P550" s="247"/>
      <c r="Q550" s="247"/>
      <c r="R550" s="247"/>
      <c r="S550" s="247"/>
    </row>
    <row r="551" spans="1:19" ht="28.5">
      <c r="A551" s="364" t="s">
        <v>48</v>
      </c>
      <c r="B551" s="164" t="s">
        <v>0</v>
      </c>
      <c r="C551" s="164" t="s">
        <v>1</v>
      </c>
      <c r="D551" s="164" t="s">
        <v>2</v>
      </c>
      <c r="E551" s="164" t="s">
        <v>3</v>
      </c>
      <c r="F551" s="164" t="s">
        <v>27</v>
      </c>
      <c r="G551" s="164" t="s">
        <v>4</v>
      </c>
      <c r="H551" s="164" t="s">
        <v>5</v>
      </c>
      <c r="I551" s="165" t="s">
        <v>6</v>
      </c>
      <c r="K551" s="366" t="s">
        <v>48</v>
      </c>
      <c r="L551" s="166" t="s">
        <v>0</v>
      </c>
      <c r="M551" s="166" t="s">
        <v>1</v>
      </c>
      <c r="N551" s="166" t="s">
        <v>2</v>
      </c>
      <c r="O551" s="166" t="s">
        <v>3</v>
      </c>
      <c r="P551" s="166" t="s">
        <v>27</v>
      </c>
      <c r="Q551" s="166" t="s">
        <v>4</v>
      </c>
      <c r="R551" s="166" t="s">
        <v>5</v>
      </c>
      <c r="S551" s="167" t="s">
        <v>6</v>
      </c>
    </row>
    <row r="552" spans="1:19" ht="15">
      <c r="A552" s="365" t="s">
        <v>48</v>
      </c>
      <c r="B552" s="318" t="s">
        <v>69</v>
      </c>
      <c r="C552" s="319"/>
      <c r="D552" s="319"/>
      <c r="E552" s="319"/>
      <c r="F552" s="319"/>
      <c r="G552" s="319"/>
      <c r="H552" s="319"/>
      <c r="I552" s="320"/>
      <c r="K552" s="367" t="s">
        <v>48</v>
      </c>
      <c r="L552" s="321" t="s">
        <v>69</v>
      </c>
      <c r="M552" s="322"/>
      <c r="N552" s="322"/>
      <c r="O552" s="322"/>
      <c r="P552" s="322"/>
      <c r="Q552" s="322"/>
      <c r="R552" s="322"/>
      <c r="S552" s="323"/>
    </row>
    <row r="553" spans="1:19" ht="15">
      <c r="A553" s="170" t="s">
        <v>7</v>
      </c>
      <c r="B553" s="368"/>
      <c r="C553" s="369"/>
      <c r="D553" s="369"/>
      <c r="E553" s="370"/>
      <c r="F553" s="171">
        <v>0</v>
      </c>
      <c r="G553" s="368"/>
      <c r="H553" s="370"/>
      <c r="I553" s="173">
        <f>SUM(B553:H553)</f>
        <v>0</v>
      </c>
      <c r="J553" s="168"/>
      <c r="K553" s="222" t="s">
        <v>7</v>
      </c>
      <c r="L553" s="368"/>
      <c r="M553" s="369"/>
      <c r="N553" s="369"/>
      <c r="O553" s="370"/>
      <c r="P553" s="171">
        <v>0</v>
      </c>
      <c r="Q553" s="368"/>
      <c r="R553" s="377"/>
      <c r="S553" s="224">
        <f>SUM(L553:R553)</f>
        <v>0</v>
      </c>
    </row>
    <row r="554" spans="1:19" ht="15">
      <c r="A554" s="178" t="s">
        <v>8</v>
      </c>
      <c r="B554" s="371"/>
      <c r="C554" s="372"/>
      <c r="D554" s="372"/>
      <c r="E554" s="373"/>
      <c r="F554" s="179">
        <v>0</v>
      </c>
      <c r="G554" s="371"/>
      <c r="H554" s="373"/>
      <c r="I554" s="181">
        <f t="shared" ref="I554:I573" si="208">SUM(B554:H554)</f>
        <v>0</v>
      </c>
      <c r="J554" s="168"/>
      <c r="K554" s="182" t="s">
        <v>8</v>
      </c>
      <c r="L554" s="371"/>
      <c r="M554" s="372"/>
      <c r="N554" s="372"/>
      <c r="O554" s="373"/>
      <c r="P554" s="183">
        <v>0</v>
      </c>
      <c r="Q554" s="371"/>
      <c r="R554" s="378"/>
      <c r="S554" s="185">
        <f t="shared" ref="S554:S573" si="209">SUM(L554:R554)</f>
        <v>0</v>
      </c>
    </row>
    <row r="555" spans="1:19" ht="15">
      <c r="A555" s="186" t="s">
        <v>10</v>
      </c>
      <c r="B555" s="371"/>
      <c r="C555" s="372"/>
      <c r="D555" s="372"/>
      <c r="E555" s="373"/>
      <c r="F555" s="175">
        <v>0</v>
      </c>
      <c r="G555" s="371"/>
      <c r="H555" s="373"/>
      <c r="I555" s="173">
        <f t="shared" si="208"/>
        <v>0</v>
      </c>
      <c r="J555" s="168"/>
      <c r="K555" s="188" t="s">
        <v>10</v>
      </c>
      <c r="L555" s="371"/>
      <c r="M555" s="372"/>
      <c r="N555" s="372"/>
      <c r="O555" s="373"/>
      <c r="P555" s="175">
        <v>0</v>
      </c>
      <c r="Q555" s="371"/>
      <c r="R555" s="378"/>
      <c r="S555" s="177">
        <f t="shared" si="209"/>
        <v>0</v>
      </c>
    </row>
    <row r="556" spans="1:19" ht="15">
      <c r="A556" s="178" t="s">
        <v>56</v>
      </c>
      <c r="B556" s="371"/>
      <c r="C556" s="372"/>
      <c r="D556" s="372"/>
      <c r="E556" s="373"/>
      <c r="F556" s="179">
        <v>0</v>
      </c>
      <c r="G556" s="371"/>
      <c r="H556" s="373"/>
      <c r="I556" s="181">
        <f t="shared" si="208"/>
        <v>0</v>
      </c>
      <c r="J556" s="168"/>
      <c r="K556" s="182" t="s">
        <v>56</v>
      </c>
      <c r="L556" s="371"/>
      <c r="M556" s="372"/>
      <c r="N556" s="372"/>
      <c r="O556" s="373"/>
      <c r="P556" s="183">
        <v>0</v>
      </c>
      <c r="Q556" s="371"/>
      <c r="R556" s="378"/>
      <c r="S556" s="185">
        <f t="shared" si="209"/>
        <v>0</v>
      </c>
    </row>
    <row r="557" spans="1:19" ht="15">
      <c r="A557" s="186" t="s">
        <v>16</v>
      </c>
      <c r="B557" s="371"/>
      <c r="C557" s="372"/>
      <c r="D557" s="372"/>
      <c r="E557" s="373"/>
      <c r="F557" s="175">
        <v>0</v>
      </c>
      <c r="G557" s="371"/>
      <c r="H557" s="373"/>
      <c r="I557" s="173">
        <f t="shared" si="208"/>
        <v>0</v>
      </c>
      <c r="J557" s="168"/>
      <c r="K557" s="188" t="s">
        <v>16</v>
      </c>
      <c r="L557" s="371"/>
      <c r="M557" s="372"/>
      <c r="N557" s="372"/>
      <c r="O557" s="373"/>
      <c r="P557" s="175">
        <v>0</v>
      </c>
      <c r="Q557" s="371"/>
      <c r="R557" s="378"/>
      <c r="S557" s="177">
        <f t="shared" si="209"/>
        <v>0</v>
      </c>
    </row>
    <row r="558" spans="1:19" ht="15">
      <c r="A558" s="178" t="s">
        <v>15</v>
      </c>
      <c r="B558" s="371"/>
      <c r="C558" s="372"/>
      <c r="D558" s="372"/>
      <c r="E558" s="373"/>
      <c r="F558" s="179">
        <v>0</v>
      </c>
      <c r="G558" s="371"/>
      <c r="H558" s="373"/>
      <c r="I558" s="181">
        <f t="shared" si="208"/>
        <v>0</v>
      </c>
      <c r="J558" s="168"/>
      <c r="K558" s="182" t="s">
        <v>15</v>
      </c>
      <c r="L558" s="371"/>
      <c r="M558" s="372"/>
      <c r="N558" s="372"/>
      <c r="O558" s="373"/>
      <c r="P558" s="183">
        <v>0</v>
      </c>
      <c r="Q558" s="371"/>
      <c r="R558" s="378"/>
      <c r="S558" s="185">
        <f t="shared" si="209"/>
        <v>0</v>
      </c>
    </row>
    <row r="559" spans="1:19" ht="15">
      <c r="A559" s="186" t="s">
        <v>58</v>
      </c>
      <c r="B559" s="371"/>
      <c r="C559" s="372"/>
      <c r="D559" s="372"/>
      <c r="E559" s="373"/>
      <c r="F559" s="175">
        <v>0</v>
      </c>
      <c r="G559" s="371"/>
      <c r="H559" s="373"/>
      <c r="I559" s="173">
        <f t="shared" si="208"/>
        <v>0</v>
      </c>
      <c r="J559" s="168"/>
      <c r="K559" s="188" t="s">
        <v>58</v>
      </c>
      <c r="L559" s="371"/>
      <c r="M559" s="372"/>
      <c r="N559" s="372"/>
      <c r="O559" s="373"/>
      <c r="P559" s="175">
        <v>0</v>
      </c>
      <c r="Q559" s="371"/>
      <c r="R559" s="378"/>
      <c r="S559" s="177">
        <f t="shared" si="209"/>
        <v>0</v>
      </c>
    </row>
    <row r="560" spans="1:19" ht="15">
      <c r="A560" s="178" t="s">
        <v>12</v>
      </c>
      <c r="B560" s="371"/>
      <c r="C560" s="372"/>
      <c r="D560" s="372"/>
      <c r="E560" s="373"/>
      <c r="F560" s="179">
        <v>0.10994930547710591</v>
      </c>
      <c r="G560" s="371"/>
      <c r="H560" s="373"/>
      <c r="I560" s="181">
        <f t="shared" si="208"/>
        <v>0.10994930547710591</v>
      </c>
      <c r="J560" s="168"/>
      <c r="K560" s="182" t="s">
        <v>12</v>
      </c>
      <c r="L560" s="371"/>
      <c r="M560" s="372"/>
      <c r="N560" s="372"/>
      <c r="O560" s="373"/>
      <c r="P560" s="183">
        <v>0</v>
      </c>
      <c r="Q560" s="371"/>
      <c r="R560" s="378"/>
      <c r="S560" s="185">
        <f t="shared" si="209"/>
        <v>0</v>
      </c>
    </row>
    <row r="561" spans="1:19" ht="15">
      <c r="A561" s="186" t="s">
        <v>59</v>
      </c>
      <c r="B561" s="371"/>
      <c r="C561" s="372"/>
      <c r="D561" s="372"/>
      <c r="E561" s="373"/>
      <c r="F561" s="175">
        <v>1.2422676809386008</v>
      </c>
      <c r="G561" s="371"/>
      <c r="H561" s="373"/>
      <c r="I561" s="173">
        <f t="shared" si="208"/>
        <v>1.2422676809386008</v>
      </c>
      <c r="J561" s="168"/>
      <c r="K561" s="188" t="s">
        <v>59</v>
      </c>
      <c r="L561" s="371"/>
      <c r="M561" s="372"/>
      <c r="N561" s="372"/>
      <c r="O561" s="373"/>
      <c r="P561" s="175">
        <v>0</v>
      </c>
      <c r="Q561" s="371"/>
      <c r="R561" s="378"/>
      <c r="S561" s="177">
        <f t="shared" si="209"/>
        <v>0</v>
      </c>
    </row>
    <row r="562" spans="1:19" ht="15">
      <c r="A562" s="178" t="s">
        <v>17</v>
      </c>
      <c r="B562" s="371"/>
      <c r="C562" s="372"/>
      <c r="D562" s="372"/>
      <c r="E562" s="373"/>
      <c r="F562" s="179">
        <v>0</v>
      </c>
      <c r="G562" s="371"/>
      <c r="H562" s="373"/>
      <c r="I562" s="181">
        <f t="shared" si="208"/>
        <v>0</v>
      </c>
      <c r="J562" s="168"/>
      <c r="K562" s="182" t="s">
        <v>17</v>
      </c>
      <c r="L562" s="371"/>
      <c r="M562" s="372"/>
      <c r="N562" s="372"/>
      <c r="O562" s="373"/>
      <c r="P562" s="183">
        <v>0</v>
      </c>
      <c r="Q562" s="371"/>
      <c r="R562" s="378"/>
      <c r="S562" s="185">
        <f t="shared" si="209"/>
        <v>0</v>
      </c>
    </row>
    <row r="563" spans="1:19" ht="15">
      <c r="A563" s="186" t="s">
        <v>139</v>
      </c>
      <c r="B563" s="371"/>
      <c r="C563" s="372"/>
      <c r="D563" s="372"/>
      <c r="E563" s="373"/>
      <c r="F563" s="175">
        <v>0</v>
      </c>
      <c r="G563" s="371"/>
      <c r="H563" s="373"/>
      <c r="I563" s="173">
        <f t="shared" si="208"/>
        <v>0</v>
      </c>
      <c r="J563" s="168"/>
      <c r="K563" s="188" t="s">
        <v>139</v>
      </c>
      <c r="L563" s="371"/>
      <c r="M563" s="372"/>
      <c r="N563" s="372"/>
      <c r="O563" s="373"/>
      <c r="P563" s="175">
        <v>0</v>
      </c>
      <c r="Q563" s="371"/>
      <c r="R563" s="378"/>
      <c r="S563" s="177">
        <f t="shared" si="209"/>
        <v>0</v>
      </c>
    </row>
    <row r="564" spans="1:19" ht="15">
      <c r="A564" s="178" t="s">
        <v>25</v>
      </c>
      <c r="B564" s="371"/>
      <c r="C564" s="372"/>
      <c r="D564" s="372"/>
      <c r="E564" s="373"/>
      <c r="F564" s="179">
        <v>0</v>
      </c>
      <c r="G564" s="371"/>
      <c r="H564" s="373"/>
      <c r="I564" s="181">
        <f t="shared" si="208"/>
        <v>0</v>
      </c>
      <c r="J564" s="168"/>
      <c r="K564" s="182" t="s">
        <v>25</v>
      </c>
      <c r="L564" s="371"/>
      <c r="M564" s="372"/>
      <c r="N564" s="372"/>
      <c r="O564" s="373"/>
      <c r="P564" s="183">
        <v>0</v>
      </c>
      <c r="Q564" s="371"/>
      <c r="R564" s="378"/>
      <c r="S564" s="185">
        <f t="shared" si="209"/>
        <v>0</v>
      </c>
    </row>
    <row r="565" spans="1:19" ht="15">
      <c r="A565" s="186" t="s">
        <v>24</v>
      </c>
      <c r="B565" s="371"/>
      <c r="C565" s="372"/>
      <c r="D565" s="372"/>
      <c r="E565" s="373"/>
      <c r="F565" s="175">
        <v>0</v>
      </c>
      <c r="G565" s="371"/>
      <c r="H565" s="373"/>
      <c r="I565" s="173">
        <f t="shared" si="208"/>
        <v>0</v>
      </c>
      <c r="J565" s="168"/>
      <c r="K565" s="188" t="s">
        <v>24</v>
      </c>
      <c r="L565" s="371"/>
      <c r="M565" s="372"/>
      <c r="N565" s="372"/>
      <c r="O565" s="373"/>
      <c r="P565" s="175">
        <v>0</v>
      </c>
      <c r="Q565" s="371"/>
      <c r="R565" s="378"/>
      <c r="S565" s="177">
        <f t="shared" si="209"/>
        <v>0</v>
      </c>
    </row>
    <row r="566" spans="1:19" ht="15">
      <c r="A566" s="178" t="s">
        <v>60</v>
      </c>
      <c r="B566" s="371"/>
      <c r="C566" s="372"/>
      <c r="D566" s="372"/>
      <c r="E566" s="373"/>
      <c r="F566" s="179">
        <v>0</v>
      </c>
      <c r="G566" s="371"/>
      <c r="H566" s="373"/>
      <c r="I566" s="181">
        <f t="shared" si="208"/>
        <v>0</v>
      </c>
      <c r="J566" s="168"/>
      <c r="K566" s="182" t="s">
        <v>60</v>
      </c>
      <c r="L566" s="371"/>
      <c r="M566" s="372"/>
      <c r="N566" s="372"/>
      <c r="O566" s="373"/>
      <c r="P566" s="183">
        <v>0</v>
      </c>
      <c r="Q566" s="371"/>
      <c r="R566" s="378"/>
      <c r="S566" s="185">
        <f t="shared" si="209"/>
        <v>0</v>
      </c>
    </row>
    <row r="567" spans="1:19" ht="15">
      <c r="A567" s="186" t="s">
        <v>22</v>
      </c>
      <c r="B567" s="371"/>
      <c r="C567" s="372"/>
      <c r="D567" s="372"/>
      <c r="E567" s="373"/>
      <c r="F567" s="175">
        <v>0</v>
      </c>
      <c r="G567" s="371"/>
      <c r="H567" s="373"/>
      <c r="I567" s="173">
        <f t="shared" si="208"/>
        <v>0</v>
      </c>
      <c r="J567" s="168"/>
      <c r="K567" s="188" t="s">
        <v>22</v>
      </c>
      <c r="L567" s="371"/>
      <c r="M567" s="372"/>
      <c r="N567" s="372"/>
      <c r="O567" s="373"/>
      <c r="P567" s="175">
        <v>0</v>
      </c>
      <c r="Q567" s="371"/>
      <c r="R567" s="378"/>
      <c r="S567" s="177">
        <f t="shared" si="209"/>
        <v>0</v>
      </c>
    </row>
    <row r="568" spans="1:19" ht="15">
      <c r="A568" s="178" t="s">
        <v>21</v>
      </c>
      <c r="B568" s="371"/>
      <c r="C568" s="372"/>
      <c r="D568" s="372"/>
      <c r="E568" s="373"/>
      <c r="F568" s="179">
        <v>0</v>
      </c>
      <c r="G568" s="371"/>
      <c r="H568" s="373"/>
      <c r="I568" s="181">
        <f t="shared" si="208"/>
        <v>0</v>
      </c>
      <c r="J568" s="168"/>
      <c r="K568" s="182" t="s">
        <v>21</v>
      </c>
      <c r="L568" s="371"/>
      <c r="M568" s="372"/>
      <c r="N568" s="372"/>
      <c r="O568" s="373"/>
      <c r="P568" s="183">
        <v>0</v>
      </c>
      <c r="Q568" s="371"/>
      <c r="R568" s="378"/>
      <c r="S568" s="185">
        <f t="shared" si="209"/>
        <v>0</v>
      </c>
    </row>
    <row r="569" spans="1:19" ht="15">
      <c r="A569" s="189" t="s">
        <v>64</v>
      </c>
      <c r="B569" s="371"/>
      <c r="C569" s="372"/>
      <c r="D569" s="372"/>
      <c r="E569" s="373"/>
      <c r="F569" s="175">
        <v>0</v>
      </c>
      <c r="G569" s="371"/>
      <c r="H569" s="373"/>
      <c r="I569" s="173">
        <f t="shared" si="208"/>
        <v>0</v>
      </c>
      <c r="J569" s="168"/>
      <c r="K569" s="190" t="s">
        <v>64</v>
      </c>
      <c r="L569" s="371"/>
      <c r="M569" s="372"/>
      <c r="N569" s="372"/>
      <c r="O569" s="373"/>
      <c r="P569" s="175">
        <v>0</v>
      </c>
      <c r="Q569" s="371"/>
      <c r="R569" s="378"/>
      <c r="S569" s="177">
        <f t="shared" si="209"/>
        <v>0</v>
      </c>
    </row>
    <row r="570" spans="1:19">
      <c r="A570" s="191" t="s">
        <v>23</v>
      </c>
      <c r="B570" s="371"/>
      <c r="C570" s="372"/>
      <c r="D570" s="372"/>
      <c r="E570" s="373"/>
      <c r="F570" s="192">
        <v>0</v>
      </c>
      <c r="G570" s="371"/>
      <c r="H570" s="373"/>
      <c r="I570" s="194">
        <f t="shared" si="208"/>
        <v>0</v>
      </c>
      <c r="J570" s="168"/>
      <c r="K570" s="195" t="s">
        <v>23</v>
      </c>
      <c r="L570" s="371"/>
      <c r="M570" s="372"/>
      <c r="N570" s="372"/>
      <c r="O570" s="373"/>
      <c r="P570" s="196">
        <v>0</v>
      </c>
      <c r="Q570" s="371"/>
      <c r="R570" s="378"/>
      <c r="S570" s="198">
        <f t="shared" si="209"/>
        <v>0</v>
      </c>
    </row>
    <row r="571" spans="1:19">
      <c r="A571" s="199" t="s">
        <v>19</v>
      </c>
      <c r="B571" s="371"/>
      <c r="C571" s="372"/>
      <c r="D571" s="372"/>
      <c r="E571" s="373"/>
      <c r="F571" s="200">
        <v>0</v>
      </c>
      <c r="G571" s="371"/>
      <c r="H571" s="373"/>
      <c r="I571" s="202">
        <f t="shared" si="208"/>
        <v>0</v>
      </c>
      <c r="J571" s="168"/>
      <c r="K571" s="203" t="s">
        <v>19</v>
      </c>
      <c r="L571" s="371"/>
      <c r="M571" s="372"/>
      <c r="N571" s="372"/>
      <c r="O571" s="373"/>
      <c r="P571" s="200">
        <v>0</v>
      </c>
      <c r="Q571" s="371"/>
      <c r="R571" s="378"/>
      <c r="S571" s="205">
        <f t="shared" si="209"/>
        <v>0</v>
      </c>
    </row>
    <row r="572" spans="1:19">
      <c r="A572" s="191" t="s">
        <v>20</v>
      </c>
      <c r="B572" s="371"/>
      <c r="C572" s="372"/>
      <c r="D572" s="372"/>
      <c r="E572" s="373"/>
      <c r="F572" s="192">
        <v>0</v>
      </c>
      <c r="G572" s="371"/>
      <c r="H572" s="373"/>
      <c r="I572" s="194">
        <f t="shared" si="208"/>
        <v>0</v>
      </c>
      <c r="J572" s="168"/>
      <c r="K572" s="195" t="s">
        <v>20</v>
      </c>
      <c r="L572" s="371"/>
      <c r="M572" s="372"/>
      <c r="N572" s="372"/>
      <c r="O572" s="373"/>
      <c r="P572" s="196">
        <v>0</v>
      </c>
      <c r="Q572" s="371"/>
      <c r="R572" s="378"/>
      <c r="S572" s="198">
        <f t="shared" si="209"/>
        <v>0</v>
      </c>
    </row>
    <row r="573" spans="1:19" ht="15" thickBot="1">
      <c r="A573" s="206" t="s">
        <v>11</v>
      </c>
      <c r="B573" s="374"/>
      <c r="C573" s="375"/>
      <c r="D573" s="375"/>
      <c r="E573" s="376"/>
      <c r="F573" s="207">
        <v>0</v>
      </c>
      <c r="G573" s="374"/>
      <c r="H573" s="376"/>
      <c r="I573" s="209">
        <f t="shared" si="208"/>
        <v>0</v>
      </c>
      <c r="J573" s="168"/>
      <c r="K573" s="210" t="s">
        <v>11</v>
      </c>
      <c r="L573" s="374"/>
      <c r="M573" s="375"/>
      <c r="N573" s="375"/>
      <c r="O573" s="376"/>
      <c r="P573" s="207">
        <v>0</v>
      </c>
      <c r="Q573" s="374"/>
      <c r="R573" s="379"/>
      <c r="S573" s="212">
        <f t="shared" si="209"/>
        <v>0</v>
      </c>
    </row>
    <row r="574" spans="1:19" ht="15">
      <c r="A574" s="213" t="s">
        <v>26</v>
      </c>
      <c r="B574" s="214">
        <f>SUM(B553:B569)</f>
        <v>0</v>
      </c>
      <c r="C574" s="214">
        <f t="shared" ref="C574:I574" si="210">SUM(C553:C569)</f>
        <v>0</v>
      </c>
      <c r="D574" s="214">
        <f t="shared" si="210"/>
        <v>0</v>
      </c>
      <c r="E574" s="214">
        <f t="shared" si="210"/>
        <v>0</v>
      </c>
      <c r="F574" s="214">
        <f t="shared" si="210"/>
        <v>1.3522169864157068</v>
      </c>
      <c r="G574" s="214">
        <f t="shared" si="210"/>
        <v>0</v>
      </c>
      <c r="H574" s="216">
        <f t="shared" si="210"/>
        <v>0</v>
      </c>
      <c r="I574" s="173">
        <f t="shared" si="210"/>
        <v>1.3522169864157068</v>
      </c>
      <c r="J574" s="168"/>
      <c r="K574" s="215" t="s">
        <v>26</v>
      </c>
      <c r="L574" s="214">
        <f>SUM(L553:L569)</f>
        <v>0</v>
      </c>
      <c r="M574" s="214">
        <f t="shared" ref="M574:S574" si="211">SUM(M553:M569)</f>
        <v>0</v>
      </c>
      <c r="N574" s="214">
        <f t="shared" si="211"/>
        <v>0</v>
      </c>
      <c r="O574" s="214">
        <f t="shared" si="211"/>
        <v>0</v>
      </c>
      <c r="P574" s="214">
        <f t="shared" si="211"/>
        <v>0</v>
      </c>
      <c r="Q574" s="214">
        <f t="shared" si="211"/>
        <v>0</v>
      </c>
      <c r="R574" s="216">
        <f t="shared" si="211"/>
        <v>0</v>
      </c>
      <c r="S574" s="217">
        <f t="shared" si="211"/>
        <v>0</v>
      </c>
    </row>
    <row r="575" spans="1:19" ht="15" thickBot="1">
      <c r="A575" s="30" t="s">
        <v>88</v>
      </c>
      <c r="B575" s="47">
        <f>IF($I574=0,"-",B574/$I574)</f>
        <v>0</v>
      </c>
      <c r="C575" s="47">
        <f t="shared" ref="C575:H575" si="212">IF($I574=0,"-",C574/$I574)</f>
        <v>0</v>
      </c>
      <c r="D575" s="47">
        <f t="shared" si="212"/>
        <v>0</v>
      </c>
      <c r="E575" s="47">
        <f t="shared" si="212"/>
        <v>0</v>
      </c>
      <c r="F575" s="47">
        <f t="shared" si="212"/>
        <v>1</v>
      </c>
      <c r="G575" s="47">
        <f t="shared" si="212"/>
        <v>0</v>
      </c>
      <c r="H575" s="70">
        <f t="shared" si="212"/>
        <v>0</v>
      </c>
      <c r="I575" s="48">
        <f>SUM(B575:H575)</f>
        <v>1</v>
      </c>
      <c r="J575" s="23"/>
      <c r="K575" s="81" t="s">
        <v>88</v>
      </c>
      <c r="L575" s="98" t="str">
        <f t="shared" ref="L575:R575" si="213">IF($S574=0,"-",L574/$S574)</f>
        <v>-</v>
      </c>
      <c r="M575" s="98" t="str">
        <f t="shared" si="213"/>
        <v>-</v>
      </c>
      <c r="N575" s="98" t="str">
        <f t="shared" si="213"/>
        <v>-</v>
      </c>
      <c r="O575" s="98" t="str">
        <f t="shared" si="213"/>
        <v>-</v>
      </c>
      <c r="P575" s="98" t="str">
        <f t="shared" si="213"/>
        <v>-</v>
      </c>
      <c r="Q575" s="98" t="str">
        <f t="shared" si="213"/>
        <v>-</v>
      </c>
      <c r="R575" s="99" t="str">
        <f t="shared" si="213"/>
        <v>-</v>
      </c>
      <c r="S575" s="100">
        <f>SUM(L575:R575)</f>
        <v>0</v>
      </c>
    </row>
    <row r="576" spans="1:19" ht="15" thickBot="1">
      <c r="A576" s="247"/>
      <c r="B576" s="247"/>
      <c r="C576" s="247"/>
      <c r="D576" s="247"/>
      <c r="E576" s="247"/>
      <c r="F576" s="247"/>
      <c r="G576" s="247"/>
      <c r="H576" s="247"/>
      <c r="I576" s="247"/>
      <c r="K576" s="247"/>
      <c r="L576" s="247"/>
      <c r="M576" s="247"/>
      <c r="N576" s="247"/>
      <c r="O576" s="247"/>
      <c r="P576" s="247"/>
      <c r="Q576" s="247"/>
      <c r="R576" s="247"/>
      <c r="S576" s="247"/>
    </row>
    <row r="577" spans="1:19" ht="28.5">
      <c r="A577" s="380" t="s">
        <v>49</v>
      </c>
      <c r="B577" s="164" t="s">
        <v>0</v>
      </c>
      <c r="C577" s="164" t="s">
        <v>1</v>
      </c>
      <c r="D577" s="164" t="s">
        <v>2</v>
      </c>
      <c r="E577" s="164" t="s">
        <v>3</v>
      </c>
      <c r="F577" s="164" t="s">
        <v>27</v>
      </c>
      <c r="G577" s="164" t="s">
        <v>4</v>
      </c>
      <c r="H577" s="164" t="s">
        <v>5</v>
      </c>
      <c r="I577" s="165" t="s">
        <v>6</v>
      </c>
      <c r="K577" s="382" t="s">
        <v>49</v>
      </c>
      <c r="L577" s="166" t="s">
        <v>0</v>
      </c>
      <c r="M577" s="166" t="s">
        <v>1</v>
      </c>
      <c r="N577" s="166" t="s">
        <v>2</v>
      </c>
      <c r="O577" s="166" t="s">
        <v>3</v>
      </c>
      <c r="P577" s="166" t="s">
        <v>27</v>
      </c>
      <c r="Q577" s="166" t="s">
        <v>4</v>
      </c>
      <c r="R577" s="166" t="s">
        <v>5</v>
      </c>
      <c r="S577" s="167" t="s">
        <v>6</v>
      </c>
    </row>
    <row r="578" spans="1:19" ht="15">
      <c r="A578" s="381" t="s">
        <v>49</v>
      </c>
      <c r="B578" s="318" t="s">
        <v>69</v>
      </c>
      <c r="C578" s="319"/>
      <c r="D578" s="319"/>
      <c r="E578" s="319"/>
      <c r="F578" s="319"/>
      <c r="G578" s="319"/>
      <c r="H578" s="319"/>
      <c r="I578" s="320"/>
      <c r="K578" s="383" t="s">
        <v>49</v>
      </c>
      <c r="L578" s="321" t="s">
        <v>69</v>
      </c>
      <c r="M578" s="322"/>
      <c r="N578" s="322"/>
      <c r="O578" s="322"/>
      <c r="P578" s="322"/>
      <c r="Q578" s="322"/>
      <c r="R578" s="322"/>
      <c r="S578" s="323"/>
    </row>
    <row r="579" spans="1:19" ht="15">
      <c r="A579" s="170" t="s">
        <v>7</v>
      </c>
      <c r="B579" s="171">
        <v>0</v>
      </c>
      <c r="C579" s="171">
        <v>0</v>
      </c>
      <c r="D579" s="171">
        <v>0</v>
      </c>
      <c r="E579" s="171">
        <v>0</v>
      </c>
      <c r="F579" s="361"/>
      <c r="G579" s="171">
        <v>0</v>
      </c>
      <c r="H579" s="172">
        <v>0</v>
      </c>
      <c r="I579" s="173">
        <f>SUM(B579:H579)</f>
        <v>0</v>
      </c>
      <c r="J579" s="168"/>
      <c r="K579" s="222" t="s">
        <v>7</v>
      </c>
      <c r="L579" s="171">
        <v>0</v>
      </c>
      <c r="M579" s="171">
        <v>0</v>
      </c>
      <c r="N579" s="171">
        <v>0</v>
      </c>
      <c r="O579" s="171">
        <v>0</v>
      </c>
      <c r="P579" s="171">
        <v>0.27802122246512351</v>
      </c>
      <c r="Q579" s="171">
        <v>0</v>
      </c>
      <c r="R579" s="223">
        <v>0</v>
      </c>
      <c r="S579" s="224">
        <f>SUM(L579:R579)</f>
        <v>0.27802122246512351</v>
      </c>
    </row>
    <row r="580" spans="1:19" ht="15">
      <c r="A580" s="178" t="s">
        <v>8</v>
      </c>
      <c r="B580" s="179">
        <v>0</v>
      </c>
      <c r="C580" s="179">
        <v>0</v>
      </c>
      <c r="D580" s="179">
        <v>0</v>
      </c>
      <c r="E580" s="179">
        <v>0</v>
      </c>
      <c r="F580" s="362"/>
      <c r="G580" s="179">
        <v>0</v>
      </c>
      <c r="H580" s="180">
        <v>0</v>
      </c>
      <c r="I580" s="181">
        <f t="shared" ref="I580:I599" si="214">SUM(B580:H580)</f>
        <v>0</v>
      </c>
      <c r="J580" s="168"/>
      <c r="K580" s="182" t="s">
        <v>8</v>
      </c>
      <c r="L580" s="183">
        <v>0</v>
      </c>
      <c r="M580" s="183">
        <v>0</v>
      </c>
      <c r="N580" s="183">
        <v>0</v>
      </c>
      <c r="O580" s="183">
        <v>0</v>
      </c>
      <c r="P580" s="183">
        <v>0</v>
      </c>
      <c r="Q580" s="183">
        <v>0</v>
      </c>
      <c r="R580" s="184">
        <v>0</v>
      </c>
      <c r="S580" s="185">
        <f t="shared" ref="S580:S599" si="215">SUM(L580:R580)</f>
        <v>0</v>
      </c>
    </row>
    <row r="581" spans="1:19" ht="15">
      <c r="A581" s="186" t="s">
        <v>10</v>
      </c>
      <c r="B581" s="175">
        <v>0</v>
      </c>
      <c r="C581" s="175">
        <v>0</v>
      </c>
      <c r="D581" s="175">
        <v>0</v>
      </c>
      <c r="E581" s="175">
        <v>0</v>
      </c>
      <c r="F581" s="362"/>
      <c r="G581" s="175">
        <v>0</v>
      </c>
      <c r="H581" s="187">
        <v>0</v>
      </c>
      <c r="I581" s="173">
        <f t="shared" si="214"/>
        <v>0</v>
      </c>
      <c r="J581" s="168"/>
      <c r="K581" s="188" t="s">
        <v>10</v>
      </c>
      <c r="L581" s="175">
        <v>0</v>
      </c>
      <c r="M581" s="175">
        <v>0</v>
      </c>
      <c r="N581" s="175">
        <v>0</v>
      </c>
      <c r="O581" s="175">
        <v>0</v>
      </c>
      <c r="P581" s="175">
        <v>0</v>
      </c>
      <c r="Q581" s="175">
        <v>0</v>
      </c>
      <c r="R581" s="176">
        <v>0</v>
      </c>
      <c r="S581" s="177">
        <f t="shared" si="215"/>
        <v>0</v>
      </c>
    </row>
    <row r="582" spans="1:19" ht="15">
      <c r="A582" s="178" t="s">
        <v>56</v>
      </c>
      <c r="B582" s="179">
        <v>0</v>
      </c>
      <c r="C582" s="179">
        <v>0</v>
      </c>
      <c r="D582" s="179">
        <v>0</v>
      </c>
      <c r="E582" s="179">
        <v>0</v>
      </c>
      <c r="F582" s="362"/>
      <c r="G582" s="179">
        <v>0</v>
      </c>
      <c r="H582" s="180">
        <v>0</v>
      </c>
      <c r="I582" s="181">
        <f t="shared" si="214"/>
        <v>0</v>
      </c>
      <c r="J582" s="168"/>
      <c r="K582" s="182" t="s">
        <v>56</v>
      </c>
      <c r="L582" s="183">
        <v>0</v>
      </c>
      <c r="M582" s="183">
        <v>0</v>
      </c>
      <c r="N582" s="183">
        <v>0</v>
      </c>
      <c r="O582" s="183">
        <v>0</v>
      </c>
      <c r="P582" s="183">
        <v>0</v>
      </c>
      <c r="Q582" s="183">
        <v>0</v>
      </c>
      <c r="R582" s="184">
        <v>0</v>
      </c>
      <c r="S582" s="185">
        <f t="shared" si="215"/>
        <v>0</v>
      </c>
    </row>
    <row r="583" spans="1:19" ht="15">
      <c r="A583" s="186" t="s">
        <v>16</v>
      </c>
      <c r="B583" s="175">
        <v>67.435849526308104</v>
      </c>
      <c r="C583" s="175">
        <v>8.1681537197981715</v>
      </c>
      <c r="D583" s="175">
        <v>1.7612329903634925</v>
      </c>
      <c r="E583" s="175">
        <v>3.9280496642134004</v>
      </c>
      <c r="F583" s="362"/>
      <c r="G583" s="175">
        <v>0</v>
      </c>
      <c r="H583" s="187">
        <v>0</v>
      </c>
      <c r="I583" s="173">
        <f t="shared" si="214"/>
        <v>81.293285900683173</v>
      </c>
      <c r="J583" s="168"/>
      <c r="K583" s="188" t="s">
        <v>16</v>
      </c>
      <c r="L583" s="175">
        <v>67.435849526308104</v>
      </c>
      <c r="M583" s="175">
        <v>8.1681537197981715</v>
      </c>
      <c r="N583" s="175">
        <v>1.7612329903634925</v>
      </c>
      <c r="O583" s="175">
        <v>3.9280496642134004</v>
      </c>
      <c r="P583" s="175">
        <v>0</v>
      </c>
      <c r="Q583" s="175">
        <v>0</v>
      </c>
      <c r="R583" s="176">
        <v>0</v>
      </c>
      <c r="S583" s="177">
        <f t="shared" si="215"/>
        <v>81.293285900683173</v>
      </c>
    </row>
    <row r="584" spans="1:19" ht="15">
      <c r="A584" s="178" t="s">
        <v>15</v>
      </c>
      <c r="B584" s="179">
        <v>1708.7069380114333</v>
      </c>
      <c r="C584" s="179">
        <v>25.93107149216803</v>
      </c>
      <c r="D584" s="179">
        <v>30.660835337556904</v>
      </c>
      <c r="E584" s="179">
        <v>0</v>
      </c>
      <c r="F584" s="362"/>
      <c r="G584" s="179">
        <v>0</v>
      </c>
      <c r="H584" s="180">
        <v>0</v>
      </c>
      <c r="I584" s="181">
        <f t="shared" si="214"/>
        <v>1765.2988448411581</v>
      </c>
      <c r="J584" s="168"/>
      <c r="K584" s="182" t="s">
        <v>15</v>
      </c>
      <c r="L584" s="183">
        <v>1708.7069380114333</v>
      </c>
      <c r="M584" s="183">
        <v>25.93107149216803</v>
      </c>
      <c r="N584" s="183">
        <v>30.660835337556904</v>
      </c>
      <c r="O584" s="183">
        <v>0</v>
      </c>
      <c r="P584" s="183">
        <v>0</v>
      </c>
      <c r="Q584" s="183">
        <v>0</v>
      </c>
      <c r="R584" s="184">
        <v>0</v>
      </c>
      <c r="S584" s="185">
        <f t="shared" si="215"/>
        <v>1765.2988448411581</v>
      </c>
    </row>
    <row r="585" spans="1:19" ht="15">
      <c r="A585" s="186" t="s">
        <v>58</v>
      </c>
      <c r="B585" s="175">
        <v>0</v>
      </c>
      <c r="C585" s="175">
        <v>0</v>
      </c>
      <c r="D585" s="175">
        <v>0.50875871403258788</v>
      </c>
      <c r="E585" s="175">
        <v>237.32813309988666</v>
      </c>
      <c r="F585" s="362"/>
      <c r="G585" s="175">
        <v>0</v>
      </c>
      <c r="H585" s="187">
        <v>0</v>
      </c>
      <c r="I585" s="173">
        <f t="shared" si="214"/>
        <v>237.83689181391924</v>
      </c>
      <c r="J585" s="168"/>
      <c r="K585" s="188" t="s">
        <v>58</v>
      </c>
      <c r="L585" s="175">
        <v>0</v>
      </c>
      <c r="M585" s="175">
        <v>0</v>
      </c>
      <c r="N585" s="175">
        <v>0.50875871403258788</v>
      </c>
      <c r="O585" s="175">
        <v>237.32813309988666</v>
      </c>
      <c r="P585" s="175">
        <v>2230.6946772656056</v>
      </c>
      <c r="Q585" s="175">
        <v>0</v>
      </c>
      <c r="R585" s="176">
        <v>0</v>
      </c>
      <c r="S585" s="177">
        <f t="shared" si="215"/>
        <v>2468.5315690795251</v>
      </c>
    </row>
    <row r="586" spans="1:19" ht="15">
      <c r="A586" s="178" t="s">
        <v>12</v>
      </c>
      <c r="B586" s="179">
        <v>0</v>
      </c>
      <c r="C586" s="179">
        <v>0</v>
      </c>
      <c r="D586" s="179">
        <v>4.7879486899768425E-2</v>
      </c>
      <c r="E586" s="179">
        <v>1.3998769309547565</v>
      </c>
      <c r="F586" s="362"/>
      <c r="G586" s="179">
        <v>0</v>
      </c>
      <c r="H586" s="180">
        <v>0</v>
      </c>
      <c r="I586" s="181">
        <f t="shared" si="214"/>
        <v>1.447756417854525</v>
      </c>
      <c r="J586" s="168"/>
      <c r="K586" s="182" t="s">
        <v>12</v>
      </c>
      <c r="L586" s="183">
        <v>0</v>
      </c>
      <c r="M586" s="183">
        <v>0</v>
      </c>
      <c r="N586" s="183">
        <v>4.7879486899768425E-2</v>
      </c>
      <c r="O586" s="183">
        <v>1.3998769309547565</v>
      </c>
      <c r="P586" s="183">
        <v>154.0583465967598</v>
      </c>
      <c r="Q586" s="183">
        <v>0</v>
      </c>
      <c r="R586" s="184">
        <v>0</v>
      </c>
      <c r="S586" s="185">
        <f t="shared" si="215"/>
        <v>155.50610301461433</v>
      </c>
    </row>
    <row r="587" spans="1:19" ht="15">
      <c r="A587" s="186" t="s">
        <v>59</v>
      </c>
      <c r="B587" s="175">
        <v>0</v>
      </c>
      <c r="C587" s="175">
        <v>0</v>
      </c>
      <c r="D587" s="175">
        <v>0</v>
      </c>
      <c r="E587" s="175">
        <v>0</v>
      </c>
      <c r="F587" s="362"/>
      <c r="G587" s="175">
        <v>0</v>
      </c>
      <c r="H587" s="187">
        <v>0</v>
      </c>
      <c r="I587" s="173">
        <f t="shared" si="214"/>
        <v>0</v>
      </c>
      <c r="J587" s="168"/>
      <c r="K587" s="188" t="s">
        <v>59</v>
      </c>
      <c r="L587" s="175">
        <v>0</v>
      </c>
      <c r="M587" s="175">
        <v>0</v>
      </c>
      <c r="N587" s="175">
        <v>0</v>
      </c>
      <c r="O587" s="175">
        <v>0</v>
      </c>
      <c r="P587" s="175">
        <v>1.2422676809386008</v>
      </c>
      <c r="Q587" s="175">
        <v>0</v>
      </c>
      <c r="R587" s="176">
        <v>0</v>
      </c>
      <c r="S587" s="177">
        <f t="shared" si="215"/>
        <v>1.2422676809386008</v>
      </c>
    </row>
    <row r="588" spans="1:19" ht="15">
      <c r="A588" s="178" t="s">
        <v>17</v>
      </c>
      <c r="B588" s="179">
        <v>31.279076429242373</v>
      </c>
      <c r="C588" s="179">
        <v>0.16947925416332951</v>
      </c>
      <c r="D588" s="179">
        <v>3.9698280891972404</v>
      </c>
      <c r="E588" s="179">
        <v>0.54115633129065688</v>
      </c>
      <c r="F588" s="362"/>
      <c r="G588" s="179">
        <v>0</v>
      </c>
      <c r="H588" s="180">
        <v>0</v>
      </c>
      <c r="I588" s="181">
        <f t="shared" si="214"/>
        <v>35.959540103893602</v>
      </c>
      <c r="J588" s="168"/>
      <c r="K588" s="182" t="s">
        <v>17</v>
      </c>
      <c r="L588" s="183">
        <v>31.279076429242373</v>
      </c>
      <c r="M588" s="183">
        <v>0.16947925416332951</v>
      </c>
      <c r="N588" s="183">
        <v>3.9698280891972404</v>
      </c>
      <c r="O588" s="183">
        <v>0.54115633129065688</v>
      </c>
      <c r="P588" s="183">
        <v>185.75427138699999</v>
      </c>
      <c r="Q588" s="183">
        <v>0</v>
      </c>
      <c r="R588" s="184">
        <v>0</v>
      </c>
      <c r="S588" s="185">
        <f t="shared" si="215"/>
        <v>221.71381149089359</v>
      </c>
    </row>
    <row r="589" spans="1:19" ht="15">
      <c r="A589" s="186" t="s">
        <v>139</v>
      </c>
      <c r="B589" s="175">
        <v>4981.8367302665047</v>
      </c>
      <c r="C589" s="175">
        <v>785.0716266929154</v>
      </c>
      <c r="D589" s="175">
        <v>153.11345928938681</v>
      </c>
      <c r="E589" s="175">
        <v>120.56451243580072</v>
      </c>
      <c r="F589" s="362"/>
      <c r="G589" s="175">
        <v>0</v>
      </c>
      <c r="H589" s="187">
        <v>0</v>
      </c>
      <c r="I589" s="173">
        <f t="shared" si="214"/>
        <v>6040.5863286846079</v>
      </c>
      <c r="J589" s="168"/>
      <c r="K589" s="188" t="s">
        <v>139</v>
      </c>
      <c r="L589" s="175">
        <v>4981.8367302665047</v>
      </c>
      <c r="M589" s="175">
        <v>785.0716266929154</v>
      </c>
      <c r="N589" s="175">
        <v>153.11345928938681</v>
      </c>
      <c r="O589" s="175">
        <v>120.56451243580072</v>
      </c>
      <c r="P589" s="175">
        <v>0</v>
      </c>
      <c r="Q589" s="175">
        <v>0</v>
      </c>
      <c r="R589" s="176">
        <v>0</v>
      </c>
      <c r="S589" s="177">
        <f t="shared" si="215"/>
        <v>6040.5863286846079</v>
      </c>
    </row>
    <row r="590" spans="1:19" ht="15">
      <c r="A590" s="178" t="s">
        <v>25</v>
      </c>
      <c r="B590" s="179">
        <v>2662.986539992798</v>
      </c>
      <c r="C590" s="179">
        <v>0</v>
      </c>
      <c r="D590" s="179">
        <v>5873.2955699669874</v>
      </c>
      <c r="E590" s="179">
        <v>1294.2594613350318</v>
      </c>
      <c r="F590" s="362"/>
      <c r="G590" s="179">
        <v>4023.8729998642066</v>
      </c>
      <c r="H590" s="180">
        <v>1.0475471229084141</v>
      </c>
      <c r="I590" s="181">
        <f t="shared" si="214"/>
        <v>13855.462118281934</v>
      </c>
      <c r="J590" s="168"/>
      <c r="K590" s="182" t="s">
        <v>25</v>
      </c>
      <c r="L590" s="183">
        <v>2662.986539992798</v>
      </c>
      <c r="M590" s="183">
        <v>0</v>
      </c>
      <c r="N590" s="183">
        <v>5873.2955699669874</v>
      </c>
      <c r="O590" s="183">
        <v>1294.2594613350318</v>
      </c>
      <c r="P590" s="183">
        <v>2299.3526681508902</v>
      </c>
      <c r="Q590" s="183">
        <v>4023.8729998642066</v>
      </c>
      <c r="R590" s="184">
        <v>1.0475471229084141</v>
      </c>
      <c r="S590" s="185">
        <f t="shared" si="215"/>
        <v>16154.814786432824</v>
      </c>
    </row>
    <row r="591" spans="1:19" ht="15">
      <c r="A591" s="186" t="s">
        <v>24</v>
      </c>
      <c r="B591" s="175">
        <v>9790.3942407263767</v>
      </c>
      <c r="C591" s="175">
        <v>62.069352349221631</v>
      </c>
      <c r="D591" s="175">
        <v>0</v>
      </c>
      <c r="E591" s="175">
        <v>0</v>
      </c>
      <c r="F591" s="362"/>
      <c r="G591" s="175">
        <v>0</v>
      </c>
      <c r="H591" s="187">
        <v>0</v>
      </c>
      <c r="I591" s="173">
        <f t="shared" si="214"/>
        <v>9852.4635930755976</v>
      </c>
      <c r="J591" s="168"/>
      <c r="K591" s="188" t="s">
        <v>24</v>
      </c>
      <c r="L591" s="175">
        <v>9790.3942407263767</v>
      </c>
      <c r="M591" s="175">
        <v>62.069352349221631</v>
      </c>
      <c r="N591" s="175">
        <v>0</v>
      </c>
      <c r="O591" s="175">
        <v>0</v>
      </c>
      <c r="P591" s="175">
        <v>0</v>
      </c>
      <c r="Q591" s="175">
        <v>0</v>
      </c>
      <c r="R591" s="176">
        <v>0</v>
      </c>
      <c r="S591" s="177">
        <f t="shared" si="215"/>
        <v>9852.4635930755976</v>
      </c>
    </row>
    <row r="592" spans="1:19" ht="15">
      <c r="A592" s="178" t="s">
        <v>60</v>
      </c>
      <c r="B592" s="179">
        <v>20.817182918608207</v>
      </c>
      <c r="C592" s="179">
        <v>0</v>
      </c>
      <c r="D592" s="179">
        <v>3.700682101590588</v>
      </c>
      <c r="E592" s="179">
        <v>0</v>
      </c>
      <c r="F592" s="362"/>
      <c r="G592" s="179">
        <v>0</v>
      </c>
      <c r="H592" s="180">
        <v>0</v>
      </c>
      <c r="I592" s="181">
        <f t="shared" si="214"/>
        <v>24.517865020198794</v>
      </c>
      <c r="J592" s="168"/>
      <c r="K592" s="182" t="s">
        <v>60</v>
      </c>
      <c r="L592" s="183">
        <v>20.817182918608207</v>
      </c>
      <c r="M592" s="183">
        <v>0</v>
      </c>
      <c r="N592" s="183">
        <v>3.700682101590588</v>
      </c>
      <c r="O592" s="183">
        <v>0</v>
      </c>
      <c r="P592" s="183">
        <v>0</v>
      </c>
      <c r="Q592" s="183">
        <v>0</v>
      </c>
      <c r="R592" s="184">
        <v>0</v>
      </c>
      <c r="S592" s="185">
        <f t="shared" si="215"/>
        <v>24.517865020198794</v>
      </c>
    </row>
    <row r="593" spans="1:85" ht="15">
      <c r="A593" s="186" t="s">
        <v>22</v>
      </c>
      <c r="B593" s="175">
        <v>398.48187222270889</v>
      </c>
      <c r="C593" s="175">
        <v>0</v>
      </c>
      <c r="D593" s="175">
        <v>24.578050336035339</v>
      </c>
      <c r="E593" s="175">
        <v>0</v>
      </c>
      <c r="F593" s="362"/>
      <c r="G593" s="175">
        <v>0</v>
      </c>
      <c r="H593" s="187">
        <v>0</v>
      </c>
      <c r="I593" s="173">
        <f t="shared" si="214"/>
        <v>423.05992255874423</v>
      </c>
      <c r="J593" s="168"/>
      <c r="K593" s="188" t="s">
        <v>22</v>
      </c>
      <c r="L593" s="175">
        <v>398.48187222270889</v>
      </c>
      <c r="M593" s="175">
        <v>0</v>
      </c>
      <c r="N593" s="175">
        <v>24.578050336035339</v>
      </c>
      <c r="O593" s="175">
        <v>0</v>
      </c>
      <c r="P593" s="175">
        <v>137.67480645315371</v>
      </c>
      <c r="Q593" s="175">
        <v>0</v>
      </c>
      <c r="R593" s="176">
        <v>0</v>
      </c>
      <c r="S593" s="177">
        <f t="shared" si="215"/>
        <v>560.73472901189791</v>
      </c>
    </row>
    <row r="594" spans="1:85" ht="15">
      <c r="A594" s="178" t="s">
        <v>21</v>
      </c>
      <c r="B594" s="179">
        <v>0</v>
      </c>
      <c r="C594" s="179">
        <v>0</v>
      </c>
      <c r="D594" s="179">
        <v>0</v>
      </c>
      <c r="E594" s="179">
        <v>0</v>
      </c>
      <c r="F594" s="362"/>
      <c r="G594" s="179">
        <v>0</v>
      </c>
      <c r="H594" s="180">
        <v>0</v>
      </c>
      <c r="I594" s="181">
        <f t="shared" si="214"/>
        <v>0</v>
      </c>
      <c r="J594" s="168"/>
      <c r="K594" s="182" t="s">
        <v>21</v>
      </c>
      <c r="L594" s="183">
        <v>0</v>
      </c>
      <c r="M594" s="183">
        <v>0</v>
      </c>
      <c r="N594" s="183">
        <v>0</v>
      </c>
      <c r="O594" s="183">
        <v>0</v>
      </c>
      <c r="P594" s="183">
        <v>0</v>
      </c>
      <c r="Q594" s="183">
        <v>0</v>
      </c>
      <c r="R594" s="184">
        <v>0</v>
      </c>
      <c r="S594" s="185">
        <f t="shared" si="215"/>
        <v>0</v>
      </c>
    </row>
    <row r="595" spans="1:85" ht="15">
      <c r="A595" s="189" t="s">
        <v>64</v>
      </c>
      <c r="B595" s="175">
        <v>252.27781492873348</v>
      </c>
      <c r="C595" s="175">
        <v>0</v>
      </c>
      <c r="D595" s="175">
        <v>0</v>
      </c>
      <c r="E595" s="175">
        <v>0</v>
      </c>
      <c r="F595" s="362"/>
      <c r="G595" s="175">
        <v>0</v>
      </c>
      <c r="H595" s="187">
        <v>0</v>
      </c>
      <c r="I595" s="173">
        <f t="shared" si="214"/>
        <v>252.27781492873348</v>
      </c>
      <c r="J595" s="168"/>
      <c r="K595" s="190" t="s">
        <v>64</v>
      </c>
      <c r="L595" s="175">
        <v>252.27781492873348</v>
      </c>
      <c r="M595" s="175">
        <v>0</v>
      </c>
      <c r="N595" s="175">
        <v>0</v>
      </c>
      <c r="O595" s="175">
        <v>0</v>
      </c>
      <c r="P595" s="175">
        <v>0</v>
      </c>
      <c r="Q595" s="175">
        <v>0</v>
      </c>
      <c r="R595" s="176">
        <v>0</v>
      </c>
      <c r="S595" s="177">
        <f t="shared" si="215"/>
        <v>252.27781492873348</v>
      </c>
    </row>
    <row r="596" spans="1:85">
      <c r="A596" s="191" t="s">
        <v>23</v>
      </c>
      <c r="B596" s="192">
        <v>252.27781492873348</v>
      </c>
      <c r="C596" s="192">
        <v>0</v>
      </c>
      <c r="D596" s="192">
        <v>0</v>
      </c>
      <c r="E596" s="192">
        <v>0</v>
      </c>
      <c r="F596" s="362"/>
      <c r="G596" s="192">
        <v>0</v>
      </c>
      <c r="H596" s="193">
        <v>0</v>
      </c>
      <c r="I596" s="194">
        <f t="shared" si="214"/>
        <v>252.27781492873348</v>
      </c>
      <c r="J596" s="168"/>
      <c r="K596" s="195" t="s">
        <v>23</v>
      </c>
      <c r="L596" s="196">
        <v>252.27781492873348</v>
      </c>
      <c r="M596" s="196">
        <v>0</v>
      </c>
      <c r="N596" s="196">
        <v>0</v>
      </c>
      <c r="O596" s="196">
        <v>0</v>
      </c>
      <c r="P596" s="196">
        <v>0</v>
      </c>
      <c r="Q596" s="196">
        <v>0</v>
      </c>
      <c r="R596" s="197">
        <v>0</v>
      </c>
      <c r="S596" s="198">
        <f t="shared" si="215"/>
        <v>252.27781492873348</v>
      </c>
    </row>
    <row r="597" spans="1:85">
      <c r="A597" s="199" t="s">
        <v>19</v>
      </c>
      <c r="B597" s="200">
        <v>0</v>
      </c>
      <c r="C597" s="200">
        <v>0</v>
      </c>
      <c r="D597" s="200">
        <v>0</v>
      </c>
      <c r="E597" s="200">
        <v>0</v>
      </c>
      <c r="F597" s="362"/>
      <c r="G597" s="200">
        <v>0</v>
      </c>
      <c r="H597" s="201">
        <v>0</v>
      </c>
      <c r="I597" s="202">
        <f t="shared" si="214"/>
        <v>0</v>
      </c>
      <c r="J597" s="168"/>
      <c r="K597" s="203" t="s">
        <v>19</v>
      </c>
      <c r="L597" s="200">
        <v>0</v>
      </c>
      <c r="M597" s="200">
        <v>0</v>
      </c>
      <c r="N597" s="200">
        <v>0</v>
      </c>
      <c r="O597" s="200">
        <v>0</v>
      </c>
      <c r="P597" s="200">
        <v>0</v>
      </c>
      <c r="Q597" s="200">
        <v>0</v>
      </c>
      <c r="R597" s="204">
        <v>0</v>
      </c>
      <c r="S597" s="205">
        <f t="shared" si="215"/>
        <v>0</v>
      </c>
    </row>
    <row r="598" spans="1:85">
      <c r="A598" s="191" t="s">
        <v>20</v>
      </c>
      <c r="B598" s="192">
        <v>0</v>
      </c>
      <c r="C598" s="192">
        <v>0</v>
      </c>
      <c r="D598" s="192">
        <v>0</v>
      </c>
      <c r="E598" s="192">
        <v>0</v>
      </c>
      <c r="F598" s="362"/>
      <c r="G598" s="192">
        <v>0</v>
      </c>
      <c r="H598" s="193">
        <v>0</v>
      </c>
      <c r="I598" s="194">
        <f t="shared" si="214"/>
        <v>0</v>
      </c>
      <c r="J598" s="168"/>
      <c r="K598" s="195" t="s">
        <v>20</v>
      </c>
      <c r="L598" s="196">
        <v>0</v>
      </c>
      <c r="M598" s="196">
        <v>0</v>
      </c>
      <c r="N598" s="196">
        <v>0</v>
      </c>
      <c r="O598" s="196">
        <v>0</v>
      </c>
      <c r="P598" s="196">
        <v>0</v>
      </c>
      <c r="Q598" s="196">
        <v>0</v>
      </c>
      <c r="R598" s="197">
        <v>0</v>
      </c>
      <c r="S598" s="198">
        <f t="shared" si="215"/>
        <v>0</v>
      </c>
    </row>
    <row r="599" spans="1:85" ht="15" thickBot="1">
      <c r="A599" s="206" t="s">
        <v>11</v>
      </c>
      <c r="B599" s="207">
        <v>0</v>
      </c>
      <c r="C599" s="207">
        <v>0</v>
      </c>
      <c r="D599" s="207">
        <v>0</v>
      </c>
      <c r="E599" s="207">
        <v>0</v>
      </c>
      <c r="F599" s="363"/>
      <c r="G599" s="207">
        <v>0</v>
      </c>
      <c r="H599" s="208">
        <v>0</v>
      </c>
      <c r="I599" s="209">
        <f t="shared" si="214"/>
        <v>0</v>
      </c>
      <c r="J599" s="168"/>
      <c r="K599" s="210" t="s">
        <v>11</v>
      </c>
      <c r="L599" s="207">
        <v>0</v>
      </c>
      <c r="M599" s="207">
        <v>0</v>
      </c>
      <c r="N599" s="207">
        <v>0</v>
      </c>
      <c r="O599" s="207">
        <v>0</v>
      </c>
      <c r="P599" s="207">
        <v>0</v>
      </c>
      <c r="Q599" s="207">
        <v>0</v>
      </c>
      <c r="R599" s="211">
        <v>0</v>
      </c>
      <c r="S599" s="212">
        <f t="shared" si="215"/>
        <v>0</v>
      </c>
    </row>
    <row r="600" spans="1:85" ht="15">
      <c r="A600" s="213" t="s">
        <v>26</v>
      </c>
      <c r="B600" s="214">
        <f>SUM(B579:B595)</f>
        <v>19914.216245022712</v>
      </c>
      <c r="C600" s="214">
        <f t="shared" ref="C600:I600" si="216">SUM(C579:C595)</f>
        <v>881.40968350826654</v>
      </c>
      <c r="D600" s="214">
        <f t="shared" si="216"/>
        <v>6091.63629631205</v>
      </c>
      <c r="E600" s="214">
        <f t="shared" si="216"/>
        <v>1658.0211897971781</v>
      </c>
      <c r="F600" s="214">
        <f t="shared" si="216"/>
        <v>0</v>
      </c>
      <c r="G600" s="214">
        <f t="shared" si="216"/>
        <v>4023.8729998642066</v>
      </c>
      <c r="H600" s="216">
        <f t="shared" si="216"/>
        <v>1.0475471229084141</v>
      </c>
      <c r="I600" s="173">
        <f t="shared" si="216"/>
        <v>32570.203961627325</v>
      </c>
      <c r="J600" s="168"/>
      <c r="K600" s="215" t="s">
        <v>26</v>
      </c>
      <c r="L600" s="214">
        <f>SUM(L579:L595)</f>
        <v>19914.216245022712</v>
      </c>
      <c r="M600" s="214">
        <f t="shared" ref="M600:S600" si="217">SUM(M579:M595)</f>
        <v>881.40968350826654</v>
      </c>
      <c r="N600" s="214">
        <f t="shared" si="217"/>
        <v>6091.63629631205</v>
      </c>
      <c r="O600" s="214">
        <f t="shared" si="217"/>
        <v>1658.0211897971781</v>
      </c>
      <c r="P600" s="214">
        <f t="shared" si="217"/>
        <v>5009.0550587568132</v>
      </c>
      <c r="Q600" s="214">
        <f t="shared" si="217"/>
        <v>4023.8729998642066</v>
      </c>
      <c r="R600" s="216">
        <f t="shared" si="217"/>
        <v>1.0475471229084141</v>
      </c>
      <c r="S600" s="217">
        <f t="shared" si="217"/>
        <v>37579.259020384139</v>
      </c>
    </row>
    <row r="601" spans="1:85" s="23" customFormat="1" ht="15" thickBot="1">
      <c r="A601" s="59" t="s">
        <v>88</v>
      </c>
      <c r="B601" s="47">
        <f>IF($I600=0,"-",B600/$I600)</f>
        <v>0.61142436407474454</v>
      </c>
      <c r="C601" s="47">
        <f t="shared" ref="C601:H601" si="218">IF($I600=0,"-",C600/$I600)</f>
        <v>2.706184107863438E-2</v>
      </c>
      <c r="D601" s="47">
        <f t="shared" si="218"/>
        <v>0.18703095330593963</v>
      </c>
      <c r="E601" s="47">
        <f t="shared" si="218"/>
        <v>5.0906073285588889E-2</v>
      </c>
      <c r="F601" s="47">
        <f t="shared" si="218"/>
        <v>0</v>
      </c>
      <c r="G601" s="47">
        <f t="shared" si="218"/>
        <v>0.12354460551137302</v>
      </c>
      <c r="H601" s="70">
        <f t="shared" si="218"/>
        <v>3.2162743719461648E-5</v>
      </c>
      <c r="I601" s="48">
        <f>SUM(B601:H601)</f>
        <v>1</v>
      </c>
      <c r="K601" s="81" t="s">
        <v>88</v>
      </c>
      <c r="L601" s="98">
        <f t="shared" ref="L601:R601" si="219">IF($S600=0,"-",L600/$S600)</f>
        <v>0.52992572935567017</v>
      </c>
      <c r="M601" s="98">
        <f t="shared" si="219"/>
        <v>2.3454685017343289E-2</v>
      </c>
      <c r="N601" s="98">
        <f t="shared" si="219"/>
        <v>0.16210102208262703</v>
      </c>
      <c r="O601" s="98">
        <f t="shared" si="219"/>
        <v>4.4120646149457515E-2</v>
      </c>
      <c r="P601" s="98">
        <f t="shared" si="219"/>
        <v>0.13329307680174718</v>
      </c>
      <c r="Q601" s="98">
        <f t="shared" si="219"/>
        <v>0.10707696492050402</v>
      </c>
      <c r="R601" s="99">
        <f t="shared" si="219"/>
        <v>2.7875672650708533E-5</v>
      </c>
      <c r="S601" s="100">
        <f>SUM(L601:R601)</f>
        <v>0.99999999999999989</v>
      </c>
      <c r="BA601" s="218"/>
      <c r="BR601" s="218"/>
    </row>
    <row r="602" spans="1:85" ht="15" thickBot="1">
      <c r="A602" s="247"/>
      <c r="B602" s="247"/>
      <c r="C602" s="247"/>
      <c r="D602" s="247"/>
      <c r="E602" s="247"/>
      <c r="F602" s="247"/>
      <c r="G602" s="247"/>
      <c r="H602" s="247"/>
      <c r="I602" s="247"/>
      <c r="K602" s="247"/>
      <c r="L602" s="247"/>
      <c r="M602" s="247"/>
      <c r="N602" s="247"/>
      <c r="O602" s="247"/>
      <c r="P602" s="247"/>
      <c r="Q602" s="247"/>
      <c r="R602" s="247"/>
      <c r="S602" s="247"/>
      <c r="U602" s="254"/>
      <c r="AA602" s="255"/>
      <c r="AC602" s="255"/>
      <c r="AD602" s="255"/>
      <c r="AE602" s="255"/>
      <c r="AF602" s="255"/>
      <c r="AG602" s="255"/>
      <c r="AH602" s="255"/>
      <c r="AI602" s="256"/>
      <c r="AJ602" s="256"/>
      <c r="AK602" s="256"/>
      <c r="AL602" s="256"/>
      <c r="AM602" s="256"/>
      <c r="AN602" s="256"/>
      <c r="AO602" s="256"/>
      <c r="AP602" s="256"/>
    </row>
    <row r="603" spans="1:85" ht="28.5">
      <c r="A603" s="380" t="s">
        <v>50</v>
      </c>
      <c r="B603" s="164" t="s">
        <v>0</v>
      </c>
      <c r="C603" s="164" t="s">
        <v>1</v>
      </c>
      <c r="D603" s="164" t="s">
        <v>2</v>
      </c>
      <c r="E603" s="164" t="s">
        <v>3</v>
      </c>
      <c r="F603" s="164" t="s">
        <v>27</v>
      </c>
      <c r="G603" s="164" t="s">
        <v>4</v>
      </c>
      <c r="H603" s="164" t="s">
        <v>5</v>
      </c>
      <c r="I603" s="165" t="s">
        <v>6</v>
      </c>
      <c r="K603" s="382" t="s">
        <v>50</v>
      </c>
      <c r="L603" s="166" t="s">
        <v>0</v>
      </c>
      <c r="M603" s="166" t="s">
        <v>28</v>
      </c>
      <c r="N603" s="166" t="s">
        <v>29</v>
      </c>
      <c r="O603" s="166" t="s">
        <v>3</v>
      </c>
      <c r="P603" s="166" t="s">
        <v>27</v>
      </c>
      <c r="Q603" s="166" t="s">
        <v>4</v>
      </c>
      <c r="R603" s="166" t="s">
        <v>5</v>
      </c>
      <c r="S603" s="167" t="s">
        <v>6</v>
      </c>
      <c r="U603" s="384" t="s">
        <v>50</v>
      </c>
      <c r="V603" s="220" t="s">
        <v>78</v>
      </c>
      <c r="W603" s="220" t="s">
        <v>65</v>
      </c>
      <c r="X603" s="220" t="s">
        <v>72</v>
      </c>
      <c r="Y603" s="220" t="s">
        <v>79</v>
      </c>
      <c r="Z603" s="220" t="s">
        <v>80</v>
      </c>
      <c r="AA603" s="220" t="s">
        <v>112</v>
      </c>
      <c r="AB603" s="220" t="s">
        <v>81</v>
      </c>
      <c r="AC603" s="220" t="s">
        <v>82</v>
      </c>
      <c r="AD603" s="220" t="s">
        <v>68</v>
      </c>
      <c r="AE603" s="257" t="s">
        <v>27</v>
      </c>
      <c r="AF603" s="258" t="s">
        <v>63</v>
      </c>
      <c r="AG603" s="259"/>
      <c r="AH603" s="160"/>
      <c r="AI603" s="160"/>
      <c r="AR603" s="161"/>
      <c r="BA603" s="160"/>
      <c r="BI603" s="161"/>
      <c r="BR603" s="160"/>
      <c r="BX603" s="23"/>
      <c r="CG603" s="160"/>
    </row>
    <row r="604" spans="1:85" ht="15" customHeight="1">
      <c r="A604" s="381" t="s">
        <v>50</v>
      </c>
      <c r="B604" s="318" t="s">
        <v>69</v>
      </c>
      <c r="C604" s="319"/>
      <c r="D604" s="319"/>
      <c r="E604" s="319"/>
      <c r="F604" s="319"/>
      <c r="G604" s="319"/>
      <c r="H604" s="319"/>
      <c r="I604" s="320"/>
      <c r="K604" s="383" t="s">
        <v>50</v>
      </c>
      <c r="L604" s="321" t="s">
        <v>69</v>
      </c>
      <c r="M604" s="322"/>
      <c r="N604" s="322"/>
      <c r="O604" s="322"/>
      <c r="P604" s="322"/>
      <c r="Q604" s="322"/>
      <c r="R604" s="322"/>
      <c r="S604" s="323"/>
      <c r="U604" s="385" t="s">
        <v>50</v>
      </c>
      <c r="V604" s="386" t="s">
        <v>69</v>
      </c>
      <c r="W604" s="387"/>
      <c r="X604" s="387"/>
      <c r="Y604" s="387"/>
      <c r="Z604" s="387"/>
      <c r="AA604" s="387"/>
      <c r="AB604" s="387"/>
      <c r="AC604" s="387"/>
      <c r="AD604" s="387"/>
      <c r="AE604" s="387"/>
      <c r="AF604" s="388"/>
      <c r="AG604" s="260"/>
      <c r="AH604" s="160"/>
      <c r="AI604" s="160"/>
      <c r="AR604" s="161"/>
      <c r="BA604" s="160"/>
      <c r="BI604" s="161"/>
      <c r="BR604" s="160"/>
      <c r="BX604" s="23"/>
      <c r="CG604" s="160"/>
    </row>
    <row r="605" spans="1:85" ht="15">
      <c r="A605" s="170" t="s">
        <v>7</v>
      </c>
      <c r="B605" s="171">
        <v>3.0535759428049412</v>
      </c>
      <c r="C605" s="171">
        <v>0</v>
      </c>
      <c r="D605" s="171">
        <v>0</v>
      </c>
      <c r="E605" s="171">
        <v>0</v>
      </c>
      <c r="F605" s="361"/>
      <c r="G605" s="171">
        <v>0</v>
      </c>
      <c r="H605" s="172">
        <v>0</v>
      </c>
      <c r="I605" s="173">
        <f>SUM(B605:H605)</f>
        <v>3.0535759428049412</v>
      </c>
      <c r="J605" s="168"/>
      <c r="K605" s="222" t="s">
        <v>7</v>
      </c>
      <c r="L605" s="171">
        <v>3.0535759428049412</v>
      </c>
      <c r="M605" s="171">
        <v>0</v>
      </c>
      <c r="N605" s="171">
        <v>0</v>
      </c>
      <c r="O605" s="171">
        <v>0</v>
      </c>
      <c r="P605" s="171">
        <v>0</v>
      </c>
      <c r="Q605" s="171">
        <v>0</v>
      </c>
      <c r="R605" s="223">
        <v>0</v>
      </c>
      <c r="S605" s="224">
        <f>SUM(L605:R605)</f>
        <v>3.0535759428049412</v>
      </c>
      <c r="U605" s="103" t="s">
        <v>7</v>
      </c>
      <c r="V605" s="226">
        <v>3.0535759428049412</v>
      </c>
      <c r="W605" s="226">
        <v>0</v>
      </c>
      <c r="X605" s="226">
        <v>0</v>
      </c>
      <c r="Y605" s="226">
        <v>0</v>
      </c>
      <c r="Z605" s="226">
        <v>0</v>
      </c>
      <c r="AA605" s="226">
        <v>0</v>
      </c>
      <c r="AB605" s="226">
        <v>0</v>
      </c>
      <c r="AC605" s="226">
        <v>0</v>
      </c>
      <c r="AD605" s="228">
        <v>0</v>
      </c>
      <c r="AE605" s="261">
        <f t="shared" ref="AE605:AE610" si="220">+P605</f>
        <v>0</v>
      </c>
      <c r="AF605" s="229">
        <f t="shared" ref="AF605:AF625" si="221">SUM(V605:AE605)</f>
        <v>3.0535759428049412</v>
      </c>
      <c r="AG605" s="147" t="str">
        <f>+IF(ABS(S605-AF605)&gt;0.01,S605-AF605,"")</f>
        <v/>
      </c>
      <c r="AH605" s="160"/>
      <c r="AI605" s="160"/>
      <c r="AR605" s="161"/>
      <c r="BA605" s="160"/>
      <c r="BI605" s="161"/>
      <c r="BR605" s="160"/>
      <c r="BX605" s="23"/>
      <c r="CG605" s="160"/>
    </row>
    <row r="606" spans="1:85" ht="15">
      <c r="A606" s="178" t="s">
        <v>8</v>
      </c>
      <c r="B606" s="179">
        <v>3.4192024815553448</v>
      </c>
      <c r="C606" s="179">
        <v>0</v>
      </c>
      <c r="D606" s="179">
        <v>0</v>
      </c>
      <c r="E606" s="179">
        <v>0</v>
      </c>
      <c r="F606" s="362"/>
      <c r="G606" s="179">
        <v>0</v>
      </c>
      <c r="H606" s="180">
        <v>0</v>
      </c>
      <c r="I606" s="181">
        <f t="shared" ref="I606:I625" si="222">SUM(B606:H606)</f>
        <v>3.4192024815553448</v>
      </c>
      <c r="J606" s="168"/>
      <c r="K606" s="182" t="s">
        <v>8</v>
      </c>
      <c r="L606" s="183">
        <v>3.4192024815553448</v>
      </c>
      <c r="M606" s="183">
        <v>0</v>
      </c>
      <c r="N606" s="183">
        <v>0</v>
      </c>
      <c r="O606" s="183">
        <v>0</v>
      </c>
      <c r="P606" s="183">
        <v>0</v>
      </c>
      <c r="Q606" s="183">
        <v>0</v>
      </c>
      <c r="R606" s="184">
        <v>0</v>
      </c>
      <c r="S606" s="185">
        <f t="shared" ref="S606:S625" si="223">SUM(L606:R606)</f>
        <v>3.4192024815553448</v>
      </c>
      <c r="U606" s="104" t="s">
        <v>8</v>
      </c>
      <c r="V606" s="231">
        <v>3.4192024815553448</v>
      </c>
      <c r="W606" s="231">
        <v>0</v>
      </c>
      <c r="X606" s="231">
        <v>0</v>
      </c>
      <c r="Y606" s="231">
        <v>0</v>
      </c>
      <c r="Z606" s="231">
        <v>0</v>
      </c>
      <c r="AA606" s="231">
        <v>0</v>
      </c>
      <c r="AB606" s="231">
        <v>0</v>
      </c>
      <c r="AC606" s="231">
        <v>0</v>
      </c>
      <c r="AD606" s="231">
        <v>0</v>
      </c>
      <c r="AE606" s="262">
        <f t="shared" si="220"/>
        <v>0</v>
      </c>
      <c r="AF606" s="233">
        <f t="shared" si="221"/>
        <v>3.4192024815553448</v>
      </c>
      <c r="AG606" s="147" t="str">
        <f t="shared" ref="AG606:AG626" si="224">+IF(ABS(S606-AF606)&gt;0.01,S606-AF606,"")</f>
        <v/>
      </c>
      <c r="AH606" s="160"/>
      <c r="AI606" s="160"/>
      <c r="AR606" s="161"/>
      <c r="BA606" s="160"/>
      <c r="BI606" s="161"/>
      <c r="BR606" s="160"/>
      <c r="BX606" s="23"/>
      <c r="CG606" s="160"/>
    </row>
    <row r="607" spans="1:85" ht="15">
      <c r="A607" s="186" t="s">
        <v>10</v>
      </c>
      <c r="B607" s="175">
        <v>2.6188428388979093</v>
      </c>
      <c r="C607" s="175">
        <v>0</v>
      </c>
      <c r="D607" s="175">
        <v>0</v>
      </c>
      <c r="E607" s="175">
        <v>0</v>
      </c>
      <c r="F607" s="362"/>
      <c r="G607" s="175">
        <v>0</v>
      </c>
      <c r="H607" s="187">
        <v>0</v>
      </c>
      <c r="I607" s="173">
        <f t="shared" si="222"/>
        <v>2.6188428388979093</v>
      </c>
      <c r="J607" s="168"/>
      <c r="K607" s="188" t="s">
        <v>10</v>
      </c>
      <c r="L607" s="175">
        <v>2.6188428388979093</v>
      </c>
      <c r="M607" s="175">
        <v>0</v>
      </c>
      <c r="N607" s="175">
        <v>0</v>
      </c>
      <c r="O607" s="175">
        <v>0</v>
      </c>
      <c r="P607" s="175">
        <v>0</v>
      </c>
      <c r="Q607" s="175">
        <v>0</v>
      </c>
      <c r="R607" s="176">
        <v>0</v>
      </c>
      <c r="S607" s="177">
        <f t="shared" si="223"/>
        <v>2.6188428388979093</v>
      </c>
      <c r="U607" s="287" t="s">
        <v>10</v>
      </c>
      <c r="V607" s="226">
        <v>2.6188428388979093</v>
      </c>
      <c r="W607" s="226">
        <v>0</v>
      </c>
      <c r="X607" s="226">
        <v>0</v>
      </c>
      <c r="Y607" s="226">
        <v>0</v>
      </c>
      <c r="Z607" s="226">
        <v>0</v>
      </c>
      <c r="AA607" s="226">
        <v>0</v>
      </c>
      <c r="AB607" s="226">
        <v>0</v>
      </c>
      <c r="AC607" s="226">
        <v>0</v>
      </c>
      <c r="AD607" s="228">
        <v>0</v>
      </c>
      <c r="AE607" s="261">
        <f t="shared" si="220"/>
        <v>0</v>
      </c>
      <c r="AF607" s="229">
        <f t="shared" si="221"/>
        <v>2.6188428388979093</v>
      </c>
      <c r="AG607" s="147" t="str">
        <f t="shared" si="224"/>
        <v/>
      </c>
      <c r="AH607" s="160"/>
      <c r="AI607" s="160"/>
      <c r="AR607" s="161"/>
      <c r="BA607" s="160"/>
      <c r="BI607" s="161"/>
      <c r="BR607" s="160"/>
      <c r="BX607" s="23"/>
      <c r="CG607" s="160"/>
    </row>
    <row r="608" spans="1:85" ht="15">
      <c r="A608" s="178" t="s">
        <v>56</v>
      </c>
      <c r="B608" s="179">
        <v>0</v>
      </c>
      <c r="C608" s="179">
        <v>0</v>
      </c>
      <c r="D608" s="179">
        <v>0</v>
      </c>
      <c r="E608" s="179">
        <v>0</v>
      </c>
      <c r="F608" s="362"/>
      <c r="G608" s="179">
        <v>0</v>
      </c>
      <c r="H608" s="180">
        <v>0</v>
      </c>
      <c r="I608" s="181">
        <f t="shared" si="222"/>
        <v>0</v>
      </c>
      <c r="J608" s="168"/>
      <c r="K608" s="182" t="s">
        <v>56</v>
      </c>
      <c r="L608" s="183">
        <v>0</v>
      </c>
      <c r="M608" s="183">
        <v>0</v>
      </c>
      <c r="N608" s="183">
        <v>0</v>
      </c>
      <c r="O608" s="183">
        <v>0</v>
      </c>
      <c r="P608" s="183">
        <v>0</v>
      </c>
      <c r="Q608" s="183">
        <v>0</v>
      </c>
      <c r="R608" s="184">
        <v>0</v>
      </c>
      <c r="S608" s="185">
        <f t="shared" si="223"/>
        <v>0</v>
      </c>
      <c r="U608" s="104" t="s">
        <v>56</v>
      </c>
      <c r="V608" s="231">
        <v>0</v>
      </c>
      <c r="W608" s="231">
        <v>0</v>
      </c>
      <c r="X608" s="231">
        <v>0</v>
      </c>
      <c r="Y608" s="231">
        <v>0</v>
      </c>
      <c r="Z608" s="231">
        <v>0</v>
      </c>
      <c r="AA608" s="231">
        <v>0</v>
      </c>
      <c r="AB608" s="231">
        <v>0</v>
      </c>
      <c r="AC608" s="231">
        <v>0</v>
      </c>
      <c r="AD608" s="231">
        <v>0</v>
      </c>
      <c r="AE608" s="262">
        <f t="shared" si="220"/>
        <v>0</v>
      </c>
      <c r="AF608" s="233">
        <f t="shared" si="221"/>
        <v>0</v>
      </c>
      <c r="AG608" s="147" t="str">
        <f t="shared" si="224"/>
        <v/>
      </c>
      <c r="AH608" s="160"/>
      <c r="AI608" s="160"/>
      <c r="AR608" s="161"/>
      <c r="BA608" s="160"/>
      <c r="BI608" s="161"/>
      <c r="BR608" s="160"/>
      <c r="BX608" s="23"/>
      <c r="CG608" s="160"/>
    </row>
    <row r="609" spans="1:85" ht="15">
      <c r="A609" s="186" t="s">
        <v>16</v>
      </c>
      <c r="B609" s="175">
        <v>0</v>
      </c>
      <c r="C609" s="175">
        <v>0</v>
      </c>
      <c r="D609" s="175">
        <v>0</v>
      </c>
      <c r="E609" s="175">
        <v>0</v>
      </c>
      <c r="F609" s="362"/>
      <c r="G609" s="175">
        <v>0</v>
      </c>
      <c r="H609" s="187">
        <v>0</v>
      </c>
      <c r="I609" s="173">
        <f t="shared" si="222"/>
        <v>0</v>
      </c>
      <c r="J609" s="168"/>
      <c r="K609" s="188" t="s">
        <v>16</v>
      </c>
      <c r="L609" s="175">
        <v>0</v>
      </c>
      <c r="M609" s="175">
        <v>0</v>
      </c>
      <c r="N609" s="175">
        <v>0</v>
      </c>
      <c r="O609" s="175">
        <v>0</v>
      </c>
      <c r="P609" s="175">
        <v>0</v>
      </c>
      <c r="Q609" s="175">
        <v>0</v>
      </c>
      <c r="R609" s="176">
        <v>0</v>
      </c>
      <c r="S609" s="177">
        <f t="shared" si="223"/>
        <v>0</v>
      </c>
      <c r="U609" s="287" t="s">
        <v>16</v>
      </c>
      <c r="V609" s="226">
        <v>0</v>
      </c>
      <c r="W609" s="226">
        <v>0</v>
      </c>
      <c r="X609" s="226">
        <v>0</v>
      </c>
      <c r="Y609" s="226">
        <v>0</v>
      </c>
      <c r="Z609" s="226">
        <v>0</v>
      </c>
      <c r="AA609" s="226">
        <v>0</v>
      </c>
      <c r="AB609" s="226">
        <v>0</v>
      </c>
      <c r="AC609" s="226">
        <v>0</v>
      </c>
      <c r="AD609" s="228">
        <v>0</v>
      </c>
      <c r="AE609" s="261">
        <f t="shared" si="220"/>
        <v>0</v>
      </c>
      <c r="AF609" s="229">
        <f t="shared" si="221"/>
        <v>0</v>
      </c>
      <c r="AG609" s="147" t="str">
        <f t="shared" si="224"/>
        <v/>
      </c>
      <c r="AH609" s="160"/>
      <c r="AI609" s="160"/>
      <c r="AR609" s="161"/>
      <c r="BA609" s="160"/>
      <c r="BI609" s="161"/>
      <c r="BR609" s="160"/>
      <c r="BX609" s="23"/>
      <c r="CG609" s="160"/>
    </row>
    <row r="610" spans="1:85" ht="15">
      <c r="A610" s="178" t="s">
        <v>15</v>
      </c>
      <c r="B610" s="179">
        <v>758.04656792199273</v>
      </c>
      <c r="C610" s="179">
        <v>0</v>
      </c>
      <c r="D610" s="179">
        <v>132.18202908255813</v>
      </c>
      <c r="E610" s="179">
        <v>0</v>
      </c>
      <c r="F610" s="362"/>
      <c r="G610" s="179">
        <v>0</v>
      </c>
      <c r="H610" s="180">
        <v>0</v>
      </c>
      <c r="I610" s="181">
        <f t="shared" si="222"/>
        <v>890.22859700455092</v>
      </c>
      <c r="J610" s="168"/>
      <c r="K610" s="182" t="s">
        <v>15</v>
      </c>
      <c r="L610" s="183">
        <v>758.04656792199273</v>
      </c>
      <c r="M610" s="183">
        <v>0</v>
      </c>
      <c r="N610" s="183">
        <v>132.18202908255813</v>
      </c>
      <c r="O610" s="183">
        <v>0</v>
      </c>
      <c r="P610" s="183">
        <v>0</v>
      </c>
      <c r="Q610" s="183">
        <v>0</v>
      </c>
      <c r="R610" s="184">
        <v>0</v>
      </c>
      <c r="S610" s="185">
        <f t="shared" si="223"/>
        <v>890.22859700455092</v>
      </c>
      <c r="U610" s="104" t="s">
        <v>15</v>
      </c>
      <c r="V610" s="231">
        <v>758.04656792199273</v>
      </c>
      <c r="W610" s="231">
        <v>132.18202908255813</v>
      </c>
      <c r="X610" s="231">
        <v>0</v>
      </c>
      <c r="Y610" s="231">
        <v>0</v>
      </c>
      <c r="Z610" s="231">
        <v>0</v>
      </c>
      <c r="AA610" s="231">
        <v>0</v>
      </c>
      <c r="AB610" s="231">
        <v>0</v>
      </c>
      <c r="AC610" s="231">
        <v>0</v>
      </c>
      <c r="AD610" s="231">
        <v>0</v>
      </c>
      <c r="AE610" s="262">
        <f t="shared" si="220"/>
        <v>0</v>
      </c>
      <c r="AF610" s="233">
        <f t="shared" si="221"/>
        <v>890.22859700455092</v>
      </c>
      <c r="AG610" s="147" t="str">
        <f t="shared" si="224"/>
        <v/>
      </c>
      <c r="AH610" s="160"/>
      <c r="AI610" s="160"/>
      <c r="AR610" s="161"/>
      <c r="BA610" s="160"/>
      <c r="BI610" s="161"/>
      <c r="BR610" s="160"/>
      <c r="BX610" s="23"/>
      <c r="CG610" s="160"/>
    </row>
    <row r="611" spans="1:85" ht="15">
      <c r="A611" s="186" t="s">
        <v>58</v>
      </c>
      <c r="B611" s="175">
        <v>0</v>
      </c>
      <c r="C611" s="175">
        <v>0</v>
      </c>
      <c r="D611" s="175">
        <v>0</v>
      </c>
      <c r="E611" s="175">
        <v>0</v>
      </c>
      <c r="F611" s="362"/>
      <c r="G611" s="175">
        <v>0</v>
      </c>
      <c r="H611" s="187">
        <v>0</v>
      </c>
      <c r="I611" s="173">
        <f t="shared" si="222"/>
        <v>0</v>
      </c>
      <c r="J611" s="168"/>
      <c r="K611" s="188" t="s">
        <v>58</v>
      </c>
      <c r="L611" s="175">
        <v>0</v>
      </c>
      <c r="M611" s="175">
        <v>0</v>
      </c>
      <c r="N611" s="175">
        <v>0</v>
      </c>
      <c r="O611" s="175">
        <v>0</v>
      </c>
      <c r="P611" s="175">
        <v>8455.5630320215714</v>
      </c>
      <c r="Q611" s="175">
        <v>0</v>
      </c>
      <c r="R611" s="176">
        <v>0</v>
      </c>
      <c r="S611" s="177">
        <f t="shared" si="223"/>
        <v>8455.5630320215714</v>
      </c>
      <c r="U611" s="288" t="s">
        <v>58</v>
      </c>
      <c r="V611" s="226">
        <v>0</v>
      </c>
      <c r="W611" s="226">
        <v>0</v>
      </c>
      <c r="X611" s="226">
        <v>0</v>
      </c>
      <c r="Y611" s="226">
        <v>0</v>
      </c>
      <c r="Z611" s="226">
        <v>0</v>
      </c>
      <c r="AA611" s="226">
        <v>0</v>
      </c>
      <c r="AB611" s="226">
        <v>0</v>
      </c>
      <c r="AC611" s="226">
        <v>0</v>
      </c>
      <c r="AD611" s="226">
        <v>0</v>
      </c>
      <c r="AE611" s="263">
        <f>+P611</f>
        <v>8455.5630320215714</v>
      </c>
      <c r="AF611" s="264">
        <f t="shared" si="221"/>
        <v>8455.5630320215714</v>
      </c>
      <c r="AG611" s="147" t="str">
        <f t="shared" si="224"/>
        <v/>
      </c>
      <c r="AH611" s="160"/>
      <c r="AI611" s="160"/>
      <c r="AR611" s="161"/>
      <c r="BA611" s="160"/>
      <c r="BI611" s="161"/>
      <c r="BR611" s="160"/>
      <c r="BX611" s="23"/>
      <c r="CG611" s="160"/>
    </row>
    <row r="612" spans="1:85" ht="15">
      <c r="A612" s="178" t="s">
        <v>12</v>
      </c>
      <c r="B612" s="179">
        <v>0</v>
      </c>
      <c r="C612" s="179">
        <v>0</v>
      </c>
      <c r="D612" s="179">
        <v>0</v>
      </c>
      <c r="E612" s="179">
        <v>0</v>
      </c>
      <c r="F612" s="362"/>
      <c r="G612" s="179">
        <v>0</v>
      </c>
      <c r="H612" s="180">
        <v>0</v>
      </c>
      <c r="I612" s="181">
        <f t="shared" si="222"/>
        <v>0</v>
      </c>
      <c r="J612" s="168"/>
      <c r="K612" s="182" t="s">
        <v>12</v>
      </c>
      <c r="L612" s="183">
        <v>0</v>
      </c>
      <c r="M612" s="183">
        <v>0</v>
      </c>
      <c r="N612" s="183">
        <v>0</v>
      </c>
      <c r="O612" s="183">
        <v>0</v>
      </c>
      <c r="P612" s="183">
        <v>6938.1890050049933</v>
      </c>
      <c r="Q612" s="183">
        <v>0</v>
      </c>
      <c r="R612" s="184">
        <v>0</v>
      </c>
      <c r="S612" s="185">
        <f t="shared" si="223"/>
        <v>6938.1890050049933</v>
      </c>
      <c r="U612" s="104" t="s">
        <v>12</v>
      </c>
      <c r="V612" s="231">
        <v>0</v>
      </c>
      <c r="W612" s="231">
        <v>0</v>
      </c>
      <c r="X612" s="231">
        <v>0</v>
      </c>
      <c r="Y612" s="231">
        <v>0</v>
      </c>
      <c r="Z612" s="231">
        <v>0</v>
      </c>
      <c r="AA612" s="231">
        <v>0</v>
      </c>
      <c r="AB612" s="231">
        <v>0</v>
      </c>
      <c r="AC612" s="231">
        <v>0</v>
      </c>
      <c r="AD612" s="231">
        <v>0</v>
      </c>
      <c r="AE612" s="262">
        <f t="shared" ref="AE612:AE625" si="225">+P612</f>
        <v>6938.1890050049933</v>
      </c>
      <c r="AF612" s="233">
        <f t="shared" si="221"/>
        <v>6938.1890050049933</v>
      </c>
      <c r="AG612" s="147" t="str">
        <f t="shared" si="224"/>
        <v/>
      </c>
      <c r="AH612" s="160"/>
      <c r="AI612" s="160"/>
      <c r="AR612" s="161"/>
      <c r="BA612" s="160"/>
      <c r="BI612" s="161"/>
      <c r="BR612" s="160"/>
      <c r="BX612" s="23"/>
      <c r="CG612" s="160"/>
    </row>
    <row r="613" spans="1:85" ht="15">
      <c r="A613" s="186" t="s">
        <v>59</v>
      </c>
      <c r="B613" s="175">
        <v>0</v>
      </c>
      <c r="C613" s="175">
        <v>0</v>
      </c>
      <c r="D613" s="175">
        <v>0</v>
      </c>
      <c r="E613" s="175">
        <v>0</v>
      </c>
      <c r="F613" s="362"/>
      <c r="G613" s="175">
        <v>0</v>
      </c>
      <c r="H613" s="187">
        <v>0</v>
      </c>
      <c r="I613" s="173">
        <f t="shared" si="222"/>
        <v>0</v>
      </c>
      <c r="J613" s="168"/>
      <c r="K613" s="188" t="s">
        <v>59</v>
      </c>
      <c r="L613" s="175">
        <v>0</v>
      </c>
      <c r="M613" s="175">
        <v>0</v>
      </c>
      <c r="N613" s="175">
        <v>0</v>
      </c>
      <c r="O613" s="175">
        <v>0</v>
      </c>
      <c r="P613" s="175">
        <v>0</v>
      </c>
      <c r="Q613" s="175">
        <v>0</v>
      </c>
      <c r="R613" s="176">
        <v>0</v>
      </c>
      <c r="S613" s="177">
        <f t="shared" si="223"/>
        <v>0</v>
      </c>
      <c r="U613" s="289" t="s">
        <v>59</v>
      </c>
      <c r="V613" s="226">
        <v>0</v>
      </c>
      <c r="W613" s="226">
        <v>0</v>
      </c>
      <c r="X613" s="226">
        <v>0</v>
      </c>
      <c r="Y613" s="226">
        <v>0</v>
      </c>
      <c r="Z613" s="226">
        <v>0</v>
      </c>
      <c r="AA613" s="226">
        <v>0</v>
      </c>
      <c r="AB613" s="226">
        <v>0</v>
      </c>
      <c r="AC613" s="226">
        <v>0</v>
      </c>
      <c r="AD613" s="226">
        <v>0</v>
      </c>
      <c r="AE613" s="263">
        <f t="shared" si="225"/>
        <v>0</v>
      </c>
      <c r="AF613" s="264">
        <f t="shared" si="221"/>
        <v>0</v>
      </c>
      <c r="AG613" s="147" t="str">
        <f t="shared" si="224"/>
        <v/>
      </c>
      <c r="AH613" s="160"/>
      <c r="AI613" s="160"/>
      <c r="AR613" s="161"/>
      <c r="BA613" s="160"/>
      <c r="BI613" s="161"/>
      <c r="BR613" s="160"/>
      <c r="BX613" s="23"/>
      <c r="CG613" s="160"/>
    </row>
    <row r="614" spans="1:85" ht="15">
      <c r="A614" s="178" t="s">
        <v>17</v>
      </c>
      <c r="B614" s="179">
        <v>3.620254541483404</v>
      </c>
      <c r="C614" s="179">
        <v>0</v>
      </c>
      <c r="D614" s="179">
        <v>1.6627994871758522</v>
      </c>
      <c r="E614" s="179">
        <v>0</v>
      </c>
      <c r="F614" s="362"/>
      <c r="G614" s="179">
        <v>0</v>
      </c>
      <c r="H614" s="180">
        <v>0</v>
      </c>
      <c r="I614" s="181">
        <f t="shared" si="222"/>
        <v>5.2830540286592562</v>
      </c>
      <c r="J614" s="168"/>
      <c r="K614" s="182" t="s">
        <v>17</v>
      </c>
      <c r="L614" s="183">
        <v>3.620254541483404</v>
      </c>
      <c r="M614" s="183">
        <v>0</v>
      </c>
      <c r="N614" s="183">
        <v>1.6627994871758522</v>
      </c>
      <c r="O614" s="183">
        <v>0</v>
      </c>
      <c r="P614" s="183">
        <v>0</v>
      </c>
      <c r="Q614" s="183">
        <v>0</v>
      </c>
      <c r="R614" s="184">
        <v>0</v>
      </c>
      <c r="S614" s="185">
        <f t="shared" si="223"/>
        <v>5.2830540286592562</v>
      </c>
      <c r="U614" s="104" t="s">
        <v>17</v>
      </c>
      <c r="V614" s="231">
        <v>3.620254541483404</v>
      </c>
      <c r="W614" s="231">
        <v>0</v>
      </c>
      <c r="X614" s="231">
        <v>1.6627994871758522</v>
      </c>
      <c r="Y614" s="231">
        <v>0</v>
      </c>
      <c r="Z614" s="231">
        <v>0</v>
      </c>
      <c r="AA614" s="231">
        <v>0</v>
      </c>
      <c r="AB614" s="231">
        <v>0</v>
      </c>
      <c r="AC614" s="231">
        <v>0</v>
      </c>
      <c r="AD614" s="231">
        <v>0</v>
      </c>
      <c r="AE614" s="262">
        <f t="shared" si="225"/>
        <v>0</v>
      </c>
      <c r="AF614" s="233">
        <f t="shared" si="221"/>
        <v>5.2830540286592562</v>
      </c>
      <c r="AG614" s="147" t="str">
        <f t="shared" si="224"/>
        <v/>
      </c>
      <c r="AH614" s="160"/>
      <c r="AI614" s="160"/>
      <c r="AR614" s="161"/>
      <c r="BA614" s="160"/>
      <c r="BI614" s="161"/>
      <c r="BR614" s="160"/>
      <c r="BX614" s="23"/>
      <c r="CG614" s="160"/>
    </row>
    <row r="615" spans="1:85" ht="15">
      <c r="A615" s="186" t="s">
        <v>139</v>
      </c>
      <c r="B615" s="175">
        <v>14438.972826292711</v>
      </c>
      <c r="C615" s="175">
        <v>0</v>
      </c>
      <c r="D615" s="303">
        <v>3468.8537973144489</v>
      </c>
      <c r="E615" s="175">
        <v>0</v>
      </c>
      <c r="F615" s="362"/>
      <c r="G615" s="175">
        <v>0</v>
      </c>
      <c r="H615" s="187">
        <v>0</v>
      </c>
      <c r="I615" s="173">
        <f t="shared" si="222"/>
        <v>17907.826623607161</v>
      </c>
      <c r="J615" s="168"/>
      <c r="K615" s="188" t="s">
        <v>139</v>
      </c>
      <c r="L615" s="175">
        <v>14438.972826292711</v>
      </c>
      <c r="M615" s="175">
        <v>0</v>
      </c>
      <c r="N615" s="175">
        <v>3468.8537973144489</v>
      </c>
      <c r="O615" s="175">
        <v>0</v>
      </c>
      <c r="P615" s="175">
        <v>0</v>
      </c>
      <c r="Q615" s="175">
        <v>0</v>
      </c>
      <c r="R615" s="176">
        <v>0</v>
      </c>
      <c r="S615" s="177">
        <f t="shared" si="223"/>
        <v>17907.826623607161</v>
      </c>
      <c r="U615" s="105" t="s">
        <v>139</v>
      </c>
      <c r="V615" s="226">
        <v>14438.972826292711</v>
      </c>
      <c r="W615" s="304">
        <v>3151.1337162747309</v>
      </c>
      <c r="X615" s="304">
        <v>317.72008103971814</v>
      </c>
      <c r="Y615" s="226">
        <v>0</v>
      </c>
      <c r="Z615" s="226">
        <v>0</v>
      </c>
      <c r="AA615" s="226">
        <v>0</v>
      </c>
      <c r="AB615" s="226">
        <v>0</v>
      </c>
      <c r="AC615" s="226">
        <v>0</v>
      </c>
      <c r="AD615" s="226">
        <v>0</v>
      </c>
      <c r="AE615" s="263">
        <f t="shared" si="225"/>
        <v>0</v>
      </c>
      <c r="AF615" s="264">
        <f t="shared" si="221"/>
        <v>17907.826623607161</v>
      </c>
      <c r="AG615" s="147" t="str">
        <f t="shared" si="224"/>
        <v/>
      </c>
      <c r="AH615" s="160"/>
      <c r="AI615" s="160"/>
      <c r="AR615" s="161"/>
      <c r="BA615" s="160"/>
      <c r="BI615" s="161"/>
      <c r="BR615" s="160"/>
      <c r="BX615" s="23"/>
      <c r="CG615" s="160"/>
    </row>
    <row r="616" spans="1:85" ht="15">
      <c r="A616" s="178" t="s">
        <v>25</v>
      </c>
      <c r="B616" s="179">
        <v>978.78757279783008</v>
      </c>
      <c r="C616" s="179">
        <v>0</v>
      </c>
      <c r="D616" s="179">
        <v>2338.1577185505766</v>
      </c>
      <c r="E616" s="179">
        <v>5161.1115357053795</v>
      </c>
      <c r="F616" s="362"/>
      <c r="G616" s="179">
        <v>2337.7736348067665</v>
      </c>
      <c r="H616" s="180">
        <v>0</v>
      </c>
      <c r="I616" s="181">
        <f t="shared" si="222"/>
        <v>10815.830461860553</v>
      </c>
      <c r="J616" s="168"/>
      <c r="K616" s="182" t="s">
        <v>25</v>
      </c>
      <c r="L616" s="183">
        <v>978.78757279783008</v>
      </c>
      <c r="M616" s="183">
        <v>0</v>
      </c>
      <c r="N616" s="183">
        <v>2338.1577185505766</v>
      </c>
      <c r="O616" s="183">
        <v>5161.1115357053795</v>
      </c>
      <c r="P616" s="183">
        <v>0</v>
      </c>
      <c r="Q616" s="183">
        <v>2337.7736348067665</v>
      </c>
      <c r="R616" s="184">
        <v>0</v>
      </c>
      <c r="S616" s="185">
        <f t="shared" si="223"/>
        <v>10815.830461860553</v>
      </c>
      <c r="U616" s="104" t="s">
        <v>25</v>
      </c>
      <c r="V616" s="231">
        <v>978.78757279783008</v>
      </c>
      <c r="W616" s="231">
        <v>1117.3318490214162</v>
      </c>
      <c r="X616" s="231">
        <v>1220.8258695291606</v>
      </c>
      <c r="Y616" s="231">
        <v>1572.7500227179805</v>
      </c>
      <c r="Z616" s="231">
        <v>1511.2498530449327</v>
      </c>
      <c r="AA616" s="231">
        <v>422.25104138187243</v>
      </c>
      <c r="AB616" s="231">
        <v>1467.0077035570466</v>
      </c>
      <c r="AC616" s="231">
        <v>870.76593124971964</v>
      </c>
      <c r="AD616" s="231">
        <v>1654.8606185605936</v>
      </c>
      <c r="AE616" s="262">
        <f t="shared" si="225"/>
        <v>0</v>
      </c>
      <c r="AF616" s="233">
        <f t="shared" si="221"/>
        <v>10815.830461860553</v>
      </c>
      <c r="AG616" s="147" t="str">
        <f t="shared" si="224"/>
        <v/>
      </c>
      <c r="AH616" s="160"/>
      <c r="AI616" s="160"/>
      <c r="AR616" s="161"/>
      <c r="BA616" s="160"/>
      <c r="BI616" s="161"/>
      <c r="BR616" s="160"/>
      <c r="BX616" s="23"/>
      <c r="CG616" s="160"/>
    </row>
    <row r="617" spans="1:85" ht="15">
      <c r="A617" s="186" t="s">
        <v>24</v>
      </c>
      <c r="B617" s="175">
        <v>9111.1348807887462</v>
      </c>
      <c r="C617" s="175">
        <v>0</v>
      </c>
      <c r="D617" s="175">
        <v>2286.2377600982791</v>
      </c>
      <c r="E617" s="175">
        <v>0</v>
      </c>
      <c r="F617" s="362"/>
      <c r="G617" s="175">
        <v>0</v>
      </c>
      <c r="H617" s="187">
        <v>0</v>
      </c>
      <c r="I617" s="173">
        <f t="shared" si="222"/>
        <v>11397.372640887024</v>
      </c>
      <c r="J617" s="168"/>
      <c r="K617" s="188" t="s">
        <v>24</v>
      </c>
      <c r="L617" s="175">
        <v>9111.1348807887462</v>
      </c>
      <c r="M617" s="175">
        <v>0</v>
      </c>
      <c r="N617" s="175">
        <v>2286.2377600982791</v>
      </c>
      <c r="O617" s="175">
        <v>0</v>
      </c>
      <c r="P617" s="175">
        <v>0</v>
      </c>
      <c r="Q617" s="175">
        <v>0</v>
      </c>
      <c r="R617" s="176">
        <v>0</v>
      </c>
      <c r="S617" s="177">
        <f t="shared" si="223"/>
        <v>11397.372640887024</v>
      </c>
      <c r="U617" s="289" t="s">
        <v>24</v>
      </c>
      <c r="V617" s="226">
        <v>9111.1348807887462</v>
      </c>
      <c r="W617" s="226">
        <v>2286.2377600982791</v>
      </c>
      <c r="X617" s="226">
        <v>0</v>
      </c>
      <c r="Y617" s="226">
        <v>0</v>
      </c>
      <c r="Z617" s="226">
        <v>0</v>
      </c>
      <c r="AA617" s="226">
        <v>0</v>
      </c>
      <c r="AB617" s="226">
        <v>0</v>
      </c>
      <c r="AC617" s="226">
        <v>0</v>
      </c>
      <c r="AD617" s="226">
        <v>0</v>
      </c>
      <c r="AE617" s="263">
        <f t="shared" si="225"/>
        <v>0</v>
      </c>
      <c r="AF617" s="264">
        <f t="shared" si="221"/>
        <v>11397.372640887024</v>
      </c>
      <c r="AG617" s="147" t="str">
        <f t="shared" si="224"/>
        <v/>
      </c>
      <c r="AH617" s="160"/>
      <c r="AI617" s="160"/>
      <c r="AR617" s="161"/>
      <c r="BA617" s="160"/>
      <c r="BI617" s="161"/>
      <c r="BR617" s="160"/>
      <c r="BX617" s="23"/>
      <c r="CG617" s="160"/>
    </row>
    <row r="618" spans="1:85" ht="15">
      <c r="A618" s="178" t="s">
        <v>60</v>
      </c>
      <c r="B618" s="179">
        <v>627.22917844791448</v>
      </c>
      <c r="C618" s="179">
        <v>0</v>
      </c>
      <c r="D618" s="179">
        <v>3.8107251481056377</v>
      </c>
      <c r="E618" s="179">
        <v>0</v>
      </c>
      <c r="F618" s="362"/>
      <c r="G618" s="179">
        <v>0</v>
      </c>
      <c r="H618" s="180">
        <v>0</v>
      </c>
      <c r="I618" s="181">
        <f t="shared" si="222"/>
        <v>631.03990359602017</v>
      </c>
      <c r="J618" s="168"/>
      <c r="K618" s="182" t="s">
        <v>60</v>
      </c>
      <c r="L618" s="183">
        <v>627.22917844791448</v>
      </c>
      <c r="M618" s="183">
        <v>0</v>
      </c>
      <c r="N618" s="183">
        <v>3.8107251481056377</v>
      </c>
      <c r="O618" s="183">
        <v>0</v>
      </c>
      <c r="P618" s="183">
        <v>0</v>
      </c>
      <c r="Q618" s="183">
        <v>0</v>
      </c>
      <c r="R618" s="184">
        <v>0</v>
      </c>
      <c r="S618" s="185">
        <f t="shared" si="223"/>
        <v>631.03990359602017</v>
      </c>
      <c r="U618" s="104" t="s">
        <v>60</v>
      </c>
      <c r="V618" s="231">
        <v>627.22917844791448</v>
      </c>
      <c r="W618" s="231">
        <v>3.6125904591817743</v>
      </c>
      <c r="X618" s="231">
        <v>0.19813468892386318</v>
      </c>
      <c r="Y618" s="231">
        <v>0</v>
      </c>
      <c r="Z618" s="231">
        <v>0</v>
      </c>
      <c r="AA618" s="231">
        <v>0</v>
      </c>
      <c r="AB618" s="231">
        <v>0</v>
      </c>
      <c r="AC618" s="231">
        <v>0</v>
      </c>
      <c r="AD618" s="231">
        <v>0</v>
      </c>
      <c r="AE618" s="262">
        <f t="shared" si="225"/>
        <v>0</v>
      </c>
      <c r="AF618" s="233">
        <f t="shared" si="221"/>
        <v>631.03990359602017</v>
      </c>
      <c r="AG618" s="147" t="str">
        <f t="shared" si="224"/>
        <v/>
      </c>
      <c r="AH618" s="160"/>
      <c r="AI618" s="160"/>
      <c r="AR618" s="161"/>
      <c r="BA618" s="160"/>
      <c r="BI618" s="161"/>
      <c r="BR618" s="160"/>
      <c r="BX618" s="23"/>
      <c r="CG618" s="160"/>
    </row>
    <row r="619" spans="1:85" ht="15">
      <c r="A619" s="186" t="s">
        <v>22</v>
      </c>
      <c r="B619" s="175">
        <v>244.67478454517425</v>
      </c>
      <c r="C619" s="175">
        <v>0</v>
      </c>
      <c r="D619" s="175">
        <v>63.81010935511798</v>
      </c>
      <c r="E619" s="175">
        <v>0</v>
      </c>
      <c r="F619" s="362"/>
      <c r="G619" s="175">
        <v>0</v>
      </c>
      <c r="H619" s="187">
        <v>0</v>
      </c>
      <c r="I619" s="173">
        <f t="shared" si="222"/>
        <v>308.48489390029221</v>
      </c>
      <c r="J619" s="168"/>
      <c r="K619" s="188" t="s">
        <v>22</v>
      </c>
      <c r="L619" s="175">
        <v>244.67478454517425</v>
      </c>
      <c r="M619" s="175">
        <v>0</v>
      </c>
      <c r="N619" s="175">
        <v>63.81010935511798</v>
      </c>
      <c r="O619" s="175">
        <v>0</v>
      </c>
      <c r="P619" s="175">
        <v>759.95469761460413</v>
      </c>
      <c r="Q619" s="175">
        <v>0</v>
      </c>
      <c r="R619" s="176">
        <v>0</v>
      </c>
      <c r="S619" s="177">
        <f t="shared" si="223"/>
        <v>1068.4395915148964</v>
      </c>
      <c r="U619" s="289" t="s">
        <v>22</v>
      </c>
      <c r="V619" s="226">
        <v>244.67478454517425</v>
      </c>
      <c r="W619" s="226">
        <v>63.81010935511798</v>
      </c>
      <c r="X619" s="226">
        <v>0</v>
      </c>
      <c r="Y619" s="226">
        <v>0</v>
      </c>
      <c r="Z619" s="226">
        <v>0</v>
      </c>
      <c r="AA619" s="226">
        <v>0</v>
      </c>
      <c r="AB619" s="226">
        <v>0</v>
      </c>
      <c r="AC619" s="226">
        <v>0</v>
      </c>
      <c r="AD619" s="226">
        <v>0</v>
      </c>
      <c r="AE619" s="263">
        <f t="shared" si="225"/>
        <v>759.95469761460413</v>
      </c>
      <c r="AF619" s="264">
        <f t="shared" si="221"/>
        <v>1068.4395915148964</v>
      </c>
      <c r="AG619" s="147" t="str">
        <f t="shared" si="224"/>
        <v/>
      </c>
      <c r="AH619" s="160"/>
      <c r="AI619" s="160"/>
      <c r="AR619" s="161"/>
      <c r="BA619" s="160"/>
      <c r="BI619" s="161"/>
      <c r="BR619" s="160"/>
      <c r="BX619" s="23"/>
      <c r="CG619" s="160"/>
    </row>
    <row r="620" spans="1:85" ht="15">
      <c r="A620" s="178" t="s">
        <v>21</v>
      </c>
      <c r="B620" s="179">
        <v>0</v>
      </c>
      <c r="C620" s="179">
        <v>0</v>
      </c>
      <c r="D620" s="179">
        <v>0</v>
      </c>
      <c r="E620" s="179">
        <v>0</v>
      </c>
      <c r="F620" s="362"/>
      <c r="G620" s="179">
        <v>0</v>
      </c>
      <c r="H620" s="180">
        <v>0</v>
      </c>
      <c r="I620" s="181">
        <f t="shared" si="222"/>
        <v>0</v>
      </c>
      <c r="J620" s="168"/>
      <c r="K620" s="182" t="s">
        <v>21</v>
      </c>
      <c r="L620" s="183">
        <v>0</v>
      </c>
      <c r="M620" s="183">
        <v>0</v>
      </c>
      <c r="N620" s="183">
        <v>0</v>
      </c>
      <c r="O620" s="183">
        <v>0</v>
      </c>
      <c r="P620" s="183">
        <v>0</v>
      </c>
      <c r="Q620" s="183">
        <v>0</v>
      </c>
      <c r="R620" s="184">
        <v>0</v>
      </c>
      <c r="S620" s="185">
        <f t="shared" si="223"/>
        <v>0</v>
      </c>
      <c r="U620" s="104" t="s">
        <v>21</v>
      </c>
      <c r="V620" s="231">
        <v>0</v>
      </c>
      <c r="W620" s="231">
        <v>0</v>
      </c>
      <c r="X620" s="231">
        <v>0</v>
      </c>
      <c r="Y620" s="231">
        <v>0</v>
      </c>
      <c r="Z620" s="231">
        <v>0</v>
      </c>
      <c r="AA620" s="231">
        <v>0</v>
      </c>
      <c r="AB620" s="231">
        <v>0</v>
      </c>
      <c r="AC620" s="231">
        <v>0</v>
      </c>
      <c r="AD620" s="231">
        <v>0</v>
      </c>
      <c r="AE620" s="262">
        <f t="shared" si="225"/>
        <v>0</v>
      </c>
      <c r="AF620" s="233">
        <f t="shared" si="221"/>
        <v>0</v>
      </c>
      <c r="AG620" s="147" t="str">
        <f t="shared" si="224"/>
        <v/>
      </c>
      <c r="AH620" s="160"/>
      <c r="AI620" s="160"/>
      <c r="AR620" s="161"/>
      <c r="BA620" s="160"/>
      <c r="BI620" s="161"/>
      <c r="BR620" s="160"/>
      <c r="BX620" s="23"/>
      <c r="CG620" s="160"/>
    </row>
    <row r="621" spans="1:85" ht="15">
      <c r="A621" s="189" t="s">
        <v>64</v>
      </c>
      <c r="B621" s="175">
        <v>219.3557735345529</v>
      </c>
      <c r="C621" s="175">
        <v>0</v>
      </c>
      <c r="D621" s="175">
        <v>77.294410251353284</v>
      </c>
      <c r="E621" s="175">
        <v>0</v>
      </c>
      <c r="F621" s="362"/>
      <c r="G621" s="175">
        <v>0</v>
      </c>
      <c r="H621" s="187">
        <v>0</v>
      </c>
      <c r="I621" s="173">
        <f t="shared" si="222"/>
        <v>296.65018378590617</v>
      </c>
      <c r="J621" s="168"/>
      <c r="K621" s="190" t="s">
        <v>64</v>
      </c>
      <c r="L621" s="175">
        <v>219.3557735345529</v>
      </c>
      <c r="M621" s="175">
        <v>0</v>
      </c>
      <c r="N621" s="175">
        <v>77.294410251353284</v>
      </c>
      <c r="O621" s="175">
        <v>0</v>
      </c>
      <c r="P621" s="175">
        <v>0</v>
      </c>
      <c r="Q621" s="175">
        <v>0</v>
      </c>
      <c r="R621" s="176">
        <v>0</v>
      </c>
      <c r="S621" s="177">
        <f t="shared" si="223"/>
        <v>296.65018378590617</v>
      </c>
      <c r="U621" s="290" t="s">
        <v>64</v>
      </c>
      <c r="V621" s="226">
        <v>219.3557735345529</v>
      </c>
      <c r="W621" s="226">
        <v>77.294410251353284</v>
      </c>
      <c r="X621" s="226">
        <v>0</v>
      </c>
      <c r="Y621" s="226">
        <v>0</v>
      </c>
      <c r="Z621" s="226">
        <v>0</v>
      </c>
      <c r="AA621" s="226">
        <v>0</v>
      </c>
      <c r="AB621" s="226">
        <v>0</v>
      </c>
      <c r="AC621" s="226">
        <v>0</v>
      </c>
      <c r="AD621" s="228">
        <v>0</v>
      </c>
      <c r="AE621" s="261">
        <f t="shared" si="225"/>
        <v>0</v>
      </c>
      <c r="AF621" s="229">
        <f t="shared" si="221"/>
        <v>296.65018378590617</v>
      </c>
      <c r="AG621" s="147" t="str">
        <f t="shared" si="224"/>
        <v/>
      </c>
      <c r="AH621" s="160"/>
      <c r="AI621" s="160"/>
      <c r="AR621" s="161"/>
      <c r="BA621" s="160"/>
      <c r="BI621" s="161"/>
      <c r="BR621" s="160"/>
      <c r="BX621" s="23"/>
      <c r="CG621" s="160"/>
    </row>
    <row r="622" spans="1:85" ht="15">
      <c r="A622" s="191" t="s">
        <v>23</v>
      </c>
      <c r="B622" s="192">
        <v>219.3557735345529</v>
      </c>
      <c r="C622" s="192">
        <v>0</v>
      </c>
      <c r="D622" s="192">
        <v>77.294410251353284</v>
      </c>
      <c r="E622" s="192">
        <v>0</v>
      </c>
      <c r="F622" s="362"/>
      <c r="G622" s="192">
        <v>0</v>
      </c>
      <c r="H622" s="193">
        <v>0</v>
      </c>
      <c r="I622" s="194">
        <f t="shared" si="222"/>
        <v>296.65018378590617</v>
      </c>
      <c r="J622" s="168"/>
      <c r="K622" s="195" t="s">
        <v>23</v>
      </c>
      <c r="L622" s="196">
        <v>219.3557735345529</v>
      </c>
      <c r="M622" s="196">
        <v>0</v>
      </c>
      <c r="N622" s="196">
        <v>77.294410251353284</v>
      </c>
      <c r="O622" s="196">
        <v>0</v>
      </c>
      <c r="P622" s="196">
        <v>0</v>
      </c>
      <c r="Q622" s="196">
        <v>0</v>
      </c>
      <c r="R622" s="197">
        <v>0</v>
      </c>
      <c r="S622" s="198">
        <f t="shared" si="223"/>
        <v>296.65018378590617</v>
      </c>
      <c r="U622" s="291" t="s">
        <v>134</v>
      </c>
      <c r="V622" s="231">
        <v>219.3557735345529</v>
      </c>
      <c r="W622" s="231">
        <v>77.294410251353284</v>
      </c>
      <c r="X622" s="231">
        <v>0</v>
      </c>
      <c r="Y622" s="231">
        <v>0</v>
      </c>
      <c r="Z622" s="231">
        <v>0</v>
      </c>
      <c r="AA622" s="231">
        <v>0</v>
      </c>
      <c r="AB622" s="231">
        <v>0</v>
      </c>
      <c r="AC622" s="231">
        <v>0</v>
      </c>
      <c r="AD622" s="231">
        <v>0</v>
      </c>
      <c r="AE622" s="262">
        <f t="shared" si="225"/>
        <v>0</v>
      </c>
      <c r="AF622" s="233">
        <f t="shared" si="221"/>
        <v>296.65018378590617</v>
      </c>
      <c r="AG622" s="149" t="str">
        <f t="shared" si="224"/>
        <v/>
      </c>
      <c r="AH622" s="160"/>
      <c r="AI622" s="160"/>
      <c r="AR622" s="161"/>
      <c r="BA622" s="160"/>
      <c r="BI622" s="161"/>
      <c r="BR622" s="160"/>
      <c r="BX622" s="23"/>
      <c r="CG622" s="160"/>
    </row>
    <row r="623" spans="1:85" ht="15">
      <c r="A623" s="199" t="s">
        <v>19</v>
      </c>
      <c r="B623" s="200">
        <v>0</v>
      </c>
      <c r="C623" s="200">
        <v>0</v>
      </c>
      <c r="D623" s="200">
        <v>0</v>
      </c>
      <c r="E623" s="200">
        <v>0</v>
      </c>
      <c r="F623" s="362"/>
      <c r="G623" s="200">
        <v>0</v>
      </c>
      <c r="H623" s="201">
        <v>0</v>
      </c>
      <c r="I623" s="202">
        <f t="shared" si="222"/>
        <v>0</v>
      </c>
      <c r="J623" s="168"/>
      <c r="K623" s="203" t="s">
        <v>19</v>
      </c>
      <c r="L623" s="200">
        <v>0</v>
      </c>
      <c r="M623" s="200">
        <v>0</v>
      </c>
      <c r="N623" s="200">
        <v>0</v>
      </c>
      <c r="O623" s="200">
        <v>0</v>
      </c>
      <c r="P623" s="200">
        <v>0</v>
      </c>
      <c r="Q623" s="200">
        <v>0</v>
      </c>
      <c r="R623" s="204">
        <v>0</v>
      </c>
      <c r="S623" s="205">
        <f t="shared" si="223"/>
        <v>0</v>
      </c>
      <c r="U623" s="292" t="s">
        <v>19</v>
      </c>
      <c r="V623" s="226">
        <v>0</v>
      </c>
      <c r="W623" s="226">
        <v>0</v>
      </c>
      <c r="X623" s="226">
        <v>0</v>
      </c>
      <c r="Y623" s="226">
        <v>0</v>
      </c>
      <c r="Z623" s="226">
        <v>0</v>
      </c>
      <c r="AA623" s="226">
        <v>0</v>
      </c>
      <c r="AB623" s="226">
        <v>0</v>
      </c>
      <c r="AC623" s="226">
        <v>0</v>
      </c>
      <c r="AD623" s="226">
        <v>0</v>
      </c>
      <c r="AE623" s="263">
        <f t="shared" si="225"/>
        <v>0</v>
      </c>
      <c r="AF623" s="264">
        <f t="shared" si="221"/>
        <v>0</v>
      </c>
      <c r="AG623" s="149" t="str">
        <f t="shared" si="224"/>
        <v/>
      </c>
      <c r="AH623" s="160"/>
      <c r="AI623" s="160"/>
      <c r="AR623" s="161"/>
      <c r="BA623" s="160"/>
      <c r="BI623" s="161"/>
      <c r="BR623" s="160"/>
      <c r="BX623" s="23"/>
      <c r="CG623" s="160"/>
    </row>
    <row r="624" spans="1:85" ht="15">
      <c r="A624" s="191" t="s">
        <v>20</v>
      </c>
      <c r="B624" s="192">
        <v>0</v>
      </c>
      <c r="C624" s="192">
        <v>0</v>
      </c>
      <c r="D624" s="192">
        <v>0</v>
      </c>
      <c r="E624" s="192">
        <v>0</v>
      </c>
      <c r="F624" s="362"/>
      <c r="G624" s="192">
        <v>0</v>
      </c>
      <c r="H624" s="193">
        <v>0</v>
      </c>
      <c r="I624" s="194">
        <f t="shared" si="222"/>
        <v>0</v>
      </c>
      <c r="J624" s="168"/>
      <c r="K624" s="195" t="s">
        <v>20</v>
      </c>
      <c r="L624" s="196">
        <v>0</v>
      </c>
      <c r="M624" s="196">
        <v>0</v>
      </c>
      <c r="N624" s="196">
        <v>0</v>
      </c>
      <c r="O624" s="196">
        <v>0</v>
      </c>
      <c r="P624" s="196">
        <v>0</v>
      </c>
      <c r="Q624" s="196">
        <v>0</v>
      </c>
      <c r="R624" s="197">
        <v>0</v>
      </c>
      <c r="S624" s="198">
        <f t="shared" si="223"/>
        <v>0</v>
      </c>
      <c r="U624" s="291" t="s">
        <v>135</v>
      </c>
      <c r="V624" s="231">
        <v>0</v>
      </c>
      <c r="W624" s="231">
        <v>0</v>
      </c>
      <c r="X624" s="231">
        <v>0</v>
      </c>
      <c r="Y624" s="231">
        <v>0</v>
      </c>
      <c r="Z624" s="231">
        <v>0</v>
      </c>
      <c r="AA624" s="231">
        <v>0</v>
      </c>
      <c r="AB624" s="231">
        <v>0</v>
      </c>
      <c r="AC624" s="231">
        <v>0</v>
      </c>
      <c r="AD624" s="231">
        <v>0</v>
      </c>
      <c r="AE624" s="262">
        <f t="shared" si="225"/>
        <v>0</v>
      </c>
      <c r="AF624" s="233">
        <f t="shared" si="221"/>
        <v>0</v>
      </c>
      <c r="AG624" s="149" t="str">
        <f t="shared" si="224"/>
        <v/>
      </c>
      <c r="AH624" s="160"/>
      <c r="AI624" s="160"/>
      <c r="AR624" s="161"/>
      <c r="BA624" s="160"/>
      <c r="BI624" s="161"/>
      <c r="BR624" s="160"/>
      <c r="BX624" s="23"/>
      <c r="CG624" s="160"/>
    </row>
    <row r="625" spans="1:85" ht="15.75" thickBot="1">
      <c r="A625" s="206" t="s">
        <v>11</v>
      </c>
      <c r="B625" s="207">
        <v>0</v>
      </c>
      <c r="C625" s="207">
        <v>0</v>
      </c>
      <c r="D625" s="207">
        <v>0</v>
      </c>
      <c r="E625" s="207">
        <v>0</v>
      </c>
      <c r="F625" s="363"/>
      <c r="G625" s="207">
        <v>0</v>
      </c>
      <c r="H625" s="208">
        <v>0</v>
      </c>
      <c r="I625" s="209">
        <f t="shared" si="222"/>
        <v>0</v>
      </c>
      <c r="J625" s="168"/>
      <c r="K625" s="210" t="s">
        <v>11</v>
      </c>
      <c r="L625" s="207">
        <v>0</v>
      </c>
      <c r="M625" s="207">
        <v>0</v>
      </c>
      <c r="N625" s="207">
        <v>0</v>
      </c>
      <c r="O625" s="207">
        <v>0</v>
      </c>
      <c r="P625" s="207">
        <v>0</v>
      </c>
      <c r="Q625" s="207">
        <v>0</v>
      </c>
      <c r="R625" s="211">
        <v>0</v>
      </c>
      <c r="S625" s="212">
        <f t="shared" si="223"/>
        <v>0</v>
      </c>
      <c r="U625" s="293" t="s">
        <v>11</v>
      </c>
      <c r="V625" s="226">
        <v>0</v>
      </c>
      <c r="W625" s="226">
        <v>0</v>
      </c>
      <c r="X625" s="226">
        <v>0</v>
      </c>
      <c r="Y625" s="226">
        <v>0</v>
      </c>
      <c r="Z625" s="226">
        <v>0</v>
      </c>
      <c r="AA625" s="226">
        <v>0</v>
      </c>
      <c r="AB625" s="226">
        <v>0</v>
      </c>
      <c r="AC625" s="226">
        <v>0</v>
      </c>
      <c r="AD625" s="226">
        <v>0</v>
      </c>
      <c r="AE625" s="263">
        <f t="shared" si="225"/>
        <v>0</v>
      </c>
      <c r="AF625" s="264">
        <f t="shared" si="221"/>
        <v>0</v>
      </c>
      <c r="AG625" s="149" t="str">
        <f t="shared" si="224"/>
        <v/>
      </c>
      <c r="AH625" s="160"/>
      <c r="AI625" s="160"/>
      <c r="AR625" s="161"/>
      <c r="BA625" s="160"/>
      <c r="BI625" s="161"/>
      <c r="BR625" s="160"/>
      <c r="BX625" s="23"/>
      <c r="CG625" s="160"/>
    </row>
    <row r="626" spans="1:85" ht="15">
      <c r="A626" s="213" t="s">
        <v>26</v>
      </c>
      <c r="B626" s="214">
        <f>SUM(B605:B621)</f>
        <v>26390.913460133663</v>
      </c>
      <c r="C626" s="214">
        <f t="shared" ref="C626:I626" si="226">SUM(C605:C621)</f>
        <v>0</v>
      </c>
      <c r="D626" s="214">
        <f t="shared" si="226"/>
        <v>8372.0093492876167</v>
      </c>
      <c r="E626" s="214">
        <f t="shared" si="226"/>
        <v>5161.1115357053795</v>
      </c>
      <c r="F626" s="214">
        <f t="shared" si="226"/>
        <v>0</v>
      </c>
      <c r="G626" s="214">
        <f t="shared" si="226"/>
        <v>2337.7736348067665</v>
      </c>
      <c r="H626" s="216">
        <f t="shared" si="226"/>
        <v>0</v>
      </c>
      <c r="I626" s="173">
        <f t="shared" si="226"/>
        <v>42261.80797993343</v>
      </c>
      <c r="J626" s="168"/>
      <c r="K626" s="215" t="s">
        <v>26</v>
      </c>
      <c r="L626" s="214">
        <f>SUM(L605:L621)</f>
        <v>26390.913460133663</v>
      </c>
      <c r="M626" s="214">
        <f t="shared" ref="M626:S626" si="227">SUM(M605:M621)</f>
        <v>0</v>
      </c>
      <c r="N626" s="214">
        <f t="shared" si="227"/>
        <v>8372.0093492876167</v>
      </c>
      <c r="O626" s="214">
        <f t="shared" si="227"/>
        <v>5161.1115357053795</v>
      </c>
      <c r="P626" s="214">
        <f t="shared" si="227"/>
        <v>16153.70673464117</v>
      </c>
      <c r="Q626" s="214">
        <f t="shared" si="227"/>
        <v>2337.7736348067665</v>
      </c>
      <c r="R626" s="216">
        <f t="shared" si="227"/>
        <v>0</v>
      </c>
      <c r="S626" s="217">
        <f t="shared" si="227"/>
        <v>58415.514714574594</v>
      </c>
      <c r="U626" s="243" t="s">
        <v>63</v>
      </c>
      <c r="V626" s="244">
        <f>SUM(V605:V621)</f>
        <v>26390.913460133663</v>
      </c>
      <c r="W626" s="244">
        <f t="shared" ref="W626:AE626" si="228">SUM(W605:W621)</f>
        <v>6831.6024645426369</v>
      </c>
      <c r="X626" s="244">
        <f t="shared" si="228"/>
        <v>1540.4068847449785</v>
      </c>
      <c r="Y626" s="244">
        <f t="shared" si="228"/>
        <v>1572.7500227179805</v>
      </c>
      <c r="Z626" s="244">
        <f t="shared" si="228"/>
        <v>1511.2498530449327</v>
      </c>
      <c r="AA626" s="244">
        <f t="shared" si="228"/>
        <v>422.25104138187243</v>
      </c>
      <c r="AB626" s="244">
        <f t="shared" si="228"/>
        <v>1467.0077035570466</v>
      </c>
      <c r="AC626" s="244">
        <f t="shared" si="228"/>
        <v>870.76593124971964</v>
      </c>
      <c r="AD626" s="244">
        <f t="shared" si="228"/>
        <v>1654.8606185605936</v>
      </c>
      <c r="AE626" s="265">
        <f t="shared" si="228"/>
        <v>16153.70673464117</v>
      </c>
      <c r="AF626" s="266">
        <f>SUM(AF605:AF621)</f>
        <v>58415.514714574594</v>
      </c>
      <c r="AG626" s="152" t="str">
        <f t="shared" si="224"/>
        <v/>
      </c>
      <c r="AH626" s="160"/>
      <c r="AI626" s="160"/>
      <c r="AR626" s="161"/>
      <c r="BA626" s="160"/>
      <c r="BI626" s="161"/>
      <c r="BR626" s="160"/>
      <c r="BX626" s="23"/>
      <c r="CG626" s="160"/>
    </row>
    <row r="627" spans="1:85" s="23" customFormat="1" ht="15" thickBot="1">
      <c r="A627" s="59" t="s">
        <v>88</v>
      </c>
      <c r="B627" s="47">
        <f>IF($I626=0,"-",B626/$I626)</f>
        <v>0.6244624809393976</v>
      </c>
      <c r="C627" s="47">
        <f t="shared" ref="C627:H627" si="229">IF($I626=0,"-",C626/$I626)</f>
        <v>0</v>
      </c>
      <c r="D627" s="47">
        <f t="shared" si="229"/>
        <v>0.19809870304798077</v>
      </c>
      <c r="E627" s="47">
        <f t="shared" si="229"/>
        <v>0.12212235544101559</v>
      </c>
      <c r="F627" s="47">
        <f t="shared" si="229"/>
        <v>0</v>
      </c>
      <c r="G627" s="47">
        <f t="shared" si="229"/>
        <v>5.5316460571605885E-2</v>
      </c>
      <c r="H627" s="70">
        <f t="shared" si="229"/>
        <v>0</v>
      </c>
      <c r="I627" s="48">
        <f>SUM(B627:H627)</f>
        <v>0.99999999999999978</v>
      </c>
      <c r="K627" s="81" t="s">
        <v>88</v>
      </c>
      <c r="L627" s="98">
        <f t="shared" ref="L627:R627" si="230">IF($S626=0,"-",L626/$S626)</f>
        <v>0.4517791821074062</v>
      </c>
      <c r="M627" s="98">
        <f t="shared" si="230"/>
        <v>0</v>
      </c>
      <c r="N627" s="98">
        <f t="shared" si="230"/>
        <v>0.14331825012917007</v>
      </c>
      <c r="O627" s="98">
        <f t="shared" si="230"/>
        <v>8.8351725751680987E-2</v>
      </c>
      <c r="P627" s="98">
        <f t="shared" si="230"/>
        <v>0.27653110331339492</v>
      </c>
      <c r="Q627" s="98">
        <f t="shared" si="230"/>
        <v>4.0019738698347802E-2</v>
      </c>
      <c r="R627" s="99">
        <f t="shared" si="230"/>
        <v>0</v>
      </c>
      <c r="S627" s="100">
        <f>SUM(L627:R627)</f>
        <v>1</v>
      </c>
      <c r="U627" s="110" t="s">
        <v>88</v>
      </c>
      <c r="V627" s="133">
        <f>V626/$AF626</f>
        <v>0.4517791821074062</v>
      </c>
      <c r="W627" s="133">
        <f t="shared" ref="W627:AF627" si="231">W626/$AF626</f>
        <v>0.11694842539559376</v>
      </c>
      <c r="X627" s="133">
        <f t="shared" si="231"/>
        <v>2.6369824733576283E-2</v>
      </c>
      <c r="Y627" s="133">
        <f t="shared" si="231"/>
        <v>2.6923498498688764E-2</v>
      </c>
      <c r="Z627" s="133">
        <f t="shared" si="231"/>
        <v>2.5870693092906665E-2</v>
      </c>
      <c r="AA627" s="133">
        <f t="shared" si="231"/>
        <v>7.2284057316800692E-3</v>
      </c>
      <c r="AB627" s="133">
        <f t="shared" si="231"/>
        <v>2.5113323245117794E-2</v>
      </c>
      <c r="AC627" s="133">
        <f t="shared" si="231"/>
        <v>1.4906415453230008E-2</v>
      </c>
      <c r="AD627" s="267">
        <f t="shared" si="231"/>
        <v>2.8329128428405476E-2</v>
      </c>
      <c r="AE627" s="267">
        <f t="shared" si="231"/>
        <v>0.27653110331339492</v>
      </c>
      <c r="AF627" s="268">
        <f t="shared" si="231"/>
        <v>1</v>
      </c>
      <c r="AG627" s="153"/>
      <c r="AR627" s="218"/>
      <c r="BI627" s="218"/>
    </row>
    <row r="628" spans="1:85" ht="15" thickBot="1">
      <c r="A628" s="247"/>
      <c r="B628" s="247"/>
      <c r="C628" s="247"/>
      <c r="D628" s="247"/>
      <c r="E628" s="247"/>
      <c r="F628" s="247"/>
      <c r="G628" s="247"/>
      <c r="H628" s="247"/>
      <c r="I628" s="247"/>
      <c r="K628" s="247"/>
      <c r="L628" s="247"/>
      <c r="M628" s="247"/>
      <c r="N628" s="247"/>
      <c r="O628" s="247"/>
      <c r="P628" s="247"/>
      <c r="Q628" s="247"/>
      <c r="R628" s="247"/>
      <c r="S628" s="247"/>
      <c r="AG628" s="160"/>
      <c r="AH628" s="160"/>
      <c r="AI628" s="160"/>
      <c r="AP628" s="161"/>
      <c r="BA628" s="160"/>
      <c r="BG628" s="161"/>
      <c r="BR628" s="160"/>
      <c r="BV628" s="23"/>
      <c r="CG628" s="160"/>
    </row>
    <row r="629" spans="1:85" ht="28.5">
      <c r="A629" s="380" t="s">
        <v>51</v>
      </c>
      <c r="B629" s="164" t="s">
        <v>0</v>
      </c>
      <c r="C629" s="164" t="s">
        <v>1</v>
      </c>
      <c r="D629" s="164" t="s">
        <v>2</v>
      </c>
      <c r="E629" s="164" t="s">
        <v>3</v>
      </c>
      <c r="F629" s="164" t="s">
        <v>27</v>
      </c>
      <c r="G629" s="164" t="s">
        <v>4</v>
      </c>
      <c r="H629" s="164" t="s">
        <v>5</v>
      </c>
      <c r="I629" s="165" t="s">
        <v>6</v>
      </c>
      <c r="K629" s="382" t="s">
        <v>51</v>
      </c>
      <c r="L629" s="166" t="s">
        <v>0</v>
      </c>
      <c r="M629" s="166" t="s">
        <v>1</v>
      </c>
      <c r="N629" s="166" t="s">
        <v>2</v>
      </c>
      <c r="O629" s="166" t="s">
        <v>3</v>
      </c>
      <c r="P629" s="166" t="s">
        <v>27</v>
      </c>
      <c r="Q629" s="166" t="s">
        <v>4</v>
      </c>
      <c r="R629" s="166" t="s">
        <v>5</v>
      </c>
      <c r="S629" s="167" t="s">
        <v>6</v>
      </c>
    </row>
    <row r="630" spans="1:85" ht="15" customHeight="1">
      <c r="A630" s="381" t="s">
        <v>51</v>
      </c>
      <c r="B630" s="318" t="s">
        <v>69</v>
      </c>
      <c r="C630" s="319"/>
      <c r="D630" s="319"/>
      <c r="E630" s="319"/>
      <c r="F630" s="319"/>
      <c r="G630" s="319"/>
      <c r="H630" s="319"/>
      <c r="I630" s="320"/>
      <c r="K630" s="383" t="s">
        <v>51</v>
      </c>
      <c r="L630" s="321" t="s">
        <v>69</v>
      </c>
      <c r="M630" s="322"/>
      <c r="N630" s="322"/>
      <c r="O630" s="322"/>
      <c r="P630" s="322"/>
      <c r="Q630" s="322"/>
      <c r="R630" s="322"/>
      <c r="S630" s="323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</row>
    <row r="631" spans="1:85" ht="15">
      <c r="A631" s="170" t="s">
        <v>7</v>
      </c>
      <c r="B631" s="171">
        <v>8.8888435268481506E-3</v>
      </c>
      <c r="C631" s="171">
        <v>0</v>
      </c>
      <c r="D631" s="171">
        <v>1.3347195786609777E-2</v>
      </c>
      <c r="E631" s="171">
        <v>0</v>
      </c>
      <c r="F631" s="171">
        <v>0</v>
      </c>
      <c r="G631" s="171">
        <v>0</v>
      </c>
      <c r="H631" s="172">
        <v>0</v>
      </c>
      <c r="I631" s="173">
        <f>SUM(B631:H631)</f>
        <v>2.2236039313457925E-2</v>
      </c>
      <c r="J631" s="168"/>
      <c r="K631" s="222" t="s">
        <v>7</v>
      </c>
      <c r="L631" s="171">
        <v>8.8888435268481506E-3</v>
      </c>
      <c r="M631" s="171">
        <v>0</v>
      </c>
      <c r="N631" s="171">
        <v>1.3347195786609777E-2</v>
      </c>
      <c r="O631" s="171">
        <v>0</v>
      </c>
      <c r="P631" s="171">
        <v>0</v>
      </c>
      <c r="Q631" s="171">
        <v>0</v>
      </c>
      <c r="R631" s="223">
        <v>0</v>
      </c>
      <c r="S631" s="224">
        <f>SUM(L631:R631)</f>
        <v>2.2236039313457925E-2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</row>
    <row r="632" spans="1:85" ht="15">
      <c r="A632" s="178" t="s">
        <v>8</v>
      </c>
      <c r="B632" s="179">
        <v>9.3565932584960765E-2</v>
      </c>
      <c r="C632" s="179">
        <v>0</v>
      </c>
      <c r="D632" s="179">
        <v>0</v>
      </c>
      <c r="E632" s="179">
        <v>0</v>
      </c>
      <c r="F632" s="179">
        <v>0</v>
      </c>
      <c r="G632" s="179">
        <v>0</v>
      </c>
      <c r="H632" s="180">
        <v>0</v>
      </c>
      <c r="I632" s="181">
        <f t="shared" ref="I632:I651" si="232">SUM(B632:H632)</f>
        <v>9.3565932584960765E-2</v>
      </c>
      <c r="J632" s="168"/>
      <c r="K632" s="182" t="s">
        <v>8</v>
      </c>
      <c r="L632" s="183">
        <v>9.3565932584960765E-2</v>
      </c>
      <c r="M632" s="183">
        <v>0</v>
      </c>
      <c r="N632" s="183">
        <v>0</v>
      </c>
      <c r="O632" s="183">
        <v>0</v>
      </c>
      <c r="P632" s="183">
        <v>0</v>
      </c>
      <c r="Q632" s="183">
        <v>0</v>
      </c>
      <c r="R632" s="184">
        <v>0</v>
      </c>
      <c r="S632" s="185">
        <f t="shared" ref="S632:S651" si="233">SUM(L632:R632)</f>
        <v>9.3565932584960765E-2</v>
      </c>
    </row>
    <row r="633" spans="1:85" ht="15">
      <c r="A633" s="186" t="s">
        <v>10</v>
      </c>
      <c r="B633" s="175">
        <v>6.0304589926570215E-2</v>
      </c>
      <c r="C633" s="175">
        <v>0</v>
      </c>
      <c r="D633" s="175">
        <v>1.9318246356583532E-4</v>
      </c>
      <c r="E633" s="175">
        <v>0</v>
      </c>
      <c r="F633" s="175">
        <v>0</v>
      </c>
      <c r="G633" s="175">
        <v>0</v>
      </c>
      <c r="H633" s="187">
        <v>0</v>
      </c>
      <c r="I633" s="173">
        <f t="shared" si="232"/>
        <v>6.0497772390136054E-2</v>
      </c>
      <c r="J633" s="168"/>
      <c r="K633" s="188" t="s">
        <v>10</v>
      </c>
      <c r="L633" s="175">
        <v>6.0304589926570215E-2</v>
      </c>
      <c r="M633" s="175">
        <v>0</v>
      </c>
      <c r="N633" s="175">
        <v>1.9318246356583532E-4</v>
      </c>
      <c r="O633" s="175">
        <v>0</v>
      </c>
      <c r="P633" s="175">
        <v>0</v>
      </c>
      <c r="Q633" s="175">
        <v>0</v>
      </c>
      <c r="R633" s="176">
        <v>0</v>
      </c>
      <c r="S633" s="177">
        <f t="shared" si="233"/>
        <v>6.0497772390136054E-2</v>
      </c>
    </row>
    <row r="634" spans="1:85" ht="15">
      <c r="A634" s="178" t="s">
        <v>56</v>
      </c>
      <c r="B634" s="179">
        <v>0</v>
      </c>
      <c r="C634" s="179">
        <v>0</v>
      </c>
      <c r="D634" s="179">
        <v>0</v>
      </c>
      <c r="E634" s="179">
        <v>0</v>
      </c>
      <c r="F634" s="179">
        <v>0</v>
      </c>
      <c r="G634" s="179">
        <v>0</v>
      </c>
      <c r="H634" s="180">
        <v>0</v>
      </c>
      <c r="I634" s="181">
        <f t="shared" si="232"/>
        <v>0</v>
      </c>
      <c r="J634" s="168"/>
      <c r="K634" s="182" t="s">
        <v>56</v>
      </c>
      <c r="L634" s="183">
        <v>0</v>
      </c>
      <c r="M634" s="183">
        <v>0</v>
      </c>
      <c r="N634" s="183">
        <v>0</v>
      </c>
      <c r="O634" s="183">
        <v>0</v>
      </c>
      <c r="P634" s="183">
        <v>0</v>
      </c>
      <c r="Q634" s="183">
        <v>0</v>
      </c>
      <c r="R634" s="184">
        <v>0</v>
      </c>
      <c r="S634" s="185">
        <f t="shared" si="233"/>
        <v>0</v>
      </c>
    </row>
    <row r="635" spans="1:85" ht="15">
      <c r="A635" s="186" t="s">
        <v>16</v>
      </c>
      <c r="B635" s="175">
        <v>0</v>
      </c>
      <c r="C635" s="175">
        <v>0</v>
      </c>
      <c r="D635" s="175">
        <v>0</v>
      </c>
      <c r="E635" s="175">
        <v>0</v>
      </c>
      <c r="F635" s="175">
        <v>0</v>
      </c>
      <c r="G635" s="175">
        <v>0</v>
      </c>
      <c r="H635" s="187">
        <v>0</v>
      </c>
      <c r="I635" s="173">
        <f t="shared" si="232"/>
        <v>0</v>
      </c>
      <c r="J635" s="168"/>
      <c r="K635" s="188" t="s">
        <v>16</v>
      </c>
      <c r="L635" s="175">
        <v>0</v>
      </c>
      <c r="M635" s="175">
        <v>0</v>
      </c>
      <c r="N635" s="175">
        <v>0</v>
      </c>
      <c r="O635" s="175">
        <v>0</v>
      </c>
      <c r="P635" s="175">
        <v>0</v>
      </c>
      <c r="Q635" s="175">
        <v>0</v>
      </c>
      <c r="R635" s="176">
        <v>0</v>
      </c>
      <c r="S635" s="177">
        <f t="shared" si="233"/>
        <v>0</v>
      </c>
    </row>
    <row r="636" spans="1:85" ht="15">
      <c r="A636" s="178" t="s">
        <v>15</v>
      </c>
      <c r="B636" s="179">
        <v>2.6433266679028495</v>
      </c>
      <c r="C636" s="179">
        <v>5.9654084444337986E-2</v>
      </c>
      <c r="D636" s="179">
        <v>0</v>
      </c>
      <c r="E636" s="179">
        <v>0</v>
      </c>
      <c r="F636" s="179">
        <v>0</v>
      </c>
      <c r="G636" s="179">
        <v>0</v>
      </c>
      <c r="H636" s="180">
        <v>0</v>
      </c>
      <c r="I636" s="181">
        <f t="shared" si="232"/>
        <v>2.7029807523471874</v>
      </c>
      <c r="J636" s="168"/>
      <c r="K636" s="182" t="s">
        <v>15</v>
      </c>
      <c r="L636" s="183">
        <v>2.6433266679028495</v>
      </c>
      <c r="M636" s="183">
        <v>5.9654084444337986E-2</v>
      </c>
      <c r="N636" s="183">
        <v>0</v>
      </c>
      <c r="O636" s="183">
        <v>0</v>
      </c>
      <c r="P636" s="183">
        <v>0</v>
      </c>
      <c r="Q636" s="183">
        <v>0</v>
      </c>
      <c r="R636" s="184">
        <v>0</v>
      </c>
      <c r="S636" s="185">
        <f t="shared" si="233"/>
        <v>2.7029807523471874</v>
      </c>
    </row>
    <row r="637" spans="1:85" ht="15">
      <c r="A637" s="186" t="s">
        <v>58</v>
      </c>
      <c r="B637" s="175">
        <v>0</v>
      </c>
      <c r="C637" s="175">
        <v>1.1393109255189705E-2</v>
      </c>
      <c r="D637" s="175">
        <v>0</v>
      </c>
      <c r="E637" s="175">
        <v>0.55297208538496168</v>
      </c>
      <c r="F637" s="175">
        <v>21.838404720684007</v>
      </c>
      <c r="G637" s="175">
        <v>0</v>
      </c>
      <c r="H637" s="187">
        <v>0</v>
      </c>
      <c r="I637" s="173">
        <f t="shared" si="232"/>
        <v>22.402769915324157</v>
      </c>
      <c r="J637" s="168"/>
      <c r="K637" s="188" t="s">
        <v>58</v>
      </c>
      <c r="L637" s="175">
        <v>0</v>
      </c>
      <c r="M637" s="175">
        <v>1.1393109255189705E-2</v>
      </c>
      <c r="N637" s="175">
        <v>0</v>
      </c>
      <c r="O637" s="175">
        <v>0.55297208538496168</v>
      </c>
      <c r="P637" s="175">
        <v>21.838404720684007</v>
      </c>
      <c r="Q637" s="175">
        <v>0</v>
      </c>
      <c r="R637" s="176">
        <v>0</v>
      </c>
      <c r="S637" s="177">
        <f t="shared" si="233"/>
        <v>22.402769915324157</v>
      </c>
    </row>
    <row r="638" spans="1:85" ht="15">
      <c r="A638" s="178" t="s">
        <v>12</v>
      </c>
      <c r="B638" s="179">
        <v>0</v>
      </c>
      <c r="C638" s="179">
        <v>0</v>
      </c>
      <c r="D638" s="179">
        <v>0</v>
      </c>
      <c r="E638" s="179">
        <v>0.47937672752096572</v>
      </c>
      <c r="F638" s="179">
        <v>0</v>
      </c>
      <c r="G638" s="179">
        <v>0</v>
      </c>
      <c r="H638" s="180">
        <v>0</v>
      </c>
      <c r="I638" s="181">
        <f t="shared" si="232"/>
        <v>0.47937672752096572</v>
      </c>
      <c r="J638" s="168"/>
      <c r="K638" s="182" t="s">
        <v>12</v>
      </c>
      <c r="L638" s="183">
        <v>0</v>
      </c>
      <c r="M638" s="183">
        <v>0</v>
      </c>
      <c r="N638" s="183">
        <v>0</v>
      </c>
      <c r="O638" s="183">
        <v>0.47937672752096572</v>
      </c>
      <c r="P638" s="183">
        <v>0</v>
      </c>
      <c r="Q638" s="183">
        <v>0</v>
      </c>
      <c r="R638" s="184">
        <v>0</v>
      </c>
      <c r="S638" s="185">
        <f t="shared" si="233"/>
        <v>0.47937672752096572</v>
      </c>
    </row>
    <row r="639" spans="1:85" ht="15">
      <c r="A639" s="186" t="s">
        <v>59</v>
      </c>
      <c r="B639" s="175">
        <v>0</v>
      </c>
      <c r="C639" s="175">
        <v>0</v>
      </c>
      <c r="D639" s="175">
        <v>0</v>
      </c>
      <c r="E639" s="175">
        <v>0</v>
      </c>
      <c r="F639" s="175">
        <v>0</v>
      </c>
      <c r="G639" s="175">
        <v>0</v>
      </c>
      <c r="H639" s="187">
        <v>0</v>
      </c>
      <c r="I639" s="173">
        <f t="shared" si="232"/>
        <v>0</v>
      </c>
      <c r="J639" s="168"/>
      <c r="K639" s="188" t="s">
        <v>59</v>
      </c>
      <c r="L639" s="175">
        <v>0</v>
      </c>
      <c r="M639" s="175">
        <v>0</v>
      </c>
      <c r="N639" s="175">
        <v>0</v>
      </c>
      <c r="O639" s="175">
        <v>0</v>
      </c>
      <c r="P639" s="175">
        <v>0</v>
      </c>
      <c r="Q639" s="175">
        <v>0</v>
      </c>
      <c r="R639" s="176">
        <v>0</v>
      </c>
      <c r="S639" s="177">
        <f t="shared" si="233"/>
        <v>0</v>
      </c>
    </row>
    <row r="640" spans="1:85" ht="15">
      <c r="A640" s="178" t="s">
        <v>17</v>
      </c>
      <c r="B640" s="179">
        <v>0.52262850373003322</v>
      </c>
      <c r="C640" s="179">
        <v>0</v>
      </c>
      <c r="D640" s="179">
        <v>2.5301657323110131E-3</v>
      </c>
      <c r="E640" s="179">
        <v>1.5395332906114854E-2</v>
      </c>
      <c r="F640" s="179">
        <v>0</v>
      </c>
      <c r="G640" s="179">
        <v>0</v>
      </c>
      <c r="H640" s="180">
        <v>0</v>
      </c>
      <c r="I640" s="181">
        <f t="shared" si="232"/>
        <v>0.54055400236845907</v>
      </c>
      <c r="J640" s="168"/>
      <c r="K640" s="182" t="s">
        <v>17</v>
      </c>
      <c r="L640" s="183">
        <v>0.52262850373003322</v>
      </c>
      <c r="M640" s="183">
        <v>0</v>
      </c>
      <c r="N640" s="183">
        <v>2.5301657323110131E-3</v>
      </c>
      <c r="O640" s="183">
        <v>1.5395332906114854E-2</v>
      </c>
      <c r="P640" s="183">
        <v>0</v>
      </c>
      <c r="Q640" s="183">
        <v>0</v>
      </c>
      <c r="R640" s="184">
        <v>0</v>
      </c>
      <c r="S640" s="185">
        <f t="shared" si="233"/>
        <v>0.54055400236845907</v>
      </c>
    </row>
    <row r="641" spans="1:70" ht="15">
      <c r="A641" s="186" t="s">
        <v>139</v>
      </c>
      <c r="B641" s="175">
        <v>202.11011563213438</v>
      </c>
      <c r="C641" s="175">
        <v>0</v>
      </c>
      <c r="D641" s="175">
        <v>52.236640145233046</v>
      </c>
      <c r="E641" s="175">
        <v>0</v>
      </c>
      <c r="F641" s="175">
        <v>0</v>
      </c>
      <c r="G641" s="175">
        <v>0</v>
      </c>
      <c r="H641" s="187">
        <v>0</v>
      </c>
      <c r="I641" s="173">
        <f t="shared" si="232"/>
        <v>254.34675577736743</v>
      </c>
      <c r="J641" s="168"/>
      <c r="K641" s="188" t="s">
        <v>139</v>
      </c>
      <c r="L641" s="175">
        <v>202.11011563213438</v>
      </c>
      <c r="M641" s="175">
        <v>0</v>
      </c>
      <c r="N641" s="175">
        <v>52.236640145233046</v>
      </c>
      <c r="O641" s="175">
        <v>0</v>
      </c>
      <c r="P641" s="175">
        <v>0</v>
      </c>
      <c r="Q641" s="175">
        <v>0</v>
      </c>
      <c r="R641" s="176">
        <v>0</v>
      </c>
      <c r="S641" s="177">
        <f t="shared" si="233"/>
        <v>254.34675577736743</v>
      </c>
    </row>
    <row r="642" spans="1:70" ht="15">
      <c r="A642" s="178" t="s">
        <v>25</v>
      </c>
      <c r="B642" s="179">
        <v>37.21959665779822</v>
      </c>
      <c r="C642" s="179">
        <v>4.8360295396301656E-2</v>
      </c>
      <c r="D642" s="179">
        <v>0.7698613484463166</v>
      </c>
      <c r="E642" s="179">
        <v>61.847315206053466</v>
      </c>
      <c r="F642" s="179">
        <v>0</v>
      </c>
      <c r="G642" s="179">
        <v>20.85616730804826</v>
      </c>
      <c r="H642" s="180">
        <v>0.29261184330473683</v>
      </c>
      <c r="I642" s="181">
        <f t="shared" si="232"/>
        <v>121.0339126590473</v>
      </c>
      <c r="J642" s="168"/>
      <c r="K642" s="182" t="s">
        <v>25</v>
      </c>
      <c r="L642" s="183">
        <v>37.21959665779822</v>
      </c>
      <c r="M642" s="183">
        <v>4.8360295396301656E-2</v>
      </c>
      <c r="N642" s="183">
        <v>0.7698613484463166</v>
      </c>
      <c r="O642" s="183">
        <v>61.847315206053466</v>
      </c>
      <c r="P642" s="183">
        <v>0</v>
      </c>
      <c r="Q642" s="183">
        <v>20.85616730804826</v>
      </c>
      <c r="R642" s="184">
        <v>0.29261184330473683</v>
      </c>
      <c r="S642" s="185">
        <f t="shared" si="233"/>
        <v>121.0339126590473</v>
      </c>
    </row>
    <row r="643" spans="1:70" ht="15">
      <c r="A643" s="186" t="s">
        <v>24</v>
      </c>
      <c r="B643" s="175">
        <v>161.11489998720964</v>
      </c>
      <c r="C643" s="175">
        <v>0</v>
      </c>
      <c r="D643" s="175">
        <v>0</v>
      </c>
      <c r="E643" s="175">
        <v>0</v>
      </c>
      <c r="F643" s="175">
        <v>0</v>
      </c>
      <c r="G643" s="175">
        <v>0</v>
      </c>
      <c r="H643" s="187">
        <v>0</v>
      </c>
      <c r="I643" s="173">
        <f t="shared" si="232"/>
        <v>161.11489998720964</v>
      </c>
      <c r="J643" s="168"/>
      <c r="K643" s="188" t="s">
        <v>24</v>
      </c>
      <c r="L643" s="175">
        <v>161.11489998720964</v>
      </c>
      <c r="M643" s="175">
        <v>0</v>
      </c>
      <c r="N643" s="175">
        <v>0</v>
      </c>
      <c r="O643" s="175">
        <v>0</v>
      </c>
      <c r="P643" s="175">
        <v>0</v>
      </c>
      <c r="Q643" s="175">
        <v>0</v>
      </c>
      <c r="R643" s="176">
        <v>0</v>
      </c>
      <c r="S643" s="177">
        <f t="shared" si="233"/>
        <v>161.11489998720964</v>
      </c>
    </row>
    <row r="644" spans="1:70" ht="15">
      <c r="A644" s="178" t="s">
        <v>60</v>
      </c>
      <c r="B644" s="179">
        <v>24.636422657586742</v>
      </c>
      <c r="C644" s="179">
        <v>1.1159463310768758</v>
      </c>
      <c r="D644" s="179">
        <v>14.028166221945451</v>
      </c>
      <c r="E644" s="179">
        <v>0</v>
      </c>
      <c r="F644" s="179">
        <v>0</v>
      </c>
      <c r="G644" s="179">
        <v>0</v>
      </c>
      <c r="H644" s="180">
        <v>0</v>
      </c>
      <c r="I644" s="181">
        <f t="shared" si="232"/>
        <v>39.780535210609074</v>
      </c>
      <c r="J644" s="168"/>
      <c r="K644" s="182" t="s">
        <v>60</v>
      </c>
      <c r="L644" s="183">
        <v>24.636422657586742</v>
      </c>
      <c r="M644" s="183">
        <v>1.1159463310768758</v>
      </c>
      <c r="N644" s="183">
        <v>14.028166221945451</v>
      </c>
      <c r="O644" s="183">
        <v>0</v>
      </c>
      <c r="P644" s="183">
        <v>0</v>
      </c>
      <c r="Q644" s="183">
        <v>0</v>
      </c>
      <c r="R644" s="184">
        <v>0</v>
      </c>
      <c r="S644" s="185">
        <f t="shared" si="233"/>
        <v>39.780535210609074</v>
      </c>
    </row>
    <row r="645" spans="1:70" ht="15">
      <c r="A645" s="186" t="s">
        <v>22</v>
      </c>
      <c r="B645" s="175">
        <v>15.633262798638926</v>
      </c>
      <c r="C645" s="175">
        <v>0</v>
      </c>
      <c r="D645" s="175">
        <v>0</v>
      </c>
      <c r="E645" s="175">
        <v>3.2630334218656007E-2</v>
      </c>
      <c r="F645" s="175">
        <v>1.3168603698452999</v>
      </c>
      <c r="G645" s="175">
        <v>0</v>
      </c>
      <c r="H645" s="187">
        <v>0</v>
      </c>
      <c r="I645" s="173">
        <f t="shared" si="232"/>
        <v>16.982753502702881</v>
      </c>
      <c r="J645" s="168"/>
      <c r="K645" s="188" t="s">
        <v>22</v>
      </c>
      <c r="L645" s="175">
        <v>15.633262798638926</v>
      </c>
      <c r="M645" s="175">
        <v>0</v>
      </c>
      <c r="N645" s="175">
        <v>0</v>
      </c>
      <c r="O645" s="175">
        <v>3.2630334218656007E-2</v>
      </c>
      <c r="P645" s="175">
        <v>1.3168603698452999</v>
      </c>
      <c r="Q645" s="175">
        <v>0</v>
      </c>
      <c r="R645" s="176">
        <v>0</v>
      </c>
      <c r="S645" s="177">
        <f t="shared" si="233"/>
        <v>16.982753502702881</v>
      </c>
    </row>
    <row r="646" spans="1:70" ht="15">
      <c r="A646" s="178" t="s">
        <v>21</v>
      </c>
      <c r="B646" s="179">
        <v>0</v>
      </c>
      <c r="C646" s="179">
        <v>0</v>
      </c>
      <c r="D646" s="179">
        <v>0</v>
      </c>
      <c r="E646" s="179">
        <v>0</v>
      </c>
      <c r="F646" s="179">
        <v>0</v>
      </c>
      <c r="G646" s="179">
        <v>0</v>
      </c>
      <c r="H646" s="180">
        <v>0</v>
      </c>
      <c r="I646" s="181">
        <f t="shared" si="232"/>
        <v>0</v>
      </c>
      <c r="J646" s="168"/>
      <c r="K646" s="182" t="s">
        <v>21</v>
      </c>
      <c r="L646" s="183">
        <v>0</v>
      </c>
      <c r="M646" s="183">
        <v>0</v>
      </c>
      <c r="N646" s="183">
        <v>0</v>
      </c>
      <c r="O646" s="183">
        <v>0</v>
      </c>
      <c r="P646" s="183">
        <v>0</v>
      </c>
      <c r="Q646" s="183">
        <v>0</v>
      </c>
      <c r="R646" s="184">
        <v>0</v>
      </c>
      <c r="S646" s="185">
        <f t="shared" si="233"/>
        <v>0</v>
      </c>
    </row>
    <row r="647" spans="1:70" ht="15">
      <c r="A647" s="189" t="s">
        <v>64</v>
      </c>
      <c r="B647" s="175">
        <v>4.0056045431272995</v>
      </c>
      <c r="C647" s="175">
        <v>0</v>
      </c>
      <c r="D647" s="175">
        <v>0</v>
      </c>
      <c r="E647" s="175">
        <v>0</v>
      </c>
      <c r="F647" s="175">
        <v>0</v>
      </c>
      <c r="G647" s="175">
        <v>0</v>
      </c>
      <c r="H647" s="187">
        <v>0</v>
      </c>
      <c r="I647" s="173">
        <f t="shared" si="232"/>
        <v>4.0056045431272995</v>
      </c>
      <c r="J647" s="168"/>
      <c r="K647" s="190" t="s">
        <v>64</v>
      </c>
      <c r="L647" s="175">
        <v>4.0056045431272995</v>
      </c>
      <c r="M647" s="175">
        <v>0</v>
      </c>
      <c r="N647" s="175">
        <v>0</v>
      </c>
      <c r="O647" s="175">
        <v>0</v>
      </c>
      <c r="P647" s="175">
        <v>0</v>
      </c>
      <c r="Q647" s="175">
        <v>0</v>
      </c>
      <c r="R647" s="176">
        <v>0</v>
      </c>
      <c r="S647" s="177">
        <f t="shared" si="233"/>
        <v>4.0056045431272995</v>
      </c>
    </row>
    <row r="648" spans="1:70">
      <c r="A648" s="191" t="s">
        <v>23</v>
      </c>
      <c r="B648" s="192">
        <v>4.0056045431272995</v>
      </c>
      <c r="C648" s="192">
        <v>0</v>
      </c>
      <c r="D648" s="192">
        <v>0</v>
      </c>
      <c r="E648" s="192">
        <v>0</v>
      </c>
      <c r="F648" s="192">
        <v>0</v>
      </c>
      <c r="G648" s="192">
        <v>0</v>
      </c>
      <c r="H648" s="193">
        <v>0</v>
      </c>
      <c r="I648" s="194">
        <f t="shared" si="232"/>
        <v>4.0056045431272995</v>
      </c>
      <c r="J648" s="168"/>
      <c r="K648" s="195" t="s">
        <v>23</v>
      </c>
      <c r="L648" s="196">
        <v>4.0056045431272995</v>
      </c>
      <c r="M648" s="196">
        <v>0</v>
      </c>
      <c r="N648" s="196">
        <v>0</v>
      </c>
      <c r="O648" s="196">
        <v>0</v>
      </c>
      <c r="P648" s="196">
        <v>0</v>
      </c>
      <c r="Q648" s="196">
        <v>0</v>
      </c>
      <c r="R648" s="197">
        <v>0</v>
      </c>
      <c r="S648" s="198">
        <f t="shared" si="233"/>
        <v>4.0056045431272995</v>
      </c>
    </row>
    <row r="649" spans="1:70">
      <c r="A649" s="199" t="s">
        <v>19</v>
      </c>
      <c r="B649" s="200">
        <v>0</v>
      </c>
      <c r="C649" s="200">
        <v>0</v>
      </c>
      <c r="D649" s="200">
        <v>0</v>
      </c>
      <c r="E649" s="200">
        <v>0</v>
      </c>
      <c r="F649" s="200">
        <v>0</v>
      </c>
      <c r="G649" s="200">
        <v>0</v>
      </c>
      <c r="H649" s="201">
        <v>0</v>
      </c>
      <c r="I649" s="202">
        <f t="shared" si="232"/>
        <v>0</v>
      </c>
      <c r="J649" s="168"/>
      <c r="K649" s="203" t="s">
        <v>19</v>
      </c>
      <c r="L649" s="200">
        <v>0</v>
      </c>
      <c r="M649" s="200">
        <v>0</v>
      </c>
      <c r="N649" s="200">
        <v>0</v>
      </c>
      <c r="O649" s="200">
        <v>0</v>
      </c>
      <c r="P649" s="200">
        <v>0</v>
      </c>
      <c r="Q649" s="200">
        <v>0</v>
      </c>
      <c r="R649" s="204">
        <v>0</v>
      </c>
      <c r="S649" s="205">
        <f t="shared" si="233"/>
        <v>0</v>
      </c>
    </row>
    <row r="650" spans="1:70">
      <c r="A650" s="191" t="s">
        <v>20</v>
      </c>
      <c r="B650" s="192">
        <v>0</v>
      </c>
      <c r="C650" s="192">
        <v>0</v>
      </c>
      <c r="D650" s="192">
        <v>0</v>
      </c>
      <c r="E650" s="192">
        <v>0</v>
      </c>
      <c r="F650" s="192">
        <v>0</v>
      </c>
      <c r="G650" s="192">
        <v>0</v>
      </c>
      <c r="H650" s="193">
        <v>0</v>
      </c>
      <c r="I650" s="194">
        <f t="shared" si="232"/>
        <v>0</v>
      </c>
      <c r="J650" s="168"/>
      <c r="K650" s="195" t="s">
        <v>20</v>
      </c>
      <c r="L650" s="196">
        <v>0</v>
      </c>
      <c r="M650" s="196">
        <v>0</v>
      </c>
      <c r="N650" s="196">
        <v>0</v>
      </c>
      <c r="O650" s="196">
        <v>0</v>
      </c>
      <c r="P650" s="196">
        <v>0</v>
      </c>
      <c r="Q650" s="196">
        <v>0</v>
      </c>
      <c r="R650" s="197">
        <v>0</v>
      </c>
      <c r="S650" s="198">
        <f t="shared" si="233"/>
        <v>0</v>
      </c>
    </row>
    <row r="651" spans="1:70" ht="15" thickBot="1">
      <c r="A651" s="206" t="s">
        <v>11</v>
      </c>
      <c r="B651" s="207">
        <v>0</v>
      </c>
      <c r="C651" s="207">
        <v>0</v>
      </c>
      <c r="D651" s="207">
        <v>0</v>
      </c>
      <c r="E651" s="207">
        <v>0</v>
      </c>
      <c r="F651" s="207">
        <v>0</v>
      </c>
      <c r="G651" s="207">
        <v>0</v>
      </c>
      <c r="H651" s="208">
        <v>0</v>
      </c>
      <c r="I651" s="209">
        <f t="shared" si="232"/>
        <v>0</v>
      </c>
      <c r="J651" s="168"/>
      <c r="K651" s="210" t="s">
        <v>11</v>
      </c>
      <c r="L651" s="207">
        <v>0</v>
      </c>
      <c r="M651" s="207">
        <v>0</v>
      </c>
      <c r="N651" s="207">
        <v>0</v>
      </c>
      <c r="O651" s="207">
        <v>0</v>
      </c>
      <c r="P651" s="207">
        <v>0</v>
      </c>
      <c r="Q651" s="207">
        <v>0</v>
      </c>
      <c r="R651" s="211">
        <v>0</v>
      </c>
      <c r="S651" s="212">
        <f t="shared" si="233"/>
        <v>0</v>
      </c>
    </row>
    <row r="652" spans="1:70" ht="15">
      <c r="A652" s="213" t="s">
        <v>26</v>
      </c>
      <c r="B652" s="214">
        <f>SUM(B631:B647)</f>
        <v>448.04861681416651</v>
      </c>
      <c r="C652" s="214">
        <f t="shared" ref="C652:I652" si="234">SUM(C631:C647)</f>
        <v>1.2353538201727052</v>
      </c>
      <c r="D652" s="214">
        <f t="shared" si="234"/>
        <v>67.0507382596073</v>
      </c>
      <c r="E652" s="214">
        <f t="shared" si="234"/>
        <v>62.927689686084165</v>
      </c>
      <c r="F652" s="214">
        <f t="shared" si="234"/>
        <v>23.155265090529308</v>
      </c>
      <c r="G652" s="214">
        <f t="shared" si="234"/>
        <v>20.85616730804826</v>
      </c>
      <c r="H652" s="216">
        <f t="shared" si="234"/>
        <v>0.29261184330473683</v>
      </c>
      <c r="I652" s="173">
        <f t="shared" si="234"/>
        <v>623.56644282191291</v>
      </c>
      <c r="J652" s="168"/>
      <c r="K652" s="215" t="s">
        <v>26</v>
      </c>
      <c r="L652" s="214">
        <f>SUM(L631:L647)</f>
        <v>448.04861681416651</v>
      </c>
      <c r="M652" s="214">
        <f t="shared" ref="M652:S652" si="235">SUM(M631:M647)</f>
        <v>1.2353538201727052</v>
      </c>
      <c r="N652" s="214">
        <f t="shared" si="235"/>
        <v>67.0507382596073</v>
      </c>
      <c r="O652" s="214">
        <f t="shared" si="235"/>
        <v>62.927689686084165</v>
      </c>
      <c r="P652" s="214">
        <f t="shared" si="235"/>
        <v>23.155265090529308</v>
      </c>
      <c r="Q652" s="214">
        <f t="shared" si="235"/>
        <v>20.85616730804826</v>
      </c>
      <c r="R652" s="216">
        <f t="shared" si="235"/>
        <v>0.29261184330473683</v>
      </c>
      <c r="S652" s="217">
        <f t="shared" si="235"/>
        <v>623.56644282191291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</row>
    <row r="653" spans="1:70" s="23" customFormat="1" ht="15" thickBot="1">
      <c r="A653" s="59" t="s">
        <v>88</v>
      </c>
      <c r="B653" s="47">
        <f>IF($I652=0,"-",B652/$I652)</f>
        <v>0.71852586355761716</v>
      </c>
      <c r="C653" s="47">
        <f t="shared" ref="C653:H653" si="236">IF($I652=0,"-",C652/$I652)</f>
        <v>1.9811101677989357E-3</v>
      </c>
      <c r="D653" s="47">
        <f t="shared" si="236"/>
        <v>0.10752781685328217</v>
      </c>
      <c r="E653" s="47">
        <f t="shared" si="236"/>
        <v>0.10091577314729869</v>
      </c>
      <c r="F653" s="47">
        <f t="shared" si="236"/>
        <v>3.7133597160459005E-2</v>
      </c>
      <c r="G653" s="47">
        <f t="shared" si="236"/>
        <v>3.344658383742543E-2</v>
      </c>
      <c r="H653" s="70">
        <f t="shared" si="236"/>
        <v>4.692552761186752E-4</v>
      </c>
      <c r="I653" s="48">
        <f>SUM(B653:H653)</f>
        <v>1</v>
      </c>
      <c r="K653" s="81" t="s">
        <v>88</v>
      </c>
      <c r="L653" s="98">
        <f t="shared" ref="L653:R653" si="237">IF($S652=0,"-",L652/$S652)</f>
        <v>0.71852586355761716</v>
      </c>
      <c r="M653" s="98">
        <f t="shared" si="237"/>
        <v>1.9811101677989357E-3</v>
      </c>
      <c r="N653" s="98">
        <f t="shared" si="237"/>
        <v>0.10752781685328217</v>
      </c>
      <c r="O653" s="98">
        <f t="shared" si="237"/>
        <v>0.10091577314729869</v>
      </c>
      <c r="P653" s="98">
        <f t="shared" si="237"/>
        <v>3.7133597160459005E-2</v>
      </c>
      <c r="Q653" s="98">
        <f t="shared" si="237"/>
        <v>3.344658383742543E-2</v>
      </c>
      <c r="R653" s="99">
        <f t="shared" si="237"/>
        <v>4.692552761186752E-4</v>
      </c>
      <c r="S653" s="100">
        <f>SUM(L653:R653)</f>
        <v>1</v>
      </c>
      <c r="U653" s="160"/>
      <c r="V653" s="168"/>
      <c r="W653" s="168"/>
      <c r="X653" s="168"/>
      <c r="Y653" s="168"/>
      <c r="Z653" s="168"/>
      <c r="AA653" s="168"/>
      <c r="AB653" s="168"/>
      <c r="AC653" s="168"/>
      <c r="AD653" s="168"/>
      <c r="AE653" s="168"/>
      <c r="AF653" s="168"/>
      <c r="AG653" s="168"/>
      <c r="AH653" s="168"/>
      <c r="AI653" s="169"/>
      <c r="AJ653" s="160"/>
      <c r="AK653" s="160"/>
      <c r="AL653" s="160"/>
      <c r="AM653" s="160"/>
      <c r="AN653" s="160"/>
      <c r="AO653" s="160"/>
      <c r="AP653" s="160"/>
      <c r="BA653" s="218"/>
      <c r="BR653" s="218"/>
    </row>
    <row r="654" spans="1:70">
      <c r="A654" s="247"/>
      <c r="B654" s="247"/>
      <c r="C654" s="247"/>
      <c r="D654" s="247"/>
      <c r="E654" s="247"/>
      <c r="F654" s="247"/>
      <c r="G654" s="247"/>
      <c r="H654" s="247"/>
      <c r="I654" s="247"/>
      <c r="K654" s="247"/>
      <c r="L654" s="247"/>
      <c r="M654" s="247"/>
      <c r="N654" s="247"/>
      <c r="O654" s="247"/>
      <c r="P654" s="247"/>
      <c r="Q654" s="247"/>
      <c r="R654" s="247"/>
      <c r="S654" s="24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160" customWidth="1"/>
    <col min="2" max="9" width="16.625" style="168" customWidth="1"/>
    <col min="10" max="10" width="11.625" style="160" customWidth="1"/>
    <col min="11" max="11" width="39.5" style="160" customWidth="1"/>
    <col min="12" max="19" width="16.625" style="168" customWidth="1"/>
    <col min="20" max="20" width="11.625" style="160" customWidth="1"/>
    <col min="21" max="21" width="41" style="160" customWidth="1"/>
    <col min="22" max="23" width="16.625" style="168" customWidth="1"/>
    <col min="24" max="24" width="23.5" style="168" customWidth="1"/>
    <col min="25" max="26" width="16.625" style="168" customWidth="1"/>
    <col min="27" max="27" width="20.5" style="168" customWidth="1"/>
    <col min="28" max="31" width="16.625" style="168" customWidth="1"/>
    <col min="32" max="32" width="21.5" style="168" customWidth="1"/>
    <col min="33" max="34" width="16.625" style="168" customWidth="1"/>
    <col min="35" max="35" width="16.625" style="169" customWidth="1"/>
    <col min="36" max="42" width="16.625" style="160" customWidth="1"/>
    <col min="43" max="50" width="8.625" style="160" customWidth="1"/>
    <col min="51" max="51" width="11" style="160"/>
    <col min="52" max="52" width="22.25" style="160" customWidth="1"/>
    <col min="53" max="53" width="3" style="161" customWidth="1"/>
    <col min="54" max="66" width="8.625" style="160" customWidth="1"/>
    <col min="67" max="68" width="11" style="160"/>
    <col min="69" max="69" width="25.625" style="160" customWidth="1"/>
    <col min="70" max="70" width="4.375" style="161" customWidth="1"/>
    <col min="71" max="84" width="8.625" style="160" customWidth="1"/>
    <col min="85" max="85" width="11" style="23" customWidth="1"/>
    <col min="86" max="88" width="11" style="160"/>
    <col min="89" max="101" width="8.625" style="160" customWidth="1"/>
    <col min="102" max="16384" width="11" style="160"/>
  </cols>
  <sheetData>
    <row r="1" spans="1:85" ht="15" customHeight="1" thickTop="1">
      <c r="A1" s="326" t="s">
        <v>152</v>
      </c>
      <c r="B1" s="327"/>
      <c r="C1" s="327"/>
      <c r="D1" s="327"/>
      <c r="E1" s="327"/>
      <c r="F1" s="327"/>
      <c r="G1" s="327"/>
      <c r="H1" s="327"/>
      <c r="I1" s="328"/>
      <c r="K1" s="335" t="s">
        <v>153</v>
      </c>
      <c r="L1" s="336"/>
      <c r="M1" s="336"/>
      <c r="N1" s="336"/>
      <c r="O1" s="336"/>
      <c r="P1" s="336"/>
      <c r="Q1" s="336"/>
      <c r="R1" s="336"/>
      <c r="S1" s="337"/>
      <c r="U1" s="344" t="s">
        <v>154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>
      <c r="A4" s="162"/>
      <c r="B4" s="162"/>
      <c r="C4" s="162"/>
      <c r="D4" s="162"/>
      <c r="E4" s="162"/>
      <c r="F4" s="162"/>
      <c r="G4" s="162"/>
      <c r="H4" s="162"/>
      <c r="I4" s="162"/>
      <c r="K4" s="162"/>
      <c r="L4" s="162"/>
      <c r="M4" s="162"/>
      <c r="N4" s="162"/>
      <c r="O4" s="162"/>
      <c r="P4" s="162"/>
      <c r="Q4" s="162"/>
      <c r="R4" s="162"/>
      <c r="S4" s="162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</row>
    <row r="5" spans="1:85" ht="28.5">
      <c r="A5" s="353" t="s">
        <v>90</v>
      </c>
      <c r="B5" s="164" t="s">
        <v>0</v>
      </c>
      <c r="C5" s="164" t="s">
        <v>1</v>
      </c>
      <c r="D5" s="164" t="s">
        <v>2</v>
      </c>
      <c r="E5" s="164" t="s">
        <v>3</v>
      </c>
      <c r="F5" s="164" t="s">
        <v>27</v>
      </c>
      <c r="G5" s="164" t="s">
        <v>4</v>
      </c>
      <c r="H5" s="164" t="s">
        <v>5</v>
      </c>
      <c r="I5" s="165" t="s">
        <v>6</v>
      </c>
      <c r="K5" s="355" t="s">
        <v>90</v>
      </c>
      <c r="L5" s="166" t="s">
        <v>0</v>
      </c>
      <c r="M5" s="166" t="s">
        <v>1</v>
      </c>
      <c r="N5" s="166" t="s">
        <v>2</v>
      </c>
      <c r="O5" s="166" t="s">
        <v>3</v>
      </c>
      <c r="P5" s="166" t="s">
        <v>27</v>
      </c>
      <c r="Q5" s="166" t="s">
        <v>4</v>
      </c>
      <c r="R5" s="166" t="s">
        <v>5</v>
      </c>
      <c r="S5" s="167" t="s">
        <v>6</v>
      </c>
      <c r="U5" s="168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9"/>
      <c r="AJ5" s="169"/>
      <c r="AR5" s="161"/>
      <c r="BA5" s="160"/>
      <c r="BI5" s="161"/>
      <c r="BR5" s="160"/>
      <c r="BX5" s="23"/>
      <c r="CG5" s="160"/>
    </row>
    <row r="6" spans="1:85" ht="15">
      <c r="A6" s="354" t="s">
        <v>87</v>
      </c>
      <c r="B6" s="318" t="s">
        <v>69</v>
      </c>
      <c r="C6" s="319"/>
      <c r="D6" s="319"/>
      <c r="E6" s="319"/>
      <c r="F6" s="319"/>
      <c r="G6" s="319"/>
      <c r="H6" s="319"/>
      <c r="I6" s="320"/>
      <c r="K6" s="356" t="s">
        <v>87</v>
      </c>
      <c r="L6" s="321" t="s">
        <v>69</v>
      </c>
      <c r="M6" s="322"/>
      <c r="N6" s="322"/>
      <c r="O6" s="322"/>
      <c r="P6" s="322"/>
      <c r="Q6" s="322"/>
      <c r="R6" s="322"/>
      <c r="S6" s="323"/>
      <c r="U6" s="168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9"/>
      <c r="AJ6" s="169"/>
      <c r="AR6" s="161"/>
      <c r="BA6" s="160"/>
      <c r="BI6" s="161"/>
      <c r="BR6" s="160"/>
      <c r="BX6" s="23"/>
      <c r="CG6" s="160"/>
    </row>
    <row r="7" spans="1:85" ht="15">
      <c r="A7" s="170" t="s">
        <v>7</v>
      </c>
      <c r="B7" s="36">
        <f>B33+B85</f>
        <v>3.4336438311497002</v>
      </c>
      <c r="C7" s="36">
        <f>C33+C85</f>
        <v>0</v>
      </c>
      <c r="D7" s="36">
        <f>D33+D85</f>
        <v>1.4633304053820443E-2</v>
      </c>
      <c r="E7" s="36">
        <f>E33+E85</f>
        <v>0</v>
      </c>
      <c r="F7" s="171">
        <f>F59+F85</f>
        <v>0.2789665880119433</v>
      </c>
      <c r="G7" s="36">
        <f>G33+G85</f>
        <v>0</v>
      </c>
      <c r="H7" s="36">
        <f>H33+H85</f>
        <v>0</v>
      </c>
      <c r="I7" s="173">
        <f>SUM(B7:H7)</f>
        <v>3.7272437232154636</v>
      </c>
      <c r="J7" s="168"/>
      <c r="K7" s="174" t="s">
        <v>7</v>
      </c>
      <c r="L7" s="36">
        <f>L33+L85</f>
        <v>3.4336438311497002</v>
      </c>
      <c r="M7" s="36">
        <f t="shared" ref="M7:O7" si="0">M33+M85</f>
        <v>0</v>
      </c>
      <c r="N7" s="36">
        <f t="shared" si="0"/>
        <v>1.4633304053820443E-2</v>
      </c>
      <c r="O7" s="36">
        <f t="shared" si="0"/>
        <v>0</v>
      </c>
      <c r="P7" s="42">
        <f>P59+P85+P33</f>
        <v>0.2789665880119433</v>
      </c>
      <c r="Q7" s="36">
        <f t="shared" ref="Q7:R22" si="1">Q33+Q85</f>
        <v>0</v>
      </c>
      <c r="R7" s="36">
        <f t="shared" si="1"/>
        <v>0</v>
      </c>
      <c r="S7" s="177">
        <f>SUM(L7:R7)</f>
        <v>3.7272437232154636</v>
      </c>
      <c r="T7" s="168" t="str">
        <f>IF(ABS(S7-I7)&gt;0.01,S7-I7,"")</f>
        <v/>
      </c>
      <c r="U7" s="168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9"/>
      <c r="AJ7" s="169"/>
      <c r="AR7" s="161"/>
      <c r="BA7" s="160"/>
      <c r="BI7" s="161"/>
      <c r="BR7" s="160"/>
      <c r="BX7" s="23"/>
      <c r="CG7" s="160"/>
    </row>
    <row r="8" spans="1:85" ht="15">
      <c r="A8" s="178" t="s">
        <v>8</v>
      </c>
      <c r="B8" s="39">
        <f t="shared" ref="B8:E23" si="2">B34+B86</f>
        <v>3.2878626980168235</v>
      </c>
      <c r="C8" s="39">
        <f t="shared" si="2"/>
        <v>0</v>
      </c>
      <c r="D8" s="39">
        <f t="shared" si="2"/>
        <v>0</v>
      </c>
      <c r="E8" s="39">
        <f t="shared" si="2"/>
        <v>0</v>
      </c>
      <c r="F8" s="179">
        <f t="shared" ref="F8:F27" si="3">F60+F86</f>
        <v>0</v>
      </c>
      <c r="G8" s="39">
        <f t="shared" ref="G8:H23" si="4">G34+G86</f>
        <v>0</v>
      </c>
      <c r="H8" s="39">
        <f t="shared" si="4"/>
        <v>0</v>
      </c>
      <c r="I8" s="181">
        <f t="shared" ref="I8:I27" si="5">SUM(B8:H8)</f>
        <v>3.2878626980168235</v>
      </c>
      <c r="J8" s="168"/>
      <c r="K8" s="182" t="s">
        <v>8</v>
      </c>
      <c r="L8" s="87">
        <f t="shared" ref="L8:O23" si="6">L34+L86</f>
        <v>3.2878626980168235</v>
      </c>
      <c r="M8" s="87">
        <f t="shared" si="6"/>
        <v>0</v>
      </c>
      <c r="N8" s="87">
        <f t="shared" si="6"/>
        <v>0</v>
      </c>
      <c r="O8" s="87">
        <f t="shared" si="6"/>
        <v>0</v>
      </c>
      <c r="P8" s="87">
        <f t="shared" ref="P8:P27" si="7">P60+P86+P34</f>
        <v>0</v>
      </c>
      <c r="Q8" s="87">
        <f t="shared" si="1"/>
        <v>0</v>
      </c>
      <c r="R8" s="87">
        <f t="shared" si="1"/>
        <v>0</v>
      </c>
      <c r="S8" s="185">
        <f t="shared" ref="S8:S27" si="8">SUM(L8:R8)</f>
        <v>3.2878626980168235</v>
      </c>
      <c r="T8" s="168" t="str">
        <f t="shared" ref="T8:T24" si="9">IF(ABS(S8-I8)&gt;0.01,S8-I8,"")</f>
        <v/>
      </c>
      <c r="U8" s="168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9"/>
      <c r="AJ8" s="169"/>
      <c r="AR8" s="161"/>
      <c r="BA8" s="160"/>
      <c r="BI8" s="161"/>
      <c r="BR8" s="160"/>
      <c r="BX8" s="23"/>
      <c r="CG8" s="160"/>
    </row>
    <row r="9" spans="1:85" ht="15">
      <c r="A9" s="186" t="s">
        <v>10</v>
      </c>
      <c r="B9" s="42">
        <f t="shared" si="2"/>
        <v>3.0067321454710032</v>
      </c>
      <c r="C9" s="42">
        <f t="shared" si="2"/>
        <v>0</v>
      </c>
      <c r="D9" s="42">
        <f t="shared" si="2"/>
        <v>1.1327558736913466</v>
      </c>
      <c r="E9" s="42">
        <f t="shared" si="2"/>
        <v>0</v>
      </c>
      <c r="F9" s="175">
        <f t="shared" si="3"/>
        <v>0</v>
      </c>
      <c r="G9" s="42">
        <f t="shared" si="4"/>
        <v>0</v>
      </c>
      <c r="H9" s="42">
        <f t="shared" si="4"/>
        <v>0</v>
      </c>
      <c r="I9" s="173">
        <f t="shared" si="5"/>
        <v>4.13948801916235</v>
      </c>
      <c r="J9" s="168"/>
      <c r="K9" s="174" t="s">
        <v>10</v>
      </c>
      <c r="L9" s="42">
        <f t="shared" si="6"/>
        <v>3.0067321454710032</v>
      </c>
      <c r="M9" s="42">
        <f t="shared" si="6"/>
        <v>0</v>
      </c>
      <c r="N9" s="42">
        <f t="shared" si="6"/>
        <v>1.1327558736913466</v>
      </c>
      <c r="O9" s="42">
        <f t="shared" si="6"/>
        <v>0</v>
      </c>
      <c r="P9" s="42">
        <f t="shared" si="7"/>
        <v>0</v>
      </c>
      <c r="Q9" s="42">
        <f t="shared" si="1"/>
        <v>0</v>
      </c>
      <c r="R9" s="42">
        <f t="shared" si="1"/>
        <v>0</v>
      </c>
      <c r="S9" s="177">
        <f t="shared" si="8"/>
        <v>4.13948801916235</v>
      </c>
      <c r="T9" s="168" t="str">
        <f t="shared" si="9"/>
        <v/>
      </c>
      <c r="U9" s="168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9"/>
      <c r="AJ9" s="169"/>
      <c r="AR9" s="161"/>
      <c r="BA9" s="160"/>
      <c r="BI9" s="161"/>
      <c r="BR9" s="160"/>
      <c r="BX9" s="23"/>
      <c r="CG9" s="160"/>
    </row>
    <row r="10" spans="1:85" ht="15">
      <c r="A10" s="178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179">
        <f t="shared" si="3"/>
        <v>0</v>
      </c>
      <c r="G10" s="39">
        <f t="shared" si="4"/>
        <v>0</v>
      </c>
      <c r="H10" s="39">
        <f t="shared" si="4"/>
        <v>0</v>
      </c>
      <c r="I10" s="181">
        <f t="shared" si="5"/>
        <v>0</v>
      </c>
      <c r="J10" s="168"/>
      <c r="K10" s="182" t="s">
        <v>56</v>
      </c>
      <c r="L10" s="87">
        <f t="shared" si="6"/>
        <v>0</v>
      </c>
      <c r="M10" s="87">
        <f t="shared" si="6"/>
        <v>0</v>
      </c>
      <c r="N10" s="87">
        <f t="shared" si="6"/>
        <v>0</v>
      </c>
      <c r="O10" s="87">
        <f t="shared" si="6"/>
        <v>0</v>
      </c>
      <c r="P10" s="87">
        <f t="shared" si="7"/>
        <v>0</v>
      </c>
      <c r="Q10" s="87">
        <f t="shared" si="1"/>
        <v>0</v>
      </c>
      <c r="R10" s="87">
        <f t="shared" si="1"/>
        <v>0</v>
      </c>
      <c r="S10" s="185">
        <f t="shared" si="8"/>
        <v>0</v>
      </c>
      <c r="T10" s="168" t="str">
        <f t="shared" si="9"/>
        <v/>
      </c>
      <c r="U10" s="168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9"/>
      <c r="AJ10" s="169"/>
      <c r="AR10" s="161"/>
      <c r="BA10" s="160"/>
      <c r="BI10" s="161"/>
      <c r="BR10" s="160"/>
      <c r="BX10" s="23"/>
      <c r="CG10" s="160"/>
    </row>
    <row r="11" spans="1:85" ht="15">
      <c r="A11" s="186" t="s">
        <v>16</v>
      </c>
      <c r="B11" s="42">
        <f t="shared" si="2"/>
        <v>212.67813670565269</v>
      </c>
      <c r="C11" s="42">
        <f t="shared" si="2"/>
        <v>43.555079807296998</v>
      </c>
      <c r="D11" s="42">
        <f t="shared" si="2"/>
        <v>47.67858556753</v>
      </c>
      <c r="E11" s="42">
        <f t="shared" si="2"/>
        <v>8.5664129621193297</v>
      </c>
      <c r="F11" s="175">
        <f t="shared" si="3"/>
        <v>0</v>
      </c>
      <c r="G11" s="42">
        <f t="shared" si="4"/>
        <v>0</v>
      </c>
      <c r="H11" s="42">
        <f t="shared" si="4"/>
        <v>0</v>
      </c>
      <c r="I11" s="173">
        <f t="shared" si="5"/>
        <v>312.478215042599</v>
      </c>
      <c r="J11" s="168"/>
      <c r="K11" s="174" t="s">
        <v>16</v>
      </c>
      <c r="L11" s="42">
        <f t="shared" si="6"/>
        <v>212.67813670565269</v>
      </c>
      <c r="M11" s="42">
        <f t="shared" si="6"/>
        <v>43.555079807296998</v>
      </c>
      <c r="N11" s="42">
        <f t="shared" si="6"/>
        <v>47.67858556753</v>
      </c>
      <c r="O11" s="42">
        <f t="shared" si="6"/>
        <v>8.5664129621193297</v>
      </c>
      <c r="P11" s="42">
        <f t="shared" si="7"/>
        <v>0</v>
      </c>
      <c r="Q11" s="42">
        <f t="shared" si="1"/>
        <v>0</v>
      </c>
      <c r="R11" s="42">
        <f t="shared" si="1"/>
        <v>0</v>
      </c>
      <c r="S11" s="177">
        <f t="shared" si="8"/>
        <v>312.478215042599</v>
      </c>
      <c r="T11" s="168" t="str">
        <f t="shared" si="9"/>
        <v/>
      </c>
      <c r="U11" s="168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9"/>
      <c r="AJ11" s="169"/>
      <c r="AR11" s="161"/>
      <c r="BA11" s="160"/>
      <c r="BI11" s="161"/>
      <c r="BR11" s="160"/>
      <c r="BX11" s="23"/>
      <c r="CG11" s="160"/>
    </row>
    <row r="12" spans="1:85" ht="15">
      <c r="A12" s="178" t="s">
        <v>15</v>
      </c>
      <c r="B12" s="39">
        <f t="shared" si="2"/>
        <v>2672.7588524699909</v>
      </c>
      <c r="C12" s="39">
        <f t="shared" si="2"/>
        <v>28.05602456491966</v>
      </c>
      <c r="D12" s="39">
        <f t="shared" si="2"/>
        <v>191.97603362890732</v>
      </c>
      <c r="E12" s="39">
        <f t="shared" si="2"/>
        <v>0</v>
      </c>
      <c r="F12" s="179">
        <f t="shared" si="3"/>
        <v>0</v>
      </c>
      <c r="G12" s="39">
        <f t="shared" si="4"/>
        <v>0</v>
      </c>
      <c r="H12" s="39">
        <f t="shared" si="4"/>
        <v>0</v>
      </c>
      <c r="I12" s="181">
        <f t="shared" si="5"/>
        <v>2892.7909106638181</v>
      </c>
      <c r="J12" s="168"/>
      <c r="K12" s="182" t="s">
        <v>15</v>
      </c>
      <c r="L12" s="87">
        <f t="shared" si="6"/>
        <v>2672.7588524699909</v>
      </c>
      <c r="M12" s="87">
        <f t="shared" si="6"/>
        <v>28.05602456491966</v>
      </c>
      <c r="N12" s="87">
        <f t="shared" si="6"/>
        <v>191.97603362890732</v>
      </c>
      <c r="O12" s="87">
        <f t="shared" si="6"/>
        <v>0</v>
      </c>
      <c r="P12" s="87">
        <f t="shared" si="7"/>
        <v>0</v>
      </c>
      <c r="Q12" s="87">
        <f t="shared" si="1"/>
        <v>0</v>
      </c>
      <c r="R12" s="87">
        <f t="shared" si="1"/>
        <v>0</v>
      </c>
      <c r="S12" s="185">
        <f t="shared" si="8"/>
        <v>2892.7909106638181</v>
      </c>
      <c r="T12" s="168" t="str">
        <f t="shared" si="9"/>
        <v/>
      </c>
      <c r="U12" s="168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9"/>
      <c r="AJ12" s="169"/>
      <c r="AR12" s="161"/>
      <c r="BA12" s="160"/>
      <c r="BI12" s="161"/>
      <c r="BR12" s="160"/>
      <c r="BX12" s="23"/>
      <c r="CG12" s="160"/>
    </row>
    <row r="13" spans="1:85" ht="15">
      <c r="A13" s="186" t="s">
        <v>58</v>
      </c>
      <c r="B13" s="42">
        <f t="shared" si="2"/>
        <v>0</v>
      </c>
      <c r="C13" s="42">
        <f t="shared" si="2"/>
        <v>1.1421318314861035E-2</v>
      </c>
      <c r="D13" s="42">
        <f t="shared" si="2"/>
        <v>0.50699957430426745</v>
      </c>
      <c r="E13" s="42">
        <f t="shared" si="2"/>
        <v>1374.2911539178656</v>
      </c>
      <c r="F13" s="175">
        <f t="shared" si="3"/>
        <v>35255.961650818186</v>
      </c>
      <c r="G13" s="42">
        <f t="shared" si="4"/>
        <v>0</v>
      </c>
      <c r="H13" s="42">
        <f t="shared" si="4"/>
        <v>0</v>
      </c>
      <c r="I13" s="173">
        <f t="shared" si="5"/>
        <v>36630.771225628669</v>
      </c>
      <c r="J13" s="168"/>
      <c r="K13" s="188" t="s">
        <v>58</v>
      </c>
      <c r="L13" s="42">
        <f t="shared" si="6"/>
        <v>0</v>
      </c>
      <c r="M13" s="42">
        <f t="shared" si="6"/>
        <v>1.1421318314861035E-2</v>
      </c>
      <c r="N13" s="42">
        <f t="shared" si="6"/>
        <v>0.50699957430426745</v>
      </c>
      <c r="O13" s="42">
        <f t="shared" si="6"/>
        <v>1374.2911539178656</v>
      </c>
      <c r="P13" s="42">
        <f t="shared" si="7"/>
        <v>35255.961650818186</v>
      </c>
      <c r="Q13" s="42">
        <f t="shared" si="1"/>
        <v>0</v>
      </c>
      <c r="R13" s="42">
        <f t="shared" si="1"/>
        <v>0</v>
      </c>
      <c r="S13" s="177">
        <f t="shared" si="8"/>
        <v>36630.771225628669</v>
      </c>
      <c r="T13" s="168" t="str">
        <f t="shared" si="9"/>
        <v/>
      </c>
      <c r="U13" s="168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9"/>
      <c r="AJ13" s="169"/>
      <c r="AR13" s="161"/>
      <c r="BA13" s="160"/>
      <c r="BI13" s="161"/>
      <c r="BR13" s="160"/>
      <c r="BX13" s="23"/>
      <c r="CG13" s="160"/>
    </row>
    <row r="14" spans="1:85" ht="15">
      <c r="A14" s="178" t="s">
        <v>12</v>
      </c>
      <c r="B14" s="39">
        <f t="shared" si="2"/>
        <v>0</v>
      </c>
      <c r="C14" s="39">
        <f t="shared" si="2"/>
        <v>0</v>
      </c>
      <c r="D14" s="39">
        <f t="shared" si="2"/>
        <v>4.7879486899768404E-2</v>
      </c>
      <c r="E14" s="39">
        <f t="shared" si="2"/>
        <v>25.869936289208383</v>
      </c>
      <c r="F14" s="179">
        <f t="shared" si="3"/>
        <v>9582.9828085513855</v>
      </c>
      <c r="G14" s="39">
        <f t="shared" si="4"/>
        <v>0</v>
      </c>
      <c r="H14" s="39">
        <f t="shared" si="4"/>
        <v>0</v>
      </c>
      <c r="I14" s="181">
        <f t="shared" si="5"/>
        <v>9608.9006243274944</v>
      </c>
      <c r="J14" s="168"/>
      <c r="K14" s="182" t="s">
        <v>12</v>
      </c>
      <c r="L14" s="87">
        <f t="shared" si="6"/>
        <v>0</v>
      </c>
      <c r="M14" s="87">
        <f t="shared" si="6"/>
        <v>0</v>
      </c>
      <c r="N14" s="87">
        <f t="shared" si="6"/>
        <v>4.7879486899768404E-2</v>
      </c>
      <c r="O14" s="87">
        <f t="shared" si="6"/>
        <v>25.869936289208383</v>
      </c>
      <c r="P14" s="87">
        <f t="shared" si="7"/>
        <v>9582.9828085513873</v>
      </c>
      <c r="Q14" s="87">
        <f t="shared" si="1"/>
        <v>0</v>
      </c>
      <c r="R14" s="87">
        <f t="shared" si="1"/>
        <v>0</v>
      </c>
      <c r="S14" s="185">
        <f t="shared" si="8"/>
        <v>9608.9006243274962</v>
      </c>
      <c r="T14" s="168" t="str">
        <f t="shared" si="9"/>
        <v/>
      </c>
      <c r="U14" s="168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9"/>
      <c r="AJ14" s="169"/>
      <c r="AR14" s="161"/>
      <c r="BA14" s="160"/>
      <c r="BI14" s="161"/>
      <c r="BR14" s="160"/>
      <c r="BX14" s="23"/>
      <c r="CG14" s="160"/>
    </row>
    <row r="15" spans="1:85" ht="15">
      <c r="A15" s="186" t="s">
        <v>59</v>
      </c>
      <c r="B15" s="42">
        <f t="shared" si="2"/>
        <v>0</v>
      </c>
      <c r="C15" s="42">
        <f t="shared" si="2"/>
        <v>0</v>
      </c>
      <c r="D15" s="42">
        <f t="shared" si="2"/>
        <v>0</v>
      </c>
      <c r="E15" s="42">
        <f t="shared" si="2"/>
        <v>0</v>
      </c>
      <c r="F15" s="175">
        <f t="shared" si="3"/>
        <v>1.2422676809386008</v>
      </c>
      <c r="G15" s="42">
        <f t="shared" si="4"/>
        <v>0</v>
      </c>
      <c r="H15" s="42">
        <f t="shared" si="4"/>
        <v>0</v>
      </c>
      <c r="I15" s="173">
        <f t="shared" si="5"/>
        <v>1.2422676809386008</v>
      </c>
      <c r="J15" s="168"/>
      <c r="K15" s="188" t="s">
        <v>59</v>
      </c>
      <c r="L15" s="42">
        <f t="shared" si="6"/>
        <v>0</v>
      </c>
      <c r="M15" s="42">
        <f t="shared" si="6"/>
        <v>0</v>
      </c>
      <c r="N15" s="42">
        <f t="shared" si="6"/>
        <v>0</v>
      </c>
      <c r="O15" s="42">
        <f t="shared" si="6"/>
        <v>0</v>
      </c>
      <c r="P15" s="42">
        <f t="shared" si="7"/>
        <v>1.2422676809386008</v>
      </c>
      <c r="Q15" s="42">
        <f t="shared" si="1"/>
        <v>0</v>
      </c>
      <c r="R15" s="42">
        <f t="shared" si="1"/>
        <v>0</v>
      </c>
      <c r="S15" s="177">
        <f t="shared" si="8"/>
        <v>1.2422676809386008</v>
      </c>
      <c r="T15" s="168" t="str">
        <f t="shared" si="9"/>
        <v/>
      </c>
      <c r="U15" s="168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9"/>
      <c r="AJ15" s="169"/>
      <c r="AR15" s="161"/>
      <c r="BA15" s="160"/>
      <c r="BI15" s="161"/>
      <c r="BR15" s="160"/>
      <c r="BX15" s="23"/>
      <c r="CG15" s="160"/>
    </row>
    <row r="16" spans="1:85" ht="15">
      <c r="A16" s="178" t="s">
        <v>17</v>
      </c>
      <c r="B16" s="39">
        <f t="shared" si="2"/>
        <v>44.740972478503686</v>
      </c>
      <c r="C16" s="39">
        <f t="shared" si="2"/>
        <v>0.39919346212749718</v>
      </c>
      <c r="D16" s="39">
        <f t="shared" si="2"/>
        <v>35.745421998047547</v>
      </c>
      <c r="E16" s="39">
        <f t="shared" si="2"/>
        <v>1.9407101723831193</v>
      </c>
      <c r="F16" s="179">
        <f t="shared" si="3"/>
        <v>315.85415537015541</v>
      </c>
      <c r="G16" s="39">
        <f t="shared" si="4"/>
        <v>0</v>
      </c>
      <c r="H16" s="39">
        <f t="shared" si="4"/>
        <v>0</v>
      </c>
      <c r="I16" s="181">
        <f t="shared" si="5"/>
        <v>398.68045348121723</v>
      </c>
      <c r="J16" s="168"/>
      <c r="K16" s="182" t="s">
        <v>17</v>
      </c>
      <c r="L16" s="87">
        <f t="shared" si="6"/>
        <v>44.740972478503686</v>
      </c>
      <c r="M16" s="87">
        <f t="shared" si="6"/>
        <v>0.39919346212749718</v>
      </c>
      <c r="N16" s="87">
        <f t="shared" si="6"/>
        <v>35.745421998047547</v>
      </c>
      <c r="O16" s="87">
        <f t="shared" si="6"/>
        <v>1.9407101723831193</v>
      </c>
      <c r="P16" s="87">
        <f t="shared" si="7"/>
        <v>315.85415537015541</v>
      </c>
      <c r="Q16" s="87">
        <f t="shared" si="1"/>
        <v>0</v>
      </c>
      <c r="R16" s="87">
        <f t="shared" si="1"/>
        <v>0</v>
      </c>
      <c r="S16" s="185">
        <f t="shared" si="8"/>
        <v>398.68045348121723</v>
      </c>
      <c r="T16" s="168" t="str">
        <f t="shared" si="9"/>
        <v/>
      </c>
      <c r="U16" s="168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9"/>
      <c r="AJ16" s="169"/>
      <c r="AR16" s="161"/>
      <c r="BA16" s="160"/>
      <c r="BI16" s="161"/>
      <c r="BR16" s="160"/>
      <c r="BX16" s="23"/>
      <c r="CG16" s="160"/>
    </row>
    <row r="17" spans="1:85" ht="15">
      <c r="A17" s="186" t="s">
        <v>139</v>
      </c>
      <c r="B17" s="42">
        <f t="shared" si="2"/>
        <v>21547.756851286646</v>
      </c>
      <c r="C17" s="42">
        <f t="shared" si="2"/>
        <v>2400.1459062606764</v>
      </c>
      <c r="D17" s="42">
        <f t="shared" si="2"/>
        <v>4563.3023351701167</v>
      </c>
      <c r="E17" s="42">
        <f t="shared" si="2"/>
        <v>161.16456630430631</v>
      </c>
      <c r="F17" s="175">
        <f t="shared" si="3"/>
        <v>104.85612023131262</v>
      </c>
      <c r="G17" s="42">
        <f t="shared" si="4"/>
        <v>4.8605699804923456E-3</v>
      </c>
      <c r="H17" s="42">
        <f t="shared" si="4"/>
        <v>0</v>
      </c>
      <c r="I17" s="173">
        <f t="shared" si="5"/>
        <v>28777.230639823039</v>
      </c>
      <c r="J17" s="168"/>
      <c r="K17" s="188" t="s">
        <v>139</v>
      </c>
      <c r="L17" s="42">
        <f t="shared" si="6"/>
        <v>21547.756851286646</v>
      </c>
      <c r="M17" s="42">
        <f t="shared" si="6"/>
        <v>2400.1459062606764</v>
      </c>
      <c r="N17" s="42">
        <f t="shared" si="6"/>
        <v>4563.3023351701167</v>
      </c>
      <c r="O17" s="42">
        <f t="shared" si="6"/>
        <v>161.16456630430631</v>
      </c>
      <c r="P17" s="42">
        <f t="shared" si="7"/>
        <v>104.85612023131262</v>
      </c>
      <c r="Q17" s="42">
        <f t="shared" si="1"/>
        <v>4.8605699804923456E-3</v>
      </c>
      <c r="R17" s="42">
        <f t="shared" si="1"/>
        <v>0</v>
      </c>
      <c r="S17" s="177">
        <f t="shared" si="8"/>
        <v>28777.230639823039</v>
      </c>
      <c r="T17" s="168" t="str">
        <f t="shared" si="9"/>
        <v/>
      </c>
      <c r="U17" s="168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9"/>
      <c r="AJ17" s="169"/>
      <c r="AR17" s="161"/>
      <c r="BA17" s="160"/>
      <c r="BI17" s="161"/>
      <c r="BR17" s="160"/>
      <c r="BX17" s="23"/>
      <c r="CG17" s="160"/>
    </row>
    <row r="18" spans="1:85" ht="15">
      <c r="A18" s="178" t="s">
        <v>25</v>
      </c>
      <c r="B18" s="39">
        <f t="shared" si="2"/>
        <v>3908.561496531961</v>
      </c>
      <c r="C18" s="39">
        <f t="shared" si="2"/>
        <v>65.237830219599772</v>
      </c>
      <c r="D18" s="39">
        <f t="shared" si="2"/>
        <v>8464.4272202056491</v>
      </c>
      <c r="E18" s="39">
        <f t="shared" si="2"/>
        <v>8378.7345861739814</v>
      </c>
      <c r="F18" s="179">
        <f t="shared" si="3"/>
        <v>2310.6411231100883</v>
      </c>
      <c r="G18" s="39">
        <f t="shared" si="4"/>
        <v>6710.7237049431251</v>
      </c>
      <c r="H18" s="39">
        <f t="shared" si="4"/>
        <v>20.840516795600333</v>
      </c>
      <c r="I18" s="181">
        <f t="shared" si="5"/>
        <v>29859.166477980001</v>
      </c>
      <c r="J18" s="168"/>
      <c r="K18" s="182" t="s">
        <v>25</v>
      </c>
      <c r="L18" s="87">
        <f t="shared" si="6"/>
        <v>3908.561496531961</v>
      </c>
      <c r="M18" s="87">
        <f t="shared" si="6"/>
        <v>65.237830219599772</v>
      </c>
      <c r="N18" s="87">
        <f t="shared" si="6"/>
        <v>8464.4272202056491</v>
      </c>
      <c r="O18" s="87">
        <f t="shared" si="6"/>
        <v>8378.7345861739814</v>
      </c>
      <c r="P18" s="87">
        <f t="shared" si="7"/>
        <v>2310.6411231100883</v>
      </c>
      <c r="Q18" s="87">
        <f t="shared" si="1"/>
        <v>6710.7237049431251</v>
      </c>
      <c r="R18" s="87">
        <f t="shared" si="1"/>
        <v>20.840516795600333</v>
      </c>
      <c r="S18" s="185">
        <f t="shared" si="8"/>
        <v>29859.166477980001</v>
      </c>
      <c r="T18" s="168" t="str">
        <f t="shared" si="9"/>
        <v/>
      </c>
      <c r="U18" s="168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9"/>
      <c r="AJ18" s="169"/>
      <c r="AR18" s="161"/>
      <c r="BA18" s="160"/>
      <c r="BI18" s="161"/>
      <c r="BR18" s="160"/>
      <c r="BX18" s="23"/>
      <c r="CG18" s="160"/>
    </row>
    <row r="19" spans="1:85" ht="15">
      <c r="A19" s="186" t="s">
        <v>24</v>
      </c>
      <c r="B19" s="42">
        <f t="shared" si="2"/>
        <v>20457.001028326235</v>
      </c>
      <c r="C19" s="42">
        <f t="shared" si="2"/>
        <v>165.551862700112</v>
      </c>
      <c r="D19" s="42">
        <f t="shared" si="2"/>
        <v>2421.8836582247682</v>
      </c>
      <c r="E19" s="42">
        <f t="shared" si="2"/>
        <v>0</v>
      </c>
      <c r="F19" s="175">
        <f t="shared" si="3"/>
        <v>0</v>
      </c>
      <c r="G19" s="42">
        <f t="shared" si="4"/>
        <v>0</v>
      </c>
      <c r="H19" s="42">
        <f t="shared" si="4"/>
        <v>0</v>
      </c>
      <c r="I19" s="173">
        <f t="shared" si="5"/>
        <v>23044.436549251113</v>
      </c>
      <c r="J19" s="168"/>
      <c r="K19" s="188" t="s">
        <v>24</v>
      </c>
      <c r="L19" s="42">
        <f t="shared" si="6"/>
        <v>20457.001028326235</v>
      </c>
      <c r="M19" s="42">
        <f t="shared" si="6"/>
        <v>165.551862700112</v>
      </c>
      <c r="N19" s="42">
        <f t="shared" si="6"/>
        <v>2421.8836582247682</v>
      </c>
      <c r="O19" s="42">
        <f t="shared" si="6"/>
        <v>0</v>
      </c>
      <c r="P19" s="42">
        <f t="shared" si="7"/>
        <v>0</v>
      </c>
      <c r="Q19" s="42">
        <f t="shared" si="1"/>
        <v>0</v>
      </c>
      <c r="R19" s="42">
        <f t="shared" si="1"/>
        <v>0</v>
      </c>
      <c r="S19" s="177">
        <f t="shared" si="8"/>
        <v>23044.436549251113</v>
      </c>
      <c r="T19" s="168" t="str">
        <f t="shared" si="9"/>
        <v/>
      </c>
      <c r="U19" s="168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9"/>
      <c r="AJ19" s="169"/>
      <c r="AR19" s="161"/>
      <c r="BA19" s="160"/>
      <c r="BI19" s="161"/>
      <c r="BR19" s="160"/>
      <c r="BX19" s="23"/>
      <c r="CG19" s="160"/>
    </row>
    <row r="20" spans="1:85" ht="15">
      <c r="A20" s="178" t="s">
        <v>60</v>
      </c>
      <c r="B20" s="39">
        <f t="shared" si="2"/>
        <v>718.49229547069876</v>
      </c>
      <c r="C20" s="39">
        <f t="shared" si="2"/>
        <v>1.1929935593029588</v>
      </c>
      <c r="D20" s="39">
        <f t="shared" si="2"/>
        <v>22.993635058642418</v>
      </c>
      <c r="E20" s="39">
        <f t="shared" si="2"/>
        <v>0</v>
      </c>
      <c r="F20" s="179">
        <f t="shared" si="3"/>
        <v>0</v>
      </c>
      <c r="G20" s="39">
        <f t="shared" si="4"/>
        <v>0</v>
      </c>
      <c r="H20" s="39">
        <f t="shared" si="4"/>
        <v>0</v>
      </c>
      <c r="I20" s="181">
        <f t="shared" si="5"/>
        <v>742.67892408864418</v>
      </c>
      <c r="J20" s="168"/>
      <c r="K20" s="182" t="s">
        <v>60</v>
      </c>
      <c r="L20" s="87">
        <f t="shared" si="6"/>
        <v>718.49229547069876</v>
      </c>
      <c r="M20" s="87">
        <f t="shared" si="6"/>
        <v>1.1929935593029588</v>
      </c>
      <c r="N20" s="87">
        <f t="shared" si="6"/>
        <v>22.993635058642418</v>
      </c>
      <c r="O20" s="87">
        <f t="shared" si="6"/>
        <v>0</v>
      </c>
      <c r="P20" s="87">
        <f t="shared" si="7"/>
        <v>0</v>
      </c>
      <c r="Q20" s="87">
        <f t="shared" si="1"/>
        <v>0</v>
      </c>
      <c r="R20" s="87">
        <f t="shared" si="1"/>
        <v>0</v>
      </c>
      <c r="S20" s="185">
        <f t="shared" si="8"/>
        <v>742.67892408864418</v>
      </c>
      <c r="T20" s="168" t="str">
        <f t="shared" si="9"/>
        <v/>
      </c>
      <c r="U20" s="168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9"/>
      <c r="AJ20" s="169"/>
      <c r="AR20" s="161"/>
      <c r="BA20" s="160"/>
      <c r="BI20" s="161"/>
      <c r="BR20" s="160"/>
      <c r="BX20" s="23"/>
      <c r="CG20" s="160"/>
    </row>
    <row r="21" spans="1:85" ht="15">
      <c r="A21" s="186" t="s">
        <v>22</v>
      </c>
      <c r="B21" s="42">
        <f t="shared" si="2"/>
        <v>728.49892074788545</v>
      </c>
      <c r="C21" s="42">
        <f t="shared" si="2"/>
        <v>91.302301481954686</v>
      </c>
      <c r="D21" s="42">
        <f t="shared" si="2"/>
        <v>93.234566866641529</v>
      </c>
      <c r="E21" s="42">
        <f t="shared" si="2"/>
        <v>0.47763466457477416</v>
      </c>
      <c r="F21" s="175">
        <f t="shared" si="3"/>
        <v>2790.2792661723192</v>
      </c>
      <c r="G21" s="42">
        <f t="shared" si="4"/>
        <v>0</v>
      </c>
      <c r="H21" s="42">
        <f t="shared" si="4"/>
        <v>0</v>
      </c>
      <c r="I21" s="173">
        <f t="shared" si="5"/>
        <v>3703.7926899333756</v>
      </c>
      <c r="J21" s="168"/>
      <c r="K21" s="188" t="s">
        <v>22</v>
      </c>
      <c r="L21" s="42">
        <f t="shared" si="6"/>
        <v>728.49892074788545</v>
      </c>
      <c r="M21" s="42">
        <f t="shared" si="6"/>
        <v>91.302301481954686</v>
      </c>
      <c r="N21" s="42">
        <f t="shared" si="6"/>
        <v>93.234566866641529</v>
      </c>
      <c r="O21" s="42">
        <f t="shared" si="6"/>
        <v>0.47763466457477416</v>
      </c>
      <c r="P21" s="42">
        <f t="shared" si="7"/>
        <v>2790.2792661723192</v>
      </c>
      <c r="Q21" s="42">
        <f t="shared" si="1"/>
        <v>0</v>
      </c>
      <c r="R21" s="42">
        <f t="shared" si="1"/>
        <v>0</v>
      </c>
      <c r="S21" s="177">
        <f t="shared" si="8"/>
        <v>3703.7926899333756</v>
      </c>
      <c r="T21" s="168" t="str">
        <f t="shared" si="9"/>
        <v/>
      </c>
      <c r="U21" s="168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9"/>
      <c r="AJ21" s="169"/>
      <c r="AR21" s="161"/>
      <c r="BA21" s="160"/>
      <c r="BI21" s="161"/>
      <c r="BR21" s="160"/>
      <c r="BX21" s="23"/>
      <c r="CG21" s="160"/>
    </row>
    <row r="22" spans="1:85" ht="15">
      <c r="A22" s="178" t="s">
        <v>21</v>
      </c>
      <c r="B22" s="39">
        <f t="shared" si="2"/>
        <v>1.6824092019275065</v>
      </c>
      <c r="C22" s="39">
        <f t="shared" si="2"/>
        <v>9.6305779342001144E-2</v>
      </c>
      <c r="D22" s="39">
        <f t="shared" si="2"/>
        <v>9.4034026141555385E-2</v>
      </c>
      <c r="E22" s="39">
        <f t="shared" si="2"/>
        <v>0</v>
      </c>
      <c r="F22" s="179">
        <f t="shared" si="3"/>
        <v>0</v>
      </c>
      <c r="G22" s="39">
        <f t="shared" si="4"/>
        <v>0</v>
      </c>
      <c r="H22" s="39">
        <f t="shared" si="4"/>
        <v>0</v>
      </c>
      <c r="I22" s="181">
        <f t="shared" si="5"/>
        <v>1.8727490074110631</v>
      </c>
      <c r="J22" s="168"/>
      <c r="K22" s="182" t="s">
        <v>21</v>
      </c>
      <c r="L22" s="87">
        <f t="shared" si="6"/>
        <v>1.6824092019275065</v>
      </c>
      <c r="M22" s="87">
        <f t="shared" si="6"/>
        <v>9.6305779342001144E-2</v>
      </c>
      <c r="N22" s="87">
        <f t="shared" si="6"/>
        <v>9.4034026141555385E-2</v>
      </c>
      <c r="O22" s="87">
        <f t="shared" si="6"/>
        <v>0</v>
      </c>
      <c r="P22" s="87">
        <f t="shared" si="7"/>
        <v>0</v>
      </c>
      <c r="Q22" s="87">
        <f t="shared" si="1"/>
        <v>0</v>
      </c>
      <c r="R22" s="87">
        <f t="shared" si="1"/>
        <v>0</v>
      </c>
      <c r="S22" s="185">
        <f t="shared" si="8"/>
        <v>1.8727490074110631</v>
      </c>
      <c r="T22" s="168" t="str">
        <f t="shared" si="9"/>
        <v/>
      </c>
      <c r="U22" s="168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9"/>
      <c r="AJ22" s="169"/>
      <c r="AR22" s="161"/>
      <c r="BA22" s="160"/>
      <c r="BI22" s="161"/>
      <c r="BR22" s="160"/>
      <c r="BX22" s="23"/>
      <c r="CG22" s="160"/>
    </row>
    <row r="23" spans="1:85" ht="15">
      <c r="A23" s="189" t="s">
        <v>64</v>
      </c>
      <c r="B23" s="42">
        <f t="shared" si="2"/>
        <v>419.04953954581936</v>
      </c>
      <c r="C23" s="42">
        <f t="shared" si="2"/>
        <v>0</v>
      </c>
      <c r="D23" s="42">
        <f t="shared" si="2"/>
        <v>77.113950894842446</v>
      </c>
      <c r="E23" s="42">
        <f t="shared" si="2"/>
        <v>0</v>
      </c>
      <c r="F23" s="175">
        <f t="shared" si="3"/>
        <v>0</v>
      </c>
      <c r="G23" s="42">
        <f t="shared" si="4"/>
        <v>0</v>
      </c>
      <c r="H23" s="42">
        <f t="shared" si="4"/>
        <v>0</v>
      </c>
      <c r="I23" s="173">
        <f t="shared" si="5"/>
        <v>496.1634904406618</v>
      </c>
      <c r="J23" s="168"/>
      <c r="K23" s="190" t="s">
        <v>64</v>
      </c>
      <c r="L23" s="42">
        <f t="shared" si="6"/>
        <v>419.04953954581936</v>
      </c>
      <c r="M23" s="42">
        <f t="shared" si="6"/>
        <v>0</v>
      </c>
      <c r="N23" s="42">
        <f t="shared" si="6"/>
        <v>77.113950894842446</v>
      </c>
      <c r="O23" s="42">
        <f t="shared" si="6"/>
        <v>0</v>
      </c>
      <c r="P23" s="42">
        <f t="shared" si="7"/>
        <v>0</v>
      </c>
      <c r="Q23" s="42">
        <f t="shared" ref="Q23:R27" si="10">Q49+Q101</f>
        <v>0</v>
      </c>
      <c r="R23" s="42">
        <f t="shared" si="10"/>
        <v>0</v>
      </c>
      <c r="S23" s="177">
        <f t="shared" si="8"/>
        <v>496.1634904406618</v>
      </c>
      <c r="T23" s="168" t="str">
        <f t="shared" si="9"/>
        <v/>
      </c>
      <c r="U23" s="168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9"/>
      <c r="AJ23" s="169"/>
      <c r="AR23" s="161"/>
      <c r="BA23" s="160"/>
      <c r="BI23" s="161"/>
      <c r="BR23" s="160"/>
      <c r="BX23" s="23"/>
      <c r="CG23" s="160"/>
    </row>
    <row r="24" spans="1:85">
      <c r="A24" s="191" t="str">
        <f>A50</f>
        <v>Umgebungswärme etc.</v>
      </c>
      <c r="B24" s="60">
        <f t="shared" ref="B24:E27" si="11">B50+B102</f>
        <v>419.04953954581936</v>
      </c>
      <c r="C24" s="60">
        <f t="shared" si="11"/>
        <v>0</v>
      </c>
      <c r="D24" s="60">
        <f t="shared" si="11"/>
        <v>77.113950894842446</v>
      </c>
      <c r="E24" s="60">
        <f t="shared" si="11"/>
        <v>0</v>
      </c>
      <c r="F24" s="192">
        <f t="shared" si="3"/>
        <v>0</v>
      </c>
      <c r="G24" s="60">
        <f t="shared" ref="G24:H27" si="12">G50+G102</f>
        <v>0</v>
      </c>
      <c r="H24" s="60">
        <f t="shared" si="12"/>
        <v>0</v>
      </c>
      <c r="I24" s="194">
        <f t="shared" si="5"/>
        <v>496.1634904406618</v>
      </c>
      <c r="J24" s="168"/>
      <c r="K24" s="195" t="s">
        <v>23</v>
      </c>
      <c r="L24" s="90">
        <f t="shared" ref="L24:O27" si="13">L50+L102</f>
        <v>419.04953954581936</v>
      </c>
      <c r="M24" s="90">
        <f t="shared" si="13"/>
        <v>0</v>
      </c>
      <c r="N24" s="90">
        <f t="shared" si="13"/>
        <v>77.113950894842446</v>
      </c>
      <c r="O24" s="90">
        <f t="shared" si="13"/>
        <v>0</v>
      </c>
      <c r="P24" s="90">
        <f t="shared" si="7"/>
        <v>0</v>
      </c>
      <c r="Q24" s="90">
        <f t="shared" si="10"/>
        <v>0</v>
      </c>
      <c r="R24" s="90">
        <f t="shared" si="10"/>
        <v>0</v>
      </c>
      <c r="S24" s="198">
        <f t="shared" si="8"/>
        <v>496.1634904406618</v>
      </c>
      <c r="T24" s="168" t="str">
        <f t="shared" si="9"/>
        <v/>
      </c>
      <c r="U24" s="168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9"/>
      <c r="AJ24" s="169"/>
      <c r="AR24" s="161"/>
      <c r="BA24" s="160"/>
      <c r="BI24" s="161"/>
      <c r="BR24" s="160"/>
      <c r="BX24" s="23"/>
      <c r="CG24" s="160"/>
    </row>
    <row r="25" spans="1:85">
      <c r="A25" s="199" t="str">
        <f>A51</f>
        <v>Gichtgas</v>
      </c>
      <c r="B25" s="63">
        <f t="shared" si="11"/>
        <v>0</v>
      </c>
      <c r="C25" s="63">
        <f t="shared" si="11"/>
        <v>0</v>
      </c>
      <c r="D25" s="63">
        <f t="shared" si="11"/>
        <v>0</v>
      </c>
      <c r="E25" s="63">
        <f t="shared" si="11"/>
        <v>0</v>
      </c>
      <c r="F25" s="200">
        <f t="shared" si="3"/>
        <v>0</v>
      </c>
      <c r="G25" s="63">
        <f t="shared" si="12"/>
        <v>0</v>
      </c>
      <c r="H25" s="63">
        <f t="shared" si="12"/>
        <v>0</v>
      </c>
      <c r="I25" s="202">
        <f t="shared" si="5"/>
        <v>0</v>
      </c>
      <c r="J25" s="168"/>
      <c r="K25" s="203" t="s">
        <v>19</v>
      </c>
      <c r="L25" s="63">
        <f t="shared" si="13"/>
        <v>0</v>
      </c>
      <c r="M25" s="63">
        <f t="shared" si="13"/>
        <v>0</v>
      </c>
      <c r="N25" s="63">
        <f t="shared" si="13"/>
        <v>0</v>
      </c>
      <c r="O25" s="63">
        <f t="shared" si="13"/>
        <v>0</v>
      </c>
      <c r="P25" s="63">
        <f t="shared" si="7"/>
        <v>0</v>
      </c>
      <c r="Q25" s="63">
        <f t="shared" si="10"/>
        <v>0</v>
      </c>
      <c r="R25" s="63">
        <f t="shared" si="10"/>
        <v>0</v>
      </c>
      <c r="S25" s="205">
        <f t="shared" si="8"/>
        <v>0</v>
      </c>
      <c r="T25" s="168"/>
      <c r="U25" s="168"/>
      <c r="Z25" s="169"/>
      <c r="AA25" s="160"/>
      <c r="AB25" s="160"/>
      <c r="AC25" s="160"/>
      <c r="AD25" s="160"/>
      <c r="AE25" s="160"/>
      <c r="AF25" s="160"/>
      <c r="AG25" s="160"/>
      <c r="AH25" s="160"/>
      <c r="AI25" s="160"/>
      <c r="AR25" s="161"/>
      <c r="BA25" s="160"/>
      <c r="BI25" s="161"/>
      <c r="BR25" s="160"/>
      <c r="BX25" s="23"/>
      <c r="CG25" s="160"/>
    </row>
    <row r="26" spans="1:85">
      <c r="A26" s="191" t="str">
        <f>A52</f>
        <v>Kokereigas</v>
      </c>
      <c r="B26" s="60">
        <f t="shared" si="11"/>
        <v>0</v>
      </c>
      <c r="C26" s="60">
        <f t="shared" si="11"/>
        <v>0</v>
      </c>
      <c r="D26" s="60">
        <f t="shared" si="11"/>
        <v>0</v>
      </c>
      <c r="E26" s="60">
        <f t="shared" si="11"/>
        <v>0</v>
      </c>
      <c r="F26" s="192">
        <f t="shared" si="3"/>
        <v>0</v>
      </c>
      <c r="G26" s="60">
        <f t="shared" si="12"/>
        <v>0</v>
      </c>
      <c r="H26" s="60">
        <f t="shared" si="12"/>
        <v>0</v>
      </c>
      <c r="I26" s="194">
        <f t="shared" si="5"/>
        <v>0</v>
      </c>
      <c r="J26" s="168"/>
      <c r="K26" s="195" t="s">
        <v>20</v>
      </c>
      <c r="L26" s="90">
        <f t="shared" si="13"/>
        <v>0</v>
      </c>
      <c r="M26" s="90">
        <f t="shared" si="13"/>
        <v>0</v>
      </c>
      <c r="N26" s="90">
        <f t="shared" si="13"/>
        <v>0</v>
      </c>
      <c r="O26" s="90">
        <f t="shared" si="13"/>
        <v>0</v>
      </c>
      <c r="P26" s="90">
        <f t="shared" si="7"/>
        <v>0</v>
      </c>
      <c r="Q26" s="90">
        <f t="shared" si="10"/>
        <v>0</v>
      </c>
      <c r="R26" s="90">
        <f t="shared" si="10"/>
        <v>0</v>
      </c>
      <c r="S26" s="198">
        <f t="shared" si="8"/>
        <v>0</v>
      </c>
      <c r="T26" s="168"/>
      <c r="U26" s="168"/>
      <c r="Z26" s="169"/>
      <c r="AA26" s="160"/>
      <c r="AB26" s="160"/>
      <c r="AC26" s="160"/>
      <c r="AD26" s="160"/>
      <c r="AE26" s="160"/>
      <c r="AF26" s="160"/>
      <c r="AG26" s="160"/>
      <c r="AH26" s="160"/>
      <c r="AI26" s="160"/>
      <c r="AR26" s="161"/>
      <c r="BA26" s="160"/>
      <c r="BI26" s="161"/>
      <c r="BR26" s="160"/>
      <c r="BX26" s="23"/>
      <c r="CG26" s="160"/>
    </row>
    <row r="27" spans="1:85" ht="15" thickBot="1">
      <c r="A27" s="206" t="str">
        <f>A53</f>
        <v>Brenntorf</v>
      </c>
      <c r="B27" s="52">
        <f t="shared" si="11"/>
        <v>0</v>
      </c>
      <c r="C27" s="52">
        <f t="shared" si="11"/>
        <v>0</v>
      </c>
      <c r="D27" s="52">
        <f t="shared" si="11"/>
        <v>0</v>
      </c>
      <c r="E27" s="52">
        <f t="shared" si="11"/>
        <v>0</v>
      </c>
      <c r="F27" s="207">
        <f t="shared" si="3"/>
        <v>0</v>
      </c>
      <c r="G27" s="52">
        <f t="shared" si="12"/>
        <v>0</v>
      </c>
      <c r="H27" s="52">
        <f t="shared" si="12"/>
        <v>0</v>
      </c>
      <c r="I27" s="209">
        <f t="shared" si="5"/>
        <v>0</v>
      </c>
      <c r="J27" s="168"/>
      <c r="K27" s="210" t="s">
        <v>67</v>
      </c>
      <c r="L27" s="52">
        <f t="shared" si="13"/>
        <v>0</v>
      </c>
      <c r="M27" s="52">
        <f t="shared" si="13"/>
        <v>0</v>
      </c>
      <c r="N27" s="52">
        <f t="shared" si="13"/>
        <v>0</v>
      </c>
      <c r="O27" s="52">
        <f t="shared" si="13"/>
        <v>0</v>
      </c>
      <c r="P27" s="52">
        <f t="shared" si="7"/>
        <v>0</v>
      </c>
      <c r="Q27" s="52">
        <f t="shared" si="10"/>
        <v>0</v>
      </c>
      <c r="R27" s="52">
        <f t="shared" si="10"/>
        <v>0</v>
      </c>
      <c r="S27" s="212">
        <f t="shared" si="8"/>
        <v>0</v>
      </c>
      <c r="T27" s="168"/>
      <c r="U27" s="168"/>
      <c r="Z27" s="169"/>
      <c r="AA27" s="160"/>
      <c r="AB27" s="160"/>
      <c r="AC27" s="160"/>
      <c r="AD27" s="160"/>
      <c r="AE27" s="160"/>
      <c r="AF27" s="160"/>
      <c r="AG27" s="160"/>
      <c r="AH27" s="160"/>
      <c r="AI27" s="160"/>
      <c r="AR27" s="161"/>
      <c r="BA27" s="160"/>
      <c r="BI27" s="161"/>
      <c r="BR27" s="160"/>
      <c r="BX27" s="23"/>
      <c r="CG27" s="160"/>
    </row>
    <row r="28" spans="1:85" ht="15">
      <c r="A28" s="213" t="s">
        <v>26</v>
      </c>
      <c r="B28" s="214">
        <f>SUM(B7:B23)</f>
        <v>50720.948741439963</v>
      </c>
      <c r="C28" s="214">
        <f t="shared" ref="C28:I28" si="14">SUM(C7:C23)</f>
        <v>2795.5489191536467</v>
      </c>
      <c r="D28" s="214">
        <f t="shared" si="14"/>
        <v>15920.151709880236</v>
      </c>
      <c r="E28" s="214">
        <f t="shared" si="14"/>
        <v>9951.0450004844388</v>
      </c>
      <c r="F28" s="214">
        <f t="shared" si="14"/>
        <v>50362.096358522402</v>
      </c>
      <c r="G28" s="214">
        <f t="shared" si="14"/>
        <v>6710.7285655131054</v>
      </c>
      <c r="H28" s="214">
        <f t="shared" si="14"/>
        <v>20.840516795600333</v>
      </c>
      <c r="I28" s="214">
        <f t="shared" si="14"/>
        <v>136481.35981178941</v>
      </c>
      <c r="J28" s="470"/>
      <c r="K28" s="215" t="s">
        <v>26</v>
      </c>
      <c r="L28" s="214">
        <f>SUM(L7:L23)</f>
        <v>50720.948741439963</v>
      </c>
      <c r="M28" s="214">
        <f t="shared" ref="M28:S28" si="15">SUM(M7:M23)</f>
        <v>2795.5489191536467</v>
      </c>
      <c r="N28" s="214">
        <f t="shared" si="15"/>
        <v>15920.151709880236</v>
      </c>
      <c r="O28" s="214">
        <f t="shared" si="15"/>
        <v>9951.0450004844388</v>
      </c>
      <c r="P28" s="214">
        <f t="shared" si="15"/>
        <v>50362.096358522402</v>
      </c>
      <c r="Q28" s="214">
        <f t="shared" si="15"/>
        <v>6710.7285655131054</v>
      </c>
      <c r="R28" s="214">
        <f t="shared" si="15"/>
        <v>20.840516795600333</v>
      </c>
      <c r="S28" s="214">
        <f t="shared" si="15"/>
        <v>136481.35981178941</v>
      </c>
      <c r="T28" s="168" t="str">
        <f>IF(ABS(S28-S54-S80-S106)&gt;0.01,S28-S54-S80-S106,"")</f>
        <v/>
      </c>
      <c r="U28" s="168"/>
      <c r="Z28" s="169"/>
      <c r="AA28" s="160"/>
      <c r="AB28" s="160"/>
      <c r="AC28" s="160"/>
      <c r="AD28" s="160"/>
      <c r="AE28" s="160"/>
      <c r="AF28" s="160"/>
      <c r="AG28" s="160"/>
      <c r="AH28" s="160"/>
      <c r="AI28" s="160"/>
      <c r="AR28" s="161"/>
      <c r="BA28" s="160"/>
      <c r="BI28" s="161"/>
      <c r="BR28" s="160"/>
      <c r="BX28" s="23"/>
      <c r="CG28" s="160"/>
    </row>
    <row r="29" spans="1:85" s="23" customFormat="1" ht="15" thickBot="1">
      <c r="A29" s="30" t="s">
        <v>88</v>
      </c>
      <c r="B29" s="53">
        <f>IF($I28=0,"-",B28/$I28)</f>
        <v>0.37163279155032736</v>
      </c>
      <c r="C29" s="53">
        <f t="shared" ref="C29:H29" si="16">IF($I28=0,"-",C28/$I28)</f>
        <v>2.0483008983855126E-2</v>
      </c>
      <c r="D29" s="53">
        <f t="shared" si="16"/>
        <v>0.11664707716742016</v>
      </c>
      <c r="E29" s="53">
        <f t="shared" si="16"/>
        <v>7.2911385219249961E-2</v>
      </c>
      <c r="F29" s="53">
        <f t="shared" si="16"/>
        <v>0.36900347730981553</v>
      </c>
      <c r="G29" s="53">
        <f t="shared" si="16"/>
        <v>4.9169561138365979E-2</v>
      </c>
      <c r="H29" s="53">
        <f t="shared" si="16"/>
        <v>1.5269863096572186E-4</v>
      </c>
      <c r="I29" s="54">
        <f>SUM(B29:H29)</f>
        <v>0.99999999999999989</v>
      </c>
      <c r="K29" s="81" t="s">
        <v>88</v>
      </c>
      <c r="L29" s="98">
        <f>IF($I28=0,"-",L28/$I28)</f>
        <v>0.37163279155032736</v>
      </c>
      <c r="M29" s="98">
        <f t="shared" ref="M29:R29" si="17">IF($I28=0,"-",M28/$I28)</f>
        <v>2.0483008983855126E-2</v>
      </c>
      <c r="N29" s="98">
        <f t="shared" si="17"/>
        <v>0.11664707716742016</v>
      </c>
      <c r="O29" s="98">
        <f t="shared" si="17"/>
        <v>7.2911385219249961E-2</v>
      </c>
      <c r="P29" s="98">
        <f t="shared" si="17"/>
        <v>0.36900347730981553</v>
      </c>
      <c r="Q29" s="98">
        <f t="shared" si="17"/>
        <v>4.9169561138365979E-2</v>
      </c>
      <c r="R29" s="99">
        <f t="shared" si="17"/>
        <v>1.5269863096572186E-4</v>
      </c>
      <c r="S29" s="100">
        <f>SUM(L29:R29)</f>
        <v>0.99999999999999989</v>
      </c>
      <c r="BA29" s="218"/>
      <c r="BR29" s="218"/>
    </row>
    <row r="30" spans="1:85" ht="15" thickBot="1"/>
    <row r="31" spans="1:85" ht="28.5">
      <c r="A31" s="312" t="s">
        <v>53</v>
      </c>
      <c r="B31" s="164" t="s">
        <v>0</v>
      </c>
      <c r="C31" s="164" t="s">
        <v>1</v>
      </c>
      <c r="D31" s="164" t="s">
        <v>2</v>
      </c>
      <c r="E31" s="164" t="s">
        <v>3</v>
      </c>
      <c r="F31" s="164" t="s">
        <v>27</v>
      </c>
      <c r="G31" s="164" t="s">
        <v>4</v>
      </c>
      <c r="H31" s="164" t="s">
        <v>5</v>
      </c>
      <c r="I31" s="165" t="s">
        <v>6</v>
      </c>
      <c r="K31" s="314" t="s">
        <v>53</v>
      </c>
      <c r="L31" s="166" t="s">
        <v>0</v>
      </c>
      <c r="M31" s="166" t="s">
        <v>1</v>
      </c>
      <c r="N31" s="166" t="s">
        <v>2</v>
      </c>
      <c r="O31" s="166" t="s">
        <v>3</v>
      </c>
      <c r="P31" s="166" t="s">
        <v>27</v>
      </c>
      <c r="Q31" s="166" t="s">
        <v>4</v>
      </c>
      <c r="R31" s="166" t="s">
        <v>5</v>
      </c>
      <c r="S31" s="167" t="s">
        <v>6</v>
      </c>
      <c r="U31" s="316" t="s">
        <v>53</v>
      </c>
      <c r="V31" s="219" t="s">
        <v>74</v>
      </c>
      <c r="W31" s="219" t="s">
        <v>75</v>
      </c>
      <c r="X31" s="219" t="s">
        <v>4</v>
      </c>
      <c r="Y31" s="219" t="s">
        <v>1</v>
      </c>
      <c r="Z31" s="219" t="s">
        <v>2</v>
      </c>
      <c r="AA31" s="219" t="s">
        <v>3</v>
      </c>
      <c r="AB31" s="219" t="s">
        <v>55</v>
      </c>
      <c r="AC31" s="219" t="s">
        <v>68</v>
      </c>
      <c r="AD31" s="220" t="s">
        <v>76</v>
      </c>
      <c r="AE31" s="220" t="s">
        <v>83</v>
      </c>
      <c r="AF31" s="220" t="s">
        <v>77</v>
      </c>
      <c r="AG31" s="220" t="s">
        <v>84</v>
      </c>
      <c r="AH31" s="220" t="s">
        <v>85</v>
      </c>
      <c r="AI31" s="221" t="s">
        <v>63</v>
      </c>
    </row>
    <row r="32" spans="1:85" ht="15">
      <c r="A32" s="313" t="s">
        <v>53</v>
      </c>
      <c r="B32" s="318" t="s">
        <v>69</v>
      </c>
      <c r="C32" s="319"/>
      <c r="D32" s="319"/>
      <c r="E32" s="319"/>
      <c r="F32" s="319"/>
      <c r="G32" s="319"/>
      <c r="H32" s="319"/>
      <c r="I32" s="320"/>
      <c r="K32" s="315" t="s">
        <v>53</v>
      </c>
      <c r="L32" s="321" t="s">
        <v>69</v>
      </c>
      <c r="M32" s="322"/>
      <c r="N32" s="322"/>
      <c r="O32" s="322"/>
      <c r="P32" s="322"/>
      <c r="Q32" s="322"/>
      <c r="R32" s="322"/>
      <c r="S32" s="323"/>
      <c r="U32" s="317" t="s">
        <v>53</v>
      </c>
      <c r="V32" s="324" t="s">
        <v>69</v>
      </c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324"/>
      <c r="AH32" s="324"/>
      <c r="AI32" s="325"/>
    </row>
    <row r="33" spans="1:36" ht="15">
      <c r="A33" s="170" t="s">
        <v>7</v>
      </c>
      <c r="B33" s="36">
        <f>B111+B137+B163+B189+B215+B241+B267+B293+B319+B345+B371+B397+B423</f>
        <v>0</v>
      </c>
      <c r="C33" s="36">
        <f t="shared" ref="C33:E33" si="18">C111+C137+C163+C189+C215+C241+C267+C293+C319+C345+C371+C397+C423</f>
        <v>0</v>
      </c>
      <c r="D33" s="36">
        <f t="shared" si="18"/>
        <v>1.4893457376343743E-5</v>
      </c>
      <c r="E33" s="36">
        <f t="shared" si="18"/>
        <v>0</v>
      </c>
      <c r="F33" s="361">
        <v>0</v>
      </c>
      <c r="G33" s="36">
        <f t="shared" ref="G33:H48" si="19">G111+G137+G163+G189+G215+G241+G267+G293+G319+G345+G371+G397+G423</f>
        <v>0</v>
      </c>
      <c r="H33" s="36">
        <f t="shared" si="19"/>
        <v>0</v>
      </c>
      <c r="I33" s="173">
        <f>SUM(B33:H33)</f>
        <v>1.4893457376343743E-5</v>
      </c>
      <c r="J33" s="168"/>
      <c r="K33" s="222" t="s">
        <v>7</v>
      </c>
      <c r="L33" s="36">
        <f t="shared" ref="L33:R48" si="20">L111+L137+L163+L189+L215+L241+L267+L293+L319+L345+L371+L397+L423</f>
        <v>0</v>
      </c>
      <c r="M33" s="36">
        <f t="shared" si="20"/>
        <v>0</v>
      </c>
      <c r="N33" s="36">
        <f t="shared" si="20"/>
        <v>1.4893457376343743E-5</v>
      </c>
      <c r="O33" s="36">
        <f t="shared" si="20"/>
        <v>0</v>
      </c>
      <c r="P33" s="36">
        <f t="shared" si="20"/>
        <v>0</v>
      </c>
      <c r="Q33" s="36">
        <f t="shared" si="20"/>
        <v>0</v>
      </c>
      <c r="R33" s="36">
        <f t="shared" si="20"/>
        <v>0</v>
      </c>
      <c r="S33" s="224">
        <f>SUM(L33:R33)</f>
        <v>1.4893457376343743E-5</v>
      </c>
      <c r="T33" s="168"/>
      <c r="U33" s="225" t="s">
        <v>7</v>
      </c>
      <c r="V33" s="117">
        <f t="shared" ref="V33:AH48" si="21">V111+V137+V163+V189+V215+V241+V267+V293+V319+V345+V371+V397+V423</f>
        <v>0</v>
      </c>
      <c r="W33" s="117">
        <f t="shared" si="21"/>
        <v>0</v>
      </c>
      <c r="X33" s="117">
        <f t="shared" si="21"/>
        <v>0</v>
      </c>
      <c r="Y33" s="117">
        <f t="shared" si="21"/>
        <v>0</v>
      </c>
      <c r="Z33" s="117">
        <f t="shared" si="21"/>
        <v>1.4893457376343743E-5</v>
      </c>
      <c r="AA33" s="117">
        <f t="shared" si="21"/>
        <v>0</v>
      </c>
      <c r="AB33" s="117">
        <f t="shared" si="21"/>
        <v>0</v>
      </c>
      <c r="AC33" s="118">
        <f t="shared" si="21"/>
        <v>0</v>
      </c>
      <c r="AD33" s="117">
        <f t="shared" si="21"/>
        <v>0</v>
      </c>
      <c r="AE33" s="117">
        <f t="shared" si="21"/>
        <v>0</v>
      </c>
      <c r="AF33" s="117">
        <f t="shared" si="21"/>
        <v>0</v>
      </c>
      <c r="AG33" s="117">
        <f t="shared" si="21"/>
        <v>0</v>
      </c>
      <c r="AH33" s="117">
        <f t="shared" si="21"/>
        <v>0</v>
      </c>
      <c r="AI33" s="229">
        <f>SUM(V33:AC33)</f>
        <v>1.4893457376343743E-5</v>
      </c>
      <c r="AJ33" s="160" t="str">
        <f>IF(ABS(S33-AI33)&gt;0.001,S33-AI33,"")</f>
        <v/>
      </c>
    </row>
    <row r="34" spans="1:36" ht="15">
      <c r="A34" s="178" t="s">
        <v>8</v>
      </c>
      <c r="B34" s="39">
        <f t="shared" ref="B34:E49" si="22">B112+B138+B164+B190+B216+B242+B268+B294+B320+B346+B372+B398+B424</f>
        <v>0</v>
      </c>
      <c r="C34" s="39">
        <f t="shared" si="22"/>
        <v>0</v>
      </c>
      <c r="D34" s="39">
        <f t="shared" si="22"/>
        <v>0</v>
      </c>
      <c r="E34" s="39">
        <f t="shared" si="22"/>
        <v>0</v>
      </c>
      <c r="F34" s="362">
        <v>0</v>
      </c>
      <c r="G34" s="39">
        <f t="shared" si="19"/>
        <v>0</v>
      </c>
      <c r="H34" s="39">
        <f t="shared" si="19"/>
        <v>0</v>
      </c>
      <c r="I34" s="181">
        <f t="shared" ref="I34:I53" si="23">SUM(B34:H34)</f>
        <v>0</v>
      </c>
      <c r="J34" s="168"/>
      <c r="K34" s="182" t="s">
        <v>8</v>
      </c>
      <c r="L34" s="87">
        <f t="shared" si="20"/>
        <v>0</v>
      </c>
      <c r="M34" s="87">
        <f t="shared" si="20"/>
        <v>0</v>
      </c>
      <c r="N34" s="87">
        <f t="shared" si="20"/>
        <v>0</v>
      </c>
      <c r="O34" s="87">
        <f t="shared" si="20"/>
        <v>0</v>
      </c>
      <c r="P34" s="87">
        <f t="shared" si="20"/>
        <v>0</v>
      </c>
      <c r="Q34" s="87">
        <f t="shared" si="20"/>
        <v>0</v>
      </c>
      <c r="R34" s="87">
        <f t="shared" si="20"/>
        <v>0</v>
      </c>
      <c r="S34" s="185">
        <f t="shared" ref="S34:S53" si="24">SUM(L34:R34)</f>
        <v>0</v>
      </c>
      <c r="T34" s="168"/>
      <c r="U34" s="230" t="s">
        <v>8</v>
      </c>
      <c r="V34" s="121">
        <f t="shared" si="21"/>
        <v>0</v>
      </c>
      <c r="W34" s="121">
        <f t="shared" si="21"/>
        <v>0</v>
      </c>
      <c r="X34" s="121">
        <f t="shared" si="21"/>
        <v>0</v>
      </c>
      <c r="Y34" s="121">
        <f t="shared" si="21"/>
        <v>0</v>
      </c>
      <c r="Z34" s="121">
        <f t="shared" si="21"/>
        <v>0</v>
      </c>
      <c r="AA34" s="121">
        <f t="shared" si="21"/>
        <v>0</v>
      </c>
      <c r="AB34" s="121">
        <f t="shared" si="21"/>
        <v>0</v>
      </c>
      <c r="AC34" s="122">
        <f t="shared" si="21"/>
        <v>0</v>
      </c>
      <c r="AD34" s="121">
        <f t="shared" si="21"/>
        <v>0</v>
      </c>
      <c r="AE34" s="121">
        <f t="shared" si="21"/>
        <v>0</v>
      </c>
      <c r="AF34" s="121">
        <f t="shared" si="21"/>
        <v>0</v>
      </c>
      <c r="AG34" s="121">
        <f t="shared" si="21"/>
        <v>0</v>
      </c>
      <c r="AH34" s="121">
        <f t="shared" si="21"/>
        <v>0</v>
      </c>
      <c r="AI34" s="233">
        <f t="shared" ref="AI34:AI53" si="25">SUM(V34:AC34)</f>
        <v>0</v>
      </c>
      <c r="AJ34" s="160" t="str">
        <f t="shared" ref="AJ34:AJ55" si="26">IF(ABS(S34-AI34)&gt;0.001,S34-AI34,"")</f>
        <v/>
      </c>
    </row>
    <row r="35" spans="1:36" ht="15">
      <c r="A35" s="186" t="s">
        <v>10</v>
      </c>
      <c r="B35" s="42">
        <f t="shared" si="22"/>
        <v>0</v>
      </c>
      <c r="C35" s="42">
        <f t="shared" si="22"/>
        <v>0</v>
      </c>
      <c r="D35" s="42">
        <f t="shared" si="22"/>
        <v>1.1325390704214349</v>
      </c>
      <c r="E35" s="42">
        <f t="shared" si="22"/>
        <v>0</v>
      </c>
      <c r="F35" s="362">
        <v>0</v>
      </c>
      <c r="G35" s="42">
        <f t="shared" si="19"/>
        <v>0</v>
      </c>
      <c r="H35" s="42">
        <f t="shared" si="19"/>
        <v>0</v>
      </c>
      <c r="I35" s="173">
        <f t="shared" si="23"/>
        <v>1.1325390704214349</v>
      </c>
      <c r="J35" s="168"/>
      <c r="K35" s="188" t="s">
        <v>10</v>
      </c>
      <c r="L35" s="42">
        <f t="shared" si="20"/>
        <v>0</v>
      </c>
      <c r="M35" s="42">
        <f t="shared" si="20"/>
        <v>0</v>
      </c>
      <c r="N35" s="42">
        <f t="shared" si="20"/>
        <v>1.1325390704214349</v>
      </c>
      <c r="O35" s="42">
        <f t="shared" si="20"/>
        <v>0</v>
      </c>
      <c r="P35" s="42">
        <f t="shared" si="20"/>
        <v>0</v>
      </c>
      <c r="Q35" s="42">
        <f t="shared" si="20"/>
        <v>0</v>
      </c>
      <c r="R35" s="42">
        <f t="shared" si="20"/>
        <v>0</v>
      </c>
      <c r="S35" s="177">
        <f t="shared" si="24"/>
        <v>1.1325390704214349</v>
      </c>
      <c r="T35" s="168"/>
      <c r="U35" s="234" t="s">
        <v>10</v>
      </c>
      <c r="V35" s="117">
        <f t="shared" si="21"/>
        <v>0</v>
      </c>
      <c r="W35" s="117">
        <f t="shared" si="21"/>
        <v>0</v>
      </c>
      <c r="X35" s="117">
        <f t="shared" si="21"/>
        <v>0</v>
      </c>
      <c r="Y35" s="117">
        <f t="shared" si="21"/>
        <v>0</v>
      </c>
      <c r="Z35" s="117">
        <f t="shared" si="21"/>
        <v>1.1325390704214349</v>
      </c>
      <c r="AA35" s="117">
        <f t="shared" si="21"/>
        <v>0</v>
      </c>
      <c r="AB35" s="117">
        <f t="shared" si="21"/>
        <v>0</v>
      </c>
      <c r="AC35" s="118">
        <f t="shared" si="21"/>
        <v>0</v>
      </c>
      <c r="AD35" s="117">
        <f t="shared" si="21"/>
        <v>0</v>
      </c>
      <c r="AE35" s="117">
        <f t="shared" si="21"/>
        <v>0</v>
      </c>
      <c r="AF35" s="117">
        <f t="shared" si="21"/>
        <v>0</v>
      </c>
      <c r="AG35" s="117">
        <f t="shared" si="21"/>
        <v>0</v>
      </c>
      <c r="AH35" s="117">
        <f t="shared" si="21"/>
        <v>0</v>
      </c>
      <c r="AI35" s="229">
        <f t="shared" si="25"/>
        <v>1.1325390704214349</v>
      </c>
      <c r="AJ35" s="160" t="str">
        <f t="shared" si="26"/>
        <v/>
      </c>
    </row>
    <row r="36" spans="1:36" ht="15">
      <c r="A36" s="178" t="s">
        <v>56</v>
      </c>
      <c r="B36" s="39">
        <f t="shared" si="22"/>
        <v>0</v>
      </c>
      <c r="C36" s="39">
        <f t="shared" si="22"/>
        <v>0</v>
      </c>
      <c r="D36" s="39">
        <f t="shared" si="22"/>
        <v>0</v>
      </c>
      <c r="E36" s="39">
        <f t="shared" si="22"/>
        <v>0</v>
      </c>
      <c r="F36" s="362">
        <v>0</v>
      </c>
      <c r="G36" s="39">
        <f t="shared" si="19"/>
        <v>0</v>
      </c>
      <c r="H36" s="39">
        <f t="shared" si="19"/>
        <v>0</v>
      </c>
      <c r="I36" s="181">
        <f t="shared" si="23"/>
        <v>0</v>
      </c>
      <c r="J36" s="168"/>
      <c r="K36" s="182" t="s">
        <v>56</v>
      </c>
      <c r="L36" s="87">
        <f t="shared" si="20"/>
        <v>0</v>
      </c>
      <c r="M36" s="87">
        <f t="shared" si="20"/>
        <v>0</v>
      </c>
      <c r="N36" s="87">
        <f t="shared" si="20"/>
        <v>0</v>
      </c>
      <c r="O36" s="87">
        <f t="shared" si="20"/>
        <v>0</v>
      </c>
      <c r="P36" s="87">
        <f t="shared" si="20"/>
        <v>0</v>
      </c>
      <c r="Q36" s="87">
        <f t="shared" si="20"/>
        <v>0</v>
      </c>
      <c r="R36" s="87">
        <f t="shared" si="20"/>
        <v>0</v>
      </c>
      <c r="S36" s="185">
        <f t="shared" si="24"/>
        <v>0</v>
      </c>
      <c r="T36" s="168"/>
      <c r="U36" s="230" t="s">
        <v>56</v>
      </c>
      <c r="V36" s="121">
        <f t="shared" si="21"/>
        <v>0</v>
      </c>
      <c r="W36" s="121">
        <f t="shared" si="21"/>
        <v>0</v>
      </c>
      <c r="X36" s="121">
        <f t="shared" si="21"/>
        <v>0</v>
      </c>
      <c r="Y36" s="121">
        <f t="shared" si="21"/>
        <v>0</v>
      </c>
      <c r="Z36" s="121">
        <f t="shared" si="21"/>
        <v>0</v>
      </c>
      <c r="AA36" s="121">
        <f t="shared" si="21"/>
        <v>0</v>
      </c>
      <c r="AB36" s="121">
        <f t="shared" si="21"/>
        <v>0</v>
      </c>
      <c r="AC36" s="122">
        <f t="shared" si="21"/>
        <v>0</v>
      </c>
      <c r="AD36" s="121">
        <f t="shared" si="21"/>
        <v>0</v>
      </c>
      <c r="AE36" s="121">
        <f t="shared" si="21"/>
        <v>0</v>
      </c>
      <c r="AF36" s="121">
        <f t="shared" si="21"/>
        <v>0</v>
      </c>
      <c r="AG36" s="121">
        <f t="shared" si="21"/>
        <v>0</v>
      </c>
      <c r="AH36" s="121">
        <f t="shared" si="21"/>
        <v>0</v>
      </c>
      <c r="AI36" s="233">
        <f t="shared" si="25"/>
        <v>0</v>
      </c>
      <c r="AJ36" s="160" t="str">
        <f t="shared" si="26"/>
        <v/>
      </c>
    </row>
    <row r="37" spans="1:36" ht="15">
      <c r="A37" s="186" t="s">
        <v>16</v>
      </c>
      <c r="B37" s="42">
        <f t="shared" si="22"/>
        <v>63.544465923858347</v>
      </c>
      <c r="C37" s="42">
        <f t="shared" si="22"/>
        <v>25.732780213609942</v>
      </c>
      <c r="D37" s="42">
        <f t="shared" si="22"/>
        <v>43.67103756779678</v>
      </c>
      <c r="E37" s="42">
        <f t="shared" si="22"/>
        <v>0</v>
      </c>
      <c r="F37" s="362">
        <v>0</v>
      </c>
      <c r="G37" s="42">
        <f t="shared" si="19"/>
        <v>0</v>
      </c>
      <c r="H37" s="42">
        <f t="shared" si="19"/>
        <v>0</v>
      </c>
      <c r="I37" s="173">
        <f t="shared" si="23"/>
        <v>132.94828370526508</v>
      </c>
      <c r="J37" s="168"/>
      <c r="K37" s="188" t="s">
        <v>16</v>
      </c>
      <c r="L37" s="42">
        <f t="shared" si="20"/>
        <v>63.544465923858347</v>
      </c>
      <c r="M37" s="42">
        <f t="shared" si="20"/>
        <v>25.732780213609942</v>
      </c>
      <c r="N37" s="42">
        <f t="shared" si="20"/>
        <v>43.67103756779678</v>
      </c>
      <c r="O37" s="42">
        <f t="shared" si="20"/>
        <v>0</v>
      </c>
      <c r="P37" s="42">
        <f t="shared" si="20"/>
        <v>0</v>
      </c>
      <c r="Q37" s="42">
        <f t="shared" si="20"/>
        <v>0</v>
      </c>
      <c r="R37" s="42">
        <f t="shared" si="20"/>
        <v>0</v>
      </c>
      <c r="S37" s="177">
        <f t="shared" si="24"/>
        <v>132.94828370526508</v>
      </c>
      <c r="T37" s="168"/>
      <c r="U37" s="234" t="s">
        <v>16</v>
      </c>
      <c r="V37" s="117">
        <f t="shared" si="21"/>
        <v>63.321271155424562</v>
      </c>
      <c r="W37" s="117">
        <f t="shared" si="21"/>
        <v>0</v>
      </c>
      <c r="X37" s="117">
        <f t="shared" si="21"/>
        <v>0</v>
      </c>
      <c r="Y37" s="117">
        <f t="shared" si="21"/>
        <v>25.732780213609942</v>
      </c>
      <c r="Z37" s="117">
        <f t="shared" si="21"/>
        <v>43.444805184231342</v>
      </c>
      <c r="AA37" s="117">
        <f t="shared" si="21"/>
        <v>0</v>
      </c>
      <c r="AB37" s="117">
        <f t="shared" si="21"/>
        <v>0</v>
      </c>
      <c r="AC37" s="118">
        <f t="shared" si="21"/>
        <v>0.44942715199922373</v>
      </c>
      <c r="AD37" s="117">
        <f t="shared" si="21"/>
        <v>0.22319476843378341</v>
      </c>
      <c r="AE37" s="117">
        <f t="shared" si="21"/>
        <v>0</v>
      </c>
      <c r="AF37" s="117">
        <f t="shared" si="21"/>
        <v>0</v>
      </c>
      <c r="AG37" s="117">
        <f t="shared" si="21"/>
        <v>0.22623238356544031</v>
      </c>
      <c r="AH37" s="117">
        <f t="shared" si="21"/>
        <v>0</v>
      </c>
      <c r="AI37" s="229">
        <f t="shared" si="25"/>
        <v>132.94828370526508</v>
      </c>
      <c r="AJ37" s="160" t="str">
        <f t="shared" si="26"/>
        <v/>
      </c>
    </row>
    <row r="38" spans="1:36" ht="15">
      <c r="A38" s="178" t="s">
        <v>15</v>
      </c>
      <c r="B38" s="39">
        <f t="shared" si="22"/>
        <v>5.2389256523312566</v>
      </c>
      <c r="C38" s="39">
        <f t="shared" si="22"/>
        <v>0.20964230359373304</v>
      </c>
      <c r="D38" s="39">
        <f t="shared" si="22"/>
        <v>13.814752051597567</v>
      </c>
      <c r="E38" s="39">
        <f t="shared" si="22"/>
        <v>0</v>
      </c>
      <c r="F38" s="362">
        <v>0</v>
      </c>
      <c r="G38" s="39">
        <f t="shared" si="19"/>
        <v>0</v>
      </c>
      <c r="H38" s="39">
        <f t="shared" si="19"/>
        <v>0</v>
      </c>
      <c r="I38" s="181">
        <f t="shared" si="23"/>
        <v>19.263320007522559</v>
      </c>
      <c r="J38" s="168"/>
      <c r="K38" s="182" t="s">
        <v>15</v>
      </c>
      <c r="L38" s="87">
        <f t="shared" si="20"/>
        <v>5.2389256523312566</v>
      </c>
      <c r="M38" s="87">
        <f t="shared" si="20"/>
        <v>0.20964230359373304</v>
      </c>
      <c r="N38" s="87">
        <f t="shared" si="20"/>
        <v>13.814752051597567</v>
      </c>
      <c r="O38" s="87">
        <f t="shared" si="20"/>
        <v>0</v>
      </c>
      <c r="P38" s="87">
        <f t="shared" si="20"/>
        <v>0</v>
      </c>
      <c r="Q38" s="87">
        <f t="shared" si="20"/>
        <v>0</v>
      </c>
      <c r="R38" s="87">
        <f t="shared" si="20"/>
        <v>0</v>
      </c>
      <c r="S38" s="185">
        <f t="shared" si="24"/>
        <v>19.263320007522559</v>
      </c>
      <c r="T38" s="168"/>
      <c r="U38" s="230" t="s">
        <v>57</v>
      </c>
      <c r="V38" s="121">
        <f t="shared" si="21"/>
        <v>5.1853861919324524</v>
      </c>
      <c r="W38" s="121">
        <f t="shared" si="21"/>
        <v>0</v>
      </c>
      <c r="X38" s="121">
        <f t="shared" si="21"/>
        <v>0</v>
      </c>
      <c r="Y38" s="121">
        <f t="shared" si="21"/>
        <v>0.20964230359373304</v>
      </c>
      <c r="Z38" s="121">
        <f t="shared" si="21"/>
        <v>13.814752051597567</v>
      </c>
      <c r="AA38" s="121">
        <f t="shared" si="21"/>
        <v>0</v>
      </c>
      <c r="AB38" s="121">
        <f t="shared" si="21"/>
        <v>0</v>
      </c>
      <c r="AC38" s="122">
        <f t="shared" si="21"/>
        <v>5.3539460398804299E-2</v>
      </c>
      <c r="AD38" s="121">
        <f t="shared" si="21"/>
        <v>5.3539460398804299E-2</v>
      </c>
      <c r="AE38" s="121">
        <f t="shared" si="21"/>
        <v>0</v>
      </c>
      <c r="AF38" s="121">
        <f t="shared" si="21"/>
        <v>0</v>
      </c>
      <c r="AG38" s="121">
        <f t="shared" si="21"/>
        <v>0</v>
      </c>
      <c r="AH38" s="121">
        <f t="shared" si="21"/>
        <v>0</v>
      </c>
      <c r="AI38" s="233">
        <f t="shared" si="25"/>
        <v>19.263320007522559</v>
      </c>
      <c r="AJ38" s="160" t="str">
        <f t="shared" si="26"/>
        <v/>
      </c>
    </row>
    <row r="39" spans="1:36" ht="15">
      <c r="A39" s="186" t="s">
        <v>58</v>
      </c>
      <c r="B39" s="42">
        <f t="shared" si="22"/>
        <v>0</v>
      </c>
      <c r="C39" s="42">
        <f t="shared" si="22"/>
        <v>0</v>
      </c>
      <c r="D39" s="42">
        <f t="shared" si="22"/>
        <v>0</v>
      </c>
      <c r="E39" s="42">
        <f t="shared" si="22"/>
        <v>1137.2292912761823</v>
      </c>
      <c r="F39" s="362">
        <v>0</v>
      </c>
      <c r="G39" s="42">
        <f t="shared" si="19"/>
        <v>0</v>
      </c>
      <c r="H39" s="42">
        <f t="shared" si="19"/>
        <v>0</v>
      </c>
      <c r="I39" s="173">
        <f t="shared" si="23"/>
        <v>1137.2292912761823</v>
      </c>
      <c r="J39" s="168"/>
      <c r="K39" s="188" t="s">
        <v>58</v>
      </c>
      <c r="L39" s="42">
        <f t="shared" si="20"/>
        <v>0</v>
      </c>
      <c r="M39" s="42">
        <f t="shared" si="20"/>
        <v>0</v>
      </c>
      <c r="N39" s="42">
        <f t="shared" si="20"/>
        <v>0</v>
      </c>
      <c r="O39" s="42">
        <f t="shared" si="20"/>
        <v>1137.2292912761823</v>
      </c>
      <c r="P39" s="42">
        <f t="shared" si="20"/>
        <v>811.86821561160048</v>
      </c>
      <c r="Q39" s="42">
        <f t="shared" si="20"/>
        <v>0</v>
      </c>
      <c r="R39" s="42">
        <f t="shared" si="20"/>
        <v>0</v>
      </c>
      <c r="S39" s="177">
        <f t="shared" si="24"/>
        <v>1949.0975068877829</v>
      </c>
      <c r="T39" s="168"/>
      <c r="U39" s="234" t="s">
        <v>58</v>
      </c>
      <c r="V39" s="117">
        <f t="shared" si="21"/>
        <v>0</v>
      </c>
      <c r="W39" s="117">
        <f t="shared" si="21"/>
        <v>0</v>
      </c>
      <c r="X39" s="117">
        <f t="shared" si="21"/>
        <v>0</v>
      </c>
      <c r="Y39" s="117">
        <f t="shared" si="21"/>
        <v>0</v>
      </c>
      <c r="Z39" s="117">
        <f t="shared" si="21"/>
        <v>0</v>
      </c>
      <c r="AA39" s="117">
        <f t="shared" si="21"/>
        <v>1129.8150960744404</v>
      </c>
      <c r="AB39" s="117">
        <f t="shared" si="21"/>
        <v>811.86821561160048</v>
      </c>
      <c r="AC39" s="118">
        <f t="shared" si="21"/>
        <v>7.4141952017418724</v>
      </c>
      <c r="AD39" s="117">
        <f t="shared" si="21"/>
        <v>0</v>
      </c>
      <c r="AE39" s="117">
        <f t="shared" si="21"/>
        <v>0</v>
      </c>
      <c r="AF39" s="117">
        <f t="shared" si="21"/>
        <v>0</v>
      </c>
      <c r="AG39" s="117">
        <f t="shared" si="21"/>
        <v>0</v>
      </c>
      <c r="AH39" s="117">
        <f t="shared" si="21"/>
        <v>7.4141952017418724</v>
      </c>
      <c r="AI39" s="229">
        <f t="shared" si="25"/>
        <v>1949.0975068877826</v>
      </c>
      <c r="AJ39" s="160" t="str">
        <f t="shared" si="26"/>
        <v/>
      </c>
    </row>
    <row r="40" spans="1:36" ht="15">
      <c r="A40" s="178" t="s">
        <v>12</v>
      </c>
      <c r="B40" s="39">
        <f t="shared" si="22"/>
        <v>0</v>
      </c>
      <c r="C40" s="39">
        <f t="shared" si="22"/>
        <v>0</v>
      </c>
      <c r="D40" s="39">
        <f t="shared" si="22"/>
        <v>0</v>
      </c>
      <c r="E40" s="39">
        <f t="shared" si="22"/>
        <v>23.99068263073266</v>
      </c>
      <c r="F40" s="362">
        <v>0</v>
      </c>
      <c r="G40" s="39">
        <f t="shared" si="19"/>
        <v>0</v>
      </c>
      <c r="H40" s="39">
        <f t="shared" si="19"/>
        <v>0</v>
      </c>
      <c r="I40" s="181">
        <f t="shared" si="23"/>
        <v>23.99068263073266</v>
      </c>
      <c r="J40" s="168"/>
      <c r="K40" s="182" t="s">
        <v>12</v>
      </c>
      <c r="L40" s="87">
        <f t="shared" si="20"/>
        <v>0</v>
      </c>
      <c r="M40" s="87">
        <f t="shared" si="20"/>
        <v>0</v>
      </c>
      <c r="N40" s="87">
        <f t="shared" si="20"/>
        <v>0</v>
      </c>
      <c r="O40" s="87">
        <f t="shared" si="20"/>
        <v>23.99068263073266</v>
      </c>
      <c r="P40" s="87">
        <f t="shared" si="20"/>
        <v>58.253887948667426</v>
      </c>
      <c r="Q40" s="87">
        <f t="shared" si="20"/>
        <v>0</v>
      </c>
      <c r="R40" s="87">
        <f t="shared" si="20"/>
        <v>0</v>
      </c>
      <c r="S40" s="185">
        <f t="shared" si="24"/>
        <v>82.24457057940009</v>
      </c>
      <c r="T40" s="168"/>
      <c r="U40" s="230" t="s">
        <v>12</v>
      </c>
      <c r="V40" s="121">
        <f t="shared" si="21"/>
        <v>0</v>
      </c>
      <c r="W40" s="121">
        <f t="shared" si="21"/>
        <v>0</v>
      </c>
      <c r="X40" s="121">
        <f t="shared" si="21"/>
        <v>0</v>
      </c>
      <c r="Y40" s="121">
        <f t="shared" si="21"/>
        <v>0</v>
      </c>
      <c r="Z40" s="121">
        <f t="shared" si="21"/>
        <v>0</v>
      </c>
      <c r="AA40" s="121">
        <f t="shared" si="21"/>
        <v>18.667134001279869</v>
      </c>
      <c r="AB40" s="121">
        <f t="shared" si="21"/>
        <v>58.253887948667426</v>
      </c>
      <c r="AC40" s="122">
        <f t="shared" si="21"/>
        <v>5.3235486294527909</v>
      </c>
      <c r="AD40" s="121">
        <f t="shared" si="21"/>
        <v>0</v>
      </c>
      <c r="AE40" s="121">
        <f t="shared" si="21"/>
        <v>0</v>
      </c>
      <c r="AF40" s="121">
        <f t="shared" si="21"/>
        <v>0</v>
      </c>
      <c r="AG40" s="121">
        <f t="shared" si="21"/>
        <v>0</v>
      </c>
      <c r="AH40" s="121">
        <f t="shared" si="21"/>
        <v>5.3235486294527909</v>
      </c>
      <c r="AI40" s="233">
        <f t="shared" si="25"/>
        <v>82.244570579400076</v>
      </c>
      <c r="AJ40" s="160" t="str">
        <f t="shared" si="26"/>
        <v/>
      </c>
    </row>
    <row r="41" spans="1:36" ht="15">
      <c r="A41" s="186" t="s">
        <v>59</v>
      </c>
      <c r="B41" s="42">
        <f t="shared" si="22"/>
        <v>0</v>
      </c>
      <c r="C41" s="42">
        <f t="shared" si="22"/>
        <v>0</v>
      </c>
      <c r="D41" s="42">
        <f t="shared" si="22"/>
        <v>0</v>
      </c>
      <c r="E41" s="42">
        <f t="shared" si="22"/>
        <v>0</v>
      </c>
      <c r="F41" s="362">
        <v>0</v>
      </c>
      <c r="G41" s="42">
        <f t="shared" si="19"/>
        <v>0</v>
      </c>
      <c r="H41" s="42">
        <f t="shared" si="19"/>
        <v>0</v>
      </c>
      <c r="I41" s="173">
        <f t="shared" si="23"/>
        <v>0</v>
      </c>
      <c r="J41" s="168"/>
      <c r="K41" s="188" t="s">
        <v>59</v>
      </c>
      <c r="L41" s="42">
        <f t="shared" si="20"/>
        <v>0</v>
      </c>
      <c r="M41" s="42">
        <f t="shared" si="20"/>
        <v>0</v>
      </c>
      <c r="N41" s="42">
        <f t="shared" si="20"/>
        <v>0</v>
      </c>
      <c r="O41" s="42">
        <f t="shared" si="20"/>
        <v>0</v>
      </c>
      <c r="P41" s="42">
        <f t="shared" si="20"/>
        <v>0</v>
      </c>
      <c r="Q41" s="42">
        <f t="shared" si="20"/>
        <v>0</v>
      </c>
      <c r="R41" s="42">
        <f t="shared" si="20"/>
        <v>0</v>
      </c>
      <c r="S41" s="177">
        <f t="shared" si="24"/>
        <v>0</v>
      </c>
      <c r="T41" s="168"/>
      <c r="U41" s="234" t="s">
        <v>59</v>
      </c>
      <c r="V41" s="117">
        <f t="shared" si="21"/>
        <v>0</v>
      </c>
      <c r="W41" s="117">
        <f t="shared" si="21"/>
        <v>0</v>
      </c>
      <c r="X41" s="117">
        <f t="shared" si="21"/>
        <v>0</v>
      </c>
      <c r="Y41" s="117">
        <f t="shared" si="21"/>
        <v>0</v>
      </c>
      <c r="Z41" s="117">
        <f t="shared" si="21"/>
        <v>0</v>
      </c>
      <c r="AA41" s="117">
        <f t="shared" si="21"/>
        <v>0</v>
      </c>
      <c r="AB41" s="117">
        <f t="shared" si="21"/>
        <v>0</v>
      </c>
      <c r="AC41" s="118">
        <f t="shared" si="21"/>
        <v>0</v>
      </c>
      <c r="AD41" s="117">
        <f t="shared" si="21"/>
        <v>0</v>
      </c>
      <c r="AE41" s="117">
        <f t="shared" si="21"/>
        <v>0</v>
      </c>
      <c r="AF41" s="117">
        <f t="shared" si="21"/>
        <v>0</v>
      </c>
      <c r="AG41" s="117">
        <f t="shared" si="21"/>
        <v>0</v>
      </c>
      <c r="AH41" s="117">
        <f t="shared" si="21"/>
        <v>0</v>
      </c>
      <c r="AI41" s="229">
        <f t="shared" si="25"/>
        <v>0</v>
      </c>
      <c r="AJ41" s="160" t="str">
        <f t="shared" si="26"/>
        <v/>
      </c>
    </row>
    <row r="42" spans="1:36" ht="15">
      <c r="A42" s="178" t="s">
        <v>17</v>
      </c>
      <c r="B42" s="39">
        <f t="shared" si="22"/>
        <v>5.8104261902627572</v>
      </c>
      <c r="C42" s="39">
        <f t="shared" si="22"/>
        <v>0.21821524083991622</v>
      </c>
      <c r="D42" s="39">
        <f t="shared" si="22"/>
        <v>29.283644643950943</v>
      </c>
      <c r="E42" s="39">
        <f t="shared" si="22"/>
        <v>1.3422899299443962</v>
      </c>
      <c r="F42" s="362">
        <v>0</v>
      </c>
      <c r="G42" s="39">
        <f t="shared" si="19"/>
        <v>0</v>
      </c>
      <c r="H42" s="39">
        <f t="shared" si="19"/>
        <v>0</v>
      </c>
      <c r="I42" s="181">
        <f t="shared" si="23"/>
        <v>36.654576004998006</v>
      </c>
      <c r="J42" s="168"/>
      <c r="K42" s="182" t="s">
        <v>17</v>
      </c>
      <c r="L42" s="87">
        <f t="shared" si="20"/>
        <v>5.8104261902627572</v>
      </c>
      <c r="M42" s="87">
        <f t="shared" si="20"/>
        <v>0.21821524083991622</v>
      </c>
      <c r="N42" s="87">
        <f t="shared" si="20"/>
        <v>29.283644643950943</v>
      </c>
      <c r="O42" s="87">
        <f t="shared" si="20"/>
        <v>1.3422899299443962</v>
      </c>
      <c r="P42" s="87">
        <f t="shared" si="20"/>
        <v>0.20985832200172524</v>
      </c>
      <c r="Q42" s="87">
        <f t="shared" si="20"/>
        <v>0</v>
      </c>
      <c r="R42" s="87">
        <f t="shared" si="20"/>
        <v>0</v>
      </c>
      <c r="S42" s="185">
        <f t="shared" si="24"/>
        <v>36.864434326999728</v>
      </c>
      <c r="T42" s="168"/>
      <c r="U42" s="230" t="s">
        <v>17</v>
      </c>
      <c r="V42" s="121">
        <f t="shared" si="21"/>
        <v>5.8104261902627572</v>
      </c>
      <c r="W42" s="121">
        <f t="shared" si="21"/>
        <v>0</v>
      </c>
      <c r="X42" s="121">
        <f t="shared" si="21"/>
        <v>0</v>
      </c>
      <c r="Y42" s="121">
        <f t="shared" si="21"/>
        <v>0.21821524083991622</v>
      </c>
      <c r="Z42" s="121">
        <f t="shared" si="21"/>
        <v>29.283644643950943</v>
      </c>
      <c r="AA42" s="121">
        <f t="shared" si="21"/>
        <v>0.80213552768144236</v>
      </c>
      <c r="AB42" s="121">
        <f t="shared" si="21"/>
        <v>0.20985832200172524</v>
      </c>
      <c r="AC42" s="122">
        <f t="shared" si="21"/>
        <v>0.54015440226295375</v>
      </c>
      <c r="AD42" s="121">
        <f t="shared" si="21"/>
        <v>0</v>
      </c>
      <c r="AE42" s="121">
        <f t="shared" si="21"/>
        <v>0</v>
      </c>
      <c r="AF42" s="121">
        <f t="shared" si="21"/>
        <v>0</v>
      </c>
      <c r="AG42" s="121">
        <f t="shared" si="21"/>
        <v>0</v>
      </c>
      <c r="AH42" s="121">
        <f t="shared" si="21"/>
        <v>0.54015440226295375</v>
      </c>
      <c r="AI42" s="233">
        <f t="shared" si="25"/>
        <v>36.864434326999735</v>
      </c>
      <c r="AJ42" s="160" t="str">
        <f t="shared" si="26"/>
        <v/>
      </c>
    </row>
    <row r="43" spans="1:36" ht="15">
      <c r="A43" s="186" t="s">
        <v>139</v>
      </c>
      <c r="B43" s="42">
        <f t="shared" si="22"/>
        <v>406.05244546629677</v>
      </c>
      <c r="C43" s="42">
        <f t="shared" si="22"/>
        <v>1486.8357525671877</v>
      </c>
      <c r="D43" s="42">
        <f t="shared" si="22"/>
        <v>694.45893074008916</v>
      </c>
      <c r="E43" s="42">
        <f t="shared" si="22"/>
        <v>20.906289684926119</v>
      </c>
      <c r="F43" s="362">
        <v>0</v>
      </c>
      <c r="G43" s="42">
        <f t="shared" si="19"/>
        <v>4.8605699804923456E-3</v>
      </c>
      <c r="H43" s="42">
        <f t="shared" si="19"/>
        <v>0</v>
      </c>
      <c r="I43" s="173">
        <f t="shared" si="23"/>
        <v>2608.25827902848</v>
      </c>
      <c r="J43" s="168"/>
      <c r="K43" s="188" t="s">
        <v>139</v>
      </c>
      <c r="L43" s="42">
        <f t="shared" si="20"/>
        <v>406.05244546629677</v>
      </c>
      <c r="M43" s="42">
        <f t="shared" si="20"/>
        <v>1486.8357525671877</v>
      </c>
      <c r="N43" s="42">
        <f t="shared" si="20"/>
        <v>694.45893074008916</v>
      </c>
      <c r="O43" s="42">
        <f t="shared" si="20"/>
        <v>20.906289684926119</v>
      </c>
      <c r="P43" s="42">
        <f t="shared" si="20"/>
        <v>11.496090671381129</v>
      </c>
      <c r="Q43" s="42">
        <f t="shared" si="20"/>
        <v>4.8605699804923456E-3</v>
      </c>
      <c r="R43" s="42">
        <f t="shared" si="20"/>
        <v>0</v>
      </c>
      <c r="S43" s="177">
        <f t="shared" si="24"/>
        <v>2619.7543696998614</v>
      </c>
      <c r="T43" s="168"/>
      <c r="U43" s="234" t="s">
        <v>139</v>
      </c>
      <c r="V43" s="117">
        <f t="shared" si="21"/>
        <v>396.3808621757853</v>
      </c>
      <c r="W43" s="117">
        <f t="shared" si="21"/>
        <v>2.7934926499473418</v>
      </c>
      <c r="X43" s="117">
        <f t="shared" si="21"/>
        <v>4.8605699804923456E-3</v>
      </c>
      <c r="Y43" s="117">
        <f t="shared" si="21"/>
        <v>1486.8357525671877</v>
      </c>
      <c r="Z43" s="117">
        <f t="shared" si="21"/>
        <v>683.56433867855708</v>
      </c>
      <c r="AA43" s="117">
        <f t="shared" si="21"/>
        <v>7.4820371966007766</v>
      </c>
      <c r="AB43" s="117">
        <f t="shared" si="21"/>
        <v>11.496090671381129</v>
      </c>
      <c r="AC43" s="118">
        <f t="shared" si="21"/>
        <v>31.196935190421492</v>
      </c>
      <c r="AD43" s="117">
        <f t="shared" si="21"/>
        <v>6.8780906405641558</v>
      </c>
      <c r="AE43" s="117">
        <f t="shared" si="21"/>
        <v>0</v>
      </c>
      <c r="AF43" s="117">
        <f t="shared" si="21"/>
        <v>0</v>
      </c>
      <c r="AG43" s="117">
        <f t="shared" si="21"/>
        <v>10.894592061531982</v>
      </c>
      <c r="AH43" s="117">
        <f t="shared" si="21"/>
        <v>13.42425248832534</v>
      </c>
      <c r="AI43" s="229">
        <f t="shared" si="25"/>
        <v>2619.7543696998614</v>
      </c>
      <c r="AJ43" s="160" t="str">
        <f t="shared" si="26"/>
        <v/>
      </c>
    </row>
    <row r="44" spans="1:36" ht="15">
      <c r="A44" s="178" t="s">
        <v>25</v>
      </c>
      <c r="B44" s="39">
        <f t="shared" si="22"/>
        <v>257.48100945768851</v>
      </c>
      <c r="C44" s="39">
        <f t="shared" si="22"/>
        <v>65.189227322941761</v>
      </c>
      <c r="D44" s="39">
        <f t="shared" si="22"/>
        <v>311.96407176031465</v>
      </c>
      <c r="E44" s="39">
        <f t="shared" si="22"/>
        <v>1817.1125273389121</v>
      </c>
      <c r="F44" s="362">
        <v>0</v>
      </c>
      <c r="G44" s="39">
        <f t="shared" si="19"/>
        <v>359.99122380441793</v>
      </c>
      <c r="H44" s="39">
        <f t="shared" si="19"/>
        <v>19.514689410337009</v>
      </c>
      <c r="I44" s="181">
        <f t="shared" si="23"/>
        <v>2831.2527490946118</v>
      </c>
      <c r="J44" s="168"/>
      <c r="K44" s="182" t="s">
        <v>25</v>
      </c>
      <c r="L44" s="87">
        <f t="shared" si="20"/>
        <v>257.48100945768851</v>
      </c>
      <c r="M44" s="87">
        <f t="shared" si="20"/>
        <v>65.189227322941761</v>
      </c>
      <c r="N44" s="87">
        <f t="shared" si="20"/>
        <v>311.96407176031465</v>
      </c>
      <c r="O44" s="87">
        <f t="shared" si="20"/>
        <v>1817.1125273389121</v>
      </c>
      <c r="P44" s="87">
        <f t="shared" si="20"/>
        <v>20.535413536056115</v>
      </c>
      <c r="Q44" s="87">
        <f t="shared" si="20"/>
        <v>359.99122380441793</v>
      </c>
      <c r="R44" s="87">
        <f t="shared" si="20"/>
        <v>19.514689410337009</v>
      </c>
      <c r="S44" s="185">
        <f t="shared" si="24"/>
        <v>2851.788162630668</v>
      </c>
      <c r="T44" s="168"/>
      <c r="U44" s="230" t="s">
        <v>25</v>
      </c>
      <c r="V44" s="121">
        <f t="shared" si="21"/>
        <v>52.810522710975476</v>
      </c>
      <c r="W44" s="121">
        <f t="shared" si="21"/>
        <v>202.99033383611084</v>
      </c>
      <c r="X44" s="121">
        <f t="shared" si="21"/>
        <v>359.99122380441793</v>
      </c>
      <c r="Y44" s="121">
        <f t="shared" si="21"/>
        <v>65.189227322941761</v>
      </c>
      <c r="Z44" s="121">
        <f t="shared" si="21"/>
        <v>300.58872192534011</v>
      </c>
      <c r="AA44" s="121">
        <f t="shared" si="21"/>
        <v>1777.5228677360146</v>
      </c>
      <c r="AB44" s="121">
        <f t="shared" si="21"/>
        <v>20.535413536056115</v>
      </c>
      <c r="AC44" s="122">
        <f t="shared" si="21"/>
        <v>72.159851758811001</v>
      </c>
      <c r="AD44" s="121">
        <f t="shared" si="21"/>
        <v>1.6801529106022022</v>
      </c>
      <c r="AE44" s="121">
        <f t="shared" si="21"/>
        <v>24.639951625422395</v>
      </c>
      <c r="AF44" s="121">
        <f t="shared" si="21"/>
        <v>19.514689410337009</v>
      </c>
      <c r="AG44" s="121">
        <f t="shared" si="21"/>
        <v>11.375349834974525</v>
      </c>
      <c r="AH44" s="121">
        <f t="shared" si="21"/>
        <v>14.949707977474878</v>
      </c>
      <c r="AI44" s="233">
        <f t="shared" si="25"/>
        <v>2851.7881626306676</v>
      </c>
      <c r="AJ44" s="160" t="str">
        <f t="shared" si="26"/>
        <v/>
      </c>
    </row>
    <row r="45" spans="1:36" ht="15">
      <c r="A45" s="186" t="s">
        <v>24</v>
      </c>
      <c r="B45" s="42">
        <f t="shared" si="22"/>
        <v>379.93743053937857</v>
      </c>
      <c r="C45" s="42">
        <f t="shared" si="22"/>
        <v>99.227183853924984</v>
      </c>
      <c r="D45" s="42">
        <f t="shared" si="22"/>
        <v>51.020508264495589</v>
      </c>
      <c r="E45" s="42">
        <f t="shared" si="22"/>
        <v>0</v>
      </c>
      <c r="F45" s="362">
        <v>0</v>
      </c>
      <c r="G45" s="42">
        <f t="shared" si="19"/>
        <v>0</v>
      </c>
      <c r="H45" s="42">
        <f t="shared" si="19"/>
        <v>0</v>
      </c>
      <c r="I45" s="173">
        <f t="shared" si="23"/>
        <v>530.18512265779918</v>
      </c>
      <c r="J45" s="168"/>
      <c r="K45" s="188" t="s">
        <v>24</v>
      </c>
      <c r="L45" s="42">
        <f t="shared" si="20"/>
        <v>379.93743053937857</v>
      </c>
      <c r="M45" s="42">
        <f t="shared" si="20"/>
        <v>99.227183853924984</v>
      </c>
      <c r="N45" s="42">
        <f t="shared" si="20"/>
        <v>51.020508264495589</v>
      </c>
      <c r="O45" s="42">
        <f t="shared" si="20"/>
        <v>0</v>
      </c>
      <c r="P45" s="42">
        <f t="shared" si="20"/>
        <v>0</v>
      </c>
      <c r="Q45" s="42">
        <f t="shared" si="20"/>
        <v>0</v>
      </c>
      <c r="R45" s="42">
        <f t="shared" si="20"/>
        <v>0</v>
      </c>
      <c r="S45" s="177">
        <f t="shared" si="24"/>
        <v>530.18512265779918</v>
      </c>
      <c r="T45" s="168"/>
      <c r="U45" s="234" t="s">
        <v>24</v>
      </c>
      <c r="V45" s="117">
        <f t="shared" si="21"/>
        <v>378.18745382272272</v>
      </c>
      <c r="W45" s="117">
        <f t="shared" si="21"/>
        <v>0</v>
      </c>
      <c r="X45" s="117">
        <f t="shared" si="21"/>
        <v>0</v>
      </c>
      <c r="Y45" s="117">
        <f t="shared" si="21"/>
        <v>99.227183853924984</v>
      </c>
      <c r="Z45" s="117">
        <f t="shared" si="21"/>
        <v>48.129552465927659</v>
      </c>
      <c r="AA45" s="117">
        <f t="shared" si="21"/>
        <v>0</v>
      </c>
      <c r="AB45" s="117">
        <f t="shared" si="21"/>
        <v>0</v>
      </c>
      <c r="AC45" s="118">
        <f t="shared" si="21"/>
        <v>4.6409325152237457</v>
      </c>
      <c r="AD45" s="117">
        <f t="shared" si="21"/>
        <v>1.7499767166558111</v>
      </c>
      <c r="AE45" s="117">
        <f t="shared" si="21"/>
        <v>0</v>
      </c>
      <c r="AF45" s="117">
        <f t="shared" si="21"/>
        <v>0</v>
      </c>
      <c r="AG45" s="117">
        <f t="shared" si="21"/>
        <v>2.8909557985679353</v>
      </c>
      <c r="AH45" s="117">
        <f t="shared" si="21"/>
        <v>0</v>
      </c>
      <c r="AI45" s="229">
        <f t="shared" si="25"/>
        <v>530.18512265779918</v>
      </c>
      <c r="AJ45" s="160" t="str">
        <f t="shared" si="26"/>
        <v/>
      </c>
    </row>
    <row r="46" spans="1:36" ht="15">
      <c r="A46" s="178" t="s">
        <v>60</v>
      </c>
      <c r="B46" s="39">
        <f t="shared" si="22"/>
        <v>0.43820303986142034</v>
      </c>
      <c r="C46" s="39">
        <f t="shared" si="22"/>
        <v>1.7928218814301741E-3</v>
      </c>
      <c r="D46" s="39">
        <f t="shared" si="22"/>
        <v>0</v>
      </c>
      <c r="E46" s="39">
        <f t="shared" si="22"/>
        <v>0</v>
      </c>
      <c r="F46" s="362">
        <v>0</v>
      </c>
      <c r="G46" s="39">
        <f t="shared" si="19"/>
        <v>0</v>
      </c>
      <c r="H46" s="39">
        <f t="shared" si="19"/>
        <v>0</v>
      </c>
      <c r="I46" s="181">
        <f t="shared" si="23"/>
        <v>0.43999586174285049</v>
      </c>
      <c r="J46" s="168"/>
      <c r="K46" s="182" t="s">
        <v>60</v>
      </c>
      <c r="L46" s="87">
        <f t="shared" si="20"/>
        <v>0.43820303986142034</v>
      </c>
      <c r="M46" s="87">
        <f t="shared" si="20"/>
        <v>1.7928218814301741E-3</v>
      </c>
      <c r="N46" s="87">
        <f t="shared" si="20"/>
        <v>0</v>
      </c>
      <c r="O46" s="87">
        <f t="shared" si="20"/>
        <v>0</v>
      </c>
      <c r="P46" s="87">
        <f t="shared" si="20"/>
        <v>0</v>
      </c>
      <c r="Q46" s="87">
        <f t="shared" si="20"/>
        <v>0</v>
      </c>
      <c r="R46" s="87">
        <f t="shared" si="20"/>
        <v>0</v>
      </c>
      <c r="S46" s="185">
        <f t="shared" si="24"/>
        <v>0.43999586174285049</v>
      </c>
      <c r="T46" s="168"/>
      <c r="U46" s="230" t="s">
        <v>60</v>
      </c>
      <c r="V46" s="121">
        <f t="shared" si="21"/>
        <v>0.43820303986142034</v>
      </c>
      <c r="W46" s="121">
        <f t="shared" si="21"/>
        <v>0</v>
      </c>
      <c r="X46" s="121">
        <f t="shared" si="21"/>
        <v>0</v>
      </c>
      <c r="Y46" s="121">
        <f t="shared" si="21"/>
        <v>1.7928218814301741E-3</v>
      </c>
      <c r="Z46" s="121">
        <f t="shared" si="21"/>
        <v>0</v>
      </c>
      <c r="AA46" s="121">
        <f t="shared" si="21"/>
        <v>0</v>
      </c>
      <c r="AB46" s="121">
        <f t="shared" si="21"/>
        <v>0</v>
      </c>
      <c r="AC46" s="122">
        <f t="shared" si="21"/>
        <v>0</v>
      </c>
      <c r="AD46" s="121">
        <f t="shared" si="21"/>
        <v>0</v>
      </c>
      <c r="AE46" s="121">
        <f t="shared" si="21"/>
        <v>0</v>
      </c>
      <c r="AF46" s="121">
        <f t="shared" si="21"/>
        <v>0</v>
      </c>
      <c r="AG46" s="121">
        <f t="shared" si="21"/>
        <v>0</v>
      </c>
      <c r="AH46" s="121">
        <f t="shared" si="21"/>
        <v>0</v>
      </c>
      <c r="AI46" s="233">
        <f t="shared" si="25"/>
        <v>0.43999586174285049</v>
      </c>
      <c r="AJ46" s="160" t="str">
        <f t="shared" si="26"/>
        <v/>
      </c>
    </row>
    <row r="47" spans="1:36" ht="15">
      <c r="A47" s="186" t="s">
        <v>22</v>
      </c>
      <c r="B47" s="42">
        <f t="shared" si="22"/>
        <v>101.1816275240147</v>
      </c>
      <c r="C47" s="42">
        <f t="shared" si="22"/>
        <v>91.302301481954686</v>
      </c>
      <c r="D47" s="42">
        <f t="shared" si="22"/>
        <v>15.47365629581288</v>
      </c>
      <c r="E47" s="42">
        <f t="shared" si="22"/>
        <v>0.44316680620693361</v>
      </c>
      <c r="F47" s="362">
        <v>0</v>
      </c>
      <c r="G47" s="42">
        <f t="shared" si="19"/>
        <v>0</v>
      </c>
      <c r="H47" s="42">
        <f t="shared" si="19"/>
        <v>0</v>
      </c>
      <c r="I47" s="173">
        <f t="shared" si="23"/>
        <v>208.40075210798921</v>
      </c>
      <c r="J47" s="168"/>
      <c r="K47" s="188" t="s">
        <v>22</v>
      </c>
      <c r="L47" s="42">
        <f t="shared" si="20"/>
        <v>101.1816275240147</v>
      </c>
      <c r="M47" s="42">
        <f t="shared" si="20"/>
        <v>91.302301481954686</v>
      </c>
      <c r="N47" s="42">
        <f t="shared" si="20"/>
        <v>15.47365629581288</v>
      </c>
      <c r="O47" s="42">
        <f t="shared" si="20"/>
        <v>0.44316680620693361</v>
      </c>
      <c r="P47" s="42">
        <f t="shared" si="20"/>
        <v>111.3919440475922</v>
      </c>
      <c r="Q47" s="42">
        <f t="shared" si="20"/>
        <v>0</v>
      </c>
      <c r="R47" s="42">
        <f t="shared" si="20"/>
        <v>0</v>
      </c>
      <c r="S47" s="177">
        <f t="shared" si="24"/>
        <v>319.79269615558144</v>
      </c>
      <c r="T47" s="168"/>
      <c r="U47" s="234" t="s">
        <v>22</v>
      </c>
      <c r="V47" s="117">
        <f t="shared" si="21"/>
        <v>101.1816275240147</v>
      </c>
      <c r="W47" s="117">
        <f t="shared" si="21"/>
        <v>0</v>
      </c>
      <c r="X47" s="117">
        <f t="shared" si="21"/>
        <v>0</v>
      </c>
      <c r="Y47" s="117">
        <f t="shared" si="21"/>
        <v>91.302301481954686</v>
      </c>
      <c r="Z47" s="117">
        <f t="shared" si="21"/>
        <v>13.726578679874656</v>
      </c>
      <c r="AA47" s="117">
        <f t="shared" si="21"/>
        <v>0</v>
      </c>
      <c r="AB47" s="117">
        <f t="shared" si="21"/>
        <v>111.3919440475922</v>
      </c>
      <c r="AC47" s="118">
        <f t="shared" si="21"/>
        <v>2.1902444221451547</v>
      </c>
      <c r="AD47" s="117">
        <f t="shared" si="21"/>
        <v>0</v>
      </c>
      <c r="AE47" s="117">
        <f t="shared" si="21"/>
        <v>0</v>
      </c>
      <c r="AF47" s="117">
        <f t="shared" si="21"/>
        <v>0</v>
      </c>
      <c r="AG47" s="117">
        <f t="shared" si="21"/>
        <v>1.7470776159382215</v>
      </c>
      <c r="AH47" s="117">
        <f t="shared" si="21"/>
        <v>0.44316680620693361</v>
      </c>
      <c r="AI47" s="229">
        <f t="shared" si="25"/>
        <v>319.79269615558144</v>
      </c>
      <c r="AJ47" s="160" t="str">
        <f t="shared" si="26"/>
        <v/>
      </c>
    </row>
    <row r="48" spans="1:36" ht="15">
      <c r="A48" s="178" t="s">
        <v>21</v>
      </c>
      <c r="B48" s="39">
        <f t="shared" si="22"/>
        <v>1.6824092019275065</v>
      </c>
      <c r="C48" s="39">
        <f t="shared" si="22"/>
        <v>9.6305779342001144E-2</v>
      </c>
      <c r="D48" s="39">
        <f t="shared" si="22"/>
        <v>9.4034026141555385E-2</v>
      </c>
      <c r="E48" s="39">
        <f t="shared" si="22"/>
        <v>0</v>
      </c>
      <c r="F48" s="362">
        <v>0</v>
      </c>
      <c r="G48" s="39">
        <f t="shared" si="19"/>
        <v>0</v>
      </c>
      <c r="H48" s="39">
        <f t="shared" si="19"/>
        <v>0</v>
      </c>
      <c r="I48" s="181">
        <f t="shared" si="23"/>
        <v>1.8727490074110631</v>
      </c>
      <c r="J48" s="168"/>
      <c r="K48" s="182" t="s">
        <v>21</v>
      </c>
      <c r="L48" s="87">
        <f t="shared" si="20"/>
        <v>1.6824092019275065</v>
      </c>
      <c r="M48" s="87">
        <f t="shared" si="20"/>
        <v>9.6305779342001144E-2</v>
      </c>
      <c r="N48" s="87">
        <f t="shared" si="20"/>
        <v>9.4034026141555385E-2</v>
      </c>
      <c r="O48" s="87">
        <f t="shared" si="20"/>
        <v>0</v>
      </c>
      <c r="P48" s="87">
        <f t="shared" si="20"/>
        <v>0</v>
      </c>
      <c r="Q48" s="87">
        <f t="shared" si="20"/>
        <v>0</v>
      </c>
      <c r="R48" s="87">
        <f t="shared" si="20"/>
        <v>0</v>
      </c>
      <c r="S48" s="185">
        <f t="shared" si="24"/>
        <v>1.8727490074110631</v>
      </c>
      <c r="T48" s="168"/>
      <c r="U48" s="230" t="s">
        <v>61</v>
      </c>
      <c r="V48" s="121">
        <f t="shared" si="21"/>
        <v>1.6824092019275065</v>
      </c>
      <c r="W48" s="121">
        <f t="shared" si="21"/>
        <v>0</v>
      </c>
      <c r="X48" s="121">
        <f t="shared" si="21"/>
        <v>0</v>
      </c>
      <c r="Y48" s="121">
        <f t="shared" si="21"/>
        <v>9.6305779342001144E-2</v>
      </c>
      <c r="Z48" s="121">
        <f t="shared" si="21"/>
        <v>9.4034026141555385E-2</v>
      </c>
      <c r="AA48" s="121">
        <f t="shared" si="21"/>
        <v>0</v>
      </c>
      <c r="AB48" s="121">
        <f t="shared" si="21"/>
        <v>0</v>
      </c>
      <c r="AC48" s="122">
        <f t="shared" si="21"/>
        <v>0</v>
      </c>
      <c r="AD48" s="121">
        <f t="shared" si="21"/>
        <v>0</v>
      </c>
      <c r="AE48" s="121">
        <f t="shared" si="21"/>
        <v>0</v>
      </c>
      <c r="AF48" s="121">
        <f t="shared" si="21"/>
        <v>0</v>
      </c>
      <c r="AG48" s="121">
        <f t="shared" si="21"/>
        <v>0</v>
      </c>
      <c r="AH48" s="121">
        <f t="shared" si="21"/>
        <v>0</v>
      </c>
      <c r="AI48" s="233">
        <f t="shared" si="25"/>
        <v>1.8727490074110631</v>
      </c>
      <c r="AJ48" s="160" t="str">
        <f t="shared" si="26"/>
        <v/>
      </c>
    </row>
    <row r="49" spans="1:36" ht="15">
      <c r="A49" s="189" t="s">
        <v>64</v>
      </c>
      <c r="B49" s="42">
        <f t="shared" si="22"/>
        <v>5.0878772530059724</v>
      </c>
      <c r="C49" s="42">
        <f t="shared" si="22"/>
        <v>0</v>
      </c>
      <c r="D49" s="42">
        <f t="shared" si="22"/>
        <v>0</v>
      </c>
      <c r="E49" s="42">
        <f t="shared" si="22"/>
        <v>0</v>
      </c>
      <c r="F49" s="362">
        <v>0</v>
      </c>
      <c r="G49" s="42">
        <f t="shared" ref="G49:H53" si="27">G127+G153+G179+G205+G231+G257+G283+G309+G335+G361+G387+G413+G439</f>
        <v>0</v>
      </c>
      <c r="H49" s="42">
        <f t="shared" si="27"/>
        <v>0</v>
      </c>
      <c r="I49" s="173">
        <f t="shared" si="23"/>
        <v>5.0878772530059724</v>
      </c>
      <c r="J49" s="168"/>
      <c r="K49" s="190" t="s">
        <v>64</v>
      </c>
      <c r="L49" s="42">
        <f t="shared" ref="L49:R53" si="28">L127+L153+L179+L205+L231+L257+L283+L309+L335+L361+L387+L413+L439</f>
        <v>5.0878772530059724</v>
      </c>
      <c r="M49" s="42">
        <f t="shared" si="28"/>
        <v>0</v>
      </c>
      <c r="N49" s="42">
        <f t="shared" si="28"/>
        <v>0</v>
      </c>
      <c r="O49" s="42">
        <f t="shared" si="28"/>
        <v>0</v>
      </c>
      <c r="P49" s="42">
        <f t="shared" si="28"/>
        <v>0</v>
      </c>
      <c r="Q49" s="42">
        <f t="shared" si="28"/>
        <v>0</v>
      </c>
      <c r="R49" s="42">
        <f t="shared" si="28"/>
        <v>0</v>
      </c>
      <c r="S49" s="177">
        <f t="shared" si="24"/>
        <v>5.0878772530059724</v>
      </c>
      <c r="T49" s="168"/>
      <c r="U49" s="235" t="s">
        <v>62</v>
      </c>
      <c r="V49" s="117">
        <f t="shared" ref="V49:AH53" si="29">V127+V153+V179+V205+V231+V257+V283+V309+V335+V361+V387+V413+V439</f>
        <v>4.5457067653617633</v>
      </c>
      <c r="W49" s="117">
        <f t="shared" si="29"/>
        <v>0</v>
      </c>
      <c r="X49" s="117">
        <f t="shared" si="29"/>
        <v>0</v>
      </c>
      <c r="Y49" s="117">
        <f t="shared" si="29"/>
        <v>0</v>
      </c>
      <c r="Z49" s="117">
        <f t="shared" si="29"/>
        <v>0</v>
      </c>
      <c r="AA49" s="117">
        <f t="shared" si="29"/>
        <v>0</v>
      </c>
      <c r="AB49" s="117">
        <f t="shared" si="29"/>
        <v>0</v>
      </c>
      <c r="AC49" s="118">
        <f t="shared" si="29"/>
        <v>0.5421704876442095</v>
      </c>
      <c r="AD49" s="117">
        <f t="shared" si="29"/>
        <v>0.5421704876442095</v>
      </c>
      <c r="AE49" s="117">
        <f t="shared" si="29"/>
        <v>0</v>
      </c>
      <c r="AF49" s="117">
        <f t="shared" si="29"/>
        <v>0</v>
      </c>
      <c r="AG49" s="117">
        <f t="shared" si="29"/>
        <v>0</v>
      </c>
      <c r="AH49" s="117">
        <f t="shared" si="29"/>
        <v>0</v>
      </c>
      <c r="AI49" s="229">
        <f t="shared" si="25"/>
        <v>5.0878772530059724</v>
      </c>
      <c r="AJ49" s="160" t="str">
        <f t="shared" si="26"/>
        <v/>
      </c>
    </row>
    <row r="50" spans="1:36">
      <c r="A50" s="191" t="s">
        <v>23</v>
      </c>
      <c r="B50" s="60">
        <f t="shared" ref="B50:E53" si="30">B128+B154+B180+B206+B232+B258+B284+B310+B336+B362+B388+B414+B440</f>
        <v>5.0878772530059724</v>
      </c>
      <c r="C50" s="60">
        <f t="shared" si="30"/>
        <v>0</v>
      </c>
      <c r="D50" s="60">
        <f t="shared" si="30"/>
        <v>0</v>
      </c>
      <c r="E50" s="60">
        <f t="shared" si="30"/>
        <v>0</v>
      </c>
      <c r="F50" s="362">
        <v>0</v>
      </c>
      <c r="G50" s="60">
        <f t="shared" si="27"/>
        <v>0</v>
      </c>
      <c r="H50" s="60">
        <f t="shared" si="27"/>
        <v>0</v>
      </c>
      <c r="I50" s="194">
        <f t="shared" si="23"/>
        <v>5.0878772530059724</v>
      </c>
      <c r="J50" s="168"/>
      <c r="K50" s="195" t="s">
        <v>23</v>
      </c>
      <c r="L50" s="90">
        <f t="shared" si="28"/>
        <v>5.0878772530059724</v>
      </c>
      <c r="M50" s="90">
        <f t="shared" si="28"/>
        <v>0</v>
      </c>
      <c r="N50" s="90">
        <f t="shared" si="28"/>
        <v>0</v>
      </c>
      <c r="O50" s="90">
        <f t="shared" si="28"/>
        <v>0</v>
      </c>
      <c r="P50" s="90">
        <f t="shared" si="28"/>
        <v>0</v>
      </c>
      <c r="Q50" s="90">
        <f t="shared" si="28"/>
        <v>0</v>
      </c>
      <c r="R50" s="90">
        <f t="shared" si="28"/>
        <v>0</v>
      </c>
      <c r="S50" s="198">
        <f t="shared" si="24"/>
        <v>5.0878772530059724</v>
      </c>
      <c r="T50" s="168"/>
      <c r="U50" s="236" t="s">
        <v>66</v>
      </c>
      <c r="V50" s="124">
        <f t="shared" si="29"/>
        <v>4.5457067653617633</v>
      </c>
      <c r="W50" s="124">
        <f t="shared" si="29"/>
        <v>0</v>
      </c>
      <c r="X50" s="124">
        <f t="shared" si="29"/>
        <v>0</v>
      </c>
      <c r="Y50" s="124">
        <f t="shared" si="29"/>
        <v>0</v>
      </c>
      <c r="Z50" s="124">
        <f t="shared" si="29"/>
        <v>0</v>
      </c>
      <c r="AA50" s="124">
        <f t="shared" si="29"/>
        <v>0</v>
      </c>
      <c r="AB50" s="124">
        <f t="shared" si="29"/>
        <v>0</v>
      </c>
      <c r="AC50" s="297">
        <f t="shared" si="29"/>
        <v>0.5421704876442095</v>
      </c>
      <c r="AD50" s="124">
        <f t="shared" si="29"/>
        <v>0.5421704876442095</v>
      </c>
      <c r="AE50" s="124">
        <f t="shared" si="29"/>
        <v>0</v>
      </c>
      <c r="AF50" s="124">
        <f t="shared" si="29"/>
        <v>0</v>
      </c>
      <c r="AG50" s="124">
        <f t="shared" si="29"/>
        <v>0</v>
      </c>
      <c r="AH50" s="124">
        <f t="shared" si="29"/>
        <v>0</v>
      </c>
      <c r="AI50" s="238">
        <f t="shared" si="25"/>
        <v>5.0878772530059724</v>
      </c>
      <c r="AJ50" s="160" t="str">
        <f t="shared" si="26"/>
        <v/>
      </c>
    </row>
    <row r="51" spans="1:36">
      <c r="A51" s="199" t="s">
        <v>19</v>
      </c>
      <c r="B51" s="63">
        <f t="shared" si="30"/>
        <v>0</v>
      </c>
      <c r="C51" s="63">
        <f t="shared" si="30"/>
        <v>0</v>
      </c>
      <c r="D51" s="63">
        <f t="shared" si="30"/>
        <v>0</v>
      </c>
      <c r="E51" s="63">
        <f t="shared" si="30"/>
        <v>0</v>
      </c>
      <c r="F51" s="362">
        <v>0</v>
      </c>
      <c r="G51" s="63">
        <f t="shared" si="27"/>
        <v>0</v>
      </c>
      <c r="H51" s="63">
        <f t="shared" si="27"/>
        <v>0</v>
      </c>
      <c r="I51" s="202">
        <f t="shared" si="23"/>
        <v>0</v>
      </c>
      <c r="J51" s="168"/>
      <c r="K51" s="203" t="s">
        <v>19</v>
      </c>
      <c r="L51" s="63">
        <f t="shared" si="28"/>
        <v>0</v>
      </c>
      <c r="M51" s="63">
        <f t="shared" si="28"/>
        <v>0</v>
      </c>
      <c r="N51" s="63">
        <f t="shared" si="28"/>
        <v>0</v>
      </c>
      <c r="O51" s="63">
        <f t="shared" si="28"/>
        <v>0</v>
      </c>
      <c r="P51" s="63">
        <f t="shared" si="28"/>
        <v>0</v>
      </c>
      <c r="Q51" s="63">
        <f t="shared" si="28"/>
        <v>0</v>
      </c>
      <c r="R51" s="63">
        <f t="shared" si="28"/>
        <v>0</v>
      </c>
      <c r="S51" s="205">
        <f t="shared" si="24"/>
        <v>0</v>
      </c>
      <c r="T51" s="168"/>
      <c r="U51" s="239" t="s">
        <v>19</v>
      </c>
      <c r="V51" s="127">
        <f t="shared" si="29"/>
        <v>0</v>
      </c>
      <c r="W51" s="127">
        <f t="shared" si="29"/>
        <v>0</v>
      </c>
      <c r="X51" s="127">
        <f t="shared" si="29"/>
        <v>0</v>
      </c>
      <c r="Y51" s="127">
        <f t="shared" si="29"/>
        <v>0</v>
      </c>
      <c r="Z51" s="127">
        <f t="shared" si="29"/>
        <v>0</v>
      </c>
      <c r="AA51" s="127">
        <f t="shared" si="29"/>
        <v>0</v>
      </c>
      <c r="AB51" s="127">
        <f t="shared" si="29"/>
        <v>0</v>
      </c>
      <c r="AC51" s="298">
        <f t="shared" si="29"/>
        <v>0</v>
      </c>
      <c r="AD51" s="127">
        <f t="shared" si="29"/>
        <v>0</v>
      </c>
      <c r="AE51" s="127">
        <f t="shared" si="29"/>
        <v>0</v>
      </c>
      <c r="AF51" s="127">
        <f t="shared" si="29"/>
        <v>0</v>
      </c>
      <c r="AG51" s="127">
        <f t="shared" si="29"/>
        <v>0</v>
      </c>
      <c r="AH51" s="127">
        <f t="shared" si="29"/>
        <v>0</v>
      </c>
      <c r="AI51" s="242">
        <f t="shared" si="25"/>
        <v>0</v>
      </c>
      <c r="AJ51" s="160" t="str">
        <f t="shared" si="26"/>
        <v/>
      </c>
    </row>
    <row r="52" spans="1:36">
      <c r="A52" s="191" t="s">
        <v>20</v>
      </c>
      <c r="B52" s="60">
        <f t="shared" si="30"/>
        <v>0</v>
      </c>
      <c r="C52" s="60">
        <f t="shared" si="30"/>
        <v>0</v>
      </c>
      <c r="D52" s="60">
        <f t="shared" si="30"/>
        <v>0</v>
      </c>
      <c r="E52" s="60">
        <f t="shared" si="30"/>
        <v>0</v>
      </c>
      <c r="F52" s="362">
        <v>0</v>
      </c>
      <c r="G52" s="60">
        <f t="shared" si="27"/>
        <v>0</v>
      </c>
      <c r="H52" s="60">
        <f t="shared" si="27"/>
        <v>0</v>
      </c>
      <c r="I52" s="194">
        <f t="shared" si="23"/>
        <v>0</v>
      </c>
      <c r="J52" s="168"/>
      <c r="K52" s="195" t="s">
        <v>20</v>
      </c>
      <c r="L52" s="90">
        <f t="shared" si="28"/>
        <v>0</v>
      </c>
      <c r="M52" s="90">
        <f t="shared" si="28"/>
        <v>0</v>
      </c>
      <c r="N52" s="90">
        <f t="shared" si="28"/>
        <v>0</v>
      </c>
      <c r="O52" s="90">
        <f t="shared" si="28"/>
        <v>0</v>
      </c>
      <c r="P52" s="90">
        <f t="shared" si="28"/>
        <v>0</v>
      </c>
      <c r="Q52" s="90">
        <f t="shared" si="28"/>
        <v>0</v>
      </c>
      <c r="R52" s="90">
        <f t="shared" si="28"/>
        <v>0</v>
      </c>
      <c r="S52" s="198">
        <f t="shared" si="24"/>
        <v>0</v>
      </c>
      <c r="T52" s="168"/>
      <c r="U52" s="236" t="s">
        <v>20</v>
      </c>
      <c r="V52" s="124">
        <f t="shared" si="29"/>
        <v>0</v>
      </c>
      <c r="W52" s="124">
        <f t="shared" si="29"/>
        <v>0</v>
      </c>
      <c r="X52" s="124">
        <f t="shared" si="29"/>
        <v>0</v>
      </c>
      <c r="Y52" s="124">
        <f t="shared" si="29"/>
        <v>0</v>
      </c>
      <c r="Z52" s="124">
        <f t="shared" si="29"/>
        <v>0</v>
      </c>
      <c r="AA52" s="124">
        <f t="shared" si="29"/>
        <v>0</v>
      </c>
      <c r="AB52" s="124">
        <f t="shared" si="29"/>
        <v>0</v>
      </c>
      <c r="AC52" s="297">
        <f t="shared" si="29"/>
        <v>0</v>
      </c>
      <c r="AD52" s="124">
        <f t="shared" si="29"/>
        <v>0</v>
      </c>
      <c r="AE52" s="124">
        <f t="shared" si="29"/>
        <v>0</v>
      </c>
      <c r="AF52" s="124">
        <f t="shared" si="29"/>
        <v>0</v>
      </c>
      <c r="AG52" s="124">
        <f t="shared" si="29"/>
        <v>0</v>
      </c>
      <c r="AH52" s="124">
        <f t="shared" si="29"/>
        <v>0</v>
      </c>
      <c r="AI52" s="238">
        <f t="shared" si="25"/>
        <v>0</v>
      </c>
      <c r="AJ52" s="160" t="str">
        <f t="shared" si="26"/>
        <v/>
      </c>
    </row>
    <row r="53" spans="1:36" ht="15" thickBot="1">
      <c r="A53" s="206" t="s">
        <v>11</v>
      </c>
      <c r="B53" s="52">
        <f t="shared" si="30"/>
        <v>0</v>
      </c>
      <c r="C53" s="52">
        <f t="shared" si="30"/>
        <v>0</v>
      </c>
      <c r="D53" s="52">
        <f t="shared" si="30"/>
        <v>0</v>
      </c>
      <c r="E53" s="52">
        <f t="shared" si="30"/>
        <v>0</v>
      </c>
      <c r="F53" s="363">
        <v>0</v>
      </c>
      <c r="G53" s="52">
        <f t="shared" si="27"/>
        <v>0</v>
      </c>
      <c r="H53" s="52">
        <f t="shared" si="27"/>
        <v>0</v>
      </c>
      <c r="I53" s="209">
        <f t="shared" si="23"/>
        <v>0</v>
      </c>
      <c r="J53" s="168"/>
      <c r="K53" s="210" t="s">
        <v>11</v>
      </c>
      <c r="L53" s="52">
        <f t="shared" si="28"/>
        <v>0</v>
      </c>
      <c r="M53" s="52">
        <f t="shared" si="28"/>
        <v>0</v>
      </c>
      <c r="N53" s="52">
        <f t="shared" si="28"/>
        <v>0</v>
      </c>
      <c r="O53" s="52">
        <f t="shared" si="28"/>
        <v>0</v>
      </c>
      <c r="P53" s="52">
        <f t="shared" si="28"/>
        <v>0</v>
      </c>
      <c r="Q53" s="52">
        <f t="shared" si="28"/>
        <v>0</v>
      </c>
      <c r="R53" s="52">
        <f t="shared" si="28"/>
        <v>0</v>
      </c>
      <c r="S53" s="212">
        <f t="shared" si="24"/>
        <v>0</v>
      </c>
      <c r="T53" s="168"/>
      <c r="U53" s="239" t="s">
        <v>11</v>
      </c>
      <c r="V53" s="127">
        <f t="shared" si="29"/>
        <v>0</v>
      </c>
      <c r="W53" s="127">
        <f t="shared" si="29"/>
        <v>0</v>
      </c>
      <c r="X53" s="127">
        <f t="shared" si="29"/>
        <v>0</v>
      </c>
      <c r="Y53" s="127">
        <f t="shared" si="29"/>
        <v>0</v>
      </c>
      <c r="Z53" s="127">
        <f t="shared" si="29"/>
        <v>0</v>
      </c>
      <c r="AA53" s="127">
        <f t="shared" si="29"/>
        <v>0</v>
      </c>
      <c r="AB53" s="127">
        <f t="shared" si="29"/>
        <v>0</v>
      </c>
      <c r="AC53" s="298">
        <f t="shared" si="29"/>
        <v>0</v>
      </c>
      <c r="AD53" s="127">
        <f t="shared" si="29"/>
        <v>0</v>
      </c>
      <c r="AE53" s="127">
        <f t="shared" si="29"/>
        <v>0</v>
      </c>
      <c r="AF53" s="127">
        <f t="shared" si="29"/>
        <v>0</v>
      </c>
      <c r="AG53" s="127">
        <f t="shared" si="29"/>
        <v>0</v>
      </c>
      <c r="AH53" s="127">
        <f t="shared" si="29"/>
        <v>0</v>
      </c>
      <c r="AI53" s="242">
        <f t="shared" si="25"/>
        <v>0</v>
      </c>
      <c r="AJ53" s="160" t="str">
        <f t="shared" si="26"/>
        <v/>
      </c>
    </row>
    <row r="54" spans="1:36" ht="15">
      <c r="A54" s="213" t="s">
        <v>26</v>
      </c>
      <c r="B54" s="214">
        <f>SUM(B33:B49)</f>
        <v>1226.4548202486258</v>
      </c>
      <c r="C54" s="214">
        <f t="shared" ref="C54:I54" si="31">SUM(C33:C49)</f>
        <v>1768.8132015852761</v>
      </c>
      <c r="D54" s="214">
        <f t="shared" si="31"/>
        <v>1160.913189314078</v>
      </c>
      <c r="E54" s="214">
        <f t="shared" si="31"/>
        <v>3001.0242476669046</v>
      </c>
      <c r="F54" s="214">
        <f t="shared" si="31"/>
        <v>0</v>
      </c>
      <c r="G54" s="214">
        <f t="shared" si="31"/>
        <v>359.99608437439844</v>
      </c>
      <c r="H54" s="214">
        <f t="shared" si="31"/>
        <v>19.514689410337009</v>
      </c>
      <c r="I54" s="214">
        <f t="shared" si="31"/>
        <v>7536.7162325996196</v>
      </c>
      <c r="J54" s="168"/>
      <c r="K54" s="215" t="s">
        <v>26</v>
      </c>
      <c r="L54" s="214">
        <f>SUM(L33:L49)</f>
        <v>1226.4548202486258</v>
      </c>
      <c r="M54" s="214">
        <f t="shared" ref="M54:S54" si="32">SUM(M33:M49)</f>
        <v>1768.8132015852761</v>
      </c>
      <c r="N54" s="214">
        <f t="shared" si="32"/>
        <v>1160.913189314078</v>
      </c>
      <c r="O54" s="214">
        <f t="shared" si="32"/>
        <v>3001.0242476669046</v>
      </c>
      <c r="P54" s="214">
        <f t="shared" si="32"/>
        <v>1013.7554101372991</v>
      </c>
      <c r="Q54" s="214">
        <f t="shared" si="32"/>
        <v>359.99608437439844</v>
      </c>
      <c r="R54" s="216">
        <f t="shared" si="32"/>
        <v>19.514689410337009</v>
      </c>
      <c r="S54" s="217">
        <f t="shared" si="32"/>
        <v>8550.4716427369203</v>
      </c>
      <c r="T54" s="168" t="str">
        <f>IF(ABS(S54-AI54)&gt;0.01,S54-AI54,"")</f>
        <v/>
      </c>
      <c r="U54" s="243" t="s">
        <v>63</v>
      </c>
      <c r="V54" s="244">
        <f>SUM(V33:V49)</f>
        <v>1009.5438687782686</v>
      </c>
      <c r="W54" s="244">
        <f t="shared" ref="W54:AH54" si="33">SUM(W33:W49)</f>
        <v>205.78382648605819</v>
      </c>
      <c r="X54" s="244">
        <f t="shared" si="33"/>
        <v>359.99608437439844</v>
      </c>
      <c r="Y54" s="244">
        <f t="shared" si="33"/>
        <v>1768.8132015852761</v>
      </c>
      <c r="Z54" s="244">
        <f t="shared" si="33"/>
        <v>1133.7789816194995</v>
      </c>
      <c r="AA54" s="244">
        <f t="shared" si="33"/>
        <v>2934.2892705360173</v>
      </c>
      <c r="AB54" s="244">
        <f t="shared" si="33"/>
        <v>1013.7554101372991</v>
      </c>
      <c r="AC54" s="244">
        <f t="shared" si="33"/>
        <v>124.51099922010125</v>
      </c>
      <c r="AD54" s="245">
        <f t="shared" si="33"/>
        <v>11.127124984298966</v>
      </c>
      <c r="AE54" s="245">
        <f t="shared" si="33"/>
        <v>24.639951625422395</v>
      </c>
      <c r="AF54" s="245">
        <f t="shared" si="33"/>
        <v>19.514689410337009</v>
      </c>
      <c r="AG54" s="245">
        <f t="shared" si="33"/>
        <v>27.134207694578105</v>
      </c>
      <c r="AH54" s="245">
        <f t="shared" si="33"/>
        <v>42.095025505464768</v>
      </c>
      <c r="AI54" s="246">
        <f>SUM(V54:AC54)</f>
        <v>8550.4716427369185</v>
      </c>
      <c r="AJ54" s="160" t="str">
        <f t="shared" si="26"/>
        <v/>
      </c>
    </row>
    <row r="55" spans="1:36" ht="15" thickBot="1">
      <c r="A55" s="30" t="s">
        <v>88</v>
      </c>
      <c r="B55" s="47">
        <f>IF($I54=0,"-",B54/$I54)</f>
        <v>0.16273066178923762</v>
      </c>
      <c r="C55" s="47">
        <f t="shared" ref="C55:H55" si="34">IF($I54=0,"-",C54/$I54)</f>
        <v>0.23469282204554542</v>
      </c>
      <c r="D55" s="47">
        <f t="shared" si="34"/>
        <v>0.15403435043668179</v>
      </c>
      <c r="E55" s="47">
        <f t="shared" si="34"/>
        <v>0.39818724163796321</v>
      </c>
      <c r="F55" s="47">
        <f t="shared" si="34"/>
        <v>0</v>
      </c>
      <c r="G55" s="47">
        <f t="shared" si="34"/>
        <v>4.7765641330272821E-2</v>
      </c>
      <c r="H55" s="70">
        <f t="shared" si="34"/>
        <v>2.5892827602991574E-3</v>
      </c>
      <c r="I55" s="48">
        <f>SUM(B55:H55)</f>
        <v>1.0000000000000002</v>
      </c>
      <c r="K55" s="81" t="s">
        <v>88</v>
      </c>
      <c r="L55" s="98">
        <f>IF($S54=0,"-",L54/$S54)</f>
        <v>0.14343709581101538</v>
      </c>
      <c r="M55" s="98">
        <f t="shared" ref="M55:R55" si="35">IF($S54=0,"-",M54/$S54)</f>
        <v>0.20686732562732607</v>
      </c>
      <c r="N55" s="98">
        <f t="shared" si="35"/>
        <v>0.13577183082060737</v>
      </c>
      <c r="O55" s="98">
        <f t="shared" si="35"/>
        <v>0.35097762708985569</v>
      </c>
      <c r="P55" s="98">
        <f t="shared" si="35"/>
        <v>0.11856134403982493</v>
      </c>
      <c r="Q55" s="98">
        <f t="shared" si="35"/>
        <v>4.2102482695231452E-2</v>
      </c>
      <c r="R55" s="99">
        <f t="shared" si="35"/>
        <v>2.2822939161389411E-3</v>
      </c>
      <c r="S55" s="100">
        <f>SUM(L55:R55)</f>
        <v>0.99999999999999989</v>
      </c>
      <c r="U55" s="110" t="s">
        <v>88</v>
      </c>
      <c r="V55" s="133">
        <f>+V54/$AI54</f>
        <v>0.11806879327362156</v>
      </c>
      <c r="W55" s="133">
        <f t="shared" ref="W55:AH55" si="36">+W54/$AI54</f>
        <v>2.4066956196604483E-2</v>
      </c>
      <c r="X55" s="133">
        <f t="shared" si="36"/>
        <v>4.2102482695231459E-2</v>
      </c>
      <c r="Y55" s="133">
        <f t="shared" si="36"/>
        <v>0.20686732562732613</v>
      </c>
      <c r="Z55" s="133">
        <f t="shared" si="36"/>
        <v>0.1325984143322167</v>
      </c>
      <c r="AA55" s="133">
        <f t="shared" si="36"/>
        <v>0.34317279714371185</v>
      </c>
      <c r="AB55" s="133">
        <f t="shared" si="36"/>
        <v>0.11856134403982496</v>
      </c>
      <c r="AC55" s="133">
        <f t="shared" si="36"/>
        <v>1.4561886691462854E-2</v>
      </c>
      <c r="AD55" s="133">
        <f t="shared" si="36"/>
        <v>1.3013463407893703E-3</v>
      </c>
      <c r="AE55" s="133">
        <f t="shared" si="36"/>
        <v>2.8817067239036418E-3</v>
      </c>
      <c r="AF55" s="133">
        <f t="shared" si="36"/>
        <v>2.2822939161389415E-3</v>
      </c>
      <c r="AG55" s="133">
        <f t="shared" si="36"/>
        <v>3.1734164883906596E-3</v>
      </c>
      <c r="AH55" s="133">
        <f t="shared" si="36"/>
        <v>4.923123222240239E-3</v>
      </c>
      <c r="AI55" s="134">
        <f>SUM(V55:AC55)</f>
        <v>1</v>
      </c>
      <c r="AJ55" s="160" t="str">
        <f t="shared" si="26"/>
        <v/>
      </c>
    </row>
    <row r="56" spans="1:36" ht="15" thickBot="1"/>
    <row r="57" spans="1:36" ht="28.5">
      <c r="A57" s="364" t="s">
        <v>52</v>
      </c>
      <c r="B57" s="164" t="s">
        <v>0</v>
      </c>
      <c r="C57" s="164" t="s">
        <v>1</v>
      </c>
      <c r="D57" s="164" t="s">
        <v>2</v>
      </c>
      <c r="E57" s="164" t="s">
        <v>3</v>
      </c>
      <c r="F57" s="164" t="s">
        <v>27</v>
      </c>
      <c r="G57" s="164" t="s">
        <v>4</v>
      </c>
      <c r="H57" s="164" t="s">
        <v>5</v>
      </c>
      <c r="I57" s="165" t="s">
        <v>6</v>
      </c>
      <c r="K57" s="366" t="s">
        <v>52</v>
      </c>
      <c r="L57" s="166" t="s">
        <v>0</v>
      </c>
      <c r="M57" s="166" t="s">
        <v>1</v>
      </c>
      <c r="N57" s="166" t="s">
        <v>2</v>
      </c>
      <c r="O57" s="166" t="s">
        <v>3</v>
      </c>
      <c r="P57" s="166" t="s">
        <v>27</v>
      </c>
      <c r="Q57" s="166" t="s">
        <v>4</v>
      </c>
      <c r="R57" s="166" t="s">
        <v>5</v>
      </c>
      <c r="S57" s="167" t="s">
        <v>6</v>
      </c>
    </row>
    <row r="58" spans="1:36" ht="15">
      <c r="A58" s="365" t="s">
        <v>52</v>
      </c>
      <c r="B58" s="318" t="s">
        <v>69</v>
      </c>
      <c r="C58" s="319"/>
      <c r="D58" s="319"/>
      <c r="E58" s="319"/>
      <c r="F58" s="319"/>
      <c r="G58" s="319"/>
      <c r="H58" s="319"/>
      <c r="I58" s="320"/>
      <c r="K58" s="367" t="s">
        <v>52</v>
      </c>
      <c r="L58" s="321" t="s">
        <v>69</v>
      </c>
      <c r="M58" s="322"/>
      <c r="N58" s="322"/>
      <c r="O58" s="322"/>
      <c r="P58" s="322"/>
      <c r="Q58" s="322"/>
      <c r="R58" s="322"/>
      <c r="S58" s="323"/>
    </row>
    <row r="59" spans="1:36" ht="15">
      <c r="A59" s="170" t="s">
        <v>7</v>
      </c>
      <c r="B59" s="368"/>
      <c r="C59" s="369"/>
      <c r="D59" s="369"/>
      <c r="E59" s="370"/>
      <c r="F59" s="36">
        <f>F449+F475+F501+F527+F553</f>
        <v>0.2789665880119433</v>
      </c>
      <c r="G59" s="368"/>
      <c r="H59" s="370"/>
      <c r="I59" s="173">
        <f>SUM(B59:H59)</f>
        <v>0.2789665880119433</v>
      </c>
      <c r="J59" s="168"/>
      <c r="K59" s="222" t="s">
        <v>7</v>
      </c>
      <c r="L59" s="368"/>
      <c r="M59" s="369"/>
      <c r="N59" s="369"/>
      <c r="O59" s="370"/>
      <c r="P59" s="36">
        <f>P449+P475+P501+P527+P553</f>
        <v>0</v>
      </c>
      <c r="Q59" s="368"/>
      <c r="R59" s="377"/>
      <c r="S59" s="224">
        <f>SUM(L59:R59)</f>
        <v>0</v>
      </c>
      <c r="T59" s="168"/>
    </row>
    <row r="60" spans="1:36" ht="15">
      <c r="A60" s="178" t="s">
        <v>8</v>
      </c>
      <c r="B60" s="371"/>
      <c r="C60" s="372"/>
      <c r="D60" s="372"/>
      <c r="E60" s="373"/>
      <c r="F60" s="39">
        <f t="shared" ref="F60:F79" si="37">F450+F476+F502+F528+F554</f>
        <v>0</v>
      </c>
      <c r="G60" s="371"/>
      <c r="H60" s="373"/>
      <c r="I60" s="181">
        <f t="shared" ref="I60:I79" si="38">SUM(B60:H60)</f>
        <v>0</v>
      </c>
      <c r="J60" s="168"/>
      <c r="K60" s="182" t="s">
        <v>8</v>
      </c>
      <c r="L60" s="371"/>
      <c r="M60" s="372"/>
      <c r="N60" s="372"/>
      <c r="O60" s="373"/>
      <c r="P60" s="87">
        <f t="shared" ref="P60:P79" si="39">P450+P476+P502+P528+P554</f>
        <v>0</v>
      </c>
      <c r="Q60" s="371"/>
      <c r="R60" s="378"/>
      <c r="S60" s="185">
        <f t="shared" ref="S60:S79" si="40">SUM(L60:R60)</f>
        <v>0</v>
      </c>
      <c r="T60" s="168"/>
    </row>
    <row r="61" spans="1:36" ht="15">
      <c r="A61" s="186" t="s">
        <v>10</v>
      </c>
      <c r="B61" s="371"/>
      <c r="C61" s="372"/>
      <c r="D61" s="372"/>
      <c r="E61" s="373"/>
      <c r="F61" s="42">
        <f t="shared" si="37"/>
        <v>0</v>
      </c>
      <c r="G61" s="371"/>
      <c r="H61" s="373"/>
      <c r="I61" s="173">
        <f t="shared" si="38"/>
        <v>0</v>
      </c>
      <c r="J61" s="168"/>
      <c r="K61" s="188" t="s">
        <v>10</v>
      </c>
      <c r="L61" s="371"/>
      <c r="M61" s="372"/>
      <c r="N61" s="372"/>
      <c r="O61" s="373"/>
      <c r="P61" s="42">
        <f t="shared" si="39"/>
        <v>0</v>
      </c>
      <c r="Q61" s="371"/>
      <c r="R61" s="378"/>
      <c r="S61" s="177">
        <f t="shared" si="40"/>
        <v>0</v>
      </c>
      <c r="T61" s="168"/>
    </row>
    <row r="62" spans="1:36" ht="15">
      <c r="A62" s="178" t="s">
        <v>56</v>
      </c>
      <c r="B62" s="371"/>
      <c r="C62" s="372"/>
      <c r="D62" s="372"/>
      <c r="E62" s="373"/>
      <c r="F62" s="39">
        <f t="shared" si="37"/>
        <v>0</v>
      </c>
      <c r="G62" s="371"/>
      <c r="H62" s="373"/>
      <c r="I62" s="181">
        <f t="shared" si="38"/>
        <v>0</v>
      </c>
      <c r="J62" s="168"/>
      <c r="K62" s="182" t="s">
        <v>56</v>
      </c>
      <c r="L62" s="371"/>
      <c r="M62" s="372"/>
      <c r="N62" s="372"/>
      <c r="O62" s="373"/>
      <c r="P62" s="87">
        <f t="shared" si="39"/>
        <v>0</v>
      </c>
      <c r="Q62" s="371"/>
      <c r="R62" s="378"/>
      <c r="S62" s="185">
        <f t="shared" si="40"/>
        <v>0</v>
      </c>
      <c r="T62" s="168"/>
    </row>
    <row r="63" spans="1:36" ht="15">
      <c r="A63" s="186" t="s">
        <v>16</v>
      </c>
      <c r="B63" s="371"/>
      <c r="C63" s="372"/>
      <c r="D63" s="372"/>
      <c r="E63" s="373"/>
      <c r="F63" s="42">
        <f t="shared" si="37"/>
        <v>0</v>
      </c>
      <c r="G63" s="371"/>
      <c r="H63" s="373"/>
      <c r="I63" s="173">
        <f t="shared" si="38"/>
        <v>0</v>
      </c>
      <c r="J63" s="168"/>
      <c r="K63" s="188" t="s">
        <v>16</v>
      </c>
      <c r="L63" s="371"/>
      <c r="M63" s="372"/>
      <c r="N63" s="372"/>
      <c r="O63" s="373"/>
      <c r="P63" s="42">
        <f t="shared" si="39"/>
        <v>0</v>
      </c>
      <c r="Q63" s="371"/>
      <c r="R63" s="378"/>
      <c r="S63" s="177">
        <f t="shared" si="40"/>
        <v>0</v>
      </c>
      <c r="T63" s="168"/>
    </row>
    <row r="64" spans="1:36" ht="15">
      <c r="A64" s="178" t="s">
        <v>15</v>
      </c>
      <c r="B64" s="371"/>
      <c r="C64" s="372"/>
      <c r="D64" s="372"/>
      <c r="E64" s="373"/>
      <c r="F64" s="39">
        <f t="shared" si="37"/>
        <v>0</v>
      </c>
      <c r="G64" s="371"/>
      <c r="H64" s="373"/>
      <c r="I64" s="181">
        <f t="shared" si="38"/>
        <v>0</v>
      </c>
      <c r="J64" s="168"/>
      <c r="K64" s="182" t="s">
        <v>15</v>
      </c>
      <c r="L64" s="371"/>
      <c r="M64" s="372"/>
      <c r="N64" s="372"/>
      <c r="O64" s="373"/>
      <c r="P64" s="87">
        <f t="shared" si="39"/>
        <v>0</v>
      </c>
      <c r="Q64" s="371"/>
      <c r="R64" s="378"/>
      <c r="S64" s="185">
        <f t="shared" si="40"/>
        <v>0</v>
      </c>
      <c r="T64" s="168"/>
    </row>
    <row r="65" spans="1:20" ht="15">
      <c r="A65" s="186" t="s">
        <v>58</v>
      </c>
      <c r="B65" s="371"/>
      <c r="C65" s="372"/>
      <c r="D65" s="372"/>
      <c r="E65" s="373"/>
      <c r="F65" s="42">
        <f t="shared" si="37"/>
        <v>35234.069174741904</v>
      </c>
      <c r="G65" s="371"/>
      <c r="H65" s="373"/>
      <c r="I65" s="173">
        <f t="shared" si="38"/>
        <v>35234.069174741904</v>
      </c>
      <c r="J65" s="168"/>
      <c r="K65" s="188" t="s">
        <v>58</v>
      </c>
      <c r="L65" s="371"/>
      <c r="M65" s="372"/>
      <c r="N65" s="372"/>
      <c r="O65" s="373"/>
      <c r="P65" s="42">
        <f t="shared" si="39"/>
        <v>23718.6084726353</v>
      </c>
      <c r="Q65" s="371"/>
      <c r="R65" s="378"/>
      <c r="S65" s="177">
        <f t="shared" si="40"/>
        <v>23718.6084726353</v>
      </c>
      <c r="T65" s="168"/>
    </row>
    <row r="66" spans="1:20" ht="15">
      <c r="A66" s="178" t="s">
        <v>12</v>
      </c>
      <c r="B66" s="371"/>
      <c r="C66" s="372"/>
      <c r="D66" s="372"/>
      <c r="E66" s="373"/>
      <c r="F66" s="39">
        <f t="shared" si="37"/>
        <v>9582.9828085513855</v>
      </c>
      <c r="G66" s="371"/>
      <c r="H66" s="373"/>
      <c r="I66" s="181">
        <f t="shared" si="38"/>
        <v>9582.9828085513855</v>
      </c>
      <c r="J66" s="168"/>
      <c r="K66" s="182" t="s">
        <v>12</v>
      </c>
      <c r="L66" s="371"/>
      <c r="M66" s="372"/>
      <c r="N66" s="372"/>
      <c r="O66" s="373"/>
      <c r="P66" s="87">
        <f t="shared" si="39"/>
        <v>2428.4698396432382</v>
      </c>
      <c r="Q66" s="371"/>
      <c r="R66" s="378"/>
      <c r="S66" s="185">
        <f t="shared" si="40"/>
        <v>2428.4698396432382</v>
      </c>
      <c r="T66" s="168"/>
    </row>
    <row r="67" spans="1:20" ht="15">
      <c r="A67" s="186" t="s">
        <v>59</v>
      </c>
      <c r="B67" s="371"/>
      <c r="C67" s="372"/>
      <c r="D67" s="372"/>
      <c r="E67" s="373"/>
      <c r="F67" s="42">
        <f t="shared" si="37"/>
        <v>1.2422676809386008</v>
      </c>
      <c r="G67" s="371"/>
      <c r="H67" s="373"/>
      <c r="I67" s="173">
        <f t="shared" si="38"/>
        <v>1.2422676809386008</v>
      </c>
      <c r="J67" s="168"/>
      <c r="K67" s="188" t="s">
        <v>59</v>
      </c>
      <c r="L67" s="371"/>
      <c r="M67" s="372"/>
      <c r="N67" s="372"/>
      <c r="O67" s="373"/>
      <c r="P67" s="42">
        <f t="shared" si="39"/>
        <v>0</v>
      </c>
      <c r="Q67" s="371"/>
      <c r="R67" s="378"/>
      <c r="S67" s="177">
        <f t="shared" si="40"/>
        <v>0</v>
      </c>
      <c r="T67" s="168"/>
    </row>
    <row r="68" spans="1:20" ht="15">
      <c r="A68" s="178" t="s">
        <v>17</v>
      </c>
      <c r="B68" s="371"/>
      <c r="C68" s="372"/>
      <c r="D68" s="372"/>
      <c r="E68" s="373"/>
      <c r="F68" s="39">
        <f t="shared" si="37"/>
        <v>315.85415537015541</v>
      </c>
      <c r="G68" s="371"/>
      <c r="H68" s="373"/>
      <c r="I68" s="181">
        <f t="shared" si="38"/>
        <v>315.85415537015541</v>
      </c>
      <c r="J68" s="168"/>
      <c r="K68" s="182" t="s">
        <v>17</v>
      </c>
      <c r="L68" s="371"/>
      <c r="M68" s="372"/>
      <c r="N68" s="372"/>
      <c r="O68" s="373"/>
      <c r="P68" s="87">
        <f t="shared" si="39"/>
        <v>18.761811414153708</v>
      </c>
      <c r="Q68" s="371"/>
      <c r="R68" s="378"/>
      <c r="S68" s="185">
        <f t="shared" si="40"/>
        <v>18.761811414153708</v>
      </c>
      <c r="T68" s="168"/>
    </row>
    <row r="69" spans="1:20" ht="15">
      <c r="A69" s="186" t="s">
        <v>139</v>
      </c>
      <c r="B69" s="371"/>
      <c r="C69" s="372"/>
      <c r="D69" s="372"/>
      <c r="E69" s="373"/>
      <c r="F69" s="42">
        <f t="shared" si="37"/>
        <v>104.85612023131262</v>
      </c>
      <c r="G69" s="371"/>
      <c r="H69" s="373"/>
      <c r="I69" s="173">
        <f t="shared" si="38"/>
        <v>104.85612023131262</v>
      </c>
      <c r="J69" s="168"/>
      <c r="K69" s="188" t="s">
        <v>139</v>
      </c>
      <c r="L69" s="371"/>
      <c r="M69" s="372"/>
      <c r="N69" s="372"/>
      <c r="O69" s="373"/>
      <c r="P69" s="42">
        <f t="shared" si="39"/>
        <v>93.36002955993149</v>
      </c>
      <c r="Q69" s="371"/>
      <c r="R69" s="378"/>
      <c r="S69" s="177">
        <f t="shared" si="40"/>
        <v>93.36002955993149</v>
      </c>
      <c r="T69" s="168"/>
    </row>
    <row r="70" spans="1:20" ht="15">
      <c r="A70" s="178" t="s">
        <v>25</v>
      </c>
      <c r="B70" s="371"/>
      <c r="C70" s="372"/>
      <c r="D70" s="372"/>
      <c r="E70" s="373"/>
      <c r="F70" s="39">
        <f t="shared" si="37"/>
        <v>2310.6411231100883</v>
      </c>
      <c r="G70" s="371"/>
      <c r="H70" s="373"/>
      <c r="I70" s="181">
        <f t="shared" si="38"/>
        <v>2310.6411231100883</v>
      </c>
      <c r="J70" s="168"/>
      <c r="K70" s="182" t="s">
        <v>25</v>
      </c>
      <c r="L70" s="371"/>
      <c r="M70" s="372"/>
      <c r="N70" s="372"/>
      <c r="O70" s="373"/>
      <c r="P70" s="87">
        <f t="shared" si="39"/>
        <v>0</v>
      </c>
      <c r="Q70" s="371"/>
      <c r="R70" s="378"/>
      <c r="S70" s="185">
        <f t="shared" si="40"/>
        <v>0</v>
      </c>
      <c r="T70" s="168"/>
    </row>
    <row r="71" spans="1:20" ht="15">
      <c r="A71" s="186" t="s">
        <v>24</v>
      </c>
      <c r="B71" s="371"/>
      <c r="C71" s="372"/>
      <c r="D71" s="372"/>
      <c r="E71" s="373"/>
      <c r="F71" s="42">
        <f t="shared" si="37"/>
        <v>0</v>
      </c>
      <c r="G71" s="371"/>
      <c r="H71" s="373"/>
      <c r="I71" s="173">
        <f t="shared" si="38"/>
        <v>0</v>
      </c>
      <c r="J71" s="168"/>
      <c r="K71" s="188" t="s">
        <v>24</v>
      </c>
      <c r="L71" s="371"/>
      <c r="M71" s="372"/>
      <c r="N71" s="372"/>
      <c r="O71" s="373"/>
      <c r="P71" s="42">
        <f t="shared" si="39"/>
        <v>0</v>
      </c>
      <c r="Q71" s="371"/>
      <c r="R71" s="378"/>
      <c r="S71" s="177">
        <f t="shared" si="40"/>
        <v>0</v>
      </c>
      <c r="T71" s="168"/>
    </row>
    <row r="72" spans="1:20" ht="15">
      <c r="A72" s="178" t="s">
        <v>60</v>
      </c>
      <c r="B72" s="371"/>
      <c r="C72" s="372"/>
      <c r="D72" s="372"/>
      <c r="E72" s="373"/>
      <c r="F72" s="39">
        <f t="shared" si="37"/>
        <v>0</v>
      </c>
      <c r="G72" s="371"/>
      <c r="H72" s="373"/>
      <c r="I72" s="181">
        <f t="shared" si="38"/>
        <v>0</v>
      </c>
      <c r="J72" s="168"/>
      <c r="K72" s="182" t="s">
        <v>60</v>
      </c>
      <c r="L72" s="371"/>
      <c r="M72" s="372"/>
      <c r="N72" s="372"/>
      <c r="O72" s="373"/>
      <c r="P72" s="87">
        <f t="shared" si="39"/>
        <v>0</v>
      </c>
      <c r="Q72" s="371"/>
      <c r="R72" s="378"/>
      <c r="S72" s="185">
        <f t="shared" si="40"/>
        <v>0</v>
      </c>
      <c r="T72" s="168"/>
    </row>
    <row r="73" spans="1:20" ht="15">
      <c r="A73" s="186" t="s">
        <v>22</v>
      </c>
      <c r="B73" s="371"/>
      <c r="C73" s="372"/>
      <c r="D73" s="372"/>
      <c r="E73" s="373"/>
      <c r="F73" s="50">
        <f t="shared" si="37"/>
        <v>2788.8897392911972</v>
      </c>
      <c r="G73" s="371"/>
      <c r="H73" s="373"/>
      <c r="I73" s="173">
        <f t="shared" si="38"/>
        <v>2788.8897392911972</v>
      </c>
      <c r="J73" s="168"/>
      <c r="K73" s="188" t="s">
        <v>22</v>
      </c>
      <c r="L73" s="371"/>
      <c r="M73" s="372"/>
      <c r="N73" s="372"/>
      <c r="O73" s="373"/>
      <c r="P73" s="42">
        <f t="shared" si="39"/>
        <v>1745.3899695694452</v>
      </c>
      <c r="Q73" s="371"/>
      <c r="R73" s="378"/>
      <c r="S73" s="177">
        <f t="shared" si="40"/>
        <v>1745.3899695694452</v>
      </c>
      <c r="T73" s="168"/>
    </row>
    <row r="74" spans="1:20" ht="15">
      <c r="A74" s="178" t="s">
        <v>21</v>
      </c>
      <c r="B74" s="371"/>
      <c r="C74" s="372"/>
      <c r="D74" s="372"/>
      <c r="E74" s="373"/>
      <c r="F74" s="39">
        <f t="shared" si="37"/>
        <v>0</v>
      </c>
      <c r="G74" s="371"/>
      <c r="H74" s="373"/>
      <c r="I74" s="181">
        <f t="shared" si="38"/>
        <v>0</v>
      </c>
      <c r="J74" s="168"/>
      <c r="K74" s="182" t="s">
        <v>21</v>
      </c>
      <c r="L74" s="371"/>
      <c r="M74" s="372"/>
      <c r="N74" s="372"/>
      <c r="O74" s="373"/>
      <c r="P74" s="87">
        <f t="shared" si="39"/>
        <v>0</v>
      </c>
      <c r="Q74" s="371"/>
      <c r="R74" s="378"/>
      <c r="S74" s="185">
        <f t="shared" si="40"/>
        <v>0</v>
      </c>
      <c r="T74" s="168"/>
    </row>
    <row r="75" spans="1:20" ht="15">
      <c r="A75" s="189" t="s">
        <v>64</v>
      </c>
      <c r="B75" s="371"/>
      <c r="C75" s="372"/>
      <c r="D75" s="372"/>
      <c r="E75" s="373"/>
      <c r="F75" s="42">
        <f t="shared" si="37"/>
        <v>0</v>
      </c>
      <c r="G75" s="371"/>
      <c r="H75" s="373"/>
      <c r="I75" s="173">
        <f t="shared" si="38"/>
        <v>0</v>
      </c>
      <c r="J75" s="168"/>
      <c r="K75" s="190" t="s">
        <v>64</v>
      </c>
      <c r="L75" s="371"/>
      <c r="M75" s="372"/>
      <c r="N75" s="372"/>
      <c r="O75" s="373"/>
      <c r="P75" s="42">
        <f t="shared" si="39"/>
        <v>0</v>
      </c>
      <c r="Q75" s="371"/>
      <c r="R75" s="378"/>
      <c r="S75" s="177">
        <f t="shared" si="40"/>
        <v>0</v>
      </c>
      <c r="T75" s="168"/>
    </row>
    <row r="76" spans="1:20">
      <c r="A76" s="191" t="s">
        <v>23</v>
      </c>
      <c r="B76" s="371"/>
      <c r="C76" s="372"/>
      <c r="D76" s="372"/>
      <c r="E76" s="373"/>
      <c r="F76" s="60">
        <f t="shared" si="37"/>
        <v>0</v>
      </c>
      <c r="G76" s="371"/>
      <c r="H76" s="373"/>
      <c r="I76" s="194">
        <f t="shared" si="38"/>
        <v>0</v>
      </c>
      <c r="J76" s="168"/>
      <c r="K76" s="195" t="s">
        <v>23</v>
      </c>
      <c r="L76" s="371"/>
      <c r="M76" s="372"/>
      <c r="N76" s="372"/>
      <c r="O76" s="373"/>
      <c r="P76" s="90">
        <f t="shared" si="39"/>
        <v>0</v>
      </c>
      <c r="Q76" s="371"/>
      <c r="R76" s="378"/>
      <c r="S76" s="198">
        <f t="shared" si="40"/>
        <v>0</v>
      </c>
      <c r="T76" s="168"/>
    </row>
    <row r="77" spans="1:20">
      <c r="A77" s="199" t="s">
        <v>19</v>
      </c>
      <c r="B77" s="371"/>
      <c r="C77" s="372"/>
      <c r="D77" s="372"/>
      <c r="E77" s="373"/>
      <c r="F77" s="63">
        <f t="shared" si="37"/>
        <v>0</v>
      </c>
      <c r="G77" s="371"/>
      <c r="H77" s="373"/>
      <c r="I77" s="202">
        <f t="shared" si="38"/>
        <v>0</v>
      </c>
      <c r="J77" s="168"/>
      <c r="K77" s="203" t="s">
        <v>19</v>
      </c>
      <c r="L77" s="371"/>
      <c r="M77" s="372"/>
      <c r="N77" s="372"/>
      <c r="O77" s="373"/>
      <c r="P77" s="63">
        <f t="shared" si="39"/>
        <v>0</v>
      </c>
      <c r="Q77" s="371"/>
      <c r="R77" s="378"/>
      <c r="S77" s="205">
        <f t="shared" si="40"/>
        <v>0</v>
      </c>
      <c r="T77" s="168"/>
    </row>
    <row r="78" spans="1:20">
      <c r="A78" s="191" t="s">
        <v>20</v>
      </c>
      <c r="B78" s="371"/>
      <c r="C78" s="372"/>
      <c r="D78" s="372"/>
      <c r="E78" s="373"/>
      <c r="F78" s="60">
        <f t="shared" si="37"/>
        <v>0</v>
      </c>
      <c r="G78" s="371"/>
      <c r="H78" s="373"/>
      <c r="I78" s="194">
        <f t="shared" si="38"/>
        <v>0</v>
      </c>
      <c r="J78" s="168"/>
      <c r="K78" s="195" t="s">
        <v>20</v>
      </c>
      <c r="L78" s="371"/>
      <c r="M78" s="372"/>
      <c r="N78" s="372"/>
      <c r="O78" s="373"/>
      <c r="P78" s="90">
        <f t="shared" si="39"/>
        <v>0</v>
      </c>
      <c r="Q78" s="371"/>
      <c r="R78" s="378"/>
      <c r="S78" s="198">
        <f t="shared" si="40"/>
        <v>0</v>
      </c>
      <c r="T78" s="168"/>
    </row>
    <row r="79" spans="1:20" ht="15" thickBot="1">
      <c r="A79" s="206" t="s">
        <v>11</v>
      </c>
      <c r="B79" s="374"/>
      <c r="C79" s="375"/>
      <c r="D79" s="375"/>
      <c r="E79" s="376"/>
      <c r="F79" s="52">
        <f t="shared" si="37"/>
        <v>0</v>
      </c>
      <c r="G79" s="374"/>
      <c r="H79" s="376"/>
      <c r="I79" s="209">
        <f t="shared" si="38"/>
        <v>0</v>
      </c>
      <c r="J79" s="168"/>
      <c r="K79" s="210" t="s">
        <v>11</v>
      </c>
      <c r="L79" s="374"/>
      <c r="M79" s="375"/>
      <c r="N79" s="375"/>
      <c r="O79" s="376"/>
      <c r="P79" s="52">
        <f t="shared" si="39"/>
        <v>0</v>
      </c>
      <c r="Q79" s="374"/>
      <c r="R79" s="379"/>
      <c r="S79" s="212">
        <f t="shared" si="40"/>
        <v>0</v>
      </c>
      <c r="T79" s="168"/>
    </row>
    <row r="80" spans="1:20" ht="15">
      <c r="A80" s="213" t="s">
        <v>26</v>
      </c>
      <c r="B80" s="214">
        <f>SUM(B59:B75)</f>
        <v>0</v>
      </c>
      <c r="C80" s="214">
        <f t="shared" ref="C80:I80" si="41">SUM(C59:C75)</f>
        <v>0</v>
      </c>
      <c r="D80" s="214">
        <f t="shared" si="41"/>
        <v>0</v>
      </c>
      <c r="E80" s="214">
        <f t="shared" si="41"/>
        <v>0</v>
      </c>
      <c r="F80" s="214">
        <f t="shared" si="41"/>
        <v>50338.814355564995</v>
      </c>
      <c r="G80" s="214">
        <f t="shared" si="41"/>
        <v>0</v>
      </c>
      <c r="H80" s="216">
        <f t="shared" si="41"/>
        <v>0</v>
      </c>
      <c r="I80" s="214">
        <f t="shared" si="41"/>
        <v>50338.814355564995</v>
      </c>
      <c r="J80" s="168"/>
      <c r="K80" s="215" t="s">
        <v>26</v>
      </c>
      <c r="L80" s="214">
        <f>SUM(L59:L75)</f>
        <v>0</v>
      </c>
      <c r="M80" s="214">
        <f t="shared" ref="M80:S80" si="42">SUM(M59:M75)</f>
        <v>0</v>
      </c>
      <c r="N80" s="214">
        <f t="shared" si="42"/>
        <v>0</v>
      </c>
      <c r="O80" s="214">
        <f t="shared" si="42"/>
        <v>0</v>
      </c>
      <c r="P80" s="214">
        <f t="shared" si="42"/>
        <v>28004.590122822072</v>
      </c>
      <c r="Q80" s="214">
        <f t="shared" si="42"/>
        <v>0</v>
      </c>
      <c r="R80" s="216">
        <f t="shared" si="42"/>
        <v>0</v>
      </c>
      <c r="S80" s="217">
        <f t="shared" si="42"/>
        <v>28004.590122822072</v>
      </c>
      <c r="T80" s="168"/>
    </row>
    <row r="81" spans="1:85" s="23" customFormat="1" ht="15" thickBot="1">
      <c r="A81" s="30" t="s">
        <v>88</v>
      </c>
      <c r="B81" s="47">
        <f>IF($I80=0,"-",B80/$I80)</f>
        <v>0</v>
      </c>
      <c r="C81" s="47">
        <f t="shared" ref="C81:H81" si="43">IF($I80=0,"-",C80/$I80)</f>
        <v>0</v>
      </c>
      <c r="D81" s="47">
        <f t="shared" si="43"/>
        <v>0</v>
      </c>
      <c r="E81" s="47">
        <f t="shared" si="43"/>
        <v>0</v>
      </c>
      <c r="F81" s="47">
        <f t="shared" si="43"/>
        <v>1</v>
      </c>
      <c r="G81" s="47">
        <f t="shared" si="43"/>
        <v>0</v>
      </c>
      <c r="H81" s="47">
        <f t="shared" si="43"/>
        <v>0</v>
      </c>
      <c r="I81" s="48">
        <f>SUM(B81:H81)</f>
        <v>1</v>
      </c>
      <c r="K81" s="81" t="s">
        <v>88</v>
      </c>
      <c r="L81" s="98">
        <f t="shared" ref="L81:R81" si="44">IF($S80=0,"-",L80/$S80)</f>
        <v>0</v>
      </c>
      <c r="M81" s="98">
        <f t="shared" si="44"/>
        <v>0</v>
      </c>
      <c r="N81" s="98">
        <f t="shared" si="44"/>
        <v>0</v>
      </c>
      <c r="O81" s="98">
        <f t="shared" si="44"/>
        <v>0</v>
      </c>
      <c r="P81" s="98">
        <f t="shared" si="44"/>
        <v>1</v>
      </c>
      <c r="Q81" s="98">
        <f t="shared" si="44"/>
        <v>0</v>
      </c>
      <c r="R81" s="99">
        <f t="shared" si="44"/>
        <v>0</v>
      </c>
      <c r="S81" s="100">
        <f>SUM(L81:R81)</f>
        <v>1</v>
      </c>
      <c r="BA81" s="218"/>
      <c r="BR81" s="218"/>
    </row>
    <row r="82" spans="1:85" ht="15" thickBot="1">
      <c r="A82" s="247"/>
      <c r="B82" s="247"/>
      <c r="C82" s="247"/>
      <c r="D82" s="247"/>
      <c r="E82" s="247"/>
      <c r="F82" s="247"/>
      <c r="G82" s="247"/>
      <c r="H82" s="247"/>
      <c r="I82" s="247"/>
      <c r="K82" s="247"/>
    </row>
    <row r="83" spans="1:85" ht="28.5">
      <c r="A83" s="357" t="s">
        <v>54</v>
      </c>
      <c r="B83" s="164" t="s">
        <v>0</v>
      </c>
      <c r="C83" s="164" t="s">
        <v>1</v>
      </c>
      <c r="D83" s="164" t="s">
        <v>2</v>
      </c>
      <c r="E83" s="164" t="s">
        <v>3</v>
      </c>
      <c r="F83" s="164" t="s">
        <v>27</v>
      </c>
      <c r="G83" s="164" t="s">
        <v>4</v>
      </c>
      <c r="H83" s="164" t="s">
        <v>5</v>
      </c>
      <c r="I83" s="165" t="s">
        <v>6</v>
      </c>
      <c r="K83" s="359" t="s">
        <v>54</v>
      </c>
      <c r="L83" s="166" t="s">
        <v>0</v>
      </c>
      <c r="M83" s="166" t="s">
        <v>1</v>
      </c>
      <c r="N83" s="166" t="s">
        <v>2</v>
      </c>
      <c r="O83" s="166" t="s">
        <v>3</v>
      </c>
      <c r="P83" s="166" t="s">
        <v>27</v>
      </c>
      <c r="Q83" s="166" t="s">
        <v>4</v>
      </c>
      <c r="R83" s="166" t="s">
        <v>5</v>
      </c>
      <c r="S83" s="167" t="s">
        <v>6</v>
      </c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248"/>
      <c r="BA83" s="160"/>
      <c r="BR83" s="160"/>
      <c r="CG83" s="160"/>
    </row>
    <row r="84" spans="1:85" ht="15">
      <c r="A84" s="358" t="s">
        <v>54</v>
      </c>
      <c r="B84" s="318" t="s">
        <v>69</v>
      </c>
      <c r="C84" s="319"/>
      <c r="D84" s="319"/>
      <c r="E84" s="319"/>
      <c r="F84" s="319"/>
      <c r="G84" s="319"/>
      <c r="H84" s="319"/>
      <c r="I84" s="320"/>
      <c r="K84" s="360" t="s">
        <v>54</v>
      </c>
      <c r="L84" s="321" t="s">
        <v>69</v>
      </c>
      <c r="M84" s="322"/>
      <c r="N84" s="322"/>
      <c r="O84" s="322"/>
      <c r="P84" s="322"/>
      <c r="Q84" s="322"/>
      <c r="R84" s="322"/>
      <c r="S84" s="323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249"/>
      <c r="BA84" s="160"/>
      <c r="BR84" s="160"/>
      <c r="CG84" s="160"/>
    </row>
    <row r="85" spans="1:85" ht="15">
      <c r="A85" s="170" t="s">
        <v>7</v>
      </c>
      <c r="B85" s="36">
        <f t="shared" ref="B85:H100" si="45">B579+B605+B631</f>
        <v>3.4336438311497002</v>
      </c>
      <c r="C85" s="36">
        <f t="shared" si="45"/>
        <v>0</v>
      </c>
      <c r="D85" s="36">
        <f t="shared" si="45"/>
        <v>1.4618410596444099E-2</v>
      </c>
      <c r="E85" s="36">
        <f t="shared" si="45"/>
        <v>0</v>
      </c>
      <c r="F85" s="36">
        <f t="shared" si="45"/>
        <v>0</v>
      </c>
      <c r="G85" s="36">
        <f t="shared" si="45"/>
        <v>0</v>
      </c>
      <c r="H85" s="36">
        <f t="shared" si="45"/>
        <v>0</v>
      </c>
      <c r="I85" s="173">
        <f>SUM(B85:H85)</f>
        <v>3.4482622417461442</v>
      </c>
      <c r="J85" s="168"/>
      <c r="K85" s="222" t="s">
        <v>7</v>
      </c>
      <c r="L85" s="36">
        <f t="shared" ref="L85:R100" si="46">L579+L605+L631</f>
        <v>3.4336438311497002</v>
      </c>
      <c r="M85" s="36">
        <f t="shared" si="46"/>
        <v>0</v>
      </c>
      <c r="N85" s="36">
        <f t="shared" si="46"/>
        <v>1.4618410596444099E-2</v>
      </c>
      <c r="O85" s="36">
        <f t="shared" si="46"/>
        <v>0</v>
      </c>
      <c r="P85" s="36">
        <f t="shared" si="46"/>
        <v>0.2789665880119433</v>
      </c>
      <c r="Q85" s="36">
        <f t="shared" si="46"/>
        <v>0</v>
      </c>
      <c r="R85" s="36">
        <f t="shared" si="46"/>
        <v>0</v>
      </c>
      <c r="S85" s="224">
        <f>SUM(L85:R85)</f>
        <v>3.7272288297580873</v>
      </c>
      <c r="T85" s="168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250"/>
      <c r="BA85" s="160"/>
      <c r="BR85" s="160"/>
      <c r="CG85" s="160"/>
    </row>
    <row r="86" spans="1:85" ht="15">
      <c r="A86" s="178" t="s">
        <v>8</v>
      </c>
      <c r="B86" s="39">
        <f t="shared" si="45"/>
        <v>3.2878626980168235</v>
      </c>
      <c r="C86" s="39">
        <f t="shared" si="45"/>
        <v>0</v>
      </c>
      <c r="D86" s="39">
        <f t="shared" si="45"/>
        <v>0</v>
      </c>
      <c r="E86" s="39">
        <f t="shared" si="45"/>
        <v>0</v>
      </c>
      <c r="F86" s="39">
        <f t="shared" si="45"/>
        <v>0</v>
      </c>
      <c r="G86" s="39">
        <f t="shared" si="45"/>
        <v>0</v>
      </c>
      <c r="H86" s="39">
        <f t="shared" si="45"/>
        <v>0</v>
      </c>
      <c r="I86" s="181">
        <f t="shared" ref="I86:I105" si="47">SUM(B86:H86)</f>
        <v>3.2878626980168235</v>
      </c>
      <c r="J86" s="168"/>
      <c r="K86" s="182" t="s">
        <v>8</v>
      </c>
      <c r="L86" s="87">
        <f t="shared" si="46"/>
        <v>3.2878626980168235</v>
      </c>
      <c r="M86" s="87">
        <f t="shared" si="46"/>
        <v>0</v>
      </c>
      <c r="N86" s="87">
        <f t="shared" si="46"/>
        <v>0</v>
      </c>
      <c r="O86" s="87">
        <f t="shared" si="46"/>
        <v>0</v>
      </c>
      <c r="P86" s="87">
        <f t="shared" si="46"/>
        <v>0</v>
      </c>
      <c r="Q86" s="87">
        <f t="shared" si="46"/>
        <v>0</v>
      </c>
      <c r="R86" s="87">
        <f t="shared" si="46"/>
        <v>0</v>
      </c>
      <c r="S86" s="185">
        <f t="shared" ref="S86:S105" si="48">SUM(L86:R86)</f>
        <v>3.2878626980168235</v>
      </c>
      <c r="T86" s="168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250"/>
      <c r="BA86" s="160"/>
      <c r="BR86" s="160"/>
      <c r="CG86" s="160"/>
    </row>
    <row r="87" spans="1:85" ht="15">
      <c r="A87" s="186" t="s">
        <v>10</v>
      </c>
      <c r="B87" s="42">
        <f t="shared" si="45"/>
        <v>3.0067321454710032</v>
      </c>
      <c r="C87" s="42">
        <f t="shared" si="45"/>
        <v>0</v>
      </c>
      <c r="D87" s="42">
        <f t="shared" si="45"/>
        <v>2.1680326991170269E-4</v>
      </c>
      <c r="E87" s="42">
        <f t="shared" si="45"/>
        <v>0</v>
      </c>
      <c r="F87" s="42">
        <f t="shared" si="45"/>
        <v>0</v>
      </c>
      <c r="G87" s="42">
        <f t="shared" si="45"/>
        <v>0</v>
      </c>
      <c r="H87" s="42">
        <f t="shared" si="45"/>
        <v>0</v>
      </c>
      <c r="I87" s="173">
        <f t="shared" si="47"/>
        <v>3.0069489487409151</v>
      </c>
      <c r="J87" s="168"/>
      <c r="K87" s="188" t="s">
        <v>10</v>
      </c>
      <c r="L87" s="42">
        <f t="shared" si="46"/>
        <v>3.0067321454710032</v>
      </c>
      <c r="M87" s="42">
        <f t="shared" si="46"/>
        <v>0</v>
      </c>
      <c r="N87" s="42">
        <f t="shared" si="46"/>
        <v>2.1680326991170269E-4</v>
      </c>
      <c r="O87" s="42">
        <f t="shared" si="46"/>
        <v>0</v>
      </c>
      <c r="P87" s="42">
        <f t="shared" si="46"/>
        <v>0</v>
      </c>
      <c r="Q87" s="42">
        <f t="shared" si="46"/>
        <v>0</v>
      </c>
      <c r="R87" s="42">
        <f t="shared" si="46"/>
        <v>0</v>
      </c>
      <c r="S87" s="177">
        <f t="shared" si="48"/>
        <v>3.0069489487409151</v>
      </c>
      <c r="T87" s="168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250"/>
      <c r="BA87" s="160"/>
      <c r="BR87" s="160"/>
      <c r="CG87" s="160"/>
    </row>
    <row r="88" spans="1:85" ht="15">
      <c r="A88" s="178" t="s">
        <v>56</v>
      </c>
      <c r="B88" s="39">
        <f t="shared" si="45"/>
        <v>0</v>
      </c>
      <c r="C88" s="39">
        <f t="shared" si="45"/>
        <v>0</v>
      </c>
      <c r="D88" s="39">
        <f t="shared" si="45"/>
        <v>0</v>
      </c>
      <c r="E88" s="39">
        <f t="shared" si="45"/>
        <v>0</v>
      </c>
      <c r="F88" s="39">
        <f t="shared" si="45"/>
        <v>0</v>
      </c>
      <c r="G88" s="39">
        <f t="shared" si="45"/>
        <v>0</v>
      </c>
      <c r="H88" s="39">
        <f t="shared" si="45"/>
        <v>0</v>
      </c>
      <c r="I88" s="181">
        <f t="shared" si="47"/>
        <v>0</v>
      </c>
      <c r="J88" s="168"/>
      <c r="K88" s="182" t="s">
        <v>56</v>
      </c>
      <c r="L88" s="87">
        <f t="shared" si="46"/>
        <v>0</v>
      </c>
      <c r="M88" s="87">
        <f t="shared" si="46"/>
        <v>0</v>
      </c>
      <c r="N88" s="87">
        <f t="shared" si="46"/>
        <v>0</v>
      </c>
      <c r="O88" s="87">
        <f t="shared" si="46"/>
        <v>0</v>
      </c>
      <c r="P88" s="87">
        <f t="shared" si="46"/>
        <v>0</v>
      </c>
      <c r="Q88" s="87">
        <f t="shared" si="46"/>
        <v>0</v>
      </c>
      <c r="R88" s="87">
        <f t="shared" si="46"/>
        <v>0</v>
      </c>
      <c r="S88" s="185">
        <f t="shared" si="48"/>
        <v>0</v>
      </c>
      <c r="T88" s="168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250"/>
      <c r="BA88" s="160"/>
      <c r="BR88" s="160"/>
      <c r="CG88" s="160"/>
    </row>
    <row r="89" spans="1:85" ht="15">
      <c r="A89" s="186" t="s">
        <v>16</v>
      </c>
      <c r="B89" s="42">
        <f t="shared" si="45"/>
        <v>149.13367078179434</v>
      </c>
      <c r="C89" s="42">
        <f t="shared" si="45"/>
        <v>17.822299593687056</v>
      </c>
      <c r="D89" s="42">
        <f t="shared" si="45"/>
        <v>4.0075479997332195</v>
      </c>
      <c r="E89" s="42">
        <f t="shared" si="45"/>
        <v>8.5664129621193297</v>
      </c>
      <c r="F89" s="42">
        <f t="shared" si="45"/>
        <v>0</v>
      </c>
      <c r="G89" s="42">
        <f t="shared" si="45"/>
        <v>0</v>
      </c>
      <c r="H89" s="42">
        <f t="shared" si="45"/>
        <v>0</v>
      </c>
      <c r="I89" s="173">
        <f t="shared" si="47"/>
        <v>179.52993133733395</v>
      </c>
      <c r="J89" s="168"/>
      <c r="K89" s="188" t="s">
        <v>16</v>
      </c>
      <c r="L89" s="42">
        <f t="shared" si="46"/>
        <v>149.13367078179434</v>
      </c>
      <c r="M89" s="42">
        <f t="shared" si="46"/>
        <v>17.822299593687056</v>
      </c>
      <c r="N89" s="42">
        <f t="shared" si="46"/>
        <v>4.0075479997332195</v>
      </c>
      <c r="O89" s="42">
        <f t="shared" si="46"/>
        <v>8.5664129621193297</v>
      </c>
      <c r="P89" s="42">
        <f t="shared" si="46"/>
        <v>0</v>
      </c>
      <c r="Q89" s="42">
        <f t="shared" si="46"/>
        <v>0</v>
      </c>
      <c r="R89" s="42">
        <f t="shared" si="46"/>
        <v>0</v>
      </c>
      <c r="S89" s="177">
        <f t="shared" si="48"/>
        <v>179.52993133733395</v>
      </c>
      <c r="T89" s="168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250"/>
      <c r="BA89" s="160"/>
      <c r="BR89" s="160"/>
      <c r="CG89" s="160"/>
    </row>
    <row r="90" spans="1:85" ht="15">
      <c r="A90" s="178" t="s">
        <v>15</v>
      </c>
      <c r="B90" s="39">
        <f t="shared" si="45"/>
        <v>2667.5199268176598</v>
      </c>
      <c r="C90" s="39">
        <f t="shared" si="45"/>
        <v>27.846382261325928</v>
      </c>
      <c r="D90" s="39">
        <f t="shared" si="45"/>
        <v>178.16128157730975</v>
      </c>
      <c r="E90" s="39">
        <f t="shared" si="45"/>
        <v>0</v>
      </c>
      <c r="F90" s="39">
        <f t="shared" si="45"/>
        <v>0</v>
      </c>
      <c r="G90" s="39">
        <f t="shared" si="45"/>
        <v>0</v>
      </c>
      <c r="H90" s="39">
        <f t="shared" si="45"/>
        <v>0</v>
      </c>
      <c r="I90" s="181">
        <f t="shared" si="47"/>
        <v>2873.5275906562952</v>
      </c>
      <c r="J90" s="168"/>
      <c r="K90" s="182" t="s">
        <v>15</v>
      </c>
      <c r="L90" s="87">
        <f t="shared" si="46"/>
        <v>2667.5199268176598</v>
      </c>
      <c r="M90" s="87">
        <f t="shared" si="46"/>
        <v>27.846382261325928</v>
      </c>
      <c r="N90" s="87">
        <f t="shared" si="46"/>
        <v>178.16128157730975</v>
      </c>
      <c r="O90" s="87">
        <f t="shared" si="46"/>
        <v>0</v>
      </c>
      <c r="P90" s="87">
        <f t="shared" si="46"/>
        <v>0</v>
      </c>
      <c r="Q90" s="87">
        <f t="shared" si="46"/>
        <v>0</v>
      </c>
      <c r="R90" s="87">
        <f t="shared" si="46"/>
        <v>0</v>
      </c>
      <c r="S90" s="185">
        <f t="shared" si="48"/>
        <v>2873.5275906562952</v>
      </c>
      <c r="T90" s="168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250"/>
      <c r="BA90" s="160"/>
      <c r="BR90" s="160"/>
      <c r="CG90" s="160"/>
    </row>
    <row r="91" spans="1:85" ht="15">
      <c r="A91" s="186" t="s">
        <v>58</v>
      </c>
      <c r="B91" s="42">
        <f t="shared" si="45"/>
        <v>0</v>
      </c>
      <c r="C91" s="42">
        <f t="shared" si="45"/>
        <v>1.1421318314861035E-2</v>
      </c>
      <c r="D91" s="42">
        <f t="shared" si="45"/>
        <v>0.50699957430426745</v>
      </c>
      <c r="E91" s="42">
        <f t="shared" si="45"/>
        <v>237.06186264168332</v>
      </c>
      <c r="F91" s="42">
        <f t="shared" si="45"/>
        <v>21.892476076280971</v>
      </c>
      <c r="G91" s="42">
        <f t="shared" si="45"/>
        <v>0</v>
      </c>
      <c r="H91" s="42">
        <f t="shared" si="45"/>
        <v>0</v>
      </c>
      <c r="I91" s="173">
        <f t="shared" si="47"/>
        <v>259.47275961058341</v>
      </c>
      <c r="J91" s="168"/>
      <c r="K91" s="188" t="s">
        <v>58</v>
      </c>
      <c r="L91" s="42">
        <f t="shared" si="46"/>
        <v>0</v>
      </c>
      <c r="M91" s="42">
        <f t="shared" si="46"/>
        <v>1.1421318314861035E-2</v>
      </c>
      <c r="N91" s="42">
        <f t="shared" si="46"/>
        <v>0.50699957430426745</v>
      </c>
      <c r="O91" s="42">
        <f t="shared" si="46"/>
        <v>237.06186264168332</v>
      </c>
      <c r="P91" s="42">
        <f t="shared" si="46"/>
        <v>10725.48496257129</v>
      </c>
      <c r="Q91" s="42">
        <f t="shared" si="46"/>
        <v>0</v>
      </c>
      <c r="R91" s="42">
        <f t="shared" si="46"/>
        <v>0</v>
      </c>
      <c r="S91" s="177">
        <f t="shared" si="48"/>
        <v>10963.065246105592</v>
      </c>
      <c r="T91" s="168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250"/>
      <c r="BA91" s="160"/>
      <c r="BR91" s="160"/>
      <c r="CG91" s="160"/>
    </row>
    <row r="92" spans="1:85" ht="15">
      <c r="A92" s="178" t="s">
        <v>12</v>
      </c>
      <c r="B92" s="39">
        <f t="shared" si="45"/>
        <v>0</v>
      </c>
      <c r="C92" s="39">
        <f t="shared" si="45"/>
        <v>0</v>
      </c>
      <c r="D92" s="39">
        <f t="shared" si="45"/>
        <v>4.7879486899768404E-2</v>
      </c>
      <c r="E92" s="39">
        <f t="shared" si="45"/>
        <v>1.8792536584757218</v>
      </c>
      <c r="F92" s="39">
        <f t="shared" si="45"/>
        <v>0</v>
      </c>
      <c r="G92" s="39">
        <f t="shared" si="45"/>
        <v>0</v>
      </c>
      <c r="H92" s="39">
        <f t="shared" si="45"/>
        <v>0</v>
      </c>
      <c r="I92" s="181">
        <f t="shared" si="47"/>
        <v>1.9271331453754903</v>
      </c>
      <c r="J92" s="168"/>
      <c r="K92" s="182" t="s">
        <v>12</v>
      </c>
      <c r="L92" s="87">
        <f t="shared" si="46"/>
        <v>0</v>
      </c>
      <c r="M92" s="87">
        <f t="shared" si="46"/>
        <v>0</v>
      </c>
      <c r="N92" s="87">
        <f t="shared" si="46"/>
        <v>4.7879486899768404E-2</v>
      </c>
      <c r="O92" s="87">
        <f t="shared" si="46"/>
        <v>1.8792536584757218</v>
      </c>
      <c r="P92" s="87">
        <f t="shared" si="46"/>
        <v>7096.2590809594813</v>
      </c>
      <c r="Q92" s="87">
        <f t="shared" si="46"/>
        <v>0</v>
      </c>
      <c r="R92" s="87">
        <f t="shared" si="46"/>
        <v>0</v>
      </c>
      <c r="S92" s="185">
        <f t="shared" si="48"/>
        <v>7098.1862141048568</v>
      </c>
      <c r="T92" s="168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250"/>
      <c r="BA92" s="160"/>
      <c r="BR92" s="160"/>
      <c r="CG92" s="160"/>
    </row>
    <row r="93" spans="1:85" ht="15">
      <c r="A93" s="186" t="s">
        <v>59</v>
      </c>
      <c r="B93" s="42">
        <f t="shared" si="45"/>
        <v>0</v>
      </c>
      <c r="C93" s="42">
        <f t="shared" si="45"/>
        <v>0</v>
      </c>
      <c r="D93" s="42">
        <f t="shared" si="45"/>
        <v>0</v>
      </c>
      <c r="E93" s="42">
        <f t="shared" si="45"/>
        <v>0</v>
      </c>
      <c r="F93" s="42">
        <f t="shared" si="45"/>
        <v>0</v>
      </c>
      <c r="G93" s="42">
        <f t="shared" si="45"/>
        <v>0</v>
      </c>
      <c r="H93" s="42">
        <f t="shared" si="45"/>
        <v>0</v>
      </c>
      <c r="I93" s="173">
        <f t="shared" si="47"/>
        <v>0</v>
      </c>
      <c r="J93" s="168"/>
      <c r="K93" s="188" t="s">
        <v>59</v>
      </c>
      <c r="L93" s="42">
        <f t="shared" si="46"/>
        <v>0</v>
      </c>
      <c r="M93" s="42">
        <f t="shared" si="46"/>
        <v>0</v>
      </c>
      <c r="N93" s="42">
        <f t="shared" si="46"/>
        <v>0</v>
      </c>
      <c r="O93" s="42">
        <f t="shared" si="46"/>
        <v>0</v>
      </c>
      <c r="P93" s="42">
        <f t="shared" si="46"/>
        <v>1.2422676809386008</v>
      </c>
      <c r="Q93" s="42">
        <f t="shared" si="46"/>
        <v>0</v>
      </c>
      <c r="R93" s="42">
        <f t="shared" si="46"/>
        <v>0</v>
      </c>
      <c r="S93" s="177">
        <f t="shared" si="48"/>
        <v>1.2422676809386008</v>
      </c>
      <c r="T93" s="168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250"/>
      <c r="BA93" s="160"/>
      <c r="BR93" s="160"/>
      <c r="CG93" s="160"/>
    </row>
    <row r="94" spans="1:85" ht="15">
      <c r="A94" s="178" t="s">
        <v>17</v>
      </c>
      <c r="B94" s="39">
        <f t="shared" si="45"/>
        <v>38.930546288240926</v>
      </c>
      <c r="C94" s="39">
        <f t="shared" si="45"/>
        <v>0.18097822128758093</v>
      </c>
      <c r="D94" s="39">
        <f t="shared" si="45"/>
        <v>6.4617773540966068</v>
      </c>
      <c r="E94" s="39">
        <f t="shared" si="45"/>
        <v>0.59842024243872305</v>
      </c>
      <c r="F94" s="39">
        <f t="shared" si="45"/>
        <v>0</v>
      </c>
      <c r="G94" s="39">
        <f t="shared" si="45"/>
        <v>0</v>
      </c>
      <c r="H94" s="39">
        <f t="shared" si="45"/>
        <v>0</v>
      </c>
      <c r="I94" s="181">
        <f t="shared" si="47"/>
        <v>46.171722106063832</v>
      </c>
      <c r="J94" s="168"/>
      <c r="K94" s="182" t="s">
        <v>17</v>
      </c>
      <c r="L94" s="87">
        <f t="shared" si="46"/>
        <v>38.930546288240926</v>
      </c>
      <c r="M94" s="87">
        <f t="shared" si="46"/>
        <v>0.18097822128758093</v>
      </c>
      <c r="N94" s="87">
        <f t="shared" si="46"/>
        <v>6.4617773540966068</v>
      </c>
      <c r="O94" s="87">
        <f t="shared" si="46"/>
        <v>0.59842024243872305</v>
      </c>
      <c r="P94" s="87">
        <f t="shared" si="46"/>
        <v>296.88248563399998</v>
      </c>
      <c r="Q94" s="87">
        <f t="shared" si="46"/>
        <v>0</v>
      </c>
      <c r="R94" s="87">
        <f t="shared" si="46"/>
        <v>0</v>
      </c>
      <c r="S94" s="185">
        <f t="shared" si="48"/>
        <v>343.05420774006382</v>
      </c>
      <c r="T94" s="168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250"/>
      <c r="BA94" s="160"/>
      <c r="BR94" s="160"/>
      <c r="CG94" s="160"/>
    </row>
    <row r="95" spans="1:85" ht="15">
      <c r="A95" s="186" t="s">
        <v>139</v>
      </c>
      <c r="B95" s="42">
        <f t="shared" si="45"/>
        <v>21141.70440582035</v>
      </c>
      <c r="C95" s="42">
        <f t="shared" si="45"/>
        <v>913.31015369348881</v>
      </c>
      <c r="D95" s="42">
        <f t="shared" si="45"/>
        <v>3868.8434044300275</v>
      </c>
      <c r="E95" s="42">
        <f t="shared" si="45"/>
        <v>140.25827661938018</v>
      </c>
      <c r="F95" s="42">
        <f t="shared" si="45"/>
        <v>0</v>
      </c>
      <c r="G95" s="42">
        <f t="shared" si="45"/>
        <v>0</v>
      </c>
      <c r="H95" s="42">
        <f t="shared" si="45"/>
        <v>0</v>
      </c>
      <c r="I95" s="173">
        <f t="shared" si="47"/>
        <v>26064.116240563246</v>
      </c>
      <c r="J95" s="168"/>
      <c r="K95" s="188" t="s">
        <v>139</v>
      </c>
      <c r="L95" s="42">
        <f t="shared" si="46"/>
        <v>21141.70440582035</v>
      </c>
      <c r="M95" s="42">
        <f t="shared" si="46"/>
        <v>913.31015369348881</v>
      </c>
      <c r="N95" s="42">
        <f t="shared" si="46"/>
        <v>3868.8434044300275</v>
      </c>
      <c r="O95" s="42">
        <f t="shared" si="46"/>
        <v>140.25827661938018</v>
      </c>
      <c r="P95" s="42">
        <f t="shared" si="46"/>
        <v>0</v>
      </c>
      <c r="Q95" s="42">
        <f t="shared" si="46"/>
        <v>0</v>
      </c>
      <c r="R95" s="42">
        <f t="shared" si="46"/>
        <v>0</v>
      </c>
      <c r="S95" s="177">
        <f t="shared" si="48"/>
        <v>26064.116240563246</v>
      </c>
      <c r="T95" s="168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250"/>
      <c r="BA95" s="160"/>
      <c r="BR95" s="160"/>
      <c r="CG95" s="160"/>
    </row>
    <row r="96" spans="1:85" ht="15">
      <c r="A96" s="178" t="s">
        <v>25</v>
      </c>
      <c r="B96" s="39">
        <f t="shared" si="45"/>
        <v>3651.0804870742727</v>
      </c>
      <c r="C96" s="39">
        <f t="shared" si="45"/>
        <v>4.8602896658014823E-2</v>
      </c>
      <c r="D96" s="39">
        <f t="shared" si="45"/>
        <v>8152.4631484453339</v>
      </c>
      <c r="E96" s="39">
        <f t="shared" si="45"/>
        <v>6561.6220588350698</v>
      </c>
      <c r="F96" s="39">
        <f t="shared" si="45"/>
        <v>0</v>
      </c>
      <c r="G96" s="39">
        <f t="shared" si="45"/>
        <v>6350.732481138707</v>
      </c>
      <c r="H96" s="39">
        <f t="shared" si="45"/>
        <v>1.3258273852633247</v>
      </c>
      <c r="I96" s="181">
        <f t="shared" si="47"/>
        <v>24717.272605775303</v>
      </c>
      <c r="J96" s="168"/>
      <c r="K96" s="182" t="s">
        <v>25</v>
      </c>
      <c r="L96" s="87">
        <f t="shared" si="46"/>
        <v>3651.0804870742727</v>
      </c>
      <c r="M96" s="87">
        <f t="shared" si="46"/>
        <v>4.8602896658014823E-2</v>
      </c>
      <c r="N96" s="87">
        <f t="shared" si="46"/>
        <v>8152.4631484453339</v>
      </c>
      <c r="O96" s="87">
        <f t="shared" si="46"/>
        <v>6561.6220588350698</v>
      </c>
      <c r="P96" s="87">
        <f t="shared" si="46"/>
        <v>2290.1057095740321</v>
      </c>
      <c r="Q96" s="87">
        <f t="shared" si="46"/>
        <v>6350.732481138707</v>
      </c>
      <c r="R96" s="87">
        <f t="shared" si="46"/>
        <v>1.3258273852633247</v>
      </c>
      <c r="S96" s="185">
        <f t="shared" si="48"/>
        <v>27007.378315349335</v>
      </c>
      <c r="T96" s="168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250"/>
      <c r="BA96" s="160"/>
      <c r="BR96" s="160"/>
      <c r="CG96" s="160"/>
    </row>
    <row r="97" spans="1:85" ht="15">
      <c r="A97" s="186" t="s">
        <v>24</v>
      </c>
      <c r="B97" s="42">
        <f t="shared" si="45"/>
        <v>20077.063597786855</v>
      </c>
      <c r="C97" s="42">
        <f t="shared" si="45"/>
        <v>66.324678846187012</v>
      </c>
      <c r="D97" s="42">
        <f t="shared" si="45"/>
        <v>2370.8631499602725</v>
      </c>
      <c r="E97" s="42">
        <f t="shared" si="45"/>
        <v>0</v>
      </c>
      <c r="F97" s="42">
        <f t="shared" si="45"/>
        <v>0</v>
      </c>
      <c r="G97" s="42">
        <f t="shared" si="45"/>
        <v>0</v>
      </c>
      <c r="H97" s="42">
        <f t="shared" si="45"/>
        <v>0</v>
      </c>
      <c r="I97" s="173">
        <f t="shared" si="47"/>
        <v>22514.251426593313</v>
      </c>
      <c r="J97" s="168"/>
      <c r="K97" s="188" t="s">
        <v>24</v>
      </c>
      <c r="L97" s="42">
        <f t="shared" si="46"/>
        <v>20077.063597786855</v>
      </c>
      <c r="M97" s="42">
        <f t="shared" si="46"/>
        <v>66.324678846187012</v>
      </c>
      <c r="N97" s="42">
        <f t="shared" si="46"/>
        <v>2370.8631499602725</v>
      </c>
      <c r="O97" s="42">
        <f t="shared" si="46"/>
        <v>0</v>
      </c>
      <c r="P97" s="42">
        <f t="shared" si="46"/>
        <v>0</v>
      </c>
      <c r="Q97" s="42">
        <f t="shared" si="46"/>
        <v>0</v>
      </c>
      <c r="R97" s="42">
        <f t="shared" si="46"/>
        <v>0</v>
      </c>
      <c r="S97" s="177">
        <f t="shared" si="48"/>
        <v>22514.251426593313</v>
      </c>
      <c r="T97" s="168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250"/>
      <c r="BA97" s="160"/>
      <c r="BR97" s="160"/>
      <c r="CG97" s="160"/>
    </row>
    <row r="98" spans="1:85" ht="15">
      <c r="A98" s="178" t="s">
        <v>60</v>
      </c>
      <c r="B98" s="39">
        <f t="shared" si="45"/>
        <v>718.05409243083739</v>
      </c>
      <c r="C98" s="39">
        <f t="shared" si="45"/>
        <v>1.1912007374215285</v>
      </c>
      <c r="D98" s="39">
        <f t="shared" si="45"/>
        <v>22.993635058642418</v>
      </c>
      <c r="E98" s="39">
        <f t="shared" si="45"/>
        <v>0</v>
      </c>
      <c r="F98" s="39">
        <f t="shared" si="45"/>
        <v>0</v>
      </c>
      <c r="G98" s="39">
        <f t="shared" si="45"/>
        <v>0</v>
      </c>
      <c r="H98" s="39">
        <f t="shared" si="45"/>
        <v>0</v>
      </c>
      <c r="I98" s="181">
        <f t="shared" si="47"/>
        <v>742.23892822690141</v>
      </c>
      <c r="J98" s="168"/>
      <c r="K98" s="182" t="s">
        <v>60</v>
      </c>
      <c r="L98" s="87">
        <f t="shared" si="46"/>
        <v>718.05409243083739</v>
      </c>
      <c r="M98" s="87">
        <f t="shared" si="46"/>
        <v>1.1912007374215285</v>
      </c>
      <c r="N98" s="87">
        <f t="shared" si="46"/>
        <v>22.993635058642418</v>
      </c>
      <c r="O98" s="87">
        <f t="shared" si="46"/>
        <v>0</v>
      </c>
      <c r="P98" s="87">
        <f t="shared" si="46"/>
        <v>0</v>
      </c>
      <c r="Q98" s="87">
        <f t="shared" si="46"/>
        <v>0</v>
      </c>
      <c r="R98" s="87">
        <f t="shared" si="46"/>
        <v>0</v>
      </c>
      <c r="S98" s="185">
        <f t="shared" si="48"/>
        <v>742.23892822690141</v>
      </c>
      <c r="T98" s="168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250"/>
      <c r="BA98" s="160"/>
      <c r="BR98" s="160"/>
      <c r="CG98" s="160"/>
    </row>
    <row r="99" spans="1:85" ht="15">
      <c r="A99" s="186" t="s">
        <v>22</v>
      </c>
      <c r="B99" s="42">
        <f t="shared" si="45"/>
        <v>627.31729322387071</v>
      </c>
      <c r="C99" s="42">
        <f t="shared" si="45"/>
        <v>0</v>
      </c>
      <c r="D99" s="42">
        <f t="shared" si="45"/>
        <v>77.760910570828642</v>
      </c>
      <c r="E99" s="42">
        <f t="shared" si="45"/>
        <v>3.4467858367840561E-2</v>
      </c>
      <c r="F99" s="42">
        <f t="shared" si="45"/>
        <v>1.3895268811221684</v>
      </c>
      <c r="G99" s="42">
        <f t="shared" si="45"/>
        <v>0</v>
      </c>
      <c r="H99" s="42">
        <f t="shared" si="45"/>
        <v>0</v>
      </c>
      <c r="I99" s="173">
        <f t="shared" si="47"/>
        <v>706.50219853418935</v>
      </c>
      <c r="J99" s="168"/>
      <c r="K99" s="188" t="s">
        <v>22</v>
      </c>
      <c r="L99" s="42">
        <f t="shared" si="46"/>
        <v>627.31729322387071</v>
      </c>
      <c r="M99" s="42">
        <f t="shared" si="46"/>
        <v>0</v>
      </c>
      <c r="N99" s="42">
        <f t="shared" si="46"/>
        <v>77.760910570828642</v>
      </c>
      <c r="O99" s="42">
        <f t="shared" si="46"/>
        <v>3.4467858367840561E-2</v>
      </c>
      <c r="P99" s="42">
        <f t="shared" si="46"/>
        <v>933.49735255528219</v>
      </c>
      <c r="Q99" s="42">
        <f t="shared" si="46"/>
        <v>0</v>
      </c>
      <c r="R99" s="42">
        <f t="shared" si="46"/>
        <v>0</v>
      </c>
      <c r="S99" s="177">
        <f t="shared" si="48"/>
        <v>1638.6100242083494</v>
      </c>
      <c r="T99" s="168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250"/>
      <c r="BA99" s="160"/>
      <c r="BR99" s="160"/>
      <c r="CG99" s="160"/>
    </row>
    <row r="100" spans="1:85" ht="15">
      <c r="A100" s="178" t="s">
        <v>21</v>
      </c>
      <c r="B100" s="39">
        <f t="shared" si="45"/>
        <v>0</v>
      </c>
      <c r="C100" s="39">
        <f t="shared" si="45"/>
        <v>0</v>
      </c>
      <c r="D100" s="39">
        <f t="shared" si="45"/>
        <v>0</v>
      </c>
      <c r="E100" s="39">
        <f t="shared" si="45"/>
        <v>0</v>
      </c>
      <c r="F100" s="39">
        <f t="shared" si="45"/>
        <v>0</v>
      </c>
      <c r="G100" s="39">
        <f t="shared" si="45"/>
        <v>0</v>
      </c>
      <c r="H100" s="39">
        <f t="shared" si="45"/>
        <v>0</v>
      </c>
      <c r="I100" s="181">
        <f t="shared" si="47"/>
        <v>0</v>
      </c>
      <c r="J100" s="168"/>
      <c r="K100" s="182" t="s">
        <v>21</v>
      </c>
      <c r="L100" s="87">
        <f t="shared" si="46"/>
        <v>0</v>
      </c>
      <c r="M100" s="87">
        <f t="shared" si="46"/>
        <v>0</v>
      </c>
      <c r="N100" s="87">
        <f t="shared" si="46"/>
        <v>0</v>
      </c>
      <c r="O100" s="87">
        <f t="shared" si="46"/>
        <v>0</v>
      </c>
      <c r="P100" s="87">
        <f t="shared" si="46"/>
        <v>0</v>
      </c>
      <c r="Q100" s="87">
        <f t="shared" si="46"/>
        <v>0</v>
      </c>
      <c r="R100" s="87">
        <f t="shared" si="46"/>
        <v>0</v>
      </c>
      <c r="S100" s="185">
        <f t="shared" si="48"/>
        <v>0</v>
      </c>
      <c r="T100" s="168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250"/>
      <c r="BA100" s="160"/>
      <c r="BR100" s="160"/>
      <c r="CG100" s="160"/>
    </row>
    <row r="101" spans="1:85" ht="15">
      <c r="A101" s="189" t="s">
        <v>64</v>
      </c>
      <c r="B101" s="42">
        <f t="shared" ref="B101:H105" si="49">B595+B621+B647</f>
        <v>413.9616622928134</v>
      </c>
      <c r="C101" s="42">
        <f t="shared" si="49"/>
        <v>0</v>
      </c>
      <c r="D101" s="42">
        <f t="shared" si="49"/>
        <v>77.113950894842446</v>
      </c>
      <c r="E101" s="42">
        <f t="shared" si="49"/>
        <v>0</v>
      </c>
      <c r="F101" s="42">
        <f t="shared" si="49"/>
        <v>0</v>
      </c>
      <c r="G101" s="42">
        <f t="shared" si="49"/>
        <v>0</v>
      </c>
      <c r="H101" s="42">
        <f t="shared" si="49"/>
        <v>0</v>
      </c>
      <c r="I101" s="173">
        <f t="shared" si="47"/>
        <v>491.07561318765585</v>
      </c>
      <c r="J101" s="168"/>
      <c r="K101" s="190" t="s">
        <v>64</v>
      </c>
      <c r="L101" s="42">
        <f t="shared" ref="L101:R105" si="50">L595+L621+L647</f>
        <v>413.9616622928134</v>
      </c>
      <c r="M101" s="42">
        <f t="shared" si="50"/>
        <v>0</v>
      </c>
      <c r="N101" s="42">
        <f t="shared" si="50"/>
        <v>77.113950894842446</v>
      </c>
      <c r="O101" s="42">
        <f t="shared" si="50"/>
        <v>0</v>
      </c>
      <c r="P101" s="42">
        <f t="shared" si="50"/>
        <v>0</v>
      </c>
      <c r="Q101" s="42">
        <f t="shared" si="50"/>
        <v>0</v>
      </c>
      <c r="R101" s="42">
        <f t="shared" si="50"/>
        <v>0</v>
      </c>
      <c r="S101" s="177">
        <f t="shared" si="48"/>
        <v>491.07561318765585</v>
      </c>
      <c r="T101" s="168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250"/>
      <c r="BA101" s="160"/>
      <c r="BR101" s="160"/>
      <c r="CG101" s="160"/>
    </row>
    <row r="102" spans="1:85">
      <c r="A102" s="191" t="s">
        <v>23</v>
      </c>
      <c r="B102" s="60">
        <f t="shared" si="49"/>
        <v>413.9616622928134</v>
      </c>
      <c r="C102" s="60">
        <f t="shared" si="49"/>
        <v>0</v>
      </c>
      <c r="D102" s="60">
        <f t="shared" si="49"/>
        <v>77.113950894842446</v>
      </c>
      <c r="E102" s="60">
        <f t="shared" si="49"/>
        <v>0</v>
      </c>
      <c r="F102" s="60">
        <f t="shared" si="49"/>
        <v>0</v>
      </c>
      <c r="G102" s="60">
        <f t="shared" si="49"/>
        <v>0</v>
      </c>
      <c r="H102" s="60">
        <f t="shared" si="49"/>
        <v>0</v>
      </c>
      <c r="I102" s="194">
        <f t="shared" si="47"/>
        <v>491.07561318765585</v>
      </c>
      <c r="J102" s="168"/>
      <c r="K102" s="195" t="s">
        <v>23</v>
      </c>
      <c r="L102" s="90">
        <f t="shared" si="50"/>
        <v>413.9616622928134</v>
      </c>
      <c r="M102" s="90">
        <f t="shared" si="50"/>
        <v>0</v>
      </c>
      <c r="N102" s="90">
        <f t="shared" si="50"/>
        <v>77.113950894842446</v>
      </c>
      <c r="O102" s="90">
        <f t="shared" si="50"/>
        <v>0</v>
      </c>
      <c r="P102" s="90">
        <f t="shared" si="50"/>
        <v>0</v>
      </c>
      <c r="Q102" s="90">
        <f t="shared" si="50"/>
        <v>0</v>
      </c>
      <c r="R102" s="90">
        <f t="shared" si="50"/>
        <v>0</v>
      </c>
      <c r="S102" s="198">
        <f t="shared" si="48"/>
        <v>491.07561318765585</v>
      </c>
      <c r="T102" s="168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251"/>
      <c r="BA102" s="160"/>
      <c r="BR102" s="160"/>
      <c r="CG102" s="160"/>
    </row>
    <row r="103" spans="1:85">
      <c r="A103" s="199" t="s">
        <v>19</v>
      </c>
      <c r="B103" s="63">
        <f t="shared" si="49"/>
        <v>0</v>
      </c>
      <c r="C103" s="63">
        <f t="shared" si="49"/>
        <v>0</v>
      </c>
      <c r="D103" s="63">
        <f t="shared" si="49"/>
        <v>0</v>
      </c>
      <c r="E103" s="63">
        <f t="shared" si="49"/>
        <v>0</v>
      </c>
      <c r="F103" s="63">
        <f t="shared" si="49"/>
        <v>0</v>
      </c>
      <c r="G103" s="63">
        <f t="shared" si="49"/>
        <v>0</v>
      </c>
      <c r="H103" s="63">
        <f t="shared" si="49"/>
        <v>0</v>
      </c>
      <c r="I103" s="202">
        <f t="shared" si="47"/>
        <v>0</v>
      </c>
      <c r="J103" s="168"/>
      <c r="K103" s="203" t="s">
        <v>19</v>
      </c>
      <c r="L103" s="63">
        <f t="shared" si="50"/>
        <v>0</v>
      </c>
      <c r="M103" s="63">
        <f t="shared" si="50"/>
        <v>0</v>
      </c>
      <c r="N103" s="63">
        <f t="shared" si="50"/>
        <v>0</v>
      </c>
      <c r="O103" s="63">
        <f t="shared" si="50"/>
        <v>0</v>
      </c>
      <c r="P103" s="63">
        <f t="shared" si="50"/>
        <v>0</v>
      </c>
      <c r="Q103" s="63">
        <f t="shared" si="50"/>
        <v>0</v>
      </c>
      <c r="R103" s="63">
        <f t="shared" si="50"/>
        <v>0</v>
      </c>
      <c r="S103" s="205">
        <f t="shared" si="48"/>
        <v>0</v>
      </c>
      <c r="T103" s="168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251"/>
      <c r="BA103" s="160"/>
      <c r="BR103" s="160"/>
      <c r="CG103" s="160"/>
    </row>
    <row r="104" spans="1:85">
      <c r="A104" s="191" t="s">
        <v>20</v>
      </c>
      <c r="B104" s="60">
        <f t="shared" si="49"/>
        <v>0</v>
      </c>
      <c r="C104" s="60">
        <f t="shared" si="49"/>
        <v>0</v>
      </c>
      <c r="D104" s="60">
        <f t="shared" si="49"/>
        <v>0</v>
      </c>
      <c r="E104" s="60">
        <f t="shared" si="49"/>
        <v>0</v>
      </c>
      <c r="F104" s="60">
        <f t="shared" si="49"/>
        <v>0</v>
      </c>
      <c r="G104" s="60">
        <f t="shared" si="49"/>
        <v>0</v>
      </c>
      <c r="H104" s="60">
        <f t="shared" si="49"/>
        <v>0</v>
      </c>
      <c r="I104" s="194">
        <f t="shared" si="47"/>
        <v>0</v>
      </c>
      <c r="J104" s="168"/>
      <c r="K104" s="195" t="s">
        <v>20</v>
      </c>
      <c r="L104" s="90">
        <f t="shared" si="50"/>
        <v>0</v>
      </c>
      <c r="M104" s="90">
        <f t="shared" si="50"/>
        <v>0</v>
      </c>
      <c r="N104" s="90">
        <f t="shared" si="50"/>
        <v>0</v>
      </c>
      <c r="O104" s="90">
        <f t="shared" si="50"/>
        <v>0</v>
      </c>
      <c r="P104" s="90">
        <f t="shared" si="50"/>
        <v>0</v>
      </c>
      <c r="Q104" s="90">
        <f t="shared" si="50"/>
        <v>0</v>
      </c>
      <c r="R104" s="90">
        <f t="shared" si="50"/>
        <v>0</v>
      </c>
      <c r="S104" s="198">
        <f t="shared" si="48"/>
        <v>0</v>
      </c>
      <c r="T104" s="168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251"/>
      <c r="BA104" s="160"/>
      <c r="BR104" s="160"/>
      <c r="CG104" s="160"/>
    </row>
    <row r="105" spans="1:85" ht="15" thickBot="1">
      <c r="A105" s="206" t="s">
        <v>11</v>
      </c>
      <c r="B105" s="52">
        <f t="shared" si="49"/>
        <v>0</v>
      </c>
      <c r="C105" s="52">
        <f t="shared" si="49"/>
        <v>0</v>
      </c>
      <c r="D105" s="52">
        <f t="shared" si="49"/>
        <v>0</v>
      </c>
      <c r="E105" s="52">
        <f t="shared" si="49"/>
        <v>0</v>
      </c>
      <c r="F105" s="52">
        <f t="shared" si="49"/>
        <v>0</v>
      </c>
      <c r="G105" s="52">
        <f t="shared" si="49"/>
        <v>0</v>
      </c>
      <c r="H105" s="52">
        <f t="shared" si="49"/>
        <v>0</v>
      </c>
      <c r="I105" s="209">
        <f t="shared" si="47"/>
        <v>0</v>
      </c>
      <c r="J105" s="168"/>
      <c r="K105" s="210" t="s">
        <v>11</v>
      </c>
      <c r="L105" s="52">
        <f t="shared" si="50"/>
        <v>0</v>
      </c>
      <c r="M105" s="52">
        <f t="shared" si="50"/>
        <v>0</v>
      </c>
      <c r="N105" s="52">
        <f t="shared" si="50"/>
        <v>0</v>
      </c>
      <c r="O105" s="52">
        <f t="shared" si="50"/>
        <v>0</v>
      </c>
      <c r="P105" s="52">
        <f t="shared" si="50"/>
        <v>0</v>
      </c>
      <c r="Q105" s="52">
        <f t="shared" si="50"/>
        <v>0</v>
      </c>
      <c r="R105" s="52">
        <f t="shared" si="50"/>
        <v>0</v>
      </c>
      <c r="S105" s="212">
        <f t="shared" si="48"/>
        <v>0</v>
      </c>
      <c r="T105" s="168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251"/>
      <c r="BA105" s="160"/>
      <c r="BR105" s="160"/>
      <c r="CG105" s="160"/>
    </row>
    <row r="106" spans="1:85" ht="15">
      <c r="A106" s="213" t="s">
        <v>26</v>
      </c>
      <c r="B106" s="214">
        <f>SUM(B85:B101)</f>
        <v>49494.493921191337</v>
      </c>
      <c r="C106" s="214">
        <f t="shared" ref="C106:I106" si="51">SUM(C85:C101)</f>
        <v>1026.7357175683708</v>
      </c>
      <c r="D106" s="214">
        <f t="shared" si="51"/>
        <v>14759.238520566158</v>
      </c>
      <c r="E106" s="214">
        <f t="shared" si="51"/>
        <v>6950.0207528175351</v>
      </c>
      <c r="F106" s="214">
        <f t="shared" si="51"/>
        <v>23.28200295740314</v>
      </c>
      <c r="G106" s="214">
        <f t="shared" si="51"/>
        <v>6350.732481138707</v>
      </c>
      <c r="H106" s="214">
        <f t="shared" si="51"/>
        <v>1.3258273852633247</v>
      </c>
      <c r="I106" s="214">
        <f t="shared" si="51"/>
        <v>78605.829223624765</v>
      </c>
      <c r="J106" s="168"/>
      <c r="K106" s="215" t="s">
        <v>26</v>
      </c>
      <c r="L106" s="214">
        <f>SUM(L85:L101)</f>
        <v>49494.493921191337</v>
      </c>
      <c r="M106" s="214">
        <f t="shared" ref="M106:S106" si="52">SUM(M85:M101)</f>
        <v>1026.7357175683708</v>
      </c>
      <c r="N106" s="214">
        <f t="shared" si="52"/>
        <v>14759.238520566158</v>
      </c>
      <c r="O106" s="214">
        <f t="shared" si="52"/>
        <v>6950.0207528175351</v>
      </c>
      <c r="P106" s="214">
        <f t="shared" si="52"/>
        <v>21343.750825563038</v>
      </c>
      <c r="Q106" s="214">
        <f t="shared" si="52"/>
        <v>6350.732481138707</v>
      </c>
      <c r="R106" s="216">
        <f t="shared" si="52"/>
        <v>1.3258273852633247</v>
      </c>
      <c r="S106" s="217">
        <f t="shared" si="52"/>
        <v>99926.298046230397</v>
      </c>
      <c r="T106" s="168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250"/>
      <c r="BA106" s="160"/>
      <c r="BR106" s="160"/>
      <c r="CG106" s="160"/>
    </row>
    <row r="107" spans="1:85" s="23" customFormat="1" ht="15" thickBot="1">
      <c r="A107" s="59" t="s">
        <v>88</v>
      </c>
      <c r="B107" s="47">
        <f>IF($I106=0,"-",B106/$I106)</f>
        <v>0.62965424333079745</v>
      </c>
      <c r="C107" s="47">
        <f t="shared" ref="C107:H107" si="53">IF($I106=0,"-",C106/$I106)</f>
        <v>1.3061826682693249E-2</v>
      </c>
      <c r="D107" s="47">
        <f t="shared" si="53"/>
        <v>0.18776264643907997</v>
      </c>
      <c r="E107" s="47">
        <f t="shared" si="53"/>
        <v>8.8416098671836488E-2</v>
      </c>
      <c r="F107" s="47">
        <f t="shared" si="53"/>
        <v>2.9618672288499691E-4</v>
      </c>
      <c r="G107" s="47">
        <f t="shared" si="53"/>
        <v>8.0792131370710257E-2</v>
      </c>
      <c r="H107" s="70">
        <f t="shared" si="53"/>
        <v>1.6866781997700126E-5</v>
      </c>
      <c r="I107" s="48">
        <f>SUM(B107:H107)</f>
        <v>1.0000000000000002</v>
      </c>
      <c r="K107" s="81" t="s">
        <v>88</v>
      </c>
      <c r="L107" s="98">
        <f t="shared" ref="L107:R107" si="54">IF($S106=0,"-",L106/$S106)</f>
        <v>0.49530999235349399</v>
      </c>
      <c r="M107" s="98">
        <f t="shared" si="54"/>
        <v>1.027492999984205E-2</v>
      </c>
      <c r="N107" s="98">
        <f t="shared" si="54"/>
        <v>0.14770124390816389</v>
      </c>
      <c r="O107" s="98">
        <f t="shared" si="54"/>
        <v>6.9551468319202045E-2</v>
      </c>
      <c r="P107" s="98">
        <f t="shared" si="54"/>
        <v>0.2135949318935888</v>
      </c>
      <c r="Q107" s="98">
        <f t="shared" si="54"/>
        <v>6.355416547304267E-2</v>
      </c>
      <c r="R107" s="99">
        <f t="shared" si="54"/>
        <v>1.3268052666675766E-5</v>
      </c>
      <c r="S107" s="100">
        <f>SUM(L107:R107)</f>
        <v>1.0000000000000002</v>
      </c>
      <c r="AI107" s="140"/>
    </row>
    <row r="108" spans="1:85" ht="15" thickBot="1">
      <c r="A108" s="252"/>
      <c r="B108" s="253"/>
      <c r="C108" s="253"/>
      <c r="D108" s="253"/>
      <c r="E108" s="253"/>
      <c r="F108" s="253"/>
      <c r="G108" s="253"/>
      <c r="H108" s="253"/>
      <c r="I108" s="253"/>
      <c r="K108" s="252"/>
      <c r="AI108" s="168"/>
      <c r="BA108" s="160"/>
      <c r="BR108" s="160"/>
      <c r="CG108" s="160"/>
    </row>
    <row r="109" spans="1:85" ht="28.5">
      <c r="A109" s="312" t="s">
        <v>32</v>
      </c>
      <c r="B109" s="164" t="s">
        <v>0</v>
      </c>
      <c r="C109" s="164" t="s">
        <v>1</v>
      </c>
      <c r="D109" s="164" t="s">
        <v>2</v>
      </c>
      <c r="E109" s="164" t="s">
        <v>3</v>
      </c>
      <c r="F109" s="164" t="s">
        <v>27</v>
      </c>
      <c r="G109" s="164" t="s">
        <v>4</v>
      </c>
      <c r="H109" s="164" t="s">
        <v>5</v>
      </c>
      <c r="I109" s="165" t="s">
        <v>6</v>
      </c>
      <c r="K109" s="314" t="s">
        <v>32</v>
      </c>
      <c r="L109" s="166" t="s">
        <v>0</v>
      </c>
      <c r="M109" s="166" t="s">
        <v>1</v>
      </c>
      <c r="N109" s="166" t="s">
        <v>2</v>
      </c>
      <c r="O109" s="166" t="s">
        <v>3</v>
      </c>
      <c r="P109" s="166" t="s">
        <v>27</v>
      </c>
      <c r="Q109" s="166" t="s">
        <v>4</v>
      </c>
      <c r="R109" s="166" t="s">
        <v>5</v>
      </c>
      <c r="S109" s="167" t="s">
        <v>6</v>
      </c>
      <c r="U109" s="316" t="s">
        <v>32</v>
      </c>
      <c r="V109" s="219" t="s">
        <v>74</v>
      </c>
      <c r="W109" s="219" t="s">
        <v>75</v>
      </c>
      <c r="X109" s="219" t="s">
        <v>4</v>
      </c>
      <c r="Y109" s="219" t="s">
        <v>1</v>
      </c>
      <c r="Z109" s="219" t="s">
        <v>2</v>
      </c>
      <c r="AA109" s="219" t="s">
        <v>3</v>
      </c>
      <c r="AB109" s="219" t="s">
        <v>55</v>
      </c>
      <c r="AC109" s="219" t="s">
        <v>68</v>
      </c>
      <c r="AD109" s="220" t="s">
        <v>76</v>
      </c>
      <c r="AE109" s="220" t="s">
        <v>83</v>
      </c>
      <c r="AF109" s="220" t="s">
        <v>77</v>
      </c>
      <c r="AG109" s="220" t="s">
        <v>84</v>
      </c>
      <c r="AH109" s="220" t="s">
        <v>85</v>
      </c>
      <c r="AI109" s="221" t="s">
        <v>63</v>
      </c>
      <c r="BA109" s="160"/>
      <c r="BR109" s="160"/>
      <c r="CG109" s="160"/>
    </row>
    <row r="110" spans="1:85" ht="15">
      <c r="A110" s="313" t="s">
        <v>32</v>
      </c>
      <c r="B110" s="318" t="s">
        <v>69</v>
      </c>
      <c r="C110" s="319"/>
      <c r="D110" s="319"/>
      <c r="E110" s="319"/>
      <c r="F110" s="319"/>
      <c r="G110" s="319"/>
      <c r="H110" s="319"/>
      <c r="I110" s="320"/>
      <c r="K110" s="315" t="s">
        <v>32</v>
      </c>
      <c r="L110" s="321" t="s">
        <v>69</v>
      </c>
      <c r="M110" s="322"/>
      <c r="N110" s="322"/>
      <c r="O110" s="322"/>
      <c r="P110" s="322"/>
      <c r="Q110" s="322"/>
      <c r="R110" s="322"/>
      <c r="S110" s="323"/>
      <c r="U110" s="317" t="s">
        <v>32</v>
      </c>
      <c r="V110" s="324" t="s">
        <v>69</v>
      </c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5"/>
      <c r="BA110" s="160"/>
      <c r="BR110" s="160"/>
      <c r="CG110" s="160"/>
    </row>
    <row r="111" spans="1:85" ht="15">
      <c r="A111" s="170" t="s">
        <v>7</v>
      </c>
      <c r="B111" s="171">
        <v>0</v>
      </c>
      <c r="C111" s="171">
        <v>0</v>
      </c>
      <c r="D111" s="171">
        <v>1.4893457376343743E-5</v>
      </c>
      <c r="E111" s="171">
        <v>0</v>
      </c>
      <c r="F111" s="361"/>
      <c r="G111" s="171">
        <v>0</v>
      </c>
      <c r="H111" s="172">
        <v>0</v>
      </c>
      <c r="I111" s="173">
        <f>SUM(B111:H111)</f>
        <v>1.4893457376343743E-5</v>
      </c>
      <c r="J111" s="168"/>
      <c r="K111" s="222" t="s">
        <v>7</v>
      </c>
      <c r="L111" s="171">
        <v>0</v>
      </c>
      <c r="M111" s="171">
        <v>0</v>
      </c>
      <c r="N111" s="171">
        <v>1.4893457376343743E-5</v>
      </c>
      <c r="O111" s="171">
        <v>0</v>
      </c>
      <c r="P111" s="171">
        <v>0</v>
      </c>
      <c r="Q111" s="171">
        <v>0</v>
      </c>
      <c r="R111" s="223">
        <v>0</v>
      </c>
      <c r="S111" s="224">
        <f>SUM(L111:R111)</f>
        <v>1.4893457376343743E-5</v>
      </c>
      <c r="U111" s="225" t="s">
        <v>7</v>
      </c>
      <c r="V111" s="226">
        <v>0</v>
      </c>
      <c r="W111" s="226">
        <v>0</v>
      </c>
      <c r="X111" s="226">
        <v>0</v>
      </c>
      <c r="Y111" s="226">
        <v>0</v>
      </c>
      <c r="Z111" s="226">
        <v>1.4893457376343743E-5</v>
      </c>
      <c r="AA111" s="226">
        <v>0</v>
      </c>
      <c r="AB111" s="226">
        <v>0</v>
      </c>
      <c r="AC111" s="227">
        <v>0</v>
      </c>
      <c r="AD111" s="228">
        <v>0</v>
      </c>
      <c r="AE111" s="228">
        <v>0</v>
      </c>
      <c r="AF111" s="228">
        <v>0</v>
      </c>
      <c r="AG111" s="228">
        <v>0</v>
      </c>
      <c r="AH111" s="228">
        <v>0</v>
      </c>
      <c r="AI111" s="229">
        <f>SUM(V111:AC111)</f>
        <v>1.4893457376343743E-5</v>
      </c>
      <c r="AJ111" s="160" t="str">
        <f>IF(ABS(S111-AI111)&gt;0.001,S111-AI111,"")</f>
        <v/>
      </c>
      <c r="BA111" s="160"/>
      <c r="BR111" s="160"/>
      <c r="CG111" s="160"/>
    </row>
    <row r="112" spans="1:85" ht="15">
      <c r="A112" s="178" t="s">
        <v>8</v>
      </c>
      <c r="B112" s="179">
        <v>0</v>
      </c>
      <c r="C112" s="179">
        <v>0</v>
      </c>
      <c r="D112" s="179">
        <v>0</v>
      </c>
      <c r="E112" s="179">
        <v>0</v>
      </c>
      <c r="F112" s="362"/>
      <c r="G112" s="179">
        <v>0</v>
      </c>
      <c r="H112" s="180">
        <v>0</v>
      </c>
      <c r="I112" s="181">
        <f t="shared" ref="I112:I131" si="55">SUM(B112:H112)</f>
        <v>0</v>
      </c>
      <c r="J112" s="168"/>
      <c r="K112" s="182" t="s">
        <v>8</v>
      </c>
      <c r="L112" s="183">
        <v>0</v>
      </c>
      <c r="M112" s="183">
        <v>0</v>
      </c>
      <c r="N112" s="183">
        <v>0</v>
      </c>
      <c r="O112" s="183">
        <v>0</v>
      </c>
      <c r="P112" s="183">
        <v>0</v>
      </c>
      <c r="Q112" s="183">
        <v>0</v>
      </c>
      <c r="R112" s="184">
        <v>0</v>
      </c>
      <c r="S112" s="185">
        <f t="shared" ref="S112:S131" si="56">SUM(L112:R112)</f>
        <v>0</v>
      </c>
      <c r="U112" s="230" t="s">
        <v>8</v>
      </c>
      <c r="V112" s="231">
        <v>0</v>
      </c>
      <c r="W112" s="231">
        <v>0</v>
      </c>
      <c r="X112" s="231">
        <v>0</v>
      </c>
      <c r="Y112" s="231">
        <v>0</v>
      </c>
      <c r="Z112" s="231">
        <v>0</v>
      </c>
      <c r="AA112" s="231">
        <v>0</v>
      </c>
      <c r="AB112" s="231">
        <v>0</v>
      </c>
      <c r="AC112" s="232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33">
        <f t="shared" ref="AI112:AI131" si="57">SUM(V112:AC112)</f>
        <v>0</v>
      </c>
      <c r="AJ112" s="160" t="str">
        <f t="shared" ref="AJ112:AJ133" si="58">IF(ABS(S112-AI112)&gt;0.001,S112-AI112,"")</f>
        <v/>
      </c>
      <c r="BA112" s="160"/>
      <c r="BR112" s="160"/>
      <c r="CG112" s="160"/>
    </row>
    <row r="113" spans="1:85" ht="15">
      <c r="A113" s="186" t="s">
        <v>10</v>
      </c>
      <c r="B113" s="175">
        <v>0</v>
      </c>
      <c r="C113" s="175">
        <v>0</v>
      </c>
      <c r="D113" s="175">
        <v>1.1161277549597073</v>
      </c>
      <c r="E113" s="175">
        <v>0</v>
      </c>
      <c r="F113" s="362"/>
      <c r="G113" s="175">
        <v>0</v>
      </c>
      <c r="H113" s="187">
        <v>0</v>
      </c>
      <c r="I113" s="173">
        <f t="shared" si="55"/>
        <v>1.1161277549597073</v>
      </c>
      <c r="J113" s="168"/>
      <c r="K113" s="188" t="s">
        <v>10</v>
      </c>
      <c r="L113" s="175">
        <v>0</v>
      </c>
      <c r="M113" s="175">
        <v>0</v>
      </c>
      <c r="N113" s="175">
        <v>1.1161277549597073</v>
      </c>
      <c r="O113" s="175">
        <v>0</v>
      </c>
      <c r="P113" s="175">
        <v>0</v>
      </c>
      <c r="Q113" s="175">
        <v>0</v>
      </c>
      <c r="R113" s="176">
        <v>0</v>
      </c>
      <c r="S113" s="177">
        <f t="shared" si="56"/>
        <v>1.1161277549597073</v>
      </c>
      <c r="U113" s="234" t="s">
        <v>10</v>
      </c>
      <c r="V113" s="226">
        <v>0</v>
      </c>
      <c r="W113" s="226">
        <v>0</v>
      </c>
      <c r="X113" s="226">
        <v>0</v>
      </c>
      <c r="Y113" s="226">
        <v>0</v>
      </c>
      <c r="Z113" s="226">
        <v>1.1161277549597073</v>
      </c>
      <c r="AA113" s="226">
        <v>0</v>
      </c>
      <c r="AB113" s="226">
        <v>0</v>
      </c>
      <c r="AC113" s="227">
        <v>0</v>
      </c>
      <c r="AD113" s="228">
        <v>0</v>
      </c>
      <c r="AE113" s="228">
        <v>0</v>
      </c>
      <c r="AF113" s="228">
        <v>0</v>
      </c>
      <c r="AG113" s="228">
        <v>0</v>
      </c>
      <c r="AH113" s="228">
        <v>0</v>
      </c>
      <c r="AI113" s="229">
        <f t="shared" si="57"/>
        <v>1.1161277549597073</v>
      </c>
      <c r="AJ113" s="160" t="str">
        <f t="shared" si="58"/>
        <v/>
      </c>
      <c r="BA113" s="160"/>
      <c r="BR113" s="160"/>
      <c r="CG113" s="160"/>
    </row>
    <row r="114" spans="1:85" ht="15">
      <c r="A114" s="178" t="s">
        <v>56</v>
      </c>
      <c r="B114" s="179">
        <v>0</v>
      </c>
      <c r="C114" s="179">
        <v>0</v>
      </c>
      <c r="D114" s="179">
        <v>0</v>
      </c>
      <c r="E114" s="179">
        <v>0</v>
      </c>
      <c r="F114" s="362"/>
      <c r="G114" s="179">
        <v>0</v>
      </c>
      <c r="H114" s="180">
        <v>0</v>
      </c>
      <c r="I114" s="181">
        <f t="shared" si="55"/>
        <v>0</v>
      </c>
      <c r="J114" s="168"/>
      <c r="K114" s="182" t="s">
        <v>56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4">
        <v>0</v>
      </c>
      <c r="S114" s="185">
        <f t="shared" si="56"/>
        <v>0</v>
      </c>
      <c r="U114" s="230" t="s">
        <v>56</v>
      </c>
      <c r="V114" s="231">
        <v>0</v>
      </c>
      <c r="W114" s="231">
        <v>0</v>
      </c>
      <c r="X114" s="231">
        <v>0</v>
      </c>
      <c r="Y114" s="231">
        <v>0</v>
      </c>
      <c r="Z114" s="231">
        <v>0</v>
      </c>
      <c r="AA114" s="231">
        <v>0</v>
      </c>
      <c r="AB114" s="231">
        <v>0</v>
      </c>
      <c r="AC114" s="232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33">
        <f t="shared" si="57"/>
        <v>0</v>
      </c>
      <c r="AJ114" s="160" t="str">
        <f t="shared" si="58"/>
        <v/>
      </c>
      <c r="BA114" s="160"/>
      <c r="BR114" s="160"/>
      <c r="CG114" s="160"/>
    </row>
    <row r="115" spans="1:85" ht="15">
      <c r="A115" s="186" t="s">
        <v>16</v>
      </c>
      <c r="B115" s="175">
        <v>2.2913278261692937E-3</v>
      </c>
      <c r="C115" s="175">
        <v>1.5055971910416072E-2</v>
      </c>
      <c r="D115" s="175">
        <v>0</v>
      </c>
      <c r="E115" s="175">
        <v>0</v>
      </c>
      <c r="F115" s="362"/>
      <c r="G115" s="175">
        <v>0</v>
      </c>
      <c r="H115" s="187">
        <v>0</v>
      </c>
      <c r="I115" s="173">
        <f t="shared" si="55"/>
        <v>1.7347299736585366E-2</v>
      </c>
      <c r="J115" s="168"/>
      <c r="K115" s="188" t="s">
        <v>16</v>
      </c>
      <c r="L115" s="175">
        <v>2.2913278261692937E-3</v>
      </c>
      <c r="M115" s="175">
        <v>1.5055971910416072E-2</v>
      </c>
      <c r="N115" s="175">
        <v>0</v>
      </c>
      <c r="O115" s="175">
        <v>0</v>
      </c>
      <c r="P115" s="175">
        <v>0</v>
      </c>
      <c r="Q115" s="175">
        <v>0</v>
      </c>
      <c r="R115" s="176">
        <v>0</v>
      </c>
      <c r="S115" s="177">
        <f t="shared" si="56"/>
        <v>1.7347299736585366E-2</v>
      </c>
      <c r="U115" s="234" t="s">
        <v>16</v>
      </c>
      <c r="V115" s="226">
        <v>2.2913278261692937E-3</v>
      </c>
      <c r="W115" s="226">
        <v>0</v>
      </c>
      <c r="X115" s="226">
        <v>0</v>
      </c>
      <c r="Y115" s="226">
        <v>1.5055971910416072E-2</v>
      </c>
      <c r="Z115" s="226">
        <v>0</v>
      </c>
      <c r="AA115" s="226">
        <v>0</v>
      </c>
      <c r="AB115" s="226">
        <v>0</v>
      </c>
      <c r="AC115" s="227">
        <v>0</v>
      </c>
      <c r="AD115" s="228">
        <v>0</v>
      </c>
      <c r="AE115" s="228">
        <v>0</v>
      </c>
      <c r="AF115" s="228">
        <v>0</v>
      </c>
      <c r="AG115" s="228">
        <v>0</v>
      </c>
      <c r="AH115" s="228">
        <v>0</v>
      </c>
      <c r="AI115" s="229">
        <f t="shared" si="57"/>
        <v>1.7347299736585366E-2</v>
      </c>
      <c r="AJ115" s="160" t="str">
        <f t="shared" si="58"/>
        <v/>
      </c>
      <c r="BA115" s="160"/>
      <c r="BR115" s="160"/>
      <c r="CG115" s="160"/>
    </row>
    <row r="116" spans="1:85" ht="15">
      <c r="A116" s="178" t="s">
        <v>15</v>
      </c>
      <c r="B116" s="179">
        <v>2.4129984177931522E-4</v>
      </c>
      <c r="C116" s="179">
        <v>0</v>
      </c>
      <c r="D116" s="179">
        <v>0</v>
      </c>
      <c r="E116" s="179">
        <v>0</v>
      </c>
      <c r="F116" s="362"/>
      <c r="G116" s="179">
        <v>0</v>
      </c>
      <c r="H116" s="180">
        <v>0</v>
      </c>
      <c r="I116" s="181">
        <f t="shared" si="55"/>
        <v>2.4129984177931522E-4</v>
      </c>
      <c r="J116" s="168"/>
      <c r="K116" s="182" t="s">
        <v>15</v>
      </c>
      <c r="L116" s="183">
        <v>2.4129984177931522E-4</v>
      </c>
      <c r="M116" s="183">
        <v>0</v>
      </c>
      <c r="N116" s="183">
        <v>0</v>
      </c>
      <c r="O116" s="183">
        <v>0</v>
      </c>
      <c r="P116" s="183">
        <v>0</v>
      </c>
      <c r="Q116" s="183">
        <v>0</v>
      </c>
      <c r="R116" s="184">
        <v>0</v>
      </c>
      <c r="S116" s="185">
        <f t="shared" si="56"/>
        <v>2.4129984177931522E-4</v>
      </c>
      <c r="U116" s="230" t="s">
        <v>57</v>
      </c>
      <c r="V116" s="231">
        <v>2.4129984177931522E-4</v>
      </c>
      <c r="W116" s="231">
        <v>0</v>
      </c>
      <c r="X116" s="231">
        <v>0</v>
      </c>
      <c r="Y116" s="231">
        <v>0</v>
      </c>
      <c r="Z116" s="231">
        <v>0</v>
      </c>
      <c r="AA116" s="231">
        <v>0</v>
      </c>
      <c r="AB116" s="231">
        <v>0</v>
      </c>
      <c r="AC116" s="232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33">
        <f t="shared" si="57"/>
        <v>2.4129984177931522E-4</v>
      </c>
      <c r="AJ116" s="160" t="str">
        <f t="shared" si="58"/>
        <v/>
      </c>
      <c r="BA116" s="160"/>
      <c r="BR116" s="160"/>
      <c r="CG116" s="160"/>
    </row>
    <row r="117" spans="1:85" ht="15">
      <c r="A117" s="186" t="s">
        <v>58</v>
      </c>
      <c r="B117" s="175">
        <v>0</v>
      </c>
      <c r="C117" s="175">
        <v>0</v>
      </c>
      <c r="D117" s="175">
        <v>0</v>
      </c>
      <c r="E117" s="175">
        <v>6.5814832846461835E-2</v>
      </c>
      <c r="F117" s="362"/>
      <c r="G117" s="175">
        <v>0</v>
      </c>
      <c r="H117" s="187">
        <v>0</v>
      </c>
      <c r="I117" s="173">
        <f t="shared" si="55"/>
        <v>6.5814832846461835E-2</v>
      </c>
      <c r="J117" s="168"/>
      <c r="K117" s="188" t="s">
        <v>58</v>
      </c>
      <c r="L117" s="175">
        <v>0</v>
      </c>
      <c r="M117" s="175">
        <v>0</v>
      </c>
      <c r="N117" s="175">
        <v>0</v>
      </c>
      <c r="O117" s="175">
        <v>6.5814832846461835E-2</v>
      </c>
      <c r="P117" s="175">
        <v>0.81467702949028264</v>
      </c>
      <c r="Q117" s="175">
        <v>0</v>
      </c>
      <c r="R117" s="176">
        <v>0</v>
      </c>
      <c r="S117" s="177">
        <f t="shared" si="56"/>
        <v>0.88049186233674448</v>
      </c>
      <c r="U117" s="234" t="s">
        <v>58</v>
      </c>
      <c r="V117" s="226">
        <v>0</v>
      </c>
      <c r="W117" s="226">
        <v>0</v>
      </c>
      <c r="X117" s="226">
        <v>0</v>
      </c>
      <c r="Y117" s="226">
        <v>0</v>
      </c>
      <c r="Z117" s="226">
        <v>0</v>
      </c>
      <c r="AA117" s="226">
        <v>6.5814832846461835E-2</v>
      </c>
      <c r="AB117" s="226">
        <v>0.81467702949028264</v>
      </c>
      <c r="AC117" s="227">
        <v>0</v>
      </c>
      <c r="AD117" s="226">
        <v>0</v>
      </c>
      <c r="AE117" s="226">
        <v>0</v>
      </c>
      <c r="AF117" s="226">
        <v>0</v>
      </c>
      <c r="AG117" s="226">
        <v>0</v>
      </c>
      <c r="AH117" s="226">
        <v>0</v>
      </c>
      <c r="AI117" s="229">
        <f t="shared" si="57"/>
        <v>0.88049186233674448</v>
      </c>
      <c r="AJ117" s="160" t="str">
        <f t="shared" si="58"/>
        <v/>
      </c>
      <c r="BA117" s="160"/>
      <c r="BR117" s="160"/>
      <c r="CG117" s="160"/>
    </row>
    <row r="118" spans="1:85" ht="15">
      <c r="A118" s="178" t="s">
        <v>12</v>
      </c>
      <c r="B118" s="179">
        <v>0</v>
      </c>
      <c r="C118" s="179">
        <v>0</v>
      </c>
      <c r="D118" s="179">
        <v>0</v>
      </c>
      <c r="E118" s="179">
        <v>0</v>
      </c>
      <c r="F118" s="362"/>
      <c r="G118" s="179">
        <v>0</v>
      </c>
      <c r="H118" s="180">
        <v>0</v>
      </c>
      <c r="I118" s="181">
        <f t="shared" si="55"/>
        <v>0</v>
      </c>
      <c r="J118" s="168"/>
      <c r="K118" s="182" t="s">
        <v>12</v>
      </c>
      <c r="L118" s="183">
        <v>0</v>
      </c>
      <c r="M118" s="183">
        <v>0</v>
      </c>
      <c r="N118" s="183">
        <v>0</v>
      </c>
      <c r="O118" s="183">
        <v>0</v>
      </c>
      <c r="P118" s="183">
        <v>0.16613539901396562</v>
      </c>
      <c r="Q118" s="183">
        <v>0</v>
      </c>
      <c r="R118" s="184">
        <v>0</v>
      </c>
      <c r="S118" s="185">
        <f t="shared" si="56"/>
        <v>0.16613539901396562</v>
      </c>
      <c r="U118" s="230" t="s">
        <v>12</v>
      </c>
      <c r="V118" s="231">
        <v>0</v>
      </c>
      <c r="W118" s="231">
        <v>0</v>
      </c>
      <c r="X118" s="231">
        <v>0</v>
      </c>
      <c r="Y118" s="231">
        <v>0</v>
      </c>
      <c r="Z118" s="231">
        <v>0</v>
      </c>
      <c r="AA118" s="231">
        <v>0</v>
      </c>
      <c r="AB118" s="231">
        <v>0.16613539901396562</v>
      </c>
      <c r="AC118" s="232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33">
        <f t="shared" si="57"/>
        <v>0.16613539901396562</v>
      </c>
      <c r="AJ118" s="160" t="str">
        <f t="shared" si="58"/>
        <v/>
      </c>
      <c r="BA118" s="160"/>
      <c r="BR118" s="160"/>
      <c r="CG118" s="160"/>
    </row>
    <row r="119" spans="1:85" ht="15">
      <c r="A119" s="186" t="s">
        <v>59</v>
      </c>
      <c r="B119" s="175">
        <v>0</v>
      </c>
      <c r="C119" s="175">
        <v>0</v>
      </c>
      <c r="D119" s="175">
        <v>0</v>
      </c>
      <c r="E119" s="175">
        <v>0</v>
      </c>
      <c r="F119" s="362"/>
      <c r="G119" s="175">
        <v>0</v>
      </c>
      <c r="H119" s="187">
        <v>0</v>
      </c>
      <c r="I119" s="173">
        <f t="shared" si="55"/>
        <v>0</v>
      </c>
      <c r="J119" s="168"/>
      <c r="K119" s="188" t="s">
        <v>59</v>
      </c>
      <c r="L119" s="175">
        <v>0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6">
        <v>0</v>
      </c>
      <c r="S119" s="177">
        <f t="shared" si="56"/>
        <v>0</v>
      </c>
      <c r="U119" s="234" t="s">
        <v>59</v>
      </c>
      <c r="V119" s="226">
        <v>0</v>
      </c>
      <c r="W119" s="226">
        <v>0</v>
      </c>
      <c r="X119" s="226">
        <v>0</v>
      </c>
      <c r="Y119" s="226">
        <v>0</v>
      </c>
      <c r="Z119" s="226">
        <v>0</v>
      </c>
      <c r="AA119" s="226">
        <v>0</v>
      </c>
      <c r="AB119" s="226">
        <v>0</v>
      </c>
      <c r="AC119" s="227">
        <v>0</v>
      </c>
      <c r="AD119" s="226">
        <v>0</v>
      </c>
      <c r="AE119" s="226">
        <v>0</v>
      </c>
      <c r="AF119" s="226">
        <v>0</v>
      </c>
      <c r="AG119" s="226">
        <v>0</v>
      </c>
      <c r="AH119" s="226">
        <v>0</v>
      </c>
      <c r="AI119" s="229">
        <f t="shared" si="57"/>
        <v>0</v>
      </c>
      <c r="AJ119" s="160" t="str">
        <f t="shared" si="58"/>
        <v/>
      </c>
      <c r="BA119" s="160"/>
      <c r="BR119" s="160"/>
      <c r="CG119" s="160"/>
    </row>
    <row r="120" spans="1:85" ht="15">
      <c r="A120" s="178" t="s">
        <v>17</v>
      </c>
      <c r="B120" s="179">
        <v>0</v>
      </c>
      <c r="C120" s="179">
        <v>0</v>
      </c>
      <c r="D120" s="179">
        <v>3.8899318282009186E-3</v>
      </c>
      <c r="E120" s="179">
        <v>0</v>
      </c>
      <c r="F120" s="362"/>
      <c r="G120" s="179">
        <v>0</v>
      </c>
      <c r="H120" s="180">
        <v>0</v>
      </c>
      <c r="I120" s="181">
        <f t="shared" si="55"/>
        <v>3.8899318282009186E-3</v>
      </c>
      <c r="J120" s="168"/>
      <c r="K120" s="182" t="s">
        <v>17</v>
      </c>
      <c r="L120" s="183">
        <v>0</v>
      </c>
      <c r="M120" s="183">
        <v>0</v>
      </c>
      <c r="N120" s="183">
        <v>3.8899318282009186E-3</v>
      </c>
      <c r="O120" s="183">
        <v>0</v>
      </c>
      <c r="P120" s="183">
        <v>0</v>
      </c>
      <c r="Q120" s="183">
        <v>0</v>
      </c>
      <c r="R120" s="184">
        <v>0</v>
      </c>
      <c r="S120" s="185">
        <f t="shared" si="56"/>
        <v>3.8899318282009186E-3</v>
      </c>
      <c r="U120" s="230" t="s">
        <v>17</v>
      </c>
      <c r="V120" s="231">
        <v>0</v>
      </c>
      <c r="W120" s="231">
        <v>0</v>
      </c>
      <c r="X120" s="231">
        <v>0</v>
      </c>
      <c r="Y120" s="231">
        <v>0</v>
      </c>
      <c r="Z120" s="231">
        <v>3.8899318282009186E-3</v>
      </c>
      <c r="AA120" s="231">
        <v>0</v>
      </c>
      <c r="AB120" s="231">
        <v>0</v>
      </c>
      <c r="AC120" s="232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33">
        <f t="shared" si="57"/>
        <v>3.8899318282009186E-3</v>
      </c>
      <c r="AJ120" s="160" t="str">
        <f t="shared" si="58"/>
        <v/>
      </c>
      <c r="BA120" s="160"/>
      <c r="BR120" s="160"/>
      <c r="CG120" s="160"/>
    </row>
    <row r="121" spans="1:85" ht="15">
      <c r="A121" s="186" t="s">
        <v>139</v>
      </c>
      <c r="B121" s="175">
        <v>0.3325858779478994</v>
      </c>
      <c r="C121" s="175">
        <v>0.10079542231060841</v>
      </c>
      <c r="D121" s="175">
        <v>4.3269128482918386</v>
      </c>
      <c r="E121" s="175">
        <v>8.8398611425377929E-2</v>
      </c>
      <c r="F121" s="362"/>
      <c r="G121" s="175">
        <v>0</v>
      </c>
      <c r="H121" s="187">
        <v>0</v>
      </c>
      <c r="I121" s="173">
        <f t="shared" si="55"/>
        <v>4.8486927599757239</v>
      </c>
      <c r="J121" s="168"/>
      <c r="K121" s="188" t="s">
        <v>139</v>
      </c>
      <c r="L121" s="175">
        <v>0.3325858779478994</v>
      </c>
      <c r="M121" s="175">
        <v>0.10079542231060841</v>
      </c>
      <c r="N121" s="175">
        <v>4.3269128482918386</v>
      </c>
      <c r="O121" s="175">
        <v>8.8398611425377929E-2</v>
      </c>
      <c r="P121" s="175">
        <v>2.086606703994192E-2</v>
      </c>
      <c r="Q121" s="175">
        <v>0</v>
      </c>
      <c r="R121" s="176">
        <v>0</v>
      </c>
      <c r="S121" s="177">
        <f t="shared" si="56"/>
        <v>4.8695588270156662</v>
      </c>
      <c r="U121" s="234" t="s">
        <v>139</v>
      </c>
      <c r="V121" s="226">
        <v>0.3319458731499062</v>
      </c>
      <c r="W121" s="226">
        <v>0</v>
      </c>
      <c r="X121" s="226">
        <v>0</v>
      </c>
      <c r="Y121" s="226">
        <v>0.10079542231060841</v>
      </c>
      <c r="Z121" s="226">
        <v>4.3269128482918386</v>
      </c>
      <c r="AA121" s="226">
        <v>7.3969785306518987E-2</v>
      </c>
      <c r="AB121" s="226">
        <v>2.086606703994192E-2</v>
      </c>
      <c r="AC121" s="227">
        <v>1.5068830916852113E-2</v>
      </c>
      <c r="AD121" s="226">
        <v>6.4000479799317556E-4</v>
      </c>
      <c r="AE121" s="226">
        <v>0</v>
      </c>
      <c r="AF121" s="226">
        <v>0</v>
      </c>
      <c r="AG121" s="226">
        <v>0</v>
      </c>
      <c r="AH121" s="226">
        <v>1.4428826118858937E-2</v>
      </c>
      <c r="AI121" s="229">
        <f t="shared" si="57"/>
        <v>4.8695588270156671</v>
      </c>
      <c r="AJ121" s="160" t="str">
        <f t="shared" si="58"/>
        <v/>
      </c>
      <c r="BA121" s="160"/>
      <c r="BR121" s="160"/>
      <c r="CG121" s="160"/>
    </row>
    <row r="122" spans="1:85" ht="15">
      <c r="A122" s="178" t="s">
        <v>25</v>
      </c>
      <c r="B122" s="179">
        <v>0.34980937760119746</v>
      </c>
      <c r="C122" s="179">
        <v>2.1630201601158791E-2</v>
      </c>
      <c r="D122" s="179">
        <v>4.7850991394600717</v>
      </c>
      <c r="E122" s="179">
        <v>6.9027854597735026</v>
      </c>
      <c r="F122" s="362"/>
      <c r="G122" s="179">
        <v>0.45061962066116606</v>
      </c>
      <c r="H122" s="180">
        <v>5.1746177292897886E-3</v>
      </c>
      <c r="I122" s="181">
        <f t="shared" si="55"/>
        <v>12.515118416826386</v>
      </c>
      <c r="J122" s="168"/>
      <c r="K122" s="182" t="s">
        <v>25</v>
      </c>
      <c r="L122" s="183">
        <v>0.34980937760119746</v>
      </c>
      <c r="M122" s="183">
        <v>2.1630201601158791E-2</v>
      </c>
      <c r="N122" s="183">
        <v>4.7850991394600717</v>
      </c>
      <c r="O122" s="183">
        <v>6.9027854597735026</v>
      </c>
      <c r="P122" s="183">
        <v>2.6033324305883412E-2</v>
      </c>
      <c r="Q122" s="183">
        <v>0.45061962066116606</v>
      </c>
      <c r="R122" s="184">
        <v>5.1746177292897886E-3</v>
      </c>
      <c r="S122" s="185">
        <f t="shared" si="56"/>
        <v>12.541151741132269</v>
      </c>
      <c r="U122" s="230" t="s">
        <v>25</v>
      </c>
      <c r="V122" s="231">
        <v>0.18632774882733083</v>
      </c>
      <c r="W122" s="231">
        <v>0.16160979922671528</v>
      </c>
      <c r="X122" s="231">
        <v>0.45061962066116606</v>
      </c>
      <c r="Y122" s="231">
        <v>2.1630201601158791E-2</v>
      </c>
      <c r="Z122" s="231">
        <v>4.7850991394600717</v>
      </c>
      <c r="AA122" s="231">
        <v>6.8837425670369798</v>
      </c>
      <c r="AB122" s="231">
        <v>2.6033324305883412E-2</v>
      </c>
      <c r="AC122" s="232">
        <v>2.6089340012963872E-2</v>
      </c>
      <c r="AD122" s="231">
        <v>1.8718295471513787E-3</v>
      </c>
      <c r="AE122" s="231">
        <v>0</v>
      </c>
      <c r="AF122" s="231">
        <v>5.1746177292897886E-3</v>
      </c>
      <c r="AG122" s="231">
        <v>0</v>
      </c>
      <c r="AH122" s="231">
        <v>1.9042892736522706E-2</v>
      </c>
      <c r="AI122" s="233">
        <f t="shared" si="57"/>
        <v>12.541151741132271</v>
      </c>
      <c r="AJ122" s="160" t="str">
        <f t="shared" si="58"/>
        <v/>
      </c>
      <c r="BA122" s="160"/>
      <c r="BR122" s="160"/>
      <c r="CG122" s="160"/>
    </row>
    <row r="123" spans="1:85" ht="15">
      <c r="A123" s="186" t="s">
        <v>24</v>
      </c>
      <c r="B123" s="175">
        <v>6.8870752005766365</v>
      </c>
      <c r="C123" s="175">
        <v>0</v>
      </c>
      <c r="D123" s="175">
        <v>0</v>
      </c>
      <c r="E123" s="175">
        <v>0</v>
      </c>
      <c r="F123" s="362"/>
      <c r="G123" s="175">
        <v>0</v>
      </c>
      <c r="H123" s="187">
        <v>0</v>
      </c>
      <c r="I123" s="173">
        <f t="shared" si="55"/>
        <v>6.8870752005766365</v>
      </c>
      <c r="J123" s="168"/>
      <c r="K123" s="188" t="s">
        <v>24</v>
      </c>
      <c r="L123" s="175">
        <v>6.8870752005766365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6">
        <v>0</v>
      </c>
      <c r="S123" s="177">
        <f t="shared" si="56"/>
        <v>6.8870752005766365</v>
      </c>
      <c r="U123" s="234" t="s">
        <v>24</v>
      </c>
      <c r="V123" s="226">
        <v>6.8870752005766365</v>
      </c>
      <c r="W123" s="226">
        <v>0</v>
      </c>
      <c r="X123" s="226">
        <v>0</v>
      </c>
      <c r="Y123" s="226">
        <v>0</v>
      </c>
      <c r="Z123" s="226">
        <v>0</v>
      </c>
      <c r="AA123" s="226">
        <v>0</v>
      </c>
      <c r="AB123" s="226">
        <v>0</v>
      </c>
      <c r="AC123" s="227">
        <v>0</v>
      </c>
      <c r="AD123" s="226">
        <v>0</v>
      </c>
      <c r="AE123" s="226">
        <v>0</v>
      </c>
      <c r="AF123" s="226">
        <v>0</v>
      </c>
      <c r="AG123" s="226">
        <v>0</v>
      </c>
      <c r="AH123" s="226">
        <v>0</v>
      </c>
      <c r="AI123" s="229">
        <f t="shared" si="57"/>
        <v>6.8870752005766365</v>
      </c>
      <c r="AJ123" s="160" t="str">
        <f t="shared" si="58"/>
        <v/>
      </c>
      <c r="BA123" s="160"/>
      <c r="BR123" s="160"/>
      <c r="CG123" s="160"/>
    </row>
    <row r="124" spans="1:85" ht="15">
      <c r="A124" s="178" t="s">
        <v>60</v>
      </c>
      <c r="B124" s="179">
        <v>0</v>
      </c>
      <c r="C124" s="179">
        <v>0</v>
      </c>
      <c r="D124" s="179">
        <v>0</v>
      </c>
      <c r="E124" s="179">
        <v>0</v>
      </c>
      <c r="F124" s="362"/>
      <c r="G124" s="179">
        <v>0</v>
      </c>
      <c r="H124" s="180">
        <v>0</v>
      </c>
      <c r="I124" s="181">
        <f t="shared" si="55"/>
        <v>0</v>
      </c>
      <c r="J124" s="168"/>
      <c r="K124" s="182" t="s">
        <v>60</v>
      </c>
      <c r="L124" s="183">
        <v>0</v>
      </c>
      <c r="M124" s="183">
        <v>0</v>
      </c>
      <c r="N124" s="183">
        <v>0</v>
      </c>
      <c r="O124" s="183">
        <v>0</v>
      </c>
      <c r="P124" s="183">
        <v>0</v>
      </c>
      <c r="Q124" s="183">
        <v>0</v>
      </c>
      <c r="R124" s="184">
        <v>0</v>
      </c>
      <c r="S124" s="185">
        <f t="shared" si="56"/>
        <v>0</v>
      </c>
      <c r="U124" s="230" t="s">
        <v>60</v>
      </c>
      <c r="V124" s="231">
        <v>0</v>
      </c>
      <c r="W124" s="231">
        <v>0</v>
      </c>
      <c r="X124" s="231">
        <v>0</v>
      </c>
      <c r="Y124" s="231">
        <v>0</v>
      </c>
      <c r="Z124" s="231">
        <v>0</v>
      </c>
      <c r="AA124" s="231">
        <v>0</v>
      </c>
      <c r="AB124" s="231">
        <v>0</v>
      </c>
      <c r="AC124" s="232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33">
        <f t="shared" si="57"/>
        <v>0</v>
      </c>
      <c r="AJ124" s="160" t="str">
        <f t="shared" si="58"/>
        <v/>
      </c>
      <c r="BA124" s="160"/>
      <c r="BR124" s="160"/>
      <c r="CG124" s="160"/>
    </row>
    <row r="125" spans="1:85" ht="15">
      <c r="A125" s="186" t="s">
        <v>22</v>
      </c>
      <c r="B125" s="175">
        <v>5.40095223250113E-3</v>
      </c>
      <c r="C125" s="175">
        <v>0</v>
      </c>
      <c r="D125" s="175">
        <v>1.0965569684168961E-2</v>
      </c>
      <c r="E125" s="175">
        <v>0</v>
      </c>
      <c r="F125" s="362"/>
      <c r="G125" s="175">
        <v>0</v>
      </c>
      <c r="H125" s="187">
        <v>0</v>
      </c>
      <c r="I125" s="173">
        <f t="shared" si="55"/>
        <v>1.6366521916670089E-2</v>
      </c>
      <c r="J125" s="168"/>
      <c r="K125" s="188" t="s">
        <v>22</v>
      </c>
      <c r="L125" s="175">
        <v>5.40095223250113E-3</v>
      </c>
      <c r="M125" s="175">
        <v>0</v>
      </c>
      <c r="N125" s="175">
        <v>1.0965569684168961E-2</v>
      </c>
      <c r="O125" s="175">
        <v>0</v>
      </c>
      <c r="P125" s="175">
        <v>4.759651105224879E-2</v>
      </c>
      <c r="Q125" s="175">
        <v>0</v>
      </c>
      <c r="R125" s="176">
        <v>0</v>
      </c>
      <c r="S125" s="177">
        <f t="shared" si="56"/>
        <v>6.3963032968918879E-2</v>
      </c>
      <c r="U125" s="234" t="s">
        <v>22</v>
      </c>
      <c r="V125" s="226">
        <v>5.40095223250113E-3</v>
      </c>
      <c r="W125" s="226">
        <v>0</v>
      </c>
      <c r="X125" s="226">
        <v>0</v>
      </c>
      <c r="Y125" s="226">
        <v>0</v>
      </c>
      <c r="Z125" s="226">
        <v>1.0965569684168961E-2</v>
      </c>
      <c r="AA125" s="226">
        <v>0</v>
      </c>
      <c r="AB125" s="226">
        <v>4.759651105224879E-2</v>
      </c>
      <c r="AC125" s="227">
        <v>0</v>
      </c>
      <c r="AD125" s="226">
        <v>0</v>
      </c>
      <c r="AE125" s="226">
        <v>0</v>
      </c>
      <c r="AF125" s="226">
        <v>0</v>
      </c>
      <c r="AG125" s="226">
        <v>0</v>
      </c>
      <c r="AH125" s="226">
        <v>0</v>
      </c>
      <c r="AI125" s="229">
        <f t="shared" si="57"/>
        <v>6.3963032968918879E-2</v>
      </c>
      <c r="AJ125" s="160" t="str">
        <f t="shared" si="58"/>
        <v/>
      </c>
      <c r="BA125" s="160"/>
      <c r="BR125" s="160"/>
      <c r="CG125" s="160"/>
    </row>
    <row r="126" spans="1:85" ht="15">
      <c r="A126" s="178" t="s">
        <v>21</v>
      </c>
      <c r="B126" s="179">
        <v>0</v>
      </c>
      <c r="C126" s="179">
        <v>0</v>
      </c>
      <c r="D126" s="179">
        <v>0</v>
      </c>
      <c r="E126" s="179">
        <v>0</v>
      </c>
      <c r="F126" s="362"/>
      <c r="G126" s="179">
        <v>0</v>
      </c>
      <c r="H126" s="180">
        <v>0</v>
      </c>
      <c r="I126" s="181">
        <f t="shared" si="55"/>
        <v>0</v>
      </c>
      <c r="J126" s="168"/>
      <c r="K126" s="182" t="s">
        <v>21</v>
      </c>
      <c r="L126" s="183">
        <v>0</v>
      </c>
      <c r="M126" s="183">
        <v>0</v>
      </c>
      <c r="N126" s="183">
        <v>0</v>
      </c>
      <c r="O126" s="183">
        <v>0</v>
      </c>
      <c r="P126" s="183">
        <v>0</v>
      </c>
      <c r="Q126" s="183">
        <v>0</v>
      </c>
      <c r="R126" s="184">
        <v>0</v>
      </c>
      <c r="S126" s="185">
        <f t="shared" si="56"/>
        <v>0</v>
      </c>
      <c r="U126" s="230" t="s">
        <v>61</v>
      </c>
      <c r="V126" s="231">
        <v>0</v>
      </c>
      <c r="W126" s="231">
        <v>0</v>
      </c>
      <c r="X126" s="231">
        <v>0</v>
      </c>
      <c r="Y126" s="231">
        <v>0</v>
      </c>
      <c r="Z126" s="231">
        <v>0</v>
      </c>
      <c r="AA126" s="231">
        <v>0</v>
      </c>
      <c r="AB126" s="231">
        <v>0</v>
      </c>
      <c r="AC126" s="232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33">
        <f t="shared" si="57"/>
        <v>0</v>
      </c>
      <c r="AJ126" s="160" t="str">
        <f t="shared" si="58"/>
        <v/>
      </c>
      <c r="BA126" s="160"/>
      <c r="BR126" s="160"/>
      <c r="CG126" s="160"/>
    </row>
    <row r="127" spans="1:85" ht="15">
      <c r="A127" s="189" t="s">
        <v>64</v>
      </c>
      <c r="B127" s="175">
        <v>0</v>
      </c>
      <c r="C127" s="175">
        <v>0</v>
      </c>
      <c r="D127" s="175">
        <v>0</v>
      </c>
      <c r="E127" s="175">
        <v>0</v>
      </c>
      <c r="F127" s="362"/>
      <c r="G127" s="175">
        <v>0</v>
      </c>
      <c r="H127" s="187">
        <v>0</v>
      </c>
      <c r="I127" s="173">
        <f t="shared" si="55"/>
        <v>0</v>
      </c>
      <c r="J127" s="168"/>
      <c r="K127" s="190" t="s">
        <v>64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6">
        <v>0</v>
      </c>
      <c r="S127" s="177">
        <f t="shared" si="56"/>
        <v>0</v>
      </c>
      <c r="U127" s="235" t="s">
        <v>62</v>
      </c>
      <c r="V127" s="226">
        <v>0</v>
      </c>
      <c r="W127" s="226">
        <v>0</v>
      </c>
      <c r="X127" s="226">
        <v>0</v>
      </c>
      <c r="Y127" s="226">
        <v>0</v>
      </c>
      <c r="Z127" s="226">
        <v>0</v>
      </c>
      <c r="AA127" s="226">
        <v>0</v>
      </c>
      <c r="AB127" s="226">
        <v>0</v>
      </c>
      <c r="AC127" s="227">
        <v>0</v>
      </c>
      <c r="AD127" s="228">
        <v>0</v>
      </c>
      <c r="AE127" s="228">
        <v>0</v>
      </c>
      <c r="AF127" s="228">
        <v>0</v>
      </c>
      <c r="AG127" s="228">
        <v>0</v>
      </c>
      <c r="AH127" s="228">
        <v>0</v>
      </c>
      <c r="AI127" s="229">
        <f t="shared" si="57"/>
        <v>0</v>
      </c>
      <c r="AJ127" s="160" t="str">
        <f t="shared" si="58"/>
        <v/>
      </c>
      <c r="BA127" s="160"/>
      <c r="BR127" s="160"/>
      <c r="CG127" s="160"/>
    </row>
    <row r="128" spans="1:85">
      <c r="A128" s="191" t="s">
        <v>23</v>
      </c>
      <c r="B128" s="192">
        <v>0</v>
      </c>
      <c r="C128" s="192">
        <v>0</v>
      </c>
      <c r="D128" s="192">
        <v>0</v>
      </c>
      <c r="E128" s="192">
        <v>0</v>
      </c>
      <c r="F128" s="362"/>
      <c r="G128" s="192">
        <v>0</v>
      </c>
      <c r="H128" s="193">
        <v>0</v>
      </c>
      <c r="I128" s="194">
        <f t="shared" si="55"/>
        <v>0</v>
      </c>
      <c r="J128" s="168"/>
      <c r="K128" s="195" t="s">
        <v>23</v>
      </c>
      <c r="L128" s="196">
        <v>0</v>
      </c>
      <c r="M128" s="196">
        <v>0</v>
      </c>
      <c r="N128" s="196">
        <v>0</v>
      </c>
      <c r="O128" s="196">
        <v>0</v>
      </c>
      <c r="P128" s="196">
        <v>0</v>
      </c>
      <c r="Q128" s="196">
        <v>0</v>
      </c>
      <c r="R128" s="197">
        <v>0</v>
      </c>
      <c r="S128" s="198">
        <f t="shared" si="56"/>
        <v>0</v>
      </c>
      <c r="U128" s="236" t="s">
        <v>66</v>
      </c>
      <c r="V128" s="237">
        <v>0</v>
      </c>
      <c r="W128" s="237">
        <v>0</v>
      </c>
      <c r="X128" s="237">
        <v>0</v>
      </c>
      <c r="Y128" s="237">
        <v>0</v>
      </c>
      <c r="Z128" s="237">
        <v>0</v>
      </c>
      <c r="AA128" s="237">
        <v>0</v>
      </c>
      <c r="AB128" s="237">
        <v>0</v>
      </c>
      <c r="AC128" s="237">
        <v>0</v>
      </c>
      <c r="AD128" s="237">
        <v>0</v>
      </c>
      <c r="AE128" s="237">
        <v>0</v>
      </c>
      <c r="AF128" s="237">
        <v>0</v>
      </c>
      <c r="AG128" s="237">
        <v>0</v>
      </c>
      <c r="AH128" s="125">
        <v>0</v>
      </c>
      <c r="AI128" s="238">
        <f t="shared" si="57"/>
        <v>0</v>
      </c>
      <c r="AJ128" s="160" t="str">
        <f t="shared" si="58"/>
        <v/>
      </c>
      <c r="BA128" s="160"/>
      <c r="BR128" s="160"/>
      <c r="CG128" s="160"/>
    </row>
    <row r="129" spans="1:85">
      <c r="A129" s="199" t="s">
        <v>19</v>
      </c>
      <c r="B129" s="200">
        <v>0</v>
      </c>
      <c r="C129" s="200">
        <v>0</v>
      </c>
      <c r="D129" s="200">
        <v>0</v>
      </c>
      <c r="E129" s="200">
        <v>0</v>
      </c>
      <c r="F129" s="362"/>
      <c r="G129" s="200">
        <v>0</v>
      </c>
      <c r="H129" s="201">
        <v>0</v>
      </c>
      <c r="I129" s="202">
        <f t="shared" si="55"/>
        <v>0</v>
      </c>
      <c r="J129" s="168"/>
      <c r="K129" s="203" t="s">
        <v>19</v>
      </c>
      <c r="L129" s="200">
        <v>0</v>
      </c>
      <c r="M129" s="200">
        <v>0</v>
      </c>
      <c r="N129" s="200">
        <v>0</v>
      </c>
      <c r="O129" s="200">
        <v>0</v>
      </c>
      <c r="P129" s="200">
        <v>0</v>
      </c>
      <c r="Q129" s="200">
        <v>0</v>
      </c>
      <c r="R129" s="204">
        <v>0</v>
      </c>
      <c r="S129" s="205">
        <f t="shared" si="56"/>
        <v>0</v>
      </c>
      <c r="U129" s="239" t="s">
        <v>19</v>
      </c>
      <c r="V129" s="240">
        <v>0</v>
      </c>
      <c r="W129" s="240">
        <v>0</v>
      </c>
      <c r="X129" s="240">
        <v>0</v>
      </c>
      <c r="Y129" s="240">
        <v>0</v>
      </c>
      <c r="Z129" s="240">
        <v>0</v>
      </c>
      <c r="AA129" s="240">
        <v>0</v>
      </c>
      <c r="AB129" s="240">
        <v>0</v>
      </c>
      <c r="AC129" s="240">
        <v>0</v>
      </c>
      <c r="AD129" s="241">
        <v>0</v>
      </c>
      <c r="AE129" s="241">
        <v>0</v>
      </c>
      <c r="AF129" s="241">
        <v>0</v>
      </c>
      <c r="AG129" s="241">
        <v>0</v>
      </c>
      <c r="AH129" s="241">
        <v>0</v>
      </c>
      <c r="AI129" s="242">
        <f t="shared" si="57"/>
        <v>0</v>
      </c>
      <c r="AJ129" s="160" t="str">
        <f t="shared" si="58"/>
        <v/>
      </c>
      <c r="BA129" s="160"/>
      <c r="BR129" s="160"/>
      <c r="CG129" s="160"/>
    </row>
    <row r="130" spans="1:85">
      <c r="A130" s="191" t="s">
        <v>20</v>
      </c>
      <c r="B130" s="192">
        <v>0</v>
      </c>
      <c r="C130" s="192">
        <v>0</v>
      </c>
      <c r="D130" s="192">
        <v>0</v>
      </c>
      <c r="E130" s="192">
        <v>0</v>
      </c>
      <c r="F130" s="362"/>
      <c r="G130" s="192">
        <v>0</v>
      </c>
      <c r="H130" s="193">
        <v>0</v>
      </c>
      <c r="I130" s="194">
        <f t="shared" si="55"/>
        <v>0</v>
      </c>
      <c r="J130" s="168"/>
      <c r="K130" s="195" t="s">
        <v>20</v>
      </c>
      <c r="L130" s="196">
        <v>0</v>
      </c>
      <c r="M130" s="196">
        <v>0</v>
      </c>
      <c r="N130" s="196">
        <v>0</v>
      </c>
      <c r="O130" s="196">
        <v>0</v>
      </c>
      <c r="P130" s="196">
        <v>0</v>
      </c>
      <c r="Q130" s="196">
        <v>0</v>
      </c>
      <c r="R130" s="197">
        <v>0</v>
      </c>
      <c r="S130" s="198">
        <f t="shared" si="56"/>
        <v>0</v>
      </c>
      <c r="U130" s="236" t="s">
        <v>20</v>
      </c>
      <c r="V130" s="237">
        <v>0</v>
      </c>
      <c r="W130" s="237">
        <v>0</v>
      </c>
      <c r="X130" s="237">
        <v>0</v>
      </c>
      <c r="Y130" s="237">
        <v>0</v>
      </c>
      <c r="Z130" s="237">
        <v>0</v>
      </c>
      <c r="AA130" s="237">
        <v>0</v>
      </c>
      <c r="AB130" s="237">
        <v>0</v>
      </c>
      <c r="AC130" s="237">
        <v>0</v>
      </c>
      <c r="AD130" s="237">
        <v>0</v>
      </c>
      <c r="AE130" s="237">
        <v>0</v>
      </c>
      <c r="AF130" s="237">
        <v>0</v>
      </c>
      <c r="AG130" s="237">
        <v>0</v>
      </c>
      <c r="AH130" s="125">
        <v>0</v>
      </c>
      <c r="AI130" s="238">
        <f t="shared" si="57"/>
        <v>0</v>
      </c>
      <c r="AJ130" s="160" t="str">
        <f t="shared" si="58"/>
        <v/>
      </c>
      <c r="BA130" s="160"/>
      <c r="BR130" s="160"/>
      <c r="CG130" s="160"/>
    </row>
    <row r="131" spans="1:85" ht="15" thickBot="1">
      <c r="A131" s="206" t="s">
        <v>11</v>
      </c>
      <c r="B131" s="207">
        <v>0</v>
      </c>
      <c r="C131" s="207">
        <v>0</v>
      </c>
      <c r="D131" s="207">
        <v>0</v>
      </c>
      <c r="E131" s="207">
        <v>0</v>
      </c>
      <c r="F131" s="363"/>
      <c r="G131" s="207">
        <v>0</v>
      </c>
      <c r="H131" s="208">
        <v>0</v>
      </c>
      <c r="I131" s="209">
        <f t="shared" si="55"/>
        <v>0</v>
      </c>
      <c r="J131" s="168"/>
      <c r="K131" s="210" t="s">
        <v>11</v>
      </c>
      <c r="L131" s="207">
        <v>0</v>
      </c>
      <c r="M131" s="207">
        <v>0</v>
      </c>
      <c r="N131" s="207">
        <v>0</v>
      </c>
      <c r="O131" s="207">
        <v>0</v>
      </c>
      <c r="P131" s="207">
        <v>0</v>
      </c>
      <c r="Q131" s="207">
        <v>0</v>
      </c>
      <c r="R131" s="211">
        <v>0</v>
      </c>
      <c r="S131" s="212">
        <f t="shared" si="56"/>
        <v>0</v>
      </c>
      <c r="U131" s="239" t="s">
        <v>11</v>
      </c>
      <c r="V131" s="240">
        <v>0</v>
      </c>
      <c r="W131" s="240">
        <v>0</v>
      </c>
      <c r="X131" s="240">
        <v>0</v>
      </c>
      <c r="Y131" s="240">
        <v>0</v>
      </c>
      <c r="Z131" s="240">
        <v>0</v>
      </c>
      <c r="AA131" s="240">
        <v>0</v>
      </c>
      <c r="AB131" s="240">
        <v>0</v>
      </c>
      <c r="AC131" s="240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2">
        <f t="shared" si="57"/>
        <v>0</v>
      </c>
      <c r="AJ131" s="160" t="str">
        <f t="shared" si="58"/>
        <v/>
      </c>
      <c r="BA131" s="160"/>
      <c r="BR131" s="160"/>
      <c r="CG131" s="160"/>
    </row>
    <row r="132" spans="1:85" ht="15">
      <c r="A132" s="213" t="s">
        <v>26</v>
      </c>
      <c r="B132" s="214">
        <f>SUM(B111:B127)</f>
        <v>7.5774040360261825</v>
      </c>
      <c r="C132" s="214">
        <f t="shared" ref="C132:I132" si="59">SUM(C111:C127)</f>
        <v>0.13748159582218328</v>
      </c>
      <c r="D132" s="214">
        <f t="shared" si="59"/>
        <v>10.243010137681365</v>
      </c>
      <c r="E132" s="214">
        <f t="shared" si="59"/>
        <v>7.0569989040453427</v>
      </c>
      <c r="F132" s="214">
        <f t="shared" si="59"/>
        <v>0</v>
      </c>
      <c r="G132" s="214">
        <f t="shared" si="59"/>
        <v>0.45061962066116606</v>
      </c>
      <c r="H132" s="216">
        <f t="shared" si="59"/>
        <v>5.1746177292897886E-3</v>
      </c>
      <c r="I132" s="173">
        <f t="shared" si="59"/>
        <v>25.470688911965524</v>
      </c>
      <c r="J132" s="168"/>
      <c r="K132" s="215" t="s">
        <v>26</v>
      </c>
      <c r="L132" s="214">
        <f>SUM(L111:L127)</f>
        <v>7.5774040360261825</v>
      </c>
      <c r="M132" s="214">
        <f t="shared" ref="M132:S132" si="60">SUM(M111:M127)</f>
        <v>0.13748159582218328</v>
      </c>
      <c r="N132" s="214">
        <f t="shared" si="60"/>
        <v>10.243010137681365</v>
      </c>
      <c r="O132" s="214">
        <f t="shared" si="60"/>
        <v>7.0569989040453427</v>
      </c>
      <c r="P132" s="214">
        <f t="shared" si="60"/>
        <v>1.0753083309023224</v>
      </c>
      <c r="Q132" s="214">
        <f t="shared" si="60"/>
        <v>0.45061962066116606</v>
      </c>
      <c r="R132" s="216">
        <f t="shared" si="60"/>
        <v>5.1746177292897886E-3</v>
      </c>
      <c r="S132" s="217">
        <f t="shared" si="60"/>
        <v>26.545997242867848</v>
      </c>
      <c r="T132" s="160" t="str">
        <f>IF(ABS(S132-AI132)&gt;0.01,S132-AI132,"")</f>
        <v/>
      </c>
      <c r="U132" s="243" t="s">
        <v>63</v>
      </c>
      <c r="V132" s="244">
        <f>SUM(V111:V127)</f>
        <v>7.4132824024543229</v>
      </c>
      <c r="W132" s="244">
        <f t="shared" ref="W132:AH132" si="61">SUM(W111:W127)</f>
        <v>0.16160979922671528</v>
      </c>
      <c r="X132" s="244">
        <f t="shared" si="61"/>
        <v>0.45061962066116606</v>
      </c>
      <c r="Y132" s="244">
        <f t="shared" si="61"/>
        <v>0.13748159582218328</v>
      </c>
      <c r="Z132" s="244">
        <f t="shared" si="61"/>
        <v>10.243010137681365</v>
      </c>
      <c r="AA132" s="244">
        <f t="shared" si="61"/>
        <v>7.0235271851899608</v>
      </c>
      <c r="AB132" s="244">
        <f t="shared" si="61"/>
        <v>1.0753083309023224</v>
      </c>
      <c r="AC132" s="244">
        <f t="shared" si="61"/>
        <v>4.1158170929815982E-2</v>
      </c>
      <c r="AD132" s="245">
        <f t="shared" si="61"/>
        <v>2.5118343451445541E-3</v>
      </c>
      <c r="AE132" s="245">
        <f t="shared" si="61"/>
        <v>0</v>
      </c>
      <c r="AF132" s="245">
        <f t="shared" si="61"/>
        <v>5.1746177292897886E-3</v>
      </c>
      <c r="AG132" s="245">
        <f t="shared" si="61"/>
        <v>0</v>
      </c>
      <c r="AH132" s="245">
        <f t="shared" si="61"/>
        <v>3.3471718855381645E-2</v>
      </c>
      <c r="AI132" s="246">
        <f>SUM(V132:AC132)</f>
        <v>26.545997242867852</v>
      </c>
      <c r="AJ132" s="160" t="str">
        <f t="shared" si="58"/>
        <v/>
      </c>
      <c r="BA132" s="160"/>
      <c r="BR132" s="160"/>
      <c r="CG132" s="160"/>
    </row>
    <row r="133" spans="1:85" s="23" customFormat="1" ht="15" thickBot="1">
      <c r="A133" s="30" t="s">
        <v>88</v>
      </c>
      <c r="B133" s="47">
        <f>IF($I132=0,"-",B132/$I132)</f>
        <v>0.2974950564633726</v>
      </c>
      <c r="C133" s="47">
        <f t="shared" ref="C133:H133" si="62">IF($I132=0,"-",C132/$I132)</f>
        <v>5.3976394708977696E-3</v>
      </c>
      <c r="D133" s="47">
        <f t="shared" si="62"/>
        <v>0.40214892392916163</v>
      </c>
      <c r="E133" s="47">
        <f t="shared" si="62"/>
        <v>0.2770635269598119</v>
      </c>
      <c r="F133" s="47">
        <f t="shared" si="62"/>
        <v>0</v>
      </c>
      <c r="G133" s="47">
        <f t="shared" si="62"/>
        <v>1.7691693468466638E-2</v>
      </c>
      <c r="H133" s="70">
        <f t="shared" si="62"/>
        <v>2.0315970828958913E-4</v>
      </c>
      <c r="I133" s="48">
        <f>SUM(B133:H133)</f>
        <v>1</v>
      </c>
      <c r="J133" s="160"/>
      <c r="K133" s="81" t="s">
        <v>88</v>
      </c>
      <c r="L133" s="98">
        <f t="shared" ref="L133:R133" si="63">IF($S132=0,"-",L132/$S132)</f>
        <v>0.28544431639546014</v>
      </c>
      <c r="M133" s="98">
        <f t="shared" si="63"/>
        <v>5.1789953326813014E-3</v>
      </c>
      <c r="N133" s="98">
        <f t="shared" si="63"/>
        <v>0.38585893172400482</v>
      </c>
      <c r="O133" s="98">
        <f t="shared" si="63"/>
        <v>0.26584041426212973</v>
      </c>
      <c r="P133" s="98">
        <f t="shared" si="63"/>
        <v>4.0507362411906639E-2</v>
      </c>
      <c r="Q133" s="98">
        <f t="shared" si="63"/>
        <v>1.6975049629459095E-2</v>
      </c>
      <c r="R133" s="99">
        <f t="shared" si="63"/>
        <v>1.949302443584055E-4</v>
      </c>
      <c r="S133" s="100">
        <f>SUM(L133:R133)</f>
        <v>1.0000000000000002</v>
      </c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23">
        <f t="shared" si="58"/>
        <v>1.0000000000000002</v>
      </c>
    </row>
    <row r="134" spans="1:85" ht="15" thickBot="1">
      <c r="A134" s="252"/>
      <c r="B134" s="247"/>
      <c r="C134" s="247"/>
      <c r="D134" s="247"/>
      <c r="E134" s="247"/>
      <c r="F134" s="247"/>
      <c r="G134" s="247"/>
      <c r="H134" s="247"/>
      <c r="I134" s="247"/>
      <c r="K134" s="252"/>
      <c r="L134" s="247"/>
      <c r="M134" s="247"/>
      <c r="N134" s="247"/>
      <c r="O134" s="247"/>
      <c r="P134" s="247"/>
      <c r="Q134" s="247"/>
      <c r="R134" s="247"/>
      <c r="S134" s="247"/>
      <c r="AI134" s="168"/>
      <c r="BA134" s="160"/>
      <c r="BR134" s="160"/>
      <c r="CG134" s="160"/>
    </row>
    <row r="135" spans="1:85" ht="28.5">
      <c r="A135" s="312" t="s">
        <v>33</v>
      </c>
      <c r="B135" s="164" t="s">
        <v>0</v>
      </c>
      <c r="C135" s="164" t="s">
        <v>1</v>
      </c>
      <c r="D135" s="164" t="s">
        <v>2</v>
      </c>
      <c r="E135" s="164" t="s">
        <v>3</v>
      </c>
      <c r="F135" s="164" t="s">
        <v>27</v>
      </c>
      <c r="G135" s="164" t="s">
        <v>4</v>
      </c>
      <c r="H135" s="164" t="s">
        <v>5</v>
      </c>
      <c r="I135" s="165" t="s">
        <v>6</v>
      </c>
      <c r="K135" s="314" t="s">
        <v>33</v>
      </c>
      <c r="L135" s="166" t="s">
        <v>0</v>
      </c>
      <c r="M135" s="166" t="s">
        <v>1</v>
      </c>
      <c r="N135" s="166" t="s">
        <v>2</v>
      </c>
      <c r="O135" s="166" t="s">
        <v>3</v>
      </c>
      <c r="P135" s="166" t="s">
        <v>27</v>
      </c>
      <c r="Q135" s="166" t="s">
        <v>4</v>
      </c>
      <c r="R135" s="166" t="s">
        <v>5</v>
      </c>
      <c r="S135" s="167" t="s">
        <v>6</v>
      </c>
      <c r="U135" s="316" t="s">
        <v>33</v>
      </c>
      <c r="V135" s="219" t="s">
        <v>74</v>
      </c>
      <c r="W135" s="219" t="s">
        <v>75</v>
      </c>
      <c r="X135" s="219" t="s">
        <v>4</v>
      </c>
      <c r="Y135" s="219" t="s">
        <v>1</v>
      </c>
      <c r="Z135" s="219" t="s">
        <v>2</v>
      </c>
      <c r="AA135" s="219" t="s">
        <v>3</v>
      </c>
      <c r="AB135" s="219" t="s">
        <v>55</v>
      </c>
      <c r="AC135" s="219" t="s">
        <v>68</v>
      </c>
      <c r="AD135" s="220" t="s">
        <v>76</v>
      </c>
      <c r="AE135" s="220" t="s">
        <v>83</v>
      </c>
      <c r="AF135" s="220" t="s">
        <v>77</v>
      </c>
      <c r="AG135" s="220" t="s">
        <v>84</v>
      </c>
      <c r="AH135" s="220" t="s">
        <v>85</v>
      </c>
      <c r="AI135" s="221" t="s">
        <v>63</v>
      </c>
      <c r="BA135" s="160"/>
      <c r="BR135" s="160"/>
      <c r="CG135" s="160"/>
    </row>
    <row r="136" spans="1:85" ht="15">
      <c r="A136" s="313" t="s">
        <v>33</v>
      </c>
      <c r="B136" s="318" t="s">
        <v>69</v>
      </c>
      <c r="C136" s="319"/>
      <c r="D136" s="319"/>
      <c r="E136" s="319"/>
      <c r="F136" s="319"/>
      <c r="G136" s="319"/>
      <c r="H136" s="319"/>
      <c r="I136" s="320"/>
      <c r="K136" s="315" t="s">
        <v>33</v>
      </c>
      <c r="L136" s="321" t="s">
        <v>69</v>
      </c>
      <c r="M136" s="322"/>
      <c r="N136" s="322"/>
      <c r="O136" s="322"/>
      <c r="P136" s="322"/>
      <c r="Q136" s="322"/>
      <c r="R136" s="322"/>
      <c r="S136" s="323"/>
      <c r="U136" s="317" t="s">
        <v>33</v>
      </c>
      <c r="V136" s="324" t="s">
        <v>69</v>
      </c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5"/>
      <c r="BA136" s="160"/>
      <c r="BR136" s="160"/>
      <c r="CG136" s="160"/>
    </row>
    <row r="137" spans="1:85" ht="15">
      <c r="A137" s="170" t="s">
        <v>7</v>
      </c>
      <c r="B137" s="171">
        <v>0</v>
      </c>
      <c r="C137" s="171">
        <v>0</v>
      </c>
      <c r="D137" s="171">
        <v>0</v>
      </c>
      <c r="E137" s="171">
        <v>0</v>
      </c>
      <c r="F137" s="361"/>
      <c r="G137" s="171">
        <v>0</v>
      </c>
      <c r="H137" s="172">
        <v>0</v>
      </c>
      <c r="I137" s="173">
        <f>SUM(B137:H137)</f>
        <v>0</v>
      </c>
      <c r="J137" s="168"/>
      <c r="K137" s="222" t="s">
        <v>7</v>
      </c>
      <c r="L137" s="171">
        <v>0</v>
      </c>
      <c r="M137" s="171">
        <v>0</v>
      </c>
      <c r="N137" s="171">
        <v>0</v>
      </c>
      <c r="O137" s="171">
        <v>0</v>
      </c>
      <c r="P137" s="171">
        <v>0</v>
      </c>
      <c r="Q137" s="171">
        <v>0</v>
      </c>
      <c r="R137" s="223">
        <v>0</v>
      </c>
      <c r="S137" s="224">
        <f>SUM(L137:R137)</f>
        <v>0</v>
      </c>
      <c r="U137" s="225" t="s">
        <v>7</v>
      </c>
      <c r="V137" s="226">
        <v>0</v>
      </c>
      <c r="W137" s="226">
        <v>0</v>
      </c>
      <c r="X137" s="226">
        <v>0</v>
      </c>
      <c r="Y137" s="226">
        <v>0</v>
      </c>
      <c r="Z137" s="226">
        <v>0</v>
      </c>
      <c r="AA137" s="226">
        <v>0</v>
      </c>
      <c r="AB137" s="226">
        <v>0</v>
      </c>
      <c r="AC137" s="227">
        <v>0</v>
      </c>
      <c r="AD137" s="228">
        <v>0</v>
      </c>
      <c r="AE137" s="228">
        <v>0</v>
      </c>
      <c r="AF137" s="228">
        <v>0</v>
      </c>
      <c r="AG137" s="228">
        <v>0</v>
      </c>
      <c r="AH137" s="228">
        <v>0</v>
      </c>
      <c r="AI137" s="229">
        <f>SUM(V137:AC137)</f>
        <v>0</v>
      </c>
      <c r="AJ137" s="160" t="str">
        <f>IF(ABS(S137-AI137)&gt;0.001,S137-AI137,"")</f>
        <v/>
      </c>
      <c r="BA137" s="160"/>
      <c r="BR137" s="160"/>
      <c r="CG137" s="160"/>
    </row>
    <row r="138" spans="1:85" ht="15">
      <c r="A138" s="178" t="s">
        <v>8</v>
      </c>
      <c r="B138" s="179">
        <v>0</v>
      </c>
      <c r="C138" s="179">
        <v>0</v>
      </c>
      <c r="D138" s="179">
        <v>0</v>
      </c>
      <c r="E138" s="179">
        <v>0</v>
      </c>
      <c r="F138" s="362"/>
      <c r="G138" s="179">
        <v>0</v>
      </c>
      <c r="H138" s="180">
        <v>0</v>
      </c>
      <c r="I138" s="181">
        <f t="shared" ref="I138:I157" si="64">SUM(B138:H138)</f>
        <v>0</v>
      </c>
      <c r="J138" s="168"/>
      <c r="K138" s="182" t="s">
        <v>8</v>
      </c>
      <c r="L138" s="183">
        <v>0</v>
      </c>
      <c r="M138" s="183">
        <v>0</v>
      </c>
      <c r="N138" s="183">
        <v>0</v>
      </c>
      <c r="O138" s="183">
        <v>0</v>
      </c>
      <c r="P138" s="183">
        <v>0</v>
      </c>
      <c r="Q138" s="183">
        <v>0</v>
      </c>
      <c r="R138" s="184">
        <v>0</v>
      </c>
      <c r="S138" s="185">
        <f t="shared" ref="S138:S157" si="65">SUM(L138:R138)</f>
        <v>0</v>
      </c>
      <c r="U138" s="230" t="s">
        <v>8</v>
      </c>
      <c r="V138" s="231">
        <v>0</v>
      </c>
      <c r="W138" s="231">
        <v>0</v>
      </c>
      <c r="X138" s="231">
        <v>0</v>
      </c>
      <c r="Y138" s="231">
        <v>0</v>
      </c>
      <c r="Z138" s="231">
        <v>0</v>
      </c>
      <c r="AA138" s="231">
        <v>0</v>
      </c>
      <c r="AB138" s="231">
        <v>0</v>
      </c>
      <c r="AC138" s="232">
        <v>0</v>
      </c>
      <c r="AD138" s="231">
        <v>0</v>
      </c>
      <c r="AE138" s="231">
        <v>0</v>
      </c>
      <c r="AF138" s="231">
        <v>0</v>
      </c>
      <c r="AG138" s="231">
        <v>0</v>
      </c>
      <c r="AH138" s="231">
        <v>0</v>
      </c>
      <c r="AI138" s="233">
        <f t="shared" ref="AI138:AI157" si="66">SUM(V138:AC138)</f>
        <v>0</v>
      </c>
      <c r="AJ138" s="160" t="str">
        <f t="shared" ref="AJ138:AJ159" si="67">IF(ABS(S138-AI138)&gt;0.001,S138-AI138,"")</f>
        <v/>
      </c>
      <c r="BA138" s="160"/>
      <c r="BR138" s="160"/>
      <c r="CG138" s="160"/>
    </row>
    <row r="139" spans="1:85" ht="15">
      <c r="A139" s="186" t="s">
        <v>10</v>
      </c>
      <c r="B139" s="175">
        <v>0</v>
      </c>
      <c r="C139" s="175">
        <v>0</v>
      </c>
      <c r="D139" s="175">
        <v>0</v>
      </c>
      <c r="E139" s="175">
        <v>0</v>
      </c>
      <c r="F139" s="362"/>
      <c r="G139" s="175">
        <v>0</v>
      </c>
      <c r="H139" s="187">
        <v>0</v>
      </c>
      <c r="I139" s="173">
        <f t="shared" si="64"/>
        <v>0</v>
      </c>
      <c r="J139" s="168"/>
      <c r="K139" s="188" t="s">
        <v>10</v>
      </c>
      <c r="L139" s="175">
        <v>0</v>
      </c>
      <c r="M139" s="175">
        <v>0</v>
      </c>
      <c r="N139" s="175">
        <v>0</v>
      </c>
      <c r="O139" s="175">
        <v>0</v>
      </c>
      <c r="P139" s="175">
        <v>0</v>
      </c>
      <c r="Q139" s="175">
        <v>0</v>
      </c>
      <c r="R139" s="176">
        <v>0</v>
      </c>
      <c r="S139" s="177">
        <f t="shared" si="65"/>
        <v>0</v>
      </c>
      <c r="U139" s="234" t="s">
        <v>10</v>
      </c>
      <c r="V139" s="226">
        <v>0</v>
      </c>
      <c r="W139" s="226">
        <v>0</v>
      </c>
      <c r="X139" s="226">
        <v>0</v>
      </c>
      <c r="Y139" s="226">
        <v>0</v>
      </c>
      <c r="Z139" s="226">
        <v>0</v>
      </c>
      <c r="AA139" s="226">
        <v>0</v>
      </c>
      <c r="AB139" s="226">
        <v>0</v>
      </c>
      <c r="AC139" s="227">
        <v>0</v>
      </c>
      <c r="AD139" s="228">
        <v>0</v>
      </c>
      <c r="AE139" s="228">
        <v>0</v>
      </c>
      <c r="AF139" s="228">
        <v>0</v>
      </c>
      <c r="AG139" s="228">
        <v>0</v>
      </c>
      <c r="AH139" s="228">
        <v>0</v>
      </c>
      <c r="AI139" s="229">
        <f t="shared" si="66"/>
        <v>0</v>
      </c>
      <c r="AJ139" s="160" t="str">
        <f t="shared" si="67"/>
        <v/>
      </c>
      <c r="BA139" s="160"/>
      <c r="BR139" s="160"/>
      <c r="CG139" s="160"/>
    </row>
    <row r="140" spans="1:85" ht="15">
      <c r="A140" s="178" t="s">
        <v>56</v>
      </c>
      <c r="B140" s="179">
        <v>0</v>
      </c>
      <c r="C140" s="179">
        <v>0</v>
      </c>
      <c r="D140" s="179">
        <v>0</v>
      </c>
      <c r="E140" s="179">
        <v>0</v>
      </c>
      <c r="F140" s="362"/>
      <c r="G140" s="179">
        <v>0</v>
      </c>
      <c r="H140" s="180">
        <v>0</v>
      </c>
      <c r="I140" s="181">
        <f t="shared" si="64"/>
        <v>0</v>
      </c>
      <c r="J140" s="168"/>
      <c r="K140" s="182" t="s">
        <v>56</v>
      </c>
      <c r="L140" s="183">
        <v>0</v>
      </c>
      <c r="M140" s="183">
        <v>0</v>
      </c>
      <c r="N140" s="183">
        <v>0</v>
      </c>
      <c r="O140" s="183">
        <v>0</v>
      </c>
      <c r="P140" s="183">
        <v>0</v>
      </c>
      <c r="Q140" s="183">
        <v>0</v>
      </c>
      <c r="R140" s="184">
        <v>0</v>
      </c>
      <c r="S140" s="185">
        <f t="shared" si="65"/>
        <v>0</v>
      </c>
      <c r="U140" s="230" t="s">
        <v>56</v>
      </c>
      <c r="V140" s="231">
        <v>0</v>
      </c>
      <c r="W140" s="231">
        <v>0</v>
      </c>
      <c r="X140" s="231">
        <v>0</v>
      </c>
      <c r="Y140" s="231">
        <v>0</v>
      </c>
      <c r="Z140" s="231">
        <v>0</v>
      </c>
      <c r="AA140" s="231">
        <v>0</v>
      </c>
      <c r="AB140" s="231">
        <v>0</v>
      </c>
      <c r="AC140" s="232">
        <v>0</v>
      </c>
      <c r="AD140" s="231">
        <v>0</v>
      </c>
      <c r="AE140" s="231">
        <v>0</v>
      </c>
      <c r="AF140" s="231">
        <v>0</v>
      </c>
      <c r="AG140" s="231">
        <v>0</v>
      </c>
      <c r="AH140" s="231">
        <v>0</v>
      </c>
      <c r="AI140" s="233">
        <f t="shared" si="66"/>
        <v>0</v>
      </c>
      <c r="AJ140" s="160" t="str">
        <f t="shared" si="67"/>
        <v/>
      </c>
      <c r="BA140" s="160"/>
      <c r="BR140" s="160"/>
      <c r="CG140" s="160"/>
    </row>
    <row r="141" spans="1:85" ht="15">
      <c r="A141" s="186" t="s">
        <v>16</v>
      </c>
      <c r="B141" s="175">
        <v>7.2502553614741059</v>
      </c>
      <c r="C141" s="175">
        <v>9.4049497259282653</v>
      </c>
      <c r="D141" s="175">
        <v>1.4693134127670737</v>
      </c>
      <c r="E141" s="175">
        <v>0</v>
      </c>
      <c r="F141" s="362"/>
      <c r="G141" s="175">
        <v>0</v>
      </c>
      <c r="H141" s="187">
        <v>0</v>
      </c>
      <c r="I141" s="173">
        <f t="shared" si="64"/>
        <v>18.124518500169447</v>
      </c>
      <c r="J141" s="168"/>
      <c r="K141" s="188" t="s">
        <v>16</v>
      </c>
      <c r="L141" s="175">
        <v>7.2502553614741059</v>
      </c>
      <c r="M141" s="175">
        <v>9.4049497259282653</v>
      </c>
      <c r="N141" s="175">
        <v>1.4693134127670737</v>
      </c>
      <c r="O141" s="175">
        <v>0</v>
      </c>
      <c r="P141" s="175">
        <v>0</v>
      </c>
      <c r="Q141" s="175">
        <v>0</v>
      </c>
      <c r="R141" s="176">
        <v>0</v>
      </c>
      <c r="S141" s="177">
        <f t="shared" si="65"/>
        <v>18.124518500169447</v>
      </c>
      <c r="U141" s="234" t="s">
        <v>16</v>
      </c>
      <c r="V141" s="226">
        <v>7.2502553614741059</v>
      </c>
      <c r="W141" s="226">
        <v>0</v>
      </c>
      <c r="X141" s="226">
        <v>0</v>
      </c>
      <c r="Y141" s="226">
        <v>9.4049497259282653</v>
      </c>
      <c r="Z141" s="226">
        <v>1.4693134127670737</v>
      </c>
      <c r="AA141" s="226">
        <v>0</v>
      </c>
      <c r="AB141" s="226">
        <v>0</v>
      </c>
      <c r="AC141" s="227">
        <v>0</v>
      </c>
      <c r="AD141" s="228">
        <v>0</v>
      </c>
      <c r="AE141" s="228">
        <v>0</v>
      </c>
      <c r="AF141" s="228">
        <v>0</v>
      </c>
      <c r="AG141" s="228">
        <v>0</v>
      </c>
      <c r="AH141" s="228">
        <v>0</v>
      </c>
      <c r="AI141" s="229">
        <f t="shared" si="66"/>
        <v>18.124518500169447</v>
      </c>
      <c r="AJ141" s="160" t="str">
        <f t="shared" si="67"/>
        <v/>
      </c>
      <c r="BA141" s="160"/>
      <c r="BR141" s="160"/>
      <c r="CG141" s="160"/>
    </row>
    <row r="142" spans="1:85" ht="15">
      <c r="A142" s="178" t="s">
        <v>15</v>
      </c>
      <c r="B142" s="179">
        <v>7.811216996069523E-4</v>
      </c>
      <c r="C142" s="179">
        <v>1.0132622850323124E-3</v>
      </c>
      <c r="D142" s="179">
        <v>1.5829960918818694E-4</v>
      </c>
      <c r="E142" s="179">
        <v>0</v>
      </c>
      <c r="F142" s="362"/>
      <c r="G142" s="179">
        <v>0</v>
      </c>
      <c r="H142" s="180">
        <v>0</v>
      </c>
      <c r="I142" s="181">
        <f t="shared" si="64"/>
        <v>1.9526835938274516E-3</v>
      </c>
      <c r="J142" s="168"/>
      <c r="K142" s="182" t="s">
        <v>15</v>
      </c>
      <c r="L142" s="183">
        <v>7.811216996069523E-4</v>
      </c>
      <c r="M142" s="183">
        <v>1.0132622850323124E-3</v>
      </c>
      <c r="N142" s="183">
        <v>1.5829960918818694E-4</v>
      </c>
      <c r="O142" s="183">
        <v>0</v>
      </c>
      <c r="P142" s="183">
        <v>0</v>
      </c>
      <c r="Q142" s="183">
        <v>0</v>
      </c>
      <c r="R142" s="184">
        <v>0</v>
      </c>
      <c r="S142" s="185">
        <f t="shared" si="65"/>
        <v>1.9526835938274516E-3</v>
      </c>
      <c r="U142" s="230" t="s">
        <v>57</v>
      </c>
      <c r="V142" s="231">
        <v>7.811216996069523E-4</v>
      </c>
      <c r="W142" s="231">
        <v>0</v>
      </c>
      <c r="X142" s="231">
        <v>0</v>
      </c>
      <c r="Y142" s="231">
        <v>1.0132622850323124E-3</v>
      </c>
      <c r="Z142" s="231">
        <v>1.5829960918818694E-4</v>
      </c>
      <c r="AA142" s="231">
        <v>0</v>
      </c>
      <c r="AB142" s="231">
        <v>0</v>
      </c>
      <c r="AC142" s="232">
        <v>0</v>
      </c>
      <c r="AD142" s="231">
        <v>0</v>
      </c>
      <c r="AE142" s="231">
        <v>0</v>
      </c>
      <c r="AF142" s="231">
        <v>0</v>
      </c>
      <c r="AG142" s="231">
        <v>0</v>
      </c>
      <c r="AH142" s="231">
        <v>0</v>
      </c>
      <c r="AI142" s="233">
        <f t="shared" si="66"/>
        <v>1.9526835938274516E-3</v>
      </c>
      <c r="AJ142" s="160" t="str">
        <f t="shared" si="67"/>
        <v/>
      </c>
      <c r="BA142" s="160"/>
      <c r="BR142" s="160"/>
      <c r="CG142" s="160"/>
    </row>
    <row r="143" spans="1:85" ht="15">
      <c r="A143" s="186" t="s">
        <v>58</v>
      </c>
      <c r="B143" s="175">
        <v>0</v>
      </c>
      <c r="C143" s="175">
        <v>0</v>
      </c>
      <c r="D143" s="175">
        <v>0</v>
      </c>
      <c r="E143" s="175">
        <v>2.941741539108059E-2</v>
      </c>
      <c r="F143" s="362"/>
      <c r="G143" s="175">
        <v>0</v>
      </c>
      <c r="H143" s="187">
        <v>0</v>
      </c>
      <c r="I143" s="173">
        <f t="shared" si="64"/>
        <v>2.941741539108059E-2</v>
      </c>
      <c r="J143" s="168"/>
      <c r="K143" s="188" t="s">
        <v>58</v>
      </c>
      <c r="L143" s="175">
        <v>0</v>
      </c>
      <c r="M143" s="175">
        <v>0</v>
      </c>
      <c r="N143" s="175">
        <v>0</v>
      </c>
      <c r="O143" s="175">
        <v>2.941741539108059E-2</v>
      </c>
      <c r="P143" s="175">
        <v>4.7231933128660133</v>
      </c>
      <c r="Q143" s="175">
        <v>0</v>
      </c>
      <c r="R143" s="176">
        <v>0</v>
      </c>
      <c r="S143" s="177">
        <f t="shared" si="65"/>
        <v>4.7526107282570935</v>
      </c>
      <c r="U143" s="234" t="s">
        <v>58</v>
      </c>
      <c r="V143" s="226">
        <v>0</v>
      </c>
      <c r="W143" s="226">
        <v>0</v>
      </c>
      <c r="X143" s="226">
        <v>0</v>
      </c>
      <c r="Y143" s="226">
        <v>0</v>
      </c>
      <c r="Z143" s="226">
        <v>0</v>
      </c>
      <c r="AA143" s="226">
        <v>2.941741539108059E-2</v>
      </c>
      <c r="AB143" s="226">
        <v>4.7231933128660133</v>
      </c>
      <c r="AC143" s="227">
        <v>0</v>
      </c>
      <c r="AD143" s="226">
        <v>0</v>
      </c>
      <c r="AE143" s="226">
        <v>0</v>
      </c>
      <c r="AF143" s="226">
        <v>0</v>
      </c>
      <c r="AG143" s="226">
        <v>0</v>
      </c>
      <c r="AH143" s="226">
        <v>0</v>
      </c>
      <c r="AI143" s="229">
        <f t="shared" si="66"/>
        <v>4.7526107282570935</v>
      </c>
      <c r="AJ143" s="160" t="str">
        <f t="shared" si="67"/>
        <v/>
      </c>
      <c r="BA143" s="160"/>
      <c r="BR143" s="160"/>
      <c r="CG143" s="160"/>
    </row>
    <row r="144" spans="1:85" ht="15">
      <c r="A144" s="178" t="s">
        <v>12</v>
      </c>
      <c r="B144" s="179">
        <v>0</v>
      </c>
      <c r="C144" s="179">
        <v>0</v>
      </c>
      <c r="D144" s="179">
        <v>0</v>
      </c>
      <c r="E144" s="179">
        <v>0</v>
      </c>
      <c r="F144" s="362"/>
      <c r="G144" s="179">
        <v>0</v>
      </c>
      <c r="H144" s="180">
        <v>0</v>
      </c>
      <c r="I144" s="181">
        <f t="shared" si="64"/>
        <v>0</v>
      </c>
      <c r="J144" s="168"/>
      <c r="K144" s="182" t="s">
        <v>12</v>
      </c>
      <c r="L144" s="183">
        <v>0</v>
      </c>
      <c r="M144" s="183">
        <v>0</v>
      </c>
      <c r="N144" s="183">
        <v>0</v>
      </c>
      <c r="O144" s="183">
        <v>0</v>
      </c>
      <c r="P144" s="183">
        <v>1.1556637144413523E-3</v>
      </c>
      <c r="Q144" s="183">
        <v>0</v>
      </c>
      <c r="R144" s="184">
        <v>0</v>
      </c>
      <c r="S144" s="185">
        <f t="shared" si="65"/>
        <v>1.1556637144413523E-3</v>
      </c>
      <c r="U144" s="230" t="s">
        <v>12</v>
      </c>
      <c r="V144" s="231">
        <v>0</v>
      </c>
      <c r="W144" s="231">
        <v>0</v>
      </c>
      <c r="X144" s="231">
        <v>0</v>
      </c>
      <c r="Y144" s="231">
        <v>0</v>
      </c>
      <c r="Z144" s="231">
        <v>0</v>
      </c>
      <c r="AA144" s="231">
        <v>0</v>
      </c>
      <c r="AB144" s="231">
        <v>1.1556637144413523E-3</v>
      </c>
      <c r="AC144" s="232">
        <v>0</v>
      </c>
      <c r="AD144" s="231">
        <v>0</v>
      </c>
      <c r="AE144" s="231">
        <v>0</v>
      </c>
      <c r="AF144" s="231">
        <v>0</v>
      </c>
      <c r="AG144" s="231">
        <v>0</v>
      </c>
      <c r="AH144" s="231">
        <v>0</v>
      </c>
      <c r="AI144" s="233">
        <f t="shared" si="66"/>
        <v>1.1556637144413523E-3</v>
      </c>
      <c r="AJ144" s="160" t="str">
        <f t="shared" si="67"/>
        <v/>
      </c>
      <c r="BA144" s="160"/>
      <c r="BR144" s="160"/>
      <c r="CG144" s="160"/>
    </row>
    <row r="145" spans="1:85" ht="15">
      <c r="A145" s="186" t="s">
        <v>59</v>
      </c>
      <c r="B145" s="175">
        <v>0</v>
      </c>
      <c r="C145" s="175">
        <v>0</v>
      </c>
      <c r="D145" s="175">
        <v>0</v>
      </c>
      <c r="E145" s="175">
        <v>0</v>
      </c>
      <c r="F145" s="362"/>
      <c r="G145" s="175">
        <v>0</v>
      </c>
      <c r="H145" s="187">
        <v>0</v>
      </c>
      <c r="I145" s="173">
        <f t="shared" si="64"/>
        <v>0</v>
      </c>
      <c r="J145" s="168"/>
      <c r="K145" s="188" t="s">
        <v>59</v>
      </c>
      <c r="L145" s="175">
        <v>0</v>
      </c>
      <c r="M145" s="175">
        <v>0</v>
      </c>
      <c r="N145" s="175">
        <v>0</v>
      </c>
      <c r="O145" s="175">
        <v>0</v>
      </c>
      <c r="P145" s="175">
        <v>0</v>
      </c>
      <c r="Q145" s="175">
        <v>0</v>
      </c>
      <c r="R145" s="176">
        <v>0</v>
      </c>
      <c r="S145" s="177">
        <f t="shared" si="65"/>
        <v>0</v>
      </c>
      <c r="U145" s="234" t="s">
        <v>59</v>
      </c>
      <c r="V145" s="226">
        <v>0</v>
      </c>
      <c r="W145" s="226">
        <v>0</v>
      </c>
      <c r="X145" s="226">
        <v>0</v>
      </c>
      <c r="Y145" s="226">
        <v>0</v>
      </c>
      <c r="Z145" s="226">
        <v>0</v>
      </c>
      <c r="AA145" s="226">
        <v>0</v>
      </c>
      <c r="AB145" s="226">
        <v>0</v>
      </c>
      <c r="AC145" s="227">
        <v>0</v>
      </c>
      <c r="AD145" s="226">
        <v>0</v>
      </c>
      <c r="AE145" s="226">
        <v>0</v>
      </c>
      <c r="AF145" s="226">
        <v>0</v>
      </c>
      <c r="AG145" s="226">
        <v>0</v>
      </c>
      <c r="AH145" s="226">
        <v>0</v>
      </c>
      <c r="AI145" s="229">
        <f t="shared" si="66"/>
        <v>0</v>
      </c>
      <c r="AJ145" s="160" t="str">
        <f t="shared" si="67"/>
        <v/>
      </c>
      <c r="BA145" s="160"/>
      <c r="BR145" s="160"/>
      <c r="CG145" s="160"/>
    </row>
    <row r="146" spans="1:85" ht="15">
      <c r="A146" s="178" t="s">
        <v>17</v>
      </c>
      <c r="B146" s="179">
        <v>0.97912288352704424</v>
      </c>
      <c r="C146" s="179">
        <v>9.7912288352704172E-2</v>
      </c>
      <c r="D146" s="179">
        <v>1.2728597485851567</v>
      </c>
      <c r="E146" s="179">
        <v>3.9164915341079638E-2</v>
      </c>
      <c r="F146" s="362"/>
      <c r="G146" s="179">
        <v>0</v>
      </c>
      <c r="H146" s="180">
        <v>0</v>
      </c>
      <c r="I146" s="181">
        <f t="shared" si="64"/>
        <v>2.3890598358059849</v>
      </c>
      <c r="J146" s="168"/>
      <c r="K146" s="182" t="s">
        <v>17</v>
      </c>
      <c r="L146" s="183">
        <v>0.97912288352704424</v>
      </c>
      <c r="M146" s="183">
        <v>9.7912288352704172E-2</v>
      </c>
      <c r="N146" s="183">
        <v>1.2728597485851567</v>
      </c>
      <c r="O146" s="183">
        <v>3.9164915341079638E-2</v>
      </c>
      <c r="P146" s="183">
        <v>4.0721311475409784E-2</v>
      </c>
      <c r="Q146" s="183">
        <v>0</v>
      </c>
      <c r="R146" s="184">
        <v>0</v>
      </c>
      <c r="S146" s="185">
        <f t="shared" si="65"/>
        <v>2.4297811472813948</v>
      </c>
      <c r="U146" s="230" t="s">
        <v>17</v>
      </c>
      <c r="V146" s="231">
        <v>0.97912288352704424</v>
      </c>
      <c r="W146" s="231">
        <v>0</v>
      </c>
      <c r="X146" s="231">
        <v>0</v>
      </c>
      <c r="Y146" s="231">
        <v>9.7912288352704172E-2</v>
      </c>
      <c r="Z146" s="231">
        <v>1.2728597485851567</v>
      </c>
      <c r="AA146" s="231">
        <v>0</v>
      </c>
      <c r="AB146" s="231">
        <v>4.0721311475409784E-2</v>
      </c>
      <c r="AC146" s="232">
        <v>3.9164915341079638E-2</v>
      </c>
      <c r="AD146" s="231">
        <v>0</v>
      </c>
      <c r="AE146" s="231">
        <v>0</v>
      </c>
      <c r="AF146" s="231">
        <v>0</v>
      </c>
      <c r="AG146" s="231">
        <v>0</v>
      </c>
      <c r="AH146" s="231">
        <v>3.9164915341079638E-2</v>
      </c>
      <c r="AI146" s="233">
        <f t="shared" si="66"/>
        <v>2.4297811472813948</v>
      </c>
      <c r="AJ146" s="160" t="str">
        <f t="shared" si="67"/>
        <v/>
      </c>
      <c r="BA146" s="160"/>
      <c r="BR146" s="160"/>
      <c r="CG146" s="160"/>
    </row>
    <row r="147" spans="1:85" ht="15">
      <c r="A147" s="186" t="s">
        <v>139</v>
      </c>
      <c r="B147" s="175">
        <v>79.675456985538574</v>
      </c>
      <c r="C147" s="175">
        <v>506.44253386770515</v>
      </c>
      <c r="D147" s="175">
        <v>43.612503209663082</v>
      </c>
      <c r="E147" s="175">
        <v>0</v>
      </c>
      <c r="F147" s="362"/>
      <c r="G147" s="175">
        <v>0</v>
      </c>
      <c r="H147" s="187">
        <v>0</v>
      </c>
      <c r="I147" s="173">
        <f t="shared" si="64"/>
        <v>629.73049406290681</v>
      </c>
      <c r="J147" s="168"/>
      <c r="K147" s="188" t="s">
        <v>139</v>
      </c>
      <c r="L147" s="175">
        <v>79.675456985538574</v>
      </c>
      <c r="M147" s="175">
        <v>506.44253386770515</v>
      </c>
      <c r="N147" s="175">
        <v>43.612503209663082</v>
      </c>
      <c r="O147" s="175">
        <v>0</v>
      </c>
      <c r="P147" s="175">
        <v>0</v>
      </c>
      <c r="Q147" s="175">
        <v>0</v>
      </c>
      <c r="R147" s="176">
        <v>0</v>
      </c>
      <c r="S147" s="177">
        <f t="shared" si="65"/>
        <v>629.73049406290681</v>
      </c>
      <c r="U147" s="234" t="s">
        <v>139</v>
      </c>
      <c r="V147" s="226">
        <v>75.03920531055067</v>
      </c>
      <c r="W147" s="226">
        <v>0.38664292406690237</v>
      </c>
      <c r="X147" s="226">
        <v>0</v>
      </c>
      <c r="Y147" s="226">
        <v>506.44253386770515</v>
      </c>
      <c r="Z147" s="226">
        <v>43.587566630195575</v>
      </c>
      <c r="AA147" s="226">
        <v>0</v>
      </c>
      <c r="AB147" s="226">
        <v>0</v>
      </c>
      <c r="AC147" s="227">
        <v>4.2745453303885066</v>
      </c>
      <c r="AD147" s="226">
        <v>4.2496087509209985</v>
      </c>
      <c r="AE147" s="226">
        <v>0</v>
      </c>
      <c r="AF147" s="226">
        <v>0</v>
      </c>
      <c r="AG147" s="226">
        <v>2.4936579467507058E-2</v>
      </c>
      <c r="AH147" s="226">
        <v>0</v>
      </c>
      <c r="AI147" s="229">
        <f t="shared" si="66"/>
        <v>629.73049406290681</v>
      </c>
      <c r="AJ147" s="160" t="str">
        <f t="shared" si="67"/>
        <v/>
      </c>
      <c r="BA147" s="160"/>
      <c r="BR147" s="160"/>
      <c r="CG147" s="160"/>
    </row>
    <row r="148" spans="1:85" ht="15">
      <c r="A148" s="178" t="s">
        <v>25</v>
      </c>
      <c r="B148" s="179">
        <v>9.5576213853155689</v>
      </c>
      <c r="C148" s="179">
        <v>1.3370766806926233</v>
      </c>
      <c r="D148" s="179">
        <v>73.610948308856166</v>
      </c>
      <c r="E148" s="179">
        <v>278.0806708413445</v>
      </c>
      <c r="F148" s="362"/>
      <c r="G148" s="179">
        <v>21.4807475442753</v>
      </c>
      <c r="H148" s="180">
        <v>0</v>
      </c>
      <c r="I148" s="181">
        <f t="shared" si="64"/>
        <v>384.06706476048413</v>
      </c>
      <c r="J148" s="168"/>
      <c r="K148" s="182" t="s">
        <v>25</v>
      </c>
      <c r="L148" s="183">
        <v>9.5576213853155689</v>
      </c>
      <c r="M148" s="183">
        <v>1.3370766806926233</v>
      </c>
      <c r="N148" s="183">
        <v>73.610948308856166</v>
      </c>
      <c r="O148" s="183">
        <v>278.0806708413445</v>
      </c>
      <c r="P148" s="183">
        <v>1.1778323615893472E-3</v>
      </c>
      <c r="Q148" s="183">
        <v>21.4807475442753</v>
      </c>
      <c r="R148" s="184">
        <v>0</v>
      </c>
      <c r="S148" s="185">
        <f t="shared" si="65"/>
        <v>384.06824259284571</v>
      </c>
      <c r="U148" s="230" t="s">
        <v>25</v>
      </c>
      <c r="V148" s="231">
        <v>0.25709646066267777</v>
      </c>
      <c r="W148" s="231">
        <v>9.3005249246528905</v>
      </c>
      <c r="X148" s="231">
        <v>21.4807475442753</v>
      </c>
      <c r="Y148" s="231">
        <v>1.3370766806926233</v>
      </c>
      <c r="Z148" s="231">
        <v>73.610948308856166</v>
      </c>
      <c r="AA148" s="231">
        <v>277.73906363892075</v>
      </c>
      <c r="AB148" s="231">
        <v>1.1778323615893472E-3</v>
      </c>
      <c r="AC148" s="232">
        <v>0.34160720242371861</v>
      </c>
      <c r="AD148" s="231">
        <v>0</v>
      </c>
      <c r="AE148" s="231">
        <v>0.34104442841657534</v>
      </c>
      <c r="AF148" s="231">
        <v>0</v>
      </c>
      <c r="AG148" s="231">
        <v>0</v>
      </c>
      <c r="AH148" s="231">
        <v>5.6277400714326183E-4</v>
      </c>
      <c r="AI148" s="233">
        <f t="shared" si="66"/>
        <v>384.06824259284571</v>
      </c>
      <c r="AJ148" s="160" t="str">
        <f t="shared" si="67"/>
        <v/>
      </c>
      <c r="BA148" s="160"/>
      <c r="BR148" s="160"/>
      <c r="CG148" s="160"/>
    </row>
    <row r="149" spans="1:85" ht="15">
      <c r="A149" s="186" t="s">
        <v>24</v>
      </c>
      <c r="B149" s="175">
        <v>19.682759277534068</v>
      </c>
      <c r="C149" s="175">
        <v>73.460550118035059</v>
      </c>
      <c r="D149" s="175">
        <v>21.050410587358812</v>
      </c>
      <c r="E149" s="175">
        <v>0</v>
      </c>
      <c r="F149" s="362"/>
      <c r="G149" s="175">
        <v>0</v>
      </c>
      <c r="H149" s="187">
        <v>0</v>
      </c>
      <c r="I149" s="173">
        <f t="shared" si="64"/>
        <v>114.19371998292795</v>
      </c>
      <c r="J149" s="168"/>
      <c r="K149" s="188" t="s">
        <v>24</v>
      </c>
      <c r="L149" s="175">
        <v>19.682759277534068</v>
      </c>
      <c r="M149" s="175">
        <v>73.460550118035059</v>
      </c>
      <c r="N149" s="175">
        <v>21.050410587358812</v>
      </c>
      <c r="O149" s="175">
        <v>0</v>
      </c>
      <c r="P149" s="175">
        <v>0</v>
      </c>
      <c r="Q149" s="175">
        <v>0</v>
      </c>
      <c r="R149" s="176">
        <v>0</v>
      </c>
      <c r="S149" s="177">
        <f t="shared" si="65"/>
        <v>114.19371998292795</v>
      </c>
      <c r="U149" s="234" t="s">
        <v>24</v>
      </c>
      <c r="V149" s="226">
        <v>19.406383303856497</v>
      </c>
      <c r="W149" s="226">
        <v>0</v>
      </c>
      <c r="X149" s="226">
        <v>0</v>
      </c>
      <c r="Y149" s="226">
        <v>73.460550118035059</v>
      </c>
      <c r="Z149" s="226">
        <v>21.050410587358812</v>
      </c>
      <c r="AA149" s="226">
        <v>0</v>
      </c>
      <c r="AB149" s="226">
        <v>0</v>
      </c>
      <c r="AC149" s="227">
        <v>0.27637597367757055</v>
      </c>
      <c r="AD149" s="226">
        <v>0.27637597367757055</v>
      </c>
      <c r="AE149" s="226">
        <v>0</v>
      </c>
      <c r="AF149" s="226">
        <v>0</v>
      </c>
      <c r="AG149" s="226">
        <v>0</v>
      </c>
      <c r="AH149" s="226">
        <v>0</v>
      </c>
      <c r="AI149" s="229">
        <f t="shared" si="66"/>
        <v>114.19371998292795</v>
      </c>
      <c r="AJ149" s="160" t="str">
        <f t="shared" si="67"/>
        <v/>
      </c>
      <c r="BA149" s="160"/>
      <c r="BR149" s="160"/>
      <c r="CG149" s="160"/>
    </row>
    <row r="150" spans="1:85" ht="15">
      <c r="A150" s="178" t="s">
        <v>60</v>
      </c>
      <c r="B150" s="179">
        <v>0</v>
      </c>
      <c r="C150" s="179">
        <v>0</v>
      </c>
      <c r="D150" s="179">
        <v>0</v>
      </c>
      <c r="E150" s="179">
        <v>0</v>
      </c>
      <c r="F150" s="362"/>
      <c r="G150" s="179">
        <v>0</v>
      </c>
      <c r="H150" s="180">
        <v>0</v>
      </c>
      <c r="I150" s="181">
        <f t="shared" si="64"/>
        <v>0</v>
      </c>
      <c r="J150" s="168"/>
      <c r="K150" s="182" t="s">
        <v>60</v>
      </c>
      <c r="L150" s="183">
        <v>0</v>
      </c>
      <c r="M150" s="183">
        <v>0</v>
      </c>
      <c r="N150" s="183">
        <v>0</v>
      </c>
      <c r="O150" s="183">
        <v>0</v>
      </c>
      <c r="P150" s="183">
        <v>0</v>
      </c>
      <c r="Q150" s="183">
        <v>0</v>
      </c>
      <c r="R150" s="184">
        <v>0</v>
      </c>
      <c r="S150" s="185">
        <f t="shared" si="65"/>
        <v>0</v>
      </c>
      <c r="U150" s="230" t="s">
        <v>60</v>
      </c>
      <c r="V150" s="231">
        <v>0</v>
      </c>
      <c r="W150" s="231">
        <v>0</v>
      </c>
      <c r="X150" s="231">
        <v>0</v>
      </c>
      <c r="Y150" s="231">
        <v>0</v>
      </c>
      <c r="Z150" s="231">
        <v>0</v>
      </c>
      <c r="AA150" s="231">
        <v>0</v>
      </c>
      <c r="AB150" s="231">
        <v>0</v>
      </c>
      <c r="AC150" s="232">
        <v>0</v>
      </c>
      <c r="AD150" s="231">
        <v>0</v>
      </c>
      <c r="AE150" s="231">
        <v>0</v>
      </c>
      <c r="AF150" s="231">
        <v>0</v>
      </c>
      <c r="AG150" s="231">
        <v>0</v>
      </c>
      <c r="AH150" s="231">
        <v>0</v>
      </c>
      <c r="AI150" s="233">
        <f t="shared" si="66"/>
        <v>0</v>
      </c>
      <c r="AJ150" s="160" t="str">
        <f t="shared" si="67"/>
        <v/>
      </c>
      <c r="BA150" s="160"/>
      <c r="BR150" s="160"/>
      <c r="CG150" s="160"/>
    </row>
    <row r="151" spans="1:85" ht="15">
      <c r="A151" s="186" t="s">
        <v>22</v>
      </c>
      <c r="B151" s="175">
        <v>0</v>
      </c>
      <c r="C151" s="175">
        <v>85.710555295487197</v>
      </c>
      <c r="D151" s="175">
        <v>0</v>
      </c>
      <c r="E151" s="175">
        <v>0</v>
      </c>
      <c r="F151" s="362"/>
      <c r="G151" s="175">
        <v>0</v>
      </c>
      <c r="H151" s="187">
        <v>0</v>
      </c>
      <c r="I151" s="173">
        <f t="shared" si="64"/>
        <v>85.710555295487197</v>
      </c>
      <c r="J151" s="168"/>
      <c r="K151" s="188" t="s">
        <v>22</v>
      </c>
      <c r="L151" s="175">
        <v>0</v>
      </c>
      <c r="M151" s="175">
        <v>85.710555295487197</v>
      </c>
      <c r="N151" s="175">
        <v>0</v>
      </c>
      <c r="O151" s="175">
        <v>0</v>
      </c>
      <c r="P151" s="175">
        <v>0.27766548075628911</v>
      </c>
      <c r="Q151" s="175">
        <v>0</v>
      </c>
      <c r="R151" s="176">
        <v>0</v>
      </c>
      <c r="S151" s="177">
        <f t="shared" si="65"/>
        <v>85.98822077624348</v>
      </c>
      <c r="U151" s="234" t="s">
        <v>22</v>
      </c>
      <c r="V151" s="226">
        <v>0</v>
      </c>
      <c r="W151" s="226">
        <v>0</v>
      </c>
      <c r="X151" s="226">
        <v>0</v>
      </c>
      <c r="Y151" s="226">
        <v>85.710555295487197</v>
      </c>
      <c r="Z151" s="226">
        <v>0</v>
      </c>
      <c r="AA151" s="226">
        <v>0</v>
      </c>
      <c r="AB151" s="226">
        <v>0.27766548075628911</v>
      </c>
      <c r="AC151" s="227">
        <v>0</v>
      </c>
      <c r="AD151" s="226">
        <v>0</v>
      </c>
      <c r="AE151" s="226">
        <v>0</v>
      </c>
      <c r="AF151" s="226">
        <v>0</v>
      </c>
      <c r="AG151" s="226">
        <v>0</v>
      </c>
      <c r="AH151" s="226">
        <v>0</v>
      </c>
      <c r="AI151" s="229">
        <f t="shared" si="66"/>
        <v>85.98822077624348</v>
      </c>
      <c r="AJ151" s="160" t="str">
        <f t="shared" si="67"/>
        <v/>
      </c>
      <c r="BA151" s="160"/>
      <c r="BR151" s="160"/>
      <c r="CG151" s="160"/>
    </row>
    <row r="152" spans="1:85" ht="15">
      <c r="A152" s="178" t="s">
        <v>21</v>
      </c>
      <c r="B152" s="179">
        <v>0</v>
      </c>
      <c r="C152" s="179">
        <v>0</v>
      </c>
      <c r="D152" s="179">
        <v>0</v>
      </c>
      <c r="E152" s="179">
        <v>0</v>
      </c>
      <c r="F152" s="362"/>
      <c r="G152" s="179">
        <v>0</v>
      </c>
      <c r="H152" s="180">
        <v>0</v>
      </c>
      <c r="I152" s="181">
        <f t="shared" si="64"/>
        <v>0</v>
      </c>
      <c r="J152" s="168"/>
      <c r="K152" s="182" t="s">
        <v>21</v>
      </c>
      <c r="L152" s="183">
        <v>0</v>
      </c>
      <c r="M152" s="183">
        <v>0</v>
      </c>
      <c r="N152" s="183">
        <v>0</v>
      </c>
      <c r="O152" s="183">
        <v>0</v>
      </c>
      <c r="P152" s="183">
        <v>0</v>
      </c>
      <c r="Q152" s="183">
        <v>0</v>
      </c>
      <c r="R152" s="184">
        <v>0</v>
      </c>
      <c r="S152" s="185">
        <f t="shared" si="65"/>
        <v>0</v>
      </c>
      <c r="U152" s="230" t="s">
        <v>61</v>
      </c>
      <c r="V152" s="231">
        <v>0</v>
      </c>
      <c r="W152" s="231">
        <v>0</v>
      </c>
      <c r="X152" s="231">
        <v>0</v>
      </c>
      <c r="Y152" s="231">
        <v>0</v>
      </c>
      <c r="Z152" s="231">
        <v>0</v>
      </c>
      <c r="AA152" s="231">
        <v>0</v>
      </c>
      <c r="AB152" s="231">
        <v>0</v>
      </c>
      <c r="AC152" s="232">
        <v>0</v>
      </c>
      <c r="AD152" s="231">
        <v>0</v>
      </c>
      <c r="AE152" s="231">
        <v>0</v>
      </c>
      <c r="AF152" s="231">
        <v>0</v>
      </c>
      <c r="AG152" s="231">
        <v>0</v>
      </c>
      <c r="AH152" s="231">
        <v>0</v>
      </c>
      <c r="AI152" s="233">
        <f t="shared" si="66"/>
        <v>0</v>
      </c>
      <c r="AJ152" s="160" t="str">
        <f t="shared" si="67"/>
        <v/>
      </c>
      <c r="BA152" s="160"/>
      <c r="BR152" s="160"/>
      <c r="CG152" s="160"/>
    </row>
    <row r="153" spans="1:85" ht="15">
      <c r="A153" s="189" t="s">
        <v>64</v>
      </c>
      <c r="B153" s="175">
        <v>5.0115062535518117E-4</v>
      </c>
      <c r="C153" s="175">
        <v>0</v>
      </c>
      <c r="D153" s="175">
        <v>0</v>
      </c>
      <c r="E153" s="175">
        <v>0</v>
      </c>
      <c r="F153" s="362"/>
      <c r="G153" s="175">
        <v>0</v>
      </c>
      <c r="H153" s="187">
        <v>0</v>
      </c>
      <c r="I153" s="173">
        <f t="shared" si="64"/>
        <v>5.0115062535518117E-4</v>
      </c>
      <c r="J153" s="168"/>
      <c r="K153" s="190" t="s">
        <v>64</v>
      </c>
      <c r="L153" s="175">
        <v>5.0115062535518117E-4</v>
      </c>
      <c r="M153" s="175">
        <v>0</v>
      </c>
      <c r="N153" s="175">
        <v>0</v>
      </c>
      <c r="O153" s="175">
        <v>0</v>
      </c>
      <c r="P153" s="175">
        <v>0</v>
      </c>
      <c r="Q153" s="175">
        <v>0</v>
      </c>
      <c r="R153" s="176">
        <v>0</v>
      </c>
      <c r="S153" s="177">
        <f t="shared" si="65"/>
        <v>5.0115062535518117E-4</v>
      </c>
      <c r="U153" s="235" t="s">
        <v>62</v>
      </c>
      <c r="V153" s="226">
        <v>5.0115062535518117E-4</v>
      </c>
      <c r="W153" s="226">
        <v>0</v>
      </c>
      <c r="X153" s="226">
        <v>0</v>
      </c>
      <c r="Y153" s="226">
        <v>0</v>
      </c>
      <c r="Z153" s="226">
        <v>0</v>
      </c>
      <c r="AA153" s="226">
        <v>0</v>
      </c>
      <c r="AB153" s="226">
        <v>0</v>
      </c>
      <c r="AC153" s="227">
        <v>0</v>
      </c>
      <c r="AD153" s="228">
        <v>0</v>
      </c>
      <c r="AE153" s="228">
        <v>0</v>
      </c>
      <c r="AF153" s="228">
        <v>0</v>
      </c>
      <c r="AG153" s="228">
        <v>0</v>
      </c>
      <c r="AH153" s="228">
        <v>0</v>
      </c>
      <c r="AI153" s="229">
        <f t="shared" si="66"/>
        <v>5.0115062535518117E-4</v>
      </c>
      <c r="AJ153" s="160" t="str">
        <f t="shared" si="67"/>
        <v/>
      </c>
      <c r="BA153" s="160"/>
      <c r="BR153" s="160"/>
      <c r="CG153" s="160"/>
    </row>
    <row r="154" spans="1:85">
      <c r="A154" s="191" t="s">
        <v>23</v>
      </c>
      <c r="B154" s="192">
        <v>5.0115062535518117E-4</v>
      </c>
      <c r="C154" s="192">
        <v>0</v>
      </c>
      <c r="D154" s="192">
        <v>0</v>
      </c>
      <c r="E154" s="192">
        <v>0</v>
      </c>
      <c r="F154" s="362"/>
      <c r="G154" s="192">
        <v>0</v>
      </c>
      <c r="H154" s="193">
        <v>0</v>
      </c>
      <c r="I154" s="194">
        <f t="shared" si="64"/>
        <v>5.0115062535518117E-4</v>
      </c>
      <c r="J154" s="168"/>
      <c r="K154" s="195" t="s">
        <v>23</v>
      </c>
      <c r="L154" s="196">
        <v>5.0115062535518117E-4</v>
      </c>
      <c r="M154" s="196">
        <v>0</v>
      </c>
      <c r="N154" s="196">
        <v>0</v>
      </c>
      <c r="O154" s="196">
        <v>0</v>
      </c>
      <c r="P154" s="196">
        <v>0</v>
      </c>
      <c r="Q154" s="196">
        <v>0</v>
      </c>
      <c r="R154" s="197">
        <v>0</v>
      </c>
      <c r="S154" s="198">
        <f t="shared" si="65"/>
        <v>5.0115062535518117E-4</v>
      </c>
      <c r="U154" s="236" t="s">
        <v>66</v>
      </c>
      <c r="V154" s="237">
        <v>5.0115062535518117E-4</v>
      </c>
      <c r="W154" s="237">
        <v>0</v>
      </c>
      <c r="X154" s="237">
        <v>0</v>
      </c>
      <c r="Y154" s="237">
        <v>0</v>
      </c>
      <c r="Z154" s="237">
        <v>0</v>
      </c>
      <c r="AA154" s="237">
        <v>0</v>
      </c>
      <c r="AB154" s="237">
        <v>0</v>
      </c>
      <c r="AC154" s="237">
        <v>0</v>
      </c>
      <c r="AD154" s="237">
        <v>0</v>
      </c>
      <c r="AE154" s="237">
        <v>0</v>
      </c>
      <c r="AF154" s="237">
        <v>0</v>
      </c>
      <c r="AG154" s="237">
        <v>0</v>
      </c>
      <c r="AH154" s="125">
        <v>0</v>
      </c>
      <c r="AI154" s="238">
        <f t="shared" si="66"/>
        <v>5.0115062535518117E-4</v>
      </c>
      <c r="AJ154" s="160" t="str">
        <f t="shared" si="67"/>
        <v/>
      </c>
      <c r="BA154" s="160"/>
      <c r="BR154" s="160"/>
      <c r="CG154" s="160"/>
    </row>
    <row r="155" spans="1:85">
      <c r="A155" s="199" t="s">
        <v>19</v>
      </c>
      <c r="B155" s="200">
        <v>0</v>
      </c>
      <c r="C155" s="200">
        <v>0</v>
      </c>
      <c r="D155" s="200">
        <v>0</v>
      </c>
      <c r="E155" s="200">
        <v>0</v>
      </c>
      <c r="F155" s="362"/>
      <c r="G155" s="200">
        <v>0</v>
      </c>
      <c r="H155" s="201">
        <v>0</v>
      </c>
      <c r="I155" s="202">
        <f t="shared" si="64"/>
        <v>0</v>
      </c>
      <c r="J155" s="168"/>
      <c r="K155" s="203" t="s">
        <v>19</v>
      </c>
      <c r="L155" s="200">
        <v>0</v>
      </c>
      <c r="M155" s="200">
        <v>0</v>
      </c>
      <c r="N155" s="200">
        <v>0</v>
      </c>
      <c r="O155" s="200">
        <v>0</v>
      </c>
      <c r="P155" s="200">
        <v>0</v>
      </c>
      <c r="Q155" s="200">
        <v>0</v>
      </c>
      <c r="R155" s="204">
        <v>0</v>
      </c>
      <c r="S155" s="205">
        <f t="shared" si="65"/>
        <v>0</v>
      </c>
      <c r="U155" s="239" t="s">
        <v>19</v>
      </c>
      <c r="V155" s="240">
        <v>0</v>
      </c>
      <c r="W155" s="240">
        <v>0</v>
      </c>
      <c r="X155" s="240">
        <v>0</v>
      </c>
      <c r="Y155" s="240">
        <v>0</v>
      </c>
      <c r="Z155" s="240">
        <v>0</v>
      </c>
      <c r="AA155" s="240">
        <v>0</v>
      </c>
      <c r="AB155" s="240">
        <v>0</v>
      </c>
      <c r="AC155" s="240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2">
        <f t="shared" si="66"/>
        <v>0</v>
      </c>
      <c r="AJ155" s="160" t="str">
        <f t="shared" si="67"/>
        <v/>
      </c>
      <c r="BA155" s="160"/>
      <c r="BR155" s="160"/>
      <c r="CG155" s="160"/>
    </row>
    <row r="156" spans="1:85">
      <c r="A156" s="191" t="s">
        <v>20</v>
      </c>
      <c r="B156" s="192">
        <v>0</v>
      </c>
      <c r="C156" s="192">
        <v>0</v>
      </c>
      <c r="D156" s="192">
        <v>0</v>
      </c>
      <c r="E156" s="192">
        <v>0</v>
      </c>
      <c r="F156" s="362"/>
      <c r="G156" s="192">
        <v>0</v>
      </c>
      <c r="H156" s="193">
        <v>0</v>
      </c>
      <c r="I156" s="194">
        <f t="shared" si="64"/>
        <v>0</v>
      </c>
      <c r="J156" s="168"/>
      <c r="K156" s="195" t="s">
        <v>20</v>
      </c>
      <c r="L156" s="196">
        <v>0</v>
      </c>
      <c r="M156" s="196">
        <v>0</v>
      </c>
      <c r="N156" s="196">
        <v>0</v>
      </c>
      <c r="O156" s="196">
        <v>0</v>
      </c>
      <c r="P156" s="196">
        <v>0</v>
      </c>
      <c r="Q156" s="196">
        <v>0</v>
      </c>
      <c r="R156" s="197">
        <v>0</v>
      </c>
      <c r="S156" s="198">
        <f t="shared" si="65"/>
        <v>0</v>
      </c>
      <c r="U156" s="236" t="s">
        <v>20</v>
      </c>
      <c r="V156" s="237">
        <v>0</v>
      </c>
      <c r="W156" s="237">
        <v>0</v>
      </c>
      <c r="X156" s="237">
        <v>0</v>
      </c>
      <c r="Y156" s="237">
        <v>0</v>
      </c>
      <c r="Z156" s="237">
        <v>0</v>
      </c>
      <c r="AA156" s="237">
        <v>0</v>
      </c>
      <c r="AB156" s="237">
        <v>0</v>
      </c>
      <c r="AC156" s="237">
        <v>0</v>
      </c>
      <c r="AD156" s="237">
        <v>0</v>
      </c>
      <c r="AE156" s="237">
        <v>0</v>
      </c>
      <c r="AF156" s="237">
        <v>0</v>
      </c>
      <c r="AG156" s="237">
        <v>0</v>
      </c>
      <c r="AH156" s="125">
        <v>0</v>
      </c>
      <c r="AI156" s="238">
        <f t="shared" si="66"/>
        <v>0</v>
      </c>
      <c r="AJ156" s="160" t="str">
        <f t="shared" si="67"/>
        <v/>
      </c>
      <c r="BA156" s="160"/>
      <c r="BR156" s="160"/>
      <c r="CG156" s="160"/>
    </row>
    <row r="157" spans="1:85" ht="15" thickBot="1">
      <c r="A157" s="206" t="s">
        <v>11</v>
      </c>
      <c r="B157" s="207">
        <v>0</v>
      </c>
      <c r="C157" s="207">
        <v>0</v>
      </c>
      <c r="D157" s="207">
        <v>0</v>
      </c>
      <c r="E157" s="207">
        <v>0</v>
      </c>
      <c r="F157" s="363"/>
      <c r="G157" s="207">
        <v>0</v>
      </c>
      <c r="H157" s="208">
        <v>0</v>
      </c>
      <c r="I157" s="209">
        <f t="shared" si="64"/>
        <v>0</v>
      </c>
      <c r="J157" s="168"/>
      <c r="K157" s="210" t="s">
        <v>11</v>
      </c>
      <c r="L157" s="207">
        <v>0</v>
      </c>
      <c r="M157" s="207">
        <v>0</v>
      </c>
      <c r="N157" s="207">
        <v>0</v>
      </c>
      <c r="O157" s="207">
        <v>0</v>
      </c>
      <c r="P157" s="207">
        <v>0</v>
      </c>
      <c r="Q157" s="207">
        <v>0</v>
      </c>
      <c r="R157" s="211">
        <v>0</v>
      </c>
      <c r="S157" s="212">
        <f t="shared" si="65"/>
        <v>0</v>
      </c>
      <c r="U157" s="239" t="s">
        <v>11</v>
      </c>
      <c r="V157" s="240">
        <v>0</v>
      </c>
      <c r="W157" s="240">
        <v>0</v>
      </c>
      <c r="X157" s="240">
        <v>0</v>
      </c>
      <c r="Y157" s="240">
        <v>0</v>
      </c>
      <c r="Z157" s="240">
        <v>0</v>
      </c>
      <c r="AA157" s="240">
        <v>0</v>
      </c>
      <c r="AB157" s="240">
        <v>0</v>
      </c>
      <c r="AC157" s="240">
        <v>0</v>
      </c>
      <c r="AD157" s="241">
        <v>0</v>
      </c>
      <c r="AE157" s="241">
        <v>0</v>
      </c>
      <c r="AF157" s="241">
        <v>0</v>
      </c>
      <c r="AG157" s="241">
        <v>0</v>
      </c>
      <c r="AH157" s="241">
        <v>0</v>
      </c>
      <c r="AI157" s="242">
        <f t="shared" si="66"/>
        <v>0</v>
      </c>
      <c r="AJ157" s="160" t="str">
        <f t="shared" si="67"/>
        <v/>
      </c>
      <c r="BA157" s="160"/>
      <c r="BR157" s="160"/>
      <c r="CG157" s="160"/>
    </row>
    <row r="158" spans="1:85" ht="15">
      <c r="A158" s="213" t="s">
        <v>26</v>
      </c>
      <c r="B158" s="214">
        <f>SUM(B137:B153)</f>
        <v>117.14649816571432</v>
      </c>
      <c r="C158" s="214">
        <f t="shared" ref="C158:I158" si="68">SUM(C137:C153)</f>
        <v>676.45459123848593</v>
      </c>
      <c r="D158" s="214">
        <f t="shared" si="68"/>
        <v>141.01619356683949</v>
      </c>
      <c r="E158" s="214">
        <f t="shared" si="68"/>
        <v>278.14925317207667</v>
      </c>
      <c r="F158" s="214">
        <f t="shared" si="68"/>
        <v>0</v>
      </c>
      <c r="G158" s="214">
        <f t="shared" si="68"/>
        <v>21.4807475442753</v>
      </c>
      <c r="H158" s="216">
        <f t="shared" si="68"/>
        <v>0</v>
      </c>
      <c r="I158" s="173">
        <f t="shared" si="68"/>
        <v>1234.2472836873917</v>
      </c>
      <c r="J158" s="168"/>
      <c r="K158" s="215" t="s">
        <v>26</v>
      </c>
      <c r="L158" s="214">
        <f>SUM(L137:L153)</f>
        <v>117.14649816571432</v>
      </c>
      <c r="M158" s="214">
        <f t="shared" ref="M158:S158" si="69">SUM(M137:M153)</f>
        <v>676.45459123848593</v>
      </c>
      <c r="N158" s="214">
        <f t="shared" si="69"/>
        <v>141.01619356683949</v>
      </c>
      <c r="O158" s="214">
        <f t="shared" si="69"/>
        <v>278.14925317207667</v>
      </c>
      <c r="P158" s="214">
        <f t="shared" si="69"/>
        <v>5.0439136011737427</v>
      </c>
      <c r="Q158" s="214">
        <f t="shared" si="69"/>
        <v>21.4807475442753</v>
      </c>
      <c r="R158" s="216">
        <f t="shared" si="69"/>
        <v>0</v>
      </c>
      <c r="S158" s="217">
        <f t="shared" si="69"/>
        <v>1239.2911972885654</v>
      </c>
      <c r="T158" s="160" t="str">
        <f>IF(ABS(S158-AI158)&gt;0.01,S158-AI158,"")</f>
        <v/>
      </c>
      <c r="U158" s="243" t="s">
        <v>63</v>
      </c>
      <c r="V158" s="244">
        <f>SUM(V137:V153)</f>
        <v>102.93334559239597</v>
      </c>
      <c r="W158" s="244">
        <f t="shared" ref="W158:AH158" si="70">SUM(W137:W153)</f>
        <v>9.6871678487197936</v>
      </c>
      <c r="X158" s="244">
        <f t="shared" si="70"/>
        <v>21.4807475442753</v>
      </c>
      <c r="Y158" s="244">
        <f t="shared" si="70"/>
        <v>676.45459123848593</v>
      </c>
      <c r="Z158" s="244">
        <f t="shared" si="70"/>
        <v>140.99125698737197</v>
      </c>
      <c r="AA158" s="244">
        <f t="shared" si="70"/>
        <v>277.76848105431185</v>
      </c>
      <c r="AB158" s="244">
        <f t="shared" si="70"/>
        <v>5.0439136011737427</v>
      </c>
      <c r="AC158" s="244">
        <f t="shared" si="70"/>
        <v>4.9316934218308752</v>
      </c>
      <c r="AD158" s="245">
        <f t="shared" si="70"/>
        <v>4.5259847245985689</v>
      </c>
      <c r="AE158" s="245">
        <f t="shared" si="70"/>
        <v>0.34104442841657534</v>
      </c>
      <c r="AF158" s="245">
        <f t="shared" si="70"/>
        <v>0</v>
      </c>
      <c r="AG158" s="245">
        <f t="shared" si="70"/>
        <v>2.4936579467507058E-2</v>
      </c>
      <c r="AH158" s="245">
        <f t="shared" si="70"/>
        <v>3.9727689348222898E-2</v>
      </c>
      <c r="AI158" s="246">
        <f>SUM(V158:AC158)</f>
        <v>1239.2911972885654</v>
      </c>
      <c r="AJ158" s="160" t="str">
        <f t="shared" si="67"/>
        <v/>
      </c>
      <c r="BA158" s="160"/>
      <c r="BR158" s="160"/>
      <c r="CG158" s="160"/>
    </row>
    <row r="159" spans="1:85" s="23" customFormat="1" ht="15" thickBot="1">
      <c r="A159" s="30" t="s">
        <v>88</v>
      </c>
      <c r="B159" s="47">
        <f>IF($I158=0,"-",B158/$I158)</f>
        <v>9.4913312521727217E-2</v>
      </c>
      <c r="C159" s="47">
        <f t="shared" ref="C159:H159" si="71">IF($I158=0,"-",C158/$I158)</f>
        <v>0.54807055294262841</v>
      </c>
      <c r="D159" s="47">
        <f t="shared" si="71"/>
        <v>0.11425278826261194</v>
      </c>
      <c r="E159" s="47">
        <f t="shared" si="71"/>
        <v>0.22535942095905467</v>
      </c>
      <c r="F159" s="47">
        <f t="shared" si="71"/>
        <v>0</v>
      </c>
      <c r="G159" s="47">
        <f t="shared" si="71"/>
        <v>1.7403925313977772E-2</v>
      </c>
      <c r="H159" s="70">
        <f t="shared" si="71"/>
        <v>0</v>
      </c>
      <c r="I159" s="48">
        <f>SUM(B159:H159)</f>
        <v>1</v>
      </c>
      <c r="J159" s="160"/>
      <c r="K159" s="81" t="s">
        <v>88</v>
      </c>
      <c r="L159" s="98">
        <f t="shared" ref="L159:R159" si="72">IF($S158=0,"-",L158/$S158)</f>
        <v>9.4527015460142166E-2</v>
      </c>
      <c r="M159" s="98">
        <f t="shared" si="72"/>
        <v>0.54583990648726877</v>
      </c>
      <c r="N159" s="98">
        <f t="shared" si="72"/>
        <v>0.1137877795592897</v>
      </c>
      <c r="O159" s="98">
        <f t="shared" si="72"/>
        <v>0.22444220840157425</v>
      </c>
      <c r="P159" s="98">
        <f t="shared" si="72"/>
        <v>4.0699987317018614E-3</v>
      </c>
      <c r="Q159" s="98">
        <f t="shared" si="72"/>
        <v>1.7333091360023249E-2</v>
      </c>
      <c r="R159" s="99">
        <f t="shared" si="72"/>
        <v>0</v>
      </c>
      <c r="S159" s="100">
        <f>SUM(L159:R159)</f>
        <v>1</v>
      </c>
      <c r="U159" s="110" t="s">
        <v>88</v>
      </c>
      <c r="V159" s="133">
        <f>+V158/$AI158</f>
        <v>8.3058239917787643E-2</v>
      </c>
      <c r="W159" s="133">
        <f t="shared" ref="W159:AH159" si="73">+W158/$AI158</f>
        <v>7.8167002798973043E-3</v>
      </c>
      <c r="X159" s="133">
        <f t="shared" si="73"/>
        <v>1.7333091360023249E-2</v>
      </c>
      <c r="Y159" s="133">
        <f t="shared" si="73"/>
        <v>0.54583990648726877</v>
      </c>
      <c r="Z159" s="133">
        <f t="shared" si="73"/>
        <v>0.11376765791272102</v>
      </c>
      <c r="AA159" s="133">
        <f t="shared" si="73"/>
        <v>0.22413495848436521</v>
      </c>
      <c r="AB159" s="133">
        <f t="shared" si="73"/>
        <v>4.0699987317018614E-3</v>
      </c>
      <c r="AC159" s="133">
        <f t="shared" si="73"/>
        <v>3.9794468262349357E-3</v>
      </c>
      <c r="AD159" s="133">
        <f t="shared" si="73"/>
        <v>3.6520752624572272E-3</v>
      </c>
      <c r="AE159" s="133">
        <f t="shared" si="73"/>
        <v>2.7519313391618009E-4</v>
      </c>
      <c r="AF159" s="133">
        <f t="shared" si="73"/>
        <v>0</v>
      </c>
      <c r="AG159" s="133">
        <f t="shared" si="73"/>
        <v>2.0121646568672147E-5</v>
      </c>
      <c r="AH159" s="133">
        <f t="shared" si="73"/>
        <v>3.2056783292855443E-5</v>
      </c>
      <c r="AI159" s="134">
        <f>SUM(V159:AC159)</f>
        <v>1</v>
      </c>
      <c r="AJ159" s="23" t="str">
        <f t="shared" si="67"/>
        <v/>
      </c>
    </row>
    <row r="160" spans="1:85" ht="15" thickBot="1">
      <c r="A160" s="247"/>
      <c r="B160" s="247"/>
      <c r="C160" s="247"/>
      <c r="D160" s="247"/>
      <c r="E160" s="247"/>
      <c r="F160" s="247"/>
      <c r="G160" s="247"/>
      <c r="H160" s="247"/>
      <c r="I160" s="247"/>
      <c r="K160" s="247"/>
      <c r="AI160" s="168"/>
      <c r="BA160" s="160"/>
      <c r="BR160" s="160"/>
      <c r="CG160" s="160"/>
    </row>
    <row r="161" spans="1:85" ht="28.5">
      <c r="A161" s="312" t="s">
        <v>34</v>
      </c>
      <c r="B161" s="164" t="s">
        <v>0</v>
      </c>
      <c r="C161" s="164" t="s">
        <v>1</v>
      </c>
      <c r="D161" s="164" t="s">
        <v>2</v>
      </c>
      <c r="E161" s="164" t="s">
        <v>3</v>
      </c>
      <c r="F161" s="164" t="s">
        <v>27</v>
      </c>
      <c r="G161" s="164" t="s">
        <v>4</v>
      </c>
      <c r="H161" s="164" t="s">
        <v>5</v>
      </c>
      <c r="I161" s="165" t="s">
        <v>6</v>
      </c>
      <c r="K161" s="314" t="s">
        <v>34</v>
      </c>
      <c r="L161" s="166" t="s">
        <v>0</v>
      </c>
      <c r="M161" s="166" t="s">
        <v>1</v>
      </c>
      <c r="N161" s="166" t="s">
        <v>2</v>
      </c>
      <c r="O161" s="166" t="s">
        <v>3</v>
      </c>
      <c r="P161" s="166" t="s">
        <v>27</v>
      </c>
      <c r="Q161" s="166" t="s">
        <v>4</v>
      </c>
      <c r="R161" s="166" t="s">
        <v>5</v>
      </c>
      <c r="S161" s="167" t="s">
        <v>6</v>
      </c>
      <c r="U161" s="316" t="s">
        <v>34</v>
      </c>
      <c r="V161" s="219" t="s">
        <v>74</v>
      </c>
      <c r="W161" s="219" t="s">
        <v>75</v>
      </c>
      <c r="X161" s="219" t="s">
        <v>4</v>
      </c>
      <c r="Y161" s="219" t="s">
        <v>1</v>
      </c>
      <c r="Z161" s="219" t="s">
        <v>2</v>
      </c>
      <c r="AA161" s="219" t="s">
        <v>3</v>
      </c>
      <c r="AB161" s="219" t="s">
        <v>55</v>
      </c>
      <c r="AC161" s="219" t="s">
        <v>68</v>
      </c>
      <c r="AD161" s="220" t="s">
        <v>76</v>
      </c>
      <c r="AE161" s="220" t="s">
        <v>83</v>
      </c>
      <c r="AF161" s="220" t="s">
        <v>77</v>
      </c>
      <c r="AG161" s="220" t="s">
        <v>84</v>
      </c>
      <c r="AH161" s="220" t="s">
        <v>85</v>
      </c>
      <c r="AI161" s="221" t="s">
        <v>63</v>
      </c>
      <c r="BA161" s="160"/>
      <c r="BR161" s="160"/>
      <c r="CG161" s="160"/>
    </row>
    <row r="162" spans="1:85" ht="15">
      <c r="A162" s="313" t="s">
        <v>34</v>
      </c>
      <c r="B162" s="318" t="s">
        <v>69</v>
      </c>
      <c r="C162" s="319"/>
      <c r="D162" s="319"/>
      <c r="E162" s="319"/>
      <c r="F162" s="319"/>
      <c r="G162" s="319"/>
      <c r="H162" s="319"/>
      <c r="I162" s="320"/>
      <c r="K162" s="315" t="s">
        <v>34</v>
      </c>
      <c r="L162" s="321" t="s">
        <v>69</v>
      </c>
      <c r="M162" s="322"/>
      <c r="N162" s="322"/>
      <c r="O162" s="322"/>
      <c r="P162" s="322"/>
      <c r="Q162" s="322"/>
      <c r="R162" s="322"/>
      <c r="S162" s="323"/>
      <c r="U162" s="317" t="s">
        <v>34</v>
      </c>
      <c r="V162" s="324" t="s">
        <v>69</v>
      </c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5"/>
      <c r="BA162" s="160"/>
      <c r="BR162" s="160"/>
      <c r="CG162" s="160"/>
    </row>
    <row r="163" spans="1:85" ht="15">
      <c r="A163" s="170" t="s">
        <v>7</v>
      </c>
      <c r="B163" s="171">
        <v>0</v>
      </c>
      <c r="C163" s="171">
        <v>0</v>
      </c>
      <c r="D163" s="171">
        <v>0</v>
      </c>
      <c r="E163" s="171">
        <v>0</v>
      </c>
      <c r="F163" s="361"/>
      <c r="G163" s="171">
        <v>0</v>
      </c>
      <c r="H163" s="172">
        <v>0</v>
      </c>
      <c r="I163" s="173">
        <f>SUM(B163:H163)</f>
        <v>0</v>
      </c>
      <c r="J163" s="168"/>
      <c r="K163" s="222" t="s">
        <v>7</v>
      </c>
      <c r="L163" s="171">
        <v>0</v>
      </c>
      <c r="M163" s="171">
        <v>0</v>
      </c>
      <c r="N163" s="171">
        <v>0</v>
      </c>
      <c r="O163" s="171">
        <v>0</v>
      </c>
      <c r="P163" s="171">
        <v>0</v>
      </c>
      <c r="Q163" s="171">
        <v>0</v>
      </c>
      <c r="R163" s="223">
        <v>0</v>
      </c>
      <c r="S163" s="224">
        <f>SUM(L163:R163)</f>
        <v>0</v>
      </c>
      <c r="U163" s="225" t="s">
        <v>7</v>
      </c>
      <c r="V163" s="226">
        <v>0</v>
      </c>
      <c r="W163" s="226">
        <v>0</v>
      </c>
      <c r="X163" s="226">
        <v>0</v>
      </c>
      <c r="Y163" s="226">
        <v>0</v>
      </c>
      <c r="Z163" s="226">
        <v>0</v>
      </c>
      <c r="AA163" s="226">
        <v>0</v>
      </c>
      <c r="AB163" s="226">
        <v>0</v>
      </c>
      <c r="AC163" s="227">
        <v>0</v>
      </c>
      <c r="AD163" s="228">
        <v>0</v>
      </c>
      <c r="AE163" s="228">
        <v>0</v>
      </c>
      <c r="AF163" s="228">
        <v>0</v>
      </c>
      <c r="AG163" s="228">
        <v>0</v>
      </c>
      <c r="AH163" s="228">
        <v>0</v>
      </c>
      <c r="AI163" s="229">
        <f>SUM(V163:AC163)</f>
        <v>0</v>
      </c>
      <c r="AJ163" s="160" t="str">
        <f>IF(ABS(S163-AI163)&gt;0.001,S163-AI163,"")</f>
        <v/>
      </c>
      <c r="BA163" s="160"/>
      <c r="BR163" s="160"/>
      <c r="CG163" s="160"/>
    </row>
    <row r="164" spans="1:85" ht="15">
      <c r="A164" s="178" t="s">
        <v>8</v>
      </c>
      <c r="B164" s="179">
        <v>0</v>
      </c>
      <c r="C164" s="179">
        <v>0</v>
      </c>
      <c r="D164" s="179">
        <v>0</v>
      </c>
      <c r="E164" s="179">
        <v>0</v>
      </c>
      <c r="F164" s="362"/>
      <c r="G164" s="179">
        <v>0</v>
      </c>
      <c r="H164" s="180">
        <v>0</v>
      </c>
      <c r="I164" s="181">
        <f t="shared" ref="I164:I183" si="74">SUM(B164:H164)</f>
        <v>0</v>
      </c>
      <c r="J164" s="168"/>
      <c r="K164" s="182" t="s">
        <v>8</v>
      </c>
      <c r="L164" s="183">
        <v>0</v>
      </c>
      <c r="M164" s="183">
        <v>0</v>
      </c>
      <c r="N164" s="183">
        <v>0</v>
      </c>
      <c r="O164" s="183">
        <v>0</v>
      </c>
      <c r="P164" s="183">
        <v>0</v>
      </c>
      <c r="Q164" s="183">
        <v>0</v>
      </c>
      <c r="R164" s="184">
        <v>0</v>
      </c>
      <c r="S164" s="185">
        <f t="shared" ref="S164:S183" si="75">SUM(L164:R164)</f>
        <v>0</v>
      </c>
      <c r="U164" s="230" t="s">
        <v>8</v>
      </c>
      <c r="V164" s="231">
        <v>0</v>
      </c>
      <c r="W164" s="231">
        <v>0</v>
      </c>
      <c r="X164" s="231">
        <v>0</v>
      </c>
      <c r="Y164" s="231">
        <v>0</v>
      </c>
      <c r="Z164" s="231">
        <v>0</v>
      </c>
      <c r="AA164" s="231">
        <v>0</v>
      </c>
      <c r="AB164" s="231">
        <v>0</v>
      </c>
      <c r="AC164" s="232">
        <v>0</v>
      </c>
      <c r="AD164" s="231">
        <v>0</v>
      </c>
      <c r="AE164" s="231">
        <v>0</v>
      </c>
      <c r="AF164" s="231">
        <v>0</v>
      </c>
      <c r="AG164" s="231">
        <v>0</v>
      </c>
      <c r="AH164" s="231">
        <v>0</v>
      </c>
      <c r="AI164" s="233">
        <f t="shared" ref="AI164:AI183" si="76">SUM(V164:AC164)</f>
        <v>0</v>
      </c>
      <c r="AJ164" s="160" t="str">
        <f t="shared" ref="AJ164:AJ185" si="77">IF(ABS(S164-AI164)&gt;0.001,S164-AI164,"")</f>
        <v/>
      </c>
      <c r="BA164" s="160"/>
      <c r="BR164" s="160"/>
      <c r="CG164" s="160"/>
    </row>
    <row r="165" spans="1:85" ht="15">
      <c r="A165" s="186" t="s">
        <v>10</v>
      </c>
      <c r="B165" s="175">
        <v>0</v>
      </c>
      <c r="C165" s="175">
        <v>0</v>
      </c>
      <c r="D165" s="175">
        <v>0</v>
      </c>
      <c r="E165" s="175">
        <v>0</v>
      </c>
      <c r="F165" s="362"/>
      <c r="G165" s="175">
        <v>0</v>
      </c>
      <c r="H165" s="187">
        <v>0</v>
      </c>
      <c r="I165" s="173">
        <f t="shared" si="74"/>
        <v>0</v>
      </c>
      <c r="J165" s="168"/>
      <c r="K165" s="188" t="s">
        <v>10</v>
      </c>
      <c r="L165" s="175">
        <v>0</v>
      </c>
      <c r="M165" s="175">
        <v>0</v>
      </c>
      <c r="N165" s="175">
        <v>0</v>
      </c>
      <c r="O165" s="175">
        <v>0</v>
      </c>
      <c r="P165" s="175">
        <v>0</v>
      </c>
      <c r="Q165" s="175">
        <v>0</v>
      </c>
      <c r="R165" s="176">
        <v>0</v>
      </c>
      <c r="S165" s="177">
        <f t="shared" si="75"/>
        <v>0</v>
      </c>
      <c r="U165" s="234" t="s">
        <v>10</v>
      </c>
      <c r="V165" s="226">
        <v>0</v>
      </c>
      <c r="W165" s="226">
        <v>0</v>
      </c>
      <c r="X165" s="226">
        <v>0</v>
      </c>
      <c r="Y165" s="226">
        <v>0</v>
      </c>
      <c r="Z165" s="226">
        <v>0</v>
      </c>
      <c r="AA165" s="226">
        <v>0</v>
      </c>
      <c r="AB165" s="226">
        <v>0</v>
      </c>
      <c r="AC165" s="227">
        <v>0</v>
      </c>
      <c r="AD165" s="228">
        <v>0</v>
      </c>
      <c r="AE165" s="228">
        <v>0</v>
      </c>
      <c r="AF165" s="228">
        <v>0</v>
      </c>
      <c r="AG165" s="228">
        <v>0</v>
      </c>
      <c r="AH165" s="228">
        <v>0</v>
      </c>
      <c r="AI165" s="229">
        <f t="shared" si="76"/>
        <v>0</v>
      </c>
      <c r="AJ165" s="160" t="str">
        <f t="shared" si="77"/>
        <v/>
      </c>
      <c r="BA165" s="160"/>
      <c r="BR165" s="160"/>
      <c r="CG165" s="160"/>
    </row>
    <row r="166" spans="1:85" ht="15">
      <c r="A166" s="178" t="s">
        <v>56</v>
      </c>
      <c r="B166" s="179">
        <v>0</v>
      </c>
      <c r="C166" s="179">
        <v>0</v>
      </c>
      <c r="D166" s="179">
        <v>0</v>
      </c>
      <c r="E166" s="179">
        <v>0</v>
      </c>
      <c r="F166" s="362"/>
      <c r="G166" s="179">
        <v>0</v>
      </c>
      <c r="H166" s="180">
        <v>0</v>
      </c>
      <c r="I166" s="181">
        <f t="shared" si="74"/>
        <v>0</v>
      </c>
      <c r="J166" s="168"/>
      <c r="K166" s="182" t="s">
        <v>56</v>
      </c>
      <c r="L166" s="183">
        <v>0</v>
      </c>
      <c r="M166" s="183">
        <v>0</v>
      </c>
      <c r="N166" s="183">
        <v>0</v>
      </c>
      <c r="O166" s="183">
        <v>0</v>
      </c>
      <c r="P166" s="183">
        <v>0</v>
      </c>
      <c r="Q166" s="183">
        <v>0</v>
      </c>
      <c r="R166" s="184">
        <v>0</v>
      </c>
      <c r="S166" s="185">
        <f t="shared" si="75"/>
        <v>0</v>
      </c>
      <c r="U166" s="230" t="s">
        <v>56</v>
      </c>
      <c r="V166" s="231">
        <v>0</v>
      </c>
      <c r="W166" s="231">
        <v>0</v>
      </c>
      <c r="X166" s="231">
        <v>0</v>
      </c>
      <c r="Y166" s="231">
        <v>0</v>
      </c>
      <c r="Z166" s="231">
        <v>0</v>
      </c>
      <c r="AA166" s="231">
        <v>0</v>
      </c>
      <c r="AB166" s="231">
        <v>0</v>
      </c>
      <c r="AC166" s="232">
        <v>0</v>
      </c>
      <c r="AD166" s="231">
        <v>0</v>
      </c>
      <c r="AE166" s="231">
        <v>0</v>
      </c>
      <c r="AF166" s="231">
        <v>0</v>
      </c>
      <c r="AG166" s="231">
        <v>0</v>
      </c>
      <c r="AH166" s="231">
        <v>0</v>
      </c>
      <c r="AI166" s="233">
        <f t="shared" si="76"/>
        <v>0</v>
      </c>
      <c r="AJ166" s="160" t="str">
        <f t="shared" si="77"/>
        <v/>
      </c>
      <c r="BA166" s="160"/>
      <c r="BR166" s="160"/>
      <c r="CG166" s="160"/>
    </row>
    <row r="167" spans="1:85" ht="15">
      <c r="A167" s="186" t="s">
        <v>16</v>
      </c>
      <c r="B167" s="175">
        <v>0</v>
      </c>
      <c r="C167" s="175">
        <v>0</v>
      </c>
      <c r="D167" s="175">
        <v>0</v>
      </c>
      <c r="E167" s="175">
        <v>0</v>
      </c>
      <c r="F167" s="362"/>
      <c r="G167" s="175">
        <v>0</v>
      </c>
      <c r="H167" s="187">
        <v>0</v>
      </c>
      <c r="I167" s="173">
        <f t="shared" si="74"/>
        <v>0</v>
      </c>
      <c r="J167" s="168"/>
      <c r="K167" s="188" t="s">
        <v>16</v>
      </c>
      <c r="L167" s="175">
        <v>0</v>
      </c>
      <c r="M167" s="175">
        <v>0</v>
      </c>
      <c r="N167" s="175">
        <v>0</v>
      </c>
      <c r="O167" s="175">
        <v>0</v>
      </c>
      <c r="P167" s="175">
        <v>0</v>
      </c>
      <c r="Q167" s="175">
        <v>0</v>
      </c>
      <c r="R167" s="176">
        <v>0</v>
      </c>
      <c r="S167" s="177">
        <f t="shared" si="75"/>
        <v>0</v>
      </c>
      <c r="U167" s="234" t="s">
        <v>16</v>
      </c>
      <c r="V167" s="226">
        <v>0</v>
      </c>
      <c r="W167" s="226">
        <v>0</v>
      </c>
      <c r="X167" s="226">
        <v>0</v>
      </c>
      <c r="Y167" s="226">
        <v>0</v>
      </c>
      <c r="Z167" s="226">
        <v>0</v>
      </c>
      <c r="AA167" s="226">
        <v>0</v>
      </c>
      <c r="AB167" s="226">
        <v>0</v>
      </c>
      <c r="AC167" s="227">
        <v>0</v>
      </c>
      <c r="AD167" s="228">
        <v>0</v>
      </c>
      <c r="AE167" s="228">
        <v>0</v>
      </c>
      <c r="AF167" s="228">
        <v>0</v>
      </c>
      <c r="AG167" s="228">
        <v>0</v>
      </c>
      <c r="AH167" s="228">
        <v>0</v>
      </c>
      <c r="AI167" s="229">
        <f t="shared" si="76"/>
        <v>0</v>
      </c>
      <c r="AJ167" s="160" t="str">
        <f t="shared" si="77"/>
        <v/>
      </c>
      <c r="BA167" s="160"/>
      <c r="BR167" s="160"/>
      <c r="CG167" s="160"/>
    </row>
    <row r="168" spans="1:85" ht="15">
      <c r="A168" s="178" t="s">
        <v>15</v>
      </c>
      <c r="B168" s="179">
        <v>0</v>
      </c>
      <c r="C168" s="179">
        <v>0</v>
      </c>
      <c r="D168" s="179">
        <v>0</v>
      </c>
      <c r="E168" s="179">
        <v>0</v>
      </c>
      <c r="F168" s="362"/>
      <c r="G168" s="179">
        <v>0</v>
      </c>
      <c r="H168" s="180">
        <v>0</v>
      </c>
      <c r="I168" s="181">
        <f t="shared" si="74"/>
        <v>0</v>
      </c>
      <c r="J168" s="168"/>
      <c r="K168" s="182" t="s">
        <v>15</v>
      </c>
      <c r="L168" s="183">
        <v>0</v>
      </c>
      <c r="M168" s="183">
        <v>0</v>
      </c>
      <c r="N168" s="183">
        <v>0</v>
      </c>
      <c r="O168" s="183">
        <v>0</v>
      </c>
      <c r="P168" s="183">
        <v>0</v>
      </c>
      <c r="Q168" s="183">
        <v>0</v>
      </c>
      <c r="R168" s="184">
        <v>0</v>
      </c>
      <c r="S168" s="185">
        <f t="shared" si="75"/>
        <v>0</v>
      </c>
      <c r="U168" s="230" t="s">
        <v>57</v>
      </c>
      <c r="V168" s="231">
        <v>0</v>
      </c>
      <c r="W168" s="231">
        <v>0</v>
      </c>
      <c r="X168" s="231">
        <v>0</v>
      </c>
      <c r="Y168" s="231">
        <v>0</v>
      </c>
      <c r="Z168" s="231">
        <v>0</v>
      </c>
      <c r="AA168" s="231">
        <v>0</v>
      </c>
      <c r="AB168" s="231">
        <v>0</v>
      </c>
      <c r="AC168" s="232">
        <v>0</v>
      </c>
      <c r="AD168" s="231">
        <v>0</v>
      </c>
      <c r="AE168" s="231">
        <v>0</v>
      </c>
      <c r="AF168" s="231">
        <v>0</v>
      </c>
      <c r="AG168" s="231">
        <v>0</v>
      </c>
      <c r="AH168" s="231">
        <v>0</v>
      </c>
      <c r="AI168" s="233">
        <f t="shared" si="76"/>
        <v>0</v>
      </c>
      <c r="AJ168" s="160" t="str">
        <f t="shared" si="77"/>
        <v/>
      </c>
      <c r="BA168" s="160"/>
      <c r="BR168" s="160"/>
      <c r="CG168" s="160"/>
    </row>
    <row r="169" spans="1:85" ht="15">
      <c r="A169" s="186" t="s">
        <v>58</v>
      </c>
      <c r="B169" s="175">
        <v>0</v>
      </c>
      <c r="C169" s="175">
        <v>0</v>
      </c>
      <c r="D169" s="175">
        <v>0</v>
      </c>
      <c r="E169" s="175">
        <v>0</v>
      </c>
      <c r="F169" s="362"/>
      <c r="G169" s="175">
        <v>0</v>
      </c>
      <c r="H169" s="187">
        <v>0</v>
      </c>
      <c r="I169" s="173">
        <f t="shared" si="74"/>
        <v>0</v>
      </c>
      <c r="J169" s="168"/>
      <c r="K169" s="188" t="s">
        <v>58</v>
      </c>
      <c r="L169" s="175">
        <v>0</v>
      </c>
      <c r="M169" s="175">
        <v>0</v>
      </c>
      <c r="N169" s="175">
        <v>0</v>
      </c>
      <c r="O169" s="175">
        <v>0</v>
      </c>
      <c r="P169" s="175">
        <v>0</v>
      </c>
      <c r="Q169" s="175">
        <v>0</v>
      </c>
      <c r="R169" s="176">
        <v>0</v>
      </c>
      <c r="S169" s="177">
        <f t="shared" si="75"/>
        <v>0</v>
      </c>
      <c r="U169" s="234" t="s">
        <v>58</v>
      </c>
      <c r="V169" s="226">
        <v>0</v>
      </c>
      <c r="W169" s="226">
        <v>0</v>
      </c>
      <c r="X169" s="226">
        <v>0</v>
      </c>
      <c r="Y169" s="226">
        <v>0</v>
      </c>
      <c r="Z169" s="226">
        <v>0</v>
      </c>
      <c r="AA169" s="226">
        <v>0</v>
      </c>
      <c r="AB169" s="226">
        <v>0</v>
      </c>
      <c r="AC169" s="227">
        <v>0</v>
      </c>
      <c r="AD169" s="226">
        <v>0</v>
      </c>
      <c r="AE169" s="226">
        <v>0</v>
      </c>
      <c r="AF169" s="226">
        <v>0</v>
      </c>
      <c r="AG169" s="226">
        <v>0</v>
      </c>
      <c r="AH169" s="226">
        <v>0</v>
      </c>
      <c r="AI169" s="229">
        <f t="shared" si="76"/>
        <v>0</v>
      </c>
      <c r="AJ169" s="160" t="str">
        <f t="shared" si="77"/>
        <v/>
      </c>
      <c r="BA169" s="160"/>
      <c r="BR169" s="160"/>
      <c r="CG169" s="160"/>
    </row>
    <row r="170" spans="1:85" ht="15">
      <c r="A170" s="178" t="s">
        <v>12</v>
      </c>
      <c r="B170" s="179">
        <v>0</v>
      </c>
      <c r="C170" s="179">
        <v>0</v>
      </c>
      <c r="D170" s="179">
        <v>0</v>
      </c>
      <c r="E170" s="179">
        <v>0</v>
      </c>
      <c r="F170" s="362"/>
      <c r="G170" s="179">
        <v>0</v>
      </c>
      <c r="H170" s="180">
        <v>0</v>
      </c>
      <c r="I170" s="181">
        <f t="shared" si="74"/>
        <v>0</v>
      </c>
      <c r="J170" s="168"/>
      <c r="K170" s="182" t="s">
        <v>12</v>
      </c>
      <c r="L170" s="183">
        <v>0</v>
      </c>
      <c r="M170" s="183">
        <v>0</v>
      </c>
      <c r="N170" s="183">
        <v>0</v>
      </c>
      <c r="O170" s="183">
        <v>0</v>
      </c>
      <c r="P170" s="183">
        <v>0</v>
      </c>
      <c r="Q170" s="183">
        <v>0</v>
      </c>
      <c r="R170" s="184">
        <v>0</v>
      </c>
      <c r="S170" s="185">
        <f t="shared" si="75"/>
        <v>0</v>
      </c>
      <c r="U170" s="230" t="s">
        <v>12</v>
      </c>
      <c r="V170" s="231">
        <v>0</v>
      </c>
      <c r="W170" s="231">
        <v>0</v>
      </c>
      <c r="X170" s="231">
        <v>0</v>
      </c>
      <c r="Y170" s="231">
        <v>0</v>
      </c>
      <c r="Z170" s="231">
        <v>0</v>
      </c>
      <c r="AA170" s="231">
        <v>0</v>
      </c>
      <c r="AB170" s="231">
        <v>0</v>
      </c>
      <c r="AC170" s="232">
        <v>0</v>
      </c>
      <c r="AD170" s="231">
        <v>0</v>
      </c>
      <c r="AE170" s="231">
        <v>0</v>
      </c>
      <c r="AF170" s="231">
        <v>0</v>
      </c>
      <c r="AG170" s="231">
        <v>0</v>
      </c>
      <c r="AH170" s="231">
        <v>0</v>
      </c>
      <c r="AI170" s="233">
        <f t="shared" si="76"/>
        <v>0</v>
      </c>
      <c r="AJ170" s="160" t="str">
        <f t="shared" si="77"/>
        <v/>
      </c>
      <c r="BA170" s="160"/>
      <c r="BR170" s="160"/>
      <c r="CG170" s="160"/>
    </row>
    <row r="171" spans="1:85" ht="15">
      <c r="A171" s="186" t="s">
        <v>59</v>
      </c>
      <c r="B171" s="175">
        <v>0</v>
      </c>
      <c r="C171" s="175">
        <v>0</v>
      </c>
      <c r="D171" s="175">
        <v>0</v>
      </c>
      <c r="E171" s="175">
        <v>0</v>
      </c>
      <c r="F171" s="362"/>
      <c r="G171" s="175">
        <v>0</v>
      </c>
      <c r="H171" s="187">
        <v>0</v>
      </c>
      <c r="I171" s="173">
        <f t="shared" si="74"/>
        <v>0</v>
      </c>
      <c r="J171" s="168"/>
      <c r="K171" s="188" t="s">
        <v>59</v>
      </c>
      <c r="L171" s="175">
        <v>0</v>
      </c>
      <c r="M171" s="175">
        <v>0</v>
      </c>
      <c r="N171" s="175">
        <v>0</v>
      </c>
      <c r="O171" s="175">
        <v>0</v>
      </c>
      <c r="P171" s="175">
        <v>0</v>
      </c>
      <c r="Q171" s="175">
        <v>0</v>
      </c>
      <c r="R171" s="176">
        <v>0</v>
      </c>
      <c r="S171" s="177">
        <f t="shared" si="75"/>
        <v>0</v>
      </c>
      <c r="U171" s="234" t="s">
        <v>59</v>
      </c>
      <c r="V171" s="226">
        <v>0</v>
      </c>
      <c r="W171" s="226">
        <v>0</v>
      </c>
      <c r="X171" s="226">
        <v>0</v>
      </c>
      <c r="Y171" s="226">
        <v>0</v>
      </c>
      <c r="Z171" s="226">
        <v>0</v>
      </c>
      <c r="AA171" s="226">
        <v>0</v>
      </c>
      <c r="AB171" s="226">
        <v>0</v>
      </c>
      <c r="AC171" s="227">
        <v>0</v>
      </c>
      <c r="AD171" s="226">
        <v>0</v>
      </c>
      <c r="AE171" s="226">
        <v>0</v>
      </c>
      <c r="AF171" s="226">
        <v>0</v>
      </c>
      <c r="AG171" s="226">
        <v>0</v>
      </c>
      <c r="AH171" s="226">
        <v>0</v>
      </c>
      <c r="AI171" s="229">
        <f t="shared" si="76"/>
        <v>0</v>
      </c>
      <c r="AJ171" s="160" t="str">
        <f t="shared" si="77"/>
        <v/>
      </c>
      <c r="BA171" s="160"/>
      <c r="BR171" s="160"/>
      <c r="CG171" s="160"/>
    </row>
    <row r="172" spans="1:85" ht="15">
      <c r="A172" s="178" t="s">
        <v>17</v>
      </c>
      <c r="B172" s="179">
        <v>0</v>
      </c>
      <c r="C172" s="179">
        <v>0</v>
      </c>
      <c r="D172" s="179">
        <v>0</v>
      </c>
      <c r="E172" s="179">
        <v>0</v>
      </c>
      <c r="F172" s="362"/>
      <c r="G172" s="179">
        <v>0</v>
      </c>
      <c r="H172" s="180">
        <v>0</v>
      </c>
      <c r="I172" s="181">
        <f t="shared" si="74"/>
        <v>0</v>
      </c>
      <c r="J172" s="168"/>
      <c r="K172" s="182" t="s">
        <v>17</v>
      </c>
      <c r="L172" s="183">
        <v>0</v>
      </c>
      <c r="M172" s="183">
        <v>0</v>
      </c>
      <c r="N172" s="183">
        <v>0</v>
      </c>
      <c r="O172" s="183">
        <v>0</v>
      </c>
      <c r="P172" s="183">
        <v>0</v>
      </c>
      <c r="Q172" s="183">
        <v>0</v>
      </c>
      <c r="R172" s="184">
        <v>0</v>
      </c>
      <c r="S172" s="185">
        <f t="shared" si="75"/>
        <v>0</v>
      </c>
      <c r="U172" s="230" t="s">
        <v>17</v>
      </c>
      <c r="V172" s="231">
        <v>0</v>
      </c>
      <c r="W172" s="231">
        <v>0</v>
      </c>
      <c r="X172" s="231">
        <v>0</v>
      </c>
      <c r="Y172" s="231">
        <v>0</v>
      </c>
      <c r="Z172" s="231">
        <v>0</v>
      </c>
      <c r="AA172" s="231">
        <v>0</v>
      </c>
      <c r="AB172" s="231">
        <v>0</v>
      </c>
      <c r="AC172" s="232">
        <v>0</v>
      </c>
      <c r="AD172" s="231">
        <v>0</v>
      </c>
      <c r="AE172" s="231">
        <v>0</v>
      </c>
      <c r="AF172" s="231">
        <v>0</v>
      </c>
      <c r="AG172" s="231">
        <v>0</v>
      </c>
      <c r="AH172" s="231">
        <v>0</v>
      </c>
      <c r="AI172" s="233">
        <f t="shared" si="76"/>
        <v>0</v>
      </c>
      <c r="AJ172" s="160" t="str">
        <f t="shared" si="77"/>
        <v/>
      </c>
      <c r="BA172" s="160"/>
      <c r="BR172" s="160"/>
      <c r="CG172" s="160"/>
    </row>
    <row r="173" spans="1:85" ht="15">
      <c r="A173" s="186" t="s">
        <v>139</v>
      </c>
      <c r="B173" s="175">
        <v>0</v>
      </c>
      <c r="C173" s="175">
        <v>0</v>
      </c>
      <c r="D173" s="175">
        <v>0</v>
      </c>
      <c r="E173" s="175">
        <v>0</v>
      </c>
      <c r="F173" s="362"/>
      <c r="G173" s="175">
        <v>0</v>
      </c>
      <c r="H173" s="187">
        <v>0</v>
      </c>
      <c r="I173" s="173">
        <f t="shared" si="74"/>
        <v>0</v>
      </c>
      <c r="J173" s="168"/>
      <c r="K173" s="188" t="s">
        <v>139</v>
      </c>
      <c r="L173" s="175">
        <v>0</v>
      </c>
      <c r="M173" s="175">
        <v>0</v>
      </c>
      <c r="N173" s="175">
        <v>0</v>
      </c>
      <c r="O173" s="175">
        <v>0</v>
      </c>
      <c r="P173" s="175">
        <v>0</v>
      </c>
      <c r="Q173" s="175">
        <v>0</v>
      </c>
      <c r="R173" s="176">
        <v>0</v>
      </c>
      <c r="S173" s="177">
        <f t="shared" si="75"/>
        <v>0</v>
      </c>
      <c r="U173" s="234" t="s">
        <v>139</v>
      </c>
      <c r="V173" s="226">
        <v>0</v>
      </c>
      <c r="W173" s="226">
        <v>0</v>
      </c>
      <c r="X173" s="226">
        <v>0</v>
      </c>
      <c r="Y173" s="226">
        <v>0</v>
      </c>
      <c r="Z173" s="226">
        <v>0</v>
      </c>
      <c r="AA173" s="226">
        <v>0</v>
      </c>
      <c r="AB173" s="226">
        <v>0</v>
      </c>
      <c r="AC173" s="227">
        <v>0</v>
      </c>
      <c r="AD173" s="226">
        <v>0</v>
      </c>
      <c r="AE173" s="226">
        <v>0</v>
      </c>
      <c r="AF173" s="226">
        <v>0</v>
      </c>
      <c r="AG173" s="226">
        <v>0</v>
      </c>
      <c r="AH173" s="226">
        <v>0</v>
      </c>
      <c r="AI173" s="229">
        <f t="shared" si="76"/>
        <v>0</v>
      </c>
      <c r="AJ173" s="160" t="str">
        <f t="shared" si="77"/>
        <v/>
      </c>
      <c r="BA173" s="160"/>
      <c r="BR173" s="160"/>
      <c r="CG173" s="160"/>
    </row>
    <row r="174" spans="1:85" ht="15">
      <c r="A174" s="178" t="s">
        <v>25</v>
      </c>
      <c r="B174" s="179">
        <v>0</v>
      </c>
      <c r="C174" s="179">
        <v>0</v>
      </c>
      <c r="D174" s="179">
        <v>0</v>
      </c>
      <c r="E174" s="179">
        <v>0</v>
      </c>
      <c r="F174" s="362"/>
      <c r="G174" s="179">
        <v>0</v>
      </c>
      <c r="H174" s="180">
        <v>0</v>
      </c>
      <c r="I174" s="181">
        <f t="shared" si="74"/>
        <v>0</v>
      </c>
      <c r="J174" s="168"/>
      <c r="K174" s="182" t="s">
        <v>25</v>
      </c>
      <c r="L174" s="183">
        <v>0</v>
      </c>
      <c r="M174" s="183">
        <v>0</v>
      </c>
      <c r="N174" s="183">
        <v>0</v>
      </c>
      <c r="O174" s="183">
        <v>0</v>
      </c>
      <c r="P174" s="183">
        <v>6.4204935199948425E-4</v>
      </c>
      <c r="Q174" s="183">
        <v>0</v>
      </c>
      <c r="R174" s="184">
        <v>0</v>
      </c>
      <c r="S174" s="185">
        <f t="shared" si="75"/>
        <v>6.4204935199948425E-4</v>
      </c>
      <c r="U174" s="230" t="s">
        <v>25</v>
      </c>
      <c r="V174" s="231">
        <v>0</v>
      </c>
      <c r="W174" s="231">
        <v>0</v>
      </c>
      <c r="X174" s="231">
        <v>0</v>
      </c>
      <c r="Y174" s="231">
        <v>0</v>
      </c>
      <c r="Z174" s="231">
        <v>0</v>
      </c>
      <c r="AA174" s="231">
        <v>0</v>
      </c>
      <c r="AB174" s="231">
        <v>6.4204935199948425E-4</v>
      </c>
      <c r="AC174" s="232">
        <v>0</v>
      </c>
      <c r="AD174" s="231">
        <v>0</v>
      </c>
      <c r="AE174" s="231">
        <v>0</v>
      </c>
      <c r="AF174" s="231">
        <v>0</v>
      </c>
      <c r="AG174" s="231">
        <v>0</v>
      </c>
      <c r="AH174" s="231">
        <v>0</v>
      </c>
      <c r="AI174" s="233">
        <f t="shared" si="76"/>
        <v>6.4204935199948425E-4</v>
      </c>
      <c r="AJ174" s="160" t="str">
        <f t="shared" si="77"/>
        <v/>
      </c>
      <c r="BA174" s="160"/>
      <c r="BR174" s="160"/>
      <c r="CG174" s="160"/>
    </row>
    <row r="175" spans="1:85" ht="15">
      <c r="A175" s="186" t="s">
        <v>24</v>
      </c>
      <c r="B175" s="175">
        <v>0</v>
      </c>
      <c r="C175" s="175">
        <v>0</v>
      </c>
      <c r="D175" s="175">
        <v>0</v>
      </c>
      <c r="E175" s="175">
        <v>0</v>
      </c>
      <c r="F175" s="362"/>
      <c r="G175" s="175">
        <v>0</v>
      </c>
      <c r="H175" s="187">
        <v>0</v>
      </c>
      <c r="I175" s="173">
        <f t="shared" si="74"/>
        <v>0</v>
      </c>
      <c r="J175" s="168"/>
      <c r="K175" s="188" t="s">
        <v>24</v>
      </c>
      <c r="L175" s="175">
        <v>0</v>
      </c>
      <c r="M175" s="175">
        <v>0</v>
      </c>
      <c r="N175" s="175">
        <v>0</v>
      </c>
      <c r="O175" s="175">
        <v>0</v>
      </c>
      <c r="P175" s="175">
        <v>0</v>
      </c>
      <c r="Q175" s="175">
        <v>0</v>
      </c>
      <c r="R175" s="176">
        <v>0</v>
      </c>
      <c r="S175" s="177">
        <f t="shared" si="75"/>
        <v>0</v>
      </c>
      <c r="U175" s="234" t="s">
        <v>24</v>
      </c>
      <c r="V175" s="226">
        <v>0</v>
      </c>
      <c r="W175" s="226">
        <v>0</v>
      </c>
      <c r="X175" s="226">
        <v>0</v>
      </c>
      <c r="Y175" s="226">
        <v>0</v>
      </c>
      <c r="Z175" s="226">
        <v>0</v>
      </c>
      <c r="AA175" s="226">
        <v>0</v>
      </c>
      <c r="AB175" s="226">
        <v>0</v>
      </c>
      <c r="AC175" s="227">
        <v>0</v>
      </c>
      <c r="AD175" s="226">
        <v>0</v>
      </c>
      <c r="AE175" s="226">
        <v>0</v>
      </c>
      <c r="AF175" s="226">
        <v>0</v>
      </c>
      <c r="AG175" s="226">
        <v>0</v>
      </c>
      <c r="AH175" s="226">
        <v>0</v>
      </c>
      <c r="AI175" s="229">
        <f t="shared" si="76"/>
        <v>0</v>
      </c>
      <c r="AJ175" s="160" t="str">
        <f t="shared" si="77"/>
        <v/>
      </c>
      <c r="BA175" s="160"/>
      <c r="BR175" s="160"/>
      <c r="CG175" s="160"/>
    </row>
    <row r="176" spans="1:85" ht="15">
      <c r="A176" s="178" t="s">
        <v>60</v>
      </c>
      <c r="B176" s="179">
        <v>0</v>
      </c>
      <c r="C176" s="179">
        <v>0</v>
      </c>
      <c r="D176" s="179">
        <v>0</v>
      </c>
      <c r="E176" s="179">
        <v>0</v>
      </c>
      <c r="F176" s="362"/>
      <c r="G176" s="179">
        <v>0</v>
      </c>
      <c r="H176" s="180">
        <v>0</v>
      </c>
      <c r="I176" s="181">
        <f t="shared" si="74"/>
        <v>0</v>
      </c>
      <c r="J176" s="168"/>
      <c r="K176" s="182" t="s">
        <v>60</v>
      </c>
      <c r="L176" s="183">
        <v>0</v>
      </c>
      <c r="M176" s="183">
        <v>0</v>
      </c>
      <c r="N176" s="183">
        <v>0</v>
      </c>
      <c r="O176" s="183">
        <v>0</v>
      </c>
      <c r="P176" s="183">
        <v>0</v>
      </c>
      <c r="Q176" s="183">
        <v>0</v>
      </c>
      <c r="R176" s="184">
        <v>0</v>
      </c>
      <c r="S176" s="185">
        <f t="shared" si="75"/>
        <v>0</v>
      </c>
      <c r="U176" s="230" t="s">
        <v>60</v>
      </c>
      <c r="V176" s="231">
        <v>0</v>
      </c>
      <c r="W176" s="231">
        <v>0</v>
      </c>
      <c r="X176" s="231">
        <v>0</v>
      </c>
      <c r="Y176" s="231">
        <v>0</v>
      </c>
      <c r="Z176" s="231">
        <v>0</v>
      </c>
      <c r="AA176" s="231">
        <v>0</v>
      </c>
      <c r="AB176" s="231">
        <v>0</v>
      </c>
      <c r="AC176" s="232">
        <v>0</v>
      </c>
      <c r="AD176" s="231">
        <v>0</v>
      </c>
      <c r="AE176" s="231">
        <v>0</v>
      </c>
      <c r="AF176" s="231">
        <v>0</v>
      </c>
      <c r="AG176" s="231">
        <v>0</v>
      </c>
      <c r="AH176" s="231">
        <v>0</v>
      </c>
      <c r="AI176" s="233">
        <f t="shared" si="76"/>
        <v>0</v>
      </c>
      <c r="AJ176" s="160" t="str">
        <f t="shared" si="77"/>
        <v/>
      </c>
      <c r="BA176" s="160"/>
      <c r="BR176" s="160"/>
      <c r="CG176" s="160"/>
    </row>
    <row r="177" spans="1:85" ht="15">
      <c r="A177" s="186" t="s">
        <v>22</v>
      </c>
      <c r="B177" s="175">
        <v>0</v>
      </c>
      <c r="C177" s="175">
        <v>0</v>
      </c>
      <c r="D177" s="175">
        <v>0</v>
      </c>
      <c r="E177" s="175">
        <v>0</v>
      </c>
      <c r="F177" s="362"/>
      <c r="G177" s="175">
        <v>0</v>
      </c>
      <c r="H177" s="187">
        <v>0</v>
      </c>
      <c r="I177" s="173">
        <f t="shared" si="74"/>
        <v>0</v>
      </c>
      <c r="J177" s="168"/>
      <c r="K177" s="188" t="s">
        <v>22</v>
      </c>
      <c r="L177" s="175">
        <v>0</v>
      </c>
      <c r="M177" s="175">
        <v>0</v>
      </c>
      <c r="N177" s="175">
        <v>0</v>
      </c>
      <c r="O177" s="175">
        <v>0</v>
      </c>
      <c r="P177" s="175">
        <v>0</v>
      </c>
      <c r="Q177" s="175">
        <v>0</v>
      </c>
      <c r="R177" s="176">
        <v>0</v>
      </c>
      <c r="S177" s="177">
        <f t="shared" si="75"/>
        <v>0</v>
      </c>
      <c r="U177" s="234" t="s">
        <v>22</v>
      </c>
      <c r="V177" s="226">
        <v>0</v>
      </c>
      <c r="W177" s="226">
        <v>0</v>
      </c>
      <c r="X177" s="226">
        <v>0</v>
      </c>
      <c r="Y177" s="226">
        <v>0</v>
      </c>
      <c r="Z177" s="226">
        <v>0</v>
      </c>
      <c r="AA177" s="226">
        <v>0</v>
      </c>
      <c r="AB177" s="226">
        <v>0</v>
      </c>
      <c r="AC177" s="227">
        <v>0</v>
      </c>
      <c r="AD177" s="226">
        <v>0</v>
      </c>
      <c r="AE177" s="226">
        <v>0</v>
      </c>
      <c r="AF177" s="226">
        <v>0</v>
      </c>
      <c r="AG177" s="226">
        <v>0</v>
      </c>
      <c r="AH177" s="226">
        <v>0</v>
      </c>
      <c r="AI177" s="229">
        <f t="shared" si="76"/>
        <v>0</v>
      </c>
      <c r="AJ177" s="160" t="str">
        <f t="shared" si="77"/>
        <v/>
      </c>
      <c r="BA177" s="160"/>
      <c r="BR177" s="160"/>
      <c r="CG177" s="160"/>
    </row>
    <row r="178" spans="1:85" ht="15">
      <c r="A178" s="178" t="s">
        <v>21</v>
      </c>
      <c r="B178" s="179">
        <v>0</v>
      </c>
      <c r="C178" s="179">
        <v>0</v>
      </c>
      <c r="D178" s="179">
        <v>0</v>
      </c>
      <c r="E178" s="179">
        <v>0</v>
      </c>
      <c r="F178" s="362"/>
      <c r="G178" s="179">
        <v>0</v>
      </c>
      <c r="H178" s="180">
        <v>0</v>
      </c>
      <c r="I178" s="181">
        <f t="shared" si="74"/>
        <v>0</v>
      </c>
      <c r="J178" s="168"/>
      <c r="K178" s="182" t="s">
        <v>21</v>
      </c>
      <c r="L178" s="183">
        <v>0</v>
      </c>
      <c r="M178" s="183">
        <v>0</v>
      </c>
      <c r="N178" s="183">
        <v>0</v>
      </c>
      <c r="O178" s="183">
        <v>0</v>
      </c>
      <c r="P178" s="183">
        <v>0</v>
      </c>
      <c r="Q178" s="183">
        <v>0</v>
      </c>
      <c r="R178" s="184">
        <v>0</v>
      </c>
      <c r="S178" s="185">
        <f t="shared" si="75"/>
        <v>0</v>
      </c>
      <c r="U178" s="230" t="s">
        <v>61</v>
      </c>
      <c r="V178" s="231">
        <v>0</v>
      </c>
      <c r="W178" s="231">
        <v>0</v>
      </c>
      <c r="X178" s="231">
        <v>0</v>
      </c>
      <c r="Y178" s="231">
        <v>0</v>
      </c>
      <c r="Z178" s="231">
        <v>0</v>
      </c>
      <c r="AA178" s="231">
        <v>0</v>
      </c>
      <c r="AB178" s="231">
        <v>0</v>
      </c>
      <c r="AC178" s="232">
        <v>0</v>
      </c>
      <c r="AD178" s="231">
        <v>0</v>
      </c>
      <c r="AE178" s="231">
        <v>0</v>
      </c>
      <c r="AF178" s="231">
        <v>0</v>
      </c>
      <c r="AG178" s="231">
        <v>0</v>
      </c>
      <c r="AH178" s="231">
        <v>0</v>
      </c>
      <c r="AI178" s="233">
        <f t="shared" si="76"/>
        <v>0</v>
      </c>
      <c r="AJ178" s="160" t="str">
        <f t="shared" si="77"/>
        <v/>
      </c>
      <c r="BA178" s="160"/>
      <c r="BR178" s="160"/>
      <c r="CG178" s="160"/>
    </row>
    <row r="179" spans="1:85" ht="15">
      <c r="A179" s="189" t="s">
        <v>64</v>
      </c>
      <c r="B179" s="175">
        <v>0</v>
      </c>
      <c r="C179" s="175">
        <v>0</v>
      </c>
      <c r="D179" s="175">
        <v>0</v>
      </c>
      <c r="E179" s="175">
        <v>0</v>
      </c>
      <c r="F179" s="362"/>
      <c r="G179" s="175">
        <v>0</v>
      </c>
      <c r="H179" s="187">
        <v>0</v>
      </c>
      <c r="I179" s="173">
        <f t="shared" si="74"/>
        <v>0</v>
      </c>
      <c r="J179" s="168"/>
      <c r="K179" s="190" t="s">
        <v>64</v>
      </c>
      <c r="L179" s="175">
        <v>0</v>
      </c>
      <c r="M179" s="175">
        <v>0</v>
      </c>
      <c r="N179" s="175">
        <v>0</v>
      </c>
      <c r="O179" s="175">
        <v>0</v>
      </c>
      <c r="P179" s="175">
        <v>0</v>
      </c>
      <c r="Q179" s="175">
        <v>0</v>
      </c>
      <c r="R179" s="176">
        <v>0</v>
      </c>
      <c r="S179" s="177">
        <f t="shared" si="75"/>
        <v>0</v>
      </c>
      <c r="U179" s="235" t="s">
        <v>62</v>
      </c>
      <c r="V179" s="226">
        <v>0</v>
      </c>
      <c r="W179" s="226">
        <v>0</v>
      </c>
      <c r="X179" s="226">
        <v>0</v>
      </c>
      <c r="Y179" s="226">
        <v>0</v>
      </c>
      <c r="Z179" s="226">
        <v>0</v>
      </c>
      <c r="AA179" s="226">
        <v>0</v>
      </c>
      <c r="AB179" s="226">
        <v>0</v>
      </c>
      <c r="AC179" s="227">
        <v>0</v>
      </c>
      <c r="AD179" s="228">
        <v>0</v>
      </c>
      <c r="AE179" s="228">
        <v>0</v>
      </c>
      <c r="AF179" s="228">
        <v>0</v>
      </c>
      <c r="AG179" s="228">
        <v>0</v>
      </c>
      <c r="AH179" s="228">
        <v>0</v>
      </c>
      <c r="AI179" s="229">
        <f t="shared" si="76"/>
        <v>0</v>
      </c>
      <c r="AJ179" s="160" t="str">
        <f t="shared" si="77"/>
        <v/>
      </c>
      <c r="BA179" s="160"/>
      <c r="BR179" s="160"/>
      <c r="CG179" s="160"/>
    </row>
    <row r="180" spans="1:85">
      <c r="A180" s="191" t="s">
        <v>23</v>
      </c>
      <c r="B180" s="192">
        <v>0</v>
      </c>
      <c r="C180" s="192">
        <v>0</v>
      </c>
      <c r="D180" s="192">
        <v>0</v>
      </c>
      <c r="E180" s="192">
        <v>0</v>
      </c>
      <c r="F180" s="362"/>
      <c r="G180" s="192">
        <v>0</v>
      </c>
      <c r="H180" s="193">
        <v>0</v>
      </c>
      <c r="I180" s="194">
        <f t="shared" si="74"/>
        <v>0</v>
      </c>
      <c r="J180" s="168"/>
      <c r="K180" s="195" t="s">
        <v>23</v>
      </c>
      <c r="L180" s="196">
        <v>0</v>
      </c>
      <c r="M180" s="196">
        <v>0</v>
      </c>
      <c r="N180" s="196">
        <v>0</v>
      </c>
      <c r="O180" s="196">
        <v>0</v>
      </c>
      <c r="P180" s="196">
        <v>0</v>
      </c>
      <c r="Q180" s="196">
        <v>0</v>
      </c>
      <c r="R180" s="197">
        <v>0</v>
      </c>
      <c r="S180" s="198">
        <f t="shared" si="75"/>
        <v>0</v>
      </c>
      <c r="U180" s="236" t="s">
        <v>66</v>
      </c>
      <c r="V180" s="237">
        <v>0</v>
      </c>
      <c r="W180" s="237">
        <v>0</v>
      </c>
      <c r="X180" s="237">
        <v>0</v>
      </c>
      <c r="Y180" s="237">
        <v>0</v>
      </c>
      <c r="Z180" s="237">
        <v>0</v>
      </c>
      <c r="AA180" s="237">
        <v>0</v>
      </c>
      <c r="AB180" s="237">
        <v>0</v>
      </c>
      <c r="AC180" s="237">
        <v>0</v>
      </c>
      <c r="AD180" s="237">
        <v>0</v>
      </c>
      <c r="AE180" s="237">
        <v>0</v>
      </c>
      <c r="AF180" s="237">
        <v>0</v>
      </c>
      <c r="AG180" s="237">
        <v>0</v>
      </c>
      <c r="AH180" s="125">
        <v>0</v>
      </c>
      <c r="AI180" s="238">
        <f t="shared" si="76"/>
        <v>0</v>
      </c>
      <c r="AJ180" s="160" t="str">
        <f t="shared" si="77"/>
        <v/>
      </c>
      <c r="BA180" s="160"/>
      <c r="BR180" s="160"/>
      <c r="CG180" s="160"/>
    </row>
    <row r="181" spans="1:85">
      <c r="A181" s="199" t="s">
        <v>19</v>
      </c>
      <c r="B181" s="200">
        <v>0</v>
      </c>
      <c r="C181" s="200">
        <v>0</v>
      </c>
      <c r="D181" s="200">
        <v>0</v>
      </c>
      <c r="E181" s="200">
        <v>0</v>
      </c>
      <c r="F181" s="362"/>
      <c r="G181" s="200">
        <v>0</v>
      </c>
      <c r="H181" s="201">
        <v>0</v>
      </c>
      <c r="I181" s="202">
        <f t="shared" si="74"/>
        <v>0</v>
      </c>
      <c r="J181" s="168"/>
      <c r="K181" s="203" t="s">
        <v>19</v>
      </c>
      <c r="L181" s="200">
        <v>0</v>
      </c>
      <c r="M181" s="200">
        <v>0</v>
      </c>
      <c r="N181" s="200">
        <v>0</v>
      </c>
      <c r="O181" s="200">
        <v>0</v>
      </c>
      <c r="P181" s="200">
        <v>0</v>
      </c>
      <c r="Q181" s="200">
        <v>0</v>
      </c>
      <c r="R181" s="204">
        <v>0</v>
      </c>
      <c r="S181" s="205">
        <f t="shared" si="75"/>
        <v>0</v>
      </c>
      <c r="U181" s="239" t="s">
        <v>19</v>
      </c>
      <c r="V181" s="240">
        <v>0</v>
      </c>
      <c r="W181" s="240">
        <v>0</v>
      </c>
      <c r="X181" s="240">
        <v>0</v>
      </c>
      <c r="Y181" s="240">
        <v>0</v>
      </c>
      <c r="Z181" s="240">
        <v>0</v>
      </c>
      <c r="AA181" s="240">
        <v>0</v>
      </c>
      <c r="AB181" s="240">
        <v>0</v>
      </c>
      <c r="AC181" s="240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2">
        <f t="shared" si="76"/>
        <v>0</v>
      </c>
      <c r="AJ181" s="160" t="str">
        <f t="shared" si="77"/>
        <v/>
      </c>
      <c r="BA181" s="160"/>
      <c r="BR181" s="160"/>
      <c r="CG181" s="160"/>
    </row>
    <row r="182" spans="1:85">
      <c r="A182" s="191" t="s">
        <v>20</v>
      </c>
      <c r="B182" s="192">
        <v>0</v>
      </c>
      <c r="C182" s="192">
        <v>0</v>
      </c>
      <c r="D182" s="192">
        <v>0</v>
      </c>
      <c r="E182" s="192">
        <v>0</v>
      </c>
      <c r="F182" s="362"/>
      <c r="G182" s="192">
        <v>0</v>
      </c>
      <c r="H182" s="193">
        <v>0</v>
      </c>
      <c r="I182" s="194">
        <f t="shared" si="74"/>
        <v>0</v>
      </c>
      <c r="J182" s="168"/>
      <c r="K182" s="195" t="s">
        <v>20</v>
      </c>
      <c r="L182" s="196">
        <v>0</v>
      </c>
      <c r="M182" s="196">
        <v>0</v>
      </c>
      <c r="N182" s="196">
        <v>0</v>
      </c>
      <c r="O182" s="196">
        <v>0</v>
      </c>
      <c r="P182" s="196">
        <v>0</v>
      </c>
      <c r="Q182" s="196">
        <v>0</v>
      </c>
      <c r="R182" s="197">
        <v>0</v>
      </c>
      <c r="S182" s="198">
        <f t="shared" si="75"/>
        <v>0</v>
      </c>
      <c r="U182" s="236" t="s">
        <v>20</v>
      </c>
      <c r="V182" s="237">
        <v>0</v>
      </c>
      <c r="W182" s="237">
        <v>0</v>
      </c>
      <c r="X182" s="237">
        <v>0</v>
      </c>
      <c r="Y182" s="237">
        <v>0</v>
      </c>
      <c r="Z182" s="237">
        <v>0</v>
      </c>
      <c r="AA182" s="237">
        <v>0</v>
      </c>
      <c r="AB182" s="237">
        <v>0</v>
      </c>
      <c r="AC182" s="237">
        <v>0</v>
      </c>
      <c r="AD182" s="237">
        <v>0</v>
      </c>
      <c r="AE182" s="237">
        <v>0</v>
      </c>
      <c r="AF182" s="237">
        <v>0</v>
      </c>
      <c r="AG182" s="237">
        <v>0</v>
      </c>
      <c r="AH182" s="125">
        <v>0</v>
      </c>
      <c r="AI182" s="238">
        <f t="shared" si="76"/>
        <v>0</v>
      </c>
      <c r="AJ182" s="160" t="str">
        <f t="shared" si="77"/>
        <v/>
      </c>
      <c r="BA182" s="160"/>
      <c r="BR182" s="160"/>
      <c r="CG182" s="160"/>
    </row>
    <row r="183" spans="1:85" ht="15" thickBot="1">
      <c r="A183" s="206" t="s">
        <v>11</v>
      </c>
      <c r="B183" s="207">
        <v>0</v>
      </c>
      <c r="C183" s="207">
        <v>0</v>
      </c>
      <c r="D183" s="207">
        <v>0</v>
      </c>
      <c r="E183" s="207">
        <v>0</v>
      </c>
      <c r="F183" s="363"/>
      <c r="G183" s="207">
        <v>0</v>
      </c>
      <c r="H183" s="208">
        <v>0</v>
      </c>
      <c r="I183" s="209">
        <f t="shared" si="74"/>
        <v>0</v>
      </c>
      <c r="J183" s="168"/>
      <c r="K183" s="210" t="s">
        <v>11</v>
      </c>
      <c r="L183" s="207">
        <v>0</v>
      </c>
      <c r="M183" s="207">
        <v>0</v>
      </c>
      <c r="N183" s="207">
        <v>0</v>
      </c>
      <c r="O183" s="207">
        <v>0</v>
      </c>
      <c r="P183" s="207">
        <v>0</v>
      </c>
      <c r="Q183" s="207">
        <v>0</v>
      </c>
      <c r="R183" s="211">
        <v>0</v>
      </c>
      <c r="S183" s="212">
        <f t="shared" si="75"/>
        <v>0</v>
      </c>
      <c r="U183" s="239" t="s">
        <v>11</v>
      </c>
      <c r="V183" s="240">
        <v>0</v>
      </c>
      <c r="W183" s="240">
        <v>0</v>
      </c>
      <c r="X183" s="240">
        <v>0</v>
      </c>
      <c r="Y183" s="240">
        <v>0</v>
      </c>
      <c r="Z183" s="240">
        <v>0</v>
      </c>
      <c r="AA183" s="240">
        <v>0</v>
      </c>
      <c r="AB183" s="240">
        <v>0</v>
      </c>
      <c r="AC183" s="240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2">
        <f t="shared" si="76"/>
        <v>0</v>
      </c>
      <c r="AJ183" s="160" t="str">
        <f t="shared" si="77"/>
        <v/>
      </c>
      <c r="BA183" s="160"/>
      <c r="BR183" s="160"/>
      <c r="CG183" s="160"/>
    </row>
    <row r="184" spans="1:85" ht="15">
      <c r="A184" s="213" t="s">
        <v>26</v>
      </c>
      <c r="B184" s="214">
        <f>SUM(B163:B179)</f>
        <v>0</v>
      </c>
      <c r="C184" s="214">
        <f t="shared" ref="C184:I184" si="78">SUM(C163:C179)</f>
        <v>0</v>
      </c>
      <c r="D184" s="214">
        <f t="shared" si="78"/>
        <v>0</v>
      </c>
      <c r="E184" s="214">
        <f t="shared" si="78"/>
        <v>0</v>
      </c>
      <c r="F184" s="214">
        <f t="shared" si="78"/>
        <v>0</v>
      </c>
      <c r="G184" s="214">
        <f t="shared" si="78"/>
        <v>0</v>
      </c>
      <c r="H184" s="216">
        <f t="shared" si="78"/>
        <v>0</v>
      </c>
      <c r="I184" s="173">
        <f t="shared" si="78"/>
        <v>0</v>
      </c>
      <c r="J184" s="168"/>
      <c r="K184" s="215" t="s">
        <v>26</v>
      </c>
      <c r="L184" s="214">
        <f>SUM(L163:L179)</f>
        <v>0</v>
      </c>
      <c r="M184" s="214">
        <f t="shared" ref="M184:S184" si="79">SUM(M163:M179)</f>
        <v>0</v>
      </c>
      <c r="N184" s="214">
        <f t="shared" si="79"/>
        <v>0</v>
      </c>
      <c r="O184" s="214">
        <f t="shared" si="79"/>
        <v>0</v>
      </c>
      <c r="P184" s="214">
        <f t="shared" si="79"/>
        <v>6.4204935199948425E-4</v>
      </c>
      <c r="Q184" s="214">
        <f t="shared" si="79"/>
        <v>0</v>
      </c>
      <c r="R184" s="216">
        <f t="shared" si="79"/>
        <v>0</v>
      </c>
      <c r="S184" s="217">
        <f t="shared" si="79"/>
        <v>6.4204935199948425E-4</v>
      </c>
      <c r="T184" s="160" t="str">
        <f>IF(ABS(S184-AI184)&gt;0.01,S184-AI184,"")</f>
        <v/>
      </c>
      <c r="U184" s="243" t="s">
        <v>63</v>
      </c>
      <c r="V184" s="244">
        <f>SUM(V163:V179)</f>
        <v>0</v>
      </c>
      <c r="W184" s="244">
        <f t="shared" ref="W184:AH184" si="80">SUM(W163:W179)</f>
        <v>0</v>
      </c>
      <c r="X184" s="244">
        <f t="shared" si="80"/>
        <v>0</v>
      </c>
      <c r="Y184" s="244">
        <f t="shared" si="80"/>
        <v>0</v>
      </c>
      <c r="Z184" s="244">
        <f t="shared" si="80"/>
        <v>0</v>
      </c>
      <c r="AA184" s="244">
        <f t="shared" si="80"/>
        <v>0</v>
      </c>
      <c r="AB184" s="244">
        <f t="shared" si="80"/>
        <v>6.4204935199948425E-4</v>
      </c>
      <c r="AC184" s="244">
        <f t="shared" si="80"/>
        <v>0</v>
      </c>
      <c r="AD184" s="245">
        <f t="shared" si="80"/>
        <v>0</v>
      </c>
      <c r="AE184" s="245">
        <f t="shared" si="80"/>
        <v>0</v>
      </c>
      <c r="AF184" s="245">
        <f t="shared" si="80"/>
        <v>0</v>
      </c>
      <c r="AG184" s="245">
        <f t="shared" si="80"/>
        <v>0</v>
      </c>
      <c r="AH184" s="245">
        <f t="shared" si="80"/>
        <v>0</v>
      </c>
      <c r="AI184" s="246">
        <f>SUM(V184:AC184)</f>
        <v>6.4204935199948425E-4</v>
      </c>
      <c r="AJ184" s="160" t="str">
        <f t="shared" si="77"/>
        <v/>
      </c>
      <c r="BA184" s="160"/>
      <c r="BR184" s="160"/>
      <c r="CG184" s="160"/>
    </row>
    <row r="185" spans="1:85" s="23" customFormat="1" ht="15" thickBot="1">
      <c r="A185" s="30" t="s">
        <v>88</v>
      </c>
      <c r="B185" s="47" t="str">
        <f>IF($I184=0,"-",B184/$I184)</f>
        <v>-</v>
      </c>
      <c r="C185" s="47" t="str">
        <f t="shared" ref="C185:H185" si="81">IF($I184=0,"-",C184/$I184)</f>
        <v>-</v>
      </c>
      <c r="D185" s="47" t="str">
        <f t="shared" si="81"/>
        <v>-</v>
      </c>
      <c r="E185" s="47" t="str">
        <f t="shared" si="81"/>
        <v>-</v>
      </c>
      <c r="F185" s="47" t="str">
        <f t="shared" si="81"/>
        <v>-</v>
      </c>
      <c r="G185" s="47" t="str">
        <f t="shared" si="81"/>
        <v>-</v>
      </c>
      <c r="H185" s="70" t="str">
        <f t="shared" si="81"/>
        <v>-</v>
      </c>
      <c r="I185" s="48">
        <f>SUM(B185:H185)</f>
        <v>0</v>
      </c>
      <c r="J185" s="160"/>
      <c r="K185" s="81" t="s">
        <v>88</v>
      </c>
      <c r="L185" s="98">
        <f t="shared" ref="L185:R185" si="82">IF($S184=0,"-",L184/$S184)</f>
        <v>0</v>
      </c>
      <c r="M185" s="98">
        <f t="shared" si="82"/>
        <v>0</v>
      </c>
      <c r="N185" s="98">
        <f t="shared" si="82"/>
        <v>0</v>
      </c>
      <c r="O185" s="98">
        <f t="shared" si="82"/>
        <v>0</v>
      </c>
      <c r="P185" s="98">
        <f t="shared" si="82"/>
        <v>1</v>
      </c>
      <c r="Q185" s="98">
        <f t="shared" si="82"/>
        <v>0</v>
      </c>
      <c r="R185" s="99">
        <f t="shared" si="82"/>
        <v>0</v>
      </c>
      <c r="S185" s="100">
        <f>SUM(L185:R185)</f>
        <v>1</v>
      </c>
      <c r="U185" s="110" t="s">
        <v>88</v>
      </c>
      <c r="V185" s="133">
        <f>+V184/$AI184</f>
        <v>0</v>
      </c>
      <c r="W185" s="133">
        <f t="shared" ref="W185:AH185" si="83">+W184/$AI184</f>
        <v>0</v>
      </c>
      <c r="X185" s="133">
        <f t="shared" si="83"/>
        <v>0</v>
      </c>
      <c r="Y185" s="133">
        <f t="shared" si="83"/>
        <v>0</v>
      </c>
      <c r="Z185" s="133">
        <f t="shared" si="83"/>
        <v>0</v>
      </c>
      <c r="AA185" s="133">
        <f t="shared" si="83"/>
        <v>0</v>
      </c>
      <c r="AB185" s="133">
        <f t="shared" si="83"/>
        <v>1</v>
      </c>
      <c r="AC185" s="133">
        <f t="shared" si="83"/>
        <v>0</v>
      </c>
      <c r="AD185" s="133">
        <f t="shared" si="83"/>
        <v>0</v>
      </c>
      <c r="AE185" s="133">
        <f t="shared" si="83"/>
        <v>0</v>
      </c>
      <c r="AF185" s="133">
        <f t="shared" si="83"/>
        <v>0</v>
      </c>
      <c r="AG185" s="133">
        <f t="shared" si="83"/>
        <v>0</v>
      </c>
      <c r="AH185" s="133">
        <f t="shared" si="83"/>
        <v>0</v>
      </c>
      <c r="AI185" s="134">
        <f>SUM(V185:AC185)</f>
        <v>1</v>
      </c>
      <c r="AJ185" s="23" t="str">
        <f t="shared" si="77"/>
        <v/>
      </c>
    </row>
    <row r="186" spans="1:85" ht="15" thickBot="1">
      <c r="A186" s="247"/>
      <c r="B186" s="247"/>
      <c r="C186" s="247"/>
      <c r="D186" s="247"/>
      <c r="E186" s="247"/>
      <c r="F186" s="247"/>
      <c r="G186" s="247"/>
      <c r="H186" s="247"/>
      <c r="I186" s="247"/>
      <c r="K186" s="247"/>
      <c r="L186" s="247"/>
      <c r="M186" s="247"/>
      <c r="N186" s="247"/>
      <c r="O186" s="247"/>
      <c r="P186" s="247"/>
      <c r="Q186" s="247"/>
      <c r="R186" s="247"/>
      <c r="S186" s="247"/>
      <c r="AI186" s="168"/>
      <c r="BA186" s="160"/>
      <c r="BR186" s="160"/>
      <c r="CG186" s="160"/>
    </row>
    <row r="187" spans="1:85" ht="28.5">
      <c r="A187" s="312" t="s">
        <v>35</v>
      </c>
      <c r="B187" s="164" t="s">
        <v>0</v>
      </c>
      <c r="C187" s="164" t="s">
        <v>1</v>
      </c>
      <c r="D187" s="164" t="s">
        <v>2</v>
      </c>
      <c r="E187" s="164" t="s">
        <v>3</v>
      </c>
      <c r="F187" s="164" t="s">
        <v>27</v>
      </c>
      <c r="G187" s="164" t="s">
        <v>4</v>
      </c>
      <c r="H187" s="164" t="s">
        <v>5</v>
      </c>
      <c r="I187" s="165" t="s">
        <v>6</v>
      </c>
      <c r="K187" s="314" t="s">
        <v>35</v>
      </c>
      <c r="L187" s="166" t="s">
        <v>0</v>
      </c>
      <c r="M187" s="166" t="s">
        <v>1</v>
      </c>
      <c r="N187" s="166" t="s">
        <v>2</v>
      </c>
      <c r="O187" s="166" t="s">
        <v>3</v>
      </c>
      <c r="P187" s="166" t="s">
        <v>27</v>
      </c>
      <c r="Q187" s="166" t="s">
        <v>4</v>
      </c>
      <c r="R187" s="166" t="s">
        <v>5</v>
      </c>
      <c r="S187" s="167" t="s">
        <v>6</v>
      </c>
      <c r="U187" s="316" t="s">
        <v>35</v>
      </c>
      <c r="V187" s="219" t="s">
        <v>74</v>
      </c>
      <c r="W187" s="219" t="s">
        <v>75</v>
      </c>
      <c r="X187" s="219" t="s">
        <v>4</v>
      </c>
      <c r="Y187" s="219" t="s">
        <v>1</v>
      </c>
      <c r="Z187" s="219" t="s">
        <v>2</v>
      </c>
      <c r="AA187" s="219" t="s">
        <v>3</v>
      </c>
      <c r="AB187" s="219" t="s">
        <v>55</v>
      </c>
      <c r="AC187" s="219" t="s">
        <v>68</v>
      </c>
      <c r="AD187" s="220" t="s">
        <v>76</v>
      </c>
      <c r="AE187" s="220" t="s">
        <v>83</v>
      </c>
      <c r="AF187" s="220" t="s">
        <v>77</v>
      </c>
      <c r="AG187" s="220" t="s">
        <v>84</v>
      </c>
      <c r="AH187" s="220" t="s">
        <v>85</v>
      </c>
      <c r="AI187" s="221" t="s">
        <v>63</v>
      </c>
      <c r="BA187" s="160"/>
      <c r="BR187" s="160"/>
      <c r="CG187" s="160"/>
    </row>
    <row r="188" spans="1:85" ht="15">
      <c r="A188" s="313" t="s">
        <v>35</v>
      </c>
      <c r="B188" s="318" t="s">
        <v>69</v>
      </c>
      <c r="C188" s="319"/>
      <c r="D188" s="319"/>
      <c r="E188" s="319"/>
      <c r="F188" s="319"/>
      <c r="G188" s="319"/>
      <c r="H188" s="319"/>
      <c r="I188" s="320"/>
      <c r="K188" s="315" t="s">
        <v>35</v>
      </c>
      <c r="L188" s="321" t="s">
        <v>69</v>
      </c>
      <c r="M188" s="322"/>
      <c r="N188" s="322"/>
      <c r="O188" s="322"/>
      <c r="P188" s="322"/>
      <c r="Q188" s="322"/>
      <c r="R188" s="322"/>
      <c r="S188" s="323"/>
      <c r="U188" s="317" t="s">
        <v>35</v>
      </c>
      <c r="V188" s="324" t="s">
        <v>69</v>
      </c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5"/>
      <c r="BA188" s="160"/>
      <c r="BR188" s="160"/>
      <c r="CG188" s="160"/>
    </row>
    <row r="189" spans="1:85" ht="15">
      <c r="A189" s="170" t="s">
        <v>7</v>
      </c>
      <c r="B189" s="171">
        <v>0</v>
      </c>
      <c r="C189" s="171">
        <v>0</v>
      </c>
      <c r="D189" s="171">
        <v>0</v>
      </c>
      <c r="E189" s="171">
        <v>0</v>
      </c>
      <c r="F189" s="361"/>
      <c r="G189" s="171">
        <v>0</v>
      </c>
      <c r="H189" s="172">
        <v>0</v>
      </c>
      <c r="I189" s="173">
        <f>SUM(B189:H189)</f>
        <v>0</v>
      </c>
      <c r="J189" s="168"/>
      <c r="K189" s="222" t="s">
        <v>7</v>
      </c>
      <c r="L189" s="171">
        <v>0</v>
      </c>
      <c r="M189" s="171">
        <v>0</v>
      </c>
      <c r="N189" s="171">
        <v>0</v>
      </c>
      <c r="O189" s="171">
        <v>0</v>
      </c>
      <c r="P189" s="171">
        <v>0</v>
      </c>
      <c r="Q189" s="171">
        <v>0</v>
      </c>
      <c r="R189" s="223">
        <v>0</v>
      </c>
      <c r="S189" s="224">
        <f>SUM(L189:R189)</f>
        <v>0</v>
      </c>
      <c r="U189" s="225" t="s">
        <v>7</v>
      </c>
      <c r="V189" s="226">
        <v>0</v>
      </c>
      <c r="W189" s="226">
        <v>0</v>
      </c>
      <c r="X189" s="226">
        <v>0</v>
      </c>
      <c r="Y189" s="226">
        <v>0</v>
      </c>
      <c r="Z189" s="226">
        <v>0</v>
      </c>
      <c r="AA189" s="226">
        <v>0</v>
      </c>
      <c r="AB189" s="226">
        <v>0</v>
      </c>
      <c r="AC189" s="227">
        <v>0</v>
      </c>
      <c r="AD189" s="228">
        <v>0</v>
      </c>
      <c r="AE189" s="228">
        <v>0</v>
      </c>
      <c r="AF189" s="228">
        <v>0</v>
      </c>
      <c r="AG189" s="228">
        <v>0</v>
      </c>
      <c r="AH189" s="228">
        <v>0</v>
      </c>
      <c r="AI189" s="229">
        <f>SUM(V189:AC189)</f>
        <v>0</v>
      </c>
      <c r="AJ189" s="160" t="str">
        <f>IF(ABS(S189-AI189)&gt;0.001,S189-AI189,"")</f>
        <v/>
      </c>
      <c r="BA189" s="160"/>
      <c r="BR189" s="160"/>
      <c r="CG189" s="160"/>
    </row>
    <row r="190" spans="1:85" ht="15">
      <c r="A190" s="178" t="s">
        <v>8</v>
      </c>
      <c r="B190" s="179">
        <v>0</v>
      </c>
      <c r="C190" s="179">
        <v>0</v>
      </c>
      <c r="D190" s="179">
        <v>0</v>
      </c>
      <c r="E190" s="179">
        <v>0</v>
      </c>
      <c r="F190" s="362"/>
      <c r="G190" s="179">
        <v>0</v>
      </c>
      <c r="H190" s="180">
        <v>0</v>
      </c>
      <c r="I190" s="181">
        <f t="shared" ref="I190:I209" si="84">SUM(B190:H190)</f>
        <v>0</v>
      </c>
      <c r="J190" s="168"/>
      <c r="K190" s="182" t="s">
        <v>8</v>
      </c>
      <c r="L190" s="183">
        <v>0</v>
      </c>
      <c r="M190" s="183">
        <v>0</v>
      </c>
      <c r="N190" s="183">
        <v>0</v>
      </c>
      <c r="O190" s="183">
        <v>0</v>
      </c>
      <c r="P190" s="183">
        <v>0</v>
      </c>
      <c r="Q190" s="183">
        <v>0</v>
      </c>
      <c r="R190" s="184">
        <v>0</v>
      </c>
      <c r="S190" s="185">
        <f t="shared" ref="S190:S209" si="85">SUM(L190:R190)</f>
        <v>0</v>
      </c>
      <c r="U190" s="230" t="s">
        <v>8</v>
      </c>
      <c r="V190" s="231">
        <v>0</v>
      </c>
      <c r="W190" s="231">
        <v>0</v>
      </c>
      <c r="X190" s="231">
        <v>0</v>
      </c>
      <c r="Y190" s="231">
        <v>0</v>
      </c>
      <c r="Z190" s="231">
        <v>0</v>
      </c>
      <c r="AA190" s="231">
        <v>0</v>
      </c>
      <c r="AB190" s="231">
        <v>0</v>
      </c>
      <c r="AC190" s="232">
        <v>0</v>
      </c>
      <c r="AD190" s="231">
        <v>0</v>
      </c>
      <c r="AE190" s="231">
        <v>0</v>
      </c>
      <c r="AF190" s="231">
        <v>0</v>
      </c>
      <c r="AG190" s="231">
        <v>0</v>
      </c>
      <c r="AH190" s="231">
        <v>0</v>
      </c>
      <c r="AI190" s="233">
        <f t="shared" ref="AI190:AI209" si="86">SUM(V190:AC190)</f>
        <v>0</v>
      </c>
      <c r="AJ190" s="160" t="str">
        <f t="shared" ref="AJ190:AJ211" si="87">IF(ABS(S190-AI190)&gt;0.001,S190-AI190,"")</f>
        <v/>
      </c>
      <c r="BA190" s="160"/>
      <c r="BR190" s="160"/>
      <c r="CG190" s="160"/>
    </row>
    <row r="191" spans="1:85" ht="15">
      <c r="A191" s="186" t="s">
        <v>10</v>
      </c>
      <c r="B191" s="175">
        <v>0</v>
      </c>
      <c r="C191" s="175">
        <v>0</v>
      </c>
      <c r="D191" s="175">
        <v>1.6411315461727655E-2</v>
      </c>
      <c r="E191" s="175">
        <v>0</v>
      </c>
      <c r="F191" s="362"/>
      <c r="G191" s="175">
        <v>0</v>
      </c>
      <c r="H191" s="187">
        <v>0</v>
      </c>
      <c r="I191" s="173">
        <f t="shared" si="84"/>
        <v>1.6411315461727655E-2</v>
      </c>
      <c r="J191" s="168"/>
      <c r="K191" s="188" t="s">
        <v>10</v>
      </c>
      <c r="L191" s="175">
        <v>0</v>
      </c>
      <c r="M191" s="175">
        <v>0</v>
      </c>
      <c r="N191" s="175">
        <v>1.6411315461727655E-2</v>
      </c>
      <c r="O191" s="175">
        <v>0</v>
      </c>
      <c r="P191" s="175">
        <v>0</v>
      </c>
      <c r="Q191" s="175">
        <v>0</v>
      </c>
      <c r="R191" s="176">
        <v>0</v>
      </c>
      <c r="S191" s="177">
        <f t="shared" si="85"/>
        <v>1.6411315461727655E-2</v>
      </c>
      <c r="U191" s="234" t="s">
        <v>10</v>
      </c>
      <c r="V191" s="226">
        <v>0</v>
      </c>
      <c r="W191" s="226">
        <v>0</v>
      </c>
      <c r="X191" s="226">
        <v>0</v>
      </c>
      <c r="Y191" s="226">
        <v>0</v>
      </c>
      <c r="Z191" s="226">
        <v>1.6411315461727655E-2</v>
      </c>
      <c r="AA191" s="226">
        <v>0</v>
      </c>
      <c r="AB191" s="226">
        <v>0</v>
      </c>
      <c r="AC191" s="227">
        <v>0</v>
      </c>
      <c r="AD191" s="228">
        <v>0</v>
      </c>
      <c r="AE191" s="228">
        <v>0</v>
      </c>
      <c r="AF191" s="228">
        <v>0</v>
      </c>
      <c r="AG191" s="228">
        <v>0</v>
      </c>
      <c r="AH191" s="228">
        <v>0</v>
      </c>
      <c r="AI191" s="229">
        <f t="shared" si="86"/>
        <v>1.6411315461727655E-2</v>
      </c>
      <c r="AJ191" s="160" t="str">
        <f t="shared" si="87"/>
        <v/>
      </c>
      <c r="BA191" s="160"/>
      <c r="BR191" s="160"/>
      <c r="CG191" s="160"/>
    </row>
    <row r="192" spans="1:85" ht="15">
      <c r="A192" s="178" t="s">
        <v>56</v>
      </c>
      <c r="B192" s="179">
        <v>0</v>
      </c>
      <c r="C192" s="179">
        <v>0</v>
      </c>
      <c r="D192" s="179">
        <v>0</v>
      </c>
      <c r="E192" s="179">
        <v>0</v>
      </c>
      <c r="F192" s="362"/>
      <c r="G192" s="179">
        <v>0</v>
      </c>
      <c r="H192" s="180">
        <v>0</v>
      </c>
      <c r="I192" s="181">
        <f t="shared" si="84"/>
        <v>0</v>
      </c>
      <c r="J192" s="168"/>
      <c r="K192" s="182" t="s">
        <v>56</v>
      </c>
      <c r="L192" s="183">
        <v>0</v>
      </c>
      <c r="M192" s="183">
        <v>0</v>
      </c>
      <c r="N192" s="183">
        <v>0</v>
      </c>
      <c r="O192" s="183">
        <v>0</v>
      </c>
      <c r="P192" s="183">
        <v>0</v>
      </c>
      <c r="Q192" s="183">
        <v>0</v>
      </c>
      <c r="R192" s="184">
        <v>0</v>
      </c>
      <c r="S192" s="185">
        <f t="shared" si="85"/>
        <v>0</v>
      </c>
      <c r="U192" s="230" t="s">
        <v>56</v>
      </c>
      <c r="V192" s="231">
        <v>0</v>
      </c>
      <c r="W192" s="231">
        <v>0</v>
      </c>
      <c r="X192" s="231">
        <v>0</v>
      </c>
      <c r="Y192" s="231">
        <v>0</v>
      </c>
      <c r="Z192" s="231">
        <v>0</v>
      </c>
      <c r="AA192" s="231">
        <v>0</v>
      </c>
      <c r="AB192" s="231">
        <v>0</v>
      </c>
      <c r="AC192" s="232">
        <v>0</v>
      </c>
      <c r="AD192" s="231">
        <v>0</v>
      </c>
      <c r="AE192" s="231">
        <v>0</v>
      </c>
      <c r="AF192" s="231">
        <v>0</v>
      </c>
      <c r="AG192" s="231">
        <v>0</v>
      </c>
      <c r="AH192" s="231">
        <v>0</v>
      </c>
      <c r="AI192" s="233">
        <f t="shared" si="86"/>
        <v>0</v>
      </c>
      <c r="AJ192" s="160" t="str">
        <f t="shared" si="87"/>
        <v/>
      </c>
      <c r="BA192" s="160"/>
      <c r="BR192" s="160"/>
      <c r="CG192" s="160"/>
    </row>
    <row r="193" spans="1:85" ht="15">
      <c r="A193" s="186" t="s">
        <v>16</v>
      </c>
      <c r="B193" s="175">
        <v>0.12371253984900291</v>
      </c>
      <c r="C193" s="175">
        <v>4.6228359553191302E-2</v>
      </c>
      <c r="D193" s="175">
        <v>16.212468917460981</v>
      </c>
      <c r="E193" s="175">
        <v>0</v>
      </c>
      <c r="F193" s="362"/>
      <c r="G193" s="175">
        <v>0</v>
      </c>
      <c r="H193" s="187">
        <v>0</v>
      </c>
      <c r="I193" s="173">
        <f t="shared" si="84"/>
        <v>16.382409816863177</v>
      </c>
      <c r="J193" s="168"/>
      <c r="K193" s="188" t="s">
        <v>16</v>
      </c>
      <c r="L193" s="175">
        <v>0.12371253984900291</v>
      </c>
      <c r="M193" s="175">
        <v>4.6228359553191302E-2</v>
      </c>
      <c r="N193" s="175">
        <v>16.212468917460981</v>
      </c>
      <c r="O193" s="175">
        <v>0</v>
      </c>
      <c r="P193" s="175">
        <v>0</v>
      </c>
      <c r="Q193" s="175">
        <v>0</v>
      </c>
      <c r="R193" s="176">
        <v>0</v>
      </c>
      <c r="S193" s="177">
        <f t="shared" si="85"/>
        <v>16.382409816863177</v>
      </c>
      <c r="U193" s="234" t="s">
        <v>16</v>
      </c>
      <c r="V193" s="226">
        <v>0.12371253984900291</v>
      </c>
      <c r="W193" s="226">
        <v>0</v>
      </c>
      <c r="X193" s="226">
        <v>0</v>
      </c>
      <c r="Y193" s="226">
        <v>4.6228359553191302E-2</v>
      </c>
      <c r="Z193" s="226">
        <v>15.986236533895539</v>
      </c>
      <c r="AA193" s="226">
        <v>0</v>
      </c>
      <c r="AB193" s="226">
        <v>0</v>
      </c>
      <c r="AC193" s="227">
        <v>0.22623238356544031</v>
      </c>
      <c r="AD193" s="228">
        <v>0</v>
      </c>
      <c r="AE193" s="228">
        <v>0</v>
      </c>
      <c r="AF193" s="228">
        <v>0</v>
      </c>
      <c r="AG193" s="228">
        <v>0.22623238356544031</v>
      </c>
      <c r="AH193" s="228">
        <v>0</v>
      </c>
      <c r="AI193" s="229">
        <f t="shared" si="86"/>
        <v>16.382409816863177</v>
      </c>
      <c r="AJ193" s="160" t="str">
        <f t="shared" si="87"/>
        <v/>
      </c>
      <c r="BA193" s="160"/>
      <c r="BR193" s="160"/>
      <c r="CG193" s="160"/>
    </row>
    <row r="194" spans="1:85" ht="15">
      <c r="A194" s="178" t="s">
        <v>15</v>
      </c>
      <c r="B194" s="179">
        <v>0.38620947575230358</v>
      </c>
      <c r="C194" s="179">
        <v>0</v>
      </c>
      <c r="D194" s="179">
        <v>0.60349611365287392</v>
      </c>
      <c r="E194" s="179">
        <v>0</v>
      </c>
      <c r="F194" s="362"/>
      <c r="G194" s="179">
        <v>0</v>
      </c>
      <c r="H194" s="180">
        <v>0</v>
      </c>
      <c r="I194" s="181">
        <f t="shared" si="84"/>
        <v>0.9897055894051775</v>
      </c>
      <c r="J194" s="168"/>
      <c r="K194" s="182" t="s">
        <v>15</v>
      </c>
      <c r="L194" s="183">
        <v>0.38620947575230358</v>
      </c>
      <c r="M194" s="183">
        <v>0</v>
      </c>
      <c r="N194" s="183">
        <v>0.60349611365287392</v>
      </c>
      <c r="O194" s="183">
        <v>0</v>
      </c>
      <c r="P194" s="183">
        <v>0</v>
      </c>
      <c r="Q194" s="183">
        <v>0</v>
      </c>
      <c r="R194" s="184">
        <v>0</v>
      </c>
      <c r="S194" s="185">
        <f t="shared" si="85"/>
        <v>0.9897055894051775</v>
      </c>
      <c r="U194" s="230" t="s">
        <v>57</v>
      </c>
      <c r="V194" s="231">
        <v>0.38620947575230358</v>
      </c>
      <c r="W194" s="231">
        <v>0</v>
      </c>
      <c r="X194" s="231">
        <v>0</v>
      </c>
      <c r="Y194" s="231">
        <v>0</v>
      </c>
      <c r="Z194" s="231">
        <v>0.60349611365287392</v>
      </c>
      <c r="AA194" s="231">
        <v>0</v>
      </c>
      <c r="AB194" s="231">
        <v>0</v>
      </c>
      <c r="AC194" s="232">
        <v>0</v>
      </c>
      <c r="AD194" s="231">
        <v>0</v>
      </c>
      <c r="AE194" s="231">
        <v>0</v>
      </c>
      <c r="AF194" s="231">
        <v>0</v>
      </c>
      <c r="AG194" s="231">
        <v>0</v>
      </c>
      <c r="AH194" s="231">
        <v>0</v>
      </c>
      <c r="AI194" s="233">
        <f t="shared" si="86"/>
        <v>0.9897055894051775</v>
      </c>
      <c r="AJ194" s="160" t="str">
        <f t="shared" si="87"/>
        <v/>
      </c>
      <c r="BA194" s="160"/>
      <c r="BR194" s="160"/>
      <c r="CG194" s="160"/>
    </row>
    <row r="195" spans="1:85" ht="15">
      <c r="A195" s="186" t="s">
        <v>58</v>
      </c>
      <c r="B195" s="175">
        <v>0</v>
      </c>
      <c r="C195" s="175">
        <v>0</v>
      </c>
      <c r="D195" s="175">
        <v>0</v>
      </c>
      <c r="E195" s="175">
        <v>6.9991283586118529</v>
      </c>
      <c r="F195" s="362"/>
      <c r="G195" s="175">
        <v>0</v>
      </c>
      <c r="H195" s="187">
        <v>0</v>
      </c>
      <c r="I195" s="173">
        <f t="shared" si="84"/>
        <v>6.9991283586118529</v>
      </c>
      <c r="J195" s="168"/>
      <c r="K195" s="188" t="s">
        <v>58</v>
      </c>
      <c r="L195" s="175">
        <v>0</v>
      </c>
      <c r="M195" s="175">
        <v>0</v>
      </c>
      <c r="N195" s="175">
        <v>0</v>
      </c>
      <c r="O195" s="175">
        <v>6.9991283586118529</v>
      </c>
      <c r="P195" s="175">
        <v>120.34606352487876</v>
      </c>
      <c r="Q195" s="175">
        <v>0</v>
      </c>
      <c r="R195" s="176">
        <v>0</v>
      </c>
      <c r="S195" s="177">
        <f t="shared" si="85"/>
        <v>127.34519188349061</v>
      </c>
      <c r="U195" s="234" t="s">
        <v>58</v>
      </c>
      <c r="V195" s="226">
        <v>0</v>
      </c>
      <c r="W195" s="226">
        <v>0</v>
      </c>
      <c r="X195" s="226">
        <v>0</v>
      </c>
      <c r="Y195" s="226">
        <v>0</v>
      </c>
      <c r="Z195" s="226">
        <v>0</v>
      </c>
      <c r="AA195" s="226">
        <v>0.38618620231095857</v>
      </c>
      <c r="AB195" s="226">
        <v>120.34606352487876</v>
      </c>
      <c r="AC195" s="227">
        <v>6.6129421563008943</v>
      </c>
      <c r="AD195" s="226">
        <v>0</v>
      </c>
      <c r="AE195" s="226">
        <v>0</v>
      </c>
      <c r="AF195" s="226">
        <v>0</v>
      </c>
      <c r="AG195" s="226">
        <v>0</v>
      </c>
      <c r="AH195" s="226">
        <v>6.6129421563008943</v>
      </c>
      <c r="AI195" s="229">
        <f t="shared" si="86"/>
        <v>127.3451918834906</v>
      </c>
      <c r="AJ195" s="160" t="str">
        <f t="shared" si="87"/>
        <v/>
      </c>
      <c r="BA195" s="160"/>
      <c r="BR195" s="160"/>
      <c r="CG195" s="160"/>
    </row>
    <row r="196" spans="1:85" ht="15">
      <c r="A196" s="178" t="s">
        <v>12</v>
      </c>
      <c r="B196" s="179">
        <v>0</v>
      </c>
      <c r="C196" s="179">
        <v>0</v>
      </c>
      <c r="D196" s="179">
        <v>0</v>
      </c>
      <c r="E196" s="179">
        <v>0</v>
      </c>
      <c r="F196" s="362"/>
      <c r="G196" s="179">
        <v>0</v>
      </c>
      <c r="H196" s="180">
        <v>0</v>
      </c>
      <c r="I196" s="181">
        <f t="shared" si="84"/>
        <v>0</v>
      </c>
      <c r="J196" s="168"/>
      <c r="K196" s="182" t="s">
        <v>12</v>
      </c>
      <c r="L196" s="183">
        <v>0</v>
      </c>
      <c r="M196" s="183">
        <v>0</v>
      </c>
      <c r="N196" s="183">
        <v>0</v>
      </c>
      <c r="O196" s="183">
        <v>0</v>
      </c>
      <c r="P196" s="183">
        <v>0.11788397887416907</v>
      </c>
      <c r="Q196" s="183">
        <v>0</v>
      </c>
      <c r="R196" s="184">
        <v>0</v>
      </c>
      <c r="S196" s="185">
        <f t="shared" si="85"/>
        <v>0.11788397887416907</v>
      </c>
      <c r="U196" s="230" t="s">
        <v>12</v>
      </c>
      <c r="V196" s="231">
        <v>0</v>
      </c>
      <c r="W196" s="231">
        <v>0</v>
      </c>
      <c r="X196" s="231">
        <v>0</v>
      </c>
      <c r="Y196" s="231">
        <v>0</v>
      </c>
      <c r="Z196" s="231">
        <v>0</v>
      </c>
      <c r="AA196" s="231">
        <v>0</v>
      </c>
      <c r="AB196" s="231">
        <v>0.11788397887416907</v>
      </c>
      <c r="AC196" s="232">
        <v>0</v>
      </c>
      <c r="AD196" s="231">
        <v>0</v>
      </c>
      <c r="AE196" s="231">
        <v>0</v>
      </c>
      <c r="AF196" s="231">
        <v>0</v>
      </c>
      <c r="AG196" s="231">
        <v>0</v>
      </c>
      <c r="AH196" s="231">
        <v>0</v>
      </c>
      <c r="AI196" s="233">
        <f t="shared" si="86"/>
        <v>0.11788397887416907</v>
      </c>
      <c r="AJ196" s="160" t="str">
        <f t="shared" si="87"/>
        <v/>
      </c>
      <c r="BA196" s="160"/>
      <c r="BR196" s="160"/>
      <c r="CG196" s="160"/>
    </row>
    <row r="197" spans="1:85" ht="15">
      <c r="A197" s="186" t="s">
        <v>59</v>
      </c>
      <c r="B197" s="175">
        <v>0</v>
      </c>
      <c r="C197" s="175">
        <v>0</v>
      </c>
      <c r="D197" s="175">
        <v>0</v>
      </c>
      <c r="E197" s="175">
        <v>0</v>
      </c>
      <c r="F197" s="362"/>
      <c r="G197" s="175">
        <v>0</v>
      </c>
      <c r="H197" s="187">
        <v>0</v>
      </c>
      <c r="I197" s="173">
        <f t="shared" si="84"/>
        <v>0</v>
      </c>
      <c r="J197" s="168"/>
      <c r="K197" s="188" t="s">
        <v>59</v>
      </c>
      <c r="L197" s="175">
        <v>0</v>
      </c>
      <c r="M197" s="175">
        <v>0</v>
      </c>
      <c r="N197" s="175">
        <v>0</v>
      </c>
      <c r="O197" s="175">
        <v>0</v>
      </c>
      <c r="P197" s="175">
        <v>0</v>
      </c>
      <c r="Q197" s="175">
        <v>0</v>
      </c>
      <c r="R197" s="176">
        <v>0</v>
      </c>
      <c r="S197" s="177">
        <f t="shared" si="85"/>
        <v>0</v>
      </c>
      <c r="U197" s="234" t="s">
        <v>59</v>
      </c>
      <c r="V197" s="226">
        <v>0</v>
      </c>
      <c r="W197" s="226">
        <v>0</v>
      </c>
      <c r="X197" s="226">
        <v>0</v>
      </c>
      <c r="Y197" s="226">
        <v>0</v>
      </c>
      <c r="Z197" s="226">
        <v>0</v>
      </c>
      <c r="AA197" s="226">
        <v>0</v>
      </c>
      <c r="AB197" s="226">
        <v>0</v>
      </c>
      <c r="AC197" s="227">
        <v>0</v>
      </c>
      <c r="AD197" s="226">
        <v>0</v>
      </c>
      <c r="AE197" s="226">
        <v>0</v>
      </c>
      <c r="AF197" s="226">
        <v>0</v>
      </c>
      <c r="AG197" s="226">
        <v>0</v>
      </c>
      <c r="AH197" s="226">
        <v>0</v>
      </c>
      <c r="AI197" s="229">
        <f t="shared" si="86"/>
        <v>0</v>
      </c>
      <c r="AJ197" s="160" t="str">
        <f t="shared" si="87"/>
        <v/>
      </c>
      <c r="BA197" s="160"/>
      <c r="BR197" s="160"/>
      <c r="CG197" s="160"/>
    </row>
    <row r="198" spans="1:85" ht="15">
      <c r="A198" s="178" t="s">
        <v>17</v>
      </c>
      <c r="B198" s="179">
        <v>0.11560378823293442</v>
      </c>
      <c r="C198" s="179">
        <v>0</v>
      </c>
      <c r="D198" s="179">
        <v>0.70242793194114417</v>
      </c>
      <c r="E198" s="179">
        <v>4.118562480043108E-2</v>
      </c>
      <c r="F198" s="362"/>
      <c r="G198" s="179">
        <v>0</v>
      </c>
      <c r="H198" s="180">
        <v>0</v>
      </c>
      <c r="I198" s="181">
        <f t="shared" si="84"/>
        <v>0.85921734497450963</v>
      </c>
      <c r="J198" s="168"/>
      <c r="K198" s="182" t="s">
        <v>17</v>
      </c>
      <c r="L198" s="183">
        <v>0.11560378823293442</v>
      </c>
      <c r="M198" s="183">
        <v>0</v>
      </c>
      <c r="N198" s="183">
        <v>0.70242793194114417</v>
      </c>
      <c r="O198" s="183">
        <v>4.118562480043108E-2</v>
      </c>
      <c r="P198" s="183">
        <v>0</v>
      </c>
      <c r="Q198" s="183">
        <v>0</v>
      </c>
      <c r="R198" s="184">
        <v>0</v>
      </c>
      <c r="S198" s="185">
        <f t="shared" si="85"/>
        <v>0.85921734497450963</v>
      </c>
      <c r="U198" s="230" t="s">
        <v>17</v>
      </c>
      <c r="V198" s="231">
        <v>0.11560378823293442</v>
      </c>
      <c r="W198" s="231">
        <v>0</v>
      </c>
      <c r="X198" s="231">
        <v>0</v>
      </c>
      <c r="Y198" s="231">
        <v>0</v>
      </c>
      <c r="Z198" s="231">
        <v>0.70242793194114417</v>
      </c>
      <c r="AA198" s="231">
        <v>4.118562480043108E-2</v>
      </c>
      <c r="AB198" s="231">
        <v>0</v>
      </c>
      <c r="AC198" s="232">
        <v>0</v>
      </c>
      <c r="AD198" s="231">
        <v>0</v>
      </c>
      <c r="AE198" s="231">
        <v>0</v>
      </c>
      <c r="AF198" s="231">
        <v>0</v>
      </c>
      <c r="AG198" s="231">
        <v>0</v>
      </c>
      <c r="AH198" s="231">
        <v>0</v>
      </c>
      <c r="AI198" s="233">
        <f t="shared" si="86"/>
        <v>0.85921734497450963</v>
      </c>
      <c r="AJ198" s="160" t="str">
        <f t="shared" si="87"/>
        <v/>
      </c>
      <c r="BA198" s="160"/>
      <c r="BR198" s="160"/>
      <c r="CG198" s="160"/>
    </row>
    <row r="199" spans="1:85" ht="15">
      <c r="A199" s="186" t="s">
        <v>139</v>
      </c>
      <c r="B199" s="175">
        <v>8.6722785770028317</v>
      </c>
      <c r="C199" s="175">
        <v>4.5532360687443862</v>
      </c>
      <c r="D199" s="175">
        <v>92.416092580996278</v>
      </c>
      <c r="E199" s="175">
        <v>0</v>
      </c>
      <c r="F199" s="362"/>
      <c r="G199" s="175">
        <v>0</v>
      </c>
      <c r="H199" s="187">
        <v>0</v>
      </c>
      <c r="I199" s="173">
        <f t="shared" si="84"/>
        <v>105.6416072267435</v>
      </c>
      <c r="J199" s="168"/>
      <c r="K199" s="188" t="s">
        <v>139</v>
      </c>
      <c r="L199" s="175">
        <v>8.6722785770028317</v>
      </c>
      <c r="M199" s="175">
        <v>4.5532360687443862</v>
      </c>
      <c r="N199" s="175">
        <v>92.416092580996278</v>
      </c>
      <c r="O199" s="175">
        <v>0</v>
      </c>
      <c r="P199" s="175">
        <v>0.55978561462525511</v>
      </c>
      <c r="Q199" s="175">
        <v>0</v>
      </c>
      <c r="R199" s="176">
        <v>0</v>
      </c>
      <c r="S199" s="177">
        <f t="shared" si="85"/>
        <v>106.20139284136876</v>
      </c>
      <c r="U199" s="234" t="s">
        <v>139</v>
      </c>
      <c r="V199" s="226">
        <v>8.6712131709326776</v>
      </c>
      <c r="W199" s="226">
        <v>0</v>
      </c>
      <c r="X199" s="226">
        <v>0</v>
      </c>
      <c r="Y199" s="226">
        <v>4.5532360687443862</v>
      </c>
      <c r="Z199" s="226">
        <v>87.061564606888581</v>
      </c>
      <c r="AA199" s="226">
        <v>0</v>
      </c>
      <c r="AB199" s="226">
        <v>0.55978561462525511</v>
      </c>
      <c r="AC199" s="227">
        <v>5.3555933801778499</v>
      </c>
      <c r="AD199" s="226">
        <v>1.0654060701546469E-3</v>
      </c>
      <c r="AE199" s="226">
        <v>0</v>
      </c>
      <c r="AF199" s="226">
        <v>0</v>
      </c>
      <c r="AG199" s="226">
        <v>5.3545279741076914</v>
      </c>
      <c r="AH199" s="226">
        <v>0</v>
      </c>
      <c r="AI199" s="229">
        <f t="shared" si="86"/>
        <v>106.20139284136876</v>
      </c>
      <c r="AJ199" s="160" t="str">
        <f t="shared" si="87"/>
        <v/>
      </c>
      <c r="BA199" s="160"/>
      <c r="BR199" s="160"/>
      <c r="CG199" s="160"/>
    </row>
    <row r="200" spans="1:85" ht="15">
      <c r="A200" s="178" t="s">
        <v>25</v>
      </c>
      <c r="B200" s="179">
        <v>2.3352323964936184</v>
      </c>
      <c r="C200" s="179">
        <v>0.24460978407820075</v>
      </c>
      <c r="D200" s="179">
        <v>31.509466146854638</v>
      </c>
      <c r="E200" s="179">
        <v>68.773988858564735</v>
      </c>
      <c r="F200" s="362"/>
      <c r="G200" s="179">
        <v>4.3091836398917724</v>
      </c>
      <c r="H200" s="180">
        <v>0</v>
      </c>
      <c r="I200" s="181">
        <f t="shared" si="84"/>
        <v>107.17248082588297</v>
      </c>
      <c r="J200" s="168"/>
      <c r="K200" s="182" t="s">
        <v>25</v>
      </c>
      <c r="L200" s="183">
        <v>2.3352323964936184</v>
      </c>
      <c r="M200" s="183">
        <v>0.24460978407820075</v>
      </c>
      <c r="N200" s="183">
        <v>31.509466146854638</v>
      </c>
      <c r="O200" s="183">
        <v>68.773988858564735</v>
      </c>
      <c r="P200" s="183">
        <v>9.0923408092537204E-3</v>
      </c>
      <c r="Q200" s="183">
        <v>4.3091836398917724</v>
      </c>
      <c r="R200" s="184">
        <v>0</v>
      </c>
      <c r="S200" s="185">
        <f t="shared" si="85"/>
        <v>107.18157316669223</v>
      </c>
      <c r="U200" s="230" t="s">
        <v>25</v>
      </c>
      <c r="V200" s="231">
        <v>0.32457742415543611</v>
      </c>
      <c r="W200" s="231">
        <v>2.0106549723381821</v>
      </c>
      <c r="X200" s="231">
        <v>4.3091836398917724</v>
      </c>
      <c r="Y200" s="231">
        <v>0.24460978407820075</v>
      </c>
      <c r="Z200" s="231">
        <v>31.509466146854638</v>
      </c>
      <c r="AA200" s="231">
        <v>68.762447604633607</v>
      </c>
      <c r="AB200" s="231">
        <v>9.0923408092537204E-3</v>
      </c>
      <c r="AC200" s="232">
        <v>1.1541253931134384E-2</v>
      </c>
      <c r="AD200" s="231">
        <v>0</v>
      </c>
      <c r="AE200" s="231">
        <v>0</v>
      </c>
      <c r="AF200" s="231">
        <v>0</v>
      </c>
      <c r="AG200" s="231">
        <v>0</v>
      </c>
      <c r="AH200" s="231">
        <v>1.1541253931134384E-2</v>
      </c>
      <c r="AI200" s="233">
        <f t="shared" si="86"/>
        <v>107.18157316669223</v>
      </c>
      <c r="AJ200" s="160" t="str">
        <f t="shared" si="87"/>
        <v/>
      </c>
      <c r="BA200" s="160"/>
      <c r="BR200" s="160"/>
      <c r="CG200" s="160"/>
    </row>
    <row r="201" spans="1:85" ht="15">
      <c r="A201" s="186" t="s">
        <v>24</v>
      </c>
      <c r="B201" s="175">
        <v>0.67985300306149477</v>
      </c>
      <c r="C201" s="175">
        <v>0</v>
      </c>
      <c r="D201" s="175">
        <v>0</v>
      </c>
      <c r="E201" s="175">
        <v>0</v>
      </c>
      <c r="F201" s="362"/>
      <c r="G201" s="175">
        <v>0</v>
      </c>
      <c r="H201" s="187">
        <v>0</v>
      </c>
      <c r="I201" s="173">
        <f t="shared" si="84"/>
        <v>0.67985300306149477</v>
      </c>
      <c r="J201" s="168"/>
      <c r="K201" s="188" t="s">
        <v>24</v>
      </c>
      <c r="L201" s="175">
        <v>0.67985300306149477</v>
      </c>
      <c r="M201" s="175">
        <v>0</v>
      </c>
      <c r="N201" s="175">
        <v>0</v>
      </c>
      <c r="O201" s="175">
        <v>0</v>
      </c>
      <c r="P201" s="175">
        <v>0</v>
      </c>
      <c r="Q201" s="175">
        <v>0</v>
      </c>
      <c r="R201" s="176">
        <v>0</v>
      </c>
      <c r="S201" s="177">
        <f t="shared" si="85"/>
        <v>0.67985300306149477</v>
      </c>
      <c r="U201" s="234" t="s">
        <v>24</v>
      </c>
      <c r="V201" s="226">
        <v>0.67985300306149477</v>
      </c>
      <c r="W201" s="226">
        <v>0</v>
      </c>
      <c r="X201" s="226">
        <v>0</v>
      </c>
      <c r="Y201" s="226">
        <v>0</v>
      </c>
      <c r="Z201" s="226">
        <v>0</v>
      </c>
      <c r="AA201" s="226">
        <v>0</v>
      </c>
      <c r="AB201" s="226">
        <v>0</v>
      </c>
      <c r="AC201" s="227">
        <v>0</v>
      </c>
      <c r="AD201" s="226">
        <v>0</v>
      </c>
      <c r="AE201" s="226">
        <v>0</v>
      </c>
      <c r="AF201" s="226">
        <v>0</v>
      </c>
      <c r="AG201" s="226">
        <v>0</v>
      </c>
      <c r="AH201" s="226">
        <v>0</v>
      </c>
      <c r="AI201" s="229">
        <f t="shared" si="86"/>
        <v>0.67985300306149477</v>
      </c>
      <c r="AJ201" s="160" t="str">
        <f t="shared" si="87"/>
        <v/>
      </c>
      <c r="BA201" s="160"/>
      <c r="BR201" s="160"/>
      <c r="CG201" s="160"/>
    </row>
    <row r="202" spans="1:85" ht="15">
      <c r="A202" s="178" t="s">
        <v>60</v>
      </c>
      <c r="B202" s="179">
        <v>4.0581248587635474E-4</v>
      </c>
      <c r="C202" s="179">
        <v>0</v>
      </c>
      <c r="D202" s="179">
        <v>0</v>
      </c>
      <c r="E202" s="179">
        <v>0</v>
      </c>
      <c r="F202" s="362"/>
      <c r="G202" s="179">
        <v>0</v>
      </c>
      <c r="H202" s="180">
        <v>0</v>
      </c>
      <c r="I202" s="181">
        <f t="shared" si="84"/>
        <v>4.0581248587635474E-4</v>
      </c>
      <c r="J202" s="168"/>
      <c r="K202" s="182" t="s">
        <v>60</v>
      </c>
      <c r="L202" s="183">
        <v>4.0581248587635474E-4</v>
      </c>
      <c r="M202" s="183">
        <v>0</v>
      </c>
      <c r="N202" s="183">
        <v>0</v>
      </c>
      <c r="O202" s="183">
        <v>0</v>
      </c>
      <c r="P202" s="183">
        <v>0</v>
      </c>
      <c r="Q202" s="183">
        <v>0</v>
      </c>
      <c r="R202" s="184">
        <v>0</v>
      </c>
      <c r="S202" s="185">
        <f t="shared" si="85"/>
        <v>4.0581248587635474E-4</v>
      </c>
      <c r="U202" s="230" t="s">
        <v>60</v>
      </c>
      <c r="V202" s="231">
        <v>4.0581248587635474E-4</v>
      </c>
      <c r="W202" s="231">
        <v>0</v>
      </c>
      <c r="X202" s="231">
        <v>0</v>
      </c>
      <c r="Y202" s="231">
        <v>0</v>
      </c>
      <c r="Z202" s="231">
        <v>0</v>
      </c>
      <c r="AA202" s="231">
        <v>0</v>
      </c>
      <c r="AB202" s="231">
        <v>0</v>
      </c>
      <c r="AC202" s="232">
        <v>0</v>
      </c>
      <c r="AD202" s="231">
        <v>0</v>
      </c>
      <c r="AE202" s="231">
        <v>0</v>
      </c>
      <c r="AF202" s="231">
        <v>0</v>
      </c>
      <c r="AG202" s="231">
        <v>0</v>
      </c>
      <c r="AH202" s="231">
        <v>0</v>
      </c>
      <c r="AI202" s="233">
        <f t="shared" si="86"/>
        <v>4.0581248587635474E-4</v>
      </c>
      <c r="AJ202" s="160" t="str">
        <f t="shared" si="87"/>
        <v/>
      </c>
      <c r="BA202" s="160"/>
      <c r="BR202" s="160"/>
      <c r="CG202" s="160"/>
    </row>
    <row r="203" spans="1:85" ht="15">
      <c r="A203" s="186" t="s">
        <v>22</v>
      </c>
      <c r="B203" s="175">
        <v>9.5190501993660817E-2</v>
      </c>
      <c r="C203" s="175">
        <v>0</v>
      </c>
      <c r="D203" s="175">
        <v>5.9224752539329879</v>
      </c>
      <c r="E203" s="175">
        <v>0.3597591214137642</v>
      </c>
      <c r="F203" s="362"/>
      <c r="G203" s="175">
        <v>0</v>
      </c>
      <c r="H203" s="187">
        <v>0</v>
      </c>
      <c r="I203" s="173">
        <f t="shared" si="84"/>
        <v>6.3774248773404123</v>
      </c>
      <c r="J203" s="168"/>
      <c r="K203" s="188" t="s">
        <v>22</v>
      </c>
      <c r="L203" s="175">
        <v>9.5190501993660817E-2</v>
      </c>
      <c r="M203" s="175">
        <v>0</v>
      </c>
      <c r="N203" s="175">
        <v>5.9224752539329879</v>
      </c>
      <c r="O203" s="175">
        <v>0.3597591214137642</v>
      </c>
      <c r="P203" s="175">
        <v>7.388297558051061</v>
      </c>
      <c r="Q203" s="175">
        <v>0</v>
      </c>
      <c r="R203" s="176">
        <v>0</v>
      </c>
      <c r="S203" s="177">
        <f t="shared" si="85"/>
        <v>13.765722435391474</v>
      </c>
      <c r="U203" s="234" t="s">
        <v>22</v>
      </c>
      <c r="V203" s="226">
        <v>9.5190501993660817E-2</v>
      </c>
      <c r="W203" s="226">
        <v>0</v>
      </c>
      <c r="X203" s="226">
        <v>0</v>
      </c>
      <c r="Y203" s="226">
        <v>0</v>
      </c>
      <c r="Z203" s="226">
        <v>5.8926647052659344</v>
      </c>
      <c r="AA203" s="226">
        <v>0</v>
      </c>
      <c r="AB203" s="226">
        <v>7.388297558051061</v>
      </c>
      <c r="AC203" s="227">
        <v>0.38956967008081805</v>
      </c>
      <c r="AD203" s="226">
        <v>0</v>
      </c>
      <c r="AE203" s="226">
        <v>0</v>
      </c>
      <c r="AF203" s="226">
        <v>0</v>
      </c>
      <c r="AG203" s="226">
        <v>2.9810548667053877E-2</v>
      </c>
      <c r="AH203" s="226">
        <v>0.3597591214137642</v>
      </c>
      <c r="AI203" s="229">
        <f t="shared" si="86"/>
        <v>13.765722435391474</v>
      </c>
      <c r="AJ203" s="160" t="str">
        <f t="shared" si="87"/>
        <v/>
      </c>
      <c r="BA203" s="160"/>
      <c r="BR203" s="160"/>
      <c r="CG203" s="160"/>
    </row>
    <row r="204" spans="1:85" ht="15">
      <c r="A204" s="178" t="s">
        <v>21</v>
      </c>
      <c r="B204" s="179">
        <v>0</v>
      </c>
      <c r="C204" s="179">
        <v>0</v>
      </c>
      <c r="D204" s="179">
        <v>0</v>
      </c>
      <c r="E204" s="179">
        <v>0</v>
      </c>
      <c r="F204" s="362"/>
      <c r="G204" s="179">
        <v>0</v>
      </c>
      <c r="H204" s="180">
        <v>0</v>
      </c>
      <c r="I204" s="181">
        <f t="shared" si="84"/>
        <v>0</v>
      </c>
      <c r="J204" s="168"/>
      <c r="K204" s="182" t="s">
        <v>21</v>
      </c>
      <c r="L204" s="183">
        <v>0</v>
      </c>
      <c r="M204" s="183">
        <v>0</v>
      </c>
      <c r="N204" s="183">
        <v>0</v>
      </c>
      <c r="O204" s="183">
        <v>0</v>
      </c>
      <c r="P204" s="183">
        <v>0</v>
      </c>
      <c r="Q204" s="183">
        <v>0</v>
      </c>
      <c r="R204" s="184">
        <v>0</v>
      </c>
      <c r="S204" s="185">
        <f t="shared" si="85"/>
        <v>0</v>
      </c>
      <c r="U204" s="230" t="s">
        <v>61</v>
      </c>
      <c r="V204" s="231">
        <v>0</v>
      </c>
      <c r="W204" s="231">
        <v>0</v>
      </c>
      <c r="X204" s="231">
        <v>0</v>
      </c>
      <c r="Y204" s="231">
        <v>0</v>
      </c>
      <c r="Z204" s="231">
        <v>0</v>
      </c>
      <c r="AA204" s="231">
        <v>0</v>
      </c>
      <c r="AB204" s="231">
        <v>0</v>
      </c>
      <c r="AC204" s="232">
        <v>0</v>
      </c>
      <c r="AD204" s="231">
        <v>0</v>
      </c>
      <c r="AE204" s="231">
        <v>0</v>
      </c>
      <c r="AF204" s="231">
        <v>0</v>
      </c>
      <c r="AG204" s="231">
        <v>0</v>
      </c>
      <c r="AH204" s="231">
        <v>0</v>
      </c>
      <c r="AI204" s="233">
        <f t="shared" si="86"/>
        <v>0</v>
      </c>
      <c r="AJ204" s="160" t="str">
        <f t="shared" si="87"/>
        <v/>
      </c>
      <c r="BA204" s="160"/>
      <c r="BR204" s="160"/>
      <c r="CG204" s="160"/>
    </row>
    <row r="205" spans="1:85" ht="15">
      <c r="A205" s="189" t="s">
        <v>64</v>
      </c>
      <c r="B205" s="175">
        <v>0</v>
      </c>
      <c r="C205" s="175">
        <v>0</v>
      </c>
      <c r="D205" s="175">
        <v>0</v>
      </c>
      <c r="E205" s="175">
        <v>0</v>
      </c>
      <c r="F205" s="362"/>
      <c r="G205" s="175">
        <v>0</v>
      </c>
      <c r="H205" s="187">
        <v>0</v>
      </c>
      <c r="I205" s="173">
        <f t="shared" si="84"/>
        <v>0</v>
      </c>
      <c r="J205" s="168"/>
      <c r="K205" s="190" t="s">
        <v>64</v>
      </c>
      <c r="L205" s="175">
        <v>0</v>
      </c>
      <c r="M205" s="175">
        <v>0</v>
      </c>
      <c r="N205" s="175">
        <v>0</v>
      </c>
      <c r="O205" s="175">
        <v>0</v>
      </c>
      <c r="P205" s="175">
        <v>0</v>
      </c>
      <c r="Q205" s="175">
        <v>0</v>
      </c>
      <c r="R205" s="176">
        <v>0</v>
      </c>
      <c r="S205" s="177">
        <f t="shared" si="85"/>
        <v>0</v>
      </c>
      <c r="U205" s="235" t="s">
        <v>62</v>
      </c>
      <c r="V205" s="226">
        <v>0</v>
      </c>
      <c r="W205" s="226">
        <v>0</v>
      </c>
      <c r="X205" s="226">
        <v>0</v>
      </c>
      <c r="Y205" s="226">
        <v>0</v>
      </c>
      <c r="Z205" s="226">
        <v>0</v>
      </c>
      <c r="AA205" s="226">
        <v>0</v>
      </c>
      <c r="AB205" s="226">
        <v>0</v>
      </c>
      <c r="AC205" s="227">
        <v>0</v>
      </c>
      <c r="AD205" s="228">
        <v>0</v>
      </c>
      <c r="AE205" s="228">
        <v>0</v>
      </c>
      <c r="AF205" s="228">
        <v>0</v>
      </c>
      <c r="AG205" s="228">
        <v>0</v>
      </c>
      <c r="AH205" s="228">
        <v>0</v>
      </c>
      <c r="AI205" s="229">
        <f t="shared" si="86"/>
        <v>0</v>
      </c>
      <c r="AJ205" s="160" t="str">
        <f t="shared" si="87"/>
        <v/>
      </c>
      <c r="BA205" s="160"/>
      <c r="BR205" s="160"/>
      <c r="CG205" s="160"/>
    </row>
    <row r="206" spans="1:85">
      <c r="A206" s="191" t="s">
        <v>23</v>
      </c>
      <c r="B206" s="192">
        <v>0</v>
      </c>
      <c r="C206" s="192">
        <v>0</v>
      </c>
      <c r="D206" s="192">
        <v>0</v>
      </c>
      <c r="E206" s="192">
        <v>0</v>
      </c>
      <c r="F206" s="362"/>
      <c r="G206" s="192">
        <v>0</v>
      </c>
      <c r="H206" s="193">
        <v>0</v>
      </c>
      <c r="I206" s="194">
        <f t="shared" si="84"/>
        <v>0</v>
      </c>
      <c r="J206" s="168"/>
      <c r="K206" s="195" t="s">
        <v>23</v>
      </c>
      <c r="L206" s="196">
        <v>0</v>
      </c>
      <c r="M206" s="196">
        <v>0</v>
      </c>
      <c r="N206" s="196">
        <v>0</v>
      </c>
      <c r="O206" s="196">
        <v>0</v>
      </c>
      <c r="P206" s="196">
        <v>0</v>
      </c>
      <c r="Q206" s="196">
        <v>0</v>
      </c>
      <c r="R206" s="197">
        <v>0</v>
      </c>
      <c r="S206" s="198">
        <f t="shared" si="85"/>
        <v>0</v>
      </c>
      <c r="U206" s="236" t="s">
        <v>66</v>
      </c>
      <c r="V206" s="237">
        <v>0</v>
      </c>
      <c r="W206" s="237">
        <v>0</v>
      </c>
      <c r="X206" s="237">
        <v>0</v>
      </c>
      <c r="Y206" s="237">
        <v>0</v>
      </c>
      <c r="Z206" s="237">
        <v>0</v>
      </c>
      <c r="AA206" s="237">
        <v>0</v>
      </c>
      <c r="AB206" s="237">
        <v>0</v>
      </c>
      <c r="AC206" s="237">
        <v>0</v>
      </c>
      <c r="AD206" s="237">
        <v>0</v>
      </c>
      <c r="AE206" s="237">
        <v>0</v>
      </c>
      <c r="AF206" s="237">
        <v>0</v>
      </c>
      <c r="AG206" s="237">
        <v>0</v>
      </c>
      <c r="AH206" s="125">
        <v>0</v>
      </c>
      <c r="AI206" s="238">
        <f t="shared" si="86"/>
        <v>0</v>
      </c>
      <c r="AJ206" s="160" t="str">
        <f t="shared" si="87"/>
        <v/>
      </c>
      <c r="BA206" s="160"/>
      <c r="BR206" s="160"/>
      <c r="CG206" s="160"/>
    </row>
    <row r="207" spans="1:85">
      <c r="A207" s="199" t="s">
        <v>19</v>
      </c>
      <c r="B207" s="200">
        <v>0</v>
      </c>
      <c r="C207" s="200">
        <v>0</v>
      </c>
      <c r="D207" s="200">
        <v>0</v>
      </c>
      <c r="E207" s="200">
        <v>0</v>
      </c>
      <c r="F207" s="362"/>
      <c r="G207" s="200">
        <v>0</v>
      </c>
      <c r="H207" s="201">
        <v>0</v>
      </c>
      <c r="I207" s="202">
        <f t="shared" si="84"/>
        <v>0</v>
      </c>
      <c r="J207" s="168"/>
      <c r="K207" s="203" t="s">
        <v>19</v>
      </c>
      <c r="L207" s="200">
        <v>0</v>
      </c>
      <c r="M207" s="200">
        <v>0</v>
      </c>
      <c r="N207" s="200">
        <v>0</v>
      </c>
      <c r="O207" s="200">
        <v>0</v>
      </c>
      <c r="P207" s="200">
        <v>0</v>
      </c>
      <c r="Q207" s="200">
        <v>0</v>
      </c>
      <c r="R207" s="204">
        <v>0</v>
      </c>
      <c r="S207" s="205">
        <f t="shared" si="85"/>
        <v>0</v>
      </c>
      <c r="U207" s="239" t="s">
        <v>19</v>
      </c>
      <c r="V207" s="240">
        <v>0</v>
      </c>
      <c r="W207" s="240">
        <v>0</v>
      </c>
      <c r="X207" s="240">
        <v>0</v>
      </c>
      <c r="Y207" s="240">
        <v>0</v>
      </c>
      <c r="Z207" s="240">
        <v>0</v>
      </c>
      <c r="AA207" s="240">
        <v>0</v>
      </c>
      <c r="AB207" s="240">
        <v>0</v>
      </c>
      <c r="AC207" s="240">
        <v>0</v>
      </c>
      <c r="AD207" s="241">
        <v>0</v>
      </c>
      <c r="AE207" s="241">
        <v>0</v>
      </c>
      <c r="AF207" s="241">
        <v>0</v>
      </c>
      <c r="AG207" s="241">
        <v>0</v>
      </c>
      <c r="AH207" s="241">
        <v>0</v>
      </c>
      <c r="AI207" s="242">
        <f t="shared" si="86"/>
        <v>0</v>
      </c>
      <c r="AJ207" s="160" t="str">
        <f t="shared" si="87"/>
        <v/>
      </c>
      <c r="BA207" s="160"/>
      <c r="BR207" s="160"/>
      <c r="CG207" s="160"/>
    </row>
    <row r="208" spans="1:85">
      <c r="A208" s="191" t="s">
        <v>20</v>
      </c>
      <c r="B208" s="192">
        <v>0</v>
      </c>
      <c r="C208" s="192">
        <v>0</v>
      </c>
      <c r="D208" s="192">
        <v>0</v>
      </c>
      <c r="E208" s="192">
        <v>0</v>
      </c>
      <c r="F208" s="362"/>
      <c r="G208" s="192">
        <v>0</v>
      </c>
      <c r="H208" s="193">
        <v>0</v>
      </c>
      <c r="I208" s="194">
        <f t="shared" si="84"/>
        <v>0</v>
      </c>
      <c r="J208" s="168"/>
      <c r="K208" s="195" t="s">
        <v>20</v>
      </c>
      <c r="L208" s="196">
        <v>0</v>
      </c>
      <c r="M208" s="196">
        <v>0</v>
      </c>
      <c r="N208" s="196">
        <v>0</v>
      </c>
      <c r="O208" s="196">
        <v>0</v>
      </c>
      <c r="P208" s="196">
        <v>0</v>
      </c>
      <c r="Q208" s="196">
        <v>0</v>
      </c>
      <c r="R208" s="197">
        <v>0</v>
      </c>
      <c r="S208" s="198">
        <f t="shared" si="85"/>
        <v>0</v>
      </c>
      <c r="U208" s="236" t="s">
        <v>20</v>
      </c>
      <c r="V208" s="237">
        <v>0</v>
      </c>
      <c r="W208" s="237">
        <v>0</v>
      </c>
      <c r="X208" s="237">
        <v>0</v>
      </c>
      <c r="Y208" s="237">
        <v>0</v>
      </c>
      <c r="Z208" s="237">
        <v>0</v>
      </c>
      <c r="AA208" s="237">
        <v>0</v>
      </c>
      <c r="AB208" s="237">
        <v>0</v>
      </c>
      <c r="AC208" s="237">
        <v>0</v>
      </c>
      <c r="AD208" s="237">
        <v>0</v>
      </c>
      <c r="AE208" s="237">
        <v>0</v>
      </c>
      <c r="AF208" s="237">
        <v>0</v>
      </c>
      <c r="AG208" s="237">
        <v>0</v>
      </c>
      <c r="AH208" s="125">
        <v>0</v>
      </c>
      <c r="AI208" s="238">
        <f t="shared" si="86"/>
        <v>0</v>
      </c>
      <c r="AJ208" s="160" t="str">
        <f t="shared" si="87"/>
        <v/>
      </c>
      <c r="BA208" s="160"/>
      <c r="BR208" s="160"/>
      <c r="CG208" s="160"/>
    </row>
    <row r="209" spans="1:85" ht="15" thickBot="1">
      <c r="A209" s="206" t="s">
        <v>11</v>
      </c>
      <c r="B209" s="207">
        <v>0</v>
      </c>
      <c r="C209" s="207">
        <v>0</v>
      </c>
      <c r="D209" s="207">
        <v>0</v>
      </c>
      <c r="E209" s="207">
        <v>0</v>
      </c>
      <c r="F209" s="363"/>
      <c r="G209" s="207">
        <v>0</v>
      </c>
      <c r="H209" s="208">
        <v>0</v>
      </c>
      <c r="I209" s="209">
        <f t="shared" si="84"/>
        <v>0</v>
      </c>
      <c r="J209" s="168"/>
      <c r="K209" s="210" t="s">
        <v>11</v>
      </c>
      <c r="L209" s="207">
        <v>0</v>
      </c>
      <c r="M209" s="207">
        <v>0</v>
      </c>
      <c r="N209" s="207">
        <v>0</v>
      </c>
      <c r="O209" s="207">
        <v>0</v>
      </c>
      <c r="P209" s="207">
        <v>0</v>
      </c>
      <c r="Q209" s="207">
        <v>0</v>
      </c>
      <c r="R209" s="211">
        <v>0</v>
      </c>
      <c r="S209" s="212">
        <f t="shared" si="85"/>
        <v>0</v>
      </c>
      <c r="U209" s="239" t="s">
        <v>11</v>
      </c>
      <c r="V209" s="240">
        <v>0</v>
      </c>
      <c r="W209" s="240">
        <v>0</v>
      </c>
      <c r="X209" s="240">
        <v>0</v>
      </c>
      <c r="Y209" s="240">
        <v>0</v>
      </c>
      <c r="Z209" s="240">
        <v>0</v>
      </c>
      <c r="AA209" s="240">
        <v>0</v>
      </c>
      <c r="AB209" s="240">
        <v>0</v>
      </c>
      <c r="AC209" s="240">
        <v>0</v>
      </c>
      <c r="AD209" s="241">
        <v>0</v>
      </c>
      <c r="AE209" s="241">
        <v>0</v>
      </c>
      <c r="AF209" s="241">
        <v>0</v>
      </c>
      <c r="AG209" s="241">
        <v>0</v>
      </c>
      <c r="AH209" s="241">
        <v>0</v>
      </c>
      <c r="AI209" s="242">
        <f t="shared" si="86"/>
        <v>0</v>
      </c>
      <c r="AJ209" s="160" t="str">
        <f t="shared" si="87"/>
        <v/>
      </c>
      <c r="BA209" s="160"/>
      <c r="BR209" s="160"/>
      <c r="CG209" s="160"/>
    </row>
    <row r="210" spans="1:85" ht="15">
      <c r="A210" s="213" t="s">
        <v>26</v>
      </c>
      <c r="B210" s="214">
        <f>SUM(B189:B205)</f>
        <v>12.408486094871725</v>
      </c>
      <c r="C210" s="214">
        <f t="shared" ref="C210:I210" si="88">SUM(C189:C205)</f>
        <v>4.8440742123757783</v>
      </c>
      <c r="D210" s="214">
        <f t="shared" si="88"/>
        <v>147.38283826030064</v>
      </c>
      <c r="E210" s="214">
        <f t="shared" si="88"/>
        <v>76.174061963390784</v>
      </c>
      <c r="F210" s="214">
        <f t="shared" si="88"/>
        <v>0</v>
      </c>
      <c r="G210" s="214">
        <f t="shared" si="88"/>
        <v>4.3091836398917724</v>
      </c>
      <c r="H210" s="216">
        <f t="shared" si="88"/>
        <v>0</v>
      </c>
      <c r="I210" s="173">
        <f t="shared" si="88"/>
        <v>245.11864417083066</v>
      </c>
      <c r="J210" s="168"/>
      <c r="K210" s="215" t="s">
        <v>26</v>
      </c>
      <c r="L210" s="214">
        <f>SUM(L189:L205)</f>
        <v>12.408486094871725</v>
      </c>
      <c r="M210" s="214">
        <f t="shared" ref="M210:S210" si="89">SUM(M189:M205)</f>
        <v>4.8440742123757783</v>
      </c>
      <c r="N210" s="214">
        <f t="shared" si="89"/>
        <v>147.38283826030064</v>
      </c>
      <c r="O210" s="214">
        <f t="shared" si="89"/>
        <v>76.174061963390784</v>
      </c>
      <c r="P210" s="214">
        <f t="shared" si="89"/>
        <v>128.4211230172385</v>
      </c>
      <c r="Q210" s="214">
        <f t="shared" si="89"/>
        <v>4.3091836398917724</v>
      </c>
      <c r="R210" s="216">
        <f t="shared" si="89"/>
        <v>0</v>
      </c>
      <c r="S210" s="217">
        <f t="shared" si="89"/>
        <v>373.53976718806928</v>
      </c>
      <c r="T210" s="160" t="str">
        <f>IF(ABS(S210-AI210)&gt;0.01,S210-AI210,"")</f>
        <v/>
      </c>
      <c r="U210" s="243" t="s">
        <v>63</v>
      </c>
      <c r="V210" s="244">
        <f>SUM(V189:V205)</f>
        <v>10.396765716463388</v>
      </c>
      <c r="W210" s="244">
        <f t="shared" ref="W210:AH210" si="90">SUM(W189:W205)</f>
        <v>2.0106549723381821</v>
      </c>
      <c r="X210" s="244">
        <f t="shared" si="90"/>
        <v>4.3091836398917724</v>
      </c>
      <c r="Y210" s="244">
        <f t="shared" si="90"/>
        <v>4.8440742123757783</v>
      </c>
      <c r="Z210" s="244">
        <f t="shared" si="90"/>
        <v>141.77226735396044</v>
      </c>
      <c r="AA210" s="244">
        <f t="shared" si="90"/>
        <v>69.189819431744993</v>
      </c>
      <c r="AB210" s="244">
        <f t="shared" si="90"/>
        <v>128.4211230172385</v>
      </c>
      <c r="AC210" s="244">
        <f t="shared" si="90"/>
        <v>12.595878844056138</v>
      </c>
      <c r="AD210" s="245">
        <f t="shared" si="90"/>
        <v>1.0654060701546469E-3</v>
      </c>
      <c r="AE210" s="245">
        <f t="shared" si="90"/>
        <v>0</v>
      </c>
      <c r="AF210" s="245">
        <f t="shared" si="90"/>
        <v>0</v>
      </c>
      <c r="AG210" s="245">
        <f t="shared" si="90"/>
        <v>5.6105709063401852</v>
      </c>
      <c r="AH210" s="245">
        <f t="shared" si="90"/>
        <v>6.9842425316457923</v>
      </c>
      <c r="AI210" s="246">
        <f>SUM(V210:AC210)</f>
        <v>373.53976718806922</v>
      </c>
      <c r="AJ210" s="160" t="str">
        <f t="shared" si="87"/>
        <v/>
      </c>
      <c r="BA210" s="160"/>
      <c r="BR210" s="160"/>
      <c r="CG210" s="160"/>
    </row>
    <row r="211" spans="1:85" s="23" customFormat="1" ht="15" thickBot="1">
      <c r="A211" s="30" t="s">
        <v>88</v>
      </c>
      <c r="B211" s="47">
        <f>IF($I210=0,"-",B210/$I210)</f>
        <v>5.0622367534898211E-2</v>
      </c>
      <c r="C211" s="47">
        <f t="shared" ref="C211:H211" si="91">IF($I210=0,"-",C210/$I210)</f>
        <v>1.9762161416819014E-2</v>
      </c>
      <c r="D211" s="47">
        <f t="shared" si="91"/>
        <v>0.60127143228478797</v>
      </c>
      <c r="E211" s="47">
        <f t="shared" si="91"/>
        <v>0.31076404743126251</v>
      </c>
      <c r="F211" s="47">
        <f t="shared" si="91"/>
        <v>0</v>
      </c>
      <c r="G211" s="47">
        <f t="shared" si="91"/>
        <v>1.7579991332232446E-2</v>
      </c>
      <c r="H211" s="70">
        <f t="shared" si="91"/>
        <v>0</v>
      </c>
      <c r="I211" s="48">
        <f>SUM(B211:H211)</f>
        <v>1.0000000000000002</v>
      </c>
      <c r="J211" s="160"/>
      <c r="K211" s="81" t="s">
        <v>88</v>
      </c>
      <c r="L211" s="98">
        <f t="shared" ref="L211:R211" si="92">IF($S210=0,"-",L210/$S210)</f>
        <v>3.3218648146301162E-2</v>
      </c>
      <c r="M211" s="98">
        <f t="shared" si="92"/>
        <v>1.2968028140192342E-2</v>
      </c>
      <c r="N211" s="98">
        <f t="shared" si="92"/>
        <v>0.39455729003037188</v>
      </c>
      <c r="O211" s="98">
        <f t="shared" si="92"/>
        <v>0.20392490614001688</v>
      </c>
      <c r="P211" s="98">
        <f t="shared" si="92"/>
        <v>0.34379505021370649</v>
      </c>
      <c r="Q211" s="98">
        <f t="shared" si="92"/>
        <v>1.1536077329411063E-2</v>
      </c>
      <c r="R211" s="99">
        <f t="shared" si="92"/>
        <v>0</v>
      </c>
      <c r="S211" s="100">
        <f>SUM(L211:R211)</f>
        <v>0.99999999999999989</v>
      </c>
      <c r="U211" s="110" t="s">
        <v>88</v>
      </c>
      <c r="V211" s="133">
        <f>+V210/$AI210</f>
        <v>2.7833089351444719E-2</v>
      </c>
      <c r="W211" s="133">
        <f t="shared" ref="W211:AH211" si="93">+W210/$AI210</f>
        <v>5.3827066057088929E-3</v>
      </c>
      <c r="X211" s="133">
        <f t="shared" si="93"/>
        <v>1.1536077329411065E-2</v>
      </c>
      <c r="Y211" s="133">
        <f t="shared" si="93"/>
        <v>1.2968028140192343E-2</v>
      </c>
      <c r="Z211" s="133">
        <f t="shared" si="93"/>
        <v>0.37953728038434303</v>
      </c>
      <c r="AA211" s="133">
        <f t="shared" si="93"/>
        <v>0.18522745236094076</v>
      </c>
      <c r="AB211" s="133">
        <f t="shared" si="93"/>
        <v>0.34379505021370654</v>
      </c>
      <c r="AC211" s="133">
        <f t="shared" si="93"/>
        <v>3.3720315614252615E-2</v>
      </c>
      <c r="AD211" s="133">
        <f t="shared" si="93"/>
        <v>2.8521891475566456E-6</v>
      </c>
      <c r="AE211" s="133">
        <f t="shared" si="93"/>
        <v>0</v>
      </c>
      <c r="AF211" s="133">
        <f t="shared" si="93"/>
        <v>0</v>
      </c>
      <c r="AG211" s="133">
        <f t="shared" si="93"/>
        <v>1.5020009646028889E-2</v>
      </c>
      <c r="AH211" s="133">
        <f t="shared" si="93"/>
        <v>1.8697453779076157E-2</v>
      </c>
      <c r="AI211" s="134">
        <f>SUM(V211:AC211)</f>
        <v>0.99999999999999989</v>
      </c>
      <c r="AJ211" s="23" t="str">
        <f t="shared" si="87"/>
        <v/>
      </c>
    </row>
    <row r="212" spans="1:85" ht="15" thickBot="1">
      <c r="A212" s="247"/>
      <c r="B212" s="247"/>
      <c r="C212" s="247"/>
      <c r="D212" s="247"/>
      <c r="E212" s="247"/>
      <c r="F212" s="247"/>
      <c r="G212" s="247"/>
      <c r="H212" s="247"/>
      <c r="I212" s="247"/>
      <c r="K212" s="247"/>
      <c r="L212" s="247"/>
      <c r="M212" s="247"/>
      <c r="N212" s="247"/>
      <c r="O212" s="247"/>
      <c r="P212" s="247"/>
      <c r="Q212" s="247"/>
      <c r="R212" s="247"/>
      <c r="S212" s="247"/>
      <c r="AI212" s="168"/>
      <c r="BA212" s="160"/>
      <c r="BR212" s="160"/>
      <c r="CG212" s="160"/>
    </row>
    <row r="213" spans="1:85" ht="28.5">
      <c r="A213" s="312" t="s">
        <v>36</v>
      </c>
      <c r="B213" s="164" t="s">
        <v>0</v>
      </c>
      <c r="C213" s="164" t="s">
        <v>1</v>
      </c>
      <c r="D213" s="164" t="s">
        <v>2</v>
      </c>
      <c r="E213" s="164" t="s">
        <v>3</v>
      </c>
      <c r="F213" s="164" t="s">
        <v>27</v>
      </c>
      <c r="G213" s="164" t="s">
        <v>4</v>
      </c>
      <c r="H213" s="164" t="s">
        <v>5</v>
      </c>
      <c r="I213" s="165" t="s">
        <v>6</v>
      </c>
      <c r="K213" s="314" t="s">
        <v>36</v>
      </c>
      <c r="L213" s="166" t="s">
        <v>0</v>
      </c>
      <c r="M213" s="166" t="s">
        <v>1</v>
      </c>
      <c r="N213" s="166" t="s">
        <v>2</v>
      </c>
      <c r="O213" s="166" t="s">
        <v>3</v>
      </c>
      <c r="P213" s="166" t="s">
        <v>27</v>
      </c>
      <c r="Q213" s="166" t="s">
        <v>4</v>
      </c>
      <c r="R213" s="166" t="s">
        <v>5</v>
      </c>
      <c r="S213" s="167" t="s">
        <v>6</v>
      </c>
      <c r="U213" s="316" t="s">
        <v>36</v>
      </c>
      <c r="V213" s="219" t="s">
        <v>74</v>
      </c>
      <c r="W213" s="219" t="s">
        <v>75</v>
      </c>
      <c r="X213" s="219" t="s">
        <v>4</v>
      </c>
      <c r="Y213" s="219" t="s">
        <v>1</v>
      </c>
      <c r="Z213" s="219" t="s">
        <v>2</v>
      </c>
      <c r="AA213" s="219" t="s">
        <v>3</v>
      </c>
      <c r="AB213" s="219" t="s">
        <v>55</v>
      </c>
      <c r="AC213" s="219" t="s">
        <v>68</v>
      </c>
      <c r="AD213" s="220" t="s">
        <v>76</v>
      </c>
      <c r="AE213" s="220" t="s">
        <v>83</v>
      </c>
      <c r="AF213" s="220" t="s">
        <v>77</v>
      </c>
      <c r="AG213" s="220" t="s">
        <v>84</v>
      </c>
      <c r="AH213" s="220" t="s">
        <v>85</v>
      </c>
      <c r="AI213" s="221" t="s">
        <v>63</v>
      </c>
      <c r="BA213" s="160"/>
      <c r="BR213" s="160"/>
      <c r="CG213" s="160"/>
    </row>
    <row r="214" spans="1:85" ht="15">
      <c r="A214" s="313" t="s">
        <v>36</v>
      </c>
      <c r="B214" s="318" t="s">
        <v>69</v>
      </c>
      <c r="C214" s="319"/>
      <c r="D214" s="319"/>
      <c r="E214" s="319"/>
      <c r="F214" s="319"/>
      <c r="G214" s="319"/>
      <c r="H214" s="319"/>
      <c r="I214" s="320"/>
      <c r="K214" s="315" t="s">
        <v>36</v>
      </c>
      <c r="L214" s="321" t="s">
        <v>69</v>
      </c>
      <c r="M214" s="322"/>
      <c r="N214" s="322"/>
      <c r="O214" s="322"/>
      <c r="P214" s="322"/>
      <c r="Q214" s="322"/>
      <c r="R214" s="322"/>
      <c r="S214" s="323"/>
      <c r="U214" s="317" t="s">
        <v>36</v>
      </c>
      <c r="V214" s="324" t="s">
        <v>69</v>
      </c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5"/>
      <c r="BA214" s="160"/>
      <c r="BR214" s="160"/>
      <c r="CG214" s="160"/>
    </row>
    <row r="215" spans="1:85" ht="15">
      <c r="A215" s="170" t="s">
        <v>7</v>
      </c>
      <c r="B215" s="171">
        <v>0</v>
      </c>
      <c r="C215" s="171">
        <v>0</v>
      </c>
      <c r="D215" s="171">
        <v>0</v>
      </c>
      <c r="E215" s="171">
        <v>0</v>
      </c>
      <c r="F215" s="361"/>
      <c r="G215" s="171">
        <v>0</v>
      </c>
      <c r="H215" s="172">
        <v>0</v>
      </c>
      <c r="I215" s="173">
        <f>SUM(B215:H215)</f>
        <v>0</v>
      </c>
      <c r="J215" s="168"/>
      <c r="K215" s="222" t="s">
        <v>7</v>
      </c>
      <c r="L215" s="171">
        <v>0</v>
      </c>
      <c r="M215" s="171">
        <v>0</v>
      </c>
      <c r="N215" s="171">
        <v>0</v>
      </c>
      <c r="O215" s="171">
        <v>0</v>
      </c>
      <c r="P215" s="171">
        <v>0</v>
      </c>
      <c r="Q215" s="171">
        <v>0</v>
      </c>
      <c r="R215" s="223">
        <v>0</v>
      </c>
      <c r="S215" s="224">
        <f>SUM(L215:R215)</f>
        <v>0</v>
      </c>
      <c r="U215" s="225" t="s">
        <v>7</v>
      </c>
      <c r="V215" s="226">
        <v>0</v>
      </c>
      <c r="W215" s="226">
        <v>0</v>
      </c>
      <c r="X215" s="226">
        <v>0</v>
      </c>
      <c r="Y215" s="226">
        <v>0</v>
      </c>
      <c r="Z215" s="226">
        <v>0</v>
      </c>
      <c r="AA215" s="226">
        <v>0</v>
      </c>
      <c r="AB215" s="226">
        <v>0</v>
      </c>
      <c r="AC215" s="227">
        <v>0</v>
      </c>
      <c r="AD215" s="228">
        <v>0</v>
      </c>
      <c r="AE215" s="228">
        <v>0</v>
      </c>
      <c r="AF215" s="228">
        <v>0</v>
      </c>
      <c r="AG215" s="228">
        <v>0</v>
      </c>
      <c r="AH215" s="228">
        <v>0</v>
      </c>
      <c r="AI215" s="229">
        <f>SUM(V215:AC215)</f>
        <v>0</v>
      </c>
      <c r="AJ215" s="160" t="str">
        <f>IF(ABS(S215-AI215)&gt;0.001,S215-AI215,"")</f>
        <v/>
      </c>
      <c r="BA215" s="160"/>
      <c r="BR215" s="160"/>
      <c r="CG215" s="160"/>
    </row>
    <row r="216" spans="1:85" ht="15">
      <c r="A216" s="178" t="s">
        <v>8</v>
      </c>
      <c r="B216" s="179">
        <v>0</v>
      </c>
      <c r="C216" s="179">
        <v>0</v>
      </c>
      <c r="D216" s="179">
        <v>0</v>
      </c>
      <c r="E216" s="179">
        <v>0</v>
      </c>
      <c r="F216" s="362"/>
      <c r="G216" s="179">
        <v>0</v>
      </c>
      <c r="H216" s="180">
        <v>0</v>
      </c>
      <c r="I216" s="181">
        <f t="shared" ref="I216:I235" si="94">SUM(B216:H216)</f>
        <v>0</v>
      </c>
      <c r="J216" s="168"/>
      <c r="K216" s="182" t="s">
        <v>8</v>
      </c>
      <c r="L216" s="183">
        <v>0</v>
      </c>
      <c r="M216" s="183">
        <v>0</v>
      </c>
      <c r="N216" s="183">
        <v>0</v>
      </c>
      <c r="O216" s="183">
        <v>0</v>
      </c>
      <c r="P216" s="183">
        <v>0</v>
      </c>
      <c r="Q216" s="183">
        <v>0</v>
      </c>
      <c r="R216" s="184">
        <v>0</v>
      </c>
      <c r="S216" s="185">
        <f t="shared" ref="S216:S235" si="95">SUM(L216:R216)</f>
        <v>0</v>
      </c>
      <c r="U216" s="230" t="s">
        <v>8</v>
      </c>
      <c r="V216" s="231">
        <v>0</v>
      </c>
      <c r="W216" s="231">
        <v>0</v>
      </c>
      <c r="X216" s="231">
        <v>0</v>
      </c>
      <c r="Y216" s="231">
        <v>0</v>
      </c>
      <c r="Z216" s="231">
        <v>0</v>
      </c>
      <c r="AA216" s="231">
        <v>0</v>
      </c>
      <c r="AB216" s="231">
        <v>0</v>
      </c>
      <c r="AC216" s="232">
        <v>0</v>
      </c>
      <c r="AD216" s="231">
        <v>0</v>
      </c>
      <c r="AE216" s="231">
        <v>0</v>
      </c>
      <c r="AF216" s="231">
        <v>0</v>
      </c>
      <c r="AG216" s="231">
        <v>0</v>
      </c>
      <c r="AH216" s="231">
        <v>0</v>
      </c>
      <c r="AI216" s="233">
        <f t="shared" ref="AI216:AI235" si="96">SUM(V216:AC216)</f>
        <v>0</v>
      </c>
      <c r="AJ216" s="160" t="str">
        <f t="shared" ref="AJ216:AJ237" si="97">IF(ABS(S216-AI216)&gt;0.001,S216-AI216,"")</f>
        <v/>
      </c>
      <c r="BA216" s="160"/>
      <c r="BR216" s="160"/>
      <c r="CG216" s="160"/>
    </row>
    <row r="217" spans="1:85" ht="15">
      <c r="A217" s="186" t="s">
        <v>10</v>
      </c>
      <c r="B217" s="175">
        <v>0</v>
      </c>
      <c r="C217" s="175">
        <v>0</v>
      </c>
      <c r="D217" s="175">
        <v>0</v>
      </c>
      <c r="E217" s="175">
        <v>0</v>
      </c>
      <c r="F217" s="362"/>
      <c r="G217" s="175">
        <v>0</v>
      </c>
      <c r="H217" s="187">
        <v>0</v>
      </c>
      <c r="I217" s="173">
        <f t="shared" si="94"/>
        <v>0</v>
      </c>
      <c r="J217" s="168"/>
      <c r="K217" s="188" t="s">
        <v>10</v>
      </c>
      <c r="L217" s="175">
        <v>0</v>
      </c>
      <c r="M217" s="175">
        <v>0</v>
      </c>
      <c r="N217" s="175">
        <v>0</v>
      </c>
      <c r="O217" s="175">
        <v>0</v>
      </c>
      <c r="P217" s="175">
        <v>0</v>
      </c>
      <c r="Q217" s="175">
        <v>0</v>
      </c>
      <c r="R217" s="176">
        <v>0</v>
      </c>
      <c r="S217" s="177">
        <f t="shared" si="95"/>
        <v>0</v>
      </c>
      <c r="U217" s="234" t="s">
        <v>10</v>
      </c>
      <c r="V217" s="226">
        <v>0</v>
      </c>
      <c r="W217" s="226">
        <v>0</v>
      </c>
      <c r="X217" s="226">
        <v>0</v>
      </c>
      <c r="Y217" s="226">
        <v>0</v>
      </c>
      <c r="Z217" s="226">
        <v>0</v>
      </c>
      <c r="AA217" s="226">
        <v>0</v>
      </c>
      <c r="AB217" s="226">
        <v>0</v>
      </c>
      <c r="AC217" s="227">
        <v>0</v>
      </c>
      <c r="AD217" s="228">
        <v>0</v>
      </c>
      <c r="AE217" s="228">
        <v>0</v>
      </c>
      <c r="AF217" s="228">
        <v>0</v>
      </c>
      <c r="AG217" s="228">
        <v>0</v>
      </c>
      <c r="AH217" s="228">
        <v>0</v>
      </c>
      <c r="AI217" s="229">
        <f t="shared" si="96"/>
        <v>0</v>
      </c>
      <c r="AJ217" s="160" t="str">
        <f t="shared" si="97"/>
        <v/>
      </c>
      <c r="BA217" s="160"/>
      <c r="BR217" s="160"/>
      <c r="CG217" s="160"/>
    </row>
    <row r="218" spans="1:85" ht="15">
      <c r="A218" s="178" t="s">
        <v>56</v>
      </c>
      <c r="B218" s="179">
        <v>0</v>
      </c>
      <c r="C218" s="179">
        <v>0</v>
      </c>
      <c r="D218" s="179">
        <v>0</v>
      </c>
      <c r="E218" s="179">
        <v>0</v>
      </c>
      <c r="F218" s="362"/>
      <c r="G218" s="179">
        <v>0</v>
      </c>
      <c r="H218" s="180">
        <v>0</v>
      </c>
      <c r="I218" s="181">
        <f t="shared" si="94"/>
        <v>0</v>
      </c>
      <c r="J218" s="168"/>
      <c r="K218" s="182" t="s">
        <v>56</v>
      </c>
      <c r="L218" s="183">
        <v>0</v>
      </c>
      <c r="M218" s="183">
        <v>0</v>
      </c>
      <c r="N218" s="183">
        <v>0</v>
      </c>
      <c r="O218" s="183">
        <v>0</v>
      </c>
      <c r="P218" s="183">
        <v>0</v>
      </c>
      <c r="Q218" s="183">
        <v>0</v>
      </c>
      <c r="R218" s="184">
        <v>0</v>
      </c>
      <c r="S218" s="185">
        <f t="shared" si="95"/>
        <v>0</v>
      </c>
      <c r="U218" s="230" t="s">
        <v>56</v>
      </c>
      <c r="V218" s="231">
        <v>0</v>
      </c>
      <c r="W218" s="231">
        <v>0</v>
      </c>
      <c r="X218" s="231">
        <v>0</v>
      </c>
      <c r="Y218" s="231">
        <v>0</v>
      </c>
      <c r="Z218" s="231">
        <v>0</v>
      </c>
      <c r="AA218" s="231">
        <v>0</v>
      </c>
      <c r="AB218" s="231">
        <v>0</v>
      </c>
      <c r="AC218" s="232">
        <v>0</v>
      </c>
      <c r="AD218" s="231">
        <v>0</v>
      </c>
      <c r="AE218" s="231">
        <v>0</v>
      </c>
      <c r="AF218" s="231">
        <v>0</v>
      </c>
      <c r="AG218" s="231">
        <v>0</v>
      </c>
      <c r="AH218" s="231">
        <v>0</v>
      </c>
      <c r="AI218" s="233">
        <f t="shared" si="96"/>
        <v>0</v>
      </c>
      <c r="AJ218" s="160" t="str">
        <f t="shared" si="97"/>
        <v/>
      </c>
      <c r="BA218" s="160"/>
      <c r="BR218" s="160"/>
      <c r="CG218" s="160"/>
    </row>
    <row r="219" spans="1:85" ht="15">
      <c r="A219" s="186" t="s">
        <v>16</v>
      </c>
      <c r="B219" s="175">
        <v>1.9003819449344157</v>
      </c>
      <c r="C219" s="175">
        <v>0</v>
      </c>
      <c r="D219" s="175">
        <v>2.1130600687357446</v>
      </c>
      <c r="E219" s="175">
        <v>0</v>
      </c>
      <c r="F219" s="362"/>
      <c r="G219" s="175">
        <v>0</v>
      </c>
      <c r="H219" s="187">
        <v>0</v>
      </c>
      <c r="I219" s="173">
        <f t="shared" si="94"/>
        <v>4.0134420136701605</v>
      </c>
      <c r="J219" s="168"/>
      <c r="K219" s="188" t="s">
        <v>16</v>
      </c>
      <c r="L219" s="175">
        <v>1.9003819449344157</v>
      </c>
      <c r="M219" s="175">
        <v>0</v>
      </c>
      <c r="N219" s="175">
        <v>2.1130600687357446</v>
      </c>
      <c r="O219" s="175">
        <v>0</v>
      </c>
      <c r="P219" s="175">
        <v>0</v>
      </c>
      <c r="Q219" s="175">
        <v>0</v>
      </c>
      <c r="R219" s="176">
        <v>0</v>
      </c>
      <c r="S219" s="177">
        <f t="shared" si="95"/>
        <v>4.0134420136701605</v>
      </c>
      <c r="U219" s="234" t="s">
        <v>16</v>
      </c>
      <c r="V219" s="226">
        <v>1.9003819449344157</v>
      </c>
      <c r="W219" s="226">
        <v>0</v>
      </c>
      <c r="X219" s="226">
        <v>0</v>
      </c>
      <c r="Y219" s="226">
        <v>0</v>
      </c>
      <c r="Z219" s="226">
        <v>2.1130600687357446</v>
      </c>
      <c r="AA219" s="226">
        <v>0</v>
      </c>
      <c r="AB219" s="226">
        <v>0</v>
      </c>
      <c r="AC219" s="227">
        <v>0</v>
      </c>
      <c r="AD219" s="228">
        <v>0</v>
      </c>
      <c r="AE219" s="228">
        <v>0</v>
      </c>
      <c r="AF219" s="228">
        <v>0</v>
      </c>
      <c r="AG219" s="228">
        <v>0</v>
      </c>
      <c r="AH219" s="228">
        <v>0</v>
      </c>
      <c r="AI219" s="229">
        <f t="shared" si="96"/>
        <v>4.0134420136701605</v>
      </c>
      <c r="AJ219" s="160" t="str">
        <f t="shared" si="97"/>
        <v/>
      </c>
      <c r="BA219" s="160"/>
      <c r="BR219" s="160"/>
      <c r="CG219" s="160"/>
    </row>
    <row r="220" spans="1:85" ht="15">
      <c r="A220" s="178" t="s">
        <v>15</v>
      </c>
      <c r="B220" s="179">
        <v>0</v>
      </c>
      <c r="C220" s="179">
        <v>0</v>
      </c>
      <c r="D220" s="179">
        <v>0</v>
      </c>
      <c r="E220" s="179">
        <v>0</v>
      </c>
      <c r="F220" s="362"/>
      <c r="G220" s="179">
        <v>0</v>
      </c>
      <c r="H220" s="180">
        <v>0</v>
      </c>
      <c r="I220" s="181">
        <f t="shared" si="94"/>
        <v>0</v>
      </c>
      <c r="J220" s="168"/>
      <c r="K220" s="182" t="s">
        <v>15</v>
      </c>
      <c r="L220" s="183">
        <v>0</v>
      </c>
      <c r="M220" s="183">
        <v>0</v>
      </c>
      <c r="N220" s="183">
        <v>0</v>
      </c>
      <c r="O220" s="183">
        <v>0</v>
      </c>
      <c r="P220" s="183">
        <v>0</v>
      </c>
      <c r="Q220" s="183">
        <v>0</v>
      </c>
      <c r="R220" s="184">
        <v>0</v>
      </c>
      <c r="S220" s="185">
        <f t="shared" si="95"/>
        <v>0</v>
      </c>
      <c r="U220" s="230" t="s">
        <v>57</v>
      </c>
      <c r="V220" s="231">
        <v>0</v>
      </c>
      <c r="W220" s="231">
        <v>0</v>
      </c>
      <c r="X220" s="231">
        <v>0</v>
      </c>
      <c r="Y220" s="231">
        <v>0</v>
      </c>
      <c r="Z220" s="231">
        <v>0</v>
      </c>
      <c r="AA220" s="231">
        <v>0</v>
      </c>
      <c r="AB220" s="231">
        <v>0</v>
      </c>
      <c r="AC220" s="232">
        <v>0</v>
      </c>
      <c r="AD220" s="231">
        <v>0</v>
      </c>
      <c r="AE220" s="231">
        <v>0</v>
      </c>
      <c r="AF220" s="231">
        <v>0</v>
      </c>
      <c r="AG220" s="231">
        <v>0</v>
      </c>
      <c r="AH220" s="231">
        <v>0</v>
      </c>
      <c r="AI220" s="233">
        <f t="shared" si="96"/>
        <v>0</v>
      </c>
      <c r="AJ220" s="160" t="str">
        <f t="shared" si="97"/>
        <v/>
      </c>
      <c r="BA220" s="160"/>
      <c r="BR220" s="160"/>
      <c r="CG220" s="160"/>
    </row>
    <row r="221" spans="1:85" ht="15">
      <c r="A221" s="186" t="s">
        <v>58</v>
      </c>
      <c r="B221" s="175">
        <v>0</v>
      </c>
      <c r="C221" s="175">
        <v>0</v>
      </c>
      <c r="D221" s="175">
        <v>0</v>
      </c>
      <c r="E221" s="175">
        <v>0.28360372353191715</v>
      </c>
      <c r="F221" s="362"/>
      <c r="G221" s="175">
        <v>0</v>
      </c>
      <c r="H221" s="187">
        <v>0</v>
      </c>
      <c r="I221" s="173">
        <f t="shared" si="94"/>
        <v>0.28360372353191715</v>
      </c>
      <c r="J221" s="168"/>
      <c r="K221" s="188" t="s">
        <v>58</v>
      </c>
      <c r="L221" s="175">
        <v>0</v>
      </c>
      <c r="M221" s="175">
        <v>0</v>
      </c>
      <c r="N221" s="175">
        <v>0</v>
      </c>
      <c r="O221" s="175">
        <v>0.28360372353191715</v>
      </c>
      <c r="P221" s="175">
        <v>2.5037054017414073</v>
      </c>
      <c r="Q221" s="175">
        <v>0</v>
      </c>
      <c r="R221" s="176">
        <v>0</v>
      </c>
      <c r="S221" s="177">
        <f t="shared" si="95"/>
        <v>2.7873091252733246</v>
      </c>
      <c r="U221" s="234" t="s">
        <v>58</v>
      </c>
      <c r="V221" s="226">
        <v>0</v>
      </c>
      <c r="W221" s="226">
        <v>0</v>
      </c>
      <c r="X221" s="226">
        <v>0</v>
      </c>
      <c r="Y221" s="226">
        <v>0</v>
      </c>
      <c r="Z221" s="226">
        <v>0</v>
      </c>
      <c r="AA221" s="226">
        <v>2.8958802228534215E-2</v>
      </c>
      <c r="AB221" s="226">
        <v>2.5037054017414073</v>
      </c>
      <c r="AC221" s="227">
        <v>0.25464492130338295</v>
      </c>
      <c r="AD221" s="226">
        <v>0</v>
      </c>
      <c r="AE221" s="226">
        <v>0</v>
      </c>
      <c r="AF221" s="226">
        <v>0</v>
      </c>
      <c r="AG221" s="226">
        <v>0</v>
      </c>
      <c r="AH221" s="226">
        <v>0.25464492130338295</v>
      </c>
      <c r="AI221" s="229">
        <f t="shared" si="96"/>
        <v>2.7873091252733242</v>
      </c>
      <c r="AJ221" s="160" t="str">
        <f t="shared" si="97"/>
        <v/>
      </c>
      <c r="BA221" s="160"/>
      <c r="BR221" s="160"/>
      <c r="CG221" s="160"/>
    </row>
    <row r="222" spans="1:85" ht="15">
      <c r="A222" s="178" t="s">
        <v>12</v>
      </c>
      <c r="B222" s="179">
        <v>0</v>
      </c>
      <c r="C222" s="179">
        <v>0</v>
      </c>
      <c r="D222" s="179">
        <v>0</v>
      </c>
      <c r="E222" s="179">
        <v>0.50591705702012035</v>
      </c>
      <c r="F222" s="362"/>
      <c r="G222" s="179">
        <v>0</v>
      </c>
      <c r="H222" s="180">
        <v>0</v>
      </c>
      <c r="I222" s="181">
        <f t="shared" si="94"/>
        <v>0.50591705702012035</v>
      </c>
      <c r="J222" s="168"/>
      <c r="K222" s="182" t="s">
        <v>12</v>
      </c>
      <c r="L222" s="183">
        <v>0</v>
      </c>
      <c r="M222" s="183">
        <v>0</v>
      </c>
      <c r="N222" s="183">
        <v>0</v>
      </c>
      <c r="O222" s="183">
        <v>0.50591705702012035</v>
      </c>
      <c r="P222" s="183">
        <v>4.9697396481329852</v>
      </c>
      <c r="Q222" s="183">
        <v>0</v>
      </c>
      <c r="R222" s="184">
        <v>0</v>
      </c>
      <c r="S222" s="185">
        <f t="shared" si="95"/>
        <v>5.4756567051531055</v>
      </c>
      <c r="U222" s="230" t="s">
        <v>12</v>
      </c>
      <c r="V222" s="231">
        <v>0</v>
      </c>
      <c r="W222" s="231">
        <v>0</v>
      </c>
      <c r="X222" s="231">
        <v>0</v>
      </c>
      <c r="Y222" s="231">
        <v>0</v>
      </c>
      <c r="Z222" s="231">
        <v>0</v>
      </c>
      <c r="AA222" s="231">
        <v>0.50591705702012035</v>
      </c>
      <c r="AB222" s="231">
        <v>4.9697396481329852</v>
      </c>
      <c r="AC222" s="232">
        <v>0</v>
      </c>
      <c r="AD222" s="231">
        <v>0</v>
      </c>
      <c r="AE222" s="231">
        <v>0</v>
      </c>
      <c r="AF222" s="231">
        <v>0</v>
      </c>
      <c r="AG222" s="231">
        <v>0</v>
      </c>
      <c r="AH222" s="231">
        <v>0</v>
      </c>
      <c r="AI222" s="233">
        <f t="shared" si="96"/>
        <v>5.4756567051531055</v>
      </c>
      <c r="AJ222" s="160" t="str">
        <f t="shared" si="97"/>
        <v/>
      </c>
      <c r="BA222" s="160"/>
      <c r="BR222" s="160"/>
      <c r="CG222" s="160"/>
    </row>
    <row r="223" spans="1:85" ht="15">
      <c r="A223" s="186" t="s">
        <v>59</v>
      </c>
      <c r="B223" s="175">
        <v>0</v>
      </c>
      <c r="C223" s="175">
        <v>0</v>
      </c>
      <c r="D223" s="175">
        <v>0</v>
      </c>
      <c r="E223" s="175">
        <v>0</v>
      </c>
      <c r="F223" s="362"/>
      <c r="G223" s="175">
        <v>0</v>
      </c>
      <c r="H223" s="187">
        <v>0</v>
      </c>
      <c r="I223" s="173">
        <f t="shared" si="94"/>
        <v>0</v>
      </c>
      <c r="J223" s="168"/>
      <c r="K223" s="188" t="s">
        <v>59</v>
      </c>
      <c r="L223" s="175">
        <v>0</v>
      </c>
      <c r="M223" s="175">
        <v>0</v>
      </c>
      <c r="N223" s="175">
        <v>0</v>
      </c>
      <c r="O223" s="175">
        <v>0</v>
      </c>
      <c r="P223" s="175">
        <v>0</v>
      </c>
      <c r="Q223" s="175">
        <v>0</v>
      </c>
      <c r="R223" s="176">
        <v>0</v>
      </c>
      <c r="S223" s="177">
        <f t="shared" si="95"/>
        <v>0</v>
      </c>
      <c r="U223" s="234" t="s">
        <v>59</v>
      </c>
      <c r="V223" s="226">
        <v>0</v>
      </c>
      <c r="W223" s="226">
        <v>0</v>
      </c>
      <c r="X223" s="226">
        <v>0</v>
      </c>
      <c r="Y223" s="226">
        <v>0</v>
      </c>
      <c r="Z223" s="226">
        <v>0</v>
      </c>
      <c r="AA223" s="226">
        <v>0</v>
      </c>
      <c r="AB223" s="226">
        <v>0</v>
      </c>
      <c r="AC223" s="227">
        <v>0</v>
      </c>
      <c r="AD223" s="226">
        <v>0</v>
      </c>
      <c r="AE223" s="226">
        <v>0</v>
      </c>
      <c r="AF223" s="226">
        <v>0</v>
      </c>
      <c r="AG223" s="226">
        <v>0</v>
      </c>
      <c r="AH223" s="226">
        <v>0</v>
      </c>
      <c r="AI223" s="229">
        <f t="shared" si="96"/>
        <v>0</v>
      </c>
      <c r="AJ223" s="160" t="str">
        <f t="shared" si="97"/>
        <v/>
      </c>
      <c r="BA223" s="160"/>
      <c r="BR223" s="160"/>
      <c r="CG223" s="160"/>
    </row>
    <row r="224" spans="1:85" ht="15">
      <c r="A224" s="178" t="s">
        <v>17</v>
      </c>
      <c r="B224" s="179">
        <v>2.4764338959598402</v>
      </c>
      <c r="C224" s="179">
        <v>0</v>
      </c>
      <c r="D224" s="179">
        <v>0</v>
      </c>
      <c r="E224" s="179">
        <v>0</v>
      </c>
      <c r="F224" s="362"/>
      <c r="G224" s="179">
        <v>0</v>
      </c>
      <c r="H224" s="180">
        <v>0</v>
      </c>
      <c r="I224" s="181">
        <f t="shared" si="94"/>
        <v>2.4764338959598402</v>
      </c>
      <c r="J224" s="168"/>
      <c r="K224" s="182" t="s">
        <v>17</v>
      </c>
      <c r="L224" s="183">
        <v>2.4764338959598402</v>
      </c>
      <c r="M224" s="183">
        <v>0</v>
      </c>
      <c r="N224" s="183">
        <v>0</v>
      </c>
      <c r="O224" s="183">
        <v>0</v>
      </c>
      <c r="P224" s="183">
        <v>0</v>
      </c>
      <c r="Q224" s="183">
        <v>0</v>
      </c>
      <c r="R224" s="184">
        <v>0</v>
      </c>
      <c r="S224" s="185">
        <f t="shared" si="95"/>
        <v>2.4764338959598402</v>
      </c>
      <c r="U224" s="230" t="s">
        <v>17</v>
      </c>
      <c r="V224" s="231">
        <v>2.4764338959598402</v>
      </c>
      <c r="W224" s="231">
        <v>0</v>
      </c>
      <c r="X224" s="231">
        <v>0</v>
      </c>
      <c r="Y224" s="231">
        <v>0</v>
      </c>
      <c r="Z224" s="231">
        <v>0</v>
      </c>
      <c r="AA224" s="231">
        <v>0</v>
      </c>
      <c r="AB224" s="231">
        <v>0</v>
      </c>
      <c r="AC224" s="232">
        <v>0</v>
      </c>
      <c r="AD224" s="231">
        <v>0</v>
      </c>
      <c r="AE224" s="231">
        <v>0</v>
      </c>
      <c r="AF224" s="231">
        <v>0</v>
      </c>
      <c r="AG224" s="231">
        <v>0</v>
      </c>
      <c r="AH224" s="231">
        <v>0</v>
      </c>
      <c r="AI224" s="233">
        <f t="shared" si="96"/>
        <v>2.4764338959598402</v>
      </c>
      <c r="AJ224" s="160" t="str">
        <f t="shared" si="97"/>
        <v/>
      </c>
      <c r="BA224" s="160"/>
      <c r="BR224" s="160"/>
      <c r="CG224" s="160"/>
    </row>
    <row r="225" spans="1:85" ht="15">
      <c r="A225" s="186" t="s">
        <v>139</v>
      </c>
      <c r="B225" s="175">
        <v>51.295808595461615</v>
      </c>
      <c r="C225" s="175">
        <v>0</v>
      </c>
      <c r="D225" s="175">
        <v>5.5521427415796563</v>
      </c>
      <c r="E225" s="175">
        <v>0</v>
      </c>
      <c r="F225" s="362"/>
      <c r="G225" s="175">
        <v>0</v>
      </c>
      <c r="H225" s="187">
        <v>0</v>
      </c>
      <c r="I225" s="173">
        <f t="shared" si="94"/>
        <v>56.847951337041273</v>
      </c>
      <c r="J225" s="168"/>
      <c r="K225" s="188" t="s">
        <v>139</v>
      </c>
      <c r="L225" s="175">
        <v>51.295808595461615</v>
      </c>
      <c r="M225" s="175">
        <v>0</v>
      </c>
      <c r="N225" s="175">
        <v>5.5521427415796563</v>
      </c>
      <c r="O225" s="175">
        <v>0</v>
      </c>
      <c r="P225" s="175">
        <v>0</v>
      </c>
      <c r="Q225" s="175">
        <v>0</v>
      </c>
      <c r="R225" s="176">
        <v>0</v>
      </c>
      <c r="S225" s="177">
        <f t="shared" si="95"/>
        <v>56.847951337041273</v>
      </c>
      <c r="U225" s="234" t="s">
        <v>139</v>
      </c>
      <c r="V225" s="226">
        <v>50.104303937895885</v>
      </c>
      <c r="W225" s="226">
        <v>0</v>
      </c>
      <c r="X225" s="226">
        <v>0</v>
      </c>
      <c r="Y225" s="226">
        <v>0</v>
      </c>
      <c r="Z225" s="226">
        <v>4.9410595402276627</v>
      </c>
      <c r="AA225" s="226">
        <v>0</v>
      </c>
      <c r="AB225" s="226">
        <v>0</v>
      </c>
      <c r="AC225" s="227">
        <v>1.802587858917728</v>
      </c>
      <c r="AD225" s="226">
        <v>1.1915046575657291</v>
      </c>
      <c r="AE225" s="226">
        <v>0</v>
      </c>
      <c r="AF225" s="226">
        <v>0</v>
      </c>
      <c r="AG225" s="226">
        <v>0.61108320135199323</v>
      </c>
      <c r="AH225" s="226">
        <v>0</v>
      </c>
      <c r="AI225" s="229">
        <f t="shared" si="96"/>
        <v>56.847951337041273</v>
      </c>
      <c r="AJ225" s="160" t="str">
        <f t="shared" si="97"/>
        <v/>
      </c>
      <c r="BA225" s="160"/>
      <c r="BR225" s="160"/>
      <c r="CG225" s="160"/>
    </row>
    <row r="226" spans="1:85" ht="15">
      <c r="A226" s="178" t="s">
        <v>25</v>
      </c>
      <c r="B226" s="179">
        <v>84.960319856940004</v>
      </c>
      <c r="C226" s="179">
        <v>2.2427164777623916</v>
      </c>
      <c r="D226" s="179">
        <v>35.384527326574627</v>
      </c>
      <c r="E226" s="179">
        <v>298.32560108252574</v>
      </c>
      <c r="F226" s="362"/>
      <c r="G226" s="179">
        <v>84.969036487784905</v>
      </c>
      <c r="H226" s="180">
        <v>0.10913948203523889</v>
      </c>
      <c r="I226" s="181">
        <f t="shared" si="94"/>
        <v>505.99134071362295</v>
      </c>
      <c r="J226" s="168"/>
      <c r="K226" s="182" t="s">
        <v>25</v>
      </c>
      <c r="L226" s="183">
        <v>84.960319856940004</v>
      </c>
      <c r="M226" s="183">
        <v>2.2427164777623916</v>
      </c>
      <c r="N226" s="183">
        <v>35.384527326574627</v>
      </c>
      <c r="O226" s="183">
        <v>298.32560108252574</v>
      </c>
      <c r="P226" s="183">
        <v>3.1271348011257545</v>
      </c>
      <c r="Q226" s="183">
        <v>84.969036487784905</v>
      </c>
      <c r="R226" s="184">
        <v>0.10913948203523889</v>
      </c>
      <c r="S226" s="185">
        <f t="shared" si="95"/>
        <v>509.1184755147487</v>
      </c>
      <c r="U226" s="230" t="s">
        <v>25</v>
      </c>
      <c r="V226" s="231">
        <v>5.6290821618266511</v>
      </c>
      <c r="W226" s="231">
        <v>79.331237695113359</v>
      </c>
      <c r="X226" s="231">
        <v>84.969036487784905</v>
      </c>
      <c r="Y226" s="231">
        <v>2.2427164777623916</v>
      </c>
      <c r="Z226" s="231">
        <v>35.384527326574627</v>
      </c>
      <c r="AA226" s="231">
        <v>293.20013134757784</v>
      </c>
      <c r="AB226" s="231">
        <v>3.1271348011257545</v>
      </c>
      <c r="AC226" s="232">
        <v>5.2346092169831628</v>
      </c>
      <c r="AD226" s="231">
        <v>0</v>
      </c>
      <c r="AE226" s="231">
        <v>2.2138880372081617</v>
      </c>
      <c r="AF226" s="231">
        <v>0.10913948203523889</v>
      </c>
      <c r="AG226" s="231">
        <v>0</v>
      </c>
      <c r="AH226" s="231">
        <v>2.9115816977397624</v>
      </c>
      <c r="AI226" s="233">
        <f t="shared" si="96"/>
        <v>509.1184755147487</v>
      </c>
      <c r="AJ226" s="160" t="str">
        <f t="shared" si="97"/>
        <v/>
      </c>
      <c r="BA226" s="160"/>
      <c r="BR226" s="160"/>
      <c r="CG226" s="160"/>
    </row>
    <row r="227" spans="1:85" ht="15">
      <c r="A227" s="186" t="s">
        <v>24</v>
      </c>
      <c r="B227" s="175">
        <v>127.65196039160114</v>
      </c>
      <c r="C227" s="175">
        <v>0</v>
      </c>
      <c r="D227" s="175">
        <v>0</v>
      </c>
      <c r="E227" s="175">
        <v>0</v>
      </c>
      <c r="F227" s="362"/>
      <c r="G227" s="175">
        <v>0</v>
      </c>
      <c r="H227" s="187">
        <v>0</v>
      </c>
      <c r="I227" s="173">
        <f t="shared" si="94"/>
        <v>127.65196039160114</v>
      </c>
      <c r="J227" s="168"/>
      <c r="K227" s="188" t="s">
        <v>24</v>
      </c>
      <c r="L227" s="175">
        <v>127.65196039160114</v>
      </c>
      <c r="M227" s="175">
        <v>0</v>
      </c>
      <c r="N227" s="175">
        <v>0</v>
      </c>
      <c r="O227" s="175">
        <v>0</v>
      </c>
      <c r="P227" s="175">
        <v>0</v>
      </c>
      <c r="Q227" s="175">
        <v>0</v>
      </c>
      <c r="R227" s="176">
        <v>0</v>
      </c>
      <c r="S227" s="177">
        <f t="shared" si="95"/>
        <v>127.65196039160114</v>
      </c>
      <c r="U227" s="234" t="s">
        <v>24</v>
      </c>
      <c r="V227" s="226">
        <v>127.65196039160114</v>
      </c>
      <c r="W227" s="226">
        <v>0</v>
      </c>
      <c r="X227" s="226">
        <v>0</v>
      </c>
      <c r="Y227" s="226">
        <v>0</v>
      </c>
      <c r="Z227" s="226">
        <v>0</v>
      </c>
      <c r="AA227" s="226">
        <v>0</v>
      </c>
      <c r="AB227" s="226">
        <v>0</v>
      </c>
      <c r="AC227" s="227">
        <v>0</v>
      </c>
      <c r="AD227" s="226">
        <v>0</v>
      </c>
      <c r="AE227" s="226">
        <v>0</v>
      </c>
      <c r="AF227" s="226">
        <v>0</v>
      </c>
      <c r="AG227" s="226">
        <v>0</v>
      </c>
      <c r="AH227" s="226">
        <v>0</v>
      </c>
      <c r="AI227" s="229">
        <f t="shared" si="96"/>
        <v>127.65196039160114</v>
      </c>
      <c r="AJ227" s="160" t="str">
        <f t="shared" si="97"/>
        <v/>
      </c>
      <c r="BA227" s="160"/>
      <c r="BR227" s="160"/>
      <c r="CG227" s="160"/>
    </row>
    <row r="228" spans="1:85" ht="15">
      <c r="A228" s="178" t="s">
        <v>60</v>
      </c>
      <c r="B228" s="179">
        <v>0</v>
      </c>
      <c r="C228" s="179">
        <v>0</v>
      </c>
      <c r="D228" s="179">
        <v>0</v>
      </c>
      <c r="E228" s="179">
        <v>0</v>
      </c>
      <c r="F228" s="362"/>
      <c r="G228" s="179">
        <v>0</v>
      </c>
      <c r="H228" s="180">
        <v>0</v>
      </c>
      <c r="I228" s="181">
        <f t="shared" si="94"/>
        <v>0</v>
      </c>
      <c r="J228" s="168"/>
      <c r="K228" s="182" t="s">
        <v>60</v>
      </c>
      <c r="L228" s="183">
        <v>0</v>
      </c>
      <c r="M228" s="183">
        <v>0</v>
      </c>
      <c r="N228" s="183">
        <v>0</v>
      </c>
      <c r="O228" s="183">
        <v>0</v>
      </c>
      <c r="P228" s="183">
        <v>0</v>
      </c>
      <c r="Q228" s="183">
        <v>0</v>
      </c>
      <c r="R228" s="184">
        <v>0</v>
      </c>
      <c r="S228" s="185">
        <f t="shared" si="95"/>
        <v>0</v>
      </c>
      <c r="U228" s="230" t="s">
        <v>60</v>
      </c>
      <c r="V228" s="231">
        <v>0</v>
      </c>
      <c r="W228" s="231">
        <v>0</v>
      </c>
      <c r="X228" s="231">
        <v>0</v>
      </c>
      <c r="Y228" s="231">
        <v>0</v>
      </c>
      <c r="Z228" s="231">
        <v>0</v>
      </c>
      <c r="AA228" s="231">
        <v>0</v>
      </c>
      <c r="AB228" s="231">
        <v>0</v>
      </c>
      <c r="AC228" s="232">
        <v>0</v>
      </c>
      <c r="AD228" s="231">
        <v>0</v>
      </c>
      <c r="AE228" s="231">
        <v>0</v>
      </c>
      <c r="AF228" s="231">
        <v>0</v>
      </c>
      <c r="AG228" s="231">
        <v>0</v>
      </c>
      <c r="AH228" s="231">
        <v>0</v>
      </c>
      <c r="AI228" s="233">
        <f t="shared" si="96"/>
        <v>0</v>
      </c>
      <c r="AJ228" s="160" t="str">
        <f t="shared" si="97"/>
        <v/>
      </c>
      <c r="BA228" s="160"/>
      <c r="BR228" s="160"/>
      <c r="CG228" s="160"/>
    </row>
    <row r="229" spans="1:85" ht="15">
      <c r="A229" s="186" t="s">
        <v>22</v>
      </c>
      <c r="B229" s="175">
        <v>0</v>
      </c>
      <c r="C229" s="175">
        <v>0</v>
      </c>
      <c r="D229" s="175">
        <v>0</v>
      </c>
      <c r="E229" s="175">
        <v>7.8787447434150018E-2</v>
      </c>
      <c r="F229" s="362"/>
      <c r="G229" s="175">
        <v>0</v>
      </c>
      <c r="H229" s="187">
        <v>0</v>
      </c>
      <c r="I229" s="173">
        <f t="shared" si="94"/>
        <v>7.8787447434150018E-2</v>
      </c>
      <c r="J229" s="168"/>
      <c r="K229" s="188" t="s">
        <v>22</v>
      </c>
      <c r="L229" s="175">
        <v>0</v>
      </c>
      <c r="M229" s="175">
        <v>0</v>
      </c>
      <c r="N229" s="175">
        <v>0</v>
      </c>
      <c r="O229" s="175">
        <v>7.8787447434150018E-2</v>
      </c>
      <c r="P229" s="175">
        <v>0.1627291896220987</v>
      </c>
      <c r="Q229" s="175">
        <v>0</v>
      </c>
      <c r="R229" s="176">
        <v>0</v>
      </c>
      <c r="S229" s="177">
        <f t="shared" si="95"/>
        <v>0.24151663705624871</v>
      </c>
      <c r="U229" s="234" t="s">
        <v>22</v>
      </c>
      <c r="V229" s="226">
        <v>0</v>
      </c>
      <c r="W229" s="226">
        <v>0</v>
      </c>
      <c r="X229" s="226">
        <v>0</v>
      </c>
      <c r="Y229" s="226">
        <v>0</v>
      </c>
      <c r="Z229" s="226">
        <v>0</v>
      </c>
      <c r="AA229" s="226">
        <v>0</v>
      </c>
      <c r="AB229" s="226">
        <v>0.1627291896220987</v>
      </c>
      <c r="AC229" s="227">
        <v>7.8787447434150018E-2</v>
      </c>
      <c r="AD229" s="226">
        <v>0</v>
      </c>
      <c r="AE229" s="226">
        <v>0</v>
      </c>
      <c r="AF229" s="226">
        <v>0</v>
      </c>
      <c r="AG229" s="226">
        <v>0</v>
      </c>
      <c r="AH229" s="226">
        <v>7.8787447434150018E-2</v>
      </c>
      <c r="AI229" s="229">
        <f t="shared" si="96"/>
        <v>0.24151663705624871</v>
      </c>
      <c r="AJ229" s="160" t="str">
        <f t="shared" si="97"/>
        <v/>
      </c>
      <c r="BA229" s="160"/>
      <c r="BR229" s="160"/>
      <c r="CG229" s="160"/>
    </row>
    <row r="230" spans="1:85" ht="15">
      <c r="A230" s="178" t="s">
        <v>21</v>
      </c>
      <c r="B230" s="179">
        <v>0</v>
      </c>
      <c r="C230" s="179">
        <v>0</v>
      </c>
      <c r="D230" s="179">
        <v>0</v>
      </c>
      <c r="E230" s="179">
        <v>0</v>
      </c>
      <c r="F230" s="362"/>
      <c r="G230" s="179">
        <v>0</v>
      </c>
      <c r="H230" s="180">
        <v>0</v>
      </c>
      <c r="I230" s="181">
        <f t="shared" si="94"/>
        <v>0</v>
      </c>
      <c r="J230" s="168"/>
      <c r="K230" s="182" t="s">
        <v>21</v>
      </c>
      <c r="L230" s="183">
        <v>0</v>
      </c>
      <c r="M230" s="183">
        <v>0</v>
      </c>
      <c r="N230" s="183">
        <v>0</v>
      </c>
      <c r="O230" s="183">
        <v>0</v>
      </c>
      <c r="P230" s="183">
        <v>0</v>
      </c>
      <c r="Q230" s="183">
        <v>0</v>
      </c>
      <c r="R230" s="184">
        <v>0</v>
      </c>
      <c r="S230" s="185">
        <f t="shared" si="95"/>
        <v>0</v>
      </c>
      <c r="U230" s="230" t="s">
        <v>61</v>
      </c>
      <c r="V230" s="231">
        <v>0</v>
      </c>
      <c r="W230" s="231">
        <v>0</v>
      </c>
      <c r="X230" s="231">
        <v>0</v>
      </c>
      <c r="Y230" s="231">
        <v>0</v>
      </c>
      <c r="Z230" s="231">
        <v>0</v>
      </c>
      <c r="AA230" s="231">
        <v>0</v>
      </c>
      <c r="AB230" s="231">
        <v>0</v>
      </c>
      <c r="AC230" s="232">
        <v>0</v>
      </c>
      <c r="AD230" s="231">
        <v>0</v>
      </c>
      <c r="AE230" s="231">
        <v>0</v>
      </c>
      <c r="AF230" s="231">
        <v>0</v>
      </c>
      <c r="AG230" s="231">
        <v>0</v>
      </c>
      <c r="AH230" s="231">
        <v>0</v>
      </c>
      <c r="AI230" s="233">
        <f t="shared" si="96"/>
        <v>0</v>
      </c>
      <c r="AJ230" s="160" t="str">
        <f t="shared" si="97"/>
        <v/>
      </c>
      <c r="BA230" s="160"/>
      <c r="BR230" s="160"/>
      <c r="CG230" s="160"/>
    </row>
    <row r="231" spans="1:85" ht="15">
      <c r="A231" s="189" t="s">
        <v>64</v>
      </c>
      <c r="B231" s="175">
        <v>0</v>
      </c>
      <c r="C231" s="175">
        <v>0</v>
      </c>
      <c r="D231" s="175">
        <v>0</v>
      </c>
      <c r="E231" s="175">
        <v>0</v>
      </c>
      <c r="F231" s="362"/>
      <c r="G231" s="175">
        <v>0</v>
      </c>
      <c r="H231" s="187">
        <v>0</v>
      </c>
      <c r="I231" s="173">
        <f t="shared" si="94"/>
        <v>0</v>
      </c>
      <c r="J231" s="168"/>
      <c r="K231" s="190" t="s">
        <v>64</v>
      </c>
      <c r="L231" s="175">
        <v>0</v>
      </c>
      <c r="M231" s="175">
        <v>0</v>
      </c>
      <c r="N231" s="175">
        <v>0</v>
      </c>
      <c r="O231" s="175">
        <v>0</v>
      </c>
      <c r="P231" s="175">
        <v>0</v>
      </c>
      <c r="Q231" s="175">
        <v>0</v>
      </c>
      <c r="R231" s="176">
        <v>0</v>
      </c>
      <c r="S231" s="177">
        <f t="shared" si="95"/>
        <v>0</v>
      </c>
      <c r="U231" s="235" t="s">
        <v>62</v>
      </c>
      <c r="V231" s="226">
        <v>0</v>
      </c>
      <c r="W231" s="226">
        <v>0</v>
      </c>
      <c r="X231" s="226">
        <v>0</v>
      </c>
      <c r="Y231" s="226">
        <v>0</v>
      </c>
      <c r="Z231" s="226">
        <v>0</v>
      </c>
      <c r="AA231" s="226">
        <v>0</v>
      </c>
      <c r="AB231" s="226">
        <v>0</v>
      </c>
      <c r="AC231" s="227">
        <v>0</v>
      </c>
      <c r="AD231" s="228">
        <v>0</v>
      </c>
      <c r="AE231" s="228">
        <v>0</v>
      </c>
      <c r="AF231" s="228">
        <v>0</v>
      </c>
      <c r="AG231" s="228">
        <v>0</v>
      </c>
      <c r="AH231" s="228">
        <v>0</v>
      </c>
      <c r="AI231" s="229">
        <f t="shared" si="96"/>
        <v>0</v>
      </c>
      <c r="AJ231" s="160" t="str">
        <f t="shared" si="97"/>
        <v/>
      </c>
      <c r="BA231" s="160"/>
      <c r="BR231" s="160"/>
      <c r="CG231" s="160"/>
    </row>
    <row r="232" spans="1:85">
      <c r="A232" s="191" t="s">
        <v>23</v>
      </c>
      <c r="B232" s="192">
        <v>0</v>
      </c>
      <c r="C232" s="192">
        <v>0</v>
      </c>
      <c r="D232" s="192">
        <v>0</v>
      </c>
      <c r="E232" s="192">
        <v>0</v>
      </c>
      <c r="F232" s="362"/>
      <c r="G232" s="192">
        <v>0</v>
      </c>
      <c r="H232" s="193">
        <v>0</v>
      </c>
      <c r="I232" s="194">
        <f t="shared" si="94"/>
        <v>0</v>
      </c>
      <c r="J232" s="168"/>
      <c r="K232" s="195" t="s">
        <v>23</v>
      </c>
      <c r="L232" s="196">
        <v>0</v>
      </c>
      <c r="M232" s="196">
        <v>0</v>
      </c>
      <c r="N232" s="196">
        <v>0</v>
      </c>
      <c r="O232" s="196">
        <v>0</v>
      </c>
      <c r="P232" s="196">
        <v>0</v>
      </c>
      <c r="Q232" s="196">
        <v>0</v>
      </c>
      <c r="R232" s="197">
        <v>0</v>
      </c>
      <c r="S232" s="198">
        <f t="shared" si="95"/>
        <v>0</v>
      </c>
      <c r="U232" s="236" t="s">
        <v>66</v>
      </c>
      <c r="V232" s="237">
        <v>0</v>
      </c>
      <c r="W232" s="237">
        <v>0</v>
      </c>
      <c r="X232" s="237">
        <v>0</v>
      </c>
      <c r="Y232" s="237">
        <v>0</v>
      </c>
      <c r="Z232" s="237">
        <v>0</v>
      </c>
      <c r="AA232" s="237">
        <v>0</v>
      </c>
      <c r="AB232" s="237">
        <v>0</v>
      </c>
      <c r="AC232" s="237">
        <v>0</v>
      </c>
      <c r="AD232" s="237">
        <v>0</v>
      </c>
      <c r="AE232" s="237">
        <v>0</v>
      </c>
      <c r="AF232" s="237">
        <v>0</v>
      </c>
      <c r="AG232" s="237">
        <v>0</v>
      </c>
      <c r="AH232" s="125">
        <v>0</v>
      </c>
      <c r="AI232" s="238">
        <f t="shared" si="96"/>
        <v>0</v>
      </c>
      <c r="AJ232" s="160" t="str">
        <f t="shared" si="97"/>
        <v/>
      </c>
      <c r="BA232" s="160"/>
      <c r="BR232" s="160"/>
      <c r="CG232" s="160"/>
    </row>
    <row r="233" spans="1:85">
      <c r="A233" s="199" t="s">
        <v>19</v>
      </c>
      <c r="B233" s="200">
        <v>0</v>
      </c>
      <c r="C233" s="200">
        <v>0</v>
      </c>
      <c r="D233" s="200">
        <v>0</v>
      </c>
      <c r="E233" s="200">
        <v>0</v>
      </c>
      <c r="F233" s="362"/>
      <c r="G233" s="200">
        <v>0</v>
      </c>
      <c r="H233" s="201">
        <v>0</v>
      </c>
      <c r="I233" s="202">
        <f t="shared" si="94"/>
        <v>0</v>
      </c>
      <c r="J233" s="168"/>
      <c r="K233" s="203" t="s">
        <v>19</v>
      </c>
      <c r="L233" s="200">
        <v>0</v>
      </c>
      <c r="M233" s="200">
        <v>0</v>
      </c>
      <c r="N233" s="200">
        <v>0</v>
      </c>
      <c r="O233" s="200">
        <v>0</v>
      </c>
      <c r="P233" s="200">
        <v>0</v>
      </c>
      <c r="Q233" s="200">
        <v>0</v>
      </c>
      <c r="R233" s="204">
        <v>0</v>
      </c>
      <c r="S233" s="205">
        <f t="shared" si="95"/>
        <v>0</v>
      </c>
      <c r="U233" s="239" t="s">
        <v>19</v>
      </c>
      <c r="V233" s="240">
        <v>0</v>
      </c>
      <c r="W233" s="240">
        <v>0</v>
      </c>
      <c r="X233" s="240">
        <v>0</v>
      </c>
      <c r="Y233" s="240">
        <v>0</v>
      </c>
      <c r="Z233" s="240">
        <v>0</v>
      </c>
      <c r="AA233" s="240">
        <v>0</v>
      </c>
      <c r="AB233" s="240">
        <v>0</v>
      </c>
      <c r="AC233" s="240">
        <v>0</v>
      </c>
      <c r="AD233" s="241">
        <v>0</v>
      </c>
      <c r="AE233" s="241">
        <v>0</v>
      </c>
      <c r="AF233" s="241">
        <v>0</v>
      </c>
      <c r="AG233" s="241">
        <v>0</v>
      </c>
      <c r="AH233" s="241">
        <v>0</v>
      </c>
      <c r="AI233" s="242">
        <f t="shared" si="96"/>
        <v>0</v>
      </c>
      <c r="AJ233" s="160" t="str">
        <f t="shared" si="97"/>
        <v/>
      </c>
      <c r="BA233" s="160"/>
      <c r="BR233" s="160"/>
      <c r="CG233" s="160"/>
    </row>
    <row r="234" spans="1:85">
      <c r="A234" s="191" t="s">
        <v>20</v>
      </c>
      <c r="B234" s="192">
        <v>0</v>
      </c>
      <c r="C234" s="192">
        <v>0</v>
      </c>
      <c r="D234" s="192">
        <v>0</v>
      </c>
      <c r="E234" s="192">
        <v>0</v>
      </c>
      <c r="F234" s="362"/>
      <c r="G234" s="192">
        <v>0</v>
      </c>
      <c r="H234" s="193">
        <v>0</v>
      </c>
      <c r="I234" s="194">
        <f t="shared" si="94"/>
        <v>0</v>
      </c>
      <c r="J234" s="168"/>
      <c r="K234" s="195" t="s">
        <v>20</v>
      </c>
      <c r="L234" s="196">
        <v>0</v>
      </c>
      <c r="M234" s="196">
        <v>0</v>
      </c>
      <c r="N234" s="196">
        <v>0</v>
      </c>
      <c r="O234" s="196">
        <v>0</v>
      </c>
      <c r="P234" s="196">
        <v>0</v>
      </c>
      <c r="Q234" s="196">
        <v>0</v>
      </c>
      <c r="R234" s="197">
        <v>0</v>
      </c>
      <c r="S234" s="198">
        <f t="shared" si="95"/>
        <v>0</v>
      </c>
      <c r="U234" s="236" t="s">
        <v>20</v>
      </c>
      <c r="V234" s="237">
        <v>0</v>
      </c>
      <c r="W234" s="237">
        <v>0</v>
      </c>
      <c r="X234" s="237">
        <v>0</v>
      </c>
      <c r="Y234" s="237">
        <v>0</v>
      </c>
      <c r="Z234" s="237">
        <v>0</v>
      </c>
      <c r="AA234" s="237">
        <v>0</v>
      </c>
      <c r="AB234" s="237">
        <v>0</v>
      </c>
      <c r="AC234" s="237">
        <v>0</v>
      </c>
      <c r="AD234" s="237">
        <v>0</v>
      </c>
      <c r="AE234" s="237">
        <v>0</v>
      </c>
      <c r="AF234" s="237">
        <v>0</v>
      </c>
      <c r="AG234" s="237">
        <v>0</v>
      </c>
      <c r="AH234" s="125">
        <v>0</v>
      </c>
      <c r="AI234" s="238">
        <f t="shared" si="96"/>
        <v>0</v>
      </c>
      <c r="AJ234" s="160" t="str">
        <f t="shared" si="97"/>
        <v/>
      </c>
      <c r="BA234" s="160"/>
      <c r="BR234" s="160"/>
      <c r="CG234" s="160"/>
    </row>
    <row r="235" spans="1:85" ht="15" thickBot="1">
      <c r="A235" s="206" t="s">
        <v>11</v>
      </c>
      <c r="B235" s="207">
        <v>0</v>
      </c>
      <c r="C235" s="207">
        <v>0</v>
      </c>
      <c r="D235" s="207">
        <v>0</v>
      </c>
      <c r="E235" s="207">
        <v>0</v>
      </c>
      <c r="F235" s="363"/>
      <c r="G235" s="207">
        <v>0</v>
      </c>
      <c r="H235" s="208">
        <v>0</v>
      </c>
      <c r="I235" s="209">
        <f t="shared" si="94"/>
        <v>0</v>
      </c>
      <c r="J235" s="168"/>
      <c r="K235" s="210" t="s">
        <v>11</v>
      </c>
      <c r="L235" s="207">
        <v>0</v>
      </c>
      <c r="M235" s="207">
        <v>0</v>
      </c>
      <c r="N235" s="207">
        <v>0</v>
      </c>
      <c r="O235" s="207">
        <v>0</v>
      </c>
      <c r="P235" s="207">
        <v>0</v>
      </c>
      <c r="Q235" s="207">
        <v>0</v>
      </c>
      <c r="R235" s="211">
        <v>0</v>
      </c>
      <c r="S235" s="212">
        <f t="shared" si="95"/>
        <v>0</v>
      </c>
      <c r="U235" s="239" t="s">
        <v>11</v>
      </c>
      <c r="V235" s="240">
        <v>0</v>
      </c>
      <c r="W235" s="240">
        <v>0</v>
      </c>
      <c r="X235" s="240">
        <v>0</v>
      </c>
      <c r="Y235" s="240">
        <v>0</v>
      </c>
      <c r="Z235" s="240">
        <v>0</v>
      </c>
      <c r="AA235" s="240">
        <v>0</v>
      </c>
      <c r="AB235" s="240">
        <v>0</v>
      </c>
      <c r="AC235" s="240">
        <v>0</v>
      </c>
      <c r="AD235" s="241">
        <v>0</v>
      </c>
      <c r="AE235" s="241">
        <v>0</v>
      </c>
      <c r="AF235" s="241">
        <v>0</v>
      </c>
      <c r="AG235" s="241">
        <v>0</v>
      </c>
      <c r="AH235" s="241">
        <v>0</v>
      </c>
      <c r="AI235" s="242">
        <f t="shared" si="96"/>
        <v>0</v>
      </c>
      <c r="AJ235" s="160" t="str">
        <f t="shared" si="97"/>
        <v/>
      </c>
      <c r="BA235" s="160"/>
      <c r="BR235" s="160"/>
      <c r="CG235" s="160"/>
    </row>
    <row r="236" spans="1:85" ht="15">
      <c r="A236" s="213" t="s">
        <v>26</v>
      </c>
      <c r="B236" s="214">
        <f>SUM(B215:B231)</f>
        <v>268.28490468489701</v>
      </c>
      <c r="C236" s="214">
        <f t="shared" ref="C236:I236" si="98">SUM(C215:C231)</f>
        <v>2.2427164777623916</v>
      </c>
      <c r="D236" s="214">
        <f t="shared" si="98"/>
        <v>43.049730136890027</v>
      </c>
      <c r="E236" s="214">
        <f t="shared" si="98"/>
        <v>299.19390931051191</v>
      </c>
      <c r="F236" s="214">
        <f t="shared" si="98"/>
        <v>0</v>
      </c>
      <c r="G236" s="214">
        <f t="shared" si="98"/>
        <v>84.969036487784905</v>
      </c>
      <c r="H236" s="216">
        <f t="shared" si="98"/>
        <v>0.10913948203523889</v>
      </c>
      <c r="I236" s="173">
        <f t="shared" si="98"/>
        <v>697.84943657988151</v>
      </c>
      <c r="J236" s="168"/>
      <c r="K236" s="215" t="s">
        <v>26</v>
      </c>
      <c r="L236" s="214">
        <f>SUM(L215:L231)</f>
        <v>268.28490468489701</v>
      </c>
      <c r="M236" s="214">
        <f t="shared" ref="M236:S236" si="99">SUM(M215:M231)</f>
        <v>2.2427164777623916</v>
      </c>
      <c r="N236" s="214">
        <f t="shared" si="99"/>
        <v>43.049730136890027</v>
      </c>
      <c r="O236" s="214">
        <f t="shared" si="99"/>
        <v>299.19390931051191</v>
      </c>
      <c r="P236" s="214">
        <f t="shared" si="99"/>
        <v>10.763309040622245</v>
      </c>
      <c r="Q236" s="214">
        <f t="shared" si="99"/>
        <v>84.969036487784905</v>
      </c>
      <c r="R236" s="216">
        <f t="shared" si="99"/>
        <v>0.10913948203523889</v>
      </c>
      <c r="S236" s="217">
        <f t="shared" si="99"/>
        <v>708.61274562050392</v>
      </c>
      <c r="T236" s="160" t="str">
        <f>IF(ABS(S236-AI236)&gt;0.01,S236-AI236,"")</f>
        <v/>
      </c>
      <c r="U236" s="243" t="s">
        <v>63</v>
      </c>
      <c r="V236" s="244">
        <f>SUM(V215:V231)</f>
        <v>187.76216233221794</v>
      </c>
      <c r="W236" s="244">
        <f t="shared" ref="W236:AH236" si="100">SUM(W215:W231)</f>
        <v>79.331237695113359</v>
      </c>
      <c r="X236" s="244">
        <f t="shared" si="100"/>
        <v>84.969036487784905</v>
      </c>
      <c r="Y236" s="244">
        <f t="shared" si="100"/>
        <v>2.2427164777623916</v>
      </c>
      <c r="Z236" s="244">
        <f t="shared" si="100"/>
        <v>42.438646935538031</v>
      </c>
      <c r="AA236" s="244">
        <f t="shared" si="100"/>
        <v>293.73500720682648</v>
      </c>
      <c r="AB236" s="244">
        <f t="shared" si="100"/>
        <v>10.763309040622245</v>
      </c>
      <c r="AC236" s="244">
        <f t="shared" si="100"/>
        <v>7.370629444638424</v>
      </c>
      <c r="AD236" s="245">
        <f t="shared" si="100"/>
        <v>1.1915046575657291</v>
      </c>
      <c r="AE236" s="245">
        <f t="shared" si="100"/>
        <v>2.2138880372081617</v>
      </c>
      <c r="AF236" s="245">
        <f t="shared" si="100"/>
        <v>0.10913948203523889</v>
      </c>
      <c r="AG236" s="245">
        <f t="shared" si="100"/>
        <v>0.61108320135199323</v>
      </c>
      <c r="AH236" s="245">
        <f t="shared" si="100"/>
        <v>3.2450140664772951</v>
      </c>
      <c r="AI236" s="246">
        <f>SUM(V236:AC236)</f>
        <v>708.61274562050392</v>
      </c>
      <c r="AJ236" s="160" t="str">
        <f t="shared" si="97"/>
        <v/>
      </c>
      <c r="BA236" s="160"/>
      <c r="BR236" s="160"/>
      <c r="CG236" s="160"/>
    </row>
    <row r="237" spans="1:85" s="23" customFormat="1" ht="15" thickBot="1">
      <c r="A237" s="30" t="s">
        <v>88</v>
      </c>
      <c r="B237" s="47">
        <f>IF($I236=0,"-",B236/$I236)</f>
        <v>0.38444525512515326</v>
      </c>
      <c r="C237" s="47">
        <f t="shared" ref="C237:H237" si="101">IF($I236=0,"-",C236/$I236)</f>
        <v>3.2137540853422642E-3</v>
      </c>
      <c r="D237" s="47">
        <f t="shared" si="101"/>
        <v>6.1689137914725828E-2</v>
      </c>
      <c r="E237" s="47">
        <f t="shared" si="101"/>
        <v>0.42873705075530821</v>
      </c>
      <c r="F237" s="47">
        <f t="shared" si="101"/>
        <v>0</v>
      </c>
      <c r="G237" s="47">
        <f t="shared" si="101"/>
        <v>0.12175840809475048</v>
      </c>
      <c r="H237" s="70">
        <f t="shared" si="101"/>
        <v>1.5639402471989515E-4</v>
      </c>
      <c r="I237" s="48">
        <f>SUM(B237:H237)</f>
        <v>0.99999999999999989</v>
      </c>
      <c r="J237" s="160"/>
      <c r="K237" s="81" t="s">
        <v>88</v>
      </c>
      <c r="L237" s="98">
        <f t="shared" ref="L237:R237" si="102">IF($S236=0,"-",L236/$S236)</f>
        <v>0.37860581303822105</v>
      </c>
      <c r="M237" s="98">
        <f t="shared" si="102"/>
        <v>3.1649395126227011E-3</v>
      </c>
      <c r="N237" s="98">
        <f t="shared" si="102"/>
        <v>6.0752125054133896E-2</v>
      </c>
      <c r="O237" s="98">
        <f t="shared" si="102"/>
        <v>0.42222484870564914</v>
      </c>
      <c r="P237" s="98">
        <f t="shared" si="102"/>
        <v>1.5189268196407113E-2</v>
      </c>
      <c r="Q237" s="98">
        <f t="shared" si="102"/>
        <v>0.1199089869790317</v>
      </c>
      <c r="R237" s="99">
        <f t="shared" si="102"/>
        <v>1.540185139341091E-4</v>
      </c>
      <c r="S237" s="100">
        <f>SUM(L237:R237)</f>
        <v>0.99999999999999978</v>
      </c>
      <c r="U237" s="110" t="s">
        <v>88</v>
      </c>
      <c r="V237" s="133">
        <f>+V236/$AI236</f>
        <v>0.26497147206659699</v>
      </c>
      <c r="W237" s="133">
        <f t="shared" ref="W237:AH237" si="103">+W236/$AI236</f>
        <v>0.11195288002567066</v>
      </c>
      <c r="X237" s="133">
        <f t="shared" si="103"/>
        <v>0.1199089869790317</v>
      </c>
      <c r="Y237" s="133">
        <f t="shared" si="103"/>
        <v>3.1649395126227011E-3</v>
      </c>
      <c r="Z237" s="133">
        <f t="shared" si="103"/>
        <v>5.9889759530611042E-2</v>
      </c>
      <c r="AA237" s="133">
        <f t="shared" si="103"/>
        <v>0.41452120219713867</v>
      </c>
      <c r="AB237" s="133">
        <f t="shared" si="103"/>
        <v>1.5189268196407113E-2</v>
      </c>
      <c r="AC237" s="133">
        <f t="shared" si="103"/>
        <v>1.0401491491920961E-2</v>
      </c>
      <c r="AD237" s="133">
        <f t="shared" si="103"/>
        <v>1.6814609459534573E-3</v>
      </c>
      <c r="AE237" s="133">
        <f t="shared" si="103"/>
        <v>3.1242565856891952E-3</v>
      </c>
      <c r="AF237" s="133">
        <f t="shared" si="103"/>
        <v>1.540185139341091E-4</v>
      </c>
      <c r="AG237" s="133">
        <f t="shared" si="103"/>
        <v>8.6236552352285454E-4</v>
      </c>
      <c r="AH237" s="133">
        <f t="shared" si="103"/>
        <v>4.5793899228213373E-3</v>
      </c>
      <c r="AI237" s="134">
        <f>SUM(V237:AC237)</f>
        <v>0.99999999999999978</v>
      </c>
      <c r="AJ237" s="23" t="str">
        <f t="shared" si="97"/>
        <v/>
      </c>
    </row>
    <row r="238" spans="1:85" ht="15" thickBot="1">
      <c r="A238" s="247"/>
      <c r="B238" s="247"/>
      <c r="C238" s="247"/>
      <c r="D238" s="247"/>
      <c r="E238" s="247"/>
      <c r="F238" s="247"/>
      <c r="G238" s="247"/>
      <c r="H238" s="247"/>
      <c r="I238" s="247"/>
      <c r="K238" s="247"/>
      <c r="L238" s="247"/>
      <c r="M238" s="247"/>
      <c r="N238" s="247"/>
      <c r="O238" s="247"/>
      <c r="P238" s="247"/>
      <c r="Q238" s="247"/>
      <c r="R238" s="247"/>
      <c r="S238" s="247"/>
      <c r="AI238" s="168"/>
      <c r="BA238" s="160"/>
      <c r="BR238" s="160"/>
      <c r="CG238" s="160"/>
    </row>
    <row r="239" spans="1:85" ht="28.5">
      <c r="A239" s="312" t="s">
        <v>71</v>
      </c>
      <c r="B239" s="164" t="s">
        <v>0</v>
      </c>
      <c r="C239" s="164" t="s">
        <v>1</v>
      </c>
      <c r="D239" s="164" t="s">
        <v>2</v>
      </c>
      <c r="E239" s="164" t="s">
        <v>3</v>
      </c>
      <c r="F239" s="164" t="s">
        <v>27</v>
      </c>
      <c r="G239" s="164" t="s">
        <v>4</v>
      </c>
      <c r="H239" s="164" t="s">
        <v>5</v>
      </c>
      <c r="I239" s="165" t="s">
        <v>6</v>
      </c>
      <c r="K239" s="314" t="s">
        <v>71</v>
      </c>
      <c r="L239" s="166" t="s">
        <v>0</v>
      </c>
      <c r="M239" s="166" t="s">
        <v>1</v>
      </c>
      <c r="N239" s="166" t="s">
        <v>2</v>
      </c>
      <c r="O239" s="166" t="s">
        <v>3</v>
      </c>
      <c r="P239" s="166" t="s">
        <v>27</v>
      </c>
      <c r="Q239" s="166" t="s">
        <v>4</v>
      </c>
      <c r="R239" s="166" t="s">
        <v>5</v>
      </c>
      <c r="S239" s="167" t="s">
        <v>6</v>
      </c>
      <c r="U239" s="316" t="s">
        <v>71</v>
      </c>
      <c r="V239" s="219" t="s">
        <v>74</v>
      </c>
      <c r="W239" s="219" t="s">
        <v>75</v>
      </c>
      <c r="X239" s="219" t="s">
        <v>4</v>
      </c>
      <c r="Y239" s="219" t="s">
        <v>1</v>
      </c>
      <c r="Z239" s="219" t="s">
        <v>2</v>
      </c>
      <c r="AA239" s="219" t="s">
        <v>3</v>
      </c>
      <c r="AB239" s="219" t="s">
        <v>55</v>
      </c>
      <c r="AC239" s="219" t="s">
        <v>68</v>
      </c>
      <c r="AD239" s="220" t="s">
        <v>76</v>
      </c>
      <c r="AE239" s="220" t="s">
        <v>83</v>
      </c>
      <c r="AF239" s="220" t="s">
        <v>77</v>
      </c>
      <c r="AG239" s="220" t="s">
        <v>84</v>
      </c>
      <c r="AH239" s="220" t="s">
        <v>85</v>
      </c>
      <c r="AI239" s="221" t="s">
        <v>63</v>
      </c>
      <c r="BA239" s="160"/>
      <c r="BR239" s="160"/>
      <c r="CG239" s="160"/>
    </row>
    <row r="240" spans="1:85" ht="15">
      <c r="A240" s="313" t="s">
        <v>71</v>
      </c>
      <c r="B240" s="318" t="s">
        <v>69</v>
      </c>
      <c r="C240" s="319"/>
      <c r="D240" s="319"/>
      <c r="E240" s="319"/>
      <c r="F240" s="319"/>
      <c r="G240" s="319"/>
      <c r="H240" s="319"/>
      <c r="I240" s="320"/>
      <c r="K240" s="315" t="s">
        <v>71</v>
      </c>
      <c r="L240" s="321" t="s">
        <v>69</v>
      </c>
      <c r="M240" s="322"/>
      <c r="N240" s="322"/>
      <c r="O240" s="322"/>
      <c r="P240" s="322"/>
      <c r="Q240" s="322"/>
      <c r="R240" s="322"/>
      <c r="S240" s="323"/>
      <c r="U240" s="317" t="s">
        <v>71</v>
      </c>
      <c r="V240" s="324" t="s">
        <v>69</v>
      </c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5"/>
      <c r="BA240" s="160"/>
      <c r="BR240" s="160"/>
      <c r="CG240" s="160"/>
    </row>
    <row r="241" spans="1:85" ht="15">
      <c r="A241" s="170" t="s">
        <v>7</v>
      </c>
      <c r="B241" s="171">
        <v>0</v>
      </c>
      <c r="C241" s="171">
        <v>0</v>
      </c>
      <c r="D241" s="171">
        <v>0</v>
      </c>
      <c r="E241" s="171">
        <v>0</v>
      </c>
      <c r="F241" s="361"/>
      <c r="G241" s="171">
        <v>0</v>
      </c>
      <c r="H241" s="172">
        <v>0</v>
      </c>
      <c r="I241" s="173">
        <f>SUM(B241:H241)</f>
        <v>0</v>
      </c>
      <c r="J241" s="168"/>
      <c r="K241" s="222" t="s">
        <v>7</v>
      </c>
      <c r="L241" s="171">
        <v>0</v>
      </c>
      <c r="M241" s="171">
        <v>0</v>
      </c>
      <c r="N241" s="171">
        <v>0</v>
      </c>
      <c r="O241" s="171">
        <v>0</v>
      </c>
      <c r="P241" s="171">
        <v>0</v>
      </c>
      <c r="Q241" s="171">
        <v>0</v>
      </c>
      <c r="R241" s="223">
        <v>0</v>
      </c>
      <c r="S241" s="224">
        <f>SUM(L241:R241)</f>
        <v>0</v>
      </c>
      <c r="U241" s="225" t="s">
        <v>7</v>
      </c>
      <c r="V241" s="226">
        <v>0</v>
      </c>
      <c r="W241" s="226">
        <v>0</v>
      </c>
      <c r="X241" s="226">
        <v>0</v>
      </c>
      <c r="Y241" s="226">
        <v>0</v>
      </c>
      <c r="Z241" s="226">
        <v>0</v>
      </c>
      <c r="AA241" s="226">
        <v>0</v>
      </c>
      <c r="AB241" s="226">
        <v>0</v>
      </c>
      <c r="AC241" s="227">
        <v>0</v>
      </c>
      <c r="AD241" s="228">
        <v>0</v>
      </c>
      <c r="AE241" s="228">
        <v>0</v>
      </c>
      <c r="AF241" s="228">
        <v>0</v>
      </c>
      <c r="AG241" s="228">
        <v>0</v>
      </c>
      <c r="AH241" s="228">
        <v>0</v>
      </c>
      <c r="AI241" s="229">
        <f>SUM(V241:AC241)</f>
        <v>0</v>
      </c>
      <c r="AJ241" s="160" t="str">
        <f>IF(ABS(S241-AI241)&gt;0.001,S241-AI241,"")</f>
        <v/>
      </c>
      <c r="BA241" s="160"/>
      <c r="BR241" s="160"/>
      <c r="CG241" s="160"/>
    </row>
    <row r="242" spans="1:85" ht="15">
      <c r="A242" s="178" t="s">
        <v>8</v>
      </c>
      <c r="B242" s="179">
        <v>0</v>
      </c>
      <c r="C242" s="179">
        <v>0</v>
      </c>
      <c r="D242" s="179">
        <v>0</v>
      </c>
      <c r="E242" s="179">
        <v>0</v>
      </c>
      <c r="F242" s="362"/>
      <c r="G242" s="179">
        <v>0</v>
      </c>
      <c r="H242" s="180">
        <v>0</v>
      </c>
      <c r="I242" s="181">
        <f t="shared" ref="I242:I261" si="104">SUM(B242:H242)</f>
        <v>0</v>
      </c>
      <c r="J242" s="168"/>
      <c r="K242" s="182" t="s">
        <v>8</v>
      </c>
      <c r="L242" s="183">
        <v>0</v>
      </c>
      <c r="M242" s="183">
        <v>0</v>
      </c>
      <c r="N242" s="183">
        <v>0</v>
      </c>
      <c r="O242" s="183">
        <v>0</v>
      </c>
      <c r="P242" s="183">
        <v>0</v>
      </c>
      <c r="Q242" s="183">
        <v>0</v>
      </c>
      <c r="R242" s="184">
        <v>0</v>
      </c>
      <c r="S242" s="185">
        <f t="shared" ref="S242:S261" si="105">SUM(L242:R242)</f>
        <v>0</v>
      </c>
      <c r="U242" s="230" t="s">
        <v>8</v>
      </c>
      <c r="V242" s="231">
        <v>0</v>
      </c>
      <c r="W242" s="231">
        <v>0</v>
      </c>
      <c r="X242" s="231">
        <v>0</v>
      </c>
      <c r="Y242" s="231">
        <v>0</v>
      </c>
      <c r="Z242" s="231">
        <v>0</v>
      </c>
      <c r="AA242" s="231">
        <v>0</v>
      </c>
      <c r="AB242" s="231">
        <v>0</v>
      </c>
      <c r="AC242" s="232">
        <v>0</v>
      </c>
      <c r="AD242" s="231">
        <v>0</v>
      </c>
      <c r="AE242" s="231">
        <v>0</v>
      </c>
      <c r="AF242" s="231">
        <v>0</v>
      </c>
      <c r="AG242" s="231">
        <v>0</v>
      </c>
      <c r="AH242" s="231">
        <v>0</v>
      </c>
      <c r="AI242" s="233">
        <f t="shared" ref="AI242:AI261" si="106">SUM(V242:AC242)</f>
        <v>0</v>
      </c>
      <c r="AJ242" s="160" t="str">
        <f t="shared" ref="AJ242:AJ263" si="107">IF(ABS(S242-AI242)&gt;0.001,S242-AI242,"")</f>
        <v/>
      </c>
      <c r="BA242" s="160"/>
      <c r="BR242" s="160"/>
      <c r="CG242" s="160"/>
    </row>
    <row r="243" spans="1:85" ht="15">
      <c r="A243" s="186" t="s">
        <v>10</v>
      </c>
      <c r="B243" s="175">
        <v>0</v>
      </c>
      <c r="C243" s="175">
        <v>0</v>
      </c>
      <c r="D243" s="175">
        <v>0</v>
      </c>
      <c r="E243" s="175">
        <v>0</v>
      </c>
      <c r="F243" s="362"/>
      <c r="G243" s="175">
        <v>0</v>
      </c>
      <c r="H243" s="187">
        <v>0</v>
      </c>
      <c r="I243" s="173">
        <f t="shared" si="104"/>
        <v>0</v>
      </c>
      <c r="J243" s="168"/>
      <c r="K243" s="188" t="s">
        <v>10</v>
      </c>
      <c r="L243" s="175">
        <v>0</v>
      </c>
      <c r="M243" s="175">
        <v>0</v>
      </c>
      <c r="N243" s="175">
        <v>0</v>
      </c>
      <c r="O243" s="175">
        <v>0</v>
      </c>
      <c r="P243" s="175">
        <v>0</v>
      </c>
      <c r="Q243" s="175">
        <v>0</v>
      </c>
      <c r="R243" s="176">
        <v>0</v>
      </c>
      <c r="S243" s="177">
        <f t="shared" si="105"/>
        <v>0</v>
      </c>
      <c r="U243" s="234" t="s">
        <v>10</v>
      </c>
      <c r="V243" s="226">
        <v>0</v>
      </c>
      <c r="W243" s="226">
        <v>0</v>
      </c>
      <c r="X243" s="226">
        <v>0</v>
      </c>
      <c r="Y243" s="226">
        <v>0</v>
      </c>
      <c r="Z243" s="226">
        <v>0</v>
      </c>
      <c r="AA243" s="226">
        <v>0</v>
      </c>
      <c r="AB243" s="226">
        <v>0</v>
      </c>
      <c r="AC243" s="227">
        <v>0</v>
      </c>
      <c r="AD243" s="228">
        <v>0</v>
      </c>
      <c r="AE243" s="228">
        <v>0</v>
      </c>
      <c r="AF243" s="228">
        <v>0</v>
      </c>
      <c r="AG243" s="228">
        <v>0</v>
      </c>
      <c r="AH243" s="228">
        <v>0</v>
      </c>
      <c r="AI243" s="229">
        <f t="shared" si="106"/>
        <v>0</v>
      </c>
      <c r="AJ243" s="160" t="str">
        <f t="shared" si="107"/>
        <v/>
      </c>
      <c r="BA243" s="160"/>
      <c r="BR243" s="160"/>
      <c r="CG243" s="160"/>
    </row>
    <row r="244" spans="1:85" ht="15">
      <c r="A244" s="178" t="s">
        <v>56</v>
      </c>
      <c r="B244" s="179">
        <v>0</v>
      </c>
      <c r="C244" s="179">
        <v>0</v>
      </c>
      <c r="D244" s="179">
        <v>0</v>
      </c>
      <c r="E244" s="179">
        <v>0</v>
      </c>
      <c r="F244" s="362"/>
      <c r="G244" s="179">
        <v>0</v>
      </c>
      <c r="H244" s="180">
        <v>0</v>
      </c>
      <c r="I244" s="181">
        <f t="shared" si="104"/>
        <v>0</v>
      </c>
      <c r="J244" s="168"/>
      <c r="K244" s="182" t="s">
        <v>56</v>
      </c>
      <c r="L244" s="183">
        <v>0</v>
      </c>
      <c r="M244" s="183">
        <v>0</v>
      </c>
      <c r="N244" s="183">
        <v>0</v>
      </c>
      <c r="O244" s="183">
        <v>0</v>
      </c>
      <c r="P244" s="183">
        <v>0</v>
      </c>
      <c r="Q244" s="183">
        <v>0</v>
      </c>
      <c r="R244" s="184">
        <v>0</v>
      </c>
      <c r="S244" s="185">
        <f t="shared" si="105"/>
        <v>0</v>
      </c>
      <c r="U244" s="230" t="s">
        <v>56</v>
      </c>
      <c r="V244" s="231">
        <v>0</v>
      </c>
      <c r="W244" s="231">
        <v>0</v>
      </c>
      <c r="X244" s="231">
        <v>0</v>
      </c>
      <c r="Y244" s="231">
        <v>0</v>
      </c>
      <c r="Z244" s="231">
        <v>0</v>
      </c>
      <c r="AA244" s="231">
        <v>0</v>
      </c>
      <c r="AB244" s="231">
        <v>0</v>
      </c>
      <c r="AC244" s="232">
        <v>0</v>
      </c>
      <c r="AD244" s="231">
        <v>0</v>
      </c>
      <c r="AE244" s="231">
        <v>0</v>
      </c>
      <c r="AF244" s="231">
        <v>0</v>
      </c>
      <c r="AG244" s="231">
        <v>0</v>
      </c>
      <c r="AH244" s="231">
        <v>0</v>
      </c>
      <c r="AI244" s="233">
        <f t="shared" si="106"/>
        <v>0</v>
      </c>
      <c r="AJ244" s="160" t="str">
        <f t="shared" si="107"/>
        <v/>
      </c>
      <c r="BA244" s="160"/>
      <c r="BR244" s="160"/>
      <c r="CG244" s="160"/>
    </row>
    <row r="245" spans="1:85" ht="15">
      <c r="A245" s="186" t="s">
        <v>16</v>
      </c>
      <c r="B245" s="175">
        <v>13.571190464623941</v>
      </c>
      <c r="C245" s="175">
        <v>6.9279270186504956E-3</v>
      </c>
      <c r="D245" s="175">
        <v>7.465459927508288</v>
      </c>
      <c r="E245" s="175">
        <v>0</v>
      </c>
      <c r="F245" s="362"/>
      <c r="G245" s="175">
        <v>0</v>
      </c>
      <c r="H245" s="187">
        <v>0</v>
      </c>
      <c r="I245" s="173">
        <f t="shared" si="104"/>
        <v>21.043578319150882</v>
      </c>
      <c r="J245" s="168"/>
      <c r="K245" s="188" t="s">
        <v>16</v>
      </c>
      <c r="L245" s="175">
        <v>13.571190464623941</v>
      </c>
      <c r="M245" s="175">
        <v>6.9279270186504956E-3</v>
      </c>
      <c r="N245" s="175">
        <v>7.465459927508288</v>
      </c>
      <c r="O245" s="175">
        <v>0</v>
      </c>
      <c r="P245" s="175">
        <v>0</v>
      </c>
      <c r="Q245" s="175">
        <v>0</v>
      </c>
      <c r="R245" s="176">
        <v>0</v>
      </c>
      <c r="S245" s="177">
        <f t="shared" si="105"/>
        <v>21.043578319150882</v>
      </c>
      <c r="U245" s="234" t="s">
        <v>16</v>
      </c>
      <c r="V245" s="226">
        <v>13.426446275127136</v>
      </c>
      <c r="W245" s="226">
        <v>0</v>
      </c>
      <c r="X245" s="226">
        <v>0</v>
      </c>
      <c r="Y245" s="226">
        <v>6.9279270186504956E-3</v>
      </c>
      <c r="Z245" s="226">
        <v>7.465459927508288</v>
      </c>
      <c r="AA245" s="226">
        <v>0</v>
      </c>
      <c r="AB245" s="226">
        <v>0</v>
      </c>
      <c r="AC245" s="227">
        <v>0.14474418949680493</v>
      </c>
      <c r="AD245" s="228">
        <v>0.14474418949680493</v>
      </c>
      <c r="AE245" s="228">
        <v>0</v>
      </c>
      <c r="AF245" s="228">
        <v>0</v>
      </c>
      <c r="AG245" s="228">
        <v>0</v>
      </c>
      <c r="AH245" s="228">
        <v>0</v>
      </c>
      <c r="AI245" s="229">
        <f t="shared" si="106"/>
        <v>21.043578319150882</v>
      </c>
      <c r="AJ245" s="160" t="str">
        <f t="shared" si="107"/>
        <v/>
      </c>
      <c r="BA245" s="160"/>
      <c r="BR245" s="160"/>
      <c r="CG245" s="160"/>
    </row>
    <row r="246" spans="1:85" ht="15">
      <c r="A246" s="178" t="s">
        <v>15</v>
      </c>
      <c r="B246" s="179">
        <v>1.5470757215413882</v>
      </c>
      <c r="C246" s="179">
        <v>0</v>
      </c>
      <c r="D246" s="179">
        <v>0</v>
      </c>
      <c r="E246" s="179">
        <v>0</v>
      </c>
      <c r="F246" s="362"/>
      <c r="G246" s="179">
        <v>0</v>
      </c>
      <c r="H246" s="180">
        <v>0</v>
      </c>
      <c r="I246" s="181">
        <f t="shared" si="104"/>
        <v>1.5470757215413882</v>
      </c>
      <c r="J246" s="168"/>
      <c r="K246" s="182" t="s">
        <v>15</v>
      </c>
      <c r="L246" s="183">
        <v>1.5470757215413882</v>
      </c>
      <c r="M246" s="183">
        <v>0</v>
      </c>
      <c r="N246" s="183">
        <v>0</v>
      </c>
      <c r="O246" s="183">
        <v>0</v>
      </c>
      <c r="P246" s="183">
        <v>0</v>
      </c>
      <c r="Q246" s="183">
        <v>0</v>
      </c>
      <c r="R246" s="184">
        <v>0</v>
      </c>
      <c r="S246" s="185">
        <f t="shared" si="105"/>
        <v>1.5470757215413882</v>
      </c>
      <c r="U246" s="230" t="s">
        <v>57</v>
      </c>
      <c r="V246" s="231">
        <v>1.5470757215413882</v>
      </c>
      <c r="W246" s="231">
        <v>0</v>
      </c>
      <c r="X246" s="231">
        <v>0</v>
      </c>
      <c r="Y246" s="231">
        <v>0</v>
      </c>
      <c r="Z246" s="231">
        <v>0</v>
      </c>
      <c r="AA246" s="231">
        <v>0</v>
      </c>
      <c r="AB246" s="231">
        <v>0</v>
      </c>
      <c r="AC246" s="232">
        <v>0</v>
      </c>
      <c r="AD246" s="231">
        <v>0</v>
      </c>
      <c r="AE246" s="231">
        <v>0</v>
      </c>
      <c r="AF246" s="231">
        <v>0</v>
      </c>
      <c r="AG246" s="231">
        <v>0</v>
      </c>
      <c r="AH246" s="231">
        <v>0</v>
      </c>
      <c r="AI246" s="233">
        <f t="shared" si="106"/>
        <v>1.5470757215413882</v>
      </c>
      <c r="AJ246" s="160" t="str">
        <f t="shared" si="107"/>
        <v/>
      </c>
      <c r="BA246" s="160"/>
      <c r="BR246" s="160"/>
      <c r="CG246" s="160"/>
    </row>
    <row r="247" spans="1:85" ht="15">
      <c r="A247" s="186" t="s">
        <v>58</v>
      </c>
      <c r="B247" s="175">
        <v>0</v>
      </c>
      <c r="C247" s="175">
        <v>0</v>
      </c>
      <c r="D247" s="175">
        <v>0</v>
      </c>
      <c r="E247" s="175">
        <v>13.515464699290568</v>
      </c>
      <c r="F247" s="362"/>
      <c r="G247" s="175">
        <v>0</v>
      </c>
      <c r="H247" s="187">
        <v>0</v>
      </c>
      <c r="I247" s="173">
        <f t="shared" si="104"/>
        <v>13.515464699290568</v>
      </c>
      <c r="J247" s="168"/>
      <c r="K247" s="188" t="s">
        <v>58</v>
      </c>
      <c r="L247" s="175">
        <v>0</v>
      </c>
      <c r="M247" s="175">
        <v>0</v>
      </c>
      <c r="N247" s="175">
        <v>0</v>
      </c>
      <c r="O247" s="175">
        <v>13.515464699290568</v>
      </c>
      <c r="P247" s="175">
        <v>49.992661561040364</v>
      </c>
      <c r="Q247" s="175">
        <v>0</v>
      </c>
      <c r="R247" s="176">
        <v>0</v>
      </c>
      <c r="S247" s="177">
        <f t="shared" si="105"/>
        <v>63.508126260330933</v>
      </c>
      <c r="U247" s="234" t="s">
        <v>58</v>
      </c>
      <c r="V247" s="226">
        <v>0</v>
      </c>
      <c r="W247" s="226">
        <v>0</v>
      </c>
      <c r="X247" s="226">
        <v>0</v>
      </c>
      <c r="Y247" s="226">
        <v>0</v>
      </c>
      <c r="Z247" s="226">
        <v>0</v>
      </c>
      <c r="AA247" s="226">
        <v>13.515464699290568</v>
      </c>
      <c r="AB247" s="226">
        <v>49.992661561040364</v>
      </c>
      <c r="AC247" s="227">
        <v>0</v>
      </c>
      <c r="AD247" s="226">
        <v>0</v>
      </c>
      <c r="AE247" s="226">
        <v>0</v>
      </c>
      <c r="AF247" s="226">
        <v>0</v>
      </c>
      <c r="AG247" s="226">
        <v>0</v>
      </c>
      <c r="AH247" s="226">
        <v>0</v>
      </c>
      <c r="AI247" s="229">
        <f t="shared" si="106"/>
        <v>63.508126260330933</v>
      </c>
      <c r="AJ247" s="160" t="str">
        <f t="shared" si="107"/>
        <v/>
      </c>
      <c r="BA247" s="160"/>
      <c r="BR247" s="160"/>
      <c r="CG247" s="160"/>
    </row>
    <row r="248" spans="1:85" ht="15">
      <c r="A248" s="178" t="s">
        <v>12</v>
      </c>
      <c r="B248" s="179">
        <v>0</v>
      </c>
      <c r="C248" s="179">
        <v>0</v>
      </c>
      <c r="D248" s="179">
        <v>0</v>
      </c>
      <c r="E248" s="179">
        <v>17.477094835664133</v>
      </c>
      <c r="F248" s="362"/>
      <c r="G248" s="179">
        <v>0</v>
      </c>
      <c r="H248" s="180">
        <v>0</v>
      </c>
      <c r="I248" s="181">
        <f t="shared" si="104"/>
        <v>17.477094835664133</v>
      </c>
      <c r="J248" s="168"/>
      <c r="K248" s="182" t="s">
        <v>12</v>
      </c>
      <c r="L248" s="183">
        <v>0</v>
      </c>
      <c r="M248" s="183">
        <v>0</v>
      </c>
      <c r="N248" s="183">
        <v>0</v>
      </c>
      <c r="O248" s="183">
        <v>17.477094835664133</v>
      </c>
      <c r="P248" s="183">
        <v>3.990555131863744</v>
      </c>
      <c r="Q248" s="183">
        <v>0</v>
      </c>
      <c r="R248" s="184">
        <v>0</v>
      </c>
      <c r="S248" s="185">
        <f t="shared" si="105"/>
        <v>21.467649967527876</v>
      </c>
      <c r="U248" s="230" t="s">
        <v>12</v>
      </c>
      <c r="V248" s="231">
        <v>0</v>
      </c>
      <c r="W248" s="231">
        <v>0</v>
      </c>
      <c r="X248" s="231">
        <v>0</v>
      </c>
      <c r="Y248" s="231">
        <v>0</v>
      </c>
      <c r="Z248" s="231">
        <v>0</v>
      </c>
      <c r="AA248" s="231">
        <v>17.477094835664133</v>
      </c>
      <c r="AB248" s="231">
        <v>3.990555131863744</v>
      </c>
      <c r="AC248" s="232">
        <v>0</v>
      </c>
      <c r="AD248" s="231">
        <v>0</v>
      </c>
      <c r="AE248" s="231">
        <v>0</v>
      </c>
      <c r="AF248" s="231">
        <v>0</v>
      </c>
      <c r="AG248" s="231">
        <v>0</v>
      </c>
      <c r="AH248" s="231">
        <v>0</v>
      </c>
      <c r="AI248" s="233">
        <f t="shared" si="106"/>
        <v>21.467649967527876</v>
      </c>
      <c r="AJ248" s="160" t="str">
        <f t="shared" si="107"/>
        <v/>
      </c>
      <c r="BA248" s="160"/>
      <c r="BR248" s="160"/>
      <c r="CG248" s="160"/>
    </row>
    <row r="249" spans="1:85" ht="15">
      <c r="A249" s="186" t="s">
        <v>59</v>
      </c>
      <c r="B249" s="175">
        <v>0</v>
      </c>
      <c r="C249" s="175">
        <v>0</v>
      </c>
      <c r="D249" s="175">
        <v>0</v>
      </c>
      <c r="E249" s="175">
        <v>0</v>
      </c>
      <c r="F249" s="362"/>
      <c r="G249" s="175">
        <v>0</v>
      </c>
      <c r="H249" s="187">
        <v>0</v>
      </c>
      <c r="I249" s="173">
        <f t="shared" si="104"/>
        <v>0</v>
      </c>
      <c r="J249" s="168"/>
      <c r="K249" s="188" t="s">
        <v>59</v>
      </c>
      <c r="L249" s="175">
        <v>0</v>
      </c>
      <c r="M249" s="175">
        <v>0</v>
      </c>
      <c r="N249" s="175">
        <v>0</v>
      </c>
      <c r="O249" s="175">
        <v>0</v>
      </c>
      <c r="P249" s="175">
        <v>0</v>
      </c>
      <c r="Q249" s="175">
        <v>0</v>
      </c>
      <c r="R249" s="176">
        <v>0</v>
      </c>
      <c r="S249" s="177">
        <f t="shared" si="105"/>
        <v>0</v>
      </c>
      <c r="U249" s="234" t="s">
        <v>59</v>
      </c>
      <c r="V249" s="226">
        <v>0</v>
      </c>
      <c r="W249" s="226">
        <v>0</v>
      </c>
      <c r="X249" s="226">
        <v>0</v>
      </c>
      <c r="Y249" s="226">
        <v>0</v>
      </c>
      <c r="Z249" s="226">
        <v>0</v>
      </c>
      <c r="AA249" s="226">
        <v>0</v>
      </c>
      <c r="AB249" s="226">
        <v>0</v>
      </c>
      <c r="AC249" s="227">
        <v>0</v>
      </c>
      <c r="AD249" s="226">
        <v>0</v>
      </c>
      <c r="AE249" s="226">
        <v>0</v>
      </c>
      <c r="AF249" s="226">
        <v>0</v>
      </c>
      <c r="AG249" s="226">
        <v>0</v>
      </c>
      <c r="AH249" s="226">
        <v>0</v>
      </c>
      <c r="AI249" s="229">
        <f t="shared" si="106"/>
        <v>0</v>
      </c>
      <c r="AJ249" s="160" t="str">
        <f t="shared" si="107"/>
        <v/>
      </c>
      <c r="BA249" s="160"/>
      <c r="BR249" s="160"/>
      <c r="CG249" s="160"/>
    </row>
    <row r="250" spans="1:85" ht="15">
      <c r="A250" s="178" t="s">
        <v>17</v>
      </c>
      <c r="B250" s="179">
        <v>1.7776005704936233</v>
      </c>
      <c r="C250" s="179">
        <v>0</v>
      </c>
      <c r="D250" s="179">
        <v>3.3838465257330204</v>
      </c>
      <c r="E250" s="179">
        <v>0.53378681626182356</v>
      </c>
      <c r="F250" s="362"/>
      <c r="G250" s="179">
        <v>0</v>
      </c>
      <c r="H250" s="180">
        <v>0</v>
      </c>
      <c r="I250" s="181">
        <f t="shared" si="104"/>
        <v>5.695233912488467</v>
      </c>
      <c r="J250" s="168"/>
      <c r="K250" s="182" t="s">
        <v>17</v>
      </c>
      <c r="L250" s="183">
        <v>1.7776005704936233</v>
      </c>
      <c r="M250" s="183">
        <v>0</v>
      </c>
      <c r="N250" s="183">
        <v>3.3838465257330204</v>
      </c>
      <c r="O250" s="183">
        <v>0.53378681626182356</v>
      </c>
      <c r="P250" s="183">
        <v>0</v>
      </c>
      <c r="Q250" s="183">
        <v>0</v>
      </c>
      <c r="R250" s="184">
        <v>0</v>
      </c>
      <c r="S250" s="185">
        <f t="shared" si="105"/>
        <v>5.695233912488467</v>
      </c>
      <c r="U250" s="230" t="s">
        <v>17</v>
      </c>
      <c r="V250" s="231">
        <v>1.7776005704936233</v>
      </c>
      <c r="W250" s="231">
        <v>0</v>
      </c>
      <c r="X250" s="231">
        <v>0</v>
      </c>
      <c r="Y250" s="231">
        <v>0</v>
      </c>
      <c r="Z250" s="231">
        <v>3.3838465257330204</v>
      </c>
      <c r="AA250" s="231">
        <v>0.4206963890877104</v>
      </c>
      <c r="AB250" s="231">
        <v>0</v>
      </c>
      <c r="AC250" s="232">
        <v>0.11309042717411322</v>
      </c>
      <c r="AD250" s="231">
        <v>0</v>
      </c>
      <c r="AE250" s="231">
        <v>0</v>
      </c>
      <c r="AF250" s="231">
        <v>0</v>
      </c>
      <c r="AG250" s="231">
        <v>0</v>
      </c>
      <c r="AH250" s="231">
        <v>0.11309042717411322</v>
      </c>
      <c r="AI250" s="233">
        <f t="shared" si="106"/>
        <v>5.695233912488467</v>
      </c>
      <c r="AJ250" s="160" t="str">
        <f t="shared" si="107"/>
        <v/>
      </c>
      <c r="BA250" s="160"/>
      <c r="BR250" s="160"/>
      <c r="CG250" s="160"/>
    </row>
    <row r="251" spans="1:85" ht="15">
      <c r="A251" s="186" t="s">
        <v>139</v>
      </c>
      <c r="B251" s="175">
        <v>44.244458878843751</v>
      </c>
      <c r="C251" s="175">
        <v>0</v>
      </c>
      <c r="D251" s="175">
        <v>48.832229369180972</v>
      </c>
      <c r="E251" s="175">
        <v>3.01191969632848</v>
      </c>
      <c r="F251" s="362"/>
      <c r="G251" s="175">
        <v>4.8605699804923456E-3</v>
      </c>
      <c r="H251" s="187">
        <v>0</v>
      </c>
      <c r="I251" s="173">
        <f t="shared" si="104"/>
        <v>96.093468514333694</v>
      </c>
      <c r="J251" s="168"/>
      <c r="K251" s="188" t="s">
        <v>139</v>
      </c>
      <c r="L251" s="175">
        <v>44.244458878843751</v>
      </c>
      <c r="M251" s="175">
        <v>0</v>
      </c>
      <c r="N251" s="175">
        <v>48.832229369180972</v>
      </c>
      <c r="O251" s="175">
        <v>3.01191969632848</v>
      </c>
      <c r="P251" s="175">
        <v>7.3860888075221078</v>
      </c>
      <c r="Q251" s="175">
        <v>4.8605699804923456E-3</v>
      </c>
      <c r="R251" s="176">
        <v>0</v>
      </c>
      <c r="S251" s="177">
        <f t="shared" si="105"/>
        <v>103.47955732185581</v>
      </c>
      <c r="U251" s="234" t="s">
        <v>139</v>
      </c>
      <c r="V251" s="226">
        <v>42.429279019628886</v>
      </c>
      <c r="W251" s="226">
        <v>1.6220802151565281</v>
      </c>
      <c r="X251" s="226">
        <v>4.8605699804923456E-3</v>
      </c>
      <c r="Y251" s="226">
        <v>0</v>
      </c>
      <c r="Z251" s="226">
        <v>48.715035626317992</v>
      </c>
      <c r="AA251" s="226">
        <v>1.9384358129701833</v>
      </c>
      <c r="AB251" s="226">
        <v>7.3860888075221078</v>
      </c>
      <c r="AC251" s="227">
        <v>1.3837772702796172</v>
      </c>
      <c r="AD251" s="226">
        <v>0.19309964405833802</v>
      </c>
      <c r="AE251" s="226">
        <v>0</v>
      </c>
      <c r="AF251" s="226">
        <v>0</v>
      </c>
      <c r="AG251" s="226">
        <v>0.11719374286298258</v>
      </c>
      <c r="AH251" s="226">
        <v>1.0734838833582967</v>
      </c>
      <c r="AI251" s="229">
        <f t="shared" si="106"/>
        <v>103.47955732185582</v>
      </c>
      <c r="AJ251" s="160" t="str">
        <f t="shared" si="107"/>
        <v/>
      </c>
      <c r="BA251" s="160"/>
      <c r="BR251" s="160"/>
      <c r="CG251" s="160"/>
    </row>
    <row r="252" spans="1:85" ht="15">
      <c r="A252" s="178" t="s">
        <v>25</v>
      </c>
      <c r="B252" s="179">
        <v>56.154434090331328</v>
      </c>
      <c r="C252" s="179">
        <v>0.82306244286154762</v>
      </c>
      <c r="D252" s="179">
        <v>104.48735538752409</v>
      </c>
      <c r="E252" s="179">
        <v>262.88866642352457</v>
      </c>
      <c r="F252" s="362"/>
      <c r="G252" s="179">
        <v>62.315985016289403</v>
      </c>
      <c r="H252" s="180">
        <v>19.383566127097449</v>
      </c>
      <c r="I252" s="181">
        <f t="shared" si="104"/>
        <v>506.05306948762836</v>
      </c>
      <c r="J252" s="168"/>
      <c r="K252" s="182" t="s">
        <v>25</v>
      </c>
      <c r="L252" s="183">
        <v>56.154434090331328</v>
      </c>
      <c r="M252" s="183">
        <v>0.82306244286154762</v>
      </c>
      <c r="N252" s="183">
        <v>104.48735538752409</v>
      </c>
      <c r="O252" s="183">
        <v>262.88866642352457</v>
      </c>
      <c r="P252" s="183">
        <v>1.1985686907364932</v>
      </c>
      <c r="Q252" s="183">
        <v>62.315985016289403</v>
      </c>
      <c r="R252" s="184">
        <v>19.383566127097449</v>
      </c>
      <c r="S252" s="185">
        <f t="shared" si="105"/>
        <v>507.25163817836483</v>
      </c>
      <c r="U252" s="230" t="s">
        <v>25</v>
      </c>
      <c r="V252" s="231">
        <v>8.3757312855414412</v>
      </c>
      <c r="W252" s="231">
        <v>46.842544399501946</v>
      </c>
      <c r="X252" s="231">
        <v>62.315985016289403</v>
      </c>
      <c r="Y252" s="231">
        <v>0.82306244286154762</v>
      </c>
      <c r="Z252" s="231">
        <v>104.48735538752409</v>
      </c>
      <c r="AA252" s="231">
        <v>262.17313442908858</v>
      </c>
      <c r="AB252" s="231">
        <v>1.1985686907364932</v>
      </c>
      <c r="AC252" s="232">
        <v>21.035256526821374</v>
      </c>
      <c r="AD252" s="231">
        <v>0.93615840528793892</v>
      </c>
      <c r="AE252" s="231">
        <v>0</v>
      </c>
      <c r="AF252" s="231">
        <v>19.383566127097449</v>
      </c>
      <c r="AG252" s="231">
        <v>0</v>
      </c>
      <c r="AH252" s="231">
        <v>0.71553199443598703</v>
      </c>
      <c r="AI252" s="233">
        <f t="shared" si="106"/>
        <v>507.25163817836483</v>
      </c>
      <c r="AJ252" s="160" t="str">
        <f t="shared" si="107"/>
        <v/>
      </c>
      <c r="BA252" s="160"/>
      <c r="BR252" s="160"/>
      <c r="CG252" s="160"/>
    </row>
    <row r="253" spans="1:85" ht="15">
      <c r="A253" s="186" t="s">
        <v>24</v>
      </c>
      <c r="B253" s="175">
        <v>164.38298069067233</v>
      </c>
      <c r="C253" s="175">
        <v>0</v>
      </c>
      <c r="D253" s="175">
        <v>5.5336663854614088</v>
      </c>
      <c r="E253" s="175">
        <v>0</v>
      </c>
      <c r="F253" s="362"/>
      <c r="G253" s="175">
        <v>0</v>
      </c>
      <c r="H253" s="187">
        <v>0</v>
      </c>
      <c r="I253" s="173">
        <f t="shared" si="104"/>
        <v>169.91664707613373</v>
      </c>
      <c r="J253" s="168"/>
      <c r="K253" s="188" t="s">
        <v>24</v>
      </c>
      <c r="L253" s="175">
        <v>164.38298069067233</v>
      </c>
      <c r="M253" s="175">
        <v>0</v>
      </c>
      <c r="N253" s="175">
        <v>5.5336663854614088</v>
      </c>
      <c r="O253" s="175">
        <v>0</v>
      </c>
      <c r="P253" s="175">
        <v>0</v>
      </c>
      <c r="Q253" s="175">
        <v>0</v>
      </c>
      <c r="R253" s="176">
        <v>0</v>
      </c>
      <c r="S253" s="177">
        <f t="shared" si="105"/>
        <v>169.91664707613373</v>
      </c>
      <c r="U253" s="234" t="s">
        <v>24</v>
      </c>
      <c r="V253" s="226">
        <v>163.15344250057998</v>
      </c>
      <c r="W253" s="226">
        <v>0</v>
      </c>
      <c r="X253" s="226">
        <v>0</v>
      </c>
      <c r="Y253" s="226">
        <v>0</v>
      </c>
      <c r="Z253" s="226">
        <v>5.3610417762468883</v>
      </c>
      <c r="AA253" s="226">
        <v>0</v>
      </c>
      <c r="AB253" s="226">
        <v>0</v>
      </c>
      <c r="AC253" s="227">
        <v>1.4021627993068542</v>
      </c>
      <c r="AD253" s="226">
        <v>1.2295381900923339</v>
      </c>
      <c r="AE253" s="226">
        <v>0</v>
      </c>
      <c r="AF253" s="226">
        <v>0</v>
      </c>
      <c r="AG253" s="226">
        <v>0.1726246092145203</v>
      </c>
      <c r="AH253" s="226">
        <v>0</v>
      </c>
      <c r="AI253" s="229">
        <f t="shared" si="106"/>
        <v>169.91664707613373</v>
      </c>
      <c r="AJ253" s="160" t="str">
        <f t="shared" si="107"/>
        <v/>
      </c>
      <c r="BA253" s="160"/>
      <c r="BR253" s="160"/>
      <c r="CG253" s="160"/>
    </row>
    <row r="254" spans="1:85" ht="15">
      <c r="A254" s="178" t="s">
        <v>60</v>
      </c>
      <c r="B254" s="179">
        <v>0</v>
      </c>
      <c r="C254" s="179">
        <v>0</v>
      </c>
      <c r="D254" s="179">
        <v>0</v>
      </c>
      <c r="E254" s="179">
        <v>0</v>
      </c>
      <c r="F254" s="362"/>
      <c r="G254" s="179">
        <v>0</v>
      </c>
      <c r="H254" s="180">
        <v>0</v>
      </c>
      <c r="I254" s="181">
        <f t="shared" si="104"/>
        <v>0</v>
      </c>
      <c r="J254" s="168"/>
      <c r="K254" s="182" t="s">
        <v>60</v>
      </c>
      <c r="L254" s="183">
        <v>0</v>
      </c>
      <c r="M254" s="183">
        <v>0</v>
      </c>
      <c r="N254" s="183">
        <v>0</v>
      </c>
      <c r="O254" s="183">
        <v>0</v>
      </c>
      <c r="P254" s="183">
        <v>0</v>
      </c>
      <c r="Q254" s="183">
        <v>0</v>
      </c>
      <c r="R254" s="184">
        <v>0</v>
      </c>
      <c r="S254" s="185">
        <f t="shared" si="105"/>
        <v>0</v>
      </c>
      <c r="U254" s="230" t="s">
        <v>60</v>
      </c>
      <c r="V254" s="231">
        <v>0</v>
      </c>
      <c r="W254" s="231">
        <v>0</v>
      </c>
      <c r="X254" s="231">
        <v>0</v>
      </c>
      <c r="Y254" s="231">
        <v>0</v>
      </c>
      <c r="Z254" s="231">
        <v>0</v>
      </c>
      <c r="AA254" s="231">
        <v>0</v>
      </c>
      <c r="AB254" s="231">
        <v>0</v>
      </c>
      <c r="AC254" s="232">
        <v>0</v>
      </c>
      <c r="AD254" s="231">
        <v>0</v>
      </c>
      <c r="AE254" s="231">
        <v>0</v>
      </c>
      <c r="AF254" s="231">
        <v>0</v>
      </c>
      <c r="AG254" s="231">
        <v>0</v>
      </c>
      <c r="AH254" s="231">
        <v>0</v>
      </c>
      <c r="AI254" s="233">
        <f t="shared" si="106"/>
        <v>0</v>
      </c>
      <c r="AJ254" s="160" t="str">
        <f t="shared" si="107"/>
        <v/>
      </c>
      <c r="BA254" s="160"/>
      <c r="BR254" s="160"/>
      <c r="CG254" s="160"/>
    </row>
    <row r="255" spans="1:85" ht="15">
      <c r="A255" s="186" t="s">
        <v>22</v>
      </c>
      <c r="B255" s="175">
        <v>4.617504487637091</v>
      </c>
      <c r="C255" s="175">
        <v>0</v>
      </c>
      <c r="D255" s="175">
        <v>0.44868638358980495</v>
      </c>
      <c r="E255" s="175">
        <v>0</v>
      </c>
      <c r="F255" s="362"/>
      <c r="G255" s="175">
        <v>0</v>
      </c>
      <c r="H255" s="187">
        <v>0</v>
      </c>
      <c r="I255" s="173">
        <f t="shared" si="104"/>
        <v>5.0661908712268957</v>
      </c>
      <c r="J255" s="168"/>
      <c r="K255" s="188" t="s">
        <v>22</v>
      </c>
      <c r="L255" s="175">
        <v>4.617504487637091</v>
      </c>
      <c r="M255" s="175">
        <v>0</v>
      </c>
      <c r="N255" s="175">
        <v>0.44868638358980495</v>
      </c>
      <c r="O255" s="175">
        <v>0</v>
      </c>
      <c r="P255" s="175">
        <v>3.6892943930093107</v>
      </c>
      <c r="Q255" s="175">
        <v>0</v>
      </c>
      <c r="R255" s="176">
        <v>0</v>
      </c>
      <c r="S255" s="177">
        <f t="shared" si="105"/>
        <v>8.7554852642362064</v>
      </c>
      <c r="U255" s="234" t="s">
        <v>22</v>
      </c>
      <c r="V255" s="226">
        <v>4.617504487637091</v>
      </c>
      <c r="W255" s="226">
        <v>0</v>
      </c>
      <c r="X255" s="226">
        <v>0</v>
      </c>
      <c r="Y255" s="226">
        <v>0</v>
      </c>
      <c r="Z255" s="226">
        <v>0.44868638358980495</v>
      </c>
      <c r="AA255" s="226">
        <v>0</v>
      </c>
      <c r="AB255" s="226">
        <v>3.6892943930093107</v>
      </c>
      <c r="AC255" s="227">
        <v>0</v>
      </c>
      <c r="AD255" s="226">
        <v>0</v>
      </c>
      <c r="AE255" s="226">
        <v>0</v>
      </c>
      <c r="AF255" s="226">
        <v>0</v>
      </c>
      <c r="AG255" s="226">
        <v>0</v>
      </c>
      <c r="AH255" s="226">
        <v>0</v>
      </c>
      <c r="AI255" s="229">
        <f t="shared" si="106"/>
        <v>8.7554852642362064</v>
      </c>
      <c r="AJ255" s="160" t="str">
        <f t="shared" si="107"/>
        <v/>
      </c>
      <c r="BA255" s="160"/>
      <c r="BR255" s="160"/>
      <c r="CG255" s="160"/>
    </row>
    <row r="256" spans="1:85" ht="15">
      <c r="A256" s="178" t="s">
        <v>21</v>
      </c>
      <c r="B256" s="179">
        <v>0.9675960803467285</v>
      </c>
      <c r="C256" s="179">
        <v>0</v>
      </c>
      <c r="D256" s="179">
        <v>9.4022038793644888E-2</v>
      </c>
      <c r="E256" s="179">
        <v>0</v>
      </c>
      <c r="F256" s="362"/>
      <c r="G256" s="179">
        <v>0</v>
      </c>
      <c r="H256" s="180">
        <v>0</v>
      </c>
      <c r="I256" s="181">
        <f t="shared" si="104"/>
        <v>1.0616181191403733</v>
      </c>
      <c r="J256" s="168"/>
      <c r="K256" s="182" t="s">
        <v>21</v>
      </c>
      <c r="L256" s="183">
        <v>0.9675960803467285</v>
      </c>
      <c r="M256" s="183">
        <v>0</v>
      </c>
      <c r="N256" s="183">
        <v>9.4022038793644888E-2</v>
      </c>
      <c r="O256" s="183">
        <v>0</v>
      </c>
      <c r="P256" s="183">
        <v>0</v>
      </c>
      <c r="Q256" s="183">
        <v>0</v>
      </c>
      <c r="R256" s="184">
        <v>0</v>
      </c>
      <c r="S256" s="185">
        <f t="shared" si="105"/>
        <v>1.0616181191403733</v>
      </c>
      <c r="U256" s="230" t="s">
        <v>61</v>
      </c>
      <c r="V256" s="231">
        <v>0.9675960803467285</v>
      </c>
      <c r="W256" s="231">
        <v>0</v>
      </c>
      <c r="X256" s="231">
        <v>0</v>
      </c>
      <c r="Y256" s="231">
        <v>0</v>
      </c>
      <c r="Z256" s="231">
        <v>9.4022038793644888E-2</v>
      </c>
      <c r="AA256" s="231">
        <v>0</v>
      </c>
      <c r="AB256" s="231">
        <v>0</v>
      </c>
      <c r="AC256" s="232">
        <v>0</v>
      </c>
      <c r="AD256" s="231">
        <v>0</v>
      </c>
      <c r="AE256" s="231">
        <v>0</v>
      </c>
      <c r="AF256" s="231">
        <v>0</v>
      </c>
      <c r="AG256" s="231">
        <v>0</v>
      </c>
      <c r="AH256" s="231">
        <v>0</v>
      </c>
      <c r="AI256" s="233">
        <f t="shared" si="106"/>
        <v>1.0616181191403733</v>
      </c>
      <c r="AJ256" s="160" t="str">
        <f t="shared" si="107"/>
        <v/>
      </c>
      <c r="BA256" s="160"/>
      <c r="BR256" s="160"/>
      <c r="CG256" s="160"/>
    </row>
    <row r="257" spans="1:85" ht="15">
      <c r="A257" s="189" t="s">
        <v>64</v>
      </c>
      <c r="B257" s="175">
        <v>3.2960183484213532</v>
      </c>
      <c r="C257" s="175">
        <v>0</v>
      </c>
      <c r="D257" s="175">
        <v>0</v>
      </c>
      <c r="E257" s="175">
        <v>0</v>
      </c>
      <c r="F257" s="362"/>
      <c r="G257" s="175">
        <v>0</v>
      </c>
      <c r="H257" s="187">
        <v>0</v>
      </c>
      <c r="I257" s="173">
        <f t="shared" si="104"/>
        <v>3.2960183484213532</v>
      </c>
      <c r="J257" s="168"/>
      <c r="K257" s="190" t="s">
        <v>64</v>
      </c>
      <c r="L257" s="175">
        <v>3.2960183484213532</v>
      </c>
      <c r="M257" s="175">
        <v>0</v>
      </c>
      <c r="N257" s="175">
        <v>0</v>
      </c>
      <c r="O257" s="175">
        <v>0</v>
      </c>
      <c r="P257" s="175">
        <v>0</v>
      </c>
      <c r="Q257" s="175">
        <v>0</v>
      </c>
      <c r="R257" s="176">
        <v>0</v>
      </c>
      <c r="S257" s="177">
        <f t="shared" si="105"/>
        <v>3.2960183484213532</v>
      </c>
      <c r="U257" s="235" t="s">
        <v>62</v>
      </c>
      <c r="V257" s="226">
        <v>3.2929736674767374</v>
      </c>
      <c r="W257" s="226">
        <v>0</v>
      </c>
      <c r="X257" s="226">
        <v>0</v>
      </c>
      <c r="Y257" s="226">
        <v>0</v>
      </c>
      <c r="Z257" s="226">
        <v>0</v>
      </c>
      <c r="AA257" s="226">
        <v>0</v>
      </c>
      <c r="AB257" s="226">
        <v>0</v>
      </c>
      <c r="AC257" s="227">
        <v>3.0446809446158145E-3</v>
      </c>
      <c r="AD257" s="228">
        <v>3.0446809446158145E-3</v>
      </c>
      <c r="AE257" s="228">
        <v>0</v>
      </c>
      <c r="AF257" s="228">
        <v>0</v>
      </c>
      <c r="AG257" s="228">
        <v>0</v>
      </c>
      <c r="AH257" s="228">
        <v>0</v>
      </c>
      <c r="AI257" s="229">
        <f t="shared" si="106"/>
        <v>3.2960183484213532</v>
      </c>
      <c r="AJ257" s="160" t="str">
        <f t="shared" si="107"/>
        <v/>
      </c>
      <c r="BA257" s="160"/>
      <c r="BR257" s="160"/>
      <c r="CG257" s="160"/>
    </row>
    <row r="258" spans="1:85">
      <c r="A258" s="191" t="s">
        <v>23</v>
      </c>
      <c r="B258" s="192">
        <v>3.2960183484213532</v>
      </c>
      <c r="C258" s="192">
        <v>0</v>
      </c>
      <c r="D258" s="192">
        <v>0</v>
      </c>
      <c r="E258" s="192">
        <v>0</v>
      </c>
      <c r="F258" s="362"/>
      <c r="G258" s="192">
        <v>0</v>
      </c>
      <c r="H258" s="193">
        <v>0</v>
      </c>
      <c r="I258" s="194">
        <f t="shared" si="104"/>
        <v>3.2960183484213532</v>
      </c>
      <c r="J258" s="168"/>
      <c r="K258" s="195" t="s">
        <v>23</v>
      </c>
      <c r="L258" s="196">
        <v>3.2960183484213532</v>
      </c>
      <c r="M258" s="196">
        <v>0</v>
      </c>
      <c r="N258" s="196">
        <v>0</v>
      </c>
      <c r="O258" s="196">
        <v>0</v>
      </c>
      <c r="P258" s="196">
        <v>0</v>
      </c>
      <c r="Q258" s="196">
        <v>0</v>
      </c>
      <c r="R258" s="197">
        <v>0</v>
      </c>
      <c r="S258" s="198">
        <f t="shared" si="105"/>
        <v>3.2960183484213532</v>
      </c>
      <c r="U258" s="236" t="s">
        <v>66</v>
      </c>
      <c r="V258" s="237">
        <v>3.2929736674767374</v>
      </c>
      <c r="W258" s="237">
        <v>0</v>
      </c>
      <c r="X258" s="237">
        <v>0</v>
      </c>
      <c r="Y258" s="237">
        <v>0</v>
      </c>
      <c r="Z258" s="237">
        <v>0</v>
      </c>
      <c r="AA258" s="237">
        <v>0</v>
      </c>
      <c r="AB258" s="237">
        <v>0</v>
      </c>
      <c r="AC258" s="237">
        <v>3.0446809446158145E-3</v>
      </c>
      <c r="AD258" s="237">
        <v>3.0446809446158145E-3</v>
      </c>
      <c r="AE258" s="237">
        <v>0</v>
      </c>
      <c r="AF258" s="237">
        <v>0</v>
      </c>
      <c r="AG258" s="237">
        <v>0</v>
      </c>
      <c r="AH258" s="125">
        <v>0</v>
      </c>
      <c r="AI258" s="238">
        <f t="shared" si="106"/>
        <v>3.2960183484213532</v>
      </c>
      <c r="AJ258" s="160" t="str">
        <f t="shared" si="107"/>
        <v/>
      </c>
      <c r="BA258" s="160"/>
      <c r="BR258" s="160"/>
      <c r="CG258" s="160"/>
    </row>
    <row r="259" spans="1:85">
      <c r="A259" s="199" t="s">
        <v>19</v>
      </c>
      <c r="B259" s="200">
        <v>0</v>
      </c>
      <c r="C259" s="200">
        <v>0</v>
      </c>
      <c r="D259" s="200">
        <v>0</v>
      </c>
      <c r="E259" s="200">
        <v>0</v>
      </c>
      <c r="F259" s="362"/>
      <c r="G259" s="200">
        <v>0</v>
      </c>
      <c r="H259" s="201">
        <v>0</v>
      </c>
      <c r="I259" s="202">
        <f t="shared" si="104"/>
        <v>0</v>
      </c>
      <c r="J259" s="168"/>
      <c r="K259" s="203" t="s">
        <v>19</v>
      </c>
      <c r="L259" s="200">
        <v>0</v>
      </c>
      <c r="M259" s="200">
        <v>0</v>
      </c>
      <c r="N259" s="200">
        <v>0</v>
      </c>
      <c r="O259" s="200">
        <v>0</v>
      </c>
      <c r="P259" s="200">
        <v>0</v>
      </c>
      <c r="Q259" s="200">
        <v>0</v>
      </c>
      <c r="R259" s="204">
        <v>0</v>
      </c>
      <c r="S259" s="205">
        <f t="shared" si="105"/>
        <v>0</v>
      </c>
      <c r="U259" s="239" t="s">
        <v>19</v>
      </c>
      <c r="V259" s="240">
        <v>0</v>
      </c>
      <c r="W259" s="240">
        <v>0</v>
      </c>
      <c r="X259" s="240">
        <v>0</v>
      </c>
      <c r="Y259" s="240">
        <v>0</v>
      </c>
      <c r="Z259" s="240">
        <v>0</v>
      </c>
      <c r="AA259" s="240">
        <v>0</v>
      </c>
      <c r="AB259" s="240">
        <v>0</v>
      </c>
      <c r="AC259" s="240">
        <v>0</v>
      </c>
      <c r="AD259" s="241">
        <v>0</v>
      </c>
      <c r="AE259" s="241">
        <v>0</v>
      </c>
      <c r="AF259" s="241">
        <v>0</v>
      </c>
      <c r="AG259" s="241">
        <v>0</v>
      </c>
      <c r="AH259" s="241">
        <v>0</v>
      </c>
      <c r="AI259" s="242">
        <f t="shared" si="106"/>
        <v>0</v>
      </c>
      <c r="AJ259" s="160" t="str">
        <f t="shared" si="107"/>
        <v/>
      </c>
      <c r="BA259" s="160"/>
      <c r="BR259" s="160"/>
      <c r="CG259" s="160"/>
    </row>
    <row r="260" spans="1:85">
      <c r="A260" s="191" t="s">
        <v>20</v>
      </c>
      <c r="B260" s="192">
        <v>0</v>
      </c>
      <c r="C260" s="192">
        <v>0</v>
      </c>
      <c r="D260" s="192">
        <v>0</v>
      </c>
      <c r="E260" s="192">
        <v>0</v>
      </c>
      <c r="F260" s="362"/>
      <c r="G260" s="192">
        <v>0</v>
      </c>
      <c r="H260" s="193">
        <v>0</v>
      </c>
      <c r="I260" s="194">
        <f t="shared" si="104"/>
        <v>0</v>
      </c>
      <c r="J260" s="168"/>
      <c r="K260" s="195" t="s">
        <v>20</v>
      </c>
      <c r="L260" s="196">
        <v>0</v>
      </c>
      <c r="M260" s="196">
        <v>0</v>
      </c>
      <c r="N260" s="196">
        <v>0</v>
      </c>
      <c r="O260" s="196">
        <v>0</v>
      </c>
      <c r="P260" s="196">
        <v>0</v>
      </c>
      <c r="Q260" s="196">
        <v>0</v>
      </c>
      <c r="R260" s="197">
        <v>0</v>
      </c>
      <c r="S260" s="198">
        <f t="shared" si="105"/>
        <v>0</v>
      </c>
      <c r="U260" s="236" t="s">
        <v>20</v>
      </c>
      <c r="V260" s="237">
        <v>0</v>
      </c>
      <c r="W260" s="237">
        <v>0</v>
      </c>
      <c r="X260" s="237">
        <v>0</v>
      </c>
      <c r="Y260" s="237">
        <v>0</v>
      </c>
      <c r="Z260" s="237">
        <v>0</v>
      </c>
      <c r="AA260" s="237">
        <v>0</v>
      </c>
      <c r="AB260" s="237">
        <v>0</v>
      </c>
      <c r="AC260" s="237">
        <v>0</v>
      </c>
      <c r="AD260" s="237">
        <v>0</v>
      </c>
      <c r="AE260" s="237">
        <v>0</v>
      </c>
      <c r="AF260" s="237">
        <v>0</v>
      </c>
      <c r="AG260" s="237">
        <v>0</v>
      </c>
      <c r="AH260" s="125">
        <v>0</v>
      </c>
      <c r="AI260" s="238">
        <f t="shared" si="106"/>
        <v>0</v>
      </c>
      <c r="AJ260" s="160" t="str">
        <f t="shared" si="107"/>
        <v/>
      </c>
      <c r="BA260" s="160"/>
      <c r="BR260" s="160"/>
      <c r="CG260" s="160"/>
    </row>
    <row r="261" spans="1:85" ht="15" thickBot="1">
      <c r="A261" s="206" t="s">
        <v>11</v>
      </c>
      <c r="B261" s="207">
        <v>0</v>
      </c>
      <c r="C261" s="207">
        <v>0</v>
      </c>
      <c r="D261" s="207">
        <v>0</v>
      </c>
      <c r="E261" s="207">
        <v>0</v>
      </c>
      <c r="F261" s="363"/>
      <c r="G261" s="207">
        <v>0</v>
      </c>
      <c r="H261" s="208">
        <v>0</v>
      </c>
      <c r="I261" s="209">
        <f t="shared" si="104"/>
        <v>0</v>
      </c>
      <c r="J261" s="168"/>
      <c r="K261" s="210" t="s">
        <v>11</v>
      </c>
      <c r="L261" s="207">
        <v>0</v>
      </c>
      <c r="M261" s="207">
        <v>0</v>
      </c>
      <c r="N261" s="207">
        <v>0</v>
      </c>
      <c r="O261" s="207">
        <v>0</v>
      </c>
      <c r="P261" s="207">
        <v>0</v>
      </c>
      <c r="Q261" s="207">
        <v>0</v>
      </c>
      <c r="R261" s="211">
        <v>0</v>
      </c>
      <c r="S261" s="212">
        <f t="shared" si="105"/>
        <v>0</v>
      </c>
      <c r="U261" s="239" t="s">
        <v>11</v>
      </c>
      <c r="V261" s="240">
        <v>0</v>
      </c>
      <c r="W261" s="240">
        <v>0</v>
      </c>
      <c r="X261" s="240">
        <v>0</v>
      </c>
      <c r="Y261" s="240">
        <v>0</v>
      </c>
      <c r="Z261" s="240">
        <v>0</v>
      </c>
      <c r="AA261" s="240">
        <v>0</v>
      </c>
      <c r="AB261" s="240">
        <v>0</v>
      </c>
      <c r="AC261" s="240">
        <v>0</v>
      </c>
      <c r="AD261" s="241">
        <v>0</v>
      </c>
      <c r="AE261" s="241">
        <v>0</v>
      </c>
      <c r="AF261" s="241">
        <v>0</v>
      </c>
      <c r="AG261" s="241">
        <v>0</v>
      </c>
      <c r="AH261" s="241">
        <v>0</v>
      </c>
      <c r="AI261" s="242">
        <f t="shared" si="106"/>
        <v>0</v>
      </c>
      <c r="AJ261" s="160" t="str">
        <f t="shared" si="107"/>
        <v/>
      </c>
      <c r="BA261" s="160"/>
      <c r="BR261" s="160"/>
      <c r="CG261" s="160"/>
    </row>
    <row r="262" spans="1:85" ht="15">
      <c r="A262" s="213" t="s">
        <v>26</v>
      </c>
      <c r="B262" s="214">
        <f>SUM(B241:B257)</f>
        <v>290.55885933291148</v>
      </c>
      <c r="C262" s="214">
        <f t="shared" ref="C262:I262" si="108">SUM(C241:C257)</f>
        <v>0.82999036988019814</v>
      </c>
      <c r="D262" s="214">
        <f t="shared" si="108"/>
        <v>170.24526601779121</v>
      </c>
      <c r="E262" s="214">
        <f t="shared" si="108"/>
        <v>297.42693247106956</v>
      </c>
      <c r="F262" s="214">
        <f t="shared" si="108"/>
        <v>0</v>
      </c>
      <c r="G262" s="214">
        <f t="shared" si="108"/>
        <v>62.320845586269897</v>
      </c>
      <c r="H262" s="216">
        <f t="shared" si="108"/>
        <v>19.383566127097449</v>
      </c>
      <c r="I262" s="173">
        <f t="shared" si="108"/>
        <v>840.76545990501984</v>
      </c>
      <c r="J262" s="168"/>
      <c r="K262" s="215" t="s">
        <v>26</v>
      </c>
      <c r="L262" s="214">
        <f>SUM(L241:L257)</f>
        <v>290.55885933291148</v>
      </c>
      <c r="M262" s="214">
        <f t="shared" ref="M262:S262" si="109">SUM(M241:M257)</f>
        <v>0.82999036988019814</v>
      </c>
      <c r="N262" s="214">
        <f t="shared" si="109"/>
        <v>170.24526601779121</v>
      </c>
      <c r="O262" s="214">
        <f t="shared" si="109"/>
        <v>297.42693247106956</v>
      </c>
      <c r="P262" s="214">
        <f t="shared" si="109"/>
        <v>66.257168584172021</v>
      </c>
      <c r="Q262" s="214">
        <f t="shared" si="109"/>
        <v>62.320845586269897</v>
      </c>
      <c r="R262" s="216">
        <f t="shared" si="109"/>
        <v>19.383566127097449</v>
      </c>
      <c r="S262" s="217">
        <f t="shared" si="109"/>
        <v>907.02262848919179</v>
      </c>
      <c r="T262" s="160" t="str">
        <f>IF(ABS(S262-AI262)&gt;0.01,S262-AI262,"")</f>
        <v/>
      </c>
      <c r="U262" s="243" t="s">
        <v>63</v>
      </c>
      <c r="V262" s="244">
        <f>SUM(V241:V257)</f>
        <v>239.58764960837303</v>
      </c>
      <c r="W262" s="244">
        <f t="shared" ref="W262:AH262" si="110">SUM(W241:W257)</f>
        <v>48.464624614658476</v>
      </c>
      <c r="X262" s="244">
        <f t="shared" si="110"/>
        <v>62.320845586269897</v>
      </c>
      <c r="Y262" s="244">
        <f t="shared" si="110"/>
        <v>0.82999036988019814</v>
      </c>
      <c r="Z262" s="244">
        <f t="shared" si="110"/>
        <v>169.95544766571371</v>
      </c>
      <c r="AA262" s="244">
        <f t="shared" si="110"/>
        <v>295.52482616610115</v>
      </c>
      <c r="AB262" s="244">
        <f t="shared" si="110"/>
        <v>66.257168584172021</v>
      </c>
      <c r="AC262" s="244">
        <f t="shared" si="110"/>
        <v>24.082075894023379</v>
      </c>
      <c r="AD262" s="245">
        <f t="shared" si="110"/>
        <v>2.5065851098800316</v>
      </c>
      <c r="AE262" s="245">
        <f t="shared" si="110"/>
        <v>0</v>
      </c>
      <c r="AF262" s="245">
        <f t="shared" si="110"/>
        <v>19.383566127097449</v>
      </c>
      <c r="AG262" s="245">
        <f t="shared" si="110"/>
        <v>0.28981835207750289</v>
      </c>
      <c r="AH262" s="245">
        <f t="shared" si="110"/>
        <v>1.9021063049683968</v>
      </c>
      <c r="AI262" s="246">
        <f>SUM(V262:AC262)</f>
        <v>907.0226284891919</v>
      </c>
      <c r="AJ262" s="160" t="str">
        <f t="shared" si="107"/>
        <v/>
      </c>
      <c r="BA262" s="160"/>
      <c r="BR262" s="160"/>
      <c r="CG262" s="160"/>
    </row>
    <row r="263" spans="1:85" s="23" customFormat="1" ht="15" thickBot="1">
      <c r="A263" s="30" t="s">
        <v>88</v>
      </c>
      <c r="B263" s="47">
        <f>IF($I262=0,"-",B262/$I262)</f>
        <v>0.34558848238810325</v>
      </c>
      <c r="C263" s="47">
        <f t="shared" ref="C263:H263" si="111">IF($I262=0,"-",C262/$I262)</f>
        <v>9.871841904328005E-4</v>
      </c>
      <c r="D263" s="47">
        <f t="shared" si="111"/>
        <v>0.2024884157789065</v>
      </c>
      <c r="E263" s="47">
        <f t="shared" si="111"/>
        <v>0.35375731598758764</v>
      </c>
      <c r="F263" s="47">
        <f t="shared" si="111"/>
        <v>0</v>
      </c>
      <c r="G263" s="47">
        <f t="shared" si="111"/>
        <v>7.4123936529588402E-2</v>
      </c>
      <c r="H263" s="70">
        <f t="shared" si="111"/>
        <v>2.3054665125381322E-2</v>
      </c>
      <c r="I263" s="48">
        <f>SUM(B263:H263)</f>
        <v>0.99999999999999989</v>
      </c>
      <c r="J263" s="160"/>
      <c r="K263" s="81" t="s">
        <v>88</v>
      </c>
      <c r="L263" s="98">
        <f t="shared" ref="L263:R263" si="112">IF($S262=0,"-",L262/$S262)</f>
        <v>0.32034356167815697</v>
      </c>
      <c r="M263" s="98">
        <f t="shared" si="112"/>
        <v>9.1507129349429283E-4</v>
      </c>
      <c r="N263" s="98">
        <f t="shared" si="112"/>
        <v>0.18769682328804202</v>
      </c>
      <c r="O263" s="98">
        <f t="shared" si="112"/>
        <v>0.32791566949822104</v>
      </c>
      <c r="P263" s="98">
        <f t="shared" si="112"/>
        <v>7.3049080037325173E-2</v>
      </c>
      <c r="Q263" s="98">
        <f t="shared" si="112"/>
        <v>6.8709251157356904E-2</v>
      </c>
      <c r="R263" s="99">
        <f t="shared" si="112"/>
        <v>2.1370543047403615E-2</v>
      </c>
      <c r="S263" s="100">
        <f>SUM(L263:R263)</f>
        <v>1</v>
      </c>
      <c r="U263" s="110" t="s">
        <v>88</v>
      </c>
      <c r="V263" s="133">
        <f>+V262/$AI262</f>
        <v>0.26414737855818332</v>
      </c>
      <c r="W263" s="133">
        <f t="shared" ref="W263:AH263" si="113">+W262/$AI262</f>
        <v>5.3432652165894649E-2</v>
      </c>
      <c r="X263" s="133">
        <f t="shared" si="113"/>
        <v>6.870925115735689E-2</v>
      </c>
      <c r="Y263" s="133">
        <f t="shared" si="113"/>
        <v>9.1507129349429272E-4</v>
      </c>
      <c r="Z263" s="133">
        <f t="shared" si="113"/>
        <v>0.18737729614177856</v>
      </c>
      <c r="AA263" s="133">
        <f t="shared" si="113"/>
        <v>0.32581858145959436</v>
      </c>
      <c r="AB263" s="133">
        <f t="shared" si="113"/>
        <v>7.3049080037325159E-2</v>
      </c>
      <c r="AC263" s="133">
        <f t="shared" si="113"/>
        <v>2.6550689186372753E-2</v>
      </c>
      <c r="AD263" s="133">
        <f t="shared" si="113"/>
        <v>2.7635309540790581E-3</v>
      </c>
      <c r="AE263" s="133">
        <f t="shared" si="113"/>
        <v>0</v>
      </c>
      <c r="AF263" s="133">
        <f t="shared" si="113"/>
        <v>2.1370543047403611E-2</v>
      </c>
      <c r="AG263" s="133">
        <f t="shared" si="113"/>
        <v>3.1952714626342575E-4</v>
      </c>
      <c r="AH263" s="133">
        <f t="shared" si="113"/>
        <v>2.0970880386266596E-3</v>
      </c>
      <c r="AI263" s="134">
        <f>SUM(V263:AC263)</f>
        <v>1</v>
      </c>
      <c r="AJ263" s="23" t="str">
        <f t="shared" si="107"/>
        <v/>
      </c>
    </row>
    <row r="264" spans="1:85" ht="15" thickBot="1">
      <c r="A264" s="247"/>
      <c r="B264" s="247"/>
      <c r="C264" s="247"/>
      <c r="D264" s="247"/>
      <c r="E264" s="247"/>
      <c r="F264" s="247"/>
      <c r="G264" s="247"/>
      <c r="H264" s="247"/>
      <c r="I264" s="247"/>
      <c r="K264" s="247"/>
      <c r="L264" s="247"/>
      <c r="M264" s="247"/>
      <c r="N264" s="247"/>
      <c r="O264" s="247"/>
      <c r="P264" s="247"/>
      <c r="Q264" s="247"/>
      <c r="R264" s="247"/>
      <c r="S264" s="247"/>
      <c r="AI264" s="168"/>
      <c r="BA264" s="160"/>
      <c r="BR264" s="160"/>
      <c r="CG264" s="160"/>
    </row>
    <row r="265" spans="1:85" ht="28.5">
      <c r="A265" s="312" t="s">
        <v>37</v>
      </c>
      <c r="B265" s="164" t="s">
        <v>0</v>
      </c>
      <c r="C265" s="164" t="s">
        <v>1</v>
      </c>
      <c r="D265" s="164" t="s">
        <v>2</v>
      </c>
      <c r="E265" s="164" t="s">
        <v>3</v>
      </c>
      <c r="F265" s="164" t="s">
        <v>27</v>
      </c>
      <c r="G265" s="164" t="s">
        <v>4</v>
      </c>
      <c r="H265" s="164" t="s">
        <v>5</v>
      </c>
      <c r="I265" s="165" t="s">
        <v>6</v>
      </c>
      <c r="K265" s="314" t="s">
        <v>37</v>
      </c>
      <c r="L265" s="166" t="s">
        <v>0</v>
      </c>
      <c r="M265" s="166" t="s">
        <v>1</v>
      </c>
      <c r="N265" s="166" t="s">
        <v>2</v>
      </c>
      <c r="O265" s="166" t="s">
        <v>3</v>
      </c>
      <c r="P265" s="166" t="s">
        <v>27</v>
      </c>
      <c r="Q265" s="166" t="s">
        <v>4</v>
      </c>
      <c r="R265" s="166" t="s">
        <v>5</v>
      </c>
      <c r="S265" s="167" t="s">
        <v>6</v>
      </c>
      <c r="U265" s="316" t="s">
        <v>37</v>
      </c>
      <c r="V265" s="219" t="s">
        <v>74</v>
      </c>
      <c r="W265" s="219" t="s">
        <v>75</v>
      </c>
      <c r="X265" s="219" t="s">
        <v>4</v>
      </c>
      <c r="Y265" s="219" t="s">
        <v>1</v>
      </c>
      <c r="Z265" s="219" t="s">
        <v>2</v>
      </c>
      <c r="AA265" s="219" t="s">
        <v>3</v>
      </c>
      <c r="AB265" s="219" t="s">
        <v>55</v>
      </c>
      <c r="AC265" s="219" t="s">
        <v>68</v>
      </c>
      <c r="AD265" s="220" t="s">
        <v>76</v>
      </c>
      <c r="AE265" s="220" t="s">
        <v>83</v>
      </c>
      <c r="AF265" s="220" t="s">
        <v>77</v>
      </c>
      <c r="AG265" s="220" t="s">
        <v>84</v>
      </c>
      <c r="AH265" s="220" t="s">
        <v>85</v>
      </c>
      <c r="AI265" s="221" t="s">
        <v>63</v>
      </c>
      <c r="BA265" s="160"/>
      <c r="BR265" s="160"/>
      <c r="CG265" s="160"/>
    </row>
    <row r="266" spans="1:85" ht="15">
      <c r="A266" s="313" t="s">
        <v>37</v>
      </c>
      <c r="B266" s="318" t="s">
        <v>69</v>
      </c>
      <c r="C266" s="319"/>
      <c r="D266" s="319"/>
      <c r="E266" s="319"/>
      <c r="F266" s="319"/>
      <c r="G266" s="319"/>
      <c r="H266" s="319"/>
      <c r="I266" s="320"/>
      <c r="K266" s="315" t="s">
        <v>37</v>
      </c>
      <c r="L266" s="321" t="s">
        <v>69</v>
      </c>
      <c r="M266" s="322"/>
      <c r="N266" s="322"/>
      <c r="O266" s="322"/>
      <c r="P266" s="322"/>
      <c r="Q266" s="322"/>
      <c r="R266" s="322"/>
      <c r="S266" s="323"/>
      <c r="U266" s="317" t="s">
        <v>37</v>
      </c>
      <c r="V266" s="324" t="s">
        <v>69</v>
      </c>
      <c r="W266" s="324"/>
      <c r="X266" s="324"/>
      <c r="Y266" s="324"/>
      <c r="Z266" s="324"/>
      <c r="AA266" s="324"/>
      <c r="AB266" s="324"/>
      <c r="AC266" s="324"/>
      <c r="AD266" s="324"/>
      <c r="AE266" s="324"/>
      <c r="AF266" s="324"/>
      <c r="AG266" s="324"/>
      <c r="AH266" s="324"/>
      <c r="AI266" s="325"/>
      <c r="BA266" s="160"/>
      <c r="BR266" s="160"/>
      <c r="CG266" s="160"/>
    </row>
    <row r="267" spans="1:85" ht="15">
      <c r="A267" s="170" t="s">
        <v>7</v>
      </c>
      <c r="B267" s="171">
        <v>0</v>
      </c>
      <c r="C267" s="171">
        <v>0</v>
      </c>
      <c r="D267" s="171">
        <v>0</v>
      </c>
      <c r="E267" s="171">
        <v>0</v>
      </c>
      <c r="F267" s="361"/>
      <c r="G267" s="171">
        <v>0</v>
      </c>
      <c r="H267" s="172">
        <v>0</v>
      </c>
      <c r="I267" s="173">
        <f>SUM(B267:H267)</f>
        <v>0</v>
      </c>
      <c r="J267" s="168"/>
      <c r="K267" s="222" t="s">
        <v>7</v>
      </c>
      <c r="L267" s="171">
        <v>0</v>
      </c>
      <c r="M267" s="171">
        <v>0</v>
      </c>
      <c r="N267" s="171">
        <v>0</v>
      </c>
      <c r="O267" s="171">
        <v>0</v>
      </c>
      <c r="P267" s="171">
        <v>0</v>
      </c>
      <c r="Q267" s="171">
        <v>0</v>
      </c>
      <c r="R267" s="223">
        <v>0</v>
      </c>
      <c r="S267" s="224">
        <f>SUM(L267:R267)</f>
        <v>0</v>
      </c>
      <c r="U267" s="225" t="s">
        <v>7</v>
      </c>
      <c r="V267" s="226">
        <v>0</v>
      </c>
      <c r="W267" s="226">
        <v>0</v>
      </c>
      <c r="X267" s="226">
        <v>0</v>
      </c>
      <c r="Y267" s="226">
        <v>0</v>
      </c>
      <c r="Z267" s="226">
        <v>0</v>
      </c>
      <c r="AA267" s="226">
        <v>0</v>
      </c>
      <c r="AB267" s="226">
        <v>0</v>
      </c>
      <c r="AC267" s="227">
        <v>0</v>
      </c>
      <c r="AD267" s="228">
        <v>0</v>
      </c>
      <c r="AE267" s="228">
        <v>0</v>
      </c>
      <c r="AF267" s="228">
        <v>0</v>
      </c>
      <c r="AG267" s="228">
        <v>0</v>
      </c>
      <c r="AH267" s="228">
        <v>0</v>
      </c>
      <c r="AI267" s="229">
        <f>SUM(V267:AC267)</f>
        <v>0</v>
      </c>
      <c r="AJ267" s="160" t="str">
        <f>IF(ABS(S267-AI267)&gt;0.001,S267-AI267,"")</f>
        <v/>
      </c>
      <c r="BA267" s="160"/>
      <c r="BR267" s="160"/>
      <c r="CG267" s="160"/>
    </row>
    <row r="268" spans="1:85" ht="15">
      <c r="A268" s="178" t="s">
        <v>8</v>
      </c>
      <c r="B268" s="179">
        <v>0</v>
      </c>
      <c r="C268" s="179">
        <v>0</v>
      </c>
      <c r="D268" s="179">
        <v>0</v>
      </c>
      <c r="E268" s="179">
        <v>0</v>
      </c>
      <c r="F268" s="362"/>
      <c r="G268" s="179">
        <v>0</v>
      </c>
      <c r="H268" s="180">
        <v>0</v>
      </c>
      <c r="I268" s="181">
        <f t="shared" ref="I268:I287" si="114">SUM(B268:H268)</f>
        <v>0</v>
      </c>
      <c r="J268" s="168"/>
      <c r="K268" s="182" t="s">
        <v>8</v>
      </c>
      <c r="L268" s="183">
        <v>0</v>
      </c>
      <c r="M268" s="183">
        <v>0</v>
      </c>
      <c r="N268" s="183">
        <v>0</v>
      </c>
      <c r="O268" s="183">
        <v>0</v>
      </c>
      <c r="P268" s="183">
        <v>0</v>
      </c>
      <c r="Q268" s="183">
        <v>0</v>
      </c>
      <c r="R268" s="184">
        <v>0</v>
      </c>
      <c r="S268" s="185">
        <f t="shared" ref="S268:S287" si="115">SUM(L268:R268)</f>
        <v>0</v>
      </c>
      <c r="U268" s="230" t="s">
        <v>8</v>
      </c>
      <c r="V268" s="231">
        <v>0</v>
      </c>
      <c r="W268" s="231">
        <v>0</v>
      </c>
      <c r="X268" s="231">
        <v>0</v>
      </c>
      <c r="Y268" s="231">
        <v>0</v>
      </c>
      <c r="Z268" s="231">
        <v>0</v>
      </c>
      <c r="AA268" s="231">
        <v>0</v>
      </c>
      <c r="AB268" s="231">
        <v>0</v>
      </c>
      <c r="AC268" s="232">
        <v>0</v>
      </c>
      <c r="AD268" s="231">
        <v>0</v>
      </c>
      <c r="AE268" s="231">
        <v>0</v>
      </c>
      <c r="AF268" s="231">
        <v>0</v>
      </c>
      <c r="AG268" s="231">
        <v>0</v>
      </c>
      <c r="AH268" s="231">
        <v>0</v>
      </c>
      <c r="AI268" s="233">
        <f t="shared" ref="AI268:AI287" si="116">SUM(V268:AC268)</f>
        <v>0</v>
      </c>
      <c r="AJ268" s="160" t="str">
        <f t="shared" ref="AJ268:AJ289" si="117">IF(ABS(S268-AI268)&gt;0.001,S268-AI268,"")</f>
        <v/>
      </c>
      <c r="BA268" s="160"/>
      <c r="BR268" s="160"/>
      <c r="CG268" s="160"/>
    </row>
    <row r="269" spans="1:85" ht="15">
      <c r="A269" s="186" t="s">
        <v>10</v>
      </c>
      <c r="B269" s="175">
        <v>0</v>
      </c>
      <c r="C269" s="175">
        <v>0</v>
      </c>
      <c r="D269" s="175">
        <v>0</v>
      </c>
      <c r="E269" s="175">
        <v>0</v>
      </c>
      <c r="F269" s="362"/>
      <c r="G269" s="175">
        <v>0</v>
      </c>
      <c r="H269" s="187">
        <v>0</v>
      </c>
      <c r="I269" s="173">
        <f t="shared" si="114"/>
        <v>0</v>
      </c>
      <c r="J269" s="168"/>
      <c r="K269" s="188" t="s">
        <v>10</v>
      </c>
      <c r="L269" s="175">
        <v>0</v>
      </c>
      <c r="M269" s="175">
        <v>0</v>
      </c>
      <c r="N269" s="175">
        <v>0</v>
      </c>
      <c r="O269" s="175">
        <v>0</v>
      </c>
      <c r="P269" s="175">
        <v>0</v>
      </c>
      <c r="Q269" s="175">
        <v>0</v>
      </c>
      <c r="R269" s="176">
        <v>0</v>
      </c>
      <c r="S269" s="177">
        <f t="shared" si="115"/>
        <v>0</v>
      </c>
      <c r="U269" s="234" t="s">
        <v>10</v>
      </c>
      <c r="V269" s="226">
        <v>0</v>
      </c>
      <c r="W269" s="226">
        <v>0</v>
      </c>
      <c r="X269" s="226">
        <v>0</v>
      </c>
      <c r="Y269" s="226">
        <v>0</v>
      </c>
      <c r="Z269" s="226">
        <v>0</v>
      </c>
      <c r="AA269" s="226">
        <v>0</v>
      </c>
      <c r="AB269" s="226">
        <v>0</v>
      </c>
      <c r="AC269" s="227">
        <v>0</v>
      </c>
      <c r="AD269" s="228">
        <v>0</v>
      </c>
      <c r="AE269" s="228">
        <v>0</v>
      </c>
      <c r="AF269" s="228">
        <v>0</v>
      </c>
      <c r="AG269" s="228">
        <v>0</v>
      </c>
      <c r="AH269" s="228">
        <v>0</v>
      </c>
      <c r="AI269" s="229">
        <f t="shared" si="116"/>
        <v>0</v>
      </c>
      <c r="AJ269" s="160" t="str">
        <f t="shared" si="117"/>
        <v/>
      </c>
      <c r="BA269" s="160"/>
      <c r="BR269" s="160"/>
      <c r="CG269" s="160"/>
    </row>
    <row r="270" spans="1:85" ht="15">
      <c r="A270" s="178" t="s">
        <v>56</v>
      </c>
      <c r="B270" s="179">
        <v>0</v>
      </c>
      <c r="C270" s="179">
        <v>0</v>
      </c>
      <c r="D270" s="179">
        <v>0</v>
      </c>
      <c r="E270" s="179">
        <v>0</v>
      </c>
      <c r="F270" s="362"/>
      <c r="G270" s="179">
        <v>0</v>
      </c>
      <c r="H270" s="180">
        <v>0</v>
      </c>
      <c r="I270" s="181">
        <f t="shared" si="114"/>
        <v>0</v>
      </c>
      <c r="J270" s="168"/>
      <c r="K270" s="182" t="s">
        <v>56</v>
      </c>
      <c r="L270" s="183">
        <v>0</v>
      </c>
      <c r="M270" s="183">
        <v>0</v>
      </c>
      <c r="N270" s="183">
        <v>0</v>
      </c>
      <c r="O270" s="183">
        <v>0</v>
      </c>
      <c r="P270" s="183">
        <v>0</v>
      </c>
      <c r="Q270" s="183">
        <v>0</v>
      </c>
      <c r="R270" s="184">
        <v>0</v>
      </c>
      <c r="S270" s="185">
        <f t="shared" si="115"/>
        <v>0</v>
      </c>
      <c r="U270" s="230" t="s">
        <v>56</v>
      </c>
      <c r="V270" s="231">
        <v>0</v>
      </c>
      <c r="W270" s="231">
        <v>0</v>
      </c>
      <c r="X270" s="231">
        <v>0</v>
      </c>
      <c r="Y270" s="231">
        <v>0</v>
      </c>
      <c r="Z270" s="231">
        <v>0</v>
      </c>
      <c r="AA270" s="231">
        <v>0</v>
      </c>
      <c r="AB270" s="231">
        <v>0</v>
      </c>
      <c r="AC270" s="232">
        <v>0</v>
      </c>
      <c r="AD270" s="231">
        <v>0</v>
      </c>
      <c r="AE270" s="231">
        <v>0</v>
      </c>
      <c r="AF270" s="231">
        <v>0</v>
      </c>
      <c r="AG270" s="231">
        <v>0</v>
      </c>
      <c r="AH270" s="231">
        <v>0</v>
      </c>
      <c r="AI270" s="233">
        <f t="shared" si="116"/>
        <v>0</v>
      </c>
      <c r="AJ270" s="160" t="str">
        <f t="shared" si="117"/>
        <v/>
      </c>
      <c r="BA270" s="160"/>
      <c r="BR270" s="160"/>
      <c r="CG270" s="160"/>
    </row>
    <row r="271" spans="1:85" ht="15">
      <c r="A271" s="186" t="s">
        <v>16</v>
      </c>
      <c r="B271" s="175">
        <v>0</v>
      </c>
      <c r="C271" s="175">
        <v>0</v>
      </c>
      <c r="D271" s="175">
        <v>0</v>
      </c>
      <c r="E271" s="175">
        <v>0</v>
      </c>
      <c r="F271" s="362"/>
      <c r="G271" s="175">
        <v>0</v>
      </c>
      <c r="H271" s="187">
        <v>0</v>
      </c>
      <c r="I271" s="173">
        <f t="shared" si="114"/>
        <v>0</v>
      </c>
      <c r="J271" s="168"/>
      <c r="K271" s="188" t="s">
        <v>16</v>
      </c>
      <c r="L271" s="175">
        <v>0</v>
      </c>
      <c r="M271" s="175">
        <v>0</v>
      </c>
      <c r="N271" s="175">
        <v>0</v>
      </c>
      <c r="O271" s="175">
        <v>0</v>
      </c>
      <c r="P271" s="175">
        <v>0</v>
      </c>
      <c r="Q271" s="175">
        <v>0</v>
      </c>
      <c r="R271" s="176">
        <v>0</v>
      </c>
      <c r="S271" s="177">
        <f t="shared" si="115"/>
        <v>0</v>
      </c>
      <c r="U271" s="234" t="s">
        <v>16</v>
      </c>
      <c r="V271" s="226">
        <v>0</v>
      </c>
      <c r="W271" s="226">
        <v>0</v>
      </c>
      <c r="X271" s="226">
        <v>0</v>
      </c>
      <c r="Y271" s="226">
        <v>0</v>
      </c>
      <c r="Z271" s="226">
        <v>0</v>
      </c>
      <c r="AA271" s="226">
        <v>0</v>
      </c>
      <c r="AB271" s="226">
        <v>0</v>
      </c>
      <c r="AC271" s="227">
        <v>0</v>
      </c>
      <c r="AD271" s="228">
        <v>0</v>
      </c>
      <c r="AE271" s="228">
        <v>0</v>
      </c>
      <c r="AF271" s="228">
        <v>0</v>
      </c>
      <c r="AG271" s="228">
        <v>0</v>
      </c>
      <c r="AH271" s="228">
        <v>0</v>
      </c>
      <c r="AI271" s="229">
        <f t="shared" si="116"/>
        <v>0</v>
      </c>
      <c r="AJ271" s="160" t="str">
        <f t="shared" si="117"/>
        <v/>
      </c>
      <c r="BA271" s="160"/>
      <c r="BR271" s="160"/>
      <c r="CG271" s="160"/>
    </row>
    <row r="272" spans="1:85" ht="15">
      <c r="A272" s="178" t="s">
        <v>15</v>
      </c>
      <c r="B272" s="179">
        <v>0</v>
      </c>
      <c r="C272" s="179">
        <v>0</v>
      </c>
      <c r="D272" s="179">
        <v>0</v>
      </c>
      <c r="E272" s="179">
        <v>0</v>
      </c>
      <c r="F272" s="362"/>
      <c r="G272" s="179">
        <v>0</v>
      </c>
      <c r="H272" s="180">
        <v>0</v>
      </c>
      <c r="I272" s="181">
        <f t="shared" si="114"/>
        <v>0</v>
      </c>
      <c r="J272" s="168"/>
      <c r="K272" s="182" t="s">
        <v>15</v>
      </c>
      <c r="L272" s="183">
        <v>0</v>
      </c>
      <c r="M272" s="183">
        <v>0</v>
      </c>
      <c r="N272" s="183">
        <v>0</v>
      </c>
      <c r="O272" s="183">
        <v>0</v>
      </c>
      <c r="P272" s="183">
        <v>0</v>
      </c>
      <c r="Q272" s="183">
        <v>0</v>
      </c>
      <c r="R272" s="184">
        <v>0</v>
      </c>
      <c r="S272" s="185">
        <f t="shared" si="115"/>
        <v>0</v>
      </c>
      <c r="U272" s="230" t="s">
        <v>57</v>
      </c>
      <c r="V272" s="231">
        <v>0</v>
      </c>
      <c r="W272" s="231">
        <v>0</v>
      </c>
      <c r="X272" s="231">
        <v>0</v>
      </c>
      <c r="Y272" s="231">
        <v>0</v>
      </c>
      <c r="Z272" s="231">
        <v>0</v>
      </c>
      <c r="AA272" s="231">
        <v>0</v>
      </c>
      <c r="AB272" s="231">
        <v>0</v>
      </c>
      <c r="AC272" s="232">
        <v>0</v>
      </c>
      <c r="AD272" s="231">
        <v>0</v>
      </c>
      <c r="AE272" s="231">
        <v>0</v>
      </c>
      <c r="AF272" s="231">
        <v>0</v>
      </c>
      <c r="AG272" s="231">
        <v>0</v>
      </c>
      <c r="AH272" s="231">
        <v>0</v>
      </c>
      <c r="AI272" s="233">
        <f t="shared" si="116"/>
        <v>0</v>
      </c>
      <c r="AJ272" s="160" t="str">
        <f t="shared" si="117"/>
        <v/>
      </c>
      <c r="BA272" s="160"/>
      <c r="BR272" s="160"/>
      <c r="CG272" s="160"/>
    </row>
    <row r="273" spans="1:85" ht="15">
      <c r="A273" s="186" t="s">
        <v>58</v>
      </c>
      <c r="B273" s="175">
        <v>0</v>
      </c>
      <c r="C273" s="175">
        <v>0</v>
      </c>
      <c r="D273" s="175">
        <v>0</v>
      </c>
      <c r="E273" s="175">
        <v>0</v>
      </c>
      <c r="F273" s="362"/>
      <c r="G273" s="175">
        <v>0</v>
      </c>
      <c r="H273" s="187">
        <v>0</v>
      </c>
      <c r="I273" s="173">
        <f t="shared" si="114"/>
        <v>0</v>
      </c>
      <c r="J273" s="168"/>
      <c r="K273" s="188" t="s">
        <v>58</v>
      </c>
      <c r="L273" s="175">
        <v>0</v>
      </c>
      <c r="M273" s="175">
        <v>0</v>
      </c>
      <c r="N273" s="175">
        <v>0</v>
      </c>
      <c r="O273" s="175">
        <v>0</v>
      </c>
      <c r="P273" s="175">
        <v>0</v>
      </c>
      <c r="Q273" s="175">
        <v>0</v>
      </c>
      <c r="R273" s="176">
        <v>0</v>
      </c>
      <c r="S273" s="177">
        <f t="shared" si="115"/>
        <v>0</v>
      </c>
      <c r="U273" s="234" t="s">
        <v>58</v>
      </c>
      <c r="V273" s="226">
        <v>0</v>
      </c>
      <c r="W273" s="226">
        <v>0</v>
      </c>
      <c r="X273" s="226">
        <v>0</v>
      </c>
      <c r="Y273" s="226">
        <v>0</v>
      </c>
      <c r="Z273" s="226">
        <v>0</v>
      </c>
      <c r="AA273" s="226">
        <v>0</v>
      </c>
      <c r="AB273" s="226">
        <v>0</v>
      </c>
      <c r="AC273" s="227">
        <v>0</v>
      </c>
      <c r="AD273" s="226">
        <v>0</v>
      </c>
      <c r="AE273" s="226">
        <v>0</v>
      </c>
      <c r="AF273" s="226">
        <v>0</v>
      </c>
      <c r="AG273" s="226">
        <v>0</v>
      </c>
      <c r="AH273" s="226">
        <v>0</v>
      </c>
      <c r="AI273" s="229">
        <f t="shared" si="116"/>
        <v>0</v>
      </c>
      <c r="AJ273" s="160" t="str">
        <f t="shared" si="117"/>
        <v/>
      </c>
      <c r="BA273" s="160"/>
      <c r="BR273" s="160"/>
      <c r="CG273" s="160"/>
    </row>
    <row r="274" spans="1:85" ht="15">
      <c r="A274" s="178" t="s">
        <v>12</v>
      </c>
      <c r="B274" s="179">
        <v>0</v>
      </c>
      <c r="C274" s="179">
        <v>0</v>
      </c>
      <c r="D274" s="179">
        <v>0</v>
      </c>
      <c r="E274" s="179">
        <v>0</v>
      </c>
      <c r="F274" s="362"/>
      <c r="G274" s="179">
        <v>0</v>
      </c>
      <c r="H274" s="180">
        <v>0</v>
      </c>
      <c r="I274" s="181">
        <f t="shared" si="114"/>
        <v>0</v>
      </c>
      <c r="J274" s="168"/>
      <c r="K274" s="182" t="s">
        <v>12</v>
      </c>
      <c r="L274" s="183">
        <v>0</v>
      </c>
      <c r="M274" s="183">
        <v>0</v>
      </c>
      <c r="N274" s="183">
        <v>0</v>
      </c>
      <c r="O274" s="183">
        <v>0</v>
      </c>
      <c r="P274" s="183">
        <v>0</v>
      </c>
      <c r="Q274" s="183">
        <v>0</v>
      </c>
      <c r="R274" s="184">
        <v>0</v>
      </c>
      <c r="S274" s="185">
        <f t="shared" si="115"/>
        <v>0</v>
      </c>
      <c r="U274" s="230" t="s">
        <v>12</v>
      </c>
      <c r="V274" s="231">
        <v>0</v>
      </c>
      <c r="W274" s="231">
        <v>0</v>
      </c>
      <c r="X274" s="231">
        <v>0</v>
      </c>
      <c r="Y274" s="231">
        <v>0</v>
      </c>
      <c r="Z274" s="231">
        <v>0</v>
      </c>
      <c r="AA274" s="231">
        <v>0</v>
      </c>
      <c r="AB274" s="231">
        <v>0</v>
      </c>
      <c r="AC274" s="232">
        <v>0</v>
      </c>
      <c r="AD274" s="231">
        <v>0</v>
      </c>
      <c r="AE274" s="231">
        <v>0</v>
      </c>
      <c r="AF274" s="231">
        <v>0</v>
      </c>
      <c r="AG274" s="231">
        <v>0</v>
      </c>
      <c r="AH274" s="231">
        <v>0</v>
      </c>
      <c r="AI274" s="233">
        <f t="shared" si="116"/>
        <v>0</v>
      </c>
      <c r="AJ274" s="160" t="str">
        <f t="shared" si="117"/>
        <v/>
      </c>
      <c r="BA274" s="160"/>
      <c r="BR274" s="160"/>
      <c r="CG274" s="160"/>
    </row>
    <row r="275" spans="1:85" ht="15">
      <c r="A275" s="186" t="s">
        <v>59</v>
      </c>
      <c r="B275" s="175">
        <v>0</v>
      </c>
      <c r="C275" s="175">
        <v>0</v>
      </c>
      <c r="D275" s="175">
        <v>0</v>
      </c>
      <c r="E275" s="175">
        <v>0</v>
      </c>
      <c r="F275" s="362"/>
      <c r="G275" s="175">
        <v>0</v>
      </c>
      <c r="H275" s="187">
        <v>0</v>
      </c>
      <c r="I275" s="173">
        <f t="shared" si="114"/>
        <v>0</v>
      </c>
      <c r="J275" s="168"/>
      <c r="K275" s="188" t="s">
        <v>59</v>
      </c>
      <c r="L275" s="175">
        <v>0</v>
      </c>
      <c r="M275" s="175">
        <v>0</v>
      </c>
      <c r="N275" s="175">
        <v>0</v>
      </c>
      <c r="O275" s="175">
        <v>0</v>
      </c>
      <c r="P275" s="175">
        <v>0</v>
      </c>
      <c r="Q275" s="175">
        <v>0</v>
      </c>
      <c r="R275" s="176">
        <v>0</v>
      </c>
      <c r="S275" s="177">
        <f t="shared" si="115"/>
        <v>0</v>
      </c>
      <c r="U275" s="234" t="s">
        <v>59</v>
      </c>
      <c r="V275" s="226">
        <v>0</v>
      </c>
      <c r="W275" s="226">
        <v>0</v>
      </c>
      <c r="X275" s="226">
        <v>0</v>
      </c>
      <c r="Y275" s="226">
        <v>0</v>
      </c>
      <c r="Z275" s="226">
        <v>0</v>
      </c>
      <c r="AA275" s="226">
        <v>0</v>
      </c>
      <c r="AB275" s="226">
        <v>0</v>
      </c>
      <c r="AC275" s="227">
        <v>0</v>
      </c>
      <c r="AD275" s="226">
        <v>0</v>
      </c>
      <c r="AE275" s="226">
        <v>0</v>
      </c>
      <c r="AF275" s="226">
        <v>0</v>
      </c>
      <c r="AG275" s="226">
        <v>0</v>
      </c>
      <c r="AH275" s="226">
        <v>0</v>
      </c>
      <c r="AI275" s="229">
        <f t="shared" si="116"/>
        <v>0</v>
      </c>
      <c r="AJ275" s="160" t="str">
        <f t="shared" si="117"/>
        <v/>
      </c>
      <c r="BA275" s="160"/>
      <c r="BR275" s="160"/>
      <c r="CG275" s="160"/>
    </row>
    <row r="276" spans="1:85" ht="15">
      <c r="A276" s="178" t="s">
        <v>17</v>
      </c>
      <c r="B276" s="179">
        <v>0</v>
      </c>
      <c r="C276" s="179">
        <v>0</v>
      </c>
      <c r="D276" s="179">
        <v>0</v>
      </c>
      <c r="E276" s="179">
        <v>0</v>
      </c>
      <c r="F276" s="362"/>
      <c r="G276" s="179">
        <v>0</v>
      </c>
      <c r="H276" s="180">
        <v>0</v>
      </c>
      <c r="I276" s="181">
        <f t="shared" si="114"/>
        <v>0</v>
      </c>
      <c r="J276" s="168"/>
      <c r="K276" s="182" t="s">
        <v>17</v>
      </c>
      <c r="L276" s="183">
        <v>0</v>
      </c>
      <c r="M276" s="183">
        <v>0</v>
      </c>
      <c r="N276" s="183">
        <v>0</v>
      </c>
      <c r="O276" s="183">
        <v>0</v>
      </c>
      <c r="P276" s="183">
        <v>0</v>
      </c>
      <c r="Q276" s="183">
        <v>0</v>
      </c>
      <c r="R276" s="184">
        <v>0</v>
      </c>
      <c r="S276" s="185">
        <f t="shared" si="115"/>
        <v>0</v>
      </c>
      <c r="U276" s="230" t="s">
        <v>17</v>
      </c>
      <c r="V276" s="231">
        <v>0</v>
      </c>
      <c r="W276" s="231">
        <v>0</v>
      </c>
      <c r="X276" s="231">
        <v>0</v>
      </c>
      <c r="Y276" s="231">
        <v>0</v>
      </c>
      <c r="Z276" s="231">
        <v>0</v>
      </c>
      <c r="AA276" s="231">
        <v>0</v>
      </c>
      <c r="AB276" s="231">
        <v>0</v>
      </c>
      <c r="AC276" s="232">
        <v>0</v>
      </c>
      <c r="AD276" s="231">
        <v>0</v>
      </c>
      <c r="AE276" s="231">
        <v>0</v>
      </c>
      <c r="AF276" s="231">
        <v>0</v>
      </c>
      <c r="AG276" s="231">
        <v>0</v>
      </c>
      <c r="AH276" s="231">
        <v>0</v>
      </c>
      <c r="AI276" s="233">
        <f t="shared" si="116"/>
        <v>0</v>
      </c>
      <c r="AJ276" s="160" t="str">
        <f t="shared" si="117"/>
        <v/>
      </c>
      <c r="BA276" s="160"/>
      <c r="BR276" s="160"/>
      <c r="CG276" s="160"/>
    </row>
    <row r="277" spans="1:85" ht="15">
      <c r="A277" s="186" t="s">
        <v>139</v>
      </c>
      <c r="B277" s="175">
        <v>0</v>
      </c>
      <c r="C277" s="175">
        <v>0</v>
      </c>
      <c r="D277" s="175">
        <v>0</v>
      </c>
      <c r="E277" s="175">
        <v>0</v>
      </c>
      <c r="F277" s="362"/>
      <c r="G277" s="175">
        <v>0</v>
      </c>
      <c r="H277" s="187">
        <v>0</v>
      </c>
      <c r="I277" s="173">
        <f t="shared" si="114"/>
        <v>0</v>
      </c>
      <c r="J277" s="168"/>
      <c r="K277" s="188" t="s">
        <v>139</v>
      </c>
      <c r="L277" s="175">
        <v>0</v>
      </c>
      <c r="M277" s="175">
        <v>0</v>
      </c>
      <c r="N277" s="175">
        <v>0</v>
      </c>
      <c r="O277" s="175">
        <v>0</v>
      </c>
      <c r="P277" s="175">
        <v>0</v>
      </c>
      <c r="Q277" s="175">
        <v>0</v>
      </c>
      <c r="R277" s="176">
        <v>0</v>
      </c>
      <c r="S277" s="177">
        <f t="shared" si="115"/>
        <v>0</v>
      </c>
      <c r="U277" s="234" t="s">
        <v>139</v>
      </c>
      <c r="V277" s="226">
        <v>0</v>
      </c>
      <c r="W277" s="226">
        <v>0</v>
      </c>
      <c r="X277" s="226">
        <v>0</v>
      </c>
      <c r="Y277" s="226">
        <v>0</v>
      </c>
      <c r="Z277" s="226">
        <v>0</v>
      </c>
      <c r="AA277" s="226">
        <v>0</v>
      </c>
      <c r="AB277" s="226">
        <v>0</v>
      </c>
      <c r="AC277" s="227">
        <v>0</v>
      </c>
      <c r="AD277" s="226">
        <v>0</v>
      </c>
      <c r="AE277" s="226">
        <v>0</v>
      </c>
      <c r="AF277" s="226">
        <v>0</v>
      </c>
      <c r="AG277" s="226">
        <v>0</v>
      </c>
      <c r="AH277" s="226">
        <v>0</v>
      </c>
      <c r="AI277" s="229">
        <f t="shared" si="116"/>
        <v>0</v>
      </c>
      <c r="AJ277" s="160" t="str">
        <f t="shared" si="117"/>
        <v/>
      </c>
      <c r="BA277" s="160"/>
      <c r="BR277" s="160"/>
      <c r="CG277" s="160"/>
    </row>
    <row r="278" spans="1:85" ht="15">
      <c r="A278" s="178" t="s">
        <v>25</v>
      </c>
      <c r="B278" s="179">
        <v>0</v>
      </c>
      <c r="C278" s="179">
        <v>0</v>
      </c>
      <c r="D278" s="179">
        <v>0</v>
      </c>
      <c r="E278" s="179">
        <v>0</v>
      </c>
      <c r="F278" s="362"/>
      <c r="G278" s="179">
        <v>0</v>
      </c>
      <c r="H278" s="180">
        <v>0</v>
      </c>
      <c r="I278" s="181">
        <f t="shared" si="114"/>
        <v>0</v>
      </c>
      <c r="J278" s="168"/>
      <c r="K278" s="182" t="s">
        <v>25</v>
      </c>
      <c r="L278" s="183">
        <v>0</v>
      </c>
      <c r="M278" s="183">
        <v>0</v>
      </c>
      <c r="N278" s="183">
        <v>0</v>
      </c>
      <c r="O278" s="183">
        <v>0</v>
      </c>
      <c r="P278" s="183">
        <v>0</v>
      </c>
      <c r="Q278" s="183">
        <v>0</v>
      </c>
      <c r="R278" s="184">
        <v>0</v>
      </c>
      <c r="S278" s="185">
        <f t="shared" si="115"/>
        <v>0</v>
      </c>
      <c r="U278" s="230" t="s">
        <v>25</v>
      </c>
      <c r="V278" s="231">
        <v>0</v>
      </c>
      <c r="W278" s="231">
        <v>0</v>
      </c>
      <c r="X278" s="231">
        <v>0</v>
      </c>
      <c r="Y278" s="231">
        <v>0</v>
      </c>
      <c r="Z278" s="231">
        <v>0</v>
      </c>
      <c r="AA278" s="231">
        <v>0</v>
      </c>
      <c r="AB278" s="231">
        <v>0</v>
      </c>
      <c r="AC278" s="232">
        <v>0</v>
      </c>
      <c r="AD278" s="231">
        <v>0</v>
      </c>
      <c r="AE278" s="231">
        <v>0</v>
      </c>
      <c r="AF278" s="231">
        <v>0</v>
      </c>
      <c r="AG278" s="231">
        <v>0</v>
      </c>
      <c r="AH278" s="231">
        <v>0</v>
      </c>
      <c r="AI278" s="233">
        <f t="shared" si="116"/>
        <v>0</v>
      </c>
      <c r="AJ278" s="160" t="str">
        <f t="shared" si="117"/>
        <v/>
      </c>
      <c r="BA278" s="160"/>
      <c r="BR278" s="160"/>
      <c r="CG278" s="160"/>
    </row>
    <row r="279" spans="1:85" ht="15">
      <c r="A279" s="186" t="s">
        <v>24</v>
      </c>
      <c r="B279" s="175">
        <v>0</v>
      </c>
      <c r="C279" s="175">
        <v>0</v>
      </c>
      <c r="D279" s="175">
        <v>0</v>
      </c>
      <c r="E279" s="175">
        <v>0</v>
      </c>
      <c r="F279" s="362"/>
      <c r="G279" s="175">
        <v>0</v>
      </c>
      <c r="H279" s="187">
        <v>0</v>
      </c>
      <c r="I279" s="173">
        <f t="shared" si="114"/>
        <v>0</v>
      </c>
      <c r="J279" s="168"/>
      <c r="K279" s="188" t="s">
        <v>24</v>
      </c>
      <c r="L279" s="175">
        <v>0</v>
      </c>
      <c r="M279" s="175">
        <v>0</v>
      </c>
      <c r="N279" s="175">
        <v>0</v>
      </c>
      <c r="O279" s="175">
        <v>0</v>
      </c>
      <c r="P279" s="175">
        <v>0</v>
      </c>
      <c r="Q279" s="175">
        <v>0</v>
      </c>
      <c r="R279" s="176">
        <v>0</v>
      </c>
      <c r="S279" s="177">
        <f t="shared" si="115"/>
        <v>0</v>
      </c>
      <c r="U279" s="234" t="s">
        <v>24</v>
      </c>
      <c r="V279" s="226">
        <v>0</v>
      </c>
      <c r="W279" s="226">
        <v>0</v>
      </c>
      <c r="X279" s="226">
        <v>0</v>
      </c>
      <c r="Y279" s="226">
        <v>0</v>
      </c>
      <c r="Z279" s="226">
        <v>0</v>
      </c>
      <c r="AA279" s="226">
        <v>0</v>
      </c>
      <c r="AB279" s="226">
        <v>0</v>
      </c>
      <c r="AC279" s="227">
        <v>0</v>
      </c>
      <c r="AD279" s="226">
        <v>0</v>
      </c>
      <c r="AE279" s="226">
        <v>0</v>
      </c>
      <c r="AF279" s="226">
        <v>0</v>
      </c>
      <c r="AG279" s="226">
        <v>0</v>
      </c>
      <c r="AH279" s="226">
        <v>0</v>
      </c>
      <c r="AI279" s="229">
        <f t="shared" si="116"/>
        <v>0</v>
      </c>
      <c r="AJ279" s="160" t="str">
        <f t="shared" si="117"/>
        <v/>
      </c>
      <c r="BA279" s="160"/>
      <c r="BR279" s="160"/>
      <c r="CG279" s="160"/>
    </row>
    <row r="280" spans="1:85" ht="15">
      <c r="A280" s="178" t="s">
        <v>60</v>
      </c>
      <c r="B280" s="179">
        <v>0</v>
      </c>
      <c r="C280" s="179">
        <v>0</v>
      </c>
      <c r="D280" s="179">
        <v>0</v>
      </c>
      <c r="E280" s="179">
        <v>0</v>
      </c>
      <c r="F280" s="362"/>
      <c r="G280" s="179">
        <v>0</v>
      </c>
      <c r="H280" s="180">
        <v>0</v>
      </c>
      <c r="I280" s="181">
        <f t="shared" si="114"/>
        <v>0</v>
      </c>
      <c r="J280" s="168"/>
      <c r="K280" s="182" t="s">
        <v>60</v>
      </c>
      <c r="L280" s="183">
        <v>0</v>
      </c>
      <c r="M280" s="183">
        <v>0</v>
      </c>
      <c r="N280" s="183">
        <v>0</v>
      </c>
      <c r="O280" s="183">
        <v>0</v>
      </c>
      <c r="P280" s="183">
        <v>0</v>
      </c>
      <c r="Q280" s="183">
        <v>0</v>
      </c>
      <c r="R280" s="184">
        <v>0</v>
      </c>
      <c r="S280" s="185">
        <f t="shared" si="115"/>
        <v>0</v>
      </c>
      <c r="U280" s="230" t="s">
        <v>60</v>
      </c>
      <c r="V280" s="231">
        <v>0</v>
      </c>
      <c r="W280" s="231">
        <v>0</v>
      </c>
      <c r="X280" s="231">
        <v>0</v>
      </c>
      <c r="Y280" s="231">
        <v>0</v>
      </c>
      <c r="Z280" s="231">
        <v>0</v>
      </c>
      <c r="AA280" s="231">
        <v>0</v>
      </c>
      <c r="AB280" s="231">
        <v>0</v>
      </c>
      <c r="AC280" s="232">
        <v>0</v>
      </c>
      <c r="AD280" s="231">
        <v>0</v>
      </c>
      <c r="AE280" s="231">
        <v>0</v>
      </c>
      <c r="AF280" s="231">
        <v>0</v>
      </c>
      <c r="AG280" s="231">
        <v>0</v>
      </c>
      <c r="AH280" s="231">
        <v>0</v>
      </c>
      <c r="AI280" s="233">
        <f t="shared" si="116"/>
        <v>0</v>
      </c>
      <c r="AJ280" s="160" t="str">
        <f t="shared" si="117"/>
        <v/>
      </c>
      <c r="BA280" s="160"/>
      <c r="BR280" s="160"/>
      <c r="CG280" s="160"/>
    </row>
    <row r="281" spans="1:85" ht="15">
      <c r="A281" s="186" t="s">
        <v>22</v>
      </c>
      <c r="B281" s="175">
        <v>0</v>
      </c>
      <c r="C281" s="175">
        <v>0</v>
      </c>
      <c r="D281" s="175">
        <v>0</v>
      </c>
      <c r="E281" s="175">
        <v>0</v>
      </c>
      <c r="F281" s="362"/>
      <c r="G281" s="175">
        <v>0</v>
      </c>
      <c r="H281" s="187">
        <v>0</v>
      </c>
      <c r="I281" s="173">
        <f t="shared" si="114"/>
        <v>0</v>
      </c>
      <c r="J281" s="168"/>
      <c r="K281" s="188" t="s">
        <v>22</v>
      </c>
      <c r="L281" s="175">
        <v>0</v>
      </c>
      <c r="M281" s="175">
        <v>0</v>
      </c>
      <c r="N281" s="175">
        <v>0</v>
      </c>
      <c r="O281" s="175">
        <v>0</v>
      </c>
      <c r="P281" s="175">
        <v>0</v>
      </c>
      <c r="Q281" s="175">
        <v>0</v>
      </c>
      <c r="R281" s="176">
        <v>0</v>
      </c>
      <c r="S281" s="177">
        <f t="shared" si="115"/>
        <v>0</v>
      </c>
      <c r="U281" s="234" t="s">
        <v>22</v>
      </c>
      <c r="V281" s="226">
        <v>0</v>
      </c>
      <c r="W281" s="226">
        <v>0</v>
      </c>
      <c r="X281" s="226">
        <v>0</v>
      </c>
      <c r="Y281" s="226">
        <v>0</v>
      </c>
      <c r="Z281" s="226">
        <v>0</v>
      </c>
      <c r="AA281" s="226">
        <v>0</v>
      </c>
      <c r="AB281" s="226">
        <v>0</v>
      </c>
      <c r="AC281" s="227">
        <v>0</v>
      </c>
      <c r="AD281" s="226">
        <v>0</v>
      </c>
      <c r="AE281" s="226">
        <v>0</v>
      </c>
      <c r="AF281" s="226">
        <v>0</v>
      </c>
      <c r="AG281" s="226">
        <v>0</v>
      </c>
      <c r="AH281" s="226">
        <v>0</v>
      </c>
      <c r="AI281" s="229">
        <f t="shared" si="116"/>
        <v>0</v>
      </c>
      <c r="AJ281" s="160" t="str">
        <f t="shared" si="117"/>
        <v/>
      </c>
      <c r="BA281" s="160"/>
      <c r="BR281" s="160"/>
      <c r="CG281" s="160"/>
    </row>
    <row r="282" spans="1:85" ht="15">
      <c r="A282" s="178" t="s">
        <v>21</v>
      </c>
      <c r="B282" s="179">
        <v>0</v>
      </c>
      <c r="C282" s="179">
        <v>0</v>
      </c>
      <c r="D282" s="179">
        <v>0</v>
      </c>
      <c r="E282" s="179">
        <v>0</v>
      </c>
      <c r="F282" s="362"/>
      <c r="G282" s="179">
        <v>0</v>
      </c>
      <c r="H282" s="180">
        <v>0</v>
      </c>
      <c r="I282" s="181">
        <f t="shared" si="114"/>
        <v>0</v>
      </c>
      <c r="J282" s="168"/>
      <c r="K282" s="182" t="s">
        <v>21</v>
      </c>
      <c r="L282" s="183">
        <v>0</v>
      </c>
      <c r="M282" s="183">
        <v>0</v>
      </c>
      <c r="N282" s="183">
        <v>0</v>
      </c>
      <c r="O282" s="183">
        <v>0</v>
      </c>
      <c r="P282" s="183">
        <v>0</v>
      </c>
      <c r="Q282" s="183">
        <v>0</v>
      </c>
      <c r="R282" s="184">
        <v>0</v>
      </c>
      <c r="S282" s="185">
        <f t="shared" si="115"/>
        <v>0</v>
      </c>
      <c r="U282" s="230" t="s">
        <v>61</v>
      </c>
      <c r="V282" s="231">
        <v>0</v>
      </c>
      <c r="W282" s="231">
        <v>0</v>
      </c>
      <c r="X282" s="231">
        <v>0</v>
      </c>
      <c r="Y282" s="231">
        <v>0</v>
      </c>
      <c r="Z282" s="231">
        <v>0</v>
      </c>
      <c r="AA282" s="231">
        <v>0</v>
      </c>
      <c r="AB282" s="231">
        <v>0</v>
      </c>
      <c r="AC282" s="232">
        <v>0</v>
      </c>
      <c r="AD282" s="231">
        <v>0</v>
      </c>
      <c r="AE282" s="231">
        <v>0</v>
      </c>
      <c r="AF282" s="231">
        <v>0</v>
      </c>
      <c r="AG282" s="231">
        <v>0</v>
      </c>
      <c r="AH282" s="231">
        <v>0</v>
      </c>
      <c r="AI282" s="233">
        <f t="shared" si="116"/>
        <v>0</v>
      </c>
      <c r="AJ282" s="160" t="str">
        <f t="shared" si="117"/>
        <v/>
      </c>
      <c r="BA282" s="160"/>
      <c r="BR282" s="160"/>
      <c r="CG282" s="160"/>
    </row>
    <row r="283" spans="1:85" ht="15">
      <c r="A283" s="189" t="s">
        <v>64</v>
      </c>
      <c r="B283" s="175">
        <v>0</v>
      </c>
      <c r="C283" s="175">
        <v>0</v>
      </c>
      <c r="D283" s="175">
        <v>0</v>
      </c>
      <c r="E283" s="175">
        <v>0</v>
      </c>
      <c r="F283" s="362"/>
      <c r="G283" s="175">
        <v>0</v>
      </c>
      <c r="H283" s="187">
        <v>0</v>
      </c>
      <c r="I283" s="173">
        <f t="shared" si="114"/>
        <v>0</v>
      </c>
      <c r="J283" s="168"/>
      <c r="K283" s="190" t="s">
        <v>64</v>
      </c>
      <c r="L283" s="175">
        <v>0</v>
      </c>
      <c r="M283" s="175">
        <v>0</v>
      </c>
      <c r="N283" s="175">
        <v>0</v>
      </c>
      <c r="O283" s="175">
        <v>0</v>
      </c>
      <c r="P283" s="175">
        <v>0</v>
      </c>
      <c r="Q283" s="175">
        <v>0</v>
      </c>
      <c r="R283" s="176">
        <v>0</v>
      </c>
      <c r="S283" s="177">
        <f t="shared" si="115"/>
        <v>0</v>
      </c>
      <c r="U283" s="235" t="s">
        <v>62</v>
      </c>
      <c r="V283" s="226">
        <v>0</v>
      </c>
      <c r="W283" s="226">
        <v>0</v>
      </c>
      <c r="X283" s="226">
        <v>0</v>
      </c>
      <c r="Y283" s="226">
        <v>0</v>
      </c>
      <c r="Z283" s="226">
        <v>0</v>
      </c>
      <c r="AA283" s="226">
        <v>0</v>
      </c>
      <c r="AB283" s="226">
        <v>0</v>
      </c>
      <c r="AC283" s="227">
        <v>0</v>
      </c>
      <c r="AD283" s="228">
        <v>0</v>
      </c>
      <c r="AE283" s="228">
        <v>0</v>
      </c>
      <c r="AF283" s="228">
        <v>0</v>
      </c>
      <c r="AG283" s="228">
        <v>0</v>
      </c>
      <c r="AH283" s="228">
        <v>0</v>
      </c>
      <c r="AI283" s="229">
        <f t="shared" si="116"/>
        <v>0</v>
      </c>
      <c r="AJ283" s="160" t="str">
        <f t="shared" si="117"/>
        <v/>
      </c>
      <c r="BA283" s="160"/>
      <c r="BR283" s="160"/>
      <c r="CG283" s="160"/>
    </row>
    <row r="284" spans="1:85">
      <c r="A284" s="191" t="s">
        <v>23</v>
      </c>
      <c r="B284" s="192">
        <v>0</v>
      </c>
      <c r="C284" s="192">
        <v>0</v>
      </c>
      <c r="D284" s="192">
        <v>0</v>
      </c>
      <c r="E284" s="192">
        <v>0</v>
      </c>
      <c r="F284" s="362"/>
      <c r="G284" s="192">
        <v>0</v>
      </c>
      <c r="H284" s="193">
        <v>0</v>
      </c>
      <c r="I284" s="194">
        <f t="shared" si="114"/>
        <v>0</v>
      </c>
      <c r="J284" s="168"/>
      <c r="K284" s="195" t="s">
        <v>23</v>
      </c>
      <c r="L284" s="196">
        <v>0</v>
      </c>
      <c r="M284" s="196">
        <v>0</v>
      </c>
      <c r="N284" s="196">
        <v>0</v>
      </c>
      <c r="O284" s="196">
        <v>0</v>
      </c>
      <c r="P284" s="196">
        <v>0</v>
      </c>
      <c r="Q284" s="196">
        <v>0</v>
      </c>
      <c r="R284" s="197">
        <v>0</v>
      </c>
      <c r="S284" s="198">
        <f t="shared" si="115"/>
        <v>0</v>
      </c>
      <c r="U284" s="236" t="s">
        <v>66</v>
      </c>
      <c r="V284" s="237">
        <v>0</v>
      </c>
      <c r="W284" s="237">
        <v>0</v>
      </c>
      <c r="X284" s="237">
        <v>0</v>
      </c>
      <c r="Y284" s="237">
        <v>0</v>
      </c>
      <c r="Z284" s="237">
        <v>0</v>
      </c>
      <c r="AA284" s="237">
        <v>0</v>
      </c>
      <c r="AB284" s="237">
        <v>0</v>
      </c>
      <c r="AC284" s="237">
        <v>0</v>
      </c>
      <c r="AD284" s="237">
        <v>0</v>
      </c>
      <c r="AE284" s="237">
        <v>0</v>
      </c>
      <c r="AF284" s="237">
        <v>0</v>
      </c>
      <c r="AG284" s="237">
        <v>0</v>
      </c>
      <c r="AH284" s="125">
        <v>0</v>
      </c>
      <c r="AI284" s="238">
        <f t="shared" si="116"/>
        <v>0</v>
      </c>
      <c r="AJ284" s="160" t="str">
        <f t="shared" si="117"/>
        <v/>
      </c>
      <c r="BA284" s="160"/>
      <c r="BR284" s="160"/>
      <c r="CG284" s="160"/>
    </row>
    <row r="285" spans="1:85">
      <c r="A285" s="199" t="s">
        <v>19</v>
      </c>
      <c r="B285" s="200">
        <v>0</v>
      </c>
      <c r="C285" s="200">
        <v>0</v>
      </c>
      <c r="D285" s="200">
        <v>0</v>
      </c>
      <c r="E285" s="200">
        <v>0</v>
      </c>
      <c r="F285" s="362"/>
      <c r="G285" s="200">
        <v>0</v>
      </c>
      <c r="H285" s="201">
        <v>0</v>
      </c>
      <c r="I285" s="202">
        <f t="shared" si="114"/>
        <v>0</v>
      </c>
      <c r="J285" s="168"/>
      <c r="K285" s="203" t="s">
        <v>19</v>
      </c>
      <c r="L285" s="200">
        <v>0</v>
      </c>
      <c r="M285" s="200">
        <v>0</v>
      </c>
      <c r="N285" s="200">
        <v>0</v>
      </c>
      <c r="O285" s="200">
        <v>0</v>
      </c>
      <c r="P285" s="200">
        <v>0</v>
      </c>
      <c r="Q285" s="200">
        <v>0</v>
      </c>
      <c r="R285" s="204">
        <v>0</v>
      </c>
      <c r="S285" s="205">
        <f t="shared" si="115"/>
        <v>0</v>
      </c>
      <c r="U285" s="239" t="s">
        <v>19</v>
      </c>
      <c r="V285" s="240">
        <v>0</v>
      </c>
      <c r="W285" s="240">
        <v>0</v>
      </c>
      <c r="X285" s="240">
        <v>0</v>
      </c>
      <c r="Y285" s="240">
        <v>0</v>
      </c>
      <c r="Z285" s="240">
        <v>0</v>
      </c>
      <c r="AA285" s="240">
        <v>0</v>
      </c>
      <c r="AB285" s="240">
        <v>0</v>
      </c>
      <c r="AC285" s="240">
        <v>0</v>
      </c>
      <c r="AD285" s="241">
        <v>0</v>
      </c>
      <c r="AE285" s="241">
        <v>0</v>
      </c>
      <c r="AF285" s="241">
        <v>0</v>
      </c>
      <c r="AG285" s="241">
        <v>0</v>
      </c>
      <c r="AH285" s="241">
        <v>0</v>
      </c>
      <c r="AI285" s="242">
        <f t="shared" si="116"/>
        <v>0</v>
      </c>
      <c r="AJ285" s="160" t="str">
        <f t="shared" si="117"/>
        <v/>
      </c>
      <c r="BA285" s="160"/>
      <c r="BR285" s="160"/>
      <c r="CG285" s="160"/>
    </row>
    <row r="286" spans="1:85">
      <c r="A286" s="191" t="s">
        <v>20</v>
      </c>
      <c r="B286" s="192">
        <v>0</v>
      </c>
      <c r="C286" s="192">
        <v>0</v>
      </c>
      <c r="D286" s="192">
        <v>0</v>
      </c>
      <c r="E286" s="192">
        <v>0</v>
      </c>
      <c r="F286" s="362"/>
      <c r="G286" s="192">
        <v>0</v>
      </c>
      <c r="H286" s="193">
        <v>0</v>
      </c>
      <c r="I286" s="194">
        <f t="shared" si="114"/>
        <v>0</v>
      </c>
      <c r="J286" s="168"/>
      <c r="K286" s="195" t="s">
        <v>20</v>
      </c>
      <c r="L286" s="196">
        <v>0</v>
      </c>
      <c r="M286" s="196">
        <v>0</v>
      </c>
      <c r="N286" s="196">
        <v>0</v>
      </c>
      <c r="O286" s="196">
        <v>0</v>
      </c>
      <c r="P286" s="196">
        <v>0</v>
      </c>
      <c r="Q286" s="196">
        <v>0</v>
      </c>
      <c r="R286" s="197">
        <v>0</v>
      </c>
      <c r="S286" s="198">
        <f t="shared" si="115"/>
        <v>0</v>
      </c>
      <c r="U286" s="236" t="s">
        <v>20</v>
      </c>
      <c r="V286" s="237">
        <v>0</v>
      </c>
      <c r="W286" s="237">
        <v>0</v>
      </c>
      <c r="X286" s="237">
        <v>0</v>
      </c>
      <c r="Y286" s="237">
        <v>0</v>
      </c>
      <c r="Z286" s="237">
        <v>0</v>
      </c>
      <c r="AA286" s="237">
        <v>0</v>
      </c>
      <c r="AB286" s="237">
        <v>0</v>
      </c>
      <c r="AC286" s="237">
        <v>0</v>
      </c>
      <c r="AD286" s="237">
        <v>0</v>
      </c>
      <c r="AE286" s="237">
        <v>0</v>
      </c>
      <c r="AF286" s="237">
        <v>0</v>
      </c>
      <c r="AG286" s="237">
        <v>0</v>
      </c>
      <c r="AH286" s="125">
        <v>0</v>
      </c>
      <c r="AI286" s="238">
        <f t="shared" si="116"/>
        <v>0</v>
      </c>
      <c r="AJ286" s="160" t="str">
        <f t="shared" si="117"/>
        <v/>
      </c>
      <c r="BA286" s="160"/>
      <c r="BR286" s="160"/>
      <c r="CG286" s="160"/>
    </row>
    <row r="287" spans="1:85" ht="15" thickBot="1">
      <c r="A287" s="206" t="s">
        <v>11</v>
      </c>
      <c r="B287" s="207">
        <v>0</v>
      </c>
      <c r="C287" s="207">
        <v>0</v>
      </c>
      <c r="D287" s="207">
        <v>0</v>
      </c>
      <c r="E287" s="207">
        <v>0</v>
      </c>
      <c r="F287" s="363"/>
      <c r="G287" s="207">
        <v>0</v>
      </c>
      <c r="H287" s="208">
        <v>0</v>
      </c>
      <c r="I287" s="209">
        <f t="shared" si="114"/>
        <v>0</v>
      </c>
      <c r="J287" s="168"/>
      <c r="K287" s="210" t="s">
        <v>11</v>
      </c>
      <c r="L287" s="207">
        <v>0</v>
      </c>
      <c r="M287" s="207">
        <v>0</v>
      </c>
      <c r="N287" s="207">
        <v>0</v>
      </c>
      <c r="O287" s="207">
        <v>0</v>
      </c>
      <c r="P287" s="207">
        <v>0</v>
      </c>
      <c r="Q287" s="207">
        <v>0</v>
      </c>
      <c r="R287" s="211">
        <v>0</v>
      </c>
      <c r="S287" s="212">
        <f t="shared" si="115"/>
        <v>0</v>
      </c>
      <c r="U287" s="239" t="s">
        <v>11</v>
      </c>
      <c r="V287" s="240">
        <v>0</v>
      </c>
      <c r="W287" s="240">
        <v>0</v>
      </c>
      <c r="X287" s="240">
        <v>0</v>
      </c>
      <c r="Y287" s="240">
        <v>0</v>
      </c>
      <c r="Z287" s="240">
        <v>0</v>
      </c>
      <c r="AA287" s="240">
        <v>0</v>
      </c>
      <c r="AB287" s="240">
        <v>0</v>
      </c>
      <c r="AC287" s="240">
        <v>0</v>
      </c>
      <c r="AD287" s="241">
        <v>0</v>
      </c>
      <c r="AE287" s="241">
        <v>0</v>
      </c>
      <c r="AF287" s="241">
        <v>0</v>
      </c>
      <c r="AG287" s="241">
        <v>0</v>
      </c>
      <c r="AH287" s="241">
        <v>0</v>
      </c>
      <c r="AI287" s="242">
        <f t="shared" si="116"/>
        <v>0</v>
      </c>
      <c r="AJ287" s="160" t="str">
        <f t="shared" si="117"/>
        <v/>
      </c>
      <c r="BA287" s="160"/>
      <c r="BR287" s="160"/>
      <c r="CG287" s="160"/>
    </row>
    <row r="288" spans="1:85" ht="15">
      <c r="A288" s="213" t="s">
        <v>26</v>
      </c>
      <c r="B288" s="214">
        <f>SUM(B267:B283)</f>
        <v>0</v>
      </c>
      <c r="C288" s="214">
        <f t="shared" ref="C288:I288" si="118">SUM(C267:C283)</f>
        <v>0</v>
      </c>
      <c r="D288" s="214">
        <f t="shared" si="118"/>
        <v>0</v>
      </c>
      <c r="E288" s="214">
        <f t="shared" si="118"/>
        <v>0</v>
      </c>
      <c r="F288" s="214">
        <f t="shared" si="118"/>
        <v>0</v>
      </c>
      <c r="G288" s="214">
        <f t="shared" si="118"/>
        <v>0</v>
      </c>
      <c r="H288" s="216">
        <f t="shared" si="118"/>
        <v>0</v>
      </c>
      <c r="I288" s="173">
        <f t="shared" si="118"/>
        <v>0</v>
      </c>
      <c r="J288" s="168"/>
      <c r="K288" s="215" t="s">
        <v>26</v>
      </c>
      <c r="L288" s="214">
        <f>SUM(L267:L283)</f>
        <v>0</v>
      </c>
      <c r="M288" s="214">
        <f t="shared" ref="M288:S288" si="119">SUM(M267:M283)</f>
        <v>0</v>
      </c>
      <c r="N288" s="214">
        <f t="shared" si="119"/>
        <v>0</v>
      </c>
      <c r="O288" s="214">
        <f t="shared" si="119"/>
        <v>0</v>
      </c>
      <c r="P288" s="214">
        <f t="shared" si="119"/>
        <v>0</v>
      </c>
      <c r="Q288" s="214">
        <f t="shared" si="119"/>
        <v>0</v>
      </c>
      <c r="R288" s="216">
        <f t="shared" si="119"/>
        <v>0</v>
      </c>
      <c r="S288" s="217">
        <f t="shared" si="119"/>
        <v>0</v>
      </c>
      <c r="T288" s="160" t="str">
        <f>IF(ABS(S288-AI288)&gt;0.01,S288-AI288,"")</f>
        <v/>
      </c>
      <c r="U288" s="243" t="s">
        <v>63</v>
      </c>
      <c r="V288" s="244">
        <f>SUM(V267:V283)</f>
        <v>0</v>
      </c>
      <c r="W288" s="244">
        <f t="shared" ref="W288:AH288" si="120">SUM(W267:W283)</f>
        <v>0</v>
      </c>
      <c r="X288" s="244">
        <f t="shared" si="120"/>
        <v>0</v>
      </c>
      <c r="Y288" s="244">
        <f t="shared" si="120"/>
        <v>0</v>
      </c>
      <c r="Z288" s="244">
        <f t="shared" si="120"/>
        <v>0</v>
      </c>
      <c r="AA288" s="244">
        <f t="shared" si="120"/>
        <v>0</v>
      </c>
      <c r="AB288" s="244">
        <f t="shared" si="120"/>
        <v>0</v>
      </c>
      <c r="AC288" s="244">
        <f t="shared" si="120"/>
        <v>0</v>
      </c>
      <c r="AD288" s="245">
        <f t="shared" si="120"/>
        <v>0</v>
      </c>
      <c r="AE288" s="245">
        <f t="shared" si="120"/>
        <v>0</v>
      </c>
      <c r="AF288" s="245">
        <f t="shared" si="120"/>
        <v>0</v>
      </c>
      <c r="AG288" s="245">
        <f t="shared" si="120"/>
        <v>0</v>
      </c>
      <c r="AH288" s="245">
        <f t="shared" si="120"/>
        <v>0</v>
      </c>
      <c r="AI288" s="246">
        <f>SUM(V288:AC288)</f>
        <v>0</v>
      </c>
      <c r="AJ288" s="160" t="str">
        <f t="shared" si="117"/>
        <v/>
      </c>
      <c r="BA288" s="160"/>
      <c r="BR288" s="160"/>
      <c r="CG288" s="160"/>
    </row>
    <row r="289" spans="1:85" s="23" customFormat="1" ht="15" thickBot="1">
      <c r="A289" s="30" t="s">
        <v>88</v>
      </c>
      <c r="B289" s="47" t="str">
        <f>IF($I288=0,"-",B288/$I288)</f>
        <v>-</v>
      </c>
      <c r="C289" s="47" t="str">
        <f t="shared" ref="C289:H289" si="121">IF($I288=0,"-",C288/$I288)</f>
        <v>-</v>
      </c>
      <c r="D289" s="47" t="str">
        <f t="shared" si="121"/>
        <v>-</v>
      </c>
      <c r="E289" s="47" t="str">
        <f t="shared" si="121"/>
        <v>-</v>
      </c>
      <c r="F289" s="47" t="str">
        <f t="shared" si="121"/>
        <v>-</v>
      </c>
      <c r="G289" s="47" t="str">
        <f t="shared" si="121"/>
        <v>-</v>
      </c>
      <c r="H289" s="70" t="str">
        <f t="shared" si="121"/>
        <v>-</v>
      </c>
      <c r="I289" s="48">
        <f>SUM(B289:H289)</f>
        <v>0</v>
      </c>
      <c r="J289" s="160"/>
      <c r="K289" s="81" t="s">
        <v>88</v>
      </c>
      <c r="L289" s="98" t="str">
        <f t="shared" ref="L289:R289" si="122">IF($S288=0,"-",L288/$S288)</f>
        <v>-</v>
      </c>
      <c r="M289" s="98" t="str">
        <f t="shared" si="122"/>
        <v>-</v>
      </c>
      <c r="N289" s="98" t="str">
        <f t="shared" si="122"/>
        <v>-</v>
      </c>
      <c r="O289" s="98" t="str">
        <f t="shared" si="122"/>
        <v>-</v>
      </c>
      <c r="P289" s="98" t="str">
        <f t="shared" si="122"/>
        <v>-</v>
      </c>
      <c r="Q289" s="98" t="str">
        <f t="shared" si="122"/>
        <v>-</v>
      </c>
      <c r="R289" s="99" t="str">
        <f t="shared" si="122"/>
        <v>-</v>
      </c>
      <c r="S289" s="100">
        <f>SUM(L289:R289)</f>
        <v>0</v>
      </c>
      <c r="U289" s="110" t="s">
        <v>88</v>
      </c>
      <c r="V289" s="133" t="e">
        <f>+V288/$AI288</f>
        <v>#DIV/0!</v>
      </c>
      <c r="W289" s="133" t="e">
        <f t="shared" ref="W289:AH289" si="123">+W288/$AI288</f>
        <v>#DIV/0!</v>
      </c>
      <c r="X289" s="133" t="e">
        <f t="shared" si="123"/>
        <v>#DIV/0!</v>
      </c>
      <c r="Y289" s="133" t="e">
        <f t="shared" si="123"/>
        <v>#DIV/0!</v>
      </c>
      <c r="Z289" s="133" t="e">
        <f t="shared" si="123"/>
        <v>#DIV/0!</v>
      </c>
      <c r="AA289" s="133" t="e">
        <f t="shared" si="123"/>
        <v>#DIV/0!</v>
      </c>
      <c r="AB289" s="133" t="e">
        <f t="shared" si="123"/>
        <v>#DIV/0!</v>
      </c>
      <c r="AC289" s="133" t="e">
        <f t="shared" si="123"/>
        <v>#DIV/0!</v>
      </c>
      <c r="AD289" s="133" t="e">
        <f t="shared" si="123"/>
        <v>#DIV/0!</v>
      </c>
      <c r="AE289" s="133" t="e">
        <f t="shared" si="123"/>
        <v>#DIV/0!</v>
      </c>
      <c r="AF289" s="133" t="e">
        <f t="shared" si="123"/>
        <v>#DIV/0!</v>
      </c>
      <c r="AG289" s="133" t="e">
        <f t="shared" si="123"/>
        <v>#DIV/0!</v>
      </c>
      <c r="AH289" s="133" t="e">
        <f t="shared" si="123"/>
        <v>#DIV/0!</v>
      </c>
      <c r="AI289" s="134" t="e">
        <f>SUM(V289:AC289)</f>
        <v>#DIV/0!</v>
      </c>
      <c r="AJ289" s="23" t="e">
        <f t="shared" si="117"/>
        <v>#DIV/0!</v>
      </c>
    </row>
    <row r="290" spans="1:85" ht="15" thickBot="1">
      <c r="A290" s="247"/>
      <c r="B290" s="247"/>
      <c r="C290" s="247"/>
      <c r="D290" s="247"/>
      <c r="E290" s="247"/>
      <c r="F290" s="247"/>
      <c r="G290" s="247"/>
      <c r="H290" s="247"/>
      <c r="I290" s="247"/>
      <c r="K290" s="247"/>
      <c r="L290" s="247"/>
      <c r="M290" s="247"/>
      <c r="N290" s="247"/>
      <c r="O290" s="247"/>
      <c r="P290" s="247"/>
      <c r="Q290" s="247"/>
      <c r="R290" s="247"/>
      <c r="S290" s="247"/>
      <c r="AI290" s="168"/>
      <c r="BA290" s="160"/>
      <c r="BR290" s="160"/>
      <c r="CG290" s="160"/>
    </row>
    <row r="291" spans="1:85" ht="28.5">
      <c r="A291" s="312" t="s">
        <v>38</v>
      </c>
      <c r="B291" s="164" t="s">
        <v>0</v>
      </c>
      <c r="C291" s="164" t="s">
        <v>1</v>
      </c>
      <c r="D291" s="164" t="s">
        <v>2</v>
      </c>
      <c r="E291" s="164" t="s">
        <v>3</v>
      </c>
      <c r="F291" s="164" t="s">
        <v>27</v>
      </c>
      <c r="G291" s="164" t="s">
        <v>4</v>
      </c>
      <c r="H291" s="164" t="s">
        <v>5</v>
      </c>
      <c r="I291" s="165" t="s">
        <v>6</v>
      </c>
      <c r="K291" s="314" t="s">
        <v>38</v>
      </c>
      <c r="L291" s="166" t="s">
        <v>0</v>
      </c>
      <c r="M291" s="166" t="s">
        <v>1</v>
      </c>
      <c r="N291" s="166" t="s">
        <v>2</v>
      </c>
      <c r="O291" s="166" t="s">
        <v>3</v>
      </c>
      <c r="P291" s="166" t="s">
        <v>27</v>
      </c>
      <c r="Q291" s="166" t="s">
        <v>4</v>
      </c>
      <c r="R291" s="166" t="s">
        <v>5</v>
      </c>
      <c r="S291" s="167" t="s">
        <v>6</v>
      </c>
      <c r="U291" s="316" t="s">
        <v>38</v>
      </c>
      <c r="V291" s="219" t="s">
        <v>74</v>
      </c>
      <c r="W291" s="219" t="s">
        <v>75</v>
      </c>
      <c r="X291" s="219" t="s">
        <v>4</v>
      </c>
      <c r="Y291" s="219" t="s">
        <v>1</v>
      </c>
      <c r="Z291" s="219" t="s">
        <v>2</v>
      </c>
      <c r="AA291" s="219" t="s">
        <v>3</v>
      </c>
      <c r="AB291" s="219" t="s">
        <v>55</v>
      </c>
      <c r="AC291" s="219" t="s">
        <v>68</v>
      </c>
      <c r="AD291" s="220" t="s">
        <v>76</v>
      </c>
      <c r="AE291" s="220" t="s">
        <v>83</v>
      </c>
      <c r="AF291" s="220" t="s">
        <v>77</v>
      </c>
      <c r="AG291" s="220" t="s">
        <v>84</v>
      </c>
      <c r="AH291" s="220" t="s">
        <v>85</v>
      </c>
      <c r="AI291" s="221" t="s">
        <v>63</v>
      </c>
      <c r="BA291" s="160"/>
      <c r="BR291" s="160"/>
      <c r="CG291" s="160"/>
    </row>
    <row r="292" spans="1:85" ht="15">
      <c r="A292" s="313" t="s">
        <v>38</v>
      </c>
      <c r="B292" s="318" t="s">
        <v>69</v>
      </c>
      <c r="C292" s="319"/>
      <c r="D292" s="319"/>
      <c r="E292" s="319"/>
      <c r="F292" s="319"/>
      <c r="G292" s="319"/>
      <c r="H292" s="319"/>
      <c r="I292" s="320"/>
      <c r="K292" s="315" t="s">
        <v>38</v>
      </c>
      <c r="L292" s="321" t="s">
        <v>69</v>
      </c>
      <c r="M292" s="322"/>
      <c r="N292" s="322"/>
      <c r="O292" s="322"/>
      <c r="P292" s="322"/>
      <c r="Q292" s="322"/>
      <c r="R292" s="322"/>
      <c r="S292" s="323"/>
      <c r="U292" s="317" t="s">
        <v>38</v>
      </c>
      <c r="V292" s="324" t="s">
        <v>69</v>
      </c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  <c r="AG292" s="324"/>
      <c r="AH292" s="324"/>
      <c r="AI292" s="325"/>
      <c r="BA292" s="160"/>
      <c r="BR292" s="160"/>
      <c r="CG292" s="160"/>
    </row>
    <row r="293" spans="1:85" ht="15">
      <c r="A293" s="170" t="s">
        <v>7</v>
      </c>
      <c r="B293" s="171">
        <v>0</v>
      </c>
      <c r="C293" s="171">
        <v>0</v>
      </c>
      <c r="D293" s="171">
        <v>0</v>
      </c>
      <c r="E293" s="171">
        <v>0</v>
      </c>
      <c r="F293" s="361"/>
      <c r="G293" s="171">
        <v>0</v>
      </c>
      <c r="H293" s="172">
        <v>0</v>
      </c>
      <c r="I293" s="173">
        <f>SUM(B293:H293)</f>
        <v>0</v>
      </c>
      <c r="J293" s="168"/>
      <c r="K293" s="222" t="s">
        <v>7</v>
      </c>
      <c r="L293" s="171">
        <v>0</v>
      </c>
      <c r="M293" s="171">
        <v>0</v>
      </c>
      <c r="N293" s="171">
        <v>0</v>
      </c>
      <c r="O293" s="171">
        <v>0</v>
      </c>
      <c r="P293" s="171">
        <v>0</v>
      </c>
      <c r="Q293" s="171">
        <v>0</v>
      </c>
      <c r="R293" s="223">
        <v>0</v>
      </c>
      <c r="S293" s="224">
        <f>SUM(L293:R293)</f>
        <v>0</v>
      </c>
      <c r="U293" s="225" t="s">
        <v>7</v>
      </c>
      <c r="V293" s="226">
        <v>0</v>
      </c>
      <c r="W293" s="226">
        <v>0</v>
      </c>
      <c r="X293" s="226">
        <v>0</v>
      </c>
      <c r="Y293" s="226">
        <v>0</v>
      </c>
      <c r="Z293" s="226">
        <v>0</v>
      </c>
      <c r="AA293" s="226">
        <v>0</v>
      </c>
      <c r="AB293" s="226">
        <v>0</v>
      </c>
      <c r="AC293" s="227">
        <v>0</v>
      </c>
      <c r="AD293" s="228">
        <v>0</v>
      </c>
      <c r="AE293" s="228">
        <v>0</v>
      </c>
      <c r="AF293" s="228">
        <v>0</v>
      </c>
      <c r="AG293" s="228">
        <v>0</v>
      </c>
      <c r="AH293" s="228">
        <v>0</v>
      </c>
      <c r="AI293" s="229">
        <f>SUM(V293:AC293)</f>
        <v>0</v>
      </c>
      <c r="AJ293" s="160" t="str">
        <f>IF(ABS(S293-AI293)&gt;0.001,S293-AI293,"")</f>
        <v/>
      </c>
      <c r="BA293" s="160"/>
      <c r="BR293" s="160"/>
      <c r="CG293" s="160"/>
    </row>
    <row r="294" spans="1:85" ht="15">
      <c r="A294" s="178" t="s">
        <v>8</v>
      </c>
      <c r="B294" s="179">
        <v>0</v>
      </c>
      <c r="C294" s="179">
        <v>0</v>
      </c>
      <c r="D294" s="179">
        <v>0</v>
      </c>
      <c r="E294" s="179">
        <v>0</v>
      </c>
      <c r="F294" s="362"/>
      <c r="G294" s="179">
        <v>0</v>
      </c>
      <c r="H294" s="180">
        <v>0</v>
      </c>
      <c r="I294" s="181">
        <f t="shared" ref="I294:I313" si="124">SUM(B294:H294)</f>
        <v>0</v>
      </c>
      <c r="J294" s="168"/>
      <c r="K294" s="182" t="s">
        <v>8</v>
      </c>
      <c r="L294" s="183">
        <v>0</v>
      </c>
      <c r="M294" s="183">
        <v>0</v>
      </c>
      <c r="N294" s="183">
        <v>0</v>
      </c>
      <c r="O294" s="183">
        <v>0</v>
      </c>
      <c r="P294" s="183">
        <v>0</v>
      </c>
      <c r="Q294" s="183">
        <v>0</v>
      </c>
      <c r="R294" s="184">
        <v>0</v>
      </c>
      <c r="S294" s="185">
        <f t="shared" ref="S294:S313" si="125">SUM(L294:R294)</f>
        <v>0</v>
      </c>
      <c r="U294" s="230" t="s">
        <v>8</v>
      </c>
      <c r="V294" s="231">
        <v>0</v>
      </c>
      <c r="W294" s="231">
        <v>0</v>
      </c>
      <c r="X294" s="231">
        <v>0</v>
      </c>
      <c r="Y294" s="231">
        <v>0</v>
      </c>
      <c r="Z294" s="231">
        <v>0</v>
      </c>
      <c r="AA294" s="231">
        <v>0</v>
      </c>
      <c r="AB294" s="231">
        <v>0</v>
      </c>
      <c r="AC294" s="232">
        <v>0</v>
      </c>
      <c r="AD294" s="231">
        <v>0</v>
      </c>
      <c r="AE294" s="231">
        <v>0</v>
      </c>
      <c r="AF294" s="231">
        <v>0</v>
      </c>
      <c r="AG294" s="231">
        <v>0</v>
      </c>
      <c r="AH294" s="231">
        <v>0</v>
      </c>
      <c r="AI294" s="233">
        <f t="shared" ref="AI294:AI313" si="126">SUM(V294:AC294)</f>
        <v>0</v>
      </c>
      <c r="AJ294" s="160" t="str">
        <f t="shared" ref="AJ294:AJ315" si="127">IF(ABS(S294-AI294)&gt;0.001,S294-AI294,"")</f>
        <v/>
      </c>
      <c r="BA294" s="160"/>
      <c r="BR294" s="160"/>
      <c r="CG294" s="160"/>
    </row>
    <row r="295" spans="1:85" ht="15">
      <c r="A295" s="186" t="s">
        <v>10</v>
      </c>
      <c r="B295" s="175">
        <v>0</v>
      </c>
      <c r="C295" s="175">
        <v>0</v>
      </c>
      <c r="D295" s="175">
        <v>0</v>
      </c>
      <c r="E295" s="175">
        <v>0</v>
      </c>
      <c r="F295" s="362"/>
      <c r="G295" s="175">
        <v>0</v>
      </c>
      <c r="H295" s="187">
        <v>0</v>
      </c>
      <c r="I295" s="173">
        <f t="shared" si="124"/>
        <v>0</v>
      </c>
      <c r="J295" s="168"/>
      <c r="K295" s="188" t="s">
        <v>10</v>
      </c>
      <c r="L295" s="175">
        <v>0</v>
      </c>
      <c r="M295" s="175">
        <v>0</v>
      </c>
      <c r="N295" s="175">
        <v>0</v>
      </c>
      <c r="O295" s="175">
        <v>0</v>
      </c>
      <c r="P295" s="175">
        <v>0</v>
      </c>
      <c r="Q295" s="175">
        <v>0</v>
      </c>
      <c r="R295" s="176">
        <v>0</v>
      </c>
      <c r="S295" s="177">
        <f t="shared" si="125"/>
        <v>0</v>
      </c>
      <c r="U295" s="234" t="s">
        <v>10</v>
      </c>
      <c r="V295" s="226">
        <v>0</v>
      </c>
      <c r="W295" s="226">
        <v>0</v>
      </c>
      <c r="X295" s="226">
        <v>0</v>
      </c>
      <c r="Y295" s="226">
        <v>0</v>
      </c>
      <c r="Z295" s="226">
        <v>0</v>
      </c>
      <c r="AA295" s="226">
        <v>0</v>
      </c>
      <c r="AB295" s="226">
        <v>0</v>
      </c>
      <c r="AC295" s="227">
        <v>0</v>
      </c>
      <c r="AD295" s="228">
        <v>0</v>
      </c>
      <c r="AE295" s="228">
        <v>0</v>
      </c>
      <c r="AF295" s="228">
        <v>0</v>
      </c>
      <c r="AG295" s="228">
        <v>0</v>
      </c>
      <c r="AH295" s="228">
        <v>0</v>
      </c>
      <c r="AI295" s="229">
        <f t="shared" si="126"/>
        <v>0</v>
      </c>
      <c r="AJ295" s="160" t="str">
        <f t="shared" si="127"/>
        <v/>
      </c>
      <c r="BA295" s="160"/>
      <c r="BR295" s="160"/>
      <c r="CG295" s="160"/>
    </row>
    <row r="296" spans="1:85" ht="15">
      <c r="A296" s="178" t="s">
        <v>56</v>
      </c>
      <c r="B296" s="179">
        <v>0</v>
      </c>
      <c r="C296" s="179">
        <v>0</v>
      </c>
      <c r="D296" s="179">
        <v>0</v>
      </c>
      <c r="E296" s="179">
        <v>0</v>
      </c>
      <c r="F296" s="362"/>
      <c r="G296" s="179">
        <v>0</v>
      </c>
      <c r="H296" s="180">
        <v>0</v>
      </c>
      <c r="I296" s="181">
        <f t="shared" si="124"/>
        <v>0</v>
      </c>
      <c r="J296" s="168"/>
      <c r="K296" s="182" t="s">
        <v>56</v>
      </c>
      <c r="L296" s="183">
        <v>0</v>
      </c>
      <c r="M296" s="183">
        <v>0</v>
      </c>
      <c r="N296" s="183">
        <v>0</v>
      </c>
      <c r="O296" s="183">
        <v>0</v>
      </c>
      <c r="P296" s="183">
        <v>0</v>
      </c>
      <c r="Q296" s="183">
        <v>0</v>
      </c>
      <c r="R296" s="184">
        <v>0</v>
      </c>
      <c r="S296" s="185">
        <f t="shared" si="125"/>
        <v>0</v>
      </c>
      <c r="U296" s="230" t="s">
        <v>56</v>
      </c>
      <c r="V296" s="231">
        <v>0</v>
      </c>
      <c r="W296" s="231">
        <v>0</v>
      </c>
      <c r="X296" s="231">
        <v>0</v>
      </c>
      <c r="Y296" s="231">
        <v>0</v>
      </c>
      <c r="Z296" s="231">
        <v>0</v>
      </c>
      <c r="AA296" s="231">
        <v>0</v>
      </c>
      <c r="AB296" s="231">
        <v>0</v>
      </c>
      <c r="AC296" s="232">
        <v>0</v>
      </c>
      <c r="AD296" s="231">
        <v>0</v>
      </c>
      <c r="AE296" s="231">
        <v>0</v>
      </c>
      <c r="AF296" s="231">
        <v>0</v>
      </c>
      <c r="AG296" s="231">
        <v>0</v>
      </c>
      <c r="AH296" s="231">
        <v>0</v>
      </c>
      <c r="AI296" s="233">
        <f t="shared" si="126"/>
        <v>0</v>
      </c>
      <c r="AJ296" s="160" t="str">
        <f t="shared" si="127"/>
        <v/>
      </c>
      <c r="BA296" s="160"/>
      <c r="BR296" s="160"/>
      <c r="CG296" s="160"/>
    </row>
    <row r="297" spans="1:85" ht="15">
      <c r="A297" s="186" t="s">
        <v>16</v>
      </c>
      <c r="B297" s="175">
        <v>0.89551787936682337</v>
      </c>
      <c r="C297" s="175">
        <v>2.7043667691059126</v>
      </c>
      <c r="D297" s="175">
        <v>0.35728420375923509</v>
      </c>
      <c r="E297" s="175">
        <v>0</v>
      </c>
      <c r="F297" s="362"/>
      <c r="G297" s="175">
        <v>0</v>
      </c>
      <c r="H297" s="187">
        <v>0</v>
      </c>
      <c r="I297" s="173">
        <f t="shared" si="124"/>
        <v>3.957168852231971</v>
      </c>
      <c r="J297" s="168"/>
      <c r="K297" s="188" t="s">
        <v>16</v>
      </c>
      <c r="L297" s="175">
        <v>0.89551787936682337</v>
      </c>
      <c r="M297" s="175">
        <v>2.7043667691059126</v>
      </c>
      <c r="N297" s="175">
        <v>0.35728420375923509</v>
      </c>
      <c r="O297" s="175">
        <v>0</v>
      </c>
      <c r="P297" s="175">
        <v>0</v>
      </c>
      <c r="Q297" s="175">
        <v>0</v>
      </c>
      <c r="R297" s="176">
        <v>0</v>
      </c>
      <c r="S297" s="177">
        <f t="shared" si="125"/>
        <v>3.957168852231971</v>
      </c>
      <c r="U297" s="234" t="s">
        <v>16</v>
      </c>
      <c r="V297" s="226">
        <v>0.81706730042984488</v>
      </c>
      <c r="W297" s="226">
        <v>0</v>
      </c>
      <c r="X297" s="226">
        <v>0</v>
      </c>
      <c r="Y297" s="226">
        <v>2.7043667691059126</v>
      </c>
      <c r="Z297" s="226">
        <v>0.35728420375923509</v>
      </c>
      <c r="AA297" s="226">
        <v>0</v>
      </c>
      <c r="AB297" s="226">
        <v>0</v>
      </c>
      <c r="AC297" s="227">
        <v>7.8450578936978488E-2</v>
      </c>
      <c r="AD297" s="228">
        <v>7.8450578936978488E-2</v>
      </c>
      <c r="AE297" s="228">
        <v>0</v>
      </c>
      <c r="AF297" s="228">
        <v>0</v>
      </c>
      <c r="AG297" s="228">
        <v>0</v>
      </c>
      <c r="AH297" s="228">
        <v>0</v>
      </c>
      <c r="AI297" s="229">
        <f t="shared" si="126"/>
        <v>3.957168852231971</v>
      </c>
      <c r="AJ297" s="160" t="str">
        <f t="shared" si="127"/>
        <v/>
      </c>
      <c r="BA297" s="160"/>
      <c r="BR297" s="160"/>
      <c r="CG297" s="160"/>
    </row>
    <row r="298" spans="1:85" ht="15">
      <c r="A298" s="178" t="s">
        <v>15</v>
      </c>
      <c r="B298" s="179">
        <v>7.5433428292446078E-2</v>
      </c>
      <c r="C298" s="179">
        <v>0.20829912585300478</v>
      </c>
      <c r="D298" s="179">
        <v>0.68490124097345884</v>
      </c>
      <c r="E298" s="179">
        <v>0</v>
      </c>
      <c r="F298" s="362"/>
      <c r="G298" s="179">
        <v>0</v>
      </c>
      <c r="H298" s="180">
        <v>0</v>
      </c>
      <c r="I298" s="181">
        <f t="shared" si="124"/>
        <v>0.96863379511890968</v>
      </c>
      <c r="J298" s="168"/>
      <c r="K298" s="182" t="s">
        <v>15</v>
      </c>
      <c r="L298" s="183">
        <v>7.5433428292446078E-2</v>
      </c>
      <c r="M298" s="183">
        <v>0.20829912585300478</v>
      </c>
      <c r="N298" s="183">
        <v>0.68490124097345884</v>
      </c>
      <c r="O298" s="183">
        <v>0</v>
      </c>
      <c r="P298" s="183">
        <v>0</v>
      </c>
      <c r="Q298" s="183">
        <v>0</v>
      </c>
      <c r="R298" s="184">
        <v>0</v>
      </c>
      <c r="S298" s="185">
        <f t="shared" si="125"/>
        <v>0.96863379511890968</v>
      </c>
      <c r="U298" s="230" t="s">
        <v>57</v>
      </c>
      <c r="V298" s="231">
        <v>7.5433428292446078E-2</v>
      </c>
      <c r="W298" s="231">
        <v>0</v>
      </c>
      <c r="X298" s="231">
        <v>0</v>
      </c>
      <c r="Y298" s="231">
        <v>0.20829912585300478</v>
      </c>
      <c r="Z298" s="231">
        <v>0.68490124097345884</v>
      </c>
      <c r="AA298" s="231">
        <v>0</v>
      </c>
      <c r="AB298" s="231">
        <v>0</v>
      </c>
      <c r="AC298" s="232">
        <v>0</v>
      </c>
      <c r="AD298" s="231">
        <v>0</v>
      </c>
      <c r="AE298" s="231">
        <v>0</v>
      </c>
      <c r="AF298" s="231">
        <v>0</v>
      </c>
      <c r="AG298" s="231">
        <v>0</v>
      </c>
      <c r="AH298" s="231">
        <v>0</v>
      </c>
      <c r="AI298" s="233">
        <f t="shared" si="126"/>
        <v>0.96863379511890968</v>
      </c>
      <c r="AJ298" s="160" t="str">
        <f t="shared" si="127"/>
        <v/>
      </c>
      <c r="BA298" s="160"/>
      <c r="BR298" s="160"/>
      <c r="CG298" s="160"/>
    </row>
    <row r="299" spans="1:85" ht="15">
      <c r="A299" s="186" t="s">
        <v>58</v>
      </c>
      <c r="B299" s="175">
        <v>0</v>
      </c>
      <c r="C299" s="175">
        <v>0</v>
      </c>
      <c r="D299" s="175">
        <v>0</v>
      </c>
      <c r="E299" s="175">
        <v>7.5571774792625016E-2</v>
      </c>
      <c r="F299" s="362"/>
      <c r="G299" s="175">
        <v>0</v>
      </c>
      <c r="H299" s="187">
        <v>0</v>
      </c>
      <c r="I299" s="173">
        <f t="shared" si="124"/>
        <v>7.5571774792625016E-2</v>
      </c>
      <c r="J299" s="168"/>
      <c r="K299" s="188" t="s">
        <v>58</v>
      </c>
      <c r="L299" s="175">
        <v>0</v>
      </c>
      <c r="M299" s="175">
        <v>0</v>
      </c>
      <c r="N299" s="175">
        <v>0</v>
      </c>
      <c r="O299" s="175">
        <v>7.5571774792625016E-2</v>
      </c>
      <c r="P299" s="175">
        <v>47.318544837551258</v>
      </c>
      <c r="Q299" s="175">
        <v>0</v>
      </c>
      <c r="R299" s="176">
        <v>0</v>
      </c>
      <c r="S299" s="177">
        <f t="shared" si="125"/>
        <v>47.394116612343886</v>
      </c>
      <c r="U299" s="234" t="s">
        <v>58</v>
      </c>
      <c r="V299" s="226">
        <v>0</v>
      </c>
      <c r="W299" s="226">
        <v>0</v>
      </c>
      <c r="X299" s="226">
        <v>0</v>
      </c>
      <c r="Y299" s="226">
        <v>0</v>
      </c>
      <c r="Z299" s="226">
        <v>0</v>
      </c>
      <c r="AA299" s="226">
        <v>1.209449504442446E-4</v>
      </c>
      <c r="AB299" s="226">
        <v>47.318544837551258</v>
      </c>
      <c r="AC299" s="227">
        <v>7.5450829842180767E-2</v>
      </c>
      <c r="AD299" s="226">
        <v>0</v>
      </c>
      <c r="AE299" s="226">
        <v>0</v>
      </c>
      <c r="AF299" s="226">
        <v>0</v>
      </c>
      <c r="AG299" s="226">
        <v>0</v>
      </c>
      <c r="AH299" s="226">
        <v>7.5450829842180767E-2</v>
      </c>
      <c r="AI299" s="229">
        <f t="shared" si="126"/>
        <v>47.394116612343886</v>
      </c>
      <c r="AJ299" s="160" t="str">
        <f t="shared" si="127"/>
        <v/>
      </c>
      <c r="BA299" s="160"/>
      <c r="BR299" s="160"/>
      <c r="CG299" s="160"/>
    </row>
    <row r="300" spans="1:85" ht="15">
      <c r="A300" s="178" t="s">
        <v>12</v>
      </c>
      <c r="B300" s="179">
        <v>0</v>
      </c>
      <c r="C300" s="179">
        <v>0</v>
      </c>
      <c r="D300" s="179">
        <v>0</v>
      </c>
      <c r="E300" s="179">
        <v>0</v>
      </c>
      <c r="F300" s="362"/>
      <c r="G300" s="179">
        <v>0</v>
      </c>
      <c r="H300" s="180">
        <v>0</v>
      </c>
      <c r="I300" s="181">
        <f t="shared" si="124"/>
        <v>0</v>
      </c>
      <c r="J300" s="168"/>
      <c r="K300" s="182" t="s">
        <v>12</v>
      </c>
      <c r="L300" s="183">
        <v>0</v>
      </c>
      <c r="M300" s="183">
        <v>0</v>
      </c>
      <c r="N300" s="183">
        <v>0</v>
      </c>
      <c r="O300" s="183">
        <v>0</v>
      </c>
      <c r="P300" s="183">
        <v>2.4918728909530667</v>
      </c>
      <c r="Q300" s="183">
        <v>0</v>
      </c>
      <c r="R300" s="184">
        <v>0</v>
      </c>
      <c r="S300" s="185">
        <f t="shared" si="125"/>
        <v>2.4918728909530667</v>
      </c>
      <c r="U300" s="230" t="s">
        <v>12</v>
      </c>
      <c r="V300" s="231">
        <v>0</v>
      </c>
      <c r="W300" s="231">
        <v>0</v>
      </c>
      <c r="X300" s="231">
        <v>0</v>
      </c>
      <c r="Y300" s="231">
        <v>0</v>
      </c>
      <c r="Z300" s="231">
        <v>0</v>
      </c>
      <c r="AA300" s="231">
        <v>0</v>
      </c>
      <c r="AB300" s="231">
        <v>2.4918728909530667</v>
      </c>
      <c r="AC300" s="232">
        <v>0</v>
      </c>
      <c r="AD300" s="231">
        <v>0</v>
      </c>
      <c r="AE300" s="231">
        <v>0</v>
      </c>
      <c r="AF300" s="231">
        <v>0</v>
      </c>
      <c r="AG300" s="231">
        <v>0</v>
      </c>
      <c r="AH300" s="231">
        <v>0</v>
      </c>
      <c r="AI300" s="233">
        <f t="shared" si="126"/>
        <v>2.4918728909530667</v>
      </c>
      <c r="AJ300" s="160" t="str">
        <f t="shared" si="127"/>
        <v/>
      </c>
      <c r="BA300" s="160"/>
      <c r="BR300" s="160"/>
      <c r="CG300" s="160"/>
    </row>
    <row r="301" spans="1:85" ht="15">
      <c r="A301" s="186" t="s">
        <v>59</v>
      </c>
      <c r="B301" s="175">
        <v>0</v>
      </c>
      <c r="C301" s="175">
        <v>0</v>
      </c>
      <c r="D301" s="175">
        <v>0</v>
      </c>
      <c r="E301" s="175">
        <v>0</v>
      </c>
      <c r="F301" s="362"/>
      <c r="G301" s="175">
        <v>0</v>
      </c>
      <c r="H301" s="187">
        <v>0</v>
      </c>
      <c r="I301" s="173">
        <f t="shared" si="124"/>
        <v>0</v>
      </c>
      <c r="J301" s="168"/>
      <c r="K301" s="188" t="s">
        <v>59</v>
      </c>
      <c r="L301" s="175">
        <v>0</v>
      </c>
      <c r="M301" s="175">
        <v>0</v>
      </c>
      <c r="N301" s="175">
        <v>0</v>
      </c>
      <c r="O301" s="175">
        <v>0</v>
      </c>
      <c r="P301" s="175">
        <v>0</v>
      </c>
      <c r="Q301" s="175">
        <v>0</v>
      </c>
      <c r="R301" s="176">
        <v>0</v>
      </c>
      <c r="S301" s="177">
        <f t="shared" si="125"/>
        <v>0</v>
      </c>
      <c r="U301" s="234" t="s">
        <v>59</v>
      </c>
      <c r="V301" s="226">
        <v>0</v>
      </c>
      <c r="W301" s="226">
        <v>0</v>
      </c>
      <c r="X301" s="226">
        <v>0</v>
      </c>
      <c r="Y301" s="226">
        <v>0</v>
      </c>
      <c r="Z301" s="226">
        <v>0</v>
      </c>
      <c r="AA301" s="226">
        <v>0</v>
      </c>
      <c r="AB301" s="226">
        <v>0</v>
      </c>
      <c r="AC301" s="227">
        <v>0</v>
      </c>
      <c r="AD301" s="226">
        <v>0</v>
      </c>
      <c r="AE301" s="226">
        <v>0</v>
      </c>
      <c r="AF301" s="226">
        <v>0</v>
      </c>
      <c r="AG301" s="226">
        <v>0</v>
      </c>
      <c r="AH301" s="226">
        <v>0</v>
      </c>
      <c r="AI301" s="229">
        <f t="shared" si="126"/>
        <v>0</v>
      </c>
      <c r="AJ301" s="160" t="str">
        <f t="shared" si="127"/>
        <v/>
      </c>
      <c r="BA301" s="160"/>
      <c r="BR301" s="160"/>
      <c r="CG301" s="160"/>
    </row>
    <row r="302" spans="1:85" ht="15">
      <c r="A302" s="178" t="s">
        <v>17</v>
      </c>
      <c r="B302" s="179">
        <v>4.1483776719728228E-3</v>
      </c>
      <c r="C302" s="179">
        <v>0.12030295248721204</v>
      </c>
      <c r="D302" s="179">
        <v>0.8089336460347013</v>
      </c>
      <c r="E302" s="179">
        <v>0.31112832539796198</v>
      </c>
      <c r="F302" s="362"/>
      <c r="G302" s="179">
        <v>0</v>
      </c>
      <c r="H302" s="180">
        <v>0</v>
      </c>
      <c r="I302" s="181">
        <f t="shared" si="124"/>
        <v>1.2445133015918481</v>
      </c>
      <c r="J302" s="168"/>
      <c r="K302" s="182" t="s">
        <v>17</v>
      </c>
      <c r="L302" s="183">
        <v>4.1483776719728228E-3</v>
      </c>
      <c r="M302" s="183">
        <v>0.12030295248721204</v>
      </c>
      <c r="N302" s="183">
        <v>0.8089336460347013</v>
      </c>
      <c r="O302" s="183">
        <v>0.31112832539796198</v>
      </c>
      <c r="P302" s="183">
        <v>0.14965333333333308</v>
      </c>
      <c r="Q302" s="183">
        <v>0</v>
      </c>
      <c r="R302" s="184">
        <v>0</v>
      </c>
      <c r="S302" s="185">
        <f t="shared" si="125"/>
        <v>1.3941666349251811</v>
      </c>
      <c r="U302" s="230" t="s">
        <v>17</v>
      </c>
      <c r="V302" s="231">
        <v>4.1483776719728228E-3</v>
      </c>
      <c r="W302" s="231">
        <v>0</v>
      </c>
      <c r="X302" s="231">
        <v>0</v>
      </c>
      <c r="Y302" s="231">
        <v>0.12030295248721204</v>
      </c>
      <c r="Z302" s="231">
        <v>0.8089336460347013</v>
      </c>
      <c r="AA302" s="231">
        <v>5.8077287407619617E-2</v>
      </c>
      <c r="AB302" s="231">
        <v>0.14965333333333308</v>
      </c>
      <c r="AC302" s="232">
        <v>0.25305103799034234</v>
      </c>
      <c r="AD302" s="231">
        <v>0</v>
      </c>
      <c r="AE302" s="231">
        <v>0</v>
      </c>
      <c r="AF302" s="231">
        <v>0</v>
      </c>
      <c r="AG302" s="231">
        <v>0</v>
      </c>
      <c r="AH302" s="231">
        <v>0.25305103799034234</v>
      </c>
      <c r="AI302" s="233">
        <f t="shared" si="126"/>
        <v>1.3941666349251813</v>
      </c>
      <c r="AJ302" s="160" t="str">
        <f t="shared" si="127"/>
        <v/>
      </c>
      <c r="BA302" s="160"/>
      <c r="BR302" s="160"/>
      <c r="CG302" s="160"/>
    </row>
    <row r="303" spans="1:85" ht="15">
      <c r="A303" s="186" t="s">
        <v>139</v>
      </c>
      <c r="B303" s="175">
        <v>77.296775472768161</v>
      </c>
      <c r="C303" s="175">
        <v>842.17123046661914</v>
      </c>
      <c r="D303" s="175">
        <v>339.72081411201214</v>
      </c>
      <c r="E303" s="175">
        <v>3.0803215996409974</v>
      </c>
      <c r="F303" s="362"/>
      <c r="G303" s="175">
        <v>0</v>
      </c>
      <c r="H303" s="187">
        <v>0</v>
      </c>
      <c r="I303" s="173">
        <f t="shared" si="124"/>
        <v>1262.2691416510404</v>
      </c>
      <c r="J303" s="168"/>
      <c r="K303" s="188" t="s">
        <v>139</v>
      </c>
      <c r="L303" s="175">
        <v>77.296775472768161</v>
      </c>
      <c r="M303" s="175">
        <v>842.17123046661914</v>
      </c>
      <c r="N303" s="175">
        <v>339.72081411201214</v>
      </c>
      <c r="O303" s="175">
        <v>3.0803215996409974</v>
      </c>
      <c r="P303" s="175">
        <v>3.1121225050979691</v>
      </c>
      <c r="Q303" s="175">
        <v>0</v>
      </c>
      <c r="R303" s="176">
        <v>0</v>
      </c>
      <c r="S303" s="177">
        <f t="shared" si="125"/>
        <v>1265.3812641561383</v>
      </c>
      <c r="U303" s="234" t="s">
        <v>139</v>
      </c>
      <c r="V303" s="226">
        <v>76.118638548779543</v>
      </c>
      <c r="W303" s="226">
        <v>0.36884593379382058</v>
      </c>
      <c r="X303" s="226">
        <v>0</v>
      </c>
      <c r="Y303" s="226">
        <v>842.17123046661914</v>
      </c>
      <c r="Z303" s="226">
        <v>339.72081411201214</v>
      </c>
      <c r="AA303" s="226">
        <v>0.1552830336035281</v>
      </c>
      <c r="AB303" s="226">
        <v>3.1121225050979691</v>
      </c>
      <c r="AC303" s="227">
        <v>3.7343295562322587</v>
      </c>
      <c r="AD303" s="226">
        <v>0.80929099019479001</v>
      </c>
      <c r="AE303" s="226">
        <v>0</v>
      </c>
      <c r="AF303" s="226">
        <v>0</v>
      </c>
      <c r="AG303" s="226">
        <v>0</v>
      </c>
      <c r="AH303" s="226">
        <v>2.9250385660374691</v>
      </c>
      <c r="AI303" s="229">
        <f t="shared" si="126"/>
        <v>1265.3812641561385</v>
      </c>
      <c r="AJ303" s="160" t="str">
        <f t="shared" si="127"/>
        <v/>
      </c>
      <c r="BA303" s="160"/>
      <c r="BR303" s="160"/>
      <c r="CG303" s="160"/>
    </row>
    <row r="304" spans="1:85" ht="15">
      <c r="A304" s="178" t="s">
        <v>25</v>
      </c>
      <c r="B304" s="179">
        <v>34.52610898053566</v>
      </c>
      <c r="C304" s="179">
        <v>20.613080464142978</v>
      </c>
      <c r="D304" s="179">
        <v>43.97560457991414</v>
      </c>
      <c r="E304" s="179">
        <v>397.83641369074491</v>
      </c>
      <c r="F304" s="362"/>
      <c r="G304" s="179">
        <v>38.472504711289531</v>
      </c>
      <c r="H304" s="180">
        <v>0</v>
      </c>
      <c r="I304" s="181">
        <f t="shared" si="124"/>
        <v>535.42371242662716</v>
      </c>
      <c r="J304" s="168"/>
      <c r="K304" s="182" t="s">
        <v>25</v>
      </c>
      <c r="L304" s="183">
        <v>34.52610898053566</v>
      </c>
      <c r="M304" s="183">
        <v>20.613080464142978</v>
      </c>
      <c r="N304" s="183">
        <v>43.97560457991414</v>
      </c>
      <c r="O304" s="183">
        <v>397.83641369074491</v>
      </c>
      <c r="P304" s="183">
        <v>7.3675608215093362</v>
      </c>
      <c r="Q304" s="183">
        <v>38.472504711289531</v>
      </c>
      <c r="R304" s="184">
        <v>0</v>
      </c>
      <c r="S304" s="185">
        <f t="shared" si="125"/>
        <v>542.79127324813658</v>
      </c>
      <c r="U304" s="230" t="s">
        <v>25</v>
      </c>
      <c r="V304" s="231">
        <v>3.3214567957423768</v>
      </c>
      <c r="W304" s="231">
        <v>30.628283155954321</v>
      </c>
      <c r="X304" s="231">
        <v>38.472504711289531</v>
      </c>
      <c r="Y304" s="231">
        <v>20.613080464142978</v>
      </c>
      <c r="Z304" s="231">
        <v>32.870406997235186</v>
      </c>
      <c r="AA304" s="231">
        <v>370.39209800081397</v>
      </c>
      <c r="AB304" s="231">
        <v>7.3675608215093362</v>
      </c>
      <c r="AC304" s="232">
        <v>39.125882301448797</v>
      </c>
      <c r="AD304" s="231">
        <v>0.57636902883896157</v>
      </c>
      <c r="AE304" s="231">
        <v>22.078879181671798</v>
      </c>
      <c r="AF304" s="231">
        <v>0</v>
      </c>
      <c r="AG304" s="231">
        <v>11.105197582678956</v>
      </c>
      <c r="AH304" s="231">
        <v>5.3654365082590818</v>
      </c>
      <c r="AI304" s="233">
        <f t="shared" si="126"/>
        <v>542.79127324813658</v>
      </c>
      <c r="AJ304" s="160" t="str">
        <f t="shared" si="127"/>
        <v/>
      </c>
      <c r="BA304" s="160"/>
      <c r="BR304" s="160"/>
      <c r="CG304" s="160"/>
    </row>
    <row r="305" spans="1:85" ht="15">
      <c r="A305" s="186" t="s">
        <v>24</v>
      </c>
      <c r="B305" s="175">
        <v>0.12609474293018119</v>
      </c>
      <c r="C305" s="175">
        <v>0</v>
      </c>
      <c r="D305" s="175">
        <v>6.7644679175601539</v>
      </c>
      <c r="E305" s="175">
        <v>0</v>
      </c>
      <c r="F305" s="362"/>
      <c r="G305" s="175">
        <v>0</v>
      </c>
      <c r="H305" s="187">
        <v>0</v>
      </c>
      <c r="I305" s="173">
        <f t="shared" si="124"/>
        <v>6.8905626604903354</v>
      </c>
      <c r="J305" s="168"/>
      <c r="K305" s="188" t="s">
        <v>24</v>
      </c>
      <c r="L305" s="175">
        <v>0.12609474293018119</v>
      </c>
      <c r="M305" s="175">
        <v>0</v>
      </c>
      <c r="N305" s="175">
        <v>6.7644679175601539</v>
      </c>
      <c r="O305" s="175">
        <v>0</v>
      </c>
      <c r="P305" s="175">
        <v>0</v>
      </c>
      <c r="Q305" s="175">
        <v>0</v>
      </c>
      <c r="R305" s="176">
        <v>0</v>
      </c>
      <c r="S305" s="177">
        <f t="shared" si="125"/>
        <v>6.8905626604903354</v>
      </c>
      <c r="U305" s="234" t="s">
        <v>24</v>
      </c>
      <c r="V305" s="226">
        <v>0.12288943431425932</v>
      </c>
      <c r="W305" s="226">
        <v>0</v>
      </c>
      <c r="X305" s="226">
        <v>0</v>
      </c>
      <c r="Y305" s="226">
        <v>0</v>
      </c>
      <c r="Z305" s="226">
        <v>5.9512620064057575</v>
      </c>
      <c r="AA305" s="226">
        <v>0</v>
      </c>
      <c r="AB305" s="226">
        <v>0</v>
      </c>
      <c r="AC305" s="227">
        <v>0.81641121977031983</v>
      </c>
      <c r="AD305" s="226">
        <v>3.2053086159218687E-3</v>
      </c>
      <c r="AE305" s="226">
        <v>0</v>
      </c>
      <c r="AF305" s="226">
        <v>0</v>
      </c>
      <c r="AG305" s="226">
        <v>0.81320591115439633</v>
      </c>
      <c r="AH305" s="226">
        <v>0</v>
      </c>
      <c r="AI305" s="229">
        <f t="shared" si="126"/>
        <v>6.8905626604903363</v>
      </c>
      <c r="AJ305" s="160" t="str">
        <f t="shared" si="127"/>
        <v/>
      </c>
      <c r="BA305" s="160"/>
      <c r="BR305" s="160"/>
      <c r="CG305" s="160"/>
    </row>
    <row r="306" spans="1:85" ht="15">
      <c r="A306" s="178" t="s">
        <v>60</v>
      </c>
      <c r="B306" s="179">
        <v>0</v>
      </c>
      <c r="C306" s="179">
        <v>1.7928218814301741E-3</v>
      </c>
      <c r="D306" s="179">
        <v>0</v>
      </c>
      <c r="E306" s="179">
        <v>0</v>
      </c>
      <c r="F306" s="362"/>
      <c r="G306" s="179">
        <v>0</v>
      </c>
      <c r="H306" s="180">
        <v>0</v>
      </c>
      <c r="I306" s="181">
        <f t="shared" si="124"/>
        <v>1.7928218814301741E-3</v>
      </c>
      <c r="J306" s="168"/>
      <c r="K306" s="182" t="s">
        <v>60</v>
      </c>
      <c r="L306" s="183">
        <v>0</v>
      </c>
      <c r="M306" s="183">
        <v>1.7928218814301741E-3</v>
      </c>
      <c r="N306" s="183">
        <v>0</v>
      </c>
      <c r="O306" s="183">
        <v>0</v>
      </c>
      <c r="P306" s="183">
        <v>0</v>
      </c>
      <c r="Q306" s="183">
        <v>0</v>
      </c>
      <c r="R306" s="184">
        <v>0</v>
      </c>
      <c r="S306" s="185">
        <f t="shared" si="125"/>
        <v>1.7928218814301741E-3</v>
      </c>
      <c r="U306" s="230" t="s">
        <v>60</v>
      </c>
      <c r="V306" s="231">
        <v>0</v>
      </c>
      <c r="W306" s="231">
        <v>0</v>
      </c>
      <c r="X306" s="231">
        <v>0</v>
      </c>
      <c r="Y306" s="231">
        <v>1.7928218814301741E-3</v>
      </c>
      <c r="Z306" s="231">
        <v>0</v>
      </c>
      <c r="AA306" s="231">
        <v>0</v>
      </c>
      <c r="AB306" s="231">
        <v>0</v>
      </c>
      <c r="AC306" s="232">
        <v>0</v>
      </c>
      <c r="AD306" s="231">
        <v>0</v>
      </c>
      <c r="AE306" s="231">
        <v>0</v>
      </c>
      <c r="AF306" s="231">
        <v>0</v>
      </c>
      <c r="AG306" s="231">
        <v>0</v>
      </c>
      <c r="AH306" s="231">
        <v>0</v>
      </c>
      <c r="AI306" s="233">
        <f t="shared" si="126"/>
        <v>1.7928218814301741E-3</v>
      </c>
      <c r="AJ306" s="160" t="str">
        <f t="shared" si="127"/>
        <v/>
      </c>
      <c r="BA306" s="160"/>
      <c r="BR306" s="160"/>
      <c r="CG306" s="160"/>
    </row>
    <row r="307" spans="1:85" ht="15">
      <c r="A307" s="186" t="s">
        <v>22</v>
      </c>
      <c r="B307" s="175">
        <v>2.0624316154149178</v>
      </c>
      <c r="C307" s="175">
        <v>1.0402545148869209</v>
      </c>
      <c r="D307" s="175">
        <v>5.1698237559628851E-2</v>
      </c>
      <c r="E307" s="175">
        <v>0</v>
      </c>
      <c r="F307" s="362"/>
      <c r="G307" s="175">
        <v>0</v>
      </c>
      <c r="H307" s="187">
        <v>0</v>
      </c>
      <c r="I307" s="173">
        <f t="shared" si="124"/>
        <v>3.1543843678614678</v>
      </c>
      <c r="J307" s="168"/>
      <c r="K307" s="188" t="s">
        <v>22</v>
      </c>
      <c r="L307" s="175">
        <v>2.0624316154149178</v>
      </c>
      <c r="M307" s="175">
        <v>1.0402545148869209</v>
      </c>
      <c r="N307" s="175">
        <v>5.1698237559628851E-2</v>
      </c>
      <c r="O307" s="175">
        <v>0</v>
      </c>
      <c r="P307" s="175">
        <v>2.7610753438623097</v>
      </c>
      <c r="Q307" s="175">
        <v>0</v>
      </c>
      <c r="R307" s="176">
        <v>0</v>
      </c>
      <c r="S307" s="177">
        <f t="shared" si="125"/>
        <v>5.915459711723777</v>
      </c>
      <c r="U307" s="234" t="s">
        <v>22</v>
      </c>
      <c r="V307" s="226">
        <v>2.0624316154149178</v>
      </c>
      <c r="W307" s="226">
        <v>0</v>
      </c>
      <c r="X307" s="226">
        <v>0</v>
      </c>
      <c r="Y307" s="226">
        <v>1.0402545148869209</v>
      </c>
      <c r="Z307" s="226">
        <v>5.1698237559628851E-2</v>
      </c>
      <c r="AA307" s="226">
        <v>0</v>
      </c>
      <c r="AB307" s="226">
        <v>2.7610753438623097</v>
      </c>
      <c r="AC307" s="227">
        <v>0</v>
      </c>
      <c r="AD307" s="226">
        <v>0</v>
      </c>
      <c r="AE307" s="226">
        <v>0</v>
      </c>
      <c r="AF307" s="226">
        <v>0</v>
      </c>
      <c r="AG307" s="226">
        <v>0</v>
      </c>
      <c r="AH307" s="226">
        <v>0</v>
      </c>
      <c r="AI307" s="229">
        <f t="shared" si="126"/>
        <v>5.915459711723777</v>
      </c>
      <c r="AJ307" s="160" t="str">
        <f t="shared" si="127"/>
        <v/>
      </c>
      <c r="BA307" s="160"/>
      <c r="BR307" s="160"/>
      <c r="CG307" s="160"/>
    </row>
    <row r="308" spans="1:85" ht="15">
      <c r="A308" s="178" t="s">
        <v>21</v>
      </c>
      <c r="B308" s="179">
        <v>4.7821911311924812E-4</v>
      </c>
      <c r="C308" s="179">
        <v>2.4120537515491715E-4</v>
      </c>
      <c r="D308" s="179">
        <v>1.1987347910500369E-5</v>
      </c>
      <c r="E308" s="179">
        <v>0</v>
      </c>
      <c r="F308" s="362"/>
      <c r="G308" s="179">
        <v>0</v>
      </c>
      <c r="H308" s="180">
        <v>0</v>
      </c>
      <c r="I308" s="181">
        <f t="shared" si="124"/>
        <v>7.3141183618466562E-4</v>
      </c>
      <c r="J308" s="168"/>
      <c r="K308" s="182" t="s">
        <v>21</v>
      </c>
      <c r="L308" s="183">
        <v>4.7821911311924812E-4</v>
      </c>
      <c r="M308" s="183">
        <v>2.4120537515491715E-4</v>
      </c>
      <c r="N308" s="183">
        <v>1.1987347910500369E-5</v>
      </c>
      <c r="O308" s="183">
        <v>0</v>
      </c>
      <c r="P308" s="183">
        <v>0</v>
      </c>
      <c r="Q308" s="183">
        <v>0</v>
      </c>
      <c r="R308" s="184">
        <v>0</v>
      </c>
      <c r="S308" s="185">
        <f t="shared" si="125"/>
        <v>7.3141183618466562E-4</v>
      </c>
      <c r="U308" s="230" t="s">
        <v>61</v>
      </c>
      <c r="V308" s="231">
        <v>4.7821911311924812E-4</v>
      </c>
      <c r="W308" s="231">
        <v>0</v>
      </c>
      <c r="X308" s="231">
        <v>0</v>
      </c>
      <c r="Y308" s="231">
        <v>2.4120537515491715E-4</v>
      </c>
      <c r="Z308" s="231">
        <v>1.1987347910500369E-5</v>
      </c>
      <c r="AA308" s="231">
        <v>0</v>
      </c>
      <c r="AB308" s="231">
        <v>0</v>
      </c>
      <c r="AC308" s="232">
        <v>0</v>
      </c>
      <c r="AD308" s="231">
        <v>0</v>
      </c>
      <c r="AE308" s="231">
        <v>0</v>
      </c>
      <c r="AF308" s="231">
        <v>0</v>
      </c>
      <c r="AG308" s="231">
        <v>0</v>
      </c>
      <c r="AH308" s="231">
        <v>0</v>
      </c>
      <c r="AI308" s="233">
        <f t="shared" si="126"/>
        <v>7.3141183618466562E-4</v>
      </c>
      <c r="AJ308" s="160" t="str">
        <f t="shared" si="127"/>
        <v/>
      </c>
      <c r="BA308" s="160"/>
      <c r="BR308" s="160"/>
      <c r="CG308" s="160"/>
    </row>
    <row r="309" spans="1:85" ht="15">
      <c r="A309" s="189" t="s">
        <v>64</v>
      </c>
      <c r="B309" s="175">
        <v>8.2925007453847177E-2</v>
      </c>
      <c r="C309" s="175">
        <v>0</v>
      </c>
      <c r="D309" s="175">
        <v>0</v>
      </c>
      <c r="E309" s="175">
        <v>0</v>
      </c>
      <c r="F309" s="362"/>
      <c r="G309" s="175">
        <v>0</v>
      </c>
      <c r="H309" s="187">
        <v>0</v>
      </c>
      <c r="I309" s="173">
        <f t="shared" si="124"/>
        <v>8.2925007453847177E-2</v>
      </c>
      <c r="J309" s="168"/>
      <c r="K309" s="190" t="s">
        <v>64</v>
      </c>
      <c r="L309" s="175">
        <v>8.2925007453847177E-2</v>
      </c>
      <c r="M309" s="175">
        <v>0</v>
      </c>
      <c r="N309" s="175">
        <v>0</v>
      </c>
      <c r="O309" s="175">
        <v>0</v>
      </c>
      <c r="P309" s="175">
        <v>0</v>
      </c>
      <c r="Q309" s="175">
        <v>0</v>
      </c>
      <c r="R309" s="176">
        <v>0</v>
      </c>
      <c r="S309" s="177">
        <f t="shared" si="125"/>
        <v>8.2925007453847177E-2</v>
      </c>
      <c r="U309" s="235" t="s">
        <v>62</v>
      </c>
      <c r="V309" s="226">
        <v>7.0521826555304548E-2</v>
      </c>
      <c r="W309" s="226">
        <v>0</v>
      </c>
      <c r="X309" s="226">
        <v>0</v>
      </c>
      <c r="Y309" s="226">
        <v>0</v>
      </c>
      <c r="Z309" s="226">
        <v>0</v>
      </c>
      <c r="AA309" s="226">
        <v>0</v>
      </c>
      <c r="AB309" s="226">
        <v>0</v>
      </c>
      <c r="AC309" s="227">
        <v>1.2403180898542634E-2</v>
      </c>
      <c r="AD309" s="228">
        <v>1.2403180898542634E-2</v>
      </c>
      <c r="AE309" s="228">
        <v>0</v>
      </c>
      <c r="AF309" s="228">
        <v>0</v>
      </c>
      <c r="AG309" s="228">
        <v>0</v>
      </c>
      <c r="AH309" s="228">
        <v>0</v>
      </c>
      <c r="AI309" s="229">
        <f t="shared" si="126"/>
        <v>8.2925007453847177E-2</v>
      </c>
      <c r="AJ309" s="160" t="str">
        <f t="shared" si="127"/>
        <v/>
      </c>
      <c r="BA309" s="160"/>
      <c r="BR309" s="160"/>
      <c r="CG309" s="160"/>
    </row>
    <row r="310" spans="1:85">
      <c r="A310" s="191" t="s">
        <v>23</v>
      </c>
      <c r="B310" s="192">
        <v>8.2925007453847177E-2</v>
      </c>
      <c r="C310" s="192">
        <v>0</v>
      </c>
      <c r="D310" s="192">
        <v>0</v>
      </c>
      <c r="E310" s="192">
        <v>0</v>
      </c>
      <c r="F310" s="362"/>
      <c r="G310" s="192">
        <v>0</v>
      </c>
      <c r="H310" s="193">
        <v>0</v>
      </c>
      <c r="I310" s="194">
        <f t="shared" si="124"/>
        <v>8.2925007453847177E-2</v>
      </c>
      <c r="J310" s="168"/>
      <c r="K310" s="195" t="s">
        <v>23</v>
      </c>
      <c r="L310" s="196">
        <v>8.2925007453847177E-2</v>
      </c>
      <c r="M310" s="196">
        <v>0</v>
      </c>
      <c r="N310" s="196">
        <v>0</v>
      </c>
      <c r="O310" s="196">
        <v>0</v>
      </c>
      <c r="P310" s="196">
        <v>0</v>
      </c>
      <c r="Q310" s="196">
        <v>0</v>
      </c>
      <c r="R310" s="197">
        <v>0</v>
      </c>
      <c r="S310" s="198">
        <f t="shared" si="125"/>
        <v>8.2925007453847177E-2</v>
      </c>
      <c r="U310" s="236" t="s">
        <v>66</v>
      </c>
      <c r="V310" s="237">
        <v>7.0521826555304548E-2</v>
      </c>
      <c r="W310" s="237">
        <v>0</v>
      </c>
      <c r="X310" s="237">
        <v>0</v>
      </c>
      <c r="Y310" s="237">
        <v>0</v>
      </c>
      <c r="Z310" s="237">
        <v>0</v>
      </c>
      <c r="AA310" s="237">
        <v>0</v>
      </c>
      <c r="AB310" s="237">
        <v>0</v>
      </c>
      <c r="AC310" s="237">
        <v>1.2403180898542634E-2</v>
      </c>
      <c r="AD310" s="237">
        <v>1.2403180898542634E-2</v>
      </c>
      <c r="AE310" s="237">
        <v>0</v>
      </c>
      <c r="AF310" s="237">
        <v>0</v>
      </c>
      <c r="AG310" s="237">
        <v>0</v>
      </c>
      <c r="AH310" s="125">
        <v>0</v>
      </c>
      <c r="AI310" s="238">
        <f t="shared" si="126"/>
        <v>8.2925007453847177E-2</v>
      </c>
      <c r="AJ310" s="160" t="str">
        <f t="shared" si="127"/>
        <v/>
      </c>
      <c r="BA310" s="160"/>
      <c r="BR310" s="160"/>
      <c r="CG310" s="160"/>
    </row>
    <row r="311" spans="1:85">
      <c r="A311" s="199" t="s">
        <v>19</v>
      </c>
      <c r="B311" s="200">
        <v>0</v>
      </c>
      <c r="C311" s="200">
        <v>0</v>
      </c>
      <c r="D311" s="200">
        <v>0</v>
      </c>
      <c r="E311" s="200">
        <v>0</v>
      </c>
      <c r="F311" s="362"/>
      <c r="G311" s="200">
        <v>0</v>
      </c>
      <c r="H311" s="201">
        <v>0</v>
      </c>
      <c r="I311" s="202">
        <f t="shared" si="124"/>
        <v>0</v>
      </c>
      <c r="J311" s="168"/>
      <c r="K311" s="203" t="s">
        <v>19</v>
      </c>
      <c r="L311" s="200">
        <v>0</v>
      </c>
      <c r="M311" s="200">
        <v>0</v>
      </c>
      <c r="N311" s="200">
        <v>0</v>
      </c>
      <c r="O311" s="200">
        <v>0</v>
      </c>
      <c r="P311" s="200">
        <v>0</v>
      </c>
      <c r="Q311" s="200">
        <v>0</v>
      </c>
      <c r="R311" s="204">
        <v>0</v>
      </c>
      <c r="S311" s="205">
        <f t="shared" si="125"/>
        <v>0</v>
      </c>
      <c r="U311" s="239" t="s">
        <v>19</v>
      </c>
      <c r="V311" s="240">
        <v>0</v>
      </c>
      <c r="W311" s="240">
        <v>0</v>
      </c>
      <c r="X311" s="240">
        <v>0</v>
      </c>
      <c r="Y311" s="240">
        <v>0</v>
      </c>
      <c r="Z311" s="240">
        <v>0</v>
      </c>
      <c r="AA311" s="240">
        <v>0</v>
      </c>
      <c r="AB311" s="240">
        <v>0</v>
      </c>
      <c r="AC311" s="240">
        <v>0</v>
      </c>
      <c r="AD311" s="241">
        <v>0</v>
      </c>
      <c r="AE311" s="241">
        <v>0</v>
      </c>
      <c r="AF311" s="241">
        <v>0</v>
      </c>
      <c r="AG311" s="241">
        <v>0</v>
      </c>
      <c r="AH311" s="241">
        <v>0</v>
      </c>
      <c r="AI311" s="242">
        <f t="shared" si="126"/>
        <v>0</v>
      </c>
      <c r="AJ311" s="160" t="str">
        <f t="shared" si="127"/>
        <v/>
      </c>
      <c r="BA311" s="160"/>
      <c r="BR311" s="160"/>
      <c r="CG311" s="160"/>
    </row>
    <row r="312" spans="1:85">
      <c r="A312" s="191" t="s">
        <v>20</v>
      </c>
      <c r="B312" s="192">
        <v>0</v>
      </c>
      <c r="C312" s="192">
        <v>0</v>
      </c>
      <c r="D312" s="192">
        <v>0</v>
      </c>
      <c r="E312" s="192">
        <v>0</v>
      </c>
      <c r="F312" s="362"/>
      <c r="G312" s="192">
        <v>0</v>
      </c>
      <c r="H312" s="193">
        <v>0</v>
      </c>
      <c r="I312" s="194">
        <f t="shared" si="124"/>
        <v>0</v>
      </c>
      <c r="J312" s="168"/>
      <c r="K312" s="195" t="s">
        <v>20</v>
      </c>
      <c r="L312" s="196">
        <v>0</v>
      </c>
      <c r="M312" s="196">
        <v>0</v>
      </c>
      <c r="N312" s="196">
        <v>0</v>
      </c>
      <c r="O312" s="196">
        <v>0</v>
      </c>
      <c r="P312" s="196">
        <v>0</v>
      </c>
      <c r="Q312" s="196">
        <v>0</v>
      </c>
      <c r="R312" s="197">
        <v>0</v>
      </c>
      <c r="S312" s="198">
        <f t="shared" si="125"/>
        <v>0</v>
      </c>
      <c r="U312" s="236" t="s">
        <v>20</v>
      </c>
      <c r="V312" s="237">
        <v>0</v>
      </c>
      <c r="W312" s="237">
        <v>0</v>
      </c>
      <c r="X312" s="237">
        <v>0</v>
      </c>
      <c r="Y312" s="237">
        <v>0</v>
      </c>
      <c r="Z312" s="237">
        <v>0</v>
      </c>
      <c r="AA312" s="237">
        <v>0</v>
      </c>
      <c r="AB312" s="237">
        <v>0</v>
      </c>
      <c r="AC312" s="237">
        <v>0</v>
      </c>
      <c r="AD312" s="237">
        <v>0</v>
      </c>
      <c r="AE312" s="237">
        <v>0</v>
      </c>
      <c r="AF312" s="237">
        <v>0</v>
      </c>
      <c r="AG312" s="237">
        <v>0</v>
      </c>
      <c r="AH312" s="125">
        <v>0</v>
      </c>
      <c r="AI312" s="238">
        <f t="shared" si="126"/>
        <v>0</v>
      </c>
      <c r="AJ312" s="160" t="str">
        <f t="shared" si="127"/>
        <v/>
      </c>
      <c r="BA312" s="160"/>
      <c r="BR312" s="160"/>
      <c r="CG312" s="160"/>
    </row>
    <row r="313" spans="1:85" ht="15" thickBot="1">
      <c r="A313" s="206" t="s">
        <v>11</v>
      </c>
      <c r="B313" s="207">
        <v>0</v>
      </c>
      <c r="C313" s="207">
        <v>0</v>
      </c>
      <c r="D313" s="207">
        <v>0</v>
      </c>
      <c r="E313" s="207">
        <v>0</v>
      </c>
      <c r="F313" s="363"/>
      <c r="G313" s="207">
        <v>0</v>
      </c>
      <c r="H313" s="208">
        <v>0</v>
      </c>
      <c r="I313" s="209">
        <f t="shared" si="124"/>
        <v>0</v>
      </c>
      <c r="J313" s="168"/>
      <c r="K313" s="210" t="s">
        <v>11</v>
      </c>
      <c r="L313" s="207">
        <v>0</v>
      </c>
      <c r="M313" s="207">
        <v>0</v>
      </c>
      <c r="N313" s="207">
        <v>0</v>
      </c>
      <c r="O313" s="207">
        <v>0</v>
      </c>
      <c r="P313" s="207">
        <v>0</v>
      </c>
      <c r="Q313" s="207">
        <v>0</v>
      </c>
      <c r="R313" s="211">
        <v>0</v>
      </c>
      <c r="S313" s="212">
        <f t="shared" si="125"/>
        <v>0</v>
      </c>
      <c r="U313" s="239" t="s">
        <v>11</v>
      </c>
      <c r="V313" s="240">
        <v>0</v>
      </c>
      <c r="W313" s="240">
        <v>0</v>
      </c>
      <c r="X313" s="240">
        <v>0</v>
      </c>
      <c r="Y313" s="240">
        <v>0</v>
      </c>
      <c r="Z313" s="240">
        <v>0</v>
      </c>
      <c r="AA313" s="240">
        <v>0</v>
      </c>
      <c r="AB313" s="240">
        <v>0</v>
      </c>
      <c r="AC313" s="240">
        <v>0</v>
      </c>
      <c r="AD313" s="241">
        <v>0</v>
      </c>
      <c r="AE313" s="241">
        <v>0</v>
      </c>
      <c r="AF313" s="241">
        <v>0</v>
      </c>
      <c r="AG313" s="241">
        <v>0</v>
      </c>
      <c r="AH313" s="241">
        <v>0</v>
      </c>
      <c r="AI313" s="242">
        <f t="shared" si="126"/>
        <v>0</v>
      </c>
      <c r="AJ313" s="160" t="str">
        <f t="shared" si="127"/>
        <v/>
      </c>
      <c r="BA313" s="160"/>
      <c r="BR313" s="160"/>
      <c r="CG313" s="160"/>
    </row>
    <row r="314" spans="1:85" ht="15">
      <c r="A314" s="213" t="s">
        <v>26</v>
      </c>
      <c r="B314" s="214">
        <f>SUM(B293:B309)</f>
        <v>115.06991372354713</v>
      </c>
      <c r="C314" s="214">
        <f t="shared" ref="C314:I314" si="128">SUM(C293:C309)</f>
        <v>866.85956832035163</v>
      </c>
      <c r="D314" s="214">
        <f t="shared" si="128"/>
        <v>392.36371592516139</v>
      </c>
      <c r="E314" s="214">
        <f t="shared" si="128"/>
        <v>401.30343539057651</v>
      </c>
      <c r="F314" s="214">
        <f t="shared" si="128"/>
        <v>0</v>
      </c>
      <c r="G314" s="214">
        <f t="shared" si="128"/>
        <v>38.472504711289531</v>
      </c>
      <c r="H314" s="216">
        <f t="shared" si="128"/>
        <v>0</v>
      </c>
      <c r="I314" s="173">
        <f t="shared" si="128"/>
        <v>1814.0691380709263</v>
      </c>
      <c r="J314" s="168"/>
      <c r="K314" s="215" t="s">
        <v>26</v>
      </c>
      <c r="L314" s="214">
        <f>SUM(L293:L309)</f>
        <v>115.06991372354713</v>
      </c>
      <c r="M314" s="214">
        <f t="shared" ref="M314:S314" si="129">SUM(M293:M309)</f>
        <v>866.85956832035163</v>
      </c>
      <c r="N314" s="214">
        <f t="shared" si="129"/>
        <v>392.36371592516139</v>
      </c>
      <c r="O314" s="214">
        <f t="shared" si="129"/>
        <v>401.30343539057651</v>
      </c>
      <c r="P314" s="214">
        <f t="shared" si="129"/>
        <v>63.200829732307277</v>
      </c>
      <c r="Q314" s="214">
        <f t="shared" si="129"/>
        <v>38.472504711289531</v>
      </c>
      <c r="R314" s="216">
        <f t="shared" si="129"/>
        <v>0</v>
      </c>
      <c r="S314" s="217">
        <f t="shared" si="129"/>
        <v>1877.2699678032336</v>
      </c>
      <c r="T314" s="160" t="str">
        <f>IF(ABS(S314-AI314)&gt;0.01,S314-AI314,"")</f>
        <v/>
      </c>
      <c r="U314" s="243" t="s">
        <v>63</v>
      </c>
      <c r="V314" s="244">
        <f>SUM(V293:V309)</f>
        <v>82.593065546313795</v>
      </c>
      <c r="W314" s="244">
        <f t="shared" ref="W314:AH314" si="130">SUM(W293:W309)</f>
        <v>30.997129089748142</v>
      </c>
      <c r="X314" s="244">
        <f t="shared" si="130"/>
        <v>38.472504711289531</v>
      </c>
      <c r="Y314" s="244">
        <f t="shared" si="130"/>
        <v>866.85956832035163</v>
      </c>
      <c r="Z314" s="244">
        <f t="shared" si="130"/>
        <v>380.44531243132803</v>
      </c>
      <c r="AA314" s="244">
        <f t="shared" si="130"/>
        <v>370.60557926677558</v>
      </c>
      <c r="AB314" s="244">
        <f t="shared" si="130"/>
        <v>63.200829732307277</v>
      </c>
      <c r="AC314" s="244">
        <f t="shared" si="130"/>
        <v>44.095978705119428</v>
      </c>
      <c r="AD314" s="245">
        <f t="shared" si="130"/>
        <v>1.4797190874851944</v>
      </c>
      <c r="AE314" s="245">
        <f t="shared" si="130"/>
        <v>22.078879181671798</v>
      </c>
      <c r="AF314" s="245">
        <f t="shared" si="130"/>
        <v>0</v>
      </c>
      <c r="AG314" s="245">
        <f t="shared" si="130"/>
        <v>11.918403493833353</v>
      </c>
      <c r="AH314" s="245">
        <f t="shared" si="130"/>
        <v>8.6189769421290734</v>
      </c>
      <c r="AI314" s="246">
        <f>SUM(V314:AC314)</f>
        <v>1877.2699678032334</v>
      </c>
      <c r="AJ314" s="160" t="str">
        <f t="shared" si="127"/>
        <v/>
      </c>
      <c r="BA314" s="160"/>
      <c r="BR314" s="160"/>
      <c r="CG314" s="160"/>
    </row>
    <row r="315" spans="1:85" s="23" customFormat="1" ht="15" thickBot="1">
      <c r="A315" s="30" t="s">
        <v>88</v>
      </c>
      <c r="B315" s="47">
        <f>IF($I314=0,"-",B314/$I314)</f>
        <v>6.3431933937155238E-2</v>
      </c>
      <c r="C315" s="47">
        <f t="shared" ref="C315:H315" si="131">IF($I314=0,"-",C314/$I314)</f>
        <v>0.47785365514909017</v>
      </c>
      <c r="D315" s="47">
        <f t="shared" si="131"/>
        <v>0.21628928451007073</v>
      </c>
      <c r="E315" s="47">
        <f t="shared" si="131"/>
        <v>0.22121727720770384</v>
      </c>
      <c r="F315" s="47">
        <f t="shared" si="131"/>
        <v>0</v>
      </c>
      <c r="G315" s="47">
        <f t="shared" si="131"/>
        <v>2.1207849195979948E-2</v>
      </c>
      <c r="H315" s="70">
        <f t="shared" si="131"/>
        <v>0</v>
      </c>
      <c r="I315" s="48">
        <f>SUM(B315:H315)</f>
        <v>1</v>
      </c>
      <c r="J315" s="160"/>
      <c r="K315" s="81" t="s">
        <v>88</v>
      </c>
      <c r="L315" s="98">
        <f t="shared" ref="L315:R315" si="132">IF($S314=0,"-",L314/$S314)</f>
        <v>6.1296412182101349E-2</v>
      </c>
      <c r="M315" s="98">
        <f t="shared" si="132"/>
        <v>0.46176606624924799</v>
      </c>
      <c r="N315" s="98">
        <f t="shared" si="132"/>
        <v>0.20900761353163408</v>
      </c>
      <c r="O315" s="98">
        <f t="shared" si="132"/>
        <v>0.2137696986971877</v>
      </c>
      <c r="P315" s="98">
        <f t="shared" si="132"/>
        <v>3.3666351039677252E-2</v>
      </c>
      <c r="Q315" s="98">
        <f t="shared" si="132"/>
        <v>2.049385830015155E-2</v>
      </c>
      <c r="R315" s="99">
        <f t="shared" si="132"/>
        <v>0</v>
      </c>
      <c r="S315" s="100">
        <f>SUM(L315:R315)</f>
        <v>1</v>
      </c>
      <c r="U315" s="110" t="s">
        <v>88</v>
      </c>
      <c r="V315" s="133">
        <f>+V314/$AI314</f>
        <v>4.3996370773972136E-2</v>
      </c>
      <c r="W315" s="133">
        <f t="shared" ref="W315:AH315" si="133">+W314/$AI314</f>
        <v>1.6511812164140004E-2</v>
      </c>
      <c r="X315" s="133">
        <f t="shared" si="133"/>
        <v>2.0493858300151553E-2</v>
      </c>
      <c r="Y315" s="133">
        <f t="shared" si="133"/>
        <v>0.46176606624924804</v>
      </c>
      <c r="Z315" s="133">
        <f t="shared" si="133"/>
        <v>0.20265881783456119</v>
      </c>
      <c r="AA315" s="133">
        <f t="shared" si="133"/>
        <v>0.1974173057807212</v>
      </c>
      <c r="AB315" s="133">
        <f t="shared" si="133"/>
        <v>3.3666351039677259E-2</v>
      </c>
      <c r="AC315" s="133">
        <f t="shared" si="133"/>
        <v>2.3489417857528609E-2</v>
      </c>
      <c r="AD315" s="133">
        <f t="shared" si="133"/>
        <v>7.8822924398921175E-4</v>
      </c>
      <c r="AE315" s="133">
        <f t="shared" si="133"/>
        <v>1.1761163583471337E-2</v>
      </c>
      <c r="AF315" s="133">
        <f t="shared" si="133"/>
        <v>0</v>
      </c>
      <c r="AG315" s="133">
        <f t="shared" si="133"/>
        <v>6.348795697072902E-3</v>
      </c>
      <c r="AH315" s="133">
        <f t="shared" si="133"/>
        <v>4.5912293329951536E-3</v>
      </c>
      <c r="AI315" s="134">
        <f>SUM(V315:AC315)</f>
        <v>0.99999999999999989</v>
      </c>
      <c r="AJ315" s="23" t="str">
        <f t="shared" si="127"/>
        <v/>
      </c>
    </row>
    <row r="316" spans="1:85" ht="15" thickBot="1">
      <c r="A316" s="247"/>
      <c r="B316" s="247"/>
      <c r="C316" s="247"/>
      <c r="D316" s="247"/>
      <c r="E316" s="247"/>
      <c r="F316" s="247"/>
      <c r="G316" s="247"/>
      <c r="H316" s="247"/>
      <c r="I316" s="247"/>
      <c r="K316" s="247"/>
      <c r="L316" s="247"/>
      <c r="M316" s="247"/>
      <c r="N316" s="247"/>
      <c r="O316" s="247"/>
      <c r="P316" s="247"/>
      <c r="Q316" s="247"/>
      <c r="R316" s="247"/>
      <c r="S316" s="247"/>
      <c r="AI316" s="168"/>
      <c r="BA316" s="160"/>
      <c r="BR316" s="160"/>
      <c r="CG316" s="160"/>
    </row>
    <row r="317" spans="1:85" ht="28.5">
      <c r="A317" s="312" t="s">
        <v>39</v>
      </c>
      <c r="B317" s="164" t="s">
        <v>0</v>
      </c>
      <c r="C317" s="164" t="s">
        <v>1</v>
      </c>
      <c r="D317" s="164" t="s">
        <v>2</v>
      </c>
      <c r="E317" s="164" t="s">
        <v>3</v>
      </c>
      <c r="F317" s="164" t="s">
        <v>27</v>
      </c>
      <c r="G317" s="164" t="s">
        <v>4</v>
      </c>
      <c r="H317" s="164" t="s">
        <v>5</v>
      </c>
      <c r="I317" s="165" t="s">
        <v>6</v>
      </c>
      <c r="K317" s="314" t="s">
        <v>39</v>
      </c>
      <c r="L317" s="166" t="s">
        <v>0</v>
      </c>
      <c r="M317" s="166" t="s">
        <v>1</v>
      </c>
      <c r="N317" s="166" t="s">
        <v>2</v>
      </c>
      <c r="O317" s="166" t="s">
        <v>3</v>
      </c>
      <c r="P317" s="166" t="s">
        <v>27</v>
      </c>
      <c r="Q317" s="166" t="s">
        <v>4</v>
      </c>
      <c r="R317" s="166" t="s">
        <v>5</v>
      </c>
      <c r="S317" s="167" t="s">
        <v>6</v>
      </c>
      <c r="U317" s="316" t="s">
        <v>39</v>
      </c>
      <c r="V317" s="219" t="s">
        <v>74</v>
      </c>
      <c r="W317" s="219" t="s">
        <v>75</v>
      </c>
      <c r="X317" s="219" t="s">
        <v>4</v>
      </c>
      <c r="Y317" s="219" t="s">
        <v>1</v>
      </c>
      <c r="Z317" s="219" t="s">
        <v>2</v>
      </c>
      <c r="AA317" s="219" t="s">
        <v>3</v>
      </c>
      <c r="AB317" s="219" t="s">
        <v>55</v>
      </c>
      <c r="AC317" s="219" t="s">
        <v>68</v>
      </c>
      <c r="AD317" s="220" t="s">
        <v>76</v>
      </c>
      <c r="AE317" s="220" t="s">
        <v>83</v>
      </c>
      <c r="AF317" s="220" t="s">
        <v>77</v>
      </c>
      <c r="AG317" s="220" t="s">
        <v>84</v>
      </c>
      <c r="AH317" s="220" t="s">
        <v>85</v>
      </c>
      <c r="AI317" s="221" t="s">
        <v>63</v>
      </c>
      <c r="BA317" s="160"/>
      <c r="BR317" s="160"/>
      <c r="CG317" s="160"/>
    </row>
    <row r="318" spans="1:85" ht="15">
      <c r="A318" s="313" t="s">
        <v>39</v>
      </c>
      <c r="B318" s="318" t="s">
        <v>69</v>
      </c>
      <c r="C318" s="319"/>
      <c r="D318" s="319"/>
      <c r="E318" s="319"/>
      <c r="F318" s="319"/>
      <c r="G318" s="319"/>
      <c r="H318" s="319"/>
      <c r="I318" s="320"/>
      <c r="K318" s="315" t="s">
        <v>39</v>
      </c>
      <c r="L318" s="321" t="s">
        <v>69</v>
      </c>
      <c r="M318" s="322"/>
      <c r="N318" s="322"/>
      <c r="O318" s="322"/>
      <c r="P318" s="322"/>
      <c r="Q318" s="322"/>
      <c r="R318" s="322"/>
      <c r="S318" s="323"/>
      <c r="U318" s="317" t="s">
        <v>39</v>
      </c>
      <c r="V318" s="324" t="s">
        <v>69</v>
      </c>
      <c r="W318" s="324"/>
      <c r="X318" s="324"/>
      <c r="Y318" s="324"/>
      <c r="Z318" s="324"/>
      <c r="AA318" s="324"/>
      <c r="AB318" s="324"/>
      <c r="AC318" s="324"/>
      <c r="AD318" s="324"/>
      <c r="AE318" s="324"/>
      <c r="AF318" s="324"/>
      <c r="AG318" s="324"/>
      <c r="AH318" s="324"/>
      <c r="AI318" s="325"/>
      <c r="BA318" s="160"/>
      <c r="BR318" s="160"/>
      <c r="CG318" s="160"/>
    </row>
    <row r="319" spans="1:85" ht="15">
      <c r="A319" s="170" t="s">
        <v>7</v>
      </c>
      <c r="B319" s="171">
        <v>0</v>
      </c>
      <c r="C319" s="171">
        <v>0</v>
      </c>
      <c r="D319" s="171">
        <v>0</v>
      </c>
      <c r="E319" s="171">
        <v>0</v>
      </c>
      <c r="F319" s="361"/>
      <c r="G319" s="171">
        <v>0</v>
      </c>
      <c r="H319" s="172">
        <v>0</v>
      </c>
      <c r="I319" s="173">
        <f>SUM(B319:H319)</f>
        <v>0</v>
      </c>
      <c r="J319" s="168"/>
      <c r="K319" s="222" t="s">
        <v>7</v>
      </c>
      <c r="L319" s="171">
        <v>0</v>
      </c>
      <c r="M319" s="171">
        <v>0</v>
      </c>
      <c r="N319" s="171">
        <v>0</v>
      </c>
      <c r="O319" s="171">
        <v>0</v>
      </c>
      <c r="P319" s="171">
        <v>0</v>
      </c>
      <c r="Q319" s="171">
        <v>0</v>
      </c>
      <c r="R319" s="223">
        <v>0</v>
      </c>
      <c r="S319" s="224">
        <f>SUM(L319:R319)</f>
        <v>0</v>
      </c>
      <c r="U319" s="225" t="s">
        <v>7</v>
      </c>
      <c r="V319" s="226">
        <v>0</v>
      </c>
      <c r="W319" s="226">
        <v>0</v>
      </c>
      <c r="X319" s="226">
        <v>0</v>
      </c>
      <c r="Y319" s="226">
        <v>0</v>
      </c>
      <c r="Z319" s="226">
        <v>0</v>
      </c>
      <c r="AA319" s="226">
        <v>0</v>
      </c>
      <c r="AB319" s="226">
        <v>0</v>
      </c>
      <c r="AC319" s="227">
        <v>0</v>
      </c>
      <c r="AD319" s="228">
        <v>0</v>
      </c>
      <c r="AE319" s="228">
        <v>0</v>
      </c>
      <c r="AF319" s="228">
        <v>0</v>
      </c>
      <c r="AG319" s="228">
        <v>0</v>
      </c>
      <c r="AH319" s="228">
        <v>0</v>
      </c>
      <c r="AI319" s="229">
        <f>SUM(V319:AC319)</f>
        <v>0</v>
      </c>
      <c r="AJ319" s="160" t="str">
        <f>IF(ABS(S319-AI319)&gt;0.001,S319-AI319,"")</f>
        <v/>
      </c>
      <c r="BA319" s="160"/>
      <c r="BR319" s="160"/>
      <c r="CG319" s="160"/>
    </row>
    <row r="320" spans="1:85" ht="15">
      <c r="A320" s="178" t="s">
        <v>8</v>
      </c>
      <c r="B320" s="179">
        <v>0</v>
      </c>
      <c r="C320" s="179">
        <v>0</v>
      </c>
      <c r="D320" s="179">
        <v>0</v>
      </c>
      <c r="E320" s="179">
        <v>0</v>
      </c>
      <c r="F320" s="362"/>
      <c r="G320" s="179">
        <v>0</v>
      </c>
      <c r="H320" s="180">
        <v>0</v>
      </c>
      <c r="I320" s="181">
        <f t="shared" ref="I320:I339" si="134">SUM(B320:H320)</f>
        <v>0</v>
      </c>
      <c r="J320" s="168"/>
      <c r="K320" s="182" t="s">
        <v>8</v>
      </c>
      <c r="L320" s="183">
        <v>0</v>
      </c>
      <c r="M320" s="183">
        <v>0</v>
      </c>
      <c r="N320" s="183">
        <v>0</v>
      </c>
      <c r="O320" s="183">
        <v>0</v>
      </c>
      <c r="P320" s="183">
        <v>0</v>
      </c>
      <c r="Q320" s="183">
        <v>0</v>
      </c>
      <c r="R320" s="184">
        <v>0</v>
      </c>
      <c r="S320" s="185">
        <f t="shared" ref="S320:S339" si="135">SUM(L320:R320)</f>
        <v>0</v>
      </c>
      <c r="U320" s="230" t="s">
        <v>8</v>
      </c>
      <c r="V320" s="231">
        <v>0</v>
      </c>
      <c r="W320" s="231">
        <v>0</v>
      </c>
      <c r="X320" s="231">
        <v>0</v>
      </c>
      <c r="Y320" s="231">
        <v>0</v>
      </c>
      <c r="Z320" s="231">
        <v>0</v>
      </c>
      <c r="AA320" s="231">
        <v>0</v>
      </c>
      <c r="AB320" s="231">
        <v>0</v>
      </c>
      <c r="AC320" s="232">
        <v>0</v>
      </c>
      <c r="AD320" s="231">
        <v>0</v>
      </c>
      <c r="AE320" s="231">
        <v>0</v>
      </c>
      <c r="AF320" s="231">
        <v>0</v>
      </c>
      <c r="AG320" s="231">
        <v>0</v>
      </c>
      <c r="AH320" s="231">
        <v>0</v>
      </c>
      <c r="AI320" s="233">
        <f t="shared" ref="AI320:AI339" si="136">SUM(V320:AC320)</f>
        <v>0</v>
      </c>
      <c r="AJ320" s="160" t="str">
        <f t="shared" ref="AJ320:AJ341" si="137">IF(ABS(S320-AI320)&gt;0.001,S320-AI320,"")</f>
        <v/>
      </c>
      <c r="BA320" s="160"/>
      <c r="BR320" s="160"/>
      <c r="CG320" s="160"/>
    </row>
    <row r="321" spans="1:85" ht="15">
      <c r="A321" s="186" t="s">
        <v>10</v>
      </c>
      <c r="B321" s="175">
        <v>0</v>
      </c>
      <c r="C321" s="175">
        <v>0</v>
      </c>
      <c r="D321" s="175">
        <v>0</v>
      </c>
      <c r="E321" s="175">
        <v>0</v>
      </c>
      <c r="F321" s="362"/>
      <c r="G321" s="175">
        <v>0</v>
      </c>
      <c r="H321" s="187">
        <v>0</v>
      </c>
      <c r="I321" s="173">
        <f t="shared" si="134"/>
        <v>0</v>
      </c>
      <c r="J321" s="168"/>
      <c r="K321" s="188" t="s">
        <v>10</v>
      </c>
      <c r="L321" s="175">
        <v>0</v>
      </c>
      <c r="M321" s="175">
        <v>0</v>
      </c>
      <c r="N321" s="175">
        <v>0</v>
      </c>
      <c r="O321" s="175">
        <v>0</v>
      </c>
      <c r="P321" s="175">
        <v>0</v>
      </c>
      <c r="Q321" s="175">
        <v>0</v>
      </c>
      <c r="R321" s="176">
        <v>0</v>
      </c>
      <c r="S321" s="177">
        <f t="shared" si="135"/>
        <v>0</v>
      </c>
      <c r="U321" s="234" t="s">
        <v>10</v>
      </c>
      <c r="V321" s="226">
        <v>0</v>
      </c>
      <c r="W321" s="226">
        <v>0</v>
      </c>
      <c r="X321" s="226">
        <v>0</v>
      </c>
      <c r="Y321" s="226">
        <v>0</v>
      </c>
      <c r="Z321" s="226">
        <v>0</v>
      </c>
      <c r="AA321" s="226">
        <v>0</v>
      </c>
      <c r="AB321" s="226">
        <v>0</v>
      </c>
      <c r="AC321" s="227">
        <v>0</v>
      </c>
      <c r="AD321" s="228">
        <v>0</v>
      </c>
      <c r="AE321" s="228">
        <v>0</v>
      </c>
      <c r="AF321" s="228">
        <v>0</v>
      </c>
      <c r="AG321" s="228">
        <v>0</v>
      </c>
      <c r="AH321" s="228">
        <v>0</v>
      </c>
      <c r="AI321" s="229">
        <f t="shared" si="136"/>
        <v>0</v>
      </c>
      <c r="AJ321" s="160" t="str">
        <f t="shared" si="137"/>
        <v/>
      </c>
      <c r="BA321" s="160"/>
      <c r="BR321" s="160"/>
      <c r="CG321" s="160"/>
    </row>
    <row r="322" spans="1:85" ht="15">
      <c r="A322" s="178" t="s">
        <v>56</v>
      </c>
      <c r="B322" s="179">
        <v>0</v>
      </c>
      <c r="C322" s="179">
        <v>0</v>
      </c>
      <c r="D322" s="179">
        <v>0</v>
      </c>
      <c r="E322" s="179">
        <v>0</v>
      </c>
      <c r="F322" s="362"/>
      <c r="G322" s="179">
        <v>0</v>
      </c>
      <c r="H322" s="180">
        <v>0</v>
      </c>
      <c r="I322" s="181">
        <f t="shared" si="134"/>
        <v>0</v>
      </c>
      <c r="J322" s="168"/>
      <c r="K322" s="182" t="s">
        <v>56</v>
      </c>
      <c r="L322" s="183">
        <v>0</v>
      </c>
      <c r="M322" s="183">
        <v>0</v>
      </c>
      <c r="N322" s="183">
        <v>0</v>
      </c>
      <c r="O322" s="183">
        <v>0</v>
      </c>
      <c r="P322" s="183">
        <v>0</v>
      </c>
      <c r="Q322" s="183">
        <v>0</v>
      </c>
      <c r="R322" s="184">
        <v>0</v>
      </c>
      <c r="S322" s="185">
        <f t="shared" si="135"/>
        <v>0</v>
      </c>
      <c r="U322" s="230" t="s">
        <v>56</v>
      </c>
      <c r="V322" s="231">
        <v>0</v>
      </c>
      <c r="W322" s="231">
        <v>0</v>
      </c>
      <c r="X322" s="231">
        <v>0</v>
      </c>
      <c r="Y322" s="231">
        <v>0</v>
      </c>
      <c r="Z322" s="231">
        <v>0</v>
      </c>
      <c r="AA322" s="231">
        <v>0</v>
      </c>
      <c r="AB322" s="231">
        <v>0</v>
      </c>
      <c r="AC322" s="232">
        <v>0</v>
      </c>
      <c r="AD322" s="231">
        <v>0</v>
      </c>
      <c r="AE322" s="231">
        <v>0</v>
      </c>
      <c r="AF322" s="231">
        <v>0</v>
      </c>
      <c r="AG322" s="231">
        <v>0</v>
      </c>
      <c r="AH322" s="231">
        <v>0</v>
      </c>
      <c r="AI322" s="233">
        <f t="shared" si="136"/>
        <v>0</v>
      </c>
      <c r="AJ322" s="160" t="str">
        <f t="shared" si="137"/>
        <v/>
      </c>
      <c r="BA322" s="160"/>
      <c r="BR322" s="160"/>
      <c r="CG322" s="160"/>
    </row>
    <row r="323" spans="1:85" ht="15">
      <c r="A323" s="186" t="s">
        <v>16</v>
      </c>
      <c r="B323" s="175">
        <v>2.204674105688643</v>
      </c>
      <c r="C323" s="175">
        <v>13.02704145542512</v>
      </c>
      <c r="D323" s="175">
        <v>0.14884412600436908</v>
      </c>
      <c r="E323" s="175">
        <v>0</v>
      </c>
      <c r="F323" s="362"/>
      <c r="G323" s="175">
        <v>0</v>
      </c>
      <c r="H323" s="187">
        <v>0</v>
      </c>
      <c r="I323" s="173">
        <f t="shared" si="134"/>
        <v>15.380559687118131</v>
      </c>
      <c r="J323" s="168"/>
      <c r="K323" s="188" t="s">
        <v>16</v>
      </c>
      <c r="L323" s="175">
        <v>2.204674105688643</v>
      </c>
      <c r="M323" s="175">
        <v>13.02704145542512</v>
      </c>
      <c r="N323" s="175">
        <v>0.14884412600436908</v>
      </c>
      <c r="O323" s="175">
        <v>0</v>
      </c>
      <c r="P323" s="175">
        <v>0</v>
      </c>
      <c r="Q323" s="175">
        <v>0</v>
      </c>
      <c r="R323" s="176">
        <v>0</v>
      </c>
      <c r="S323" s="177">
        <f t="shared" si="135"/>
        <v>15.380559687118131</v>
      </c>
      <c r="U323" s="234" t="s">
        <v>16</v>
      </c>
      <c r="V323" s="226">
        <v>2.204674105688643</v>
      </c>
      <c r="W323" s="226">
        <v>0</v>
      </c>
      <c r="X323" s="226">
        <v>0</v>
      </c>
      <c r="Y323" s="226">
        <v>13.02704145542512</v>
      </c>
      <c r="Z323" s="226">
        <v>0.14884412600436908</v>
      </c>
      <c r="AA323" s="226">
        <v>0</v>
      </c>
      <c r="AB323" s="226">
        <v>0</v>
      </c>
      <c r="AC323" s="227">
        <v>0</v>
      </c>
      <c r="AD323" s="228">
        <v>0</v>
      </c>
      <c r="AE323" s="228">
        <v>0</v>
      </c>
      <c r="AF323" s="228">
        <v>0</v>
      </c>
      <c r="AG323" s="228">
        <v>0</v>
      </c>
      <c r="AH323" s="228">
        <v>0</v>
      </c>
      <c r="AI323" s="229">
        <f t="shared" si="136"/>
        <v>15.380559687118131</v>
      </c>
      <c r="AJ323" s="160" t="str">
        <f t="shared" si="137"/>
        <v/>
      </c>
      <c r="BA323" s="160"/>
      <c r="BR323" s="160"/>
      <c r="CG323" s="160"/>
    </row>
    <row r="324" spans="1:85" ht="15">
      <c r="A324" s="178" t="s">
        <v>15</v>
      </c>
      <c r="B324" s="179">
        <v>8.1864069440119286E-2</v>
      </c>
      <c r="C324" s="179">
        <v>0</v>
      </c>
      <c r="D324" s="179">
        <v>0</v>
      </c>
      <c r="E324" s="179">
        <v>0</v>
      </c>
      <c r="F324" s="362"/>
      <c r="G324" s="179">
        <v>0</v>
      </c>
      <c r="H324" s="180">
        <v>0</v>
      </c>
      <c r="I324" s="181">
        <f t="shared" si="134"/>
        <v>8.1864069440119286E-2</v>
      </c>
      <c r="J324" s="168"/>
      <c r="K324" s="182" t="s">
        <v>15</v>
      </c>
      <c r="L324" s="183">
        <v>8.1864069440119286E-2</v>
      </c>
      <c r="M324" s="183">
        <v>0</v>
      </c>
      <c r="N324" s="183">
        <v>0</v>
      </c>
      <c r="O324" s="183">
        <v>0</v>
      </c>
      <c r="P324" s="183">
        <v>0</v>
      </c>
      <c r="Q324" s="183">
        <v>0</v>
      </c>
      <c r="R324" s="184">
        <v>0</v>
      </c>
      <c r="S324" s="185">
        <f t="shared" si="135"/>
        <v>8.1864069440119286E-2</v>
      </c>
      <c r="U324" s="230" t="s">
        <v>57</v>
      </c>
      <c r="V324" s="231">
        <v>8.1864069440119286E-2</v>
      </c>
      <c r="W324" s="231">
        <v>0</v>
      </c>
      <c r="X324" s="231">
        <v>0</v>
      </c>
      <c r="Y324" s="231">
        <v>0</v>
      </c>
      <c r="Z324" s="231">
        <v>0</v>
      </c>
      <c r="AA324" s="231">
        <v>0</v>
      </c>
      <c r="AB324" s="231">
        <v>0</v>
      </c>
      <c r="AC324" s="232">
        <v>0</v>
      </c>
      <c r="AD324" s="231">
        <v>0</v>
      </c>
      <c r="AE324" s="231">
        <v>0</v>
      </c>
      <c r="AF324" s="231">
        <v>0</v>
      </c>
      <c r="AG324" s="231">
        <v>0</v>
      </c>
      <c r="AH324" s="231">
        <v>0</v>
      </c>
      <c r="AI324" s="233">
        <f t="shared" si="136"/>
        <v>8.1864069440119286E-2</v>
      </c>
      <c r="AJ324" s="160" t="str">
        <f t="shared" si="137"/>
        <v/>
      </c>
      <c r="BA324" s="160"/>
      <c r="BR324" s="160"/>
      <c r="CG324" s="160"/>
    </row>
    <row r="325" spans="1:85" ht="15">
      <c r="A325" s="186" t="s">
        <v>58</v>
      </c>
      <c r="B325" s="175">
        <v>0</v>
      </c>
      <c r="C325" s="175">
        <v>0</v>
      </c>
      <c r="D325" s="175">
        <v>0</v>
      </c>
      <c r="E325" s="175">
        <v>8.6229791236584613E-3</v>
      </c>
      <c r="F325" s="362"/>
      <c r="G325" s="175">
        <v>0</v>
      </c>
      <c r="H325" s="187">
        <v>0</v>
      </c>
      <c r="I325" s="173">
        <f t="shared" si="134"/>
        <v>8.6229791236584613E-3</v>
      </c>
      <c r="J325" s="168"/>
      <c r="K325" s="188" t="s">
        <v>58</v>
      </c>
      <c r="L325" s="175">
        <v>0</v>
      </c>
      <c r="M325" s="175">
        <v>0</v>
      </c>
      <c r="N325" s="175">
        <v>0</v>
      </c>
      <c r="O325" s="175">
        <v>8.6229791236584613E-3</v>
      </c>
      <c r="P325" s="175">
        <v>6.3737120328091725</v>
      </c>
      <c r="Q325" s="175">
        <v>0</v>
      </c>
      <c r="R325" s="176">
        <v>0</v>
      </c>
      <c r="S325" s="177">
        <f t="shared" si="135"/>
        <v>6.382335011932831</v>
      </c>
      <c r="U325" s="234" t="s">
        <v>58</v>
      </c>
      <c r="V325" s="226">
        <v>0</v>
      </c>
      <c r="W325" s="226">
        <v>0</v>
      </c>
      <c r="X325" s="226">
        <v>0</v>
      </c>
      <c r="Y325" s="226">
        <v>0</v>
      </c>
      <c r="Z325" s="226">
        <v>0</v>
      </c>
      <c r="AA325" s="226">
        <v>1.1855608327669726E-5</v>
      </c>
      <c r="AB325" s="226">
        <v>6.3737120328091725</v>
      </c>
      <c r="AC325" s="227">
        <v>8.611123515330792E-3</v>
      </c>
      <c r="AD325" s="226">
        <v>0</v>
      </c>
      <c r="AE325" s="226">
        <v>0</v>
      </c>
      <c r="AF325" s="226">
        <v>0</v>
      </c>
      <c r="AG325" s="226">
        <v>0</v>
      </c>
      <c r="AH325" s="226">
        <v>8.611123515330792E-3</v>
      </c>
      <c r="AI325" s="229">
        <f t="shared" si="136"/>
        <v>6.382335011932831</v>
      </c>
      <c r="AJ325" s="160" t="str">
        <f t="shared" si="137"/>
        <v/>
      </c>
      <c r="BA325" s="160"/>
      <c r="BR325" s="160"/>
      <c r="CG325" s="160"/>
    </row>
    <row r="326" spans="1:85" ht="15">
      <c r="A326" s="178" t="s">
        <v>12</v>
      </c>
      <c r="B326" s="179">
        <v>0</v>
      </c>
      <c r="C326" s="179">
        <v>0</v>
      </c>
      <c r="D326" s="179">
        <v>0</v>
      </c>
      <c r="E326" s="179">
        <v>0</v>
      </c>
      <c r="F326" s="362"/>
      <c r="G326" s="179">
        <v>0</v>
      </c>
      <c r="H326" s="180">
        <v>0</v>
      </c>
      <c r="I326" s="181">
        <f t="shared" si="134"/>
        <v>0</v>
      </c>
      <c r="J326" s="168"/>
      <c r="K326" s="182" t="s">
        <v>12</v>
      </c>
      <c r="L326" s="183">
        <v>0</v>
      </c>
      <c r="M326" s="183">
        <v>0</v>
      </c>
      <c r="N326" s="183">
        <v>0</v>
      </c>
      <c r="O326" s="183">
        <v>0</v>
      </c>
      <c r="P326" s="183">
        <v>1.3633428591401808</v>
      </c>
      <c r="Q326" s="183">
        <v>0</v>
      </c>
      <c r="R326" s="184">
        <v>0</v>
      </c>
      <c r="S326" s="185">
        <f t="shared" si="135"/>
        <v>1.3633428591401808</v>
      </c>
      <c r="U326" s="230" t="s">
        <v>12</v>
      </c>
      <c r="V326" s="231">
        <v>0</v>
      </c>
      <c r="W326" s="231">
        <v>0</v>
      </c>
      <c r="X326" s="231">
        <v>0</v>
      </c>
      <c r="Y326" s="231">
        <v>0</v>
      </c>
      <c r="Z326" s="231">
        <v>0</v>
      </c>
      <c r="AA326" s="231">
        <v>0</v>
      </c>
      <c r="AB326" s="231">
        <v>1.3633428591401808</v>
      </c>
      <c r="AC326" s="232">
        <v>0</v>
      </c>
      <c r="AD326" s="231">
        <v>0</v>
      </c>
      <c r="AE326" s="231">
        <v>0</v>
      </c>
      <c r="AF326" s="231">
        <v>0</v>
      </c>
      <c r="AG326" s="231">
        <v>0</v>
      </c>
      <c r="AH326" s="231">
        <v>0</v>
      </c>
      <c r="AI326" s="233">
        <f t="shared" si="136"/>
        <v>1.3633428591401808</v>
      </c>
      <c r="AJ326" s="160" t="str">
        <f t="shared" si="137"/>
        <v/>
      </c>
      <c r="BA326" s="160"/>
      <c r="BR326" s="160"/>
      <c r="CG326" s="160"/>
    </row>
    <row r="327" spans="1:85" ht="15">
      <c r="A327" s="186" t="s">
        <v>59</v>
      </c>
      <c r="B327" s="175">
        <v>0</v>
      </c>
      <c r="C327" s="175">
        <v>0</v>
      </c>
      <c r="D327" s="175">
        <v>0</v>
      </c>
      <c r="E327" s="175">
        <v>0</v>
      </c>
      <c r="F327" s="362"/>
      <c r="G327" s="175">
        <v>0</v>
      </c>
      <c r="H327" s="187">
        <v>0</v>
      </c>
      <c r="I327" s="173">
        <f t="shared" si="134"/>
        <v>0</v>
      </c>
      <c r="J327" s="168"/>
      <c r="K327" s="188" t="s">
        <v>59</v>
      </c>
      <c r="L327" s="175">
        <v>0</v>
      </c>
      <c r="M327" s="175">
        <v>0</v>
      </c>
      <c r="N327" s="175">
        <v>0</v>
      </c>
      <c r="O327" s="175">
        <v>0</v>
      </c>
      <c r="P327" s="175">
        <v>0</v>
      </c>
      <c r="Q327" s="175">
        <v>0</v>
      </c>
      <c r="R327" s="176">
        <v>0</v>
      </c>
      <c r="S327" s="177">
        <f t="shared" si="135"/>
        <v>0</v>
      </c>
      <c r="U327" s="234" t="s">
        <v>59</v>
      </c>
      <c r="V327" s="226">
        <v>0</v>
      </c>
      <c r="W327" s="226">
        <v>0</v>
      </c>
      <c r="X327" s="226">
        <v>0</v>
      </c>
      <c r="Y327" s="226">
        <v>0</v>
      </c>
      <c r="Z327" s="226">
        <v>0</v>
      </c>
      <c r="AA327" s="226">
        <v>0</v>
      </c>
      <c r="AB327" s="226">
        <v>0</v>
      </c>
      <c r="AC327" s="227">
        <v>0</v>
      </c>
      <c r="AD327" s="226">
        <v>0</v>
      </c>
      <c r="AE327" s="226">
        <v>0</v>
      </c>
      <c r="AF327" s="226">
        <v>0</v>
      </c>
      <c r="AG327" s="226">
        <v>0</v>
      </c>
      <c r="AH327" s="226">
        <v>0</v>
      </c>
      <c r="AI327" s="229">
        <f t="shared" si="136"/>
        <v>0</v>
      </c>
      <c r="AJ327" s="160" t="str">
        <f t="shared" si="137"/>
        <v/>
      </c>
      <c r="BA327" s="160"/>
      <c r="BR327" s="160"/>
      <c r="CG327" s="160"/>
    </row>
    <row r="328" spans="1:85" ht="15">
      <c r="A328" s="178" t="s">
        <v>17</v>
      </c>
      <c r="B328" s="179">
        <v>1.1048483289801429E-3</v>
      </c>
      <c r="C328" s="179">
        <v>0</v>
      </c>
      <c r="D328" s="179">
        <v>1.2218322696956871E-2</v>
      </c>
      <c r="E328" s="179">
        <v>0</v>
      </c>
      <c r="F328" s="362"/>
      <c r="G328" s="179">
        <v>0</v>
      </c>
      <c r="H328" s="180">
        <v>0</v>
      </c>
      <c r="I328" s="181">
        <f t="shared" si="134"/>
        <v>1.3323171025937015E-2</v>
      </c>
      <c r="J328" s="168"/>
      <c r="K328" s="182" t="s">
        <v>17</v>
      </c>
      <c r="L328" s="183">
        <v>1.1048483289801429E-3</v>
      </c>
      <c r="M328" s="183">
        <v>0</v>
      </c>
      <c r="N328" s="183">
        <v>1.2218322696956871E-2</v>
      </c>
      <c r="O328" s="183">
        <v>0</v>
      </c>
      <c r="P328" s="183">
        <v>0</v>
      </c>
      <c r="Q328" s="183">
        <v>0</v>
      </c>
      <c r="R328" s="184">
        <v>0</v>
      </c>
      <c r="S328" s="185">
        <f t="shared" si="135"/>
        <v>1.3323171025937015E-2</v>
      </c>
      <c r="U328" s="230" t="s">
        <v>17</v>
      </c>
      <c r="V328" s="231">
        <v>1.1048483289801429E-3</v>
      </c>
      <c r="W328" s="231">
        <v>0</v>
      </c>
      <c r="X328" s="231">
        <v>0</v>
      </c>
      <c r="Y328" s="231">
        <v>0</v>
      </c>
      <c r="Z328" s="231">
        <v>1.2218322696956871E-2</v>
      </c>
      <c r="AA328" s="231">
        <v>0</v>
      </c>
      <c r="AB328" s="231">
        <v>0</v>
      </c>
      <c r="AC328" s="232">
        <v>0</v>
      </c>
      <c r="AD328" s="231">
        <v>0</v>
      </c>
      <c r="AE328" s="231">
        <v>0</v>
      </c>
      <c r="AF328" s="231">
        <v>0</v>
      </c>
      <c r="AG328" s="231">
        <v>0</v>
      </c>
      <c r="AH328" s="231">
        <v>0</v>
      </c>
      <c r="AI328" s="233">
        <f t="shared" si="136"/>
        <v>1.3323171025937015E-2</v>
      </c>
      <c r="AJ328" s="160" t="str">
        <f t="shared" si="137"/>
        <v/>
      </c>
      <c r="BA328" s="160"/>
      <c r="BR328" s="160"/>
      <c r="CG328" s="160"/>
    </row>
    <row r="329" spans="1:85" ht="15">
      <c r="A329" s="186" t="s">
        <v>139</v>
      </c>
      <c r="B329" s="175">
        <v>9.4715831581353545</v>
      </c>
      <c r="C329" s="175">
        <v>117.76281361600043</v>
      </c>
      <c r="D329" s="175">
        <v>16.180102012834382</v>
      </c>
      <c r="E329" s="175">
        <v>8.4516951676909571</v>
      </c>
      <c r="F329" s="362"/>
      <c r="G329" s="175">
        <v>0</v>
      </c>
      <c r="H329" s="187">
        <v>0</v>
      </c>
      <c r="I329" s="173">
        <f t="shared" si="134"/>
        <v>151.86619395466113</v>
      </c>
      <c r="J329" s="168"/>
      <c r="K329" s="188" t="s">
        <v>139</v>
      </c>
      <c r="L329" s="175">
        <v>9.4715831581353545</v>
      </c>
      <c r="M329" s="175">
        <v>117.76281361600043</v>
      </c>
      <c r="N329" s="175">
        <v>16.180102012834382</v>
      </c>
      <c r="O329" s="175">
        <v>8.4516951676909571</v>
      </c>
      <c r="P329" s="175">
        <v>7.8037633086530236E-2</v>
      </c>
      <c r="Q329" s="175">
        <v>0</v>
      </c>
      <c r="R329" s="176">
        <v>0</v>
      </c>
      <c r="S329" s="177">
        <f t="shared" si="135"/>
        <v>151.94423158774765</v>
      </c>
      <c r="U329" s="234" t="s">
        <v>139</v>
      </c>
      <c r="V329" s="226">
        <v>9.4715831581353545</v>
      </c>
      <c r="W329" s="226">
        <v>0</v>
      </c>
      <c r="X329" s="226">
        <v>0</v>
      </c>
      <c r="Y329" s="226">
        <v>117.76281361600043</v>
      </c>
      <c r="Z329" s="226">
        <v>15.716811616390869</v>
      </c>
      <c r="AA329" s="226">
        <v>0.39167417285746503</v>
      </c>
      <c r="AB329" s="226">
        <v>7.8037633086530236E-2</v>
      </c>
      <c r="AC329" s="227">
        <v>8.5233113912770033</v>
      </c>
      <c r="AD329" s="226">
        <v>0</v>
      </c>
      <c r="AE329" s="226">
        <v>0</v>
      </c>
      <c r="AF329" s="226">
        <v>0</v>
      </c>
      <c r="AG329" s="226">
        <v>0.46329039644351244</v>
      </c>
      <c r="AH329" s="226">
        <v>8.0600209948334918</v>
      </c>
      <c r="AI329" s="229">
        <f t="shared" si="136"/>
        <v>151.94423158774765</v>
      </c>
      <c r="AJ329" s="160" t="str">
        <f t="shared" si="137"/>
        <v/>
      </c>
      <c r="BA329" s="160"/>
      <c r="BR329" s="160"/>
      <c r="CG329" s="160"/>
    </row>
    <row r="330" spans="1:85" ht="15">
      <c r="A330" s="178" t="s">
        <v>25</v>
      </c>
      <c r="B330" s="179">
        <v>5.7838340155196644</v>
      </c>
      <c r="C330" s="179">
        <v>38.161197541632362</v>
      </c>
      <c r="D330" s="179">
        <v>0.25386611112453317</v>
      </c>
      <c r="E330" s="179">
        <v>195.45321984142169</v>
      </c>
      <c r="F330" s="362"/>
      <c r="G330" s="179">
        <v>8.8589412300492683</v>
      </c>
      <c r="H330" s="180">
        <v>0</v>
      </c>
      <c r="I330" s="181">
        <f t="shared" si="134"/>
        <v>248.51105873974751</v>
      </c>
      <c r="J330" s="168"/>
      <c r="K330" s="182" t="s">
        <v>25</v>
      </c>
      <c r="L330" s="183">
        <v>5.7838340155196644</v>
      </c>
      <c r="M330" s="183">
        <v>38.161197541632362</v>
      </c>
      <c r="N330" s="183">
        <v>0.25386611112453317</v>
      </c>
      <c r="O330" s="183">
        <v>195.45321984142169</v>
      </c>
      <c r="P330" s="183">
        <v>0.38568305050176144</v>
      </c>
      <c r="Q330" s="183">
        <v>8.8589412300492683</v>
      </c>
      <c r="R330" s="184">
        <v>0</v>
      </c>
      <c r="S330" s="185">
        <f t="shared" si="135"/>
        <v>248.89674179024928</v>
      </c>
      <c r="U330" s="230" t="s">
        <v>25</v>
      </c>
      <c r="V330" s="231">
        <v>2.1187400201175448</v>
      </c>
      <c r="W330" s="231">
        <v>3.6650939954021191</v>
      </c>
      <c r="X330" s="231">
        <v>8.8589412300492683</v>
      </c>
      <c r="Y330" s="231">
        <v>38.161197541632362</v>
      </c>
      <c r="Z330" s="231">
        <v>3.2653478901834287E-2</v>
      </c>
      <c r="AA330" s="231">
        <v>195.21434520754414</v>
      </c>
      <c r="AB330" s="231">
        <v>0.38568305050176144</v>
      </c>
      <c r="AC330" s="232">
        <v>0.46008726610022976</v>
      </c>
      <c r="AD330" s="231">
        <v>0</v>
      </c>
      <c r="AE330" s="231">
        <v>0</v>
      </c>
      <c r="AF330" s="231">
        <v>0</v>
      </c>
      <c r="AG330" s="231">
        <v>0.22121263222269891</v>
      </c>
      <c r="AH330" s="231">
        <v>0.23887463387753083</v>
      </c>
      <c r="AI330" s="233">
        <f t="shared" si="136"/>
        <v>248.89674179024928</v>
      </c>
      <c r="AJ330" s="160" t="str">
        <f t="shared" si="137"/>
        <v/>
      </c>
      <c r="BA330" s="160"/>
      <c r="BR330" s="160"/>
      <c r="CG330" s="160"/>
    </row>
    <row r="331" spans="1:85" ht="15">
      <c r="A331" s="186" t="s">
        <v>24</v>
      </c>
      <c r="B331" s="175">
        <v>2.1047138124094897</v>
      </c>
      <c r="C331" s="175">
        <v>24.606170607826336</v>
      </c>
      <c r="D331" s="175">
        <v>0</v>
      </c>
      <c r="E331" s="175">
        <v>0</v>
      </c>
      <c r="F331" s="362"/>
      <c r="G331" s="175">
        <v>0</v>
      </c>
      <c r="H331" s="187">
        <v>0</v>
      </c>
      <c r="I331" s="173">
        <f t="shared" si="134"/>
        <v>26.710884420235825</v>
      </c>
      <c r="J331" s="168"/>
      <c r="K331" s="188" t="s">
        <v>24</v>
      </c>
      <c r="L331" s="175">
        <v>2.1047138124094897</v>
      </c>
      <c r="M331" s="175">
        <v>24.606170607826336</v>
      </c>
      <c r="N331" s="175">
        <v>0</v>
      </c>
      <c r="O331" s="175">
        <v>0</v>
      </c>
      <c r="P331" s="175">
        <v>0</v>
      </c>
      <c r="Q331" s="175">
        <v>0</v>
      </c>
      <c r="R331" s="176">
        <v>0</v>
      </c>
      <c r="S331" s="177">
        <f t="shared" si="135"/>
        <v>26.710884420235825</v>
      </c>
      <c r="U331" s="234" t="s">
        <v>24</v>
      </c>
      <c r="V331" s="226">
        <v>2.1047138124094897</v>
      </c>
      <c r="W331" s="226">
        <v>0</v>
      </c>
      <c r="X331" s="226">
        <v>0</v>
      </c>
      <c r="Y331" s="226">
        <v>24.606170607826336</v>
      </c>
      <c r="Z331" s="226">
        <v>0</v>
      </c>
      <c r="AA331" s="226">
        <v>0</v>
      </c>
      <c r="AB331" s="226">
        <v>0</v>
      </c>
      <c r="AC331" s="227">
        <v>0</v>
      </c>
      <c r="AD331" s="226">
        <v>0</v>
      </c>
      <c r="AE331" s="226">
        <v>0</v>
      </c>
      <c r="AF331" s="226">
        <v>0</v>
      </c>
      <c r="AG331" s="226">
        <v>0</v>
      </c>
      <c r="AH331" s="226">
        <v>0</v>
      </c>
      <c r="AI331" s="229">
        <f t="shared" si="136"/>
        <v>26.710884420235825</v>
      </c>
      <c r="AJ331" s="160" t="str">
        <f t="shared" si="137"/>
        <v/>
      </c>
      <c r="BA331" s="160"/>
      <c r="BR331" s="160"/>
      <c r="CG331" s="160"/>
    </row>
    <row r="332" spans="1:85" ht="15">
      <c r="A332" s="178" t="s">
        <v>60</v>
      </c>
      <c r="B332" s="179">
        <v>0</v>
      </c>
      <c r="C332" s="179">
        <v>0</v>
      </c>
      <c r="D332" s="179">
        <v>0</v>
      </c>
      <c r="E332" s="179">
        <v>0</v>
      </c>
      <c r="F332" s="362"/>
      <c r="G332" s="179">
        <v>0</v>
      </c>
      <c r="H332" s="180">
        <v>0</v>
      </c>
      <c r="I332" s="181">
        <f t="shared" si="134"/>
        <v>0</v>
      </c>
      <c r="J332" s="168"/>
      <c r="K332" s="182" t="s">
        <v>60</v>
      </c>
      <c r="L332" s="183">
        <v>0</v>
      </c>
      <c r="M332" s="183">
        <v>0</v>
      </c>
      <c r="N332" s="183">
        <v>0</v>
      </c>
      <c r="O332" s="183">
        <v>0</v>
      </c>
      <c r="P332" s="183">
        <v>0</v>
      </c>
      <c r="Q332" s="183">
        <v>0</v>
      </c>
      <c r="R332" s="184">
        <v>0</v>
      </c>
      <c r="S332" s="185">
        <f t="shared" si="135"/>
        <v>0</v>
      </c>
      <c r="U332" s="230" t="s">
        <v>60</v>
      </c>
      <c r="V332" s="231">
        <v>0</v>
      </c>
      <c r="W332" s="231">
        <v>0</v>
      </c>
      <c r="X332" s="231">
        <v>0</v>
      </c>
      <c r="Y332" s="231">
        <v>0</v>
      </c>
      <c r="Z332" s="231">
        <v>0</v>
      </c>
      <c r="AA332" s="231">
        <v>0</v>
      </c>
      <c r="AB332" s="231">
        <v>0</v>
      </c>
      <c r="AC332" s="232">
        <v>0</v>
      </c>
      <c r="AD332" s="231">
        <v>0</v>
      </c>
      <c r="AE332" s="231">
        <v>0</v>
      </c>
      <c r="AF332" s="231">
        <v>0</v>
      </c>
      <c r="AG332" s="231">
        <v>0</v>
      </c>
      <c r="AH332" s="231">
        <v>0</v>
      </c>
      <c r="AI332" s="233">
        <f t="shared" si="136"/>
        <v>0</v>
      </c>
      <c r="AJ332" s="160" t="str">
        <f t="shared" si="137"/>
        <v/>
      </c>
      <c r="BA332" s="160"/>
      <c r="BR332" s="160"/>
      <c r="CG332" s="160"/>
    </row>
    <row r="333" spans="1:85" ht="15">
      <c r="A333" s="186" t="s">
        <v>22</v>
      </c>
      <c r="B333" s="175">
        <v>6.5655259442454607E-4</v>
      </c>
      <c r="C333" s="175">
        <v>4.0437278048309464</v>
      </c>
      <c r="D333" s="175">
        <v>0</v>
      </c>
      <c r="E333" s="175">
        <v>0</v>
      </c>
      <c r="F333" s="362"/>
      <c r="G333" s="175">
        <v>0</v>
      </c>
      <c r="H333" s="187">
        <v>0</v>
      </c>
      <c r="I333" s="173">
        <f t="shared" si="134"/>
        <v>4.0443843574253711</v>
      </c>
      <c r="J333" s="168"/>
      <c r="K333" s="188" t="s">
        <v>22</v>
      </c>
      <c r="L333" s="175">
        <v>6.5655259442454607E-4</v>
      </c>
      <c r="M333" s="175">
        <v>4.0437278048309464</v>
      </c>
      <c r="N333" s="175">
        <v>0</v>
      </c>
      <c r="O333" s="175">
        <v>0</v>
      </c>
      <c r="P333" s="175">
        <v>0.34897624898934415</v>
      </c>
      <c r="Q333" s="175">
        <v>0</v>
      </c>
      <c r="R333" s="176">
        <v>0</v>
      </c>
      <c r="S333" s="177">
        <f t="shared" si="135"/>
        <v>4.3933606064147153</v>
      </c>
      <c r="U333" s="234" t="s">
        <v>22</v>
      </c>
      <c r="V333" s="226">
        <v>6.5655259442454607E-4</v>
      </c>
      <c r="W333" s="226">
        <v>0</v>
      </c>
      <c r="X333" s="226">
        <v>0</v>
      </c>
      <c r="Y333" s="226">
        <v>4.0437278048309464</v>
      </c>
      <c r="Z333" s="226">
        <v>0</v>
      </c>
      <c r="AA333" s="226">
        <v>0</v>
      </c>
      <c r="AB333" s="226">
        <v>0.34897624898934415</v>
      </c>
      <c r="AC333" s="227">
        <v>0</v>
      </c>
      <c r="AD333" s="226">
        <v>0</v>
      </c>
      <c r="AE333" s="226">
        <v>0</v>
      </c>
      <c r="AF333" s="226">
        <v>0</v>
      </c>
      <c r="AG333" s="226">
        <v>0</v>
      </c>
      <c r="AH333" s="226">
        <v>0</v>
      </c>
      <c r="AI333" s="229">
        <f t="shared" si="136"/>
        <v>4.3933606064147153</v>
      </c>
      <c r="AJ333" s="160" t="str">
        <f t="shared" si="137"/>
        <v/>
      </c>
      <c r="BA333" s="160"/>
      <c r="BR333" s="160"/>
      <c r="CG333" s="160"/>
    </row>
    <row r="334" spans="1:85" ht="15">
      <c r="A334" s="178" t="s">
        <v>21</v>
      </c>
      <c r="B334" s="179">
        <v>0</v>
      </c>
      <c r="C334" s="179">
        <v>9.6064573966846228E-2</v>
      </c>
      <c r="D334" s="179">
        <v>0</v>
      </c>
      <c r="E334" s="179">
        <v>0</v>
      </c>
      <c r="F334" s="362"/>
      <c r="G334" s="179">
        <v>0</v>
      </c>
      <c r="H334" s="180">
        <v>0</v>
      </c>
      <c r="I334" s="181">
        <f t="shared" si="134"/>
        <v>9.6064573966846228E-2</v>
      </c>
      <c r="J334" s="168"/>
      <c r="K334" s="182" t="s">
        <v>21</v>
      </c>
      <c r="L334" s="183">
        <v>0</v>
      </c>
      <c r="M334" s="183">
        <v>9.6064573966846228E-2</v>
      </c>
      <c r="N334" s="183">
        <v>0</v>
      </c>
      <c r="O334" s="183">
        <v>0</v>
      </c>
      <c r="P334" s="183">
        <v>0</v>
      </c>
      <c r="Q334" s="183">
        <v>0</v>
      </c>
      <c r="R334" s="184">
        <v>0</v>
      </c>
      <c r="S334" s="185">
        <f t="shared" si="135"/>
        <v>9.6064573966846228E-2</v>
      </c>
      <c r="U334" s="230" t="s">
        <v>61</v>
      </c>
      <c r="V334" s="231">
        <v>0</v>
      </c>
      <c r="W334" s="231">
        <v>0</v>
      </c>
      <c r="X334" s="231">
        <v>0</v>
      </c>
      <c r="Y334" s="231">
        <v>9.6064573966846228E-2</v>
      </c>
      <c r="Z334" s="231">
        <v>0</v>
      </c>
      <c r="AA334" s="231">
        <v>0</v>
      </c>
      <c r="AB334" s="231">
        <v>0</v>
      </c>
      <c r="AC334" s="232">
        <v>0</v>
      </c>
      <c r="AD334" s="231">
        <v>0</v>
      </c>
      <c r="AE334" s="231">
        <v>0</v>
      </c>
      <c r="AF334" s="231">
        <v>0</v>
      </c>
      <c r="AG334" s="231">
        <v>0</v>
      </c>
      <c r="AH334" s="231">
        <v>0</v>
      </c>
      <c r="AI334" s="233">
        <f t="shared" si="136"/>
        <v>9.6064573966846228E-2</v>
      </c>
      <c r="AJ334" s="160" t="str">
        <f t="shared" si="137"/>
        <v/>
      </c>
      <c r="BA334" s="160"/>
      <c r="BR334" s="160"/>
      <c r="CG334" s="160"/>
    </row>
    <row r="335" spans="1:85" ht="15">
      <c r="A335" s="189" t="s">
        <v>64</v>
      </c>
      <c r="B335" s="175">
        <v>0.101496176365088</v>
      </c>
      <c r="C335" s="175">
        <v>0</v>
      </c>
      <c r="D335" s="175">
        <v>0</v>
      </c>
      <c r="E335" s="175">
        <v>0</v>
      </c>
      <c r="F335" s="362"/>
      <c r="G335" s="175">
        <v>0</v>
      </c>
      <c r="H335" s="187">
        <v>0</v>
      </c>
      <c r="I335" s="173">
        <f t="shared" si="134"/>
        <v>0.101496176365088</v>
      </c>
      <c r="J335" s="168"/>
      <c r="K335" s="190" t="s">
        <v>64</v>
      </c>
      <c r="L335" s="175">
        <v>0.101496176365088</v>
      </c>
      <c r="M335" s="175">
        <v>0</v>
      </c>
      <c r="N335" s="175">
        <v>0</v>
      </c>
      <c r="O335" s="175">
        <v>0</v>
      </c>
      <c r="P335" s="175">
        <v>0</v>
      </c>
      <c r="Q335" s="175">
        <v>0</v>
      </c>
      <c r="R335" s="176">
        <v>0</v>
      </c>
      <c r="S335" s="177">
        <f t="shared" si="135"/>
        <v>0.101496176365088</v>
      </c>
      <c r="U335" s="235" t="s">
        <v>62</v>
      </c>
      <c r="V335" s="226">
        <v>0.101496176365088</v>
      </c>
      <c r="W335" s="226">
        <v>0</v>
      </c>
      <c r="X335" s="226">
        <v>0</v>
      </c>
      <c r="Y335" s="226">
        <v>0</v>
      </c>
      <c r="Z335" s="226">
        <v>0</v>
      </c>
      <c r="AA335" s="226">
        <v>0</v>
      </c>
      <c r="AB335" s="226">
        <v>0</v>
      </c>
      <c r="AC335" s="227">
        <v>0</v>
      </c>
      <c r="AD335" s="228">
        <v>0</v>
      </c>
      <c r="AE335" s="228">
        <v>0</v>
      </c>
      <c r="AF335" s="228">
        <v>0</v>
      </c>
      <c r="AG335" s="228">
        <v>0</v>
      </c>
      <c r="AH335" s="228">
        <v>0</v>
      </c>
      <c r="AI335" s="229">
        <f t="shared" si="136"/>
        <v>0.101496176365088</v>
      </c>
      <c r="AJ335" s="160" t="str">
        <f t="shared" si="137"/>
        <v/>
      </c>
      <c r="BA335" s="160"/>
      <c r="BR335" s="160"/>
      <c r="CG335" s="160"/>
    </row>
    <row r="336" spans="1:85">
      <c r="A336" s="191" t="s">
        <v>23</v>
      </c>
      <c r="B336" s="192">
        <v>0.101496176365088</v>
      </c>
      <c r="C336" s="192">
        <v>0</v>
      </c>
      <c r="D336" s="192">
        <v>0</v>
      </c>
      <c r="E336" s="192">
        <v>0</v>
      </c>
      <c r="F336" s="362"/>
      <c r="G336" s="192">
        <v>0</v>
      </c>
      <c r="H336" s="193">
        <v>0</v>
      </c>
      <c r="I336" s="194">
        <f t="shared" si="134"/>
        <v>0.101496176365088</v>
      </c>
      <c r="J336" s="168"/>
      <c r="K336" s="195" t="s">
        <v>23</v>
      </c>
      <c r="L336" s="196">
        <v>0.101496176365088</v>
      </c>
      <c r="M336" s="196">
        <v>0</v>
      </c>
      <c r="N336" s="196">
        <v>0</v>
      </c>
      <c r="O336" s="196">
        <v>0</v>
      </c>
      <c r="P336" s="196">
        <v>0</v>
      </c>
      <c r="Q336" s="196">
        <v>0</v>
      </c>
      <c r="R336" s="197">
        <v>0</v>
      </c>
      <c r="S336" s="198">
        <f t="shared" si="135"/>
        <v>0.101496176365088</v>
      </c>
      <c r="U336" s="236" t="s">
        <v>66</v>
      </c>
      <c r="V336" s="237">
        <v>0.101496176365088</v>
      </c>
      <c r="W336" s="237">
        <v>0</v>
      </c>
      <c r="X336" s="237">
        <v>0</v>
      </c>
      <c r="Y336" s="237">
        <v>0</v>
      </c>
      <c r="Z336" s="237">
        <v>0</v>
      </c>
      <c r="AA336" s="237">
        <v>0</v>
      </c>
      <c r="AB336" s="237">
        <v>0</v>
      </c>
      <c r="AC336" s="237">
        <v>0</v>
      </c>
      <c r="AD336" s="237">
        <v>0</v>
      </c>
      <c r="AE336" s="237">
        <v>0</v>
      </c>
      <c r="AF336" s="237">
        <v>0</v>
      </c>
      <c r="AG336" s="237">
        <v>0</v>
      </c>
      <c r="AH336" s="125">
        <v>0</v>
      </c>
      <c r="AI336" s="238">
        <f t="shared" si="136"/>
        <v>0.101496176365088</v>
      </c>
      <c r="AJ336" s="160" t="str">
        <f t="shared" si="137"/>
        <v/>
      </c>
      <c r="BA336" s="160"/>
      <c r="BR336" s="160"/>
      <c r="CG336" s="160"/>
    </row>
    <row r="337" spans="1:85">
      <c r="A337" s="199" t="s">
        <v>19</v>
      </c>
      <c r="B337" s="200">
        <v>0</v>
      </c>
      <c r="C337" s="200">
        <v>0</v>
      </c>
      <c r="D337" s="200">
        <v>0</v>
      </c>
      <c r="E337" s="200">
        <v>0</v>
      </c>
      <c r="F337" s="362"/>
      <c r="G337" s="200">
        <v>0</v>
      </c>
      <c r="H337" s="201">
        <v>0</v>
      </c>
      <c r="I337" s="202">
        <f t="shared" si="134"/>
        <v>0</v>
      </c>
      <c r="J337" s="168"/>
      <c r="K337" s="203" t="s">
        <v>19</v>
      </c>
      <c r="L337" s="200">
        <v>0</v>
      </c>
      <c r="M337" s="200">
        <v>0</v>
      </c>
      <c r="N337" s="200">
        <v>0</v>
      </c>
      <c r="O337" s="200">
        <v>0</v>
      </c>
      <c r="P337" s="200">
        <v>0</v>
      </c>
      <c r="Q337" s="200">
        <v>0</v>
      </c>
      <c r="R337" s="204">
        <v>0</v>
      </c>
      <c r="S337" s="205">
        <f t="shared" si="135"/>
        <v>0</v>
      </c>
      <c r="U337" s="239" t="s">
        <v>19</v>
      </c>
      <c r="V337" s="240">
        <v>0</v>
      </c>
      <c r="W337" s="240">
        <v>0</v>
      </c>
      <c r="X337" s="240">
        <v>0</v>
      </c>
      <c r="Y337" s="240">
        <v>0</v>
      </c>
      <c r="Z337" s="240">
        <v>0</v>
      </c>
      <c r="AA337" s="240">
        <v>0</v>
      </c>
      <c r="AB337" s="240">
        <v>0</v>
      </c>
      <c r="AC337" s="240">
        <v>0</v>
      </c>
      <c r="AD337" s="241">
        <v>0</v>
      </c>
      <c r="AE337" s="241">
        <v>0</v>
      </c>
      <c r="AF337" s="241">
        <v>0</v>
      </c>
      <c r="AG337" s="241">
        <v>0</v>
      </c>
      <c r="AH337" s="241">
        <v>0</v>
      </c>
      <c r="AI337" s="242">
        <f t="shared" si="136"/>
        <v>0</v>
      </c>
      <c r="AJ337" s="160" t="str">
        <f t="shared" si="137"/>
        <v/>
      </c>
      <c r="BA337" s="160"/>
      <c r="BR337" s="160"/>
      <c r="CG337" s="160"/>
    </row>
    <row r="338" spans="1:85">
      <c r="A338" s="191" t="s">
        <v>20</v>
      </c>
      <c r="B338" s="192">
        <v>0</v>
      </c>
      <c r="C338" s="192">
        <v>0</v>
      </c>
      <c r="D338" s="192">
        <v>0</v>
      </c>
      <c r="E338" s="192">
        <v>0</v>
      </c>
      <c r="F338" s="362"/>
      <c r="G338" s="192">
        <v>0</v>
      </c>
      <c r="H338" s="193">
        <v>0</v>
      </c>
      <c r="I338" s="194">
        <f t="shared" si="134"/>
        <v>0</v>
      </c>
      <c r="J338" s="168"/>
      <c r="K338" s="195" t="s">
        <v>20</v>
      </c>
      <c r="L338" s="196">
        <v>0</v>
      </c>
      <c r="M338" s="196">
        <v>0</v>
      </c>
      <c r="N338" s="196">
        <v>0</v>
      </c>
      <c r="O338" s="196">
        <v>0</v>
      </c>
      <c r="P338" s="196">
        <v>0</v>
      </c>
      <c r="Q338" s="196">
        <v>0</v>
      </c>
      <c r="R338" s="197">
        <v>0</v>
      </c>
      <c r="S338" s="198">
        <f t="shared" si="135"/>
        <v>0</v>
      </c>
      <c r="U338" s="236" t="s">
        <v>20</v>
      </c>
      <c r="V338" s="237">
        <v>0</v>
      </c>
      <c r="W338" s="237">
        <v>0</v>
      </c>
      <c r="X338" s="237">
        <v>0</v>
      </c>
      <c r="Y338" s="237">
        <v>0</v>
      </c>
      <c r="Z338" s="237">
        <v>0</v>
      </c>
      <c r="AA338" s="237">
        <v>0</v>
      </c>
      <c r="AB338" s="237">
        <v>0</v>
      </c>
      <c r="AC338" s="237">
        <v>0</v>
      </c>
      <c r="AD338" s="237">
        <v>0</v>
      </c>
      <c r="AE338" s="237">
        <v>0</v>
      </c>
      <c r="AF338" s="237">
        <v>0</v>
      </c>
      <c r="AG338" s="237">
        <v>0</v>
      </c>
      <c r="AH338" s="125">
        <v>0</v>
      </c>
      <c r="AI338" s="238">
        <f t="shared" si="136"/>
        <v>0</v>
      </c>
      <c r="AJ338" s="160" t="str">
        <f t="shared" si="137"/>
        <v/>
      </c>
      <c r="BA338" s="160"/>
      <c r="BR338" s="160"/>
      <c r="CG338" s="160"/>
    </row>
    <row r="339" spans="1:85" ht="15" thickBot="1">
      <c r="A339" s="206" t="s">
        <v>11</v>
      </c>
      <c r="B339" s="207">
        <v>0</v>
      </c>
      <c r="C339" s="207">
        <v>0</v>
      </c>
      <c r="D339" s="207">
        <v>0</v>
      </c>
      <c r="E339" s="207">
        <v>0</v>
      </c>
      <c r="F339" s="363"/>
      <c r="G339" s="207">
        <v>0</v>
      </c>
      <c r="H339" s="208">
        <v>0</v>
      </c>
      <c r="I339" s="209">
        <f t="shared" si="134"/>
        <v>0</v>
      </c>
      <c r="J339" s="168"/>
      <c r="K339" s="210" t="s">
        <v>11</v>
      </c>
      <c r="L339" s="207">
        <v>0</v>
      </c>
      <c r="M339" s="207">
        <v>0</v>
      </c>
      <c r="N339" s="207">
        <v>0</v>
      </c>
      <c r="O339" s="207">
        <v>0</v>
      </c>
      <c r="P339" s="207">
        <v>0</v>
      </c>
      <c r="Q339" s="207">
        <v>0</v>
      </c>
      <c r="R339" s="211">
        <v>0</v>
      </c>
      <c r="S339" s="212">
        <f t="shared" si="135"/>
        <v>0</v>
      </c>
      <c r="U339" s="239" t="s">
        <v>11</v>
      </c>
      <c r="V339" s="240">
        <v>0</v>
      </c>
      <c r="W339" s="240">
        <v>0</v>
      </c>
      <c r="X339" s="240">
        <v>0</v>
      </c>
      <c r="Y339" s="240">
        <v>0</v>
      </c>
      <c r="Z339" s="240">
        <v>0</v>
      </c>
      <c r="AA339" s="240">
        <v>0</v>
      </c>
      <c r="AB339" s="240">
        <v>0</v>
      </c>
      <c r="AC339" s="240">
        <v>0</v>
      </c>
      <c r="AD339" s="241">
        <v>0</v>
      </c>
      <c r="AE339" s="241">
        <v>0</v>
      </c>
      <c r="AF339" s="241">
        <v>0</v>
      </c>
      <c r="AG339" s="241">
        <v>0</v>
      </c>
      <c r="AH339" s="241">
        <v>0</v>
      </c>
      <c r="AI339" s="242">
        <f t="shared" si="136"/>
        <v>0</v>
      </c>
      <c r="AJ339" s="160" t="str">
        <f t="shared" si="137"/>
        <v/>
      </c>
      <c r="BA339" s="160"/>
      <c r="BR339" s="160"/>
      <c r="CG339" s="160"/>
    </row>
    <row r="340" spans="1:85" ht="15">
      <c r="A340" s="213" t="s">
        <v>26</v>
      </c>
      <c r="B340" s="214">
        <f>SUM(B319:B335)</f>
        <v>19.749926738481761</v>
      </c>
      <c r="C340" s="214">
        <f t="shared" ref="C340:I340" si="138">SUM(C319:C335)</f>
        <v>197.69701559968206</v>
      </c>
      <c r="D340" s="214">
        <f t="shared" si="138"/>
        <v>16.595030572660242</v>
      </c>
      <c r="E340" s="214">
        <f t="shared" si="138"/>
        <v>203.9135379882363</v>
      </c>
      <c r="F340" s="214">
        <f t="shared" si="138"/>
        <v>0</v>
      </c>
      <c r="G340" s="214">
        <f t="shared" si="138"/>
        <v>8.8589412300492683</v>
      </c>
      <c r="H340" s="216">
        <f t="shared" si="138"/>
        <v>0</v>
      </c>
      <c r="I340" s="173">
        <f t="shared" si="138"/>
        <v>446.81445212910955</v>
      </c>
      <c r="J340" s="168"/>
      <c r="K340" s="215" t="s">
        <v>26</v>
      </c>
      <c r="L340" s="214">
        <f>SUM(L319:L335)</f>
        <v>19.749926738481761</v>
      </c>
      <c r="M340" s="214">
        <f t="shared" ref="M340:S340" si="139">SUM(M319:M335)</f>
        <v>197.69701559968206</v>
      </c>
      <c r="N340" s="214">
        <f t="shared" si="139"/>
        <v>16.595030572660242</v>
      </c>
      <c r="O340" s="214">
        <f t="shared" si="139"/>
        <v>203.9135379882363</v>
      </c>
      <c r="P340" s="214">
        <f t="shared" si="139"/>
        <v>8.5497518245269877</v>
      </c>
      <c r="Q340" s="214">
        <f t="shared" si="139"/>
        <v>8.8589412300492683</v>
      </c>
      <c r="R340" s="216">
        <f t="shared" si="139"/>
        <v>0</v>
      </c>
      <c r="S340" s="217">
        <f t="shared" si="139"/>
        <v>455.36420395363655</v>
      </c>
      <c r="T340" s="160" t="str">
        <f>IF(ABS(S340-AI340)&gt;0.01,S340-AI340,"")</f>
        <v/>
      </c>
      <c r="U340" s="243" t="s">
        <v>63</v>
      </c>
      <c r="V340" s="244">
        <f>SUM(V319:V335)</f>
        <v>16.084832743079645</v>
      </c>
      <c r="W340" s="244">
        <f t="shared" ref="W340:AH340" si="140">SUM(W319:W335)</f>
        <v>3.6650939954021191</v>
      </c>
      <c r="X340" s="244">
        <f t="shared" si="140"/>
        <v>8.8589412300492683</v>
      </c>
      <c r="Y340" s="244">
        <f t="shared" si="140"/>
        <v>197.69701559968206</v>
      </c>
      <c r="Z340" s="244">
        <f t="shared" si="140"/>
        <v>15.910527543994029</v>
      </c>
      <c r="AA340" s="244">
        <f t="shared" si="140"/>
        <v>195.60603123600993</v>
      </c>
      <c r="AB340" s="244">
        <f t="shared" si="140"/>
        <v>8.5497518245269877</v>
      </c>
      <c r="AC340" s="244">
        <f t="shared" si="140"/>
        <v>8.9920097808925643</v>
      </c>
      <c r="AD340" s="245">
        <f t="shared" si="140"/>
        <v>0</v>
      </c>
      <c r="AE340" s="245">
        <f t="shared" si="140"/>
        <v>0</v>
      </c>
      <c r="AF340" s="245">
        <f t="shared" si="140"/>
        <v>0</v>
      </c>
      <c r="AG340" s="245">
        <f t="shared" si="140"/>
        <v>0.68450302866621138</v>
      </c>
      <c r="AH340" s="245">
        <f t="shared" si="140"/>
        <v>8.3075067522263542</v>
      </c>
      <c r="AI340" s="246">
        <f>SUM(V340:AC340)</f>
        <v>455.36420395363655</v>
      </c>
      <c r="AJ340" s="160" t="str">
        <f t="shared" si="137"/>
        <v/>
      </c>
      <c r="BA340" s="160"/>
      <c r="BR340" s="160"/>
      <c r="CG340" s="160"/>
    </row>
    <row r="341" spans="1:85" s="23" customFormat="1" ht="15" thickBot="1">
      <c r="A341" s="30" t="s">
        <v>88</v>
      </c>
      <c r="B341" s="47">
        <f>IF($I340=0,"-",B340/$I340)</f>
        <v>4.4201629209555893E-2</v>
      </c>
      <c r="C341" s="47">
        <f t="shared" ref="C341:H341" si="141">IF($I340=0,"-",C340/$I340)</f>
        <v>0.44245886554841424</v>
      </c>
      <c r="D341" s="47">
        <f t="shared" si="141"/>
        <v>3.7140765016850923E-2</v>
      </c>
      <c r="E341" s="47">
        <f t="shared" si="141"/>
        <v>0.4563718496941418</v>
      </c>
      <c r="F341" s="47">
        <f t="shared" si="141"/>
        <v>0</v>
      </c>
      <c r="G341" s="47">
        <f t="shared" si="141"/>
        <v>1.9826890531037315E-2</v>
      </c>
      <c r="H341" s="70">
        <f t="shared" si="141"/>
        <v>0</v>
      </c>
      <c r="I341" s="48">
        <f>SUM(B341:H341)</f>
        <v>1.0000000000000002</v>
      </c>
      <c r="J341" s="160"/>
      <c r="K341" s="81" t="s">
        <v>88</v>
      </c>
      <c r="L341" s="98">
        <f t="shared" ref="L341:R341" si="142">IF($S340=0,"-",L340/$S340)</f>
        <v>4.3371715578444159E-2</v>
      </c>
      <c r="M341" s="98">
        <f t="shared" si="142"/>
        <v>0.43415141963993908</v>
      </c>
      <c r="N341" s="98">
        <f t="shared" si="142"/>
        <v>3.6443423590559361E-2</v>
      </c>
      <c r="O341" s="98">
        <f t="shared" si="142"/>
        <v>0.44780317868155928</v>
      </c>
      <c r="P341" s="98">
        <f t="shared" si="142"/>
        <v>1.8775634426893797E-2</v>
      </c>
      <c r="Q341" s="98">
        <f t="shared" si="142"/>
        <v>1.9454628082604515E-2</v>
      </c>
      <c r="R341" s="99">
        <f t="shared" si="142"/>
        <v>0</v>
      </c>
      <c r="S341" s="100">
        <f>SUM(L341:R341)</f>
        <v>1.0000000000000002</v>
      </c>
      <c r="U341" s="110" t="s">
        <v>88</v>
      </c>
      <c r="V341" s="133">
        <f>+V340/$AI340</f>
        <v>3.5323006515280107E-2</v>
      </c>
      <c r="W341" s="133">
        <f t="shared" ref="W341:AH341" si="143">+W340/$AI340</f>
        <v>8.0487090631640532E-3</v>
      </c>
      <c r="X341" s="133">
        <f t="shared" si="143"/>
        <v>1.9454628082604515E-2</v>
      </c>
      <c r="Y341" s="133">
        <f t="shared" si="143"/>
        <v>0.43415141963993908</v>
      </c>
      <c r="Z341" s="133">
        <f t="shared" si="143"/>
        <v>3.4940224562785303E-2</v>
      </c>
      <c r="AA341" s="133">
        <f t="shared" si="143"/>
        <v>0.42955952518377089</v>
      </c>
      <c r="AB341" s="133">
        <f t="shared" si="143"/>
        <v>1.8775634426893797E-2</v>
      </c>
      <c r="AC341" s="133">
        <f t="shared" si="143"/>
        <v>1.9746852525562367E-2</v>
      </c>
      <c r="AD341" s="133">
        <f t="shared" si="143"/>
        <v>0</v>
      </c>
      <c r="AE341" s="133">
        <f t="shared" si="143"/>
        <v>0</v>
      </c>
      <c r="AF341" s="133">
        <f t="shared" si="143"/>
        <v>0</v>
      </c>
      <c r="AG341" s="133">
        <f t="shared" si="143"/>
        <v>1.5031990277740515E-3</v>
      </c>
      <c r="AH341" s="133">
        <f t="shared" si="143"/>
        <v>1.8243653497788316E-2</v>
      </c>
      <c r="AI341" s="134">
        <f>SUM(V341:AC341)</f>
        <v>1</v>
      </c>
      <c r="AJ341" s="23" t="str">
        <f t="shared" si="137"/>
        <v/>
      </c>
    </row>
    <row r="342" spans="1:85" ht="15" thickBot="1">
      <c r="A342" s="247"/>
      <c r="B342" s="247"/>
      <c r="C342" s="247"/>
      <c r="D342" s="247"/>
      <c r="E342" s="247"/>
      <c r="F342" s="247"/>
      <c r="G342" s="247"/>
      <c r="H342" s="247"/>
      <c r="I342" s="247"/>
      <c r="K342" s="247"/>
      <c r="L342" s="247"/>
      <c r="M342" s="247"/>
      <c r="N342" s="247"/>
      <c r="O342" s="247"/>
      <c r="P342" s="247"/>
      <c r="Q342" s="247"/>
      <c r="R342" s="247"/>
      <c r="S342" s="247"/>
      <c r="AI342" s="168"/>
      <c r="BA342" s="160"/>
      <c r="BR342" s="160"/>
      <c r="CG342" s="160"/>
    </row>
    <row r="343" spans="1:85" ht="28.5">
      <c r="A343" s="312" t="s">
        <v>40</v>
      </c>
      <c r="B343" s="164" t="s">
        <v>0</v>
      </c>
      <c r="C343" s="164" t="s">
        <v>1</v>
      </c>
      <c r="D343" s="164" t="s">
        <v>2</v>
      </c>
      <c r="E343" s="164" t="s">
        <v>3</v>
      </c>
      <c r="F343" s="164" t="s">
        <v>27</v>
      </c>
      <c r="G343" s="164" t="s">
        <v>4</v>
      </c>
      <c r="H343" s="164" t="s">
        <v>5</v>
      </c>
      <c r="I343" s="165" t="s">
        <v>6</v>
      </c>
      <c r="K343" s="314" t="s">
        <v>40</v>
      </c>
      <c r="L343" s="166" t="s">
        <v>0</v>
      </c>
      <c r="M343" s="166" t="s">
        <v>1</v>
      </c>
      <c r="N343" s="166" t="s">
        <v>2</v>
      </c>
      <c r="O343" s="166" t="s">
        <v>3</v>
      </c>
      <c r="P343" s="166" t="s">
        <v>27</v>
      </c>
      <c r="Q343" s="166" t="s">
        <v>4</v>
      </c>
      <c r="R343" s="166" t="s">
        <v>5</v>
      </c>
      <c r="S343" s="167" t="s">
        <v>6</v>
      </c>
      <c r="U343" s="316" t="s">
        <v>40</v>
      </c>
      <c r="V343" s="219" t="s">
        <v>74</v>
      </c>
      <c r="W343" s="219" t="s">
        <v>75</v>
      </c>
      <c r="X343" s="219" t="s">
        <v>4</v>
      </c>
      <c r="Y343" s="219" t="s">
        <v>1</v>
      </c>
      <c r="Z343" s="219" t="s">
        <v>2</v>
      </c>
      <c r="AA343" s="219" t="s">
        <v>3</v>
      </c>
      <c r="AB343" s="219" t="s">
        <v>55</v>
      </c>
      <c r="AC343" s="219" t="s">
        <v>68</v>
      </c>
      <c r="AD343" s="220" t="s">
        <v>76</v>
      </c>
      <c r="AE343" s="220" t="s">
        <v>83</v>
      </c>
      <c r="AF343" s="220" t="s">
        <v>77</v>
      </c>
      <c r="AG343" s="220" t="s">
        <v>84</v>
      </c>
      <c r="AH343" s="220" t="s">
        <v>85</v>
      </c>
      <c r="AI343" s="221" t="s">
        <v>63</v>
      </c>
      <c r="BA343" s="160"/>
      <c r="BR343" s="160"/>
      <c r="CG343" s="160"/>
    </row>
    <row r="344" spans="1:85" ht="15">
      <c r="A344" s="313" t="s">
        <v>40</v>
      </c>
      <c r="B344" s="318" t="s">
        <v>69</v>
      </c>
      <c r="C344" s="319"/>
      <c r="D344" s="319"/>
      <c r="E344" s="319"/>
      <c r="F344" s="319"/>
      <c r="G344" s="319"/>
      <c r="H344" s="319"/>
      <c r="I344" s="320"/>
      <c r="K344" s="315" t="s">
        <v>40</v>
      </c>
      <c r="L344" s="321" t="s">
        <v>69</v>
      </c>
      <c r="M344" s="322"/>
      <c r="N344" s="322"/>
      <c r="O344" s="322"/>
      <c r="P344" s="322"/>
      <c r="Q344" s="322"/>
      <c r="R344" s="322"/>
      <c r="S344" s="323"/>
      <c r="U344" s="317" t="s">
        <v>40</v>
      </c>
      <c r="V344" s="324" t="s">
        <v>69</v>
      </c>
      <c r="W344" s="324"/>
      <c r="X344" s="324"/>
      <c r="Y344" s="324"/>
      <c r="Z344" s="324"/>
      <c r="AA344" s="324"/>
      <c r="AB344" s="324"/>
      <c r="AC344" s="324"/>
      <c r="AD344" s="324"/>
      <c r="AE344" s="324"/>
      <c r="AF344" s="324"/>
      <c r="AG344" s="324"/>
      <c r="AH344" s="324"/>
      <c r="AI344" s="325"/>
      <c r="BA344" s="160"/>
      <c r="BR344" s="160"/>
      <c r="CG344" s="160"/>
    </row>
    <row r="345" spans="1:85" ht="15">
      <c r="A345" s="170" t="s">
        <v>7</v>
      </c>
      <c r="B345" s="171">
        <v>0</v>
      </c>
      <c r="C345" s="171">
        <v>0</v>
      </c>
      <c r="D345" s="171">
        <v>0</v>
      </c>
      <c r="E345" s="171">
        <v>0</v>
      </c>
      <c r="F345" s="361"/>
      <c r="G345" s="171">
        <v>0</v>
      </c>
      <c r="H345" s="172">
        <v>0</v>
      </c>
      <c r="I345" s="173">
        <f>SUM(B345:H345)</f>
        <v>0</v>
      </c>
      <c r="J345" s="168"/>
      <c r="K345" s="222" t="s">
        <v>7</v>
      </c>
      <c r="L345" s="171">
        <v>0</v>
      </c>
      <c r="M345" s="171">
        <v>0</v>
      </c>
      <c r="N345" s="171">
        <v>0</v>
      </c>
      <c r="O345" s="171">
        <v>0</v>
      </c>
      <c r="P345" s="171">
        <v>0</v>
      </c>
      <c r="Q345" s="171">
        <v>0</v>
      </c>
      <c r="R345" s="223">
        <v>0</v>
      </c>
      <c r="S345" s="224">
        <f>SUM(L345:R345)</f>
        <v>0</v>
      </c>
      <c r="U345" s="225" t="s">
        <v>7</v>
      </c>
      <c r="V345" s="226">
        <v>0</v>
      </c>
      <c r="W345" s="226">
        <v>0</v>
      </c>
      <c r="X345" s="226">
        <v>0</v>
      </c>
      <c r="Y345" s="226">
        <v>0</v>
      </c>
      <c r="Z345" s="226">
        <v>0</v>
      </c>
      <c r="AA345" s="226">
        <v>0</v>
      </c>
      <c r="AB345" s="226">
        <v>0</v>
      </c>
      <c r="AC345" s="227">
        <v>0</v>
      </c>
      <c r="AD345" s="228">
        <v>0</v>
      </c>
      <c r="AE345" s="228">
        <v>0</v>
      </c>
      <c r="AF345" s="228">
        <v>0</v>
      </c>
      <c r="AG345" s="228">
        <v>0</v>
      </c>
      <c r="AH345" s="228">
        <v>0</v>
      </c>
      <c r="AI345" s="229">
        <f>SUM(V345:AC345)</f>
        <v>0</v>
      </c>
      <c r="AJ345" s="160" t="str">
        <f>IF(ABS(S345-AI345)&gt;0.001,S345-AI345,"")</f>
        <v/>
      </c>
      <c r="BA345" s="160"/>
      <c r="BR345" s="160"/>
      <c r="CG345" s="160"/>
    </row>
    <row r="346" spans="1:85" ht="15">
      <c r="A346" s="178" t="s">
        <v>8</v>
      </c>
      <c r="B346" s="179">
        <v>0</v>
      </c>
      <c r="C346" s="179">
        <v>0</v>
      </c>
      <c r="D346" s="179">
        <v>0</v>
      </c>
      <c r="E346" s="179">
        <v>0</v>
      </c>
      <c r="F346" s="362"/>
      <c r="G346" s="179">
        <v>0</v>
      </c>
      <c r="H346" s="180">
        <v>0</v>
      </c>
      <c r="I346" s="181">
        <f t="shared" ref="I346:I365" si="144">SUM(B346:H346)</f>
        <v>0</v>
      </c>
      <c r="J346" s="168"/>
      <c r="K346" s="182" t="s">
        <v>8</v>
      </c>
      <c r="L346" s="183">
        <v>0</v>
      </c>
      <c r="M346" s="183">
        <v>0</v>
      </c>
      <c r="N346" s="183">
        <v>0</v>
      </c>
      <c r="O346" s="183">
        <v>0</v>
      </c>
      <c r="P346" s="183">
        <v>0</v>
      </c>
      <c r="Q346" s="183">
        <v>0</v>
      </c>
      <c r="R346" s="184">
        <v>0</v>
      </c>
      <c r="S346" s="185">
        <f t="shared" ref="S346:S365" si="145">SUM(L346:R346)</f>
        <v>0</v>
      </c>
      <c r="U346" s="230" t="s">
        <v>8</v>
      </c>
      <c r="V346" s="231">
        <v>0</v>
      </c>
      <c r="W346" s="231">
        <v>0</v>
      </c>
      <c r="X346" s="231">
        <v>0</v>
      </c>
      <c r="Y346" s="231">
        <v>0</v>
      </c>
      <c r="Z346" s="231">
        <v>0</v>
      </c>
      <c r="AA346" s="231">
        <v>0</v>
      </c>
      <c r="AB346" s="231">
        <v>0</v>
      </c>
      <c r="AC346" s="232">
        <v>0</v>
      </c>
      <c r="AD346" s="231">
        <v>0</v>
      </c>
      <c r="AE346" s="231">
        <v>0</v>
      </c>
      <c r="AF346" s="231">
        <v>0</v>
      </c>
      <c r="AG346" s="231">
        <v>0</v>
      </c>
      <c r="AH346" s="231">
        <v>0</v>
      </c>
      <c r="AI346" s="233">
        <f t="shared" ref="AI346:AI365" si="146">SUM(V346:AC346)</f>
        <v>0</v>
      </c>
      <c r="AJ346" s="160" t="str">
        <f t="shared" ref="AJ346:AJ367" si="147">IF(ABS(S346-AI346)&gt;0.001,S346-AI346,"")</f>
        <v/>
      </c>
      <c r="BA346" s="160"/>
      <c r="BR346" s="160"/>
      <c r="CG346" s="160"/>
    </row>
    <row r="347" spans="1:85" ht="15">
      <c r="A347" s="186" t="s">
        <v>10</v>
      </c>
      <c r="B347" s="175">
        <v>0</v>
      </c>
      <c r="C347" s="175">
        <v>0</v>
      </c>
      <c r="D347" s="175">
        <v>0</v>
      </c>
      <c r="E347" s="175">
        <v>0</v>
      </c>
      <c r="F347" s="362"/>
      <c r="G347" s="175">
        <v>0</v>
      </c>
      <c r="H347" s="187">
        <v>0</v>
      </c>
      <c r="I347" s="173">
        <f t="shared" si="144"/>
        <v>0</v>
      </c>
      <c r="J347" s="168"/>
      <c r="K347" s="188" t="s">
        <v>10</v>
      </c>
      <c r="L347" s="175">
        <v>0</v>
      </c>
      <c r="M347" s="175">
        <v>0</v>
      </c>
      <c r="N347" s="175">
        <v>0</v>
      </c>
      <c r="O347" s="175">
        <v>0</v>
      </c>
      <c r="P347" s="175">
        <v>0</v>
      </c>
      <c r="Q347" s="175">
        <v>0</v>
      </c>
      <c r="R347" s="176">
        <v>0</v>
      </c>
      <c r="S347" s="177">
        <f t="shared" si="145"/>
        <v>0</v>
      </c>
      <c r="U347" s="234" t="s">
        <v>10</v>
      </c>
      <c r="V347" s="226">
        <v>0</v>
      </c>
      <c r="W347" s="226">
        <v>0</v>
      </c>
      <c r="X347" s="226">
        <v>0</v>
      </c>
      <c r="Y347" s="226">
        <v>0</v>
      </c>
      <c r="Z347" s="226">
        <v>0</v>
      </c>
      <c r="AA347" s="226">
        <v>0</v>
      </c>
      <c r="AB347" s="226">
        <v>0</v>
      </c>
      <c r="AC347" s="227">
        <v>0</v>
      </c>
      <c r="AD347" s="228">
        <v>0</v>
      </c>
      <c r="AE347" s="228">
        <v>0</v>
      </c>
      <c r="AF347" s="228">
        <v>0</v>
      </c>
      <c r="AG347" s="228">
        <v>0</v>
      </c>
      <c r="AH347" s="228">
        <v>0</v>
      </c>
      <c r="AI347" s="229">
        <f t="shared" si="146"/>
        <v>0</v>
      </c>
      <c r="AJ347" s="160" t="str">
        <f t="shared" si="147"/>
        <v/>
      </c>
      <c r="BA347" s="160"/>
      <c r="BR347" s="160"/>
      <c r="CG347" s="160"/>
    </row>
    <row r="348" spans="1:85" ht="15">
      <c r="A348" s="178" t="s">
        <v>56</v>
      </c>
      <c r="B348" s="179">
        <v>0</v>
      </c>
      <c r="C348" s="179">
        <v>0</v>
      </c>
      <c r="D348" s="179">
        <v>0</v>
      </c>
      <c r="E348" s="179">
        <v>0</v>
      </c>
      <c r="F348" s="362"/>
      <c r="G348" s="179">
        <v>0</v>
      </c>
      <c r="H348" s="180">
        <v>0</v>
      </c>
      <c r="I348" s="181">
        <f t="shared" si="144"/>
        <v>0</v>
      </c>
      <c r="J348" s="168"/>
      <c r="K348" s="182" t="s">
        <v>56</v>
      </c>
      <c r="L348" s="183">
        <v>0</v>
      </c>
      <c r="M348" s="183">
        <v>0</v>
      </c>
      <c r="N348" s="183">
        <v>0</v>
      </c>
      <c r="O348" s="183">
        <v>0</v>
      </c>
      <c r="P348" s="183">
        <v>0</v>
      </c>
      <c r="Q348" s="183">
        <v>0</v>
      </c>
      <c r="R348" s="184">
        <v>0</v>
      </c>
      <c r="S348" s="185">
        <f t="shared" si="145"/>
        <v>0</v>
      </c>
      <c r="U348" s="230" t="s">
        <v>56</v>
      </c>
      <c r="V348" s="231">
        <v>0</v>
      </c>
      <c r="W348" s="231">
        <v>0</v>
      </c>
      <c r="X348" s="231">
        <v>0</v>
      </c>
      <c r="Y348" s="231">
        <v>0</v>
      </c>
      <c r="Z348" s="231">
        <v>0</v>
      </c>
      <c r="AA348" s="231">
        <v>0</v>
      </c>
      <c r="AB348" s="231">
        <v>0</v>
      </c>
      <c r="AC348" s="232">
        <v>0</v>
      </c>
      <c r="AD348" s="231">
        <v>0</v>
      </c>
      <c r="AE348" s="231">
        <v>0</v>
      </c>
      <c r="AF348" s="231">
        <v>0</v>
      </c>
      <c r="AG348" s="231">
        <v>0</v>
      </c>
      <c r="AH348" s="231">
        <v>0</v>
      </c>
      <c r="AI348" s="233">
        <f t="shared" si="146"/>
        <v>0</v>
      </c>
      <c r="AJ348" s="160" t="str">
        <f t="shared" si="147"/>
        <v/>
      </c>
      <c r="BA348" s="160"/>
      <c r="BR348" s="160"/>
      <c r="CG348" s="160"/>
    </row>
    <row r="349" spans="1:85" ht="15">
      <c r="A349" s="186" t="s">
        <v>16</v>
      </c>
      <c r="B349" s="175">
        <v>0.18552040883366136</v>
      </c>
      <c r="C349" s="175">
        <v>0</v>
      </c>
      <c r="D349" s="175">
        <v>2.2262449060039328E-2</v>
      </c>
      <c r="E349" s="175">
        <v>0</v>
      </c>
      <c r="F349" s="362"/>
      <c r="G349" s="175">
        <v>0</v>
      </c>
      <c r="H349" s="187">
        <v>0</v>
      </c>
      <c r="I349" s="173">
        <f t="shared" si="144"/>
        <v>0.20778285789370068</v>
      </c>
      <c r="J349" s="168"/>
      <c r="K349" s="188" t="s">
        <v>16</v>
      </c>
      <c r="L349" s="175">
        <v>0.18552040883366136</v>
      </c>
      <c r="M349" s="175">
        <v>0</v>
      </c>
      <c r="N349" s="175">
        <v>2.2262449060039328E-2</v>
      </c>
      <c r="O349" s="175">
        <v>0</v>
      </c>
      <c r="P349" s="175">
        <v>0</v>
      </c>
      <c r="Q349" s="175">
        <v>0</v>
      </c>
      <c r="R349" s="176">
        <v>0</v>
      </c>
      <c r="S349" s="177">
        <f t="shared" si="145"/>
        <v>0.20778285789370068</v>
      </c>
      <c r="U349" s="234" t="s">
        <v>16</v>
      </c>
      <c r="V349" s="226">
        <v>0.18552040883366136</v>
      </c>
      <c r="W349" s="226">
        <v>0</v>
      </c>
      <c r="X349" s="226">
        <v>0</v>
      </c>
      <c r="Y349" s="226">
        <v>0</v>
      </c>
      <c r="Z349" s="226">
        <v>2.2262449060039328E-2</v>
      </c>
      <c r="AA349" s="226">
        <v>0</v>
      </c>
      <c r="AB349" s="226">
        <v>0</v>
      </c>
      <c r="AC349" s="227">
        <v>0</v>
      </c>
      <c r="AD349" s="228">
        <v>0</v>
      </c>
      <c r="AE349" s="228">
        <v>0</v>
      </c>
      <c r="AF349" s="228">
        <v>0</v>
      </c>
      <c r="AG349" s="228">
        <v>0</v>
      </c>
      <c r="AH349" s="228">
        <v>0</v>
      </c>
      <c r="AI349" s="229">
        <f t="shared" si="146"/>
        <v>0.20778285789370068</v>
      </c>
      <c r="AJ349" s="160" t="str">
        <f t="shared" si="147"/>
        <v/>
      </c>
      <c r="BA349" s="160"/>
      <c r="BR349" s="160"/>
      <c r="CG349" s="160"/>
    </row>
    <row r="350" spans="1:85" ht="15">
      <c r="A350" s="178" t="s">
        <v>15</v>
      </c>
      <c r="B350" s="179">
        <v>1.0768549796455558E-3</v>
      </c>
      <c r="C350" s="179">
        <v>0</v>
      </c>
      <c r="D350" s="179">
        <v>1.292225975574665E-4</v>
      </c>
      <c r="E350" s="179">
        <v>0</v>
      </c>
      <c r="F350" s="362"/>
      <c r="G350" s="179">
        <v>0</v>
      </c>
      <c r="H350" s="180">
        <v>0</v>
      </c>
      <c r="I350" s="181">
        <f t="shared" si="144"/>
        <v>1.2060775772030222E-3</v>
      </c>
      <c r="J350" s="168"/>
      <c r="K350" s="182" t="s">
        <v>15</v>
      </c>
      <c r="L350" s="183">
        <v>1.0768549796455558E-3</v>
      </c>
      <c r="M350" s="183">
        <v>0</v>
      </c>
      <c r="N350" s="183">
        <v>1.292225975574665E-4</v>
      </c>
      <c r="O350" s="183">
        <v>0</v>
      </c>
      <c r="P350" s="183">
        <v>0</v>
      </c>
      <c r="Q350" s="183">
        <v>0</v>
      </c>
      <c r="R350" s="184">
        <v>0</v>
      </c>
      <c r="S350" s="185">
        <f t="shared" si="145"/>
        <v>1.2060775772030222E-3</v>
      </c>
      <c r="U350" s="230" t="s">
        <v>57</v>
      </c>
      <c r="V350" s="231">
        <v>1.0768549796455558E-3</v>
      </c>
      <c r="W350" s="231">
        <v>0</v>
      </c>
      <c r="X350" s="231">
        <v>0</v>
      </c>
      <c r="Y350" s="231">
        <v>0</v>
      </c>
      <c r="Z350" s="231">
        <v>1.292225975574665E-4</v>
      </c>
      <c r="AA350" s="231">
        <v>0</v>
      </c>
      <c r="AB350" s="231">
        <v>0</v>
      </c>
      <c r="AC350" s="232">
        <v>0</v>
      </c>
      <c r="AD350" s="231">
        <v>0</v>
      </c>
      <c r="AE350" s="231">
        <v>0</v>
      </c>
      <c r="AF350" s="231">
        <v>0</v>
      </c>
      <c r="AG350" s="231">
        <v>0</v>
      </c>
      <c r="AH350" s="231">
        <v>0</v>
      </c>
      <c r="AI350" s="233">
        <f t="shared" si="146"/>
        <v>1.2060775772030222E-3</v>
      </c>
      <c r="AJ350" s="160" t="str">
        <f t="shared" si="147"/>
        <v/>
      </c>
      <c r="BA350" s="160"/>
      <c r="BR350" s="160"/>
      <c r="CG350" s="160"/>
    </row>
    <row r="351" spans="1:85" ht="15">
      <c r="A351" s="186" t="s">
        <v>58</v>
      </c>
      <c r="B351" s="175">
        <v>0</v>
      </c>
      <c r="C351" s="175">
        <v>0</v>
      </c>
      <c r="D351" s="175">
        <v>0</v>
      </c>
      <c r="E351" s="175">
        <v>4.1063365676948196E-2</v>
      </c>
      <c r="F351" s="362"/>
      <c r="G351" s="175">
        <v>0</v>
      </c>
      <c r="H351" s="187">
        <v>0</v>
      </c>
      <c r="I351" s="173">
        <f t="shared" si="144"/>
        <v>4.1063365676948196E-2</v>
      </c>
      <c r="J351" s="168"/>
      <c r="K351" s="188" t="s">
        <v>58</v>
      </c>
      <c r="L351" s="175">
        <v>0</v>
      </c>
      <c r="M351" s="175">
        <v>0</v>
      </c>
      <c r="N351" s="175">
        <v>0</v>
      </c>
      <c r="O351" s="175">
        <v>4.1063365676948196E-2</v>
      </c>
      <c r="P351" s="175">
        <v>0.46224745933014427</v>
      </c>
      <c r="Q351" s="175">
        <v>0</v>
      </c>
      <c r="R351" s="176">
        <v>0</v>
      </c>
      <c r="S351" s="177">
        <f t="shared" si="145"/>
        <v>0.50331082500709245</v>
      </c>
      <c r="U351" s="234" t="s">
        <v>58</v>
      </c>
      <c r="V351" s="226">
        <v>0</v>
      </c>
      <c r="W351" s="226">
        <v>0</v>
      </c>
      <c r="X351" s="226">
        <v>0</v>
      </c>
      <c r="Y351" s="226">
        <v>0</v>
      </c>
      <c r="Z351" s="226">
        <v>0</v>
      </c>
      <c r="AA351" s="226">
        <v>3.3653457724579774E-3</v>
      </c>
      <c r="AB351" s="226">
        <v>0.46224745933014427</v>
      </c>
      <c r="AC351" s="227">
        <v>3.7698019904490218E-2</v>
      </c>
      <c r="AD351" s="226">
        <v>0</v>
      </c>
      <c r="AE351" s="226">
        <v>0</v>
      </c>
      <c r="AF351" s="226">
        <v>0</v>
      </c>
      <c r="AG351" s="226">
        <v>0</v>
      </c>
      <c r="AH351" s="226">
        <v>3.7698019904490218E-2</v>
      </c>
      <c r="AI351" s="229">
        <f t="shared" si="146"/>
        <v>0.50331082500709245</v>
      </c>
      <c r="AJ351" s="160" t="str">
        <f t="shared" si="147"/>
        <v/>
      </c>
      <c r="BA351" s="160"/>
      <c r="BR351" s="160"/>
      <c r="CG351" s="160"/>
    </row>
    <row r="352" spans="1:85" ht="15">
      <c r="A352" s="178" t="s">
        <v>12</v>
      </c>
      <c r="B352" s="179">
        <v>0</v>
      </c>
      <c r="C352" s="179">
        <v>0</v>
      </c>
      <c r="D352" s="179">
        <v>0</v>
      </c>
      <c r="E352" s="179">
        <v>0</v>
      </c>
      <c r="F352" s="362"/>
      <c r="G352" s="179">
        <v>0</v>
      </c>
      <c r="H352" s="180">
        <v>0</v>
      </c>
      <c r="I352" s="181">
        <f t="shared" si="144"/>
        <v>0</v>
      </c>
      <c r="J352" s="168"/>
      <c r="K352" s="182" t="s">
        <v>12</v>
      </c>
      <c r="L352" s="183">
        <v>0</v>
      </c>
      <c r="M352" s="183">
        <v>0</v>
      </c>
      <c r="N352" s="183">
        <v>0</v>
      </c>
      <c r="O352" s="183">
        <v>0</v>
      </c>
      <c r="P352" s="183">
        <v>7.0060087492651796E-3</v>
      </c>
      <c r="Q352" s="183">
        <v>0</v>
      </c>
      <c r="R352" s="184">
        <v>0</v>
      </c>
      <c r="S352" s="185">
        <f t="shared" si="145"/>
        <v>7.0060087492651796E-3</v>
      </c>
      <c r="U352" s="230" t="s">
        <v>12</v>
      </c>
      <c r="V352" s="231">
        <v>0</v>
      </c>
      <c r="W352" s="231">
        <v>0</v>
      </c>
      <c r="X352" s="231">
        <v>0</v>
      </c>
      <c r="Y352" s="231">
        <v>0</v>
      </c>
      <c r="Z352" s="231">
        <v>0</v>
      </c>
      <c r="AA352" s="231">
        <v>0</v>
      </c>
      <c r="AB352" s="231">
        <v>7.0060087492651796E-3</v>
      </c>
      <c r="AC352" s="232">
        <v>0</v>
      </c>
      <c r="AD352" s="231">
        <v>0</v>
      </c>
      <c r="AE352" s="231">
        <v>0</v>
      </c>
      <c r="AF352" s="231">
        <v>0</v>
      </c>
      <c r="AG352" s="231">
        <v>0</v>
      </c>
      <c r="AH352" s="231">
        <v>0</v>
      </c>
      <c r="AI352" s="233">
        <f t="shared" si="146"/>
        <v>7.0060087492651796E-3</v>
      </c>
      <c r="AJ352" s="160" t="str">
        <f t="shared" si="147"/>
        <v/>
      </c>
      <c r="BA352" s="160"/>
      <c r="BR352" s="160"/>
      <c r="CG352" s="160"/>
    </row>
    <row r="353" spans="1:85" ht="15">
      <c r="A353" s="186" t="s">
        <v>59</v>
      </c>
      <c r="B353" s="175">
        <v>0</v>
      </c>
      <c r="C353" s="175">
        <v>0</v>
      </c>
      <c r="D353" s="175">
        <v>0</v>
      </c>
      <c r="E353" s="175">
        <v>0</v>
      </c>
      <c r="F353" s="362"/>
      <c r="G353" s="175">
        <v>0</v>
      </c>
      <c r="H353" s="187">
        <v>0</v>
      </c>
      <c r="I353" s="173">
        <f t="shared" si="144"/>
        <v>0</v>
      </c>
      <c r="J353" s="168"/>
      <c r="K353" s="188" t="s">
        <v>59</v>
      </c>
      <c r="L353" s="175">
        <v>0</v>
      </c>
      <c r="M353" s="175">
        <v>0</v>
      </c>
      <c r="N353" s="175">
        <v>0</v>
      </c>
      <c r="O353" s="175">
        <v>0</v>
      </c>
      <c r="P353" s="175">
        <v>0</v>
      </c>
      <c r="Q353" s="175">
        <v>0</v>
      </c>
      <c r="R353" s="176">
        <v>0</v>
      </c>
      <c r="S353" s="177">
        <f t="shared" si="145"/>
        <v>0</v>
      </c>
      <c r="U353" s="234" t="s">
        <v>59</v>
      </c>
      <c r="V353" s="226">
        <v>0</v>
      </c>
      <c r="W353" s="226">
        <v>0</v>
      </c>
      <c r="X353" s="226">
        <v>0</v>
      </c>
      <c r="Y353" s="226">
        <v>0</v>
      </c>
      <c r="Z353" s="226">
        <v>0</v>
      </c>
      <c r="AA353" s="226">
        <v>0</v>
      </c>
      <c r="AB353" s="226">
        <v>0</v>
      </c>
      <c r="AC353" s="227">
        <v>0</v>
      </c>
      <c r="AD353" s="226">
        <v>0</v>
      </c>
      <c r="AE353" s="226">
        <v>0</v>
      </c>
      <c r="AF353" s="226">
        <v>0</v>
      </c>
      <c r="AG353" s="226">
        <v>0</v>
      </c>
      <c r="AH353" s="226">
        <v>0</v>
      </c>
      <c r="AI353" s="229">
        <f t="shared" si="146"/>
        <v>0</v>
      </c>
      <c r="AJ353" s="160" t="str">
        <f t="shared" si="147"/>
        <v/>
      </c>
      <c r="BA353" s="160"/>
      <c r="BR353" s="160"/>
      <c r="CG353" s="160"/>
    </row>
    <row r="354" spans="1:85" ht="15">
      <c r="A354" s="178" t="s">
        <v>17</v>
      </c>
      <c r="B354" s="179">
        <v>0</v>
      </c>
      <c r="C354" s="179">
        <v>0</v>
      </c>
      <c r="D354" s="179">
        <v>0</v>
      </c>
      <c r="E354" s="179">
        <v>1.5667855652758616E-2</v>
      </c>
      <c r="F354" s="362"/>
      <c r="G354" s="179">
        <v>0</v>
      </c>
      <c r="H354" s="180">
        <v>0</v>
      </c>
      <c r="I354" s="181">
        <f t="shared" si="144"/>
        <v>1.5667855652758616E-2</v>
      </c>
      <c r="J354" s="168"/>
      <c r="K354" s="182" t="s">
        <v>17</v>
      </c>
      <c r="L354" s="183">
        <v>0</v>
      </c>
      <c r="M354" s="183">
        <v>0</v>
      </c>
      <c r="N354" s="183">
        <v>0</v>
      </c>
      <c r="O354" s="183">
        <v>1.5667855652758616E-2</v>
      </c>
      <c r="P354" s="183">
        <v>0</v>
      </c>
      <c r="Q354" s="183">
        <v>0</v>
      </c>
      <c r="R354" s="184">
        <v>0</v>
      </c>
      <c r="S354" s="185">
        <f t="shared" si="145"/>
        <v>1.5667855652758616E-2</v>
      </c>
      <c r="U354" s="230" t="s">
        <v>17</v>
      </c>
      <c r="V354" s="231">
        <v>0</v>
      </c>
      <c r="W354" s="231">
        <v>0</v>
      </c>
      <c r="X354" s="231">
        <v>0</v>
      </c>
      <c r="Y354" s="231">
        <v>0</v>
      </c>
      <c r="Z354" s="231">
        <v>0</v>
      </c>
      <c r="AA354" s="231">
        <v>1.5667855652758616E-2</v>
      </c>
      <c r="AB354" s="231">
        <v>0</v>
      </c>
      <c r="AC354" s="232">
        <v>0</v>
      </c>
      <c r="AD354" s="231">
        <v>0</v>
      </c>
      <c r="AE354" s="231">
        <v>0</v>
      </c>
      <c r="AF354" s="231">
        <v>0</v>
      </c>
      <c r="AG354" s="231">
        <v>0</v>
      </c>
      <c r="AH354" s="231">
        <v>0</v>
      </c>
      <c r="AI354" s="233">
        <f t="shared" si="146"/>
        <v>1.5667855652758616E-2</v>
      </c>
      <c r="AJ354" s="160" t="str">
        <f t="shared" si="147"/>
        <v/>
      </c>
      <c r="BA354" s="160"/>
      <c r="BR354" s="160"/>
      <c r="CG354" s="160"/>
    </row>
    <row r="355" spans="1:85" ht="15">
      <c r="A355" s="186" t="s">
        <v>139</v>
      </c>
      <c r="B355" s="175">
        <v>0.69158513728440629</v>
      </c>
      <c r="C355" s="175">
        <v>0</v>
      </c>
      <c r="D355" s="175">
        <v>0</v>
      </c>
      <c r="E355" s="175">
        <v>0</v>
      </c>
      <c r="F355" s="362"/>
      <c r="G355" s="175">
        <v>0</v>
      </c>
      <c r="H355" s="187">
        <v>0</v>
      </c>
      <c r="I355" s="173">
        <f t="shared" si="144"/>
        <v>0.69158513728440629</v>
      </c>
      <c r="J355" s="168"/>
      <c r="K355" s="188" t="s">
        <v>139</v>
      </c>
      <c r="L355" s="175">
        <v>0.69158513728440629</v>
      </c>
      <c r="M355" s="175">
        <v>0</v>
      </c>
      <c r="N355" s="175">
        <v>0</v>
      </c>
      <c r="O355" s="175">
        <v>0</v>
      </c>
      <c r="P355" s="175">
        <v>0</v>
      </c>
      <c r="Q355" s="175">
        <v>0</v>
      </c>
      <c r="R355" s="176">
        <v>0</v>
      </c>
      <c r="S355" s="177">
        <f t="shared" si="145"/>
        <v>0.69158513728440629</v>
      </c>
      <c r="U355" s="234" t="s">
        <v>139</v>
      </c>
      <c r="V355" s="226">
        <v>0.69158513728440629</v>
      </c>
      <c r="W355" s="226">
        <v>0</v>
      </c>
      <c r="X355" s="226">
        <v>0</v>
      </c>
      <c r="Y355" s="226">
        <v>0</v>
      </c>
      <c r="Z355" s="226">
        <v>0</v>
      </c>
      <c r="AA355" s="226">
        <v>0</v>
      </c>
      <c r="AB355" s="226">
        <v>0</v>
      </c>
      <c r="AC355" s="227">
        <v>0</v>
      </c>
      <c r="AD355" s="226">
        <v>0</v>
      </c>
      <c r="AE355" s="226">
        <v>0</v>
      </c>
      <c r="AF355" s="226">
        <v>0</v>
      </c>
      <c r="AG355" s="226">
        <v>0</v>
      </c>
      <c r="AH355" s="226">
        <v>0</v>
      </c>
      <c r="AI355" s="229">
        <f t="shared" si="146"/>
        <v>0.69158513728440629</v>
      </c>
      <c r="AJ355" s="160" t="str">
        <f t="shared" si="147"/>
        <v/>
      </c>
      <c r="BA355" s="160"/>
      <c r="BR355" s="160"/>
      <c r="CG355" s="160"/>
    </row>
    <row r="356" spans="1:85" ht="15">
      <c r="A356" s="178" t="s">
        <v>25</v>
      </c>
      <c r="B356" s="179">
        <v>8.847577135622299E-2</v>
      </c>
      <c r="C356" s="179">
        <v>4.9683460282552938E-2</v>
      </c>
      <c r="D356" s="179">
        <v>1.7056819963710744E-2</v>
      </c>
      <c r="E356" s="179">
        <v>1.6900801529331477</v>
      </c>
      <c r="F356" s="362"/>
      <c r="G356" s="179">
        <v>0.14946253344105076</v>
      </c>
      <c r="H356" s="180">
        <v>0</v>
      </c>
      <c r="I356" s="181">
        <f t="shared" si="144"/>
        <v>1.9947587379766851</v>
      </c>
      <c r="J356" s="168"/>
      <c r="K356" s="182" t="s">
        <v>25</v>
      </c>
      <c r="L356" s="183">
        <v>8.847577135622299E-2</v>
      </c>
      <c r="M356" s="183">
        <v>4.9683460282552938E-2</v>
      </c>
      <c r="N356" s="183">
        <v>1.7056819963710744E-2</v>
      </c>
      <c r="O356" s="183">
        <v>1.6900801529331477</v>
      </c>
      <c r="P356" s="183">
        <v>0.19984873950029811</v>
      </c>
      <c r="Q356" s="183">
        <v>0.14946253344105076</v>
      </c>
      <c r="R356" s="184">
        <v>0</v>
      </c>
      <c r="S356" s="185">
        <f t="shared" si="145"/>
        <v>2.1946074774769833</v>
      </c>
      <c r="U356" s="230" t="s">
        <v>25</v>
      </c>
      <c r="V356" s="231">
        <v>2.9550872590979431E-2</v>
      </c>
      <c r="W356" s="231">
        <v>5.8924898765243559E-2</v>
      </c>
      <c r="X356" s="231">
        <v>0.14946253344105076</v>
      </c>
      <c r="Y356" s="231">
        <v>4.9683460282552938E-2</v>
      </c>
      <c r="Z356" s="231">
        <v>1.1390342516309155E-2</v>
      </c>
      <c r="AA356" s="231">
        <v>1.6840860525452701</v>
      </c>
      <c r="AB356" s="231">
        <v>0.19984873950029811</v>
      </c>
      <c r="AC356" s="232">
        <v>1.1660577835279236E-2</v>
      </c>
      <c r="AD356" s="231">
        <v>0</v>
      </c>
      <c r="AE356" s="231">
        <v>0</v>
      </c>
      <c r="AF356" s="231">
        <v>0</v>
      </c>
      <c r="AG356" s="231">
        <v>5.6664774474015911E-3</v>
      </c>
      <c r="AH356" s="231">
        <v>5.9941003878776445E-3</v>
      </c>
      <c r="AI356" s="233">
        <f t="shared" si="146"/>
        <v>2.1946074774769833</v>
      </c>
      <c r="AJ356" s="160" t="str">
        <f t="shared" si="147"/>
        <v/>
      </c>
      <c r="BA356" s="160"/>
      <c r="BR356" s="160"/>
      <c r="CG356" s="160"/>
    </row>
    <row r="357" spans="1:85" ht="15">
      <c r="A357" s="186" t="s">
        <v>24</v>
      </c>
      <c r="B357" s="175">
        <v>0.17046498073099481</v>
      </c>
      <c r="C357" s="175">
        <v>4.2475033467710879E-2</v>
      </c>
      <c r="D357" s="175">
        <v>0.70910942477013117</v>
      </c>
      <c r="E357" s="175">
        <v>0</v>
      </c>
      <c r="F357" s="362"/>
      <c r="G357" s="175">
        <v>0</v>
      </c>
      <c r="H357" s="187">
        <v>0</v>
      </c>
      <c r="I357" s="173">
        <f t="shared" si="144"/>
        <v>0.92204943896883684</v>
      </c>
      <c r="J357" s="168"/>
      <c r="K357" s="188" t="s">
        <v>24</v>
      </c>
      <c r="L357" s="175">
        <v>0.17046498073099481</v>
      </c>
      <c r="M357" s="175">
        <v>4.2475033467710879E-2</v>
      </c>
      <c r="N357" s="175">
        <v>0.70910942477013117</v>
      </c>
      <c r="O357" s="175">
        <v>0</v>
      </c>
      <c r="P357" s="175">
        <v>0</v>
      </c>
      <c r="Q357" s="175">
        <v>0</v>
      </c>
      <c r="R357" s="176">
        <v>0</v>
      </c>
      <c r="S357" s="177">
        <f t="shared" si="145"/>
        <v>0.92204943896883684</v>
      </c>
      <c r="U357" s="234" t="s">
        <v>24</v>
      </c>
      <c r="V357" s="226">
        <v>0.17046498073099481</v>
      </c>
      <c r="W357" s="226">
        <v>0</v>
      </c>
      <c r="X357" s="226">
        <v>0</v>
      </c>
      <c r="Y357" s="226">
        <v>4.2475033467710879E-2</v>
      </c>
      <c r="Z357" s="226">
        <v>3.8280265871826207E-3</v>
      </c>
      <c r="AA357" s="226">
        <v>0</v>
      </c>
      <c r="AB357" s="226">
        <v>0</v>
      </c>
      <c r="AC357" s="227">
        <v>0.70528139818294855</v>
      </c>
      <c r="AD357" s="226">
        <v>0</v>
      </c>
      <c r="AE357" s="226">
        <v>0</v>
      </c>
      <c r="AF357" s="226">
        <v>0</v>
      </c>
      <c r="AG357" s="226">
        <v>0.70528139818294855</v>
      </c>
      <c r="AH357" s="226">
        <v>0</v>
      </c>
      <c r="AI357" s="229">
        <f t="shared" si="146"/>
        <v>0.92204943896883684</v>
      </c>
      <c r="AJ357" s="160" t="str">
        <f t="shared" si="147"/>
        <v/>
      </c>
      <c r="BA357" s="160"/>
      <c r="BR357" s="160"/>
      <c r="CG357" s="160"/>
    </row>
    <row r="358" spans="1:85" ht="15">
      <c r="A358" s="178" t="s">
        <v>60</v>
      </c>
      <c r="B358" s="179">
        <v>0</v>
      </c>
      <c r="C358" s="179">
        <v>0</v>
      </c>
      <c r="D358" s="179">
        <v>0</v>
      </c>
      <c r="E358" s="179">
        <v>0</v>
      </c>
      <c r="F358" s="362"/>
      <c r="G358" s="179">
        <v>0</v>
      </c>
      <c r="H358" s="180">
        <v>0</v>
      </c>
      <c r="I358" s="181">
        <f t="shared" si="144"/>
        <v>0</v>
      </c>
      <c r="J358" s="168"/>
      <c r="K358" s="182" t="s">
        <v>60</v>
      </c>
      <c r="L358" s="183">
        <v>0</v>
      </c>
      <c r="M358" s="183">
        <v>0</v>
      </c>
      <c r="N358" s="183">
        <v>0</v>
      </c>
      <c r="O358" s="183">
        <v>0</v>
      </c>
      <c r="P358" s="183">
        <v>0</v>
      </c>
      <c r="Q358" s="183">
        <v>0</v>
      </c>
      <c r="R358" s="184">
        <v>0</v>
      </c>
      <c r="S358" s="185">
        <f t="shared" si="145"/>
        <v>0</v>
      </c>
      <c r="U358" s="230" t="s">
        <v>60</v>
      </c>
      <c r="V358" s="231">
        <v>0</v>
      </c>
      <c r="W358" s="231">
        <v>0</v>
      </c>
      <c r="X358" s="231">
        <v>0</v>
      </c>
      <c r="Y358" s="231">
        <v>0</v>
      </c>
      <c r="Z358" s="231">
        <v>0</v>
      </c>
      <c r="AA358" s="231">
        <v>0</v>
      </c>
      <c r="AB358" s="231">
        <v>0</v>
      </c>
      <c r="AC358" s="232">
        <v>0</v>
      </c>
      <c r="AD358" s="231">
        <v>0</v>
      </c>
      <c r="AE358" s="231">
        <v>0</v>
      </c>
      <c r="AF358" s="231">
        <v>0</v>
      </c>
      <c r="AG358" s="231">
        <v>0</v>
      </c>
      <c r="AH358" s="231">
        <v>0</v>
      </c>
      <c r="AI358" s="233">
        <f t="shared" si="146"/>
        <v>0</v>
      </c>
      <c r="AJ358" s="160" t="str">
        <f t="shared" si="147"/>
        <v/>
      </c>
      <c r="BA358" s="160"/>
      <c r="BR358" s="160"/>
      <c r="CG358" s="160"/>
    </row>
    <row r="359" spans="1:85" ht="15">
      <c r="A359" s="186" t="s">
        <v>22</v>
      </c>
      <c r="B359" s="175">
        <v>0.50787276419110283</v>
      </c>
      <c r="C359" s="175">
        <v>0.5077638667496156</v>
      </c>
      <c r="D359" s="175">
        <v>3.4517331769675414</v>
      </c>
      <c r="E359" s="175">
        <v>0</v>
      </c>
      <c r="F359" s="362"/>
      <c r="G359" s="175">
        <v>0</v>
      </c>
      <c r="H359" s="187">
        <v>0</v>
      </c>
      <c r="I359" s="173">
        <f t="shared" si="144"/>
        <v>4.46736980790826</v>
      </c>
      <c r="J359" s="168"/>
      <c r="K359" s="188" t="s">
        <v>22</v>
      </c>
      <c r="L359" s="175">
        <v>0.50787276419110283</v>
      </c>
      <c r="M359" s="175">
        <v>0.5077638667496156</v>
      </c>
      <c r="N359" s="175">
        <v>3.4517331769675414</v>
      </c>
      <c r="O359" s="175">
        <v>0</v>
      </c>
      <c r="P359" s="175">
        <v>2.8875593587190152E-2</v>
      </c>
      <c r="Q359" s="175">
        <v>0</v>
      </c>
      <c r="R359" s="176">
        <v>0</v>
      </c>
      <c r="S359" s="177">
        <f t="shared" si="145"/>
        <v>4.4962454014954503</v>
      </c>
      <c r="U359" s="234" t="s">
        <v>22</v>
      </c>
      <c r="V359" s="226">
        <v>0.50787276419110283</v>
      </c>
      <c r="W359" s="226">
        <v>0</v>
      </c>
      <c r="X359" s="226">
        <v>0</v>
      </c>
      <c r="Y359" s="226">
        <v>0.5077638667496156</v>
      </c>
      <c r="Z359" s="226">
        <v>1.7344661096963738</v>
      </c>
      <c r="AA359" s="226">
        <v>0</v>
      </c>
      <c r="AB359" s="226">
        <v>2.8875593587190152E-2</v>
      </c>
      <c r="AC359" s="227">
        <v>1.7172670672711676</v>
      </c>
      <c r="AD359" s="226">
        <v>0</v>
      </c>
      <c r="AE359" s="226">
        <v>0</v>
      </c>
      <c r="AF359" s="226">
        <v>0</v>
      </c>
      <c r="AG359" s="226">
        <v>1.7172670672711676</v>
      </c>
      <c r="AH359" s="226">
        <v>0</v>
      </c>
      <c r="AI359" s="229">
        <f t="shared" si="146"/>
        <v>4.4962454014954503</v>
      </c>
      <c r="AJ359" s="160" t="str">
        <f t="shared" si="147"/>
        <v/>
      </c>
      <c r="BA359" s="160"/>
      <c r="BR359" s="160"/>
      <c r="CG359" s="160"/>
    </row>
    <row r="360" spans="1:85" ht="15">
      <c r="A360" s="178" t="s">
        <v>21</v>
      </c>
      <c r="B360" s="179">
        <v>0</v>
      </c>
      <c r="C360" s="179">
        <v>0</v>
      </c>
      <c r="D360" s="179">
        <v>0</v>
      </c>
      <c r="E360" s="179">
        <v>0</v>
      </c>
      <c r="F360" s="362"/>
      <c r="G360" s="179">
        <v>0</v>
      </c>
      <c r="H360" s="180">
        <v>0</v>
      </c>
      <c r="I360" s="181">
        <f t="shared" si="144"/>
        <v>0</v>
      </c>
      <c r="J360" s="168"/>
      <c r="K360" s="182" t="s">
        <v>21</v>
      </c>
      <c r="L360" s="183">
        <v>0</v>
      </c>
      <c r="M360" s="183">
        <v>0</v>
      </c>
      <c r="N360" s="183">
        <v>0</v>
      </c>
      <c r="O360" s="183">
        <v>0</v>
      </c>
      <c r="P360" s="183">
        <v>0</v>
      </c>
      <c r="Q360" s="183">
        <v>0</v>
      </c>
      <c r="R360" s="184">
        <v>0</v>
      </c>
      <c r="S360" s="185">
        <f t="shared" si="145"/>
        <v>0</v>
      </c>
      <c r="U360" s="230" t="s">
        <v>61</v>
      </c>
      <c r="V360" s="231">
        <v>0</v>
      </c>
      <c r="W360" s="231">
        <v>0</v>
      </c>
      <c r="X360" s="231">
        <v>0</v>
      </c>
      <c r="Y360" s="231">
        <v>0</v>
      </c>
      <c r="Z360" s="231">
        <v>0</v>
      </c>
      <c r="AA360" s="231">
        <v>0</v>
      </c>
      <c r="AB360" s="231">
        <v>0</v>
      </c>
      <c r="AC360" s="232">
        <v>0</v>
      </c>
      <c r="AD360" s="231">
        <v>0</v>
      </c>
      <c r="AE360" s="231">
        <v>0</v>
      </c>
      <c r="AF360" s="231">
        <v>0</v>
      </c>
      <c r="AG360" s="231">
        <v>0</v>
      </c>
      <c r="AH360" s="231">
        <v>0</v>
      </c>
      <c r="AI360" s="233">
        <f t="shared" si="146"/>
        <v>0</v>
      </c>
      <c r="AJ360" s="160" t="str">
        <f t="shared" si="147"/>
        <v/>
      </c>
      <c r="BA360" s="160"/>
      <c r="BR360" s="160"/>
      <c r="CG360" s="160"/>
    </row>
    <row r="361" spans="1:85" ht="15">
      <c r="A361" s="189" t="s">
        <v>64</v>
      </c>
      <c r="B361" s="175">
        <v>0</v>
      </c>
      <c r="C361" s="175">
        <v>0</v>
      </c>
      <c r="D361" s="175">
        <v>0</v>
      </c>
      <c r="E361" s="175">
        <v>0</v>
      </c>
      <c r="F361" s="362"/>
      <c r="G361" s="175">
        <v>0</v>
      </c>
      <c r="H361" s="187">
        <v>0</v>
      </c>
      <c r="I361" s="173">
        <f t="shared" si="144"/>
        <v>0</v>
      </c>
      <c r="J361" s="168"/>
      <c r="K361" s="190" t="s">
        <v>64</v>
      </c>
      <c r="L361" s="175">
        <v>0</v>
      </c>
      <c r="M361" s="175">
        <v>0</v>
      </c>
      <c r="N361" s="175">
        <v>0</v>
      </c>
      <c r="O361" s="175">
        <v>0</v>
      </c>
      <c r="P361" s="175">
        <v>0</v>
      </c>
      <c r="Q361" s="175">
        <v>0</v>
      </c>
      <c r="R361" s="176">
        <v>0</v>
      </c>
      <c r="S361" s="177">
        <f t="shared" si="145"/>
        <v>0</v>
      </c>
      <c r="U361" s="235" t="s">
        <v>62</v>
      </c>
      <c r="V361" s="226">
        <v>0</v>
      </c>
      <c r="W361" s="226">
        <v>0</v>
      </c>
      <c r="X361" s="226">
        <v>0</v>
      </c>
      <c r="Y361" s="226">
        <v>0</v>
      </c>
      <c r="Z361" s="226">
        <v>0</v>
      </c>
      <c r="AA361" s="226">
        <v>0</v>
      </c>
      <c r="AB361" s="226">
        <v>0</v>
      </c>
      <c r="AC361" s="227">
        <v>0</v>
      </c>
      <c r="AD361" s="228">
        <v>0</v>
      </c>
      <c r="AE361" s="228">
        <v>0</v>
      </c>
      <c r="AF361" s="228">
        <v>0</v>
      </c>
      <c r="AG361" s="228">
        <v>0</v>
      </c>
      <c r="AH361" s="228">
        <v>0</v>
      </c>
      <c r="AI361" s="229">
        <f t="shared" si="146"/>
        <v>0</v>
      </c>
      <c r="AJ361" s="160" t="str">
        <f t="shared" si="147"/>
        <v/>
      </c>
      <c r="BA361" s="160"/>
      <c r="BR361" s="160"/>
      <c r="CG361" s="160"/>
    </row>
    <row r="362" spans="1:85">
      <c r="A362" s="191" t="s">
        <v>23</v>
      </c>
      <c r="B362" s="192">
        <v>0</v>
      </c>
      <c r="C362" s="192">
        <v>0</v>
      </c>
      <c r="D362" s="192">
        <v>0</v>
      </c>
      <c r="E362" s="192">
        <v>0</v>
      </c>
      <c r="F362" s="362"/>
      <c r="G362" s="192">
        <v>0</v>
      </c>
      <c r="H362" s="193">
        <v>0</v>
      </c>
      <c r="I362" s="194">
        <f t="shared" si="144"/>
        <v>0</v>
      </c>
      <c r="J362" s="168"/>
      <c r="K362" s="195" t="s">
        <v>23</v>
      </c>
      <c r="L362" s="196">
        <v>0</v>
      </c>
      <c r="M362" s="196">
        <v>0</v>
      </c>
      <c r="N362" s="196">
        <v>0</v>
      </c>
      <c r="O362" s="196">
        <v>0</v>
      </c>
      <c r="P362" s="196">
        <v>0</v>
      </c>
      <c r="Q362" s="196">
        <v>0</v>
      </c>
      <c r="R362" s="197">
        <v>0</v>
      </c>
      <c r="S362" s="198">
        <f t="shared" si="145"/>
        <v>0</v>
      </c>
      <c r="U362" s="236" t="s">
        <v>66</v>
      </c>
      <c r="V362" s="237">
        <v>0</v>
      </c>
      <c r="W362" s="237">
        <v>0</v>
      </c>
      <c r="X362" s="237">
        <v>0</v>
      </c>
      <c r="Y362" s="237">
        <v>0</v>
      </c>
      <c r="Z362" s="237">
        <v>0</v>
      </c>
      <c r="AA362" s="237">
        <v>0</v>
      </c>
      <c r="AB362" s="237">
        <v>0</v>
      </c>
      <c r="AC362" s="237">
        <v>0</v>
      </c>
      <c r="AD362" s="237">
        <v>0</v>
      </c>
      <c r="AE362" s="237">
        <v>0</v>
      </c>
      <c r="AF362" s="237">
        <v>0</v>
      </c>
      <c r="AG362" s="237">
        <v>0</v>
      </c>
      <c r="AH362" s="125">
        <v>0</v>
      </c>
      <c r="AI362" s="238">
        <f t="shared" si="146"/>
        <v>0</v>
      </c>
      <c r="AJ362" s="160" t="str">
        <f t="shared" si="147"/>
        <v/>
      </c>
      <c r="BA362" s="160"/>
      <c r="BR362" s="160"/>
      <c r="CG362" s="160"/>
    </row>
    <row r="363" spans="1:85">
      <c r="A363" s="199" t="s">
        <v>19</v>
      </c>
      <c r="B363" s="200">
        <v>0</v>
      </c>
      <c r="C363" s="200">
        <v>0</v>
      </c>
      <c r="D363" s="200">
        <v>0</v>
      </c>
      <c r="E363" s="200">
        <v>0</v>
      </c>
      <c r="F363" s="362"/>
      <c r="G363" s="200">
        <v>0</v>
      </c>
      <c r="H363" s="201">
        <v>0</v>
      </c>
      <c r="I363" s="202">
        <f t="shared" si="144"/>
        <v>0</v>
      </c>
      <c r="J363" s="168"/>
      <c r="K363" s="203" t="s">
        <v>19</v>
      </c>
      <c r="L363" s="200">
        <v>0</v>
      </c>
      <c r="M363" s="200">
        <v>0</v>
      </c>
      <c r="N363" s="200">
        <v>0</v>
      </c>
      <c r="O363" s="200">
        <v>0</v>
      </c>
      <c r="P363" s="200">
        <v>0</v>
      </c>
      <c r="Q363" s="200">
        <v>0</v>
      </c>
      <c r="R363" s="204">
        <v>0</v>
      </c>
      <c r="S363" s="205">
        <f t="shared" si="145"/>
        <v>0</v>
      </c>
      <c r="U363" s="239" t="s">
        <v>19</v>
      </c>
      <c r="V363" s="240">
        <v>0</v>
      </c>
      <c r="W363" s="240">
        <v>0</v>
      </c>
      <c r="X363" s="240">
        <v>0</v>
      </c>
      <c r="Y363" s="240">
        <v>0</v>
      </c>
      <c r="Z363" s="240">
        <v>0</v>
      </c>
      <c r="AA363" s="240">
        <v>0</v>
      </c>
      <c r="AB363" s="240">
        <v>0</v>
      </c>
      <c r="AC363" s="240">
        <v>0</v>
      </c>
      <c r="AD363" s="241">
        <v>0</v>
      </c>
      <c r="AE363" s="241">
        <v>0</v>
      </c>
      <c r="AF363" s="241">
        <v>0</v>
      </c>
      <c r="AG363" s="241">
        <v>0</v>
      </c>
      <c r="AH363" s="241">
        <v>0</v>
      </c>
      <c r="AI363" s="242">
        <f t="shared" si="146"/>
        <v>0</v>
      </c>
      <c r="AJ363" s="160" t="str">
        <f t="shared" si="147"/>
        <v/>
      </c>
      <c r="BA363" s="160"/>
      <c r="BR363" s="160"/>
      <c r="CG363" s="160"/>
    </row>
    <row r="364" spans="1:85">
      <c r="A364" s="191" t="s">
        <v>20</v>
      </c>
      <c r="B364" s="192">
        <v>0</v>
      </c>
      <c r="C364" s="192">
        <v>0</v>
      </c>
      <c r="D364" s="192">
        <v>0</v>
      </c>
      <c r="E364" s="192">
        <v>0</v>
      </c>
      <c r="F364" s="362"/>
      <c r="G364" s="192">
        <v>0</v>
      </c>
      <c r="H364" s="193">
        <v>0</v>
      </c>
      <c r="I364" s="194">
        <f t="shared" si="144"/>
        <v>0</v>
      </c>
      <c r="J364" s="168"/>
      <c r="K364" s="195" t="s">
        <v>20</v>
      </c>
      <c r="L364" s="196">
        <v>0</v>
      </c>
      <c r="M364" s="196">
        <v>0</v>
      </c>
      <c r="N364" s="196">
        <v>0</v>
      </c>
      <c r="O364" s="196">
        <v>0</v>
      </c>
      <c r="P364" s="196">
        <v>0</v>
      </c>
      <c r="Q364" s="196">
        <v>0</v>
      </c>
      <c r="R364" s="197">
        <v>0</v>
      </c>
      <c r="S364" s="198">
        <f t="shared" si="145"/>
        <v>0</v>
      </c>
      <c r="U364" s="236" t="s">
        <v>20</v>
      </c>
      <c r="V364" s="237">
        <v>0</v>
      </c>
      <c r="W364" s="237">
        <v>0</v>
      </c>
      <c r="X364" s="237">
        <v>0</v>
      </c>
      <c r="Y364" s="237">
        <v>0</v>
      </c>
      <c r="Z364" s="237">
        <v>0</v>
      </c>
      <c r="AA364" s="237">
        <v>0</v>
      </c>
      <c r="AB364" s="237">
        <v>0</v>
      </c>
      <c r="AC364" s="237">
        <v>0</v>
      </c>
      <c r="AD364" s="237">
        <v>0</v>
      </c>
      <c r="AE364" s="237">
        <v>0</v>
      </c>
      <c r="AF364" s="237">
        <v>0</v>
      </c>
      <c r="AG364" s="237">
        <v>0</v>
      </c>
      <c r="AH364" s="125">
        <v>0</v>
      </c>
      <c r="AI364" s="238">
        <f t="shared" si="146"/>
        <v>0</v>
      </c>
      <c r="AJ364" s="160" t="str">
        <f t="shared" si="147"/>
        <v/>
      </c>
      <c r="BA364" s="160"/>
      <c r="BR364" s="160"/>
      <c r="CG364" s="160"/>
    </row>
    <row r="365" spans="1:85" ht="15" thickBot="1">
      <c r="A365" s="206" t="s">
        <v>11</v>
      </c>
      <c r="B365" s="207">
        <v>0</v>
      </c>
      <c r="C365" s="207">
        <v>0</v>
      </c>
      <c r="D365" s="207">
        <v>0</v>
      </c>
      <c r="E365" s="207">
        <v>0</v>
      </c>
      <c r="F365" s="363"/>
      <c r="G365" s="207">
        <v>0</v>
      </c>
      <c r="H365" s="208">
        <v>0</v>
      </c>
      <c r="I365" s="209">
        <f t="shared" si="144"/>
        <v>0</v>
      </c>
      <c r="J365" s="168"/>
      <c r="K365" s="210" t="s">
        <v>11</v>
      </c>
      <c r="L365" s="207">
        <v>0</v>
      </c>
      <c r="M365" s="207">
        <v>0</v>
      </c>
      <c r="N365" s="207">
        <v>0</v>
      </c>
      <c r="O365" s="207">
        <v>0</v>
      </c>
      <c r="P365" s="207">
        <v>0</v>
      </c>
      <c r="Q365" s="207">
        <v>0</v>
      </c>
      <c r="R365" s="211">
        <v>0</v>
      </c>
      <c r="S365" s="212">
        <f t="shared" si="145"/>
        <v>0</v>
      </c>
      <c r="U365" s="239" t="s">
        <v>11</v>
      </c>
      <c r="V365" s="240">
        <v>0</v>
      </c>
      <c r="W365" s="240">
        <v>0</v>
      </c>
      <c r="X365" s="240">
        <v>0</v>
      </c>
      <c r="Y365" s="240">
        <v>0</v>
      </c>
      <c r="Z365" s="240">
        <v>0</v>
      </c>
      <c r="AA365" s="240">
        <v>0</v>
      </c>
      <c r="AB365" s="240">
        <v>0</v>
      </c>
      <c r="AC365" s="240">
        <v>0</v>
      </c>
      <c r="AD365" s="241">
        <v>0</v>
      </c>
      <c r="AE365" s="241">
        <v>0</v>
      </c>
      <c r="AF365" s="241">
        <v>0</v>
      </c>
      <c r="AG365" s="241">
        <v>0</v>
      </c>
      <c r="AH365" s="241">
        <v>0</v>
      </c>
      <c r="AI365" s="242">
        <f t="shared" si="146"/>
        <v>0</v>
      </c>
      <c r="AJ365" s="160" t="str">
        <f t="shared" si="147"/>
        <v/>
      </c>
      <c r="BA365" s="160"/>
      <c r="BR365" s="160"/>
      <c r="CG365" s="160"/>
    </row>
    <row r="366" spans="1:85" ht="15">
      <c r="A366" s="213" t="s">
        <v>26</v>
      </c>
      <c r="B366" s="214">
        <f>SUM(B345:B361)</f>
        <v>1.6449959173760336</v>
      </c>
      <c r="C366" s="214">
        <f t="shared" ref="C366:I366" si="148">SUM(C345:C361)</f>
        <v>0.59992236049987946</v>
      </c>
      <c r="D366" s="214">
        <f t="shared" si="148"/>
        <v>4.2002910933589801</v>
      </c>
      <c r="E366" s="214">
        <f t="shared" si="148"/>
        <v>1.7468113742628546</v>
      </c>
      <c r="F366" s="214">
        <f t="shared" si="148"/>
        <v>0</v>
      </c>
      <c r="G366" s="214">
        <f t="shared" si="148"/>
        <v>0.14946253344105076</v>
      </c>
      <c r="H366" s="216">
        <f t="shared" si="148"/>
        <v>0</v>
      </c>
      <c r="I366" s="173">
        <f t="shared" si="148"/>
        <v>8.3414832789387994</v>
      </c>
      <c r="J366" s="168"/>
      <c r="K366" s="215" t="s">
        <v>26</v>
      </c>
      <c r="L366" s="214">
        <f>SUM(L345:L361)</f>
        <v>1.6449959173760336</v>
      </c>
      <c r="M366" s="214">
        <f t="shared" ref="M366:S366" si="149">SUM(M345:M361)</f>
        <v>0.59992236049987946</v>
      </c>
      <c r="N366" s="214">
        <f t="shared" si="149"/>
        <v>4.2002910933589801</v>
      </c>
      <c r="O366" s="214">
        <f t="shared" si="149"/>
        <v>1.7468113742628546</v>
      </c>
      <c r="P366" s="214">
        <f t="shared" si="149"/>
        <v>0.69797780116689767</v>
      </c>
      <c r="Q366" s="214">
        <f t="shared" si="149"/>
        <v>0.14946253344105076</v>
      </c>
      <c r="R366" s="216">
        <f t="shared" si="149"/>
        <v>0</v>
      </c>
      <c r="S366" s="217">
        <f t="shared" si="149"/>
        <v>9.0394610801056956</v>
      </c>
      <c r="T366" s="160" t="str">
        <f>IF(ABS(S366-AI366)&gt;0.01,S366-AI366,"")</f>
        <v/>
      </c>
      <c r="U366" s="243" t="s">
        <v>63</v>
      </c>
      <c r="V366" s="244">
        <f>SUM(V345:V361)</f>
        <v>1.5860710186107903</v>
      </c>
      <c r="W366" s="244">
        <f t="shared" ref="W366:AH366" si="150">SUM(W345:W361)</f>
        <v>5.8924898765243559E-2</v>
      </c>
      <c r="X366" s="244">
        <f t="shared" si="150"/>
        <v>0.14946253344105076</v>
      </c>
      <c r="Y366" s="244">
        <f t="shared" si="150"/>
        <v>0.59992236049987946</v>
      </c>
      <c r="Z366" s="244">
        <f t="shared" si="150"/>
        <v>1.7720761504574625</v>
      </c>
      <c r="AA366" s="244">
        <f t="shared" si="150"/>
        <v>1.7031192539704867</v>
      </c>
      <c r="AB366" s="244">
        <f t="shared" si="150"/>
        <v>0.69797780116689767</v>
      </c>
      <c r="AC366" s="244">
        <f t="shared" si="150"/>
        <v>2.4719070631938855</v>
      </c>
      <c r="AD366" s="245">
        <f t="shared" si="150"/>
        <v>0</v>
      </c>
      <c r="AE366" s="245">
        <f t="shared" si="150"/>
        <v>0</v>
      </c>
      <c r="AF366" s="245">
        <f t="shared" si="150"/>
        <v>0</v>
      </c>
      <c r="AG366" s="245">
        <f t="shared" si="150"/>
        <v>2.4282149429015178</v>
      </c>
      <c r="AH366" s="245">
        <f t="shared" si="150"/>
        <v>4.369212029236786E-2</v>
      </c>
      <c r="AI366" s="246">
        <f>SUM(V366:AC366)</f>
        <v>9.0394610801056956</v>
      </c>
      <c r="AJ366" s="160" t="str">
        <f t="shared" si="147"/>
        <v/>
      </c>
      <c r="BA366" s="160"/>
      <c r="BR366" s="160"/>
      <c r="CG366" s="160"/>
    </row>
    <row r="367" spans="1:85" s="23" customFormat="1" ht="15" thickBot="1">
      <c r="A367" s="30" t="s">
        <v>88</v>
      </c>
      <c r="B367" s="47">
        <f>IF($I366=0,"-",B366/$I366)</f>
        <v>0.19720664327523646</v>
      </c>
      <c r="C367" s="47">
        <f t="shared" ref="C367:H367" si="151">IF($I366=0,"-",C366/$I366)</f>
        <v>7.1920345631406868E-2</v>
      </c>
      <c r="D367" s="47">
        <f t="shared" si="151"/>
        <v>0.50354246995425733</v>
      </c>
      <c r="E367" s="47">
        <f t="shared" si="151"/>
        <v>0.20941256079399387</v>
      </c>
      <c r="F367" s="47">
        <f t="shared" si="151"/>
        <v>0</v>
      </c>
      <c r="G367" s="47">
        <f t="shared" si="151"/>
        <v>1.7917980345105403E-2</v>
      </c>
      <c r="H367" s="70">
        <f t="shared" si="151"/>
        <v>0</v>
      </c>
      <c r="I367" s="48">
        <f>SUM(B367:H367)</f>
        <v>0.99999999999999989</v>
      </c>
      <c r="J367" s="160"/>
      <c r="K367" s="81" t="s">
        <v>88</v>
      </c>
      <c r="L367" s="98">
        <f t="shared" ref="L367:R367" si="152">IF($S366=0,"-",L366/$S366)</f>
        <v>0.18197942364024197</v>
      </c>
      <c r="M367" s="98">
        <f t="shared" si="152"/>
        <v>6.636704944946395E-2</v>
      </c>
      <c r="N367" s="98">
        <f t="shared" si="152"/>
        <v>0.46466167132497543</v>
      </c>
      <c r="O367" s="98">
        <f t="shared" si="152"/>
        <v>0.1932428668902936</v>
      </c>
      <c r="P367" s="98">
        <f t="shared" si="152"/>
        <v>7.7214536904531533E-2</v>
      </c>
      <c r="Q367" s="98">
        <f t="shared" si="152"/>
        <v>1.6534451790493593E-2</v>
      </c>
      <c r="R367" s="99">
        <f t="shared" si="152"/>
        <v>0</v>
      </c>
      <c r="S367" s="100">
        <f>SUM(L367:R367)</f>
        <v>1</v>
      </c>
      <c r="U367" s="110" t="s">
        <v>88</v>
      </c>
      <c r="V367" s="133">
        <f>+V366/$AI366</f>
        <v>0.17546079401807047</v>
      </c>
      <c r="W367" s="133">
        <f t="shared" ref="W367:AH367" si="153">+W366/$AI366</f>
        <v>6.5186296221715206E-3</v>
      </c>
      <c r="X367" s="133">
        <f t="shared" si="153"/>
        <v>1.6534451790493593E-2</v>
      </c>
      <c r="Y367" s="133">
        <f t="shared" si="153"/>
        <v>6.636704944946395E-2</v>
      </c>
      <c r="Z367" s="133">
        <f t="shared" si="153"/>
        <v>0.19603780963861864</v>
      </c>
      <c r="AA367" s="133">
        <f t="shared" si="153"/>
        <v>0.18840937959440526</v>
      </c>
      <c r="AB367" s="133">
        <f t="shared" si="153"/>
        <v>7.7214536904531533E-2</v>
      </c>
      <c r="AC367" s="133">
        <f t="shared" si="153"/>
        <v>0.27345734898224511</v>
      </c>
      <c r="AD367" s="133">
        <f t="shared" si="153"/>
        <v>0</v>
      </c>
      <c r="AE367" s="133">
        <f t="shared" si="153"/>
        <v>0</v>
      </c>
      <c r="AF367" s="133">
        <f t="shared" si="153"/>
        <v>0</v>
      </c>
      <c r="AG367" s="133">
        <f t="shared" si="153"/>
        <v>0.26862386168635682</v>
      </c>
      <c r="AH367" s="133">
        <f t="shared" si="153"/>
        <v>4.8334872958883278E-3</v>
      </c>
      <c r="AI367" s="134">
        <f>SUM(V367:AC367)</f>
        <v>1</v>
      </c>
      <c r="AJ367" s="23" t="str">
        <f t="shared" si="147"/>
        <v/>
      </c>
    </row>
    <row r="368" spans="1:85" ht="15" thickBot="1">
      <c r="A368" s="247"/>
      <c r="B368" s="247"/>
      <c r="C368" s="247"/>
      <c r="D368" s="247"/>
      <c r="E368" s="247"/>
      <c r="F368" s="247"/>
      <c r="G368" s="247"/>
      <c r="H368" s="247"/>
      <c r="I368" s="247"/>
      <c r="K368" s="247"/>
      <c r="L368" s="247"/>
      <c r="M368" s="247"/>
      <c r="N368" s="247"/>
      <c r="O368" s="247"/>
      <c r="P368" s="247"/>
      <c r="Q368" s="247"/>
      <c r="R368" s="247"/>
      <c r="S368" s="247"/>
      <c r="AI368" s="168"/>
      <c r="BA368" s="160"/>
      <c r="BR368" s="160"/>
      <c r="CG368" s="160"/>
    </row>
    <row r="369" spans="1:85" ht="28.5">
      <c r="A369" s="312" t="s">
        <v>41</v>
      </c>
      <c r="B369" s="164" t="s">
        <v>0</v>
      </c>
      <c r="C369" s="164" t="s">
        <v>1</v>
      </c>
      <c r="D369" s="164" t="s">
        <v>2</v>
      </c>
      <c r="E369" s="164" t="s">
        <v>3</v>
      </c>
      <c r="F369" s="164" t="s">
        <v>27</v>
      </c>
      <c r="G369" s="164" t="s">
        <v>4</v>
      </c>
      <c r="H369" s="164" t="s">
        <v>5</v>
      </c>
      <c r="I369" s="165" t="s">
        <v>6</v>
      </c>
      <c r="K369" s="314" t="s">
        <v>41</v>
      </c>
      <c r="L369" s="166" t="s">
        <v>0</v>
      </c>
      <c r="M369" s="166" t="s">
        <v>1</v>
      </c>
      <c r="N369" s="166" t="s">
        <v>2</v>
      </c>
      <c r="O369" s="166" t="s">
        <v>3</v>
      </c>
      <c r="P369" s="166" t="s">
        <v>27</v>
      </c>
      <c r="Q369" s="166" t="s">
        <v>4</v>
      </c>
      <c r="R369" s="166" t="s">
        <v>5</v>
      </c>
      <c r="S369" s="167" t="s">
        <v>6</v>
      </c>
      <c r="U369" s="316" t="s">
        <v>41</v>
      </c>
      <c r="V369" s="219" t="s">
        <v>74</v>
      </c>
      <c r="W369" s="219" t="s">
        <v>75</v>
      </c>
      <c r="X369" s="219" t="s">
        <v>4</v>
      </c>
      <c r="Y369" s="219" t="s">
        <v>1</v>
      </c>
      <c r="Z369" s="219" t="s">
        <v>2</v>
      </c>
      <c r="AA369" s="219" t="s">
        <v>3</v>
      </c>
      <c r="AB369" s="219" t="s">
        <v>55</v>
      </c>
      <c r="AC369" s="219" t="s">
        <v>68</v>
      </c>
      <c r="AD369" s="220" t="s">
        <v>76</v>
      </c>
      <c r="AE369" s="220" t="s">
        <v>83</v>
      </c>
      <c r="AF369" s="220" t="s">
        <v>77</v>
      </c>
      <c r="AG369" s="220" t="s">
        <v>84</v>
      </c>
      <c r="AH369" s="220" t="s">
        <v>85</v>
      </c>
      <c r="AI369" s="221" t="s">
        <v>63</v>
      </c>
      <c r="BA369" s="160"/>
      <c r="BR369" s="160"/>
      <c r="CG369" s="160"/>
    </row>
    <row r="370" spans="1:85" ht="15">
      <c r="A370" s="313" t="s">
        <v>41</v>
      </c>
      <c r="B370" s="318" t="s">
        <v>69</v>
      </c>
      <c r="C370" s="319"/>
      <c r="D370" s="319"/>
      <c r="E370" s="319"/>
      <c r="F370" s="319"/>
      <c r="G370" s="319"/>
      <c r="H370" s="319"/>
      <c r="I370" s="320"/>
      <c r="K370" s="315" t="s">
        <v>41</v>
      </c>
      <c r="L370" s="321" t="s">
        <v>69</v>
      </c>
      <c r="M370" s="322"/>
      <c r="N370" s="322"/>
      <c r="O370" s="322"/>
      <c r="P370" s="322"/>
      <c r="Q370" s="322"/>
      <c r="R370" s="322"/>
      <c r="S370" s="323"/>
      <c r="U370" s="317" t="s">
        <v>41</v>
      </c>
      <c r="V370" s="324" t="s">
        <v>69</v>
      </c>
      <c r="W370" s="324"/>
      <c r="X370" s="324"/>
      <c r="Y370" s="324"/>
      <c r="Z370" s="324"/>
      <c r="AA370" s="324"/>
      <c r="AB370" s="324"/>
      <c r="AC370" s="324"/>
      <c r="AD370" s="324"/>
      <c r="AE370" s="324"/>
      <c r="AF370" s="324"/>
      <c r="AG370" s="324"/>
      <c r="AH370" s="324"/>
      <c r="AI370" s="325"/>
      <c r="BA370" s="160"/>
      <c r="BR370" s="160"/>
      <c r="CG370" s="160"/>
    </row>
    <row r="371" spans="1:85" ht="15">
      <c r="A371" s="170" t="s">
        <v>7</v>
      </c>
      <c r="B371" s="171">
        <v>0</v>
      </c>
      <c r="C371" s="171">
        <v>0</v>
      </c>
      <c r="D371" s="171">
        <v>0</v>
      </c>
      <c r="E371" s="171">
        <v>0</v>
      </c>
      <c r="F371" s="361"/>
      <c r="G371" s="171">
        <v>0</v>
      </c>
      <c r="H371" s="172">
        <v>0</v>
      </c>
      <c r="I371" s="173">
        <f>SUM(B371:H371)</f>
        <v>0</v>
      </c>
      <c r="J371" s="168"/>
      <c r="K371" s="222" t="s">
        <v>7</v>
      </c>
      <c r="L371" s="171">
        <v>0</v>
      </c>
      <c r="M371" s="171">
        <v>0</v>
      </c>
      <c r="N371" s="171">
        <v>0</v>
      </c>
      <c r="O371" s="171">
        <v>0</v>
      </c>
      <c r="P371" s="171">
        <v>0</v>
      </c>
      <c r="Q371" s="171">
        <v>0</v>
      </c>
      <c r="R371" s="223">
        <v>0</v>
      </c>
      <c r="S371" s="224">
        <f>SUM(L371:R371)</f>
        <v>0</v>
      </c>
      <c r="U371" s="225" t="s">
        <v>7</v>
      </c>
      <c r="V371" s="226">
        <v>0</v>
      </c>
      <c r="W371" s="226">
        <v>0</v>
      </c>
      <c r="X371" s="226">
        <v>0</v>
      </c>
      <c r="Y371" s="226">
        <v>0</v>
      </c>
      <c r="Z371" s="226">
        <v>0</v>
      </c>
      <c r="AA371" s="226">
        <v>0</v>
      </c>
      <c r="AB371" s="226">
        <v>0</v>
      </c>
      <c r="AC371" s="227">
        <v>0</v>
      </c>
      <c r="AD371" s="228">
        <v>0</v>
      </c>
      <c r="AE371" s="228">
        <v>0</v>
      </c>
      <c r="AF371" s="228">
        <v>0</v>
      </c>
      <c r="AG371" s="228">
        <v>0</v>
      </c>
      <c r="AH371" s="228">
        <v>0</v>
      </c>
      <c r="AI371" s="229">
        <f>SUM(V371:AC371)</f>
        <v>0</v>
      </c>
      <c r="AJ371" s="160" t="str">
        <f>IF(ABS(S371-AI371)&gt;0.001,S371-AI371,"")</f>
        <v/>
      </c>
      <c r="BA371" s="160"/>
      <c r="BR371" s="160"/>
      <c r="CG371" s="160"/>
    </row>
    <row r="372" spans="1:85" ht="15">
      <c r="A372" s="178" t="s">
        <v>8</v>
      </c>
      <c r="B372" s="179">
        <v>0</v>
      </c>
      <c r="C372" s="179">
        <v>0</v>
      </c>
      <c r="D372" s="179">
        <v>0</v>
      </c>
      <c r="E372" s="179">
        <v>0</v>
      </c>
      <c r="F372" s="362"/>
      <c r="G372" s="179">
        <v>0</v>
      </c>
      <c r="H372" s="180">
        <v>0</v>
      </c>
      <c r="I372" s="181">
        <f t="shared" ref="I372:I391" si="154">SUM(B372:H372)</f>
        <v>0</v>
      </c>
      <c r="J372" s="168"/>
      <c r="K372" s="182" t="s">
        <v>8</v>
      </c>
      <c r="L372" s="183">
        <v>0</v>
      </c>
      <c r="M372" s="183">
        <v>0</v>
      </c>
      <c r="N372" s="183">
        <v>0</v>
      </c>
      <c r="O372" s="183">
        <v>0</v>
      </c>
      <c r="P372" s="183">
        <v>0</v>
      </c>
      <c r="Q372" s="183">
        <v>0</v>
      </c>
      <c r="R372" s="184">
        <v>0</v>
      </c>
      <c r="S372" s="185">
        <f t="shared" ref="S372:S391" si="155">SUM(L372:R372)</f>
        <v>0</v>
      </c>
      <c r="U372" s="230" t="s">
        <v>8</v>
      </c>
      <c r="V372" s="231">
        <v>0</v>
      </c>
      <c r="W372" s="231">
        <v>0</v>
      </c>
      <c r="X372" s="231">
        <v>0</v>
      </c>
      <c r="Y372" s="231">
        <v>0</v>
      </c>
      <c r="Z372" s="231">
        <v>0</v>
      </c>
      <c r="AA372" s="231">
        <v>0</v>
      </c>
      <c r="AB372" s="231">
        <v>0</v>
      </c>
      <c r="AC372" s="232">
        <v>0</v>
      </c>
      <c r="AD372" s="231">
        <v>0</v>
      </c>
      <c r="AE372" s="231">
        <v>0</v>
      </c>
      <c r="AF372" s="231">
        <v>0</v>
      </c>
      <c r="AG372" s="231">
        <v>0</v>
      </c>
      <c r="AH372" s="231">
        <v>0</v>
      </c>
      <c r="AI372" s="233">
        <f t="shared" ref="AI372:AI391" si="156">SUM(V372:AC372)</f>
        <v>0</v>
      </c>
      <c r="AJ372" s="160" t="str">
        <f t="shared" ref="AJ372:AJ393" si="157">IF(ABS(S372-AI372)&gt;0.001,S372-AI372,"")</f>
        <v/>
      </c>
      <c r="BA372" s="160"/>
      <c r="BR372" s="160"/>
      <c r="CG372" s="160"/>
    </row>
    <row r="373" spans="1:85" ht="15">
      <c r="A373" s="186" t="s">
        <v>10</v>
      </c>
      <c r="B373" s="175">
        <v>0</v>
      </c>
      <c r="C373" s="175">
        <v>0</v>
      </c>
      <c r="D373" s="175">
        <v>0</v>
      </c>
      <c r="E373" s="175">
        <v>0</v>
      </c>
      <c r="F373" s="362"/>
      <c r="G373" s="175">
        <v>0</v>
      </c>
      <c r="H373" s="187">
        <v>0</v>
      </c>
      <c r="I373" s="173">
        <f t="shared" si="154"/>
        <v>0</v>
      </c>
      <c r="J373" s="168"/>
      <c r="K373" s="188" t="s">
        <v>10</v>
      </c>
      <c r="L373" s="175">
        <v>0</v>
      </c>
      <c r="M373" s="175">
        <v>0</v>
      </c>
      <c r="N373" s="175">
        <v>0</v>
      </c>
      <c r="O373" s="175">
        <v>0</v>
      </c>
      <c r="P373" s="175">
        <v>0</v>
      </c>
      <c r="Q373" s="175">
        <v>0</v>
      </c>
      <c r="R373" s="176">
        <v>0</v>
      </c>
      <c r="S373" s="177">
        <f t="shared" si="155"/>
        <v>0</v>
      </c>
      <c r="U373" s="234" t="s">
        <v>10</v>
      </c>
      <c r="V373" s="226">
        <v>0</v>
      </c>
      <c r="W373" s="226">
        <v>0</v>
      </c>
      <c r="X373" s="226">
        <v>0</v>
      </c>
      <c r="Y373" s="226">
        <v>0</v>
      </c>
      <c r="Z373" s="226">
        <v>0</v>
      </c>
      <c r="AA373" s="226">
        <v>0</v>
      </c>
      <c r="AB373" s="226">
        <v>0</v>
      </c>
      <c r="AC373" s="227">
        <v>0</v>
      </c>
      <c r="AD373" s="228">
        <v>0</v>
      </c>
      <c r="AE373" s="228">
        <v>0</v>
      </c>
      <c r="AF373" s="228">
        <v>0</v>
      </c>
      <c r="AG373" s="228">
        <v>0</v>
      </c>
      <c r="AH373" s="228">
        <v>0</v>
      </c>
      <c r="AI373" s="229">
        <f t="shared" si="156"/>
        <v>0</v>
      </c>
      <c r="AJ373" s="160" t="str">
        <f t="shared" si="157"/>
        <v/>
      </c>
      <c r="BA373" s="160"/>
      <c r="BR373" s="160"/>
      <c r="CG373" s="160"/>
    </row>
    <row r="374" spans="1:85" ht="15">
      <c r="A374" s="178" t="s">
        <v>56</v>
      </c>
      <c r="B374" s="179">
        <v>0</v>
      </c>
      <c r="C374" s="179">
        <v>0</v>
      </c>
      <c r="D374" s="179">
        <v>0</v>
      </c>
      <c r="E374" s="179">
        <v>0</v>
      </c>
      <c r="F374" s="362"/>
      <c r="G374" s="179">
        <v>0</v>
      </c>
      <c r="H374" s="180">
        <v>0</v>
      </c>
      <c r="I374" s="181">
        <f t="shared" si="154"/>
        <v>0</v>
      </c>
      <c r="J374" s="168"/>
      <c r="K374" s="182" t="s">
        <v>56</v>
      </c>
      <c r="L374" s="183">
        <v>0</v>
      </c>
      <c r="M374" s="183">
        <v>0</v>
      </c>
      <c r="N374" s="183">
        <v>0</v>
      </c>
      <c r="O374" s="183">
        <v>0</v>
      </c>
      <c r="P374" s="183">
        <v>0</v>
      </c>
      <c r="Q374" s="183">
        <v>0</v>
      </c>
      <c r="R374" s="184">
        <v>0</v>
      </c>
      <c r="S374" s="185">
        <f t="shared" si="155"/>
        <v>0</v>
      </c>
      <c r="U374" s="230" t="s">
        <v>56</v>
      </c>
      <c r="V374" s="231">
        <v>0</v>
      </c>
      <c r="W374" s="231">
        <v>0</v>
      </c>
      <c r="X374" s="231">
        <v>0</v>
      </c>
      <c r="Y374" s="231">
        <v>0</v>
      </c>
      <c r="Z374" s="231">
        <v>0</v>
      </c>
      <c r="AA374" s="231">
        <v>0</v>
      </c>
      <c r="AB374" s="231">
        <v>0</v>
      </c>
      <c r="AC374" s="232">
        <v>0</v>
      </c>
      <c r="AD374" s="231">
        <v>0</v>
      </c>
      <c r="AE374" s="231">
        <v>0</v>
      </c>
      <c r="AF374" s="231">
        <v>0</v>
      </c>
      <c r="AG374" s="231">
        <v>0</v>
      </c>
      <c r="AH374" s="231">
        <v>0</v>
      </c>
      <c r="AI374" s="233">
        <f t="shared" si="156"/>
        <v>0</v>
      </c>
      <c r="AJ374" s="160" t="str">
        <f t="shared" si="157"/>
        <v/>
      </c>
      <c r="BA374" s="160"/>
      <c r="BR374" s="160"/>
      <c r="CG374" s="160"/>
    </row>
    <row r="375" spans="1:85" ht="15">
      <c r="A375" s="186" t="s">
        <v>16</v>
      </c>
      <c r="B375" s="175">
        <v>31.711297733994005</v>
      </c>
      <c r="C375" s="175">
        <v>0.49349704682651674</v>
      </c>
      <c r="D375" s="175">
        <v>14.101678113067781</v>
      </c>
      <c r="E375" s="175">
        <v>0</v>
      </c>
      <c r="F375" s="362"/>
      <c r="G375" s="175">
        <v>0</v>
      </c>
      <c r="H375" s="187">
        <v>0</v>
      </c>
      <c r="I375" s="173">
        <f t="shared" si="154"/>
        <v>46.306472893888298</v>
      </c>
      <c r="J375" s="168"/>
      <c r="K375" s="188" t="s">
        <v>16</v>
      </c>
      <c r="L375" s="175">
        <v>31.711297733994005</v>
      </c>
      <c r="M375" s="175">
        <v>0.49349704682651674</v>
      </c>
      <c r="N375" s="175">
        <v>14.101678113067781</v>
      </c>
      <c r="O375" s="175">
        <v>0</v>
      </c>
      <c r="P375" s="175">
        <v>0</v>
      </c>
      <c r="Q375" s="175">
        <v>0</v>
      </c>
      <c r="R375" s="176">
        <v>0</v>
      </c>
      <c r="S375" s="177">
        <f t="shared" si="155"/>
        <v>46.306472893888298</v>
      </c>
      <c r="U375" s="234" t="s">
        <v>16</v>
      </c>
      <c r="V375" s="226">
        <v>31.711297733994005</v>
      </c>
      <c r="W375" s="226">
        <v>0</v>
      </c>
      <c r="X375" s="226">
        <v>0</v>
      </c>
      <c r="Y375" s="226">
        <v>0.49349704682651674</v>
      </c>
      <c r="Z375" s="226">
        <v>14.101678113067781</v>
      </c>
      <c r="AA375" s="226">
        <v>0</v>
      </c>
      <c r="AB375" s="226">
        <v>0</v>
      </c>
      <c r="AC375" s="227">
        <v>0</v>
      </c>
      <c r="AD375" s="228">
        <v>0</v>
      </c>
      <c r="AE375" s="228">
        <v>0</v>
      </c>
      <c r="AF375" s="228">
        <v>0</v>
      </c>
      <c r="AG375" s="228">
        <v>0</v>
      </c>
      <c r="AH375" s="228">
        <v>0</v>
      </c>
      <c r="AI375" s="229">
        <f t="shared" si="156"/>
        <v>46.306472893888298</v>
      </c>
      <c r="AJ375" s="160" t="str">
        <f t="shared" si="157"/>
        <v/>
      </c>
      <c r="BA375" s="160"/>
      <c r="BR375" s="160"/>
      <c r="CG375" s="160"/>
    </row>
    <row r="376" spans="1:85" ht="15">
      <c r="A376" s="178" t="s">
        <v>15</v>
      </c>
      <c r="B376" s="179">
        <v>2.7831247308430829</v>
      </c>
      <c r="C376" s="179">
        <v>0</v>
      </c>
      <c r="D376" s="179">
        <v>12.524061288793858</v>
      </c>
      <c r="E376" s="179">
        <v>0</v>
      </c>
      <c r="F376" s="362"/>
      <c r="G376" s="179">
        <v>0</v>
      </c>
      <c r="H376" s="180">
        <v>0</v>
      </c>
      <c r="I376" s="181">
        <f t="shared" si="154"/>
        <v>15.307186019636941</v>
      </c>
      <c r="J376" s="168"/>
      <c r="K376" s="182" t="s">
        <v>15</v>
      </c>
      <c r="L376" s="183">
        <v>2.7831247308430829</v>
      </c>
      <c r="M376" s="183">
        <v>0</v>
      </c>
      <c r="N376" s="183">
        <v>12.524061288793858</v>
      </c>
      <c r="O376" s="183">
        <v>0</v>
      </c>
      <c r="P376" s="183">
        <v>0</v>
      </c>
      <c r="Q376" s="183">
        <v>0</v>
      </c>
      <c r="R376" s="184">
        <v>0</v>
      </c>
      <c r="S376" s="185">
        <f t="shared" si="155"/>
        <v>15.307186019636941</v>
      </c>
      <c r="U376" s="230" t="s">
        <v>57</v>
      </c>
      <c r="V376" s="231">
        <v>2.7831247308430829</v>
      </c>
      <c r="W376" s="231">
        <v>0</v>
      </c>
      <c r="X376" s="231">
        <v>0</v>
      </c>
      <c r="Y376" s="231">
        <v>0</v>
      </c>
      <c r="Z376" s="231">
        <v>12.524061288793858</v>
      </c>
      <c r="AA376" s="231">
        <v>0</v>
      </c>
      <c r="AB376" s="231">
        <v>0</v>
      </c>
      <c r="AC376" s="232">
        <v>0</v>
      </c>
      <c r="AD376" s="231">
        <v>0</v>
      </c>
      <c r="AE376" s="231">
        <v>0</v>
      </c>
      <c r="AF376" s="231">
        <v>0</v>
      </c>
      <c r="AG376" s="231">
        <v>0</v>
      </c>
      <c r="AH376" s="231">
        <v>0</v>
      </c>
      <c r="AI376" s="233">
        <f t="shared" si="156"/>
        <v>15.307186019636941</v>
      </c>
      <c r="AJ376" s="160" t="str">
        <f t="shared" si="157"/>
        <v/>
      </c>
      <c r="BA376" s="160"/>
      <c r="BR376" s="160"/>
      <c r="CG376" s="160"/>
    </row>
    <row r="377" spans="1:85" ht="15">
      <c r="A377" s="186" t="s">
        <v>58</v>
      </c>
      <c r="B377" s="175">
        <v>0</v>
      </c>
      <c r="C377" s="175">
        <v>0</v>
      </c>
      <c r="D377" s="175">
        <v>0</v>
      </c>
      <c r="E377" s="175">
        <v>1115.5165592350347</v>
      </c>
      <c r="F377" s="362"/>
      <c r="G377" s="175">
        <v>0</v>
      </c>
      <c r="H377" s="187">
        <v>0</v>
      </c>
      <c r="I377" s="173">
        <f t="shared" si="154"/>
        <v>1115.5165592350347</v>
      </c>
      <c r="J377" s="168"/>
      <c r="K377" s="188" t="s">
        <v>58</v>
      </c>
      <c r="L377" s="175">
        <v>0</v>
      </c>
      <c r="M377" s="175">
        <v>0</v>
      </c>
      <c r="N377" s="175">
        <v>0</v>
      </c>
      <c r="O377" s="175">
        <v>1115.5165592350347</v>
      </c>
      <c r="P377" s="175">
        <v>561.75279449481854</v>
      </c>
      <c r="Q377" s="175">
        <v>0</v>
      </c>
      <c r="R377" s="176">
        <v>0</v>
      </c>
      <c r="S377" s="177">
        <f t="shared" si="155"/>
        <v>1677.2693537298533</v>
      </c>
      <c r="U377" s="234" t="s">
        <v>58</v>
      </c>
      <c r="V377" s="226">
        <v>0</v>
      </c>
      <c r="W377" s="226">
        <v>0</v>
      </c>
      <c r="X377" s="226">
        <v>0</v>
      </c>
      <c r="Y377" s="226">
        <v>0</v>
      </c>
      <c r="Z377" s="226">
        <v>0</v>
      </c>
      <c r="AA377" s="226">
        <v>1115.5165592350347</v>
      </c>
      <c r="AB377" s="226">
        <v>561.75279449481854</v>
      </c>
      <c r="AC377" s="227">
        <v>0</v>
      </c>
      <c r="AD377" s="226">
        <v>0</v>
      </c>
      <c r="AE377" s="226">
        <v>0</v>
      </c>
      <c r="AF377" s="226">
        <v>0</v>
      </c>
      <c r="AG377" s="226">
        <v>0</v>
      </c>
      <c r="AH377" s="226">
        <v>0</v>
      </c>
      <c r="AI377" s="229">
        <f t="shared" si="156"/>
        <v>1677.2693537298533</v>
      </c>
      <c r="AJ377" s="160" t="str">
        <f t="shared" si="157"/>
        <v/>
      </c>
      <c r="BA377" s="160"/>
      <c r="BR377" s="160"/>
      <c r="CG377" s="160"/>
    </row>
    <row r="378" spans="1:85" ht="15">
      <c r="A378" s="178" t="s">
        <v>12</v>
      </c>
      <c r="B378" s="179">
        <v>0</v>
      </c>
      <c r="C378" s="179">
        <v>0</v>
      </c>
      <c r="D378" s="179">
        <v>0</v>
      </c>
      <c r="E378" s="179">
        <v>6.0076707380484073</v>
      </c>
      <c r="F378" s="362"/>
      <c r="G378" s="179">
        <v>0</v>
      </c>
      <c r="H378" s="180">
        <v>0</v>
      </c>
      <c r="I378" s="181">
        <f t="shared" si="154"/>
        <v>6.0076707380484073</v>
      </c>
      <c r="J378" s="168"/>
      <c r="K378" s="182" t="s">
        <v>12</v>
      </c>
      <c r="L378" s="183">
        <v>0</v>
      </c>
      <c r="M378" s="183">
        <v>0</v>
      </c>
      <c r="N378" s="183">
        <v>0</v>
      </c>
      <c r="O378" s="183">
        <v>6.0076707380484073</v>
      </c>
      <c r="P378" s="183">
        <v>44.211771256560539</v>
      </c>
      <c r="Q378" s="183">
        <v>0</v>
      </c>
      <c r="R378" s="184">
        <v>0</v>
      </c>
      <c r="S378" s="185">
        <f t="shared" si="155"/>
        <v>50.219441994608943</v>
      </c>
      <c r="U378" s="230" t="s">
        <v>12</v>
      </c>
      <c r="V378" s="231">
        <v>0</v>
      </c>
      <c r="W378" s="231">
        <v>0</v>
      </c>
      <c r="X378" s="231">
        <v>0</v>
      </c>
      <c r="Y378" s="231">
        <v>0</v>
      </c>
      <c r="Z378" s="231">
        <v>0</v>
      </c>
      <c r="AA378" s="231">
        <v>0.68412210859561673</v>
      </c>
      <c r="AB378" s="231">
        <v>44.211771256560539</v>
      </c>
      <c r="AC378" s="232">
        <v>5.3235486294527909</v>
      </c>
      <c r="AD378" s="231">
        <v>0</v>
      </c>
      <c r="AE378" s="231">
        <v>0</v>
      </c>
      <c r="AF378" s="231">
        <v>0</v>
      </c>
      <c r="AG378" s="231">
        <v>0</v>
      </c>
      <c r="AH378" s="231">
        <v>5.3235486294527909</v>
      </c>
      <c r="AI378" s="233">
        <f t="shared" si="156"/>
        <v>50.219441994608943</v>
      </c>
      <c r="AJ378" s="160" t="str">
        <f t="shared" si="157"/>
        <v/>
      </c>
      <c r="BA378" s="160"/>
      <c r="BR378" s="160"/>
      <c r="CG378" s="160"/>
    </row>
    <row r="379" spans="1:85" ht="15">
      <c r="A379" s="186" t="s">
        <v>59</v>
      </c>
      <c r="B379" s="175">
        <v>0</v>
      </c>
      <c r="C379" s="175">
        <v>0</v>
      </c>
      <c r="D379" s="175">
        <v>0</v>
      </c>
      <c r="E379" s="175">
        <v>0</v>
      </c>
      <c r="F379" s="362"/>
      <c r="G379" s="175">
        <v>0</v>
      </c>
      <c r="H379" s="187">
        <v>0</v>
      </c>
      <c r="I379" s="173">
        <f t="shared" si="154"/>
        <v>0</v>
      </c>
      <c r="J379" s="168"/>
      <c r="K379" s="188" t="s">
        <v>59</v>
      </c>
      <c r="L379" s="175">
        <v>0</v>
      </c>
      <c r="M379" s="175">
        <v>0</v>
      </c>
      <c r="N379" s="175">
        <v>0</v>
      </c>
      <c r="O379" s="175">
        <v>0</v>
      </c>
      <c r="P379" s="175">
        <v>0</v>
      </c>
      <c r="Q379" s="175">
        <v>0</v>
      </c>
      <c r="R379" s="176">
        <v>0</v>
      </c>
      <c r="S379" s="177">
        <f t="shared" si="155"/>
        <v>0</v>
      </c>
      <c r="U379" s="234" t="s">
        <v>59</v>
      </c>
      <c r="V379" s="226">
        <v>0</v>
      </c>
      <c r="W379" s="226">
        <v>0</v>
      </c>
      <c r="X379" s="226">
        <v>0</v>
      </c>
      <c r="Y379" s="226">
        <v>0</v>
      </c>
      <c r="Z379" s="226">
        <v>0</v>
      </c>
      <c r="AA379" s="226">
        <v>0</v>
      </c>
      <c r="AB379" s="226">
        <v>0</v>
      </c>
      <c r="AC379" s="227">
        <v>0</v>
      </c>
      <c r="AD379" s="226">
        <v>0</v>
      </c>
      <c r="AE379" s="226">
        <v>0</v>
      </c>
      <c r="AF379" s="226">
        <v>0</v>
      </c>
      <c r="AG379" s="226">
        <v>0</v>
      </c>
      <c r="AH379" s="226">
        <v>0</v>
      </c>
      <c r="AI379" s="229">
        <f t="shared" si="156"/>
        <v>0</v>
      </c>
      <c r="AJ379" s="160" t="str">
        <f t="shared" si="157"/>
        <v/>
      </c>
      <c r="BA379" s="160"/>
      <c r="BR379" s="160"/>
      <c r="CG379" s="160"/>
    </row>
    <row r="380" spans="1:85" ht="15">
      <c r="A380" s="178" t="s">
        <v>17</v>
      </c>
      <c r="B380" s="179">
        <v>0.43679651506125683</v>
      </c>
      <c r="C380" s="179">
        <v>0</v>
      </c>
      <c r="D380" s="179">
        <v>22.842472298998889</v>
      </c>
      <c r="E380" s="179">
        <v>0.29781580572358207</v>
      </c>
      <c r="F380" s="362"/>
      <c r="G380" s="179">
        <v>0</v>
      </c>
      <c r="H380" s="180">
        <v>0</v>
      </c>
      <c r="I380" s="181">
        <f t="shared" si="154"/>
        <v>23.577084619783729</v>
      </c>
      <c r="J380" s="168"/>
      <c r="K380" s="182" t="s">
        <v>17</v>
      </c>
      <c r="L380" s="183">
        <v>0.43679651506125683</v>
      </c>
      <c r="M380" s="183">
        <v>0</v>
      </c>
      <c r="N380" s="183">
        <v>22.842472298998889</v>
      </c>
      <c r="O380" s="183">
        <v>0.29781580572358207</v>
      </c>
      <c r="P380" s="183">
        <v>1.9483677192982392E-2</v>
      </c>
      <c r="Q380" s="183">
        <v>0</v>
      </c>
      <c r="R380" s="184">
        <v>0</v>
      </c>
      <c r="S380" s="185">
        <f t="shared" si="155"/>
        <v>23.596568296976713</v>
      </c>
      <c r="U380" s="230" t="s">
        <v>17</v>
      </c>
      <c r="V380" s="231">
        <v>0.43679651506125683</v>
      </c>
      <c r="W380" s="231">
        <v>0</v>
      </c>
      <c r="X380" s="231">
        <v>0</v>
      </c>
      <c r="Y380" s="231">
        <v>0</v>
      </c>
      <c r="Z380" s="231">
        <v>22.842472298998889</v>
      </c>
      <c r="AA380" s="231">
        <v>0.26472516064318585</v>
      </c>
      <c r="AB380" s="231">
        <v>1.9483677192982392E-2</v>
      </c>
      <c r="AC380" s="232">
        <v>3.3090645080396226E-2</v>
      </c>
      <c r="AD380" s="231">
        <v>0</v>
      </c>
      <c r="AE380" s="231">
        <v>0</v>
      </c>
      <c r="AF380" s="231">
        <v>0</v>
      </c>
      <c r="AG380" s="231">
        <v>0</v>
      </c>
      <c r="AH380" s="231">
        <v>3.3090645080396226E-2</v>
      </c>
      <c r="AI380" s="233">
        <f t="shared" si="156"/>
        <v>23.596568296976709</v>
      </c>
      <c r="AJ380" s="160" t="str">
        <f t="shared" si="157"/>
        <v/>
      </c>
      <c r="BA380" s="160"/>
      <c r="BR380" s="160"/>
      <c r="CG380" s="160"/>
    </row>
    <row r="381" spans="1:85" ht="15">
      <c r="A381" s="186" t="s">
        <v>139</v>
      </c>
      <c r="B381" s="175">
        <v>122.62464851586046</v>
      </c>
      <c r="C381" s="175">
        <v>0</v>
      </c>
      <c r="D381" s="175">
        <v>122.11574155071298</v>
      </c>
      <c r="E381" s="175">
        <v>2.4890646115388986</v>
      </c>
      <c r="F381" s="362"/>
      <c r="G381" s="175">
        <v>0</v>
      </c>
      <c r="H381" s="187">
        <v>0</v>
      </c>
      <c r="I381" s="173">
        <f t="shared" si="154"/>
        <v>247.22945467811235</v>
      </c>
      <c r="J381" s="168"/>
      <c r="K381" s="188" t="s">
        <v>139</v>
      </c>
      <c r="L381" s="175">
        <v>122.62464851586046</v>
      </c>
      <c r="M381" s="175">
        <v>0</v>
      </c>
      <c r="N381" s="175">
        <v>122.11574155071298</v>
      </c>
      <c r="O381" s="175">
        <v>2.4890646115388986</v>
      </c>
      <c r="P381" s="175">
        <v>0.33919004400932379</v>
      </c>
      <c r="Q381" s="175">
        <v>0</v>
      </c>
      <c r="R381" s="176">
        <v>0</v>
      </c>
      <c r="S381" s="177">
        <f t="shared" si="155"/>
        <v>247.56864472212166</v>
      </c>
      <c r="U381" s="234" t="s">
        <v>139</v>
      </c>
      <c r="V381" s="226">
        <v>122.19572185955744</v>
      </c>
      <c r="W381" s="226">
        <v>0</v>
      </c>
      <c r="X381" s="226">
        <v>0</v>
      </c>
      <c r="Y381" s="226">
        <v>0</v>
      </c>
      <c r="Z381" s="226">
        <v>119.21323034264748</v>
      </c>
      <c r="AA381" s="226">
        <v>1.1377843935616749</v>
      </c>
      <c r="AB381" s="226">
        <v>0.33919004400932379</v>
      </c>
      <c r="AC381" s="227">
        <v>4.682718082345743</v>
      </c>
      <c r="AD381" s="226">
        <v>0.42892665630301313</v>
      </c>
      <c r="AE381" s="305">
        <v>0</v>
      </c>
      <c r="AF381" s="305">
        <v>0</v>
      </c>
      <c r="AG381" s="305">
        <v>2.9025112080655058</v>
      </c>
      <c r="AH381" s="305">
        <v>1.3512802179772239</v>
      </c>
      <c r="AI381" s="229">
        <f t="shared" si="156"/>
        <v>247.56864472212163</v>
      </c>
      <c r="AJ381" s="160" t="str">
        <f t="shared" si="157"/>
        <v/>
      </c>
      <c r="BA381" s="160"/>
      <c r="BR381" s="160"/>
      <c r="CG381" s="160"/>
    </row>
    <row r="382" spans="1:85" ht="15">
      <c r="A382" s="178" t="s">
        <v>25</v>
      </c>
      <c r="B382" s="179">
        <v>52.860085808622074</v>
      </c>
      <c r="C382" s="179">
        <v>3.9893795447407718E-2</v>
      </c>
      <c r="D382" s="179">
        <v>4.0658501234298638</v>
      </c>
      <c r="E382" s="179">
        <v>172.96640830909411</v>
      </c>
      <c r="F382" s="362"/>
      <c r="G382" s="179">
        <v>123.34412983367723</v>
      </c>
      <c r="H382" s="180">
        <v>1.6809183475031353E-2</v>
      </c>
      <c r="I382" s="181">
        <f t="shared" si="154"/>
        <v>353.29317705374569</v>
      </c>
      <c r="J382" s="168"/>
      <c r="K382" s="182" t="s">
        <v>25</v>
      </c>
      <c r="L382" s="183">
        <v>52.860085808622074</v>
      </c>
      <c r="M382" s="183">
        <v>3.9893795447407718E-2</v>
      </c>
      <c r="N382" s="183">
        <v>4.0658501234298638</v>
      </c>
      <c r="O382" s="183">
        <v>172.96640830909411</v>
      </c>
      <c r="P382" s="183">
        <v>7.2302818473866681</v>
      </c>
      <c r="Q382" s="183">
        <v>123.34412983367723</v>
      </c>
      <c r="R382" s="184">
        <v>1.6809183475031353E-2</v>
      </c>
      <c r="S382" s="185">
        <f t="shared" si="155"/>
        <v>360.52345890113236</v>
      </c>
      <c r="U382" s="230" t="s">
        <v>25</v>
      </c>
      <c r="V382" s="231">
        <v>30.640407181136883</v>
      </c>
      <c r="W382" s="231">
        <v>22.195159631856278</v>
      </c>
      <c r="X382" s="231">
        <v>123.34412983367723</v>
      </c>
      <c r="Y382" s="231">
        <v>3.9893795447407718E-2</v>
      </c>
      <c r="Z382" s="231">
        <v>4.0658501234298638</v>
      </c>
      <c r="AA382" s="231">
        <v>167.66604692676856</v>
      </c>
      <c r="AB382" s="231">
        <v>7.2302818473866681</v>
      </c>
      <c r="AC382" s="232">
        <v>5.3416895614294919</v>
      </c>
      <c r="AD382" s="231">
        <v>2.4518995628912413E-2</v>
      </c>
      <c r="AE382" s="231">
        <v>0</v>
      </c>
      <c r="AF382" s="231">
        <v>1.6809183475031353E-2</v>
      </c>
      <c r="AG382" s="231">
        <v>0</v>
      </c>
      <c r="AH382" s="231">
        <v>5.3003613823255478</v>
      </c>
      <c r="AI382" s="233">
        <f t="shared" si="156"/>
        <v>360.52345890113241</v>
      </c>
      <c r="AJ382" s="160" t="str">
        <f t="shared" si="157"/>
        <v/>
      </c>
      <c r="BA382" s="160"/>
      <c r="BR382" s="160"/>
      <c r="CG382" s="160"/>
    </row>
    <row r="383" spans="1:85" ht="15">
      <c r="A383" s="186" t="s">
        <v>24</v>
      </c>
      <c r="B383" s="175">
        <v>44.252412737774236</v>
      </c>
      <c r="C383" s="175">
        <v>0</v>
      </c>
      <c r="D383" s="175">
        <v>0</v>
      </c>
      <c r="E383" s="175">
        <v>0</v>
      </c>
      <c r="F383" s="362"/>
      <c r="G383" s="175">
        <v>0</v>
      </c>
      <c r="H383" s="187">
        <v>0</v>
      </c>
      <c r="I383" s="173">
        <f t="shared" si="154"/>
        <v>44.252412737774236</v>
      </c>
      <c r="J383" s="168"/>
      <c r="K383" s="188" t="s">
        <v>24</v>
      </c>
      <c r="L383" s="175">
        <v>44.252412737774236</v>
      </c>
      <c r="M383" s="175">
        <v>0</v>
      </c>
      <c r="N383" s="175">
        <v>0</v>
      </c>
      <c r="O383" s="175">
        <v>0</v>
      </c>
      <c r="P383" s="175">
        <v>0</v>
      </c>
      <c r="Q383" s="175">
        <v>0</v>
      </c>
      <c r="R383" s="176">
        <v>0</v>
      </c>
      <c r="S383" s="177">
        <f t="shared" si="155"/>
        <v>44.252412737774236</v>
      </c>
      <c r="U383" s="234" t="s">
        <v>24</v>
      </c>
      <c r="V383" s="226">
        <v>44.053174568962156</v>
      </c>
      <c r="W383" s="226">
        <v>0</v>
      </c>
      <c r="X383" s="226">
        <v>0</v>
      </c>
      <c r="Y383" s="226">
        <v>0</v>
      </c>
      <c r="Z383" s="226">
        <v>0</v>
      </c>
      <c r="AA383" s="226">
        <v>0</v>
      </c>
      <c r="AB383" s="226">
        <v>0</v>
      </c>
      <c r="AC383" s="227">
        <v>0.19923816881207657</v>
      </c>
      <c r="AD383" s="226">
        <v>0.19923816881207657</v>
      </c>
      <c r="AE383" s="226">
        <v>0</v>
      </c>
      <c r="AF383" s="226">
        <v>0</v>
      </c>
      <c r="AG383" s="226">
        <v>0</v>
      </c>
      <c r="AH383" s="226">
        <v>0</v>
      </c>
      <c r="AI383" s="229">
        <f t="shared" si="156"/>
        <v>44.252412737774236</v>
      </c>
      <c r="AJ383" s="160" t="str">
        <f t="shared" si="157"/>
        <v/>
      </c>
      <c r="BA383" s="160"/>
      <c r="BR383" s="160"/>
      <c r="CG383" s="160"/>
    </row>
    <row r="384" spans="1:85" ht="15">
      <c r="A384" s="178" t="s">
        <v>60</v>
      </c>
      <c r="B384" s="179">
        <v>0.25195352433142881</v>
      </c>
      <c r="C384" s="179">
        <v>0</v>
      </c>
      <c r="D384" s="179">
        <v>0</v>
      </c>
      <c r="E384" s="179">
        <v>0</v>
      </c>
      <c r="F384" s="362"/>
      <c r="G384" s="179">
        <v>0</v>
      </c>
      <c r="H384" s="180">
        <v>0</v>
      </c>
      <c r="I384" s="181">
        <f t="shared" si="154"/>
        <v>0.25195352433142881</v>
      </c>
      <c r="J384" s="168"/>
      <c r="K384" s="182" t="s">
        <v>60</v>
      </c>
      <c r="L384" s="183">
        <v>0.25195352433142881</v>
      </c>
      <c r="M384" s="183">
        <v>0</v>
      </c>
      <c r="N384" s="183">
        <v>0</v>
      </c>
      <c r="O384" s="183">
        <v>0</v>
      </c>
      <c r="P384" s="183">
        <v>0</v>
      </c>
      <c r="Q384" s="183">
        <v>0</v>
      </c>
      <c r="R384" s="184">
        <v>0</v>
      </c>
      <c r="S384" s="185">
        <f t="shared" si="155"/>
        <v>0.25195352433142881</v>
      </c>
      <c r="U384" s="230" t="s">
        <v>60</v>
      </c>
      <c r="V384" s="231">
        <v>0.25195352433142881</v>
      </c>
      <c r="W384" s="231">
        <v>0</v>
      </c>
      <c r="X384" s="231">
        <v>0</v>
      </c>
      <c r="Y384" s="231">
        <v>0</v>
      </c>
      <c r="Z384" s="231">
        <v>0</v>
      </c>
      <c r="AA384" s="231">
        <v>0</v>
      </c>
      <c r="AB384" s="231">
        <v>0</v>
      </c>
      <c r="AC384" s="232">
        <v>0</v>
      </c>
      <c r="AD384" s="231">
        <v>0</v>
      </c>
      <c r="AE384" s="231">
        <v>0</v>
      </c>
      <c r="AF384" s="231">
        <v>0</v>
      </c>
      <c r="AG384" s="231">
        <v>0</v>
      </c>
      <c r="AH384" s="231">
        <v>0</v>
      </c>
      <c r="AI384" s="233">
        <f t="shared" si="156"/>
        <v>0.25195352433142881</v>
      </c>
      <c r="AJ384" s="160" t="str">
        <f t="shared" si="157"/>
        <v/>
      </c>
      <c r="BA384" s="160"/>
      <c r="BR384" s="160"/>
      <c r="CG384" s="160"/>
    </row>
    <row r="385" spans="1:85" ht="15">
      <c r="A385" s="186" t="s">
        <v>22</v>
      </c>
      <c r="B385" s="175">
        <v>90.095820394357361</v>
      </c>
      <c r="C385" s="175">
        <v>0</v>
      </c>
      <c r="D385" s="175">
        <v>5.5880976740787469</v>
      </c>
      <c r="E385" s="175">
        <v>0</v>
      </c>
      <c r="F385" s="362"/>
      <c r="G385" s="175">
        <v>0</v>
      </c>
      <c r="H385" s="187">
        <v>0</v>
      </c>
      <c r="I385" s="173">
        <f t="shared" si="154"/>
        <v>95.683918068436114</v>
      </c>
      <c r="J385" s="168"/>
      <c r="K385" s="188" t="s">
        <v>22</v>
      </c>
      <c r="L385" s="175">
        <v>90.095820394357361</v>
      </c>
      <c r="M385" s="175">
        <v>0</v>
      </c>
      <c r="N385" s="175">
        <v>5.5880976740787469</v>
      </c>
      <c r="O385" s="175">
        <v>0</v>
      </c>
      <c r="P385" s="175">
        <v>95.619844975925616</v>
      </c>
      <c r="Q385" s="175">
        <v>0</v>
      </c>
      <c r="R385" s="176">
        <v>0</v>
      </c>
      <c r="S385" s="177">
        <f t="shared" si="155"/>
        <v>191.30376304436174</v>
      </c>
      <c r="U385" s="234" t="s">
        <v>22</v>
      </c>
      <c r="V385" s="226">
        <v>90.095820394357361</v>
      </c>
      <c r="W385" s="226">
        <v>0</v>
      </c>
      <c r="X385" s="226">
        <v>0</v>
      </c>
      <c r="Y385" s="226">
        <v>0</v>
      </c>
      <c r="Z385" s="226">
        <v>5.5880976740787469</v>
      </c>
      <c r="AA385" s="226">
        <v>0</v>
      </c>
      <c r="AB385" s="226">
        <v>95.619844975925616</v>
      </c>
      <c r="AC385" s="227">
        <v>0</v>
      </c>
      <c r="AD385" s="226">
        <v>0</v>
      </c>
      <c r="AE385" s="226">
        <v>0</v>
      </c>
      <c r="AF385" s="226">
        <v>0</v>
      </c>
      <c r="AG385" s="226">
        <v>0</v>
      </c>
      <c r="AH385" s="226">
        <v>0</v>
      </c>
      <c r="AI385" s="229">
        <f t="shared" si="156"/>
        <v>191.30376304436174</v>
      </c>
      <c r="AJ385" s="160" t="str">
        <f t="shared" si="157"/>
        <v/>
      </c>
      <c r="BA385" s="160"/>
      <c r="BR385" s="160"/>
      <c r="CG385" s="160"/>
    </row>
    <row r="386" spans="1:85" ht="15">
      <c r="A386" s="178" t="s">
        <v>21</v>
      </c>
      <c r="B386" s="179">
        <v>0.13438482364571641</v>
      </c>
      <c r="C386" s="179">
        <v>0</v>
      </c>
      <c r="D386" s="179">
        <v>0</v>
      </c>
      <c r="E386" s="179">
        <v>0</v>
      </c>
      <c r="F386" s="362"/>
      <c r="G386" s="179">
        <v>0</v>
      </c>
      <c r="H386" s="180">
        <v>0</v>
      </c>
      <c r="I386" s="181">
        <f t="shared" si="154"/>
        <v>0.13438482364571641</v>
      </c>
      <c r="J386" s="168"/>
      <c r="K386" s="182" t="s">
        <v>21</v>
      </c>
      <c r="L386" s="183">
        <v>0.13438482364571641</v>
      </c>
      <c r="M386" s="183">
        <v>0</v>
      </c>
      <c r="N386" s="183">
        <v>0</v>
      </c>
      <c r="O386" s="183">
        <v>0</v>
      </c>
      <c r="P386" s="183">
        <v>0</v>
      </c>
      <c r="Q386" s="183">
        <v>0</v>
      </c>
      <c r="R386" s="184">
        <v>0</v>
      </c>
      <c r="S386" s="185">
        <f t="shared" si="155"/>
        <v>0.13438482364571641</v>
      </c>
      <c r="U386" s="230" t="s">
        <v>61</v>
      </c>
      <c r="V386" s="231">
        <v>0.13438482364571641</v>
      </c>
      <c r="W386" s="231">
        <v>0</v>
      </c>
      <c r="X386" s="231">
        <v>0</v>
      </c>
      <c r="Y386" s="231">
        <v>0</v>
      </c>
      <c r="Z386" s="231">
        <v>0</v>
      </c>
      <c r="AA386" s="231">
        <v>0</v>
      </c>
      <c r="AB386" s="231">
        <v>0</v>
      </c>
      <c r="AC386" s="232">
        <v>0</v>
      </c>
      <c r="AD386" s="231">
        <v>0</v>
      </c>
      <c r="AE386" s="231">
        <v>0</v>
      </c>
      <c r="AF386" s="231">
        <v>0</v>
      </c>
      <c r="AG386" s="231">
        <v>0</v>
      </c>
      <c r="AH386" s="231">
        <v>0</v>
      </c>
      <c r="AI386" s="233">
        <f t="shared" si="156"/>
        <v>0.13438482364571641</v>
      </c>
      <c r="AJ386" s="160" t="str">
        <f t="shared" si="157"/>
        <v/>
      </c>
      <c r="BA386" s="160"/>
      <c r="BR386" s="160"/>
      <c r="CG386" s="160"/>
    </row>
    <row r="387" spans="1:85" ht="15">
      <c r="A387" s="189" t="s">
        <v>64</v>
      </c>
      <c r="B387" s="175">
        <v>1.4340794137585875</v>
      </c>
      <c r="C387" s="175">
        <v>0</v>
      </c>
      <c r="D387" s="175">
        <v>0</v>
      </c>
      <c r="E387" s="175">
        <v>0</v>
      </c>
      <c r="F387" s="362"/>
      <c r="G387" s="175">
        <v>0</v>
      </c>
      <c r="H387" s="187">
        <v>0</v>
      </c>
      <c r="I387" s="173">
        <f t="shared" si="154"/>
        <v>1.4340794137585875</v>
      </c>
      <c r="J387" s="168"/>
      <c r="K387" s="190" t="s">
        <v>64</v>
      </c>
      <c r="L387" s="175">
        <v>1.4340794137585875</v>
      </c>
      <c r="M387" s="175">
        <v>0</v>
      </c>
      <c r="N387" s="175">
        <v>0</v>
      </c>
      <c r="O387" s="175">
        <v>0</v>
      </c>
      <c r="P387" s="175">
        <v>0</v>
      </c>
      <c r="Q387" s="175">
        <v>0</v>
      </c>
      <c r="R387" s="176">
        <v>0</v>
      </c>
      <c r="S387" s="177">
        <f t="shared" si="155"/>
        <v>1.4340794137585875</v>
      </c>
      <c r="U387" s="235" t="s">
        <v>62</v>
      </c>
      <c r="V387" s="226">
        <v>0.9073567879575366</v>
      </c>
      <c r="W387" s="226">
        <v>0</v>
      </c>
      <c r="X387" s="226">
        <v>0</v>
      </c>
      <c r="Y387" s="226">
        <v>0</v>
      </c>
      <c r="Z387" s="226">
        <v>0</v>
      </c>
      <c r="AA387" s="226">
        <v>0</v>
      </c>
      <c r="AB387" s="226">
        <v>0</v>
      </c>
      <c r="AC387" s="227">
        <v>0.526722625801051</v>
      </c>
      <c r="AD387" s="228">
        <v>0.526722625801051</v>
      </c>
      <c r="AE387" s="228">
        <v>0</v>
      </c>
      <c r="AF387" s="228">
        <v>0</v>
      </c>
      <c r="AG387" s="228">
        <v>0</v>
      </c>
      <c r="AH387" s="228">
        <v>0</v>
      </c>
      <c r="AI387" s="229">
        <f t="shared" si="156"/>
        <v>1.4340794137585875</v>
      </c>
      <c r="AJ387" s="160" t="str">
        <f t="shared" si="157"/>
        <v/>
      </c>
      <c r="BA387" s="160"/>
      <c r="BR387" s="160"/>
      <c r="CG387" s="160"/>
    </row>
    <row r="388" spans="1:85">
      <c r="A388" s="191" t="s">
        <v>23</v>
      </c>
      <c r="B388" s="192">
        <v>1.4340794137585875</v>
      </c>
      <c r="C388" s="192">
        <v>0</v>
      </c>
      <c r="D388" s="192">
        <v>0</v>
      </c>
      <c r="E388" s="192">
        <v>0</v>
      </c>
      <c r="F388" s="362"/>
      <c r="G388" s="192">
        <v>0</v>
      </c>
      <c r="H388" s="193">
        <v>0</v>
      </c>
      <c r="I388" s="194">
        <f t="shared" si="154"/>
        <v>1.4340794137585875</v>
      </c>
      <c r="J388" s="168"/>
      <c r="K388" s="195" t="s">
        <v>23</v>
      </c>
      <c r="L388" s="196">
        <v>1.4340794137585875</v>
      </c>
      <c r="M388" s="196">
        <v>0</v>
      </c>
      <c r="N388" s="196">
        <v>0</v>
      </c>
      <c r="O388" s="196">
        <v>0</v>
      </c>
      <c r="P388" s="196">
        <v>0</v>
      </c>
      <c r="Q388" s="196">
        <v>0</v>
      </c>
      <c r="R388" s="197">
        <v>0</v>
      </c>
      <c r="S388" s="198">
        <f t="shared" si="155"/>
        <v>1.4340794137585875</v>
      </c>
      <c r="U388" s="236" t="s">
        <v>66</v>
      </c>
      <c r="V388" s="237">
        <v>0.9073567879575366</v>
      </c>
      <c r="W388" s="237">
        <v>0</v>
      </c>
      <c r="X388" s="237">
        <v>0</v>
      </c>
      <c r="Y388" s="237">
        <v>0</v>
      </c>
      <c r="Z388" s="237">
        <v>0</v>
      </c>
      <c r="AA388" s="237">
        <v>0</v>
      </c>
      <c r="AB388" s="237">
        <v>0</v>
      </c>
      <c r="AC388" s="237">
        <v>0.526722625801051</v>
      </c>
      <c r="AD388" s="237">
        <v>0.526722625801051</v>
      </c>
      <c r="AE388" s="237">
        <v>0</v>
      </c>
      <c r="AF388" s="237">
        <v>0</v>
      </c>
      <c r="AG388" s="237">
        <v>0</v>
      </c>
      <c r="AH388" s="125">
        <v>0</v>
      </c>
      <c r="AI388" s="238">
        <f t="shared" si="156"/>
        <v>1.4340794137585875</v>
      </c>
      <c r="BA388" s="160"/>
      <c r="BR388" s="160"/>
      <c r="CG388" s="160"/>
    </row>
    <row r="389" spans="1:85">
      <c r="A389" s="199" t="s">
        <v>19</v>
      </c>
      <c r="B389" s="200">
        <v>0</v>
      </c>
      <c r="C389" s="200">
        <v>0</v>
      </c>
      <c r="D389" s="200">
        <v>0</v>
      </c>
      <c r="E389" s="200">
        <v>0</v>
      </c>
      <c r="F389" s="362"/>
      <c r="G389" s="200">
        <v>0</v>
      </c>
      <c r="H389" s="201">
        <v>0</v>
      </c>
      <c r="I389" s="202">
        <f t="shared" si="154"/>
        <v>0</v>
      </c>
      <c r="J389" s="168"/>
      <c r="K389" s="203" t="s">
        <v>19</v>
      </c>
      <c r="L389" s="200">
        <v>0</v>
      </c>
      <c r="M389" s="200">
        <v>0</v>
      </c>
      <c r="N389" s="200">
        <v>0</v>
      </c>
      <c r="O389" s="200">
        <v>0</v>
      </c>
      <c r="P389" s="200">
        <v>0</v>
      </c>
      <c r="Q389" s="200">
        <v>0</v>
      </c>
      <c r="R389" s="204">
        <v>0</v>
      </c>
      <c r="S389" s="205">
        <f t="shared" si="155"/>
        <v>0</v>
      </c>
      <c r="U389" s="239" t="s">
        <v>19</v>
      </c>
      <c r="V389" s="240">
        <v>0</v>
      </c>
      <c r="W389" s="240">
        <v>0</v>
      </c>
      <c r="X389" s="240">
        <v>0</v>
      </c>
      <c r="Y389" s="240">
        <v>0</v>
      </c>
      <c r="Z389" s="240">
        <v>0</v>
      </c>
      <c r="AA389" s="240">
        <v>0</v>
      </c>
      <c r="AB389" s="240">
        <v>0</v>
      </c>
      <c r="AC389" s="240">
        <v>0</v>
      </c>
      <c r="AD389" s="241">
        <v>0</v>
      </c>
      <c r="AE389" s="241">
        <v>0</v>
      </c>
      <c r="AF389" s="241">
        <v>0</v>
      </c>
      <c r="AG389" s="241">
        <v>0</v>
      </c>
      <c r="AH389" s="241">
        <v>0</v>
      </c>
      <c r="AI389" s="242">
        <f t="shared" si="156"/>
        <v>0</v>
      </c>
      <c r="AJ389" s="160" t="str">
        <f t="shared" si="157"/>
        <v/>
      </c>
      <c r="BA389" s="160"/>
      <c r="BR389" s="160"/>
      <c r="CG389" s="160"/>
    </row>
    <row r="390" spans="1:85">
      <c r="A390" s="191" t="s">
        <v>20</v>
      </c>
      <c r="B390" s="192">
        <v>0</v>
      </c>
      <c r="C390" s="192">
        <v>0</v>
      </c>
      <c r="D390" s="192">
        <v>0</v>
      </c>
      <c r="E390" s="192">
        <v>0</v>
      </c>
      <c r="F390" s="362"/>
      <c r="G390" s="192">
        <v>0</v>
      </c>
      <c r="H390" s="193">
        <v>0</v>
      </c>
      <c r="I390" s="194">
        <f t="shared" si="154"/>
        <v>0</v>
      </c>
      <c r="J390" s="168"/>
      <c r="K390" s="195" t="s">
        <v>20</v>
      </c>
      <c r="L390" s="196">
        <v>0</v>
      </c>
      <c r="M390" s="196">
        <v>0</v>
      </c>
      <c r="N390" s="196">
        <v>0</v>
      </c>
      <c r="O390" s="196">
        <v>0</v>
      </c>
      <c r="P390" s="196">
        <v>0</v>
      </c>
      <c r="Q390" s="196">
        <v>0</v>
      </c>
      <c r="R390" s="197">
        <v>0</v>
      </c>
      <c r="S390" s="198">
        <f t="shared" si="155"/>
        <v>0</v>
      </c>
      <c r="U390" s="236" t="s">
        <v>20</v>
      </c>
      <c r="V390" s="237">
        <v>0</v>
      </c>
      <c r="W390" s="237">
        <v>0</v>
      </c>
      <c r="X390" s="237">
        <v>0</v>
      </c>
      <c r="Y390" s="237">
        <v>0</v>
      </c>
      <c r="Z390" s="237">
        <v>0</v>
      </c>
      <c r="AA390" s="237">
        <v>0</v>
      </c>
      <c r="AB390" s="237">
        <v>0</v>
      </c>
      <c r="AC390" s="237">
        <v>0</v>
      </c>
      <c r="AD390" s="237">
        <v>0</v>
      </c>
      <c r="AE390" s="237">
        <v>0</v>
      </c>
      <c r="AF390" s="237">
        <v>0</v>
      </c>
      <c r="AG390" s="237">
        <v>0</v>
      </c>
      <c r="AH390" s="125">
        <v>0</v>
      </c>
      <c r="AI390" s="238">
        <f t="shared" si="156"/>
        <v>0</v>
      </c>
      <c r="AJ390" s="160" t="str">
        <f t="shared" si="157"/>
        <v/>
      </c>
      <c r="BA390" s="160"/>
      <c r="BR390" s="160"/>
      <c r="CG390" s="160"/>
    </row>
    <row r="391" spans="1:85" ht="15" thickBot="1">
      <c r="A391" s="206" t="s">
        <v>11</v>
      </c>
      <c r="B391" s="207">
        <v>0</v>
      </c>
      <c r="C391" s="207">
        <v>0</v>
      </c>
      <c r="D391" s="207">
        <v>0</v>
      </c>
      <c r="E391" s="207">
        <v>0</v>
      </c>
      <c r="F391" s="363"/>
      <c r="G391" s="207">
        <v>0</v>
      </c>
      <c r="H391" s="208">
        <v>0</v>
      </c>
      <c r="I391" s="209">
        <f t="shared" si="154"/>
        <v>0</v>
      </c>
      <c r="J391" s="168"/>
      <c r="K391" s="210" t="s">
        <v>11</v>
      </c>
      <c r="L391" s="207">
        <v>0</v>
      </c>
      <c r="M391" s="207">
        <v>0</v>
      </c>
      <c r="N391" s="207">
        <v>0</v>
      </c>
      <c r="O391" s="207">
        <v>0</v>
      </c>
      <c r="P391" s="207">
        <v>0</v>
      </c>
      <c r="Q391" s="207">
        <v>0</v>
      </c>
      <c r="R391" s="211">
        <v>0</v>
      </c>
      <c r="S391" s="212">
        <f t="shared" si="155"/>
        <v>0</v>
      </c>
      <c r="U391" s="239" t="s">
        <v>11</v>
      </c>
      <c r="V391" s="240">
        <v>0</v>
      </c>
      <c r="W391" s="240">
        <v>0</v>
      </c>
      <c r="X391" s="240">
        <v>0</v>
      </c>
      <c r="Y391" s="240">
        <v>0</v>
      </c>
      <c r="Z391" s="240">
        <v>0</v>
      </c>
      <c r="AA391" s="240">
        <v>0</v>
      </c>
      <c r="AB391" s="240">
        <v>0</v>
      </c>
      <c r="AC391" s="240">
        <v>0</v>
      </c>
      <c r="AD391" s="241">
        <v>0</v>
      </c>
      <c r="AE391" s="241">
        <v>0</v>
      </c>
      <c r="AF391" s="241">
        <v>0</v>
      </c>
      <c r="AG391" s="241">
        <v>0</v>
      </c>
      <c r="AH391" s="241">
        <v>0</v>
      </c>
      <c r="AI391" s="242">
        <f t="shared" si="156"/>
        <v>0</v>
      </c>
      <c r="AJ391" s="160" t="str">
        <f t="shared" si="157"/>
        <v/>
      </c>
      <c r="BA391" s="160"/>
      <c r="BR391" s="160"/>
      <c r="CG391" s="160"/>
    </row>
    <row r="392" spans="1:85" ht="15">
      <c r="A392" s="213" t="s">
        <v>26</v>
      </c>
      <c r="B392" s="214">
        <f>SUM(B371:B387)</f>
        <v>346.5846041982482</v>
      </c>
      <c r="C392" s="214">
        <f t="shared" ref="C392:I392" si="158">SUM(C371:C387)</f>
        <v>0.53339084227392441</v>
      </c>
      <c r="D392" s="214">
        <f t="shared" si="158"/>
        <v>181.23790104908213</v>
      </c>
      <c r="E392" s="214">
        <f t="shared" si="158"/>
        <v>1297.2775186994395</v>
      </c>
      <c r="F392" s="214">
        <f t="shared" si="158"/>
        <v>0</v>
      </c>
      <c r="G392" s="214">
        <f t="shared" si="158"/>
        <v>123.34412983367723</v>
      </c>
      <c r="H392" s="216">
        <f t="shared" si="158"/>
        <v>1.6809183475031353E-2</v>
      </c>
      <c r="I392" s="173">
        <f t="shared" si="158"/>
        <v>1948.9943538061959</v>
      </c>
      <c r="J392" s="168"/>
      <c r="K392" s="215" t="s">
        <v>26</v>
      </c>
      <c r="L392" s="214">
        <f>SUM(L371:L387)</f>
        <v>346.5846041982482</v>
      </c>
      <c r="M392" s="214">
        <f t="shared" ref="M392:S392" si="159">SUM(M371:M387)</f>
        <v>0.53339084227392441</v>
      </c>
      <c r="N392" s="214">
        <f t="shared" si="159"/>
        <v>181.23790104908213</v>
      </c>
      <c r="O392" s="214">
        <f t="shared" si="159"/>
        <v>1297.2775186994395</v>
      </c>
      <c r="P392" s="214">
        <f t="shared" si="159"/>
        <v>709.17336629589363</v>
      </c>
      <c r="Q392" s="214">
        <f t="shared" si="159"/>
        <v>123.34412983367723</v>
      </c>
      <c r="R392" s="216">
        <f t="shared" si="159"/>
        <v>1.6809183475031353E-2</v>
      </c>
      <c r="S392" s="217">
        <f t="shared" si="159"/>
        <v>2658.1677201020902</v>
      </c>
      <c r="T392" s="160" t="str">
        <f>IF(ABS(S392-AI392)&gt;0.01,S392-AI392,"")</f>
        <v/>
      </c>
      <c r="U392" s="243" t="s">
        <v>63</v>
      </c>
      <c r="V392" s="244">
        <f>SUM(V371:V387)</f>
        <v>323.2100381198469</v>
      </c>
      <c r="W392" s="244">
        <f t="shared" ref="W392:AH392" si="160">SUM(W371:W387)</f>
        <v>22.195159631856278</v>
      </c>
      <c r="X392" s="244">
        <f t="shared" si="160"/>
        <v>123.34412983367723</v>
      </c>
      <c r="Y392" s="244">
        <f t="shared" si="160"/>
        <v>0.53339084227392441</v>
      </c>
      <c r="Z392" s="244">
        <f t="shared" si="160"/>
        <v>178.33538984101662</v>
      </c>
      <c r="AA392" s="244">
        <f t="shared" si="160"/>
        <v>1285.2692378246038</v>
      </c>
      <c r="AB392" s="244">
        <f t="shared" si="160"/>
        <v>709.17336629589363</v>
      </c>
      <c r="AC392" s="244">
        <f t="shared" si="160"/>
        <v>16.107007712921551</v>
      </c>
      <c r="AD392" s="245">
        <f t="shared" si="160"/>
        <v>1.1794064465450531</v>
      </c>
      <c r="AE392" s="245">
        <f t="shared" si="160"/>
        <v>0</v>
      </c>
      <c r="AF392" s="245">
        <f t="shared" si="160"/>
        <v>1.6809183475031353E-2</v>
      </c>
      <c r="AG392" s="245">
        <f t="shared" si="160"/>
        <v>2.9025112080655058</v>
      </c>
      <c r="AH392" s="245">
        <f t="shared" si="160"/>
        <v>12.008280874835958</v>
      </c>
      <c r="AI392" s="246">
        <f>SUM(V392:AC392)</f>
        <v>2658.1677201020902</v>
      </c>
      <c r="AJ392" s="160" t="str">
        <f t="shared" si="157"/>
        <v/>
      </c>
      <c r="BA392" s="160"/>
      <c r="BR392" s="160"/>
      <c r="CG392" s="160"/>
    </row>
    <row r="393" spans="1:85" s="23" customFormat="1" ht="15" thickBot="1">
      <c r="A393" s="30" t="s">
        <v>88</v>
      </c>
      <c r="B393" s="47">
        <f>IF($I392=0,"-",B392/$I392)</f>
        <v>0.17782740289698751</v>
      </c>
      <c r="C393" s="47">
        <f t="shared" ref="C393:H393" si="161">IF($I392=0,"-",C392/$I392)</f>
        <v>2.7367490379449487E-4</v>
      </c>
      <c r="D393" s="47">
        <f t="shared" si="161"/>
        <v>9.2990470031450931E-2</v>
      </c>
      <c r="E393" s="47">
        <f t="shared" si="161"/>
        <v>0.66561379008922372</v>
      </c>
      <c r="F393" s="47">
        <f t="shared" si="161"/>
        <v>0</v>
      </c>
      <c r="G393" s="47">
        <f t="shared" si="161"/>
        <v>6.3286037536639431E-2</v>
      </c>
      <c r="H393" s="70">
        <f t="shared" si="161"/>
        <v>8.6245419039848192E-6</v>
      </c>
      <c r="I393" s="48">
        <f>SUM(B393:H393)</f>
        <v>1.0000000000000002</v>
      </c>
      <c r="J393" s="160"/>
      <c r="K393" s="81" t="s">
        <v>88</v>
      </c>
      <c r="L393" s="98">
        <f t="shared" ref="L393:R393" si="162">IF($S392=0,"-",L392/$S392)</f>
        <v>0.13038477654259423</v>
      </c>
      <c r="M393" s="98">
        <f t="shared" si="162"/>
        <v>2.0066109382046023E-4</v>
      </c>
      <c r="N393" s="98">
        <f t="shared" si="162"/>
        <v>6.8181514536682988E-2</v>
      </c>
      <c r="O393" s="98">
        <f t="shared" si="162"/>
        <v>0.48803448664616839</v>
      </c>
      <c r="P393" s="98">
        <f t="shared" si="162"/>
        <v>0.26679030105318446</v>
      </c>
      <c r="Q393" s="98">
        <f t="shared" si="162"/>
        <v>4.6401936529776248E-2</v>
      </c>
      <c r="R393" s="99">
        <f t="shared" si="162"/>
        <v>6.3235977729749026E-6</v>
      </c>
      <c r="S393" s="100">
        <f>SUM(L393:R393)</f>
        <v>0.99999999999999967</v>
      </c>
      <c r="U393" s="110" t="s">
        <v>88</v>
      </c>
      <c r="V393" s="133">
        <f>+V392/$AI392</f>
        <v>0.12159128849380264</v>
      </c>
      <c r="W393" s="133">
        <f t="shared" ref="W393:AH393" si="163">+W392/$AI392</f>
        <v>8.3497965399278277E-3</v>
      </c>
      <c r="X393" s="133">
        <f t="shared" si="163"/>
        <v>4.6401936529776248E-2</v>
      </c>
      <c r="Y393" s="133">
        <f t="shared" si="163"/>
        <v>2.0066109382046023E-4</v>
      </c>
      <c r="Z393" s="133">
        <f t="shared" si="163"/>
        <v>6.7089592764360037E-2</v>
      </c>
      <c r="AA393" s="133">
        <f t="shared" si="163"/>
        <v>0.48351698356160966</v>
      </c>
      <c r="AB393" s="133">
        <f t="shared" si="163"/>
        <v>0.26679030105318446</v>
      </c>
      <c r="AC393" s="133">
        <f t="shared" si="163"/>
        <v>6.0594399635185321E-3</v>
      </c>
      <c r="AD393" s="133">
        <f t="shared" si="163"/>
        <v>4.4369150886376598E-4</v>
      </c>
      <c r="AE393" s="133">
        <f t="shared" si="163"/>
        <v>0</v>
      </c>
      <c r="AF393" s="133">
        <f t="shared" si="163"/>
        <v>6.3235977729749026E-6</v>
      </c>
      <c r="AG393" s="133">
        <f t="shared" si="163"/>
        <v>1.0919217723229411E-3</v>
      </c>
      <c r="AH393" s="133">
        <f t="shared" si="163"/>
        <v>4.5175030845588495E-3</v>
      </c>
      <c r="AI393" s="134">
        <f>SUM(V393:AC393)</f>
        <v>0.99999999999999989</v>
      </c>
      <c r="AJ393" s="23" t="str">
        <f t="shared" si="157"/>
        <v/>
      </c>
    </row>
    <row r="394" spans="1:85" ht="15" thickBot="1">
      <c r="A394" s="247"/>
      <c r="B394" s="247"/>
      <c r="C394" s="247"/>
      <c r="D394" s="247"/>
      <c r="E394" s="247"/>
      <c r="F394" s="247"/>
      <c r="G394" s="247"/>
      <c r="H394" s="247"/>
      <c r="I394" s="247"/>
      <c r="K394" s="247"/>
      <c r="L394" s="247"/>
      <c r="M394" s="247"/>
      <c r="N394" s="247"/>
      <c r="O394" s="247"/>
      <c r="P394" s="247"/>
      <c r="Q394" s="247"/>
      <c r="R394" s="247"/>
      <c r="S394" s="247"/>
      <c r="AI394" s="168"/>
      <c r="BA394" s="160"/>
      <c r="BR394" s="160"/>
      <c r="CG394" s="160"/>
    </row>
    <row r="395" spans="1:85" ht="28.5">
      <c r="A395" s="312" t="s">
        <v>42</v>
      </c>
      <c r="B395" s="164" t="s">
        <v>0</v>
      </c>
      <c r="C395" s="164" t="s">
        <v>1</v>
      </c>
      <c r="D395" s="164" t="s">
        <v>2</v>
      </c>
      <c r="E395" s="164" t="s">
        <v>3</v>
      </c>
      <c r="F395" s="164" t="s">
        <v>27</v>
      </c>
      <c r="G395" s="164" t="s">
        <v>4</v>
      </c>
      <c r="H395" s="164" t="s">
        <v>5</v>
      </c>
      <c r="I395" s="165" t="s">
        <v>6</v>
      </c>
      <c r="K395" s="314" t="s">
        <v>42</v>
      </c>
      <c r="L395" s="166" t="s">
        <v>0</v>
      </c>
      <c r="M395" s="166" t="s">
        <v>1</v>
      </c>
      <c r="N395" s="166" t="s">
        <v>2</v>
      </c>
      <c r="O395" s="166" t="s">
        <v>3</v>
      </c>
      <c r="P395" s="166" t="s">
        <v>27</v>
      </c>
      <c r="Q395" s="166" t="s">
        <v>4</v>
      </c>
      <c r="R395" s="166" t="s">
        <v>5</v>
      </c>
      <c r="S395" s="167" t="s">
        <v>6</v>
      </c>
      <c r="U395" s="316" t="s">
        <v>42</v>
      </c>
      <c r="V395" s="219" t="s">
        <v>74</v>
      </c>
      <c r="W395" s="219" t="s">
        <v>75</v>
      </c>
      <c r="X395" s="219" t="s">
        <v>4</v>
      </c>
      <c r="Y395" s="219" t="s">
        <v>1</v>
      </c>
      <c r="Z395" s="219" t="s">
        <v>2</v>
      </c>
      <c r="AA395" s="219" t="s">
        <v>3</v>
      </c>
      <c r="AB395" s="219" t="s">
        <v>55</v>
      </c>
      <c r="AC395" s="219" t="s">
        <v>68</v>
      </c>
      <c r="AD395" s="220" t="s">
        <v>76</v>
      </c>
      <c r="AE395" s="220" t="s">
        <v>83</v>
      </c>
      <c r="AF395" s="220" t="s">
        <v>77</v>
      </c>
      <c r="AG395" s="220" t="s">
        <v>84</v>
      </c>
      <c r="AH395" s="220" t="s">
        <v>85</v>
      </c>
      <c r="AI395" s="221" t="s">
        <v>63</v>
      </c>
      <c r="BA395" s="160"/>
      <c r="BR395" s="160"/>
      <c r="CG395" s="160"/>
    </row>
    <row r="396" spans="1:85" ht="15">
      <c r="A396" s="313" t="s">
        <v>42</v>
      </c>
      <c r="B396" s="318" t="s">
        <v>69</v>
      </c>
      <c r="C396" s="319"/>
      <c r="D396" s="319"/>
      <c r="E396" s="319"/>
      <c r="F396" s="319"/>
      <c r="G396" s="319"/>
      <c r="H396" s="319"/>
      <c r="I396" s="320"/>
      <c r="K396" s="315" t="s">
        <v>42</v>
      </c>
      <c r="L396" s="321" t="s">
        <v>69</v>
      </c>
      <c r="M396" s="322"/>
      <c r="N396" s="322"/>
      <c r="O396" s="322"/>
      <c r="P396" s="322"/>
      <c r="Q396" s="322"/>
      <c r="R396" s="322"/>
      <c r="S396" s="323"/>
      <c r="U396" s="317" t="s">
        <v>42</v>
      </c>
      <c r="V396" s="324" t="s">
        <v>69</v>
      </c>
      <c r="W396" s="324"/>
      <c r="X396" s="324"/>
      <c r="Y396" s="324"/>
      <c r="Z396" s="324"/>
      <c r="AA396" s="324"/>
      <c r="AB396" s="324"/>
      <c r="AC396" s="324"/>
      <c r="AD396" s="324"/>
      <c r="AE396" s="324"/>
      <c r="AF396" s="324"/>
      <c r="AG396" s="324"/>
      <c r="AH396" s="324"/>
      <c r="AI396" s="325"/>
      <c r="BA396" s="160"/>
      <c r="BR396" s="160"/>
      <c r="CG396" s="160"/>
    </row>
    <row r="397" spans="1:85" ht="15">
      <c r="A397" s="170" t="s">
        <v>7</v>
      </c>
      <c r="B397" s="171">
        <v>0</v>
      </c>
      <c r="C397" s="171">
        <v>0</v>
      </c>
      <c r="D397" s="171">
        <v>0</v>
      </c>
      <c r="E397" s="171">
        <v>0</v>
      </c>
      <c r="F397" s="361"/>
      <c r="G397" s="171">
        <v>0</v>
      </c>
      <c r="H397" s="172">
        <v>0</v>
      </c>
      <c r="I397" s="173">
        <f>SUM(B397:H397)</f>
        <v>0</v>
      </c>
      <c r="J397" s="168"/>
      <c r="K397" s="222" t="s">
        <v>7</v>
      </c>
      <c r="L397" s="171">
        <v>0</v>
      </c>
      <c r="M397" s="171">
        <v>0</v>
      </c>
      <c r="N397" s="171">
        <v>0</v>
      </c>
      <c r="O397" s="171">
        <v>0</v>
      </c>
      <c r="P397" s="171">
        <v>0</v>
      </c>
      <c r="Q397" s="171">
        <v>0</v>
      </c>
      <c r="R397" s="223">
        <v>0</v>
      </c>
      <c r="S397" s="224">
        <f>SUM(L397:R397)</f>
        <v>0</v>
      </c>
      <c r="U397" s="225" t="s">
        <v>7</v>
      </c>
      <c r="V397" s="226">
        <v>0</v>
      </c>
      <c r="W397" s="226">
        <v>0</v>
      </c>
      <c r="X397" s="226">
        <v>0</v>
      </c>
      <c r="Y397" s="226">
        <v>0</v>
      </c>
      <c r="Z397" s="226">
        <v>0</v>
      </c>
      <c r="AA397" s="226">
        <v>0</v>
      </c>
      <c r="AB397" s="226">
        <v>0</v>
      </c>
      <c r="AC397" s="227">
        <v>0</v>
      </c>
      <c r="AD397" s="228">
        <v>0</v>
      </c>
      <c r="AE397" s="228">
        <v>0</v>
      </c>
      <c r="AF397" s="228">
        <v>0</v>
      </c>
      <c r="AG397" s="228">
        <v>0</v>
      </c>
      <c r="AH397" s="228">
        <v>0</v>
      </c>
      <c r="AI397" s="229">
        <f>SUM(V397:AC397)</f>
        <v>0</v>
      </c>
      <c r="AJ397" s="160" t="str">
        <f>IF(ABS(S397-AI397)&gt;0.001,S397-AI397,"")</f>
        <v/>
      </c>
      <c r="BA397" s="160"/>
      <c r="BR397" s="160"/>
      <c r="CG397" s="160"/>
    </row>
    <row r="398" spans="1:85" ht="15">
      <c r="A398" s="178" t="s">
        <v>8</v>
      </c>
      <c r="B398" s="179">
        <v>0</v>
      </c>
      <c r="C398" s="179">
        <v>0</v>
      </c>
      <c r="D398" s="179">
        <v>0</v>
      </c>
      <c r="E398" s="179">
        <v>0</v>
      </c>
      <c r="F398" s="362"/>
      <c r="G398" s="179">
        <v>0</v>
      </c>
      <c r="H398" s="180">
        <v>0</v>
      </c>
      <c r="I398" s="181">
        <f t="shared" ref="I398:I417" si="164">SUM(B398:H398)</f>
        <v>0</v>
      </c>
      <c r="J398" s="168"/>
      <c r="K398" s="182" t="s">
        <v>8</v>
      </c>
      <c r="L398" s="183">
        <v>0</v>
      </c>
      <c r="M398" s="183">
        <v>0</v>
      </c>
      <c r="N398" s="183">
        <v>0</v>
      </c>
      <c r="O398" s="183">
        <v>0</v>
      </c>
      <c r="P398" s="183">
        <v>0</v>
      </c>
      <c r="Q398" s="183">
        <v>0</v>
      </c>
      <c r="R398" s="184">
        <v>0</v>
      </c>
      <c r="S398" s="185">
        <f t="shared" ref="S398:S417" si="165">SUM(L398:R398)</f>
        <v>0</v>
      </c>
      <c r="U398" s="230" t="s">
        <v>8</v>
      </c>
      <c r="V398" s="231">
        <v>0</v>
      </c>
      <c r="W398" s="231">
        <v>0</v>
      </c>
      <c r="X398" s="231">
        <v>0</v>
      </c>
      <c r="Y398" s="231">
        <v>0</v>
      </c>
      <c r="Z398" s="231">
        <v>0</v>
      </c>
      <c r="AA398" s="231">
        <v>0</v>
      </c>
      <c r="AB398" s="231">
        <v>0</v>
      </c>
      <c r="AC398" s="232">
        <v>0</v>
      </c>
      <c r="AD398" s="231">
        <v>0</v>
      </c>
      <c r="AE398" s="231">
        <v>0</v>
      </c>
      <c r="AF398" s="231">
        <v>0</v>
      </c>
      <c r="AG398" s="231">
        <v>0</v>
      </c>
      <c r="AH398" s="231">
        <v>0</v>
      </c>
      <c r="AI398" s="233">
        <f t="shared" ref="AI398:AI417" si="166">SUM(V398:AC398)</f>
        <v>0</v>
      </c>
      <c r="AJ398" s="160" t="str">
        <f t="shared" ref="AJ398:AJ419" si="167">IF(ABS(S398-AI398)&gt;0.001,S398-AI398,"")</f>
        <v/>
      </c>
      <c r="BA398" s="160"/>
      <c r="BR398" s="160"/>
      <c r="CG398" s="160"/>
    </row>
    <row r="399" spans="1:85" ht="15">
      <c r="A399" s="186" t="s">
        <v>10</v>
      </c>
      <c r="B399" s="175">
        <v>0</v>
      </c>
      <c r="C399" s="175">
        <v>0</v>
      </c>
      <c r="D399" s="175">
        <v>0</v>
      </c>
      <c r="E399" s="175">
        <v>0</v>
      </c>
      <c r="F399" s="362"/>
      <c r="G399" s="175">
        <v>0</v>
      </c>
      <c r="H399" s="187">
        <v>0</v>
      </c>
      <c r="I399" s="173">
        <f t="shared" si="164"/>
        <v>0</v>
      </c>
      <c r="J399" s="168"/>
      <c r="K399" s="188" t="s">
        <v>10</v>
      </c>
      <c r="L399" s="175">
        <v>0</v>
      </c>
      <c r="M399" s="175">
        <v>0</v>
      </c>
      <c r="N399" s="175">
        <v>0</v>
      </c>
      <c r="O399" s="175">
        <v>0</v>
      </c>
      <c r="P399" s="175">
        <v>0</v>
      </c>
      <c r="Q399" s="175">
        <v>0</v>
      </c>
      <c r="R399" s="176">
        <v>0</v>
      </c>
      <c r="S399" s="177">
        <f t="shared" si="165"/>
        <v>0</v>
      </c>
      <c r="U399" s="234" t="s">
        <v>10</v>
      </c>
      <c r="V399" s="226">
        <v>0</v>
      </c>
      <c r="W399" s="226">
        <v>0</v>
      </c>
      <c r="X399" s="226">
        <v>0</v>
      </c>
      <c r="Y399" s="226">
        <v>0</v>
      </c>
      <c r="Z399" s="226">
        <v>0</v>
      </c>
      <c r="AA399" s="226">
        <v>0</v>
      </c>
      <c r="AB399" s="226">
        <v>0</v>
      </c>
      <c r="AC399" s="227">
        <v>0</v>
      </c>
      <c r="AD399" s="228">
        <v>0</v>
      </c>
      <c r="AE399" s="228">
        <v>0</v>
      </c>
      <c r="AF399" s="228">
        <v>0</v>
      </c>
      <c r="AG399" s="228">
        <v>0</v>
      </c>
      <c r="AH399" s="228">
        <v>0</v>
      </c>
      <c r="AI399" s="229">
        <f t="shared" si="166"/>
        <v>0</v>
      </c>
      <c r="AJ399" s="160" t="str">
        <f t="shared" si="167"/>
        <v/>
      </c>
      <c r="BA399" s="160"/>
      <c r="BR399" s="160"/>
      <c r="CG399" s="160"/>
    </row>
    <row r="400" spans="1:85" ht="15">
      <c r="A400" s="178" t="s">
        <v>56</v>
      </c>
      <c r="B400" s="179">
        <v>0</v>
      </c>
      <c r="C400" s="179">
        <v>0</v>
      </c>
      <c r="D400" s="179">
        <v>0</v>
      </c>
      <c r="E400" s="179">
        <v>0</v>
      </c>
      <c r="F400" s="362"/>
      <c r="G400" s="179">
        <v>0</v>
      </c>
      <c r="H400" s="180">
        <v>0</v>
      </c>
      <c r="I400" s="181">
        <f t="shared" si="164"/>
        <v>0</v>
      </c>
      <c r="J400" s="168"/>
      <c r="K400" s="182" t="s">
        <v>56</v>
      </c>
      <c r="L400" s="183">
        <v>0</v>
      </c>
      <c r="M400" s="183">
        <v>0</v>
      </c>
      <c r="N400" s="183">
        <v>0</v>
      </c>
      <c r="O400" s="183">
        <v>0</v>
      </c>
      <c r="P400" s="183">
        <v>0</v>
      </c>
      <c r="Q400" s="183">
        <v>0</v>
      </c>
      <c r="R400" s="184">
        <v>0</v>
      </c>
      <c r="S400" s="185">
        <f t="shared" si="165"/>
        <v>0</v>
      </c>
      <c r="U400" s="230" t="s">
        <v>56</v>
      </c>
      <c r="V400" s="231">
        <v>0</v>
      </c>
      <c r="W400" s="231">
        <v>0</v>
      </c>
      <c r="X400" s="231">
        <v>0</v>
      </c>
      <c r="Y400" s="231">
        <v>0</v>
      </c>
      <c r="Z400" s="231">
        <v>0</v>
      </c>
      <c r="AA400" s="231">
        <v>0</v>
      </c>
      <c r="AB400" s="231">
        <v>0</v>
      </c>
      <c r="AC400" s="232">
        <v>0</v>
      </c>
      <c r="AD400" s="231">
        <v>0</v>
      </c>
      <c r="AE400" s="231">
        <v>0</v>
      </c>
      <c r="AF400" s="231">
        <v>0</v>
      </c>
      <c r="AG400" s="231">
        <v>0</v>
      </c>
      <c r="AH400" s="231">
        <v>0</v>
      </c>
      <c r="AI400" s="233">
        <f t="shared" si="166"/>
        <v>0</v>
      </c>
      <c r="AJ400" s="160" t="str">
        <f t="shared" si="167"/>
        <v/>
      </c>
      <c r="BA400" s="160"/>
      <c r="BR400" s="160"/>
      <c r="CG400" s="160"/>
    </row>
    <row r="401" spans="1:85" ht="15">
      <c r="A401" s="186" t="s">
        <v>16</v>
      </c>
      <c r="B401" s="175">
        <v>0.65121508911347226</v>
      </c>
      <c r="C401" s="175">
        <v>3.4712957841869556E-2</v>
      </c>
      <c r="D401" s="175">
        <v>0.21105478367856695</v>
      </c>
      <c r="E401" s="175">
        <v>0</v>
      </c>
      <c r="F401" s="362"/>
      <c r="G401" s="175">
        <v>0</v>
      </c>
      <c r="H401" s="187">
        <v>0</v>
      </c>
      <c r="I401" s="173">
        <f t="shared" si="164"/>
        <v>0.89698283063390871</v>
      </c>
      <c r="J401" s="168"/>
      <c r="K401" s="188" t="s">
        <v>16</v>
      </c>
      <c r="L401" s="175">
        <v>0.65121508911347226</v>
      </c>
      <c r="M401" s="175">
        <v>3.4712957841869556E-2</v>
      </c>
      <c r="N401" s="175">
        <v>0.21105478367856695</v>
      </c>
      <c r="O401" s="175">
        <v>0</v>
      </c>
      <c r="P401" s="175">
        <v>0</v>
      </c>
      <c r="Q401" s="175">
        <v>0</v>
      </c>
      <c r="R401" s="176">
        <v>0</v>
      </c>
      <c r="S401" s="177">
        <f t="shared" si="165"/>
        <v>0.89698283063390871</v>
      </c>
      <c r="U401" s="234" t="s">
        <v>16</v>
      </c>
      <c r="V401" s="226">
        <v>0.65121508911347226</v>
      </c>
      <c r="W401" s="226">
        <v>0</v>
      </c>
      <c r="X401" s="226">
        <v>0</v>
      </c>
      <c r="Y401" s="226">
        <v>3.4712957841869556E-2</v>
      </c>
      <c r="Z401" s="226">
        <v>0.21105478367856695</v>
      </c>
      <c r="AA401" s="226">
        <v>0</v>
      </c>
      <c r="AB401" s="226">
        <v>0</v>
      </c>
      <c r="AC401" s="227">
        <v>0</v>
      </c>
      <c r="AD401" s="228">
        <v>0</v>
      </c>
      <c r="AE401" s="228">
        <v>0</v>
      </c>
      <c r="AF401" s="228">
        <v>0</v>
      </c>
      <c r="AG401" s="228">
        <v>0</v>
      </c>
      <c r="AH401" s="228">
        <v>0</v>
      </c>
      <c r="AI401" s="229">
        <f t="shared" si="166"/>
        <v>0.89698283063390871</v>
      </c>
      <c r="AJ401" s="160" t="str">
        <f t="shared" si="167"/>
        <v/>
      </c>
      <c r="BA401" s="160"/>
      <c r="BR401" s="160"/>
      <c r="CG401" s="160"/>
    </row>
    <row r="402" spans="1:85" ht="15">
      <c r="A402" s="178" t="s">
        <v>15</v>
      </c>
      <c r="B402" s="179">
        <v>6.1892139488558956E-3</v>
      </c>
      <c r="C402" s="179">
        <v>3.2991545569594356E-4</v>
      </c>
      <c r="D402" s="179">
        <v>2.0058859706313377E-3</v>
      </c>
      <c r="E402" s="179">
        <v>0</v>
      </c>
      <c r="F402" s="362"/>
      <c r="G402" s="179">
        <v>0</v>
      </c>
      <c r="H402" s="180">
        <v>0</v>
      </c>
      <c r="I402" s="181">
        <f t="shared" si="164"/>
        <v>8.5250153751831766E-3</v>
      </c>
      <c r="J402" s="168"/>
      <c r="K402" s="182" t="s">
        <v>15</v>
      </c>
      <c r="L402" s="183">
        <v>6.1892139488558956E-3</v>
      </c>
      <c r="M402" s="183">
        <v>3.2991545569594356E-4</v>
      </c>
      <c r="N402" s="183">
        <v>2.0058859706313377E-3</v>
      </c>
      <c r="O402" s="183">
        <v>0</v>
      </c>
      <c r="P402" s="183">
        <v>0</v>
      </c>
      <c r="Q402" s="183">
        <v>0</v>
      </c>
      <c r="R402" s="184">
        <v>0</v>
      </c>
      <c r="S402" s="185">
        <f t="shared" si="165"/>
        <v>8.5250153751831766E-3</v>
      </c>
      <c r="U402" s="230" t="s">
        <v>57</v>
      </c>
      <c r="V402" s="231">
        <v>6.1892139488558956E-3</v>
      </c>
      <c r="W402" s="231">
        <v>0</v>
      </c>
      <c r="X402" s="231">
        <v>0</v>
      </c>
      <c r="Y402" s="231">
        <v>3.2991545569594356E-4</v>
      </c>
      <c r="Z402" s="231">
        <v>2.0058859706313377E-3</v>
      </c>
      <c r="AA402" s="231">
        <v>0</v>
      </c>
      <c r="AB402" s="231">
        <v>0</v>
      </c>
      <c r="AC402" s="232">
        <v>0</v>
      </c>
      <c r="AD402" s="231">
        <v>0</v>
      </c>
      <c r="AE402" s="231">
        <v>0</v>
      </c>
      <c r="AF402" s="231">
        <v>0</v>
      </c>
      <c r="AG402" s="231">
        <v>0</v>
      </c>
      <c r="AH402" s="231">
        <v>0</v>
      </c>
      <c r="AI402" s="233">
        <f t="shared" si="166"/>
        <v>8.5250153751831766E-3</v>
      </c>
      <c r="AJ402" s="160" t="str">
        <f t="shared" si="167"/>
        <v/>
      </c>
      <c r="BA402" s="160"/>
      <c r="BR402" s="160"/>
      <c r="CG402" s="160"/>
    </row>
    <row r="403" spans="1:85" ht="15">
      <c r="A403" s="186" t="s">
        <v>58</v>
      </c>
      <c r="B403" s="175">
        <v>0</v>
      </c>
      <c r="C403" s="175">
        <v>0</v>
      </c>
      <c r="D403" s="175">
        <v>0</v>
      </c>
      <c r="E403" s="175">
        <v>0.25721895886329238</v>
      </c>
      <c r="F403" s="362"/>
      <c r="G403" s="175">
        <v>0</v>
      </c>
      <c r="H403" s="187">
        <v>0</v>
      </c>
      <c r="I403" s="173">
        <f t="shared" si="164"/>
        <v>0.25721895886329238</v>
      </c>
      <c r="J403" s="168"/>
      <c r="K403" s="188" t="s">
        <v>58</v>
      </c>
      <c r="L403" s="175">
        <v>0</v>
      </c>
      <c r="M403" s="175">
        <v>0</v>
      </c>
      <c r="N403" s="175">
        <v>0</v>
      </c>
      <c r="O403" s="175">
        <v>0.25721895886329238</v>
      </c>
      <c r="P403" s="175">
        <v>2.0304251414265635</v>
      </c>
      <c r="Q403" s="175">
        <v>0</v>
      </c>
      <c r="R403" s="176">
        <v>0</v>
      </c>
      <c r="S403" s="177">
        <f t="shared" si="165"/>
        <v>2.2876441002898558</v>
      </c>
      <c r="U403" s="234" t="s">
        <v>58</v>
      </c>
      <c r="V403" s="226">
        <v>0</v>
      </c>
      <c r="W403" s="226">
        <v>0</v>
      </c>
      <c r="X403" s="226">
        <v>0</v>
      </c>
      <c r="Y403" s="226">
        <v>0</v>
      </c>
      <c r="Z403" s="226">
        <v>0</v>
      </c>
      <c r="AA403" s="226">
        <v>0.25721895886329238</v>
      </c>
      <c r="AB403" s="226">
        <v>2.0304251414265635</v>
      </c>
      <c r="AC403" s="227">
        <v>0</v>
      </c>
      <c r="AD403" s="226">
        <v>0</v>
      </c>
      <c r="AE403" s="226">
        <v>0</v>
      </c>
      <c r="AF403" s="226">
        <v>0</v>
      </c>
      <c r="AG403" s="226">
        <v>0</v>
      </c>
      <c r="AH403" s="226">
        <v>0</v>
      </c>
      <c r="AI403" s="229">
        <f t="shared" si="166"/>
        <v>2.2876441002898558</v>
      </c>
      <c r="AJ403" s="160" t="str">
        <f t="shared" si="167"/>
        <v/>
      </c>
      <c r="BA403" s="160"/>
      <c r="BR403" s="160"/>
      <c r="CG403" s="160"/>
    </row>
    <row r="404" spans="1:85" ht="15">
      <c r="A404" s="178" t="s">
        <v>12</v>
      </c>
      <c r="B404" s="179">
        <v>0</v>
      </c>
      <c r="C404" s="179">
        <v>0</v>
      </c>
      <c r="D404" s="179">
        <v>0</v>
      </c>
      <c r="E404" s="179">
        <v>0</v>
      </c>
      <c r="F404" s="362"/>
      <c r="G404" s="179">
        <v>0</v>
      </c>
      <c r="H404" s="180">
        <v>0</v>
      </c>
      <c r="I404" s="181">
        <f t="shared" si="164"/>
        <v>0</v>
      </c>
      <c r="J404" s="168"/>
      <c r="K404" s="182" t="s">
        <v>12</v>
      </c>
      <c r="L404" s="183">
        <v>0</v>
      </c>
      <c r="M404" s="183">
        <v>0</v>
      </c>
      <c r="N404" s="183">
        <v>0</v>
      </c>
      <c r="O404" s="183">
        <v>0</v>
      </c>
      <c r="P404" s="183">
        <v>4.8713488772495282E-2</v>
      </c>
      <c r="Q404" s="183">
        <v>0</v>
      </c>
      <c r="R404" s="184">
        <v>0</v>
      </c>
      <c r="S404" s="185">
        <f t="shared" si="165"/>
        <v>4.8713488772495282E-2</v>
      </c>
      <c r="U404" s="230" t="s">
        <v>12</v>
      </c>
      <c r="V404" s="231">
        <v>0</v>
      </c>
      <c r="W404" s="231">
        <v>0</v>
      </c>
      <c r="X404" s="231">
        <v>0</v>
      </c>
      <c r="Y404" s="231">
        <v>0</v>
      </c>
      <c r="Z404" s="231">
        <v>0</v>
      </c>
      <c r="AA404" s="231">
        <v>0</v>
      </c>
      <c r="AB404" s="231">
        <v>4.8713488772495282E-2</v>
      </c>
      <c r="AC404" s="232">
        <v>0</v>
      </c>
      <c r="AD404" s="231">
        <v>0</v>
      </c>
      <c r="AE404" s="231">
        <v>0</v>
      </c>
      <c r="AF404" s="231">
        <v>0</v>
      </c>
      <c r="AG404" s="231">
        <v>0</v>
      </c>
      <c r="AH404" s="231">
        <v>0</v>
      </c>
      <c r="AI404" s="233">
        <f t="shared" si="166"/>
        <v>4.8713488772495282E-2</v>
      </c>
      <c r="AJ404" s="160" t="str">
        <f t="shared" si="167"/>
        <v/>
      </c>
      <c r="BA404" s="160"/>
      <c r="BR404" s="160"/>
      <c r="CG404" s="160"/>
    </row>
    <row r="405" spans="1:85" ht="15">
      <c r="A405" s="186" t="s">
        <v>59</v>
      </c>
      <c r="B405" s="175">
        <v>0</v>
      </c>
      <c r="C405" s="175">
        <v>0</v>
      </c>
      <c r="D405" s="175">
        <v>0</v>
      </c>
      <c r="E405" s="175">
        <v>0</v>
      </c>
      <c r="F405" s="362"/>
      <c r="G405" s="175">
        <v>0</v>
      </c>
      <c r="H405" s="187">
        <v>0</v>
      </c>
      <c r="I405" s="173">
        <f t="shared" si="164"/>
        <v>0</v>
      </c>
      <c r="J405" s="168"/>
      <c r="K405" s="188" t="s">
        <v>59</v>
      </c>
      <c r="L405" s="175">
        <v>0</v>
      </c>
      <c r="M405" s="175">
        <v>0</v>
      </c>
      <c r="N405" s="175">
        <v>0</v>
      </c>
      <c r="O405" s="175">
        <v>0</v>
      </c>
      <c r="P405" s="175">
        <v>0</v>
      </c>
      <c r="Q405" s="175">
        <v>0</v>
      </c>
      <c r="R405" s="176">
        <v>0</v>
      </c>
      <c r="S405" s="177">
        <f t="shared" si="165"/>
        <v>0</v>
      </c>
      <c r="U405" s="234" t="s">
        <v>59</v>
      </c>
      <c r="V405" s="226">
        <v>0</v>
      </c>
      <c r="W405" s="226">
        <v>0</v>
      </c>
      <c r="X405" s="226">
        <v>0</v>
      </c>
      <c r="Y405" s="226">
        <v>0</v>
      </c>
      <c r="Z405" s="226">
        <v>0</v>
      </c>
      <c r="AA405" s="226">
        <v>0</v>
      </c>
      <c r="AB405" s="226">
        <v>0</v>
      </c>
      <c r="AC405" s="227">
        <v>0</v>
      </c>
      <c r="AD405" s="226">
        <v>0</v>
      </c>
      <c r="AE405" s="226">
        <v>0</v>
      </c>
      <c r="AF405" s="226">
        <v>0</v>
      </c>
      <c r="AG405" s="226">
        <v>0</v>
      </c>
      <c r="AH405" s="226">
        <v>0</v>
      </c>
      <c r="AI405" s="229">
        <f t="shared" si="166"/>
        <v>0</v>
      </c>
      <c r="AJ405" s="160" t="str">
        <f t="shared" si="167"/>
        <v/>
      </c>
      <c r="BA405" s="160"/>
      <c r="BR405" s="160"/>
      <c r="CG405" s="160"/>
    </row>
    <row r="406" spans="1:85" ht="15">
      <c r="A406" s="178" t="s">
        <v>17</v>
      </c>
      <c r="B406" s="179">
        <v>0</v>
      </c>
      <c r="C406" s="179">
        <v>0</v>
      </c>
      <c r="D406" s="179">
        <v>0</v>
      </c>
      <c r="E406" s="179">
        <v>7.8789630721211479E-2</v>
      </c>
      <c r="F406" s="362"/>
      <c r="G406" s="179">
        <v>0</v>
      </c>
      <c r="H406" s="180">
        <v>0</v>
      </c>
      <c r="I406" s="181">
        <f t="shared" si="164"/>
        <v>7.8789630721211479E-2</v>
      </c>
      <c r="J406" s="168"/>
      <c r="K406" s="182" t="s">
        <v>17</v>
      </c>
      <c r="L406" s="183">
        <v>0</v>
      </c>
      <c r="M406" s="183">
        <v>0</v>
      </c>
      <c r="N406" s="183">
        <v>0</v>
      </c>
      <c r="O406" s="183">
        <v>7.8789630721211479E-2</v>
      </c>
      <c r="P406" s="183">
        <v>0</v>
      </c>
      <c r="Q406" s="183">
        <v>0</v>
      </c>
      <c r="R406" s="184">
        <v>0</v>
      </c>
      <c r="S406" s="185">
        <f t="shared" si="165"/>
        <v>7.8789630721211479E-2</v>
      </c>
      <c r="U406" s="230" t="s">
        <v>17</v>
      </c>
      <c r="V406" s="231">
        <v>0</v>
      </c>
      <c r="W406" s="231">
        <v>0</v>
      </c>
      <c r="X406" s="231">
        <v>0</v>
      </c>
      <c r="Y406" s="231">
        <v>0</v>
      </c>
      <c r="Z406" s="231">
        <v>0</v>
      </c>
      <c r="AA406" s="231">
        <v>0</v>
      </c>
      <c r="AB406" s="231">
        <v>0</v>
      </c>
      <c r="AC406" s="232">
        <v>7.8789630721211479E-2</v>
      </c>
      <c r="AD406" s="231">
        <v>0</v>
      </c>
      <c r="AE406" s="231">
        <v>0</v>
      </c>
      <c r="AF406" s="231">
        <v>0</v>
      </c>
      <c r="AG406" s="231">
        <v>0</v>
      </c>
      <c r="AH406" s="231">
        <v>7.8789630721211479E-2</v>
      </c>
      <c r="AI406" s="233">
        <f t="shared" si="166"/>
        <v>7.8789630721211479E-2</v>
      </c>
      <c r="AJ406" s="160" t="str">
        <f t="shared" si="167"/>
        <v/>
      </c>
      <c r="BA406" s="160"/>
      <c r="BR406" s="160"/>
      <c r="CG406" s="160"/>
    </row>
    <row r="407" spans="1:85" ht="15">
      <c r="A407" s="186" t="s">
        <v>139</v>
      </c>
      <c r="B407" s="175">
        <v>0.94578945563639905</v>
      </c>
      <c r="C407" s="175">
        <v>7.8137996676115975</v>
      </c>
      <c r="D407" s="175">
        <v>5.3626950234490307</v>
      </c>
      <c r="E407" s="175">
        <v>1.7378388366767976</v>
      </c>
      <c r="F407" s="362"/>
      <c r="G407" s="175">
        <v>0</v>
      </c>
      <c r="H407" s="187">
        <v>0</v>
      </c>
      <c r="I407" s="173">
        <f t="shared" si="164"/>
        <v>15.860122983373824</v>
      </c>
      <c r="J407" s="168"/>
      <c r="K407" s="188" t="s">
        <v>139</v>
      </c>
      <c r="L407" s="175">
        <v>0.94578945563639905</v>
      </c>
      <c r="M407" s="175">
        <v>7.8137996676115975</v>
      </c>
      <c r="N407" s="175">
        <v>5.3626950234490307</v>
      </c>
      <c r="O407" s="175">
        <v>1.7378388366767976</v>
      </c>
      <c r="P407" s="175">
        <v>0</v>
      </c>
      <c r="Q407" s="175">
        <v>0</v>
      </c>
      <c r="R407" s="176">
        <v>0</v>
      </c>
      <c r="S407" s="177">
        <f t="shared" si="165"/>
        <v>15.860122983373824</v>
      </c>
      <c r="U407" s="234" t="s">
        <v>139</v>
      </c>
      <c r="V407" s="226">
        <v>0.94578945563639905</v>
      </c>
      <c r="W407" s="226">
        <v>0</v>
      </c>
      <c r="X407" s="226">
        <v>0</v>
      </c>
      <c r="Y407" s="226">
        <v>7.8137996676115975</v>
      </c>
      <c r="Z407" s="226">
        <v>5.3626950234490307</v>
      </c>
      <c r="AA407" s="226">
        <v>1.7378388366767976</v>
      </c>
      <c r="AB407" s="226">
        <v>0</v>
      </c>
      <c r="AC407" s="227">
        <v>0</v>
      </c>
      <c r="AD407" s="226">
        <v>0</v>
      </c>
      <c r="AE407" s="226">
        <v>0</v>
      </c>
      <c r="AF407" s="226">
        <v>0</v>
      </c>
      <c r="AG407" s="226">
        <v>0</v>
      </c>
      <c r="AH407" s="226">
        <v>0</v>
      </c>
      <c r="AI407" s="229">
        <f t="shared" si="166"/>
        <v>15.860122983373824</v>
      </c>
      <c r="AJ407" s="160" t="str">
        <f t="shared" si="167"/>
        <v/>
      </c>
      <c r="BA407" s="160"/>
      <c r="BR407" s="160"/>
      <c r="CG407" s="160"/>
    </row>
    <row r="408" spans="1:85" ht="15">
      <c r="A408" s="178" t="s">
        <v>25</v>
      </c>
      <c r="B408" s="179">
        <v>0.68859114541762956</v>
      </c>
      <c r="C408" s="179">
        <v>8.088790677321657E-2</v>
      </c>
      <c r="D408" s="179">
        <v>0.47618519602564024</v>
      </c>
      <c r="E408" s="179">
        <v>10.428854109343948</v>
      </c>
      <c r="F408" s="362"/>
      <c r="G408" s="179">
        <v>1.538347488539471</v>
      </c>
      <c r="H408" s="180">
        <v>0</v>
      </c>
      <c r="I408" s="181">
        <f t="shared" si="164"/>
        <v>13.212865846099906</v>
      </c>
      <c r="J408" s="168"/>
      <c r="K408" s="182" t="s">
        <v>25</v>
      </c>
      <c r="L408" s="183">
        <v>0.68859114541762956</v>
      </c>
      <c r="M408" s="183">
        <v>8.088790677321657E-2</v>
      </c>
      <c r="N408" s="183">
        <v>0.47618519602564024</v>
      </c>
      <c r="O408" s="183">
        <v>10.428854109343948</v>
      </c>
      <c r="P408" s="183">
        <v>7.9290391034764013E-2</v>
      </c>
      <c r="Q408" s="183">
        <v>1.538347488539471</v>
      </c>
      <c r="R408" s="184">
        <v>0</v>
      </c>
      <c r="S408" s="185">
        <f t="shared" si="165"/>
        <v>13.29215623713467</v>
      </c>
      <c r="U408" s="230" t="s">
        <v>25</v>
      </c>
      <c r="V408" s="231">
        <v>0.17383292747743276</v>
      </c>
      <c r="W408" s="231">
        <v>0.3735235666409592</v>
      </c>
      <c r="X408" s="231">
        <v>1.538347488539471</v>
      </c>
      <c r="Y408" s="231">
        <v>8.088790677321657E-2</v>
      </c>
      <c r="Z408" s="231">
        <v>0.47618519602564024</v>
      </c>
      <c r="AA408" s="231">
        <v>10.411841830860265</v>
      </c>
      <c r="AB408" s="231">
        <v>7.9290391034764013E-2</v>
      </c>
      <c r="AC408" s="232">
        <v>0.15824692978292187</v>
      </c>
      <c r="AD408" s="231">
        <v>0.14123465129923765</v>
      </c>
      <c r="AE408" s="231">
        <v>0</v>
      </c>
      <c r="AF408" s="231">
        <v>0</v>
      </c>
      <c r="AG408" s="231">
        <v>0</v>
      </c>
      <c r="AH408" s="231">
        <v>1.7012278483684223E-2</v>
      </c>
      <c r="AI408" s="233">
        <f t="shared" si="166"/>
        <v>13.29215623713467</v>
      </c>
      <c r="AJ408" s="160" t="str">
        <f t="shared" si="167"/>
        <v/>
      </c>
      <c r="BA408" s="160"/>
      <c r="BR408" s="160"/>
      <c r="CG408" s="160"/>
    </row>
    <row r="409" spans="1:85" ht="15">
      <c r="A409" s="186" t="s">
        <v>24</v>
      </c>
      <c r="B409" s="175">
        <v>0.17644321263044885</v>
      </c>
      <c r="C409" s="175">
        <v>0</v>
      </c>
      <c r="D409" s="175">
        <v>0</v>
      </c>
      <c r="E409" s="175">
        <v>0</v>
      </c>
      <c r="F409" s="362"/>
      <c r="G409" s="175">
        <v>0</v>
      </c>
      <c r="H409" s="187">
        <v>0</v>
      </c>
      <c r="I409" s="173">
        <f t="shared" si="164"/>
        <v>0.17644321263044885</v>
      </c>
      <c r="J409" s="168"/>
      <c r="K409" s="188" t="s">
        <v>24</v>
      </c>
      <c r="L409" s="175">
        <v>0.17644321263044885</v>
      </c>
      <c r="M409" s="175">
        <v>0</v>
      </c>
      <c r="N409" s="175">
        <v>0</v>
      </c>
      <c r="O409" s="175">
        <v>0</v>
      </c>
      <c r="P409" s="175">
        <v>0</v>
      </c>
      <c r="Q409" s="175">
        <v>0</v>
      </c>
      <c r="R409" s="176">
        <v>0</v>
      </c>
      <c r="S409" s="177">
        <f t="shared" si="165"/>
        <v>0.17644321263044885</v>
      </c>
      <c r="U409" s="234" t="s">
        <v>24</v>
      </c>
      <c r="V409" s="226">
        <v>0.17644321263044885</v>
      </c>
      <c r="W409" s="226">
        <v>0</v>
      </c>
      <c r="X409" s="226">
        <v>0</v>
      </c>
      <c r="Y409" s="226">
        <v>0</v>
      </c>
      <c r="Z409" s="226">
        <v>0</v>
      </c>
      <c r="AA409" s="226">
        <v>0</v>
      </c>
      <c r="AB409" s="226">
        <v>0</v>
      </c>
      <c r="AC409" s="227">
        <v>0</v>
      </c>
      <c r="AD409" s="226">
        <v>0</v>
      </c>
      <c r="AE409" s="226">
        <v>0</v>
      </c>
      <c r="AF409" s="226">
        <v>0</v>
      </c>
      <c r="AG409" s="226">
        <v>0</v>
      </c>
      <c r="AH409" s="226">
        <v>0</v>
      </c>
      <c r="AI409" s="229">
        <f t="shared" si="166"/>
        <v>0.17644321263044885</v>
      </c>
      <c r="AJ409" s="160" t="str">
        <f t="shared" si="167"/>
        <v/>
      </c>
      <c r="BA409" s="160"/>
      <c r="BR409" s="160"/>
      <c r="CG409" s="160"/>
    </row>
    <row r="410" spans="1:85" ht="15">
      <c r="A410" s="178" t="s">
        <v>60</v>
      </c>
      <c r="B410" s="179">
        <v>0</v>
      </c>
      <c r="C410" s="179">
        <v>0</v>
      </c>
      <c r="D410" s="179">
        <v>0</v>
      </c>
      <c r="E410" s="179">
        <v>0</v>
      </c>
      <c r="F410" s="362"/>
      <c r="G410" s="179">
        <v>0</v>
      </c>
      <c r="H410" s="180">
        <v>0</v>
      </c>
      <c r="I410" s="181">
        <f t="shared" si="164"/>
        <v>0</v>
      </c>
      <c r="J410" s="168"/>
      <c r="K410" s="182" t="s">
        <v>60</v>
      </c>
      <c r="L410" s="183">
        <v>0</v>
      </c>
      <c r="M410" s="183">
        <v>0</v>
      </c>
      <c r="N410" s="183">
        <v>0</v>
      </c>
      <c r="O410" s="183">
        <v>0</v>
      </c>
      <c r="P410" s="183">
        <v>0</v>
      </c>
      <c r="Q410" s="183">
        <v>0</v>
      </c>
      <c r="R410" s="184">
        <v>0</v>
      </c>
      <c r="S410" s="185">
        <f t="shared" si="165"/>
        <v>0</v>
      </c>
      <c r="U410" s="230" t="s">
        <v>60</v>
      </c>
      <c r="V410" s="231">
        <v>0</v>
      </c>
      <c r="W410" s="231">
        <v>0</v>
      </c>
      <c r="X410" s="231">
        <v>0</v>
      </c>
      <c r="Y410" s="231">
        <v>0</v>
      </c>
      <c r="Z410" s="231">
        <v>0</v>
      </c>
      <c r="AA410" s="231">
        <v>0</v>
      </c>
      <c r="AB410" s="231">
        <v>0</v>
      </c>
      <c r="AC410" s="232">
        <v>0</v>
      </c>
      <c r="AD410" s="231">
        <v>0</v>
      </c>
      <c r="AE410" s="231">
        <v>0</v>
      </c>
      <c r="AF410" s="231">
        <v>0</v>
      </c>
      <c r="AG410" s="231">
        <v>0</v>
      </c>
      <c r="AH410" s="231">
        <v>0</v>
      </c>
      <c r="AI410" s="233">
        <f t="shared" si="166"/>
        <v>0</v>
      </c>
      <c r="AJ410" s="160" t="str">
        <f t="shared" si="167"/>
        <v/>
      </c>
      <c r="BA410" s="160"/>
      <c r="BR410" s="160"/>
      <c r="CG410" s="160"/>
    </row>
    <row r="411" spans="1:85" ht="15">
      <c r="A411" s="186" t="s">
        <v>22</v>
      </c>
      <c r="B411" s="175">
        <v>6.2758426350051161E-2</v>
      </c>
      <c r="C411" s="175">
        <v>0</v>
      </c>
      <c r="D411" s="175">
        <v>0</v>
      </c>
      <c r="E411" s="175">
        <v>0</v>
      </c>
      <c r="F411" s="362"/>
      <c r="G411" s="175">
        <v>0</v>
      </c>
      <c r="H411" s="187">
        <v>0</v>
      </c>
      <c r="I411" s="173">
        <f t="shared" si="164"/>
        <v>6.2758426350051161E-2</v>
      </c>
      <c r="J411" s="168"/>
      <c r="K411" s="188" t="s">
        <v>22</v>
      </c>
      <c r="L411" s="175">
        <v>6.2758426350051161E-2</v>
      </c>
      <c r="M411" s="175">
        <v>0</v>
      </c>
      <c r="N411" s="175">
        <v>0</v>
      </c>
      <c r="O411" s="175">
        <v>0</v>
      </c>
      <c r="P411" s="175">
        <v>0.13365281425840986</v>
      </c>
      <c r="Q411" s="175">
        <v>0</v>
      </c>
      <c r="R411" s="176">
        <v>0</v>
      </c>
      <c r="S411" s="177">
        <f t="shared" si="165"/>
        <v>0.19641124060846102</v>
      </c>
      <c r="U411" s="234" t="s">
        <v>22</v>
      </c>
      <c r="V411" s="226">
        <v>6.2758426350051161E-2</v>
      </c>
      <c r="W411" s="226">
        <v>0</v>
      </c>
      <c r="X411" s="226">
        <v>0</v>
      </c>
      <c r="Y411" s="226">
        <v>0</v>
      </c>
      <c r="Z411" s="226">
        <v>0</v>
      </c>
      <c r="AA411" s="226">
        <v>0</v>
      </c>
      <c r="AB411" s="226">
        <v>0.13365281425840986</v>
      </c>
      <c r="AC411" s="227">
        <v>0</v>
      </c>
      <c r="AD411" s="226">
        <v>0</v>
      </c>
      <c r="AE411" s="226">
        <v>0</v>
      </c>
      <c r="AF411" s="226">
        <v>0</v>
      </c>
      <c r="AG411" s="226">
        <v>0</v>
      </c>
      <c r="AH411" s="226">
        <v>0</v>
      </c>
      <c r="AI411" s="229">
        <f t="shared" si="166"/>
        <v>0.19641124060846102</v>
      </c>
      <c r="AJ411" s="160" t="str">
        <f t="shared" si="167"/>
        <v/>
      </c>
      <c r="BA411" s="160"/>
      <c r="BR411" s="160"/>
      <c r="CG411" s="160"/>
    </row>
    <row r="412" spans="1:85" ht="15">
      <c r="A412" s="178" t="s">
        <v>21</v>
      </c>
      <c r="B412" s="179">
        <v>0</v>
      </c>
      <c r="C412" s="179">
        <v>0</v>
      </c>
      <c r="D412" s="179">
        <v>0</v>
      </c>
      <c r="E412" s="179">
        <v>0</v>
      </c>
      <c r="F412" s="362"/>
      <c r="G412" s="179">
        <v>0</v>
      </c>
      <c r="H412" s="180">
        <v>0</v>
      </c>
      <c r="I412" s="181">
        <f t="shared" si="164"/>
        <v>0</v>
      </c>
      <c r="J412" s="168"/>
      <c r="K412" s="182" t="s">
        <v>21</v>
      </c>
      <c r="L412" s="183">
        <v>0</v>
      </c>
      <c r="M412" s="183">
        <v>0</v>
      </c>
      <c r="N412" s="183">
        <v>0</v>
      </c>
      <c r="O412" s="183">
        <v>0</v>
      </c>
      <c r="P412" s="183">
        <v>0</v>
      </c>
      <c r="Q412" s="183">
        <v>0</v>
      </c>
      <c r="R412" s="184">
        <v>0</v>
      </c>
      <c r="S412" s="185">
        <f t="shared" si="165"/>
        <v>0</v>
      </c>
      <c r="U412" s="230" t="s">
        <v>61</v>
      </c>
      <c r="V412" s="231">
        <v>0</v>
      </c>
      <c r="W412" s="231">
        <v>0</v>
      </c>
      <c r="X412" s="231">
        <v>0</v>
      </c>
      <c r="Y412" s="231">
        <v>0</v>
      </c>
      <c r="Z412" s="231">
        <v>0</v>
      </c>
      <c r="AA412" s="231">
        <v>0</v>
      </c>
      <c r="AB412" s="231">
        <v>0</v>
      </c>
      <c r="AC412" s="232">
        <v>0</v>
      </c>
      <c r="AD412" s="231">
        <v>0</v>
      </c>
      <c r="AE412" s="231">
        <v>0</v>
      </c>
      <c r="AF412" s="231">
        <v>0</v>
      </c>
      <c r="AG412" s="231">
        <v>0</v>
      </c>
      <c r="AH412" s="231">
        <v>0</v>
      </c>
      <c r="AI412" s="233">
        <f t="shared" si="166"/>
        <v>0</v>
      </c>
      <c r="AJ412" s="160" t="str">
        <f t="shared" si="167"/>
        <v/>
      </c>
      <c r="BA412" s="160"/>
      <c r="BR412" s="160"/>
      <c r="CG412" s="160"/>
    </row>
    <row r="413" spans="1:85" ht="15">
      <c r="A413" s="189" t="s">
        <v>64</v>
      </c>
      <c r="B413" s="175">
        <v>3.5643556148955044E-4</v>
      </c>
      <c r="C413" s="175">
        <v>0</v>
      </c>
      <c r="D413" s="175">
        <v>0</v>
      </c>
      <c r="E413" s="175">
        <v>0</v>
      </c>
      <c r="F413" s="362"/>
      <c r="G413" s="175">
        <v>0</v>
      </c>
      <c r="H413" s="187">
        <v>0</v>
      </c>
      <c r="I413" s="173">
        <f t="shared" si="164"/>
        <v>3.5643556148955044E-4</v>
      </c>
      <c r="J413" s="168"/>
      <c r="K413" s="190" t="s">
        <v>64</v>
      </c>
      <c r="L413" s="175">
        <v>3.5643556148955044E-4</v>
      </c>
      <c r="M413" s="175">
        <v>0</v>
      </c>
      <c r="N413" s="175">
        <v>0</v>
      </c>
      <c r="O413" s="175">
        <v>0</v>
      </c>
      <c r="P413" s="175">
        <v>0</v>
      </c>
      <c r="Q413" s="175">
        <v>0</v>
      </c>
      <c r="R413" s="176">
        <v>0</v>
      </c>
      <c r="S413" s="177">
        <f t="shared" si="165"/>
        <v>3.5643556148955044E-4</v>
      </c>
      <c r="U413" s="235" t="s">
        <v>62</v>
      </c>
      <c r="V413" s="226">
        <v>3.5643556148955044E-4</v>
      </c>
      <c r="W413" s="226">
        <v>0</v>
      </c>
      <c r="X413" s="226">
        <v>0</v>
      </c>
      <c r="Y413" s="226">
        <v>0</v>
      </c>
      <c r="Z413" s="226">
        <v>0</v>
      </c>
      <c r="AA413" s="226">
        <v>0</v>
      </c>
      <c r="AB413" s="226">
        <v>0</v>
      </c>
      <c r="AC413" s="227">
        <v>0</v>
      </c>
      <c r="AD413" s="228">
        <v>0</v>
      </c>
      <c r="AE413" s="228">
        <v>0</v>
      </c>
      <c r="AF413" s="228">
        <v>0</v>
      </c>
      <c r="AG413" s="228">
        <v>0</v>
      </c>
      <c r="AH413" s="228">
        <v>0</v>
      </c>
      <c r="AI413" s="229">
        <f t="shared" si="166"/>
        <v>3.5643556148955044E-4</v>
      </c>
      <c r="AJ413" s="160" t="str">
        <f t="shared" si="167"/>
        <v/>
      </c>
      <c r="BA413" s="160"/>
      <c r="BR413" s="160"/>
      <c r="CG413" s="160"/>
    </row>
    <row r="414" spans="1:85">
      <c r="A414" s="191" t="s">
        <v>23</v>
      </c>
      <c r="B414" s="192">
        <v>3.5643556148955044E-4</v>
      </c>
      <c r="C414" s="192">
        <v>0</v>
      </c>
      <c r="D414" s="192">
        <v>0</v>
      </c>
      <c r="E414" s="192">
        <v>0</v>
      </c>
      <c r="F414" s="362"/>
      <c r="G414" s="192">
        <v>0</v>
      </c>
      <c r="H414" s="193">
        <v>0</v>
      </c>
      <c r="I414" s="194">
        <f t="shared" si="164"/>
        <v>3.5643556148955044E-4</v>
      </c>
      <c r="J414" s="168"/>
      <c r="K414" s="195" t="s">
        <v>23</v>
      </c>
      <c r="L414" s="196">
        <v>3.5643556148955044E-4</v>
      </c>
      <c r="M414" s="196">
        <v>0</v>
      </c>
      <c r="N414" s="196">
        <v>0</v>
      </c>
      <c r="O414" s="196">
        <v>0</v>
      </c>
      <c r="P414" s="196">
        <v>0</v>
      </c>
      <c r="Q414" s="196">
        <v>0</v>
      </c>
      <c r="R414" s="197">
        <v>0</v>
      </c>
      <c r="S414" s="198">
        <f t="shared" si="165"/>
        <v>3.5643556148955044E-4</v>
      </c>
      <c r="U414" s="236" t="s">
        <v>66</v>
      </c>
      <c r="V414" s="237">
        <v>3.5643556148955044E-4</v>
      </c>
      <c r="W414" s="237">
        <v>0</v>
      </c>
      <c r="X414" s="237">
        <v>0</v>
      </c>
      <c r="Y414" s="237">
        <v>0</v>
      </c>
      <c r="Z414" s="237">
        <v>0</v>
      </c>
      <c r="AA414" s="237">
        <v>0</v>
      </c>
      <c r="AB414" s="237">
        <v>0</v>
      </c>
      <c r="AC414" s="237">
        <v>0</v>
      </c>
      <c r="AD414" s="237">
        <v>0</v>
      </c>
      <c r="AE414" s="237">
        <v>0</v>
      </c>
      <c r="AF414" s="237">
        <v>0</v>
      </c>
      <c r="AG414" s="237">
        <v>0</v>
      </c>
      <c r="AH414" s="125">
        <v>0</v>
      </c>
      <c r="AI414" s="238">
        <f t="shared" si="166"/>
        <v>3.5643556148955044E-4</v>
      </c>
      <c r="AJ414" s="160" t="str">
        <f t="shared" si="167"/>
        <v/>
      </c>
      <c r="BA414" s="160"/>
      <c r="BR414" s="160"/>
      <c r="CG414" s="160"/>
    </row>
    <row r="415" spans="1:85">
      <c r="A415" s="199" t="s">
        <v>19</v>
      </c>
      <c r="B415" s="200">
        <v>0</v>
      </c>
      <c r="C415" s="200">
        <v>0</v>
      </c>
      <c r="D415" s="200">
        <v>0</v>
      </c>
      <c r="E415" s="200">
        <v>0</v>
      </c>
      <c r="F415" s="362"/>
      <c r="G415" s="200">
        <v>0</v>
      </c>
      <c r="H415" s="201">
        <v>0</v>
      </c>
      <c r="I415" s="202">
        <f t="shared" si="164"/>
        <v>0</v>
      </c>
      <c r="J415" s="168"/>
      <c r="K415" s="203" t="s">
        <v>19</v>
      </c>
      <c r="L415" s="200">
        <v>0</v>
      </c>
      <c r="M415" s="200">
        <v>0</v>
      </c>
      <c r="N415" s="200">
        <v>0</v>
      </c>
      <c r="O415" s="200">
        <v>0</v>
      </c>
      <c r="P415" s="200">
        <v>0</v>
      </c>
      <c r="Q415" s="200">
        <v>0</v>
      </c>
      <c r="R415" s="204">
        <v>0</v>
      </c>
      <c r="S415" s="205">
        <f t="shared" si="165"/>
        <v>0</v>
      </c>
      <c r="U415" s="239" t="s">
        <v>19</v>
      </c>
      <c r="V415" s="240">
        <v>0</v>
      </c>
      <c r="W415" s="240">
        <v>0</v>
      </c>
      <c r="X415" s="240">
        <v>0</v>
      </c>
      <c r="Y415" s="240">
        <v>0</v>
      </c>
      <c r="Z415" s="240">
        <v>0</v>
      </c>
      <c r="AA415" s="240">
        <v>0</v>
      </c>
      <c r="AB415" s="240">
        <v>0</v>
      </c>
      <c r="AC415" s="240">
        <v>0</v>
      </c>
      <c r="AD415" s="241">
        <v>0</v>
      </c>
      <c r="AE415" s="241">
        <v>0</v>
      </c>
      <c r="AF415" s="241">
        <v>0</v>
      </c>
      <c r="AG415" s="241">
        <v>0</v>
      </c>
      <c r="AH415" s="241">
        <v>0</v>
      </c>
      <c r="AI415" s="242">
        <f t="shared" si="166"/>
        <v>0</v>
      </c>
      <c r="AJ415" s="160" t="str">
        <f t="shared" si="167"/>
        <v/>
      </c>
      <c r="BA415" s="160"/>
      <c r="BR415" s="160"/>
      <c r="CG415" s="160"/>
    </row>
    <row r="416" spans="1:85">
      <c r="A416" s="191" t="s">
        <v>20</v>
      </c>
      <c r="B416" s="192">
        <v>0</v>
      </c>
      <c r="C416" s="192">
        <v>0</v>
      </c>
      <c r="D416" s="192">
        <v>0</v>
      </c>
      <c r="E416" s="192">
        <v>0</v>
      </c>
      <c r="F416" s="362"/>
      <c r="G416" s="192">
        <v>0</v>
      </c>
      <c r="H416" s="193">
        <v>0</v>
      </c>
      <c r="I416" s="194">
        <f t="shared" si="164"/>
        <v>0</v>
      </c>
      <c r="J416" s="168"/>
      <c r="K416" s="195" t="s">
        <v>20</v>
      </c>
      <c r="L416" s="196">
        <v>0</v>
      </c>
      <c r="M416" s="196">
        <v>0</v>
      </c>
      <c r="N416" s="196">
        <v>0</v>
      </c>
      <c r="O416" s="196">
        <v>0</v>
      </c>
      <c r="P416" s="196">
        <v>0</v>
      </c>
      <c r="Q416" s="196">
        <v>0</v>
      </c>
      <c r="R416" s="197">
        <v>0</v>
      </c>
      <c r="S416" s="198">
        <f t="shared" si="165"/>
        <v>0</v>
      </c>
      <c r="U416" s="236" t="s">
        <v>20</v>
      </c>
      <c r="V416" s="237">
        <v>0</v>
      </c>
      <c r="W416" s="237">
        <v>0</v>
      </c>
      <c r="X416" s="237">
        <v>0</v>
      </c>
      <c r="Y416" s="237">
        <v>0</v>
      </c>
      <c r="Z416" s="237">
        <v>0</v>
      </c>
      <c r="AA416" s="237">
        <v>0</v>
      </c>
      <c r="AB416" s="237">
        <v>0</v>
      </c>
      <c r="AC416" s="237">
        <v>0</v>
      </c>
      <c r="AD416" s="237">
        <v>0</v>
      </c>
      <c r="AE416" s="237">
        <v>0</v>
      </c>
      <c r="AF416" s="237">
        <v>0</v>
      </c>
      <c r="AG416" s="237">
        <v>0</v>
      </c>
      <c r="AH416" s="125">
        <v>0</v>
      </c>
      <c r="AI416" s="238">
        <f t="shared" si="166"/>
        <v>0</v>
      </c>
      <c r="AJ416" s="160" t="str">
        <f t="shared" si="167"/>
        <v/>
      </c>
      <c r="BA416" s="160"/>
      <c r="BR416" s="160"/>
      <c r="CG416" s="160"/>
    </row>
    <row r="417" spans="1:85" ht="15" thickBot="1">
      <c r="A417" s="206" t="s">
        <v>11</v>
      </c>
      <c r="B417" s="207">
        <v>0</v>
      </c>
      <c r="C417" s="207">
        <v>0</v>
      </c>
      <c r="D417" s="207">
        <v>0</v>
      </c>
      <c r="E417" s="207">
        <v>0</v>
      </c>
      <c r="F417" s="363"/>
      <c r="G417" s="207">
        <v>0</v>
      </c>
      <c r="H417" s="208">
        <v>0</v>
      </c>
      <c r="I417" s="209">
        <f t="shared" si="164"/>
        <v>0</v>
      </c>
      <c r="J417" s="168"/>
      <c r="K417" s="210" t="s">
        <v>11</v>
      </c>
      <c r="L417" s="207">
        <v>0</v>
      </c>
      <c r="M417" s="207">
        <v>0</v>
      </c>
      <c r="N417" s="207">
        <v>0</v>
      </c>
      <c r="O417" s="207">
        <v>0</v>
      </c>
      <c r="P417" s="207">
        <v>0</v>
      </c>
      <c r="Q417" s="207">
        <v>0</v>
      </c>
      <c r="R417" s="211">
        <v>0</v>
      </c>
      <c r="S417" s="212">
        <f t="shared" si="165"/>
        <v>0</v>
      </c>
      <c r="U417" s="239" t="s">
        <v>11</v>
      </c>
      <c r="V417" s="240">
        <v>0</v>
      </c>
      <c r="W417" s="240">
        <v>0</v>
      </c>
      <c r="X417" s="240">
        <v>0</v>
      </c>
      <c r="Y417" s="240">
        <v>0</v>
      </c>
      <c r="Z417" s="240">
        <v>0</v>
      </c>
      <c r="AA417" s="240">
        <v>0</v>
      </c>
      <c r="AB417" s="240">
        <v>0</v>
      </c>
      <c r="AC417" s="240">
        <v>0</v>
      </c>
      <c r="AD417" s="241">
        <v>0</v>
      </c>
      <c r="AE417" s="241">
        <v>0</v>
      </c>
      <c r="AF417" s="241">
        <v>0</v>
      </c>
      <c r="AG417" s="241">
        <v>0</v>
      </c>
      <c r="AH417" s="241">
        <v>0</v>
      </c>
      <c r="AI417" s="242">
        <f t="shared" si="166"/>
        <v>0</v>
      </c>
      <c r="AJ417" s="160" t="str">
        <f t="shared" si="167"/>
        <v/>
      </c>
      <c r="BA417" s="160"/>
      <c r="BR417" s="160"/>
      <c r="CG417" s="160"/>
    </row>
    <row r="418" spans="1:85" ht="15">
      <c r="A418" s="213" t="s">
        <v>26</v>
      </c>
      <c r="B418" s="214">
        <f>SUM(B397:B413)</f>
        <v>2.5313429786583463</v>
      </c>
      <c r="C418" s="214">
        <f t="shared" ref="C418:I418" si="168">SUM(C397:C413)</f>
        <v>7.9297304476823793</v>
      </c>
      <c r="D418" s="214">
        <f t="shared" si="168"/>
        <v>6.0519408891238688</v>
      </c>
      <c r="E418" s="214">
        <f t="shared" si="168"/>
        <v>12.502701535605251</v>
      </c>
      <c r="F418" s="214">
        <f t="shared" si="168"/>
        <v>0</v>
      </c>
      <c r="G418" s="214">
        <f t="shared" si="168"/>
        <v>1.538347488539471</v>
      </c>
      <c r="H418" s="216">
        <f t="shared" si="168"/>
        <v>0</v>
      </c>
      <c r="I418" s="173">
        <f t="shared" si="168"/>
        <v>30.554063339609314</v>
      </c>
      <c r="J418" s="168"/>
      <c r="K418" s="215" t="s">
        <v>26</v>
      </c>
      <c r="L418" s="214">
        <f>SUM(L397:L413)</f>
        <v>2.5313429786583463</v>
      </c>
      <c r="M418" s="214">
        <f t="shared" ref="M418:S418" si="169">SUM(M397:M413)</f>
        <v>7.9297304476823793</v>
      </c>
      <c r="N418" s="214">
        <f t="shared" si="169"/>
        <v>6.0519408891238688</v>
      </c>
      <c r="O418" s="214">
        <f t="shared" si="169"/>
        <v>12.502701535605251</v>
      </c>
      <c r="P418" s="214">
        <f t="shared" si="169"/>
        <v>2.2920818354922323</v>
      </c>
      <c r="Q418" s="214">
        <f t="shared" si="169"/>
        <v>1.538347488539471</v>
      </c>
      <c r="R418" s="216">
        <f t="shared" si="169"/>
        <v>0</v>
      </c>
      <c r="S418" s="217">
        <f t="shared" si="169"/>
        <v>32.846145175101547</v>
      </c>
      <c r="T418" s="160" t="str">
        <f>IF(ABS(S418-AI418)&gt;0.01,S418-AI418,"")</f>
        <v/>
      </c>
      <c r="U418" s="243" t="s">
        <v>63</v>
      </c>
      <c r="V418" s="244">
        <f>SUM(V397:V413)</f>
        <v>2.0165847607181497</v>
      </c>
      <c r="W418" s="244">
        <f t="shared" ref="W418:AH418" si="170">SUM(W397:W413)</f>
        <v>0.3735235666409592</v>
      </c>
      <c r="X418" s="244">
        <f t="shared" si="170"/>
        <v>1.538347488539471</v>
      </c>
      <c r="Y418" s="244">
        <f t="shared" si="170"/>
        <v>7.9297304476823793</v>
      </c>
      <c r="Z418" s="244">
        <f t="shared" si="170"/>
        <v>6.0519408891238688</v>
      </c>
      <c r="AA418" s="244">
        <f t="shared" si="170"/>
        <v>12.406899626400355</v>
      </c>
      <c r="AB418" s="244">
        <f t="shared" si="170"/>
        <v>2.2920818354922323</v>
      </c>
      <c r="AC418" s="244">
        <f t="shared" si="170"/>
        <v>0.23703656050413335</v>
      </c>
      <c r="AD418" s="245">
        <f t="shared" si="170"/>
        <v>0.14123465129923765</v>
      </c>
      <c r="AE418" s="245">
        <f t="shared" si="170"/>
        <v>0</v>
      </c>
      <c r="AF418" s="245">
        <f t="shared" si="170"/>
        <v>0</v>
      </c>
      <c r="AG418" s="245">
        <f t="shared" si="170"/>
        <v>0</v>
      </c>
      <c r="AH418" s="245">
        <f t="shared" si="170"/>
        <v>9.5801909204895702E-2</v>
      </c>
      <c r="AI418" s="246">
        <f>SUM(V418:AC418)</f>
        <v>32.846145175101547</v>
      </c>
      <c r="AJ418" s="160" t="str">
        <f t="shared" si="167"/>
        <v/>
      </c>
      <c r="BA418" s="160"/>
      <c r="BR418" s="160"/>
      <c r="CG418" s="160"/>
    </row>
    <row r="419" spans="1:85" s="23" customFormat="1" ht="15" thickBot="1">
      <c r="A419" s="30" t="s">
        <v>88</v>
      </c>
      <c r="B419" s="47">
        <f>IF($I418=0,"-",B418/$I418)</f>
        <v>8.2847998006759183E-2</v>
      </c>
      <c r="C419" s="47">
        <f t="shared" ref="C419:H419" si="171">IF($I418=0,"-",C418/$I418)</f>
        <v>0.25953112551817387</v>
      </c>
      <c r="D419" s="47">
        <f t="shared" si="171"/>
        <v>0.19807319314149374</v>
      </c>
      <c r="E419" s="47">
        <f t="shared" si="171"/>
        <v>0.40919930670553878</v>
      </c>
      <c r="F419" s="47">
        <f t="shared" si="171"/>
        <v>0</v>
      </c>
      <c r="G419" s="47">
        <f t="shared" si="171"/>
        <v>5.0348376628034493E-2</v>
      </c>
      <c r="H419" s="70">
        <f t="shared" si="171"/>
        <v>0</v>
      </c>
      <c r="I419" s="48">
        <f>SUM(B419:H419)</f>
        <v>1.0000000000000002</v>
      </c>
      <c r="J419" s="160"/>
      <c r="K419" s="81" t="s">
        <v>88</v>
      </c>
      <c r="L419" s="98">
        <f t="shared" ref="L419:R419" si="172">IF($S418=0,"-",L418/$S418)</f>
        <v>7.7066668407018646E-2</v>
      </c>
      <c r="M419" s="98">
        <f t="shared" si="172"/>
        <v>0.24142042865028115</v>
      </c>
      <c r="N419" s="98">
        <f t="shared" si="172"/>
        <v>0.18425117641236749</v>
      </c>
      <c r="O419" s="98">
        <f t="shared" si="172"/>
        <v>0.38064440953280287</v>
      </c>
      <c r="P419" s="98">
        <f t="shared" si="172"/>
        <v>6.9782369385303245E-2</v>
      </c>
      <c r="Q419" s="98">
        <f t="shared" si="172"/>
        <v>4.6834947612226618E-2</v>
      </c>
      <c r="R419" s="99">
        <f t="shared" si="172"/>
        <v>0</v>
      </c>
      <c r="S419" s="100">
        <f>SUM(L419:R419)</f>
        <v>1</v>
      </c>
      <c r="U419" s="110" t="s">
        <v>88</v>
      </c>
      <c r="V419" s="133">
        <f>+V418/$AI418</f>
        <v>6.1394868407474094E-2</v>
      </c>
      <c r="W419" s="133">
        <f t="shared" ref="W419:AH419" si="173">+W418/$AI418</f>
        <v>1.1371914867017706E-2</v>
      </c>
      <c r="X419" s="133">
        <f t="shared" si="173"/>
        <v>4.6834947612226618E-2</v>
      </c>
      <c r="Y419" s="133">
        <f t="shared" si="173"/>
        <v>0.24142042865028115</v>
      </c>
      <c r="Z419" s="133">
        <f t="shared" si="173"/>
        <v>0.18425117641236749</v>
      </c>
      <c r="AA419" s="133">
        <f t="shared" si="173"/>
        <v>0.37772772300249075</v>
      </c>
      <c r="AB419" s="133">
        <f t="shared" si="173"/>
        <v>6.9782369385303245E-2</v>
      </c>
      <c r="AC419" s="133">
        <f t="shared" si="173"/>
        <v>7.2165716628389874E-3</v>
      </c>
      <c r="AD419" s="133">
        <f t="shared" si="173"/>
        <v>4.2998851325268496E-3</v>
      </c>
      <c r="AE419" s="133">
        <f t="shared" si="173"/>
        <v>0</v>
      </c>
      <c r="AF419" s="133">
        <f t="shared" si="173"/>
        <v>0</v>
      </c>
      <c r="AG419" s="133">
        <f t="shared" si="173"/>
        <v>0</v>
      </c>
      <c r="AH419" s="133">
        <f t="shared" si="173"/>
        <v>2.9166865303121379E-3</v>
      </c>
      <c r="AI419" s="134">
        <f>SUM(V419:AC419)</f>
        <v>1</v>
      </c>
      <c r="AJ419" s="23" t="str">
        <f t="shared" si="167"/>
        <v/>
      </c>
    </row>
    <row r="420" spans="1:85" ht="15" thickBot="1">
      <c r="A420" s="247"/>
      <c r="B420" s="247"/>
      <c r="C420" s="247"/>
      <c r="D420" s="247"/>
      <c r="E420" s="247"/>
      <c r="F420" s="247"/>
      <c r="G420" s="247"/>
      <c r="H420" s="247"/>
      <c r="I420" s="247"/>
      <c r="K420" s="247"/>
      <c r="L420" s="247"/>
      <c r="M420" s="247"/>
      <c r="N420" s="247"/>
      <c r="O420" s="247"/>
      <c r="P420" s="247"/>
      <c r="Q420" s="247"/>
      <c r="R420" s="247"/>
      <c r="S420" s="247"/>
      <c r="AI420" s="168"/>
      <c r="BA420" s="160"/>
      <c r="BR420" s="160"/>
      <c r="CG420" s="160"/>
    </row>
    <row r="421" spans="1:85" ht="28.5">
      <c r="A421" s="312" t="s">
        <v>43</v>
      </c>
      <c r="B421" s="164" t="s">
        <v>0</v>
      </c>
      <c r="C421" s="164" t="s">
        <v>1</v>
      </c>
      <c r="D421" s="164" t="s">
        <v>2</v>
      </c>
      <c r="E421" s="164" t="s">
        <v>3</v>
      </c>
      <c r="F421" s="164" t="s">
        <v>27</v>
      </c>
      <c r="G421" s="164" t="s">
        <v>4</v>
      </c>
      <c r="H421" s="164" t="s">
        <v>5</v>
      </c>
      <c r="I421" s="165" t="s">
        <v>6</v>
      </c>
      <c r="K421" s="314" t="s">
        <v>43</v>
      </c>
      <c r="L421" s="166" t="s">
        <v>0</v>
      </c>
      <c r="M421" s="166" t="s">
        <v>1</v>
      </c>
      <c r="N421" s="166" t="s">
        <v>2</v>
      </c>
      <c r="O421" s="166" t="s">
        <v>3</v>
      </c>
      <c r="P421" s="166" t="s">
        <v>27</v>
      </c>
      <c r="Q421" s="166" t="s">
        <v>4</v>
      </c>
      <c r="R421" s="166" t="s">
        <v>5</v>
      </c>
      <c r="S421" s="167" t="s">
        <v>6</v>
      </c>
      <c r="U421" s="316" t="s">
        <v>43</v>
      </c>
      <c r="V421" s="219" t="s">
        <v>74</v>
      </c>
      <c r="W421" s="219" t="s">
        <v>75</v>
      </c>
      <c r="X421" s="219" t="s">
        <v>4</v>
      </c>
      <c r="Y421" s="219" t="s">
        <v>1</v>
      </c>
      <c r="Z421" s="219" t="s">
        <v>2</v>
      </c>
      <c r="AA421" s="219" t="s">
        <v>3</v>
      </c>
      <c r="AB421" s="219" t="s">
        <v>55</v>
      </c>
      <c r="AC421" s="219" t="s">
        <v>68</v>
      </c>
      <c r="AD421" s="220" t="s">
        <v>76</v>
      </c>
      <c r="AE421" s="220" t="s">
        <v>83</v>
      </c>
      <c r="AF421" s="220" t="s">
        <v>77</v>
      </c>
      <c r="AG421" s="220" t="s">
        <v>84</v>
      </c>
      <c r="AH421" s="220" t="s">
        <v>85</v>
      </c>
      <c r="AI421" s="221" t="s">
        <v>63</v>
      </c>
      <c r="BA421" s="160"/>
      <c r="BR421" s="160"/>
      <c r="CG421" s="160"/>
    </row>
    <row r="422" spans="1:85" ht="15">
      <c r="A422" s="313" t="s">
        <v>43</v>
      </c>
      <c r="B422" s="318" t="s">
        <v>69</v>
      </c>
      <c r="C422" s="319"/>
      <c r="D422" s="319"/>
      <c r="E422" s="319"/>
      <c r="F422" s="319"/>
      <c r="G422" s="319"/>
      <c r="H422" s="319"/>
      <c r="I422" s="320"/>
      <c r="K422" s="315" t="s">
        <v>43</v>
      </c>
      <c r="L422" s="321" t="s">
        <v>69</v>
      </c>
      <c r="M422" s="322"/>
      <c r="N422" s="322"/>
      <c r="O422" s="322"/>
      <c r="P422" s="322"/>
      <c r="Q422" s="322"/>
      <c r="R422" s="322"/>
      <c r="S422" s="323"/>
      <c r="U422" s="317" t="s">
        <v>43</v>
      </c>
      <c r="V422" s="324" t="s">
        <v>69</v>
      </c>
      <c r="W422" s="324"/>
      <c r="X422" s="324"/>
      <c r="Y422" s="324"/>
      <c r="Z422" s="324"/>
      <c r="AA422" s="324"/>
      <c r="AB422" s="324"/>
      <c r="AC422" s="324"/>
      <c r="AD422" s="324"/>
      <c r="AE422" s="324"/>
      <c r="AF422" s="324"/>
      <c r="AG422" s="324"/>
      <c r="AH422" s="324"/>
      <c r="AI422" s="325"/>
      <c r="BA422" s="160"/>
      <c r="BR422" s="160"/>
      <c r="CG422" s="160"/>
    </row>
    <row r="423" spans="1:85" ht="15">
      <c r="A423" s="170" t="s">
        <v>7</v>
      </c>
      <c r="B423" s="171">
        <v>0</v>
      </c>
      <c r="C423" s="171">
        <v>0</v>
      </c>
      <c r="D423" s="171">
        <v>0</v>
      </c>
      <c r="E423" s="171">
        <v>0</v>
      </c>
      <c r="F423" s="361"/>
      <c r="G423" s="171">
        <v>0</v>
      </c>
      <c r="H423" s="172">
        <v>0</v>
      </c>
      <c r="I423" s="173">
        <f>SUM(B423:H423)</f>
        <v>0</v>
      </c>
      <c r="J423" s="168"/>
      <c r="K423" s="222" t="s">
        <v>7</v>
      </c>
      <c r="L423" s="171">
        <v>0</v>
      </c>
      <c r="M423" s="171">
        <v>0</v>
      </c>
      <c r="N423" s="171">
        <v>0</v>
      </c>
      <c r="O423" s="171">
        <v>0</v>
      </c>
      <c r="P423" s="171">
        <v>0</v>
      </c>
      <c r="Q423" s="171">
        <v>0</v>
      </c>
      <c r="R423" s="223">
        <v>0</v>
      </c>
      <c r="S423" s="224">
        <f>SUM(L423:R423)</f>
        <v>0</v>
      </c>
      <c r="U423" s="225" t="s">
        <v>7</v>
      </c>
      <c r="V423" s="226">
        <v>0</v>
      </c>
      <c r="W423" s="226">
        <v>0</v>
      </c>
      <c r="X423" s="226">
        <v>0</v>
      </c>
      <c r="Y423" s="226">
        <v>0</v>
      </c>
      <c r="Z423" s="226">
        <v>0</v>
      </c>
      <c r="AA423" s="226">
        <v>0</v>
      </c>
      <c r="AB423" s="226">
        <v>0</v>
      </c>
      <c r="AC423" s="227">
        <v>0</v>
      </c>
      <c r="AD423" s="228">
        <v>0</v>
      </c>
      <c r="AE423" s="228">
        <v>0</v>
      </c>
      <c r="AF423" s="228">
        <v>0</v>
      </c>
      <c r="AG423" s="228">
        <v>0</v>
      </c>
      <c r="AH423" s="228">
        <v>0</v>
      </c>
      <c r="AI423" s="229">
        <f>SUM(V423:AC423)</f>
        <v>0</v>
      </c>
      <c r="AJ423" s="160" t="str">
        <f>IF(ABS(S423-AI423)&gt;0.001,S423-AI423,"")</f>
        <v/>
      </c>
      <c r="BA423" s="160"/>
      <c r="BR423" s="160"/>
      <c r="CG423" s="160"/>
    </row>
    <row r="424" spans="1:85" ht="15">
      <c r="A424" s="178" t="s">
        <v>8</v>
      </c>
      <c r="B424" s="179">
        <v>0</v>
      </c>
      <c r="C424" s="179">
        <v>0</v>
      </c>
      <c r="D424" s="179">
        <v>0</v>
      </c>
      <c r="E424" s="179">
        <v>0</v>
      </c>
      <c r="F424" s="362"/>
      <c r="G424" s="179">
        <v>0</v>
      </c>
      <c r="H424" s="180">
        <v>0</v>
      </c>
      <c r="I424" s="181">
        <f t="shared" ref="I424:I443" si="174">SUM(B424:H424)</f>
        <v>0</v>
      </c>
      <c r="J424" s="168"/>
      <c r="K424" s="182" t="s">
        <v>8</v>
      </c>
      <c r="L424" s="183">
        <v>0</v>
      </c>
      <c r="M424" s="183">
        <v>0</v>
      </c>
      <c r="N424" s="183">
        <v>0</v>
      </c>
      <c r="O424" s="183">
        <v>0</v>
      </c>
      <c r="P424" s="183">
        <v>0</v>
      </c>
      <c r="Q424" s="183">
        <v>0</v>
      </c>
      <c r="R424" s="184">
        <v>0</v>
      </c>
      <c r="S424" s="185">
        <f t="shared" ref="S424:S443" si="175">SUM(L424:R424)</f>
        <v>0</v>
      </c>
      <c r="U424" s="230" t="s">
        <v>8</v>
      </c>
      <c r="V424" s="231">
        <v>0</v>
      </c>
      <c r="W424" s="231">
        <v>0</v>
      </c>
      <c r="X424" s="231">
        <v>0</v>
      </c>
      <c r="Y424" s="231">
        <v>0</v>
      </c>
      <c r="Z424" s="231">
        <v>0</v>
      </c>
      <c r="AA424" s="231">
        <v>0</v>
      </c>
      <c r="AB424" s="231">
        <v>0</v>
      </c>
      <c r="AC424" s="232">
        <v>0</v>
      </c>
      <c r="AD424" s="231">
        <v>0</v>
      </c>
      <c r="AE424" s="231">
        <v>0</v>
      </c>
      <c r="AF424" s="231">
        <v>0</v>
      </c>
      <c r="AG424" s="231">
        <v>0</v>
      </c>
      <c r="AH424" s="231">
        <v>0</v>
      </c>
      <c r="AI424" s="233">
        <f t="shared" ref="AI424:AI443" si="176">SUM(V424:AC424)</f>
        <v>0</v>
      </c>
      <c r="AJ424" s="160" t="str">
        <f t="shared" ref="AJ424:AJ445" si="177">IF(ABS(S424-AI424)&gt;0.001,S424-AI424,"")</f>
        <v/>
      </c>
      <c r="BA424" s="160"/>
      <c r="BR424" s="160"/>
      <c r="CG424" s="160"/>
    </row>
    <row r="425" spans="1:85" ht="15">
      <c r="A425" s="186" t="s">
        <v>10</v>
      </c>
      <c r="B425" s="175">
        <v>0</v>
      </c>
      <c r="C425" s="175">
        <v>0</v>
      </c>
      <c r="D425" s="175">
        <v>0</v>
      </c>
      <c r="E425" s="175">
        <v>0</v>
      </c>
      <c r="F425" s="362"/>
      <c r="G425" s="175">
        <v>0</v>
      </c>
      <c r="H425" s="187">
        <v>0</v>
      </c>
      <c r="I425" s="173">
        <f t="shared" si="174"/>
        <v>0</v>
      </c>
      <c r="J425" s="168"/>
      <c r="K425" s="188" t="s">
        <v>10</v>
      </c>
      <c r="L425" s="175">
        <v>0</v>
      </c>
      <c r="M425" s="175">
        <v>0</v>
      </c>
      <c r="N425" s="175">
        <v>0</v>
      </c>
      <c r="O425" s="175">
        <v>0</v>
      </c>
      <c r="P425" s="175">
        <v>0</v>
      </c>
      <c r="Q425" s="175">
        <v>0</v>
      </c>
      <c r="R425" s="176">
        <v>0</v>
      </c>
      <c r="S425" s="177">
        <f t="shared" si="175"/>
        <v>0</v>
      </c>
      <c r="U425" s="234" t="s">
        <v>10</v>
      </c>
      <c r="V425" s="226">
        <v>0</v>
      </c>
      <c r="W425" s="226">
        <v>0</v>
      </c>
      <c r="X425" s="226">
        <v>0</v>
      </c>
      <c r="Y425" s="226">
        <v>0</v>
      </c>
      <c r="Z425" s="226">
        <v>0</v>
      </c>
      <c r="AA425" s="226">
        <v>0</v>
      </c>
      <c r="AB425" s="226">
        <v>0</v>
      </c>
      <c r="AC425" s="227">
        <v>0</v>
      </c>
      <c r="AD425" s="228">
        <v>0</v>
      </c>
      <c r="AE425" s="228">
        <v>0</v>
      </c>
      <c r="AF425" s="228">
        <v>0</v>
      </c>
      <c r="AG425" s="228">
        <v>0</v>
      </c>
      <c r="AH425" s="228">
        <v>0</v>
      </c>
      <c r="AI425" s="229">
        <f t="shared" si="176"/>
        <v>0</v>
      </c>
      <c r="AJ425" s="160" t="str">
        <f t="shared" si="177"/>
        <v/>
      </c>
      <c r="BA425" s="160"/>
      <c r="BR425" s="160"/>
      <c r="CG425" s="160"/>
    </row>
    <row r="426" spans="1:85" ht="15">
      <c r="A426" s="178" t="s">
        <v>56</v>
      </c>
      <c r="B426" s="179">
        <v>0</v>
      </c>
      <c r="C426" s="179">
        <v>0</v>
      </c>
      <c r="D426" s="179">
        <v>0</v>
      </c>
      <c r="E426" s="179">
        <v>0</v>
      </c>
      <c r="F426" s="362"/>
      <c r="G426" s="179">
        <v>0</v>
      </c>
      <c r="H426" s="180">
        <v>0</v>
      </c>
      <c r="I426" s="181">
        <f t="shared" si="174"/>
        <v>0</v>
      </c>
      <c r="J426" s="168"/>
      <c r="K426" s="182" t="s">
        <v>56</v>
      </c>
      <c r="L426" s="183">
        <v>0</v>
      </c>
      <c r="M426" s="183">
        <v>0</v>
      </c>
      <c r="N426" s="183">
        <v>0</v>
      </c>
      <c r="O426" s="183">
        <v>0</v>
      </c>
      <c r="P426" s="183">
        <v>0</v>
      </c>
      <c r="Q426" s="183">
        <v>0</v>
      </c>
      <c r="R426" s="184">
        <v>0</v>
      </c>
      <c r="S426" s="185">
        <f t="shared" si="175"/>
        <v>0</v>
      </c>
      <c r="U426" s="230" t="s">
        <v>56</v>
      </c>
      <c r="V426" s="231">
        <v>0</v>
      </c>
      <c r="W426" s="231">
        <v>0</v>
      </c>
      <c r="X426" s="231">
        <v>0</v>
      </c>
      <c r="Y426" s="231">
        <v>0</v>
      </c>
      <c r="Z426" s="231">
        <v>0</v>
      </c>
      <c r="AA426" s="231">
        <v>0</v>
      </c>
      <c r="AB426" s="231">
        <v>0</v>
      </c>
      <c r="AC426" s="232">
        <v>0</v>
      </c>
      <c r="AD426" s="231">
        <v>0</v>
      </c>
      <c r="AE426" s="231">
        <v>0</v>
      </c>
      <c r="AF426" s="231">
        <v>0</v>
      </c>
      <c r="AG426" s="231">
        <v>0</v>
      </c>
      <c r="AH426" s="231">
        <v>0</v>
      </c>
      <c r="AI426" s="233">
        <f t="shared" si="176"/>
        <v>0</v>
      </c>
      <c r="AJ426" s="160" t="str">
        <f t="shared" si="177"/>
        <v/>
      </c>
      <c r="BA426" s="160"/>
      <c r="BR426" s="160"/>
      <c r="CG426" s="160"/>
    </row>
    <row r="427" spans="1:85" ht="15">
      <c r="A427" s="186" t="s">
        <v>16</v>
      </c>
      <c r="B427" s="175">
        <v>5.0484090681541058</v>
      </c>
      <c r="C427" s="175">
        <v>0</v>
      </c>
      <c r="D427" s="175">
        <v>1.5696115657546994</v>
      </c>
      <c r="E427" s="175">
        <v>0</v>
      </c>
      <c r="F427" s="362"/>
      <c r="G427" s="175">
        <v>0</v>
      </c>
      <c r="H427" s="187">
        <v>0</v>
      </c>
      <c r="I427" s="173">
        <f t="shared" si="174"/>
        <v>6.618020633908805</v>
      </c>
      <c r="J427" s="168"/>
      <c r="K427" s="188" t="s">
        <v>16</v>
      </c>
      <c r="L427" s="175">
        <v>5.0484090681541058</v>
      </c>
      <c r="M427" s="175">
        <v>0</v>
      </c>
      <c r="N427" s="175">
        <v>1.5696115657546994</v>
      </c>
      <c r="O427" s="175">
        <v>0</v>
      </c>
      <c r="P427" s="175">
        <v>0</v>
      </c>
      <c r="Q427" s="175">
        <v>0</v>
      </c>
      <c r="R427" s="176">
        <v>0</v>
      </c>
      <c r="S427" s="177">
        <f t="shared" si="175"/>
        <v>6.618020633908805</v>
      </c>
      <c r="U427" s="234" t="s">
        <v>16</v>
      </c>
      <c r="V427" s="226">
        <v>5.0484090681541058</v>
      </c>
      <c r="W427" s="226">
        <v>0</v>
      </c>
      <c r="X427" s="226">
        <v>0</v>
      </c>
      <c r="Y427" s="226">
        <v>0</v>
      </c>
      <c r="Z427" s="226">
        <v>1.5696115657546994</v>
      </c>
      <c r="AA427" s="226">
        <v>0</v>
      </c>
      <c r="AB427" s="226">
        <v>0</v>
      </c>
      <c r="AC427" s="227">
        <v>0</v>
      </c>
      <c r="AD427" s="228">
        <v>0</v>
      </c>
      <c r="AE427" s="228">
        <v>0</v>
      </c>
      <c r="AF427" s="228">
        <v>0</v>
      </c>
      <c r="AG427" s="228">
        <v>0</v>
      </c>
      <c r="AH427" s="228">
        <v>0</v>
      </c>
      <c r="AI427" s="229">
        <f>SUM(V427:AC427)</f>
        <v>6.618020633908805</v>
      </c>
      <c r="AJ427" s="160" t="str">
        <f t="shared" si="177"/>
        <v/>
      </c>
      <c r="BA427" s="160"/>
      <c r="BR427" s="160"/>
      <c r="CG427" s="160"/>
    </row>
    <row r="428" spans="1:85" ht="15">
      <c r="A428" s="178" t="s">
        <v>15</v>
      </c>
      <c r="B428" s="179">
        <v>0.35692973599202865</v>
      </c>
      <c r="C428" s="179">
        <v>0</v>
      </c>
      <c r="D428" s="179">
        <v>0</v>
      </c>
      <c r="E428" s="179">
        <v>0</v>
      </c>
      <c r="F428" s="362"/>
      <c r="G428" s="179">
        <v>0</v>
      </c>
      <c r="H428" s="180">
        <v>0</v>
      </c>
      <c r="I428" s="181">
        <f t="shared" si="174"/>
        <v>0.35692973599202865</v>
      </c>
      <c r="J428" s="168"/>
      <c r="K428" s="182" t="s">
        <v>15</v>
      </c>
      <c r="L428" s="183">
        <v>0.35692973599202865</v>
      </c>
      <c r="M428" s="183">
        <v>0</v>
      </c>
      <c r="N428" s="183">
        <v>0</v>
      </c>
      <c r="O428" s="183">
        <v>0</v>
      </c>
      <c r="P428" s="183">
        <v>0</v>
      </c>
      <c r="Q428" s="183">
        <v>0</v>
      </c>
      <c r="R428" s="184">
        <v>0</v>
      </c>
      <c r="S428" s="185">
        <f t="shared" si="175"/>
        <v>0.35692973599202865</v>
      </c>
      <c r="U428" s="230" t="s">
        <v>57</v>
      </c>
      <c r="V428" s="231">
        <v>0.30339027559322435</v>
      </c>
      <c r="W428" s="231">
        <v>0</v>
      </c>
      <c r="X428" s="231">
        <v>0</v>
      </c>
      <c r="Y428" s="231">
        <v>0</v>
      </c>
      <c r="Z428" s="231">
        <v>0</v>
      </c>
      <c r="AA428" s="231">
        <v>0</v>
      </c>
      <c r="AB428" s="231">
        <v>0</v>
      </c>
      <c r="AC428" s="232">
        <v>5.3539460398804299E-2</v>
      </c>
      <c r="AD428" s="231">
        <v>5.3539460398804299E-2</v>
      </c>
      <c r="AE428" s="231">
        <v>0</v>
      </c>
      <c r="AF428" s="231">
        <v>0</v>
      </c>
      <c r="AG428" s="231">
        <v>0</v>
      </c>
      <c r="AH428" s="231">
        <v>0</v>
      </c>
      <c r="AI428" s="233">
        <f t="shared" si="176"/>
        <v>0.35692973599202865</v>
      </c>
      <c r="AJ428" s="160" t="str">
        <f t="shared" si="177"/>
        <v/>
      </c>
      <c r="BA428" s="160"/>
      <c r="BR428" s="160"/>
      <c r="CG428" s="160"/>
    </row>
    <row r="429" spans="1:85" ht="15">
      <c r="A429" s="186" t="s">
        <v>58</v>
      </c>
      <c r="B429" s="175">
        <v>0</v>
      </c>
      <c r="C429" s="175">
        <v>0</v>
      </c>
      <c r="D429" s="175">
        <v>0</v>
      </c>
      <c r="E429" s="175">
        <v>0.43682593301905398</v>
      </c>
      <c r="F429" s="362"/>
      <c r="G429" s="175">
        <v>0</v>
      </c>
      <c r="H429" s="187">
        <v>0</v>
      </c>
      <c r="I429" s="173">
        <f t="shared" si="174"/>
        <v>0.43682593301905398</v>
      </c>
      <c r="J429" s="168"/>
      <c r="K429" s="188" t="s">
        <v>58</v>
      </c>
      <c r="L429" s="175">
        <v>0</v>
      </c>
      <c r="M429" s="175">
        <v>0</v>
      </c>
      <c r="N429" s="175">
        <v>0</v>
      </c>
      <c r="O429" s="175">
        <v>0.43682593301905398</v>
      </c>
      <c r="P429" s="175">
        <v>15.550190815647973</v>
      </c>
      <c r="Q429" s="175">
        <v>0</v>
      </c>
      <c r="R429" s="176">
        <v>0</v>
      </c>
      <c r="S429" s="177">
        <f t="shared" si="175"/>
        <v>15.987016748667028</v>
      </c>
      <c r="U429" s="234" t="s">
        <v>58</v>
      </c>
      <c r="V429" s="226">
        <v>0</v>
      </c>
      <c r="W429" s="226">
        <v>0</v>
      </c>
      <c r="X429" s="226">
        <v>0</v>
      </c>
      <c r="Y429" s="226">
        <v>0</v>
      </c>
      <c r="Z429" s="226">
        <v>0</v>
      </c>
      <c r="AA429" s="226">
        <v>1.197778214346059E-2</v>
      </c>
      <c r="AB429" s="226">
        <v>15.550190815647973</v>
      </c>
      <c r="AC429" s="227">
        <v>0.42484815087559341</v>
      </c>
      <c r="AD429" s="226">
        <v>0</v>
      </c>
      <c r="AE429" s="226">
        <v>0</v>
      </c>
      <c r="AF429" s="226">
        <v>0</v>
      </c>
      <c r="AG429" s="226">
        <v>0</v>
      </c>
      <c r="AH429" s="226">
        <v>0.42484815087559341</v>
      </c>
      <c r="AI429" s="229">
        <f t="shared" si="176"/>
        <v>15.987016748667028</v>
      </c>
      <c r="AJ429" s="160" t="str">
        <f t="shared" si="177"/>
        <v/>
      </c>
      <c r="BA429" s="160"/>
      <c r="BR429" s="160"/>
      <c r="CG429" s="160"/>
    </row>
    <row r="430" spans="1:85" ht="15">
      <c r="A430" s="178" t="s">
        <v>12</v>
      </c>
      <c r="B430" s="179">
        <v>0</v>
      </c>
      <c r="C430" s="179">
        <v>0</v>
      </c>
      <c r="D430" s="179">
        <v>0</v>
      </c>
      <c r="E430" s="179">
        <v>0</v>
      </c>
      <c r="F430" s="362"/>
      <c r="G430" s="179">
        <v>0</v>
      </c>
      <c r="H430" s="180">
        <v>0</v>
      </c>
      <c r="I430" s="181">
        <f t="shared" si="174"/>
        <v>0</v>
      </c>
      <c r="J430" s="168"/>
      <c r="K430" s="182" t="s">
        <v>12</v>
      </c>
      <c r="L430" s="183">
        <v>0</v>
      </c>
      <c r="M430" s="183">
        <v>0</v>
      </c>
      <c r="N430" s="183">
        <v>0</v>
      </c>
      <c r="O430" s="183">
        <v>0</v>
      </c>
      <c r="P430" s="183">
        <v>0.88571162289257832</v>
      </c>
      <c r="Q430" s="183">
        <v>0</v>
      </c>
      <c r="R430" s="184">
        <v>0</v>
      </c>
      <c r="S430" s="185">
        <f t="shared" si="175"/>
        <v>0.88571162289257832</v>
      </c>
      <c r="U430" s="230" t="s">
        <v>12</v>
      </c>
      <c r="V430" s="231">
        <v>0</v>
      </c>
      <c r="W430" s="231">
        <v>0</v>
      </c>
      <c r="X430" s="231">
        <v>0</v>
      </c>
      <c r="Y430" s="231">
        <v>0</v>
      </c>
      <c r="Z430" s="231">
        <v>0</v>
      </c>
      <c r="AA430" s="231">
        <v>0</v>
      </c>
      <c r="AB430" s="231">
        <v>0.88571162289257832</v>
      </c>
      <c r="AC430" s="232">
        <v>0</v>
      </c>
      <c r="AD430" s="231">
        <v>0</v>
      </c>
      <c r="AE430" s="231">
        <v>0</v>
      </c>
      <c r="AF430" s="231">
        <v>0</v>
      </c>
      <c r="AG430" s="231">
        <v>0</v>
      </c>
      <c r="AH430" s="231">
        <v>0</v>
      </c>
      <c r="AI430" s="233">
        <f t="shared" si="176"/>
        <v>0.88571162289257832</v>
      </c>
      <c r="AJ430" s="160" t="str">
        <f t="shared" si="177"/>
        <v/>
      </c>
      <c r="BA430" s="160"/>
      <c r="BR430" s="160"/>
      <c r="CG430" s="160"/>
    </row>
    <row r="431" spans="1:85" ht="15">
      <c r="A431" s="186" t="s">
        <v>59</v>
      </c>
      <c r="B431" s="175">
        <v>0</v>
      </c>
      <c r="C431" s="175">
        <v>0</v>
      </c>
      <c r="D431" s="175">
        <v>0</v>
      </c>
      <c r="E431" s="175">
        <v>0</v>
      </c>
      <c r="F431" s="362"/>
      <c r="G431" s="175">
        <v>0</v>
      </c>
      <c r="H431" s="187">
        <v>0</v>
      </c>
      <c r="I431" s="173">
        <f t="shared" si="174"/>
        <v>0</v>
      </c>
      <c r="J431" s="168"/>
      <c r="K431" s="188" t="s">
        <v>59</v>
      </c>
      <c r="L431" s="175">
        <v>0</v>
      </c>
      <c r="M431" s="175">
        <v>0</v>
      </c>
      <c r="N431" s="175">
        <v>0</v>
      </c>
      <c r="O431" s="175">
        <v>0</v>
      </c>
      <c r="P431" s="175">
        <v>0</v>
      </c>
      <c r="Q431" s="175">
        <v>0</v>
      </c>
      <c r="R431" s="176">
        <v>0</v>
      </c>
      <c r="S431" s="177">
        <f t="shared" si="175"/>
        <v>0</v>
      </c>
      <c r="U431" s="234" t="s">
        <v>59</v>
      </c>
      <c r="V431" s="226">
        <v>0</v>
      </c>
      <c r="W431" s="226">
        <v>0</v>
      </c>
      <c r="X431" s="226">
        <v>0</v>
      </c>
      <c r="Y431" s="226">
        <v>0</v>
      </c>
      <c r="Z431" s="226">
        <v>0</v>
      </c>
      <c r="AA431" s="226">
        <v>0</v>
      </c>
      <c r="AB431" s="226">
        <v>0</v>
      </c>
      <c r="AC431" s="227">
        <v>0</v>
      </c>
      <c r="AD431" s="226">
        <v>0</v>
      </c>
      <c r="AE431" s="226">
        <v>0</v>
      </c>
      <c r="AF431" s="226">
        <v>0</v>
      </c>
      <c r="AG431" s="226">
        <v>0</v>
      </c>
      <c r="AH431" s="226">
        <v>0</v>
      </c>
      <c r="AI431" s="229">
        <f t="shared" si="176"/>
        <v>0</v>
      </c>
      <c r="AJ431" s="160" t="str">
        <f t="shared" si="177"/>
        <v/>
      </c>
      <c r="BA431" s="160"/>
      <c r="BR431" s="160"/>
      <c r="CG431" s="160"/>
    </row>
    <row r="432" spans="1:85" ht="15">
      <c r="A432" s="178" t="s">
        <v>17</v>
      </c>
      <c r="B432" s="179">
        <v>1.9615310987105457E-2</v>
      </c>
      <c r="C432" s="179">
        <v>0</v>
      </c>
      <c r="D432" s="179">
        <v>0.25699623813287609</v>
      </c>
      <c r="E432" s="179">
        <v>2.475095604554774E-2</v>
      </c>
      <c r="F432" s="362"/>
      <c r="G432" s="179">
        <v>0</v>
      </c>
      <c r="H432" s="180">
        <v>0</v>
      </c>
      <c r="I432" s="181">
        <f t="shared" si="174"/>
        <v>0.30136250516552926</v>
      </c>
      <c r="J432" s="168"/>
      <c r="K432" s="182" t="s">
        <v>17</v>
      </c>
      <c r="L432" s="183">
        <v>1.9615310987105457E-2</v>
      </c>
      <c r="M432" s="183">
        <v>0</v>
      </c>
      <c r="N432" s="183">
        <v>0.25699623813287609</v>
      </c>
      <c r="O432" s="183">
        <v>2.475095604554774E-2</v>
      </c>
      <c r="P432" s="183">
        <v>0</v>
      </c>
      <c r="Q432" s="183">
        <v>0</v>
      </c>
      <c r="R432" s="184">
        <v>0</v>
      </c>
      <c r="S432" s="185">
        <f t="shared" si="175"/>
        <v>0.30136250516552926</v>
      </c>
      <c r="U432" s="230" t="s">
        <v>17</v>
      </c>
      <c r="V432" s="231">
        <v>1.9615310987105457E-2</v>
      </c>
      <c r="W432" s="231">
        <v>0</v>
      </c>
      <c r="X432" s="231">
        <v>0</v>
      </c>
      <c r="Y432" s="231">
        <v>0</v>
      </c>
      <c r="Z432" s="231">
        <v>0.25699623813287609</v>
      </c>
      <c r="AA432" s="231">
        <v>1.78321008973686E-3</v>
      </c>
      <c r="AB432" s="231">
        <v>0</v>
      </c>
      <c r="AC432" s="232">
        <v>2.296774595581088E-2</v>
      </c>
      <c r="AD432" s="231">
        <v>0</v>
      </c>
      <c r="AE432" s="231">
        <v>0</v>
      </c>
      <c r="AF432" s="231">
        <v>0</v>
      </c>
      <c r="AG432" s="231">
        <v>0</v>
      </c>
      <c r="AH432" s="231">
        <v>2.296774595581088E-2</v>
      </c>
      <c r="AI432" s="233">
        <f t="shared" si="176"/>
        <v>0.30136250516552926</v>
      </c>
      <c r="AJ432" s="160" t="str">
        <f t="shared" si="177"/>
        <v/>
      </c>
      <c r="BA432" s="160"/>
      <c r="BR432" s="160"/>
      <c r="CG432" s="160"/>
    </row>
    <row r="433" spans="1:85" ht="15">
      <c r="A433" s="186" t="s">
        <v>139</v>
      </c>
      <c r="B433" s="175">
        <v>10.801474811817414</v>
      </c>
      <c r="C433" s="175">
        <v>7.99134345819619</v>
      </c>
      <c r="D433" s="175">
        <v>16.33969729136874</v>
      </c>
      <c r="E433" s="175">
        <v>2.0470511616246085</v>
      </c>
      <c r="F433" s="362"/>
      <c r="G433" s="175">
        <v>0</v>
      </c>
      <c r="H433" s="187">
        <v>0</v>
      </c>
      <c r="I433" s="173">
        <f t="shared" si="174"/>
        <v>37.179566723006957</v>
      </c>
      <c r="J433" s="168"/>
      <c r="K433" s="188" t="s">
        <v>139</v>
      </c>
      <c r="L433" s="175">
        <v>10.801474811817414</v>
      </c>
      <c r="M433" s="175">
        <v>7.99134345819619</v>
      </c>
      <c r="N433" s="175">
        <v>16.33969729136874</v>
      </c>
      <c r="O433" s="175">
        <v>2.0470511616246085</v>
      </c>
      <c r="P433" s="175">
        <v>0</v>
      </c>
      <c r="Q433" s="175">
        <v>0</v>
      </c>
      <c r="R433" s="176">
        <v>0</v>
      </c>
      <c r="S433" s="177">
        <f t="shared" si="175"/>
        <v>37.179566723006957</v>
      </c>
      <c r="U433" s="234" t="s">
        <v>139</v>
      </c>
      <c r="V433" s="226">
        <v>10.381596704234186</v>
      </c>
      <c r="W433" s="226">
        <v>0.4159235769300908</v>
      </c>
      <c r="X433" s="226">
        <v>0</v>
      </c>
      <c r="Y433" s="226">
        <v>7.99134345819619</v>
      </c>
      <c r="Z433" s="226">
        <v>14.91864833213595</v>
      </c>
      <c r="AA433" s="226">
        <v>2.0470511616246085</v>
      </c>
      <c r="AB433" s="226">
        <v>0</v>
      </c>
      <c r="AC433" s="227">
        <v>1.4250034898859296</v>
      </c>
      <c r="AD433" s="226">
        <v>3.9545306531384638E-3</v>
      </c>
      <c r="AE433" s="226">
        <v>0</v>
      </c>
      <c r="AF433" s="226">
        <v>0</v>
      </c>
      <c r="AG433" s="226">
        <v>1.4210489592327897</v>
      </c>
      <c r="AH433" s="226">
        <v>0</v>
      </c>
      <c r="AI433" s="229">
        <f t="shared" si="176"/>
        <v>37.179566723006957</v>
      </c>
      <c r="AJ433" s="160" t="str">
        <f t="shared" si="177"/>
        <v/>
      </c>
      <c r="BA433" s="160"/>
      <c r="BR433" s="160"/>
      <c r="CG433" s="160"/>
    </row>
    <row r="434" spans="1:85" ht="15">
      <c r="A434" s="178" t="s">
        <v>25</v>
      </c>
      <c r="B434" s="179">
        <v>10.176496629555555</v>
      </c>
      <c r="C434" s="179">
        <v>1.5753885676673318</v>
      </c>
      <c r="D434" s="179">
        <v>13.398112620587154</v>
      </c>
      <c r="E434" s="179">
        <v>123.76583856964112</v>
      </c>
      <c r="F434" s="362"/>
      <c r="G434" s="179">
        <v>14.102265698518869</v>
      </c>
      <c r="H434" s="180">
        <v>0</v>
      </c>
      <c r="I434" s="181">
        <f t="shared" si="174"/>
        <v>163.01810208597001</v>
      </c>
      <c r="J434" s="168"/>
      <c r="K434" s="182" t="s">
        <v>25</v>
      </c>
      <c r="L434" s="183">
        <v>10.176496629555555</v>
      </c>
      <c r="M434" s="183">
        <v>1.5753885676673318</v>
      </c>
      <c r="N434" s="183">
        <v>13.398112620587154</v>
      </c>
      <c r="O434" s="183">
        <v>123.76583856964112</v>
      </c>
      <c r="P434" s="183">
        <v>0.91009964743231531</v>
      </c>
      <c r="Q434" s="183">
        <v>14.102265698518869</v>
      </c>
      <c r="R434" s="184">
        <v>0</v>
      </c>
      <c r="S434" s="185">
        <f t="shared" si="175"/>
        <v>163.92820173340232</v>
      </c>
      <c r="U434" s="230" t="s">
        <v>25</v>
      </c>
      <c r="V434" s="231">
        <v>1.7537198328967221</v>
      </c>
      <c r="W434" s="231">
        <v>8.4227767966588321</v>
      </c>
      <c r="X434" s="231">
        <v>14.102265698518869</v>
      </c>
      <c r="Y434" s="231">
        <v>1.5753885676673318</v>
      </c>
      <c r="Z434" s="231">
        <v>13.354839477961686</v>
      </c>
      <c r="AA434" s="231">
        <v>123.39593013022466</v>
      </c>
      <c r="AB434" s="231">
        <v>0.91009964743231531</v>
      </c>
      <c r="AC434" s="232">
        <v>0.41318158204193423</v>
      </c>
      <c r="AD434" s="231">
        <v>0</v>
      </c>
      <c r="AE434" s="231">
        <v>6.139978125858184E-3</v>
      </c>
      <c r="AF434" s="231">
        <v>0</v>
      </c>
      <c r="AG434" s="231">
        <v>4.3273142625468719E-2</v>
      </c>
      <c r="AH434" s="231">
        <v>0.36376846129060736</v>
      </c>
      <c r="AI434" s="233">
        <f t="shared" si="176"/>
        <v>163.92820173340235</v>
      </c>
      <c r="AJ434" s="160" t="str">
        <f t="shared" si="177"/>
        <v/>
      </c>
      <c r="BA434" s="160"/>
      <c r="BR434" s="160"/>
      <c r="CG434" s="160"/>
    </row>
    <row r="435" spans="1:85" ht="15">
      <c r="A435" s="186" t="s">
        <v>24</v>
      </c>
      <c r="B435" s="175">
        <v>13.822672489457549</v>
      </c>
      <c r="C435" s="175">
        <v>1.1179880945958887</v>
      </c>
      <c r="D435" s="175">
        <v>16.962853949345082</v>
      </c>
      <c r="E435" s="175">
        <v>0</v>
      </c>
      <c r="F435" s="362"/>
      <c r="G435" s="175">
        <v>0</v>
      </c>
      <c r="H435" s="187">
        <v>0</v>
      </c>
      <c r="I435" s="173">
        <f t="shared" si="174"/>
        <v>31.903514533398521</v>
      </c>
      <c r="J435" s="168"/>
      <c r="K435" s="188" t="s">
        <v>24</v>
      </c>
      <c r="L435" s="175">
        <v>13.822672489457549</v>
      </c>
      <c r="M435" s="175">
        <v>1.1179880945958887</v>
      </c>
      <c r="N435" s="175">
        <v>16.962853949345082</v>
      </c>
      <c r="O435" s="175">
        <v>0</v>
      </c>
      <c r="P435" s="175">
        <v>0</v>
      </c>
      <c r="Q435" s="175">
        <v>0</v>
      </c>
      <c r="R435" s="176">
        <v>0</v>
      </c>
      <c r="S435" s="177">
        <f t="shared" si="175"/>
        <v>31.903514533398521</v>
      </c>
      <c r="U435" s="234" t="s">
        <v>24</v>
      </c>
      <c r="V435" s="226">
        <v>13.781053413999642</v>
      </c>
      <c r="W435" s="226">
        <v>0</v>
      </c>
      <c r="X435" s="226">
        <v>0</v>
      </c>
      <c r="Y435" s="226">
        <v>1.1179880945958887</v>
      </c>
      <c r="Z435" s="226">
        <v>15.763010069329011</v>
      </c>
      <c r="AA435" s="226">
        <v>0</v>
      </c>
      <c r="AB435" s="226">
        <v>0</v>
      </c>
      <c r="AC435" s="227">
        <v>1.2414629554739762</v>
      </c>
      <c r="AD435" s="226">
        <v>4.1619075457908217E-2</v>
      </c>
      <c r="AE435" s="226">
        <v>0</v>
      </c>
      <c r="AF435" s="226">
        <v>0</v>
      </c>
      <c r="AG435" s="226">
        <v>1.19984388001607</v>
      </c>
      <c r="AH435" s="226">
        <v>0</v>
      </c>
      <c r="AI435" s="229">
        <f t="shared" si="176"/>
        <v>31.903514533398521</v>
      </c>
      <c r="AJ435" s="160" t="str">
        <f t="shared" si="177"/>
        <v/>
      </c>
      <c r="BA435" s="160"/>
      <c r="BR435" s="160"/>
      <c r="CG435" s="160"/>
    </row>
    <row r="436" spans="1:85" ht="15">
      <c r="A436" s="178" t="s">
        <v>60</v>
      </c>
      <c r="B436" s="179">
        <v>0.18584370304411518</v>
      </c>
      <c r="C436" s="179">
        <v>0</v>
      </c>
      <c r="D436" s="179">
        <v>0</v>
      </c>
      <c r="E436" s="179">
        <v>0</v>
      </c>
      <c r="F436" s="362"/>
      <c r="G436" s="179">
        <v>0</v>
      </c>
      <c r="H436" s="180">
        <v>0</v>
      </c>
      <c r="I436" s="181">
        <f t="shared" si="174"/>
        <v>0.18584370304411518</v>
      </c>
      <c r="J436" s="168"/>
      <c r="K436" s="182" t="s">
        <v>60</v>
      </c>
      <c r="L436" s="183">
        <v>0.18584370304411518</v>
      </c>
      <c r="M436" s="183">
        <v>0</v>
      </c>
      <c r="N436" s="183">
        <v>0</v>
      </c>
      <c r="O436" s="183">
        <v>0</v>
      </c>
      <c r="P436" s="183">
        <v>0</v>
      </c>
      <c r="Q436" s="183">
        <v>0</v>
      </c>
      <c r="R436" s="184">
        <v>0</v>
      </c>
      <c r="S436" s="185">
        <f t="shared" si="175"/>
        <v>0.18584370304411518</v>
      </c>
      <c r="U436" s="230" t="s">
        <v>60</v>
      </c>
      <c r="V436" s="231">
        <v>0.18584370304411518</v>
      </c>
      <c r="W436" s="231">
        <v>0</v>
      </c>
      <c r="X436" s="231">
        <v>0</v>
      </c>
      <c r="Y436" s="231">
        <v>0</v>
      </c>
      <c r="Z436" s="231">
        <v>0</v>
      </c>
      <c r="AA436" s="231">
        <v>0</v>
      </c>
      <c r="AB436" s="231">
        <v>0</v>
      </c>
      <c r="AC436" s="232">
        <v>0</v>
      </c>
      <c r="AD436" s="231">
        <v>0</v>
      </c>
      <c r="AE436" s="231">
        <v>0</v>
      </c>
      <c r="AF436" s="231">
        <v>0</v>
      </c>
      <c r="AG436" s="231">
        <v>0</v>
      </c>
      <c r="AH436" s="231">
        <v>0</v>
      </c>
      <c r="AI436" s="233">
        <f t="shared" si="176"/>
        <v>0.18584370304411518</v>
      </c>
      <c r="AJ436" s="160" t="str">
        <f t="shared" si="177"/>
        <v/>
      </c>
      <c r="BA436" s="160"/>
      <c r="BR436" s="160"/>
      <c r="CG436" s="160"/>
    </row>
    <row r="437" spans="1:85" ht="15">
      <c r="A437" s="186" t="s">
        <v>22</v>
      </c>
      <c r="B437" s="175">
        <v>3.7339918292435823</v>
      </c>
      <c r="C437" s="175">
        <v>0</v>
      </c>
      <c r="D437" s="175">
        <v>0</v>
      </c>
      <c r="E437" s="175">
        <v>4.6202373590193951E-3</v>
      </c>
      <c r="F437" s="362"/>
      <c r="G437" s="175">
        <v>0</v>
      </c>
      <c r="H437" s="187">
        <v>0</v>
      </c>
      <c r="I437" s="173">
        <f t="shared" si="174"/>
        <v>3.7386120666026015</v>
      </c>
      <c r="J437" s="168"/>
      <c r="K437" s="188" t="s">
        <v>22</v>
      </c>
      <c r="L437" s="175">
        <v>3.7339918292435823</v>
      </c>
      <c r="M437" s="175">
        <v>0</v>
      </c>
      <c r="N437" s="175">
        <v>0</v>
      </c>
      <c r="O437" s="175">
        <v>4.6202373590193951E-3</v>
      </c>
      <c r="P437" s="175">
        <v>0.93393593847833123</v>
      </c>
      <c r="Q437" s="175">
        <v>0</v>
      </c>
      <c r="R437" s="176">
        <v>0</v>
      </c>
      <c r="S437" s="177">
        <f t="shared" si="175"/>
        <v>4.6725480050809329</v>
      </c>
      <c r="U437" s="234" t="s">
        <v>22</v>
      </c>
      <c r="V437" s="226">
        <v>3.7339918292435823</v>
      </c>
      <c r="W437" s="226">
        <v>0</v>
      </c>
      <c r="X437" s="226">
        <v>0</v>
      </c>
      <c r="Y437" s="226">
        <v>0</v>
      </c>
      <c r="Z437" s="226">
        <v>0</v>
      </c>
      <c r="AA437" s="226">
        <v>0</v>
      </c>
      <c r="AB437" s="226">
        <v>0.93393593847833123</v>
      </c>
      <c r="AC437" s="227">
        <v>4.6202373590193951E-3</v>
      </c>
      <c r="AD437" s="226">
        <v>0</v>
      </c>
      <c r="AE437" s="226">
        <v>0</v>
      </c>
      <c r="AF437" s="226">
        <v>0</v>
      </c>
      <c r="AG437" s="226">
        <v>0</v>
      </c>
      <c r="AH437" s="226">
        <v>4.6202373590193951E-3</v>
      </c>
      <c r="AI437" s="229">
        <f t="shared" si="176"/>
        <v>4.6725480050809329</v>
      </c>
      <c r="AJ437" s="160" t="str">
        <f t="shared" si="177"/>
        <v/>
      </c>
      <c r="BA437" s="160"/>
      <c r="BR437" s="160"/>
      <c r="CG437" s="160"/>
    </row>
    <row r="438" spans="1:85" ht="15">
      <c r="A438" s="178" t="s">
        <v>21</v>
      </c>
      <c r="B438" s="179">
        <v>0.57995007882194227</v>
      </c>
      <c r="C438" s="179">
        <v>0</v>
      </c>
      <c r="D438" s="179">
        <v>0</v>
      </c>
      <c r="E438" s="179">
        <v>0</v>
      </c>
      <c r="F438" s="362"/>
      <c r="G438" s="179">
        <v>0</v>
      </c>
      <c r="H438" s="180">
        <v>0</v>
      </c>
      <c r="I438" s="181">
        <f t="shared" si="174"/>
        <v>0.57995007882194227</v>
      </c>
      <c r="J438" s="168"/>
      <c r="K438" s="182" t="s">
        <v>21</v>
      </c>
      <c r="L438" s="183">
        <v>0.57995007882194227</v>
      </c>
      <c r="M438" s="183">
        <v>0</v>
      </c>
      <c r="N438" s="183">
        <v>0</v>
      </c>
      <c r="O438" s="183">
        <v>0</v>
      </c>
      <c r="P438" s="183">
        <v>0</v>
      </c>
      <c r="Q438" s="183">
        <v>0</v>
      </c>
      <c r="R438" s="184">
        <v>0</v>
      </c>
      <c r="S438" s="185">
        <f t="shared" si="175"/>
        <v>0.57995007882194227</v>
      </c>
      <c r="U438" s="230" t="s">
        <v>61</v>
      </c>
      <c r="V438" s="231">
        <v>0.57995007882194227</v>
      </c>
      <c r="W438" s="231">
        <v>0</v>
      </c>
      <c r="X438" s="231">
        <v>0</v>
      </c>
      <c r="Y438" s="231">
        <v>0</v>
      </c>
      <c r="Z438" s="231">
        <v>0</v>
      </c>
      <c r="AA438" s="231">
        <v>0</v>
      </c>
      <c r="AB438" s="231">
        <v>0</v>
      </c>
      <c r="AC438" s="232">
        <v>0</v>
      </c>
      <c r="AD438" s="231">
        <v>0</v>
      </c>
      <c r="AE438" s="231">
        <v>0</v>
      </c>
      <c r="AF438" s="231">
        <v>0</v>
      </c>
      <c r="AG438" s="231">
        <v>0</v>
      </c>
      <c r="AH438" s="231">
        <v>0</v>
      </c>
      <c r="AI438" s="233">
        <f t="shared" si="176"/>
        <v>0.57995007882194227</v>
      </c>
      <c r="AJ438" s="160" t="str">
        <f t="shared" si="177"/>
        <v/>
      </c>
      <c r="BA438" s="160"/>
      <c r="BR438" s="160"/>
      <c r="CG438" s="160"/>
    </row>
    <row r="439" spans="1:85" ht="15">
      <c r="A439" s="189" t="s">
        <v>64</v>
      </c>
      <c r="B439" s="175">
        <v>0.17250072082025275</v>
      </c>
      <c r="C439" s="175">
        <v>0</v>
      </c>
      <c r="D439" s="175">
        <v>0</v>
      </c>
      <c r="E439" s="175">
        <v>0</v>
      </c>
      <c r="F439" s="362"/>
      <c r="G439" s="175">
        <v>0</v>
      </c>
      <c r="H439" s="187">
        <v>0</v>
      </c>
      <c r="I439" s="173">
        <f t="shared" si="174"/>
        <v>0.17250072082025275</v>
      </c>
      <c r="J439" s="168"/>
      <c r="K439" s="190" t="s">
        <v>64</v>
      </c>
      <c r="L439" s="175">
        <v>0.17250072082025275</v>
      </c>
      <c r="M439" s="175">
        <v>0</v>
      </c>
      <c r="N439" s="175">
        <v>0</v>
      </c>
      <c r="O439" s="175">
        <v>0</v>
      </c>
      <c r="P439" s="175">
        <v>0</v>
      </c>
      <c r="Q439" s="175">
        <v>0</v>
      </c>
      <c r="R439" s="176">
        <v>0</v>
      </c>
      <c r="S439" s="177">
        <f t="shared" si="175"/>
        <v>0.17250072082025275</v>
      </c>
      <c r="U439" s="235" t="s">
        <v>62</v>
      </c>
      <c r="V439" s="226">
        <v>0.17250072082025275</v>
      </c>
      <c r="W439" s="226">
        <v>0</v>
      </c>
      <c r="X439" s="226">
        <v>0</v>
      </c>
      <c r="Y439" s="226">
        <v>0</v>
      </c>
      <c r="Z439" s="226">
        <v>0</v>
      </c>
      <c r="AA439" s="226">
        <v>0</v>
      </c>
      <c r="AB439" s="226">
        <v>0</v>
      </c>
      <c r="AC439" s="227">
        <v>0</v>
      </c>
      <c r="AD439" s="228">
        <v>0</v>
      </c>
      <c r="AE439" s="228">
        <v>0</v>
      </c>
      <c r="AF439" s="228">
        <v>0</v>
      </c>
      <c r="AG439" s="228">
        <v>0</v>
      </c>
      <c r="AH439" s="228">
        <v>0</v>
      </c>
      <c r="AI439" s="229">
        <f t="shared" si="176"/>
        <v>0.17250072082025275</v>
      </c>
      <c r="AJ439" s="160" t="str">
        <f t="shared" si="177"/>
        <v/>
      </c>
      <c r="BA439" s="160"/>
      <c r="BR439" s="160"/>
      <c r="CG439" s="160"/>
    </row>
    <row r="440" spans="1:85">
      <c r="A440" s="191" t="s">
        <v>23</v>
      </c>
      <c r="B440" s="192">
        <v>0.17250072082025275</v>
      </c>
      <c r="C440" s="192">
        <v>0</v>
      </c>
      <c r="D440" s="192">
        <v>0</v>
      </c>
      <c r="E440" s="192">
        <v>0</v>
      </c>
      <c r="F440" s="362"/>
      <c r="G440" s="192">
        <v>0</v>
      </c>
      <c r="H440" s="193">
        <v>0</v>
      </c>
      <c r="I440" s="194">
        <f t="shared" si="174"/>
        <v>0.17250072082025275</v>
      </c>
      <c r="J440" s="168"/>
      <c r="K440" s="195" t="s">
        <v>23</v>
      </c>
      <c r="L440" s="196">
        <v>0.17250072082025275</v>
      </c>
      <c r="M440" s="196">
        <v>0</v>
      </c>
      <c r="N440" s="196">
        <v>0</v>
      </c>
      <c r="O440" s="196">
        <v>0</v>
      </c>
      <c r="P440" s="196">
        <v>0</v>
      </c>
      <c r="Q440" s="196">
        <v>0</v>
      </c>
      <c r="R440" s="197">
        <v>0</v>
      </c>
      <c r="S440" s="198">
        <f t="shared" si="175"/>
        <v>0.17250072082025275</v>
      </c>
      <c r="U440" s="236" t="s">
        <v>66</v>
      </c>
      <c r="V440" s="237">
        <v>0.17250072082025275</v>
      </c>
      <c r="W440" s="237">
        <v>0</v>
      </c>
      <c r="X440" s="237">
        <v>0</v>
      </c>
      <c r="Y440" s="237">
        <v>0</v>
      </c>
      <c r="Z440" s="237">
        <v>0</v>
      </c>
      <c r="AA440" s="237">
        <v>0</v>
      </c>
      <c r="AB440" s="237">
        <v>0</v>
      </c>
      <c r="AC440" s="237">
        <v>0</v>
      </c>
      <c r="AD440" s="237">
        <v>0</v>
      </c>
      <c r="AE440" s="237">
        <v>0</v>
      </c>
      <c r="AF440" s="237">
        <v>0</v>
      </c>
      <c r="AG440" s="237">
        <v>0</v>
      </c>
      <c r="AH440" s="125">
        <v>0</v>
      </c>
      <c r="AI440" s="238">
        <f t="shared" si="176"/>
        <v>0.17250072082025275</v>
      </c>
      <c r="AJ440" s="160" t="str">
        <f t="shared" si="177"/>
        <v/>
      </c>
      <c r="BA440" s="160"/>
      <c r="BR440" s="160"/>
      <c r="CG440" s="160"/>
    </row>
    <row r="441" spans="1:85">
      <c r="A441" s="199" t="s">
        <v>19</v>
      </c>
      <c r="B441" s="200">
        <v>0</v>
      </c>
      <c r="C441" s="200">
        <v>0</v>
      </c>
      <c r="D441" s="200">
        <v>0</v>
      </c>
      <c r="E441" s="200">
        <v>0</v>
      </c>
      <c r="F441" s="362"/>
      <c r="G441" s="200">
        <v>0</v>
      </c>
      <c r="H441" s="201">
        <v>0</v>
      </c>
      <c r="I441" s="202">
        <f t="shared" si="174"/>
        <v>0</v>
      </c>
      <c r="J441" s="168"/>
      <c r="K441" s="203" t="s">
        <v>19</v>
      </c>
      <c r="L441" s="200">
        <v>0</v>
      </c>
      <c r="M441" s="200">
        <v>0</v>
      </c>
      <c r="N441" s="200">
        <v>0</v>
      </c>
      <c r="O441" s="200">
        <v>0</v>
      </c>
      <c r="P441" s="200">
        <v>0</v>
      </c>
      <c r="Q441" s="200">
        <v>0</v>
      </c>
      <c r="R441" s="204">
        <v>0</v>
      </c>
      <c r="S441" s="205">
        <f t="shared" si="175"/>
        <v>0</v>
      </c>
      <c r="U441" s="239" t="s">
        <v>19</v>
      </c>
      <c r="V441" s="240">
        <v>0</v>
      </c>
      <c r="W441" s="240">
        <v>0</v>
      </c>
      <c r="X441" s="240">
        <v>0</v>
      </c>
      <c r="Y441" s="240">
        <v>0</v>
      </c>
      <c r="Z441" s="240">
        <v>0</v>
      </c>
      <c r="AA441" s="240">
        <v>0</v>
      </c>
      <c r="AB441" s="240">
        <v>0</v>
      </c>
      <c r="AC441" s="240">
        <v>0</v>
      </c>
      <c r="AD441" s="241">
        <v>0</v>
      </c>
      <c r="AE441" s="241">
        <v>0</v>
      </c>
      <c r="AF441" s="241">
        <v>0</v>
      </c>
      <c r="AG441" s="241">
        <v>0</v>
      </c>
      <c r="AH441" s="241">
        <v>0</v>
      </c>
      <c r="AI441" s="242">
        <f t="shared" si="176"/>
        <v>0</v>
      </c>
      <c r="AJ441" s="160" t="str">
        <f t="shared" si="177"/>
        <v/>
      </c>
      <c r="BA441" s="160"/>
      <c r="BR441" s="160"/>
      <c r="CG441" s="160"/>
    </row>
    <row r="442" spans="1:85">
      <c r="A442" s="191" t="s">
        <v>20</v>
      </c>
      <c r="B442" s="192">
        <v>0</v>
      </c>
      <c r="C442" s="192">
        <v>0</v>
      </c>
      <c r="D442" s="192">
        <v>0</v>
      </c>
      <c r="E442" s="192">
        <v>0</v>
      </c>
      <c r="F442" s="362"/>
      <c r="G442" s="192">
        <v>0</v>
      </c>
      <c r="H442" s="193">
        <v>0</v>
      </c>
      <c r="I442" s="194">
        <f t="shared" si="174"/>
        <v>0</v>
      </c>
      <c r="J442" s="168"/>
      <c r="K442" s="195" t="s">
        <v>20</v>
      </c>
      <c r="L442" s="196">
        <v>0</v>
      </c>
      <c r="M442" s="196">
        <v>0</v>
      </c>
      <c r="N442" s="196">
        <v>0</v>
      </c>
      <c r="O442" s="196">
        <v>0</v>
      </c>
      <c r="P442" s="196">
        <v>0</v>
      </c>
      <c r="Q442" s="196">
        <v>0</v>
      </c>
      <c r="R442" s="197">
        <v>0</v>
      </c>
      <c r="S442" s="198">
        <f t="shared" si="175"/>
        <v>0</v>
      </c>
      <c r="U442" s="236" t="s">
        <v>20</v>
      </c>
      <c r="V442" s="237">
        <v>0</v>
      </c>
      <c r="W442" s="237">
        <v>0</v>
      </c>
      <c r="X442" s="237">
        <v>0</v>
      </c>
      <c r="Y442" s="237">
        <v>0</v>
      </c>
      <c r="Z442" s="237">
        <v>0</v>
      </c>
      <c r="AA442" s="237">
        <v>0</v>
      </c>
      <c r="AB442" s="237">
        <v>0</v>
      </c>
      <c r="AC442" s="237">
        <v>0</v>
      </c>
      <c r="AD442" s="237">
        <v>0</v>
      </c>
      <c r="AE442" s="237">
        <v>0</v>
      </c>
      <c r="AF442" s="237">
        <v>0</v>
      </c>
      <c r="AG442" s="237">
        <v>0</v>
      </c>
      <c r="AH442" s="125">
        <v>0</v>
      </c>
      <c r="AI442" s="238">
        <f t="shared" si="176"/>
        <v>0</v>
      </c>
      <c r="AJ442" s="160" t="str">
        <f t="shared" si="177"/>
        <v/>
      </c>
      <c r="BA442" s="160"/>
      <c r="BR442" s="160"/>
      <c r="CG442" s="160"/>
    </row>
    <row r="443" spans="1:85" ht="15" thickBot="1">
      <c r="A443" s="206" t="s">
        <v>11</v>
      </c>
      <c r="B443" s="207">
        <v>0</v>
      </c>
      <c r="C443" s="207">
        <v>0</v>
      </c>
      <c r="D443" s="207">
        <v>0</v>
      </c>
      <c r="E443" s="207">
        <v>0</v>
      </c>
      <c r="F443" s="363"/>
      <c r="G443" s="207">
        <v>0</v>
      </c>
      <c r="H443" s="208">
        <v>0</v>
      </c>
      <c r="I443" s="209">
        <f t="shared" si="174"/>
        <v>0</v>
      </c>
      <c r="J443" s="168"/>
      <c r="K443" s="210" t="s">
        <v>11</v>
      </c>
      <c r="L443" s="207">
        <v>0</v>
      </c>
      <c r="M443" s="207">
        <v>0</v>
      </c>
      <c r="N443" s="207">
        <v>0</v>
      </c>
      <c r="O443" s="207">
        <v>0</v>
      </c>
      <c r="P443" s="207">
        <v>0</v>
      </c>
      <c r="Q443" s="207">
        <v>0</v>
      </c>
      <c r="R443" s="211">
        <v>0</v>
      </c>
      <c r="S443" s="212">
        <f t="shared" si="175"/>
        <v>0</v>
      </c>
      <c r="U443" s="239" t="s">
        <v>11</v>
      </c>
      <c r="V443" s="240">
        <v>0</v>
      </c>
      <c r="W443" s="240">
        <v>0</v>
      </c>
      <c r="X443" s="240">
        <v>0</v>
      </c>
      <c r="Y443" s="240">
        <v>0</v>
      </c>
      <c r="Z443" s="240">
        <v>0</v>
      </c>
      <c r="AA443" s="240">
        <v>0</v>
      </c>
      <c r="AB443" s="240">
        <v>0</v>
      </c>
      <c r="AC443" s="240">
        <v>0</v>
      </c>
      <c r="AD443" s="241">
        <v>0</v>
      </c>
      <c r="AE443" s="241">
        <v>0</v>
      </c>
      <c r="AF443" s="241">
        <v>0</v>
      </c>
      <c r="AG443" s="241">
        <v>0</v>
      </c>
      <c r="AH443" s="241">
        <v>0</v>
      </c>
      <c r="AI443" s="242">
        <f t="shared" si="176"/>
        <v>0</v>
      </c>
      <c r="AJ443" s="169" t="str">
        <f t="shared" si="177"/>
        <v/>
      </c>
    </row>
    <row r="444" spans="1:85" ht="15">
      <c r="A444" s="213" t="s">
        <v>26</v>
      </c>
      <c r="B444" s="214">
        <f>SUM(B423:B439)</f>
        <v>44.897884377893654</v>
      </c>
      <c r="C444" s="214">
        <f t="shared" ref="C444:I444" si="178">SUM(C423:C439)</f>
        <v>10.68472012045941</v>
      </c>
      <c r="D444" s="214">
        <f t="shared" si="178"/>
        <v>48.52727166518855</v>
      </c>
      <c r="E444" s="214">
        <f t="shared" si="178"/>
        <v>126.27908685768935</v>
      </c>
      <c r="F444" s="214">
        <f t="shared" si="178"/>
        <v>0</v>
      </c>
      <c r="G444" s="214">
        <f t="shared" si="178"/>
        <v>14.102265698518869</v>
      </c>
      <c r="H444" s="216">
        <f t="shared" si="178"/>
        <v>0</v>
      </c>
      <c r="I444" s="173">
        <f t="shared" si="178"/>
        <v>244.49122871974987</v>
      </c>
      <c r="J444" s="168"/>
      <c r="K444" s="215" t="s">
        <v>26</v>
      </c>
      <c r="L444" s="214">
        <f>SUM(L423:L439)</f>
        <v>44.897884377893654</v>
      </c>
      <c r="M444" s="214">
        <f t="shared" ref="M444:S444" si="179">SUM(M423:M439)</f>
        <v>10.68472012045941</v>
      </c>
      <c r="N444" s="214">
        <f t="shared" si="179"/>
        <v>48.52727166518855</v>
      </c>
      <c r="O444" s="214">
        <f t="shared" si="179"/>
        <v>126.27908685768935</v>
      </c>
      <c r="P444" s="214">
        <f t="shared" si="179"/>
        <v>18.279938024451198</v>
      </c>
      <c r="Q444" s="214">
        <f t="shared" si="179"/>
        <v>14.102265698518869</v>
      </c>
      <c r="R444" s="216">
        <f t="shared" si="179"/>
        <v>0</v>
      </c>
      <c r="S444" s="217">
        <f t="shared" si="179"/>
        <v>262.77116674420103</v>
      </c>
      <c r="T444" s="160" t="str">
        <f>IF(ABS(S444-AI444)&gt;0.01,S444-AI444,"")</f>
        <v/>
      </c>
      <c r="U444" s="243" t="s">
        <v>63</v>
      </c>
      <c r="V444" s="244">
        <f>SUM(V423:V439)</f>
        <v>35.960070937794882</v>
      </c>
      <c r="W444" s="244">
        <f t="shared" ref="W444:AH444" si="180">SUM(W423:W439)</f>
        <v>8.8387003735889227</v>
      </c>
      <c r="X444" s="244">
        <f t="shared" si="180"/>
        <v>14.102265698518869</v>
      </c>
      <c r="Y444" s="244">
        <f t="shared" si="180"/>
        <v>10.68472012045941</v>
      </c>
      <c r="Z444" s="244">
        <f t="shared" si="180"/>
        <v>45.863105683314224</v>
      </c>
      <c r="AA444" s="244">
        <f t="shared" si="180"/>
        <v>125.45674228408247</v>
      </c>
      <c r="AB444" s="244">
        <f t="shared" si="180"/>
        <v>18.279938024451198</v>
      </c>
      <c r="AC444" s="244">
        <f t="shared" si="180"/>
        <v>3.5856236219910675</v>
      </c>
      <c r="AD444" s="245">
        <f t="shared" si="180"/>
        <v>9.9113066509850981E-2</v>
      </c>
      <c r="AE444" s="245">
        <f t="shared" si="180"/>
        <v>6.139978125858184E-3</v>
      </c>
      <c r="AF444" s="245">
        <f t="shared" si="180"/>
        <v>0</v>
      </c>
      <c r="AG444" s="245">
        <f t="shared" si="180"/>
        <v>2.6641659818743282</v>
      </c>
      <c r="AH444" s="245">
        <f t="shared" si="180"/>
        <v>0.81620459548103108</v>
      </c>
      <c r="AI444" s="246">
        <f>SUM(V444:AC444)</f>
        <v>262.77116674420108</v>
      </c>
      <c r="AJ444" s="160" t="str">
        <f>IF(ABS(S444-AI444)&gt;0.001,S444-AI444,"")</f>
        <v/>
      </c>
    </row>
    <row r="445" spans="1:85" s="23" customFormat="1" ht="15" thickBot="1">
      <c r="A445" s="30" t="s">
        <v>88</v>
      </c>
      <c r="B445" s="47">
        <f>IF($I444=0,"-",B444/$I444)</f>
        <v>0.18363801684418801</v>
      </c>
      <c r="C445" s="47">
        <f t="shared" ref="C445:H445" si="181">IF($I444=0,"-",C444/$I444)</f>
        <v>4.3701854567170836E-2</v>
      </c>
      <c r="D445" s="47">
        <f t="shared" si="181"/>
        <v>0.19848266917098015</v>
      </c>
      <c r="E445" s="47">
        <f t="shared" si="181"/>
        <v>0.51649741186600118</v>
      </c>
      <c r="F445" s="47">
        <f t="shared" si="181"/>
        <v>0</v>
      </c>
      <c r="G445" s="47">
        <f t="shared" si="181"/>
        <v>5.7680047551659654E-2</v>
      </c>
      <c r="H445" s="70">
        <f t="shared" si="181"/>
        <v>0</v>
      </c>
      <c r="I445" s="48">
        <f>SUM(B445:H445)</f>
        <v>0.99999999999999989</v>
      </c>
      <c r="J445" s="160"/>
      <c r="K445" s="81" t="s">
        <v>88</v>
      </c>
      <c r="L445" s="98">
        <f t="shared" ref="L445:R445" si="182">IF($S444=0,"-",L444/$S444)</f>
        <v>0.17086305523619436</v>
      </c>
      <c r="M445" s="98">
        <f t="shared" si="182"/>
        <v>4.0661691512222223E-2</v>
      </c>
      <c r="N445" s="98">
        <f t="shared" si="182"/>
        <v>0.18467502453352591</v>
      </c>
      <c r="O445" s="98">
        <f t="shared" si="182"/>
        <v>0.4805667548015945</v>
      </c>
      <c r="P445" s="98">
        <f t="shared" si="182"/>
        <v>6.9565996341775613E-2</v>
      </c>
      <c r="Q445" s="98">
        <f t="shared" si="182"/>
        <v>5.3667477574687462E-2</v>
      </c>
      <c r="R445" s="99">
        <f t="shared" si="182"/>
        <v>0</v>
      </c>
      <c r="S445" s="100">
        <f>SUM(L445:R445)</f>
        <v>1</v>
      </c>
      <c r="U445" s="110" t="s">
        <v>88</v>
      </c>
      <c r="V445" s="133">
        <f>+V444/$AI444</f>
        <v>0.13684937880875189</v>
      </c>
      <c r="W445" s="133">
        <f t="shared" ref="W445:AH445" si="183">+W444/$AI444</f>
        <v>3.3636492477856605E-2</v>
      </c>
      <c r="X445" s="133">
        <f t="shared" si="183"/>
        <v>5.3667477574687449E-2</v>
      </c>
      <c r="Y445" s="133">
        <f t="shared" si="183"/>
        <v>4.0661691512222216E-2</v>
      </c>
      <c r="Z445" s="133">
        <f t="shared" si="183"/>
        <v>0.17453629426534617</v>
      </c>
      <c r="AA445" s="133">
        <f t="shared" si="183"/>
        <v>0.47743724640158253</v>
      </c>
      <c r="AB445" s="133">
        <f t="shared" si="183"/>
        <v>6.9565996341775599E-2</v>
      </c>
      <c r="AC445" s="133">
        <f t="shared" si="183"/>
        <v>1.364542261777736E-2</v>
      </c>
      <c r="AD445" s="133">
        <f t="shared" si="183"/>
        <v>3.7718394958581673E-4</v>
      </c>
      <c r="AE445" s="133">
        <f t="shared" si="183"/>
        <v>2.3366255141056807E-5</v>
      </c>
      <c r="AF445" s="133">
        <f t="shared" si="183"/>
        <v>0</v>
      </c>
      <c r="AG445" s="133">
        <f t="shared" si="183"/>
        <v>1.0138730268179706E-2</v>
      </c>
      <c r="AH445" s="133">
        <f t="shared" si="183"/>
        <v>3.1061421448707834E-3</v>
      </c>
      <c r="AI445" s="134">
        <f>SUM(V445:AC445)</f>
        <v>0.99999999999999978</v>
      </c>
      <c r="AJ445" s="160" t="str">
        <f t="shared" si="177"/>
        <v/>
      </c>
      <c r="BA445" s="218"/>
      <c r="BR445" s="218"/>
    </row>
    <row r="446" spans="1:85" ht="15" thickBot="1">
      <c r="A446" s="247"/>
      <c r="B446" s="247"/>
      <c r="C446" s="247"/>
      <c r="D446" s="247"/>
      <c r="E446" s="247"/>
      <c r="F446" s="247"/>
      <c r="G446" s="247"/>
      <c r="H446" s="247"/>
      <c r="I446" s="247"/>
      <c r="K446" s="247"/>
      <c r="L446" s="247"/>
      <c r="M446" s="247"/>
      <c r="N446" s="247"/>
      <c r="O446" s="247"/>
      <c r="P446" s="247"/>
      <c r="Q446" s="247"/>
      <c r="R446" s="247"/>
      <c r="S446" s="247"/>
    </row>
    <row r="447" spans="1:85" ht="28.5">
      <c r="A447" s="364" t="s">
        <v>44</v>
      </c>
      <c r="B447" s="164" t="s">
        <v>0</v>
      </c>
      <c r="C447" s="164" t="s">
        <v>1</v>
      </c>
      <c r="D447" s="164" t="s">
        <v>2</v>
      </c>
      <c r="E447" s="164" t="s">
        <v>3</v>
      </c>
      <c r="F447" s="164" t="s">
        <v>27</v>
      </c>
      <c r="G447" s="164" t="s">
        <v>4</v>
      </c>
      <c r="H447" s="164" t="s">
        <v>5</v>
      </c>
      <c r="I447" s="165" t="s">
        <v>6</v>
      </c>
      <c r="K447" s="366" t="s">
        <v>44</v>
      </c>
      <c r="L447" s="166" t="s">
        <v>0</v>
      </c>
      <c r="M447" s="166" t="s">
        <v>1</v>
      </c>
      <c r="N447" s="166" t="s">
        <v>2</v>
      </c>
      <c r="O447" s="166" t="s">
        <v>3</v>
      </c>
      <c r="P447" s="166" t="s">
        <v>27</v>
      </c>
      <c r="Q447" s="166" t="s">
        <v>4</v>
      </c>
      <c r="R447" s="166" t="s">
        <v>5</v>
      </c>
      <c r="S447" s="167" t="s">
        <v>6</v>
      </c>
    </row>
    <row r="448" spans="1:85" ht="15">
      <c r="A448" s="365" t="s">
        <v>44</v>
      </c>
      <c r="B448" s="318" t="s">
        <v>69</v>
      </c>
      <c r="C448" s="319"/>
      <c r="D448" s="319"/>
      <c r="E448" s="319"/>
      <c r="F448" s="319"/>
      <c r="G448" s="319"/>
      <c r="H448" s="319"/>
      <c r="I448" s="320"/>
      <c r="K448" s="367" t="s">
        <v>44</v>
      </c>
      <c r="L448" s="321" t="s">
        <v>69</v>
      </c>
      <c r="M448" s="322"/>
      <c r="N448" s="322"/>
      <c r="O448" s="322"/>
      <c r="P448" s="322"/>
      <c r="Q448" s="322"/>
      <c r="R448" s="322"/>
      <c r="S448" s="323"/>
    </row>
    <row r="449" spans="1:19" ht="15">
      <c r="A449" s="170" t="s">
        <v>7</v>
      </c>
      <c r="B449" s="368"/>
      <c r="C449" s="369"/>
      <c r="D449" s="369"/>
      <c r="E449" s="370"/>
      <c r="F449" s="171">
        <v>0.2789665880119433</v>
      </c>
      <c r="G449" s="368"/>
      <c r="H449" s="370"/>
      <c r="I449" s="173">
        <f>SUM(B449:H449)</f>
        <v>0.2789665880119433</v>
      </c>
      <c r="J449" s="168"/>
      <c r="K449" s="222" t="s">
        <v>7</v>
      </c>
      <c r="L449" s="368"/>
      <c r="M449" s="369"/>
      <c r="N449" s="369"/>
      <c r="O449" s="370"/>
      <c r="P449" s="171">
        <v>0</v>
      </c>
      <c r="Q449" s="368"/>
      <c r="R449" s="377"/>
      <c r="S449" s="224">
        <f>SUM(L449:R449)</f>
        <v>0</v>
      </c>
    </row>
    <row r="450" spans="1:19" ht="15">
      <c r="A450" s="178" t="s">
        <v>8</v>
      </c>
      <c r="B450" s="371"/>
      <c r="C450" s="372"/>
      <c r="D450" s="372"/>
      <c r="E450" s="373"/>
      <c r="F450" s="179">
        <v>0</v>
      </c>
      <c r="G450" s="371"/>
      <c r="H450" s="373"/>
      <c r="I450" s="181">
        <f t="shared" ref="I450:I469" si="184">SUM(B450:H450)</f>
        <v>0</v>
      </c>
      <c r="J450" s="168"/>
      <c r="K450" s="182" t="s">
        <v>8</v>
      </c>
      <c r="L450" s="371"/>
      <c r="M450" s="372"/>
      <c r="N450" s="372"/>
      <c r="O450" s="373"/>
      <c r="P450" s="183">
        <v>0</v>
      </c>
      <c r="Q450" s="371"/>
      <c r="R450" s="378"/>
      <c r="S450" s="185">
        <f t="shared" ref="S450:S469" si="185">SUM(L450:R450)</f>
        <v>0</v>
      </c>
    </row>
    <row r="451" spans="1:19" ht="15">
      <c r="A451" s="186" t="s">
        <v>10</v>
      </c>
      <c r="B451" s="371"/>
      <c r="C451" s="372"/>
      <c r="D451" s="372"/>
      <c r="E451" s="373"/>
      <c r="F451" s="175">
        <v>0</v>
      </c>
      <c r="G451" s="371"/>
      <c r="H451" s="373"/>
      <c r="I451" s="173">
        <f t="shared" si="184"/>
        <v>0</v>
      </c>
      <c r="J451" s="168"/>
      <c r="K451" s="188" t="s">
        <v>10</v>
      </c>
      <c r="L451" s="371"/>
      <c r="M451" s="372"/>
      <c r="N451" s="372"/>
      <c r="O451" s="373"/>
      <c r="P451" s="175">
        <v>0</v>
      </c>
      <c r="Q451" s="371"/>
      <c r="R451" s="378"/>
      <c r="S451" s="177">
        <f t="shared" si="185"/>
        <v>0</v>
      </c>
    </row>
    <row r="452" spans="1:19" ht="15">
      <c r="A452" s="178" t="s">
        <v>56</v>
      </c>
      <c r="B452" s="371"/>
      <c r="C452" s="372"/>
      <c r="D452" s="372"/>
      <c r="E452" s="373"/>
      <c r="F452" s="179">
        <v>0</v>
      </c>
      <c r="G452" s="371"/>
      <c r="H452" s="373"/>
      <c r="I452" s="181">
        <f t="shared" si="184"/>
        <v>0</v>
      </c>
      <c r="J452" s="168"/>
      <c r="K452" s="182" t="s">
        <v>56</v>
      </c>
      <c r="L452" s="371"/>
      <c r="M452" s="372"/>
      <c r="N452" s="372"/>
      <c r="O452" s="373"/>
      <c r="P452" s="183">
        <v>0</v>
      </c>
      <c r="Q452" s="371"/>
      <c r="R452" s="378"/>
      <c r="S452" s="185">
        <f t="shared" si="185"/>
        <v>0</v>
      </c>
    </row>
    <row r="453" spans="1:19" ht="15">
      <c r="A453" s="186" t="s">
        <v>16</v>
      </c>
      <c r="B453" s="371"/>
      <c r="C453" s="372"/>
      <c r="D453" s="372"/>
      <c r="E453" s="373"/>
      <c r="F453" s="175">
        <v>0</v>
      </c>
      <c r="G453" s="371"/>
      <c r="H453" s="373"/>
      <c r="I453" s="173">
        <f t="shared" si="184"/>
        <v>0</v>
      </c>
      <c r="J453" s="168"/>
      <c r="K453" s="188" t="s">
        <v>16</v>
      </c>
      <c r="L453" s="371"/>
      <c r="M453" s="372"/>
      <c r="N453" s="372"/>
      <c r="O453" s="373"/>
      <c r="P453" s="175">
        <v>0</v>
      </c>
      <c r="Q453" s="371"/>
      <c r="R453" s="378"/>
      <c r="S453" s="177">
        <f t="shared" si="185"/>
        <v>0</v>
      </c>
    </row>
    <row r="454" spans="1:19" ht="15">
      <c r="A454" s="178" t="s">
        <v>15</v>
      </c>
      <c r="B454" s="371"/>
      <c r="C454" s="372"/>
      <c r="D454" s="372"/>
      <c r="E454" s="373"/>
      <c r="F454" s="179">
        <v>0</v>
      </c>
      <c r="G454" s="371"/>
      <c r="H454" s="373"/>
      <c r="I454" s="181">
        <f t="shared" si="184"/>
        <v>0</v>
      </c>
      <c r="J454" s="168"/>
      <c r="K454" s="182" t="s">
        <v>15</v>
      </c>
      <c r="L454" s="371"/>
      <c r="M454" s="372"/>
      <c r="N454" s="372"/>
      <c r="O454" s="373"/>
      <c r="P454" s="183">
        <v>0</v>
      </c>
      <c r="Q454" s="371"/>
      <c r="R454" s="378"/>
      <c r="S454" s="185">
        <f t="shared" si="185"/>
        <v>0</v>
      </c>
    </row>
    <row r="455" spans="1:19" ht="15">
      <c r="A455" s="186" t="s">
        <v>58</v>
      </c>
      <c r="B455" s="371"/>
      <c r="C455" s="372"/>
      <c r="D455" s="372"/>
      <c r="E455" s="373"/>
      <c r="F455" s="175">
        <v>165.53416120526626</v>
      </c>
      <c r="G455" s="371"/>
      <c r="H455" s="373"/>
      <c r="I455" s="173">
        <f t="shared" si="184"/>
        <v>165.53416120526626</v>
      </c>
      <c r="J455" s="168"/>
      <c r="K455" s="188" t="s">
        <v>58</v>
      </c>
      <c r="L455" s="371"/>
      <c r="M455" s="372"/>
      <c r="N455" s="372"/>
      <c r="O455" s="373"/>
      <c r="P455" s="175">
        <v>0</v>
      </c>
      <c r="Q455" s="371"/>
      <c r="R455" s="378"/>
      <c r="S455" s="177">
        <f t="shared" si="185"/>
        <v>0</v>
      </c>
    </row>
    <row r="456" spans="1:19" ht="15">
      <c r="A456" s="178" t="s">
        <v>12</v>
      </c>
      <c r="B456" s="371"/>
      <c r="C456" s="372"/>
      <c r="D456" s="372"/>
      <c r="E456" s="373"/>
      <c r="F456" s="179">
        <v>0</v>
      </c>
      <c r="G456" s="371"/>
      <c r="H456" s="373"/>
      <c r="I456" s="181">
        <f t="shared" si="184"/>
        <v>0</v>
      </c>
      <c r="J456" s="168"/>
      <c r="K456" s="182" t="s">
        <v>12</v>
      </c>
      <c r="L456" s="371"/>
      <c r="M456" s="372"/>
      <c r="N456" s="372"/>
      <c r="O456" s="373"/>
      <c r="P456" s="183">
        <v>0</v>
      </c>
      <c r="Q456" s="371"/>
      <c r="R456" s="378"/>
      <c r="S456" s="185">
        <f t="shared" si="185"/>
        <v>0</v>
      </c>
    </row>
    <row r="457" spans="1:19" ht="15">
      <c r="A457" s="186" t="s">
        <v>59</v>
      </c>
      <c r="B457" s="371"/>
      <c r="C457" s="372"/>
      <c r="D457" s="372"/>
      <c r="E457" s="373"/>
      <c r="F457" s="175">
        <v>0</v>
      </c>
      <c r="G457" s="371"/>
      <c r="H457" s="373"/>
      <c r="I457" s="173">
        <f t="shared" si="184"/>
        <v>0</v>
      </c>
      <c r="J457" s="168"/>
      <c r="K457" s="188" t="s">
        <v>59</v>
      </c>
      <c r="L457" s="371"/>
      <c r="M457" s="372"/>
      <c r="N457" s="372"/>
      <c r="O457" s="373"/>
      <c r="P457" s="175">
        <v>0</v>
      </c>
      <c r="Q457" s="371"/>
      <c r="R457" s="378"/>
      <c r="S457" s="177">
        <f t="shared" si="185"/>
        <v>0</v>
      </c>
    </row>
    <row r="458" spans="1:19" ht="15">
      <c r="A458" s="178" t="s">
        <v>17</v>
      </c>
      <c r="B458" s="371"/>
      <c r="C458" s="372"/>
      <c r="D458" s="372"/>
      <c r="E458" s="373"/>
      <c r="F458" s="179">
        <v>0</v>
      </c>
      <c r="G458" s="371"/>
      <c r="H458" s="373"/>
      <c r="I458" s="181">
        <f t="shared" si="184"/>
        <v>0</v>
      </c>
      <c r="J458" s="168"/>
      <c r="K458" s="182" t="s">
        <v>17</v>
      </c>
      <c r="L458" s="371"/>
      <c r="M458" s="372"/>
      <c r="N458" s="372"/>
      <c r="O458" s="373"/>
      <c r="P458" s="183">
        <v>0</v>
      </c>
      <c r="Q458" s="371"/>
      <c r="R458" s="378"/>
      <c r="S458" s="185">
        <f t="shared" si="185"/>
        <v>0</v>
      </c>
    </row>
    <row r="459" spans="1:19" ht="15">
      <c r="A459" s="186" t="s">
        <v>139</v>
      </c>
      <c r="B459" s="371"/>
      <c r="C459" s="372"/>
      <c r="D459" s="372"/>
      <c r="E459" s="373"/>
      <c r="F459" s="175">
        <v>0</v>
      </c>
      <c r="G459" s="371"/>
      <c r="H459" s="373"/>
      <c r="I459" s="173">
        <f t="shared" si="184"/>
        <v>0</v>
      </c>
      <c r="J459" s="168"/>
      <c r="K459" s="188" t="s">
        <v>139</v>
      </c>
      <c r="L459" s="371"/>
      <c r="M459" s="372"/>
      <c r="N459" s="372"/>
      <c r="O459" s="373"/>
      <c r="P459" s="175">
        <v>0</v>
      </c>
      <c r="Q459" s="371"/>
      <c r="R459" s="378"/>
      <c r="S459" s="177">
        <f t="shared" si="185"/>
        <v>0</v>
      </c>
    </row>
    <row r="460" spans="1:19" ht="15">
      <c r="A460" s="178" t="s">
        <v>25</v>
      </c>
      <c r="B460" s="371"/>
      <c r="C460" s="372"/>
      <c r="D460" s="372"/>
      <c r="E460" s="373"/>
      <c r="F460" s="179">
        <v>711.56769928670224</v>
      </c>
      <c r="G460" s="371"/>
      <c r="H460" s="373"/>
      <c r="I460" s="181">
        <f t="shared" si="184"/>
        <v>711.56769928670224</v>
      </c>
      <c r="J460" s="168"/>
      <c r="K460" s="182" t="s">
        <v>25</v>
      </c>
      <c r="L460" s="371"/>
      <c r="M460" s="372"/>
      <c r="N460" s="372"/>
      <c r="O460" s="373"/>
      <c r="P460" s="183">
        <v>0</v>
      </c>
      <c r="Q460" s="371"/>
      <c r="R460" s="378"/>
      <c r="S460" s="185">
        <f t="shared" si="185"/>
        <v>0</v>
      </c>
    </row>
    <row r="461" spans="1:19" ht="15">
      <c r="A461" s="186" t="s">
        <v>24</v>
      </c>
      <c r="B461" s="371"/>
      <c r="C461" s="372"/>
      <c r="D461" s="372"/>
      <c r="E461" s="373"/>
      <c r="F461" s="175">
        <v>0</v>
      </c>
      <c r="G461" s="371"/>
      <c r="H461" s="373"/>
      <c r="I461" s="173">
        <f t="shared" si="184"/>
        <v>0</v>
      </c>
      <c r="J461" s="168"/>
      <c r="K461" s="188" t="s">
        <v>24</v>
      </c>
      <c r="L461" s="371"/>
      <c r="M461" s="372"/>
      <c r="N461" s="372"/>
      <c r="O461" s="373"/>
      <c r="P461" s="175">
        <v>0</v>
      </c>
      <c r="Q461" s="371"/>
      <c r="R461" s="378"/>
      <c r="S461" s="177">
        <f t="shared" si="185"/>
        <v>0</v>
      </c>
    </row>
    <row r="462" spans="1:19" ht="15">
      <c r="A462" s="178" t="s">
        <v>60</v>
      </c>
      <c r="B462" s="371"/>
      <c r="C462" s="372"/>
      <c r="D462" s="372"/>
      <c r="E462" s="373"/>
      <c r="F462" s="179">
        <v>0</v>
      </c>
      <c r="G462" s="371"/>
      <c r="H462" s="373"/>
      <c r="I462" s="181">
        <f t="shared" si="184"/>
        <v>0</v>
      </c>
      <c r="J462" s="168"/>
      <c r="K462" s="182" t="s">
        <v>60</v>
      </c>
      <c r="L462" s="371"/>
      <c r="M462" s="372"/>
      <c r="N462" s="372"/>
      <c r="O462" s="373"/>
      <c r="P462" s="183">
        <v>0</v>
      </c>
      <c r="Q462" s="371"/>
      <c r="R462" s="378"/>
      <c r="S462" s="185">
        <f t="shared" si="185"/>
        <v>0</v>
      </c>
    </row>
    <row r="463" spans="1:19" ht="15">
      <c r="A463" s="186" t="s">
        <v>22</v>
      </c>
      <c r="B463" s="371"/>
      <c r="C463" s="372"/>
      <c r="D463" s="372"/>
      <c r="E463" s="373"/>
      <c r="F463" s="175">
        <v>10.287357451198</v>
      </c>
      <c r="G463" s="371"/>
      <c r="H463" s="373"/>
      <c r="I463" s="173">
        <f t="shared" si="184"/>
        <v>10.287357451198</v>
      </c>
      <c r="J463" s="168"/>
      <c r="K463" s="188" t="s">
        <v>22</v>
      </c>
      <c r="L463" s="371"/>
      <c r="M463" s="372"/>
      <c r="N463" s="372"/>
      <c r="O463" s="373"/>
      <c r="P463" s="175">
        <v>0</v>
      </c>
      <c r="Q463" s="371"/>
      <c r="R463" s="378"/>
      <c r="S463" s="177">
        <f t="shared" si="185"/>
        <v>0</v>
      </c>
    </row>
    <row r="464" spans="1:19" ht="15">
      <c r="A464" s="178" t="s">
        <v>21</v>
      </c>
      <c r="B464" s="371"/>
      <c r="C464" s="372"/>
      <c r="D464" s="372"/>
      <c r="E464" s="373"/>
      <c r="F464" s="179">
        <v>0</v>
      </c>
      <c r="G464" s="371"/>
      <c r="H464" s="373"/>
      <c r="I464" s="181">
        <f t="shared" si="184"/>
        <v>0</v>
      </c>
      <c r="J464" s="168"/>
      <c r="K464" s="182" t="s">
        <v>21</v>
      </c>
      <c r="L464" s="371"/>
      <c r="M464" s="372"/>
      <c r="N464" s="372"/>
      <c r="O464" s="373"/>
      <c r="P464" s="183">
        <v>0</v>
      </c>
      <c r="Q464" s="371"/>
      <c r="R464" s="378"/>
      <c r="S464" s="185">
        <f t="shared" si="185"/>
        <v>0</v>
      </c>
    </row>
    <row r="465" spans="1:19" ht="15">
      <c r="A465" s="189" t="s">
        <v>64</v>
      </c>
      <c r="B465" s="371"/>
      <c r="C465" s="372"/>
      <c r="D465" s="372"/>
      <c r="E465" s="373"/>
      <c r="F465" s="175">
        <v>0</v>
      </c>
      <c r="G465" s="371"/>
      <c r="H465" s="373"/>
      <c r="I465" s="173">
        <f t="shared" si="184"/>
        <v>0</v>
      </c>
      <c r="J465" s="168"/>
      <c r="K465" s="190" t="s">
        <v>64</v>
      </c>
      <c r="L465" s="371"/>
      <c r="M465" s="372"/>
      <c r="N465" s="372"/>
      <c r="O465" s="373"/>
      <c r="P465" s="175">
        <v>0</v>
      </c>
      <c r="Q465" s="371"/>
      <c r="R465" s="378"/>
      <c r="S465" s="177">
        <f t="shared" si="185"/>
        <v>0</v>
      </c>
    </row>
    <row r="466" spans="1:19">
      <c r="A466" s="191" t="s">
        <v>23</v>
      </c>
      <c r="B466" s="371"/>
      <c r="C466" s="372"/>
      <c r="D466" s="372"/>
      <c r="E466" s="373"/>
      <c r="F466" s="192">
        <v>0</v>
      </c>
      <c r="G466" s="371"/>
      <c r="H466" s="373"/>
      <c r="I466" s="194">
        <f t="shared" si="184"/>
        <v>0</v>
      </c>
      <c r="J466" s="168"/>
      <c r="K466" s="195" t="s">
        <v>23</v>
      </c>
      <c r="L466" s="371"/>
      <c r="M466" s="372"/>
      <c r="N466" s="372"/>
      <c r="O466" s="373"/>
      <c r="P466" s="196">
        <v>0</v>
      </c>
      <c r="Q466" s="371"/>
      <c r="R466" s="378"/>
      <c r="S466" s="198">
        <f t="shared" si="185"/>
        <v>0</v>
      </c>
    </row>
    <row r="467" spans="1:19">
      <c r="A467" s="199" t="s">
        <v>19</v>
      </c>
      <c r="B467" s="371"/>
      <c r="C467" s="372"/>
      <c r="D467" s="372"/>
      <c r="E467" s="373"/>
      <c r="F467" s="200">
        <v>0</v>
      </c>
      <c r="G467" s="371"/>
      <c r="H467" s="373"/>
      <c r="I467" s="202">
        <f t="shared" si="184"/>
        <v>0</v>
      </c>
      <c r="J467" s="168"/>
      <c r="K467" s="203" t="s">
        <v>19</v>
      </c>
      <c r="L467" s="371"/>
      <c r="M467" s="372"/>
      <c r="N467" s="372"/>
      <c r="O467" s="373"/>
      <c r="P467" s="200">
        <v>0</v>
      </c>
      <c r="Q467" s="371"/>
      <c r="R467" s="378"/>
      <c r="S467" s="205">
        <f t="shared" si="185"/>
        <v>0</v>
      </c>
    </row>
    <row r="468" spans="1:19">
      <c r="A468" s="191" t="s">
        <v>20</v>
      </c>
      <c r="B468" s="371"/>
      <c r="C468" s="372"/>
      <c r="D468" s="372"/>
      <c r="E468" s="373"/>
      <c r="F468" s="192">
        <v>0</v>
      </c>
      <c r="G468" s="371"/>
      <c r="H468" s="373"/>
      <c r="I468" s="194">
        <f t="shared" si="184"/>
        <v>0</v>
      </c>
      <c r="J468" s="168"/>
      <c r="K468" s="195" t="s">
        <v>20</v>
      </c>
      <c r="L468" s="371"/>
      <c r="M468" s="372"/>
      <c r="N468" s="372"/>
      <c r="O468" s="373"/>
      <c r="P468" s="196">
        <v>0</v>
      </c>
      <c r="Q468" s="371"/>
      <c r="R468" s="378"/>
      <c r="S468" s="198">
        <f t="shared" si="185"/>
        <v>0</v>
      </c>
    </row>
    <row r="469" spans="1:19" ht="15" thickBot="1">
      <c r="A469" s="206" t="s">
        <v>11</v>
      </c>
      <c r="B469" s="374"/>
      <c r="C469" s="375"/>
      <c r="D469" s="375"/>
      <c r="E469" s="376"/>
      <c r="F469" s="207">
        <v>0</v>
      </c>
      <c r="G469" s="374"/>
      <c r="H469" s="376"/>
      <c r="I469" s="209">
        <f t="shared" si="184"/>
        <v>0</v>
      </c>
      <c r="J469" s="168"/>
      <c r="K469" s="210" t="s">
        <v>11</v>
      </c>
      <c r="L469" s="374"/>
      <c r="M469" s="375"/>
      <c r="N469" s="375"/>
      <c r="O469" s="376"/>
      <c r="P469" s="207">
        <v>0</v>
      </c>
      <c r="Q469" s="374"/>
      <c r="R469" s="379"/>
      <c r="S469" s="212">
        <f t="shared" si="185"/>
        <v>0</v>
      </c>
    </row>
    <row r="470" spans="1:19" ht="15">
      <c r="A470" s="213" t="s">
        <v>26</v>
      </c>
      <c r="B470" s="214">
        <f>SUM(B449:B465)</f>
        <v>0</v>
      </c>
      <c r="C470" s="214">
        <f t="shared" ref="C470:I470" si="186">SUM(C449:C465)</f>
        <v>0</v>
      </c>
      <c r="D470" s="214">
        <f t="shared" si="186"/>
        <v>0</v>
      </c>
      <c r="E470" s="214">
        <f t="shared" si="186"/>
        <v>0</v>
      </c>
      <c r="F470" s="214">
        <f t="shared" si="186"/>
        <v>887.66818453117844</v>
      </c>
      <c r="G470" s="214">
        <f t="shared" si="186"/>
        <v>0</v>
      </c>
      <c r="H470" s="216">
        <f t="shared" si="186"/>
        <v>0</v>
      </c>
      <c r="I470" s="173">
        <f t="shared" si="186"/>
        <v>887.66818453117844</v>
      </c>
      <c r="J470" s="168"/>
      <c r="K470" s="215" t="s">
        <v>26</v>
      </c>
      <c r="L470" s="214">
        <f>SUM(L449:L465)</f>
        <v>0</v>
      </c>
      <c r="M470" s="214">
        <f t="shared" ref="M470:S470" si="187">SUM(M449:M465)</f>
        <v>0</v>
      </c>
      <c r="N470" s="214">
        <f t="shared" si="187"/>
        <v>0</v>
      </c>
      <c r="O470" s="214">
        <f t="shared" si="187"/>
        <v>0</v>
      </c>
      <c r="P470" s="214">
        <f t="shared" si="187"/>
        <v>0</v>
      </c>
      <c r="Q470" s="214">
        <f t="shared" si="187"/>
        <v>0</v>
      </c>
      <c r="R470" s="216">
        <f t="shared" si="187"/>
        <v>0</v>
      </c>
      <c r="S470" s="217">
        <f t="shared" si="187"/>
        <v>0</v>
      </c>
    </row>
    <row r="471" spans="1:19" ht="15" thickBot="1">
      <c r="A471" s="30" t="s">
        <v>88</v>
      </c>
      <c r="B471" s="47">
        <f>IF($I470=0,"-",B470/$I470)</f>
        <v>0</v>
      </c>
      <c r="C471" s="47">
        <f t="shared" ref="C471:H471" si="188">IF($I470=0,"-",C470/$I470)</f>
        <v>0</v>
      </c>
      <c r="D471" s="47">
        <f t="shared" si="188"/>
        <v>0</v>
      </c>
      <c r="E471" s="47">
        <f t="shared" si="188"/>
        <v>0</v>
      </c>
      <c r="F471" s="47">
        <f t="shared" si="188"/>
        <v>1</v>
      </c>
      <c r="G471" s="47">
        <f t="shared" si="188"/>
        <v>0</v>
      </c>
      <c r="H471" s="70">
        <f t="shared" si="188"/>
        <v>0</v>
      </c>
      <c r="I471" s="48">
        <f>SUM(B471:H471)</f>
        <v>1</v>
      </c>
      <c r="J471" s="23"/>
      <c r="K471" s="81" t="s">
        <v>88</v>
      </c>
      <c r="L471" s="98" t="str">
        <f t="shared" ref="L471:R471" si="189">IF($S470=0,"-",L470/$S470)</f>
        <v>-</v>
      </c>
      <c r="M471" s="98" t="str">
        <f t="shared" si="189"/>
        <v>-</v>
      </c>
      <c r="N471" s="98" t="str">
        <f t="shared" si="189"/>
        <v>-</v>
      </c>
      <c r="O471" s="98" t="str">
        <f t="shared" si="189"/>
        <v>-</v>
      </c>
      <c r="P471" s="98" t="str">
        <f t="shared" si="189"/>
        <v>-</v>
      </c>
      <c r="Q471" s="98" t="str">
        <f t="shared" si="189"/>
        <v>-</v>
      </c>
      <c r="R471" s="99" t="str">
        <f t="shared" si="189"/>
        <v>-</v>
      </c>
      <c r="S471" s="100">
        <f>SUM(L471:R471)</f>
        <v>0</v>
      </c>
    </row>
    <row r="472" spans="1:19" ht="15" thickBot="1">
      <c r="A472" s="247"/>
      <c r="B472" s="247"/>
      <c r="C472" s="247"/>
      <c r="D472" s="247"/>
      <c r="E472" s="247"/>
      <c r="F472" s="247"/>
      <c r="G472" s="247"/>
      <c r="H472" s="247"/>
      <c r="I472" s="247"/>
      <c r="K472" s="247"/>
      <c r="L472" s="247"/>
      <c r="M472" s="247"/>
      <c r="N472" s="247"/>
      <c r="O472" s="247"/>
      <c r="P472" s="247"/>
      <c r="Q472" s="247"/>
      <c r="R472" s="247"/>
      <c r="S472" s="247"/>
    </row>
    <row r="473" spans="1:19" ht="28.5">
      <c r="A473" s="364" t="s">
        <v>45</v>
      </c>
      <c r="B473" s="164" t="s">
        <v>0</v>
      </c>
      <c r="C473" s="164" t="s">
        <v>1</v>
      </c>
      <c r="D473" s="164" t="s">
        <v>2</v>
      </c>
      <c r="E473" s="164" t="s">
        <v>3</v>
      </c>
      <c r="F473" s="164" t="s">
        <v>27</v>
      </c>
      <c r="G473" s="164" t="s">
        <v>4</v>
      </c>
      <c r="H473" s="164" t="s">
        <v>5</v>
      </c>
      <c r="I473" s="165" t="s">
        <v>6</v>
      </c>
      <c r="K473" s="366" t="s">
        <v>45</v>
      </c>
      <c r="L473" s="166" t="s">
        <v>0</v>
      </c>
      <c r="M473" s="166" t="s">
        <v>1</v>
      </c>
      <c r="N473" s="166" t="s">
        <v>2</v>
      </c>
      <c r="O473" s="166" t="s">
        <v>3</v>
      </c>
      <c r="P473" s="166" t="s">
        <v>27</v>
      </c>
      <c r="Q473" s="166" t="s">
        <v>4</v>
      </c>
      <c r="R473" s="166" t="s">
        <v>5</v>
      </c>
      <c r="S473" s="167" t="s">
        <v>6</v>
      </c>
    </row>
    <row r="474" spans="1:19" ht="15">
      <c r="A474" s="365" t="s">
        <v>45</v>
      </c>
      <c r="B474" s="318" t="s">
        <v>69</v>
      </c>
      <c r="C474" s="319"/>
      <c r="D474" s="319"/>
      <c r="E474" s="319"/>
      <c r="F474" s="319"/>
      <c r="G474" s="319"/>
      <c r="H474" s="319"/>
      <c r="I474" s="320"/>
      <c r="K474" s="367" t="s">
        <v>45</v>
      </c>
      <c r="L474" s="321" t="s">
        <v>69</v>
      </c>
      <c r="M474" s="322"/>
      <c r="N474" s="322"/>
      <c r="O474" s="322"/>
      <c r="P474" s="322"/>
      <c r="Q474" s="322"/>
      <c r="R474" s="322"/>
      <c r="S474" s="323"/>
    </row>
    <row r="475" spans="1:19" ht="15">
      <c r="A475" s="170" t="s">
        <v>7</v>
      </c>
      <c r="B475" s="368"/>
      <c r="C475" s="369"/>
      <c r="D475" s="369"/>
      <c r="E475" s="370"/>
      <c r="F475" s="171">
        <v>0</v>
      </c>
      <c r="G475" s="368"/>
      <c r="H475" s="370"/>
      <c r="I475" s="173">
        <f>SUM(B475:H475)</f>
        <v>0</v>
      </c>
      <c r="J475" s="168"/>
      <c r="K475" s="222" t="s">
        <v>7</v>
      </c>
      <c r="L475" s="368"/>
      <c r="M475" s="369"/>
      <c r="N475" s="369"/>
      <c r="O475" s="370"/>
      <c r="P475" s="171">
        <v>0</v>
      </c>
      <c r="Q475" s="368"/>
      <c r="R475" s="377"/>
      <c r="S475" s="224">
        <f>SUM(L475:R475)</f>
        <v>0</v>
      </c>
    </row>
    <row r="476" spans="1:19" ht="15">
      <c r="A476" s="178" t="s">
        <v>8</v>
      </c>
      <c r="B476" s="371"/>
      <c r="C476" s="372"/>
      <c r="D476" s="372"/>
      <c r="E476" s="373"/>
      <c r="F476" s="179">
        <v>0</v>
      </c>
      <c r="G476" s="371"/>
      <c r="H476" s="373"/>
      <c r="I476" s="181">
        <f t="shared" ref="I476:I495" si="190">SUM(B476:H476)</f>
        <v>0</v>
      </c>
      <c r="J476" s="168"/>
      <c r="K476" s="182" t="s">
        <v>8</v>
      </c>
      <c r="L476" s="371"/>
      <c r="M476" s="372"/>
      <c r="N476" s="372"/>
      <c r="O476" s="373"/>
      <c r="P476" s="183">
        <v>0</v>
      </c>
      <c r="Q476" s="371"/>
      <c r="R476" s="378"/>
      <c r="S476" s="185">
        <f t="shared" ref="S476:S495" si="191">SUM(L476:R476)</f>
        <v>0</v>
      </c>
    </row>
    <row r="477" spans="1:19" ht="15">
      <c r="A477" s="186" t="s">
        <v>10</v>
      </c>
      <c r="B477" s="371"/>
      <c r="C477" s="372"/>
      <c r="D477" s="372"/>
      <c r="E477" s="373"/>
      <c r="F477" s="175">
        <v>0</v>
      </c>
      <c r="G477" s="371"/>
      <c r="H477" s="373"/>
      <c r="I477" s="173">
        <f t="shared" si="190"/>
        <v>0</v>
      </c>
      <c r="J477" s="168"/>
      <c r="K477" s="188" t="s">
        <v>10</v>
      </c>
      <c r="L477" s="371"/>
      <c r="M477" s="372"/>
      <c r="N477" s="372"/>
      <c r="O477" s="373"/>
      <c r="P477" s="175">
        <v>0</v>
      </c>
      <c r="Q477" s="371"/>
      <c r="R477" s="378"/>
      <c r="S477" s="177">
        <f t="shared" si="191"/>
        <v>0</v>
      </c>
    </row>
    <row r="478" spans="1:19" ht="15">
      <c r="A478" s="178" t="s">
        <v>56</v>
      </c>
      <c r="B478" s="371"/>
      <c r="C478" s="372"/>
      <c r="D478" s="372"/>
      <c r="E478" s="373"/>
      <c r="F478" s="179">
        <v>0</v>
      </c>
      <c r="G478" s="371"/>
      <c r="H478" s="373"/>
      <c r="I478" s="181">
        <f t="shared" si="190"/>
        <v>0</v>
      </c>
      <c r="J478" s="168"/>
      <c r="K478" s="182" t="s">
        <v>56</v>
      </c>
      <c r="L478" s="371"/>
      <c r="M478" s="372"/>
      <c r="N478" s="372"/>
      <c r="O478" s="373"/>
      <c r="P478" s="183">
        <v>0</v>
      </c>
      <c r="Q478" s="371"/>
      <c r="R478" s="378"/>
      <c r="S478" s="185">
        <f t="shared" si="191"/>
        <v>0</v>
      </c>
    </row>
    <row r="479" spans="1:19" ht="15">
      <c r="A479" s="186" t="s">
        <v>16</v>
      </c>
      <c r="B479" s="371"/>
      <c r="C479" s="372"/>
      <c r="D479" s="372"/>
      <c r="E479" s="373"/>
      <c r="F479" s="175">
        <v>0</v>
      </c>
      <c r="G479" s="371"/>
      <c r="H479" s="373"/>
      <c r="I479" s="173">
        <f t="shared" si="190"/>
        <v>0</v>
      </c>
      <c r="J479" s="168"/>
      <c r="K479" s="188" t="s">
        <v>16</v>
      </c>
      <c r="L479" s="371"/>
      <c r="M479" s="372"/>
      <c r="N479" s="372"/>
      <c r="O479" s="373"/>
      <c r="P479" s="175">
        <v>0</v>
      </c>
      <c r="Q479" s="371"/>
      <c r="R479" s="378"/>
      <c r="S479" s="177">
        <f t="shared" si="191"/>
        <v>0</v>
      </c>
    </row>
    <row r="480" spans="1:19" ht="15">
      <c r="A480" s="178" t="s">
        <v>15</v>
      </c>
      <c r="B480" s="371"/>
      <c r="C480" s="372"/>
      <c r="D480" s="372"/>
      <c r="E480" s="373"/>
      <c r="F480" s="179">
        <v>0</v>
      </c>
      <c r="G480" s="371"/>
      <c r="H480" s="373"/>
      <c r="I480" s="181">
        <f t="shared" si="190"/>
        <v>0</v>
      </c>
      <c r="J480" s="168"/>
      <c r="K480" s="182" t="s">
        <v>15</v>
      </c>
      <c r="L480" s="371"/>
      <c r="M480" s="372"/>
      <c r="N480" s="372"/>
      <c r="O480" s="373"/>
      <c r="P480" s="183">
        <v>0</v>
      </c>
      <c r="Q480" s="371"/>
      <c r="R480" s="378"/>
      <c r="S480" s="185">
        <f t="shared" si="191"/>
        <v>0</v>
      </c>
    </row>
    <row r="481" spans="1:19" ht="15">
      <c r="A481" s="186" t="s">
        <v>58</v>
      </c>
      <c r="B481" s="371"/>
      <c r="C481" s="372"/>
      <c r="D481" s="372"/>
      <c r="E481" s="373"/>
      <c r="F481" s="175">
        <v>34999.60022953189</v>
      </c>
      <c r="G481" s="371"/>
      <c r="H481" s="373"/>
      <c r="I481" s="173">
        <f t="shared" si="190"/>
        <v>34999.60022953189</v>
      </c>
      <c r="J481" s="168"/>
      <c r="K481" s="188" t="s">
        <v>58</v>
      </c>
      <c r="L481" s="371"/>
      <c r="M481" s="372"/>
      <c r="N481" s="372"/>
      <c r="O481" s="373"/>
      <c r="P481" s="175">
        <v>23718.6084726353</v>
      </c>
      <c r="Q481" s="371"/>
      <c r="R481" s="378"/>
      <c r="S481" s="177">
        <f t="shared" si="191"/>
        <v>23718.6084726353</v>
      </c>
    </row>
    <row r="482" spans="1:19" ht="15">
      <c r="A482" s="178" t="s">
        <v>12</v>
      </c>
      <c r="B482" s="371"/>
      <c r="C482" s="372"/>
      <c r="D482" s="372"/>
      <c r="E482" s="373"/>
      <c r="F482" s="179">
        <v>9576.0421201069566</v>
      </c>
      <c r="G482" s="371"/>
      <c r="H482" s="373"/>
      <c r="I482" s="181">
        <f t="shared" si="190"/>
        <v>9576.0421201069566</v>
      </c>
      <c r="J482" s="168"/>
      <c r="K482" s="182" t="s">
        <v>12</v>
      </c>
      <c r="L482" s="371"/>
      <c r="M482" s="372"/>
      <c r="N482" s="372"/>
      <c r="O482" s="373"/>
      <c r="P482" s="183">
        <v>2428.4698396432382</v>
      </c>
      <c r="Q482" s="371"/>
      <c r="R482" s="378"/>
      <c r="S482" s="185">
        <f t="shared" si="191"/>
        <v>2428.4698396432382</v>
      </c>
    </row>
    <row r="483" spans="1:19" ht="15">
      <c r="A483" s="186" t="s">
        <v>59</v>
      </c>
      <c r="B483" s="371"/>
      <c r="C483" s="372"/>
      <c r="D483" s="372"/>
      <c r="E483" s="373"/>
      <c r="F483" s="175">
        <v>0</v>
      </c>
      <c r="G483" s="371"/>
      <c r="H483" s="373"/>
      <c r="I483" s="173">
        <f t="shared" si="190"/>
        <v>0</v>
      </c>
      <c r="J483" s="168"/>
      <c r="K483" s="188" t="s">
        <v>59</v>
      </c>
      <c r="L483" s="371"/>
      <c r="M483" s="372"/>
      <c r="N483" s="372"/>
      <c r="O483" s="373"/>
      <c r="P483" s="175">
        <v>0</v>
      </c>
      <c r="Q483" s="371"/>
      <c r="R483" s="378"/>
      <c r="S483" s="177">
        <f t="shared" si="191"/>
        <v>0</v>
      </c>
    </row>
    <row r="484" spans="1:19" ht="15">
      <c r="A484" s="178" t="s">
        <v>17</v>
      </c>
      <c r="B484" s="371"/>
      <c r="C484" s="372"/>
      <c r="D484" s="372"/>
      <c r="E484" s="373"/>
      <c r="F484" s="179">
        <v>315.85415537015541</v>
      </c>
      <c r="G484" s="371"/>
      <c r="H484" s="373"/>
      <c r="I484" s="181">
        <f t="shared" si="190"/>
        <v>315.85415537015541</v>
      </c>
      <c r="J484" s="168"/>
      <c r="K484" s="182" t="s">
        <v>17</v>
      </c>
      <c r="L484" s="371"/>
      <c r="M484" s="372"/>
      <c r="N484" s="372"/>
      <c r="O484" s="373"/>
      <c r="P484" s="183">
        <v>18.761811414153708</v>
      </c>
      <c r="Q484" s="371"/>
      <c r="R484" s="378"/>
      <c r="S484" s="185">
        <f t="shared" si="191"/>
        <v>18.761811414153708</v>
      </c>
    </row>
    <row r="485" spans="1:19" ht="15">
      <c r="A485" s="186" t="s">
        <v>139</v>
      </c>
      <c r="B485" s="371"/>
      <c r="C485" s="372"/>
      <c r="D485" s="372"/>
      <c r="E485" s="373"/>
      <c r="F485" s="175">
        <v>104.85612023131262</v>
      </c>
      <c r="G485" s="371"/>
      <c r="H485" s="373"/>
      <c r="I485" s="173">
        <f t="shared" si="190"/>
        <v>104.85612023131262</v>
      </c>
      <c r="J485" s="168"/>
      <c r="K485" s="188" t="s">
        <v>139</v>
      </c>
      <c r="L485" s="371"/>
      <c r="M485" s="372"/>
      <c r="N485" s="372"/>
      <c r="O485" s="373"/>
      <c r="P485" s="175">
        <v>93.36002955993149</v>
      </c>
      <c r="Q485" s="371"/>
      <c r="R485" s="378"/>
      <c r="S485" s="177">
        <f t="shared" si="191"/>
        <v>93.36002955993149</v>
      </c>
    </row>
    <row r="486" spans="1:19" ht="15">
      <c r="A486" s="178" t="s">
        <v>25</v>
      </c>
      <c r="B486" s="371"/>
      <c r="C486" s="372"/>
      <c r="D486" s="372"/>
      <c r="E486" s="373"/>
      <c r="F486" s="179">
        <v>1599.0734238233858</v>
      </c>
      <c r="G486" s="371"/>
      <c r="H486" s="373"/>
      <c r="I486" s="181">
        <f t="shared" si="190"/>
        <v>1599.0734238233858</v>
      </c>
      <c r="J486" s="168"/>
      <c r="K486" s="182" t="s">
        <v>25</v>
      </c>
      <c r="L486" s="371"/>
      <c r="M486" s="372"/>
      <c r="N486" s="372"/>
      <c r="O486" s="373"/>
      <c r="P486" s="183">
        <v>0</v>
      </c>
      <c r="Q486" s="371"/>
      <c r="R486" s="378"/>
      <c r="S486" s="185">
        <f t="shared" si="191"/>
        <v>0</v>
      </c>
    </row>
    <row r="487" spans="1:19" ht="15">
      <c r="A487" s="186" t="s">
        <v>24</v>
      </c>
      <c r="B487" s="371"/>
      <c r="C487" s="372"/>
      <c r="D487" s="372"/>
      <c r="E487" s="373"/>
      <c r="F487" s="175">
        <v>0</v>
      </c>
      <c r="G487" s="371"/>
      <c r="H487" s="373"/>
      <c r="I487" s="173">
        <f t="shared" si="190"/>
        <v>0</v>
      </c>
      <c r="J487" s="168"/>
      <c r="K487" s="188" t="s">
        <v>24</v>
      </c>
      <c r="L487" s="371"/>
      <c r="M487" s="372"/>
      <c r="N487" s="372"/>
      <c r="O487" s="373"/>
      <c r="P487" s="175">
        <v>0</v>
      </c>
      <c r="Q487" s="371"/>
      <c r="R487" s="378"/>
      <c r="S487" s="177">
        <f t="shared" si="191"/>
        <v>0</v>
      </c>
    </row>
    <row r="488" spans="1:19" ht="15">
      <c r="A488" s="178" t="s">
        <v>60</v>
      </c>
      <c r="B488" s="371"/>
      <c r="C488" s="372"/>
      <c r="D488" s="372"/>
      <c r="E488" s="373"/>
      <c r="F488" s="179">
        <v>0</v>
      </c>
      <c r="G488" s="371"/>
      <c r="H488" s="373"/>
      <c r="I488" s="181">
        <f t="shared" si="190"/>
        <v>0</v>
      </c>
      <c r="J488" s="168"/>
      <c r="K488" s="182" t="s">
        <v>60</v>
      </c>
      <c r="L488" s="371"/>
      <c r="M488" s="372"/>
      <c r="N488" s="372"/>
      <c r="O488" s="373"/>
      <c r="P488" s="183">
        <v>0</v>
      </c>
      <c r="Q488" s="371"/>
      <c r="R488" s="378"/>
      <c r="S488" s="185">
        <f t="shared" si="191"/>
        <v>0</v>
      </c>
    </row>
    <row r="489" spans="1:19" ht="15">
      <c r="A489" s="186" t="s">
        <v>22</v>
      </c>
      <c r="B489" s="371"/>
      <c r="C489" s="372"/>
      <c r="D489" s="372"/>
      <c r="E489" s="373"/>
      <c r="F489" s="175">
        <v>2778.602381839999</v>
      </c>
      <c r="G489" s="371"/>
      <c r="H489" s="373"/>
      <c r="I489" s="173">
        <f t="shared" si="190"/>
        <v>2778.602381839999</v>
      </c>
      <c r="J489" s="168"/>
      <c r="K489" s="188" t="s">
        <v>22</v>
      </c>
      <c r="L489" s="371"/>
      <c r="M489" s="372"/>
      <c r="N489" s="372"/>
      <c r="O489" s="373"/>
      <c r="P489" s="175">
        <v>1745.3899695694452</v>
      </c>
      <c r="Q489" s="371"/>
      <c r="R489" s="378"/>
      <c r="S489" s="177">
        <f t="shared" si="191"/>
        <v>1745.3899695694452</v>
      </c>
    </row>
    <row r="490" spans="1:19" ht="15">
      <c r="A490" s="178" t="s">
        <v>21</v>
      </c>
      <c r="B490" s="371"/>
      <c r="C490" s="372"/>
      <c r="D490" s="372"/>
      <c r="E490" s="373"/>
      <c r="F490" s="179">
        <v>0</v>
      </c>
      <c r="G490" s="371"/>
      <c r="H490" s="373"/>
      <c r="I490" s="181">
        <f t="shared" si="190"/>
        <v>0</v>
      </c>
      <c r="J490" s="168"/>
      <c r="K490" s="182" t="s">
        <v>21</v>
      </c>
      <c r="L490" s="371"/>
      <c r="M490" s="372"/>
      <c r="N490" s="372"/>
      <c r="O490" s="373"/>
      <c r="P490" s="183">
        <v>0</v>
      </c>
      <c r="Q490" s="371"/>
      <c r="R490" s="378"/>
      <c r="S490" s="185">
        <f t="shared" si="191"/>
        <v>0</v>
      </c>
    </row>
    <row r="491" spans="1:19" ht="15">
      <c r="A491" s="189" t="s">
        <v>64</v>
      </c>
      <c r="B491" s="371"/>
      <c r="C491" s="372"/>
      <c r="D491" s="372"/>
      <c r="E491" s="373"/>
      <c r="F491" s="175">
        <v>0</v>
      </c>
      <c r="G491" s="371"/>
      <c r="H491" s="373"/>
      <c r="I491" s="173">
        <f t="shared" si="190"/>
        <v>0</v>
      </c>
      <c r="J491" s="168"/>
      <c r="K491" s="190" t="s">
        <v>64</v>
      </c>
      <c r="L491" s="371"/>
      <c r="M491" s="372"/>
      <c r="N491" s="372"/>
      <c r="O491" s="373"/>
      <c r="P491" s="175">
        <v>0</v>
      </c>
      <c r="Q491" s="371"/>
      <c r="R491" s="378"/>
      <c r="S491" s="177">
        <f t="shared" si="191"/>
        <v>0</v>
      </c>
    </row>
    <row r="492" spans="1:19">
      <c r="A492" s="191" t="s">
        <v>23</v>
      </c>
      <c r="B492" s="371"/>
      <c r="C492" s="372"/>
      <c r="D492" s="372"/>
      <c r="E492" s="373"/>
      <c r="F492" s="192">
        <v>0</v>
      </c>
      <c r="G492" s="371"/>
      <c r="H492" s="373"/>
      <c r="I492" s="194">
        <f t="shared" si="190"/>
        <v>0</v>
      </c>
      <c r="J492" s="168"/>
      <c r="K492" s="195" t="s">
        <v>23</v>
      </c>
      <c r="L492" s="371"/>
      <c r="M492" s="372"/>
      <c r="N492" s="372"/>
      <c r="O492" s="373"/>
      <c r="P492" s="196">
        <v>0</v>
      </c>
      <c r="Q492" s="371"/>
      <c r="R492" s="378"/>
      <c r="S492" s="198">
        <f t="shared" si="191"/>
        <v>0</v>
      </c>
    </row>
    <row r="493" spans="1:19">
      <c r="A493" s="199" t="s">
        <v>19</v>
      </c>
      <c r="B493" s="371"/>
      <c r="C493" s="372"/>
      <c r="D493" s="372"/>
      <c r="E493" s="373"/>
      <c r="F493" s="200">
        <v>0</v>
      </c>
      <c r="G493" s="371"/>
      <c r="H493" s="373"/>
      <c r="I493" s="202">
        <f t="shared" si="190"/>
        <v>0</v>
      </c>
      <c r="J493" s="168"/>
      <c r="K493" s="203" t="s">
        <v>19</v>
      </c>
      <c r="L493" s="371"/>
      <c r="M493" s="372"/>
      <c r="N493" s="372"/>
      <c r="O493" s="373"/>
      <c r="P493" s="200">
        <v>0</v>
      </c>
      <c r="Q493" s="371"/>
      <c r="R493" s="378"/>
      <c r="S493" s="205">
        <f t="shared" si="191"/>
        <v>0</v>
      </c>
    </row>
    <row r="494" spans="1:19">
      <c r="A494" s="191" t="s">
        <v>20</v>
      </c>
      <c r="B494" s="371"/>
      <c r="C494" s="372"/>
      <c r="D494" s="372"/>
      <c r="E494" s="373"/>
      <c r="F494" s="192">
        <v>0</v>
      </c>
      <c r="G494" s="371"/>
      <c r="H494" s="373"/>
      <c r="I494" s="194">
        <f t="shared" si="190"/>
        <v>0</v>
      </c>
      <c r="J494" s="168"/>
      <c r="K494" s="195" t="s">
        <v>20</v>
      </c>
      <c r="L494" s="371"/>
      <c r="M494" s="372"/>
      <c r="N494" s="372"/>
      <c r="O494" s="373"/>
      <c r="P494" s="196">
        <v>0</v>
      </c>
      <c r="Q494" s="371"/>
      <c r="R494" s="378"/>
      <c r="S494" s="198">
        <f t="shared" si="191"/>
        <v>0</v>
      </c>
    </row>
    <row r="495" spans="1:19" ht="15" thickBot="1">
      <c r="A495" s="206" t="s">
        <v>11</v>
      </c>
      <c r="B495" s="374"/>
      <c r="C495" s="375"/>
      <c r="D495" s="375"/>
      <c r="E495" s="376"/>
      <c r="F495" s="207">
        <v>0</v>
      </c>
      <c r="G495" s="374"/>
      <c r="H495" s="376"/>
      <c r="I495" s="209">
        <f t="shared" si="190"/>
        <v>0</v>
      </c>
      <c r="J495" s="168"/>
      <c r="K495" s="210" t="s">
        <v>11</v>
      </c>
      <c r="L495" s="374"/>
      <c r="M495" s="375"/>
      <c r="N495" s="375"/>
      <c r="O495" s="376"/>
      <c r="P495" s="207">
        <v>0</v>
      </c>
      <c r="Q495" s="374"/>
      <c r="R495" s="379"/>
      <c r="S495" s="212">
        <f t="shared" si="191"/>
        <v>0</v>
      </c>
    </row>
    <row r="496" spans="1:19" ht="15">
      <c r="A496" s="213" t="s">
        <v>26</v>
      </c>
      <c r="B496" s="214">
        <f>SUM(B475:B491)</f>
        <v>0</v>
      </c>
      <c r="C496" s="214">
        <f t="shared" ref="C496:I496" si="192">SUM(C475:C491)</f>
        <v>0</v>
      </c>
      <c r="D496" s="214">
        <f t="shared" si="192"/>
        <v>0</v>
      </c>
      <c r="E496" s="214">
        <f t="shared" si="192"/>
        <v>0</v>
      </c>
      <c r="F496" s="214">
        <f t="shared" si="192"/>
        <v>49374.028430903702</v>
      </c>
      <c r="G496" s="214">
        <f t="shared" si="192"/>
        <v>0</v>
      </c>
      <c r="H496" s="216">
        <f t="shared" si="192"/>
        <v>0</v>
      </c>
      <c r="I496" s="173">
        <f t="shared" si="192"/>
        <v>49374.028430903702</v>
      </c>
      <c r="J496" s="168"/>
      <c r="K496" s="215" t="s">
        <v>26</v>
      </c>
      <c r="L496" s="214">
        <f>SUM(L475:L491)</f>
        <v>0</v>
      </c>
      <c r="M496" s="214">
        <f t="shared" ref="M496:S496" si="193">SUM(M475:M491)</f>
        <v>0</v>
      </c>
      <c r="N496" s="214">
        <f t="shared" si="193"/>
        <v>0</v>
      </c>
      <c r="O496" s="214">
        <f t="shared" si="193"/>
        <v>0</v>
      </c>
      <c r="P496" s="214">
        <f t="shared" si="193"/>
        <v>28004.590122822072</v>
      </c>
      <c r="Q496" s="214">
        <f t="shared" si="193"/>
        <v>0</v>
      </c>
      <c r="R496" s="216">
        <f t="shared" si="193"/>
        <v>0</v>
      </c>
      <c r="S496" s="217">
        <f t="shared" si="193"/>
        <v>28004.590122822072</v>
      </c>
    </row>
    <row r="497" spans="1:19" ht="15" thickBot="1">
      <c r="A497" s="30" t="s">
        <v>88</v>
      </c>
      <c r="B497" s="47">
        <f>IF($I496=0,"-",B496/$I496)</f>
        <v>0</v>
      </c>
      <c r="C497" s="47">
        <f t="shared" ref="C497:H497" si="194">IF($I496=0,"-",C496/$I496)</f>
        <v>0</v>
      </c>
      <c r="D497" s="47">
        <f t="shared" si="194"/>
        <v>0</v>
      </c>
      <c r="E497" s="47">
        <f t="shared" si="194"/>
        <v>0</v>
      </c>
      <c r="F497" s="47">
        <f t="shared" si="194"/>
        <v>1</v>
      </c>
      <c r="G497" s="47">
        <f t="shared" si="194"/>
        <v>0</v>
      </c>
      <c r="H497" s="70">
        <f t="shared" si="194"/>
        <v>0</v>
      </c>
      <c r="I497" s="48">
        <f>SUM(B497:H497)</f>
        <v>1</v>
      </c>
      <c r="J497" s="23"/>
      <c r="K497" s="81" t="s">
        <v>88</v>
      </c>
      <c r="L497" s="98">
        <f t="shared" ref="L497:R497" si="195">IF($S496=0,"-",L496/$S496)</f>
        <v>0</v>
      </c>
      <c r="M497" s="98">
        <f t="shared" si="195"/>
        <v>0</v>
      </c>
      <c r="N497" s="98">
        <f t="shared" si="195"/>
        <v>0</v>
      </c>
      <c r="O497" s="98">
        <f t="shared" si="195"/>
        <v>0</v>
      </c>
      <c r="P497" s="98">
        <f t="shared" si="195"/>
        <v>1</v>
      </c>
      <c r="Q497" s="98">
        <f t="shared" si="195"/>
        <v>0</v>
      </c>
      <c r="R497" s="99">
        <f t="shared" si="195"/>
        <v>0</v>
      </c>
      <c r="S497" s="100">
        <f>SUM(L497:R497)</f>
        <v>1</v>
      </c>
    </row>
    <row r="498" spans="1:19" ht="15" thickBot="1">
      <c r="A498" s="247"/>
      <c r="B498" s="247"/>
      <c r="C498" s="247"/>
      <c r="D498" s="247"/>
      <c r="E498" s="247"/>
      <c r="F498" s="247"/>
      <c r="G498" s="247"/>
      <c r="H498" s="247"/>
      <c r="I498" s="247"/>
      <c r="K498" s="247"/>
      <c r="L498" s="247"/>
      <c r="M498" s="247"/>
      <c r="N498" s="247"/>
      <c r="O498" s="247"/>
      <c r="P498" s="247"/>
      <c r="Q498" s="247"/>
      <c r="R498" s="247"/>
      <c r="S498" s="247"/>
    </row>
    <row r="499" spans="1:19" ht="28.5">
      <c r="A499" s="364" t="s">
        <v>46</v>
      </c>
      <c r="B499" s="164" t="s">
        <v>0</v>
      </c>
      <c r="C499" s="164" t="s">
        <v>1</v>
      </c>
      <c r="D499" s="164" t="s">
        <v>2</v>
      </c>
      <c r="E499" s="164" t="s">
        <v>3</v>
      </c>
      <c r="F499" s="164" t="s">
        <v>27</v>
      </c>
      <c r="G499" s="164" t="s">
        <v>4</v>
      </c>
      <c r="H499" s="164" t="s">
        <v>5</v>
      </c>
      <c r="I499" s="165" t="s">
        <v>6</v>
      </c>
      <c r="K499" s="366" t="s">
        <v>46</v>
      </c>
      <c r="L499" s="166" t="s">
        <v>0</v>
      </c>
      <c r="M499" s="166" t="s">
        <v>1</v>
      </c>
      <c r="N499" s="166" t="s">
        <v>2</v>
      </c>
      <c r="O499" s="166" t="s">
        <v>3</v>
      </c>
      <c r="P499" s="166" t="s">
        <v>27</v>
      </c>
      <c r="Q499" s="166" t="s">
        <v>4</v>
      </c>
      <c r="R499" s="166" t="s">
        <v>5</v>
      </c>
      <c r="S499" s="167" t="s">
        <v>6</v>
      </c>
    </row>
    <row r="500" spans="1:19" ht="15">
      <c r="A500" s="365" t="s">
        <v>46</v>
      </c>
      <c r="B500" s="318" t="s">
        <v>69</v>
      </c>
      <c r="C500" s="319"/>
      <c r="D500" s="319"/>
      <c r="E500" s="319"/>
      <c r="F500" s="319"/>
      <c r="G500" s="319"/>
      <c r="H500" s="319"/>
      <c r="I500" s="320"/>
      <c r="K500" s="367" t="s">
        <v>46</v>
      </c>
      <c r="L500" s="321" t="s">
        <v>69</v>
      </c>
      <c r="M500" s="322"/>
      <c r="N500" s="322"/>
      <c r="O500" s="322"/>
      <c r="P500" s="322"/>
      <c r="Q500" s="322"/>
      <c r="R500" s="322"/>
      <c r="S500" s="323"/>
    </row>
    <row r="501" spans="1:19" ht="15">
      <c r="A501" s="170" t="s">
        <v>7</v>
      </c>
      <c r="B501" s="368"/>
      <c r="C501" s="369"/>
      <c r="D501" s="369"/>
      <c r="E501" s="370"/>
      <c r="F501" s="171">
        <v>0</v>
      </c>
      <c r="G501" s="368"/>
      <c r="H501" s="370"/>
      <c r="I501" s="173">
        <f>SUM(B501:H501)</f>
        <v>0</v>
      </c>
      <c r="J501" s="168"/>
      <c r="K501" s="222" t="s">
        <v>7</v>
      </c>
      <c r="L501" s="368"/>
      <c r="M501" s="369"/>
      <c r="N501" s="369"/>
      <c r="O501" s="370"/>
      <c r="P501" s="171">
        <v>0</v>
      </c>
      <c r="Q501" s="368"/>
      <c r="R501" s="377"/>
      <c r="S501" s="224">
        <f>SUM(L501:R501)</f>
        <v>0</v>
      </c>
    </row>
    <row r="502" spans="1:19" ht="15">
      <c r="A502" s="178" t="s">
        <v>8</v>
      </c>
      <c r="B502" s="371"/>
      <c r="C502" s="372"/>
      <c r="D502" s="372"/>
      <c r="E502" s="373"/>
      <c r="F502" s="179">
        <v>0</v>
      </c>
      <c r="G502" s="371"/>
      <c r="H502" s="373"/>
      <c r="I502" s="181">
        <f t="shared" ref="I502:I521" si="196">SUM(B502:H502)</f>
        <v>0</v>
      </c>
      <c r="J502" s="168"/>
      <c r="K502" s="182" t="s">
        <v>8</v>
      </c>
      <c r="L502" s="371"/>
      <c r="M502" s="372"/>
      <c r="N502" s="372"/>
      <c r="O502" s="373"/>
      <c r="P502" s="183">
        <v>0</v>
      </c>
      <c r="Q502" s="371"/>
      <c r="R502" s="378"/>
      <c r="S502" s="185">
        <f t="shared" ref="S502:S521" si="197">SUM(L502:R502)</f>
        <v>0</v>
      </c>
    </row>
    <row r="503" spans="1:19" ht="15">
      <c r="A503" s="186" t="s">
        <v>10</v>
      </c>
      <c r="B503" s="371"/>
      <c r="C503" s="372"/>
      <c r="D503" s="372"/>
      <c r="E503" s="373"/>
      <c r="F503" s="175">
        <v>0</v>
      </c>
      <c r="G503" s="371"/>
      <c r="H503" s="373"/>
      <c r="I503" s="173">
        <f t="shared" si="196"/>
        <v>0</v>
      </c>
      <c r="J503" s="168"/>
      <c r="K503" s="188" t="s">
        <v>10</v>
      </c>
      <c r="L503" s="371"/>
      <c r="M503" s="372"/>
      <c r="N503" s="372"/>
      <c r="O503" s="373"/>
      <c r="P503" s="175">
        <v>0</v>
      </c>
      <c r="Q503" s="371"/>
      <c r="R503" s="378"/>
      <c r="S503" s="177">
        <f t="shared" si="197"/>
        <v>0</v>
      </c>
    </row>
    <row r="504" spans="1:19" ht="15">
      <c r="A504" s="178" t="s">
        <v>56</v>
      </c>
      <c r="B504" s="371"/>
      <c r="C504" s="372"/>
      <c r="D504" s="372"/>
      <c r="E504" s="373"/>
      <c r="F504" s="179">
        <v>0</v>
      </c>
      <c r="G504" s="371"/>
      <c r="H504" s="373"/>
      <c r="I504" s="181">
        <f t="shared" si="196"/>
        <v>0</v>
      </c>
      <c r="J504" s="168"/>
      <c r="K504" s="182" t="s">
        <v>56</v>
      </c>
      <c r="L504" s="371"/>
      <c r="M504" s="372"/>
      <c r="N504" s="372"/>
      <c r="O504" s="373"/>
      <c r="P504" s="183">
        <v>0</v>
      </c>
      <c r="Q504" s="371"/>
      <c r="R504" s="378"/>
      <c r="S504" s="185">
        <f t="shared" si="197"/>
        <v>0</v>
      </c>
    </row>
    <row r="505" spans="1:19" ht="15">
      <c r="A505" s="186" t="s">
        <v>16</v>
      </c>
      <c r="B505" s="371"/>
      <c r="C505" s="372"/>
      <c r="D505" s="372"/>
      <c r="E505" s="373"/>
      <c r="F505" s="175">
        <v>0</v>
      </c>
      <c r="G505" s="371"/>
      <c r="H505" s="373"/>
      <c r="I505" s="173">
        <f t="shared" si="196"/>
        <v>0</v>
      </c>
      <c r="J505" s="168"/>
      <c r="K505" s="188" t="s">
        <v>16</v>
      </c>
      <c r="L505" s="371"/>
      <c r="M505" s="372"/>
      <c r="N505" s="372"/>
      <c r="O505" s="373"/>
      <c r="P505" s="175">
        <v>0</v>
      </c>
      <c r="Q505" s="371"/>
      <c r="R505" s="378"/>
      <c r="S505" s="177">
        <f t="shared" si="197"/>
        <v>0</v>
      </c>
    </row>
    <row r="506" spans="1:19" ht="15">
      <c r="A506" s="178" t="s">
        <v>15</v>
      </c>
      <c r="B506" s="371"/>
      <c r="C506" s="372"/>
      <c r="D506" s="372"/>
      <c r="E506" s="373"/>
      <c r="F506" s="179">
        <v>0</v>
      </c>
      <c r="G506" s="371"/>
      <c r="H506" s="373"/>
      <c r="I506" s="181">
        <f t="shared" si="196"/>
        <v>0</v>
      </c>
      <c r="J506" s="168"/>
      <c r="K506" s="182" t="s">
        <v>15</v>
      </c>
      <c r="L506" s="371"/>
      <c r="M506" s="372"/>
      <c r="N506" s="372"/>
      <c r="O506" s="373"/>
      <c r="P506" s="183">
        <v>0</v>
      </c>
      <c r="Q506" s="371"/>
      <c r="R506" s="378"/>
      <c r="S506" s="185">
        <f t="shared" si="197"/>
        <v>0</v>
      </c>
    </row>
    <row r="507" spans="1:19" ht="15">
      <c r="A507" s="186" t="s">
        <v>58</v>
      </c>
      <c r="B507" s="371"/>
      <c r="C507" s="372"/>
      <c r="D507" s="372"/>
      <c r="E507" s="373"/>
      <c r="F507" s="175">
        <v>0</v>
      </c>
      <c r="G507" s="371"/>
      <c r="H507" s="373"/>
      <c r="I507" s="173">
        <f t="shared" si="196"/>
        <v>0</v>
      </c>
      <c r="J507" s="168"/>
      <c r="K507" s="188" t="s">
        <v>58</v>
      </c>
      <c r="L507" s="371"/>
      <c r="M507" s="372"/>
      <c r="N507" s="372"/>
      <c r="O507" s="373"/>
      <c r="P507" s="175">
        <v>0</v>
      </c>
      <c r="Q507" s="371"/>
      <c r="R507" s="378"/>
      <c r="S507" s="177">
        <f t="shared" si="197"/>
        <v>0</v>
      </c>
    </row>
    <row r="508" spans="1:19" ht="15">
      <c r="A508" s="178" t="s">
        <v>12</v>
      </c>
      <c r="B508" s="371"/>
      <c r="C508" s="372"/>
      <c r="D508" s="372"/>
      <c r="E508" s="373"/>
      <c r="F508" s="179">
        <v>0</v>
      </c>
      <c r="G508" s="371"/>
      <c r="H508" s="373"/>
      <c r="I508" s="181">
        <f t="shared" si="196"/>
        <v>0</v>
      </c>
      <c r="J508" s="168"/>
      <c r="K508" s="182" t="s">
        <v>12</v>
      </c>
      <c r="L508" s="371"/>
      <c r="M508" s="372"/>
      <c r="N508" s="372"/>
      <c r="O508" s="373"/>
      <c r="P508" s="183">
        <v>0</v>
      </c>
      <c r="Q508" s="371"/>
      <c r="R508" s="378"/>
      <c r="S508" s="185">
        <f t="shared" si="197"/>
        <v>0</v>
      </c>
    </row>
    <row r="509" spans="1:19" ht="15">
      <c r="A509" s="186" t="s">
        <v>59</v>
      </c>
      <c r="B509" s="371"/>
      <c r="C509" s="372"/>
      <c r="D509" s="372"/>
      <c r="E509" s="373"/>
      <c r="F509" s="175">
        <v>0</v>
      </c>
      <c r="G509" s="371"/>
      <c r="H509" s="373"/>
      <c r="I509" s="173">
        <f t="shared" si="196"/>
        <v>0</v>
      </c>
      <c r="J509" s="168"/>
      <c r="K509" s="188" t="s">
        <v>59</v>
      </c>
      <c r="L509" s="371"/>
      <c r="M509" s="372"/>
      <c r="N509" s="372"/>
      <c r="O509" s="373"/>
      <c r="P509" s="175">
        <v>0</v>
      </c>
      <c r="Q509" s="371"/>
      <c r="R509" s="378"/>
      <c r="S509" s="177">
        <f t="shared" si="197"/>
        <v>0</v>
      </c>
    </row>
    <row r="510" spans="1:19" ht="15">
      <c r="A510" s="178" t="s">
        <v>17</v>
      </c>
      <c r="B510" s="371"/>
      <c r="C510" s="372"/>
      <c r="D510" s="372"/>
      <c r="E510" s="373"/>
      <c r="F510" s="179">
        <v>0</v>
      </c>
      <c r="G510" s="371"/>
      <c r="H510" s="373"/>
      <c r="I510" s="181">
        <f t="shared" si="196"/>
        <v>0</v>
      </c>
      <c r="J510" s="168"/>
      <c r="K510" s="182" t="s">
        <v>17</v>
      </c>
      <c r="L510" s="371"/>
      <c r="M510" s="372"/>
      <c r="N510" s="372"/>
      <c r="O510" s="373"/>
      <c r="P510" s="183">
        <v>0</v>
      </c>
      <c r="Q510" s="371"/>
      <c r="R510" s="378"/>
      <c r="S510" s="185">
        <f t="shared" si="197"/>
        <v>0</v>
      </c>
    </row>
    <row r="511" spans="1:19" ht="15">
      <c r="A511" s="186" t="s">
        <v>139</v>
      </c>
      <c r="B511" s="371"/>
      <c r="C511" s="372"/>
      <c r="D511" s="372"/>
      <c r="E511" s="373"/>
      <c r="F511" s="175">
        <v>0</v>
      </c>
      <c r="G511" s="371"/>
      <c r="H511" s="373"/>
      <c r="I511" s="173">
        <f t="shared" si="196"/>
        <v>0</v>
      </c>
      <c r="J511" s="168"/>
      <c r="K511" s="188" t="s">
        <v>139</v>
      </c>
      <c r="L511" s="371"/>
      <c r="M511" s="372"/>
      <c r="N511" s="372"/>
      <c r="O511" s="373"/>
      <c r="P511" s="175">
        <v>0</v>
      </c>
      <c r="Q511" s="371"/>
      <c r="R511" s="378"/>
      <c r="S511" s="177">
        <f t="shared" si="197"/>
        <v>0</v>
      </c>
    </row>
    <row r="512" spans="1:19" ht="15">
      <c r="A512" s="178" t="s">
        <v>25</v>
      </c>
      <c r="B512" s="371"/>
      <c r="C512" s="372"/>
      <c r="D512" s="372"/>
      <c r="E512" s="373"/>
      <c r="F512" s="179">
        <v>0</v>
      </c>
      <c r="G512" s="371"/>
      <c r="H512" s="373"/>
      <c r="I512" s="181">
        <f t="shared" si="196"/>
        <v>0</v>
      </c>
      <c r="J512" s="168"/>
      <c r="K512" s="182" t="s">
        <v>25</v>
      </c>
      <c r="L512" s="371"/>
      <c r="M512" s="372"/>
      <c r="N512" s="372"/>
      <c r="O512" s="373"/>
      <c r="P512" s="183">
        <v>0</v>
      </c>
      <c r="Q512" s="371"/>
      <c r="R512" s="378"/>
      <c r="S512" s="185">
        <f t="shared" si="197"/>
        <v>0</v>
      </c>
    </row>
    <row r="513" spans="1:19" ht="15">
      <c r="A513" s="186" t="s">
        <v>24</v>
      </c>
      <c r="B513" s="371"/>
      <c r="C513" s="372"/>
      <c r="D513" s="372"/>
      <c r="E513" s="373"/>
      <c r="F513" s="175">
        <v>0</v>
      </c>
      <c r="G513" s="371"/>
      <c r="H513" s="373"/>
      <c r="I513" s="173">
        <f t="shared" si="196"/>
        <v>0</v>
      </c>
      <c r="J513" s="168"/>
      <c r="K513" s="188" t="s">
        <v>24</v>
      </c>
      <c r="L513" s="371"/>
      <c r="M513" s="372"/>
      <c r="N513" s="372"/>
      <c r="O513" s="373"/>
      <c r="P513" s="175">
        <v>0</v>
      </c>
      <c r="Q513" s="371"/>
      <c r="R513" s="378"/>
      <c r="S513" s="177">
        <f t="shared" si="197"/>
        <v>0</v>
      </c>
    </row>
    <row r="514" spans="1:19" ht="15">
      <c r="A514" s="178" t="s">
        <v>60</v>
      </c>
      <c r="B514" s="371"/>
      <c r="C514" s="372"/>
      <c r="D514" s="372"/>
      <c r="E514" s="373"/>
      <c r="F514" s="179">
        <v>0</v>
      </c>
      <c r="G514" s="371"/>
      <c r="H514" s="373"/>
      <c r="I514" s="181">
        <f t="shared" si="196"/>
        <v>0</v>
      </c>
      <c r="J514" s="168"/>
      <c r="K514" s="182" t="s">
        <v>60</v>
      </c>
      <c r="L514" s="371"/>
      <c r="M514" s="372"/>
      <c r="N514" s="372"/>
      <c r="O514" s="373"/>
      <c r="P514" s="183">
        <v>0</v>
      </c>
      <c r="Q514" s="371"/>
      <c r="R514" s="378"/>
      <c r="S514" s="185">
        <f t="shared" si="197"/>
        <v>0</v>
      </c>
    </row>
    <row r="515" spans="1:19" ht="15">
      <c r="A515" s="186" t="s">
        <v>22</v>
      </c>
      <c r="B515" s="371"/>
      <c r="C515" s="372"/>
      <c r="D515" s="372"/>
      <c r="E515" s="373"/>
      <c r="F515" s="175">
        <v>0</v>
      </c>
      <c r="G515" s="371"/>
      <c r="H515" s="373"/>
      <c r="I515" s="173">
        <f t="shared" si="196"/>
        <v>0</v>
      </c>
      <c r="J515" s="168"/>
      <c r="K515" s="188" t="s">
        <v>22</v>
      </c>
      <c r="L515" s="371"/>
      <c r="M515" s="372"/>
      <c r="N515" s="372"/>
      <c r="O515" s="373"/>
      <c r="P515" s="175">
        <v>0</v>
      </c>
      <c r="Q515" s="371"/>
      <c r="R515" s="378"/>
      <c r="S515" s="177">
        <f t="shared" si="197"/>
        <v>0</v>
      </c>
    </row>
    <row r="516" spans="1:19" ht="15">
      <c r="A516" s="178" t="s">
        <v>21</v>
      </c>
      <c r="B516" s="371"/>
      <c r="C516" s="372"/>
      <c r="D516" s="372"/>
      <c r="E516" s="373"/>
      <c r="F516" s="179">
        <v>0</v>
      </c>
      <c r="G516" s="371"/>
      <c r="H516" s="373"/>
      <c r="I516" s="181">
        <f t="shared" si="196"/>
        <v>0</v>
      </c>
      <c r="J516" s="168"/>
      <c r="K516" s="182" t="s">
        <v>21</v>
      </c>
      <c r="L516" s="371"/>
      <c r="M516" s="372"/>
      <c r="N516" s="372"/>
      <c r="O516" s="373"/>
      <c r="P516" s="183">
        <v>0</v>
      </c>
      <c r="Q516" s="371"/>
      <c r="R516" s="378"/>
      <c r="S516" s="185">
        <f t="shared" si="197"/>
        <v>0</v>
      </c>
    </row>
    <row r="517" spans="1:19" ht="15">
      <c r="A517" s="189" t="s">
        <v>64</v>
      </c>
      <c r="B517" s="371"/>
      <c r="C517" s="372"/>
      <c r="D517" s="372"/>
      <c r="E517" s="373"/>
      <c r="F517" s="175">
        <v>0</v>
      </c>
      <c r="G517" s="371"/>
      <c r="H517" s="373"/>
      <c r="I517" s="173">
        <f t="shared" si="196"/>
        <v>0</v>
      </c>
      <c r="J517" s="168"/>
      <c r="K517" s="190" t="s">
        <v>64</v>
      </c>
      <c r="L517" s="371"/>
      <c r="M517" s="372"/>
      <c r="N517" s="372"/>
      <c r="O517" s="373"/>
      <c r="P517" s="175">
        <v>0</v>
      </c>
      <c r="Q517" s="371"/>
      <c r="R517" s="378"/>
      <c r="S517" s="177">
        <f t="shared" si="197"/>
        <v>0</v>
      </c>
    </row>
    <row r="518" spans="1:19">
      <c r="A518" s="191" t="s">
        <v>23</v>
      </c>
      <c r="B518" s="371"/>
      <c r="C518" s="372"/>
      <c r="D518" s="372"/>
      <c r="E518" s="373"/>
      <c r="F518" s="192">
        <v>0</v>
      </c>
      <c r="G518" s="371"/>
      <c r="H518" s="373"/>
      <c r="I518" s="194">
        <f t="shared" si="196"/>
        <v>0</v>
      </c>
      <c r="J518" s="168"/>
      <c r="K518" s="195" t="s">
        <v>23</v>
      </c>
      <c r="L518" s="371"/>
      <c r="M518" s="372"/>
      <c r="N518" s="372"/>
      <c r="O518" s="373"/>
      <c r="P518" s="196">
        <v>0</v>
      </c>
      <c r="Q518" s="371"/>
      <c r="R518" s="378"/>
      <c r="S518" s="198">
        <f t="shared" si="197"/>
        <v>0</v>
      </c>
    </row>
    <row r="519" spans="1:19">
      <c r="A519" s="199" t="s">
        <v>19</v>
      </c>
      <c r="B519" s="371"/>
      <c r="C519" s="372"/>
      <c r="D519" s="372"/>
      <c r="E519" s="373"/>
      <c r="F519" s="200">
        <v>0</v>
      </c>
      <c r="G519" s="371"/>
      <c r="H519" s="373"/>
      <c r="I519" s="202">
        <f t="shared" si="196"/>
        <v>0</v>
      </c>
      <c r="J519" s="168"/>
      <c r="K519" s="203" t="s">
        <v>19</v>
      </c>
      <c r="L519" s="371"/>
      <c r="M519" s="372"/>
      <c r="N519" s="372"/>
      <c r="O519" s="373"/>
      <c r="P519" s="200">
        <v>0</v>
      </c>
      <c r="Q519" s="371"/>
      <c r="R519" s="378"/>
      <c r="S519" s="205">
        <f t="shared" si="197"/>
        <v>0</v>
      </c>
    </row>
    <row r="520" spans="1:19">
      <c r="A520" s="191" t="s">
        <v>20</v>
      </c>
      <c r="B520" s="371"/>
      <c r="C520" s="372"/>
      <c r="D520" s="372"/>
      <c r="E520" s="373"/>
      <c r="F520" s="192">
        <v>0</v>
      </c>
      <c r="G520" s="371"/>
      <c r="H520" s="373"/>
      <c r="I520" s="194">
        <f t="shared" si="196"/>
        <v>0</v>
      </c>
      <c r="J520" s="168"/>
      <c r="K520" s="195" t="s">
        <v>20</v>
      </c>
      <c r="L520" s="371"/>
      <c r="M520" s="372"/>
      <c r="N520" s="372"/>
      <c r="O520" s="373"/>
      <c r="P520" s="196">
        <v>0</v>
      </c>
      <c r="Q520" s="371"/>
      <c r="R520" s="378"/>
      <c r="S520" s="198">
        <f t="shared" si="197"/>
        <v>0</v>
      </c>
    </row>
    <row r="521" spans="1:19" ht="15" thickBot="1">
      <c r="A521" s="206" t="s">
        <v>11</v>
      </c>
      <c r="B521" s="374"/>
      <c r="C521" s="375"/>
      <c r="D521" s="375"/>
      <c r="E521" s="376"/>
      <c r="F521" s="207">
        <v>0</v>
      </c>
      <c r="G521" s="374"/>
      <c r="H521" s="376"/>
      <c r="I521" s="209">
        <f t="shared" si="196"/>
        <v>0</v>
      </c>
      <c r="J521" s="168"/>
      <c r="K521" s="210" t="s">
        <v>11</v>
      </c>
      <c r="L521" s="374"/>
      <c r="M521" s="375"/>
      <c r="N521" s="375"/>
      <c r="O521" s="376"/>
      <c r="P521" s="207">
        <v>0</v>
      </c>
      <c r="Q521" s="374"/>
      <c r="R521" s="379"/>
      <c r="S521" s="212">
        <f t="shared" si="197"/>
        <v>0</v>
      </c>
    </row>
    <row r="522" spans="1:19" ht="15">
      <c r="A522" s="213" t="s">
        <v>26</v>
      </c>
      <c r="B522" s="214">
        <f>SUM(B501:B517)</f>
        <v>0</v>
      </c>
      <c r="C522" s="214">
        <f t="shared" ref="C522:I522" si="198">SUM(C501:C517)</f>
        <v>0</v>
      </c>
      <c r="D522" s="214">
        <f t="shared" si="198"/>
        <v>0</v>
      </c>
      <c r="E522" s="214">
        <f t="shared" si="198"/>
        <v>0</v>
      </c>
      <c r="F522" s="214">
        <f t="shared" si="198"/>
        <v>0</v>
      </c>
      <c r="G522" s="214">
        <f t="shared" si="198"/>
        <v>0</v>
      </c>
      <c r="H522" s="216">
        <f t="shared" si="198"/>
        <v>0</v>
      </c>
      <c r="I522" s="173">
        <f t="shared" si="198"/>
        <v>0</v>
      </c>
      <c r="J522" s="168"/>
      <c r="K522" s="215" t="s">
        <v>26</v>
      </c>
      <c r="L522" s="214">
        <f>SUM(L501:L517)</f>
        <v>0</v>
      </c>
      <c r="M522" s="214">
        <f t="shared" ref="M522:S522" si="199">SUM(M501:M517)</f>
        <v>0</v>
      </c>
      <c r="N522" s="214">
        <f t="shared" si="199"/>
        <v>0</v>
      </c>
      <c r="O522" s="214">
        <f t="shared" si="199"/>
        <v>0</v>
      </c>
      <c r="P522" s="214">
        <f t="shared" si="199"/>
        <v>0</v>
      </c>
      <c r="Q522" s="214">
        <f t="shared" si="199"/>
        <v>0</v>
      </c>
      <c r="R522" s="216">
        <f t="shared" si="199"/>
        <v>0</v>
      </c>
      <c r="S522" s="217">
        <f t="shared" si="199"/>
        <v>0</v>
      </c>
    </row>
    <row r="523" spans="1:19" ht="15" thickBot="1">
      <c r="A523" s="30" t="s">
        <v>88</v>
      </c>
      <c r="B523" s="47" t="str">
        <f>IF($I522=0,"-",B522/$I522)</f>
        <v>-</v>
      </c>
      <c r="C523" s="47" t="str">
        <f t="shared" ref="C523:H523" si="200">IF($I522=0,"-",C522/$I522)</f>
        <v>-</v>
      </c>
      <c r="D523" s="47" t="str">
        <f t="shared" si="200"/>
        <v>-</v>
      </c>
      <c r="E523" s="47" t="str">
        <f t="shared" si="200"/>
        <v>-</v>
      </c>
      <c r="F523" s="47" t="str">
        <f t="shared" si="200"/>
        <v>-</v>
      </c>
      <c r="G523" s="47" t="str">
        <f t="shared" si="200"/>
        <v>-</v>
      </c>
      <c r="H523" s="70" t="str">
        <f t="shared" si="200"/>
        <v>-</v>
      </c>
      <c r="I523" s="48">
        <f>SUM(B523:H523)</f>
        <v>0</v>
      </c>
      <c r="J523" s="23"/>
      <c r="K523" s="81" t="s">
        <v>88</v>
      </c>
      <c r="L523" s="98" t="str">
        <f t="shared" ref="L523:R523" si="201">IF($S522=0,"-",L522/$S522)</f>
        <v>-</v>
      </c>
      <c r="M523" s="98" t="str">
        <f t="shared" si="201"/>
        <v>-</v>
      </c>
      <c r="N523" s="98" t="str">
        <f t="shared" si="201"/>
        <v>-</v>
      </c>
      <c r="O523" s="98" t="str">
        <f t="shared" si="201"/>
        <v>-</v>
      </c>
      <c r="P523" s="98" t="str">
        <f t="shared" si="201"/>
        <v>-</v>
      </c>
      <c r="Q523" s="98" t="str">
        <f t="shared" si="201"/>
        <v>-</v>
      </c>
      <c r="R523" s="99" t="str">
        <f t="shared" si="201"/>
        <v>-</v>
      </c>
      <c r="S523" s="100">
        <f>SUM(L523:R523)</f>
        <v>0</v>
      </c>
    </row>
    <row r="524" spans="1:19" ht="15" thickBot="1">
      <c r="A524" s="247"/>
      <c r="B524" s="247"/>
      <c r="C524" s="247"/>
      <c r="D524" s="247"/>
      <c r="E524" s="247"/>
      <c r="F524" s="247"/>
      <c r="G524" s="247"/>
      <c r="H524" s="247"/>
      <c r="I524" s="247"/>
      <c r="K524" s="247"/>
      <c r="L524" s="247"/>
      <c r="M524" s="247"/>
      <c r="N524" s="247"/>
      <c r="O524" s="247"/>
      <c r="P524" s="247"/>
      <c r="Q524" s="247"/>
      <c r="R524" s="247"/>
      <c r="S524" s="247"/>
    </row>
    <row r="525" spans="1:19" ht="28.5">
      <c r="A525" s="364" t="s">
        <v>47</v>
      </c>
      <c r="B525" s="164" t="s">
        <v>0</v>
      </c>
      <c r="C525" s="164" t="s">
        <v>1</v>
      </c>
      <c r="D525" s="164" t="s">
        <v>2</v>
      </c>
      <c r="E525" s="164" t="s">
        <v>3</v>
      </c>
      <c r="F525" s="164" t="s">
        <v>27</v>
      </c>
      <c r="G525" s="164" t="s">
        <v>4</v>
      </c>
      <c r="H525" s="164" t="s">
        <v>5</v>
      </c>
      <c r="I525" s="165" t="s">
        <v>6</v>
      </c>
      <c r="K525" s="366" t="s">
        <v>47</v>
      </c>
      <c r="L525" s="166" t="s">
        <v>0</v>
      </c>
      <c r="M525" s="166" t="s">
        <v>1</v>
      </c>
      <c r="N525" s="166" t="s">
        <v>2</v>
      </c>
      <c r="O525" s="166" t="s">
        <v>3</v>
      </c>
      <c r="P525" s="166" t="s">
        <v>27</v>
      </c>
      <c r="Q525" s="166" t="s">
        <v>4</v>
      </c>
      <c r="R525" s="166" t="s">
        <v>5</v>
      </c>
      <c r="S525" s="167" t="s">
        <v>6</v>
      </c>
    </row>
    <row r="526" spans="1:19" ht="15">
      <c r="A526" s="365" t="s">
        <v>47</v>
      </c>
      <c r="B526" s="318" t="s">
        <v>69</v>
      </c>
      <c r="C526" s="319"/>
      <c r="D526" s="319"/>
      <c r="E526" s="319"/>
      <c r="F526" s="319"/>
      <c r="G526" s="319"/>
      <c r="H526" s="319"/>
      <c r="I526" s="320"/>
      <c r="K526" s="367" t="s">
        <v>47</v>
      </c>
      <c r="L526" s="321" t="s">
        <v>69</v>
      </c>
      <c r="M526" s="322"/>
      <c r="N526" s="322"/>
      <c r="O526" s="322"/>
      <c r="P526" s="322"/>
      <c r="Q526" s="322"/>
      <c r="R526" s="322"/>
      <c r="S526" s="323"/>
    </row>
    <row r="527" spans="1:19" ht="15">
      <c r="A527" s="170" t="s">
        <v>7</v>
      </c>
      <c r="B527" s="368"/>
      <c r="C527" s="369"/>
      <c r="D527" s="369"/>
      <c r="E527" s="370"/>
      <c r="F527" s="171">
        <v>0</v>
      </c>
      <c r="G527" s="368"/>
      <c r="H527" s="370"/>
      <c r="I527" s="173">
        <f>SUM(B527:H527)</f>
        <v>0</v>
      </c>
      <c r="J527" s="168"/>
      <c r="K527" s="222" t="s">
        <v>7</v>
      </c>
      <c r="L527" s="368"/>
      <c r="M527" s="369"/>
      <c r="N527" s="369"/>
      <c r="O527" s="370"/>
      <c r="P527" s="171">
        <v>0</v>
      </c>
      <c r="Q527" s="368"/>
      <c r="R527" s="377"/>
      <c r="S527" s="224">
        <f>SUM(L527:R527)</f>
        <v>0</v>
      </c>
    </row>
    <row r="528" spans="1:19" ht="15">
      <c r="A528" s="178" t="s">
        <v>8</v>
      </c>
      <c r="B528" s="371"/>
      <c r="C528" s="372"/>
      <c r="D528" s="372"/>
      <c r="E528" s="373"/>
      <c r="F528" s="179">
        <v>0</v>
      </c>
      <c r="G528" s="371"/>
      <c r="H528" s="373"/>
      <c r="I528" s="181">
        <f t="shared" ref="I528:I547" si="202">SUM(B528:H528)</f>
        <v>0</v>
      </c>
      <c r="J528" s="168"/>
      <c r="K528" s="182" t="s">
        <v>8</v>
      </c>
      <c r="L528" s="371"/>
      <c r="M528" s="372"/>
      <c r="N528" s="372"/>
      <c r="O528" s="373"/>
      <c r="P528" s="183">
        <v>0</v>
      </c>
      <c r="Q528" s="371"/>
      <c r="R528" s="378"/>
      <c r="S528" s="185">
        <f t="shared" ref="S528:S547" si="203">SUM(L528:R528)</f>
        <v>0</v>
      </c>
    </row>
    <row r="529" spans="1:19" ht="15">
      <c r="A529" s="186" t="s">
        <v>10</v>
      </c>
      <c r="B529" s="371"/>
      <c r="C529" s="372"/>
      <c r="D529" s="372"/>
      <c r="E529" s="373"/>
      <c r="F529" s="175">
        <v>0</v>
      </c>
      <c r="G529" s="371"/>
      <c r="H529" s="373"/>
      <c r="I529" s="173">
        <f t="shared" si="202"/>
        <v>0</v>
      </c>
      <c r="J529" s="168"/>
      <c r="K529" s="188" t="s">
        <v>10</v>
      </c>
      <c r="L529" s="371"/>
      <c r="M529" s="372"/>
      <c r="N529" s="372"/>
      <c r="O529" s="373"/>
      <c r="P529" s="175">
        <v>0</v>
      </c>
      <c r="Q529" s="371"/>
      <c r="R529" s="378"/>
      <c r="S529" s="177">
        <f t="shared" si="203"/>
        <v>0</v>
      </c>
    </row>
    <row r="530" spans="1:19" ht="15">
      <c r="A530" s="178" t="s">
        <v>56</v>
      </c>
      <c r="B530" s="371"/>
      <c r="C530" s="372"/>
      <c r="D530" s="372"/>
      <c r="E530" s="373"/>
      <c r="F530" s="179">
        <v>0</v>
      </c>
      <c r="G530" s="371"/>
      <c r="H530" s="373"/>
      <c r="I530" s="181">
        <f t="shared" si="202"/>
        <v>0</v>
      </c>
      <c r="J530" s="168"/>
      <c r="K530" s="182" t="s">
        <v>56</v>
      </c>
      <c r="L530" s="371"/>
      <c r="M530" s="372"/>
      <c r="N530" s="372"/>
      <c r="O530" s="373"/>
      <c r="P530" s="183">
        <v>0</v>
      </c>
      <c r="Q530" s="371"/>
      <c r="R530" s="378"/>
      <c r="S530" s="185">
        <f t="shared" si="203"/>
        <v>0</v>
      </c>
    </row>
    <row r="531" spans="1:19" ht="15">
      <c r="A531" s="186" t="s">
        <v>16</v>
      </c>
      <c r="B531" s="371"/>
      <c r="C531" s="372"/>
      <c r="D531" s="372"/>
      <c r="E531" s="373"/>
      <c r="F531" s="175">
        <v>0</v>
      </c>
      <c r="G531" s="371"/>
      <c r="H531" s="373"/>
      <c r="I531" s="173">
        <f t="shared" si="202"/>
        <v>0</v>
      </c>
      <c r="J531" s="168"/>
      <c r="K531" s="188" t="s">
        <v>16</v>
      </c>
      <c r="L531" s="371"/>
      <c r="M531" s="372"/>
      <c r="N531" s="372"/>
      <c r="O531" s="373"/>
      <c r="P531" s="175">
        <v>0</v>
      </c>
      <c r="Q531" s="371"/>
      <c r="R531" s="378"/>
      <c r="S531" s="177">
        <f t="shared" si="203"/>
        <v>0</v>
      </c>
    </row>
    <row r="532" spans="1:19" ht="15">
      <c r="A532" s="178" t="s">
        <v>15</v>
      </c>
      <c r="B532" s="371"/>
      <c r="C532" s="372"/>
      <c r="D532" s="372"/>
      <c r="E532" s="373"/>
      <c r="F532" s="179">
        <v>0</v>
      </c>
      <c r="G532" s="371"/>
      <c r="H532" s="373"/>
      <c r="I532" s="181">
        <f t="shared" si="202"/>
        <v>0</v>
      </c>
      <c r="J532" s="168"/>
      <c r="K532" s="182" t="s">
        <v>15</v>
      </c>
      <c r="L532" s="371"/>
      <c r="M532" s="372"/>
      <c r="N532" s="372"/>
      <c r="O532" s="373"/>
      <c r="P532" s="183">
        <v>0</v>
      </c>
      <c r="Q532" s="371"/>
      <c r="R532" s="378"/>
      <c r="S532" s="185">
        <f t="shared" si="203"/>
        <v>0</v>
      </c>
    </row>
    <row r="533" spans="1:19" ht="15">
      <c r="A533" s="186" t="s">
        <v>58</v>
      </c>
      <c r="B533" s="371"/>
      <c r="C533" s="372"/>
      <c r="D533" s="372"/>
      <c r="E533" s="373"/>
      <c r="F533" s="175">
        <v>68.934784004745111</v>
      </c>
      <c r="G533" s="371"/>
      <c r="H533" s="373"/>
      <c r="I533" s="173">
        <f t="shared" si="202"/>
        <v>68.934784004745111</v>
      </c>
      <c r="J533" s="168"/>
      <c r="K533" s="188" t="s">
        <v>58</v>
      </c>
      <c r="L533" s="371"/>
      <c r="M533" s="372"/>
      <c r="N533" s="372"/>
      <c r="O533" s="373"/>
      <c r="P533" s="175">
        <v>0</v>
      </c>
      <c r="Q533" s="371"/>
      <c r="R533" s="378"/>
      <c r="S533" s="177">
        <f t="shared" si="203"/>
        <v>0</v>
      </c>
    </row>
    <row r="534" spans="1:19" ht="15">
      <c r="A534" s="178" t="s">
        <v>12</v>
      </c>
      <c r="B534" s="371"/>
      <c r="C534" s="372"/>
      <c r="D534" s="372"/>
      <c r="E534" s="373"/>
      <c r="F534" s="179">
        <v>6.8264834092936937</v>
      </c>
      <c r="G534" s="371"/>
      <c r="H534" s="373"/>
      <c r="I534" s="181">
        <f t="shared" si="202"/>
        <v>6.8264834092936937</v>
      </c>
      <c r="J534" s="168"/>
      <c r="K534" s="182" t="s">
        <v>12</v>
      </c>
      <c r="L534" s="371"/>
      <c r="M534" s="372"/>
      <c r="N534" s="372"/>
      <c r="O534" s="373"/>
      <c r="P534" s="183">
        <v>0</v>
      </c>
      <c r="Q534" s="371"/>
      <c r="R534" s="378"/>
      <c r="S534" s="185">
        <f t="shared" si="203"/>
        <v>0</v>
      </c>
    </row>
    <row r="535" spans="1:19" ht="15">
      <c r="A535" s="186" t="s">
        <v>59</v>
      </c>
      <c r="B535" s="371"/>
      <c r="C535" s="372"/>
      <c r="D535" s="372"/>
      <c r="E535" s="373"/>
      <c r="F535" s="175">
        <v>0</v>
      </c>
      <c r="G535" s="371"/>
      <c r="H535" s="373"/>
      <c r="I535" s="173">
        <f t="shared" si="202"/>
        <v>0</v>
      </c>
      <c r="J535" s="168"/>
      <c r="K535" s="188" t="s">
        <v>59</v>
      </c>
      <c r="L535" s="371"/>
      <c r="M535" s="372"/>
      <c r="N535" s="372"/>
      <c r="O535" s="373"/>
      <c r="P535" s="175">
        <v>0</v>
      </c>
      <c r="Q535" s="371"/>
      <c r="R535" s="378"/>
      <c r="S535" s="177">
        <f t="shared" si="203"/>
        <v>0</v>
      </c>
    </row>
    <row r="536" spans="1:19" ht="15">
      <c r="A536" s="178" t="s">
        <v>17</v>
      </c>
      <c r="B536" s="371"/>
      <c r="C536" s="372"/>
      <c r="D536" s="372"/>
      <c r="E536" s="373"/>
      <c r="F536" s="179">
        <v>0</v>
      </c>
      <c r="G536" s="371"/>
      <c r="H536" s="373"/>
      <c r="I536" s="181">
        <f t="shared" si="202"/>
        <v>0</v>
      </c>
      <c r="J536" s="168"/>
      <c r="K536" s="182" t="s">
        <v>17</v>
      </c>
      <c r="L536" s="371"/>
      <c r="M536" s="372"/>
      <c r="N536" s="372"/>
      <c r="O536" s="373"/>
      <c r="P536" s="183">
        <v>0</v>
      </c>
      <c r="Q536" s="371"/>
      <c r="R536" s="378"/>
      <c r="S536" s="185">
        <f t="shared" si="203"/>
        <v>0</v>
      </c>
    </row>
    <row r="537" spans="1:19" ht="15">
      <c r="A537" s="186" t="s">
        <v>139</v>
      </c>
      <c r="B537" s="371"/>
      <c r="C537" s="372"/>
      <c r="D537" s="372"/>
      <c r="E537" s="373"/>
      <c r="F537" s="175">
        <v>0</v>
      </c>
      <c r="G537" s="371"/>
      <c r="H537" s="373"/>
      <c r="I537" s="173">
        <f t="shared" si="202"/>
        <v>0</v>
      </c>
      <c r="J537" s="168"/>
      <c r="K537" s="188" t="s">
        <v>139</v>
      </c>
      <c r="L537" s="371"/>
      <c r="M537" s="372"/>
      <c r="N537" s="372"/>
      <c r="O537" s="373"/>
      <c r="P537" s="175">
        <v>0</v>
      </c>
      <c r="Q537" s="371"/>
      <c r="R537" s="378"/>
      <c r="S537" s="177">
        <f t="shared" si="203"/>
        <v>0</v>
      </c>
    </row>
    <row r="538" spans="1:19" ht="15">
      <c r="A538" s="178" t="s">
        <v>25</v>
      </c>
      <c r="B538" s="371"/>
      <c r="C538" s="372"/>
      <c r="D538" s="372"/>
      <c r="E538" s="373"/>
      <c r="F538" s="179">
        <v>0</v>
      </c>
      <c r="G538" s="371"/>
      <c r="H538" s="373"/>
      <c r="I538" s="181">
        <f t="shared" si="202"/>
        <v>0</v>
      </c>
      <c r="J538" s="168"/>
      <c r="K538" s="182" t="s">
        <v>25</v>
      </c>
      <c r="L538" s="371"/>
      <c r="M538" s="372"/>
      <c r="N538" s="372"/>
      <c r="O538" s="373"/>
      <c r="P538" s="183">
        <v>0</v>
      </c>
      <c r="Q538" s="371"/>
      <c r="R538" s="378"/>
      <c r="S538" s="185">
        <f t="shared" si="203"/>
        <v>0</v>
      </c>
    </row>
    <row r="539" spans="1:19" ht="15">
      <c r="A539" s="186" t="s">
        <v>24</v>
      </c>
      <c r="B539" s="371"/>
      <c r="C539" s="372"/>
      <c r="D539" s="372"/>
      <c r="E539" s="373"/>
      <c r="F539" s="175">
        <v>0</v>
      </c>
      <c r="G539" s="371"/>
      <c r="H539" s="373"/>
      <c r="I539" s="173">
        <f t="shared" si="202"/>
        <v>0</v>
      </c>
      <c r="J539" s="168"/>
      <c r="K539" s="188" t="s">
        <v>24</v>
      </c>
      <c r="L539" s="371"/>
      <c r="M539" s="372"/>
      <c r="N539" s="372"/>
      <c r="O539" s="373"/>
      <c r="P539" s="175">
        <v>0</v>
      </c>
      <c r="Q539" s="371"/>
      <c r="R539" s="378"/>
      <c r="S539" s="177">
        <f t="shared" si="203"/>
        <v>0</v>
      </c>
    </row>
    <row r="540" spans="1:19" ht="15">
      <c r="A540" s="178" t="s">
        <v>60</v>
      </c>
      <c r="B540" s="371"/>
      <c r="C540" s="372"/>
      <c r="D540" s="372"/>
      <c r="E540" s="373"/>
      <c r="F540" s="179">
        <v>0</v>
      </c>
      <c r="G540" s="371"/>
      <c r="H540" s="373"/>
      <c r="I540" s="181">
        <f t="shared" si="202"/>
        <v>0</v>
      </c>
      <c r="J540" s="168"/>
      <c r="K540" s="182" t="s">
        <v>60</v>
      </c>
      <c r="L540" s="371"/>
      <c r="M540" s="372"/>
      <c r="N540" s="372"/>
      <c r="O540" s="373"/>
      <c r="P540" s="183">
        <v>0</v>
      </c>
      <c r="Q540" s="371"/>
      <c r="R540" s="378"/>
      <c r="S540" s="185">
        <f t="shared" si="203"/>
        <v>0</v>
      </c>
    </row>
    <row r="541" spans="1:19" ht="15">
      <c r="A541" s="186" t="s">
        <v>22</v>
      </c>
      <c r="B541" s="371"/>
      <c r="C541" s="372"/>
      <c r="D541" s="372"/>
      <c r="E541" s="373"/>
      <c r="F541" s="175">
        <v>0</v>
      </c>
      <c r="G541" s="371"/>
      <c r="H541" s="373"/>
      <c r="I541" s="173">
        <f t="shared" si="202"/>
        <v>0</v>
      </c>
      <c r="J541" s="168"/>
      <c r="K541" s="188" t="s">
        <v>22</v>
      </c>
      <c r="L541" s="371"/>
      <c r="M541" s="372"/>
      <c r="N541" s="372"/>
      <c r="O541" s="373"/>
      <c r="P541" s="175">
        <v>0</v>
      </c>
      <c r="Q541" s="371"/>
      <c r="R541" s="378"/>
      <c r="S541" s="177">
        <f t="shared" si="203"/>
        <v>0</v>
      </c>
    </row>
    <row r="542" spans="1:19" ht="15">
      <c r="A542" s="178" t="s">
        <v>21</v>
      </c>
      <c r="B542" s="371"/>
      <c r="C542" s="372"/>
      <c r="D542" s="372"/>
      <c r="E542" s="373"/>
      <c r="F542" s="179">
        <v>0</v>
      </c>
      <c r="G542" s="371"/>
      <c r="H542" s="373"/>
      <c r="I542" s="181">
        <f t="shared" si="202"/>
        <v>0</v>
      </c>
      <c r="J542" s="168"/>
      <c r="K542" s="182" t="s">
        <v>21</v>
      </c>
      <c r="L542" s="371"/>
      <c r="M542" s="372"/>
      <c r="N542" s="372"/>
      <c r="O542" s="373"/>
      <c r="P542" s="183">
        <v>0</v>
      </c>
      <c r="Q542" s="371"/>
      <c r="R542" s="378"/>
      <c r="S542" s="185">
        <f t="shared" si="203"/>
        <v>0</v>
      </c>
    </row>
    <row r="543" spans="1:19" ht="15">
      <c r="A543" s="189" t="s">
        <v>64</v>
      </c>
      <c r="B543" s="371"/>
      <c r="C543" s="372"/>
      <c r="D543" s="372"/>
      <c r="E543" s="373"/>
      <c r="F543" s="175">
        <v>0</v>
      </c>
      <c r="G543" s="371"/>
      <c r="H543" s="373"/>
      <c r="I543" s="173">
        <f t="shared" si="202"/>
        <v>0</v>
      </c>
      <c r="J543" s="168"/>
      <c r="K543" s="190" t="s">
        <v>64</v>
      </c>
      <c r="L543" s="371"/>
      <c r="M543" s="372"/>
      <c r="N543" s="372"/>
      <c r="O543" s="373"/>
      <c r="P543" s="175">
        <v>0</v>
      </c>
      <c r="Q543" s="371"/>
      <c r="R543" s="378"/>
      <c r="S543" s="177">
        <f t="shared" si="203"/>
        <v>0</v>
      </c>
    </row>
    <row r="544" spans="1:19">
      <c r="A544" s="191" t="s">
        <v>23</v>
      </c>
      <c r="B544" s="371"/>
      <c r="C544" s="372"/>
      <c r="D544" s="372"/>
      <c r="E544" s="373"/>
      <c r="F544" s="192">
        <v>0</v>
      </c>
      <c r="G544" s="371"/>
      <c r="H544" s="373"/>
      <c r="I544" s="194">
        <f t="shared" si="202"/>
        <v>0</v>
      </c>
      <c r="J544" s="168"/>
      <c r="K544" s="195" t="s">
        <v>23</v>
      </c>
      <c r="L544" s="371"/>
      <c r="M544" s="372"/>
      <c r="N544" s="372"/>
      <c r="O544" s="373"/>
      <c r="P544" s="196">
        <v>0</v>
      </c>
      <c r="Q544" s="371"/>
      <c r="R544" s="378"/>
      <c r="S544" s="198">
        <f t="shared" si="203"/>
        <v>0</v>
      </c>
    </row>
    <row r="545" spans="1:19">
      <c r="A545" s="199" t="s">
        <v>19</v>
      </c>
      <c r="B545" s="371"/>
      <c r="C545" s="372"/>
      <c r="D545" s="372"/>
      <c r="E545" s="373"/>
      <c r="F545" s="200">
        <v>0</v>
      </c>
      <c r="G545" s="371"/>
      <c r="H545" s="373"/>
      <c r="I545" s="202">
        <f t="shared" si="202"/>
        <v>0</v>
      </c>
      <c r="J545" s="168"/>
      <c r="K545" s="203" t="s">
        <v>19</v>
      </c>
      <c r="L545" s="371"/>
      <c r="M545" s="372"/>
      <c r="N545" s="372"/>
      <c r="O545" s="373"/>
      <c r="P545" s="200">
        <v>0</v>
      </c>
      <c r="Q545" s="371"/>
      <c r="R545" s="378"/>
      <c r="S545" s="205">
        <f t="shared" si="203"/>
        <v>0</v>
      </c>
    </row>
    <row r="546" spans="1:19">
      <c r="A546" s="191" t="s">
        <v>20</v>
      </c>
      <c r="B546" s="371"/>
      <c r="C546" s="372"/>
      <c r="D546" s="372"/>
      <c r="E546" s="373"/>
      <c r="F546" s="192">
        <v>0</v>
      </c>
      <c r="G546" s="371"/>
      <c r="H546" s="373"/>
      <c r="I546" s="194">
        <f t="shared" si="202"/>
        <v>0</v>
      </c>
      <c r="J546" s="168"/>
      <c r="K546" s="195" t="s">
        <v>20</v>
      </c>
      <c r="L546" s="371"/>
      <c r="M546" s="372"/>
      <c r="N546" s="372"/>
      <c r="O546" s="373"/>
      <c r="P546" s="196">
        <v>0</v>
      </c>
      <c r="Q546" s="371"/>
      <c r="R546" s="378"/>
      <c r="S546" s="198">
        <f t="shared" si="203"/>
        <v>0</v>
      </c>
    </row>
    <row r="547" spans="1:19" ht="15" thickBot="1">
      <c r="A547" s="206" t="s">
        <v>11</v>
      </c>
      <c r="B547" s="374"/>
      <c r="C547" s="375"/>
      <c r="D547" s="375"/>
      <c r="E547" s="376"/>
      <c r="F547" s="207">
        <v>0</v>
      </c>
      <c r="G547" s="374"/>
      <c r="H547" s="376"/>
      <c r="I547" s="209">
        <f t="shared" si="202"/>
        <v>0</v>
      </c>
      <c r="J547" s="168"/>
      <c r="K547" s="210" t="s">
        <v>11</v>
      </c>
      <c r="L547" s="374"/>
      <c r="M547" s="375"/>
      <c r="N547" s="375"/>
      <c r="O547" s="376"/>
      <c r="P547" s="207">
        <v>0</v>
      </c>
      <c r="Q547" s="374"/>
      <c r="R547" s="379"/>
      <c r="S547" s="212">
        <f t="shared" si="203"/>
        <v>0</v>
      </c>
    </row>
    <row r="548" spans="1:19" ht="15">
      <c r="A548" s="213" t="s">
        <v>26</v>
      </c>
      <c r="B548" s="214">
        <f>SUM(B527:B543)</f>
        <v>0</v>
      </c>
      <c r="C548" s="214">
        <f t="shared" ref="C548:I548" si="204">SUM(C527:C543)</f>
        <v>0</v>
      </c>
      <c r="D548" s="214">
        <f t="shared" si="204"/>
        <v>0</v>
      </c>
      <c r="E548" s="214">
        <f t="shared" si="204"/>
        <v>0</v>
      </c>
      <c r="F548" s="214">
        <f t="shared" si="204"/>
        <v>75.761267414038798</v>
      </c>
      <c r="G548" s="214">
        <f t="shared" si="204"/>
        <v>0</v>
      </c>
      <c r="H548" s="216">
        <f t="shared" si="204"/>
        <v>0</v>
      </c>
      <c r="I548" s="173">
        <f t="shared" si="204"/>
        <v>75.761267414038798</v>
      </c>
      <c r="J548" s="168"/>
      <c r="K548" s="215" t="s">
        <v>26</v>
      </c>
      <c r="L548" s="214">
        <f>SUM(L527:L543)</f>
        <v>0</v>
      </c>
      <c r="M548" s="214">
        <f t="shared" ref="M548:S548" si="205">SUM(M527:M543)</f>
        <v>0</v>
      </c>
      <c r="N548" s="214">
        <f t="shared" si="205"/>
        <v>0</v>
      </c>
      <c r="O548" s="214">
        <f t="shared" si="205"/>
        <v>0</v>
      </c>
      <c r="P548" s="214">
        <f t="shared" si="205"/>
        <v>0</v>
      </c>
      <c r="Q548" s="214">
        <f t="shared" si="205"/>
        <v>0</v>
      </c>
      <c r="R548" s="216">
        <f t="shared" si="205"/>
        <v>0</v>
      </c>
      <c r="S548" s="217">
        <f t="shared" si="205"/>
        <v>0</v>
      </c>
    </row>
    <row r="549" spans="1:19" ht="15" thickBot="1">
      <c r="A549" s="30" t="s">
        <v>88</v>
      </c>
      <c r="B549" s="47">
        <f>IF($I548=0,"-",B548/$I548)</f>
        <v>0</v>
      </c>
      <c r="C549" s="47">
        <f t="shared" ref="C549:H549" si="206">IF($I548=0,"-",C548/$I548)</f>
        <v>0</v>
      </c>
      <c r="D549" s="47">
        <f t="shared" si="206"/>
        <v>0</v>
      </c>
      <c r="E549" s="47">
        <f t="shared" si="206"/>
        <v>0</v>
      </c>
      <c r="F549" s="47">
        <f t="shared" si="206"/>
        <v>1</v>
      </c>
      <c r="G549" s="47">
        <f t="shared" si="206"/>
        <v>0</v>
      </c>
      <c r="H549" s="70">
        <f t="shared" si="206"/>
        <v>0</v>
      </c>
      <c r="I549" s="48">
        <f>SUM(B549:H549)</f>
        <v>1</v>
      </c>
      <c r="J549" s="23"/>
      <c r="K549" s="81" t="s">
        <v>88</v>
      </c>
      <c r="L549" s="98" t="str">
        <f t="shared" ref="L549:R549" si="207">IF($S548=0,"-",L548/$S548)</f>
        <v>-</v>
      </c>
      <c r="M549" s="98" t="str">
        <f t="shared" si="207"/>
        <v>-</v>
      </c>
      <c r="N549" s="98" t="str">
        <f t="shared" si="207"/>
        <v>-</v>
      </c>
      <c r="O549" s="98" t="str">
        <f t="shared" si="207"/>
        <v>-</v>
      </c>
      <c r="P549" s="98" t="str">
        <f t="shared" si="207"/>
        <v>-</v>
      </c>
      <c r="Q549" s="98" t="str">
        <f t="shared" si="207"/>
        <v>-</v>
      </c>
      <c r="R549" s="99" t="str">
        <f t="shared" si="207"/>
        <v>-</v>
      </c>
      <c r="S549" s="100">
        <f>SUM(L549:R549)</f>
        <v>0</v>
      </c>
    </row>
    <row r="550" spans="1:19" ht="15" thickBot="1">
      <c r="A550" s="247"/>
      <c r="B550" s="247"/>
      <c r="C550" s="247"/>
      <c r="D550" s="247"/>
      <c r="E550" s="247"/>
      <c r="F550" s="247"/>
      <c r="G550" s="247"/>
      <c r="H550" s="247"/>
      <c r="I550" s="247"/>
      <c r="K550" s="247"/>
      <c r="L550" s="247"/>
      <c r="M550" s="247"/>
      <c r="N550" s="247"/>
      <c r="O550" s="247"/>
      <c r="P550" s="247"/>
      <c r="Q550" s="247"/>
      <c r="R550" s="247"/>
      <c r="S550" s="247"/>
    </row>
    <row r="551" spans="1:19" ht="28.5">
      <c r="A551" s="364" t="s">
        <v>48</v>
      </c>
      <c r="B551" s="164" t="s">
        <v>0</v>
      </c>
      <c r="C551" s="164" t="s">
        <v>1</v>
      </c>
      <c r="D551" s="164" t="s">
        <v>2</v>
      </c>
      <c r="E551" s="164" t="s">
        <v>3</v>
      </c>
      <c r="F551" s="164" t="s">
        <v>27</v>
      </c>
      <c r="G551" s="164" t="s">
        <v>4</v>
      </c>
      <c r="H551" s="164" t="s">
        <v>5</v>
      </c>
      <c r="I551" s="165" t="s">
        <v>6</v>
      </c>
      <c r="K551" s="366" t="s">
        <v>48</v>
      </c>
      <c r="L551" s="166" t="s">
        <v>0</v>
      </c>
      <c r="M551" s="166" t="s">
        <v>1</v>
      </c>
      <c r="N551" s="166" t="s">
        <v>2</v>
      </c>
      <c r="O551" s="166" t="s">
        <v>3</v>
      </c>
      <c r="P551" s="166" t="s">
        <v>27</v>
      </c>
      <c r="Q551" s="166" t="s">
        <v>4</v>
      </c>
      <c r="R551" s="166" t="s">
        <v>5</v>
      </c>
      <c r="S551" s="167" t="s">
        <v>6</v>
      </c>
    </row>
    <row r="552" spans="1:19" ht="15">
      <c r="A552" s="365" t="s">
        <v>48</v>
      </c>
      <c r="B552" s="318" t="s">
        <v>69</v>
      </c>
      <c r="C552" s="319"/>
      <c r="D552" s="319"/>
      <c r="E552" s="319"/>
      <c r="F552" s="319"/>
      <c r="G552" s="319"/>
      <c r="H552" s="319"/>
      <c r="I552" s="320"/>
      <c r="K552" s="367" t="s">
        <v>48</v>
      </c>
      <c r="L552" s="321" t="s">
        <v>69</v>
      </c>
      <c r="M552" s="322"/>
      <c r="N552" s="322"/>
      <c r="O552" s="322"/>
      <c r="P552" s="322"/>
      <c r="Q552" s="322"/>
      <c r="R552" s="322"/>
      <c r="S552" s="323"/>
    </row>
    <row r="553" spans="1:19" ht="15">
      <c r="A553" s="170" t="s">
        <v>7</v>
      </c>
      <c r="B553" s="368"/>
      <c r="C553" s="369"/>
      <c r="D553" s="369"/>
      <c r="E553" s="370"/>
      <c r="F553" s="171">
        <v>0</v>
      </c>
      <c r="G553" s="368"/>
      <c r="H553" s="370"/>
      <c r="I553" s="173">
        <f>SUM(B553:H553)</f>
        <v>0</v>
      </c>
      <c r="J553" s="168"/>
      <c r="K553" s="222" t="s">
        <v>7</v>
      </c>
      <c r="L553" s="368"/>
      <c r="M553" s="369"/>
      <c r="N553" s="369"/>
      <c r="O553" s="370"/>
      <c r="P553" s="171">
        <v>0</v>
      </c>
      <c r="Q553" s="368"/>
      <c r="R553" s="377"/>
      <c r="S553" s="224">
        <f>SUM(L553:R553)</f>
        <v>0</v>
      </c>
    </row>
    <row r="554" spans="1:19" ht="15">
      <c r="A554" s="178" t="s">
        <v>8</v>
      </c>
      <c r="B554" s="371"/>
      <c r="C554" s="372"/>
      <c r="D554" s="372"/>
      <c r="E554" s="373"/>
      <c r="F554" s="179">
        <v>0</v>
      </c>
      <c r="G554" s="371"/>
      <c r="H554" s="373"/>
      <c r="I554" s="181">
        <f t="shared" ref="I554:I573" si="208">SUM(B554:H554)</f>
        <v>0</v>
      </c>
      <c r="J554" s="168"/>
      <c r="K554" s="182" t="s">
        <v>8</v>
      </c>
      <c r="L554" s="371"/>
      <c r="M554" s="372"/>
      <c r="N554" s="372"/>
      <c r="O554" s="373"/>
      <c r="P554" s="183">
        <v>0</v>
      </c>
      <c r="Q554" s="371"/>
      <c r="R554" s="378"/>
      <c r="S554" s="185">
        <f t="shared" ref="S554:S573" si="209">SUM(L554:R554)</f>
        <v>0</v>
      </c>
    </row>
    <row r="555" spans="1:19" ht="15">
      <c r="A555" s="186" t="s">
        <v>10</v>
      </c>
      <c r="B555" s="371"/>
      <c r="C555" s="372"/>
      <c r="D555" s="372"/>
      <c r="E555" s="373"/>
      <c r="F555" s="175">
        <v>0</v>
      </c>
      <c r="G555" s="371"/>
      <c r="H555" s="373"/>
      <c r="I555" s="173">
        <f t="shared" si="208"/>
        <v>0</v>
      </c>
      <c r="J555" s="168"/>
      <c r="K555" s="188" t="s">
        <v>10</v>
      </c>
      <c r="L555" s="371"/>
      <c r="M555" s="372"/>
      <c r="N555" s="372"/>
      <c r="O555" s="373"/>
      <c r="P555" s="175">
        <v>0</v>
      </c>
      <c r="Q555" s="371"/>
      <c r="R555" s="378"/>
      <c r="S555" s="177">
        <f t="shared" si="209"/>
        <v>0</v>
      </c>
    </row>
    <row r="556" spans="1:19" ht="15">
      <c r="A556" s="178" t="s">
        <v>56</v>
      </c>
      <c r="B556" s="371"/>
      <c r="C556" s="372"/>
      <c r="D556" s="372"/>
      <c r="E556" s="373"/>
      <c r="F556" s="179">
        <v>0</v>
      </c>
      <c r="G556" s="371"/>
      <c r="H556" s="373"/>
      <c r="I556" s="181">
        <f t="shared" si="208"/>
        <v>0</v>
      </c>
      <c r="J556" s="168"/>
      <c r="K556" s="182" t="s">
        <v>56</v>
      </c>
      <c r="L556" s="371"/>
      <c r="M556" s="372"/>
      <c r="N556" s="372"/>
      <c r="O556" s="373"/>
      <c r="P556" s="183">
        <v>0</v>
      </c>
      <c r="Q556" s="371"/>
      <c r="R556" s="378"/>
      <c r="S556" s="185">
        <f t="shared" si="209"/>
        <v>0</v>
      </c>
    </row>
    <row r="557" spans="1:19" ht="15">
      <c r="A557" s="186" t="s">
        <v>16</v>
      </c>
      <c r="B557" s="371"/>
      <c r="C557" s="372"/>
      <c r="D557" s="372"/>
      <c r="E557" s="373"/>
      <c r="F557" s="175">
        <v>0</v>
      </c>
      <c r="G557" s="371"/>
      <c r="H557" s="373"/>
      <c r="I557" s="173">
        <f t="shared" si="208"/>
        <v>0</v>
      </c>
      <c r="J557" s="168"/>
      <c r="K557" s="188" t="s">
        <v>16</v>
      </c>
      <c r="L557" s="371"/>
      <c r="M557" s="372"/>
      <c r="N557" s="372"/>
      <c r="O557" s="373"/>
      <c r="P557" s="175">
        <v>0</v>
      </c>
      <c r="Q557" s="371"/>
      <c r="R557" s="378"/>
      <c r="S557" s="177">
        <f t="shared" si="209"/>
        <v>0</v>
      </c>
    </row>
    <row r="558" spans="1:19" ht="15">
      <c r="A558" s="178" t="s">
        <v>15</v>
      </c>
      <c r="B558" s="371"/>
      <c r="C558" s="372"/>
      <c r="D558" s="372"/>
      <c r="E558" s="373"/>
      <c r="F558" s="179">
        <v>0</v>
      </c>
      <c r="G558" s="371"/>
      <c r="H558" s="373"/>
      <c r="I558" s="181">
        <f t="shared" si="208"/>
        <v>0</v>
      </c>
      <c r="J558" s="168"/>
      <c r="K558" s="182" t="s">
        <v>15</v>
      </c>
      <c r="L558" s="371"/>
      <c r="M558" s="372"/>
      <c r="N558" s="372"/>
      <c r="O558" s="373"/>
      <c r="P558" s="183">
        <v>0</v>
      </c>
      <c r="Q558" s="371"/>
      <c r="R558" s="378"/>
      <c r="S558" s="185">
        <f t="shared" si="209"/>
        <v>0</v>
      </c>
    </row>
    <row r="559" spans="1:19" ht="15">
      <c r="A559" s="186" t="s">
        <v>58</v>
      </c>
      <c r="B559" s="371"/>
      <c r="C559" s="372"/>
      <c r="D559" s="372"/>
      <c r="E559" s="373"/>
      <c r="F559" s="175">
        <v>0</v>
      </c>
      <c r="G559" s="371"/>
      <c r="H559" s="373"/>
      <c r="I559" s="173">
        <f t="shared" si="208"/>
        <v>0</v>
      </c>
      <c r="J559" s="168"/>
      <c r="K559" s="188" t="s">
        <v>58</v>
      </c>
      <c r="L559" s="371"/>
      <c r="M559" s="372"/>
      <c r="N559" s="372"/>
      <c r="O559" s="373"/>
      <c r="P559" s="175">
        <v>0</v>
      </c>
      <c r="Q559" s="371"/>
      <c r="R559" s="378"/>
      <c r="S559" s="177">
        <f t="shared" si="209"/>
        <v>0</v>
      </c>
    </row>
    <row r="560" spans="1:19" ht="15">
      <c r="A560" s="178" t="s">
        <v>12</v>
      </c>
      <c r="B560" s="371"/>
      <c r="C560" s="372"/>
      <c r="D560" s="372"/>
      <c r="E560" s="373"/>
      <c r="F560" s="179">
        <v>0.11420503513482655</v>
      </c>
      <c r="G560" s="371"/>
      <c r="H560" s="373"/>
      <c r="I560" s="181">
        <f t="shared" si="208"/>
        <v>0.11420503513482655</v>
      </c>
      <c r="J560" s="168"/>
      <c r="K560" s="182" t="s">
        <v>12</v>
      </c>
      <c r="L560" s="371"/>
      <c r="M560" s="372"/>
      <c r="N560" s="372"/>
      <c r="O560" s="373"/>
      <c r="P560" s="183">
        <v>0</v>
      </c>
      <c r="Q560" s="371"/>
      <c r="R560" s="378"/>
      <c r="S560" s="185">
        <f t="shared" si="209"/>
        <v>0</v>
      </c>
    </row>
    <row r="561" spans="1:19" ht="15">
      <c r="A561" s="186" t="s">
        <v>59</v>
      </c>
      <c r="B561" s="371"/>
      <c r="C561" s="372"/>
      <c r="D561" s="372"/>
      <c r="E561" s="373"/>
      <c r="F561" s="175">
        <v>1.2422676809386008</v>
      </c>
      <c r="G561" s="371"/>
      <c r="H561" s="373"/>
      <c r="I561" s="173">
        <f t="shared" si="208"/>
        <v>1.2422676809386008</v>
      </c>
      <c r="J561" s="168"/>
      <c r="K561" s="188" t="s">
        <v>59</v>
      </c>
      <c r="L561" s="371"/>
      <c r="M561" s="372"/>
      <c r="N561" s="372"/>
      <c r="O561" s="373"/>
      <c r="P561" s="175">
        <v>0</v>
      </c>
      <c r="Q561" s="371"/>
      <c r="R561" s="378"/>
      <c r="S561" s="177">
        <f t="shared" si="209"/>
        <v>0</v>
      </c>
    </row>
    <row r="562" spans="1:19" ht="15">
      <c r="A562" s="178" t="s">
        <v>17</v>
      </c>
      <c r="B562" s="371"/>
      <c r="C562" s="372"/>
      <c r="D562" s="372"/>
      <c r="E562" s="373"/>
      <c r="F562" s="179">
        <v>0</v>
      </c>
      <c r="G562" s="371"/>
      <c r="H562" s="373"/>
      <c r="I562" s="181">
        <f t="shared" si="208"/>
        <v>0</v>
      </c>
      <c r="J562" s="168"/>
      <c r="K562" s="182" t="s">
        <v>17</v>
      </c>
      <c r="L562" s="371"/>
      <c r="M562" s="372"/>
      <c r="N562" s="372"/>
      <c r="O562" s="373"/>
      <c r="P562" s="183">
        <v>0</v>
      </c>
      <c r="Q562" s="371"/>
      <c r="R562" s="378"/>
      <c r="S562" s="185">
        <f t="shared" si="209"/>
        <v>0</v>
      </c>
    </row>
    <row r="563" spans="1:19" ht="15">
      <c r="A563" s="186" t="s">
        <v>139</v>
      </c>
      <c r="B563" s="371"/>
      <c r="C563" s="372"/>
      <c r="D563" s="372"/>
      <c r="E563" s="373"/>
      <c r="F563" s="175">
        <v>0</v>
      </c>
      <c r="G563" s="371"/>
      <c r="H563" s="373"/>
      <c r="I563" s="173">
        <f t="shared" si="208"/>
        <v>0</v>
      </c>
      <c r="J563" s="168"/>
      <c r="K563" s="188" t="s">
        <v>139</v>
      </c>
      <c r="L563" s="371"/>
      <c r="M563" s="372"/>
      <c r="N563" s="372"/>
      <c r="O563" s="373"/>
      <c r="P563" s="175">
        <v>0</v>
      </c>
      <c r="Q563" s="371"/>
      <c r="R563" s="378"/>
      <c r="S563" s="177">
        <f t="shared" si="209"/>
        <v>0</v>
      </c>
    </row>
    <row r="564" spans="1:19" ht="15">
      <c r="A564" s="178" t="s">
        <v>25</v>
      </c>
      <c r="B564" s="371"/>
      <c r="C564" s="372"/>
      <c r="D564" s="372"/>
      <c r="E564" s="373"/>
      <c r="F564" s="179">
        <v>0</v>
      </c>
      <c r="G564" s="371"/>
      <c r="H564" s="373"/>
      <c r="I564" s="181">
        <f t="shared" si="208"/>
        <v>0</v>
      </c>
      <c r="J564" s="168"/>
      <c r="K564" s="182" t="s">
        <v>25</v>
      </c>
      <c r="L564" s="371"/>
      <c r="M564" s="372"/>
      <c r="N564" s="372"/>
      <c r="O564" s="373"/>
      <c r="P564" s="183">
        <v>0</v>
      </c>
      <c r="Q564" s="371"/>
      <c r="R564" s="378"/>
      <c r="S564" s="185">
        <f t="shared" si="209"/>
        <v>0</v>
      </c>
    </row>
    <row r="565" spans="1:19" ht="15">
      <c r="A565" s="186" t="s">
        <v>24</v>
      </c>
      <c r="B565" s="371"/>
      <c r="C565" s="372"/>
      <c r="D565" s="372"/>
      <c r="E565" s="373"/>
      <c r="F565" s="175">
        <v>0</v>
      </c>
      <c r="G565" s="371"/>
      <c r="H565" s="373"/>
      <c r="I565" s="173">
        <f t="shared" si="208"/>
        <v>0</v>
      </c>
      <c r="J565" s="168"/>
      <c r="K565" s="188" t="s">
        <v>24</v>
      </c>
      <c r="L565" s="371"/>
      <c r="M565" s="372"/>
      <c r="N565" s="372"/>
      <c r="O565" s="373"/>
      <c r="P565" s="175">
        <v>0</v>
      </c>
      <c r="Q565" s="371"/>
      <c r="R565" s="378"/>
      <c r="S565" s="177">
        <f t="shared" si="209"/>
        <v>0</v>
      </c>
    </row>
    <row r="566" spans="1:19" ht="15">
      <c r="A566" s="178" t="s">
        <v>60</v>
      </c>
      <c r="B566" s="371"/>
      <c r="C566" s="372"/>
      <c r="D566" s="372"/>
      <c r="E566" s="373"/>
      <c r="F566" s="179">
        <v>0</v>
      </c>
      <c r="G566" s="371"/>
      <c r="H566" s="373"/>
      <c r="I566" s="181">
        <f t="shared" si="208"/>
        <v>0</v>
      </c>
      <c r="J566" s="168"/>
      <c r="K566" s="182" t="s">
        <v>60</v>
      </c>
      <c r="L566" s="371"/>
      <c r="M566" s="372"/>
      <c r="N566" s="372"/>
      <c r="O566" s="373"/>
      <c r="P566" s="183">
        <v>0</v>
      </c>
      <c r="Q566" s="371"/>
      <c r="R566" s="378"/>
      <c r="S566" s="185">
        <f t="shared" si="209"/>
        <v>0</v>
      </c>
    </row>
    <row r="567" spans="1:19" ht="15">
      <c r="A567" s="186" t="s">
        <v>22</v>
      </c>
      <c r="B567" s="371"/>
      <c r="C567" s="372"/>
      <c r="D567" s="372"/>
      <c r="E567" s="373"/>
      <c r="F567" s="175">
        <v>0</v>
      </c>
      <c r="G567" s="371"/>
      <c r="H567" s="373"/>
      <c r="I567" s="173">
        <f t="shared" si="208"/>
        <v>0</v>
      </c>
      <c r="J567" s="168"/>
      <c r="K567" s="188" t="s">
        <v>22</v>
      </c>
      <c r="L567" s="371"/>
      <c r="M567" s="372"/>
      <c r="N567" s="372"/>
      <c r="O567" s="373"/>
      <c r="P567" s="175">
        <v>0</v>
      </c>
      <c r="Q567" s="371"/>
      <c r="R567" s="378"/>
      <c r="S567" s="177">
        <f t="shared" si="209"/>
        <v>0</v>
      </c>
    </row>
    <row r="568" spans="1:19" ht="15">
      <c r="A568" s="178" t="s">
        <v>21</v>
      </c>
      <c r="B568" s="371"/>
      <c r="C568" s="372"/>
      <c r="D568" s="372"/>
      <c r="E568" s="373"/>
      <c r="F568" s="179">
        <v>0</v>
      </c>
      <c r="G568" s="371"/>
      <c r="H568" s="373"/>
      <c r="I568" s="181">
        <f t="shared" si="208"/>
        <v>0</v>
      </c>
      <c r="J568" s="168"/>
      <c r="K568" s="182" t="s">
        <v>21</v>
      </c>
      <c r="L568" s="371"/>
      <c r="M568" s="372"/>
      <c r="N568" s="372"/>
      <c r="O568" s="373"/>
      <c r="P568" s="183">
        <v>0</v>
      </c>
      <c r="Q568" s="371"/>
      <c r="R568" s="378"/>
      <c r="S568" s="185">
        <f t="shared" si="209"/>
        <v>0</v>
      </c>
    </row>
    <row r="569" spans="1:19" ht="15">
      <c r="A569" s="189" t="s">
        <v>64</v>
      </c>
      <c r="B569" s="371"/>
      <c r="C569" s="372"/>
      <c r="D569" s="372"/>
      <c r="E569" s="373"/>
      <c r="F569" s="175">
        <v>0</v>
      </c>
      <c r="G569" s="371"/>
      <c r="H569" s="373"/>
      <c r="I569" s="173">
        <f t="shared" si="208"/>
        <v>0</v>
      </c>
      <c r="J569" s="168"/>
      <c r="K569" s="190" t="s">
        <v>64</v>
      </c>
      <c r="L569" s="371"/>
      <c r="M569" s="372"/>
      <c r="N569" s="372"/>
      <c r="O569" s="373"/>
      <c r="P569" s="175">
        <v>0</v>
      </c>
      <c r="Q569" s="371"/>
      <c r="R569" s="378"/>
      <c r="S569" s="177">
        <f t="shared" si="209"/>
        <v>0</v>
      </c>
    </row>
    <row r="570" spans="1:19">
      <c r="A570" s="191" t="s">
        <v>23</v>
      </c>
      <c r="B570" s="371"/>
      <c r="C570" s="372"/>
      <c r="D570" s="372"/>
      <c r="E570" s="373"/>
      <c r="F570" s="192">
        <v>0</v>
      </c>
      <c r="G570" s="371"/>
      <c r="H570" s="373"/>
      <c r="I570" s="194">
        <f t="shared" si="208"/>
        <v>0</v>
      </c>
      <c r="J570" s="168"/>
      <c r="K570" s="195" t="s">
        <v>23</v>
      </c>
      <c r="L570" s="371"/>
      <c r="M570" s="372"/>
      <c r="N570" s="372"/>
      <c r="O570" s="373"/>
      <c r="P570" s="196">
        <v>0</v>
      </c>
      <c r="Q570" s="371"/>
      <c r="R570" s="378"/>
      <c r="S570" s="198">
        <f t="shared" si="209"/>
        <v>0</v>
      </c>
    </row>
    <row r="571" spans="1:19">
      <c r="A571" s="199" t="s">
        <v>19</v>
      </c>
      <c r="B571" s="371"/>
      <c r="C571" s="372"/>
      <c r="D571" s="372"/>
      <c r="E571" s="373"/>
      <c r="F571" s="200">
        <v>0</v>
      </c>
      <c r="G571" s="371"/>
      <c r="H571" s="373"/>
      <c r="I571" s="202">
        <f t="shared" si="208"/>
        <v>0</v>
      </c>
      <c r="J571" s="168"/>
      <c r="K571" s="203" t="s">
        <v>19</v>
      </c>
      <c r="L571" s="371"/>
      <c r="M571" s="372"/>
      <c r="N571" s="372"/>
      <c r="O571" s="373"/>
      <c r="P571" s="200">
        <v>0</v>
      </c>
      <c r="Q571" s="371"/>
      <c r="R571" s="378"/>
      <c r="S571" s="205">
        <f t="shared" si="209"/>
        <v>0</v>
      </c>
    </row>
    <row r="572" spans="1:19">
      <c r="A572" s="191" t="s">
        <v>20</v>
      </c>
      <c r="B572" s="371"/>
      <c r="C572" s="372"/>
      <c r="D572" s="372"/>
      <c r="E572" s="373"/>
      <c r="F572" s="192">
        <v>0</v>
      </c>
      <c r="G572" s="371"/>
      <c r="H572" s="373"/>
      <c r="I572" s="194">
        <f t="shared" si="208"/>
        <v>0</v>
      </c>
      <c r="J572" s="168"/>
      <c r="K572" s="195" t="s">
        <v>20</v>
      </c>
      <c r="L572" s="371"/>
      <c r="M572" s="372"/>
      <c r="N572" s="372"/>
      <c r="O572" s="373"/>
      <c r="P572" s="196">
        <v>0</v>
      </c>
      <c r="Q572" s="371"/>
      <c r="R572" s="378"/>
      <c r="S572" s="198">
        <f t="shared" si="209"/>
        <v>0</v>
      </c>
    </row>
    <row r="573" spans="1:19" ht="15" thickBot="1">
      <c r="A573" s="206" t="s">
        <v>11</v>
      </c>
      <c r="B573" s="374"/>
      <c r="C573" s="375"/>
      <c r="D573" s="375"/>
      <c r="E573" s="376"/>
      <c r="F573" s="207">
        <v>0</v>
      </c>
      <c r="G573" s="374"/>
      <c r="H573" s="376"/>
      <c r="I573" s="209">
        <f t="shared" si="208"/>
        <v>0</v>
      </c>
      <c r="J573" s="168"/>
      <c r="K573" s="210" t="s">
        <v>11</v>
      </c>
      <c r="L573" s="374"/>
      <c r="M573" s="375"/>
      <c r="N573" s="375"/>
      <c r="O573" s="376"/>
      <c r="P573" s="207">
        <v>0</v>
      </c>
      <c r="Q573" s="374"/>
      <c r="R573" s="379"/>
      <c r="S573" s="212">
        <f t="shared" si="209"/>
        <v>0</v>
      </c>
    </row>
    <row r="574" spans="1:19" ht="15">
      <c r="A574" s="213" t="s">
        <v>26</v>
      </c>
      <c r="B574" s="214">
        <f>SUM(B553:B569)</f>
        <v>0</v>
      </c>
      <c r="C574" s="214">
        <f t="shared" ref="C574:I574" si="210">SUM(C553:C569)</f>
        <v>0</v>
      </c>
      <c r="D574" s="214">
        <f t="shared" si="210"/>
        <v>0</v>
      </c>
      <c r="E574" s="214">
        <f t="shared" si="210"/>
        <v>0</v>
      </c>
      <c r="F574" s="214">
        <f t="shared" si="210"/>
        <v>1.3564727160734273</v>
      </c>
      <c r="G574" s="214">
        <f t="shared" si="210"/>
        <v>0</v>
      </c>
      <c r="H574" s="216">
        <f t="shared" si="210"/>
        <v>0</v>
      </c>
      <c r="I574" s="173">
        <f t="shared" si="210"/>
        <v>1.3564727160734273</v>
      </c>
      <c r="J574" s="168"/>
      <c r="K574" s="215" t="s">
        <v>26</v>
      </c>
      <c r="L574" s="214">
        <f>SUM(L553:L569)</f>
        <v>0</v>
      </c>
      <c r="M574" s="214">
        <f t="shared" ref="M574:S574" si="211">SUM(M553:M569)</f>
        <v>0</v>
      </c>
      <c r="N574" s="214">
        <f t="shared" si="211"/>
        <v>0</v>
      </c>
      <c r="O574" s="214">
        <f t="shared" si="211"/>
        <v>0</v>
      </c>
      <c r="P574" s="214">
        <f t="shared" si="211"/>
        <v>0</v>
      </c>
      <c r="Q574" s="214">
        <f t="shared" si="211"/>
        <v>0</v>
      </c>
      <c r="R574" s="216">
        <f t="shared" si="211"/>
        <v>0</v>
      </c>
      <c r="S574" s="217">
        <f t="shared" si="211"/>
        <v>0</v>
      </c>
    </row>
    <row r="575" spans="1:19" ht="15" thickBot="1">
      <c r="A575" s="30" t="s">
        <v>88</v>
      </c>
      <c r="B575" s="47">
        <f>IF($I574=0,"-",B574/$I574)</f>
        <v>0</v>
      </c>
      <c r="C575" s="47">
        <f t="shared" ref="C575:H575" si="212">IF($I574=0,"-",C574/$I574)</f>
        <v>0</v>
      </c>
      <c r="D575" s="47">
        <f t="shared" si="212"/>
        <v>0</v>
      </c>
      <c r="E575" s="47">
        <f t="shared" si="212"/>
        <v>0</v>
      </c>
      <c r="F575" s="47">
        <f t="shared" si="212"/>
        <v>1</v>
      </c>
      <c r="G575" s="47">
        <f t="shared" si="212"/>
        <v>0</v>
      </c>
      <c r="H575" s="70">
        <f t="shared" si="212"/>
        <v>0</v>
      </c>
      <c r="I575" s="48">
        <f>SUM(B575:H575)</f>
        <v>1</v>
      </c>
      <c r="J575" s="23"/>
      <c r="K575" s="81" t="s">
        <v>88</v>
      </c>
      <c r="L575" s="98" t="str">
        <f t="shared" ref="L575:R575" si="213">IF($S574=0,"-",L574/$S574)</f>
        <v>-</v>
      </c>
      <c r="M575" s="98" t="str">
        <f t="shared" si="213"/>
        <v>-</v>
      </c>
      <c r="N575" s="98" t="str">
        <f t="shared" si="213"/>
        <v>-</v>
      </c>
      <c r="O575" s="98" t="str">
        <f t="shared" si="213"/>
        <v>-</v>
      </c>
      <c r="P575" s="98" t="str">
        <f t="shared" si="213"/>
        <v>-</v>
      </c>
      <c r="Q575" s="98" t="str">
        <f t="shared" si="213"/>
        <v>-</v>
      </c>
      <c r="R575" s="99" t="str">
        <f t="shared" si="213"/>
        <v>-</v>
      </c>
      <c r="S575" s="100">
        <f>SUM(L575:R575)</f>
        <v>0</v>
      </c>
    </row>
    <row r="576" spans="1:19" ht="15" thickBot="1">
      <c r="A576" s="247"/>
      <c r="B576" s="247"/>
      <c r="C576" s="247"/>
      <c r="D576" s="247"/>
      <c r="E576" s="247"/>
      <c r="F576" s="247"/>
      <c r="G576" s="247"/>
      <c r="H576" s="247"/>
      <c r="I576" s="247"/>
      <c r="K576" s="247"/>
      <c r="L576" s="247"/>
      <c r="M576" s="247"/>
      <c r="N576" s="247"/>
      <c r="O576" s="247"/>
      <c r="P576" s="247"/>
      <c r="Q576" s="247"/>
      <c r="R576" s="247"/>
      <c r="S576" s="247"/>
    </row>
    <row r="577" spans="1:19" ht="28.5">
      <c r="A577" s="380" t="s">
        <v>49</v>
      </c>
      <c r="B577" s="164" t="s">
        <v>0</v>
      </c>
      <c r="C577" s="164" t="s">
        <v>1</v>
      </c>
      <c r="D577" s="164" t="s">
        <v>2</v>
      </c>
      <c r="E577" s="164" t="s">
        <v>3</v>
      </c>
      <c r="F577" s="164" t="s">
        <v>27</v>
      </c>
      <c r="G577" s="164" t="s">
        <v>4</v>
      </c>
      <c r="H577" s="164" t="s">
        <v>5</v>
      </c>
      <c r="I577" s="165" t="s">
        <v>6</v>
      </c>
      <c r="K577" s="382" t="s">
        <v>49</v>
      </c>
      <c r="L577" s="166" t="s">
        <v>0</v>
      </c>
      <c r="M577" s="166" t="s">
        <v>1</v>
      </c>
      <c r="N577" s="166" t="s">
        <v>2</v>
      </c>
      <c r="O577" s="166" t="s">
        <v>3</v>
      </c>
      <c r="P577" s="166" t="s">
        <v>27</v>
      </c>
      <c r="Q577" s="166" t="s">
        <v>4</v>
      </c>
      <c r="R577" s="166" t="s">
        <v>5</v>
      </c>
      <c r="S577" s="167" t="s">
        <v>6</v>
      </c>
    </row>
    <row r="578" spans="1:19" ht="15">
      <c r="A578" s="381" t="s">
        <v>49</v>
      </c>
      <c r="B578" s="318" t="s">
        <v>69</v>
      </c>
      <c r="C578" s="319"/>
      <c r="D578" s="319"/>
      <c r="E578" s="319"/>
      <c r="F578" s="319"/>
      <c r="G578" s="319"/>
      <c r="H578" s="319"/>
      <c r="I578" s="320"/>
      <c r="K578" s="383" t="s">
        <v>49</v>
      </c>
      <c r="L578" s="321" t="s">
        <v>69</v>
      </c>
      <c r="M578" s="322"/>
      <c r="N578" s="322"/>
      <c r="O578" s="322"/>
      <c r="P578" s="322"/>
      <c r="Q578" s="322"/>
      <c r="R578" s="322"/>
      <c r="S578" s="323"/>
    </row>
    <row r="579" spans="1:19" ht="15">
      <c r="A579" s="170" t="s">
        <v>7</v>
      </c>
      <c r="B579" s="171">
        <v>0</v>
      </c>
      <c r="C579" s="171">
        <v>0</v>
      </c>
      <c r="D579" s="171">
        <v>0</v>
      </c>
      <c r="E579" s="171">
        <v>0</v>
      </c>
      <c r="F579" s="361"/>
      <c r="G579" s="171">
        <v>0</v>
      </c>
      <c r="H579" s="172">
        <v>0</v>
      </c>
      <c r="I579" s="173">
        <f>SUM(B579:H579)</f>
        <v>0</v>
      </c>
      <c r="J579" s="168"/>
      <c r="K579" s="222" t="s">
        <v>7</v>
      </c>
      <c r="L579" s="171">
        <v>0</v>
      </c>
      <c r="M579" s="171">
        <v>0</v>
      </c>
      <c r="N579" s="171">
        <v>0</v>
      </c>
      <c r="O579" s="171">
        <v>0</v>
      </c>
      <c r="P579" s="171">
        <v>0.2789665880119433</v>
      </c>
      <c r="Q579" s="171">
        <v>0</v>
      </c>
      <c r="R579" s="223">
        <v>0</v>
      </c>
      <c r="S579" s="224">
        <f>SUM(L579:R579)</f>
        <v>0.2789665880119433</v>
      </c>
    </row>
    <row r="580" spans="1:19" ht="15">
      <c r="A580" s="178" t="s">
        <v>8</v>
      </c>
      <c r="B580" s="179">
        <v>0</v>
      </c>
      <c r="C580" s="179">
        <v>0</v>
      </c>
      <c r="D580" s="179">
        <v>0</v>
      </c>
      <c r="E580" s="179">
        <v>0</v>
      </c>
      <c r="F580" s="362"/>
      <c r="G580" s="179">
        <v>0</v>
      </c>
      <c r="H580" s="180">
        <v>0</v>
      </c>
      <c r="I580" s="181">
        <f t="shared" ref="I580:I599" si="214">SUM(B580:H580)</f>
        <v>0</v>
      </c>
      <c r="J580" s="168"/>
      <c r="K580" s="182" t="s">
        <v>8</v>
      </c>
      <c r="L580" s="183">
        <v>0</v>
      </c>
      <c r="M580" s="183">
        <v>0</v>
      </c>
      <c r="N580" s="183">
        <v>0</v>
      </c>
      <c r="O580" s="183">
        <v>0</v>
      </c>
      <c r="P580" s="183">
        <v>0</v>
      </c>
      <c r="Q580" s="183">
        <v>0</v>
      </c>
      <c r="R580" s="184">
        <v>0</v>
      </c>
      <c r="S580" s="185">
        <f t="shared" ref="S580:S599" si="215">SUM(L580:R580)</f>
        <v>0</v>
      </c>
    </row>
    <row r="581" spans="1:19" ht="15">
      <c r="A581" s="186" t="s">
        <v>10</v>
      </c>
      <c r="B581" s="175">
        <v>0</v>
      </c>
      <c r="C581" s="175">
        <v>0</v>
      </c>
      <c r="D581" s="175">
        <v>0</v>
      </c>
      <c r="E581" s="175">
        <v>0</v>
      </c>
      <c r="F581" s="362"/>
      <c r="G581" s="175">
        <v>0</v>
      </c>
      <c r="H581" s="187">
        <v>0</v>
      </c>
      <c r="I581" s="173">
        <f t="shared" si="214"/>
        <v>0</v>
      </c>
      <c r="J581" s="168"/>
      <c r="K581" s="188" t="s">
        <v>10</v>
      </c>
      <c r="L581" s="175">
        <v>0</v>
      </c>
      <c r="M581" s="175">
        <v>0</v>
      </c>
      <c r="N581" s="175">
        <v>0</v>
      </c>
      <c r="O581" s="175">
        <v>0</v>
      </c>
      <c r="P581" s="175">
        <v>0</v>
      </c>
      <c r="Q581" s="175">
        <v>0</v>
      </c>
      <c r="R581" s="176">
        <v>0</v>
      </c>
      <c r="S581" s="177">
        <f t="shared" si="215"/>
        <v>0</v>
      </c>
    </row>
    <row r="582" spans="1:19" ht="15">
      <c r="A582" s="178" t="s">
        <v>56</v>
      </c>
      <c r="B582" s="179">
        <v>0</v>
      </c>
      <c r="C582" s="179">
        <v>0</v>
      </c>
      <c r="D582" s="179">
        <v>0</v>
      </c>
      <c r="E582" s="179">
        <v>0</v>
      </c>
      <c r="F582" s="362"/>
      <c r="G582" s="179">
        <v>0</v>
      </c>
      <c r="H582" s="180">
        <v>0</v>
      </c>
      <c r="I582" s="181">
        <f t="shared" si="214"/>
        <v>0</v>
      </c>
      <c r="J582" s="168"/>
      <c r="K582" s="182" t="s">
        <v>56</v>
      </c>
      <c r="L582" s="183">
        <v>0</v>
      </c>
      <c r="M582" s="183">
        <v>0</v>
      </c>
      <c r="N582" s="183">
        <v>0</v>
      </c>
      <c r="O582" s="183">
        <v>0</v>
      </c>
      <c r="P582" s="183">
        <v>0</v>
      </c>
      <c r="Q582" s="183">
        <v>0</v>
      </c>
      <c r="R582" s="184">
        <v>0</v>
      </c>
      <c r="S582" s="185">
        <f t="shared" si="215"/>
        <v>0</v>
      </c>
    </row>
    <row r="583" spans="1:19" ht="15">
      <c r="A583" s="186" t="s">
        <v>16</v>
      </c>
      <c r="B583" s="175">
        <v>147.06619948232671</v>
      </c>
      <c r="C583" s="175">
        <v>17.813363853146257</v>
      </c>
      <c r="D583" s="175">
        <v>3.8409517210071482</v>
      </c>
      <c r="E583" s="175">
        <v>8.5664129621193297</v>
      </c>
      <c r="F583" s="362"/>
      <c r="G583" s="175">
        <v>0</v>
      </c>
      <c r="H583" s="187">
        <v>0</v>
      </c>
      <c r="I583" s="173">
        <f t="shared" si="214"/>
        <v>177.28692801859944</v>
      </c>
      <c r="J583" s="168"/>
      <c r="K583" s="188" t="s">
        <v>16</v>
      </c>
      <c r="L583" s="175">
        <v>147.06619948232671</v>
      </c>
      <c r="M583" s="175">
        <v>17.813363853146257</v>
      </c>
      <c r="N583" s="175">
        <v>3.8409517210071482</v>
      </c>
      <c r="O583" s="175">
        <v>8.5664129621193297</v>
      </c>
      <c r="P583" s="175">
        <v>0</v>
      </c>
      <c r="Q583" s="175">
        <v>0</v>
      </c>
      <c r="R583" s="176">
        <v>0</v>
      </c>
      <c r="S583" s="177">
        <f t="shared" si="215"/>
        <v>177.28692801859944</v>
      </c>
    </row>
    <row r="584" spans="1:19" ht="15">
      <c r="A584" s="178" t="s">
        <v>15</v>
      </c>
      <c r="B584" s="179">
        <v>1833.5658717793926</v>
      </c>
      <c r="C584" s="179">
        <v>27.825911306970237</v>
      </c>
      <c r="D584" s="179">
        <v>32.901289287569902</v>
      </c>
      <c r="E584" s="179">
        <v>0</v>
      </c>
      <c r="F584" s="362"/>
      <c r="G584" s="179">
        <v>0</v>
      </c>
      <c r="H584" s="180">
        <v>0</v>
      </c>
      <c r="I584" s="181">
        <f t="shared" si="214"/>
        <v>1894.2930723739328</v>
      </c>
      <c r="J584" s="168"/>
      <c r="K584" s="182" t="s">
        <v>15</v>
      </c>
      <c r="L584" s="183">
        <v>1833.5658717793926</v>
      </c>
      <c r="M584" s="183">
        <v>27.825911306970237</v>
      </c>
      <c r="N584" s="183">
        <v>32.901289287569902</v>
      </c>
      <c r="O584" s="183">
        <v>0</v>
      </c>
      <c r="P584" s="183">
        <v>0</v>
      </c>
      <c r="Q584" s="183">
        <v>0</v>
      </c>
      <c r="R584" s="184">
        <v>0</v>
      </c>
      <c r="S584" s="185">
        <f t="shared" si="215"/>
        <v>1894.2930723739328</v>
      </c>
    </row>
    <row r="585" spans="1:19" ht="15">
      <c r="A585" s="186" t="s">
        <v>58</v>
      </c>
      <c r="B585" s="175">
        <v>0</v>
      </c>
      <c r="C585" s="175">
        <v>0</v>
      </c>
      <c r="D585" s="175">
        <v>0.50699957430426745</v>
      </c>
      <c r="E585" s="175">
        <v>236.50752141094884</v>
      </c>
      <c r="F585" s="362"/>
      <c r="G585" s="175">
        <v>0</v>
      </c>
      <c r="H585" s="187">
        <v>0</v>
      </c>
      <c r="I585" s="173">
        <f t="shared" si="214"/>
        <v>237.01452098525311</v>
      </c>
      <c r="J585" s="168"/>
      <c r="K585" s="188" t="s">
        <v>58</v>
      </c>
      <c r="L585" s="175">
        <v>0</v>
      </c>
      <c r="M585" s="175">
        <v>0</v>
      </c>
      <c r="N585" s="175">
        <v>0.50699957430426745</v>
      </c>
      <c r="O585" s="175">
        <v>236.50752141094884</v>
      </c>
      <c r="P585" s="175">
        <v>2252.0724021458113</v>
      </c>
      <c r="Q585" s="175">
        <v>0</v>
      </c>
      <c r="R585" s="176">
        <v>0</v>
      </c>
      <c r="S585" s="177">
        <f t="shared" si="215"/>
        <v>2489.0869231310644</v>
      </c>
    </row>
    <row r="586" spans="1:19" ht="15">
      <c r="A586" s="178" t="s">
        <v>12</v>
      </c>
      <c r="B586" s="179">
        <v>0</v>
      </c>
      <c r="C586" s="179">
        <v>0</v>
      </c>
      <c r="D586" s="179">
        <v>4.7879486899768404E-2</v>
      </c>
      <c r="E586" s="179">
        <v>1.3998769309547558</v>
      </c>
      <c r="F586" s="362"/>
      <c r="G586" s="179">
        <v>0</v>
      </c>
      <c r="H586" s="180">
        <v>0</v>
      </c>
      <c r="I586" s="181">
        <f t="shared" si="214"/>
        <v>1.4477564178545244</v>
      </c>
      <c r="J586" s="168"/>
      <c r="K586" s="182" t="s">
        <v>12</v>
      </c>
      <c r="L586" s="183">
        <v>0</v>
      </c>
      <c r="M586" s="183">
        <v>0</v>
      </c>
      <c r="N586" s="183">
        <v>4.7879486899768404E-2</v>
      </c>
      <c r="O586" s="183">
        <v>1.3998769309547558</v>
      </c>
      <c r="P586" s="183">
        <v>155.13170330814674</v>
      </c>
      <c r="Q586" s="183">
        <v>0</v>
      </c>
      <c r="R586" s="184">
        <v>0</v>
      </c>
      <c r="S586" s="185">
        <f t="shared" si="215"/>
        <v>156.57945972600126</v>
      </c>
    </row>
    <row r="587" spans="1:19" ht="15">
      <c r="A587" s="186" t="s">
        <v>59</v>
      </c>
      <c r="B587" s="175">
        <v>0</v>
      </c>
      <c r="C587" s="175">
        <v>0</v>
      </c>
      <c r="D587" s="175">
        <v>0</v>
      </c>
      <c r="E587" s="175">
        <v>0</v>
      </c>
      <c r="F587" s="362"/>
      <c r="G587" s="175">
        <v>0</v>
      </c>
      <c r="H587" s="187">
        <v>0</v>
      </c>
      <c r="I587" s="173">
        <f t="shared" si="214"/>
        <v>0</v>
      </c>
      <c r="J587" s="168"/>
      <c r="K587" s="188" t="s">
        <v>59</v>
      </c>
      <c r="L587" s="175">
        <v>0</v>
      </c>
      <c r="M587" s="175">
        <v>0</v>
      </c>
      <c r="N587" s="175">
        <v>0</v>
      </c>
      <c r="O587" s="175">
        <v>0</v>
      </c>
      <c r="P587" s="175">
        <v>1.2422676809386008</v>
      </c>
      <c r="Q587" s="175">
        <v>0</v>
      </c>
      <c r="R587" s="176">
        <v>0</v>
      </c>
      <c r="S587" s="177">
        <f t="shared" si="215"/>
        <v>1.2422676809386008</v>
      </c>
    </row>
    <row r="588" spans="1:19" ht="15">
      <c r="A588" s="178" t="s">
        <v>17</v>
      </c>
      <c r="B588" s="179">
        <v>33.401324803017843</v>
      </c>
      <c r="C588" s="179">
        <v>0.18097822128758093</v>
      </c>
      <c r="D588" s="179">
        <v>4.2391762339714463</v>
      </c>
      <c r="E588" s="179">
        <v>0.57787314889356445</v>
      </c>
      <c r="F588" s="362"/>
      <c r="G588" s="179">
        <v>0</v>
      </c>
      <c r="H588" s="180">
        <v>0</v>
      </c>
      <c r="I588" s="181">
        <f t="shared" si="214"/>
        <v>38.39935240717044</v>
      </c>
      <c r="J588" s="168"/>
      <c r="K588" s="182" t="s">
        <v>17</v>
      </c>
      <c r="L588" s="183">
        <v>33.401324803017843</v>
      </c>
      <c r="M588" s="183">
        <v>0.18097822128758093</v>
      </c>
      <c r="N588" s="183">
        <v>4.2391762339714463</v>
      </c>
      <c r="O588" s="183">
        <v>0.57787314889356445</v>
      </c>
      <c r="P588" s="183">
        <v>296.88248563399998</v>
      </c>
      <c r="Q588" s="183">
        <v>0</v>
      </c>
      <c r="R588" s="184">
        <v>0</v>
      </c>
      <c r="S588" s="185">
        <f t="shared" si="215"/>
        <v>335.28183804117043</v>
      </c>
    </row>
    <row r="589" spans="1:19" ht="15">
      <c r="A589" s="186" t="s">
        <v>139</v>
      </c>
      <c r="B589" s="175">
        <v>5795.6012102514933</v>
      </c>
      <c r="C589" s="175">
        <v>913.31015369348881</v>
      </c>
      <c r="D589" s="175">
        <v>178.12397274526739</v>
      </c>
      <c r="E589" s="175">
        <v>140.25827661938018</v>
      </c>
      <c r="F589" s="362"/>
      <c r="G589" s="175">
        <v>0</v>
      </c>
      <c r="H589" s="187">
        <v>0</v>
      </c>
      <c r="I589" s="173">
        <f t="shared" si="214"/>
        <v>7027.29361330963</v>
      </c>
      <c r="J589" s="168"/>
      <c r="K589" s="188" t="s">
        <v>139</v>
      </c>
      <c r="L589" s="175">
        <v>5795.6012102514933</v>
      </c>
      <c r="M589" s="175">
        <v>913.31015369348881</v>
      </c>
      <c r="N589" s="175">
        <v>178.12397274526739</v>
      </c>
      <c r="O589" s="175">
        <v>140.25827661938018</v>
      </c>
      <c r="P589" s="175">
        <v>0</v>
      </c>
      <c r="Q589" s="175">
        <v>0</v>
      </c>
      <c r="R589" s="176">
        <v>0</v>
      </c>
      <c r="S589" s="177">
        <f t="shared" si="215"/>
        <v>7027.29361330963</v>
      </c>
    </row>
    <row r="590" spans="1:19" ht="15">
      <c r="A590" s="178" t="s">
        <v>25</v>
      </c>
      <c r="B590" s="179">
        <v>2622.8224270423198</v>
      </c>
      <c r="C590" s="179">
        <v>0</v>
      </c>
      <c r="D590" s="179">
        <v>5784.7124310284262</v>
      </c>
      <c r="E590" s="179">
        <v>1274.7389784442596</v>
      </c>
      <c r="F590" s="362"/>
      <c r="G590" s="179">
        <v>3963.1835118635036</v>
      </c>
      <c r="H590" s="180">
        <v>1.0317476435142914</v>
      </c>
      <c r="I590" s="181">
        <f t="shared" si="214"/>
        <v>13646.489096022024</v>
      </c>
      <c r="J590" s="168"/>
      <c r="K590" s="182" t="s">
        <v>25</v>
      </c>
      <c r="L590" s="183">
        <v>2622.8224270423198</v>
      </c>
      <c r="M590" s="183">
        <v>0</v>
      </c>
      <c r="N590" s="183">
        <v>5784.7124310284262</v>
      </c>
      <c r="O590" s="183">
        <v>1274.7389784442596</v>
      </c>
      <c r="P590" s="183">
        <v>2290.1057095740321</v>
      </c>
      <c r="Q590" s="183">
        <v>3963.1835118635036</v>
      </c>
      <c r="R590" s="184">
        <v>1.0317476435142914</v>
      </c>
      <c r="S590" s="185">
        <f t="shared" si="215"/>
        <v>15936.594805596056</v>
      </c>
    </row>
    <row r="591" spans="1:19" ht="15">
      <c r="A591" s="186" t="s">
        <v>24</v>
      </c>
      <c r="B591" s="175">
        <v>10461.600278029628</v>
      </c>
      <c r="C591" s="175">
        <v>66.324678846187012</v>
      </c>
      <c r="D591" s="175">
        <v>0</v>
      </c>
      <c r="E591" s="175">
        <v>0</v>
      </c>
      <c r="F591" s="362"/>
      <c r="G591" s="175">
        <v>0</v>
      </c>
      <c r="H591" s="187">
        <v>0</v>
      </c>
      <c r="I591" s="173">
        <f t="shared" si="214"/>
        <v>10527.924956875815</v>
      </c>
      <c r="J591" s="168"/>
      <c r="K591" s="188" t="s">
        <v>24</v>
      </c>
      <c r="L591" s="175">
        <v>10461.600278029628</v>
      </c>
      <c r="M591" s="175">
        <v>66.324678846187012</v>
      </c>
      <c r="N591" s="175">
        <v>0</v>
      </c>
      <c r="O591" s="175">
        <v>0</v>
      </c>
      <c r="P591" s="175">
        <v>0</v>
      </c>
      <c r="Q591" s="175">
        <v>0</v>
      </c>
      <c r="R591" s="176">
        <v>0</v>
      </c>
      <c r="S591" s="177">
        <f t="shared" si="215"/>
        <v>10527.924956875815</v>
      </c>
    </row>
    <row r="592" spans="1:19" ht="15">
      <c r="A592" s="178" t="s">
        <v>60</v>
      </c>
      <c r="B592" s="179">
        <v>22.229604180327438</v>
      </c>
      <c r="C592" s="179">
        <v>0</v>
      </c>
      <c r="D592" s="179">
        <v>3.9517690091508841</v>
      </c>
      <c r="E592" s="179">
        <v>0</v>
      </c>
      <c r="F592" s="362"/>
      <c r="G592" s="179">
        <v>0</v>
      </c>
      <c r="H592" s="180">
        <v>0</v>
      </c>
      <c r="I592" s="181">
        <f t="shared" si="214"/>
        <v>26.181373189478322</v>
      </c>
      <c r="J592" s="168"/>
      <c r="K592" s="182" t="s">
        <v>60</v>
      </c>
      <c r="L592" s="183">
        <v>22.229604180327438</v>
      </c>
      <c r="M592" s="183">
        <v>0</v>
      </c>
      <c r="N592" s="183">
        <v>3.9517690091508841</v>
      </c>
      <c r="O592" s="183">
        <v>0</v>
      </c>
      <c r="P592" s="183">
        <v>0</v>
      </c>
      <c r="Q592" s="183">
        <v>0</v>
      </c>
      <c r="R592" s="184">
        <v>0</v>
      </c>
      <c r="S592" s="185">
        <f t="shared" si="215"/>
        <v>26.181373189478322</v>
      </c>
    </row>
    <row r="593" spans="1:85" ht="15">
      <c r="A593" s="186" t="s">
        <v>22</v>
      </c>
      <c r="B593" s="175">
        <v>410.41679022398546</v>
      </c>
      <c r="C593" s="175">
        <v>0</v>
      </c>
      <c r="D593" s="175">
        <v>25.314186747349641</v>
      </c>
      <c r="E593" s="175">
        <v>0</v>
      </c>
      <c r="F593" s="362"/>
      <c r="G593" s="175">
        <v>0</v>
      </c>
      <c r="H593" s="187">
        <v>0</v>
      </c>
      <c r="I593" s="173">
        <f t="shared" si="214"/>
        <v>435.73097697133511</v>
      </c>
      <c r="J593" s="168"/>
      <c r="K593" s="188" t="s">
        <v>22</v>
      </c>
      <c r="L593" s="175">
        <v>410.41679022398546</v>
      </c>
      <c r="M593" s="175">
        <v>0</v>
      </c>
      <c r="N593" s="175">
        <v>25.314186747349641</v>
      </c>
      <c r="O593" s="175">
        <v>0</v>
      </c>
      <c r="P593" s="175">
        <v>146.19200772444373</v>
      </c>
      <c r="Q593" s="175">
        <v>0</v>
      </c>
      <c r="R593" s="176">
        <v>0</v>
      </c>
      <c r="S593" s="177">
        <f t="shared" si="215"/>
        <v>581.92298469577884</v>
      </c>
    </row>
    <row r="594" spans="1:85" ht="15">
      <c r="A594" s="178" t="s">
        <v>21</v>
      </c>
      <c r="B594" s="179">
        <v>0</v>
      </c>
      <c r="C594" s="179">
        <v>0</v>
      </c>
      <c r="D594" s="179">
        <v>0</v>
      </c>
      <c r="E594" s="179">
        <v>0</v>
      </c>
      <c r="F594" s="362"/>
      <c r="G594" s="179">
        <v>0</v>
      </c>
      <c r="H594" s="180">
        <v>0</v>
      </c>
      <c r="I594" s="181">
        <f t="shared" si="214"/>
        <v>0</v>
      </c>
      <c r="J594" s="168"/>
      <c r="K594" s="182" t="s">
        <v>21</v>
      </c>
      <c r="L594" s="183">
        <v>0</v>
      </c>
      <c r="M594" s="183">
        <v>0</v>
      </c>
      <c r="N594" s="183">
        <v>0</v>
      </c>
      <c r="O594" s="183">
        <v>0</v>
      </c>
      <c r="P594" s="183">
        <v>0</v>
      </c>
      <c r="Q594" s="183">
        <v>0</v>
      </c>
      <c r="R594" s="184">
        <v>0</v>
      </c>
      <c r="S594" s="185">
        <f t="shared" si="215"/>
        <v>0</v>
      </c>
    </row>
    <row r="595" spans="1:85" ht="15">
      <c r="A595" s="189" t="s">
        <v>64</v>
      </c>
      <c r="B595" s="175">
        <v>191.14429851658647</v>
      </c>
      <c r="C595" s="175">
        <v>0</v>
      </c>
      <c r="D595" s="175">
        <v>0</v>
      </c>
      <c r="E595" s="175">
        <v>0</v>
      </c>
      <c r="F595" s="362"/>
      <c r="G595" s="175">
        <v>0</v>
      </c>
      <c r="H595" s="187">
        <v>0</v>
      </c>
      <c r="I595" s="173">
        <f t="shared" si="214"/>
        <v>191.14429851658647</v>
      </c>
      <c r="J595" s="168"/>
      <c r="K595" s="190" t="s">
        <v>64</v>
      </c>
      <c r="L595" s="175">
        <v>191.14429851658647</v>
      </c>
      <c r="M595" s="175">
        <v>0</v>
      </c>
      <c r="N595" s="175">
        <v>0</v>
      </c>
      <c r="O595" s="175">
        <v>0</v>
      </c>
      <c r="P595" s="175">
        <v>0</v>
      </c>
      <c r="Q595" s="175">
        <v>0</v>
      </c>
      <c r="R595" s="176">
        <v>0</v>
      </c>
      <c r="S595" s="177">
        <f t="shared" si="215"/>
        <v>191.14429851658647</v>
      </c>
    </row>
    <row r="596" spans="1:85">
      <c r="A596" s="191" t="s">
        <v>23</v>
      </c>
      <c r="B596" s="192">
        <v>191.14429851658647</v>
      </c>
      <c r="C596" s="192">
        <v>0</v>
      </c>
      <c r="D596" s="192">
        <v>0</v>
      </c>
      <c r="E596" s="192">
        <v>0</v>
      </c>
      <c r="F596" s="362"/>
      <c r="G596" s="192">
        <v>0</v>
      </c>
      <c r="H596" s="193">
        <v>0</v>
      </c>
      <c r="I596" s="194">
        <f t="shared" si="214"/>
        <v>191.14429851658647</v>
      </c>
      <c r="J596" s="168"/>
      <c r="K596" s="195" t="s">
        <v>23</v>
      </c>
      <c r="L596" s="196">
        <v>191.14429851658647</v>
      </c>
      <c r="M596" s="196">
        <v>0</v>
      </c>
      <c r="N596" s="196">
        <v>0</v>
      </c>
      <c r="O596" s="196">
        <v>0</v>
      </c>
      <c r="P596" s="196">
        <v>0</v>
      </c>
      <c r="Q596" s="196">
        <v>0</v>
      </c>
      <c r="R596" s="197">
        <v>0</v>
      </c>
      <c r="S596" s="198">
        <f t="shared" si="215"/>
        <v>191.14429851658647</v>
      </c>
    </row>
    <row r="597" spans="1:85">
      <c r="A597" s="199" t="s">
        <v>19</v>
      </c>
      <c r="B597" s="200">
        <v>0</v>
      </c>
      <c r="C597" s="200">
        <v>0</v>
      </c>
      <c r="D597" s="200">
        <v>0</v>
      </c>
      <c r="E597" s="200">
        <v>0</v>
      </c>
      <c r="F597" s="362"/>
      <c r="G597" s="200">
        <v>0</v>
      </c>
      <c r="H597" s="201">
        <v>0</v>
      </c>
      <c r="I597" s="202">
        <f t="shared" si="214"/>
        <v>0</v>
      </c>
      <c r="J597" s="168"/>
      <c r="K597" s="203" t="s">
        <v>19</v>
      </c>
      <c r="L597" s="200">
        <v>0</v>
      </c>
      <c r="M597" s="200">
        <v>0</v>
      </c>
      <c r="N597" s="200">
        <v>0</v>
      </c>
      <c r="O597" s="200">
        <v>0</v>
      </c>
      <c r="P597" s="200">
        <v>0</v>
      </c>
      <c r="Q597" s="200">
        <v>0</v>
      </c>
      <c r="R597" s="204">
        <v>0</v>
      </c>
      <c r="S597" s="205">
        <f t="shared" si="215"/>
        <v>0</v>
      </c>
    </row>
    <row r="598" spans="1:85">
      <c r="A598" s="191" t="s">
        <v>20</v>
      </c>
      <c r="B598" s="192">
        <v>0</v>
      </c>
      <c r="C598" s="192">
        <v>0</v>
      </c>
      <c r="D598" s="192">
        <v>0</v>
      </c>
      <c r="E598" s="192">
        <v>0</v>
      </c>
      <c r="F598" s="362"/>
      <c r="G598" s="192">
        <v>0</v>
      </c>
      <c r="H598" s="193">
        <v>0</v>
      </c>
      <c r="I598" s="194">
        <f t="shared" si="214"/>
        <v>0</v>
      </c>
      <c r="J598" s="168"/>
      <c r="K598" s="195" t="s">
        <v>20</v>
      </c>
      <c r="L598" s="196">
        <v>0</v>
      </c>
      <c r="M598" s="196">
        <v>0</v>
      </c>
      <c r="N598" s="196">
        <v>0</v>
      </c>
      <c r="O598" s="196">
        <v>0</v>
      </c>
      <c r="P598" s="196">
        <v>0</v>
      </c>
      <c r="Q598" s="196">
        <v>0</v>
      </c>
      <c r="R598" s="197">
        <v>0</v>
      </c>
      <c r="S598" s="198">
        <f t="shared" si="215"/>
        <v>0</v>
      </c>
    </row>
    <row r="599" spans="1:85" ht="15" thickBot="1">
      <c r="A599" s="206" t="s">
        <v>11</v>
      </c>
      <c r="B599" s="207">
        <v>0</v>
      </c>
      <c r="C599" s="207">
        <v>0</v>
      </c>
      <c r="D599" s="207">
        <v>0</v>
      </c>
      <c r="E599" s="207">
        <v>0</v>
      </c>
      <c r="F599" s="363"/>
      <c r="G599" s="207">
        <v>0</v>
      </c>
      <c r="H599" s="208">
        <v>0</v>
      </c>
      <c r="I599" s="209">
        <f t="shared" si="214"/>
        <v>0</v>
      </c>
      <c r="J599" s="168"/>
      <c r="K599" s="210" t="s">
        <v>11</v>
      </c>
      <c r="L599" s="207">
        <v>0</v>
      </c>
      <c r="M599" s="207">
        <v>0</v>
      </c>
      <c r="N599" s="207">
        <v>0</v>
      </c>
      <c r="O599" s="207">
        <v>0</v>
      </c>
      <c r="P599" s="207">
        <v>0</v>
      </c>
      <c r="Q599" s="207">
        <v>0</v>
      </c>
      <c r="R599" s="211">
        <v>0</v>
      </c>
      <c r="S599" s="212">
        <f t="shared" si="215"/>
        <v>0</v>
      </c>
    </row>
    <row r="600" spans="1:85" ht="15">
      <c r="A600" s="213" t="s">
        <v>26</v>
      </c>
      <c r="B600" s="214">
        <f>SUM(B579:B595)</f>
        <v>21517.848004309075</v>
      </c>
      <c r="C600" s="214">
        <f t="shared" ref="C600:I600" si="216">SUM(C579:C595)</f>
        <v>1025.4550859210799</v>
      </c>
      <c r="D600" s="214">
        <f t="shared" si="216"/>
        <v>6033.6386558339464</v>
      </c>
      <c r="E600" s="214">
        <f t="shared" si="216"/>
        <v>1662.0489395165564</v>
      </c>
      <c r="F600" s="214">
        <f t="shared" si="216"/>
        <v>0</v>
      </c>
      <c r="G600" s="214">
        <f t="shared" si="216"/>
        <v>3963.1835118635036</v>
      </c>
      <c r="H600" s="216">
        <f t="shared" si="216"/>
        <v>1.0317476435142914</v>
      </c>
      <c r="I600" s="173">
        <f t="shared" si="216"/>
        <v>34203.205945087677</v>
      </c>
      <c r="J600" s="168"/>
      <c r="K600" s="215" t="s">
        <v>26</v>
      </c>
      <c r="L600" s="214">
        <f>SUM(L579:L595)</f>
        <v>21517.848004309075</v>
      </c>
      <c r="M600" s="214">
        <f t="shared" ref="M600:S600" si="217">SUM(M579:M595)</f>
        <v>1025.4550859210799</v>
      </c>
      <c r="N600" s="214">
        <f t="shared" si="217"/>
        <v>6033.6386558339464</v>
      </c>
      <c r="O600" s="214">
        <f t="shared" si="217"/>
        <v>1662.0489395165564</v>
      </c>
      <c r="P600" s="214">
        <f t="shared" si="217"/>
        <v>5141.905542655385</v>
      </c>
      <c r="Q600" s="214">
        <f t="shared" si="217"/>
        <v>3963.1835118635036</v>
      </c>
      <c r="R600" s="216">
        <f t="shared" si="217"/>
        <v>1.0317476435142914</v>
      </c>
      <c r="S600" s="217">
        <f t="shared" si="217"/>
        <v>39345.111487743066</v>
      </c>
    </row>
    <row r="601" spans="1:85" s="23" customFormat="1" ht="15" thickBot="1">
      <c r="A601" s="59" t="s">
        <v>88</v>
      </c>
      <c r="B601" s="47">
        <f>IF($I600=0,"-",B600/$I600)</f>
        <v>0.62911786804007197</v>
      </c>
      <c r="C601" s="47">
        <f t="shared" ref="C601:H601" si="218">IF($I600=0,"-",C600/$I600)</f>
        <v>2.9981256364313345E-2</v>
      </c>
      <c r="D601" s="47">
        <f t="shared" si="218"/>
        <v>0.17640564646252138</v>
      </c>
      <c r="E601" s="47">
        <f t="shared" si="218"/>
        <v>4.8593367013166286E-2</v>
      </c>
      <c r="F601" s="47">
        <f t="shared" si="218"/>
        <v>0</v>
      </c>
      <c r="G601" s="47">
        <f t="shared" si="218"/>
        <v>0.11587169688789664</v>
      </c>
      <c r="H601" s="70">
        <f t="shared" si="218"/>
        <v>3.016523203031711E-5</v>
      </c>
      <c r="I601" s="48">
        <f>SUM(B601:H601)</f>
        <v>1</v>
      </c>
      <c r="K601" s="81" t="s">
        <v>88</v>
      </c>
      <c r="L601" s="98">
        <f t="shared" ref="L601:R601" si="219">IF($S600=0,"-",L600/$S600)</f>
        <v>0.54690016600950275</v>
      </c>
      <c r="M601" s="98">
        <f t="shared" si="219"/>
        <v>2.606308756401754E-2</v>
      </c>
      <c r="N601" s="98">
        <f t="shared" si="219"/>
        <v>0.15335167261410779</v>
      </c>
      <c r="O601" s="98">
        <f t="shared" si="219"/>
        <v>4.22428321250106E-2</v>
      </c>
      <c r="P601" s="98">
        <f t="shared" si="219"/>
        <v>0.1306872785010969</v>
      </c>
      <c r="Q601" s="98">
        <f t="shared" si="219"/>
        <v>0.10072874016631339</v>
      </c>
      <c r="R601" s="99">
        <f t="shared" si="219"/>
        <v>2.6223019950920845E-5</v>
      </c>
      <c r="S601" s="100">
        <f>SUM(L601:R601)</f>
        <v>0.99999999999999978</v>
      </c>
      <c r="BA601" s="218"/>
      <c r="BR601" s="218"/>
    </row>
    <row r="602" spans="1:85" ht="15" thickBot="1">
      <c r="A602" s="247"/>
      <c r="B602" s="247"/>
      <c r="C602" s="247"/>
      <c r="D602" s="247"/>
      <c r="E602" s="247"/>
      <c r="F602" s="247"/>
      <c r="G602" s="247"/>
      <c r="H602" s="247"/>
      <c r="I602" s="247"/>
      <c r="K602" s="247"/>
      <c r="L602" s="247"/>
      <c r="M602" s="247"/>
      <c r="N602" s="247"/>
      <c r="O602" s="247"/>
      <c r="P602" s="247"/>
      <c r="Q602" s="247"/>
      <c r="R602" s="247"/>
      <c r="S602" s="247"/>
      <c r="U602" s="254"/>
      <c r="AA602" s="255"/>
      <c r="AC602" s="255"/>
      <c r="AD602" s="255"/>
      <c r="AE602" s="255"/>
      <c r="AF602" s="255"/>
      <c r="AG602" s="255"/>
      <c r="AH602" s="255"/>
      <c r="AI602" s="256"/>
      <c r="AJ602" s="256"/>
      <c r="AK602" s="256"/>
      <c r="AL602" s="256"/>
      <c r="AM602" s="256"/>
      <c r="AN602" s="256"/>
      <c r="AO602" s="256"/>
      <c r="AP602" s="256"/>
    </row>
    <row r="603" spans="1:85" ht="28.5">
      <c r="A603" s="380" t="s">
        <v>50</v>
      </c>
      <c r="B603" s="164" t="s">
        <v>0</v>
      </c>
      <c r="C603" s="164" t="s">
        <v>1</v>
      </c>
      <c r="D603" s="164" t="s">
        <v>2</v>
      </c>
      <c r="E603" s="164" t="s">
        <v>3</v>
      </c>
      <c r="F603" s="164" t="s">
        <v>27</v>
      </c>
      <c r="G603" s="164" t="s">
        <v>4</v>
      </c>
      <c r="H603" s="164" t="s">
        <v>5</v>
      </c>
      <c r="I603" s="165" t="s">
        <v>6</v>
      </c>
      <c r="K603" s="382" t="s">
        <v>50</v>
      </c>
      <c r="L603" s="166" t="s">
        <v>0</v>
      </c>
      <c r="M603" s="166" t="s">
        <v>28</v>
      </c>
      <c r="N603" s="166" t="s">
        <v>29</v>
      </c>
      <c r="O603" s="166" t="s">
        <v>3</v>
      </c>
      <c r="P603" s="166" t="s">
        <v>27</v>
      </c>
      <c r="Q603" s="166" t="s">
        <v>4</v>
      </c>
      <c r="R603" s="166" t="s">
        <v>5</v>
      </c>
      <c r="S603" s="167" t="s">
        <v>6</v>
      </c>
      <c r="U603" s="384" t="s">
        <v>50</v>
      </c>
      <c r="V603" s="220" t="s">
        <v>78</v>
      </c>
      <c r="W603" s="220" t="s">
        <v>65</v>
      </c>
      <c r="X603" s="220" t="s">
        <v>72</v>
      </c>
      <c r="Y603" s="220" t="s">
        <v>79</v>
      </c>
      <c r="Z603" s="220" t="s">
        <v>80</v>
      </c>
      <c r="AA603" s="220" t="s">
        <v>112</v>
      </c>
      <c r="AB603" s="220" t="s">
        <v>81</v>
      </c>
      <c r="AC603" s="220" t="s">
        <v>82</v>
      </c>
      <c r="AD603" s="220" t="s">
        <v>68</v>
      </c>
      <c r="AE603" s="257" t="s">
        <v>27</v>
      </c>
      <c r="AF603" s="258" t="s">
        <v>63</v>
      </c>
      <c r="AG603" s="259"/>
      <c r="AH603" s="160"/>
      <c r="AI603" s="160"/>
      <c r="AR603" s="161"/>
      <c r="BA603" s="160"/>
      <c r="BI603" s="161"/>
      <c r="BR603" s="160"/>
      <c r="BX603" s="23"/>
      <c r="CG603" s="160"/>
    </row>
    <row r="604" spans="1:85" ht="15" customHeight="1">
      <c r="A604" s="381" t="s">
        <v>50</v>
      </c>
      <c r="B604" s="318" t="s">
        <v>69</v>
      </c>
      <c r="C604" s="319"/>
      <c r="D604" s="319"/>
      <c r="E604" s="319"/>
      <c r="F604" s="319"/>
      <c r="G604" s="319"/>
      <c r="H604" s="319"/>
      <c r="I604" s="320"/>
      <c r="K604" s="383" t="s">
        <v>50</v>
      </c>
      <c r="L604" s="321" t="s">
        <v>69</v>
      </c>
      <c r="M604" s="322"/>
      <c r="N604" s="322"/>
      <c r="O604" s="322"/>
      <c r="P604" s="322"/>
      <c r="Q604" s="322"/>
      <c r="R604" s="322"/>
      <c r="S604" s="323"/>
      <c r="U604" s="385" t="s">
        <v>50</v>
      </c>
      <c r="V604" s="386" t="s">
        <v>69</v>
      </c>
      <c r="W604" s="387"/>
      <c r="X604" s="387"/>
      <c r="Y604" s="387"/>
      <c r="Z604" s="387"/>
      <c r="AA604" s="387"/>
      <c r="AB604" s="387"/>
      <c r="AC604" s="387"/>
      <c r="AD604" s="387"/>
      <c r="AE604" s="387"/>
      <c r="AF604" s="388"/>
      <c r="AG604" s="260"/>
      <c r="AH604" s="160"/>
      <c r="AI604" s="160"/>
      <c r="AR604" s="161"/>
      <c r="BA604" s="160"/>
      <c r="BI604" s="161"/>
      <c r="BR604" s="160"/>
      <c r="BX604" s="23"/>
      <c r="CG604" s="160"/>
    </row>
    <row r="605" spans="1:85" ht="15">
      <c r="A605" s="170" t="s">
        <v>7</v>
      </c>
      <c r="B605" s="171">
        <v>3.423908395596011</v>
      </c>
      <c r="C605" s="171">
        <v>0</v>
      </c>
      <c r="D605" s="171">
        <v>0</v>
      </c>
      <c r="E605" s="171">
        <v>0</v>
      </c>
      <c r="F605" s="361"/>
      <c r="G605" s="171">
        <v>0</v>
      </c>
      <c r="H605" s="172">
        <v>0</v>
      </c>
      <c r="I605" s="173">
        <f>SUM(B605:H605)</f>
        <v>3.423908395596011</v>
      </c>
      <c r="J605" s="168"/>
      <c r="K605" s="222" t="s">
        <v>7</v>
      </c>
      <c r="L605" s="171">
        <v>3.423908395596011</v>
      </c>
      <c r="M605" s="171">
        <v>0</v>
      </c>
      <c r="N605" s="171">
        <v>0</v>
      </c>
      <c r="O605" s="171">
        <v>0</v>
      </c>
      <c r="P605" s="171">
        <v>0</v>
      </c>
      <c r="Q605" s="171">
        <v>0</v>
      </c>
      <c r="R605" s="223">
        <v>0</v>
      </c>
      <c r="S605" s="224">
        <f>SUM(L605:R605)</f>
        <v>3.423908395596011</v>
      </c>
      <c r="U605" s="103" t="s">
        <v>7</v>
      </c>
      <c r="V605" s="226">
        <v>3.423908395596011</v>
      </c>
      <c r="W605" s="226">
        <v>0</v>
      </c>
      <c r="X605" s="226">
        <v>0</v>
      </c>
      <c r="Y605" s="226">
        <v>0</v>
      </c>
      <c r="Z605" s="226">
        <v>0</v>
      </c>
      <c r="AA605" s="226">
        <v>0</v>
      </c>
      <c r="AB605" s="226">
        <v>0</v>
      </c>
      <c r="AC605" s="226">
        <v>0</v>
      </c>
      <c r="AD605" s="228">
        <v>0</v>
      </c>
      <c r="AE605" s="261">
        <f t="shared" ref="AE605:AE610" si="220">+P605</f>
        <v>0</v>
      </c>
      <c r="AF605" s="229">
        <f t="shared" ref="AF605:AF625" si="221">SUM(V605:AE605)</f>
        <v>3.423908395596011</v>
      </c>
      <c r="AG605" s="147" t="str">
        <f>+IF(ABS(S605-AF605)&gt;0.01,S605-AF605,"")</f>
        <v/>
      </c>
      <c r="AH605" s="160"/>
      <c r="AI605" s="160"/>
      <c r="AR605" s="161"/>
      <c r="BA605" s="160"/>
      <c r="BI605" s="161"/>
      <c r="BR605" s="160"/>
      <c r="BX605" s="23"/>
      <c r="CG605" s="160"/>
    </row>
    <row r="606" spans="1:85" ht="15">
      <c r="A606" s="178" t="s">
        <v>8</v>
      </c>
      <c r="B606" s="179">
        <v>3.1854041718466881</v>
      </c>
      <c r="C606" s="179">
        <v>0</v>
      </c>
      <c r="D606" s="179">
        <v>0</v>
      </c>
      <c r="E606" s="179">
        <v>0</v>
      </c>
      <c r="F606" s="362"/>
      <c r="G606" s="179">
        <v>0</v>
      </c>
      <c r="H606" s="180">
        <v>0</v>
      </c>
      <c r="I606" s="181">
        <f t="shared" ref="I606:I625" si="222">SUM(B606:H606)</f>
        <v>3.1854041718466881</v>
      </c>
      <c r="J606" s="168"/>
      <c r="K606" s="182" t="s">
        <v>8</v>
      </c>
      <c r="L606" s="183">
        <v>3.1854041718466881</v>
      </c>
      <c r="M606" s="183">
        <v>0</v>
      </c>
      <c r="N606" s="183">
        <v>0</v>
      </c>
      <c r="O606" s="183">
        <v>0</v>
      </c>
      <c r="P606" s="183">
        <v>0</v>
      </c>
      <c r="Q606" s="183">
        <v>0</v>
      </c>
      <c r="R606" s="184">
        <v>0</v>
      </c>
      <c r="S606" s="185">
        <f t="shared" ref="S606:S625" si="223">SUM(L606:R606)</f>
        <v>3.1854041718466881</v>
      </c>
      <c r="U606" s="104" t="s">
        <v>8</v>
      </c>
      <c r="V606" s="231">
        <v>3.1854041718466881</v>
      </c>
      <c r="W606" s="231">
        <v>0</v>
      </c>
      <c r="X606" s="231">
        <v>0</v>
      </c>
      <c r="Y606" s="231">
        <v>0</v>
      </c>
      <c r="Z606" s="231">
        <v>0</v>
      </c>
      <c r="AA606" s="231">
        <v>0</v>
      </c>
      <c r="AB606" s="231">
        <v>0</v>
      </c>
      <c r="AC606" s="231">
        <v>0</v>
      </c>
      <c r="AD606" s="231">
        <v>0</v>
      </c>
      <c r="AE606" s="262">
        <f t="shared" si="220"/>
        <v>0</v>
      </c>
      <c r="AF606" s="233">
        <f t="shared" si="221"/>
        <v>3.1854041718466881</v>
      </c>
      <c r="AG606" s="147" t="str">
        <f t="shared" ref="AG606:AG626" si="224">+IF(ABS(S606-AF606)&gt;0.01,S606-AF606,"")</f>
        <v/>
      </c>
      <c r="AH606" s="160"/>
      <c r="AI606" s="160"/>
      <c r="AR606" s="161"/>
      <c r="BA606" s="160"/>
      <c r="BI606" s="161"/>
      <c r="BR606" s="160"/>
      <c r="BX606" s="23"/>
      <c r="CG606" s="160"/>
    </row>
    <row r="607" spans="1:85" ht="15">
      <c r="A607" s="186" t="s">
        <v>10</v>
      </c>
      <c r="B607" s="175">
        <v>2.9390539926747525</v>
      </c>
      <c r="C607" s="175">
        <v>0</v>
      </c>
      <c r="D607" s="175">
        <v>0</v>
      </c>
      <c r="E607" s="175">
        <v>0</v>
      </c>
      <c r="F607" s="362"/>
      <c r="G607" s="175">
        <v>0</v>
      </c>
      <c r="H607" s="187">
        <v>0</v>
      </c>
      <c r="I607" s="173">
        <f t="shared" si="222"/>
        <v>2.9390539926747525</v>
      </c>
      <c r="J607" s="168"/>
      <c r="K607" s="188" t="s">
        <v>10</v>
      </c>
      <c r="L607" s="175">
        <v>2.9390539926747525</v>
      </c>
      <c r="M607" s="175">
        <v>0</v>
      </c>
      <c r="N607" s="175">
        <v>0</v>
      </c>
      <c r="O607" s="175">
        <v>0</v>
      </c>
      <c r="P607" s="175">
        <v>0</v>
      </c>
      <c r="Q607" s="175">
        <v>0</v>
      </c>
      <c r="R607" s="176">
        <v>0</v>
      </c>
      <c r="S607" s="177">
        <f t="shared" si="223"/>
        <v>2.9390539926747525</v>
      </c>
      <c r="U607" s="287" t="s">
        <v>10</v>
      </c>
      <c r="V607" s="226">
        <v>2.9390539926747525</v>
      </c>
      <c r="W607" s="226">
        <v>0</v>
      </c>
      <c r="X607" s="226">
        <v>0</v>
      </c>
      <c r="Y607" s="226">
        <v>0</v>
      </c>
      <c r="Z607" s="226">
        <v>0</v>
      </c>
      <c r="AA607" s="226">
        <v>0</v>
      </c>
      <c r="AB607" s="226">
        <v>0</v>
      </c>
      <c r="AC607" s="226">
        <v>0</v>
      </c>
      <c r="AD607" s="228">
        <v>0</v>
      </c>
      <c r="AE607" s="261">
        <f t="shared" si="220"/>
        <v>0</v>
      </c>
      <c r="AF607" s="229">
        <f t="shared" si="221"/>
        <v>2.9390539926747525</v>
      </c>
      <c r="AG607" s="147" t="str">
        <f t="shared" si="224"/>
        <v/>
      </c>
      <c r="AH607" s="160"/>
      <c r="AI607" s="160"/>
      <c r="AR607" s="161"/>
      <c r="BA607" s="160"/>
      <c r="BI607" s="161"/>
      <c r="BR607" s="160"/>
      <c r="BX607" s="23"/>
      <c r="CG607" s="160"/>
    </row>
    <row r="608" spans="1:85" ht="15">
      <c r="A608" s="178" t="s">
        <v>56</v>
      </c>
      <c r="B608" s="179">
        <v>0</v>
      </c>
      <c r="C608" s="179">
        <v>0</v>
      </c>
      <c r="D608" s="179">
        <v>0</v>
      </c>
      <c r="E608" s="179">
        <v>0</v>
      </c>
      <c r="F608" s="362"/>
      <c r="G608" s="179">
        <v>0</v>
      </c>
      <c r="H608" s="180">
        <v>0</v>
      </c>
      <c r="I608" s="181">
        <f t="shared" si="222"/>
        <v>0</v>
      </c>
      <c r="J608" s="168"/>
      <c r="K608" s="182" t="s">
        <v>56</v>
      </c>
      <c r="L608" s="183">
        <v>0</v>
      </c>
      <c r="M608" s="183">
        <v>0</v>
      </c>
      <c r="N608" s="183">
        <v>0</v>
      </c>
      <c r="O608" s="183">
        <v>0</v>
      </c>
      <c r="P608" s="183">
        <v>0</v>
      </c>
      <c r="Q608" s="183">
        <v>0</v>
      </c>
      <c r="R608" s="184">
        <v>0</v>
      </c>
      <c r="S608" s="185">
        <f t="shared" si="223"/>
        <v>0</v>
      </c>
      <c r="U608" s="104" t="s">
        <v>56</v>
      </c>
      <c r="V608" s="231">
        <v>0</v>
      </c>
      <c r="W608" s="231">
        <v>0</v>
      </c>
      <c r="X608" s="231">
        <v>0</v>
      </c>
      <c r="Y608" s="231">
        <v>0</v>
      </c>
      <c r="Z608" s="231">
        <v>0</v>
      </c>
      <c r="AA608" s="231">
        <v>0</v>
      </c>
      <c r="AB608" s="231">
        <v>0</v>
      </c>
      <c r="AC608" s="231">
        <v>0</v>
      </c>
      <c r="AD608" s="231">
        <v>0</v>
      </c>
      <c r="AE608" s="262">
        <f t="shared" si="220"/>
        <v>0</v>
      </c>
      <c r="AF608" s="233">
        <f t="shared" si="221"/>
        <v>0</v>
      </c>
      <c r="AG608" s="147" t="str">
        <f t="shared" si="224"/>
        <v/>
      </c>
      <c r="AH608" s="160"/>
      <c r="AI608" s="160"/>
      <c r="AR608" s="161"/>
      <c r="BA608" s="160"/>
      <c r="BI608" s="161"/>
      <c r="BR608" s="160"/>
      <c r="BX608" s="23"/>
      <c r="CG608" s="160"/>
    </row>
    <row r="609" spans="1:85" ht="15">
      <c r="A609" s="186" t="s">
        <v>16</v>
      </c>
      <c r="B609" s="175">
        <v>0</v>
      </c>
      <c r="C609" s="175">
        <v>0</v>
      </c>
      <c r="D609" s="175">
        <v>0</v>
      </c>
      <c r="E609" s="175">
        <v>0</v>
      </c>
      <c r="F609" s="362"/>
      <c r="G609" s="175">
        <v>0</v>
      </c>
      <c r="H609" s="187">
        <v>0</v>
      </c>
      <c r="I609" s="173">
        <f t="shared" si="222"/>
        <v>0</v>
      </c>
      <c r="J609" s="168"/>
      <c r="K609" s="188" t="s">
        <v>16</v>
      </c>
      <c r="L609" s="175">
        <v>0</v>
      </c>
      <c r="M609" s="175">
        <v>0</v>
      </c>
      <c r="N609" s="175">
        <v>0</v>
      </c>
      <c r="O609" s="175">
        <v>0</v>
      </c>
      <c r="P609" s="175">
        <v>0</v>
      </c>
      <c r="Q609" s="175">
        <v>0</v>
      </c>
      <c r="R609" s="176">
        <v>0</v>
      </c>
      <c r="S609" s="177">
        <f t="shared" si="223"/>
        <v>0</v>
      </c>
      <c r="U609" s="287" t="s">
        <v>16</v>
      </c>
      <c r="V609" s="226">
        <v>0</v>
      </c>
      <c r="W609" s="226">
        <v>0</v>
      </c>
      <c r="X609" s="226">
        <v>0</v>
      </c>
      <c r="Y609" s="226">
        <v>0</v>
      </c>
      <c r="Z609" s="226">
        <v>0</v>
      </c>
      <c r="AA609" s="226">
        <v>0</v>
      </c>
      <c r="AB609" s="226">
        <v>0</v>
      </c>
      <c r="AC609" s="226">
        <v>0</v>
      </c>
      <c r="AD609" s="228">
        <v>0</v>
      </c>
      <c r="AE609" s="261">
        <f t="shared" si="220"/>
        <v>0</v>
      </c>
      <c r="AF609" s="229">
        <f t="shared" si="221"/>
        <v>0</v>
      </c>
      <c r="AG609" s="147" t="str">
        <f t="shared" si="224"/>
        <v/>
      </c>
      <c r="AH609" s="160"/>
      <c r="AI609" s="160"/>
      <c r="AR609" s="161"/>
      <c r="BA609" s="160"/>
      <c r="BI609" s="161"/>
      <c r="BR609" s="160"/>
      <c r="BX609" s="23"/>
      <c r="CG609" s="160"/>
    </row>
    <row r="610" spans="1:85" ht="15">
      <c r="A610" s="178" t="s">
        <v>15</v>
      </c>
      <c r="B610" s="179">
        <v>833.0469684561856</v>
      </c>
      <c r="C610" s="179">
        <v>0</v>
      </c>
      <c r="D610" s="179">
        <v>145.25999228973984</v>
      </c>
      <c r="E610" s="179">
        <v>0</v>
      </c>
      <c r="F610" s="362"/>
      <c r="G610" s="179">
        <v>0</v>
      </c>
      <c r="H610" s="180">
        <v>0</v>
      </c>
      <c r="I610" s="181">
        <f t="shared" si="222"/>
        <v>978.30696074592538</v>
      </c>
      <c r="J610" s="168"/>
      <c r="K610" s="182" t="s">
        <v>15</v>
      </c>
      <c r="L610" s="183">
        <v>833.0469684561856</v>
      </c>
      <c r="M610" s="183">
        <v>0</v>
      </c>
      <c r="N610" s="183">
        <v>145.25999228973984</v>
      </c>
      <c r="O610" s="183">
        <v>0</v>
      </c>
      <c r="P610" s="183">
        <v>0</v>
      </c>
      <c r="Q610" s="183">
        <v>0</v>
      </c>
      <c r="R610" s="184">
        <v>0</v>
      </c>
      <c r="S610" s="185">
        <f t="shared" si="223"/>
        <v>978.30696074592538</v>
      </c>
      <c r="U610" s="104" t="s">
        <v>15</v>
      </c>
      <c r="V610" s="231">
        <v>833.0469684561856</v>
      </c>
      <c r="W610" s="231">
        <v>145.25999228973984</v>
      </c>
      <c r="X610" s="231">
        <v>0</v>
      </c>
      <c r="Y610" s="231">
        <v>0</v>
      </c>
      <c r="Z610" s="231">
        <v>0</v>
      </c>
      <c r="AA610" s="231">
        <v>0</v>
      </c>
      <c r="AB610" s="231">
        <v>0</v>
      </c>
      <c r="AC610" s="231">
        <v>0</v>
      </c>
      <c r="AD610" s="231">
        <v>0</v>
      </c>
      <c r="AE610" s="262">
        <f t="shared" si="220"/>
        <v>0</v>
      </c>
      <c r="AF610" s="233">
        <f t="shared" si="221"/>
        <v>978.30696074592538</v>
      </c>
      <c r="AG610" s="147" t="str">
        <f t="shared" si="224"/>
        <v/>
      </c>
      <c r="AH610" s="160"/>
      <c r="AI610" s="160"/>
      <c r="AR610" s="161"/>
      <c r="BA610" s="160"/>
      <c r="BI610" s="161"/>
      <c r="BR610" s="160"/>
      <c r="BX610" s="23"/>
      <c r="CG610" s="160"/>
    </row>
    <row r="611" spans="1:85" ht="15">
      <c r="A611" s="186" t="s">
        <v>58</v>
      </c>
      <c r="B611" s="175">
        <v>0</v>
      </c>
      <c r="C611" s="175">
        <v>0</v>
      </c>
      <c r="D611" s="175">
        <v>0</v>
      </c>
      <c r="E611" s="175">
        <v>0</v>
      </c>
      <c r="F611" s="362"/>
      <c r="G611" s="175">
        <v>0</v>
      </c>
      <c r="H611" s="187">
        <v>0</v>
      </c>
      <c r="I611" s="173">
        <f t="shared" si="222"/>
        <v>0</v>
      </c>
      <c r="J611" s="168"/>
      <c r="K611" s="188" t="s">
        <v>58</v>
      </c>
      <c r="L611" s="175">
        <v>0</v>
      </c>
      <c r="M611" s="175">
        <v>0</v>
      </c>
      <c r="N611" s="175">
        <v>0</v>
      </c>
      <c r="O611" s="175">
        <v>0</v>
      </c>
      <c r="P611" s="175">
        <v>8451.5200843491984</v>
      </c>
      <c r="Q611" s="175">
        <v>0</v>
      </c>
      <c r="R611" s="176">
        <v>0</v>
      </c>
      <c r="S611" s="177">
        <f t="shared" si="223"/>
        <v>8451.5200843491984</v>
      </c>
      <c r="U611" s="288" t="s">
        <v>58</v>
      </c>
      <c r="V611" s="226">
        <v>0</v>
      </c>
      <c r="W611" s="226">
        <v>0</v>
      </c>
      <c r="X611" s="226">
        <v>0</v>
      </c>
      <c r="Y611" s="226">
        <v>0</v>
      </c>
      <c r="Z611" s="226">
        <v>0</v>
      </c>
      <c r="AA611" s="226">
        <v>0</v>
      </c>
      <c r="AB611" s="226">
        <v>0</v>
      </c>
      <c r="AC611" s="226">
        <v>0</v>
      </c>
      <c r="AD611" s="226">
        <v>0</v>
      </c>
      <c r="AE611" s="263">
        <f>+P611</f>
        <v>8451.5200843491984</v>
      </c>
      <c r="AF611" s="264">
        <f t="shared" si="221"/>
        <v>8451.5200843491984</v>
      </c>
      <c r="AG611" s="147" t="str">
        <f t="shared" si="224"/>
        <v/>
      </c>
      <c r="AH611" s="160"/>
      <c r="AI611" s="160"/>
      <c r="AR611" s="161"/>
      <c r="BA611" s="160"/>
      <c r="BI611" s="161"/>
      <c r="BR611" s="160"/>
      <c r="BX611" s="23"/>
      <c r="CG611" s="160"/>
    </row>
    <row r="612" spans="1:85" ht="15">
      <c r="A612" s="178" t="s">
        <v>12</v>
      </c>
      <c r="B612" s="179">
        <v>0</v>
      </c>
      <c r="C612" s="179">
        <v>0</v>
      </c>
      <c r="D612" s="179">
        <v>0</v>
      </c>
      <c r="E612" s="179">
        <v>0</v>
      </c>
      <c r="F612" s="362"/>
      <c r="G612" s="179">
        <v>0</v>
      </c>
      <c r="H612" s="180">
        <v>0</v>
      </c>
      <c r="I612" s="181">
        <f t="shared" si="222"/>
        <v>0</v>
      </c>
      <c r="J612" s="168"/>
      <c r="K612" s="182" t="s">
        <v>12</v>
      </c>
      <c r="L612" s="183">
        <v>0</v>
      </c>
      <c r="M612" s="183">
        <v>0</v>
      </c>
      <c r="N612" s="183">
        <v>0</v>
      </c>
      <c r="O612" s="183">
        <v>0</v>
      </c>
      <c r="P612" s="183">
        <v>6941.1273776513344</v>
      </c>
      <c r="Q612" s="183">
        <v>0</v>
      </c>
      <c r="R612" s="184">
        <v>0</v>
      </c>
      <c r="S612" s="185">
        <f t="shared" si="223"/>
        <v>6941.1273776513344</v>
      </c>
      <c r="U612" s="104" t="s">
        <v>12</v>
      </c>
      <c r="V612" s="231">
        <v>0</v>
      </c>
      <c r="W612" s="231">
        <v>0</v>
      </c>
      <c r="X612" s="231">
        <v>0</v>
      </c>
      <c r="Y612" s="231">
        <v>0</v>
      </c>
      <c r="Z612" s="231">
        <v>0</v>
      </c>
      <c r="AA612" s="231">
        <v>0</v>
      </c>
      <c r="AB612" s="231">
        <v>0</v>
      </c>
      <c r="AC612" s="231">
        <v>0</v>
      </c>
      <c r="AD612" s="231">
        <v>0</v>
      </c>
      <c r="AE612" s="262">
        <f t="shared" ref="AE612:AE625" si="225">+P612</f>
        <v>6941.1273776513344</v>
      </c>
      <c r="AF612" s="233">
        <f t="shared" si="221"/>
        <v>6941.1273776513344</v>
      </c>
      <c r="AG612" s="147" t="str">
        <f t="shared" si="224"/>
        <v/>
      </c>
      <c r="AH612" s="160"/>
      <c r="AI612" s="160"/>
      <c r="AR612" s="161"/>
      <c r="BA612" s="160"/>
      <c r="BI612" s="161"/>
      <c r="BR612" s="160"/>
      <c r="BX612" s="23"/>
      <c r="CG612" s="160"/>
    </row>
    <row r="613" spans="1:85" ht="15">
      <c r="A613" s="186" t="s">
        <v>59</v>
      </c>
      <c r="B613" s="175">
        <v>0</v>
      </c>
      <c r="C613" s="175">
        <v>0</v>
      </c>
      <c r="D613" s="175">
        <v>0</v>
      </c>
      <c r="E613" s="175">
        <v>0</v>
      </c>
      <c r="F613" s="362"/>
      <c r="G613" s="175">
        <v>0</v>
      </c>
      <c r="H613" s="187">
        <v>0</v>
      </c>
      <c r="I613" s="173">
        <f t="shared" si="222"/>
        <v>0</v>
      </c>
      <c r="J613" s="168"/>
      <c r="K613" s="188" t="s">
        <v>59</v>
      </c>
      <c r="L613" s="175">
        <v>0</v>
      </c>
      <c r="M613" s="175">
        <v>0</v>
      </c>
      <c r="N613" s="175">
        <v>0</v>
      </c>
      <c r="O613" s="175">
        <v>0</v>
      </c>
      <c r="P613" s="175">
        <v>0</v>
      </c>
      <c r="Q613" s="175">
        <v>0</v>
      </c>
      <c r="R613" s="176">
        <v>0</v>
      </c>
      <c r="S613" s="177">
        <f t="shared" si="223"/>
        <v>0</v>
      </c>
      <c r="U613" s="289" t="s">
        <v>59</v>
      </c>
      <c r="V613" s="226">
        <v>0</v>
      </c>
      <c r="W613" s="226">
        <v>0</v>
      </c>
      <c r="X613" s="226">
        <v>0</v>
      </c>
      <c r="Y613" s="226">
        <v>0</v>
      </c>
      <c r="Z613" s="226">
        <v>0</v>
      </c>
      <c r="AA613" s="226">
        <v>0</v>
      </c>
      <c r="AB613" s="226">
        <v>0</v>
      </c>
      <c r="AC613" s="226">
        <v>0</v>
      </c>
      <c r="AD613" s="226">
        <v>0</v>
      </c>
      <c r="AE613" s="263">
        <f t="shared" si="225"/>
        <v>0</v>
      </c>
      <c r="AF613" s="264">
        <f t="shared" si="221"/>
        <v>0</v>
      </c>
      <c r="AG613" s="147" t="str">
        <f t="shared" si="224"/>
        <v/>
      </c>
      <c r="AH613" s="160"/>
      <c r="AI613" s="160"/>
      <c r="AR613" s="161"/>
      <c r="BA613" s="160"/>
      <c r="BI613" s="161"/>
      <c r="BR613" s="160"/>
      <c r="BX613" s="23"/>
      <c r="CG613" s="160"/>
    </row>
    <row r="614" spans="1:85" ht="15">
      <c r="A614" s="178" t="s">
        <v>17</v>
      </c>
      <c r="B614" s="179">
        <v>4.8317051131515161</v>
      </c>
      <c r="C614" s="179">
        <v>0</v>
      </c>
      <c r="D614" s="179">
        <v>2.2192242816830436</v>
      </c>
      <c r="E614" s="179">
        <v>0</v>
      </c>
      <c r="F614" s="362"/>
      <c r="G614" s="179">
        <v>0</v>
      </c>
      <c r="H614" s="180">
        <v>0</v>
      </c>
      <c r="I614" s="181">
        <f t="shared" si="222"/>
        <v>7.0509293948345597</v>
      </c>
      <c r="J614" s="168"/>
      <c r="K614" s="182" t="s">
        <v>17</v>
      </c>
      <c r="L614" s="183">
        <v>4.8317051131515161</v>
      </c>
      <c r="M614" s="183">
        <v>0</v>
      </c>
      <c r="N614" s="183">
        <v>2.2192242816830436</v>
      </c>
      <c r="O614" s="183">
        <v>0</v>
      </c>
      <c r="P614" s="183">
        <v>0</v>
      </c>
      <c r="Q614" s="183">
        <v>0</v>
      </c>
      <c r="R614" s="184">
        <v>0</v>
      </c>
      <c r="S614" s="185">
        <f t="shared" si="223"/>
        <v>7.0509293948345597</v>
      </c>
      <c r="U614" s="104" t="s">
        <v>17</v>
      </c>
      <c r="V614" s="231">
        <v>4.8317051131515161</v>
      </c>
      <c r="W614" s="231">
        <v>0</v>
      </c>
      <c r="X614" s="231">
        <v>2.2192242816830436</v>
      </c>
      <c r="Y614" s="231">
        <v>0</v>
      </c>
      <c r="Z614" s="231">
        <v>0</v>
      </c>
      <c r="AA614" s="231">
        <v>0</v>
      </c>
      <c r="AB614" s="231">
        <v>0</v>
      </c>
      <c r="AC614" s="231">
        <v>0</v>
      </c>
      <c r="AD614" s="231">
        <v>0</v>
      </c>
      <c r="AE614" s="262">
        <f t="shared" si="225"/>
        <v>0</v>
      </c>
      <c r="AF614" s="233">
        <f t="shared" si="221"/>
        <v>7.0509293948345597</v>
      </c>
      <c r="AG614" s="147" t="str">
        <f t="shared" si="224"/>
        <v/>
      </c>
      <c r="AH614" s="160"/>
      <c r="AI614" s="160"/>
      <c r="AR614" s="161"/>
      <c r="BA614" s="160"/>
      <c r="BI614" s="161"/>
      <c r="BR614" s="160"/>
      <c r="BX614" s="23"/>
      <c r="CG614" s="160"/>
    </row>
    <row r="615" spans="1:85" ht="15">
      <c r="A615" s="186" t="s">
        <v>139</v>
      </c>
      <c r="B615" s="175">
        <v>15130.090456442176</v>
      </c>
      <c r="C615" s="175">
        <v>0</v>
      </c>
      <c r="D615" s="303">
        <v>3634.8895703972412</v>
      </c>
      <c r="E615" s="175">
        <v>0</v>
      </c>
      <c r="F615" s="362"/>
      <c r="G615" s="175">
        <v>0</v>
      </c>
      <c r="H615" s="187">
        <v>0</v>
      </c>
      <c r="I615" s="173">
        <f t="shared" si="222"/>
        <v>18764.980026839417</v>
      </c>
      <c r="J615" s="168"/>
      <c r="K615" s="188" t="s">
        <v>139</v>
      </c>
      <c r="L615" s="175">
        <v>15130.090456442176</v>
      </c>
      <c r="M615" s="175">
        <v>0</v>
      </c>
      <c r="N615" s="175">
        <v>3634.8895703972412</v>
      </c>
      <c r="O615" s="175">
        <v>0</v>
      </c>
      <c r="P615" s="175">
        <v>0</v>
      </c>
      <c r="Q615" s="175">
        <v>0</v>
      </c>
      <c r="R615" s="176">
        <v>0</v>
      </c>
      <c r="S615" s="177">
        <f t="shared" si="223"/>
        <v>18764.980026839417</v>
      </c>
      <c r="U615" s="105" t="s">
        <v>139</v>
      </c>
      <c r="V615" s="226">
        <v>15130.090456442176</v>
      </c>
      <c r="W615" s="304">
        <v>3301.9619013870533</v>
      </c>
      <c r="X615" s="304">
        <v>332.92766901018769</v>
      </c>
      <c r="Y615" s="226">
        <v>0</v>
      </c>
      <c r="Z615" s="226">
        <v>0</v>
      </c>
      <c r="AA615" s="226">
        <v>0</v>
      </c>
      <c r="AB615" s="226">
        <v>0</v>
      </c>
      <c r="AC615" s="226">
        <v>0</v>
      </c>
      <c r="AD615" s="226">
        <v>0</v>
      </c>
      <c r="AE615" s="263">
        <f t="shared" si="225"/>
        <v>0</v>
      </c>
      <c r="AF615" s="264">
        <f t="shared" si="221"/>
        <v>18764.980026839417</v>
      </c>
      <c r="AG615" s="147" t="str">
        <f t="shared" si="224"/>
        <v/>
      </c>
      <c r="AH615" s="160"/>
      <c r="AI615" s="160"/>
      <c r="AR615" s="161"/>
      <c r="BA615" s="160"/>
      <c r="BI615" s="161"/>
      <c r="BR615" s="160"/>
      <c r="BX615" s="23"/>
      <c r="CG615" s="160"/>
    </row>
    <row r="616" spans="1:85" ht="15">
      <c r="A616" s="178" t="s">
        <v>25</v>
      </c>
      <c r="B616" s="179">
        <v>990.85174985150877</v>
      </c>
      <c r="C616" s="179">
        <v>0</v>
      </c>
      <c r="D616" s="179">
        <v>2366.9769940297174</v>
      </c>
      <c r="E616" s="179">
        <v>5224.7255057750572</v>
      </c>
      <c r="F616" s="362"/>
      <c r="G616" s="179">
        <v>2366.5881762103854</v>
      </c>
      <c r="H616" s="180">
        <v>0</v>
      </c>
      <c r="I616" s="181">
        <f t="shared" si="222"/>
        <v>10949.142425866668</v>
      </c>
      <c r="J616" s="168"/>
      <c r="K616" s="182" t="s">
        <v>25</v>
      </c>
      <c r="L616" s="183">
        <v>990.85174985150877</v>
      </c>
      <c r="M616" s="183">
        <v>0</v>
      </c>
      <c r="N616" s="183">
        <v>2366.9769940297174</v>
      </c>
      <c r="O616" s="183">
        <v>5224.7255057750572</v>
      </c>
      <c r="P616" s="183">
        <v>0</v>
      </c>
      <c r="Q616" s="183">
        <v>2366.5881762103854</v>
      </c>
      <c r="R616" s="184">
        <v>0</v>
      </c>
      <c r="S616" s="185">
        <f t="shared" si="223"/>
        <v>10949.142425866668</v>
      </c>
      <c r="U616" s="104" t="s">
        <v>25</v>
      </c>
      <c r="V616" s="231">
        <v>990.85174985150877</v>
      </c>
      <c r="W616" s="231">
        <v>1131.1036720695752</v>
      </c>
      <c r="X616" s="231">
        <v>1235.873321960142</v>
      </c>
      <c r="Y616" s="231">
        <v>1592.1351633374213</v>
      </c>
      <c r="Z616" s="231">
        <v>1529.8769651029297</v>
      </c>
      <c r="AA616" s="231">
        <v>427.45555303067664</v>
      </c>
      <c r="AB616" s="231">
        <v>1485.0895030881063</v>
      </c>
      <c r="AC616" s="231">
        <v>881.49867312227911</v>
      </c>
      <c r="AD616" s="231">
        <v>1675.2578243040291</v>
      </c>
      <c r="AE616" s="262">
        <f t="shared" si="225"/>
        <v>0</v>
      </c>
      <c r="AF616" s="233">
        <f t="shared" si="221"/>
        <v>10949.14242586667</v>
      </c>
      <c r="AG616" s="147" t="str">
        <f t="shared" si="224"/>
        <v/>
      </c>
      <c r="AH616" s="160"/>
      <c r="AI616" s="160"/>
      <c r="AR616" s="161"/>
      <c r="BA616" s="160"/>
      <c r="BI616" s="161"/>
      <c r="BR616" s="160"/>
      <c r="BX616" s="23"/>
      <c r="CG616" s="160"/>
    </row>
    <row r="617" spans="1:85" ht="15">
      <c r="A617" s="186" t="s">
        <v>24</v>
      </c>
      <c r="B617" s="175">
        <v>9448.3847306638563</v>
      </c>
      <c r="C617" s="175">
        <v>0</v>
      </c>
      <c r="D617" s="175">
        <v>2370.8631499602725</v>
      </c>
      <c r="E617" s="175">
        <v>0</v>
      </c>
      <c r="F617" s="362"/>
      <c r="G617" s="175">
        <v>0</v>
      </c>
      <c r="H617" s="187">
        <v>0</v>
      </c>
      <c r="I617" s="173">
        <f t="shared" si="222"/>
        <v>11819.247880624129</v>
      </c>
      <c r="J617" s="168"/>
      <c r="K617" s="188" t="s">
        <v>24</v>
      </c>
      <c r="L617" s="175">
        <v>9448.3847306638563</v>
      </c>
      <c r="M617" s="175">
        <v>0</v>
      </c>
      <c r="N617" s="175">
        <v>2370.8631499602725</v>
      </c>
      <c r="O617" s="175">
        <v>0</v>
      </c>
      <c r="P617" s="175">
        <v>0</v>
      </c>
      <c r="Q617" s="175">
        <v>0</v>
      </c>
      <c r="R617" s="176">
        <v>0</v>
      </c>
      <c r="S617" s="177">
        <f t="shared" si="223"/>
        <v>11819.247880624129</v>
      </c>
      <c r="U617" s="289" t="s">
        <v>24</v>
      </c>
      <c r="V617" s="226">
        <v>9448.3847306638563</v>
      </c>
      <c r="W617" s="226">
        <v>2370.8631499602725</v>
      </c>
      <c r="X617" s="226">
        <v>0</v>
      </c>
      <c r="Y617" s="226">
        <v>0</v>
      </c>
      <c r="Z617" s="226">
        <v>0</v>
      </c>
      <c r="AA617" s="226">
        <v>0</v>
      </c>
      <c r="AB617" s="226">
        <v>0</v>
      </c>
      <c r="AC617" s="226">
        <v>0</v>
      </c>
      <c r="AD617" s="226">
        <v>0</v>
      </c>
      <c r="AE617" s="263">
        <f t="shared" si="225"/>
        <v>0</v>
      </c>
      <c r="AF617" s="264">
        <f t="shared" si="221"/>
        <v>11819.247880624129</v>
      </c>
      <c r="AG617" s="147" t="str">
        <f t="shared" si="224"/>
        <v/>
      </c>
      <c r="AH617" s="160"/>
      <c r="AI617" s="160"/>
      <c r="AR617" s="161"/>
      <c r="BA617" s="160"/>
      <c r="BI617" s="161"/>
      <c r="BR617" s="160"/>
      <c r="BX617" s="23"/>
      <c r="CG617" s="160"/>
    </row>
    <row r="618" spans="1:85" ht="15">
      <c r="A618" s="178" t="s">
        <v>60</v>
      </c>
      <c r="B618" s="179">
        <v>669.52669594644249</v>
      </c>
      <c r="C618" s="179">
        <v>0</v>
      </c>
      <c r="D618" s="179">
        <v>4.0677033295622644</v>
      </c>
      <c r="E618" s="179">
        <v>0</v>
      </c>
      <c r="F618" s="362"/>
      <c r="G618" s="179">
        <v>0</v>
      </c>
      <c r="H618" s="180">
        <v>0</v>
      </c>
      <c r="I618" s="181">
        <f t="shared" si="222"/>
        <v>673.59439927600476</v>
      </c>
      <c r="J618" s="168"/>
      <c r="K618" s="182" t="s">
        <v>60</v>
      </c>
      <c r="L618" s="183">
        <v>669.52669594644249</v>
      </c>
      <c r="M618" s="183">
        <v>0</v>
      </c>
      <c r="N618" s="183">
        <v>4.0677033295622644</v>
      </c>
      <c r="O618" s="183">
        <v>0</v>
      </c>
      <c r="P618" s="183">
        <v>0</v>
      </c>
      <c r="Q618" s="183">
        <v>0</v>
      </c>
      <c r="R618" s="184">
        <v>0</v>
      </c>
      <c r="S618" s="185">
        <f t="shared" si="223"/>
        <v>673.59439927600476</v>
      </c>
      <c r="U618" s="104" t="s">
        <v>60</v>
      </c>
      <c r="V618" s="231">
        <v>669.52669594644249</v>
      </c>
      <c r="W618" s="231">
        <v>3.8562073274855906</v>
      </c>
      <c r="X618" s="231">
        <v>0.21149600207667346</v>
      </c>
      <c r="Y618" s="231">
        <v>0</v>
      </c>
      <c r="Z618" s="231">
        <v>0</v>
      </c>
      <c r="AA618" s="231">
        <v>0</v>
      </c>
      <c r="AB618" s="231">
        <v>0</v>
      </c>
      <c r="AC618" s="231">
        <v>0</v>
      </c>
      <c r="AD618" s="231">
        <v>0</v>
      </c>
      <c r="AE618" s="262">
        <f t="shared" si="225"/>
        <v>0</v>
      </c>
      <c r="AF618" s="233">
        <f t="shared" si="221"/>
        <v>673.59439927600476</v>
      </c>
      <c r="AG618" s="147" t="str">
        <f t="shared" si="224"/>
        <v/>
      </c>
      <c r="AH618" s="160"/>
      <c r="AI618" s="160"/>
      <c r="AR618" s="161"/>
      <c r="BA618" s="160"/>
      <c r="BI618" s="161"/>
      <c r="BR618" s="160"/>
      <c r="BX618" s="23"/>
      <c r="CG618" s="160"/>
    </row>
    <row r="619" spans="1:85" ht="15">
      <c r="A619" s="186" t="s">
        <v>22</v>
      </c>
      <c r="B619" s="175">
        <v>201.10278733726605</v>
      </c>
      <c r="C619" s="175">
        <v>0</v>
      </c>
      <c r="D619" s="175">
        <v>52.446723823479005</v>
      </c>
      <c r="E619" s="175">
        <v>0</v>
      </c>
      <c r="F619" s="362"/>
      <c r="G619" s="175">
        <v>0</v>
      </c>
      <c r="H619" s="187">
        <v>0</v>
      </c>
      <c r="I619" s="173">
        <f t="shared" si="222"/>
        <v>253.54951116074506</v>
      </c>
      <c r="J619" s="168"/>
      <c r="K619" s="188" t="s">
        <v>22</v>
      </c>
      <c r="L619" s="175">
        <v>201.10278733726605</v>
      </c>
      <c r="M619" s="175">
        <v>0</v>
      </c>
      <c r="N619" s="175">
        <v>52.446723823479005</v>
      </c>
      <c r="O619" s="175">
        <v>0</v>
      </c>
      <c r="P619" s="175">
        <v>785.91581794971637</v>
      </c>
      <c r="Q619" s="175">
        <v>0</v>
      </c>
      <c r="R619" s="176">
        <v>0</v>
      </c>
      <c r="S619" s="177">
        <f t="shared" si="223"/>
        <v>1039.4653291104614</v>
      </c>
      <c r="U619" s="289" t="s">
        <v>22</v>
      </c>
      <c r="V619" s="226">
        <v>201.10278733726605</v>
      </c>
      <c r="W619" s="226">
        <v>52.446723823479005</v>
      </c>
      <c r="X619" s="226">
        <v>0</v>
      </c>
      <c r="Y619" s="226">
        <v>0</v>
      </c>
      <c r="Z619" s="226">
        <v>0</v>
      </c>
      <c r="AA619" s="226">
        <v>0</v>
      </c>
      <c r="AB619" s="226">
        <v>0</v>
      </c>
      <c r="AC619" s="226">
        <v>0</v>
      </c>
      <c r="AD619" s="226">
        <v>0</v>
      </c>
      <c r="AE619" s="263">
        <f t="shared" si="225"/>
        <v>785.91581794971637</v>
      </c>
      <c r="AF619" s="264">
        <f t="shared" si="221"/>
        <v>1039.4653291104614</v>
      </c>
      <c r="AG619" s="147" t="str">
        <f t="shared" si="224"/>
        <v/>
      </c>
      <c r="AH619" s="160"/>
      <c r="AI619" s="160"/>
      <c r="AR619" s="161"/>
      <c r="BA619" s="160"/>
      <c r="BI619" s="161"/>
      <c r="BR619" s="160"/>
      <c r="BX619" s="23"/>
      <c r="CG619" s="160"/>
    </row>
    <row r="620" spans="1:85" ht="15">
      <c r="A620" s="178" t="s">
        <v>21</v>
      </c>
      <c r="B620" s="179">
        <v>0</v>
      </c>
      <c r="C620" s="179">
        <v>0</v>
      </c>
      <c r="D620" s="179">
        <v>0</v>
      </c>
      <c r="E620" s="179">
        <v>0</v>
      </c>
      <c r="F620" s="362"/>
      <c r="G620" s="179">
        <v>0</v>
      </c>
      <c r="H620" s="180">
        <v>0</v>
      </c>
      <c r="I620" s="181">
        <f t="shared" si="222"/>
        <v>0</v>
      </c>
      <c r="J620" s="168"/>
      <c r="K620" s="182" t="s">
        <v>21</v>
      </c>
      <c r="L620" s="183">
        <v>0</v>
      </c>
      <c r="M620" s="183">
        <v>0</v>
      </c>
      <c r="N620" s="183">
        <v>0</v>
      </c>
      <c r="O620" s="183">
        <v>0</v>
      </c>
      <c r="P620" s="183">
        <v>0</v>
      </c>
      <c r="Q620" s="183">
        <v>0</v>
      </c>
      <c r="R620" s="184">
        <v>0</v>
      </c>
      <c r="S620" s="185">
        <f t="shared" si="223"/>
        <v>0</v>
      </c>
      <c r="U620" s="104" t="s">
        <v>21</v>
      </c>
      <c r="V620" s="231">
        <v>0</v>
      </c>
      <c r="W620" s="231">
        <v>0</v>
      </c>
      <c r="X620" s="231">
        <v>0</v>
      </c>
      <c r="Y620" s="231">
        <v>0</v>
      </c>
      <c r="Z620" s="231">
        <v>0</v>
      </c>
      <c r="AA620" s="231">
        <v>0</v>
      </c>
      <c r="AB620" s="231">
        <v>0</v>
      </c>
      <c r="AC620" s="231">
        <v>0</v>
      </c>
      <c r="AD620" s="231">
        <v>0</v>
      </c>
      <c r="AE620" s="262">
        <f t="shared" si="225"/>
        <v>0</v>
      </c>
      <c r="AF620" s="233">
        <f t="shared" si="221"/>
        <v>0</v>
      </c>
      <c r="AG620" s="147" t="str">
        <f t="shared" si="224"/>
        <v/>
      </c>
      <c r="AH620" s="160"/>
      <c r="AI620" s="160"/>
      <c r="AR620" s="161"/>
      <c r="BA620" s="160"/>
      <c r="BI620" s="161"/>
      <c r="BR620" s="160"/>
      <c r="BX620" s="23"/>
      <c r="CG620" s="160"/>
    </row>
    <row r="621" spans="1:85" ht="15">
      <c r="A621" s="189" t="s">
        <v>64</v>
      </c>
      <c r="B621" s="175">
        <v>218.84364333509532</v>
      </c>
      <c r="C621" s="175">
        <v>0</v>
      </c>
      <c r="D621" s="175">
        <v>77.113950894842446</v>
      </c>
      <c r="E621" s="175">
        <v>0</v>
      </c>
      <c r="F621" s="362"/>
      <c r="G621" s="175">
        <v>0</v>
      </c>
      <c r="H621" s="187">
        <v>0</v>
      </c>
      <c r="I621" s="173">
        <f t="shared" si="222"/>
        <v>295.95759422993774</v>
      </c>
      <c r="J621" s="168"/>
      <c r="K621" s="190" t="s">
        <v>64</v>
      </c>
      <c r="L621" s="175">
        <v>218.84364333509532</v>
      </c>
      <c r="M621" s="175">
        <v>0</v>
      </c>
      <c r="N621" s="175">
        <v>77.113950894842446</v>
      </c>
      <c r="O621" s="175">
        <v>0</v>
      </c>
      <c r="P621" s="175">
        <v>0</v>
      </c>
      <c r="Q621" s="175">
        <v>0</v>
      </c>
      <c r="R621" s="176">
        <v>0</v>
      </c>
      <c r="S621" s="177">
        <f t="shared" si="223"/>
        <v>295.95759422993774</v>
      </c>
      <c r="U621" s="290" t="s">
        <v>64</v>
      </c>
      <c r="V621" s="226">
        <v>218.84364333509532</v>
      </c>
      <c r="W621" s="226">
        <v>77.113950894842446</v>
      </c>
      <c r="X621" s="226">
        <v>0</v>
      </c>
      <c r="Y621" s="226">
        <v>0</v>
      </c>
      <c r="Z621" s="226">
        <v>0</v>
      </c>
      <c r="AA621" s="226">
        <v>0</v>
      </c>
      <c r="AB621" s="226">
        <v>0</v>
      </c>
      <c r="AC621" s="226">
        <v>0</v>
      </c>
      <c r="AD621" s="228">
        <v>0</v>
      </c>
      <c r="AE621" s="261">
        <f t="shared" si="225"/>
        <v>0</v>
      </c>
      <c r="AF621" s="229">
        <f t="shared" si="221"/>
        <v>295.95759422993774</v>
      </c>
      <c r="AG621" s="147" t="str">
        <f t="shared" si="224"/>
        <v/>
      </c>
      <c r="AH621" s="160"/>
      <c r="AI621" s="160"/>
      <c r="AR621" s="161"/>
      <c r="BA621" s="160"/>
      <c r="BI621" s="161"/>
      <c r="BR621" s="160"/>
      <c r="BX621" s="23"/>
      <c r="CG621" s="160"/>
    </row>
    <row r="622" spans="1:85" ht="15">
      <c r="A622" s="191" t="s">
        <v>23</v>
      </c>
      <c r="B622" s="192">
        <v>218.84364333509532</v>
      </c>
      <c r="C622" s="192">
        <v>0</v>
      </c>
      <c r="D622" s="192">
        <v>77.113950894842446</v>
      </c>
      <c r="E622" s="192">
        <v>0</v>
      </c>
      <c r="F622" s="362"/>
      <c r="G622" s="192">
        <v>0</v>
      </c>
      <c r="H622" s="193">
        <v>0</v>
      </c>
      <c r="I622" s="194">
        <f t="shared" si="222"/>
        <v>295.95759422993774</v>
      </c>
      <c r="J622" s="168"/>
      <c r="K622" s="195" t="s">
        <v>23</v>
      </c>
      <c r="L622" s="196">
        <v>218.84364333509532</v>
      </c>
      <c r="M622" s="196">
        <v>0</v>
      </c>
      <c r="N622" s="196">
        <v>77.113950894842446</v>
      </c>
      <c r="O622" s="196">
        <v>0</v>
      </c>
      <c r="P622" s="196">
        <v>0</v>
      </c>
      <c r="Q622" s="196">
        <v>0</v>
      </c>
      <c r="R622" s="197">
        <v>0</v>
      </c>
      <c r="S622" s="198">
        <f t="shared" si="223"/>
        <v>295.95759422993774</v>
      </c>
      <c r="U622" s="291" t="s">
        <v>134</v>
      </c>
      <c r="V622" s="231">
        <v>218.84364333509532</v>
      </c>
      <c r="W622" s="231">
        <v>77.113950894842446</v>
      </c>
      <c r="X622" s="231">
        <v>0</v>
      </c>
      <c r="Y622" s="231">
        <v>0</v>
      </c>
      <c r="Z622" s="231">
        <v>0</v>
      </c>
      <c r="AA622" s="231">
        <v>0</v>
      </c>
      <c r="AB622" s="231">
        <v>0</v>
      </c>
      <c r="AC622" s="231">
        <v>0</v>
      </c>
      <c r="AD622" s="231">
        <v>0</v>
      </c>
      <c r="AE622" s="262">
        <f t="shared" si="225"/>
        <v>0</v>
      </c>
      <c r="AF622" s="233">
        <f t="shared" si="221"/>
        <v>295.95759422993774</v>
      </c>
      <c r="AG622" s="149" t="str">
        <f t="shared" si="224"/>
        <v/>
      </c>
      <c r="AH622" s="160"/>
      <c r="AI622" s="160"/>
      <c r="AR622" s="161"/>
      <c r="BA622" s="160"/>
      <c r="BI622" s="161"/>
      <c r="BR622" s="160"/>
      <c r="BX622" s="23"/>
      <c r="CG622" s="160"/>
    </row>
    <row r="623" spans="1:85" ht="15">
      <c r="A623" s="199" t="s">
        <v>19</v>
      </c>
      <c r="B623" s="200">
        <v>0</v>
      </c>
      <c r="C623" s="200">
        <v>0</v>
      </c>
      <c r="D623" s="200">
        <v>0</v>
      </c>
      <c r="E623" s="200">
        <v>0</v>
      </c>
      <c r="F623" s="362"/>
      <c r="G623" s="200">
        <v>0</v>
      </c>
      <c r="H623" s="201">
        <v>0</v>
      </c>
      <c r="I623" s="202">
        <f t="shared" si="222"/>
        <v>0</v>
      </c>
      <c r="J623" s="168"/>
      <c r="K623" s="203" t="s">
        <v>19</v>
      </c>
      <c r="L623" s="200">
        <v>0</v>
      </c>
      <c r="M623" s="200">
        <v>0</v>
      </c>
      <c r="N623" s="200">
        <v>0</v>
      </c>
      <c r="O623" s="200">
        <v>0</v>
      </c>
      <c r="P623" s="200">
        <v>0</v>
      </c>
      <c r="Q623" s="200">
        <v>0</v>
      </c>
      <c r="R623" s="204">
        <v>0</v>
      </c>
      <c r="S623" s="205">
        <f t="shared" si="223"/>
        <v>0</v>
      </c>
      <c r="U623" s="292" t="s">
        <v>19</v>
      </c>
      <c r="V623" s="226">
        <v>0</v>
      </c>
      <c r="W623" s="226">
        <v>0</v>
      </c>
      <c r="X623" s="226">
        <v>0</v>
      </c>
      <c r="Y623" s="226">
        <v>0</v>
      </c>
      <c r="Z623" s="226">
        <v>0</v>
      </c>
      <c r="AA623" s="226">
        <v>0</v>
      </c>
      <c r="AB623" s="226">
        <v>0</v>
      </c>
      <c r="AC623" s="226">
        <v>0</v>
      </c>
      <c r="AD623" s="226">
        <v>0</v>
      </c>
      <c r="AE623" s="263">
        <f t="shared" si="225"/>
        <v>0</v>
      </c>
      <c r="AF623" s="264">
        <f t="shared" si="221"/>
        <v>0</v>
      </c>
      <c r="AG623" s="149" t="str">
        <f t="shared" si="224"/>
        <v/>
      </c>
      <c r="AH623" s="160"/>
      <c r="AI623" s="160"/>
      <c r="AR623" s="161"/>
      <c r="BA623" s="160"/>
      <c r="BI623" s="161"/>
      <c r="BR623" s="160"/>
      <c r="BX623" s="23"/>
      <c r="CG623" s="160"/>
    </row>
    <row r="624" spans="1:85" ht="15">
      <c r="A624" s="191" t="s">
        <v>20</v>
      </c>
      <c r="B624" s="192">
        <v>0</v>
      </c>
      <c r="C624" s="192">
        <v>0</v>
      </c>
      <c r="D624" s="192">
        <v>0</v>
      </c>
      <c r="E624" s="192">
        <v>0</v>
      </c>
      <c r="F624" s="362"/>
      <c r="G624" s="192">
        <v>0</v>
      </c>
      <c r="H624" s="193">
        <v>0</v>
      </c>
      <c r="I624" s="194">
        <f t="shared" si="222"/>
        <v>0</v>
      </c>
      <c r="J624" s="168"/>
      <c r="K624" s="195" t="s">
        <v>20</v>
      </c>
      <c r="L624" s="196">
        <v>0</v>
      </c>
      <c r="M624" s="196">
        <v>0</v>
      </c>
      <c r="N624" s="196">
        <v>0</v>
      </c>
      <c r="O624" s="196">
        <v>0</v>
      </c>
      <c r="P624" s="196">
        <v>0</v>
      </c>
      <c r="Q624" s="196">
        <v>0</v>
      </c>
      <c r="R624" s="197">
        <v>0</v>
      </c>
      <c r="S624" s="198">
        <f t="shared" si="223"/>
        <v>0</v>
      </c>
      <c r="U624" s="291" t="s">
        <v>135</v>
      </c>
      <c r="V624" s="231">
        <v>0</v>
      </c>
      <c r="W624" s="231">
        <v>0</v>
      </c>
      <c r="X624" s="231">
        <v>0</v>
      </c>
      <c r="Y624" s="231">
        <v>0</v>
      </c>
      <c r="Z624" s="231">
        <v>0</v>
      </c>
      <c r="AA624" s="231">
        <v>0</v>
      </c>
      <c r="AB624" s="231">
        <v>0</v>
      </c>
      <c r="AC624" s="231">
        <v>0</v>
      </c>
      <c r="AD624" s="231">
        <v>0</v>
      </c>
      <c r="AE624" s="262">
        <f t="shared" si="225"/>
        <v>0</v>
      </c>
      <c r="AF624" s="233">
        <f t="shared" si="221"/>
        <v>0</v>
      </c>
      <c r="AG624" s="149" t="str">
        <f t="shared" si="224"/>
        <v/>
      </c>
      <c r="AH624" s="160"/>
      <c r="AI624" s="160"/>
      <c r="AR624" s="161"/>
      <c r="BA624" s="160"/>
      <c r="BI624" s="161"/>
      <c r="BR624" s="160"/>
      <c r="BX624" s="23"/>
      <c r="CG624" s="160"/>
    </row>
    <row r="625" spans="1:85" ht="15.75" thickBot="1">
      <c r="A625" s="206" t="s">
        <v>11</v>
      </c>
      <c r="B625" s="207">
        <v>0</v>
      </c>
      <c r="C625" s="207">
        <v>0</v>
      </c>
      <c r="D625" s="207">
        <v>0</v>
      </c>
      <c r="E625" s="207">
        <v>0</v>
      </c>
      <c r="F625" s="363"/>
      <c r="G625" s="207">
        <v>0</v>
      </c>
      <c r="H625" s="208">
        <v>0</v>
      </c>
      <c r="I625" s="209">
        <f t="shared" si="222"/>
        <v>0</v>
      </c>
      <c r="J625" s="168"/>
      <c r="K625" s="210" t="s">
        <v>11</v>
      </c>
      <c r="L625" s="207">
        <v>0</v>
      </c>
      <c r="M625" s="207">
        <v>0</v>
      </c>
      <c r="N625" s="207">
        <v>0</v>
      </c>
      <c r="O625" s="207">
        <v>0</v>
      </c>
      <c r="P625" s="207">
        <v>0</v>
      </c>
      <c r="Q625" s="207">
        <v>0</v>
      </c>
      <c r="R625" s="211">
        <v>0</v>
      </c>
      <c r="S625" s="212">
        <f t="shared" si="223"/>
        <v>0</v>
      </c>
      <c r="U625" s="293" t="s">
        <v>11</v>
      </c>
      <c r="V625" s="226">
        <v>0</v>
      </c>
      <c r="W625" s="226">
        <v>0</v>
      </c>
      <c r="X625" s="226">
        <v>0</v>
      </c>
      <c r="Y625" s="226">
        <v>0</v>
      </c>
      <c r="Z625" s="226">
        <v>0</v>
      </c>
      <c r="AA625" s="226">
        <v>0</v>
      </c>
      <c r="AB625" s="226">
        <v>0</v>
      </c>
      <c r="AC625" s="226">
        <v>0</v>
      </c>
      <c r="AD625" s="226">
        <v>0</v>
      </c>
      <c r="AE625" s="263">
        <f t="shared" si="225"/>
        <v>0</v>
      </c>
      <c r="AF625" s="264">
        <f t="shared" si="221"/>
        <v>0</v>
      </c>
      <c r="AG625" s="149" t="str">
        <f t="shared" si="224"/>
        <v/>
      </c>
      <c r="AH625" s="160"/>
      <c r="AI625" s="160"/>
      <c r="AR625" s="161"/>
      <c r="BA625" s="160"/>
      <c r="BI625" s="161"/>
      <c r="BR625" s="160"/>
      <c r="BX625" s="23"/>
      <c r="CG625" s="160"/>
    </row>
    <row r="626" spans="1:85" ht="15">
      <c r="A626" s="213" t="s">
        <v>26</v>
      </c>
      <c r="B626" s="214">
        <f>SUM(B605:B621)</f>
        <v>27506.227103705798</v>
      </c>
      <c r="C626" s="214">
        <f t="shared" ref="C626:I626" si="226">SUM(C605:C621)</f>
        <v>0</v>
      </c>
      <c r="D626" s="214">
        <f t="shared" si="226"/>
        <v>8653.8373090065361</v>
      </c>
      <c r="E626" s="214">
        <f t="shared" si="226"/>
        <v>5224.7255057750572</v>
      </c>
      <c r="F626" s="214">
        <f t="shared" si="226"/>
        <v>0</v>
      </c>
      <c r="G626" s="214">
        <f t="shared" si="226"/>
        <v>2366.5881762103854</v>
      </c>
      <c r="H626" s="216">
        <f t="shared" si="226"/>
        <v>0</v>
      </c>
      <c r="I626" s="173">
        <f t="shared" si="226"/>
        <v>43751.378094697779</v>
      </c>
      <c r="J626" s="168"/>
      <c r="K626" s="215" t="s">
        <v>26</v>
      </c>
      <c r="L626" s="214">
        <f>SUM(L605:L621)</f>
        <v>27506.227103705798</v>
      </c>
      <c r="M626" s="214">
        <f t="shared" ref="M626:S626" si="227">SUM(M605:M621)</f>
        <v>0</v>
      </c>
      <c r="N626" s="214">
        <f t="shared" si="227"/>
        <v>8653.8373090065361</v>
      </c>
      <c r="O626" s="214">
        <f t="shared" si="227"/>
        <v>5224.7255057750572</v>
      </c>
      <c r="P626" s="214">
        <f t="shared" si="227"/>
        <v>16178.563279950249</v>
      </c>
      <c r="Q626" s="214">
        <f t="shared" si="227"/>
        <v>2366.5881762103854</v>
      </c>
      <c r="R626" s="216">
        <f t="shared" si="227"/>
        <v>0</v>
      </c>
      <c r="S626" s="217">
        <f t="shared" si="227"/>
        <v>59929.941374648028</v>
      </c>
      <c r="U626" s="243" t="s">
        <v>63</v>
      </c>
      <c r="V626" s="244">
        <f>SUM(V605:V621)</f>
        <v>27506.227103705798</v>
      </c>
      <c r="W626" s="244">
        <f t="shared" ref="W626:AE626" si="228">SUM(W605:W621)</f>
        <v>7082.6055977524484</v>
      </c>
      <c r="X626" s="244">
        <f t="shared" si="228"/>
        <v>1571.2317112540895</v>
      </c>
      <c r="Y626" s="244">
        <f t="shared" si="228"/>
        <v>1592.1351633374213</v>
      </c>
      <c r="Z626" s="244">
        <f t="shared" si="228"/>
        <v>1529.8769651029297</v>
      </c>
      <c r="AA626" s="244">
        <f t="shared" si="228"/>
        <v>427.45555303067664</v>
      </c>
      <c r="AB626" s="244">
        <f t="shared" si="228"/>
        <v>1485.0895030881063</v>
      </c>
      <c r="AC626" s="244">
        <f t="shared" si="228"/>
        <v>881.49867312227911</v>
      </c>
      <c r="AD626" s="244">
        <f t="shared" si="228"/>
        <v>1675.2578243040291</v>
      </c>
      <c r="AE626" s="265">
        <f t="shared" si="228"/>
        <v>16178.563279950249</v>
      </c>
      <c r="AF626" s="266">
        <f>SUM(AF605:AF621)</f>
        <v>59929.941374648028</v>
      </c>
      <c r="AG626" s="152" t="str">
        <f t="shared" si="224"/>
        <v/>
      </c>
      <c r="AH626" s="160"/>
      <c r="AI626" s="160"/>
      <c r="AR626" s="161"/>
      <c r="BA626" s="160"/>
      <c r="BI626" s="161"/>
      <c r="BR626" s="160"/>
      <c r="BX626" s="23"/>
      <c r="CG626" s="160"/>
    </row>
    <row r="627" spans="1:85" s="23" customFormat="1" ht="15" thickBot="1">
      <c r="A627" s="59" t="s">
        <v>88</v>
      </c>
      <c r="B627" s="47">
        <f>IF($I626=0,"-",B626/$I626)</f>
        <v>0.62869395894615887</v>
      </c>
      <c r="C627" s="47">
        <f t="shared" ref="C627:H627" si="229">IF($I626=0,"-",C626/$I626)</f>
        <v>0</v>
      </c>
      <c r="D627" s="47">
        <f t="shared" si="229"/>
        <v>0.19779576520482889</v>
      </c>
      <c r="E627" s="47">
        <f t="shared" si="229"/>
        <v>0.11941853567369666</v>
      </c>
      <c r="F627" s="47">
        <f t="shared" si="229"/>
        <v>0</v>
      </c>
      <c r="G627" s="47">
        <f t="shared" si="229"/>
        <v>5.4091740175315574E-2</v>
      </c>
      <c r="H627" s="70">
        <f t="shared" si="229"/>
        <v>0</v>
      </c>
      <c r="I627" s="48">
        <f>SUM(B627:H627)</f>
        <v>1</v>
      </c>
      <c r="K627" s="81" t="s">
        <v>88</v>
      </c>
      <c r="L627" s="98">
        <f t="shared" ref="L627:R627" si="230">IF($S626=0,"-",L626/$S626)</f>
        <v>0.45897303539398537</v>
      </c>
      <c r="M627" s="98">
        <f t="shared" si="230"/>
        <v>0</v>
      </c>
      <c r="N627" s="98">
        <f t="shared" si="230"/>
        <v>0.14439922867448926</v>
      </c>
      <c r="O627" s="98">
        <f t="shared" si="230"/>
        <v>8.7180554259398232E-2</v>
      </c>
      <c r="P627" s="98">
        <f t="shared" si="230"/>
        <v>0.2699579360308571</v>
      </c>
      <c r="Q627" s="98">
        <f t="shared" si="230"/>
        <v>3.9489245641269988E-2</v>
      </c>
      <c r="R627" s="99">
        <f t="shared" si="230"/>
        <v>0</v>
      </c>
      <c r="S627" s="100">
        <f>SUM(L627:R627)</f>
        <v>0.99999999999999989</v>
      </c>
      <c r="U627" s="110" t="s">
        <v>88</v>
      </c>
      <c r="V627" s="133">
        <f>V626/$AF626</f>
        <v>0.45897303539398537</v>
      </c>
      <c r="W627" s="133">
        <f t="shared" ref="W627:AF627" si="231">W626/$AF626</f>
        <v>0.11818142042682826</v>
      </c>
      <c r="X627" s="133">
        <f t="shared" si="231"/>
        <v>2.6217808247661036E-2</v>
      </c>
      <c r="Y627" s="133">
        <f t="shared" si="231"/>
        <v>2.6566606387686827E-2</v>
      </c>
      <c r="Z627" s="133">
        <f t="shared" si="231"/>
        <v>2.5527756744145737E-2</v>
      </c>
      <c r="AA627" s="133">
        <f t="shared" si="231"/>
        <v>7.1325875384804201E-3</v>
      </c>
      <c r="AB627" s="133">
        <f t="shared" si="231"/>
        <v>2.4780426428321838E-2</v>
      </c>
      <c r="AC627" s="133">
        <f t="shared" si="231"/>
        <v>1.4708819212948148E-2</v>
      </c>
      <c r="AD627" s="267">
        <f t="shared" si="231"/>
        <v>2.7953603589085239E-2</v>
      </c>
      <c r="AE627" s="267">
        <f t="shared" si="231"/>
        <v>0.2699579360308571</v>
      </c>
      <c r="AF627" s="268">
        <f t="shared" si="231"/>
        <v>1</v>
      </c>
      <c r="AG627" s="153"/>
      <c r="AR627" s="218"/>
      <c r="BI627" s="218"/>
    </row>
    <row r="628" spans="1:85" ht="15" thickBot="1">
      <c r="A628" s="247"/>
      <c r="B628" s="247"/>
      <c r="C628" s="247"/>
      <c r="D628" s="247"/>
      <c r="E628" s="247"/>
      <c r="F628" s="247"/>
      <c r="G628" s="247"/>
      <c r="H628" s="247"/>
      <c r="I628" s="247"/>
      <c r="K628" s="247"/>
      <c r="L628" s="247"/>
      <c r="M628" s="247"/>
      <c r="N628" s="247"/>
      <c r="O628" s="247"/>
      <c r="P628" s="247"/>
      <c r="Q628" s="247"/>
      <c r="R628" s="247"/>
      <c r="S628" s="247"/>
      <c r="AG628" s="160"/>
      <c r="AH628" s="160"/>
      <c r="AI628" s="160"/>
      <c r="AP628" s="161"/>
      <c r="BA628" s="160"/>
      <c r="BG628" s="161"/>
      <c r="BR628" s="160"/>
      <c r="BV628" s="23"/>
      <c r="CG628" s="160"/>
    </row>
    <row r="629" spans="1:85" ht="28.5">
      <c r="A629" s="380" t="s">
        <v>51</v>
      </c>
      <c r="B629" s="164" t="s">
        <v>0</v>
      </c>
      <c r="C629" s="164" t="s">
        <v>1</v>
      </c>
      <c r="D629" s="164" t="s">
        <v>2</v>
      </c>
      <c r="E629" s="164" t="s">
        <v>3</v>
      </c>
      <c r="F629" s="164" t="s">
        <v>27</v>
      </c>
      <c r="G629" s="164" t="s">
        <v>4</v>
      </c>
      <c r="H629" s="164" t="s">
        <v>5</v>
      </c>
      <c r="I629" s="165" t="s">
        <v>6</v>
      </c>
      <c r="K629" s="382" t="s">
        <v>51</v>
      </c>
      <c r="L629" s="166" t="s">
        <v>0</v>
      </c>
      <c r="M629" s="166" t="s">
        <v>1</v>
      </c>
      <c r="N629" s="166" t="s">
        <v>2</v>
      </c>
      <c r="O629" s="166" t="s">
        <v>3</v>
      </c>
      <c r="P629" s="166" t="s">
        <v>27</v>
      </c>
      <c r="Q629" s="166" t="s">
        <v>4</v>
      </c>
      <c r="R629" s="166" t="s">
        <v>5</v>
      </c>
      <c r="S629" s="167" t="s">
        <v>6</v>
      </c>
    </row>
    <row r="630" spans="1:85" ht="15" customHeight="1">
      <c r="A630" s="381" t="s">
        <v>51</v>
      </c>
      <c r="B630" s="318" t="s">
        <v>69</v>
      </c>
      <c r="C630" s="319"/>
      <c r="D630" s="319"/>
      <c r="E630" s="319"/>
      <c r="F630" s="319"/>
      <c r="G630" s="319"/>
      <c r="H630" s="319"/>
      <c r="I630" s="320"/>
      <c r="K630" s="383" t="s">
        <v>51</v>
      </c>
      <c r="L630" s="321" t="s">
        <v>69</v>
      </c>
      <c r="M630" s="322"/>
      <c r="N630" s="322"/>
      <c r="O630" s="322"/>
      <c r="P630" s="322"/>
      <c r="Q630" s="322"/>
      <c r="R630" s="322"/>
      <c r="S630" s="323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</row>
    <row r="631" spans="1:85" ht="15">
      <c r="A631" s="170" t="s">
        <v>7</v>
      </c>
      <c r="B631" s="171">
        <v>9.7354355536891264E-3</v>
      </c>
      <c r="C631" s="171">
        <v>0</v>
      </c>
      <c r="D631" s="171">
        <v>1.4618410596444099E-2</v>
      </c>
      <c r="E631" s="171">
        <v>0</v>
      </c>
      <c r="F631" s="171">
        <v>0</v>
      </c>
      <c r="G631" s="171">
        <v>0</v>
      </c>
      <c r="H631" s="172">
        <v>0</v>
      </c>
      <c r="I631" s="173">
        <f>SUM(B631:H631)</f>
        <v>2.4353846150133224E-2</v>
      </c>
      <c r="J631" s="168"/>
      <c r="K631" s="222" t="s">
        <v>7</v>
      </c>
      <c r="L631" s="171">
        <v>9.7354355536891264E-3</v>
      </c>
      <c r="M631" s="171">
        <v>0</v>
      </c>
      <c r="N631" s="171">
        <v>1.4618410596444099E-2</v>
      </c>
      <c r="O631" s="171">
        <v>0</v>
      </c>
      <c r="P631" s="171">
        <v>0</v>
      </c>
      <c r="Q631" s="171">
        <v>0</v>
      </c>
      <c r="R631" s="223">
        <v>0</v>
      </c>
      <c r="S631" s="224">
        <f>SUM(L631:R631)</f>
        <v>2.4353846150133224E-2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</row>
    <row r="632" spans="1:85" ht="15">
      <c r="A632" s="178" t="s">
        <v>8</v>
      </c>
      <c r="B632" s="179">
        <v>0.10245852617013558</v>
      </c>
      <c r="C632" s="179">
        <v>0</v>
      </c>
      <c r="D632" s="179">
        <v>0</v>
      </c>
      <c r="E632" s="179">
        <v>0</v>
      </c>
      <c r="F632" s="179">
        <v>0</v>
      </c>
      <c r="G632" s="179">
        <v>0</v>
      </c>
      <c r="H632" s="180">
        <v>0</v>
      </c>
      <c r="I632" s="181">
        <f t="shared" ref="I632:I651" si="232">SUM(B632:H632)</f>
        <v>0.10245852617013558</v>
      </c>
      <c r="J632" s="168"/>
      <c r="K632" s="182" t="s">
        <v>8</v>
      </c>
      <c r="L632" s="183">
        <v>0.10245852617013558</v>
      </c>
      <c r="M632" s="183">
        <v>0</v>
      </c>
      <c r="N632" s="183">
        <v>0</v>
      </c>
      <c r="O632" s="183">
        <v>0</v>
      </c>
      <c r="P632" s="183">
        <v>0</v>
      </c>
      <c r="Q632" s="183">
        <v>0</v>
      </c>
      <c r="R632" s="184">
        <v>0</v>
      </c>
      <c r="S632" s="185">
        <f t="shared" ref="S632:S651" si="233">SUM(L632:R632)</f>
        <v>0.10245852617013558</v>
      </c>
    </row>
    <row r="633" spans="1:85" ht="15">
      <c r="A633" s="186" t="s">
        <v>10</v>
      </c>
      <c r="B633" s="175">
        <v>6.7678152796250765E-2</v>
      </c>
      <c r="C633" s="175">
        <v>0</v>
      </c>
      <c r="D633" s="175">
        <v>2.1680326991170269E-4</v>
      </c>
      <c r="E633" s="175">
        <v>0</v>
      </c>
      <c r="F633" s="175">
        <v>0</v>
      </c>
      <c r="G633" s="175">
        <v>0</v>
      </c>
      <c r="H633" s="187">
        <v>0</v>
      </c>
      <c r="I633" s="173">
        <f t="shared" si="232"/>
        <v>6.7894956066162471E-2</v>
      </c>
      <c r="J633" s="168"/>
      <c r="K633" s="188" t="s">
        <v>10</v>
      </c>
      <c r="L633" s="175">
        <v>6.7678152796250765E-2</v>
      </c>
      <c r="M633" s="175">
        <v>0</v>
      </c>
      <c r="N633" s="175">
        <v>2.1680326991170269E-4</v>
      </c>
      <c r="O633" s="175">
        <v>0</v>
      </c>
      <c r="P633" s="175">
        <v>0</v>
      </c>
      <c r="Q633" s="175">
        <v>0</v>
      </c>
      <c r="R633" s="176">
        <v>0</v>
      </c>
      <c r="S633" s="177">
        <f t="shared" si="233"/>
        <v>6.7894956066162471E-2</v>
      </c>
    </row>
    <row r="634" spans="1:85" ht="15">
      <c r="A634" s="178" t="s">
        <v>56</v>
      </c>
      <c r="B634" s="179">
        <v>0</v>
      </c>
      <c r="C634" s="179">
        <v>0</v>
      </c>
      <c r="D634" s="179">
        <v>0</v>
      </c>
      <c r="E634" s="179">
        <v>0</v>
      </c>
      <c r="F634" s="179">
        <v>0</v>
      </c>
      <c r="G634" s="179">
        <v>0</v>
      </c>
      <c r="H634" s="180">
        <v>0</v>
      </c>
      <c r="I634" s="181">
        <f t="shared" si="232"/>
        <v>0</v>
      </c>
      <c r="J634" s="168"/>
      <c r="K634" s="182" t="s">
        <v>56</v>
      </c>
      <c r="L634" s="183">
        <v>0</v>
      </c>
      <c r="M634" s="183">
        <v>0</v>
      </c>
      <c r="N634" s="183">
        <v>0</v>
      </c>
      <c r="O634" s="183">
        <v>0</v>
      </c>
      <c r="P634" s="183">
        <v>0</v>
      </c>
      <c r="Q634" s="183">
        <v>0</v>
      </c>
      <c r="R634" s="184">
        <v>0</v>
      </c>
      <c r="S634" s="185">
        <f t="shared" si="233"/>
        <v>0</v>
      </c>
    </row>
    <row r="635" spans="1:85" ht="15">
      <c r="A635" s="186" t="s">
        <v>16</v>
      </c>
      <c r="B635" s="175">
        <v>2.0674712994676319</v>
      </c>
      <c r="C635" s="175">
        <v>8.9357405407987991E-3</v>
      </c>
      <c r="D635" s="175">
        <v>0.1665962787260715</v>
      </c>
      <c r="E635" s="175">
        <v>0</v>
      </c>
      <c r="F635" s="175">
        <v>0</v>
      </c>
      <c r="G635" s="175">
        <v>0</v>
      </c>
      <c r="H635" s="187">
        <v>0</v>
      </c>
      <c r="I635" s="173">
        <f t="shared" si="232"/>
        <v>2.2430033187345018</v>
      </c>
      <c r="J635" s="168"/>
      <c r="K635" s="188" t="s">
        <v>16</v>
      </c>
      <c r="L635" s="175">
        <v>2.0674712994676319</v>
      </c>
      <c r="M635" s="175">
        <v>8.9357405407987991E-3</v>
      </c>
      <c r="N635" s="175">
        <v>0.1665962787260715</v>
      </c>
      <c r="O635" s="175">
        <v>0</v>
      </c>
      <c r="P635" s="175">
        <v>0</v>
      </c>
      <c r="Q635" s="175">
        <v>0</v>
      </c>
      <c r="R635" s="176">
        <v>0</v>
      </c>
      <c r="S635" s="177">
        <f t="shared" si="233"/>
        <v>2.2430033187345018</v>
      </c>
    </row>
    <row r="636" spans="1:85" ht="15">
      <c r="A636" s="178" t="s">
        <v>15</v>
      </c>
      <c r="B636" s="179">
        <v>0.90708658208158988</v>
      </c>
      <c r="C636" s="179">
        <v>2.0470954355691406E-2</v>
      </c>
      <c r="D636" s="179">
        <v>0</v>
      </c>
      <c r="E636" s="179">
        <v>0</v>
      </c>
      <c r="F636" s="179">
        <v>0</v>
      </c>
      <c r="G636" s="179">
        <v>0</v>
      </c>
      <c r="H636" s="180">
        <v>0</v>
      </c>
      <c r="I636" s="181">
        <f t="shared" si="232"/>
        <v>0.92755753643728123</v>
      </c>
      <c r="J636" s="168"/>
      <c r="K636" s="182" t="s">
        <v>15</v>
      </c>
      <c r="L636" s="183">
        <v>0.90708658208158988</v>
      </c>
      <c r="M636" s="183">
        <v>2.0470954355691406E-2</v>
      </c>
      <c r="N636" s="183">
        <v>0</v>
      </c>
      <c r="O636" s="183">
        <v>0</v>
      </c>
      <c r="P636" s="183">
        <v>0</v>
      </c>
      <c r="Q636" s="183">
        <v>0</v>
      </c>
      <c r="R636" s="184">
        <v>0</v>
      </c>
      <c r="S636" s="185">
        <f t="shared" si="233"/>
        <v>0.92755753643728123</v>
      </c>
    </row>
    <row r="637" spans="1:85" ht="15">
      <c r="A637" s="186" t="s">
        <v>58</v>
      </c>
      <c r="B637" s="175">
        <v>0</v>
      </c>
      <c r="C637" s="175">
        <v>1.1421318314861035E-2</v>
      </c>
      <c r="D637" s="175">
        <v>0</v>
      </c>
      <c r="E637" s="175">
        <v>0.55434123073447183</v>
      </c>
      <c r="F637" s="175">
        <v>21.892476076280971</v>
      </c>
      <c r="G637" s="175">
        <v>0</v>
      </c>
      <c r="H637" s="187">
        <v>0</v>
      </c>
      <c r="I637" s="173">
        <f t="shared" si="232"/>
        <v>22.458238625330303</v>
      </c>
      <c r="J637" s="168"/>
      <c r="K637" s="188" t="s">
        <v>58</v>
      </c>
      <c r="L637" s="175">
        <v>0</v>
      </c>
      <c r="M637" s="175">
        <v>1.1421318314861035E-2</v>
      </c>
      <c r="N637" s="175">
        <v>0</v>
      </c>
      <c r="O637" s="175">
        <v>0.55434123073447183</v>
      </c>
      <c r="P637" s="175">
        <v>21.892476076280971</v>
      </c>
      <c r="Q637" s="175">
        <v>0</v>
      </c>
      <c r="R637" s="176">
        <v>0</v>
      </c>
      <c r="S637" s="177">
        <f t="shared" si="233"/>
        <v>22.458238625330303</v>
      </c>
    </row>
    <row r="638" spans="1:85" ht="15">
      <c r="A638" s="178" t="s">
        <v>12</v>
      </c>
      <c r="B638" s="179">
        <v>0</v>
      </c>
      <c r="C638" s="179">
        <v>0</v>
      </c>
      <c r="D638" s="179">
        <v>0</v>
      </c>
      <c r="E638" s="179">
        <v>0.47937672752096583</v>
      </c>
      <c r="F638" s="179">
        <v>0</v>
      </c>
      <c r="G638" s="179">
        <v>0</v>
      </c>
      <c r="H638" s="180">
        <v>0</v>
      </c>
      <c r="I638" s="181">
        <f t="shared" si="232"/>
        <v>0.47937672752096583</v>
      </c>
      <c r="J638" s="168"/>
      <c r="K638" s="182" t="s">
        <v>12</v>
      </c>
      <c r="L638" s="183">
        <v>0</v>
      </c>
      <c r="M638" s="183">
        <v>0</v>
      </c>
      <c r="N638" s="183">
        <v>0</v>
      </c>
      <c r="O638" s="183">
        <v>0.47937672752096583</v>
      </c>
      <c r="P638" s="183">
        <v>0</v>
      </c>
      <c r="Q638" s="183">
        <v>0</v>
      </c>
      <c r="R638" s="184">
        <v>0</v>
      </c>
      <c r="S638" s="185">
        <f t="shared" si="233"/>
        <v>0.47937672752096583</v>
      </c>
    </row>
    <row r="639" spans="1:85" ht="15">
      <c r="A639" s="186" t="s">
        <v>59</v>
      </c>
      <c r="B639" s="175">
        <v>0</v>
      </c>
      <c r="C639" s="175">
        <v>0</v>
      </c>
      <c r="D639" s="175">
        <v>0</v>
      </c>
      <c r="E639" s="175">
        <v>0</v>
      </c>
      <c r="F639" s="175">
        <v>0</v>
      </c>
      <c r="G639" s="175">
        <v>0</v>
      </c>
      <c r="H639" s="187">
        <v>0</v>
      </c>
      <c r="I639" s="173">
        <f t="shared" si="232"/>
        <v>0</v>
      </c>
      <c r="J639" s="168"/>
      <c r="K639" s="188" t="s">
        <v>59</v>
      </c>
      <c r="L639" s="175">
        <v>0</v>
      </c>
      <c r="M639" s="175">
        <v>0</v>
      </c>
      <c r="N639" s="175">
        <v>0</v>
      </c>
      <c r="O639" s="175">
        <v>0</v>
      </c>
      <c r="P639" s="175">
        <v>0</v>
      </c>
      <c r="Q639" s="175">
        <v>0</v>
      </c>
      <c r="R639" s="176">
        <v>0</v>
      </c>
      <c r="S639" s="177">
        <f t="shared" si="233"/>
        <v>0</v>
      </c>
    </row>
    <row r="640" spans="1:85" ht="15">
      <c r="A640" s="178" t="s">
        <v>17</v>
      </c>
      <c r="B640" s="179">
        <v>0.69751637207156958</v>
      </c>
      <c r="C640" s="179">
        <v>0</v>
      </c>
      <c r="D640" s="179">
        <v>3.3768384421164637E-3</v>
      </c>
      <c r="E640" s="179">
        <v>2.0547093545158646E-2</v>
      </c>
      <c r="F640" s="179">
        <v>0</v>
      </c>
      <c r="G640" s="179">
        <v>0</v>
      </c>
      <c r="H640" s="180">
        <v>0</v>
      </c>
      <c r="I640" s="181">
        <f t="shared" si="232"/>
        <v>0.72144030405884463</v>
      </c>
      <c r="J640" s="168"/>
      <c r="K640" s="182" t="s">
        <v>17</v>
      </c>
      <c r="L640" s="183">
        <v>0.69751637207156958</v>
      </c>
      <c r="M640" s="183">
        <v>0</v>
      </c>
      <c r="N640" s="183">
        <v>3.3768384421164637E-3</v>
      </c>
      <c r="O640" s="183">
        <v>2.0547093545158646E-2</v>
      </c>
      <c r="P640" s="183">
        <v>0</v>
      </c>
      <c r="Q640" s="183">
        <v>0</v>
      </c>
      <c r="R640" s="184">
        <v>0</v>
      </c>
      <c r="S640" s="185">
        <f t="shared" si="233"/>
        <v>0.72144030405884463</v>
      </c>
    </row>
    <row r="641" spans="1:70" ht="15">
      <c r="A641" s="186" t="s">
        <v>139</v>
      </c>
      <c r="B641" s="175">
        <v>216.01273912667833</v>
      </c>
      <c r="C641" s="175">
        <v>0</v>
      </c>
      <c r="D641" s="175">
        <v>55.829861287518561</v>
      </c>
      <c r="E641" s="175">
        <v>0</v>
      </c>
      <c r="F641" s="175">
        <v>0</v>
      </c>
      <c r="G641" s="175">
        <v>0</v>
      </c>
      <c r="H641" s="187">
        <v>0</v>
      </c>
      <c r="I641" s="173">
        <f t="shared" si="232"/>
        <v>271.84260041419691</v>
      </c>
      <c r="J641" s="168"/>
      <c r="K641" s="188" t="s">
        <v>139</v>
      </c>
      <c r="L641" s="175">
        <v>216.01273912667833</v>
      </c>
      <c r="M641" s="175">
        <v>0</v>
      </c>
      <c r="N641" s="175">
        <v>55.829861287518561</v>
      </c>
      <c r="O641" s="175">
        <v>0</v>
      </c>
      <c r="P641" s="175">
        <v>0</v>
      </c>
      <c r="Q641" s="175">
        <v>0</v>
      </c>
      <c r="R641" s="176">
        <v>0</v>
      </c>
      <c r="S641" s="177">
        <f t="shared" si="233"/>
        <v>271.84260041419691</v>
      </c>
    </row>
    <row r="642" spans="1:70" ht="15">
      <c r="A642" s="178" t="s">
        <v>25</v>
      </c>
      <c r="B642" s="179">
        <v>37.406310180444066</v>
      </c>
      <c r="C642" s="179">
        <v>4.8602896658014823E-2</v>
      </c>
      <c r="D642" s="179">
        <v>0.77372338719001632</v>
      </c>
      <c r="E642" s="179">
        <v>62.157574615753184</v>
      </c>
      <c r="F642" s="179">
        <v>0</v>
      </c>
      <c r="G642" s="179">
        <v>20.960793064817732</v>
      </c>
      <c r="H642" s="180">
        <v>0.29407974174903323</v>
      </c>
      <c r="I642" s="181">
        <f t="shared" si="232"/>
        <v>121.64108388661205</v>
      </c>
      <c r="J642" s="168"/>
      <c r="K642" s="182" t="s">
        <v>25</v>
      </c>
      <c r="L642" s="183">
        <v>37.406310180444066</v>
      </c>
      <c r="M642" s="183">
        <v>4.8602896658014823E-2</v>
      </c>
      <c r="N642" s="183">
        <v>0.77372338719001632</v>
      </c>
      <c r="O642" s="183">
        <v>62.157574615753184</v>
      </c>
      <c r="P642" s="183">
        <v>0</v>
      </c>
      <c r="Q642" s="183">
        <v>20.960793064817732</v>
      </c>
      <c r="R642" s="184">
        <v>0.29407974174903323</v>
      </c>
      <c r="S642" s="185">
        <f t="shared" si="233"/>
        <v>121.64108388661205</v>
      </c>
    </row>
    <row r="643" spans="1:70" ht="15">
      <c r="A643" s="186" t="s">
        <v>24</v>
      </c>
      <c r="B643" s="175">
        <v>167.07858909337136</v>
      </c>
      <c r="C643" s="175">
        <v>0</v>
      </c>
      <c r="D643" s="175">
        <v>0</v>
      </c>
      <c r="E643" s="175">
        <v>0</v>
      </c>
      <c r="F643" s="175">
        <v>0</v>
      </c>
      <c r="G643" s="175">
        <v>0</v>
      </c>
      <c r="H643" s="187">
        <v>0</v>
      </c>
      <c r="I643" s="173">
        <f t="shared" si="232"/>
        <v>167.07858909337136</v>
      </c>
      <c r="J643" s="168"/>
      <c r="K643" s="188" t="s">
        <v>24</v>
      </c>
      <c r="L643" s="175">
        <v>167.07858909337136</v>
      </c>
      <c r="M643" s="175">
        <v>0</v>
      </c>
      <c r="N643" s="175">
        <v>0</v>
      </c>
      <c r="O643" s="175">
        <v>0</v>
      </c>
      <c r="P643" s="175">
        <v>0</v>
      </c>
      <c r="Q643" s="175">
        <v>0</v>
      </c>
      <c r="R643" s="176">
        <v>0</v>
      </c>
      <c r="S643" s="177">
        <f t="shared" si="233"/>
        <v>167.07858909337136</v>
      </c>
    </row>
    <row r="644" spans="1:70" ht="15">
      <c r="A644" s="178" t="s">
        <v>60</v>
      </c>
      <c r="B644" s="179">
        <v>26.29779230406746</v>
      </c>
      <c r="C644" s="179">
        <v>1.1912007374215285</v>
      </c>
      <c r="D644" s="179">
        <v>14.97416271992927</v>
      </c>
      <c r="E644" s="179">
        <v>0</v>
      </c>
      <c r="F644" s="179">
        <v>0</v>
      </c>
      <c r="G644" s="179">
        <v>0</v>
      </c>
      <c r="H644" s="180">
        <v>0</v>
      </c>
      <c r="I644" s="181">
        <f t="shared" si="232"/>
        <v>42.463155761418257</v>
      </c>
      <c r="J644" s="168"/>
      <c r="K644" s="182" t="s">
        <v>60</v>
      </c>
      <c r="L644" s="183">
        <v>26.29779230406746</v>
      </c>
      <c r="M644" s="183">
        <v>1.1912007374215285</v>
      </c>
      <c r="N644" s="183">
        <v>14.97416271992927</v>
      </c>
      <c r="O644" s="183">
        <v>0</v>
      </c>
      <c r="P644" s="183">
        <v>0</v>
      </c>
      <c r="Q644" s="183">
        <v>0</v>
      </c>
      <c r="R644" s="184">
        <v>0</v>
      </c>
      <c r="S644" s="185">
        <f t="shared" si="233"/>
        <v>42.463155761418257</v>
      </c>
    </row>
    <row r="645" spans="1:70" ht="15">
      <c r="A645" s="186" t="s">
        <v>22</v>
      </c>
      <c r="B645" s="175">
        <v>15.797715662619272</v>
      </c>
      <c r="C645" s="175">
        <v>0</v>
      </c>
      <c r="D645" s="175">
        <v>0</v>
      </c>
      <c r="E645" s="175">
        <v>3.4467858367840561E-2</v>
      </c>
      <c r="F645" s="175">
        <v>1.3895268811221684</v>
      </c>
      <c r="G645" s="175">
        <v>0</v>
      </c>
      <c r="H645" s="187">
        <v>0</v>
      </c>
      <c r="I645" s="173">
        <f t="shared" si="232"/>
        <v>17.221710402109281</v>
      </c>
      <c r="J645" s="168"/>
      <c r="K645" s="188" t="s">
        <v>22</v>
      </c>
      <c r="L645" s="175">
        <v>15.797715662619272</v>
      </c>
      <c r="M645" s="175">
        <v>0</v>
      </c>
      <c r="N645" s="175">
        <v>0</v>
      </c>
      <c r="O645" s="175">
        <v>3.4467858367840561E-2</v>
      </c>
      <c r="P645" s="175">
        <v>1.3895268811221684</v>
      </c>
      <c r="Q645" s="175">
        <v>0</v>
      </c>
      <c r="R645" s="176">
        <v>0</v>
      </c>
      <c r="S645" s="177">
        <f t="shared" si="233"/>
        <v>17.221710402109281</v>
      </c>
    </row>
    <row r="646" spans="1:70" ht="15">
      <c r="A646" s="178" t="s">
        <v>21</v>
      </c>
      <c r="B646" s="179">
        <v>0</v>
      </c>
      <c r="C646" s="179">
        <v>0</v>
      </c>
      <c r="D646" s="179">
        <v>0</v>
      </c>
      <c r="E646" s="179">
        <v>0</v>
      </c>
      <c r="F646" s="179">
        <v>0</v>
      </c>
      <c r="G646" s="179">
        <v>0</v>
      </c>
      <c r="H646" s="180">
        <v>0</v>
      </c>
      <c r="I646" s="181">
        <f t="shared" si="232"/>
        <v>0</v>
      </c>
      <c r="J646" s="168"/>
      <c r="K646" s="182" t="s">
        <v>21</v>
      </c>
      <c r="L646" s="183">
        <v>0</v>
      </c>
      <c r="M646" s="183">
        <v>0</v>
      </c>
      <c r="N646" s="183">
        <v>0</v>
      </c>
      <c r="O646" s="183">
        <v>0</v>
      </c>
      <c r="P646" s="183">
        <v>0</v>
      </c>
      <c r="Q646" s="183">
        <v>0</v>
      </c>
      <c r="R646" s="184">
        <v>0</v>
      </c>
      <c r="S646" s="185">
        <f t="shared" si="233"/>
        <v>0</v>
      </c>
    </row>
    <row r="647" spans="1:70" ht="15">
      <c r="A647" s="189" t="s">
        <v>64</v>
      </c>
      <c r="B647" s="175">
        <v>3.9737204411316158</v>
      </c>
      <c r="C647" s="175">
        <v>0</v>
      </c>
      <c r="D647" s="175">
        <v>0</v>
      </c>
      <c r="E647" s="175">
        <v>0</v>
      </c>
      <c r="F647" s="175">
        <v>0</v>
      </c>
      <c r="G647" s="175">
        <v>0</v>
      </c>
      <c r="H647" s="187">
        <v>0</v>
      </c>
      <c r="I647" s="173">
        <f t="shared" si="232"/>
        <v>3.9737204411316158</v>
      </c>
      <c r="J647" s="168"/>
      <c r="K647" s="190" t="s">
        <v>64</v>
      </c>
      <c r="L647" s="175">
        <v>3.9737204411316158</v>
      </c>
      <c r="M647" s="175">
        <v>0</v>
      </c>
      <c r="N647" s="175">
        <v>0</v>
      </c>
      <c r="O647" s="175">
        <v>0</v>
      </c>
      <c r="P647" s="175">
        <v>0</v>
      </c>
      <c r="Q647" s="175">
        <v>0</v>
      </c>
      <c r="R647" s="176">
        <v>0</v>
      </c>
      <c r="S647" s="177">
        <f t="shared" si="233"/>
        <v>3.9737204411316158</v>
      </c>
    </row>
    <row r="648" spans="1:70">
      <c r="A648" s="191" t="s">
        <v>23</v>
      </c>
      <c r="B648" s="192">
        <v>3.9737204411316158</v>
      </c>
      <c r="C648" s="192">
        <v>0</v>
      </c>
      <c r="D648" s="192">
        <v>0</v>
      </c>
      <c r="E648" s="192">
        <v>0</v>
      </c>
      <c r="F648" s="192">
        <v>0</v>
      </c>
      <c r="G648" s="192">
        <v>0</v>
      </c>
      <c r="H648" s="193">
        <v>0</v>
      </c>
      <c r="I648" s="194">
        <f t="shared" si="232"/>
        <v>3.9737204411316158</v>
      </c>
      <c r="J648" s="168"/>
      <c r="K648" s="195" t="s">
        <v>23</v>
      </c>
      <c r="L648" s="196">
        <v>3.9737204411316158</v>
      </c>
      <c r="M648" s="196">
        <v>0</v>
      </c>
      <c r="N648" s="196">
        <v>0</v>
      </c>
      <c r="O648" s="196">
        <v>0</v>
      </c>
      <c r="P648" s="196">
        <v>0</v>
      </c>
      <c r="Q648" s="196">
        <v>0</v>
      </c>
      <c r="R648" s="197">
        <v>0</v>
      </c>
      <c r="S648" s="198">
        <f t="shared" si="233"/>
        <v>3.9737204411316158</v>
      </c>
    </row>
    <row r="649" spans="1:70">
      <c r="A649" s="199" t="s">
        <v>19</v>
      </c>
      <c r="B649" s="200">
        <v>0</v>
      </c>
      <c r="C649" s="200">
        <v>0</v>
      </c>
      <c r="D649" s="200">
        <v>0</v>
      </c>
      <c r="E649" s="200">
        <v>0</v>
      </c>
      <c r="F649" s="200">
        <v>0</v>
      </c>
      <c r="G649" s="200">
        <v>0</v>
      </c>
      <c r="H649" s="201">
        <v>0</v>
      </c>
      <c r="I649" s="202">
        <f t="shared" si="232"/>
        <v>0</v>
      </c>
      <c r="J649" s="168"/>
      <c r="K649" s="203" t="s">
        <v>19</v>
      </c>
      <c r="L649" s="200">
        <v>0</v>
      </c>
      <c r="M649" s="200">
        <v>0</v>
      </c>
      <c r="N649" s="200">
        <v>0</v>
      </c>
      <c r="O649" s="200">
        <v>0</v>
      </c>
      <c r="P649" s="200">
        <v>0</v>
      </c>
      <c r="Q649" s="200">
        <v>0</v>
      </c>
      <c r="R649" s="204">
        <v>0</v>
      </c>
      <c r="S649" s="205">
        <f t="shared" si="233"/>
        <v>0</v>
      </c>
    </row>
    <row r="650" spans="1:70">
      <c r="A650" s="191" t="s">
        <v>20</v>
      </c>
      <c r="B650" s="192">
        <v>0</v>
      </c>
      <c r="C650" s="192">
        <v>0</v>
      </c>
      <c r="D650" s="192">
        <v>0</v>
      </c>
      <c r="E650" s="192">
        <v>0</v>
      </c>
      <c r="F650" s="192">
        <v>0</v>
      </c>
      <c r="G650" s="192">
        <v>0</v>
      </c>
      <c r="H650" s="193">
        <v>0</v>
      </c>
      <c r="I650" s="194">
        <f t="shared" si="232"/>
        <v>0</v>
      </c>
      <c r="J650" s="168"/>
      <c r="K650" s="195" t="s">
        <v>20</v>
      </c>
      <c r="L650" s="196">
        <v>0</v>
      </c>
      <c r="M650" s="196">
        <v>0</v>
      </c>
      <c r="N650" s="196">
        <v>0</v>
      </c>
      <c r="O650" s="196">
        <v>0</v>
      </c>
      <c r="P650" s="196">
        <v>0</v>
      </c>
      <c r="Q650" s="196">
        <v>0</v>
      </c>
      <c r="R650" s="197">
        <v>0</v>
      </c>
      <c r="S650" s="198">
        <f t="shared" si="233"/>
        <v>0</v>
      </c>
    </row>
    <row r="651" spans="1:70" ht="15" thickBot="1">
      <c r="A651" s="206" t="s">
        <v>11</v>
      </c>
      <c r="B651" s="207">
        <v>0</v>
      </c>
      <c r="C651" s="207">
        <v>0</v>
      </c>
      <c r="D651" s="207">
        <v>0</v>
      </c>
      <c r="E651" s="207">
        <v>0</v>
      </c>
      <c r="F651" s="207">
        <v>0</v>
      </c>
      <c r="G651" s="207">
        <v>0</v>
      </c>
      <c r="H651" s="208">
        <v>0</v>
      </c>
      <c r="I651" s="209">
        <f t="shared" si="232"/>
        <v>0</v>
      </c>
      <c r="J651" s="168"/>
      <c r="K651" s="210" t="s">
        <v>11</v>
      </c>
      <c r="L651" s="207">
        <v>0</v>
      </c>
      <c r="M651" s="207">
        <v>0</v>
      </c>
      <c r="N651" s="207">
        <v>0</v>
      </c>
      <c r="O651" s="207">
        <v>0</v>
      </c>
      <c r="P651" s="207">
        <v>0</v>
      </c>
      <c r="Q651" s="207">
        <v>0</v>
      </c>
      <c r="R651" s="211">
        <v>0</v>
      </c>
      <c r="S651" s="212">
        <f t="shared" si="233"/>
        <v>0</v>
      </c>
    </row>
    <row r="652" spans="1:70" ht="15">
      <c r="A652" s="213" t="s">
        <v>26</v>
      </c>
      <c r="B652" s="214">
        <f>SUM(B631:B647)</f>
        <v>470.41881317645294</v>
      </c>
      <c r="C652" s="214">
        <f t="shared" ref="C652:I652" si="234">SUM(C631:C647)</f>
        <v>1.2806316472908945</v>
      </c>
      <c r="D652" s="214">
        <f t="shared" si="234"/>
        <v>71.762555725672399</v>
      </c>
      <c r="E652" s="214">
        <f t="shared" si="234"/>
        <v>63.246307525921623</v>
      </c>
      <c r="F652" s="214">
        <f t="shared" si="234"/>
        <v>23.28200295740314</v>
      </c>
      <c r="G652" s="214">
        <f t="shared" si="234"/>
        <v>20.960793064817732</v>
      </c>
      <c r="H652" s="216">
        <f t="shared" si="234"/>
        <v>0.29407974174903323</v>
      </c>
      <c r="I652" s="173">
        <f t="shared" si="234"/>
        <v>651.24518383930786</v>
      </c>
      <c r="J652" s="168"/>
      <c r="K652" s="215" t="s">
        <v>26</v>
      </c>
      <c r="L652" s="214">
        <f>SUM(L631:L647)</f>
        <v>470.41881317645294</v>
      </c>
      <c r="M652" s="214">
        <f t="shared" ref="M652:S652" si="235">SUM(M631:M647)</f>
        <v>1.2806316472908945</v>
      </c>
      <c r="N652" s="214">
        <f t="shared" si="235"/>
        <v>71.762555725672399</v>
      </c>
      <c r="O652" s="214">
        <f t="shared" si="235"/>
        <v>63.246307525921623</v>
      </c>
      <c r="P652" s="214">
        <f t="shared" si="235"/>
        <v>23.28200295740314</v>
      </c>
      <c r="Q652" s="214">
        <f t="shared" si="235"/>
        <v>20.960793064817732</v>
      </c>
      <c r="R652" s="216">
        <f t="shared" si="235"/>
        <v>0.29407974174903323</v>
      </c>
      <c r="S652" s="217">
        <f t="shared" si="235"/>
        <v>651.24518383930786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</row>
    <row r="653" spans="1:70" s="23" customFormat="1" ht="15" thickBot="1">
      <c r="A653" s="59" t="s">
        <v>88</v>
      </c>
      <c r="B653" s="47">
        <f>IF($I652=0,"-",B652/$I652)</f>
        <v>0.72233749262171421</v>
      </c>
      <c r="C653" s="47">
        <f t="shared" ref="C653:H653" si="236">IF($I652=0,"-",C652/$I652)</f>
        <v>1.966435497827628E-3</v>
      </c>
      <c r="D653" s="47">
        <f t="shared" si="236"/>
        <v>0.11019283905119753</v>
      </c>
      <c r="E653" s="47">
        <f t="shared" si="236"/>
        <v>9.7115969676832795E-2</v>
      </c>
      <c r="F653" s="47">
        <f t="shared" si="236"/>
        <v>3.5749981013522371E-2</v>
      </c>
      <c r="G653" s="47">
        <f t="shared" si="236"/>
        <v>3.2185716815972223E-2</v>
      </c>
      <c r="H653" s="70">
        <f t="shared" si="236"/>
        <v>4.5156532293311549E-4</v>
      </c>
      <c r="I653" s="48">
        <f>SUM(B653:H653)</f>
        <v>0.99999999999999978</v>
      </c>
      <c r="K653" s="81" t="s">
        <v>88</v>
      </c>
      <c r="L653" s="98">
        <f t="shared" ref="L653:R653" si="237">IF($S652=0,"-",L652/$S652)</f>
        <v>0.72233749262171421</v>
      </c>
      <c r="M653" s="98">
        <f t="shared" si="237"/>
        <v>1.966435497827628E-3</v>
      </c>
      <c r="N653" s="98">
        <f t="shared" si="237"/>
        <v>0.11019283905119753</v>
      </c>
      <c r="O653" s="98">
        <f t="shared" si="237"/>
        <v>9.7115969676832795E-2</v>
      </c>
      <c r="P653" s="98">
        <f t="shared" si="237"/>
        <v>3.5749981013522371E-2</v>
      </c>
      <c r="Q653" s="98">
        <f t="shared" si="237"/>
        <v>3.2185716815972223E-2</v>
      </c>
      <c r="R653" s="99">
        <f t="shared" si="237"/>
        <v>4.5156532293311549E-4</v>
      </c>
      <c r="S653" s="100">
        <f>SUM(L653:R653)</f>
        <v>0.99999999999999978</v>
      </c>
      <c r="U653" s="160"/>
      <c r="V653" s="168"/>
      <c r="W653" s="168"/>
      <c r="X653" s="168"/>
      <c r="Y653" s="168"/>
      <c r="Z653" s="168"/>
      <c r="AA653" s="168"/>
      <c r="AB653" s="168"/>
      <c r="AC653" s="168"/>
      <c r="AD653" s="168"/>
      <c r="AE653" s="168"/>
      <c r="AF653" s="168"/>
      <c r="AG653" s="168"/>
      <c r="AH653" s="168"/>
      <c r="AI653" s="169"/>
      <c r="AJ653" s="160"/>
      <c r="AK653" s="160"/>
      <c r="AL653" s="160"/>
      <c r="AM653" s="160"/>
      <c r="AN653" s="160"/>
      <c r="AO653" s="160"/>
      <c r="AP653" s="160"/>
      <c r="BA653" s="218"/>
      <c r="BR653" s="218"/>
    </row>
    <row r="654" spans="1:70">
      <c r="A654" s="247"/>
      <c r="B654" s="247"/>
      <c r="C654" s="247"/>
      <c r="D654" s="247"/>
      <c r="E654" s="247"/>
      <c r="F654" s="247"/>
      <c r="G654" s="247"/>
      <c r="H654" s="247"/>
      <c r="I654" s="247"/>
      <c r="K654" s="247"/>
      <c r="L654" s="247"/>
      <c r="M654" s="247"/>
      <c r="N654" s="247"/>
      <c r="O654" s="247"/>
      <c r="P654" s="247"/>
      <c r="Q654" s="247"/>
      <c r="R654" s="247"/>
      <c r="S654" s="247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160" customWidth="1"/>
    <col min="2" max="9" width="16.625" style="168" customWidth="1"/>
    <col min="10" max="10" width="11.625" style="160" customWidth="1"/>
    <col min="11" max="11" width="39.5" style="160" customWidth="1"/>
    <col min="12" max="19" width="16.625" style="168" customWidth="1"/>
    <col min="20" max="20" width="11.625" style="160" customWidth="1"/>
    <col min="21" max="21" width="41" style="160" customWidth="1"/>
    <col min="22" max="23" width="16.625" style="168" customWidth="1"/>
    <col min="24" max="24" width="23.5" style="168" customWidth="1"/>
    <col min="25" max="26" width="16.625" style="168" customWidth="1"/>
    <col min="27" max="27" width="20.5" style="168" customWidth="1"/>
    <col min="28" max="31" width="16.625" style="168" customWidth="1"/>
    <col min="32" max="32" width="21.5" style="168" customWidth="1"/>
    <col min="33" max="34" width="16.625" style="168" customWidth="1"/>
    <col min="35" max="35" width="16.625" style="169" customWidth="1"/>
    <col min="36" max="42" width="16.625" style="160" customWidth="1"/>
    <col min="43" max="50" width="8.625" style="160" customWidth="1"/>
    <col min="51" max="51" width="11" style="160"/>
    <col min="52" max="52" width="22.25" style="160" customWidth="1"/>
    <col min="53" max="53" width="3" style="161" customWidth="1"/>
    <col min="54" max="66" width="8.625" style="160" customWidth="1"/>
    <col min="67" max="68" width="11" style="160"/>
    <col min="69" max="69" width="25.625" style="160" customWidth="1"/>
    <col min="70" max="70" width="4.375" style="161" customWidth="1"/>
    <col min="71" max="84" width="8.625" style="160" customWidth="1"/>
    <col min="85" max="85" width="11" style="23" customWidth="1"/>
    <col min="86" max="88" width="11" style="160"/>
    <col min="89" max="101" width="8.625" style="160" customWidth="1"/>
    <col min="102" max="16384" width="11" style="160"/>
  </cols>
  <sheetData>
    <row r="1" spans="1:85" ht="15" customHeight="1" thickTop="1">
      <c r="A1" s="326" t="s">
        <v>149</v>
      </c>
      <c r="B1" s="327"/>
      <c r="C1" s="327"/>
      <c r="D1" s="327"/>
      <c r="E1" s="327"/>
      <c r="F1" s="327"/>
      <c r="G1" s="327"/>
      <c r="H1" s="327"/>
      <c r="I1" s="328"/>
      <c r="K1" s="335" t="s">
        <v>150</v>
      </c>
      <c r="L1" s="336"/>
      <c r="M1" s="336"/>
      <c r="N1" s="336"/>
      <c r="O1" s="336"/>
      <c r="P1" s="336"/>
      <c r="Q1" s="336"/>
      <c r="R1" s="336"/>
      <c r="S1" s="337"/>
      <c r="U1" s="344" t="s">
        <v>151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>
      <c r="A4" s="162"/>
      <c r="B4" s="162"/>
      <c r="C4" s="162"/>
      <c r="D4" s="162"/>
      <c r="E4" s="162"/>
      <c r="F4" s="162"/>
      <c r="G4" s="162"/>
      <c r="H4" s="162"/>
      <c r="I4" s="162"/>
      <c r="K4" s="162"/>
      <c r="L4" s="162"/>
      <c r="M4" s="162"/>
      <c r="N4" s="162"/>
      <c r="O4" s="162"/>
      <c r="P4" s="162"/>
      <c r="Q4" s="162"/>
      <c r="R4" s="162"/>
      <c r="S4" s="162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</row>
    <row r="5" spans="1:85" ht="28.5">
      <c r="A5" s="353" t="s">
        <v>90</v>
      </c>
      <c r="B5" s="164" t="s">
        <v>0</v>
      </c>
      <c r="C5" s="164" t="s">
        <v>1</v>
      </c>
      <c r="D5" s="164" t="s">
        <v>2</v>
      </c>
      <c r="E5" s="164" t="s">
        <v>3</v>
      </c>
      <c r="F5" s="164" t="s">
        <v>27</v>
      </c>
      <c r="G5" s="164" t="s">
        <v>4</v>
      </c>
      <c r="H5" s="164" t="s">
        <v>5</v>
      </c>
      <c r="I5" s="165" t="s">
        <v>6</v>
      </c>
      <c r="K5" s="355" t="s">
        <v>90</v>
      </c>
      <c r="L5" s="166" t="s">
        <v>0</v>
      </c>
      <c r="M5" s="166" t="s">
        <v>1</v>
      </c>
      <c r="N5" s="166" t="s">
        <v>2</v>
      </c>
      <c r="O5" s="166" t="s">
        <v>3</v>
      </c>
      <c r="P5" s="166" t="s">
        <v>27</v>
      </c>
      <c r="Q5" s="166" t="s">
        <v>4</v>
      </c>
      <c r="R5" s="166" t="s">
        <v>5</v>
      </c>
      <c r="S5" s="167" t="s">
        <v>6</v>
      </c>
      <c r="U5" s="168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9"/>
      <c r="AJ5" s="169"/>
      <c r="AR5" s="161"/>
      <c r="BA5" s="160"/>
      <c r="BI5" s="161"/>
      <c r="BR5" s="160"/>
      <c r="BX5" s="23"/>
      <c r="CG5" s="160"/>
    </row>
    <row r="6" spans="1:85" ht="15">
      <c r="A6" s="354" t="s">
        <v>87</v>
      </c>
      <c r="B6" s="318" t="s">
        <v>69</v>
      </c>
      <c r="C6" s="319"/>
      <c r="D6" s="319"/>
      <c r="E6" s="319"/>
      <c r="F6" s="319"/>
      <c r="G6" s="319"/>
      <c r="H6" s="319"/>
      <c r="I6" s="320"/>
      <c r="K6" s="356" t="s">
        <v>87</v>
      </c>
      <c r="L6" s="321" t="s">
        <v>69</v>
      </c>
      <c r="M6" s="322"/>
      <c r="N6" s="322"/>
      <c r="O6" s="322"/>
      <c r="P6" s="322"/>
      <c r="Q6" s="322"/>
      <c r="R6" s="322"/>
      <c r="S6" s="323"/>
      <c r="U6" s="168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9"/>
      <c r="AJ6" s="169"/>
      <c r="AR6" s="161"/>
      <c r="BA6" s="160"/>
      <c r="BI6" s="161"/>
      <c r="BR6" s="160"/>
      <c r="BX6" s="23"/>
      <c r="CG6" s="160"/>
    </row>
    <row r="7" spans="1:85" ht="15">
      <c r="A7" s="170" t="s">
        <v>7</v>
      </c>
      <c r="B7" s="36">
        <f>B33+B85</f>
        <v>2.2705265309360034</v>
      </c>
      <c r="C7" s="36">
        <f>C33+C85</f>
        <v>0</v>
      </c>
      <c r="D7" s="36">
        <f>D33+D85</f>
        <v>9.3438796292100099E-3</v>
      </c>
      <c r="E7" s="36">
        <f>E33+E85</f>
        <v>0</v>
      </c>
      <c r="F7" s="171">
        <f>F59+F85</f>
        <v>0.30315388634553547</v>
      </c>
      <c r="G7" s="36">
        <f>G33+G85</f>
        <v>0</v>
      </c>
      <c r="H7" s="36">
        <f>H33+H85</f>
        <v>0</v>
      </c>
      <c r="I7" s="173">
        <f>SUM(B7:H7)</f>
        <v>2.5830242969107489</v>
      </c>
      <c r="J7" s="168"/>
      <c r="K7" s="174" t="s">
        <v>7</v>
      </c>
      <c r="L7" s="36">
        <f>L33+L85</f>
        <v>2.2705265309360034</v>
      </c>
      <c r="M7" s="36">
        <f t="shared" ref="M7:O7" si="0">M33+M85</f>
        <v>0</v>
      </c>
      <c r="N7" s="36">
        <f t="shared" si="0"/>
        <v>9.3438796292100099E-3</v>
      </c>
      <c r="O7" s="36">
        <f t="shared" si="0"/>
        <v>0</v>
      </c>
      <c r="P7" s="42">
        <f>P59+P85+P33</f>
        <v>0.30315388634553547</v>
      </c>
      <c r="Q7" s="36">
        <f t="shared" ref="Q7:R22" si="1">Q33+Q85</f>
        <v>0</v>
      </c>
      <c r="R7" s="36">
        <f t="shared" si="1"/>
        <v>0</v>
      </c>
      <c r="S7" s="177">
        <f>SUM(L7:R7)</f>
        <v>2.5830242969107489</v>
      </c>
      <c r="T7" s="168" t="str">
        <f>IF(ABS(S7-I7)&gt;0.01,S7-I7,"")</f>
        <v/>
      </c>
      <c r="U7" s="168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9"/>
      <c r="AJ7" s="169"/>
      <c r="AR7" s="161"/>
      <c r="BA7" s="160"/>
      <c r="BI7" s="161"/>
      <c r="BR7" s="160"/>
      <c r="BX7" s="23"/>
      <c r="CG7" s="160"/>
    </row>
    <row r="8" spans="1:85" ht="15">
      <c r="A8" s="178" t="s">
        <v>8</v>
      </c>
      <c r="B8" s="39">
        <f t="shared" ref="B8:E23" si="2">B34+B86</f>
        <v>1.8416951210947363</v>
      </c>
      <c r="C8" s="39">
        <f t="shared" si="2"/>
        <v>0</v>
      </c>
      <c r="D8" s="39">
        <f t="shared" si="2"/>
        <v>0</v>
      </c>
      <c r="E8" s="39">
        <f t="shared" si="2"/>
        <v>0</v>
      </c>
      <c r="F8" s="179">
        <f t="shared" ref="F8:F27" si="3">F60+F86</f>
        <v>0</v>
      </c>
      <c r="G8" s="39">
        <f t="shared" ref="G8:H23" si="4">G34+G86</f>
        <v>0</v>
      </c>
      <c r="H8" s="39">
        <f t="shared" si="4"/>
        <v>0</v>
      </c>
      <c r="I8" s="181">
        <f t="shared" ref="I8:I27" si="5">SUM(B8:H8)</f>
        <v>1.8416951210947363</v>
      </c>
      <c r="J8" s="168"/>
      <c r="K8" s="182" t="s">
        <v>8</v>
      </c>
      <c r="L8" s="87">
        <f t="shared" ref="L8:O23" si="6">L34+L86</f>
        <v>1.8416951210947363</v>
      </c>
      <c r="M8" s="87">
        <f t="shared" si="6"/>
        <v>0</v>
      </c>
      <c r="N8" s="87">
        <f t="shared" si="6"/>
        <v>0</v>
      </c>
      <c r="O8" s="87">
        <f t="shared" si="6"/>
        <v>0</v>
      </c>
      <c r="P8" s="87">
        <f t="shared" ref="P8:P27" si="7">P60+P86+P34</f>
        <v>0</v>
      </c>
      <c r="Q8" s="87">
        <f t="shared" si="1"/>
        <v>0</v>
      </c>
      <c r="R8" s="87">
        <f t="shared" si="1"/>
        <v>0</v>
      </c>
      <c r="S8" s="185">
        <f t="shared" ref="S8:S27" si="8">SUM(L8:R8)</f>
        <v>1.8416951210947363</v>
      </c>
      <c r="T8" s="168" t="str">
        <f t="shared" ref="T8:T24" si="9">IF(ABS(S8-I8)&gt;0.01,S8-I8,"")</f>
        <v/>
      </c>
      <c r="U8" s="168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9"/>
      <c r="AJ8" s="169"/>
      <c r="AR8" s="161"/>
      <c r="BA8" s="160"/>
      <c r="BI8" s="161"/>
      <c r="BR8" s="160"/>
      <c r="BX8" s="23"/>
      <c r="CG8" s="160"/>
    </row>
    <row r="9" spans="1:85" ht="15">
      <c r="A9" s="186" t="s">
        <v>10</v>
      </c>
      <c r="B9" s="42">
        <f t="shared" si="2"/>
        <v>3.7152044092933498</v>
      </c>
      <c r="C9" s="42">
        <f t="shared" si="2"/>
        <v>0</v>
      </c>
      <c r="D9" s="42">
        <f t="shared" si="2"/>
        <v>1.134390153496281</v>
      </c>
      <c r="E9" s="42">
        <f t="shared" si="2"/>
        <v>0</v>
      </c>
      <c r="F9" s="175">
        <f t="shared" si="3"/>
        <v>0</v>
      </c>
      <c r="G9" s="42">
        <f t="shared" si="4"/>
        <v>0</v>
      </c>
      <c r="H9" s="42">
        <f t="shared" si="4"/>
        <v>0</v>
      </c>
      <c r="I9" s="173">
        <f t="shared" si="5"/>
        <v>4.8495945627896306</v>
      </c>
      <c r="J9" s="168"/>
      <c r="K9" s="174" t="s">
        <v>10</v>
      </c>
      <c r="L9" s="42">
        <f t="shared" si="6"/>
        <v>3.7152044092933498</v>
      </c>
      <c r="M9" s="42">
        <f t="shared" si="6"/>
        <v>0</v>
      </c>
      <c r="N9" s="42">
        <f t="shared" si="6"/>
        <v>1.134390153496281</v>
      </c>
      <c r="O9" s="42">
        <f t="shared" si="6"/>
        <v>0</v>
      </c>
      <c r="P9" s="42">
        <f t="shared" si="7"/>
        <v>0</v>
      </c>
      <c r="Q9" s="42">
        <f t="shared" si="1"/>
        <v>0</v>
      </c>
      <c r="R9" s="42">
        <f t="shared" si="1"/>
        <v>0</v>
      </c>
      <c r="S9" s="177">
        <f t="shared" si="8"/>
        <v>4.8495945627896306</v>
      </c>
      <c r="T9" s="168" t="str">
        <f t="shared" si="9"/>
        <v/>
      </c>
      <c r="U9" s="168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9"/>
      <c r="AJ9" s="169"/>
      <c r="AR9" s="161"/>
      <c r="BA9" s="160"/>
      <c r="BI9" s="161"/>
      <c r="BR9" s="160"/>
      <c r="BX9" s="23"/>
      <c r="CG9" s="160"/>
    </row>
    <row r="10" spans="1:85" ht="15">
      <c r="A10" s="178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179">
        <f t="shared" si="3"/>
        <v>0</v>
      </c>
      <c r="G10" s="39">
        <f t="shared" si="4"/>
        <v>0</v>
      </c>
      <c r="H10" s="39">
        <f t="shared" si="4"/>
        <v>0</v>
      </c>
      <c r="I10" s="181">
        <f t="shared" si="5"/>
        <v>0</v>
      </c>
      <c r="J10" s="168"/>
      <c r="K10" s="182" t="s">
        <v>56</v>
      </c>
      <c r="L10" s="87">
        <f t="shared" si="6"/>
        <v>0</v>
      </c>
      <c r="M10" s="87">
        <f t="shared" si="6"/>
        <v>0</v>
      </c>
      <c r="N10" s="87">
        <f t="shared" si="6"/>
        <v>0</v>
      </c>
      <c r="O10" s="87">
        <f t="shared" si="6"/>
        <v>0</v>
      </c>
      <c r="P10" s="87">
        <f t="shared" si="7"/>
        <v>0</v>
      </c>
      <c r="Q10" s="87">
        <f t="shared" si="1"/>
        <v>0</v>
      </c>
      <c r="R10" s="87">
        <f t="shared" si="1"/>
        <v>0</v>
      </c>
      <c r="S10" s="185">
        <f t="shared" si="8"/>
        <v>0</v>
      </c>
      <c r="T10" s="168" t="str">
        <f t="shared" si="9"/>
        <v/>
      </c>
      <c r="U10" s="168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9"/>
      <c r="AJ10" s="169"/>
      <c r="AR10" s="161"/>
      <c r="BA10" s="160"/>
      <c r="BI10" s="161"/>
      <c r="BR10" s="160"/>
      <c r="BX10" s="23"/>
      <c r="CG10" s="160"/>
    </row>
    <row r="11" spans="1:85" ht="15">
      <c r="A11" s="186" t="s">
        <v>16</v>
      </c>
      <c r="B11" s="42">
        <f t="shared" si="2"/>
        <v>364.27924186065559</v>
      </c>
      <c r="C11" s="42">
        <f t="shared" si="2"/>
        <v>53.635933860719149</v>
      </c>
      <c r="D11" s="42">
        <f t="shared" si="2"/>
        <v>64.663474131824813</v>
      </c>
      <c r="E11" s="42">
        <f t="shared" si="2"/>
        <v>15.830273543479686</v>
      </c>
      <c r="F11" s="175">
        <f t="shared" si="3"/>
        <v>0</v>
      </c>
      <c r="G11" s="42">
        <f t="shared" si="4"/>
        <v>0</v>
      </c>
      <c r="H11" s="42">
        <f t="shared" si="4"/>
        <v>0</v>
      </c>
      <c r="I11" s="173">
        <f t="shared" si="5"/>
        <v>498.4089233966792</v>
      </c>
      <c r="J11" s="168"/>
      <c r="K11" s="174" t="s">
        <v>16</v>
      </c>
      <c r="L11" s="42">
        <f t="shared" si="6"/>
        <v>364.27924186065559</v>
      </c>
      <c r="M11" s="42">
        <f t="shared" si="6"/>
        <v>53.635933860719149</v>
      </c>
      <c r="N11" s="42">
        <f t="shared" si="6"/>
        <v>64.663474131824813</v>
      </c>
      <c r="O11" s="42">
        <f t="shared" si="6"/>
        <v>15.830273543479686</v>
      </c>
      <c r="P11" s="42">
        <f t="shared" si="7"/>
        <v>0</v>
      </c>
      <c r="Q11" s="42">
        <f t="shared" si="1"/>
        <v>0</v>
      </c>
      <c r="R11" s="42">
        <f t="shared" si="1"/>
        <v>0</v>
      </c>
      <c r="S11" s="177">
        <f t="shared" si="8"/>
        <v>498.4089233966792</v>
      </c>
      <c r="T11" s="168" t="str">
        <f t="shared" si="9"/>
        <v/>
      </c>
      <c r="U11" s="168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9"/>
      <c r="AJ11" s="169"/>
      <c r="AR11" s="161"/>
      <c r="BA11" s="160"/>
      <c r="BI11" s="161"/>
      <c r="BR11" s="160"/>
      <c r="BX11" s="23"/>
      <c r="CG11" s="160"/>
    </row>
    <row r="12" spans="1:85" ht="15">
      <c r="A12" s="178" t="s">
        <v>15</v>
      </c>
      <c r="B12" s="39">
        <f t="shared" si="2"/>
        <v>2714.3710078853519</v>
      </c>
      <c r="C12" s="39">
        <f t="shared" si="2"/>
        <v>20.238991229645887</v>
      </c>
      <c r="D12" s="39">
        <f t="shared" si="2"/>
        <v>171.47260796733755</v>
      </c>
      <c r="E12" s="39">
        <f t="shared" si="2"/>
        <v>0</v>
      </c>
      <c r="F12" s="179">
        <f t="shared" si="3"/>
        <v>0</v>
      </c>
      <c r="G12" s="39">
        <f t="shared" si="4"/>
        <v>0</v>
      </c>
      <c r="H12" s="39">
        <f t="shared" si="4"/>
        <v>0</v>
      </c>
      <c r="I12" s="181">
        <f t="shared" si="5"/>
        <v>2906.082607082335</v>
      </c>
      <c r="J12" s="168"/>
      <c r="K12" s="182" t="s">
        <v>15</v>
      </c>
      <c r="L12" s="87">
        <f t="shared" si="6"/>
        <v>2714.3710078853519</v>
      </c>
      <c r="M12" s="87">
        <f t="shared" si="6"/>
        <v>20.238991229645887</v>
      </c>
      <c r="N12" s="87">
        <f t="shared" si="6"/>
        <v>171.47260796733755</v>
      </c>
      <c r="O12" s="87">
        <f t="shared" si="6"/>
        <v>0</v>
      </c>
      <c r="P12" s="87">
        <f t="shared" si="7"/>
        <v>0</v>
      </c>
      <c r="Q12" s="87">
        <f t="shared" si="1"/>
        <v>0</v>
      </c>
      <c r="R12" s="87">
        <f t="shared" si="1"/>
        <v>0</v>
      </c>
      <c r="S12" s="185">
        <f t="shared" si="8"/>
        <v>2906.082607082335</v>
      </c>
      <c r="T12" s="168" t="str">
        <f t="shared" si="9"/>
        <v/>
      </c>
      <c r="U12" s="168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9"/>
      <c r="AJ12" s="169"/>
      <c r="AR12" s="161"/>
      <c r="BA12" s="160"/>
      <c r="BI12" s="161"/>
      <c r="BR12" s="160"/>
      <c r="BX12" s="23"/>
      <c r="CG12" s="160"/>
    </row>
    <row r="13" spans="1:85" ht="15">
      <c r="A13" s="186" t="s">
        <v>58</v>
      </c>
      <c r="B13" s="42">
        <f t="shared" si="2"/>
        <v>0</v>
      </c>
      <c r="C13" s="42">
        <f t="shared" si="2"/>
        <v>1.2323626638121019E-2</v>
      </c>
      <c r="D13" s="42">
        <f t="shared" si="2"/>
        <v>0.36796491903691975</v>
      </c>
      <c r="E13" s="42">
        <f t="shared" si="2"/>
        <v>1223.8347068307708</v>
      </c>
      <c r="F13" s="175">
        <f t="shared" si="3"/>
        <v>34207.648052633092</v>
      </c>
      <c r="G13" s="42">
        <f t="shared" si="4"/>
        <v>0</v>
      </c>
      <c r="H13" s="42">
        <f t="shared" si="4"/>
        <v>0</v>
      </c>
      <c r="I13" s="173">
        <f t="shared" si="5"/>
        <v>35431.863048009538</v>
      </c>
      <c r="J13" s="168"/>
      <c r="K13" s="188" t="s">
        <v>58</v>
      </c>
      <c r="L13" s="42">
        <f t="shared" si="6"/>
        <v>0</v>
      </c>
      <c r="M13" s="42">
        <f t="shared" si="6"/>
        <v>1.2323626638121019E-2</v>
      </c>
      <c r="N13" s="42">
        <f t="shared" si="6"/>
        <v>0.36796491903691975</v>
      </c>
      <c r="O13" s="42">
        <f t="shared" si="6"/>
        <v>1223.8347068307708</v>
      </c>
      <c r="P13" s="42">
        <f t="shared" si="7"/>
        <v>34207.648052633085</v>
      </c>
      <c r="Q13" s="42">
        <f t="shared" si="1"/>
        <v>0</v>
      </c>
      <c r="R13" s="42">
        <f t="shared" si="1"/>
        <v>0</v>
      </c>
      <c r="S13" s="177">
        <f t="shared" si="8"/>
        <v>35431.863048009531</v>
      </c>
      <c r="T13" s="168" t="str">
        <f t="shared" si="9"/>
        <v/>
      </c>
      <c r="U13" s="168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9"/>
      <c r="AJ13" s="169"/>
      <c r="AR13" s="161"/>
      <c r="BA13" s="160"/>
      <c r="BI13" s="161"/>
      <c r="BR13" s="160"/>
      <c r="BX13" s="23"/>
      <c r="CG13" s="160"/>
    </row>
    <row r="14" spans="1:85" ht="15">
      <c r="A14" s="178" t="s">
        <v>12</v>
      </c>
      <c r="B14" s="39">
        <f t="shared" si="2"/>
        <v>0</v>
      </c>
      <c r="C14" s="39">
        <f t="shared" si="2"/>
        <v>0</v>
      </c>
      <c r="D14" s="39">
        <f t="shared" si="2"/>
        <v>4.9910989051597018E-3</v>
      </c>
      <c r="E14" s="39">
        <f t="shared" si="2"/>
        <v>22.628265226906681</v>
      </c>
      <c r="F14" s="179">
        <f t="shared" si="3"/>
        <v>9773.1338489323334</v>
      </c>
      <c r="G14" s="39">
        <f t="shared" si="4"/>
        <v>0</v>
      </c>
      <c r="H14" s="39">
        <f t="shared" si="4"/>
        <v>0</v>
      </c>
      <c r="I14" s="181">
        <f t="shared" si="5"/>
        <v>9795.7671052581445</v>
      </c>
      <c r="J14" s="168"/>
      <c r="K14" s="182" t="s">
        <v>12</v>
      </c>
      <c r="L14" s="87">
        <f t="shared" si="6"/>
        <v>0</v>
      </c>
      <c r="M14" s="87">
        <f t="shared" si="6"/>
        <v>0</v>
      </c>
      <c r="N14" s="87">
        <f t="shared" si="6"/>
        <v>4.9910989051597018E-3</v>
      </c>
      <c r="O14" s="87">
        <f t="shared" si="6"/>
        <v>22.628265226906681</v>
      </c>
      <c r="P14" s="87">
        <f t="shared" si="7"/>
        <v>9773.1338489323316</v>
      </c>
      <c r="Q14" s="87">
        <f t="shared" si="1"/>
        <v>0</v>
      </c>
      <c r="R14" s="87">
        <f t="shared" si="1"/>
        <v>0</v>
      </c>
      <c r="S14" s="185">
        <f t="shared" si="8"/>
        <v>9795.7671052581427</v>
      </c>
      <c r="T14" s="168" t="str">
        <f t="shared" si="9"/>
        <v/>
      </c>
      <c r="U14" s="168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9"/>
      <c r="AJ14" s="169"/>
      <c r="AR14" s="161"/>
      <c r="BA14" s="160"/>
      <c r="BI14" s="161"/>
      <c r="BR14" s="160"/>
      <c r="BX14" s="23"/>
      <c r="CG14" s="160"/>
    </row>
    <row r="15" spans="1:85" ht="15">
      <c r="A15" s="186" t="s">
        <v>59</v>
      </c>
      <c r="B15" s="42">
        <f t="shared" si="2"/>
        <v>0</v>
      </c>
      <c r="C15" s="42">
        <f t="shared" si="2"/>
        <v>0</v>
      </c>
      <c r="D15" s="42">
        <f t="shared" si="2"/>
        <v>0</v>
      </c>
      <c r="E15" s="42">
        <f t="shared" si="2"/>
        <v>0</v>
      </c>
      <c r="F15" s="175">
        <f t="shared" si="3"/>
        <v>1.0097992775978606</v>
      </c>
      <c r="G15" s="42">
        <f t="shared" si="4"/>
        <v>0</v>
      </c>
      <c r="H15" s="42">
        <f t="shared" si="4"/>
        <v>0</v>
      </c>
      <c r="I15" s="173">
        <f t="shared" si="5"/>
        <v>1.0097992775978606</v>
      </c>
      <c r="J15" s="168"/>
      <c r="K15" s="188" t="s">
        <v>59</v>
      </c>
      <c r="L15" s="42">
        <f t="shared" si="6"/>
        <v>0</v>
      </c>
      <c r="M15" s="42">
        <f t="shared" si="6"/>
        <v>0</v>
      </c>
      <c r="N15" s="42">
        <f t="shared" si="6"/>
        <v>0</v>
      </c>
      <c r="O15" s="42">
        <f t="shared" si="6"/>
        <v>0</v>
      </c>
      <c r="P15" s="42">
        <f t="shared" si="7"/>
        <v>1.0097992775978606</v>
      </c>
      <c r="Q15" s="42">
        <f t="shared" si="1"/>
        <v>0</v>
      </c>
      <c r="R15" s="42">
        <f t="shared" si="1"/>
        <v>0</v>
      </c>
      <c r="S15" s="177">
        <f t="shared" si="8"/>
        <v>1.0097992775978606</v>
      </c>
      <c r="T15" s="168" t="str">
        <f t="shared" si="9"/>
        <v/>
      </c>
      <c r="U15" s="168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9"/>
      <c r="AJ15" s="169"/>
      <c r="AR15" s="161"/>
      <c r="BA15" s="160"/>
      <c r="BI15" s="161"/>
      <c r="BR15" s="160"/>
      <c r="BX15" s="23"/>
      <c r="CG15" s="160"/>
    </row>
    <row r="16" spans="1:85" ht="15">
      <c r="A16" s="178" t="s">
        <v>17</v>
      </c>
      <c r="B16" s="39">
        <f t="shared" si="2"/>
        <v>34.287395024104001</v>
      </c>
      <c r="C16" s="39">
        <f t="shared" si="2"/>
        <v>0.11992284835013894</v>
      </c>
      <c r="D16" s="39">
        <f t="shared" si="2"/>
        <v>30.039564765265169</v>
      </c>
      <c r="E16" s="39">
        <f t="shared" si="2"/>
        <v>1.3041562924234145</v>
      </c>
      <c r="F16" s="179">
        <f t="shared" si="3"/>
        <v>382.39440301041572</v>
      </c>
      <c r="G16" s="39">
        <f t="shared" si="4"/>
        <v>0</v>
      </c>
      <c r="H16" s="39">
        <f t="shared" si="4"/>
        <v>0</v>
      </c>
      <c r="I16" s="181">
        <f t="shared" si="5"/>
        <v>448.14544194055844</v>
      </c>
      <c r="J16" s="168"/>
      <c r="K16" s="182" t="s">
        <v>17</v>
      </c>
      <c r="L16" s="87">
        <f t="shared" si="6"/>
        <v>34.287395024104001</v>
      </c>
      <c r="M16" s="87">
        <f t="shared" si="6"/>
        <v>0.11992284835013894</v>
      </c>
      <c r="N16" s="87">
        <f t="shared" si="6"/>
        <v>30.039564765265169</v>
      </c>
      <c r="O16" s="87">
        <f t="shared" si="6"/>
        <v>1.3041562924234145</v>
      </c>
      <c r="P16" s="87">
        <f t="shared" si="7"/>
        <v>382.39440301041572</v>
      </c>
      <c r="Q16" s="87">
        <f t="shared" si="1"/>
        <v>0</v>
      </c>
      <c r="R16" s="87">
        <f t="shared" si="1"/>
        <v>0</v>
      </c>
      <c r="S16" s="185">
        <f t="shared" si="8"/>
        <v>448.14544194055844</v>
      </c>
      <c r="T16" s="168" t="str">
        <f t="shared" si="9"/>
        <v/>
      </c>
      <c r="U16" s="168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9"/>
      <c r="AJ16" s="169"/>
      <c r="AR16" s="161"/>
      <c r="BA16" s="160"/>
      <c r="BI16" s="161"/>
      <c r="BR16" s="160"/>
      <c r="BX16" s="23"/>
      <c r="CG16" s="160"/>
    </row>
    <row r="17" spans="1:85" ht="15">
      <c r="A17" s="186" t="s">
        <v>139</v>
      </c>
      <c r="B17" s="42">
        <f t="shared" si="2"/>
        <v>21079.831500051823</v>
      </c>
      <c r="C17" s="42">
        <f t="shared" si="2"/>
        <v>2046.0961262555759</v>
      </c>
      <c r="D17" s="42">
        <f t="shared" si="2"/>
        <v>4505.1539593028256</v>
      </c>
      <c r="E17" s="42">
        <f t="shared" si="2"/>
        <v>137.48654459262778</v>
      </c>
      <c r="F17" s="175">
        <f t="shared" si="3"/>
        <v>106.84963489315069</v>
      </c>
      <c r="G17" s="42">
        <f t="shared" si="4"/>
        <v>5.2787102533391039E-3</v>
      </c>
      <c r="H17" s="42">
        <f t="shared" si="4"/>
        <v>0</v>
      </c>
      <c r="I17" s="173">
        <f t="shared" si="5"/>
        <v>27875.423043806255</v>
      </c>
      <c r="J17" s="168"/>
      <c r="K17" s="188" t="s">
        <v>139</v>
      </c>
      <c r="L17" s="42">
        <f t="shared" si="6"/>
        <v>21079.831500051823</v>
      </c>
      <c r="M17" s="42">
        <f t="shared" si="6"/>
        <v>2046.0961262555759</v>
      </c>
      <c r="N17" s="42">
        <f t="shared" si="6"/>
        <v>4505.1539593028256</v>
      </c>
      <c r="O17" s="42">
        <f t="shared" si="6"/>
        <v>137.48654459262778</v>
      </c>
      <c r="P17" s="42">
        <f t="shared" si="7"/>
        <v>106.84963489315069</v>
      </c>
      <c r="Q17" s="42">
        <f t="shared" si="1"/>
        <v>5.2787102533391039E-3</v>
      </c>
      <c r="R17" s="42">
        <f t="shared" si="1"/>
        <v>0</v>
      </c>
      <c r="S17" s="177">
        <f t="shared" si="8"/>
        <v>27875.423043806255</v>
      </c>
      <c r="T17" s="168" t="str">
        <f t="shared" si="9"/>
        <v/>
      </c>
      <c r="U17" s="168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9"/>
      <c r="AJ17" s="169"/>
      <c r="AR17" s="161"/>
      <c r="BA17" s="160"/>
      <c r="BI17" s="161"/>
      <c r="BR17" s="160"/>
      <c r="BX17" s="23"/>
      <c r="CG17" s="160"/>
    </row>
    <row r="18" spans="1:85" ht="15">
      <c r="A18" s="178" t="s">
        <v>25</v>
      </c>
      <c r="B18" s="39">
        <f t="shared" si="2"/>
        <v>3990.7483220361992</v>
      </c>
      <c r="C18" s="39">
        <f t="shared" si="2"/>
        <v>64.262890836272334</v>
      </c>
      <c r="D18" s="39">
        <f t="shared" si="2"/>
        <v>8778.5944321225197</v>
      </c>
      <c r="E18" s="39">
        <f t="shared" si="2"/>
        <v>8009.9619323873594</v>
      </c>
      <c r="F18" s="179">
        <f t="shared" si="3"/>
        <v>2269.2411141518578</v>
      </c>
      <c r="G18" s="39">
        <f t="shared" si="4"/>
        <v>6822.8659234597171</v>
      </c>
      <c r="H18" s="39">
        <f t="shared" si="4"/>
        <v>20.983866744081372</v>
      </c>
      <c r="I18" s="181">
        <f t="shared" si="5"/>
        <v>29956.658481738006</v>
      </c>
      <c r="J18" s="168"/>
      <c r="K18" s="182" t="s">
        <v>25</v>
      </c>
      <c r="L18" s="87">
        <f t="shared" si="6"/>
        <v>3990.7483220361992</v>
      </c>
      <c r="M18" s="87">
        <f t="shared" si="6"/>
        <v>64.262890836272334</v>
      </c>
      <c r="N18" s="87">
        <f t="shared" si="6"/>
        <v>8778.5944321225197</v>
      </c>
      <c r="O18" s="87">
        <f t="shared" si="6"/>
        <v>8009.9619323873594</v>
      </c>
      <c r="P18" s="87">
        <f t="shared" si="7"/>
        <v>2269.2411141518578</v>
      </c>
      <c r="Q18" s="87">
        <f t="shared" si="1"/>
        <v>6822.8659234597171</v>
      </c>
      <c r="R18" s="87">
        <f t="shared" si="1"/>
        <v>20.983866744081372</v>
      </c>
      <c r="S18" s="185">
        <f t="shared" si="8"/>
        <v>29956.658481738006</v>
      </c>
      <c r="T18" s="168" t="str">
        <f t="shared" si="9"/>
        <v/>
      </c>
      <c r="U18" s="168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9"/>
      <c r="AJ18" s="169"/>
      <c r="AR18" s="161"/>
      <c r="BA18" s="160"/>
      <c r="BI18" s="161"/>
      <c r="BR18" s="160"/>
      <c r="BX18" s="23"/>
      <c r="CG18" s="160"/>
    </row>
    <row r="19" spans="1:85" ht="15">
      <c r="A19" s="186" t="s">
        <v>24</v>
      </c>
      <c r="B19" s="42">
        <f t="shared" si="2"/>
        <v>19939.513159145929</v>
      </c>
      <c r="C19" s="42">
        <f t="shared" si="2"/>
        <v>162.7957629737088</v>
      </c>
      <c r="D19" s="42">
        <f t="shared" si="2"/>
        <v>2383.595310418104</v>
      </c>
      <c r="E19" s="42">
        <f t="shared" si="2"/>
        <v>0</v>
      </c>
      <c r="F19" s="175">
        <f t="shared" si="3"/>
        <v>0</v>
      </c>
      <c r="G19" s="42">
        <f t="shared" si="4"/>
        <v>0</v>
      </c>
      <c r="H19" s="42">
        <f t="shared" si="4"/>
        <v>0</v>
      </c>
      <c r="I19" s="173">
        <f t="shared" si="5"/>
        <v>22485.904232537741</v>
      </c>
      <c r="J19" s="168"/>
      <c r="K19" s="188" t="s">
        <v>24</v>
      </c>
      <c r="L19" s="42">
        <f t="shared" si="6"/>
        <v>19939.513159145929</v>
      </c>
      <c r="M19" s="42">
        <f t="shared" si="6"/>
        <v>162.7957629737088</v>
      </c>
      <c r="N19" s="42">
        <f t="shared" si="6"/>
        <v>2383.595310418104</v>
      </c>
      <c r="O19" s="42">
        <f t="shared" si="6"/>
        <v>0</v>
      </c>
      <c r="P19" s="42">
        <f t="shared" si="7"/>
        <v>0</v>
      </c>
      <c r="Q19" s="42">
        <f t="shared" si="1"/>
        <v>0</v>
      </c>
      <c r="R19" s="42">
        <f t="shared" si="1"/>
        <v>0</v>
      </c>
      <c r="S19" s="177">
        <f t="shared" si="8"/>
        <v>22485.904232537741</v>
      </c>
      <c r="T19" s="168" t="str">
        <f t="shared" si="9"/>
        <v/>
      </c>
      <c r="U19" s="168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9"/>
      <c r="AJ19" s="169"/>
      <c r="AR19" s="161"/>
      <c r="BA19" s="160"/>
      <c r="BI19" s="161"/>
      <c r="BR19" s="160"/>
      <c r="BX19" s="23"/>
      <c r="CG19" s="160"/>
    </row>
    <row r="20" spans="1:85" ht="15">
      <c r="A20" s="178" t="s">
        <v>60</v>
      </c>
      <c r="B20" s="39">
        <f t="shared" si="2"/>
        <v>882.18193583095547</v>
      </c>
      <c r="C20" s="39">
        <f t="shared" si="2"/>
        <v>1.5014166897738506</v>
      </c>
      <c r="D20" s="39">
        <f t="shared" si="2"/>
        <v>23.714720341031651</v>
      </c>
      <c r="E20" s="39">
        <f t="shared" si="2"/>
        <v>0</v>
      </c>
      <c r="F20" s="179">
        <f t="shared" si="3"/>
        <v>0</v>
      </c>
      <c r="G20" s="39">
        <f t="shared" si="4"/>
        <v>0</v>
      </c>
      <c r="H20" s="39">
        <f t="shared" si="4"/>
        <v>0</v>
      </c>
      <c r="I20" s="181">
        <f t="shared" si="5"/>
        <v>907.39807286176097</v>
      </c>
      <c r="J20" s="168"/>
      <c r="K20" s="182" t="s">
        <v>60</v>
      </c>
      <c r="L20" s="87">
        <f t="shared" si="6"/>
        <v>882.18193583095547</v>
      </c>
      <c r="M20" s="87">
        <f t="shared" si="6"/>
        <v>1.5014166897738506</v>
      </c>
      <c r="N20" s="87">
        <f t="shared" si="6"/>
        <v>23.714720341031651</v>
      </c>
      <c r="O20" s="87">
        <f t="shared" si="6"/>
        <v>0</v>
      </c>
      <c r="P20" s="87">
        <f t="shared" si="7"/>
        <v>0</v>
      </c>
      <c r="Q20" s="87">
        <f t="shared" si="1"/>
        <v>0</v>
      </c>
      <c r="R20" s="87">
        <f t="shared" si="1"/>
        <v>0</v>
      </c>
      <c r="S20" s="185">
        <f t="shared" si="8"/>
        <v>907.39807286176097</v>
      </c>
      <c r="T20" s="168" t="str">
        <f t="shared" si="9"/>
        <v/>
      </c>
      <c r="U20" s="168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9"/>
      <c r="AJ20" s="169"/>
      <c r="AR20" s="161"/>
      <c r="BA20" s="160"/>
      <c r="BI20" s="161"/>
      <c r="BR20" s="160"/>
      <c r="BX20" s="23"/>
      <c r="CG20" s="160"/>
    </row>
    <row r="21" spans="1:85" ht="15">
      <c r="A21" s="186" t="s">
        <v>22</v>
      </c>
      <c r="B21" s="42">
        <f t="shared" si="2"/>
        <v>628.97966514985092</v>
      </c>
      <c r="C21" s="42">
        <f t="shared" si="2"/>
        <v>76.667923200658976</v>
      </c>
      <c r="D21" s="42">
        <f t="shared" si="2"/>
        <v>80.384044179472966</v>
      </c>
      <c r="E21" s="42">
        <f t="shared" si="2"/>
        <v>0.93988793105226476</v>
      </c>
      <c r="F21" s="175">
        <f t="shared" si="3"/>
        <v>3165.0739050769471</v>
      </c>
      <c r="G21" s="42">
        <f t="shared" si="4"/>
        <v>0</v>
      </c>
      <c r="H21" s="42">
        <f t="shared" si="4"/>
        <v>0</v>
      </c>
      <c r="I21" s="173">
        <f t="shared" si="5"/>
        <v>3952.0454255379823</v>
      </c>
      <c r="J21" s="168"/>
      <c r="K21" s="188" t="s">
        <v>22</v>
      </c>
      <c r="L21" s="42">
        <f t="shared" si="6"/>
        <v>628.97966514985092</v>
      </c>
      <c r="M21" s="42">
        <f t="shared" si="6"/>
        <v>76.667923200658976</v>
      </c>
      <c r="N21" s="42">
        <f t="shared" si="6"/>
        <v>80.384044179472966</v>
      </c>
      <c r="O21" s="42">
        <f t="shared" si="6"/>
        <v>0.93988793105226476</v>
      </c>
      <c r="P21" s="42">
        <f t="shared" si="7"/>
        <v>3165.0739050769475</v>
      </c>
      <c r="Q21" s="42">
        <f t="shared" si="1"/>
        <v>0</v>
      </c>
      <c r="R21" s="42">
        <f t="shared" si="1"/>
        <v>0</v>
      </c>
      <c r="S21" s="177">
        <f t="shared" si="8"/>
        <v>3952.0454255379827</v>
      </c>
      <c r="T21" s="168" t="str">
        <f t="shared" si="9"/>
        <v/>
      </c>
      <c r="U21" s="168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9"/>
      <c r="AJ21" s="169"/>
      <c r="AR21" s="161"/>
      <c r="BA21" s="160"/>
      <c r="BI21" s="161"/>
      <c r="BR21" s="160"/>
      <c r="BX21" s="23"/>
      <c r="CG21" s="160"/>
    </row>
    <row r="22" spans="1:85" ht="15">
      <c r="A22" s="178" t="s">
        <v>21</v>
      </c>
      <c r="B22" s="39">
        <f t="shared" si="2"/>
        <v>0.74468085975349707</v>
      </c>
      <c r="C22" s="39">
        <f t="shared" si="2"/>
        <v>0.12618509572352965</v>
      </c>
      <c r="D22" s="39">
        <f t="shared" si="2"/>
        <v>2.1441783309902022E-4</v>
      </c>
      <c r="E22" s="39">
        <f t="shared" si="2"/>
        <v>0</v>
      </c>
      <c r="F22" s="179">
        <f t="shared" si="3"/>
        <v>0</v>
      </c>
      <c r="G22" s="39">
        <f t="shared" si="4"/>
        <v>0</v>
      </c>
      <c r="H22" s="39">
        <f t="shared" si="4"/>
        <v>0</v>
      </c>
      <c r="I22" s="181">
        <f t="shared" si="5"/>
        <v>0.87108037331012578</v>
      </c>
      <c r="J22" s="168"/>
      <c r="K22" s="182" t="s">
        <v>21</v>
      </c>
      <c r="L22" s="87">
        <f t="shared" si="6"/>
        <v>0.74468085975349707</v>
      </c>
      <c r="M22" s="87">
        <f t="shared" si="6"/>
        <v>0.12618509572352965</v>
      </c>
      <c r="N22" s="87">
        <f t="shared" si="6"/>
        <v>2.1441783309902022E-4</v>
      </c>
      <c r="O22" s="87">
        <f t="shared" si="6"/>
        <v>0</v>
      </c>
      <c r="P22" s="87">
        <f t="shared" si="7"/>
        <v>0</v>
      </c>
      <c r="Q22" s="87">
        <f t="shared" si="1"/>
        <v>0</v>
      </c>
      <c r="R22" s="87">
        <f t="shared" si="1"/>
        <v>0</v>
      </c>
      <c r="S22" s="185">
        <f t="shared" si="8"/>
        <v>0.87108037331012578</v>
      </c>
      <c r="T22" s="168" t="str">
        <f t="shared" si="9"/>
        <v/>
      </c>
      <c r="U22" s="168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9"/>
      <c r="AJ22" s="169"/>
      <c r="AR22" s="161"/>
      <c r="BA22" s="160"/>
      <c r="BI22" s="161"/>
      <c r="BR22" s="160"/>
      <c r="BX22" s="23"/>
      <c r="CG22" s="160"/>
    </row>
    <row r="23" spans="1:85" ht="15">
      <c r="A23" s="189" t="s">
        <v>64</v>
      </c>
      <c r="B23" s="42">
        <f t="shared" si="2"/>
        <v>463.5254103457691</v>
      </c>
      <c r="C23" s="42">
        <f t="shared" si="2"/>
        <v>0</v>
      </c>
      <c r="D23" s="42">
        <f t="shared" si="2"/>
        <v>72.646437133338523</v>
      </c>
      <c r="E23" s="42">
        <f t="shared" si="2"/>
        <v>0</v>
      </c>
      <c r="F23" s="175">
        <f t="shared" si="3"/>
        <v>0</v>
      </c>
      <c r="G23" s="42">
        <f t="shared" si="4"/>
        <v>0</v>
      </c>
      <c r="H23" s="42">
        <f t="shared" si="4"/>
        <v>0</v>
      </c>
      <c r="I23" s="173">
        <f t="shared" si="5"/>
        <v>536.17184747910767</v>
      </c>
      <c r="J23" s="168"/>
      <c r="K23" s="190" t="s">
        <v>64</v>
      </c>
      <c r="L23" s="42">
        <f t="shared" si="6"/>
        <v>463.5254103457691</v>
      </c>
      <c r="M23" s="42">
        <f t="shared" si="6"/>
        <v>0</v>
      </c>
      <c r="N23" s="42">
        <f t="shared" si="6"/>
        <v>72.646437133338523</v>
      </c>
      <c r="O23" s="42">
        <f t="shared" si="6"/>
        <v>0</v>
      </c>
      <c r="P23" s="42">
        <f t="shared" si="7"/>
        <v>0</v>
      </c>
      <c r="Q23" s="42">
        <f t="shared" ref="Q23:R27" si="10">Q49+Q101</f>
        <v>0</v>
      </c>
      <c r="R23" s="42">
        <f t="shared" si="10"/>
        <v>0</v>
      </c>
      <c r="S23" s="177">
        <f t="shared" si="8"/>
        <v>536.17184747910767</v>
      </c>
      <c r="T23" s="168" t="str">
        <f t="shared" si="9"/>
        <v/>
      </c>
      <c r="U23" s="168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9"/>
      <c r="AJ23" s="169"/>
      <c r="AR23" s="161"/>
      <c r="BA23" s="160"/>
      <c r="BI23" s="161"/>
      <c r="BR23" s="160"/>
      <c r="BX23" s="23"/>
      <c r="CG23" s="160"/>
    </row>
    <row r="24" spans="1:85">
      <c r="A24" s="191" t="str">
        <f>A50</f>
        <v>Umgebungswärme etc.</v>
      </c>
      <c r="B24" s="60">
        <f t="shared" ref="B24:E27" si="11">B50+B102</f>
        <v>463.5254103457691</v>
      </c>
      <c r="C24" s="60">
        <f t="shared" si="11"/>
        <v>0</v>
      </c>
      <c r="D24" s="60">
        <f t="shared" si="11"/>
        <v>72.646437133338523</v>
      </c>
      <c r="E24" s="60">
        <f t="shared" si="11"/>
        <v>0</v>
      </c>
      <c r="F24" s="192">
        <f t="shared" si="3"/>
        <v>0</v>
      </c>
      <c r="G24" s="60">
        <f t="shared" ref="G24:H27" si="12">G50+G102</f>
        <v>0</v>
      </c>
      <c r="H24" s="60">
        <f t="shared" si="12"/>
        <v>0</v>
      </c>
      <c r="I24" s="194">
        <f t="shared" si="5"/>
        <v>536.17184747910767</v>
      </c>
      <c r="J24" s="168"/>
      <c r="K24" s="195" t="s">
        <v>23</v>
      </c>
      <c r="L24" s="90">
        <f t="shared" ref="L24:O27" si="13">L50+L102</f>
        <v>463.5254103457691</v>
      </c>
      <c r="M24" s="90">
        <f t="shared" si="13"/>
        <v>0</v>
      </c>
      <c r="N24" s="90">
        <f t="shared" si="13"/>
        <v>72.646437133338523</v>
      </c>
      <c r="O24" s="90">
        <f t="shared" si="13"/>
        <v>0</v>
      </c>
      <c r="P24" s="90">
        <f t="shared" si="7"/>
        <v>0</v>
      </c>
      <c r="Q24" s="90">
        <f t="shared" si="10"/>
        <v>0</v>
      </c>
      <c r="R24" s="90">
        <f t="shared" si="10"/>
        <v>0</v>
      </c>
      <c r="S24" s="198">
        <f t="shared" si="8"/>
        <v>536.17184747910767</v>
      </c>
      <c r="T24" s="168" t="str">
        <f t="shared" si="9"/>
        <v/>
      </c>
      <c r="U24" s="168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9"/>
      <c r="AJ24" s="169"/>
      <c r="AR24" s="161"/>
      <c r="BA24" s="160"/>
      <c r="BI24" s="161"/>
      <c r="BR24" s="160"/>
      <c r="BX24" s="23"/>
      <c r="CG24" s="160"/>
    </row>
    <row r="25" spans="1:85">
      <c r="A25" s="199" t="str">
        <f>A51</f>
        <v>Gichtgas</v>
      </c>
      <c r="B25" s="63">
        <f t="shared" si="11"/>
        <v>0</v>
      </c>
      <c r="C25" s="63">
        <f t="shared" si="11"/>
        <v>0</v>
      </c>
      <c r="D25" s="63">
        <f t="shared" si="11"/>
        <v>0</v>
      </c>
      <c r="E25" s="63">
        <f t="shared" si="11"/>
        <v>0</v>
      </c>
      <c r="F25" s="200">
        <f t="shared" si="3"/>
        <v>0</v>
      </c>
      <c r="G25" s="63">
        <f t="shared" si="12"/>
        <v>0</v>
      </c>
      <c r="H25" s="63">
        <f t="shared" si="12"/>
        <v>0</v>
      </c>
      <c r="I25" s="202">
        <f t="shared" si="5"/>
        <v>0</v>
      </c>
      <c r="J25" s="168"/>
      <c r="K25" s="203" t="s">
        <v>19</v>
      </c>
      <c r="L25" s="63">
        <f t="shared" si="13"/>
        <v>0</v>
      </c>
      <c r="M25" s="63">
        <f t="shared" si="13"/>
        <v>0</v>
      </c>
      <c r="N25" s="63">
        <f t="shared" si="13"/>
        <v>0</v>
      </c>
      <c r="O25" s="63">
        <f t="shared" si="13"/>
        <v>0</v>
      </c>
      <c r="P25" s="63">
        <f t="shared" si="7"/>
        <v>0</v>
      </c>
      <c r="Q25" s="63">
        <f t="shared" si="10"/>
        <v>0</v>
      </c>
      <c r="R25" s="63">
        <f t="shared" si="10"/>
        <v>0</v>
      </c>
      <c r="S25" s="205">
        <f t="shared" si="8"/>
        <v>0</v>
      </c>
      <c r="T25" s="168"/>
      <c r="U25" s="168"/>
      <c r="Z25" s="169"/>
      <c r="AA25" s="160"/>
      <c r="AB25" s="160"/>
      <c r="AC25" s="160"/>
      <c r="AD25" s="160"/>
      <c r="AE25" s="160"/>
      <c r="AF25" s="160"/>
      <c r="AG25" s="160"/>
      <c r="AH25" s="160"/>
      <c r="AI25" s="160"/>
      <c r="AR25" s="161"/>
      <c r="BA25" s="160"/>
      <c r="BI25" s="161"/>
      <c r="BR25" s="160"/>
      <c r="BX25" s="23"/>
      <c r="CG25" s="160"/>
    </row>
    <row r="26" spans="1:85">
      <c r="A26" s="191" t="str">
        <f>A52</f>
        <v>Kokereigas</v>
      </c>
      <c r="B26" s="60">
        <f t="shared" si="11"/>
        <v>0</v>
      </c>
      <c r="C26" s="60">
        <f t="shared" si="11"/>
        <v>0</v>
      </c>
      <c r="D26" s="60">
        <f t="shared" si="11"/>
        <v>0</v>
      </c>
      <c r="E26" s="60">
        <f t="shared" si="11"/>
        <v>0</v>
      </c>
      <c r="F26" s="192">
        <f t="shared" si="3"/>
        <v>0</v>
      </c>
      <c r="G26" s="60">
        <f t="shared" si="12"/>
        <v>0</v>
      </c>
      <c r="H26" s="60">
        <f t="shared" si="12"/>
        <v>0</v>
      </c>
      <c r="I26" s="194">
        <f t="shared" si="5"/>
        <v>0</v>
      </c>
      <c r="J26" s="168"/>
      <c r="K26" s="195" t="s">
        <v>20</v>
      </c>
      <c r="L26" s="90">
        <f t="shared" si="13"/>
        <v>0</v>
      </c>
      <c r="M26" s="90">
        <f t="shared" si="13"/>
        <v>0</v>
      </c>
      <c r="N26" s="90">
        <f t="shared" si="13"/>
        <v>0</v>
      </c>
      <c r="O26" s="90">
        <f t="shared" si="13"/>
        <v>0</v>
      </c>
      <c r="P26" s="90">
        <f t="shared" si="7"/>
        <v>0</v>
      </c>
      <c r="Q26" s="90">
        <f t="shared" si="10"/>
        <v>0</v>
      </c>
      <c r="R26" s="90">
        <f t="shared" si="10"/>
        <v>0</v>
      </c>
      <c r="S26" s="198">
        <f t="shared" si="8"/>
        <v>0</v>
      </c>
      <c r="T26" s="168"/>
      <c r="U26" s="168"/>
      <c r="Z26" s="169"/>
      <c r="AA26" s="160"/>
      <c r="AB26" s="160"/>
      <c r="AC26" s="160"/>
      <c r="AD26" s="160"/>
      <c r="AE26" s="160"/>
      <c r="AF26" s="160"/>
      <c r="AG26" s="160"/>
      <c r="AH26" s="160"/>
      <c r="AI26" s="160"/>
      <c r="AR26" s="161"/>
      <c r="BA26" s="160"/>
      <c r="BI26" s="161"/>
      <c r="BR26" s="160"/>
      <c r="BX26" s="23"/>
      <c r="CG26" s="160"/>
    </row>
    <row r="27" spans="1:85" ht="15" thickBot="1">
      <c r="A27" s="206" t="str">
        <f>A53</f>
        <v>Brenntorf</v>
      </c>
      <c r="B27" s="52">
        <f t="shared" si="11"/>
        <v>0</v>
      </c>
      <c r="C27" s="52">
        <f t="shared" si="11"/>
        <v>0</v>
      </c>
      <c r="D27" s="52">
        <f t="shared" si="11"/>
        <v>0</v>
      </c>
      <c r="E27" s="52">
        <f t="shared" si="11"/>
        <v>0</v>
      </c>
      <c r="F27" s="207">
        <f t="shared" si="3"/>
        <v>0</v>
      </c>
      <c r="G27" s="52">
        <f t="shared" si="12"/>
        <v>0</v>
      </c>
      <c r="H27" s="52">
        <f t="shared" si="12"/>
        <v>0</v>
      </c>
      <c r="I27" s="209">
        <f t="shared" si="5"/>
        <v>0</v>
      </c>
      <c r="J27" s="168"/>
      <c r="K27" s="210" t="s">
        <v>67</v>
      </c>
      <c r="L27" s="52">
        <f t="shared" si="13"/>
        <v>0</v>
      </c>
      <c r="M27" s="52">
        <f t="shared" si="13"/>
        <v>0</v>
      </c>
      <c r="N27" s="52">
        <f t="shared" si="13"/>
        <v>0</v>
      </c>
      <c r="O27" s="52">
        <f t="shared" si="13"/>
        <v>0</v>
      </c>
      <c r="P27" s="52">
        <f t="shared" si="7"/>
        <v>0</v>
      </c>
      <c r="Q27" s="52">
        <f t="shared" si="10"/>
        <v>0</v>
      </c>
      <c r="R27" s="52">
        <f t="shared" si="10"/>
        <v>0</v>
      </c>
      <c r="S27" s="212">
        <f t="shared" si="8"/>
        <v>0</v>
      </c>
      <c r="T27" s="168"/>
      <c r="U27" s="168"/>
      <c r="Z27" s="169"/>
      <c r="AA27" s="160"/>
      <c r="AB27" s="160"/>
      <c r="AC27" s="160"/>
      <c r="AD27" s="160"/>
      <c r="AE27" s="160"/>
      <c r="AF27" s="160"/>
      <c r="AG27" s="160"/>
      <c r="AH27" s="160"/>
      <c r="AI27" s="160"/>
      <c r="AR27" s="161"/>
      <c r="BA27" s="160"/>
      <c r="BI27" s="161"/>
      <c r="BR27" s="160"/>
      <c r="BX27" s="23"/>
      <c r="CG27" s="160"/>
    </row>
    <row r="28" spans="1:85" ht="15">
      <c r="A28" s="213" t="s">
        <v>26</v>
      </c>
      <c r="B28" s="214">
        <f>SUM(B7:B23)</f>
        <v>50106.289744251721</v>
      </c>
      <c r="C28" s="214">
        <f t="shared" ref="C28:I28" si="14">SUM(C7:C23)</f>
        <v>2425.4574766170667</v>
      </c>
      <c r="D28" s="214">
        <f t="shared" si="14"/>
        <v>16111.78145483062</v>
      </c>
      <c r="E28" s="214">
        <f t="shared" si="14"/>
        <v>9411.9857668046188</v>
      </c>
      <c r="F28" s="214">
        <f t="shared" si="14"/>
        <v>49905.653911861744</v>
      </c>
      <c r="G28" s="214">
        <f t="shared" si="14"/>
        <v>6822.8712021699703</v>
      </c>
      <c r="H28" s="214">
        <f t="shared" si="14"/>
        <v>20.983866744081372</v>
      </c>
      <c r="I28" s="214">
        <f t="shared" si="14"/>
        <v>134805.02342327978</v>
      </c>
      <c r="J28" s="470"/>
      <c r="K28" s="215" t="s">
        <v>26</v>
      </c>
      <c r="L28" s="214">
        <f>SUM(L7:L23)</f>
        <v>50106.289744251721</v>
      </c>
      <c r="M28" s="214">
        <f t="shared" ref="M28:S28" si="15">SUM(M7:M23)</f>
        <v>2425.4574766170667</v>
      </c>
      <c r="N28" s="214">
        <f t="shared" si="15"/>
        <v>16111.78145483062</v>
      </c>
      <c r="O28" s="214">
        <f t="shared" si="15"/>
        <v>9411.9857668046188</v>
      </c>
      <c r="P28" s="214">
        <f t="shared" si="15"/>
        <v>49905.653911861737</v>
      </c>
      <c r="Q28" s="214">
        <f t="shared" si="15"/>
        <v>6822.8712021699703</v>
      </c>
      <c r="R28" s="214">
        <f t="shared" si="15"/>
        <v>20.983866744081372</v>
      </c>
      <c r="S28" s="214">
        <f t="shared" si="15"/>
        <v>134805.02342327978</v>
      </c>
      <c r="T28" s="168" t="str">
        <f>IF(ABS(S28-S54-S80-S106)&gt;0.01,S28-S54-S80-S106,"")</f>
        <v/>
      </c>
      <c r="U28" s="168"/>
      <c r="Z28" s="169"/>
      <c r="AA28" s="160"/>
      <c r="AB28" s="160"/>
      <c r="AC28" s="160"/>
      <c r="AD28" s="160"/>
      <c r="AE28" s="160"/>
      <c r="AF28" s="160"/>
      <c r="AG28" s="160"/>
      <c r="AH28" s="160"/>
      <c r="AI28" s="160"/>
      <c r="AR28" s="161"/>
      <c r="BA28" s="160"/>
      <c r="BI28" s="161"/>
      <c r="BR28" s="160"/>
      <c r="BX28" s="23"/>
      <c r="CG28" s="160"/>
    </row>
    <row r="29" spans="1:85" s="23" customFormat="1" ht="15" thickBot="1">
      <c r="A29" s="30" t="s">
        <v>88</v>
      </c>
      <c r="B29" s="53">
        <f>IF($I28=0,"-",B28/$I28)</f>
        <v>0.37169452941616976</v>
      </c>
      <c r="C29" s="53">
        <f t="shared" ref="C29:H29" si="16">IF($I28=0,"-",C28/$I28)</f>
        <v>1.7992337488798724E-2</v>
      </c>
      <c r="D29" s="53">
        <f t="shared" si="16"/>
        <v>0.11951914732613918</v>
      </c>
      <c r="E29" s="53">
        <f t="shared" si="16"/>
        <v>6.9819251002624302E-2</v>
      </c>
      <c r="F29" s="53">
        <f t="shared" si="16"/>
        <v>0.3702061884975974</v>
      </c>
      <c r="G29" s="53">
        <f t="shared" si="16"/>
        <v>5.061288540224914E-2</v>
      </c>
      <c r="H29" s="53">
        <f t="shared" si="16"/>
        <v>1.5566086642181926E-4</v>
      </c>
      <c r="I29" s="54">
        <f>SUM(B29:H29)</f>
        <v>1.0000000000000002</v>
      </c>
      <c r="K29" s="81" t="s">
        <v>88</v>
      </c>
      <c r="L29" s="98">
        <f>IF($I28=0,"-",L28/$I28)</f>
        <v>0.37169452941616976</v>
      </c>
      <c r="M29" s="98">
        <f t="shared" ref="M29:R29" si="17">IF($I28=0,"-",M28/$I28)</f>
        <v>1.7992337488798724E-2</v>
      </c>
      <c r="N29" s="98">
        <f t="shared" si="17"/>
        <v>0.11951914732613918</v>
      </c>
      <c r="O29" s="98">
        <f t="shared" si="17"/>
        <v>6.9819251002624302E-2</v>
      </c>
      <c r="P29" s="98">
        <f t="shared" si="17"/>
        <v>0.37020618849759734</v>
      </c>
      <c r="Q29" s="98">
        <f t="shared" si="17"/>
        <v>5.061288540224914E-2</v>
      </c>
      <c r="R29" s="99">
        <f t="shared" si="17"/>
        <v>1.5566086642181926E-4</v>
      </c>
      <c r="S29" s="100">
        <f>SUM(L29:R29)</f>
        <v>1.0000000000000002</v>
      </c>
      <c r="BA29" s="218"/>
      <c r="BR29" s="218"/>
    </row>
    <row r="30" spans="1:85" ht="15" thickBot="1"/>
    <row r="31" spans="1:85" ht="28.5">
      <c r="A31" s="312" t="s">
        <v>53</v>
      </c>
      <c r="B31" s="164" t="s">
        <v>0</v>
      </c>
      <c r="C31" s="164" t="s">
        <v>1</v>
      </c>
      <c r="D31" s="164" t="s">
        <v>2</v>
      </c>
      <c r="E31" s="164" t="s">
        <v>3</v>
      </c>
      <c r="F31" s="164" t="s">
        <v>27</v>
      </c>
      <c r="G31" s="164" t="s">
        <v>4</v>
      </c>
      <c r="H31" s="164" t="s">
        <v>5</v>
      </c>
      <c r="I31" s="165" t="s">
        <v>6</v>
      </c>
      <c r="K31" s="314" t="s">
        <v>53</v>
      </c>
      <c r="L31" s="166" t="s">
        <v>0</v>
      </c>
      <c r="M31" s="166" t="s">
        <v>1</v>
      </c>
      <c r="N31" s="166" t="s">
        <v>2</v>
      </c>
      <c r="O31" s="166" t="s">
        <v>3</v>
      </c>
      <c r="P31" s="166" t="s">
        <v>27</v>
      </c>
      <c r="Q31" s="166" t="s">
        <v>4</v>
      </c>
      <c r="R31" s="166" t="s">
        <v>5</v>
      </c>
      <c r="S31" s="167" t="s">
        <v>6</v>
      </c>
      <c r="U31" s="316" t="s">
        <v>53</v>
      </c>
      <c r="V31" s="219" t="s">
        <v>74</v>
      </c>
      <c r="W31" s="219" t="s">
        <v>75</v>
      </c>
      <c r="X31" s="219" t="s">
        <v>4</v>
      </c>
      <c r="Y31" s="219" t="s">
        <v>1</v>
      </c>
      <c r="Z31" s="219" t="s">
        <v>2</v>
      </c>
      <c r="AA31" s="219" t="s">
        <v>3</v>
      </c>
      <c r="AB31" s="219" t="s">
        <v>55</v>
      </c>
      <c r="AC31" s="219" t="s">
        <v>68</v>
      </c>
      <c r="AD31" s="220" t="s">
        <v>76</v>
      </c>
      <c r="AE31" s="220" t="s">
        <v>83</v>
      </c>
      <c r="AF31" s="220" t="s">
        <v>77</v>
      </c>
      <c r="AG31" s="220" t="s">
        <v>84</v>
      </c>
      <c r="AH31" s="220" t="s">
        <v>85</v>
      </c>
      <c r="AI31" s="221" t="s">
        <v>63</v>
      </c>
    </row>
    <row r="32" spans="1:85" ht="15">
      <c r="A32" s="313" t="s">
        <v>53</v>
      </c>
      <c r="B32" s="318" t="s">
        <v>69</v>
      </c>
      <c r="C32" s="319"/>
      <c r="D32" s="319"/>
      <c r="E32" s="319"/>
      <c r="F32" s="319"/>
      <c r="G32" s="319"/>
      <c r="H32" s="319"/>
      <c r="I32" s="320"/>
      <c r="K32" s="315" t="s">
        <v>53</v>
      </c>
      <c r="L32" s="321" t="s">
        <v>69</v>
      </c>
      <c r="M32" s="322"/>
      <c r="N32" s="322"/>
      <c r="O32" s="322"/>
      <c r="P32" s="322"/>
      <c r="Q32" s="322"/>
      <c r="R32" s="322"/>
      <c r="S32" s="323"/>
      <c r="U32" s="317" t="s">
        <v>53</v>
      </c>
      <c r="V32" s="324" t="s">
        <v>69</v>
      </c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324"/>
      <c r="AH32" s="324"/>
      <c r="AI32" s="325"/>
    </row>
    <row r="33" spans="1:36" ht="15">
      <c r="A33" s="170" t="s">
        <v>7</v>
      </c>
      <c r="B33" s="36">
        <f>B111+B137+B163+B189+B215+B241+B267+B293+B319+B345+B371+B397+B423</f>
        <v>0</v>
      </c>
      <c r="C33" s="36">
        <f t="shared" ref="C33:E33" si="18">C111+C137+C163+C189+C215+C241+C267+C293+C319+C345+C371+C397+C423</f>
        <v>0</v>
      </c>
      <c r="D33" s="36">
        <f t="shared" si="18"/>
        <v>9.3658282703781693E-6</v>
      </c>
      <c r="E33" s="36">
        <f t="shared" si="18"/>
        <v>0</v>
      </c>
      <c r="F33" s="361">
        <v>0</v>
      </c>
      <c r="G33" s="36">
        <f t="shared" ref="G33:H48" si="19">G111+G137+G163+G189+G215+G241+G267+G293+G319+G345+G371+G397+G423</f>
        <v>0</v>
      </c>
      <c r="H33" s="36">
        <f t="shared" si="19"/>
        <v>0</v>
      </c>
      <c r="I33" s="173">
        <f>SUM(B33:H33)</f>
        <v>9.3658282703781693E-6</v>
      </c>
      <c r="J33" s="168"/>
      <c r="K33" s="222" t="s">
        <v>7</v>
      </c>
      <c r="L33" s="36">
        <f t="shared" ref="L33:R48" si="20">L111+L137+L163+L189+L215+L241+L267+L293+L319+L345+L371+L397+L423</f>
        <v>0</v>
      </c>
      <c r="M33" s="36">
        <f t="shared" si="20"/>
        <v>0</v>
      </c>
      <c r="N33" s="36">
        <f t="shared" si="20"/>
        <v>9.3658282703781693E-6</v>
      </c>
      <c r="O33" s="36">
        <f t="shared" si="20"/>
        <v>0</v>
      </c>
      <c r="P33" s="36">
        <f t="shared" si="20"/>
        <v>0</v>
      </c>
      <c r="Q33" s="36">
        <f t="shared" si="20"/>
        <v>0</v>
      </c>
      <c r="R33" s="36">
        <f t="shared" si="20"/>
        <v>0</v>
      </c>
      <c r="S33" s="224">
        <f>SUM(L33:R33)</f>
        <v>9.3658282703781693E-6</v>
      </c>
      <c r="T33" s="168"/>
      <c r="U33" s="225" t="s">
        <v>7</v>
      </c>
      <c r="V33" s="117">
        <f t="shared" ref="V33:AH48" si="21">V111+V137+V163+V189+V215+V241+V267+V293+V319+V345+V371+V397+V423</f>
        <v>0</v>
      </c>
      <c r="W33" s="117">
        <f t="shared" si="21"/>
        <v>0</v>
      </c>
      <c r="X33" s="117">
        <f t="shared" si="21"/>
        <v>0</v>
      </c>
      <c r="Y33" s="117">
        <f t="shared" si="21"/>
        <v>0</v>
      </c>
      <c r="Z33" s="117">
        <f t="shared" si="21"/>
        <v>9.3658282703781693E-6</v>
      </c>
      <c r="AA33" s="117">
        <f t="shared" si="21"/>
        <v>0</v>
      </c>
      <c r="AB33" s="117">
        <f t="shared" si="21"/>
        <v>0</v>
      </c>
      <c r="AC33" s="118">
        <f t="shared" si="21"/>
        <v>0</v>
      </c>
      <c r="AD33" s="117">
        <f t="shared" si="21"/>
        <v>0</v>
      </c>
      <c r="AE33" s="117">
        <f t="shared" si="21"/>
        <v>0</v>
      </c>
      <c r="AF33" s="117">
        <f t="shared" si="21"/>
        <v>0</v>
      </c>
      <c r="AG33" s="117">
        <f t="shared" si="21"/>
        <v>0</v>
      </c>
      <c r="AH33" s="117">
        <f t="shared" si="21"/>
        <v>0</v>
      </c>
      <c r="AI33" s="229">
        <f>SUM(V33:AC33)</f>
        <v>9.3658282703781693E-6</v>
      </c>
      <c r="AJ33" s="160" t="str">
        <f>IF(ABS(S33-AI33)&gt;0.001,S33-AI33,"")</f>
        <v/>
      </c>
    </row>
    <row r="34" spans="1:36" ht="15">
      <c r="A34" s="178" t="s">
        <v>8</v>
      </c>
      <c r="B34" s="39">
        <f t="shared" ref="B34:E49" si="22">B112+B138+B164+B190+B216+B242+B268+B294+B320+B346+B372+B398+B424</f>
        <v>0</v>
      </c>
      <c r="C34" s="39">
        <f t="shared" si="22"/>
        <v>0</v>
      </c>
      <c r="D34" s="39">
        <f t="shared" si="22"/>
        <v>0</v>
      </c>
      <c r="E34" s="39">
        <f t="shared" si="22"/>
        <v>0</v>
      </c>
      <c r="F34" s="362">
        <v>0</v>
      </c>
      <c r="G34" s="39">
        <f t="shared" si="19"/>
        <v>0</v>
      </c>
      <c r="H34" s="39">
        <f t="shared" si="19"/>
        <v>0</v>
      </c>
      <c r="I34" s="181">
        <f t="shared" ref="I34:I53" si="23">SUM(B34:H34)</f>
        <v>0</v>
      </c>
      <c r="J34" s="168"/>
      <c r="K34" s="182" t="s">
        <v>8</v>
      </c>
      <c r="L34" s="87">
        <f t="shared" si="20"/>
        <v>0</v>
      </c>
      <c r="M34" s="87">
        <f t="shared" si="20"/>
        <v>0</v>
      </c>
      <c r="N34" s="87">
        <f t="shared" si="20"/>
        <v>0</v>
      </c>
      <c r="O34" s="87">
        <f t="shared" si="20"/>
        <v>0</v>
      </c>
      <c r="P34" s="87">
        <f t="shared" si="20"/>
        <v>0</v>
      </c>
      <c r="Q34" s="87">
        <f t="shared" si="20"/>
        <v>0</v>
      </c>
      <c r="R34" s="87">
        <f t="shared" si="20"/>
        <v>0</v>
      </c>
      <c r="S34" s="185">
        <f t="shared" ref="S34:S53" si="24">SUM(L34:R34)</f>
        <v>0</v>
      </c>
      <c r="T34" s="168"/>
      <c r="U34" s="230" t="s">
        <v>8</v>
      </c>
      <c r="V34" s="121">
        <f t="shared" si="21"/>
        <v>0</v>
      </c>
      <c r="W34" s="121">
        <f t="shared" si="21"/>
        <v>0</v>
      </c>
      <c r="X34" s="121">
        <f t="shared" si="21"/>
        <v>0</v>
      </c>
      <c r="Y34" s="121">
        <f t="shared" si="21"/>
        <v>0</v>
      </c>
      <c r="Z34" s="121">
        <f t="shared" si="21"/>
        <v>0</v>
      </c>
      <c r="AA34" s="121">
        <f t="shared" si="21"/>
        <v>0</v>
      </c>
      <c r="AB34" s="121">
        <f t="shared" si="21"/>
        <v>0</v>
      </c>
      <c r="AC34" s="122">
        <f t="shared" si="21"/>
        <v>0</v>
      </c>
      <c r="AD34" s="121">
        <f t="shared" si="21"/>
        <v>0</v>
      </c>
      <c r="AE34" s="121">
        <f t="shared" si="21"/>
        <v>0</v>
      </c>
      <c r="AF34" s="121">
        <f t="shared" si="21"/>
        <v>0</v>
      </c>
      <c r="AG34" s="121">
        <f t="shared" si="21"/>
        <v>0</v>
      </c>
      <c r="AH34" s="121">
        <f t="shared" si="21"/>
        <v>0</v>
      </c>
      <c r="AI34" s="233">
        <f t="shared" ref="AI34:AI53" si="25">SUM(V34:AC34)</f>
        <v>0</v>
      </c>
      <c r="AJ34" s="160" t="str">
        <f t="shared" ref="AJ34:AJ55" si="26">IF(ABS(S34-AI34)&gt;0.001,S34-AI34,"")</f>
        <v/>
      </c>
    </row>
    <row r="35" spans="1:36" ht="15">
      <c r="A35" s="186" t="s">
        <v>10</v>
      </c>
      <c r="B35" s="42">
        <f t="shared" si="22"/>
        <v>0</v>
      </c>
      <c r="C35" s="42">
        <f t="shared" si="22"/>
        <v>0</v>
      </c>
      <c r="D35" s="42">
        <f t="shared" si="22"/>
        <v>1.1341222651625835</v>
      </c>
      <c r="E35" s="42">
        <f t="shared" si="22"/>
        <v>0</v>
      </c>
      <c r="F35" s="362">
        <v>0</v>
      </c>
      <c r="G35" s="42">
        <f t="shared" si="19"/>
        <v>0</v>
      </c>
      <c r="H35" s="42">
        <f t="shared" si="19"/>
        <v>0</v>
      </c>
      <c r="I35" s="173">
        <f t="shared" si="23"/>
        <v>1.1341222651625835</v>
      </c>
      <c r="J35" s="168"/>
      <c r="K35" s="188" t="s">
        <v>10</v>
      </c>
      <c r="L35" s="42">
        <f t="shared" si="20"/>
        <v>0</v>
      </c>
      <c r="M35" s="42">
        <f t="shared" si="20"/>
        <v>0</v>
      </c>
      <c r="N35" s="42">
        <f t="shared" si="20"/>
        <v>1.1341222651625835</v>
      </c>
      <c r="O35" s="42">
        <f t="shared" si="20"/>
        <v>0</v>
      </c>
      <c r="P35" s="42">
        <f t="shared" si="20"/>
        <v>0</v>
      </c>
      <c r="Q35" s="42">
        <f t="shared" si="20"/>
        <v>0</v>
      </c>
      <c r="R35" s="42">
        <f t="shared" si="20"/>
        <v>0</v>
      </c>
      <c r="S35" s="177">
        <f t="shared" si="24"/>
        <v>1.1341222651625835</v>
      </c>
      <c r="T35" s="168"/>
      <c r="U35" s="234" t="s">
        <v>10</v>
      </c>
      <c r="V35" s="117">
        <f t="shared" si="21"/>
        <v>0</v>
      </c>
      <c r="W35" s="117">
        <f t="shared" si="21"/>
        <v>0</v>
      </c>
      <c r="X35" s="117">
        <f t="shared" si="21"/>
        <v>0</v>
      </c>
      <c r="Y35" s="117">
        <f t="shared" si="21"/>
        <v>0</v>
      </c>
      <c r="Z35" s="117">
        <f t="shared" si="21"/>
        <v>1.1341222651625835</v>
      </c>
      <c r="AA35" s="117">
        <f t="shared" si="21"/>
        <v>0</v>
      </c>
      <c r="AB35" s="117">
        <f t="shared" si="21"/>
        <v>0</v>
      </c>
      <c r="AC35" s="118">
        <f t="shared" si="21"/>
        <v>0</v>
      </c>
      <c r="AD35" s="117">
        <f t="shared" si="21"/>
        <v>0</v>
      </c>
      <c r="AE35" s="117">
        <f t="shared" si="21"/>
        <v>0</v>
      </c>
      <c r="AF35" s="117">
        <f t="shared" si="21"/>
        <v>0</v>
      </c>
      <c r="AG35" s="117">
        <f t="shared" si="21"/>
        <v>0</v>
      </c>
      <c r="AH35" s="117">
        <f t="shared" si="21"/>
        <v>0</v>
      </c>
      <c r="AI35" s="229">
        <f t="shared" si="25"/>
        <v>1.1341222651625835</v>
      </c>
      <c r="AJ35" s="160" t="str">
        <f t="shared" si="26"/>
        <v/>
      </c>
    </row>
    <row r="36" spans="1:36" ht="15">
      <c r="A36" s="178" t="s">
        <v>56</v>
      </c>
      <c r="B36" s="39">
        <f t="shared" si="22"/>
        <v>0</v>
      </c>
      <c r="C36" s="39">
        <f t="shared" si="22"/>
        <v>0</v>
      </c>
      <c r="D36" s="39">
        <f t="shared" si="22"/>
        <v>0</v>
      </c>
      <c r="E36" s="39">
        <f t="shared" si="22"/>
        <v>0</v>
      </c>
      <c r="F36" s="362">
        <v>0</v>
      </c>
      <c r="G36" s="39">
        <f t="shared" si="19"/>
        <v>0</v>
      </c>
      <c r="H36" s="39">
        <f t="shared" si="19"/>
        <v>0</v>
      </c>
      <c r="I36" s="181">
        <f t="shared" si="23"/>
        <v>0</v>
      </c>
      <c r="J36" s="168"/>
      <c r="K36" s="182" t="s">
        <v>56</v>
      </c>
      <c r="L36" s="87">
        <f t="shared" si="20"/>
        <v>0</v>
      </c>
      <c r="M36" s="87">
        <f t="shared" si="20"/>
        <v>0</v>
      </c>
      <c r="N36" s="87">
        <f t="shared" si="20"/>
        <v>0</v>
      </c>
      <c r="O36" s="87">
        <f t="shared" si="20"/>
        <v>0</v>
      </c>
      <c r="P36" s="87">
        <f t="shared" si="20"/>
        <v>0</v>
      </c>
      <c r="Q36" s="87">
        <f t="shared" si="20"/>
        <v>0</v>
      </c>
      <c r="R36" s="87">
        <f t="shared" si="20"/>
        <v>0</v>
      </c>
      <c r="S36" s="185">
        <f t="shared" si="24"/>
        <v>0</v>
      </c>
      <c r="T36" s="168"/>
      <c r="U36" s="230" t="s">
        <v>56</v>
      </c>
      <c r="V36" s="121">
        <f t="shared" si="21"/>
        <v>0</v>
      </c>
      <c r="W36" s="121">
        <f t="shared" si="21"/>
        <v>0</v>
      </c>
      <c r="X36" s="121">
        <f t="shared" si="21"/>
        <v>0</v>
      </c>
      <c r="Y36" s="121">
        <f t="shared" si="21"/>
        <v>0</v>
      </c>
      <c r="Z36" s="121">
        <f t="shared" si="21"/>
        <v>0</v>
      </c>
      <c r="AA36" s="121">
        <f t="shared" si="21"/>
        <v>0</v>
      </c>
      <c r="AB36" s="121">
        <f t="shared" si="21"/>
        <v>0</v>
      </c>
      <c r="AC36" s="122">
        <f t="shared" si="21"/>
        <v>0</v>
      </c>
      <c r="AD36" s="121">
        <f t="shared" si="21"/>
        <v>0</v>
      </c>
      <c r="AE36" s="121">
        <f t="shared" si="21"/>
        <v>0</v>
      </c>
      <c r="AF36" s="121">
        <f t="shared" si="21"/>
        <v>0</v>
      </c>
      <c r="AG36" s="121">
        <f t="shared" si="21"/>
        <v>0</v>
      </c>
      <c r="AH36" s="121">
        <f t="shared" si="21"/>
        <v>0</v>
      </c>
      <c r="AI36" s="233">
        <f t="shared" si="25"/>
        <v>0</v>
      </c>
      <c r="AJ36" s="160" t="str">
        <f t="shared" si="26"/>
        <v/>
      </c>
    </row>
    <row r="37" spans="1:36" ht="15">
      <c r="A37" s="186" t="s">
        <v>16</v>
      </c>
      <c r="B37" s="42">
        <f t="shared" si="22"/>
        <v>77.178188414597955</v>
      </c>
      <c r="C37" s="42">
        <f t="shared" si="22"/>
        <v>20.651529337702577</v>
      </c>
      <c r="D37" s="42">
        <f t="shared" si="22"/>
        <v>56.330267105104468</v>
      </c>
      <c r="E37" s="42">
        <f t="shared" si="22"/>
        <v>0</v>
      </c>
      <c r="F37" s="362">
        <v>0</v>
      </c>
      <c r="G37" s="42">
        <f t="shared" si="19"/>
        <v>0</v>
      </c>
      <c r="H37" s="42">
        <f t="shared" si="19"/>
        <v>0</v>
      </c>
      <c r="I37" s="173">
        <f t="shared" si="23"/>
        <v>154.15998485740499</v>
      </c>
      <c r="J37" s="168"/>
      <c r="K37" s="188" t="s">
        <v>16</v>
      </c>
      <c r="L37" s="42">
        <f t="shared" si="20"/>
        <v>77.178188414597955</v>
      </c>
      <c r="M37" s="42">
        <f t="shared" si="20"/>
        <v>20.651529337702577</v>
      </c>
      <c r="N37" s="42">
        <f t="shared" si="20"/>
        <v>56.330267105104468</v>
      </c>
      <c r="O37" s="42">
        <f t="shared" si="20"/>
        <v>0</v>
      </c>
      <c r="P37" s="42">
        <f t="shared" si="20"/>
        <v>0</v>
      </c>
      <c r="Q37" s="42">
        <f t="shared" si="20"/>
        <v>0</v>
      </c>
      <c r="R37" s="42">
        <f t="shared" si="20"/>
        <v>0</v>
      </c>
      <c r="S37" s="177">
        <f t="shared" si="24"/>
        <v>154.15998485740499</v>
      </c>
      <c r="T37" s="168"/>
      <c r="U37" s="234" t="s">
        <v>16</v>
      </c>
      <c r="V37" s="117">
        <f t="shared" si="21"/>
        <v>76.927710268607314</v>
      </c>
      <c r="W37" s="117">
        <f t="shared" si="21"/>
        <v>0</v>
      </c>
      <c r="X37" s="117">
        <f t="shared" si="21"/>
        <v>0</v>
      </c>
      <c r="Y37" s="117">
        <f t="shared" si="21"/>
        <v>20.651529337702577</v>
      </c>
      <c r="Z37" s="117">
        <f t="shared" si="21"/>
        <v>56.001644936711884</v>
      </c>
      <c r="AA37" s="117">
        <f t="shared" si="21"/>
        <v>0</v>
      </c>
      <c r="AB37" s="117">
        <f t="shared" si="21"/>
        <v>0</v>
      </c>
      <c r="AC37" s="118">
        <f t="shared" si="21"/>
        <v>0.57910031438321463</v>
      </c>
      <c r="AD37" s="117">
        <f t="shared" si="21"/>
        <v>0.25047814599063351</v>
      </c>
      <c r="AE37" s="117">
        <f t="shared" si="21"/>
        <v>0</v>
      </c>
      <c r="AF37" s="117">
        <f t="shared" si="21"/>
        <v>0</v>
      </c>
      <c r="AG37" s="117">
        <f t="shared" si="21"/>
        <v>0.32862216839258113</v>
      </c>
      <c r="AH37" s="117">
        <f t="shared" si="21"/>
        <v>0</v>
      </c>
      <c r="AI37" s="229">
        <f t="shared" si="25"/>
        <v>154.15998485740502</v>
      </c>
      <c r="AJ37" s="160" t="str">
        <f t="shared" si="26"/>
        <v/>
      </c>
    </row>
    <row r="38" spans="1:36" ht="15">
      <c r="A38" s="178" t="s">
        <v>15</v>
      </c>
      <c r="B38" s="39">
        <f t="shared" si="22"/>
        <v>3.0816443328029131</v>
      </c>
      <c r="C38" s="39">
        <f t="shared" si="22"/>
        <v>0.18587190907266993</v>
      </c>
      <c r="D38" s="39">
        <f t="shared" si="22"/>
        <v>4.1005682824097773</v>
      </c>
      <c r="E38" s="39">
        <f t="shared" si="22"/>
        <v>0</v>
      </c>
      <c r="F38" s="362">
        <v>0</v>
      </c>
      <c r="G38" s="39">
        <f t="shared" si="19"/>
        <v>0</v>
      </c>
      <c r="H38" s="39">
        <f t="shared" si="19"/>
        <v>0</v>
      </c>
      <c r="I38" s="181">
        <f t="shared" si="23"/>
        <v>7.3680845242853605</v>
      </c>
      <c r="J38" s="168"/>
      <c r="K38" s="182" t="s">
        <v>15</v>
      </c>
      <c r="L38" s="87">
        <f t="shared" si="20"/>
        <v>3.0816443328029131</v>
      </c>
      <c r="M38" s="87">
        <f t="shared" si="20"/>
        <v>0.18587190907266993</v>
      </c>
      <c r="N38" s="87">
        <f t="shared" si="20"/>
        <v>4.1005682824097773</v>
      </c>
      <c r="O38" s="87">
        <f t="shared" si="20"/>
        <v>0</v>
      </c>
      <c r="P38" s="87">
        <f t="shared" si="20"/>
        <v>0</v>
      </c>
      <c r="Q38" s="87">
        <f t="shared" si="20"/>
        <v>0</v>
      </c>
      <c r="R38" s="87">
        <f t="shared" si="20"/>
        <v>0</v>
      </c>
      <c r="S38" s="185">
        <f t="shared" si="24"/>
        <v>7.3680845242853605</v>
      </c>
      <c r="T38" s="168"/>
      <c r="U38" s="230" t="s">
        <v>57</v>
      </c>
      <c r="V38" s="121">
        <f t="shared" si="21"/>
        <v>3.0641661813796066</v>
      </c>
      <c r="W38" s="121">
        <f t="shared" si="21"/>
        <v>0</v>
      </c>
      <c r="X38" s="121">
        <f t="shared" si="21"/>
        <v>0</v>
      </c>
      <c r="Y38" s="121">
        <f t="shared" si="21"/>
        <v>0.18587190907266993</v>
      </c>
      <c r="Z38" s="121">
        <f t="shared" si="21"/>
        <v>4.1005682824097773</v>
      </c>
      <c r="AA38" s="121">
        <f t="shared" si="21"/>
        <v>0</v>
      </c>
      <c r="AB38" s="121">
        <f t="shared" si="21"/>
        <v>0</v>
      </c>
      <c r="AC38" s="122">
        <f t="shared" si="21"/>
        <v>1.7478151423306429E-2</v>
      </c>
      <c r="AD38" s="121">
        <f t="shared" si="21"/>
        <v>1.7478151423306429E-2</v>
      </c>
      <c r="AE38" s="121">
        <f t="shared" si="21"/>
        <v>0</v>
      </c>
      <c r="AF38" s="121">
        <f t="shared" si="21"/>
        <v>0</v>
      </c>
      <c r="AG38" s="121">
        <f t="shared" si="21"/>
        <v>0</v>
      </c>
      <c r="AH38" s="121">
        <f t="shared" si="21"/>
        <v>0</v>
      </c>
      <c r="AI38" s="233">
        <f t="shared" si="25"/>
        <v>7.3680845242853605</v>
      </c>
      <c r="AJ38" s="160" t="str">
        <f t="shared" si="26"/>
        <v/>
      </c>
    </row>
    <row r="39" spans="1:36" ht="15">
      <c r="A39" s="186" t="s">
        <v>58</v>
      </c>
      <c r="B39" s="42">
        <f t="shared" si="22"/>
        <v>0</v>
      </c>
      <c r="C39" s="42">
        <f t="shared" si="22"/>
        <v>0</v>
      </c>
      <c r="D39" s="42">
        <f t="shared" si="22"/>
        <v>0</v>
      </c>
      <c r="E39" s="42">
        <f t="shared" si="22"/>
        <v>1051.5865832282279</v>
      </c>
      <c r="F39" s="362">
        <v>0</v>
      </c>
      <c r="G39" s="42">
        <f t="shared" si="19"/>
        <v>0</v>
      </c>
      <c r="H39" s="42">
        <f t="shared" si="19"/>
        <v>0</v>
      </c>
      <c r="I39" s="173">
        <f t="shared" si="23"/>
        <v>1051.5865832282279</v>
      </c>
      <c r="J39" s="168"/>
      <c r="K39" s="188" t="s">
        <v>58</v>
      </c>
      <c r="L39" s="42">
        <f t="shared" si="20"/>
        <v>0</v>
      </c>
      <c r="M39" s="42">
        <f t="shared" si="20"/>
        <v>0</v>
      </c>
      <c r="N39" s="42">
        <f t="shared" si="20"/>
        <v>0</v>
      </c>
      <c r="O39" s="42">
        <f t="shared" si="20"/>
        <v>1051.5865832282279</v>
      </c>
      <c r="P39" s="42">
        <f t="shared" si="20"/>
        <v>791.96343975407558</v>
      </c>
      <c r="Q39" s="42">
        <f t="shared" si="20"/>
        <v>0</v>
      </c>
      <c r="R39" s="42">
        <f t="shared" si="20"/>
        <v>0</v>
      </c>
      <c r="S39" s="177">
        <f t="shared" si="24"/>
        <v>1843.5500229823035</v>
      </c>
      <c r="T39" s="168"/>
      <c r="U39" s="234" t="s">
        <v>58</v>
      </c>
      <c r="V39" s="117">
        <f t="shared" si="21"/>
        <v>0</v>
      </c>
      <c r="W39" s="117">
        <f t="shared" si="21"/>
        <v>0</v>
      </c>
      <c r="X39" s="117">
        <f t="shared" si="21"/>
        <v>0</v>
      </c>
      <c r="Y39" s="117">
        <f t="shared" si="21"/>
        <v>0</v>
      </c>
      <c r="Z39" s="117">
        <f t="shared" si="21"/>
        <v>0</v>
      </c>
      <c r="AA39" s="117">
        <f t="shared" si="21"/>
        <v>1028.597846596841</v>
      </c>
      <c r="AB39" s="117">
        <f t="shared" si="21"/>
        <v>791.96343975407558</v>
      </c>
      <c r="AC39" s="118">
        <f t="shared" si="21"/>
        <v>22.988736631386921</v>
      </c>
      <c r="AD39" s="117">
        <f t="shared" si="21"/>
        <v>0</v>
      </c>
      <c r="AE39" s="117">
        <f t="shared" si="21"/>
        <v>0</v>
      </c>
      <c r="AF39" s="117">
        <f t="shared" si="21"/>
        <v>0</v>
      </c>
      <c r="AG39" s="117">
        <f t="shared" si="21"/>
        <v>0</v>
      </c>
      <c r="AH39" s="117">
        <f t="shared" si="21"/>
        <v>22.988736631386921</v>
      </c>
      <c r="AI39" s="229">
        <f t="shared" si="25"/>
        <v>1843.5500229823035</v>
      </c>
      <c r="AJ39" s="160" t="str">
        <f t="shared" si="26"/>
        <v/>
      </c>
    </row>
    <row r="40" spans="1:36" ht="15">
      <c r="A40" s="178" t="s">
        <v>12</v>
      </c>
      <c r="B40" s="39">
        <f t="shared" si="22"/>
        <v>0</v>
      </c>
      <c r="C40" s="39">
        <f t="shared" si="22"/>
        <v>0</v>
      </c>
      <c r="D40" s="39">
        <f t="shared" si="22"/>
        <v>0</v>
      </c>
      <c r="E40" s="39">
        <f t="shared" si="22"/>
        <v>21.959811389645374</v>
      </c>
      <c r="F40" s="362">
        <v>0</v>
      </c>
      <c r="G40" s="39">
        <f t="shared" si="19"/>
        <v>0</v>
      </c>
      <c r="H40" s="39">
        <f t="shared" si="19"/>
        <v>0</v>
      </c>
      <c r="I40" s="181">
        <f t="shared" si="23"/>
        <v>21.959811389645374</v>
      </c>
      <c r="J40" s="168"/>
      <c r="K40" s="182" t="s">
        <v>12</v>
      </c>
      <c r="L40" s="87">
        <f t="shared" si="20"/>
        <v>0</v>
      </c>
      <c r="M40" s="87">
        <f t="shared" si="20"/>
        <v>0</v>
      </c>
      <c r="N40" s="87">
        <f t="shared" si="20"/>
        <v>0</v>
      </c>
      <c r="O40" s="87">
        <f t="shared" si="20"/>
        <v>21.959811389645374</v>
      </c>
      <c r="P40" s="87">
        <f t="shared" si="20"/>
        <v>37.266052019195577</v>
      </c>
      <c r="Q40" s="87">
        <f t="shared" si="20"/>
        <v>0</v>
      </c>
      <c r="R40" s="87">
        <f t="shared" si="20"/>
        <v>0</v>
      </c>
      <c r="S40" s="185">
        <f t="shared" si="24"/>
        <v>59.225863408840951</v>
      </c>
      <c r="T40" s="168"/>
      <c r="U40" s="230" t="s">
        <v>12</v>
      </c>
      <c r="V40" s="121">
        <f t="shared" si="21"/>
        <v>0</v>
      </c>
      <c r="W40" s="121">
        <f t="shared" si="21"/>
        <v>0</v>
      </c>
      <c r="X40" s="121">
        <f t="shared" si="21"/>
        <v>0</v>
      </c>
      <c r="Y40" s="121">
        <f t="shared" si="21"/>
        <v>0</v>
      </c>
      <c r="Z40" s="121">
        <f t="shared" si="21"/>
        <v>0</v>
      </c>
      <c r="AA40" s="121">
        <f t="shared" si="21"/>
        <v>7.5575700407967723</v>
      </c>
      <c r="AB40" s="121">
        <f t="shared" si="21"/>
        <v>37.266052019195577</v>
      </c>
      <c r="AC40" s="122">
        <f t="shared" si="21"/>
        <v>14.402241348848603</v>
      </c>
      <c r="AD40" s="121">
        <f t="shared" si="21"/>
        <v>0</v>
      </c>
      <c r="AE40" s="121">
        <f t="shared" si="21"/>
        <v>0</v>
      </c>
      <c r="AF40" s="121">
        <f t="shared" si="21"/>
        <v>0</v>
      </c>
      <c r="AG40" s="121">
        <f t="shared" si="21"/>
        <v>0</v>
      </c>
      <c r="AH40" s="121">
        <f t="shared" si="21"/>
        <v>14.402241348848603</v>
      </c>
      <c r="AI40" s="233">
        <f t="shared" si="25"/>
        <v>59.225863408840951</v>
      </c>
      <c r="AJ40" s="160" t="str">
        <f t="shared" si="26"/>
        <v/>
      </c>
    </row>
    <row r="41" spans="1:36" ht="15">
      <c r="A41" s="186" t="s">
        <v>59</v>
      </c>
      <c r="B41" s="42">
        <f t="shared" si="22"/>
        <v>0</v>
      </c>
      <c r="C41" s="42">
        <f t="shared" si="22"/>
        <v>0</v>
      </c>
      <c r="D41" s="42">
        <f t="shared" si="22"/>
        <v>0</v>
      </c>
      <c r="E41" s="42">
        <f t="shared" si="22"/>
        <v>0</v>
      </c>
      <c r="F41" s="362">
        <v>0</v>
      </c>
      <c r="G41" s="42">
        <f t="shared" si="19"/>
        <v>0</v>
      </c>
      <c r="H41" s="42">
        <f t="shared" si="19"/>
        <v>0</v>
      </c>
      <c r="I41" s="173">
        <f t="shared" si="23"/>
        <v>0</v>
      </c>
      <c r="J41" s="168"/>
      <c r="K41" s="188" t="s">
        <v>59</v>
      </c>
      <c r="L41" s="42">
        <f t="shared" si="20"/>
        <v>0</v>
      </c>
      <c r="M41" s="42">
        <f t="shared" si="20"/>
        <v>0</v>
      </c>
      <c r="N41" s="42">
        <f t="shared" si="20"/>
        <v>0</v>
      </c>
      <c r="O41" s="42">
        <f t="shared" si="20"/>
        <v>0</v>
      </c>
      <c r="P41" s="42">
        <f t="shared" si="20"/>
        <v>0</v>
      </c>
      <c r="Q41" s="42">
        <f t="shared" si="20"/>
        <v>0</v>
      </c>
      <c r="R41" s="42">
        <f t="shared" si="20"/>
        <v>0</v>
      </c>
      <c r="S41" s="177">
        <f t="shared" si="24"/>
        <v>0</v>
      </c>
      <c r="T41" s="168"/>
      <c r="U41" s="234" t="s">
        <v>59</v>
      </c>
      <c r="V41" s="117">
        <f t="shared" si="21"/>
        <v>0</v>
      </c>
      <c r="W41" s="117">
        <f t="shared" si="21"/>
        <v>0</v>
      </c>
      <c r="X41" s="117">
        <f t="shared" si="21"/>
        <v>0</v>
      </c>
      <c r="Y41" s="117">
        <f t="shared" si="21"/>
        <v>0</v>
      </c>
      <c r="Z41" s="117">
        <f t="shared" si="21"/>
        <v>0</v>
      </c>
      <c r="AA41" s="117">
        <f t="shared" si="21"/>
        <v>0</v>
      </c>
      <c r="AB41" s="117">
        <f t="shared" si="21"/>
        <v>0</v>
      </c>
      <c r="AC41" s="118">
        <f t="shared" si="21"/>
        <v>0</v>
      </c>
      <c r="AD41" s="117">
        <f t="shared" si="21"/>
        <v>0</v>
      </c>
      <c r="AE41" s="117">
        <f t="shared" si="21"/>
        <v>0</v>
      </c>
      <c r="AF41" s="117">
        <f t="shared" si="21"/>
        <v>0</v>
      </c>
      <c r="AG41" s="117">
        <f t="shared" si="21"/>
        <v>0</v>
      </c>
      <c r="AH41" s="117">
        <f t="shared" si="21"/>
        <v>0</v>
      </c>
      <c r="AI41" s="229">
        <f t="shared" si="25"/>
        <v>0</v>
      </c>
      <c r="AJ41" s="160" t="str">
        <f t="shared" si="26"/>
        <v/>
      </c>
    </row>
    <row r="42" spans="1:36" ht="15">
      <c r="A42" s="178" t="s">
        <v>17</v>
      </c>
      <c r="B42" s="39">
        <f t="shared" si="22"/>
        <v>5.0154957186649174</v>
      </c>
      <c r="C42" s="39">
        <f t="shared" si="22"/>
        <v>3.3221871691070881E-2</v>
      </c>
      <c r="D42" s="39">
        <f t="shared" si="22"/>
        <v>25.369190203150723</v>
      </c>
      <c r="E42" s="39">
        <f t="shared" si="22"/>
        <v>0.98514443900891357</v>
      </c>
      <c r="F42" s="362">
        <v>0</v>
      </c>
      <c r="G42" s="39">
        <f t="shared" si="19"/>
        <v>0</v>
      </c>
      <c r="H42" s="39">
        <f t="shared" si="19"/>
        <v>0</v>
      </c>
      <c r="I42" s="181">
        <f t="shared" si="23"/>
        <v>31.403052232515623</v>
      </c>
      <c r="J42" s="168"/>
      <c r="K42" s="182" t="s">
        <v>17</v>
      </c>
      <c r="L42" s="87">
        <f t="shared" si="20"/>
        <v>5.0154957186649174</v>
      </c>
      <c r="M42" s="87">
        <f t="shared" si="20"/>
        <v>3.3221871691070881E-2</v>
      </c>
      <c r="N42" s="87">
        <f t="shared" si="20"/>
        <v>25.369190203150723</v>
      </c>
      <c r="O42" s="87">
        <f t="shared" si="20"/>
        <v>0.98514443900891357</v>
      </c>
      <c r="P42" s="87">
        <f t="shared" si="20"/>
        <v>4.7307707351022202E-2</v>
      </c>
      <c r="Q42" s="87">
        <f t="shared" si="20"/>
        <v>0</v>
      </c>
      <c r="R42" s="87">
        <f t="shared" si="20"/>
        <v>0</v>
      </c>
      <c r="S42" s="185">
        <f t="shared" si="24"/>
        <v>31.450359939866647</v>
      </c>
      <c r="T42" s="168"/>
      <c r="U42" s="230" t="s">
        <v>17</v>
      </c>
      <c r="V42" s="121">
        <f t="shared" si="21"/>
        <v>5.0154957186649174</v>
      </c>
      <c r="W42" s="121">
        <f t="shared" si="21"/>
        <v>0</v>
      </c>
      <c r="X42" s="121">
        <f t="shared" si="21"/>
        <v>0</v>
      </c>
      <c r="Y42" s="121">
        <f t="shared" si="21"/>
        <v>3.3221871691070881E-2</v>
      </c>
      <c r="Z42" s="121">
        <f t="shared" si="21"/>
        <v>25.369190203150723</v>
      </c>
      <c r="AA42" s="121">
        <f t="shared" si="21"/>
        <v>0.72181500443840074</v>
      </c>
      <c r="AB42" s="121">
        <f t="shared" si="21"/>
        <v>4.7307707351022202E-2</v>
      </c>
      <c r="AC42" s="122">
        <f t="shared" si="21"/>
        <v>0.26332943457051283</v>
      </c>
      <c r="AD42" s="121">
        <f t="shared" si="21"/>
        <v>0</v>
      </c>
      <c r="AE42" s="121">
        <f t="shared" si="21"/>
        <v>0</v>
      </c>
      <c r="AF42" s="121">
        <f t="shared" si="21"/>
        <v>0</v>
      </c>
      <c r="AG42" s="121">
        <f t="shared" si="21"/>
        <v>0</v>
      </c>
      <c r="AH42" s="121">
        <f t="shared" si="21"/>
        <v>0.26332943457051283</v>
      </c>
      <c r="AI42" s="233">
        <f t="shared" si="25"/>
        <v>31.450359939866647</v>
      </c>
      <c r="AJ42" s="160" t="str">
        <f t="shared" si="26"/>
        <v/>
      </c>
    </row>
    <row r="43" spans="1:36" ht="15">
      <c r="A43" s="186" t="s">
        <v>139</v>
      </c>
      <c r="B43" s="42">
        <f t="shared" si="22"/>
        <v>393.17960149059422</v>
      </c>
      <c r="C43" s="42">
        <f t="shared" si="22"/>
        <v>1287.9290696428052</v>
      </c>
      <c r="D43" s="42">
        <f t="shared" si="22"/>
        <v>706.38751081941996</v>
      </c>
      <c r="E43" s="42">
        <f t="shared" si="22"/>
        <v>21.053803403829825</v>
      </c>
      <c r="F43" s="362">
        <v>0</v>
      </c>
      <c r="G43" s="42">
        <f t="shared" si="19"/>
        <v>5.2787102533391039E-3</v>
      </c>
      <c r="H43" s="42">
        <f t="shared" si="19"/>
        <v>0</v>
      </c>
      <c r="I43" s="173">
        <f t="shared" si="23"/>
        <v>2408.5552640669025</v>
      </c>
      <c r="J43" s="168"/>
      <c r="K43" s="188" t="s">
        <v>139</v>
      </c>
      <c r="L43" s="42">
        <f t="shared" si="20"/>
        <v>393.17960149059422</v>
      </c>
      <c r="M43" s="42">
        <f t="shared" si="20"/>
        <v>1287.9290696428052</v>
      </c>
      <c r="N43" s="42">
        <f t="shared" si="20"/>
        <v>706.38751081941996</v>
      </c>
      <c r="O43" s="42">
        <f t="shared" si="20"/>
        <v>21.053803403829825</v>
      </c>
      <c r="P43" s="42">
        <f t="shared" si="20"/>
        <v>20.542409310965496</v>
      </c>
      <c r="Q43" s="42">
        <f t="shared" si="20"/>
        <v>5.2787102533391039E-3</v>
      </c>
      <c r="R43" s="42">
        <f t="shared" si="20"/>
        <v>0</v>
      </c>
      <c r="S43" s="177">
        <f t="shared" si="24"/>
        <v>2429.097673377868</v>
      </c>
      <c r="T43" s="168"/>
      <c r="U43" s="234" t="s">
        <v>139</v>
      </c>
      <c r="V43" s="117">
        <f t="shared" si="21"/>
        <v>384.95114974323133</v>
      </c>
      <c r="W43" s="117">
        <f t="shared" si="21"/>
        <v>2.7557751466401537</v>
      </c>
      <c r="X43" s="117">
        <f t="shared" si="21"/>
        <v>5.2787102533391039E-3</v>
      </c>
      <c r="Y43" s="117">
        <f t="shared" si="21"/>
        <v>1287.9290696428052</v>
      </c>
      <c r="Z43" s="117">
        <f t="shared" si="21"/>
        <v>694.13984073330312</v>
      </c>
      <c r="AA43" s="117">
        <f t="shared" si="21"/>
        <v>7.855988926118906</v>
      </c>
      <c r="AB43" s="117">
        <f t="shared" si="21"/>
        <v>20.542409310965496</v>
      </c>
      <c r="AC43" s="118">
        <f t="shared" si="21"/>
        <v>30.918161164550366</v>
      </c>
      <c r="AD43" s="117">
        <f t="shared" si="21"/>
        <v>5.4726766007227248</v>
      </c>
      <c r="AE43" s="117">
        <f t="shared" si="21"/>
        <v>0</v>
      </c>
      <c r="AF43" s="117">
        <f t="shared" si="21"/>
        <v>0</v>
      </c>
      <c r="AG43" s="117">
        <f t="shared" si="21"/>
        <v>12.247670086116711</v>
      </c>
      <c r="AH43" s="117">
        <f t="shared" si="21"/>
        <v>13.197814477710923</v>
      </c>
      <c r="AI43" s="229">
        <f t="shared" si="25"/>
        <v>2429.0976733778675</v>
      </c>
      <c r="AJ43" s="160" t="str">
        <f t="shared" si="26"/>
        <v/>
      </c>
    </row>
    <row r="44" spans="1:36" ht="15">
      <c r="A44" s="178" t="s">
        <v>25</v>
      </c>
      <c r="B44" s="39">
        <f t="shared" si="22"/>
        <v>172.39377120837173</v>
      </c>
      <c r="C44" s="39">
        <f t="shared" si="22"/>
        <v>64.215539020828913</v>
      </c>
      <c r="D44" s="39">
        <f t="shared" si="22"/>
        <v>283.87499999211883</v>
      </c>
      <c r="E44" s="39">
        <f t="shared" si="22"/>
        <v>1519.2481220178356</v>
      </c>
      <c r="F44" s="362">
        <v>0</v>
      </c>
      <c r="G44" s="39">
        <f t="shared" si="19"/>
        <v>261.09970038426309</v>
      </c>
      <c r="H44" s="39">
        <f t="shared" si="19"/>
        <v>19.591569908925027</v>
      </c>
      <c r="I44" s="181">
        <f t="shared" si="23"/>
        <v>2320.4237025323432</v>
      </c>
      <c r="J44" s="168"/>
      <c r="K44" s="182" t="s">
        <v>25</v>
      </c>
      <c r="L44" s="87">
        <f t="shared" si="20"/>
        <v>172.39377120837173</v>
      </c>
      <c r="M44" s="87">
        <f t="shared" si="20"/>
        <v>64.215539020828913</v>
      </c>
      <c r="N44" s="87">
        <f t="shared" si="20"/>
        <v>283.87499999211883</v>
      </c>
      <c r="O44" s="87">
        <f t="shared" si="20"/>
        <v>1519.2481220178356</v>
      </c>
      <c r="P44" s="87">
        <f t="shared" si="20"/>
        <v>17.385019480762892</v>
      </c>
      <c r="Q44" s="87">
        <f t="shared" si="20"/>
        <v>261.09970038426309</v>
      </c>
      <c r="R44" s="87">
        <f t="shared" si="20"/>
        <v>19.591569908925027</v>
      </c>
      <c r="S44" s="185">
        <f t="shared" si="24"/>
        <v>2337.808722013106</v>
      </c>
      <c r="T44" s="168"/>
      <c r="U44" s="230" t="s">
        <v>25</v>
      </c>
      <c r="V44" s="121">
        <f t="shared" si="21"/>
        <v>42.106624014855996</v>
      </c>
      <c r="W44" s="121">
        <f t="shared" si="21"/>
        <v>128.64491923194998</v>
      </c>
      <c r="X44" s="121">
        <f t="shared" si="21"/>
        <v>261.09970038426309</v>
      </c>
      <c r="Y44" s="121">
        <f t="shared" si="21"/>
        <v>64.215539020828913</v>
      </c>
      <c r="Z44" s="121">
        <f t="shared" si="21"/>
        <v>272.84502922098505</v>
      </c>
      <c r="AA44" s="121">
        <f t="shared" si="21"/>
        <v>1486.0455805477802</v>
      </c>
      <c r="AB44" s="121">
        <f t="shared" si="21"/>
        <v>17.385019480762892</v>
      </c>
      <c r="AC44" s="122">
        <f t="shared" si="21"/>
        <v>65.466310111680329</v>
      </c>
      <c r="AD44" s="121">
        <f t="shared" si="21"/>
        <v>1.6422279615657058</v>
      </c>
      <c r="AE44" s="121">
        <f t="shared" si="21"/>
        <v>21.975987023299798</v>
      </c>
      <c r="AF44" s="121">
        <f t="shared" si="21"/>
        <v>19.591569908925027</v>
      </c>
      <c r="AG44" s="121">
        <f t="shared" si="21"/>
        <v>11.029970771133755</v>
      </c>
      <c r="AH44" s="121">
        <f t="shared" si="21"/>
        <v>11.226554446756035</v>
      </c>
      <c r="AI44" s="233">
        <f t="shared" si="25"/>
        <v>2337.8087220131065</v>
      </c>
      <c r="AJ44" s="160" t="str">
        <f t="shared" si="26"/>
        <v/>
      </c>
    </row>
    <row r="45" spans="1:36" ht="15">
      <c r="A45" s="186" t="s">
        <v>24</v>
      </c>
      <c r="B45" s="42">
        <f t="shared" si="22"/>
        <v>277.8357827985339</v>
      </c>
      <c r="C45" s="42">
        <f t="shared" si="22"/>
        <v>94.042326069727878</v>
      </c>
      <c r="D45" s="42">
        <f t="shared" si="22"/>
        <v>44.252730451901492</v>
      </c>
      <c r="E45" s="42">
        <f t="shared" si="22"/>
        <v>0</v>
      </c>
      <c r="F45" s="362">
        <v>0</v>
      </c>
      <c r="G45" s="42">
        <f t="shared" si="19"/>
        <v>0</v>
      </c>
      <c r="H45" s="42">
        <f t="shared" si="19"/>
        <v>0</v>
      </c>
      <c r="I45" s="173">
        <f t="shared" si="23"/>
        <v>416.13083932016326</v>
      </c>
      <c r="J45" s="168"/>
      <c r="K45" s="188" t="s">
        <v>24</v>
      </c>
      <c r="L45" s="42">
        <f t="shared" si="20"/>
        <v>277.8357827985339</v>
      </c>
      <c r="M45" s="42">
        <f t="shared" si="20"/>
        <v>94.042326069727878</v>
      </c>
      <c r="N45" s="42">
        <f t="shared" si="20"/>
        <v>44.252730451901492</v>
      </c>
      <c r="O45" s="42">
        <f t="shared" si="20"/>
        <v>0</v>
      </c>
      <c r="P45" s="42">
        <f t="shared" si="20"/>
        <v>0</v>
      </c>
      <c r="Q45" s="42">
        <f t="shared" si="20"/>
        <v>0</v>
      </c>
      <c r="R45" s="42">
        <f t="shared" si="20"/>
        <v>0</v>
      </c>
      <c r="S45" s="177">
        <f t="shared" si="24"/>
        <v>416.13083932016326</v>
      </c>
      <c r="T45" s="168"/>
      <c r="U45" s="234" t="s">
        <v>24</v>
      </c>
      <c r="V45" s="117">
        <f t="shared" si="21"/>
        <v>276.2663855298315</v>
      </c>
      <c r="W45" s="117">
        <f t="shared" si="21"/>
        <v>0</v>
      </c>
      <c r="X45" s="117">
        <f t="shared" si="21"/>
        <v>0</v>
      </c>
      <c r="Y45" s="117">
        <f t="shared" si="21"/>
        <v>94.042326069727878</v>
      </c>
      <c r="Z45" s="117">
        <f t="shared" si="21"/>
        <v>42.094646070197285</v>
      </c>
      <c r="AA45" s="117">
        <f t="shared" si="21"/>
        <v>0</v>
      </c>
      <c r="AB45" s="117">
        <f t="shared" si="21"/>
        <v>0</v>
      </c>
      <c r="AC45" s="118">
        <f t="shared" si="21"/>
        <v>3.7274816504066068</v>
      </c>
      <c r="AD45" s="117">
        <f t="shared" si="21"/>
        <v>1.5693972687024027</v>
      </c>
      <c r="AE45" s="117">
        <f t="shared" si="21"/>
        <v>0</v>
      </c>
      <c r="AF45" s="117">
        <f t="shared" si="21"/>
        <v>0</v>
      </c>
      <c r="AG45" s="117">
        <f t="shared" si="21"/>
        <v>2.1580843817042039</v>
      </c>
      <c r="AH45" s="117">
        <f t="shared" si="21"/>
        <v>0</v>
      </c>
      <c r="AI45" s="229">
        <f t="shared" si="25"/>
        <v>416.13083932016332</v>
      </c>
      <c r="AJ45" s="160" t="str">
        <f t="shared" si="26"/>
        <v/>
      </c>
    </row>
    <row r="46" spans="1:36" ht="15">
      <c r="A46" s="178" t="s">
        <v>60</v>
      </c>
      <c r="B46" s="39">
        <f t="shared" si="22"/>
        <v>0.46403734991692625</v>
      </c>
      <c r="C46" s="39">
        <f t="shared" si="22"/>
        <v>1.4172239910362075E-3</v>
      </c>
      <c r="D46" s="39">
        <f t="shared" si="22"/>
        <v>5.0500955524892304E-5</v>
      </c>
      <c r="E46" s="39">
        <f t="shared" si="22"/>
        <v>0</v>
      </c>
      <c r="F46" s="362">
        <v>0</v>
      </c>
      <c r="G46" s="39">
        <f t="shared" si="19"/>
        <v>0</v>
      </c>
      <c r="H46" s="39">
        <f t="shared" si="19"/>
        <v>0</v>
      </c>
      <c r="I46" s="181">
        <f t="shared" si="23"/>
        <v>0.46550507486348736</v>
      </c>
      <c r="J46" s="168"/>
      <c r="K46" s="182" t="s">
        <v>60</v>
      </c>
      <c r="L46" s="87">
        <f t="shared" si="20"/>
        <v>0.46403734991692625</v>
      </c>
      <c r="M46" s="87">
        <f t="shared" si="20"/>
        <v>1.4172239910362075E-3</v>
      </c>
      <c r="N46" s="87">
        <f t="shared" si="20"/>
        <v>5.0500955524892304E-5</v>
      </c>
      <c r="O46" s="87">
        <f t="shared" si="20"/>
        <v>0</v>
      </c>
      <c r="P46" s="87">
        <f t="shared" si="20"/>
        <v>0</v>
      </c>
      <c r="Q46" s="87">
        <f t="shared" si="20"/>
        <v>0</v>
      </c>
      <c r="R46" s="87">
        <f t="shared" si="20"/>
        <v>0</v>
      </c>
      <c r="S46" s="185">
        <f t="shared" si="24"/>
        <v>0.46550507486348736</v>
      </c>
      <c r="T46" s="168"/>
      <c r="U46" s="230" t="s">
        <v>60</v>
      </c>
      <c r="V46" s="121">
        <f t="shared" si="21"/>
        <v>0.46403734991692625</v>
      </c>
      <c r="W46" s="121">
        <f t="shared" si="21"/>
        <v>0</v>
      </c>
      <c r="X46" s="121">
        <f t="shared" si="21"/>
        <v>0</v>
      </c>
      <c r="Y46" s="121">
        <f t="shared" si="21"/>
        <v>1.4172239910362075E-3</v>
      </c>
      <c r="Z46" s="121">
        <f t="shared" si="21"/>
        <v>5.0500955524892304E-5</v>
      </c>
      <c r="AA46" s="121">
        <f t="shared" si="21"/>
        <v>0</v>
      </c>
      <c r="AB46" s="121">
        <f t="shared" si="21"/>
        <v>0</v>
      </c>
      <c r="AC46" s="122">
        <f t="shared" si="21"/>
        <v>0</v>
      </c>
      <c r="AD46" s="121">
        <f t="shared" si="21"/>
        <v>0</v>
      </c>
      <c r="AE46" s="121">
        <f t="shared" si="21"/>
        <v>0</v>
      </c>
      <c r="AF46" s="121">
        <f t="shared" si="21"/>
        <v>0</v>
      </c>
      <c r="AG46" s="121">
        <f t="shared" si="21"/>
        <v>0</v>
      </c>
      <c r="AH46" s="121">
        <f t="shared" si="21"/>
        <v>0</v>
      </c>
      <c r="AI46" s="233">
        <f t="shared" si="25"/>
        <v>0.46550507486348736</v>
      </c>
      <c r="AJ46" s="160" t="str">
        <f t="shared" si="26"/>
        <v/>
      </c>
    </row>
    <row r="47" spans="1:36" ht="15">
      <c r="A47" s="186" t="s">
        <v>22</v>
      </c>
      <c r="B47" s="42">
        <f t="shared" si="22"/>
        <v>96.693991236136142</v>
      </c>
      <c r="C47" s="42">
        <f t="shared" si="22"/>
        <v>76.667923200658976</v>
      </c>
      <c r="D47" s="42">
        <f t="shared" si="22"/>
        <v>20.966600003918728</v>
      </c>
      <c r="E47" s="42">
        <f t="shared" si="22"/>
        <v>0.90152908255010034</v>
      </c>
      <c r="F47" s="362">
        <v>0</v>
      </c>
      <c r="G47" s="42">
        <f t="shared" si="19"/>
        <v>0</v>
      </c>
      <c r="H47" s="42">
        <f t="shared" si="19"/>
        <v>0</v>
      </c>
      <c r="I47" s="173">
        <f t="shared" si="23"/>
        <v>195.23004352326396</v>
      </c>
      <c r="J47" s="168"/>
      <c r="K47" s="188" t="s">
        <v>22</v>
      </c>
      <c r="L47" s="42">
        <f t="shared" si="20"/>
        <v>96.693991236136142</v>
      </c>
      <c r="M47" s="42">
        <f t="shared" si="20"/>
        <v>76.667923200658976</v>
      </c>
      <c r="N47" s="42">
        <f t="shared" si="20"/>
        <v>20.966600003918728</v>
      </c>
      <c r="O47" s="42">
        <f t="shared" si="20"/>
        <v>0.90152908255010034</v>
      </c>
      <c r="P47" s="42">
        <f t="shared" si="20"/>
        <v>108.88690811875333</v>
      </c>
      <c r="Q47" s="42">
        <f t="shared" si="20"/>
        <v>0</v>
      </c>
      <c r="R47" s="42">
        <f t="shared" si="20"/>
        <v>0</v>
      </c>
      <c r="S47" s="177">
        <f t="shared" si="24"/>
        <v>304.11695164201728</v>
      </c>
      <c r="T47" s="168"/>
      <c r="U47" s="234" t="s">
        <v>22</v>
      </c>
      <c r="V47" s="117">
        <f t="shared" si="21"/>
        <v>96.693991236136142</v>
      </c>
      <c r="W47" s="117">
        <f t="shared" si="21"/>
        <v>0</v>
      </c>
      <c r="X47" s="117">
        <f t="shared" si="21"/>
        <v>0</v>
      </c>
      <c r="Y47" s="117">
        <f t="shared" si="21"/>
        <v>76.667923200658976</v>
      </c>
      <c r="Z47" s="117">
        <f t="shared" si="21"/>
        <v>19.834914080315393</v>
      </c>
      <c r="AA47" s="117">
        <f t="shared" si="21"/>
        <v>0</v>
      </c>
      <c r="AB47" s="117">
        <f t="shared" si="21"/>
        <v>108.88690811875333</v>
      </c>
      <c r="AC47" s="118">
        <f t="shared" si="21"/>
        <v>2.0332150061534398</v>
      </c>
      <c r="AD47" s="117">
        <f t="shared" si="21"/>
        <v>0</v>
      </c>
      <c r="AE47" s="117">
        <f t="shared" si="21"/>
        <v>0</v>
      </c>
      <c r="AF47" s="117">
        <f t="shared" si="21"/>
        <v>0</v>
      </c>
      <c r="AG47" s="117">
        <f t="shared" si="21"/>
        <v>1.1316859236033394</v>
      </c>
      <c r="AH47" s="117">
        <f t="shared" si="21"/>
        <v>0.90152908255010034</v>
      </c>
      <c r="AI47" s="229">
        <f t="shared" si="25"/>
        <v>304.11695164201728</v>
      </c>
      <c r="AJ47" s="160" t="str">
        <f t="shared" si="26"/>
        <v/>
      </c>
    </row>
    <row r="48" spans="1:36" ht="15">
      <c r="A48" s="178" t="s">
        <v>21</v>
      </c>
      <c r="B48" s="39">
        <f t="shared" si="22"/>
        <v>0.74468085975349707</v>
      </c>
      <c r="C48" s="39">
        <f t="shared" si="22"/>
        <v>0.12618509572352965</v>
      </c>
      <c r="D48" s="39">
        <f t="shared" si="22"/>
        <v>2.1441783309902022E-4</v>
      </c>
      <c r="E48" s="39">
        <f t="shared" si="22"/>
        <v>0</v>
      </c>
      <c r="F48" s="362">
        <v>0</v>
      </c>
      <c r="G48" s="39">
        <f t="shared" si="19"/>
        <v>0</v>
      </c>
      <c r="H48" s="39">
        <f t="shared" si="19"/>
        <v>0</v>
      </c>
      <c r="I48" s="181">
        <f t="shared" si="23"/>
        <v>0.87108037331012578</v>
      </c>
      <c r="J48" s="168"/>
      <c r="K48" s="182" t="s">
        <v>21</v>
      </c>
      <c r="L48" s="87">
        <f t="shared" si="20"/>
        <v>0.74468085975349707</v>
      </c>
      <c r="M48" s="87">
        <f t="shared" si="20"/>
        <v>0.12618509572352965</v>
      </c>
      <c r="N48" s="87">
        <f t="shared" si="20"/>
        <v>2.1441783309902022E-4</v>
      </c>
      <c r="O48" s="87">
        <f t="shared" si="20"/>
        <v>0</v>
      </c>
      <c r="P48" s="87">
        <f t="shared" si="20"/>
        <v>0</v>
      </c>
      <c r="Q48" s="87">
        <f t="shared" si="20"/>
        <v>0</v>
      </c>
      <c r="R48" s="87">
        <f t="shared" si="20"/>
        <v>0</v>
      </c>
      <c r="S48" s="185">
        <f t="shared" si="24"/>
        <v>0.87108037331012578</v>
      </c>
      <c r="T48" s="168"/>
      <c r="U48" s="230" t="s">
        <v>61</v>
      </c>
      <c r="V48" s="121">
        <f t="shared" si="21"/>
        <v>0.74468085975349707</v>
      </c>
      <c r="W48" s="121">
        <f t="shared" si="21"/>
        <v>0</v>
      </c>
      <c r="X48" s="121">
        <f t="shared" si="21"/>
        <v>0</v>
      </c>
      <c r="Y48" s="121">
        <f t="shared" si="21"/>
        <v>0.12618509572352965</v>
      </c>
      <c r="Z48" s="121">
        <f t="shared" si="21"/>
        <v>2.1441783309902022E-4</v>
      </c>
      <c r="AA48" s="121">
        <f t="shared" si="21"/>
        <v>0</v>
      </c>
      <c r="AB48" s="121">
        <f t="shared" si="21"/>
        <v>0</v>
      </c>
      <c r="AC48" s="122">
        <f t="shared" si="21"/>
        <v>0</v>
      </c>
      <c r="AD48" s="121">
        <f t="shared" si="21"/>
        <v>0</v>
      </c>
      <c r="AE48" s="121">
        <f t="shared" si="21"/>
        <v>0</v>
      </c>
      <c r="AF48" s="121">
        <f t="shared" si="21"/>
        <v>0</v>
      </c>
      <c r="AG48" s="121">
        <f t="shared" si="21"/>
        <v>0</v>
      </c>
      <c r="AH48" s="121">
        <f t="shared" si="21"/>
        <v>0</v>
      </c>
      <c r="AI48" s="233">
        <f t="shared" si="25"/>
        <v>0.87108037331012578</v>
      </c>
      <c r="AJ48" s="160" t="str">
        <f t="shared" si="26"/>
        <v/>
      </c>
    </row>
    <row r="49" spans="1:36" ht="15">
      <c r="A49" s="189" t="s">
        <v>64</v>
      </c>
      <c r="B49" s="42">
        <f t="shared" si="22"/>
        <v>3.5952329243128425</v>
      </c>
      <c r="C49" s="42">
        <f t="shared" si="22"/>
        <v>0</v>
      </c>
      <c r="D49" s="42">
        <f t="shared" si="22"/>
        <v>0</v>
      </c>
      <c r="E49" s="42">
        <f t="shared" si="22"/>
        <v>0</v>
      </c>
      <c r="F49" s="362">
        <v>0</v>
      </c>
      <c r="G49" s="42">
        <f t="shared" ref="G49:H53" si="27">G127+G153+G179+G205+G231+G257+G283+G309+G335+G361+G387+G413+G439</f>
        <v>0</v>
      </c>
      <c r="H49" s="42">
        <f t="shared" si="27"/>
        <v>0</v>
      </c>
      <c r="I49" s="173">
        <f t="shared" si="23"/>
        <v>3.5952329243128425</v>
      </c>
      <c r="J49" s="168"/>
      <c r="K49" s="190" t="s">
        <v>64</v>
      </c>
      <c r="L49" s="42">
        <f t="shared" ref="L49:R53" si="28">L127+L153+L179+L205+L231+L257+L283+L309+L335+L361+L387+L413+L439</f>
        <v>3.5952329243128425</v>
      </c>
      <c r="M49" s="42">
        <f t="shared" si="28"/>
        <v>0</v>
      </c>
      <c r="N49" s="42">
        <f t="shared" si="28"/>
        <v>0</v>
      </c>
      <c r="O49" s="42">
        <f t="shared" si="28"/>
        <v>0</v>
      </c>
      <c r="P49" s="42">
        <f t="shared" si="28"/>
        <v>0</v>
      </c>
      <c r="Q49" s="42">
        <f t="shared" si="28"/>
        <v>0</v>
      </c>
      <c r="R49" s="42">
        <f t="shared" si="28"/>
        <v>0</v>
      </c>
      <c r="S49" s="177">
        <f t="shared" si="24"/>
        <v>3.5952329243128425</v>
      </c>
      <c r="T49" s="168"/>
      <c r="U49" s="235" t="s">
        <v>62</v>
      </c>
      <c r="V49" s="117">
        <f t="shared" ref="V49:AH53" si="29">V127+V153+V179+V205+V231+V257+V283+V309+V335+V361+V387+V413+V439</f>
        <v>3.3326769955456941</v>
      </c>
      <c r="W49" s="117">
        <f t="shared" si="29"/>
        <v>0</v>
      </c>
      <c r="X49" s="117">
        <f t="shared" si="29"/>
        <v>0</v>
      </c>
      <c r="Y49" s="117">
        <f t="shared" si="29"/>
        <v>0</v>
      </c>
      <c r="Z49" s="117">
        <f t="shared" si="29"/>
        <v>0</v>
      </c>
      <c r="AA49" s="117">
        <f t="shared" si="29"/>
        <v>0</v>
      </c>
      <c r="AB49" s="117">
        <f t="shared" si="29"/>
        <v>0</v>
      </c>
      <c r="AC49" s="118">
        <f t="shared" si="29"/>
        <v>0.26255592876714845</v>
      </c>
      <c r="AD49" s="117">
        <f t="shared" si="29"/>
        <v>0.26255592876714845</v>
      </c>
      <c r="AE49" s="117">
        <f t="shared" si="29"/>
        <v>0</v>
      </c>
      <c r="AF49" s="117">
        <f t="shared" si="29"/>
        <v>0</v>
      </c>
      <c r="AG49" s="117">
        <f t="shared" si="29"/>
        <v>0</v>
      </c>
      <c r="AH49" s="117">
        <f t="shared" si="29"/>
        <v>0</v>
      </c>
      <c r="AI49" s="229">
        <f t="shared" si="25"/>
        <v>3.5952329243128425</v>
      </c>
      <c r="AJ49" s="160" t="str">
        <f t="shared" si="26"/>
        <v/>
      </c>
    </row>
    <row r="50" spans="1:36">
      <c r="A50" s="191" t="s">
        <v>23</v>
      </c>
      <c r="B50" s="60">
        <f t="shared" ref="B50:E53" si="30">B128+B154+B180+B206+B232+B258+B284+B310+B336+B362+B388+B414+B440</f>
        <v>3.5952329243128425</v>
      </c>
      <c r="C50" s="60">
        <f t="shared" si="30"/>
        <v>0</v>
      </c>
      <c r="D50" s="60">
        <f t="shared" si="30"/>
        <v>0</v>
      </c>
      <c r="E50" s="60">
        <f t="shared" si="30"/>
        <v>0</v>
      </c>
      <c r="F50" s="362">
        <v>0</v>
      </c>
      <c r="G50" s="60">
        <f t="shared" si="27"/>
        <v>0</v>
      </c>
      <c r="H50" s="60">
        <f t="shared" si="27"/>
        <v>0</v>
      </c>
      <c r="I50" s="194">
        <f t="shared" si="23"/>
        <v>3.5952329243128425</v>
      </c>
      <c r="J50" s="168"/>
      <c r="K50" s="195" t="s">
        <v>23</v>
      </c>
      <c r="L50" s="90">
        <f t="shared" si="28"/>
        <v>3.5952329243128425</v>
      </c>
      <c r="M50" s="90">
        <f t="shared" si="28"/>
        <v>0</v>
      </c>
      <c r="N50" s="90">
        <f t="shared" si="28"/>
        <v>0</v>
      </c>
      <c r="O50" s="90">
        <f t="shared" si="28"/>
        <v>0</v>
      </c>
      <c r="P50" s="90">
        <f t="shared" si="28"/>
        <v>0</v>
      </c>
      <c r="Q50" s="90">
        <f t="shared" si="28"/>
        <v>0</v>
      </c>
      <c r="R50" s="90">
        <f t="shared" si="28"/>
        <v>0</v>
      </c>
      <c r="S50" s="198">
        <f t="shared" si="24"/>
        <v>3.5952329243128425</v>
      </c>
      <c r="T50" s="168"/>
      <c r="U50" s="236" t="s">
        <v>66</v>
      </c>
      <c r="V50" s="124">
        <f t="shared" si="29"/>
        <v>3.3326769955456941</v>
      </c>
      <c r="W50" s="124">
        <f t="shared" si="29"/>
        <v>0</v>
      </c>
      <c r="X50" s="124">
        <f t="shared" si="29"/>
        <v>0</v>
      </c>
      <c r="Y50" s="124">
        <f t="shared" si="29"/>
        <v>0</v>
      </c>
      <c r="Z50" s="124">
        <f t="shared" si="29"/>
        <v>0</v>
      </c>
      <c r="AA50" s="124">
        <f t="shared" si="29"/>
        <v>0</v>
      </c>
      <c r="AB50" s="124">
        <f t="shared" si="29"/>
        <v>0</v>
      </c>
      <c r="AC50" s="297">
        <f t="shared" si="29"/>
        <v>0.26255592876714845</v>
      </c>
      <c r="AD50" s="124">
        <f t="shared" si="29"/>
        <v>0.26255592876714845</v>
      </c>
      <c r="AE50" s="124">
        <f t="shared" si="29"/>
        <v>0</v>
      </c>
      <c r="AF50" s="124">
        <f t="shared" si="29"/>
        <v>0</v>
      </c>
      <c r="AG50" s="124">
        <f t="shared" si="29"/>
        <v>0</v>
      </c>
      <c r="AH50" s="124">
        <f t="shared" si="29"/>
        <v>0</v>
      </c>
      <c r="AI50" s="238">
        <f t="shared" si="25"/>
        <v>3.5952329243128425</v>
      </c>
      <c r="AJ50" s="160" t="str">
        <f t="shared" si="26"/>
        <v/>
      </c>
    </row>
    <row r="51" spans="1:36">
      <c r="A51" s="199" t="s">
        <v>19</v>
      </c>
      <c r="B51" s="63">
        <f t="shared" si="30"/>
        <v>0</v>
      </c>
      <c r="C51" s="63">
        <f t="shared" si="30"/>
        <v>0</v>
      </c>
      <c r="D51" s="63">
        <f t="shared" si="30"/>
        <v>0</v>
      </c>
      <c r="E51" s="63">
        <f t="shared" si="30"/>
        <v>0</v>
      </c>
      <c r="F51" s="362">
        <v>0</v>
      </c>
      <c r="G51" s="63">
        <f t="shared" si="27"/>
        <v>0</v>
      </c>
      <c r="H51" s="63">
        <f t="shared" si="27"/>
        <v>0</v>
      </c>
      <c r="I51" s="202">
        <f t="shared" si="23"/>
        <v>0</v>
      </c>
      <c r="J51" s="168"/>
      <c r="K51" s="203" t="s">
        <v>19</v>
      </c>
      <c r="L51" s="63">
        <f t="shared" si="28"/>
        <v>0</v>
      </c>
      <c r="M51" s="63">
        <f t="shared" si="28"/>
        <v>0</v>
      </c>
      <c r="N51" s="63">
        <f t="shared" si="28"/>
        <v>0</v>
      </c>
      <c r="O51" s="63">
        <f t="shared" si="28"/>
        <v>0</v>
      </c>
      <c r="P51" s="63">
        <f t="shared" si="28"/>
        <v>0</v>
      </c>
      <c r="Q51" s="63">
        <f t="shared" si="28"/>
        <v>0</v>
      </c>
      <c r="R51" s="63">
        <f t="shared" si="28"/>
        <v>0</v>
      </c>
      <c r="S51" s="205">
        <f t="shared" si="24"/>
        <v>0</v>
      </c>
      <c r="T51" s="168"/>
      <c r="U51" s="239" t="s">
        <v>19</v>
      </c>
      <c r="V51" s="127">
        <f t="shared" si="29"/>
        <v>0</v>
      </c>
      <c r="W51" s="127">
        <f t="shared" si="29"/>
        <v>0</v>
      </c>
      <c r="X51" s="127">
        <f t="shared" si="29"/>
        <v>0</v>
      </c>
      <c r="Y51" s="127">
        <f t="shared" si="29"/>
        <v>0</v>
      </c>
      <c r="Z51" s="127">
        <f t="shared" si="29"/>
        <v>0</v>
      </c>
      <c r="AA51" s="127">
        <f t="shared" si="29"/>
        <v>0</v>
      </c>
      <c r="AB51" s="127">
        <f t="shared" si="29"/>
        <v>0</v>
      </c>
      <c r="AC51" s="298">
        <f t="shared" si="29"/>
        <v>0</v>
      </c>
      <c r="AD51" s="127">
        <f t="shared" si="29"/>
        <v>0</v>
      </c>
      <c r="AE51" s="127">
        <f t="shared" si="29"/>
        <v>0</v>
      </c>
      <c r="AF51" s="127">
        <f t="shared" si="29"/>
        <v>0</v>
      </c>
      <c r="AG51" s="127">
        <f t="shared" si="29"/>
        <v>0</v>
      </c>
      <c r="AH51" s="127">
        <f t="shared" si="29"/>
        <v>0</v>
      </c>
      <c r="AI51" s="242">
        <f t="shared" si="25"/>
        <v>0</v>
      </c>
      <c r="AJ51" s="160" t="str">
        <f t="shared" si="26"/>
        <v/>
      </c>
    </row>
    <row r="52" spans="1:36">
      <c r="A52" s="191" t="s">
        <v>20</v>
      </c>
      <c r="B52" s="60">
        <f t="shared" si="30"/>
        <v>0</v>
      </c>
      <c r="C52" s="60">
        <f t="shared" si="30"/>
        <v>0</v>
      </c>
      <c r="D52" s="60">
        <f t="shared" si="30"/>
        <v>0</v>
      </c>
      <c r="E52" s="60">
        <f t="shared" si="30"/>
        <v>0</v>
      </c>
      <c r="F52" s="362">
        <v>0</v>
      </c>
      <c r="G52" s="60">
        <f t="shared" si="27"/>
        <v>0</v>
      </c>
      <c r="H52" s="60">
        <f t="shared" si="27"/>
        <v>0</v>
      </c>
      <c r="I52" s="194">
        <f t="shared" si="23"/>
        <v>0</v>
      </c>
      <c r="J52" s="168"/>
      <c r="K52" s="195" t="s">
        <v>20</v>
      </c>
      <c r="L52" s="90">
        <f t="shared" si="28"/>
        <v>0</v>
      </c>
      <c r="M52" s="90">
        <f t="shared" si="28"/>
        <v>0</v>
      </c>
      <c r="N52" s="90">
        <f t="shared" si="28"/>
        <v>0</v>
      </c>
      <c r="O52" s="90">
        <f t="shared" si="28"/>
        <v>0</v>
      </c>
      <c r="P52" s="90">
        <f t="shared" si="28"/>
        <v>0</v>
      </c>
      <c r="Q52" s="90">
        <f t="shared" si="28"/>
        <v>0</v>
      </c>
      <c r="R52" s="90">
        <f t="shared" si="28"/>
        <v>0</v>
      </c>
      <c r="S52" s="198">
        <f t="shared" si="24"/>
        <v>0</v>
      </c>
      <c r="T52" s="168"/>
      <c r="U52" s="236" t="s">
        <v>20</v>
      </c>
      <c r="V52" s="124">
        <f t="shared" si="29"/>
        <v>0</v>
      </c>
      <c r="W52" s="124">
        <f t="shared" si="29"/>
        <v>0</v>
      </c>
      <c r="X52" s="124">
        <f t="shared" si="29"/>
        <v>0</v>
      </c>
      <c r="Y52" s="124">
        <f t="shared" si="29"/>
        <v>0</v>
      </c>
      <c r="Z52" s="124">
        <f t="shared" si="29"/>
        <v>0</v>
      </c>
      <c r="AA52" s="124">
        <f t="shared" si="29"/>
        <v>0</v>
      </c>
      <c r="AB52" s="124">
        <f t="shared" si="29"/>
        <v>0</v>
      </c>
      <c r="AC52" s="297">
        <f t="shared" si="29"/>
        <v>0</v>
      </c>
      <c r="AD52" s="124">
        <f t="shared" si="29"/>
        <v>0</v>
      </c>
      <c r="AE52" s="124">
        <f t="shared" si="29"/>
        <v>0</v>
      </c>
      <c r="AF52" s="124">
        <f t="shared" si="29"/>
        <v>0</v>
      </c>
      <c r="AG52" s="124">
        <f t="shared" si="29"/>
        <v>0</v>
      </c>
      <c r="AH52" s="124">
        <f t="shared" si="29"/>
        <v>0</v>
      </c>
      <c r="AI52" s="238">
        <f t="shared" si="25"/>
        <v>0</v>
      </c>
      <c r="AJ52" s="160" t="str">
        <f t="shared" si="26"/>
        <v/>
      </c>
    </row>
    <row r="53" spans="1:36" ht="15" thickBot="1">
      <c r="A53" s="206" t="s">
        <v>11</v>
      </c>
      <c r="B53" s="52">
        <f t="shared" si="30"/>
        <v>0</v>
      </c>
      <c r="C53" s="52">
        <f t="shared" si="30"/>
        <v>0</v>
      </c>
      <c r="D53" s="52">
        <f t="shared" si="30"/>
        <v>0</v>
      </c>
      <c r="E53" s="52">
        <f t="shared" si="30"/>
        <v>0</v>
      </c>
      <c r="F53" s="363">
        <v>0</v>
      </c>
      <c r="G53" s="52">
        <f t="shared" si="27"/>
        <v>0</v>
      </c>
      <c r="H53" s="52">
        <f t="shared" si="27"/>
        <v>0</v>
      </c>
      <c r="I53" s="209">
        <f t="shared" si="23"/>
        <v>0</v>
      </c>
      <c r="J53" s="168"/>
      <c r="K53" s="210" t="s">
        <v>11</v>
      </c>
      <c r="L53" s="52">
        <f t="shared" si="28"/>
        <v>0</v>
      </c>
      <c r="M53" s="52">
        <f t="shared" si="28"/>
        <v>0</v>
      </c>
      <c r="N53" s="52">
        <f t="shared" si="28"/>
        <v>0</v>
      </c>
      <c r="O53" s="52">
        <f t="shared" si="28"/>
        <v>0</v>
      </c>
      <c r="P53" s="52">
        <f t="shared" si="28"/>
        <v>0</v>
      </c>
      <c r="Q53" s="52">
        <f t="shared" si="28"/>
        <v>0</v>
      </c>
      <c r="R53" s="52">
        <f t="shared" si="28"/>
        <v>0</v>
      </c>
      <c r="S53" s="212">
        <f t="shared" si="24"/>
        <v>0</v>
      </c>
      <c r="T53" s="168"/>
      <c r="U53" s="239" t="s">
        <v>11</v>
      </c>
      <c r="V53" s="127">
        <f t="shared" si="29"/>
        <v>0</v>
      </c>
      <c r="W53" s="127">
        <f t="shared" si="29"/>
        <v>0</v>
      </c>
      <c r="X53" s="127">
        <f t="shared" si="29"/>
        <v>0</v>
      </c>
      <c r="Y53" s="127">
        <f t="shared" si="29"/>
        <v>0</v>
      </c>
      <c r="Z53" s="127">
        <f t="shared" si="29"/>
        <v>0</v>
      </c>
      <c r="AA53" s="127">
        <f t="shared" si="29"/>
        <v>0</v>
      </c>
      <c r="AB53" s="127">
        <f t="shared" si="29"/>
        <v>0</v>
      </c>
      <c r="AC53" s="298">
        <f t="shared" si="29"/>
        <v>0</v>
      </c>
      <c r="AD53" s="127">
        <f t="shared" si="29"/>
        <v>0</v>
      </c>
      <c r="AE53" s="127">
        <f t="shared" si="29"/>
        <v>0</v>
      </c>
      <c r="AF53" s="127">
        <f t="shared" si="29"/>
        <v>0</v>
      </c>
      <c r="AG53" s="127">
        <f t="shared" si="29"/>
        <v>0</v>
      </c>
      <c r="AH53" s="127">
        <f t="shared" si="29"/>
        <v>0</v>
      </c>
      <c r="AI53" s="242">
        <f t="shared" si="25"/>
        <v>0</v>
      </c>
      <c r="AJ53" s="160" t="str">
        <f t="shared" si="26"/>
        <v/>
      </c>
    </row>
    <row r="54" spans="1:36" ht="15">
      <c r="A54" s="213" t="s">
        <v>26</v>
      </c>
      <c r="B54" s="214">
        <f>SUM(B33:B49)</f>
        <v>1030.182426333685</v>
      </c>
      <c r="C54" s="214">
        <f t="shared" ref="C54:I54" si="31">SUM(C33:C49)</f>
        <v>1543.8530833722016</v>
      </c>
      <c r="D54" s="214">
        <f t="shared" si="31"/>
        <v>1142.4162634078034</v>
      </c>
      <c r="E54" s="214">
        <f t="shared" si="31"/>
        <v>2615.7349935610978</v>
      </c>
      <c r="F54" s="214">
        <f t="shared" si="31"/>
        <v>0</v>
      </c>
      <c r="G54" s="214">
        <f t="shared" si="31"/>
        <v>261.10497909451641</v>
      </c>
      <c r="H54" s="214">
        <f t="shared" si="31"/>
        <v>19.591569908925027</v>
      </c>
      <c r="I54" s="214">
        <f t="shared" si="31"/>
        <v>6612.8833156782293</v>
      </c>
      <c r="J54" s="168"/>
      <c r="K54" s="215" t="s">
        <v>26</v>
      </c>
      <c r="L54" s="214">
        <f>SUM(L33:L49)</f>
        <v>1030.182426333685</v>
      </c>
      <c r="M54" s="214">
        <f t="shared" ref="M54:S54" si="32">SUM(M33:M49)</f>
        <v>1543.8530833722016</v>
      </c>
      <c r="N54" s="214">
        <f t="shared" si="32"/>
        <v>1142.4162634078034</v>
      </c>
      <c r="O54" s="214">
        <f t="shared" si="32"/>
        <v>2615.7349935610978</v>
      </c>
      <c r="P54" s="214">
        <f t="shared" si="32"/>
        <v>976.09113639110399</v>
      </c>
      <c r="Q54" s="214">
        <f t="shared" si="32"/>
        <v>261.10497909451641</v>
      </c>
      <c r="R54" s="216">
        <f t="shared" si="32"/>
        <v>19.591569908925027</v>
      </c>
      <c r="S54" s="217">
        <f t="shared" si="32"/>
        <v>7588.9744520693321</v>
      </c>
      <c r="T54" s="168" t="str">
        <f>IF(ABS(S54-AI54)&gt;0.01,S54-AI54,"")</f>
        <v/>
      </c>
      <c r="U54" s="243" t="s">
        <v>63</v>
      </c>
      <c r="V54" s="244">
        <f>SUM(V33:V49)</f>
        <v>889.56691789792308</v>
      </c>
      <c r="W54" s="244">
        <f t="shared" ref="W54:AH54" si="33">SUM(W33:W49)</f>
        <v>131.40069437859015</v>
      </c>
      <c r="X54" s="244">
        <f t="shared" si="33"/>
        <v>261.10497909451641</v>
      </c>
      <c r="Y54" s="244">
        <f t="shared" si="33"/>
        <v>1543.8530833722016</v>
      </c>
      <c r="Z54" s="244">
        <f t="shared" si="33"/>
        <v>1115.5202300768528</v>
      </c>
      <c r="AA54" s="244">
        <f t="shared" si="33"/>
        <v>2530.7788011159755</v>
      </c>
      <c r="AB54" s="244">
        <f t="shared" si="33"/>
        <v>976.09113639110399</v>
      </c>
      <c r="AC54" s="244">
        <f t="shared" si="33"/>
        <v>140.65860974217046</v>
      </c>
      <c r="AD54" s="245">
        <f t="shared" si="33"/>
        <v>9.2148140571719228</v>
      </c>
      <c r="AE54" s="245">
        <f t="shared" si="33"/>
        <v>21.975987023299798</v>
      </c>
      <c r="AF54" s="245">
        <f t="shared" si="33"/>
        <v>19.591569908925027</v>
      </c>
      <c r="AG54" s="245">
        <f t="shared" si="33"/>
        <v>26.896033330950587</v>
      </c>
      <c r="AH54" s="245">
        <f t="shared" si="33"/>
        <v>62.980205421823094</v>
      </c>
      <c r="AI54" s="246">
        <f>SUM(V54:AC54)</f>
        <v>7588.9744520693339</v>
      </c>
      <c r="AJ54" s="160" t="str">
        <f t="shared" si="26"/>
        <v/>
      </c>
    </row>
    <row r="55" spans="1:36" ht="15" thickBot="1">
      <c r="A55" s="30" t="s">
        <v>88</v>
      </c>
      <c r="B55" s="47">
        <f>IF($I54=0,"-",B54/$I54)</f>
        <v>0.15578415301707582</v>
      </c>
      <c r="C55" s="47">
        <f t="shared" ref="C55:H55" si="34">IF($I54=0,"-",C54/$I54)</f>
        <v>0.23346141307407314</v>
      </c>
      <c r="D55" s="47">
        <f t="shared" si="34"/>
        <v>0.17275615021049787</v>
      </c>
      <c r="E55" s="47">
        <f t="shared" si="34"/>
        <v>0.39555136068400798</v>
      </c>
      <c r="F55" s="47">
        <f t="shared" si="34"/>
        <v>0</v>
      </c>
      <c r="G55" s="47">
        <f t="shared" si="34"/>
        <v>3.9484286449675096E-2</v>
      </c>
      <c r="H55" s="70">
        <f t="shared" si="34"/>
        <v>2.9626365646700783E-3</v>
      </c>
      <c r="I55" s="48">
        <f>SUM(B55:H55)</f>
        <v>1</v>
      </c>
      <c r="K55" s="81" t="s">
        <v>88</v>
      </c>
      <c r="L55" s="98">
        <f>IF($S54=0,"-",L54/$S54)</f>
        <v>0.13574725186389036</v>
      </c>
      <c r="M55" s="98">
        <f t="shared" ref="M55:R55" si="35">IF($S54=0,"-",M54/$S54)</f>
        <v>0.20343369095823347</v>
      </c>
      <c r="N55" s="98">
        <f t="shared" si="35"/>
        <v>0.15053631694547262</v>
      </c>
      <c r="O55" s="98">
        <f t="shared" si="35"/>
        <v>0.34467568840580948</v>
      </c>
      <c r="P55" s="98">
        <f t="shared" si="35"/>
        <v>0.12861963662625683</v>
      </c>
      <c r="Q55" s="98">
        <f t="shared" si="35"/>
        <v>3.4405831874070855E-2</v>
      </c>
      <c r="R55" s="99">
        <f t="shared" si="35"/>
        <v>2.5815833262665517E-3</v>
      </c>
      <c r="S55" s="100">
        <f>SUM(L55:R55)</f>
        <v>1.0000000000000002</v>
      </c>
      <c r="U55" s="110" t="s">
        <v>88</v>
      </c>
      <c r="V55" s="133">
        <f>+V54/$AI54</f>
        <v>0.11721833081877871</v>
      </c>
      <c r="W55" s="133">
        <f t="shared" ref="W55:AH55" si="36">+W54/$AI54</f>
        <v>1.7314683981148504E-2</v>
      </c>
      <c r="X55" s="133">
        <f t="shared" si="36"/>
        <v>3.4405831874070841E-2</v>
      </c>
      <c r="Y55" s="133">
        <f t="shared" si="36"/>
        <v>0.20343369095823341</v>
      </c>
      <c r="Z55" s="133">
        <f t="shared" si="36"/>
        <v>0.14699222366899348</v>
      </c>
      <c r="AA55" s="133">
        <f t="shared" si="36"/>
        <v>0.33348100156351057</v>
      </c>
      <c r="AB55" s="133">
        <f t="shared" si="36"/>
        <v>0.12861963662625681</v>
      </c>
      <c r="AC55" s="133">
        <f t="shared" si="36"/>
        <v>1.8534600509007668E-2</v>
      </c>
      <c r="AD55" s="133">
        <f t="shared" si="36"/>
        <v>1.2142370639631368E-3</v>
      </c>
      <c r="AE55" s="133">
        <f t="shared" si="36"/>
        <v>2.8957782322363026E-3</v>
      </c>
      <c r="AF55" s="133">
        <f t="shared" si="36"/>
        <v>2.5815833262665508E-3</v>
      </c>
      <c r="AG55" s="133">
        <f t="shared" si="36"/>
        <v>3.5440932764790999E-3</v>
      </c>
      <c r="AH55" s="133">
        <f t="shared" si="36"/>
        <v>8.2989086100625723E-3</v>
      </c>
      <c r="AI55" s="134">
        <f>SUM(V55:AC55)</f>
        <v>1</v>
      </c>
      <c r="AJ55" s="160" t="str">
        <f t="shared" si="26"/>
        <v/>
      </c>
    </row>
    <row r="56" spans="1:36" ht="15" thickBot="1"/>
    <row r="57" spans="1:36" ht="28.5">
      <c r="A57" s="364" t="s">
        <v>52</v>
      </c>
      <c r="B57" s="164" t="s">
        <v>0</v>
      </c>
      <c r="C57" s="164" t="s">
        <v>1</v>
      </c>
      <c r="D57" s="164" t="s">
        <v>2</v>
      </c>
      <c r="E57" s="164" t="s">
        <v>3</v>
      </c>
      <c r="F57" s="164" t="s">
        <v>27</v>
      </c>
      <c r="G57" s="164" t="s">
        <v>4</v>
      </c>
      <c r="H57" s="164" t="s">
        <v>5</v>
      </c>
      <c r="I57" s="165" t="s">
        <v>6</v>
      </c>
      <c r="K57" s="366" t="s">
        <v>52</v>
      </c>
      <c r="L57" s="166" t="s">
        <v>0</v>
      </c>
      <c r="M57" s="166" t="s">
        <v>1</v>
      </c>
      <c r="N57" s="166" t="s">
        <v>2</v>
      </c>
      <c r="O57" s="166" t="s">
        <v>3</v>
      </c>
      <c r="P57" s="166" t="s">
        <v>27</v>
      </c>
      <c r="Q57" s="166" t="s">
        <v>4</v>
      </c>
      <c r="R57" s="166" t="s">
        <v>5</v>
      </c>
      <c r="S57" s="167" t="s">
        <v>6</v>
      </c>
    </row>
    <row r="58" spans="1:36" ht="15">
      <c r="A58" s="365" t="s">
        <v>52</v>
      </c>
      <c r="B58" s="318" t="s">
        <v>69</v>
      </c>
      <c r="C58" s="319"/>
      <c r="D58" s="319"/>
      <c r="E58" s="319"/>
      <c r="F58" s="319"/>
      <c r="G58" s="319"/>
      <c r="H58" s="319"/>
      <c r="I58" s="320"/>
      <c r="K58" s="367" t="s">
        <v>52</v>
      </c>
      <c r="L58" s="321" t="s">
        <v>69</v>
      </c>
      <c r="M58" s="322"/>
      <c r="N58" s="322"/>
      <c r="O58" s="322"/>
      <c r="P58" s="322"/>
      <c r="Q58" s="322"/>
      <c r="R58" s="322"/>
      <c r="S58" s="323"/>
    </row>
    <row r="59" spans="1:36" ht="15">
      <c r="A59" s="170" t="s">
        <v>7</v>
      </c>
      <c r="B59" s="368"/>
      <c r="C59" s="369"/>
      <c r="D59" s="369"/>
      <c r="E59" s="370"/>
      <c r="F59" s="36">
        <f>F449+F475+F501+F527+F553</f>
        <v>0.30315388634553547</v>
      </c>
      <c r="G59" s="368"/>
      <c r="H59" s="370"/>
      <c r="I59" s="173">
        <f>SUM(B59:H59)</f>
        <v>0.30315388634553547</v>
      </c>
      <c r="J59" s="168"/>
      <c r="K59" s="222" t="s">
        <v>7</v>
      </c>
      <c r="L59" s="368"/>
      <c r="M59" s="369"/>
      <c r="N59" s="369"/>
      <c r="O59" s="370"/>
      <c r="P59" s="36">
        <f>P449+P475+P501+P527+P553</f>
        <v>0</v>
      </c>
      <c r="Q59" s="368"/>
      <c r="R59" s="377"/>
      <c r="S59" s="224">
        <f>SUM(L59:R59)</f>
        <v>0</v>
      </c>
      <c r="T59" s="168"/>
    </row>
    <row r="60" spans="1:36" ht="15">
      <c r="A60" s="178" t="s">
        <v>8</v>
      </c>
      <c r="B60" s="371"/>
      <c r="C60" s="372"/>
      <c r="D60" s="372"/>
      <c r="E60" s="373"/>
      <c r="F60" s="39">
        <f t="shared" ref="F60:F79" si="37">F450+F476+F502+F528+F554</f>
        <v>0</v>
      </c>
      <c r="G60" s="371"/>
      <c r="H60" s="373"/>
      <c r="I60" s="181">
        <f t="shared" ref="I60:I79" si="38">SUM(B60:H60)</f>
        <v>0</v>
      </c>
      <c r="J60" s="168"/>
      <c r="K60" s="182" t="s">
        <v>8</v>
      </c>
      <c r="L60" s="371"/>
      <c r="M60" s="372"/>
      <c r="N60" s="372"/>
      <c r="O60" s="373"/>
      <c r="P60" s="87">
        <f t="shared" ref="P60:P79" si="39">P450+P476+P502+P528+P554</f>
        <v>0</v>
      </c>
      <c r="Q60" s="371"/>
      <c r="R60" s="378"/>
      <c r="S60" s="185">
        <f t="shared" ref="S60:S79" si="40">SUM(L60:R60)</f>
        <v>0</v>
      </c>
      <c r="T60" s="168"/>
    </row>
    <row r="61" spans="1:36" ht="15">
      <c r="A61" s="186" t="s">
        <v>10</v>
      </c>
      <c r="B61" s="371"/>
      <c r="C61" s="372"/>
      <c r="D61" s="372"/>
      <c r="E61" s="373"/>
      <c r="F61" s="42">
        <f t="shared" si="37"/>
        <v>0</v>
      </c>
      <c r="G61" s="371"/>
      <c r="H61" s="373"/>
      <c r="I61" s="173">
        <f t="shared" si="38"/>
        <v>0</v>
      </c>
      <c r="J61" s="168"/>
      <c r="K61" s="188" t="s">
        <v>10</v>
      </c>
      <c r="L61" s="371"/>
      <c r="M61" s="372"/>
      <c r="N61" s="372"/>
      <c r="O61" s="373"/>
      <c r="P61" s="42">
        <f t="shared" si="39"/>
        <v>0</v>
      </c>
      <c r="Q61" s="371"/>
      <c r="R61" s="378"/>
      <c r="S61" s="177">
        <f t="shared" si="40"/>
        <v>0</v>
      </c>
      <c r="T61" s="168"/>
    </row>
    <row r="62" spans="1:36" ht="15">
      <c r="A62" s="178" t="s">
        <v>56</v>
      </c>
      <c r="B62" s="371"/>
      <c r="C62" s="372"/>
      <c r="D62" s="372"/>
      <c r="E62" s="373"/>
      <c r="F62" s="39">
        <f t="shared" si="37"/>
        <v>0</v>
      </c>
      <c r="G62" s="371"/>
      <c r="H62" s="373"/>
      <c r="I62" s="181">
        <f t="shared" si="38"/>
        <v>0</v>
      </c>
      <c r="J62" s="168"/>
      <c r="K62" s="182" t="s">
        <v>56</v>
      </c>
      <c r="L62" s="371"/>
      <c r="M62" s="372"/>
      <c r="N62" s="372"/>
      <c r="O62" s="373"/>
      <c r="P62" s="87">
        <f t="shared" si="39"/>
        <v>0</v>
      </c>
      <c r="Q62" s="371"/>
      <c r="R62" s="378"/>
      <c r="S62" s="185">
        <f t="shared" si="40"/>
        <v>0</v>
      </c>
      <c r="T62" s="168"/>
    </row>
    <row r="63" spans="1:36" ht="15">
      <c r="A63" s="186" t="s">
        <v>16</v>
      </c>
      <c r="B63" s="371"/>
      <c r="C63" s="372"/>
      <c r="D63" s="372"/>
      <c r="E63" s="373"/>
      <c r="F63" s="42">
        <f t="shared" si="37"/>
        <v>0</v>
      </c>
      <c r="G63" s="371"/>
      <c r="H63" s="373"/>
      <c r="I63" s="173">
        <f t="shared" si="38"/>
        <v>0</v>
      </c>
      <c r="J63" s="168"/>
      <c r="K63" s="188" t="s">
        <v>16</v>
      </c>
      <c r="L63" s="371"/>
      <c r="M63" s="372"/>
      <c r="N63" s="372"/>
      <c r="O63" s="373"/>
      <c r="P63" s="42">
        <f t="shared" si="39"/>
        <v>0</v>
      </c>
      <c r="Q63" s="371"/>
      <c r="R63" s="378"/>
      <c r="S63" s="177">
        <f t="shared" si="40"/>
        <v>0</v>
      </c>
      <c r="T63" s="168"/>
    </row>
    <row r="64" spans="1:36" ht="15">
      <c r="A64" s="178" t="s">
        <v>15</v>
      </c>
      <c r="B64" s="371"/>
      <c r="C64" s="372"/>
      <c r="D64" s="372"/>
      <c r="E64" s="373"/>
      <c r="F64" s="39">
        <f t="shared" si="37"/>
        <v>0</v>
      </c>
      <c r="G64" s="371"/>
      <c r="H64" s="373"/>
      <c r="I64" s="181">
        <f t="shared" si="38"/>
        <v>0</v>
      </c>
      <c r="J64" s="168"/>
      <c r="K64" s="182" t="s">
        <v>15</v>
      </c>
      <c r="L64" s="371"/>
      <c r="M64" s="372"/>
      <c r="N64" s="372"/>
      <c r="O64" s="373"/>
      <c r="P64" s="87">
        <f t="shared" si="39"/>
        <v>0</v>
      </c>
      <c r="Q64" s="371"/>
      <c r="R64" s="378"/>
      <c r="S64" s="185">
        <f t="shared" si="40"/>
        <v>0</v>
      </c>
      <c r="T64" s="168"/>
    </row>
    <row r="65" spans="1:20" ht="15">
      <c r="A65" s="186" t="s">
        <v>58</v>
      </c>
      <c r="B65" s="371"/>
      <c r="C65" s="372"/>
      <c r="D65" s="372"/>
      <c r="E65" s="373"/>
      <c r="F65" s="42">
        <f t="shared" si="37"/>
        <v>34184.026024605293</v>
      </c>
      <c r="G65" s="371"/>
      <c r="H65" s="373"/>
      <c r="I65" s="173">
        <f t="shared" si="38"/>
        <v>34184.026024605293</v>
      </c>
      <c r="J65" s="168"/>
      <c r="K65" s="188" t="s">
        <v>58</v>
      </c>
      <c r="L65" s="371"/>
      <c r="M65" s="372"/>
      <c r="N65" s="372"/>
      <c r="O65" s="373"/>
      <c r="P65" s="42">
        <f t="shared" si="39"/>
        <v>22816.970592787224</v>
      </c>
      <c r="Q65" s="371"/>
      <c r="R65" s="378"/>
      <c r="S65" s="177">
        <f t="shared" si="40"/>
        <v>22816.970592787224</v>
      </c>
      <c r="T65" s="168"/>
    </row>
    <row r="66" spans="1:20" ht="15">
      <c r="A66" s="178" t="s">
        <v>12</v>
      </c>
      <c r="B66" s="371"/>
      <c r="C66" s="372"/>
      <c r="D66" s="372"/>
      <c r="E66" s="373"/>
      <c r="F66" s="39">
        <f t="shared" si="37"/>
        <v>9773.1338489323334</v>
      </c>
      <c r="G66" s="371"/>
      <c r="H66" s="373"/>
      <c r="I66" s="181">
        <f t="shared" si="38"/>
        <v>9773.1338489323334</v>
      </c>
      <c r="J66" s="168"/>
      <c r="K66" s="182" t="s">
        <v>12</v>
      </c>
      <c r="L66" s="371"/>
      <c r="M66" s="372"/>
      <c r="N66" s="372"/>
      <c r="O66" s="373"/>
      <c r="P66" s="87">
        <f t="shared" si="39"/>
        <v>2612.37628957993</v>
      </c>
      <c r="Q66" s="371"/>
      <c r="R66" s="378"/>
      <c r="S66" s="185">
        <f t="shared" si="40"/>
        <v>2612.37628957993</v>
      </c>
      <c r="T66" s="168"/>
    </row>
    <row r="67" spans="1:20" ht="15">
      <c r="A67" s="186" t="s">
        <v>59</v>
      </c>
      <c r="B67" s="371"/>
      <c r="C67" s="372"/>
      <c r="D67" s="372"/>
      <c r="E67" s="373"/>
      <c r="F67" s="42">
        <f t="shared" si="37"/>
        <v>1.0097992775978606</v>
      </c>
      <c r="G67" s="371"/>
      <c r="H67" s="373"/>
      <c r="I67" s="173">
        <f t="shared" si="38"/>
        <v>1.0097992775978606</v>
      </c>
      <c r="J67" s="168"/>
      <c r="K67" s="188" t="s">
        <v>59</v>
      </c>
      <c r="L67" s="371"/>
      <c r="M67" s="372"/>
      <c r="N67" s="372"/>
      <c r="O67" s="373"/>
      <c r="P67" s="42">
        <f t="shared" si="39"/>
        <v>0</v>
      </c>
      <c r="Q67" s="371"/>
      <c r="R67" s="378"/>
      <c r="S67" s="177">
        <f t="shared" si="40"/>
        <v>0</v>
      </c>
      <c r="T67" s="168"/>
    </row>
    <row r="68" spans="1:20" ht="15">
      <c r="A68" s="178" t="s">
        <v>17</v>
      </c>
      <c r="B68" s="371"/>
      <c r="C68" s="372"/>
      <c r="D68" s="372"/>
      <c r="E68" s="373"/>
      <c r="F68" s="39">
        <f t="shared" si="37"/>
        <v>382.39440301041572</v>
      </c>
      <c r="G68" s="371"/>
      <c r="H68" s="373"/>
      <c r="I68" s="181">
        <f t="shared" si="38"/>
        <v>382.39440301041572</v>
      </c>
      <c r="J68" s="168"/>
      <c r="K68" s="182" t="s">
        <v>17</v>
      </c>
      <c r="L68" s="371"/>
      <c r="M68" s="372"/>
      <c r="N68" s="372"/>
      <c r="O68" s="373"/>
      <c r="P68" s="87">
        <f t="shared" si="39"/>
        <v>12.120480989064676</v>
      </c>
      <c r="Q68" s="371"/>
      <c r="R68" s="378"/>
      <c r="S68" s="185">
        <f t="shared" si="40"/>
        <v>12.120480989064676</v>
      </c>
      <c r="T68" s="168"/>
    </row>
    <row r="69" spans="1:20" ht="15">
      <c r="A69" s="186" t="s">
        <v>139</v>
      </c>
      <c r="B69" s="371"/>
      <c r="C69" s="372"/>
      <c r="D69" s="372"/>
      <c r="E69" s="373"/>
      <c r="F69" s="42">
        <f t="shared" si="37"/>
        <v>106.84963489315069</v>
      </c>
      <c r="G69" s="371"/>
      <c r="H69" s="373"/>
      <c r="I69" s="173">
        <f t="shared" si="38"/>
        <v>106.84963489315069</v>
      </c>
      <c r="J69" s="168"/>
      <c r="K69" s="188" t="s">
        <v>139</v>
      </c>
      <c r="L69" s="371"/>
      <c r="M69" s="372"/>
      <c r="N69" s="372"/>
      <c r="O69" s="373"/>
      <c r="P69" s="42">
        <f t="shared" si="39"/>
        <v>86.307225582185197</v>
      </c>
      <c r="Q69" s="371"/>
      <c r="R69" s="378"/>
      <c r="S69" s="177">
        <f t="shared" si="40"/>
        <v>86.307225582185197</v>
      </c>
      <c r="T69" s="168"/>
    </row>
    <row r="70" spans="1:20" ht="15">
      <c r="A70" s="178" t="s">
        <v>25</v>
      </c>
      <c r="B70" s="371"/>
      <c r="C70" s="372"/>
      <c r="D70" s="372"/>
      <c r="E70" s="373"/>
      <c r="F70" s="39">
        <f t="shared" si="37"/>
        <v>2269.2411141518578</v>
      </c>
      <c r="G70" s="371"/>
      <c r="H70" s="373"/>
      <c r="I70" s="181">
        <f t="shared" si="38"/>
        <v>2269.2411141518578</v>
      </c>
      <c r="J70" s="168"/>
      <c r="K70" s="182" t="s">
        <v>25</v>
      </c>
      <c r="L70" s="371"/>
      <c r="M70" s="372"/>
      <c r="N70" s="372"/>
      <c r="O70" s="373"/>
      <c r="P70" s="87">
        <f t="shared" si="39"/>
        <v>0</v>
      </c>
      <c r="Q70" s="371"/>
      <c r="R70" s="378"/>
      <c r="S70" s="185">
        <f t="shared" si="40"/>
        <v>0</v>
      </c>
      <c r="T70" s="168"/>
    </row>
    <row r="71" spans="1:20" ht="15">
      <c r="A71" s="186" t="s">
        <v>24</v>
      </c>
      <c r="B71" s="371"/>
      <c r="C71" s="372"/>
      <c r="D71" s="372"/>
      <c r="E71" s="373"/>
      <c r="F71" s="42">
        <f t="shared" si="37"/>
        <v>0</v>
      </c>
      <c r="G71" s="371"/>
      <c r="H71" s="373"/>
      <c r="I71" s="173">
        <f t="shared" si="38"/>
        <v>0</v>
      </c>
      <c r="J71" s="168"/>
      <c r="K71" s="188" t="s">
        <v>24</v>
      </c>
      <c r="L71" s="371"/>
      <c r="M71" s="372"/>
      <c r="N71" s="372"/>
      <c r="O71" s="373"/>
      <c r="P71" s="42">
        <f t="shared" si="39"/>
        <v>0</v>
      </c>
      <c r="Q71" s="371"/>
      <c r="R71" s="378"/>
      <c r="S71" s="177">
        <f t="shared" si="40"/>
        <v>0</v>
      </c>
      <c r="T71" s="168"/>
    </row>
    <row r="72" spans="1:20" ht="15">
      <c r="A72" s="178" t="s">
        <v>60</v>
      </c>
      <c r="B72" s="371"/>
      <c r="C72" s="372"/>
      <c r="D72" s="372"/>
      <c r="E72" s="373"/>
      <c r="F72" s="39">
        <f t="shared" si="37"/>
        <v>0</v>
      </c>
      <c r="G72" s="371"/>
      <c r="H72" s="373"/>
      <c r="I72" s="181">
        <f t="shared" si="38"/>
        <v>0</v>
      </c>
      <c r="J72" s="168"/>
      <c r="K72" s="182" t="s">
        <v>60</v>
      </c>
      <c r="L72" s="371"/>
      <c r="M72" s="372"/>
      <c r="N72" s="372"/>
      <c r="O72" s="373"/>
      <c r="P72" s="87">
        <f t="shared" si="39"/>
        <v>0</v>
      </c>
      <c r="Q72" s="371"/>
      <c r="R72" s="378"/>
      <c r="S72" s="185">
        <f t="shared" si="40"/>
        <v>0</v>
      </c>
      <c r="T72" s="168"/>
    </row>
    <row r="73" spans="1:20" ht="15">
      <c r="A73" s="186" t="s">
        <v>22</v>
      </c>
      <c r="B73" s="371"/>
      <c r="C73" s="372"/>
      <c r="D73" s="372"/>
      <c r="E73" s="373"/>
      <c r="F73" s="50">
        <f t="shared" si="37"/>
        <v>3163.5252134466282</v>
      </c>
      <c r="G73" s="371"/>
      <c r="H73" s="373"/>
      <c r="I73" s="173">
        <f t="shared" si="38"/>
        <v>3163.5252134466282</v>
      </c>
      <c r="J73" s="168"/>
      <c r="K73" s="188" t="s">
        <v>22</v>
      </c>
      <c r="L73" s="371"/>
      <c r="M73" s="372"/>
      <c r="N73" s="372"/>
      <c r="O73" s="373"/>
      <c r="P73" s="42">
        <f t="shared" si="39"/>
        <v>2106.3487020911271</v>
      </c>
      <c r="Q73" s="371"/>
      <c r="R73" s="378"/>
      <c r="S73" s="177">
        <f t="shared" si="40"/>
        <v>2106.3487020911271</v>
      </c>
      <c r="T73" s="168"/>
    </row>
    <row r="74" spans="1:20" ht="15">
      <c r="A74" s="178" t="s">
        <v>21</v>
      </c>
      <c r="B74" s="371"/>
      <c r="C74" s="372"/>
      <c r="D74" s="372"/>
      <c r="E74" s="373"/>
      <c r="F74" s="39">
        <f t="shared" si="37"/>
        <v>0</v>
      </c>
      <c r="G74" s="371"/>
      <c r="H74" s="373"/>
      <c r="I74" s="181">
        <f t="shared" si="38"/>
        <v>0</v>
      </c>
      <c r="J74" s="168"/>
      <c r="K74" s="182" t="s">
        <v>21</v>
      </c>
      <c r="L74" s="371"/>
      <c r="M74" s="372"/>
      <c r="N74" s="372"/>
      <c r="O74" s="373"/>
      <c r="P74" s="87">
        <f t="shared" si="39"/>
        <v>0</v>
      </c>
      <c r="Q74" s="371"/>
      <c r="R74" s="378"/>
      <c r="S74" s="185">
        <f t="shared" si="40"/>
        <v>0</v>
      </c>
      <c r="T74" s="168"/>
    </row>
    <row r="75" spans="1:20" ht="15">
      <c r="A75" s="189" t="s">
        <v>64</v>
      </c>
      <c r="B75" s="371"/>
      <c r="C75" s="372"/>
      <c r="D75" s="372"/>
      <c r="E75" s="373"/>
      <c r="F75" s="42">
        <f t="shared" si="37"/>
        <v>0</v>
      </c>
      <c r="G75" s="371"/>
      <c r="H75" s="373"/>
      <c r="I75" s="173">
        <f t="shared" si="38"/>
        <v>0</v>
      </c>
      <c r="J75" s="168"/>
      <c r="K75" s="190" t="s">
        <v>64</v>
      </c>
      <c r="L75" s="371"/>
      <c r="M75" s="372"/>
      <c r="N75" s="372"/>
      <c r="O75" s="373"/>
      <c r="P75" s="42">
        <f t="shared" si="39"/>
        <v>0</v>
      </c>
      <c r="Q75" s="371"/>
      <c r="R75" s="378"/>
      <c r="S75" s="177">
        <f t="shared" si="40"/>
        <v>0</v>
      </c>
      <c r="T75" s="168"/>
    </row>
    <row r="76" spans="1:20">
      <c r="A76" s="191" t="s">
        <v>23</v>
      </c>
      <c r="B76" s="371"/>
      <c r="C76" s="372"/>
      <c r="D76" s="372"/>
      <c r="E76" s="373"/>
      <c r="F76" s="60">
        <f t="shared" si="37"/>
        <v>0</v>
      </c>
      <c r="G76" s="371"/>
      <c r="H76" s="373"/>
      <c r="I76" s="194">
        <f t="shared" si="38"/>
        <v>0</v>
      </c>
      <c r="J76" s="168"/>
      <c r="K76" s="195" t="s">
        <v>23</v>
      </c>
      <c r="L76" s="371"/>
      <c r="M76" s="372"/>
      <c r="N76" s="372"/>
      <c r="O76" s="373"/>
      <c r="P76" s="90">
        <f t="shared" si="39"/>
        <v>0</v>
      </c>
      <c r="Q76" s="371"/>
      <c r="R76" s="378"/>
      <c r="S76" s="198">
        <f t="shared" si="40"/>
        <v>0</v>
      </c>
      <c r="T76" s="168"/>
    </row>
    <row r="77" spans="1:20">
      <c r="A77" s="199" t="s">
        <v>19</v>
      </c>
      <c r="B77" s="371"/>
      <c r="C77" s="372"/>
      <c r="D77" s="372"/>
      <c r="E77" s="373"/>
      <c r="F77" s="63">
        <f t="shared" si="37"/>
        <v>0</v>
      </c>
      <c r="G77" s="371"/>
      <c r="H77" s="373"/>
      <c r="I77" s="202">
        <f t="shared" si="38"/>
        <v>0</v>
      </c>
      <c r="J77" s="168"/>
      <c r="K77" s="203" t="s">
        <v>19</v>
      </c>
      <c r="L77" s="371"/>
      <c r="M77" s="372"/>
      <c r="N77" s="372"/>
      <c r="O77" s="373"/>
      <c r="P77" s="63">
        <f t="shared" si="39"/>
        <v>0</v>
      </c>
      <c r="Q77" s="371"/>
      <c r="R77" s="378"/>
      <c r="S77" s="205">
        <f t="shared" si="40"/>
        <v>0</v>
      </c>
      <c r="T77" s="168"/>
    </row>
    <row r="78" spans="1:20">
      <c r="A78" s="191" t="s">
        <v>20</v>
      </c>
      <c r="B78" s="371"/>
      <c r="C78" s="372"/>
      <c r="D78" s="372"/>
      <c r="E78" s="373"/>
      <c r="F78" s="60">
        <f t="shared" si="37"/>
        <v>0</v>
      </c>
      <c r="G78" s="371"/>
      <c r="H78" s="373"/>
      <c r="I78" s="194">
        <f t="shared" si="38"/>
        <v>0</v>
      </c>
      <c r="J78" s="168"/>
      <c r="K78" s="195" t="s">
        <v>20</v>
      </c>
      <c r="L78" s="371"/>
      <c r="M78" s="372"/>
      <c r="N78" s="372"/>
      <c r="O78" s="373"/>
      <c r="P78" s="90">
        <f t="shared" si="39"/>
        <v>0</v>
      </c>
      <c r="Q78" s="371"/>
      <c r="R78" s="378"/>
      <c r="S78" s="198">
        <f t="shared" si="40"/>
        <v>0</v>
      </c>
      <c r="T78" s="168"/>
    </row>
    <row r="79" spans="1:20" ht="15" thickBot="1">
      <c r="A79" s="206" t="s">
        <v>11</v>
      </c>
      <c r="B79" s="374"/>
      <c r="C79" s="375"/>
      <c r="D79" s="375"/>
      <c r="E79" s="376"/>
      <c r="F79" s="52">
        <f t="shared" si="37"/>
        <v>0</v>
      </c>
      <c r="G79" s="374"/>
      <c r="H79" s="376"/>
      <c r="I79" s="209">
        <f t="shared" si="38"/>
        <v>0</v>
      </c>
      <c r="J79" s="168"/>
      <c r="K79" s="210" t="s">
        <v>11</v>
      </c>
      <c r="L79" s="374"/>
      <c r="M79" s="375"/>
      <c r="N79" s="375"/>
      <c r="O79" s="376"/>
      <c r="P79" s="52">
        <f t="shared" si="39"/>
        <v>0</v>
      </c>
      <c r="Q79" s="374"/>
      <c r="R79" s="379"/>
      <c r="S79" s="212">
        <f t="shared" si="40"/>
        <v>0</v>
      </c>
      <c r="T79" s="168"/>
    </row>
    <row r="80" spans="1:20" ht="15">
      <c r="A80" s="213" t="s">
        <v>26</v>
      </c>
      <c r="B80" s="214">
        <f>SUM(B59:B75)</f>
        <v>0</v>
      </c>
      <c r="C80" s="214">
        <f t="shared" ref="C80:I80" si="41">SUM(C59:C75)</f>
        <v>0</v>
      </c>
      <c r="D80" s="214">
        <f t="shared" si="41"/>
        <v>0</v>
      </c>
      <c r="E80" s="214">
        <f t="shared" si="41"/>
        <v>0</v>
      </c>
      <c r="F80" s="214">
        <f t="shared" si="41"/>
        <v>49880.483192203625</v>
      </c>
      <c r="G80" s="214">
        <f t="shared" si="41"/>
        <v>0</v>
      </c>
      <c r="H80" s="216">
        <f t="shared" si="41"/>
        <v>0</v>
      </c>
      <c r="I80" s="214">
        <f t="shared" si="41"/>
        <v>49880.483192203625</v>
      </c>
      <c r="J80" s="168"/>
      <c r="K80" s="215" t="s">
        <v>26</v>
      </c>
      <c r="L80" s="214">
        <f>SUM(L59:L75)</f>
        <v>0</v>
      </c>
      <c r="M80" s="214">
        <f t="shared" ref="M80:S80" si="42">SUM(M59:M75)</f>
        <v>0</v>
      </c>
      <c r="N80" s="214">
        <f t="shared" si="42"/>
        <v>0</v>
      </c>
      <c r="O80" s="214">
        <f t="shared" si="42"/>
        <v>0</v>
      </c>
      <c r="P80" s="214">
        <f t="shared" si="42"/>
        <v>27634.123291029533</v>
      </c>
      <c r="Q80" s="214">
        <f t="shared" si="42"/>
        <v>0</v>
      </c>
      <c r="R80" s="216">
        <f t="shared" si="42"/>
        <v>0</v>
      </c>
      <c r="S80" s="217">
        <f t="shared" si="42"/>
        <v>27634.123291029533</v>
      </c>
      <c r="T80" s="168"/>
    </row>
    <row r="81" spans="1:85" s="23" customFormat="1" ht="15" thickBot="1">
      <c r="A81" s="30" t="s">
        <v>88</v>
      </c>
      <c r="B81" s="47">
        <f>IF($I80=0,"-",B80/$I80)</f>
        <v>0</v>
      </c>
      <c r="C81" s="47">
        <f t="shared" ref="C81:H81" si="43">IF($I80=0,"-",C80/$I80)</f>
        <v>0</v>
      </c>
      <c r="D81" s="47">
        <f t="shared" si="43"/>
        <v>0</v>
      </c>
      <c r="E81" s="47">
        <f t="shared" si="43"/>
        <v>0</v>
      </c>
      <c r="F81" s="47">
        <f t="shared" si="43"/>
        <v>1</v>
      </c>
      <c r="G81" s="47">
        <f t="shared" si="43"/>
        <v>0</v>
      </c>
      <c r="H81" s="47">
        <f t="shared" si="43"/>
        <v>0</v>
      </c>
      <c r="I81" s="48">
        <f>SUM(B81:H81)</f>
        <v>1</v>
      </c>
      <c r="K81" s="81" t="s">
        <v>88</v>
      </c>
      <c r="L81" s="98">
        <f t="shared" ref="L81:R81" si="44">IF($S80=0,"-",L80/$S80)</f>
        <v>0</v>
      </c>
      <c r="M81" s="98">
        <f t="shared" si="44"/>
        <v>0</v>
      </c>
      <c r="N81" s="98">
        <f t="shared" si="44"/>
        <v>0</v>
      </c>
      <c r="O81" s="98">
        <f t="shared" si="44"/>
        <v>0</v>
      </c>
      <c r="P81" s="98">
        <f t="shared" si="44"/>
        <v>1</v>
      </c>
      <c r="Q81" s="98">
        <f t="shared" si="44"/>
        <v>0</v>
      </c>
      <c r="R81" s="99">
        <f t="shared" si="44"/>
        <v>0</v>
      </c>
      <c r="S81" s="100">
        <f>SUM(L81:R81)</f>
        <v>1</v>
      </c>
      <c r="BA81" s="218"/>
      <c r="BR81" s="218"/>
    </row>
    <row r="82" spans="1:85" ht="15" thickBot="1">
      <c r="A82" s="247"/>
      <c r="B82" s="247"/>
      <c r="C82" s="247"/>
      <c r="D82" s="247"/>
      <c r="E82" s="247"/>
      <c r="F82" s="247"/>
      <c r="G82" s="247"/>
      <c r="H82" s="247"/>
      <c r="I82" s="247"/>
      <c r="K82" s="247"/>
    </row>
    <row r="83" spans="1:85" ht="28.5">
      <c r="A83" s="357" t="s">
        <v>54</v>
      </c>
      <c r="B83" s="164" t="s">
        <v>0</v>
      </c>
      <c r="C83" s="164" t="s">
        <v>1</v>
      </c>
      <c r="D83" s="164" t="s">
        <v>2</v>
      </c>
      <c r="E83" s="164" t="s">
        <v>3</v>
      </c>
      <c r="F83" s="164" t="s">
        <v>27</v>
      </c>
      <c r="G83" s="164" t="s">
        <v>4</v>
      </c>
      <c r="H83" s="164" t="s">
        <v>5</v>
      </c>
      <c r="I83" s="165" t="s">
        <v>6</v>
      </c>
      <c r="K83" s="359" t="s">
        <v>54</v>
      </c>
      <c r="L83" s="166" t="s">
        <v>0</v>
      </c>
      <c r="M83" s="166" t="s">
        <v>1</v>
      </c>
      <c r="N83" s="166" t="s">
        <v>2</v>
      </c>
      <c r="O83" s="166" t="s">
        <v>3</v>
      </c>
      <c r="P83" s="166" t="s">
        <v>27</v>
      </c>
      <c r="Q83" s="166" t="s">
        <v>4</v>
      </c>
      <c r="R83" s="166" t="s">
        <v>5</v>
      </c>
      <c r="S83" s="167" t="s">
        <v>6</v>
      </c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248"/>
      <c r="BA83" s="160"/>
      <c r="BR83" s="160"/>
      <c r="CG83" s="160"/>
    </row>
    <row r="84" spans="1:85" ht="15">
      <c r="A84" s="358" t="s">
        <v>54</v>
      </c>
      <c r="B84" s="318" t="s">
        <v>69</v>
      </c>
      <c r="C84" s="319"/>
      <c r="D84" s="319"/>
      <c r="E84" s="319"/>
      <c r="F84" s="319"/>
      <c r="G84" s="319"/>
      <c r="H84" s="319"/>
      <c r="I84" s="320"/>
      <c r="K84" s="360" t="s">
        <v>54</v>
      </c>
      <c r="L84" s="321" t="s">
        <v>69</v>
      </c>
      <c r="M84" s="322"/>
      <c r="N84" s="322"/>
      <c r="O84" s="322"/>
      <c r="P84" s="322"/>
      <c r="Q84" s="322"/>
      <c r="R84" s="322"/>
      <c r="S84" s="323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249"/>
      <c r="BA84" s="160"/>
      <c r="BR84" s="160"/>
      <c r="CG84" s="160"/>
    </row>
    <row r="85" spans="1:85" ht="15">
      <c r="A85" s="170" t="s">
        <v>7</v>
      </c>
      <c r="B85" s="36">
        <f t="shared" ref="B85:H100" si="45">B579+B605+B631</f>
        <v>2.2705265309360034</v>
      </c>
      <c r="C85" s="36">
        <f t="shared" si="45"/>
        <v>0</v>
      </c>
      <c r="D85" s="36">
        <f t="shared" si="45"/>
        <v>9.3345138009396315E-3</v>
      </c>
      <c r="E85" s="36">
        <f t="shared" si="45"/>
        <v>0</v>
      </c>
      <c r="F85" s="36">
        <f t="shared" si="45"/>
        <v>0</v>
      </c>
      <c r="G85" s="36">
        <f t="shared" si="45"/>
        <v>0</v>
      </c>
      <c r="H85" s="36">
        <f t="shared" si="45"/>
        <v>0</v>
      </c>
      <c r="I85" s="173">
        <f>SUM(B85:H85)</f>
        <v>2.279861044736943</v>
      </c>
      <c r="J85" s="168"/>
      <c r="K85" s="222" t="s">
        <v>7</v>
      </c>
      <c r="L85" s="36">
        <f t="shared" ref="L85:R100" si="46">L579+L605+L631</f>
        <v>2.2705265309360034</v>
      </c>
      <c r="M85" s="36">
        <f t="shared" si="46"/>
        <v>0</v>
      </c>
      <c r="N85" s="36">
        <f t="shared" si="46"/>
        <v>9.3345138009396315E-3</v>
      </c>
      <c r="O85" s="36">
        <f t="shared" si="46"/>
        <v>0</v>
      </c>
      <c r="P85" s="36">
        <f t="shared" si="46"/>
        <v>0.30315388634553547</v>
      </c>
      <c r="Q85" s="36">
        <f t="shared" si="46"/>
        <v>0</v>
      </c>
      <c r="R85" s="36">
        <f t="shared" si="46"/>
        <v>0</v>
      </c>
      <c r="S85" s="224">
        <f>SUM(L85:R85)</f>
        <v>2.5830149310824786</v>
      </c>
      <c r="T85" s="168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250"/>
      <c r="BA85" s="160"/>
      <c r="BR85" s="160"/>
      <c r="CG85" s="160"/>
    </row>
    <row r="86" spans="1:85" ht="15">
      <c r="A86" s="178" t="s">
        <v>8</v>
      </c>
      <c r="B86" s="39">
        <f t="shared" si="45"/>
        <v>1.8416951210947363</v>
      </c>
      <c r="C86" s="39">
        <f t="shared" si="45"/>
        <v>0</v>
      </c>
      <c r="D86" s="39">
        <f t="shared" si="45"/>
        <v>0</v>
      </c>
      <c r="E86" s="39">
        <f t="shared" si="45"/>
        <v>0</v>
      </c>
      <c r="F86" s="39">
        <f t="shared" si="45"/>
        <v>0</v>
      </c>
      <c r="G86" s="39">
        <f t="shared" si="45"/>
        <v>0</v>
      </c>
      <c r="H86" s="39">
        <f t="shared" si="45"/>
        <v>0</v>
      </c>
      <c r="I86" s="181">
        <f t="shared" ref="I86:I105" si="47">SUM(B86:H86)</f>
        <v>1.8416951210947363</v>
      </c>
      <c r="J86" s="168"/>
      <c r="K86" s="182" t="s">
        <v>8</v>
      </c>
      <c r="L86" s="87">
        <f t="shared" si="46"/>
        <v>1.8416951210947363</v>
      </c>
      <c r="M86" s="87">
        <f t="shared" si="46"/>
        <v>0</v>
      </c>
      <c r="N86" s="87">
        <f t="shared" si="46"/>
        <v>0</v>
      </c>
      <c r="O86" s="87">
        <f t="shared" si="46"/>
        <v>0</v>
      </c>
      <c r="P86" s="87">
        <f t="shared" si="46"/>
        <v>0</v>
      </c>
      <c r="Q86" s="87">
        <f t="shared" si="46"/>
        <v>0</v>
      </c>
      <c r="R86" s="87">
        <f t="shared" si="46"/>
        <v>0</v>
      </c>
      <c r="S86" s="185">
        <f t="shared" ref="S86:S105" si="48">SUM(L86:R86)</f>
        <v>1.8416951210947363</v>
      </c>
      <c r="T86" s="168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250"/>
      <c r="BA86" s="160"/>
      <c r="BR86" s="160"/>
      <c r="CG86" s="160"/>
    </row>
    <row r="87" spans="1:85" ht="15">
      <c r="A87" s="186" t="s">
        <v>10</v>
      </c>
      <c r="B87" s="42">
        <f t="shared" si="45"/>
        <v>3.7152044092933498</v>
      </c>
      <c r="C87" s="42">
        <f t="shared" si="45"/>
        <v>0</v>
      </c>
      <c r="D87" s="42">
        <f t="shared" si="45"/>
        <v>2.678883336975791E-4</v>
      </c>
      <c r="E87" s="42">
        <f t="shared" si="45"/>
        <v>0</v>
      </c>
      <c r="F87" s="42">
        <f t="shared" si="45"/>
        <v>0</v>
      </c>
      <c r="G87" s="42">
        <f t="shared" si="45"/>
        <v>0</v>
      </c>
      <c r="H87" s="42">
        <f t="shared" si="45"/>
        <v>0</v>
      </c>
      <c r="I87" s="173">
        <f t="shared" si="47"/>
        <v>3.7154722976270476</v>
      </c>
      <c r="J87" s="168"/>
      <c r="K87" s="188" t="s">
        <v>10</v>
      </c>
      <c r="L87" s="42">
        <f t="shared" si="46"/>
        <v>3.7152044092933498</v>
      </c>
      <c r="M87" s="42">
        <f t="shared" si="46"/>
        <v>0</v>
      </c>
      <c r="N87" s="42">
        <f t="shared" si="46"/>
        <v>2.678883336975791E-4</v>
      </c>
      <c r="O87" s="42">
        <f t="shared" si="46"/>
        <v>0</v>
      </c>
      <c r="P87" s="42">
        <f t="shared" si="46"/>
        <v>0</v>
      </c>
      <c r="Q87" s="42">
        <f t="shared" si="46"/>
        <v>0</v>
      </c>
      <c r="R87" s="42">
        <f t="shared" si="46"/>
        <v>0</v>
      </c>
      <c r="S87" s="177">
        <f t="shared" si="48"/>
        <v>3.7154722976270476</v>
      </c>
      <c r="T87" s="168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250"/>
      <c r="BA87" s="160"/>
      <c r="BR87" s="160"/>
      <c r="CG87" s="160"/>
    </row>
    <row r="88" spans="1:85" ht="15">
      <c r="A88" s="178" t="s">
        <v>56</v>
      </c>
      <c r="B88" s="39">
        <f t="shared" si="45"/>
        <v>0</v>
      </c>
      <c r="C88" s="39">
        <f t="shared" si="45"/>
        <v>0</v>
      </c>
      <c r="D88" s="39">
        <f t="shared" si="45"/>
        <v>0</v>
      </c>
      <c r="E88" s="39">
        <f t="shared" si="45"/>
        <v>0</v>
      </c>
      <c r="F88" s="39">
        <f t="shared" si="45"/>
        <v>0</v>
      </c>
      <c r="G88" s="39">
        <f t="shared" si="45"/>
        <v>0</v>
      </c>
      <c r="H88" s="39">
        <f t="shared" si="45"/>
        <v>0</v>
      </c>
      <c r="I88" s="181">
        <f t="shared" si="47"/>
        <v>0</v>
      </c>
      <c r="J88" s="168"/>
      <c r="K88" s="182" t="s">
        <v>56</v>
      </c>
      <c r="L88" s="87">
        <f t="shared" si="46"/>
        <v>0</v>
      </c>
      <c r="M88" s="87">
        <f t="shared" si="46"/>
        <v>0</v>
      </c>
      <c r="N88" s="87">
        <f t="shared" si="46"/>
        <v>0</v>
      </c>
      <c r="O88" s="87">
        <f t="shared" si="46"/>
        <v>0</v>
      </c>
      <c r="P88" s="87">
        <f t="shared" si="46"/>
        <v>0</v>
      </c>
      <c r="Q88" s="87">
        <f t="shared" si="46"/>
        <v>0</v>
      </c>
      <c r="R88" s="87">
        <f t="shared" si="46"/>
        <v>0</v>
      </c>
      <c r="S88" s="185">
        <f t="shared" si="48"/>
        <v>0</v>
      </c>
      <c r="T88" s="168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250"/>
      <c r="BA88" s="160"/>
      <c r="BR88" s="160"/>
      <c r="CG88" s="160"/>
    </row>
    <row r="89" spans="1:85" ht="15">
      <c r="A89" s="186" t="s">
        <v>16</v>
      </c>
      <c r="B89" s="42">
        <f t="shared" si="45"/>
        <v>287.10105344605762</v>
      </c>
      <c r="C89" s="42">
        <f t="shared" si="45"/>
        <v>32.984404523016572</v>
      </c>
      <c r="D89" s="42">
        <f t="shared" si="45"/>
        <v>8.3332070267203449</v>
      </c>
      <c r="E89" s="42">
        <f t="shared" si="45"/>
        <v>15.830273543479686</v>
      </c>
      <c r="F89" s="42">
        <f t="shared" si="45"/>
        <v>0</v>
      </c>
      <c r="G89" s="42">
        <f t="shared" si="45"/>
        <v>0</v>
      </c>
      <c r="H89" s="42">
        <f t="shared" si="45"/>
        <v>0</v>
      </c>
      <c r="I89" s="173">
        <f t="shared" si="47"/>
        <v>344.24893853927421</v>
      </c>
      <c r="J89" s="168"/>
      <c r="K89" s="188" t="s">
        <v>16</v>
      </c>
      <c r="L89" s="42">
        <f t="shared" si="46"/>
        <v>287.10105344605762</v>
      </c>
      <c r="M89" s="42">
        <f t="shared" si="46"/>
        <v>32.984404523016572</v>
      </c>
      <c r="N89" s="42">
        <f t="shared" si="46"/>
        <v>8.3332070267203449</v>
      </c>
      <c r="O89" s="42">
        <f t="shared" si="46"/>
        <v>15.830273543479686</v>
      </c>
      <c r="P89" s="42">
        <f t="shared" si="46"/>
        <v>0</v>
      </c>
      <c r="Q89" s="42">
        <f t="shared" si="46"/>
        <v>0</v>
      </c>
      <c r="R89" s="42">
        <f t="shared" si="46"/>
        <v>0</v>
      </c>
      <c r="S89" s="177">
        <f t="shared" si="48"/>
        <v>344.24893853927421</v>
      </c>
      <c r="T89" s="168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250"/>
      <c r="BA89" s="160"/>
      <c r="BR89" s="160"/>
      <c r="CG89" s="160"/>
    </row>
    <row r="90" spans="1:85" ht="15">
      <c r="A90" s="178" t="s">
        <v>15</v>
      </c>
      <c r="B90" s="39">
        <f t="shared" si="45"/>
        <v>2711.2893635525488</v>
      </c>
      <c r="C90" s="39">
        <f t="shared" si="45"/>
        <v>20.053119320573217</v>
      </c>
      <c r="D90" s="39">
        <f t="shared" si="45"/>
        <v>167.37203968492778</v>
      </c>
      <c r="E90" s="39">
        <f t="shared" si="45"/>
        <v>0</v>
      </c>
      <c r="F90" s="39">
        <f t="shared" si="45"/>
        <v>0</v>
      </c>
      <c r="G90" s="39">
        <f t="shared" si="45"/>
        <v>0</v>
      </c>
      <c r="H90" s="39">
        <f t="shared" si="45"/>
        <v>0</v>
      </c>
      <c r="I90" s="181">
        <f t="shared" si="47"/>
        <v>2898.7145225580498</v>
      </c>
      <c r="J90" s="168"/>
      <c r="K90" s="182" t="s">
        <v>15</v>
      </c>
      <c r="L90" s="87">
        <f t="shared" si="46"/>
        <v>2711.2893635525488</v>
      </c>
      <c r="M90" s="87">
        <f t="shared" si="46"/>
        <v>20.053119320573217</v>
      </c>
      <c r="N90" s="87">
        <f t="shared" si="46"/>
        <v>167.37203968492778</v>
      </c>
      <c r="O90" s="87">
        <f t="shared" si="46"/>
        <v>0</v>
      </c>
      <c r="P90" s="87">
        <f t="shared" si="46"/>
        <v>0</v>
      </c>
      <c r="Q90" s="87">
        <f t="shared" si="46"/>
        <v>0</v>
      </c>
      <c r="R90" s="87">
        <f t="shared" si="46"/>
        <v>0</v>
      </c>
      <c r="S90" s="185">
        <f t="shared" si="48"/>
        <v>2898.7145225580498</v>
      </c>
      <c r="T90" s="168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250"/>
      <c r="BA90" s="160"/>
      <c r="BR90" s="160"/>
      <c r="CG90" s="160"/>
    </row>
    <row r="91" spans="1:85" ht="15">
      <c r="A91" s="186" t="s">
        <v>58</v>
      </c>
      <c r="B91" s="42">
        <f t="shared" si="45"/>
        <v>0</v>
      </c>
      <c r="C91" s="42">
        <f t="shared" si="45"/>
        <v>1.2323626638121019E-2</v>
      </c>
      <c r="D91" s="42">
        <f t="shared" si="45"/>
        <v>0.36796491903691975</v>
      </c>
      <c r="E91" s="42">
        <f t="shared" si="45"/>
        <v>172.24812360254276</v>
      </c>
      <c r="F91" s="42">
        <f t="shared" si="45"/>
        <v>23.622028027800919</v>
      </c>
      <c r="G91" s="42">
        <f t="shared" si="45"/>
        <v>0</v>
      </c>
      <c r="H91" s="42">
        <f t="shared" si="45"/>
        <v>0</v>
      </c>
      <c r="I91" s="173">
        <f t="shared" si="47"/>
        <v>196.25044017601871</v>
      </c>
      <c r="J91" s="168"/>
      <c r="K91" s="188" t="s">
        <v>58</v>
      </c>
      <c r="L91" s="42">
        <f t="shared" si="46"/>
        <v>0</v>
      </c>
      <c r="M91" s="42">
        <f t="shared" si="46"/>
        <v>1.2323626638121019E-2</v>
      </c>
      <c r="N91" s="42">
        <f t="shared" si="46"/>
        <v>0.36796491903691975</v>
      </c>
      <c r="O91" s="42">
        <f t="shared" si="46"/>
        <v>172.24812360254276</v>
      </c>
      <c r="P91" s="42">
        <f t="shared" si="46"/>
        <v>10598.714020091787</v>
      </c>
      <c r="Q91" s="42">
        <f t="shared" si="46"/>
        <v>0</v>
      </c>
      <c r="R91" s="42">
        <f t="shared" si="46"/>
        <v>0</v>
      </c>
      <c r="S91" s="177">
        <f t="shared" si="48"/>
        <v>10771.342432240006</v>
      </c>
      <c r="T91" s="168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250"/>
      <c r="BA91" s="160"/>
      <c r="BR91" s="160"/>
      <c r="CG91" s="160"/>
    </row>
    <row r="92" spans="1:85" ht="15">
      <c r="A92" s="178" t="s">
        <v>12</v>
      </c>
      <c r="B92" s="39">
        <f t="shared" si="45"/>
        <v>0</v>
      </c>
      <c r="C92" s="39">
        <f t="shared" si="45"/>
        <v>0</v>
      </c>
      <c r="D92" s="39">
        <f t="shared" si="45"/>
        <v>4.9910989051597018E-3</v>
      </c>
      <c r="E92" s="39">
        <f t="shared" si="45"/>
        <v>0.66845383726130692</v>
      </c>
      <c r="F92" s="39">
        <f t="shared" si="45"/>
        <v>0</v>
      </c>
      <c r="G92" s="39">
        <f t="shared" si="45"/>
        <v>0</v>
      </c>
      <c r="H92" s="39">
        <f t="shared" si="45"/>
        <v>0</v>
      </c>
      <c r="I92" s="181">
        <f t="shared" si="47"/>
        <v>0.67344493616646661</v>
      </c>
      <c r="J92" s="168"/>
      <c r="K92" s="182" t="s">
        <v>12</v>
      </c>
      <c r="L92" s="87">
        <f t="shared" si="46"/>
        <v>0</v>
      </c>
      <c r="M92" s="87">
        <f t="shared" si="46"/>
        <v>0</v>
      </c>
      <c r="N92" s="87">
        <f t="shared" si="46"/>
        <v>4.9910989051597018E-3</v>
      </c>
      <c r="O92" s="87">
        <f t="shared" si="46"/>
        <v>0.66845383726130692</v>
      </c>
      <c r="P92" s="87">
        <f t="shared" si="46"/>
        <v>7123.4915073332068</v>
      </c>
      <c r="Q92" s="87">
        <f t="shared" si="46"/>
        <v>0</v>
      </c>
      <c r="R92" s="87">
        <f t="shared" si="46"/>
        <v>0</v>
      </c>
      <c r="S92" s="185">
        <f t="shared" si="48"/>
        <v>7124.1649522693733</v>
      </c>
      <c r="T92" s="168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250"/>
      <c r="BA92" s="160"/>
      <c r="BR92" s="160"/>
      <c r="CG92" s="160"/>
    </row>
    <row r="93" spans="1:85" ht="15">
      <c r="A93" s="186" t="s">
        <v>59</v>
      </c>
      <c r="B93" s="42">
        <f t="shared" si="45"/>
        <v>0</v>
      </c>
      <c r="C93" s="42">
        <f t="shared" si="45"/>
        <v>0</v>
      </c>
      <c r="D93" s="42">
        <f t="shared" si="45"/>
        <v>0</v>
      </c>
      <c r="E93" s="42">
        <f t="shared" si="45"/>
        <v>0</v>
      </c>
      <c r="F93" s="42">
        <f t="shared" si="45"/>
        <v>0</v>
      </c>
      <c r="G93" s="42">
        <f t="shared" si="45"/>
        <v>0</v>
      </c>
      <c r="H93" s="42">
        <f t="shared" si="45"/>
        <v>0</v>
      </c>
      <c r="I93" s="173">
        <f t="shared" si="47"/>
        <v>0</v>
      </c>
      <c r="J93" s="168"/>
      <c r="K93" s="188" t="s">
        <v>59</v>
      </c>
      <c r="L93" s="42">
        <f t="shared" si="46"/>
        <v>0</v>
      </c>
      <c r="M93" s="42">
        <f t="shared" si="46"/>
        <v>0</v>
      </c>
      <c r="N93" s="42">
        <f t="shared" si="46"/>
        <v>0</v>
      </c>
      <c r="O93" s="42">
        <f t="shared" si="46"/>
        <v>0</v>
      </c>
      <c r="P93" s="42">
        <f t="shared" si="46"/>
        <v>1.0097992775978606</v>
      </c>
      <c r="Q93" s="42">
        <f t="shared" si="46"/>
        <v>0</v>
      </c>
      <c r="R93" s="42">
        <f t="shared" si="46"/>
        <v>0</v>
      </c>
      <c r="S93" s="177">
        <f t="shared" si="48"/>
        <v>1.0097992775978606</v>
      </c>
      <c r="T93" s="168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250"/>
      <c r="BA93" s="160"/>
      <c r="BR93" s="160"/>
      <c r="CG93" s="160"/>
    </row>
    <row r="94" spans="1:85" ht="15">
      <c r="A94" s="178" t="s">
        <v>17</v>
      </c>
      <c r="B94" s="39">
        <f t="shared" si="45"/>
        <v>29.271899305439081</v>
      </c>
      <c r="C94" s="39">
        <f t="shared" si="45"/>
        <v>8.6700976659068063E-2</v>
      </c>
      <c r="D94" s="39">
        <f t="shared" si="45"/>
        <v>4.6703745621144472</v>
      </c>
      <c r="E94" s="39">
        <f t="shared" si="45"/>
        <v>0.31901185341450095</v>
      </c>
      <c r="F94" s="39">
        <f t="shared" si="45"/>
        <v>0</v>
      </c>
      <c r="G94" s="39">
        <f t="shared" si="45"/>
        <v>0</v>
      </c>
      <c r="H94" s="39">
        <f t="shared" si="45"/>
        <v>0</v>
      </c>
      <c r="I94" s="181">
        <f t="shared" si="47"/>
        <v>34.3479866976271</v>
      </c>
      <c r="J94" s="168"/>
      <c r="K94" s="182" t="s">
        <v>17</v>
      </c>
      <c r="L94" s="87">
        <f t="shared" si="46"/>
        <v>29.271899305439081</v>
      </c>
      <c r="M94" s="87">
        <f t="shared" si="46"/>
        <v>8.6700976659068063E-2</v>
      </c>
      <c r="N94" s="87">
        <f t="shared" si="46"/>
        <v>4.6703745621144472</v>
      </c>
      <c r="O94" s="87">
        <f t="shared" si="46"/>
        <v>0.31901185341450095</v>
      </c>
      <c r="P94" s="87">
        <f t="shared" si="46"/>
        <v>370.22661431400002</v>
      </c>
      <c r="Q94" s="87">
        <f t="shared" si="46"/>
        <v>0</v>
      </c>
      <c r="R94" s="87">
        <f t="shared" si="46"/>
        <v>0</v>
      </c>
      <c r="S94" s="185">
        <f t="shared" si="48"/>
        <v>404.57460101162712</v>
      </c>
      <c r="T94" s="168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250"/>
      <c r="BA94" s="160"/>
      <c r="BR94" s="160"/>
      <c r="CG94" s="160"/>
    </row>
    <row r="95" spans="1:85" ht="15">
      <c r="A95" s="186" t="s">
        <v>139</v>
      </c>
      <c r="B95" s="42">
        <f t="shared" si="45"/>
        <v>20686.651898561227</v>
      </c>
      <c r="C95" s="42">
        <f t="shared" si="45"/>
        <v>758.16705661277069</v>
      </c>
      <c r="D95" s="42">
        <f t="shared" si="45"/>
        <v>3798.7664484834054</v>
      </c>
      <c r="E95" s="42">
        <f t="shared" si="45"/>
        <v>116.43274118879796</v>
      </c>
      <c r="F95" s="42">
        <f t="shared" si="45"/>
        <v>0</v>
      </c>
      <c r="G95" s="42">
        <f t="shared" si="45"/>
        <v>0</v>
      </c>
      <c r="H95" s="42">
        <f t="shared" si="45"/>
        <v>0</v>
      </c>
      <c r="I95" s="173">
        <f t="shared" si="47"/>
        <v>25360.018144846203</v>
      </c>
      <c r="J95" s="168"/>
      <c r="K95" s="188" t="s">
        <v>139</v>
      </c>
      <c r="L95" s="42">
        <f t="shared" si="46"/>
        <v>20686.651898561227</v>
      </c>
      <c r="M95" s="42">
        <f t="shared" si="46"/>
        <v>758.16705661277069</v>
      </c>
      <c r="N95" s="42">
        <f t="shared" si="46"/>
        <v>3798.7664484834054</v>
      </c>
      <c r="O95" s="42">
        <f t="shared" si="46"/>
        <v>116.43274118879796</v>
      </c>
      <c r="P95" s="42">
        <f t="shared" si="46"/>
        <v>0</v>
      </c>
      <c r="Q95" s="42">
        <f t="shared" si="46"/>
        <v>0</v>
      </c>
      <c r="R95" s="42">
        <f t="shared" si="46"/>
        <v>0</v>
      </c>
      <c r="S95" s="177">
        <f t="shared" si="48"/>
        <v>25360.018144846203</v>
      </c>
      <c r="T95" s="168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250"/>
      <c r="BA95" s="160"/>
      <c r="BR95" s="160"/>
      <c r="CG95" s="160"/>
    </row>
    <row r="96" spans="1:85" ht="15">
      <c r="A96" s="178" t="s">
        <v>25</v>
      </c>
      <c r="B96" s="39">
        <f t="shared" si="45"/>
        <v>3818.3545508278276</v>
      </c>
      <c r="C96" s="39">
        <f t="shared" si="45"/>
        <v>4.735181544342059E-2</v>
      </c>
      <c r="D96" s="39">
        <f t="shared" si="45"/>
        <v>8494.7194321304014</v>
      </c>
      <c r="E96" s="39">
        <f t="shared" si="45"/>
        <v>6490.7138103695233</v>
      </c>
      <c r="F96" s="39">
        <f t="shared" si="45"/>
        <v>0</v>
      </c>
      <c r="G96" s="39">
        <f t="shared" si="45"/>
        <v>6561.766223075454</v>
      </c>
      <c r="H96" s="39">
        <f t="shared" si="45"/>
        <v>1.3922968351563425</v>
      </c>
      <c r="I96" s="181">
        <f t="shared" si="47"/>
        <v>25366.993665053807</v>
      </c>
      <c r="J96" s="168"/>
      <c r="K96" s="182" t="s">
        <v>25</v>
      </c>
      <c r="L96" s="87">
        <f t="shared" si="46"/>
        <v>3818.3545508278276</v>
      </c>
      <c r="M96" s="87">
        <f t="shared" si="46"/>
        <v>4.735181544342059E-2</v>
      </c>
      <c r="N96" s="87">
        <f t="shared" si="46"/>
        <v>8494.7194321304014</v>
      </c>
      <c r="O96" s="87">
        <f t="shared" si="46"/>
        <v>6490.7138103695233</v>
      </c>
      <c r="P96" s="87">
        <f t="shared" si="46"/>
        <v>2251.856094671095</v>
      </c>
      <c r="Q96" s="87">
        <f t="shared" si="46"/>
        <v>6561.766223075454</v>
      </c>
      <c r="R96" s="87">
        <f t="shared" si="46"/>
        <v>1.3922968351563425</v>
      </c>
      <c r="S96" s="185">
        <f t="shared" si="48"/>
        <v>27618.849759724901</v>
      </c>
      <c r="T96" s="168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250"/>
      <c r="BA96" s="160"/>
      <c r="BR96" s="160"/>
      <c r="CG96" s="160"/>
    </row>
    <row r="97" spans="1:85" ht="15">
      <c r="A97" s="186" t="s">
        <v>24</v>
      </c>
      <c r="B97" s="42">
        <f t="shared" si="45"/>
        <v>19661.677376347394</v>
      </c>
      <c r="C97" s="42">
        <f t="shared" si="45"/>
        <v>68.753436903980926</v>
      </c>
      <c r="D97" s="42">
        <f t="shared" si="45"/>
        <v>2339.3425799662023</v>
      </c>
      <c r="E97" s="42">
        <f t="shared" si="45"/>
        <v>0</v>
      </c>
      <c r="F97" s="42">
        <f t="shared" si="45"/>
        <v>0</v>
      </c>
      <c r="G97" s="42">
        <f t="shared" si="45"/>
        <v>0</v>
      </c>
      <c r="H97" s="42">
        <f t="shared" si="45"/>
        <v>0</v>
      </c>
      <c r="I97" s="173">
        <f t="shared" si="47"/>
        <v>22069.77339321758</v>
      </c>
      <c r="J97" s="168"/>
      <c r="K97" s="188" t="s">
        <v>24</v>
      </c>
      <c r="L97" s="42">
        <f t="shared" si="46"/>
        <v>19661.677376347394</v>
      </c>
      <c r="M97" s="42">
        <f t="shared" si="46"/>
        <v>68.753436903980926</v>
      </c>
      <c r="N97" s="42">
        <f t="shared" si="46"/>
        <v>2339.3425799662023</v>
      </c>
      <c r="O97" s="42">
        <f t="shared" si="46"/>
        <v>0</v>
      </c>
      <c r="P97" s="42">
        <f t="shared" si="46"/>
        <v>0</v>
      </c>
      <c r="Q97" s="42">
        <f t="shared" si="46"/>
        <v>0</v>
      </c>
      <c r="R97" s="42">
        <f t="shared" si="46"/>
        <v>0</v>
      </c>
      <c r="S97" s="177">
        <f t="shared" si="48"/>
        <v>22069.77339321758</v>
      </c>
      <c r="T97" s="168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250"/>
      <c r="BA97" s="160"/>
      <c r="BR97" s="160"/>
      <c r="CG97" s="160"/>
    </row>
    <row r="98" spans="1:85" ht="15">
      <c r="A98" s="178" t="s">
        <v>60</v>
      </c>
      <c r="B98" s="39">
        <f t="shared" si="45"/>
        <v>881.71789848103856</v>
      </c>
      <c r="C98" s="39">
        <f t="shared" si="45"/>
        <v>1.4999994657828144</v>
      </c>
      <c r="D98" s="39">
        <f t="shared" si="45"/>
        <v>23.714669840076127</v>
      </c>
      <c r="E98" s="39">
        <f t="shared" si="45"/>
        <v>0</v>
      </c>
      <c r="F98" s="39">
        <f t="shared" si="45"/>
        <v>0</v>
      </c>
      <c r="G98" s="39">
        <f t="shared" si="45"/>
        <v>0</v>
      </c>
      <c r="H98" s="39">
        <f t="shared" si="45"/>
        <v>0</v>
      </c>
      <c r="I98" s="181">
        <f t="shared" si="47"/>
        <v>906.93256778689749</v>
      </c>
      <c r="J98" s="168"/>
      <c r="K98" s="182" t="s">
        <v>60</v>
      </c>
      <c r="L98" s="87">
        <f t="shared" si="46"/>
        <v>881.71789848103856</v>
      </c>
      <c r="M98" s="87">
        <f t="shared" si="46"/>
        <v>1.4999994657828144</v>
      </c>
      <c r="N98" s="87">
        <f t="shared" si="46"/>
        <v>23.714669840076127</v>
      </c>
      <c r="O98" s="87">
        <f t="shared" si="46"/>
        <v>0</v>
      </c>
      <c r="P98" s="87">
        <f t="shared" si="46"/>
        <v>0</v>
      </c>
      <c r="Q98" s="87">
        <f t="shared" si="46"/>
        <v>0</v>
      </c>
      <c r="R98" s="87">
        <f t="shared" si="46"/>
        <v>0</v>
      </c>
      <c r="S98" s="185">
        <f t="shared" si="48"/>
        <v>906.93256778689749</v>
      </c>
      <c r="T98" s="168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250"/>
      <c r="BA98" s="160"/>
      <c r="BR98" s="160"/>
      <c r="CG98" s="160"/>
    </row>
    <row r="99" spans="1:85" ht="15">
      <c r="A99" s="186" t="s">
        <v>22</v>
      </c>
      <c r="B99" s="42">
        <f t="shared" si="45"/>
        <v>532.28567391371473</v>
      </c>
      <c r="C99" s="42">
        <f t="shared" si="45"/>
        <v>0</v>
      </c>
      <c r="D99" s="42">
        <f t="shared" si="45"/>
        <v>59.417444175554238</v>
      </c>
      <c r="E99" s="42">
        <f t="shared" si="45"/>
        <v>3.8358848502164422E-2</v>
      </c>
      <c r="F99" s="42">
        <f t="shared" si="45"/>
        <v>1.5486916303188811</v>
      </c>
      <c r="G99" s="42">
        <f t="shared" si="45"/>
        <v>0</v>
      </c>
      <c r="H99" s="42">
        <f t="shared" si="45"/>
        <v>0</v>
      </c>
      <c r="I99" s="173">
        <f t="shared" si="47"/>
        <v>593.29016856809005</v>
      </c>
      <c r="J99" s="168"/>
      <c r="K99" s="188" t="s">
        <v>22</v>
      </c>
      <c r="L99" s="42">
        <f t="shared" si="46"/>
        <v>532.28567391371473</v>
      </c>
      <c r="M99" s="42">
        <f t="shared" si="46"/>
        <v>0</v>
      </c>
      <c r="N99" s="42">
        <f t="shared" si="46"/>
        <v>59.417444175554238</v>
      </c>
      <c r="O99" s="42">
        <f t="shared" si="46"/>
        <v>3.8358848502164422E-2</v>
      </c>
      <c r="P99" s="42">
        <f t="shared" si="46"/>
        <v>949.83829486706725</v>
      </c>
      <c r="Q99" s="42">
        <f t="shared" si="46"/>
        <v>0</v>
      </c>
      <c r="R99" s="42">
        <f t="shared" si="46"/>
        <v>0</v>
      </c>
      <c r="S99" s="177">
        <f t="shared" si="48"/>
        <v>1541.5797718048384</v>
      </c>
      <c r="T99" s="168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250"/>
      <c r="BA99" s="160"/>
      <c r="BR99" s="160"/>
      <c r="CG99" s="160"/>
    </row>
    <row r="100" spans="1:85" ht="15">
      <c r="A100" s="178" t="s">
        <v>21</v>
      </c>
      <c r="B100" s="39">
        <f t="shared" si="45"/>
        <v>0</v>
      </c>
      <c r="C100" s="39">
        <f t="shared" si="45"/>
        <v>0</v>
      </c>
      <c r="D100" s="39">
        <f t="shared" si="45"/>
        <v>0</v>
      </c>
      <c r="E100" s="39">
        <f t="shared" si="45"/>
        <v>0</v>
      </c>
      <c r="F100" s="39">
        <f t="shared" si="45"/>
        <v>0</v>
      </c>
      <c r="G100" s="39">
        <f t="shared" si="45"/>
        <v>0</v>
      </c>
      <c r="H100" s="39">
        <f t="shared" si="45"/>
        <v>0</v>
      </c>
      <c r="I100" s="181">
        <f t="shared" si="47"/>
        <v>0</v>
      </c>
      <c r="J100" s="168"/>
      <c r="K100" s="182" t="s">
        <v>21</v>
      </c>
      <c r="L100" s="87">
        <f t="shared" si="46"/>
        <v>0</v>
      </c>
      <c r="M100" s="87">
        <f t="shared" si="46"/>
        <v>0</v>
      </c>
      <c r="N100" s="87">
        <f t="shared" si="46"/>
        <v>0</v>
      </c>
      <c r="O100" s="87">
        <f t="shared" si="46"/>
        <v>0</v>
      </c>
      <c r="P100" s="87">
        <f t="shared" si="46"/>
        <v>0</v>
      </c>
      <c r="Q100" s="87">
        <f t="shared" si="46"/>
        <v>0</v>
      </c>
      <c r="R100" s="87">
        <f t="shared" si="46"/>
        <v>0</v>
      </c>
      <c r="S100" s="185">
        <f t="shared" si="48"/>
        <v>0</v>
      </c>
      <c r="T100" s="168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250"/>
      <c r="BA100" s="160"/>
      <c r="BR100" s="160"/>
      <c r="CG100" s="160"/>
    </row>
    <row r="101" spans="1:85" ht="15">
      <c r="A101" s="189" t="s">
        <v>64</v>
      </c>
      <c r="B101" s="42">
        <f t="shared" ref="B101:H105" si="49">B595+B621+B647</f>
        <v>459.93017742145628</v>
      </c>
      <c r="C101" s="42">
        <f t="shared" si="49"/>
        <v>0</v>
      </c>
      <c r="D101" s="42">
        <f t="shared" si="49"/>
        <v>72.646437133338523</v>
      </c>
      <c r="E101" s="42">
        <f t="shared" si="49"/>
        <v>0</v>
      </c>
      <c r="F101" s="42">
        <f t="shared" si="49"/>
        <v>0</v>
      </c>
      <c r="G101" s="42">
        <f t="shared" si="49"/>
        <v>0</v>
      </c>
      <c r="H101" s="42">
        <f t="shared" si="49"/>
        <v>0</v>
      </c>
      <c r="I101" s="173">
        <f t="shared" si="47"/>
        <v>532.57661455479479</v>
      </c>
      <c r="J101" s="168"/>
      <c r="K101" s="190" t="s">
        <v>64</v>
      </c>
      <c r="L101" s="42">
        <f t="shared" ref="L101:R105" si="50">L595+L621+L647</f>
        <v>459.93017742145628</v>
      </c>
      <c r="M101" s="42">
        <f t="shared" si="50"/>
        <v>0</v>
      </c>
      <c r="N101" s="42">
        <f t="shared" si="50"/>
        <v>72.646437133338523</v>
      </c>
      <c r="O101" s="42">
        <f t="shared" si="50"/>
        <v>0</v>
      </c>
      <c r="P101" s="42">
        <f t="shared" si="50"/>
        <v>0</v>
      </c>
      <c r="Q101" s="42">
        <f t="shared" si="50"/>
        <v>0</v>
      </c>
      <c r="R101" s="42">
        <f t="shared" si="50"/>
        <v>0</v>
      </c>
      <c r="S101" s="177">
        <f t="shared" si="48"/>
        <v>532.57661455479479</v>
      </c>
      <c r="T101" s="168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250"/>
      <c r="BA101" s="160"/>
      <c r="BR101" s="160"/>
      <c r="CG101" s="160"/>
    </row>
    <row r="102" spans="1:85">
      <c r="A102" s="191" t="s">
        <v>23</v>
      </c>
      <c r="B102" s="60">
        <f t="shared" si="49"/>
        <v>459.93017742145628</v>
      </c>
      <c r="C102" s="60">
        <f t="shared" si="49"/>
        <v>0</v>
      </c>
      <c r="D102" s="60">
        <f t="shared" si="49"/>
        <v>72.646437133338523</v>
      </c>
      <c r="E102" s="60">
        <f t="shared" si="49"/>
        <v>0</v>
      </c>
      <c r="F102" s="60">
        <f t="shared" si="49"/>
        <v>0</v>
      </c>
      <c r="G102" s="60">
        <f t="shared" si="49"/>
        <v>0</v>
      </c>
      <c r="H102" s="60">
        <f t="shared" si="49"/>
        <v>0</v>
      </c>
      <c r="I102" s="194">
        <f t="shared" si="47"/>
        <v>532.57661455479479</v>
      </c>
      <c r="J102" s="168"/>
      <c r="K102" s="195" t="s">
        <v>23</v>
      </c>
      <c r="L102" s="90">
        <f t="shared" si="50"/>
        <v>459.93017742145628</v>
      </c>
      <c r="M102" s="90">
        <f t="shared" si="50"/>
        <v>0</v>
      </c>
      <c r="N102" s="90">
        <f t="shared" si="50"/>
        <v>72.646437133338523</v>
      </c>
      <c r="O102" s="90">
        <f t="shared" si="50"/>
        <v>0</v>
      </c>
      <c r="P102" s="90">
        <f t="shared" si="50"/>
        <v>0</v>
      </c>
      <c r="Q102" s="90">
        <f t="shared" si="50"/>
        <v>0</v>
      </c>
      <c r="R102" s="90">
        <f t="shared" si="50"/>
        <v>0</v>
      </c>
      <c r="S102" s="198">
        <f t="shared" si="48"/>
        <v>532.57661455479479</v>
      </c>
      <c r="T102" s="168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251"/>
      <c r="BA102" s="160"/>
      <c r="BR102" s="160"/>
      <c r="CG102" s="160"/>
    </row>
    <row r="103" spans="1:85">
      <c r="A103" s="199" t="s">
        <v>19</v>
      </c>
      <c r="B103" s="63">
        <f t="shared" si="49"/>
        <v>0</v>
      </c>
      <c r="C103" s="63">
        <f t="shared" si="49"/>
        <v>0</v>
      </c>
      <c r="D103" s="63">
        <f t="shared" si="49"/>
        <v>0</v>
      </c>
      <c r="E103" s="63">
        <f t="shared" si="49"/>
        <v>0</v>
      </c>
      <c r="F103" s="63">
        <f t="shared" si="49"/>
        <v>0</v>
      </c>
      <c r="G103" s="63">
        <f t="shared" si="49"/>
        <v>0</v>
      </c>
      <c r="H103" s="63">
        <f t="shared" si="49"/>
        <v>0</v>
      </c>
      <c r="I103" s="202">
        <f t="shared" si="47"/>
        <v>0</v>
      </c>
      <c r="J103" s="168"/>
      <c r="K103" s="203" t="s">
        <v>19</v>
      </c>
      <c r="L103" s="63">
        <f t="shared" si="50"/>
        <v>0</v>
      </c>
      <c r="M103" s="63">
        <f t="shared" si="50"/>
        <v>0</v>
      </c>
      <c r="N103" s="63">
        <f t="shared" si="50"/>
        <v>0</v>
      </c>
      <c r="O103" s="63">
        <f t="shared" si="50"/>
        <v>0</v>
      </c>
      <c r="P103" s="63">
        <f t="shared" si="50"/>
        <v>0</v>
      </c>
      <c r="Q103" s="63">
        <f t="shared" si="50"/>
        <v>0</v>
      </c>
      <c r="R103" s="63">
        <f t="shared" si="50"/>
        <v>0</v>
      </c>
      <c r="S103" s="205">
        <f t="shared" si="48"/>
        <v>0</v>
      </c>
      <c r="T103" s="168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251"/>
      <c r="BA103" s="160"/>
      <c r="BR103" s="160"/>
      <c r="CG103" s="160"/>
    </row>
    <row r="104" spans="1:85">
      <c r="A104" s="191" t="s">
        <v>20</v>
      </c>
      <c r="B104" s="60">
        <f t="shared" si="49"/>
        <v>0</v>
      </c>
      <c r="C104" s="60">
        <f t="shared" si="49"/>
        <v>0</v>
      </c>
      <c r="D104" s="60">
        <f t="shared" si="49"/>
        <v>0</v>
      </c>
      <c r="E104" s="60">
        <f t="shared" si="49"/>
        <v>0</v>
      </c>
      <c r="F104" s="60">
        <f t="shared" si="49"/>
        <v>0</v>
      </c>
      <c r="G104" s="60">
        <f t="shared" si="49"/>
        <v>0</v>
      </c>
      <c r="H104" s="60">
        <f t="shared" si="49"/>
        <v>0</v>
      </c>
      <c r="I104" s="194">
        <f t="shared" si="47"/>
        <v>0</v>
      </c>
      <c r="J104" s="168"/>
      <c r="K104" s="195" t="s">
        <v>20</v>
      </c>
      <c r="L104" s="90">
        <f t="shared" si="50"/>
        <v>0</v>
      </c>
      <c r="M104" s="90">
        <f t="shared" si="50"/>
        <v>0</v>
      </c>
      <c r="N104" s="90">
        <f t="shared" si="50"/>
        <v>0</v>
      </c>
      <c r="O104" s="90">
        <f t="shared" si="50"/>
        <v>0</v>
      </c>
      <c r="P104" s="90">
        <f t="shared" si="50"/>
        <v>0</v>
      </c>
      <c r="Q104" s="90">
        <f t="shared" si="50"/>
        <v>0</v>
      </c>
      <c r="R104" s="90">
        <f t="shared" si="50"/>
        <v>0</v>
      </c>
      <c r="S104" s="198">
        <f t="shared" si="48"/>
        <v>0</v>
      </c>
      <c r="T104" s="168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251"/>
      <c r="BA104" s="160"/>
      <c r="BR104" s="160"/>
      <c r="CG104" s="160"/>
    </row>
    <row r="105" spans="1:85" ht="15" thickBot="1">
      <c r="A105" s="206" t="s">
        <v>11</v>
      </c>
      <c r="B105" s="52">
        <f t="shared" si="49"/>
        <v>0</v>
      </c>
      <c r="C105" s="52">
        <f t="shared" si="49"/>
        <v>0</v>
      </c>
      <c r="D105" s="52">
        <f t="shared" si="49"/>
        <v>0</v>
      </c>
      <c r="E105" s="52">
        <f t="shared" si="49"/>
        <v>0</v>
      </c>
      <c r="F105" s="52">
        <f t="shared" si="49"/>
        <v>0</v>
      </c>
      <c r="G105" s="52">
        <f t="shared" si="49"/>
        <v>0</v>
      </c>
      <c r="H105" s="52">
        <f t="shared" si="49"/>
        <v>0</v>
      </c>
      <c r="I105" s="209">
        <f t="shared" si="47"/>
        <v>0</v>
      </c>
      <c r="J105" s="168"/>
      <c r="K105" s="210" t="s">
        <v>11</v>
      </c>
      <c r="L105" s="52">
        <f t="shared" si="50"/>
        <v>0</v>
      </c>
      <c r="M105" s="52">
        <f t="shared" si="50"/>
        <v>0</v>
      </c>
      <c r="N105" s="52">
        <f t="shared" si="50"/>
        <v>0</v>
      </c>
      <c r="O105" s="52">
        <f t="shared" si="50"/>
        <v>0</v>
      </c>
      <c r="P105" s="52">
        <f t="shared" si="50"/>
        <v>0</v>
      </c>
      <c r="Q105" s="52">
        <f t="shared" si="50"/>
        <v>0</v>
      </c>
      <c r="R105" s="52">
        <f t="shared" si="50"/>
        <v>0</v>
      </c>
      <c r="S105" s="212">
        <f t="shared" si="48"/>
        <v>0</v>
      </c>
      <c r="T105" s="168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251"/>
      <c r="BA105" s="160"/>
      <c r="BR105" s="160"/>
      <c r="CG105" s="160"/>
    </row>
    <row r="106" spans="1:85" ht="15">
      <c r="A106" s="213" t="s">
        <v>26</v>
      </c>
      <c r="B106" s="214">
        <f>SUM(B85:B101)</f>
        <v>49076.107317918024</v>
      </c>
      <c r="C106" s="214">
        <f t="shared" ref="C106:I106" si="51">SUM(C85:C101)</f>
        <v>881.60439324486492</v>
      </c>
      <c r="D106" s="214">
        <f t="shared" si="51"/>
        <v>14969.365191422818</v>
      </c>
      <c r="E106" s="214">
        <f t="shared" si="51"/>
        <v>6796.2507732435215</v>
      </c>
      <c r="F106" s="214">
        <f t="shared" si="51"/>
        <v>25.1707196581198</v>
      </c>
      <c r="G106" s="214">
        <f t="shared" si="51"/>
        <v>6561.766223075454</v>
      </c>
      <c r="H106" s="214">
        <f t="shared" si="51"/>
        <v>1.3922968351563425</v>
      </c>
      <c r="I106" s="214">
        <f t="shared" si="51"/>
        <v>78311.656915397951</v>
      </c>
      <c r="J106" s="168"/>
      <c r="K106" s="215" t="s">
        <v>26</v>
      </c>
      <c r="L106" s="214">
        <f>SUM(L85:L101)</f>
        <v>49076.107317918024</v>
      </c>
      <c r="M106" s="214">
        <f t="shared" ref="M106:S106" si="52">SUM(M85:M101)</f>
        <v>881.60439324486492</v>
      </c>
      <c r="N106" s="214">
        <f t="shared" si="52"/>
        <v>14969.365191422818</v>
      </c>
      <c r="O106" s="214">
        <f t="shared" si="52"/>
        <v>6796.2507732435215</v>
      </c>
      <c r="P106" s="214">
        <f t="shared" si="52"/>
        <v>21295.439484441096</v>
      </c>
      <c r="Q106" s="214">
        <f t="shared" si="52"/>
        <v>6561.766223075454</v>
      </c>
      <c r="R106" s="216">
        <f t="shared" si="52"/>
        <v>1.3922968351563425</v>
      </c>
      <c r="S106" s="217">
        <f t="shared" si="52"/>
        <v>99581.925680180953</v>
      </c>
      <c r="T106" s="168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250"/>
      <c r="BA106" s="160"/>
      <c r="BR106" s="160"/>
      <c r="CG106" s="160"/>
    </row>
    <row r="107" spans="1:85" s="23" customFormat="1" ht="15" thickBot="1">
      <c r="A107" s="59" t="s">
        <v>88</v>
      </c>
      <c r="B107" s="47">
        <f>IF($I106=0,"-",B106/$I106)</f>
        <v>0.62667691185408292</v>
      </c>
      <c r="C107" s="47">
        <f t="shared" ref="C107:H107" si="53">IF($I106=0,"-",C106/$I106)</f>
        <v>1.1257639385631749E-2</v>
      </c>
      <c r="D107" s="47">
        <f t="shared" si="53"/>
        <v>0.19115117443619661</v>
      </c>
      <c r="E107" s="47">
        <f t="shared" si="53"/>
        <v>8.678466324094869E-2</v>
      </c>
      <c r="F107" s="47">
        <f t="shared" si="53"/>
        <v>3.2141727872406483E-4</v>
      </c>
      <c r="G107" s="47">
        <f t="shared" si="53"/>
        <v>8.3790414882477779E-2</v>
      </c>
      <c r="H107" s="70">
        <f t="shared" si="53"/>
        <v>1.7778921938281497E-5</v>
      </c>
      <c r="I107" s="48">
        <f>SUM(B107:H107)</f>
        <v>1</v>
      </c>
      <c r="K107" s="81" t="s">
        <v>88</v>
      </c>
      <c r="L107" s="98">
        <f t="shared" ref="L107:R107" si="54">IF($S106=0,"-",L106/$S106)</f>
        <v>0.49282143303325648</v>
      </c>
      <c r="M107" s="98">
        <f t="shared" si="54"/>
        <v>8.8530562873049973E-3</v>
      </c>
      <c r="N107" s="98">
        <f t="shared" si="54"/>
        <v>0.15032211005337145</v>
      </c>
      <c r="O107" s="98">
        <f t="shared" si="54"/>
        <v>6.8247834401902199E-2</v>
      </c>
      <c r="P107" s="98">
        <f t="shared" si="54"/>
        <v>0.21384844025645677</v>
      </c>
      <c r="Q107" s="98">
        <f t="shared" si="54"/>
        <v>6.5893144546625232E-2</v>
      </c>
      <c r="R107" s="99">
        <f t="shared" si="54"/>
        <v>1.3981421082655774E-5</v>
      </c>
      <c r="S107" s="100">
        <f>SUM(L107:R107)</f>
        <v>0.99999999999999978</v>
      </c>
      <c r="AI107" s="140"/>
    </row>
    <row r="108" spans="1:85" ht="15" thickBot="1">
      <c r="A108" s="252"/>
      <c r="B108" s="253"/>
      <c r="C108" s="253"/>
      <c r="D108" s="253"/>
      <c r="E108" s="253"/>
      <c r="F108" s="253"/>
      <c r="G108" s="253"/>
      <c r="H108" s="253"/>
      <c r="I108" s="253"/>
      <c r="K108" s="252"/>
      <c r="AI108" s="168"/>
      <c r="BA108" s="160"/>
      <c r="BR108" s="160"/>
      <c r="CG108" s="160"/>
    </row>
    <row r="109" spans="1:85" ht="28.5">
      <c r="A109" s="312" t="s">
        <v>32</v>
      </c>
      <c r="B109" s="164" t="s">
        <v>0</v>
      </c>
      <c r="C109" s="164" t="s">
        <v>1</v>
      </c>
      <c r="D109" s="164" t="s">
        <v>2</v>
      </c>
      <c r="E109" s="164" t="s">
        <v>3</v>
      </c>
      <c r="F109" s="164" t="s">
        <v>27</v>
      </c>
      <c r="G109" s="164" t="s">
        <v>4</v>
      </c>
      <c r="H109" s="164" t="s">
        <v>5</v>
      </c>
      <c r="I109" s="165" t="s">
        <v>6</v>
      </c>
      <c r="K109" s="314" t="s">
        <v>32</v>
      </c>
      <c r="L109" s="166" t="s">
        <v>0</v>
      </c>
      <c r="M109" s="166" t="s">
        <v>1</v>
      </c>
      <c r="N109" s="166" t="s">
        <v>2</v>
      </c>
      <c r="O109" s="166" t="s">
        <v>3</v>
      </c>
      <c r="P109" s="166" t="s">
        <v>27</v>
      </c>
      <c r="Q109" s="166" t="s">
        <v>4</v>
      </c>
      <c r="R109" s="166" t="s">
        <v>5</v>
      </c>
      <c r="S109" s="167" t="s">
        <v>6</v>
      </c>
      <c r="U109" s="316" t="s">
        <v>32</v>
      </c>
      <c r="V109" s="219" t="s">
        <v>74</v>
      </c>
      <c r="W109" s="219" t="s">
        <v>75</v>
      </c>
      <c r="X109" s="219" t="s">
        <v>4</v>
      </c>
      <c r="Y109" s="219" t="s">
        <v>1</v>
      </c>
      <c r="Z109" s="219" t="s">
        <v>2</v>
      </c>
      <c r="AA109" s="219" t="s">
        <v>3</v>
      </c>
      <c r="AB109" s="219" t="s">
        <v>55</v>
      </c>
      <c r="AC109" s="219" t="s">
        <v>68</v>
      </c>
      <c r="AD109" s="220" t="s">
        <v>76</v>
      </c>
      <c r="AE109" s="220" t="s">
        <v>83</v>
      </c>
      <c r="AF109" s="220" t="s">
        <v>77</v>
      </c>
      <c r="AG109" s="220" t="s">
        <v>84</v>
      </c>
      <c r="AH109" s="220" t="s">
        <v>85</v>
      </c>
      <c r="AI109" s="221" t="s">
        <v>63</v>
      </c>
      <c r="BA109" s="160"/>
      <c r="BR109" s="160"/>
      <c r="CG109" s="160"/>
    </row>
    <row r="110" spans="1:85" ht="15">
      <c r="A110" s="313" t="s">
        <v>32</v>
      </c>
      <c r="B110" s="318" t="s">
        <v>69</v>
      </c>
      <c r="C110" s="319"/>
      <c r="D110" s="319"/>
      <c r="E110" s="319"/>
      <c r="F110" s="319"/>
      <c r="G110" s="319"/>
      <c r="H110" s="319"/>
      <c r="I110" s="320"/>
      <c r="K110" s="315" t="s">
        <v>32</v>
      </c>
      <c r="L110" s="321" t="s">
        <v>69</v>
      </c>
      <c r="M110" s="322"/>
      <c r="N110" s="322"/>
      <c r="O110" s="322"/>
      <c r="P110" s="322"/>
      <c r="Q110" s="322"/>
      <c r="R110" s="322"/>
      <c r="S110" s="323"/>
      <c r="U110" s="317" t="s">
        <v>32</v>
      </c>
      <c r="V110" s="324" t="s">
        <v>69</v>
      </c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5"/>
      <c r="BA110" s="160"/>
      <c r="BR110" s="160"/>
      <c r="CG110" s="160"/>
    </row>
    <row r="111" spans="1:85" ht="15">
      <c r="A111" s="170" t="s">
        <v>7</v>
      </c>
      <c r="B111" s="171">
        <v>0</v>
      </c>
      <c r="C111" s="171">
        <v>0</v>
      </c>
      <c r="D111" s="171">
        <v>9.3658282703781693E-6</v>
      </c>
      <c r="E111" s="171">
        <v>0</v>
      </c>
      <c r="F111" s="361"/>
      <c r="G111" s="171">
        <v>0</v>
      </c>
      <c r="H111" s="172">
        <v>0</v>
      </c>
      <c r="I111" s="173">
        <f>SUM(B111:H111)</f>
        <v>9.3658282703781693E-6</v>
      </c>
      <c r="J111" s="168"/>
      <c r="K111" s="222" t="s">
        <v>7</v>
      </c>
      <c r="L111" s="171">
        <v>0</v>
      </c>
      <c r="M111" s="171">
        <v>0</v>
      </c>
      <c r="N111" s="171">
        <v>9.3658282703781693E-6</v>
      </c>
      <c r="O111" s="171">
        <v>0</v>
      </c>
      <c r="P111" s="171">
        <v>0</v>
      </c>
      <c r="Q111" s="171">
        <v>0</v>
      </c>
      <c r="R111" s="223">
        <v>0</v>
      </c>
      <c r="S111" s="224">
        <f>SUM(L111:R111)</f>
        <v>9.3658282703781693E-6</v>
      </c>
      <c r="U111" s="225" t="s">
        <v>7</v>
      </c>
      <c r="V111" s="226">
        <v>0</v>
      </c>
      <c r="W111" s="226">
        <v>0</v>
      </c>
      <c r="X111" s="226">
        <v>0</v>
      </c>
      <c r="Y111" s="226">
        <v>0</v>
      </c>
      <c r="Z111" s="226">
        <v>9.3658282703781693E-6</v>
      </c>
      <c r="AA111" s="226">
        <v>0</v>
      </c>
      <c r="AB111" s="226">
        <v>0</v>
      </c>
      <c r="AC111" s="227">
        <v>0</v>
      </c>
      <c r="AD111" s="228">
        <v>0</v>
      </c>
      <c r="AE111" s="228">
        <v>0</v>
      </c>
      <c r="AF111" s="228">
        <v>0</v>
      </c>
      <c r="AG111" s="228">
        <v>0</v>
      </c>
      <c r="AH111" s="228">
        <v>0</v>
      </c>
      <c r="AI111" s="229">
        <f>SUM(V111:AC111)</f>
        <v>9.3658282703781693E-6</v>
      </c>
      <c r="AJ111" s="160" t="str">
        <f>IF(ABS(S111-AI111)&gt;0.001,S111-AI111,"")</f>
        <v/>
      </c>
      <c r="BA111" s="160"/>
      <c r="BR111" s="160"/>
      <c r="CG111" s="160"/>
    </row>
    <row r="112" spans="1:85" ht="15">
      <c r="A112" s="178" t="s">
        <v>8</v>
      </c>
      <c r="B112" s="179">
        <v>0</v>
      </c>
      <c r="C112" s="179">
        <v>0</v>
      </c>
      <c r="D112" s="179">
        <v>0</v>
      </c>
      <c r="E112" s="179">
        <v>0</v>
      </c>
      <c r="F112" s="362"/>
      <c r="G112" s="179">
        <v>0</v>
      </c>
      <c r="H112" s="180">
        <v>0</v>
      </c>
      <c r="I112" s="181">
        <f t="shared" ref="I112:I131" si="55">SUM(B112:H112)</f>
        <v>0</v>
      </c>
      <c r="J112" s="168"/>
      <c r="K112" s="182" t="s">
        <v>8</v>
      </c>
      <c r="L112" s="183">
        <v>0</v>
      </c>
      <c r="M112" s="183">
        <v>0</v>
      </c>
      <c r="N112" s="183">
        <v>0</v>
      </c>
      <c r="O112" s="183">
        <v>0</v>
      </c>
      <c r="P112" s="183">
        <v>0</v>
      </c>
      <c r="Q112" s="183">
        <v>0</v>
      </c>
      <c r="R112" s="184">
        <v>0</v>
      </c>
      <c r="S112" s="185">
        <f t="shared" ref="S112:S131" si="56">SUM(L112:R112)</f>
        <v>0</v>
      </c>
      <c r="U112" s="230" t="s">
        <v>8</v>
      </c>
      <c r="V112" s="231">
        <v>0</v>
      </c>
      <c r="W112" s="231">
        <v>0</v>
      </c>
      <c r="X112" s="231">
        <v>0</v>
      </c>
      <c r="Y112" s="231">
        <v>0</v>
      </c>
      <c r="Z112" s="231">
        <v>0</v>
      </c>
      <c r="AA112" s="231">
        <v>0</v>
      </c>
      <c r="AB112" s="231">
        <v>0</v>
      </c>
      <c r="AC112" s="232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33">
        <f t="shared" ref="AI112:AI131" si="57">SUM(V112:AC112)</f>
        <v>0</v>
      </c>
      <c r="AJ112" s="160" t="str">
        <f t="shared" ref="AJ112:AJ133" si="58">IF(ABS(S112-AI112)&gt;0.001,S112-AI112,"")</f>
        <v/>
      </c>
      <c r="BA112" s="160"/>
      <c r="BR112" s="160"/>
      <c r="CG112" s="160"/>
    </row>
    <row r="113" spans="1:85" ht="15">
      <c r="A113" s="186" t="s">
        <v>10</v>
      </c>
      <c r="B113" s="175">
        <v>0</v>
      </c>
      <c r="C113" s="175">
        <v>0</v>
      </c>
      <c r="D113" s="175">
        <v>1.1306688864022554</v>
      </c>
      <c r="E113" s="175">
        <v>0</v>
      </c>
      <c r="F113" s="362"/>
      <c r="G113" s="175">
        <v>0</v>
      </c>
      <c r="H113" s="187">
        <v>0</v>
      </c>
      <c r="I113" s="173">
        <f t="shared" si="55"/>
        <v>1.1306688864022554</v>
      </c>
      <c r="J113" s="168"/>
      <c r="K113" s="188" t="s">
        <v>10</v>
      </c>
      <c r="L113" s="175">
        <v>0</v>
      </c>
      <c r="M113" s="175">
        <v>0</v>
      </c>
      <c r="N113" s="175">
        <v>1.1306688864022554</v>
      </c>
      <c r="O113" s="175">
        <v>0</v>
      </c>
      <c r="P113" s="175">
        <v>0</v>
      </c>
      <c r="Q113" s="175">
        <v>0</v>
      </c>
      <c r="R113" s="176">
        <v>0</v>
      </c>
      <c r="S113" s="177">
        <f t="shared" si="56"/>
        <v>1.1306688864022554</v>
      </c>
      <c r="U113" s="234" t="s">
        <v>10</v>
      </c>
      <c r="V113" s="226">
        <v>0</v>
      </c>
      <c r="W113" s="226">
        <v>0</v>
      </c>
      <c r="X113" s="226">
        <v>0</v>
      </c>
      <c r="Y113" s="226">
        <v>0</v>
      </c>
      <c r="Z113" s="226">
        <v>1.1306688864022554</v>
      </c>
      <c r="AA113" s="226">
        <v>0</v>
      </c>
      <c r="AB113" s="226">
        <v>0</v>
      </c>
      <c r="AC113" s="227">
        <v>0</v>
      </c>
      <c r="AD113" s="228">
        <v>0</v>
      </c>
      <c r="AE113" s="228">
        <v>0</v>
      </c>
      <c r="AF113" s="228">
        <v>0</v>
      </c>
      <c r="AG113" s="228">
        <v>0</v>
      </c>
      <c r="AH113" s="228">
        <v>0</v>
      </c>
      <c r="AI113" s="229">
        <f t="shared" si="57"/>
        <v>1.1306688864022554</v>
      </c>
      <c r="AJ113" s="160" t="str">
        <f t="shared" si="58"/>
        <v/>
      </c>
      <c r="BA113" s="160"/>
      <c r="BR113" s="160"/>
      <c r="CG113" s="160"/>
    </row>
    <row r="114" spans="1:85" ht="15">
      <c r="A114" s="178" t="s">
        <v>56</v>
      </c>
      <c r="B114" s="179">
        <v>0</v>
      </c>
      <c r="C114" s="179">
        <v>0</v>
      </c>
      <c r="D114" s="179">
        <v>0</v>
      </c>
      <c r="E114" s="179">
        <v>0</v>
      </c>
      <c r="F114" s="362"/>
      <c r="G114" s="179">
        <v>0</v>
      </c>
      <c r="H114" s="180">
        <v>0</v>
      </c>
      <c r="I114" s="181">
        <f t="shared" si="55"/>
        <v>0</v>
      </c>
      <c r="J114" s="168"/>
      <c r="K114" s="182" t="s">
        <v>56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4">
        <v>0</v>
      </c>
      <c r="S114" s="185">
        <f t="shared" si="56"/>
        <v>0</v>
      </c>
      <c r="U114" s="230" t="s">
        <v>56</v>
      </c>
      <c r="V114" s="231">
        <v>0</v>
      </c>
      <c r="W114" s="231">
        <v>0</v>
      </c>
      <c r="X114" s="231">
        <v>0</v>
      </c>
      <c r="Y114" s="231">
        <v>0</v>
      </c>
      <c r="Z114" s="231">
        <v>0</v>
      </c>
      <c r="AA114" s="231">
        <v>0</v>
      </c>
      <c r="AB114" s="231">
        <v>0</v>
      </c>
      <c r="AC114" s="232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33">
        <f t="shared" si="57"/>
        <v>0</v>
      </c>
      <c r="AJ114" s="160" t="str">
        <f t="shared" si="58"/>
        <v/>
      </c>
      <c r="BA114" s="160"/>
      <c r="BR114" s="160"/>
      <c r="CG114" s="160"/>
    </row>
    <row r="115" spans="1:85" ht="15">
      <c r="A115" s="186" t="s">
        <v>16</v>
      </c>
      <c r="B115" s="175">
        <v>3.4411266360507005E-3</v>
      </c>
      <c r="C115" s="175">
        <v>2.2611127653078125E-2</v>
      </c>
      <c r="D115" s="175">
        <v>0</v>
      </c>
      <c r="E115" s="175">
        <v>0</v>
      </c>
      <c r="F115" s="362"/>
      <c r="G115" s="175">
        <v>0</v>
      </c>
      <c r="H115" s="187">
        <v>0</v>
      </c>
      <c r="I115" s="173">
        <f t="shared" si="55"/>
        <v>2.6052254289128825E-2</v>
      </c>
      <c r="J115" s="168"/>
      <c r="K115" s="188" t="s">
        <v>16</v>
      </c>
      <c r="L115" s="175">
        <v>3.4411266360507005E-3</v>
      </c>
      <c r="M115" s="175">
        <v>2.2611127653078125E-2</v>
      </c>
      <c r="N115" s="175">
        <v>0</v>
      </c>
      <c r="O115" s="175">
        <v>0</v>
      </c>
      <c r="P115" s="175">
        <v>0</v>
      </c>
      <c r="Q115" s="175">
        <v>0</v>
      </c>
      <c r="R115" s="176">
        <v>0</v>
      </c>
      <c r="S115" s="177">
        <f t="shared" si="56"/>
        <v>2.6052254289128825E-2</v>
      </c>
      <c r="U115" s="234" t="s">
        <v>16</v>
      </c>
      <c r="V115" s="226">
        <v>3.4411266360507005E-3</v>
      </c>
      <c r="W115" s="226">
        <v>0</v>
      </c>
      <c r="X115" s="226">
        <v>0</v>
      </c>
      <c r="Y115" s="226">
        <v>2.2611127653078125E-2</v>
      </c>
      <c r="Z115" s="226">
        <v>0</v>
      </c>
      <c r="AA115" s="226">
        <v>0</v>
      </c>
      <c r="AB115" s="226">
        <v>0</v>
      </c>
      <c r="AC115" s="227">
        <v>0</v>
      </c>
      <c r="AD115" s="228">
        <v>0</v>
      </c>
      <c r="AE115" s="228">
        <v>0</v>
      </c>
      <c r="AF115" s="228">
        <v>0</v>
      </c>
      <c r="AG115" s="228">
        <v>0</v>
      </c>
      <c r="AH115" s="228">
        <v>0</v>
      </c>
      <c r="AI115" s="229">
        <f t="shared" si="57"/>
        <v>2.6052254289128825E-2</v>
      </c>
      <c r="AJ115" s="160" t="str">
        <f t="shared" si="58"/>
        <v/>
      </c>
      <c r="BA115" s="160"/>
      <c r="BR115" s="160"/>
      <c r="CG115" s="160"/>
    </row>
    <row r="116" spans="1:85" ht="15">
      <c r="A116" s="178" t="s">
        <v>15</v>
      </c>
      <c r="B116" s="179">
        <v>2.200301024482968E-4</v>
      </c>
      <c r="C116" s="179">
        <v>0</v>
      </c>
      <c r="D116" s="179">
        <v>0</v>
      </c>
      <c r="E116" s="179">
        <v>0</v>
      </c>
      <c r="F116" s="362"/>
      <c r="G116" s="179">
        <v>0</v>
      </c>
      <c r="H116" s="180">
        <v>0</v>
      </c>
      <c r="I116" s="181">
        <f t="shared" si="55"/>
        <v>2.200301024482968E-4</v>
      </c>
      <c r="J116" s="168"/>
      <c r="K116" s="182" t="s">
        <v>15</v>
      </c>
      <c r="L116" s="183">
        <v>2.200301024482968E-4</v>
      </c>
      <c r="M116" s="183">
        <v>0</v>
      </c>
      <c r="N116" s="183">
        <v>0</v>
      </c>
      <c r="O116" s="183">
        <v>0</v>
      </c>
      <c r="P116" s="183">
        <v>0</v>
      </c>
      <c r="Q116" s="183">
        <v>0</v>
      </c>
      <c r="R116" s="184">
        <v>0</v>
      </c>
      <c r="S116" s="185">
        <f t="shared" si="56"/>
        <v>2.200301024482968E-4</v>
      </c>
      <c r="U116" s="230" t="s">
        <v>57</v>
      </c>
      <c r="V116" s="231">
        <v>2.200301024482968E-4</v>
      </c>
      <c r="W116" s="231">
        <v>0</v>
      </c>
      <c r="X116" s="231">
        <v>0</v>
      </c>
      <c r="Y116" s="231">
        <v>0</v>
      </c>
      <c r="Z116" s="231">
        <v>0</v>
      </c>
      <c r="AA116" s="231">
        <v>0</v>
      </c>
      <c r="AB116" s="231">
        <v>0</v>
      </c>
      <c r="AC116" s="232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33">
        <f t="shared" si="57"/>
        <v>2.200301024482968E-4</v>
      </c>
      <c r="AJ116" s="160" t="str">
        <f t="shared" si="58"/>
        <v/>
      </c>
      <c r="BA116" s="160"/>
      <c r="BR116" s="160"/>
      <c r="CG116" s="160"/>
    </row>
    <row r="117" spans="1:85" ht="15">
      <c r="A117" s="186" t="s">
        <v>58</v>
      </c>
      <c r="B117" s="175">
        <v>0</v>
      </c>
      <c r="C117" s="175">
        <v>0</v>
      </c>
      <c r="D117" s="175">
        <v>0</v>
      </c>
      <c r="E117" s="175">
        <v>6.1957387624423703E-2</v>
      </c>
      <c r="F117" s="362"/>
      <c r="G117" s="175">
        <v>0</v>
      </c>
      <c r="H117" s="187">
        <v>0</v>
      </c>
      <c r="I117" s="173">
        <f t="shared" si="55"/>
        <v>6.1957387624423703E-2</v>
      </c>
      <c r="J117" s="168"/>
      <c r="K117" s="188" t="s">
        <v>58</v>
      </c>
      <c r="L117" s="175">
        <v>0</v>
      </c>
      <c r="M117" s="175">
        <v>0</v>
      </c>
      <c r="N117" s="175">
        <v>0</v>
      </c>
      <c r="O117" s="175">
        <v>6.1957387624423703E-2</v>
      </c>
      <c r="P117" s="175">
        <v>0.64802992345937371</v>
      </c>
      <c r="Q117" s="175">
        <v>0</v>
      </c>
      <c r="R117" s="176">
        <v>0</v>
      </c>
      <c r="S117" s="177">
        <f t="shared" si="56"/>
        <v>0.70998731108379742</v>
      </c>
      <c r="U117" s="234" t="s">
        <v>58</v>
      </c>
      <c r="V117" s="226">
        <v>0</v>
      </c>
      <c r="W117" s="226">
        <v>0</v>
      </c>
      <c r="X117" s="226">
        <v>0</v>
      </c>
      <c r="Y117" s="226">
        <v>0</v>
      </c>
      <c r="Z117" s="226">
        <v>0</v>
      </c>
      <c r="AA117" s="226">
        <v>5.0229194684033437E-3</v>
      </c>
      <c r="AB117" s="226">
        <v>0.64802992345937371</v>
      </c>
      <c r="AC117" s="227">
        <v>5.6934468156020358E-2</v>
      </c>
      <c r="AD117" s="226">
        <v>0</v>
      </c>
      <c r="AE117" s="226">
        <v>0</v>
      </c>
      <c r="AF117" s="226">
        <v>0</v>
      </c>
      <c r="AG117" s="226">
        <v>0</v>
      </c>
      <c r="AH117" s="226">
        <v>5.6934468156020358E-2</v>
      </c>
      <c r="AI117" s="229">
        <f t="shared" si="57"/>
        <v>0.70998731108379742</v>
      </c>
      <c r="AJ117" s="160" t="str">
        <f t="shared" si="58"/>
        <v/>
      </c>
      <c r="BA117" s="160"/>
      <c r="BR117" s="160"/>
      <c r="CG117" s="160"/>
    </row>
    <row r="118" spans="1:85" ht="15">
      <c r="A118" s="178" t="s">
        <v>12</v>
      </c>
      <c r="B118" s="179">
        <v>0</v>
      </c>
      <c r="C118" s="179">
        <v>0</v>
      </c>
      <c r="D118" s="179">
        <v>0</v>
      </c>
      <c r="E118" s="179">
        <v>0</v>
      </c>
      <c r="F118" s="362"/>
      <c r="G118" s="179">
        <v>0</v>
      </c>
      <c r="H118" s="180">
        <v>0</v>
      </c>
      <c r="I118" s="181">
        <f t="shared" si="55"/>
        <v>0</v>
      </c>
      <c r="J118" s="168"/>
      <c r="K118" s="182" t="s">
        <v>12</v>
      </c>
      <c r="L118" s="183">
        <v>0</v>
      </c>
      <c r="M118" s="183">
        <v>0</v>
      </c>
      <c r="N118" s="183">
        <v>0</v>
      </c>
      <c r="O118" s="183">
        <v>0</v>
      </c>
      <c r="P118" s="183">
        <v>0.166028784276815</v>
      </c>
      <c r="Q118" s="183">
        <v>0</v>
      </c>
      <c r="R118" s="184">
        <v>0</v>
      </c>
      <c r="S118" s="185">
        <f t="shared" si="56"/>
        <v>0.166028784276815</v>
      </c>
      <c r="U118" s="230" t="s">
        <v>12</v>
      </c>
      <c r="V118" s="231">
        <v>0</v>
      </c>
      <c r="W118" s="231">
        <v>0</v>
      </c>
      <c r="X118" s="231">
        <v>0</v>
      </c>
      <c r="Y118" s="231">
        <v>0</v>
      </c>
      <c r="Z118" s="231">
        <v>0</v>
      </c>
      <c r="AA118" s="231">
        <v>0</v>
      </c>
      <c r="AB118" s="231">
        <v>0.166028784276815</v>
      </c>
      <c r="AC118" s="232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33">
        <f t="shared" si="57"/>
        <v>0.166028784276815</v>
      </c>
      <c r="AJ118" s="160" t="str">
        <f t="shared" si="58"/>
        <v/>
      </c>
      <c r="BA118" s="160"/>
      <c r="BR118" s="160"/>
      <c r="CG118" s="160"/>
    </row>
    <row r="119" spans="1:85" ht="15">
      <c r="A119" s="186" t="s">
        <v>59</v>
      </c>
      <c r="B119" s="175">
        <v>0</v>
      </c>
      <c r="C119" s="175">
        <v>0</v>
      </c>
      <c r="D119" s="175">
        <v>0</v>
      </c>
      <c r="E119" s="175">
        <v>0</v>
      </c>
      <c r="F119" s="362"/>
      <c r="G119" s="175">
        <v>0</v>
      </c>
      <c r="H119" s="187">
        <v>0</v>
      </c>
      <c r="I119" s="173">
        <f t="shared" si="55"/>
        <v>0</v>
      </c>
      <c r="J119" s="168"/>
      <c r="K119" s="188" t="s">
        <v>59</v>
      </c>
      <c r="L119" s="175">
        <v>0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6">
        <v>0</v>
      </c>
      <c r="S119" s="177">
        <f t="shared" si="56"/>
        <v>0</v>
      </c>
      <c r="U119" s="234" t="s">
        <v>59</v>
      </c>
      <c r="V119" s="226">
        <v>0</v>
      </c>
      <c r="W119" s="226">
        <v>0</v>
      </c>
      <c r="X119" s="226">
        <v>0</v>
      </c>
      <c r="Y119" s="226">
        <v>0</v>
      </c>
      <c r="Z119" s="226">
        <v>0</v>
      </c>
      <c r="AA119" s="226">
        <v>0</v>
      </c>
      <c r="AB119" s="226">
        <v>0</v>
      </c>
      <c r="AC119" s="227">
        <v>0</v>
      </c>
      <c r="AD119" s="226">
        <v>0</v>
      </c>
      <c r="AE119" s="226">
        <v>0</v>
      </c>
      <c r="AF119" s="226">
        <v>0</v>
      </c>
      <c r="AG119" s="226">
        <v>0</v>
      </c>
      <c r="AH119" s="226">
        <v>0</v>
      </c>
      <c r="AI119" s="229">
        <f t="shared" si="57"/>
        <v>0</v>
      </c>
      <c r="AJ119" s="160" t="str">
        <f t="shared" si="58"/>
        <v/>
      </c>
      <c r="BA119" s="160"/>
      <c r="BR119" s="160"/>
      <c r="CG119" s="160"/>
    </row>
    <row r="120" spans="1:85" ht="15">
      <c r="A120" s="178" t="s">
        <v>17</v>
      </c>
      <c r="B120" s="179">
        <v>0</v>
      </c>
      <c r="C120" s="179">
        <v>0</v>
      </c>
      <c r="D120" s="179">
        <v>4.3565016191866712E-3</v>
      </c>
      <c r="E120" s="179">
        <v>0</v>
      </c>
      <c r="F120" s="362"/>
      <c r="G120" s="179">
        <v>0</v>
      </c>
      <c r="H120" s="180">
        <v>0</v>
      </c>
      <c r="I120" s="181">
        <f t="shared" si="55"/>
        <v>4.3565016191866712E-3</v>
      </c>
      <c r="J120" s="168"/>
      <c r="K120" s="182" t="s">
        <v>17</v>
      </c>
      <c r="L120" s="183">
        <v>0</v>
      </c>
      <c r="M120" s="183">
        <v>0</v>
      </c>
      <c r="N120" s="183">
        <v>4.3565016191866712E-3</v>
      </c>
      <c r="O120" s="183">
        <v>0</v>
      </c>
      <c r="P120" s="183">
        <v>0</v>
      </c>
      <c r="Q120" s="183">
        <v>0</v>
      </c>
      <c r="R120" s="184">
        <v>0</v>
      </c>
      <c r="S120" s="185">
        <f t="shared" si="56"/>
        <v>4.3565016191866712E-3</v>
      </c>
      <c r="U120" s="230" t="s">
        <v>17</v>
      </c>
      <c r="V120" s="231">
        <v>0</v>
      </c>
      <c r="W120" s="231">
        <v>0</v>
      </c>
      <c r="X120" s="231">
        <v>0</v>
      </c>
      <c r="Y120" s="231">
        <v>0</v>
      </c>
      <c r="Z120" s="231">
        <v>4.3565016191866712E-3</v>
      </c>
      <c r="AA120" s="231">
        <v>0</v>
      </c>
      <c r="AB120" s="231">
        <v>0</v>
      </c>
      <c r="AC120" s="232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33">
        <f t="shared" si="57"/>
        <v>4.3565016191866712E-3</v>
      </c>
      <c r="AJ120" s="160" t="str">
        <f t="shared" si="58"/>
        <v/>
      </c>
      <c r="BA120" s="160"/>
      <c r="BR120" s="160"/>
      <c r="CG120" s="160"/>
    </row>
    <row r="121" spans="1:85" ht="15">
      <c r="A121" s="186" t="s">
        <v>139</v>
      </c>
      <c r="B121" s="175">
        <v>0.31233994345533905</v>
      </c>
      <c r="C121" s="175">
        <v>9.4659570933388448E-2</v>
      </c>
      <c r="D121" s="175">
        <v>4.063515031697662</v>
      </c>
      <c r="E121" s="175">
        <v>8.3017407306928082E-2</v>
      </c>
      <c r="F121" s="362"/>
      <c r="G121" s="175">
        <v>0</v>
      </c>
      <c r="H121" s="187">
        <v>0</v>
      </c>
      <c r="I121" s="173">
        <f t="shared" si="55"/>
        <v>4.5535319533933176</v>
      </c>
      <c r="J121" s="168"/>
      <c r="K121" s="188" t="s">
        <v>139</v>
      </c>
      <c r="L121" s="175">
        <v>0.31233994345533905</v>
      </c>
      <c r="M121" s="175">
        <v>9.4659570933388448E-2</v>
      </c>
      <c r="N121" s="175">
        <v>4.063515031697662</v>
      </c>
      <c r="O121" s="175">
        <v>8.3017407306928082E-2</v>
      </c>
      <c r="P121" s="175">
        <v>2.4551715728086513E-2</v>
      </c>
      <c r="Q121" s="175">
        <v>0</v>
      </c>
      <c r="R121" s="176">
        <v>0</v>
      </c>
      <c r="S121" s="177">
        <f t="shared" si="56"/>
        <v>4.578083669121404</v>
      </c>
      <c r="U121" s="234" t="s">
        <v>139</v>
      </c>
      <c r="V121" s="226">
        <v>0.31173889850523551</v>
      </c>
      <c r="W121" s="226">
        <v>0</v>
      </c>
      <c r="X121" s="226">
        <v>0</v>
      </c>
      <c r="Y121" s="226">
        <v>9.4659570933388448E-2</v>
      </c>
      <c r="Z121" s="226">
        <v>4.063515031697662</v>
      </c>
      <c r="AA121" s="226">
        <v>6.9466925963888884E-2</v>
      </c>
      <c r="AB121" s="226">
        <v>2.4551715728086513E-2</v>
      </c>
      <c r="AC121" s="227">
        <v>1.4151526293142723E-2</v>
      </c>
      <c r="AD121" s="226">
        <v>6.010449501035307E-4</v>
      </c>
      <c r="AE121" s="226">
        <v>0</v>
      </c>
      <c r="AF121" s="226">
        <v>0</v>
      </c>
      <c r="AG121" s="226">
        <v>0</v>
      </c>
      <c r="AH121" s="226">
        <v>1.355048134303919E-2</v>
      </c>
      <c r="AI121" s="229">
        <f t="shared" si="57"/>
        <v>4.578083669121404</v>
      </c>
      <c r="AJ121" s="160" t="str">
        <f t="shared" si="58"/>
        <v/>
      </c>
      <c r="BA121" s="160"/>
      <c r="BR121" s="160"/>
      <c r="CG121" s="160"/>
    </row>
    <row r="122" spans="1:85" ht="15">
      <c r="A122" s="178" t="s">
        <v>25</v>
      </c>
      <c r="B122" s="179">
        <v>0.33136052857153625</v>
      </c>
      <c r="C122" s="179">
        <v>2.0489430800337501E-2</v>
      </c>
      <c r="D122" s="179">
        <v>4.5327343451791577</v>
      </c>
      <c r="E122" s="179">
        <v>6.5387344794802118</v>
      </c>
      <c r="F122" s="362"/>
      <c r="G122" s="179">
        <v>0.42685406752365462</v>
      </c>
      <c r="H122" s="180">
        <v>4.9017098331992724E-3</v>
      </c>
      <c r="I122" s="181">
        <f t="shared" si="55"/>
        <v>11.855074561388097</v>
      </c>
      <c r="J122" s="168"/>
      <c r="K122" s="182" t="s">
        <v>25</v>
      </c>
      <c r="L122" s="183">
        <v>0.33136052857153625</v>
      </c>
      <c r="M122" s="183">
        <v>2.0489430800337501E-2</v>
      </c>
      <c r="N122" s="183">
        <v>4.5327343451791577</v>
      </c>
      <c r="O122" s="183">
        <v>6.5387344794802118</v>
      </c>
      <c r="P122" s="183">
        <v>2.5964674626613164E-2</v>
      </c>
      <c r="Q122" s="183">
        <v>0.42685406752365462</v>
      </c>
      <c r="R122" s="184">
        <v>4.9017098331992724E-3</v>
      </c>
      <c r="S122" s="185">
        <f t="shared" si="56"/>
        <v>11.881039236014709</v>
      </c>
      <c r="U122" s="230" t="s">
        <v>25</v>
      </c>
      <c r="V122" s="231">
        <v>0.1765008753120329</v>
      </c>
      <c r="W122" s="231">
        <v>0.15308654348070547</v>
      </c>
      <c r="X122" s="231">
        <v>0.42685406752365462</v>
      </c>
      <c r="Y122" s="231">
        <v>2.0489430800337501E-2</v>
      </c>
      <c r="Z122" s="231">
        <v>4.5327343451791577</v>
      </c>
      <c r="AA122" s="231">
        <v>6.520695903596466</v>
      </c>
      <c r="AB122" s="231">
        <v>2.5964674626613164E-2</v>
      </c>
      <c r="AC122" s="232">
        <v>2.4713395495743411E-2</v>
      </c>
      <c r="AD122" s="231">
        <v>1.7731097787979282E-3</v>
      </c>
      <c r="AE122" s="231">
        <v>0</v>
      </c>
      <c r="AF122" s="231">
        <v>4.9017098331992724E-3</v>
      </c>
      <c r="AG122" s="231">
        <v>0</v>
      </c>
      <c r="AH122" s="231">
        <v>1.8038575883746209E-2</v>
      </c>
      <c r="AI122" s="233">
        <f t="shared" si="57"/>
        <v>11.881039236014709</v>
      </c>
      <c r="AJ122" s="160" t="str">
        <f t="shared" si="58"/>
        <v/>
      </c>
      <c r="BA122" s="160"/>
      <c r="BR122" s="160"/>
      <c r="CG122" s="160"/>
    </row>
    <row r="123" spans="1:85" ht="15">
      <c r="A123" s="186" t="s">
        <v>24</v>
      </c>
      <c r="B123" s="175">
        <v>5.3799511906325455</v>
      </c>
      <c r="C123" s="175">
        <v>0</v>
      </c>
      <c r="D123" s="175">
        <v>0</v>
      </c>
      <c r="E123" s="175">
        <v>0</v>
      </c>
      <c r="F123" s="362"/>
      <c r="G123" s="175">
        <v>0</v>
      </c>
      <c r="H123" s="187">
        <v>0</v>
      </c>
      <c r="I123" s="173">
        <f t="shared" si="55"/>
        <v>5.3799511906325455</v>
      </c>
      <c r="J123" s="168"/>
      <c r="K123" s="188" t="s">
        <v>24</v>
      </c>
      <c r="L123" s="175">
        <v>5.3799511906325455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6">
        <v>0</v>
      </c>
      <c r="S123" s="177">
        <f t="shared" si="56"/>
        <v>5.3799511906325455</v>
      </c>
      <c r="U123" s="234" t="s">
        <v>24</v>
      </c>
      <c r="V123" s="226">
        <v>5.3799511906325455</v>
      </c>
      <c r="W123" s="226">
        <v>0</v>
      </c>
      <c r="X123" s="226">
        <v>0</v>
      </c>
      <c r="Y123" s="226">
        <v>0</v>
      </c>
      <c r="Z123" s="226">
        <v>0</v>
      </c>
      <c r="AA123" s="226">
        <v>0</v>
      </c>
      <c r="AB123" s="226">
        <v>0</v>
      </c>
      <c r="AC123" s="227">
        <v>0</v>
      </c>
      <c r="AD123" s="226">
        <v>0</v>
      </c>
      <c r="AE123" s="226">
        <v>0</v>
      </c>
      <c r="AF123" s="226">
        <v>0</v>
      </c>
      <c r="AG123" s="226">
        <v>0</v>
      </c>
      <c r="AH123" s="226">
        <v>0</v>
      </c>
      <c r="AI123" s="229">
        <f t="shared" si="57"/>
        <v>5.3799511906325455</v>
      </c>
      <c r="AJ123" s="160" t="str">
        <f t="shared" si="58"/>
        <v/>
      </c>
      <c r="BA123" s="160"/>
      <c r="BR123" s="160"/>
      <c r="CG123" s="160"/>
    </row>
    <row r="124" spans="1:85" ht="15">
      <c r="A124" s="178" t="s">
        <v>60</v>
      </c>
      <c r="B124" s="179">
        <v>0</v>
      </c>
      <c r="C124" s="179">
        <v>0</v>
      </c>
      <c r="D124" s="179">
        <v>0</v>
      </c>
      <c r="E124" s="179">
        <v>0</v>
      </c>
      <c r="F124" s="362"/>
      <c r="G124" s="179">
        <v>0</v>
      </c>
      <c r="H124" s="180">
        <v>0</v>
      </c>
      <c r="I124" s="181">
        <f t="shared" si="55"/>
        <v>0</v>
      </c>
      <c r="J124" s="168"/>
      <c r="K124" s="182" t="s">
        <v>60</v>
      </c>
      <c r="L124" s="183">
        <v>0</v>
      </c>
      <c r="M124" s="183">
        <v>0</v>
      </c>
      <c r="N124" s="183">
        <v>0</v>
      </c>
      <c r="O124" s="183">
        <v>0</v>
      </c>
      <c r="P124" s="183">
        <v>0</v>
      </c>
      <c r="Q124" s="183">
        <v>0</v>
      </c>
      <c r="R124" s="184">
        <v>0</v>
      </c>
      <c r="S124" s="185">
        <f t="shared" si="56"/>
        <v>0</v>
      </c>
      <c r="U124" s="230" t="s">
        <v>60</v>
      </c>
      <c r="V124" s="231">
        <v>0</v>
      </c>
      <c r="W124" s="231">
        <v>0</v>
      </c>
      <c r="X124" s="231">
        <v>0</v>
      </c>
      <c r="Y124" s="231">
        <v>0</v>
      </c>
      <c r="Z124" s="231">
        <v>0</v>
      </c>
      <c r="AA124" s="231">
        <v>0</v>
      </c>
      <c r="AB124" s="231">
        <v>0</v>
      </c>
      <c r="AC124" s="232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33">
        <f t="shared" si="57"/>
        <v>0</v>
      </c>
      <c r="AJ124" s="160" t="str">
        <f t="shared" si="58"/>
        <v/>
      </c>
      <c r="BA124" s="160"/>
      <c r="BR124" s="160"/>
      <c r="CG124" s="160"/>
    </row>
    <row r="125" spans="1:85" ht="15">
      <c r="A125" s="186" t="s">
        <v>22</v>
      </c>
      <c r="B125" s="175">
        <v>4.306575494089305E-3</v>
      </c>
      <c r="C125" s="175">
        <v>0</v>
      </c>
      <c r="D125" s="175">
        <v>8.743653275878286E-3</v>
      </c>
      <c r="E125" s="175">
        <v>0</v>
      </c>
      <c r="F125" s="362"/>
      <c r="G125" s="175">
        <v>0</v>
      </c>
      <c r="H125" s="187">
        <v>0</v>
      </c>
      <c r="I125" s="173">
        <f t="shared" si="55"/>
        <v>1.305022876996759E-2</v>
      </c>
      <c r="J125" s="168"/>
      <c r="K125" s="188" t="s">
        <v>22</v>
      </c>
      <c r="L125" s="175">
        <v>4.306575494089305E-3</v>
      </c>
      <c r="M125" s="175">
        <v>0</v>
      </c>
      <c r="N125" s="175">
        <v>8.743653275878286E-3</v>
      </c>
      <c r="O125" s="175">
        <v>0</v>
      </c>
      <c r="P125" s="175">
        <v>4.6304957396028135E-2</v>
      </c>
      <c r="Q125" s="175">
        <v>0</v>
      </c>
      <c r="R125" s="176">
        <v>0</v>
      </c>
      <c r="S125" s="177">
        <f t="shared" si="56"/>
        <v>5.9355186165995721E-2</v>
      </c>
      <c r="U125" s="234" t="s">
        <v>22</v>
      </c>
      <c r="V125" s="226">
        <v>4.306575494089305E-3</v>
      </c>
      <c r="W125" s="226">
        <v>0</v>
      </c>
      <c r="X125" s="226">
        <v>0</v>
      </c>
      <c r="Y125" s="226">
        <v>0</v>
      </c>
      <c r="Z125" s="226">
        <v>8.743653275878286E-3</v>
      </c>
      <c r="AA125" s="226">
        <v>0</v>
      </c>
      <c r="AB125" s="226">
        <v>4.6304957396028135E-2</v>
      </c>
      <c r="AC125" s="227">
        <v>0</v>
      </c>
      <c r="AD125" s="226">
        <v>0</v>
      </c>
      <c r="AE125" s="226">
        <v>0</v>
      </c>
      <c r="AF125" s="226">
        <v>0</v>
      </c>
      <c r="AG125" s="226">
        <v>0</v>
      </c>
      <c r="AH125" s="226">
        <v>0</v>
      </c>
      <c r="AI125" s="229">
        <f t="shared" si="57"/>
        <v>5.9355186165995721E-2</v>
      </c>
      <c r="AJ125" s="160" t="str">
        <f t="shared" si="58"/>
        <v/>
      </c>
      <c r="BA125" s="160"/>
      <c r="BR125" s="160"/>
      <c r="CG125" s="160"/>
    </row>
    <row r="126" spans="1:85" ht="15">
      <c r="A126" s="178" t="s">
        <v>21</v>
      </c>
      <c r="B126" s="179">
        <v>0</v>
      </c>
      <c r="C126" s="179">
        <v>0</v>
      </c>
      <c r="D126" s="179">
        <v>0</v>
      </c>
      <c r="E126" s="179">
        <v>0</v>
      </c>
      <c r="F126" s="362"/>
      <c r="G126" s="179">
        <v>0</v>
      </c>
      <c r="H126" s="180">
        <v>0</v>
      </c>
      <c r="I126" s="181">
        <f t="shared" si="55"/>
        <v>0</v>
      </c>
      <c r="J126" s="168"/>
      <c r="K126" s="182" t="s">
        <v>21</v>
      </c>
      <c r="L126" s="183">
        <v>0</v>
      </c>
      <c r="M126" s="183">
        <v>0</v>
      </c>
      <c r="N126" s="183">
        <v>0</v>
      </c>
      <c r="O126" s="183">
        <v>0</v>
      </c>
      <c r="P126" s="183">
        <v>0</v>
      </c>
      <c r="Q126" s="183">
        <v>0</v>
      </c>
      <c r="R126" s="184">
        <v>0</v>
      </c>
      <c r="S126" s="185">
        <f t="shared" si="56"/>
        <v>0</v>
      </c>
      <c r="U126" s="230" t="s">
        <v>61</v>
      </c>
      <c r="V126" s="231">
        <v>0</v>
      </c>
      <c r="W126" s="231">
        <v>0</v>
      </c>
      <c r="X126" s="231">
        <v>0</v>
      </c>
      <c r="Y126" s="231">
        <v>0</v>
      </c>
      <c r="Z126" s="231">
        <v>0</v>
      </c>
      <c r="AA126" s="231">
        <v>0</v>
      </c>
      <c r="AB126" s="231">
        <v>0</v>
      </c>
      <c r="AC126" s="232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33">
        <f t="shared" si="57"/>
        <v>0</v>
      </c>
      <c r="AJ126" s="160" t="str">
        <f t="shared" si="58"/>
        <v/>
      </c>
      <c r="BA126" s="160"/>
      <c r="BR126" s="160"/>
      <c r="CG126" s="160"/>
    </row>
    <row r="127" spans="1:85" ht="15">
      <c r="A127" s="189" t="s">
        <v>64</v>
      </c>
      <c r="B127" s="175">
        <v>0</v>
      </c>
      <c r="C127" s="175">
        <v>0</v>
      </c>
      <c r="D127" s="175">
        <v>0</v>
      </c>
      <c r="E127" s="175">
        <v>0</v>
      </c>
      <c r="F127" s="362"/>
      <c r="G127" s="175">
        <v>0</v>
      </c>
      <c r="H127" s="187">
        <v>0</v>
      </c>
      <c r="I127" s="173">
        <f t="shared" si="55"/>
        <v>0</v>
      </c>
      <c r="J127" s="168"/>
      <c r="K127" s="190" t="s">
        <v>64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6">
        <v>0</v>
      </c>
      <c r="S127" s="177">
        <f t="shared" si="56"/>
        <v>0</v>
      </c>
      <c r="U127" s="235" t="s">
        <v>62</v>
      </c>
      <c r="V127" s="226">
        <v>0</v>
      </c>
      <c r="W127" s="226">
        <v>0</v>
      </c>
      <c r="X127" s="226">
        <v>0</v>
      </c>
      <c r="Y127" s="226">
        <v>0</v>
      </c>
      <c r="Z127" s="226">
        <v>0</v>
      </c>
      <c r="AA127" s="226">
        <v>0</v>
      </c>
      <c r="AB127" s="226">
        <v>0</v>
      </c>
      <c r="AC127" s="227">
        <v>0</v>
      </c>
      <c r="AD127" s="228">
        <v>0</v>
      </c>
      <c r="AE127" s="228">
        <v>0</v>
      </c>
      <c r="AF127" s="228">
        <v>0</v>
      </c>
      <c r="AG127" s="228">
        <v>0</v>
      </c>
      <c r="AH127" s="228">
        <v>0</v>
      </c>
      <c r="AI127" s="229">
        <f t="shared" si="57"/>
        <v>0</v>
      </c>
      <c r="AJ127" s="160" t="str">
        <f t="shared" si="58"/>
        <v/>
      </c>
      <c r="BA127" s="160"/>
      <c r="BR127" s="160"/>
      <c r="CG127" s="160"/>
    </row>
    <row r="128" spans="1:85">
      <c r="A128" s="191" t="s">
        <v>23</v>
      </c>
      <c r="B128" s="192">
        <v>0</v>
      </c>
      <c r="C128" s="192">
        <v>0</v>
      </c>
      <c r="D128" s="192">
        <v>0</v>
      </c>
      <c r="E128" s="192">
        <v>0</v>
      </c>
      <c r="F128" s="362"/>
      <c r="G128" s="192">
        <v>0</v>
      </c>
      <c r="H128" s="193">
        <v>0</v>
      </c>
      <c r="I128" s="194">
        <f t="shared" si="55"/>
        <v>0</v>
      </c>
      <c r="J128" s="168"/>
      <c r="K128" s="195" t="s">
        <v>23</v>
      </c>
      <c r="L128" s="196">
        <v>0</v>
      </c>
      <c r="M128" s="196">
        <v>0</v>
      </c>
      <c r="N128" s="196">
        <v>0</v>
      </c>
      <c r="O128" s="196">
        <v>0</v>
      </c>
      <c r="P128" s="196">
        <v>0</v>
      </c>
      <c r="Q128" s="196">
        <v>0</v>
      </c>
      <c r="R128" s="197">
        <v>0</v>
      </c>
      <c r="S128" s="198">
        <f t="shared" si="56"/>
        <v>0</v>
      </c>
      <c r="U128" s="236" t="s">
        <v>66</v>
      </c>
      <c r="V128" s="237">
        <v>0</v>
      </c>
      <c r="W128" s="237">
        <v>0</v>
      </c>
      <c r="X128" s="237">
        <v>0</v>
      </c>
      <c r="Y128" s="237">
        <v>0</v>
      </c>
      <c r="Z128" s="237">
        <v>0</v>
      </c>
      <c r="AA128" s="237">
        <v>0</v>
      </c>
      <c r="AB128" s="237">
        <v>0</v>
      </c>
      <c r="AC128" s="237">
        <v>0</v>
      </c>
      <c r="AD128" s="237">
        <v>0</v>
      </c>
      <c r="AE128" s="237">
        <v>0</v>
      </c>
      <c r="AF128" s="237">
        <v>0</v>
      </c>
      <c r="AG128" s="237">
        <v>0</v>
      </c>
      <c r="AH128" s="125">
        <v>0</v>
      </c>
      <c r="AI128" s="238">
        <f t="shared" si="57"/>
        <v>0</v>
      </c>
      <c r="AJ128" s="160" t="str">
        <f t="shared" si="58"/>
        <v/>
      </c>
      <c r="BA128" s="160"/>
      <c r="BR128" s="160"/>
      <c r="CG128" s="160"/>
    </row>
    <row r="129" spans="1:85">
      <c r="A129" s="199" t="s">
        <v>19</v>
      </c>
      <c r="B129" s="200">
        <v>0</v>
      </c>
      <c r="C129" s="200">
        <v>0</v>
      </c>
      <c r="D129" s="200">
        <v>0</v>
      </c>
      <c r="E129" s="200">
        <v>0</v>
      </c>
      <c r="F129" s="362"/>
      <c r="G129" s="200">
        <v>0</v>
      </c>
      <c r="H129" s="201">
        <v>0</v>
      </c>
      <c r="I129" s="202">
        <f t="shared" si="55"/>
        <v>0</v>
      </c>
      <c r="J129" s="168"/>
      <c r="K129" s="203" t="s">
        <v>19</v>
      </c>
      <c r="L129" s="200">
        <v>0</v>
      </c>
      <c r="M129" s="200">
        <v>0</v>
      </c>
      <c r="N129" s="200">
        <v>0</v>
      </c>
      <c r="O129" s="200">
        <v>0</v>
      </c>
      <c r="P129" s="200">
        <v>0</v>
      </c>
      <c r="Q129" s="200">
        <v>0</v>
      </c>
      <c r="R129" s="204">
        <v>0</v>
      </c>
      <c r="S129" s="205">
        <f t="shared" si="56"/>
        <v>0</v>
      </c>
      <c r="U129" s="239" t="s">
        <v>19</v>
      </c>
      <c r="V129" s="240">
        <v>0</v>
      </c>
      <c r="W129" s="240">
        <v>0</v>
      </c>
      <c r="X129" s="240">
        <v>0</v>
      </c>
      <c r="Y129" s="240">
        <v>0</v>
      </c>
      <c r="Z129" s="240">
        <v>0</v>
      </c>
      <c r="AA129" s="240">
        <v>0</v>
      </c>
      <c r="AB129" s="240">
        <v>0</v>
      </c>
      <c r="AC129" s="240">
        <v>0</v>
      </c>
      <c r="AD129" s="241">
        <v>0</v>
      </c>
      <c r="AE129" s="241">
        <v>0</v>
      </c>
      <c r="AF129" s="241">
        <v>0</v>
      </c>
      <c r="AG129" s="241">
        <v>0</v>
      </c>
      <c r="AH129" s="241">
        <v>0</v>
      </c>
      <c r="AI129" s="242">
        <f t="shared" si="57"/>
        <v>0</v>
      </c>
      <c r="AJ129" s="160" t="str">
        <f t="shared" si="58"/>
        <v/>
      </c>
      <c r="BA129" s="160"/>
      <c r="BR129" s="160"/>
      <c r="CG129" s="160"/>
    </row>
    <row r="130" spans="1:85">
      <c r="A130" s="191" t="s">
        <v>20</v>
      </c>
      <c r="B130" s="192">
        <v>0</v>
      </c>
      <c r="C130" s="192">
        <v>0</v>
      </c>
      <c r="D130" s="192">
        <v>0</v>
      </c>
      <c r="E130" s="192">
        <v>0</v>
      </c>
      <c r="F130" s="362"/>
      <c r="G130" s="192">
        <v>0</v>
      </c>
      <c r="H130" s="193">
        <v>0</v>
      </c>
      <c r="I130" s="194">
        <f t="shared" si="55"/>
        <v>0</v>
      </c>
      <c r="J130" s="168"/>
      <c r="K130" s="195" t="s">
        <v>20</v>
      </c>
      <c r="L130" s="196">
        <v>0</v>
      </c>
      <c r="M130" s="196">
        <v>0</v>
      </c>
      <c r="N130" s="196">
        <v>0</v>
      </c>
      <c r="O130" s="196">
        <v>0</v>
      </c>
      <c r="P130" s="196">
        <v>0</v>
      </c>
      <c r="Q130" s="196">
        <v>0</v>
      </c>
      <c r="R130" s="197">
        <v>0</v>
      </c>
      <c r="S130" s="198">
        <f t="shared" si="56"/>
        <v>0</v>
      </c>
      <c r="U130" s="236" t="s">
        <v>20</v>
      </c>
      <c r="V130" s="237">
        <v>0</v>
      </c>
      <c r="W130" s="237">
        <v>0</v>
      </c>
      <c r="X130" s="237">
        <v>0</v>
      </c>
      <c r="Y130" s="237">
        <v>0</v>
      </c>
      <c r="Z130" s="237">
        <v>0</v>
      </c>
      <c r="AA130" s="237">
        <v>0</v>
      </c>
      <c r="AB130" s="237">
        <v>0</v>
      </c>
      <c r="AC130" s="237">
        <v>0</v>
      </c>
      <c r="AD130" s="237">
        <v>0</v>
      </c>
      <c r="AE130" s="237">
        <v>0</v>
      </c>
      <c r="AF130" s="237">
        <v>0</v>
      </c>
      <c r="AG130" s="237">
        <v>0</v>
      </c>
      <c r="AH130" s="125">
        <v>0</v>
      </c>
      <c r="AI130" s="238">
        <f t="shared" si="57"/>
        <v>0</v>
      </c>
      <c r="AJ130" s="160" t="str">
        <f t="shared" si="58"/>
        <v/>
      </c>
      <c r="BA130" s="160"/>
      <c r="BR130" s="160"/>
      <c r="CG130" s="160"/>
    </row>
    <row r="131" spans="1:85" ht="15" thickBot="1">
      <c r="A131" s="206" t="s">
        <v>11</v>
      </c>
      <c r="B131" s="207">
        <v>0</v>
      </c>
      <c r="C131" s="207">
        <v>0</v>
      </c>
      <c r="D131" s="207">
        <v>0</v>
      </c>
      <c r="E131" s="207">
        <v>0</v>
      </c>
      <c r="F131" s="363"/>
      <c r="G131" s="207">
        <v>0</v>
      </c>
      <c r="H131" s="208">
        <v>0</v>
      </c>
      <c r="I131" s="209">
        <f t="shared" si="55"/>
        <v>0</v>
      </c>
      <c r="J131" s="168"/>
      <c r="K131" s="210" t="s">
        <v>11</v>
      </c>
      <c r="L131" s="207">
        <v>0</v>
      </c>
      <c r="M131" s="207">
        <v>0</v>
      </c>
      <c r="N131" s="207">
        <v>0</v>
      </c>
      <c r="O131" s="207">
        <v>0</v>
      </c>
      <c r="P131" s="207">
        <v>0</v>
      </c>
      <c r="Q131" s="207">
        <v>0</v>
      </c>
      <c r="R131" s="211">
        <v>0</v>
      </c>
      <c r="S131" s="212">
        <f t="shared" si="56"/>
        <v>0</v>
      </c>
      <c r="U131" s="239" t="s">
        <v>11</v>
      </c>
      <c r="V131" s="240">
        <v>0</v>
      </c>
      <c r="W131" s="240">
        <v>0</v>
      </c>
      <c r="X131" s="240">
        <v>0</v>
      </c>
      <c r="Y131" s="240">
        <v>0</v>
      </c>
      <c r="Z131" s="240">
        <v>0</v>
      </c>
      <c r="AA131" s="240">
        <v>0</v>
      </c>
      <c r="AB131" s="240">
        <v>0</v>
      </c>
      <c r="AC131" s="240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2">
        <f t="shared" si="57"/>
        <v>0</v>
      </c>
      <c r="AJ131" s="160" t="str">
        <f t="shared" si="58"/>
        <v/>
      </c>
      <c r="BA131" s="160"/>
      <c r="BR131" s="160"/>
      <c r="CG131" s="160"/>
    </row>
    <row r="132" spans="1:85" ht="15">
      <c r="A132" s="213" t="s">
        <v>26</v>
      </c>
      <c r="B132" s="214">
        <f>SUM(B111:B127)</f>
        <v>6.0316193948920089</v>
      </c>
      <c r="C132" s="214">
        <f t="shared" ref="C132:I132" si="59">SUM(C111:C127)</f>
        <v>0.13776012938680407</v>
      </c>
      <c r="D132" s="214">
        <f t="shared" si="59"/>
        <v>9.740027784002411</v>
      </c>
      <c r="E132" s="214">
        <f t="shared" si="59"/>
        <v>6.683709274411564</v>
      </c>
      <c r="F132" s="214">
        <f t="shared" si="59"/>
        <v>0</v>
      </c>
      <c r="G132" s="214">
        <f t="shared" si="59"/>
        <v>0.42685406752365462</v>
      </c>
      <c r="H132" s="216">
        <f t="shared" si="59"/>
        <v>4.9017098331992724E-3</v>
      </c>
      <c r="I132" s="173">
        <f t="shared" si="59"/>
        <v>23.024872360049638</v>
      </c>
      <c r="J132" s="168"/>
      <c r="K132" s="215" t="s">
        <v>26</v>
      </c>
      <c r="L132" s="214">
        <f>SUM(L111:L127)</f>
        <v>6.0316193948920089</v>
      </c>
      <c r="M132" s="214">
        <f t="shared" ref="M132:S132" si="60">SUM(M111:M127)</f>
        <v>0.13776012938680407</v>
      </c>
      <c r="N132" s="214">
        <f t="shared" si="60"/>
        <v>9.740027784002411</v>
      </c>
      <c r="O132" s="214">
        <f t="shared" si="60"/>
        <v>6.683709274411564</v>
      </c>
      <c r="P132" s="214">
        <f t="shared" si="60"/>
        <v>0.91088005548691653</v>
      </c>
      <c r="Q132" s="214">
        <f t="shared" si="60"/>
        <v>0.42685406752365462</v>
      </c>
      <c r="R132" s="216">
        <f t="shared" si="60"/>
        <v>4.9017098331992724E-3</v>
      </c>
      <c r="S132" s="217">
        <f t="shared" si="60"/>
        <v>23.935752415536555</v>
      </c>
      <c r="T132" s="160" t="str">
        <f>IF(ABS(S132-AI132)&gt;0.01,S132-AI132,"")</f>
        <v/>
      </c>
      <c r="U132" s="243" t="s">
        <v>63</v>
      </c>
      <c r="V132" s="244">
        <f>SUM(V111:V127)</f>
        <v>5.8761586966824026</v>
      </c>
      <c r="W132" s="244">
        <f t="shared" ref="W132:AH132" si="61">SUM(W111:W127)</f>
        <v>0.15308654348070547</v>
      </c>
      <c r="X132" s="244">
        <f t="shared" si="61"/>
        <v>0.42685406752365462</v>
      </c>
      <c r="Y132" s="244">
        <f t="shared" si="61"/>
        <v>0.13776012938680407</v>
      </c>
      <c r="Z132" s="244">
        <f t="shared" si="61"/>
        <v>9.740027784002411</v>
      </c>
      <c r="AA132" s="244">
        <f t="shared" si="61"/>
        <v>6.595185749028758</v>
      </c>
      <c r="AB132" s="244">
        <f t="shared" si="61"/>
        <v>0.91088005548691653</v>
      </c>
      <c r="AC132" s="244">
        <f t="shared" si="61"/>
        <v>9.5799389944906499E-2</v>
      </c>
      <c r="AD132" s="245">
        <f t="shared" si="61"/>
        <v>2.374154728901459E-3</v>
      </c>
      <c r="AE132" s="245">
        <f t="shared" si="61"/>
        <v>0</v>
      </c>
      <c r="AF132" s="245">
        <f t="shared" si="61"/>
        <v>4.9017098331992724E-3</v>
      </c>
      <c r="AG132" s="245">
        <f t="shared" si="61"/>
        <v>0</v>
      </c>
      <c r="AH132" s="245">
        <f t="shared" si="61"/>
        <v>8.8523525382805751E-2</v>
      </c>
      <c r="AI132" s="246">
        <f>SUM(V132:AC132)</f>
        <v>23.935752415536562</v>
      </c>
      <c r="AJ132" s="160" t="str">
        <f t="shared" si="58"/>
        <v/>
      </c>
      <c r="BA132" s="160"/>
      <c r="BR132" s="160"/>
      <c r="CG132" s="160"/>
    </row>
    <row r="133" spans="1:85" s="23" customFormat="1" ht="15" thickBot="1">
      <c r="A133" s="30" t="s">
        <v>88</v>
      </c>
      <c r="B133" s="47">
        <f>IF($I132=0,"-",B132/$I132)</f>
        <v>0.26196103503085849</v>
      </c>
      <c r="C133" s="47">
        <f t="shared" ref="C133:H133" si="62">IF($I132=0,"-",C132/$I132)</f>
        <v>5.9831006761988008E-3</v>
      </c>
      <c r="D133" s="47">
        <f t="shared" si="62"/>
        <v>0.42302200992446298</v>
      </c>
      <c r="E133" s="47">
        <f t="shared" si="62"/>
        <v>0.29028214228055571</v>
      </c>
      <c r="F133" s="47">
        <f t="shared" si="62"/>
        <v>0</v>
      </c>
      <c r="G133" s="47">
        <f t="shared" si="62"/>
        <v>1.8538824487222234E-2</v>
      </c>
      <c r="H133" s="70">
        <f t="shared" si="62"/>
        <v>2.1288760070193523E-4</v>
      </c>
      <c r="I133" s="48">
        <f>SUM(B133:H133)</f>
        <v>1.0000000000000002</v>
      </c>
      <c r="J133" s="160"/>
      <c r="K133" s="81" t="s">
        <v>88</v>
      </c>
      <c r="L133" s="98">
        <f t="shared" ref="L133:R133" si="63">IF($S132=0,"-",L132/$S132)</f>
        <v>0.25199205315045459</v>
      </c>
      <c r="M133" s="98">
        <f t="shared" si="63"/>
        <v>5.7554125308124753E-3</v>
      </c>
      <c r="N133" s="98">
        <f t="shared" si="63"/>
        <v>0.40692381901812358</v>
      </c>
      <c r="O133" s="98">
        <f t="shared" si="63"/>
        <v>0.27923539475087517</v>
      </c>
      <c r="P133" s="98">
        <f t="shared" si="63"/>
        <v>3.80552087803043E-2</v>
      </c>
      <c r="Q133" s="98">
        <f t="shared" si="63"/>
        <v>1.7833325650819572E-2</v>
      </c>
      <c r="R133" s="99">
        <f t="shared" si="63"/>
        <v>2.0478611861048503E-4</v>
      </c>
      <c r="S133" s="100">
        <f>SUM(L133:R133)</f>
        <v>1</v>
      </c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23">
        <f t="shared" si="58"/>
        <v>1</v>
      </c>
    </row>
    <row r="134" spans="1:85" ht="15" thickBot="1">
      <c r="A134" s="252"/>
      <c r="B134" s="247"/>
      <c r="C134" s="247"/>
      <c r="D134" s="247"/>
      <c r="E134" s="247"/>
      <c r="F134" s="247"/>
      <c r="G134" s="247"/>
      <c r="H134" s="247"/>
      <c r="I134" s="247"/>
      <c r="K134" s="252"/>
      <c r="L134" s="247"/>
      <c r="M134" s="247"/>
      <c r="N134" s="247"/>
      <c r="O134" s="247"/>
      <c r="P134" s="247"/>
      <c r="Q134" s="247"/>
      <c r="R134" s="247"/>
      <c r="S134" s="247"/>
      <c r="AI134" s="168"/>
      <c r="BA134" s="160"/>
      <c r="BR134" s="160"/>
      <c r="CG134" s="160"/>
    </row>
    <row r="135" spans="1:85" ht="28.5">
      <c r="A135" s="312" t="s">
        <v>33</v>
      </c>
      <c r="B135" s="164" t="s">
        <v>0</v>
      </c>
      <c r="C135" s="164" t="s">
        <v>1</v>
      </c>
      <c r="D135" s="164" t="s">
        <v>2</v>
      </c>
      <c r="E135" s="164" t="s">
        <v>3</v>
      </c>
      <c r="F135" s="164" t="s">
        <v>27</v>
      </c>
      <c r="G135" s="164" t="s">
        <v>4</v>
      </c>
      <c r="H135" s="164" t="s">
        <v>5</v>
      </c>
      <c r="I135" s="165" t="s">
        <v>6</v>
      </c>
      <c r="K135" s="314" t="s">
        <v>33</v>
      </c>
      <c r="L135" s="166" t="s">
        <v>0</v>
      </c>
      <c r="M135" s="166" t="s">
        <v>1</v>
      </c>
      <c r="N135" s="166" t="s">
        <v>2</v>
      </c>
      <c r="O135" s="166" t="s">
        <v>3</v>
      </c>
      <c r="P135" s="166" t="s">
        <v>27</v>
      </c>
      <c r="Q135" s="166" t="s">
        <v>4</v>
      </c>
      <c r="R135" s="166" t="s">
        <v>5</v>
      </c>
      <c r="S135" s="167" t="s">
        <v>6</v>
      </c>
      <c r="U135" s="316" t="s">
        <v>33</v>
      </c>
      <c r="V135" s="219" t="s">
        <v>74</v>
      </c>
      <c r="W135" s="219" t="s">
        <v>75</v>
      </c>
      <c r="X135" s="219" t="s">
        <v>4</v>
      </c>
      <c r="Y135" s="219" t="s">
        <v>1</v>
      </c>
      <c r="Z135" s="219" t="s">
        <v>2</v>
      </c>
      <c r="AA135" s="219" t="s">
        <v>3</v>
      </c>
      <c r="AB135" s="219" t="s">
        <v>55</v>
      </c>
      <c r="AC135" s="219" t="s">
        <v>68</v>
      </c>
      <c r="AD135" s="220" t="s">
        <v>76</v>
      </c>
      <c r="AE135" s="220" t="s">
        <v>83</v>
      </c>
      <c r="AF135" s="220" t="s">
        <v>77</v>
      </c>
      <c r="AG135" s="220" t="s">
        <v>84</v>
      </c>
      <c r="AH135" s="220" t="s">
        <v>85</v>
      </c>
      <c r="AI135" s="221" t="s">
        <v>63</v>
      </c>
      <c r="BA135" s="160"/>
      <c r="BR135" s="160"/>
      <c r="CG135" s="160"/>
    </row>
    <row r="136" spans="1:85" ht="15">
      <c r="A136" s="313" t="s">
        <v>33</v>
      </c>
      <c r="B136" s="318" t="s">
        <v>69</v>
      </c>
      <c r="C136" s="319"/>
      <c r="D136" s="319"/>
      <c r="E136" s="319"/>
      <c r="F136" s="319"/>
      <c r="G136" s="319"/>
      <c r="H136" s="319"/>
      <c r="I136" s="320"/>
      <c r="K136" s="315" t="s">
        <v>33</v>
      </c>
      <c r="L136" s="321" t="s">
        <v>69</v>
      </c>
      <c r="M136" s="322"/>
      <c r="N136" s="322"/>
      <c r="O136" s="322"/>
      <c r="P136" s="322"/>
      <c r="Q136" s="322"/>
      <c r="R136" s="322"/>
      <c r="S136" s="323"/>
      <c r="U136" s="317" t="s">
        <v>33</v>
      </c>
      <c r="V136" s="324" t="s">
        <v>69</v>
      </c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5"/>
      <c r="BA136" s="160"/>
      <c r="BR136" s="160"/>
      <c r="CG136" s="160"/>
    </row>
    <row r="137" spans="1:85" ht="15">
      <c r="A137" s="170" t="s">
        <v>7</v>
      </c>
      <c r="B137" s="171">
        <v>0</v>
      </c>
      <c r="C137" s="171">
        <v>0</v>
      </c>
      <c r="D137" s="171">
        <v>0</v>
      </c>
      <c r="E137" s="171">
        <v>0</v>
      </c>
      <c r="F137" s="361"/>
      <c r="G137" s="171">
        <v>0</v>
      </c>
      <c r="H137" s="172">
        <v>0</v>
      </c>
      <c r="I137" s="173">
        <f>SUM(B137:H137)</f>
        <v>0</v>
      </c>
      <c r="J137" s="168"/>
      <c r="K137" s="222" t="s">
        <v>7</v>
      </c>
      <c r="L137" s="171">
        <v>0</v>
      </c>
      <c r="M137" s="171">
        <v>0</v>
      </c>
      <c r="N137" s="171">
        <v>0</v>
      </c>
      <c r="O137" s="171">
        <v>0</v>
      </c>
      <c r="P137" s="171">
        <v>0</v>
      </c>
      <c r="Q137" s="171">
        <v>0</v>
      </c>
      <c r="R137" s="223">
        <v>0</v>
      </c>
      <c r="S137" s="224">
        <f>SUM(L137:R137)</f>
        <v>0</v>
      </c>
      <c r="U137" s="225" t="s">
        <v>7</v>
      </c>
      <c r="V137" s="226">
        <v>0</v>
      </c>
      <c r="W137" s="226">
        <v>0</v>
      </c>
      <c r="X137" s="226">
        <v>0</v>
      </c>
      <c r="Y137" s="226">
        <v>0</v>
      </c>
      <c r="Z137" s="226">
        <v>0</v>
      </c>
      <c r="AA137" s="226">
        <v>0</v>
      </c>
      <c r="AB137" s="226">
        <v>0</v>
      </c>
      <c r="AC137" s="227">
        <v>0</v>
      </c>
      <c r="AD137" s="228">
        <v>0</v>
      </c>
      <c r="AE137" s="228">
        <v>0</v>
      </c>
      <c r="AF137" s="228">
        <v>0</v>
      </c>
      <c r="AG137" s="228">
        <v>0</v>
      </c>
      <c r="AH137" s="228">
        <v>0</v>
      </c>
      <c r="AI137" s="229">
        <f>SUM(V137:AC137)</f>
        <v>0</v>
      </c>
      <c r="AJ137" s="160" t="str">
        <f>IF(ABS(S137-AI137)&gt;0.001,S137-AI137,"")</f>
        <v/>
      </c>
      <c r="BA137" s="160"/>
      <c r="BR137" s="160"/>
      <c r="CG137" s="160"/>
    </row>
    <row r="138" spans="1:85" ht="15">
      <c r="A138" s="178" t="s">
        <v>8</v>
      </c>
      <c r="B138" s="179">
        <v>0</v>
      </c>
      <c r="C138" s="179">
        <v>0</v>
      </c>
      <c r="D138" s="179">
        <v>0</v>
      </c>
      <c r="E138" s="179">
        <v>0</v>
      </c>
      <c r="F138" s="362"/>
      <c r="G138" s="179">
        <v>0</v>
      </c>
      <c r="H138" s="180">
        <v>0</v>
      </c>
      <c r="I138" s="181">
        <f t="shared" ref="I138:I157" si="64">SUM(B138:H138)</f>
        <v>0</v>
      </c>
      <c r="J138" s="168"/>
      <c r="K138" s="182" t="s">
        <v>8</v>
      </c>
      <c r="L138" s="183">
        <v>0</v>
      </c>
      <c r="M138" s="183">
        <v>0</v>
      </c>
      <c r="N138" s="183">
        <v>0</v>
      </c>
      <c r="O138" s="183">
        <v>0</v>
      </c>
      <c r="P138" s="183">
        <v>0</v>
      </c>
      <c r="Q138" s="183">
        <v>0</v>
      </c>
      <c r="R138" s="184">
        <v>0</v>
      </c>
      <c r="S138" s="185">
        <f t="shared" ref="S138:S157" si="65">SUM(L138:R138)</f>
        <v>0</v>
      </c>
      <c r="U138" s="230" t="s">
        <v>8</v>
      </c>
      <c r="V138" s="231">
        <v>0</v>
      </c>
      <c r="W138" s="231">
        <v>0</v>
      </c>
      <c r="X138" s="231">
        <v>0</v>
      </c>
      <c r="Y138" s="231">
        <v>0</v>
      </c>
      <c r="Z138" s="231">
        <v>0</v>
      </c>
      <c r="AA138" s="231">
        <v>0</v>
      </c>
      <c r="AB138" s="231">
        <v>0</v>
      </c>
      <c r="AC138" s="232">
        <v>0</v>
      </c>
      <c r="AD138" s="231">
        <v>0</v>
      </c>
      <c r="AE138" s="231">
        <v>0</v>
      </c>
      <c r="AF138" s="231">
        <v>0</v>
      </c>
      <c r="AG138" s="231">
        <v>0</v>
      </c>
      <c r="AH138" s="231">
        <v>0</v>
      </c>
      <c r="AI138" s="233">
        <f t="shared" ref="AI138:AI157" si="66">SUM(V138:AC138)</f>
        <v>0</v>
      </c>
      <c r="AJ138" s="160" t="str">
        <f t="shared" ref="AJ138:AJ159" si="67">IF(ABS(S138-AI138)&gt;0.001,S138-AI138,"")</f>
        <v/>
      </c>
      <c r="BA138" s="160"/>
      <c r="BR138" s="160"/>
      <c r="CG138" s="160"/>
    </row>
    <row r="139" spans="1:85" ht="15">
      <c r="A139" s="186" t="s">
        <v>10</v>
      </c>
      <c r="B139" s="175">
        <v>0</v>
      </c>
      <c r="C139" s="175">
        <v>0</v>
      </c>
      <c r="D139" s="175">
        <v>0</v>
      </c>
      <c r="E139" s="175">
        <v>0</v>
      </c>
      <c r="F139" s="362"/>
      <c r="G139" s="175">
        <v>0</v>
      </c>
      <c r="H139" s="187">
        <v>0</v>
      </c>
      <c r="I139" s="173">
        <f t="shared" si="64"/>
        <v>0</v>
      </c>
      <c r="J139" s="168"/>
      <c r="K139" s="188" t="s">
        <v>10</v>
      </c>
      <c r="L139" s="175">
        <v>0</v>
      </c>
      <c r="M139" s="175">
        <v>0</v>
      </c>
      <c r="N139" s="175">
        <v>0</v>
      </c>
      <c r="O139" s="175">
        <v>0</v>
      </c>
      <c r="P139" s="175">
        <v>0</v>
      </c>
      <c r="Q139" s="175">
        <v>0</v>
      </c>
      <c r="R139" s="176">
        <v>0</v>
      </c>
      <c r="S139" s="177">
        <f t="shared" si="65"/>
        <v>0</v>
      </c>
      <c r="U139" s="234" t="s">
        <v>10</v>
      </c>
      <c r="V139" s="226">
        <v>0</v>
      </c>
      <c r="W139" s="226">
        <v>0</v>
      </c>
      <c r="X139" s="226">
        <v>0</v>
      </c>
      <c r="Y139" s="226">
        <v>0</v>
      </c>
      <c r="Z139" s="226">
        <v>0</v>
      </c>
      <c r="AA139" s="226">
        <v>0</v>
      </c>
      <c r="AB139" s="226">
        <v>0</v>
      </c>
      <c r="AC139" s="227">
        <v>0</v>
      </c>
      <c r="AD139" s="228">
        <v>0</v>
      </c>
      <c r="AE139" s="228">
        <v>0</v>
      </c>
      <c r="AF139" s="228">
        <v>0</v>
      </c>
      <c r="AG139" s="228">
        <v>0</v>
      </c>
      <c r="AH139" s="228">
        <v>0</v>
      </c>
      <c r="AI139" s="229">
        <f t="shared" si="66"/>
        <v>0</v>
      </c>
      <c r="AJ139" s="160" t="str">
        <f t="shared" si="67"/>
        <v/>
      </c>
      <c r="BA139" s="160"/>
      <c r="BR139" s="160"/>
      <c r="CG139" s="160"/>
    </row>
    <row r="140" spans="1:85" ht="15">
      <c r="A140" s="178" t="s">
        <v>56</v>
      </c>
      <c r="B140" s="179">
        <v>0</v>
      </c>
      <c r="C140" s="179">
        <v>0</v>
      </c>
      <c r="D140" s="179">
        <v>0</v>
      </c>
      <c r="E140" s="179">
        <v>0</v>
      </c>
      <c r="F140" s="362"/>
      <c r="G140" s="179">
        <v>0</v>
      </c>
      <c r="H140" s="180">
        <v>0</v>
      </c>
      <c r="I140" s="181">
        <f t="shared" si="64"/>
        <v>0</v>
      </c>
      <c r="J140" s="168"/>
      <c r="K140" s="182" t="s">
        <v>56</v>
      </c>
      <c r="L140" s="183">
        <v>0</v>
      </c>
      <c r="M140" s="183">
        <v>0</v>
      </c>
      <c r="N140" s="183">
        <v>0</v>
      </c>
      <c r="O140" s="183">
        <v>0</v>
      </c>
      <c r="P140" s="183">
        <v>0</v>
      </c>
      <c r="Q140" s="183">
        <v>0</v>
      </c>
      <c r="R140" s="184">
        <v>0</v>
      </c>
      <c r="S140" s="185">
        <f t="shared" si="65"/>
        <v>0</v>
      </c>
      <c r="U140" s="230" t="s">
        <v>56</v>
      </c>
      <c r="V140" s="231">
        <v>0</v>
      </c>
      <c r="W140" s="231">
        <v>0</v>
      </c>
      <c r="X140" s="231">
        <v>0</v>
      </c>
      <c r="Y140" s="231">
        <v>0</v>
      </c>
      <c r="Z140" s="231">
        <v>0</v>
      </c>
      <c r="AA140" s="231">
        <v>0</v>
      </c>
      <c r="AB140" s="231">
        <v>0</v>
      </c>
      <c r="AC140" s="232">
        <v>0</v>
      </c>
      <c r="AD140" s="231">
        <v>0</v>
      </c>
      <c r="AE140" s="231">
        <v>0</v>
      </c>
      <c r="AF140" s="231">
        <v>0</v>
      </c>
      <c r="AG140" s="231">
        <v>0</v>
      </c>
      <c r="AH140" s="231">
        <v>0</v>
      </c>
      <c r="AI140" s="233">
        <f t="shared" si="66"/>
        <v>0</v>
      </c>
      <c r="AJ140" s="160" t="str">
        <f t="shared" si="67"/>
        <v/>
      </c>
      <c r="BA140" s="160"/>
      <c r="BR140" s="160"/>
      <c r="CG140" s="160"/>
    </row>
    <row r="141" spans="1:85" ht="15">
      <c r="A141" s="186" t="s">
        <v>16</v>
      </c>
      <c r="B141" s="175">
        <v>9.4531564347148826</v>
      </c>
      <c r="C141" s="175">
        <v>12.262528226557869</v>
      </c>
      <c r="D141" s="175">
        <v>1.9157462530654827</v>
      </c>
      <c r="E141" s="175">
        <v>0</v>
      </c>
      <c r="F141" s="362"/>
      <c r="G141" s="175">
        <v>0</v>
      </c>
      <c r="H141" s="187">
        <v>0</v>
      </c>
      <c r="I141" s="173">
        <f t="shared" si="64"/>
        <v>23.631430914338235</v>
      </c>
      <c r="J141" s="168"/>
      <c r="K141" s="188" t="s">
        <v>16</v>
      </c>
      <c r="L141" s="175">
        <v>9.4531564347148826</v>
      </c>
      <c r="M141" s="175">
        <v>12.262528226557869</v>
      </c>
      <c r="N141" s="175">
        <v>1.9157462530654827</v>
      </c>
      <c r="O141" s="175">
        <v>0</v>
      </c>
      <c r="P141" s="175">
        <v>0</v>
      </c>
      <c r="Q141" s="175">
        <v>0</v>
      </c>
      <c r="R141" s="176">
        <v>0</v>
      </c>
      <c r="S141" s="177">
        <f t="shared" si="65"/>
        <v>23.631430914338235</v>
      </c>
      <c r="U141" s="234" t="s">
        <v>16</v>
      </c>
      <c r="V141" s="226">
        <v>9.4531564347148826</v>
      </c>
      <c r="W141" s="226">
        <v>0</v>
      </c>
      <c r="X141" s="226">
        <v>0</v>
      </c>
      <c r="Y141" s="226">
        <v>12.262528226557869</v>
      </c>
      <c r="Z141" s="226">
        <v>1.9157462530654827</v>
      </c>
      <c r="AA141" s="226">
        <v>0</v>
      </c>
      <c r="AB141" s="226">
        <v>0</v>
      </c>
      <c r="AC141" s="227">
        <v>0</v>
      </c>
      <c r="AD141" s="228">
        <v>0</v>
      </c>
      <c r="AE141" s="228">
        <v>0</v>
      </c>
      <c r="AF141" s="228">
        <v>0</v>
      </c>
      <c r="AG141" s="228">
        <v>0</v>
      </c>
      <c r="AH141" s="228">
        <v>0</v>
      </c>
      <c r="AI141" s="229">
        <f t="shared" si="66"/>
        <v>23.631430914338235</v>
      </c>
      <c r="AJ141" s="160" t="str">
        <f t="shared" si="67"/>
        <v/>
      </c>
      <c r="BA141" s="160"/>
      <c r="BR141" s="160"/>
      <c r="CG141" s="160"/>
    </row>
    <row r="142" spans="1:85" ht="15">
      <c r="A142" s="178" t="s">
        <v>15</v>
      </c>
      <c r="B142" s="179">
        <v>5.0851375352091888E-4</v>
      </c>
      <c r="C142" s="179">
        <v>6.5963832284038923E-4</v>
      </c>
      <c r="D142" s="179">
        <v>1.0305376036753878E-4</v>
      </c>
      <c r="E142" s="179">
        <v>0</v>
      </c>
      <c r="F142" s="362"/>
      <c r="G142" s="179">
        <v>0</v>
      </c>
      <c r="H142" s="180">
        <v>0</v>
      </c>
      <c r="I142" s="181">
        <f t="shared" si="64"/>
        <v>1.2712058367288469E-3</v>
      </c>
      <c r="J142" s="168"/>
      <c r="K142" s="182" t="s">
        <v>15</v>
      </c>
      <c r="L142" s="183">
        <v>5.0851375352091888E-4</v>
      </c>
      <c r="M142" s="183">
        <v>6.5963832284038923E-4</v>
      </c>
      <c r="N142" s="183">
        <v>1.0305376036753878E-4</v>
      </c>
      <c r="O142" s="183">
        <v>0</v>
      </c>
      <c r="P142" s="183">
        <v>0</v>
      </c>
      <c r="Q142" s="183">
        <v>0</v>
      </c>
      <c r="R142" s="184">
        <v>0</v>
      </c>
      <c r="S142" s="185">
        <f t="shared" si="65"/>
        <v>1.2712058367288469E-3</v>
      </c>
      <c r="U142" s="230" t="s">
        <v>57</v>
      </c>
      <c r="V142" s="231">
        <v>5.0851375352091888E-4</v>
      </c>
      <c r="W142" s="231">
        <v>0</v>
      </c>
      <c r="X142" s="231">
        <v>0</v>
      </c>
      <c r="Y142" s="231">
        <v>6.5963832284038923E-4</v>
      </c>
      <c r="Z142" s="231">
        <v>1.0305376036753878E-4</v>
      </c>
      <c r="AA142" s="231">
        <v>0</v>
      </c>
      <c r="AB142" s="231">
        <v>0</v>
      </c>
      <c r="AC142" s="232">
        <v>0</v>
      </c>
      <c r="AD142" s="231">
        <v>0</v>
      </c>
      <c r="AE142" s="231">
        <v>0</v>
      </c>
      <c r="AF142" s="231">
        <v>0</v>
      </c>
      <c r="AG142" s="231">
        <v>0</v>
      </c>
      <c r="AH142" s="231">
        <v>0</v>
      </c>
      <c r="AI142" s="233">
        <f t="shared" si="66"/>
        <v>1.2712058367288469E-3</v>
      </c>
      <c r="AJ142" s="160" t="str">
        <f t="shared" si="67"/>
        <v/>
      </c>
      <c r="BA142" s="160"/>
      <c r="BR142" s="160"/>
      <c r="CG142" s="160"/>
    </row>
    <row r="143" spans="1:85" ht="15">
      <c r="A143" s="186" t="s">
        <v>58</v>
      </c>
      <c r="B143" s="175">
        <v>0</v>
      </c>
      <c r="C143" s="175">
        <v>0</v>
      </c>
      <c r="D143" s="175">
        <v>0</v>
      </c>
      <c r="E143" s="175">
        <v>2.5787327800326085E-2</v>
      </c>
      <c r="F143" s="362"/>
      <c r="G143" s="175">
        <v>0</v>
      </c>
      <c r="H143" s="187">
        <v>0</v>
      </c>
      <c r="I143" s="173">
        <f t="shared" si="64"/>
        <v>2.5787327800326085E-2</v>
      </c>
      <c r="J143" s="168"/>
      <c r="K143" s="188" t="s">
        <v>58</v>
      </c>
      <c r="L143" s="175">
        <v>0</v>
      </c>
      <c r="M143" s="175">
        <v>0</v>
      </c>
      <c r="N143" s="175">
        <v>0</v>
      </c>
      <c r="O143" s="175">
        <v>2.5787327800326085E-2</v>
      </c>
      <c r="P143" s="175">
        <v>4.1385119420284457</v>
      </c>
      <c r="Q143" s="175">
        <v>0</v>
      </c>
      <c r="R143" s="176">
        <v>0</v>
      </c>
      <c r="S143" s="177">
        <f t="shared" si="65"/>
        <v>4.1642992698287715</v>
      </c>
      <c r="U143" s="234" t="s">
        <v>58</v>
      </c>
      <c r="V143" s="226">
        <v>0</v>
      </c>
      <c r="W143" s="226">
        <v>0</v>
      </c>
      <c r="X143" s="226">
        <v>0</v>
      </c>
      <c r="Y143" s="226">
        <v>0</v>
      </c>
      <c r="Z143" s="226">
        <v>0</v>
      </c>
      <c r="AA143" s="226">
        <v>2.5787327800326085E-2</v>
      </c>
      <c r="AB143" s="226">
        <v>4.1385119420284457</v>
      </c>
      <c r="AC143" s="227">
        <v>0</v>
      </c>
      <c r="AD143" s="226">
        <v>0</v>
      </c>
      <c r="AE143" s="226">
        <v>0</v>
      </c>
      <c r="AF143" s="226">
        <v>0</v>
      </c>
      <c r="AG143" s="226">
        <v>0</v>
      </c>
      <c r="AH143" s="226">
        <v>0</v>
      </c>
      <c r="AI143" s="229">
        <f t="shared" si="66"/>
        <v>4.1642992698287715</v>
      </c>
      <c r="AJ143" s="160" t="str">
        <f t="shared" si="67"/>
        <v/>
      </c>
      <c r="BA143" s="160"/>
      <c r="BR143" s="160"/>
      <c r="CG143" s="160"/>
    </row>
    <row r="144" spans="1:85" ht="15">
      <c r="A144" s="178" t="s">
        <v>12</v>
      </c>
      <c r="B144" s="179">
        <v>0</v>
      </c>
      <c r="C144" s="179">
        <v>0</v>
      </c>
      <c r="D144" s="179">
        <v>0</v>
      </c>
      <c r="E144" s="179">
        <v>0</v>
      </c>
      <c r="F144" s="362"/>
      <c r="G144" s="179">
        <v>0</v>
      </c>
      <c r="H144" s="180">
        <v>0</v>
      </c>
      <c r="I144" s="181">
        <f t="shared" si="64"/>
        <v>0</v>
      </c>
      <c r="J144" s="168"/>
      <c r="K144" s="182" t="s">
        <v>12</v>
      </c>
      <c r="L144" s="183">
        <v>0</v>
      </c>
      <c r="M144" s="183">
        <v>0</v>
      </c>
      <c r="N144" s="183">
        <v>0</v>
      </c>
      <c r="O144" s="183">
        <v>0</v>
      </c>
      <c r="P144" s="183">
        <v>1.7011042244617986E-2</v>
      </c>
      <c r="Q144" s="183">
        <v>0</v>
      </c>
      <c r="R144" s="184">
        <v>0</v>
      </c>
      <c r="S144" s="185">
        <f t="shared" si="65"/>
        <v>1.7011042244617986E-2</v>
      </c>
      <c r="U144" s="230" t="s">
        <v>12</v>
      </c>
      <c r="V144" s="231">
        <v>0</v>
      </c>
      <c r="W144" s="231">
        <v>0</v>
      </c>
      <c r="X144" s="231">
        <v>0</v>
      </c>
      <c r="Y144" s="231">
        <v>0</v>
      </c>
      <c r="Z144" s="231">
        <v>0</v>
      </c>
      <c r="AA144" s="231">
        <v>0</v>
      </c>
      <c r="AB144" s="231">
        <v>1.7011042244617986E-2</v>
      </c>
      <c r="AC144" s="232">
        <v>0</v>
      </c>
      <c r="AD144" s="231">
        <v>0</v>
      </c>
      <c r="AE144" s="231">
        <v>0</v>
      </c>
      <c r="AF144" s="231">
        <v>0</v>
      </c>
      <c r="AG144" s="231">
        <v>0</v>
      </c>
      <c r="AH144" s="231">
        <v>0</v>
      </c>
      <c r="AI144" s="233">
        <f t="shared" si="66"/>
        <v>1.7011042244617986E-2</v>
      </c>
      <c r="AJ144" s="160" t="str">
        <f t="shared" si="67"/>
        <v/>
      </c>
      <c r="BA144" s="160"/>
      <c r="BR144" s="160"/>
      <c r="CG144" s="160"/>
    </row>
    <row r="145" spans="1:85" ht="15">
      <c r="A145" s="186" t="s">
        <v>59</v>
      </c>
      <c r="B145" s="175">
        <v>0</v>
      </c>
      <c r="C145" s="175">
        <v>0</v>
      </c>
      <c r="D145" s="175">
        <v>0</v>
      </c>
      <c r="E145" s="175">
        <v>0</v>
      </c>
      <c r="F145" s="362"/>
      <c r="G145" s="175">
        <v>0</v>
      </c>
      <c r="H145" s="187">
        <v>0</v>
      </c>
      <c r="I145" s="173">
        <f t="shared" si="64"/>
        <v>0</v>
      </c>
      <c r="J145" s="168"/>
      <c r="K145" s="188" t="s">
        <v>59</v>
      </c>
      <c r="L145" s="175">
        <v>0</v>
      </c>
      <c r="M145" s="175">
        <v>0</v>
      </c>
      <c r="N145" s="175">
        <v>0</v>
      </c>
      <c r="O145" s="175">
        <v>0</v>
      </c>
      <c r="P145" s="175">
        <v>0</v>
      </c>
      <c r="Q145" s="175">
        <v>0</v>
      </c>
      <c r="R145" s="176">
        <v>0</v>
      </c>
      <c r="S145" s="177">
        <f t="shared" si="65"/>
        <v>0</v>
      </c>
      <c r="U145" s="234" t="s">
        <v>59</v>
      </c>
      <c r="V145" s="226">
        <v>0</v>
      </c>
      <c r="W145" s="226">
        <v>0</v>
      </c>
      <c r="X145" s="226">
        <v>0</v>
      </c>
      <c r="Y145" s="226">
        <v>0</v>
      </c>
      <c r="Z145" s="226">
        <v>0</v>
      </c>
      <c r="AA145" s="226">
        <v>0</v>
      </c>
      <c r="AB145" s="226">
        <v>0</v>
      </c>
      <c r="AC145" s="227">
        <v>0</v>
      </c>
      <c r="AD145" s="226">
        <v>0</v>
      </c>
      <c r="AE145" s="226">
        <v>0</v>
      </c>
      <c r="AF145" s="226">
        <v>0</v>
      </c>
      <c r="AG145" s="226">
        <v>0</v>
      </c>
      <c r="AH145" s="226">
        <v>0</v>
      </c>
      <c r="AI145" s="229">
        <f t="shared" si="66"/>
        <v>0</v>
      </c>
      <c r="AJ145" s="160" t="str">
        <f t="shared" si="67"/>
        <v/>
      </c>
      <c r="BA145" s="160"/>
      <c r="BR145" s="160"/>
      <c r="CG145" s="160"/>
    </row>
    <row r="146" spans="1:85" ht="15">
      <c r="A146" s="178" t="s">
        <v>17</v>
      </c>
      <c r="B146" s="179">
        <v>5.3582494912178752E-4</v>
      </c>
      <c r="C146" s="179">
        <v>5.3582494912178618E-5</v>
      </c>
      <c r="D146" s="179">
        <v>6.9657243385832341E-4</v>
      </c>
      <c r="E146" s="179">
        <v>2.1432997964870339E-5</v>
      </c>
      <c r="F146" s="362"/>
      <c r="G146" s="179">
        <v>0</v>
      </c>
      <c r="H146" s="180">
        <v>0</v>
      </c>
      <c r="I146" s="181">
        <f t="shared" si="64"/>
        <v>1.30741287585716E-3</v>
      </c>
      <c r="J146" s="168"/>
      <c r="K146" s="182" t="s">
        <v>17</v>
      </c>
      <c r="L146" s="183">
        <v>5.3582494912178752E-4</v>
      </c>
      <c r="M146" s="183">
        <v>5.3582494912178618E-5</v>
      </c>
      <c r="N146" s="183">
        <v>6.9657243385832341E-4</v>
      </c>
      <c r="O146" s="183">
        <v>2.1432997964870339E-5</v>
      </c>
      <c r="P146" s="183">
        <v>0</v>
      </c>
      <c r="Q146" s="183">
        <v>0</v>
      </c>
      <c r="R146" s="184">
        <v>0</v>
      </c>
      <c r="S146" s="185">
        <f t="shared" si="65"/>
        <v>1.30741287585716E-3</v>
      </c>
      <c r="U146" s="230" t="s">
        <v>17</v>
      </c>
      <c r="V146" s="231">
        <v>5.3582494912178752E-4</v>
      </c>
      <c r="W146" s="231">
        <v>0</v>
      </c>
      <c r="X146" s="231">
        <v>0</v>
      </c>
      <c r="Y146" s="231">
        <v>5.3582494912178618E-5</v>
      </c>
      <c r="Z146" s="231">
        <v>6.9657243385832341E-4</v>
      </c>
      <c r="AA146" s="231">
        <v>0</v>
      </c>
      <c r="AB146" s="231">
        <v>0</v>
      </c>
      <c r="AC146" s="232">
        <v>2.1432997964870339E-5</v>
      </c>
      <c r="AD146" s="231">
        <v>0</v>
      </c>
      <c r="AE146" s="231">
        <v>0</v>
      </c>
      <c r="AF146" s="231">
        <v>0</v>
      </c>
      <c r="AG146" s="231">
        <v>0</v>
      </c>
      <c r="AH146" s="231">
        <v>2.1432997964870339E-5</v>
      </c>
      <c r="AI146" s="233">
        <f t="shared" si="66"/>
        <v>1.30741287585716E-3</v>
      </c>
      <c r="AJ146" s="160" t="str">
        <f t="shared" si="67"/>
        <v/>
      </c>
      <c r="BA146" s="160"/>
      <c r="BR146" s="160"/>
      <c r="CG146" s="160"/>
    </row>
    <row r="147" spans="1:85" ht="15">
      <c r="A147" s="186" t="s">
        <v>139</v>
      </c>
      <c r="B147" s="175">
        <v>51.678782958917111</v>
      </c>
      <c r="C147" s="175">
        <v>328.48677345727117</v>
      </c>
      <c r="D147" s="175">
        <v>28.287771077062491</v>
      </c>
      <c r="E147" s="175">
        <v>0</v>
      </c>
      <c r="F147" s="362"/>
      <c r="G147" s="175">
        <v>0</v>
      </c>
      <c r="H147" s="187">
        <v>0</v>
      </c>
      <c r="I147" s="173">
        <f t="shared" si="64"/>
        <v>408.45332749325075</v>
      </c>
      <c r="J147" s="168"/>
      <c r="K147" s="188" t="s">
        <v>139</v>
      </c>
      <c r="L147" s="175">
        <v>51.678782958917111</v>
      </c>
      <c r="M147" s="175">
        <v>328.48677345727117</v>
      </c>
      <c r="N147" s="175">
        <v>28.287771077062491</v>
      </c>
      <c r="O147" s="175">
        <v>0</v>
      </c>
      <c r="P147" s="175">
        <v>0</v>
      </c>
      <c r="Q147" s="175">
        <v>0</v>
      </c>
      <c r="R147" s="176">
        <v>0</v>
      </c>
      <c r="S147" s="177">
        <f t="shared" si="65"/>
        <v>408.45332749325075</v>
      </c>
      <c r="U147" s="234" t="s">
        <v>139</v>
      </c>
      <c r="V147" s="226">
        <v>48.671635549670327</v>
      </c>
      <c r="W147" s="226">
        <v>0.2507828195962678</v>
      </c>
      <c r="X147" s="226">
        <v>0</v>
      </c>
      <c r="Y147" s="226">
        <v>328.48677345727117</v>
      </c>
      <c r="Z147" s="226">
        <v>28.271596810521753</v>
      </c>
      <c r="AA147" s="226">
        <v>0</v>
      </c>
      <c r="AB147" s="226">
        <v>0</v>
      </c>
      <c r="AC147" s="227">
        <v>2.7725388561912503</v>
      </c>
      <c r="AD147" s="226">
        <v>2.7563645896505133</v>
      </c>
      <c r="AE147" s="226">
        <v>0</v>
      </c>
      <c r="AF147" s="226">
        <v>0</v>
      </c>
      <c r="AG147" s="226">
        <v>1.617426654073649E-2</v>
      </c>
      <c r="AH147" s="226">
        <v>0</v>
      </c>
      <c r="AI147" s="229">
        <f t="shared" si="66"/>
        <v>408.45332749325081</v>
      </c>
      <c r="AJ147" s="160" t="str">
        <f t="shared" si="67"/>
        <v/>
      </c>
      <c r="BA147" s="160"/>
      <c r="BR147" s="160"/>
      <c r="CG147" s="160"/>
    </row>
    <row r="148" spans="1:85" ht="15">
      <c r="A148" s="178" t="s">
        <v>25</v>
      </c>
      <c r="B148" s="179">
        <v>8.9178469970281675</v>
      </c>
      <c r="C148" s="179">
        <v>1.2475745565764957</v>
      </c>
      <c r="D148" s="179">
        <v>68.683529913949869</v>
      </c>
      <c r="E148" s="179">
        <v>259.46632278237951</v>
      </c>
      <c r="F148" s="362"/>
      <c r="G148" s="179">
        <v>20.04285504298733</v>
      </c>
      <c r="H148" s="180">
        <v>0</v>
      </c>
      <c r="I148" s="181">
        <f t="shared" si="64"/>
        <v>358.35812929292138</v>
      </c>
      <c r="J148" s="168"/>
      <c r="K148" s="182" t="s">
        <v>25</v>
      </c>
      <c r="L148" s="183">
        <v>8.9178469970281675</v>
      </c>
      <c r="M148" s="183">
        <v>1.2475745565764957</v>
      </c>
      <c r="N148" s="183">
        <v>68.683529913949869</v>
      </c>
      <c r="O148" s="183">
        <v>259.46632278237951</v>
      </c>
      <c r="P148" s="183">
        <v>1.137893144840033E-3</v>
      </c>
      <c r="Q148" s="183">
        <v>20.04285504298733</v>
      </c>
      <c r="R148" s="184">
        <v>0</v>
      </c>
      <c r="S148" s="185">
        <f t="shared" si="65"/>
        <v>358.35926718606623</v>
      </c>
      <c r="U148" s="230" t="s">
        <v>25</v>
      </c>
      <c r="V148" s="231">
        <v>0.23988676755806967</v>
      </c>
      <c r="W148" s="231">
        <v>8.6779602294700986</v>
      </c>
      <c r="X148" s="231">
        <v>20.04285504298733</v>
      </c>
      <c r="Y148" s="231">
        <v>1.2475745565764957</v>
      </c>
      <c r="Z148" s="231">
        <v>68.683529913949869</v>
      </c>
      <c r="AA148" s="231">
        <v>259.14758230904602</v>
      </c>
      <c r="AB148" s="231">
        <v>1.137893144840033E-3</v>
      </c>
      <c r="AC148" s="232">
        <v>0.31874047333346722</v>
      </c>
      <c r="AD148" s="231">
        <v>0</v>
      </c>
      <c r="AE148" s="231">
        <v>0.31821537066542066</v>
      </c>
      <c r="AF148" s="231">
        <v>0</v>
      </c>
      <c r="AG148" s="231">
        <v>0</v>
      </c>
      <c r="AH148" s="231">
        <v>5.2510266804655823E-4</v>
      </c>
      <c r="AI148" s="233">
        <f t="shared" si="66"/>
        <v>358.35926718606623</v>
      </c>
      <c r="AJ148" s="160" t="str">
        <f t="shared" si="67"/>
        <v/>
      </c>
      <c r="BA148" s="160"/>
      <c r="BR148" s="160"/>
      <c r="CG148" s="160"/>
    </row>
    <row r="149" spans="1:85" ht="15">
      <c r="A149" s="186" t="s">
        <v>24</v>
      </c>
      <c r="B149" s="175">
        <v>18.410776354196752</v>
      </c>
      <c r="C149" s="175">
        <v>68.713219524211326</v>
      </c>
      <c r="D149" s="175">
        <v>19.690044267839713</v>
      </c>
      <c r="E149" s="175">
        <v>0</v>
      </c>
      <c r="F149" s="362"/>
      <c r="G149" s="175">
        <v>0</v>
      </c>
      <c r="H149" s="187">
        <v>0</v>
      </c>
      <c r="I149" s="173">
        <f t="shared" si="64"/>
        <v>106.81404014624779</v>
      </c>
      <c r="J149" s="168"/>
      <c r="K149" s="188" t="s">
        <v>24</v>
      </c>
      <c r="L149" s="175">
        <v>18.410776354196752</v>
      </c>
      <c r="M149" s="175">
        <v>68.713219524211326</v>
      </c>
      <c r="N149" s="175">
        <v>19.690044267839713</v>
      </c>
      <c r="O149" s="175">
        <v>0</v>
      </c>
      <c r="P149" s="175">
        <v>0</v>
      </c>
      <c r="Q149" s="175">
        <v>0</v>
      </c>
      <c r="R149" s="176">
        <v>0</v>
      </c>
      <c r="S149" s="177">
        <f t="shared" si="65"/>
        <v>106.81404014624779</v>
      </c>
      <c r="U149" s="234" t="s">
        <v>24</v>
      </c>
      <c r="V149" s="226">
        <v>18.15226096164918</v>
      </c>
      <c r="W149" s="226">
        <v>0</v>
      </c>
      <c r="X149" s="226">
        <v>0</v>
      </c>
      <c r="Y149" s="226">
        <v>68.713219524211326</v>
      </c>
      <c r="Z149" s="226">
        <v>19.690044267839713</v>
      </c>
      <c r="AA149" s="226">
        <v>0</v>
      </c>
      <c r="AB149" s="226">
        <v>0</v>
      </c>
      <c r="AC149" s="227">
        <v>0.25851539254757383</v>
      </c>
      <c r="AD149" s="226">
        <v>0.25851539254757383</v>
      </c>
      <c r="AE149" s="226">
        <v>0</v>
      </c>
      <c r="AF149" s="226">
        <v>0</v>
      </c>
      <c r="AG149" s="226">
        <v>0</v>
      </c>
      <c r="AH149" s="226">
        <v>0</v>
      </c>
      <c r="AI149" s="229">
        <f t="shared" si="66"/>
        <v>106.81404014624779</v>
      </c>
      <c r="AJ149" s="160" t="str">
        <f t="shared" si="67"/>
        <v/>
      </c>
      <c r="BA149" s="160"/>
      <c r="BR149" s="160"/>
      <c r="CG149" s="160"/>
    </row>
    <row r="150" spans="1:85" ht="15">
      <c r="A150" s="178" t="s">
        <v>60</v>
      </c>
      <c r="B150" s="179">
        <v>0</v>
      </c>
      <c r="C150" s="179">
        <v>0</v>
      </c>
      <c r="D150" s="179">
        <v>0</v>
      </c>
      <c r="E150" s="179">
        <v>0</v>
      </c>
      <c r="F150" s="362"/>
      <c r="G150" s="179">
        <v>0</v>
      </c>
      <c r="H150" s="180">
        <v>0</v>
      </c>
      <c r="I150" s="181">
        <f t="shared" si="64"/>
        <v>0</v>
      </c>
      <c r="J150" s="168"/>
      <c r="K150" s="182" t="s">
        <v>60</v>
      </c>
      <c r="L150" s="183">
        <v>0</v>
      </c>
      <c r="M150" s="183">
        <v>0</v>
      </c>
      <c r="N150" s="183">
        <v>0</v>
      </c>
      <c r="O150" s="183">
        <v>0</v>
      </c>
      <c r="P150" s="183">
        <v>0</v>
      </c>
      <c r="Q150" s="183">
        <v>0</v>
      </c>
      <c r="R150" s="184">
        <v>0</v>
      </c>
      <c r="S150" s="185">
        <f t="shared" si="65"/>
        <v>0</v>
      </c>
      <c r="U150" s="230" t="s">
        <v>60</v>
      </c>
      <c r="V150" s="231">
        <v>0</v>
      </c>
      <c r="W150" s="231">
        <v>0</v>
      </c>
      <c r="X150" s="231">
        <v>0</v>
      </c>
      <c r="Y150" s="231">
        <v>0</v>
      </c>
      <c r="Z150" s="231">
        <v>0</v>
      </c>
      <c r="AA150" s="231">
        <v>0</v>
      </c>
      <c r="AB150" s="231">
        <v>0</v>
      </c>
      <c r="AC150" s="232">
        <v>0</v>
      </c>
      <c r="AD150" s="231">
        <v>0</v>
      </c>
      <c r="AE150" s="231">
        <v>0</v>
      </c>
      <c r="AF150" s="231">
        <v>0</v>
      </c>
      <c r="AG150" s="231">
        <v>0</v>
      </c>
      <c r="AH150" s="231">
        <v>0</v>
      </c>
      <c r="AI150" s="233">
        <f t="shared" si="66"/>
        <v>0</v>
      </c>
      <c r="AJ150" s="160" t="str">
        <f t="shared" si="67"/>
        <v/>
      </c>
      <c r="BA150" s="160"/>
      <c r="BR150" s="160"/>
      <c r="CG150" s="160"/>
    </row>
    <row r="151" spans="1:85" ht="15">
      <c r="A151" s="186" t="s">
        <v>22</v>
      </c>
      <c r="B151" s="175">
        <v>0</v>
      </c>
      <c r="C151" s="175">
        <v>70.679029235858621</v>
      </c>
      <c r="D151" s="175">
        <v>0</v>
      </c>
      <c r="E151" s="175">
        <v>0</v>
      </c>
      <c r="F151" s="362"/>
      <c r="G151" s="175">
        <v>0</v>
      </c>
      <c r="H151" s="187">
        <v>0</v>
      </c>
      <c r="I151" s="173">
        <f t="shared" si="64"/>
        <v>70.679029235858621</v>
      </c>
      <c r="J151" s="168"/>
      <c r="K151" s="188" t="s">
        <v>22</v>
      </c>
      <c r="L151" s="175">
        <v>0</v>
      </c>
      <c r="M151" s="175">
        <v>70.679029235858621</v>
      </c>
      <c r="N151" s="175">
        <v>0</v>
      </c>
      <c r="O151" s="175">
        <v>0</v>
      </c>
      <c r="P151" s="175">
        <v>0.25143072669662025</v>
      </c>
      <c r="Q151" s="175">
        <v>0</v>
      </c>
      <c r="R151" s="176">
        <v>0</v>
      </c>
      <c r="S151" s="177">
        <f t="shared" si="65"/>
        <v>70.930459962555247</v>
      </c>
      <c r="U151" s="234" t="s">
        <v>22</v>
      </c>
      <c r="V151" s="226">
        <v>0</v>
      </c>
      <c r="W151" s="226">
        <v>0</v>
      </c>
      <c r="X151" s="226">
        <v>0</v>
      </c>
      <c r="Y151" s="226">
        <v>70.679029235858621</v>
      </c>
      <c r="Z151" s="226">
        <v>0</v>
      </c>
      <c r="AA151" s="226">
        <v>0</v>
      </c>
      <c r="AB151" s="226">
        <v>0.25143072669662025</v>
      </c>
      <c r="AC151" s="227">
        <v>0</v>
      </c>
      <c r="AD151" s="226">
        <v>0</v>
      </c>
      <c r="AE151" s="226">
        <v>0</v>
      </c>
      <c r="AF151" s="226">
        <v>0</v>
      </c>
      <c r="AG151" s="226">
        <v>0</v>
      </c>
      <c r="AH151" s="226">
        <v>0</v>
      </c>
      <c r="AI151" s="229">
        <f t="shared" si="66"/>
        <v>70.930459962555247</v>
      </c>
      <c r="AJ151" s="160" t="str">
        <f t="shared" si="67"/>
        <v/>
      </c>
      <c r="BA151" s="160"/>
      <c r="BR151" s="160"/>
      <c r="CG151" s="160"/>
    </row>
    <row r="152" spans="1:85" ht="15">
      <c r="A152" s="178" t="s">
        <v>21</v>
      </c>
      <c r="B152" s="179">
        <v>0</v>
      </c>
      <c r="C152" s="179">
        <v>0</v>
      </c>
      <c r="D152" s="179">
        <v>0</v>
      </c>
      <c r="E152" s="179">
        <v>0</v>
      </c>
      <c r="F152" s="362"/>
      <c r="G152" s="179">
        <v>0</v>
      </c>
      <c r="H152" s="180">
        <v>0</v>
      </c>
      <c r="I152" s="181">
        <f t="shared" si="64"/>
        <v>0</v>
      </c>
      <c r="J152" s="168"/>
      <c r="K152" s="182" t="s">
        <v>21</v>
      </c>
      <c r="L152" s="183">
        <v>0</v>
      </c>
      <c r="M152" s="183">
        <v>0</v>
      </c>
      <c r="N152" s="183">
        <v>0</v>
      </c>
      <c r="O152" s="183">
        <v>0</v>
      </c>
      <c r="P152" s="183">
        <v>0</v>
      </c>
      <c r="Q152" s="183">
        <v>0</v>
      </c>
      <c r="R152" s="184">
        <v>0</v>
      </c>
      <c r="S152" s="185">
        <f t="shared" si="65"/>
        <v>0</v>
      </c>
      <c r="U152" s="230" t="s">
        <v>61</v>
      </c>
      <c r="V152" s="231">
        <v>0</v>
      </c>
      <c r="W152" s="231">
        <v>0</v>
      </c>
      <c r="X152" s="231">
        <v>0</v>
      </c>
      <c r="Y152" s="231">
        <v>0</v>
      </c>
      <c r="Z152" s="231">
        <v>0</v>
      </c>
      <c r="AA152" s="231">
        <v>0</v>
      </c>
      <c r="AB152" s="231">
        <v>0</v>
      </c>
      <c r="AC152" s="232">
        <v>0</v>
      </c>
      <c r="AD152" s="231">
        <v>0</v>
      </c>
      <c r="AE152" s="231">
        <v>0</v>
      </c>
      <c r="AF152" s="231">
        <v>0</v>
      </c>
      <c r="AG152" s="231">
        <v>0</v>
      </c>
      <c r="AH152" s="231">
        <v>0</v>
      </c>
      <c r="AI152" s="233">
        <f t="shared" si="66"/>
        <v>0</v>
      </c>
      <c r="AJ152" s="160" t="str">
        <f t="shared" si="67"/>
        <v/>
      </c>
      <c r="BA152" s="160"/>
      <c r="BR152" s="160"/>
      <c r="CG152" s="160"/>
    </row>
    <row r="153" spans="1:85" ht="15">
      <c r="A153" s="189" t="s">
        <v>64</v>
      </c>
      <c r="B153" s="175">
        <v>1.0067732478534757E-4</v>
      </c>
      <c r="C153" s="175">
        <v>0</v>
      </c>
      <c r="D153" s="175">
        <v>0</v>
      </c>
      <c r="E153" s="175">
        <v>0</v>
      </c>
      <c r="F153" s="362"/>
      <c r="G153" s="175">
        <v>0</v>
      </c>
      <c r="H153" s="187">
        <v>0</v>
      </c>
      <c r="I153" s="173">
        <f t="shared" si="64"/>
        <v>1.0067732478534757E-4</v>
      </c>
      <c r="J153" s="168"/>
      <c r="K153" s="190" t="s">
        <v>64</v>
      </c>
      <c r="L153" s="175">
        <v>1.0067732478534757E-4</v>
      </c>
      <c r="M153" s="175">
        <v>0</v>
      </c>
      <c r="N153" s="175">
        <v>0</v>
      </c>
      <c r="O153" s="175">
        <v>0</v>
      </c>
      <c r="P153" s="175">
        <v>0</v>
      </c>
      <c r="Q153" s="175">
        <v>0</v>
      </c>
      <c r="R153" s="176">
        <v>0</v>
      </c>
      <c r="S153" s="177">
        <f t="shared" si="65"/>
        <v>1.0067732478534757E-4</v>
      </c>
      <c r="U153" s="235" t="s">
        <v>62</v>
      </c>
      <c r="V153" s="226">
        <v>1.0067732478534757E-4</v>
      </c>
      <c r="W153" s="226">
        <v>0</v>
      </c>
      <c r="X153" s="226">
        <v>0</v>
      </c>
      <c r="Y153" s="226">
        <v>0</v>
      </c>
      <c r="Z153" s="226">
        <v>0</v>
      </c>
      <c r="AA153" s="226">
        <v>0</v>
      </c>
      <c r="AB153" s="226">
        <v>0</v>
      </c>
      <c r="AC153" s="227">
        <v>0</v>
      </c>
      <c r="AD153" s="228">
        <v>0</v>
      </c>
      <c r="AE153" s="228">
        <v>0</v>
      </c>
      <c r="AF153" s="228">
        <v>0</v>
      </c>
      <c r="AG153" s="228">
        <v>0</v>
      </c>
      <c r="AH153" s="228">
        <v>0</v>
      </c>
      <c r="AI153" s="229">
        <f t="shared" si="66"/>
        <v>1.0067732478534757E-4</v>
      </c>
      <c r="AJ153" s="160" t="str">
        <f t="shared" si="67"/>
        <v/>
      </c>
      <c r="BA153" s="160"/>
      <c r="BR153" s="160"/>
      <c r="CG153" s="160"/>
    </row>
    <row r="154" spans="1:85">
      <c r="A154" s="191" t="s">
        <v>23</v>
      </c>
      <c r="B154" s="192">
        <v>1.0067732478534757E-4</v>
      </c>
      <c r="C154" s="192">
        <v>0</v>
      </c>
      <c r="D154" s="192">
        <v>0</v>
      </c>
      <c r="E154" s="192">
        <v>0</v>
      </c>
      <c r="F154" s="362"/>
      <c r="G154" s="192">
        <v>0</v>
      </c>
      <c r="H154" s="193">
        <v>0</v>
      </c>
      <c r="I154" s="194">
        <f t="shared" si="64"/>
        <v>1.0067732478534757E-4</v>
      </c>
      <c r="J154" s="168"/>
      <c r="K154" s="195" t="s">
        <v>23</v>
      </c>
      <c r="L154" s="196">
        <v>1.0067732478534757E-4</v>
      </c>
      <c r="M154" s="196">
        <v>0</v>
      </c>
      <c r="N154" s="196">
        <v>0</v>
      </c>
      <c r="O154" s="196">
        <v>0</v>
      </c>
      <c r="P154" s="196">
        <v>0</v>
      </c>
      <c r="Q154" s="196">
        <v>0</v>
      </c>
      <c r="R154" s="197">
        <v>0</v>
      </c>
      <c r="S154" s="198">
        <f t="shared" si="65"/>
        <v>1.0067732478534757E-4</v>
      </c>
      <c r="U154" s="236" t="s">
        <v>66</v>
      </c>
      <c r="V154" s="237">
        <v>1.0067732478534757E-4</v>
      </c>
      <c r="W154" s="237">
        <v>0</v>
      </c>
      <c r="X154" s="237">
        <v>0</v>
      </c>
      <c r="Y154" s="237">
        <v>0</v>
      </c>
      <c r="Z154" s="237">
        <v>0</v>
      </c>
      <c r="AA154" s="237">
        <v>0</v>
      </c>
      <c r="AB154" s="237">
        <v>0</v>
      </c>
      <c r="AC154" s="237">
        <v>0</v>
      </c>
      <c r="AD154" s="237">
        <v>0</v>
      </c>
      <c r="AE154" s="237">
        <v>0</v>
      </c>
      <c r="AF154" s="237">
        <v>0</v>
      </c>
      <c r="AG154" s="237">
        <v>0</v>
      </c>
      <c r="AH154" s="125">
        <v>0</v>
      </c>
      <c r="AI154" s="238">
        <f t="shared" si="66"/>
        <v>1.0067732478534757E-4</v>
      </c>
      <c r="AJ154" s="160" t="str">
        <f t="shared" si="67"/>
        <v/>
      </c>
      <c r="BA154" s="160"/>
      <c r="BR154" s="160"/>
      <c r="CG154" s="160"/>
    </row>
    <row r="155" spans="1:85">
      <c r="A155" s="199" t="s">
        <v>19</v>
      </c>
      <c r="B155" s="200">
        <v>0</v>
      </c>
      <c r="C155" s="200">
        <v>0</v>
      </c>
      <c r="D155" s="200">
        <v>0</v>
      </c>
      <c r="E155" s="200">
        <v>0</v>
      </c>
      <c r="F155" s="362"/>
      <c r="G155" s="200">
        <v>0</v>
      </c>
      <c r="H155" s="201">
        <v>0</v>
      </c>
      <c r="I155" s="202">
        <f t="shared" si="64"/>
        <v>0</v>
      </c>
      <c r="J155" s="168"/>
      <c r="K155" s="203" t="s">
        <v>19</v>
      </c>
      <c r="L155" s="200">
        <v>0</v>
      </c>
      <c r="M155" s="200">
        <v>0</v>
      </c>
      <c r="N155" s="200">
        <v>0</v>
      </c>
      <c r="O155" s="200">
        <v>0</v>
      </c>
      <c r="P155" s="200">
        <v>0</v>
      </c>
      <c r="Q155" s="200">
        <v>0</v>
      </c>
      <c r="R155" s="204">
        <v>0</v>
      </c>
      <c r="S155" s="205">
        <f t="shared" si="65"/>
        <v>0</v>
      </c>
      <c r="U155" s="239" t="s">
        <v>19</v>
      </c>
      <c r="V155" s="240">
        <v>0</v>
      </c>
      <c r="W155" s="240">
        <v>0</v>
      </c>
      <c r="X155" s="240">
        <v>0</v>
      </c>
      <c r="Y155" s="240">
        <v>0</v>
      </c>
      <c r="Z155" s="240">
        <v>0</v>
      </c>
      <c r="AA155" s="240">
        <v>0</v>
      </c>
      <c r="AB155" s="240">
        <v>0</v>
      </c>
      <c r="AC155" s="240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2">
        <f t="shared" si="66"/>
        <v>0</v>
      </c>
      <c r="AJ155" s="160" t="str">
        <f t="shared" si="67"/>
        <v/>
      </c>
      <c r="BA155" s="160"/>
      <c r="BR155" s="160"/>
      <c r="CG155" s="160"/>
    </row>
    <row r="156" spans="1:85">
      <c r="A156" s="191" t="s">
        <v>20</v>
      </c>
      <c r="B156" s="192">
        <v>0</v>
      </c>
      <c r="C156" s="192">
        <v>0</v>
      </c>
      <c r="D156" s="192">
        <v>0</v>
      </c>
      <c r="E156" s="192">
        <v>0</v>
      </c>
      <c r="F156" s="362"/>
      <c r="G156" s="192">
        <v>0</v>
      </c>
      <c r="H156" s="193">
        <v>0</v>
      </c>
      <c r="I156" s="194">
        <f t="shared" si="64"/>
        <v>0</v>
      </c>
      <c r="J156" s="168"/>
      <c r="K156" s="195" t="s">
        <v>20</v>
      </c>
      <c r="L156" s="196">
        <v>0</v>
      </c>
      <c r="M156" s="196">
        <v>0</v>
      </c>
      <c r="N156" s="196">
        <v>0</v>
      </c>
      <c r="O156" s="196">
        <v>0</v>
      </c>
      <c r="P156" s="196">
        <v>0</v>
      </c>
      <c r="Q156" s="196">
        <v>0</v>
      </c>
      <c r="R156" s="197">
        <v>0</v>
      </c>
      <c r="S156" s="198">
        <f t="shared" si="65"/>
        <v>0</v>
      </c>
      <c r="U156" s="236" t="s">
        <v>20</v>
      </c>
      <c r="V156" s="237">
        <v>0</v>
      </c>
      <c r="W156" s="237">
        <v>0</v>
      </c>
      <c r="X156" s="237">
        <v>0</v>
      </c>
      <c r="Y156" s="237">
        <v>0</v>
      </c>
      <c r="Z156" s="237">
        <v>0</v>
      </c>
      <c r="AA156" s="237">
        <v>0</v>
      </c>
      <c r="AB156" s="237">
        <v>0</v>
      </c>
      <c r="AC156" s="237">
        <v>0</v>
      </c>
      <c r="AD156" s="237">
        <v>0</v>
      </c>
      <c r="AE156" s="237">
        <v>0</v>
      </c>
      <c r="AF156" s="237">
        <v>0</v>
      </c>
      <c r="AG156" s="237">
        <v>0</v>
      </c>
      <c r="AH156" s="125">
        <v>0</v>
      </c>
      <c r="AI156" s="238">
        <f t="shared" si="66"/>
        <v>0</v>
      </c>
      <c r="AJ156" s="160" t="str">
        <f t="shared" si="67"/>
        <v/>
      </c>
      <c r="BA156" s="160"/>
      <c r="BR156" s="160"/>
      <c r="CG156" s="160"/>
    </row>
    <row r="157" spans="1:85" ht="15" thickBot="1">
      <c r="A157" s="206" t="s">
        <v>11</v>
      </c>
      <c r="B157" s="207">
        <v>0</v>
      </c>
      <c r="C157" s="207">
        <v>0</v>
      </c>
      <c r="D157" s="207">
        <v>0</v>
      </c>
      <c r="E157" s="207">
        <v>0</v>
      </c>
      <c r="F157" s="363"/>
      <c r="G157" s="207">
        <v>0</v>
      </c>
      <c r="H157" s="208">
        <v>0</v>
      </c>
      <c r="I157" s="209">
        <f t="shared" si="64"/>
        <v>0</v>
      </c>
      <c r="J157" s="168"/>
      <c r="K157" s="210" t="s">
        <v>11</v>
      </c>
      <c r="L157" s="207">
        <v>0</v>
      </c>
      <c r="M157" s="207">
        <v>0</v>
      </c>
      <c r="N157" s="207">
        <v>0</v>
      </c>
      <c r="O157" s="207">
        <v>0</v>
      </c>
      <c r="P157" s="207">
        <v>0</v>
      </c>
      <c r="Q157" s="207">
        <v>0</v>
      </c>
      <c r="R157" s="211">
        <v>0</v>
      </c>
      <c r="S157" s="212">
        <f t="shared" si="65"/>
        <v>0</v>
      </c>
      <c r="U157" s="239" t="s">
        <v>11</v>
      </c>
      <c r="V157" s="240">
        <v>0</v>
      </c>
      <c r="W157" s="240">
        <v>0</v>
      </c>
      <c r="X157" s="240">
        <v>0</v>
      </c>
      <c r="Y157" s="240">
        <v>0</v>
      </c>
      <c r="Z157" s="240">
        <v>0</v>
      </c>
      <c r="AA157" s="240">
        <v>0</v>
      </c>
      <c r="AB157" s="240">
        <v>0</v>
      </c>
      <c r="AC157" s="240">
        <v>0</v>
      </c>
      <c r="AD157" s="241">
        <v>0</v>
      </c>
      <c r="AE157" s="241">
        <v>0</v>
      </c>
      <c r="AF157" s="241">
        <v>0</v>
      </c>
      <c r="AG157" s="241">
        <v>0</v>
      </c>
      <c r="AH157" s="241">
        <v>0</v>
      </c>
      <c r="AI157" s="242">
        <f t="shared" si="66"/>
        <v>0</v>
      </c>
      <c r="AJ157" s="160" t="str">
        <f t="shared" si="67"/>
        <v/>
      </c>
      <c r="BA157" s="160"/>
      <c r="BR157" s="160"/>
      <c r="CG157" s="160"/>
    </row>
    <row r="158" spans="1:85" ht="15">
      <c r="A158" s="213" t="s">
        <v>26</v>
      </c>
      <c r="B158" s="214">
        <f>SUM(B137:B153)</f>
        <v>88.461707760884337</v>
      </c>
      <c r="C158" s="214">
        <f t="shared" ref="C158:I158" si="68">SUM(C137:C153)</f>
        <v>481.38983822129319</v>
      </c>
      <c r="D158" s="214">
        <f t="shared" si="68"/>
        <v>118.57789113811178</v>
      </c>
      <c r="E158" s="214">
        <f t="shared" si="68"/>
        <v>259.49213154317778</v>
      </c>
      <c r="F158" s="214">
        <f t="shared" si="68"/>
        <v>0</v>
      </c>
      <c r="G158" s="214">
        <f t="shared" si="68"/>
        <v>20.04285504298733</v>
      </c>
      <c r="H158" s="216">
        <f t="shared" si="68"/>
        <v>0</v>
      </c>
      <c r="I158" s="173">
        <f t="shared" si="68"/>
        <v>967.96442370645445</v>
      </c>
      <c r="J158" s="168"/>
      <c r="K158" s="215" t="s">
        <v>26</v>
      </c>
      <c r="L158" s="214">
        <f>SUM(L137:L153)</f>
        <v>88.461707760884337</v>
      </c>
      <c r="M158" s="214">
        <f t="shared" ref="M158:S158" si="69">SUM(M137:M153)</f>
        <v>481.38983822129319</v>
      </c>
      <c r="N158" s="214">
        <f t="shared" si="69"/>
        <v>118.57789113811178</v>
      </c>
      <c r="O158" s="214">
        <f t="shared" si="69"/>
        <v>259.49213154317778</v>
      </c>
      <c r="P158" s="214">
        <f t="shared" si="69"/>
        <v>4.4080916041145235</v>
      </c>
      <c r="Q158" s="214">
        <f t="shared" si="69"/>
        <v>20.04285504298733</v>
      </c>
      <c r="R158" s="216">
        <f t="shared" si="69"/>
        <v>0</v>
      </c>
      <c r="S158" s="217">
        <f t="shared" si="69"/>
        <v>972.37251531056893</v>
      </c>
      <c r="T158" s="160" t="str">
        <f>IF(ABS(S158-AI158)&gt;0.01,S158-AI158,"")</f>
        <v/>
      </c>
      <c r="U158" s="243" t="s">
        <v>63</v>
      </c>
      <c r="V158" s="244">
        <f>SUM(V137:V153)</f>
        <v>76.518084729619886</v>
      </c>
      <c r="W158" s="244">
        <f t="shared" ref="W158:AH158" si="70">SUM(W137:W153)</f>
        <v>8.928743049066366</v>
      </c>
      <c r="X158" s="244">
        <f t="shared" si="70"/>
        <v>20.04285504298733</v>
      </c>
      <c r="Y158" s="244">
        <f t="shared" si="70"/>
        <v>481.38983822129319</v>
      </c>
      <c r="Z158" s="244">
        <f t="shared" si="70"/>
        <v>118.56171687157104</v>
      </c>
      <c r="AA158" s="244">
        <f t="shared" si="70"/>
        <v>259.17336963684636</v>
      </c>
      <c r="AB158" s="244">
        <f t="shared" si="70"/>
        <v>4.4080916041145235</v>
      </c>
      <c r="AC158" s="244">
        <f t="shared" si="70"/>
        <v>3.3498161550702559</v>
      </c>
      <c r="AD158" s="245">
        <f t="shared" si="70"/>
        <v>3.0148799821980869</v>
      </c>
      <c r="AE158" s="245">
        <f t="shared" si="70"/>
        <v>0.31821537066542066</v>
      </c>
      <c r="AF158" s="245">
        <f t="shared" si="70"/>
        <v>0</v>
      </c>
      <c r="AG158" s="245">
        <f t="shared" si="70"/>
        <v>1.617426654073649E-2</v>
      </c>
      <c r="AH158" s="245">
        <f t="shared" si="70"/>
        <v>5.4653566601142853E-4</v>
      </c>
      <c r="AI158" s="246">
        <f>SUM(V158:AC158)</f>
        <v>972.37251531056893</v>
      </c>
      <c r="AJ158" s="160" t="str">
        <f t="shared" si="67"/>
        <v/>
      </c>
      <c r="BA158" s="160"/>
      <c r="BR158" s="160"/>
      <c r="CG158" s="160"/>
    </row>
    <row r="159" spans="1:85" s="23" customFormat="1" ht="15" thickBot="1">
      <c r="A159" s="30" t="s">
        <v>88</v>
      </c>
      <c r="B159" s="47">
        <f>IF($I158=0,"-",B158/$I158)</f>
        <v>9.1389420514189579E-2</v>
      </c>
      <c r="C159" s="47">
        <f t="shared" ref="C159:H159" si="71">IF($I158=0,"-",C158/$I158)</f>
        <v>0.49732182963707744</v>
      </c>
      <c r="D159" s="47">
        <f t="shared" si="71"/>
        <v>0.12250232367431697</v>
      </c>
      <c r="E159" s="47">
        <f t="shared" si="71"/>
        <v>0.26808023640946493</v>
      </c>
      <c r="F159" s="47">
        <f t="shared" si="71"/>
        <v>0</v>
      </c>
      <c r="G159" s="47">
        <f t="shared" si="71"/>
        <v>2.070618976495105E-2</v>
      </c>
      <c r="H159" s="70">
        <f t="shared" si="71"/>
        <v>0</v>
      </c>
      <c r="I159" s="48">
        <f>SUM(B159:H159)</f>
        <v>1</v>
      </c>
      <c r="J159" s="160"/>
      <c r="K159" s="81" t="s">
        <v>88</v>
      </c>
      <c r="L159" s="98">
        <f t="shared" ref="L159:R159" si="72">IF($S158=0,"-",L158/$S158)</f>
        <v>9.0975121538302936E-2</v>
      </c>
      <c r="M159" s="98">
        <f t="shared" si="72"/>
        <v>0.49506730254252473</v>
      </c>
      <c r="N159" s="98">
        <f t="shared" si="72"/>
        <v>0.12194697944566937</v>
      </c>
      <c r="O159" s="98">
        <f t="shared" si="72"/>
        <v>0.26686493854703186</v>
      </c>
      <c r="P159" s="98">
        <f t="shared" si="72"/>
        <v>4.5333362828613166E-3</v>
      </c>
      <c r="Q159" s="98">
        <f t="shared" si="72"/>
        <v>2.061232164360979E-2</v>
      </c>
      <c r="R159" s="99">
        <f t="shared" si="72"/>
        <v>0</v>
      </c>
      <c r="S159" s="100">
        <f>SUM(L159:R159)</f>
        <v>1</v>
      </c>
      <c r="U159" s="110" t="s">
        <v>88</v>
      </c>
      <c r="V159" s="133">
        <f>+V158/$AI158</f>
        <v>7.8692150924463911E-2</v>
      </c>
      <c r="W159" s="133">
        <f t="shared" ref="W159:AH159" si="73">+W158/$AI158</f>
        <v>9.1824305073190896E-3</v>
      </c>
      <c r="X159" s="133">
        <f t="shared" si="73"/>
        <v>2.061232164360979E-2</v>
      </c>
      <c r="Y159" s="133">
        <f t="shared" si="73"/>
        <v>0.49506730254252473</v>
      </c>
      <c r="Z159" s="133">
        <f t="shared" si="73"/>
        <v>0.12193034562860229</v>
      </c>
      <c r="AA159" s="133">
        <f t="shared" si="73"/>
        <v>0.26653711983423167</v>
      </c>
      <c r="AB159" s="133">
        <f t="shared" si="73"/>
        <v>4.5333362828613166E-3</v>
      </c>
      <c r="AC159" s="133">
        <f t="shared" si="73"/>
        <v>3.4449926363872472E-3</v>
      </c>
      <c r="AD159" s="133">
        <f t="shared" si="73"/>
        <v>3.1005401065199332E-3</v>
      </c>
      <c r="AE159" s="133">
        <f t="shared" si="73"/>
        <v>3.2725664871737447E-4</v>
      </c>
      <c r="AF159" s="133">
        <f t="shared" si="73"/>
        <v>0</v>
      </c>
      <c r="AG159" s="133">
        <f t="shared" si="73"/>
        <v>1.6633817067084155E-5</v>
      </c>
      <c r="AH159" s="133">
        <f t="shared" si="73"/>
        <v>5.6206408285498376E-7</v>
      </c>
      <c r="AI159" s="134">
        <f>SUM(V159:AC159)</f>
        <v>1</v>
      </c>
      <c r="AJ159" s="23" t="str">
        <f t="shared" si="67"/>
        <v/>
      </c>
    </row>
    <row r="160" spans="1:85" ht="15" thickBot="1">
      <c r="A160" s="247"/>
      <c r="B160" s="247"/>
      <c r="C160" s="247"/>
      <c r="D160" s="247"/>
      <c r="E160" s="247"/>
      <c r="F160" s="247"/>
      <c r="G160" s="247"/>
      <c r="H160" s="247"/>
      <c r="I160" s="247"/>
      <c r="K160" s="247"/>
      <c r="AI160" s="168"/>
      <c r="BA160" s="160"/>
      <c r="BR160" s="160"/>
      <c r="CG160" s="160"/>
    </row>
    <row r="161" spans="1:85" ht="28.5">
      <c r="A161" s="312" t="s">
        <v>34</v>
      </c>
      <c r="B161" s="164" t="s">
        <v>0</v>
      </c>
      <c r="C161" s="164" t="s">
        <v>1</v>
      </c>
      <c r="D161" s="164" t="s">
        <v>2</v>
      </c>
      <c r="E161" s="164" t="s">
        <v>3</v>
      </c>
      <c r="F161" s="164" t="s">
        <v>27</v>
      </c>
      <c r="G161" s="164" t="s">
        <v>4</v>
      </c>
      <c r="H161" s="164" t="s">
        <v>5</v>
      </c>
      <c r="I161" s="165" t="s">
        <v>6</v>
      </c>
      <c r="K161" s="314" t="s">
        <v>34</v>
      </c>
      <c r="L161" s="166" t="s">
        <v>0</v>
      </c>
      <c r="M161" s="166" t="s">
        <v>1</v>
      </c>
      <c r="N161" s="166" t="s">
        <v>2</v>
      </c>
      <c r="O161" s="166" t="s">
        <v>3</v>
      </c>
      <c r="P161" s="166" t="s">
        <v>27</v>
      </c>
      <c r="Q161" s="166" t="s">
        <v>4</v>
      </c>
      <c r="R161" s="166" t="s">
        <v>5</v>
      </c>
      <c r="S161" s="167" t="s">
        <v>6</v>
      </c>
      <c r="U161" s="316" t="s">
        <v>34</v>
      </c>
      <c r="V161" s="219" t="s">
        <v>74</v>
      </c>
      <c r="W161" s="219" t="s">
        <v>75</v>
      </c>
      <c r="X161" s="219" t="s">
        <v>4</v>
      </c>
      <c r="Y161" s="219" t="s">
        <v>1</v>
      </c>
      <c r="Z161" s="219" t="s">
        <v>2</v>
      </c>
      <c r="AA161" s="219" t="s">
        <v>3</v>
      </c>
      <c r="AB161" s="219" t="s">
        <v>55</v>
      </c>
      <c r="AC161" s="219" t="s">
        <v>68</v>
      </c>
      <c r="AD161" s="220" t="s">
        <v>76</v>
      </c>
      <c r="AE161" s="220" t="s">
        <v>83</v>
      </c>
      <c r="AF161" s="220" t="s">
        <v>77</v>
      </c>
      <c r="AG161" s="220" t="s">
        <v>84</v>
      </c>
      <c r="AH161" s="220" t="s">
        <v>85</v>
      </c>
      <c r="AI161" s="221" t="s">
        <v>63</v>
      </c>
      <c r="BA161" s="160"/>
      <c r="BR161" s="160"/>
      <c r="CG161" s="160"/>
    </row>
    <row r="162" spans="1:85" ht="15">
      <c r="A162" s="313" t="s">
        <v>34</v>
      </c>
      <c r="B162" s="318" t="s">
        <v>69</v>
      </c>
      <c r="C162" s="319"/>
      <c r="D162" s="319"/>
      <c r="E162" s="319"/>
      <c r="F162" s="319"/>
      <c r="G162" s="319"/>
      <c r="H162" s="319"/>
      <c r="I162" s="320"/>
      <c r="K162" s="315" t="s">
        <v>34</v>
      </c>
      <c r="L162" s="321" t="s">
        <v>69</v>
      </c>
      <c r="M162" s="322"/>
      <c r="N162" s="322"/>
      <c r="O162" s="322"/>
      <c r="P162" s="322"/>
      <c r="Q162" s="322"/>
      <c r="R162" s="322"/>
      <c r="S162" s="323"/>
      <c r="U162" s="317" t="s">
        <v>34</v>
      </c>
      <c r="V162" s="324" t="s">
        <v>69</v>
      </c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5"/>
      <c r="BA162" s="160"/>
      <c r="BR162" s="160"/>
      <c r="CG162" s="160"/>
    </row>
    <row r="163" spans="1:85" ht="15">
      <c r="A163" s="170" t="s">
        <v>7</v>
      </c>
      <c r="B163" s="171">
        <v>0</v>
      </c>
      <c r="C163" s="171">
        <v>0</v>
      </c>
      <c r="D163" s="171">
        <v>0</v>
      </c>
      <c r="E163" s="171">
        <v>0</v>
      </c>
      <c r="F163" s="361"/>
      <c r="G163" s="171">
        <v>0</v>
      </c>
      <c r="H163" s="172">
        <v>0</v>
      </c>
      <c r="I163" s="173">
        <f>SUM(B163:H163)</f>
        <v>0</v>
      </c>
      <c r="J163" s="168"/>
      <c r="K163" s="222" t="s">
        <v>7</v>
      </c>
      <c r="L163" s="171">
        <v>0</v>
      </c>
      <c r="M163" s="171">
        <v>0</v>
      </c>
      <c r="N163" s="171">
        <v>0</v>
      </c>
      <c r="O163" s="171">
        <v>0</v>
      </c>
      <c r="P163" s="171">
        <v>0</v>
      </c>
      <c r="Q163" s="171">
        <v>0</v>
      </c>
      <c r="R163" s="223">
        <v>0</v>
      </c>
      <c r="S163" s="224">
        <f>SUM(L163:R163)</f>
        <v>0</v>
      </c>
      <c r="U163" s="225" t="s">
        <v>7</v>
      </c>
      <c r="V163" s="226">
        <v>0</v>
      </c>
      <c r="W163" s="226">
        <v>0</v>
      </c>
      <c r="X163" s="226">
        <v>0</v>
      </c>
      <c r="Y163" s="226">
        <v>0</v>
      </c>
      <c r="Z163" s="226">
        <v>0</v>
      </c>
      <c r="AA163" s="226">
        <v>0</v>
      </c>
      <c r="AB163" s="226">
        <v>0</v>
      </c>
      <c r="AC163" s="227">
        <v>0</v>
      </c>
      <c r="AD163" s="228">
        <v>0</v>
      </c>
      <c r="AE163" s="228">
        <v>0</v>
      </c>
      <c r="AF163" s="228">
        <v>0</v>
      </c>
      <c r="AG163" s="228">
        <v>0</v>
      </c>
      <c r="AH163" s="228">
        <v>0</v>
      </c>
      <c r="AI163" s="229">
        <f>SUM(V163:AC163)</f>
        <v>0</v>
      </c>
      <c r="AJ163" s="160" t="str">
        <f>IF(ABS(S163-AI163)&gt;0.001,S163-AI163,"")</f>
        <v/>
      </c>
      <c r="BA163" s="160"/>
      <c r="BR163" s="160"/>
      <c r="CG163" s="160"/>
    </row>
    <row r="164" spans="1:85" ht="15">
      <c r="A164" s="178" t="s">
        <v>8</v>
      </c>
      <c r="B164" s="179">
        <v>0</v>
      </c>
      <c r="C164" s="179">
        <v>0</v>
      </c>
      <c r="D164" s="179">
        <v>0</v>
      </c>
      <c r="E164" s="179">
        <v>0</v>
      </c>
      <c r="F164" s="362"/>
      <c r="G164" s="179">
        <v>0</v>
      </c>
      <c r="H164" s="180">
        <v>0</v>
      </c>
      <c r="I164" s="181">
        <f t="shared" ref="I164:I183" si="74">SUM(B164:H164)</f>
        <v>0</v>
      </c>
      <c r="J164" s="168"/>
      <c r="K164" s="182" t="s">
        <v>8</v>
      </c>
      <c r="L164" s="183">
        <v>0</v>
      </c>
      <c r="M164" s="183">
        <v>0</v>
      </c>
      <c r="N164" s="183">
        <v>0</v>
      </c>
      <c r="O164" s="183">
        <v>0</v>
      </c>
      <c r="P164" s="183">
        <v>0</v>
      </c>
      <c r="Q164" s="183">
        <v>0</v>
      </c>
      <c r="R164" s="184">
        <v>0</v>
      </c>
      <c r="S164" s="185">
        <f t="shared" ref="S164:S183" si="75">SUM(L164:R164)</f>
        <v>0</v>
      </c>
      <c r="U164" s="230" t="s">
        <v>8</v>
      </c>
      <c r="V164" s="231">
        <v>0</v>
      </c>
      <c r="W164" s="231">
        <v>0</v>
      </c>
      <c r="X164" s="231">
        <v>0</v>
      </c>
      <c r="Y164" s="231">
        <v>0</v>
      </c>
      <c r="Z164" s="231">
        <v>0</v>
      </c>
      <c r="AA164" s="231">
        <v>0</v>
      </c>
      <c r="AB164" s="231">
        <v>0</v>
      </c>
      <c r="AC164" s="232">
        <v>0</v>
      </c>
      <c r="AD164" s="231">
        <v>0</v>
      </c>
      <c r="AE164" s="231">
        <v>0</v>
      </c>
      <c r="AF164" s="231">
        <v>0</v>
      </c>
      <c r="AG164" s="231">
        <v>0</v>
      </c>
      <c r="AH164" s="231">
        <v>0</v>
      </c>
      <c r="AI164" s="233">
        <f t="shared" ref="AI164:AI183" si="76">SUM(V164:AC164)</f>
        <v>0</v>
      </c>
      <c r="AJ164" s="160" t="str">
        <f t="shared" ref="AJ164:AJ185" si="77">IF(ABS(S164-AI164)&gt;0.001,S164-AI164,"")</f>
        <v/>
      </c>
      <c r="BA164" s="160"/>
      <c r="BR164" s="160"/>
      <c r="CG164" s="160"/>
    </row>
    <row r="165" spans="1:85" ht="15">
      <c r="A165" s="186" t="s">
        <v>10</v>
      </c>
      <c r="B165" s="175">
        <v>0</v>
      </c>
      <c r="C165" s="175">
        <v>0</v>
      </c>
      <c r="D165" s="175">
        <v>0</v>
      </c>
      <c r="E165" s="175">
        <v>0</v>
      </c>
      <c r="F165" s="362"/>
      <c r="G165" s="175">
        <v>0</v>
      </c>
      <c r="H165" s="187">
        <v>0</v>
      </c>
      <c r="I165" s="173">
        <f t="shared" si="74"/>
        <v>0</v>
      </c>
      <c r="J165" s="168"/>
      <c r="K165" s="188" t="s">
        <v>10</v>
      </c>
      <c r="L165" s="175">
        <v>0</v>
      </c>
      <c r="M165" s="175">
        <v>0</v>
      </c>
      <c r="N165" s="175">
        <v>0</v>
      </c>
      <c r="O165" s="175">
        <v>0</v>
      </c>
      <c r="P165" s="175">
        <v>0</v>
      </c>
      <c r="Q165" s="175">
        <v>0</v>
      </c>
      <c r="R165" s="176">
        <v>0</v>
      </c>
      <c r="S165" s="177">
        <f t="shared" si="75"/>
        <v>0</v>
      </c>
      <c r="U165" s="234" t="s">
        <v>10</v>
      </c>
      <c r="V165" s="226">
        <v>0</v>
      </c>
      <c r="W165" s="226">
        <v>0</v>
      </c>
      <c r="X165" s="226">
        <v>0</v>
      </c>
      <c r="Y165" s="226">
        <v>0</v>
      </c>
      <c r="Z165" s="226">
        <v>0</v>
      </c>
      <c r="AA165" s="226">
        <v>0</v>
      </c>
      <c r="AB165" s="226">
        <v>0</v>
      </c>
      <c r="AC165" s="227">
        <v>0</v>
      </c>
      <c r="AD165" s="228">
        <v>0</v>
      </c>
      <c r="AE165" s="228">
        <v>0</v>
      </c>
      <c r="AF165" s="228">
        <v>0</v>
      </c>
      <c r="AG165" s="228">
        <v>0</v>
      </c>
      <c r="AH165" s="228">
        <v>0</v>
      </c>
      <c r="AI165" s="229">
        <f t="shared" si="76"/>
        <v>0</v>
      </c>
      <c r="AJ165" s="160" t="str">
        <f t="shared" si="77"/>
        <v/>
      </c>
      <c r="BA165" s="160"/>
      <c r="BR165" s="160"/>
      <c r="CG165" s="160"/>
    </row>
    <row r="166" spans="1:85" ht="15">
      <c r="A166" s="178" t="s">
        <v>56</v>
      </c>
      <c r="B166" s="179">
        <v>0</v>
      </c>
      <c r="C166" s="179">
        <v>0</v>
      </c>
      <c r="D166" s="179">
        <v>0</v>
      </c>
      <c r="E166" s="179">
        <v>0</v>
      </c>
      <c r="F166" s="362"/>
      <c r="G166" s="179">
        <v>0</v>
      </c>
      <c r="H166" s="180">
        <v>0</v>
      </c>
      <c r="I166" s="181">
        <f t="shared" si="74"/>
        <v>0</v>
      </c>
      <c r="J166" s="168"/>
      <c r="K166" s="182" t="s">
        <v>56</v>
      </c>
      <c r="L166" s="183">
        <v>0</v>
      </c>
      <c r="M166" s="183">
        <v>0</v>
      </c>
      <c r="N166" s="183">
        <v>0</v>
      </c>
      <c r="O166" s="183">
        <v>0</v>
      </c>
      <c r="P166" s="183">
        <v>0</v>
      </c>
      <c r="Q166" s="183">
        <v>0</v>
      </c>
      <c r="R166" s="184">
        <v>0</v>
      </c>
      <c r="S166" s="185">
        <f t="shared" si="75"/>
        <v>0</v>
      </c>
      <c r="U166" s="230" t="s">
        <v>56</v>
      </c>
      <c r="V166" s="231">
        <v>0</v>
      </c>
      <c r="W166" s="231">
        <v>0</v>
      </c>
      <c r="X166" s="231">
        <v>0</v>
      </c>
      <c r="Y166" s="231">
        <v>0</v>
      </c>
      <c r="Z166" s="231">
        <v>0</v>
      </c>
      <c r="AA166" s="231">
        <v>0</v>
      </c>
      <c r="AB166" s="231">
        <v>0</v>
      </c>
      <c r="AC166" s="232">
        <v>0</v>
      </c>
      <c r="AD166" s="231">
        <v>0</v>
      </c>
      <c r="AE166" s="231">
        <v>0</v>
      </c>
      <c r="AF166" s="231">
        <v>0</v>
      </c>
      <c r="AG166" s="231">
        <v>0</v>
      </c>
      <c r="AH166" s="231">
        <v>0</v>
      </c>
      <c r="AI166" s="233">
        <f t="shared" si="76"/>
        <v>0</v>
      </c>
      <c r="AJ166" s="160" t="str">
        <f t="shared" si="77"/>
        <v/>
      </c>
      <c r="BA166" s="160"/>
      <c r="BR166" s="160"/>
      <c r="CG166" s="160"/>
    </row>
    <row r="167" spans="1:85" ht="15">
      <c r="A167" s="186" t="s">
        <v>16</v>
      </c>
      <c r="B167" s="175">
        <v>0</v>
      </c>
      <c r="C167" s="175">
        <v>0</v>
      </c>
      <c r="D167" s="175">
        <v>0</v>
      </c>
      <c r="E167" s="175">
        <v>0</v>
      </c>
      <c r="F167" s="362"/>
      <c r="G167" s="175">
        <v>0</v>
      </c>
      <c r="H167" s="187">
        <v>0</v>
      </c>
      <c r="I167" s="173">
        <f t="shared" si="74"/>
        <v>0</v>
      </c>
      <c r="J167" s="168"/>
      <c r="K167" s="188" t="s">
        <v>16</v>
      </c>
      <c r="L167" s="175">
        <v>0</v>
      </c>
      <c r="M167" s="175">
        <v>0</v>
      </c>
      <c r="N167" s="175">
        <v>0</v>
      </c>
      <c r="O167" s="175">
        <v>0</v>
      </c>
      <c r="P167" s="175">
        <v>0</v>
      </c>
      <c r="Q167" s="175">
        <v>0</v>
      </c>
      <c r="R167" s="176">
        <v>0</v>
      </c>
      <c r="S167" s="177">
        <f t="shared" si="75"/>
        <v>0</v>
      </c>
      <c r="U167" s="234" t="s">
        <v>16</v>
      </c>
      <c r="V167" s="226">
        <v>0</v>
      </c>
      <c r="W167" s="226">
        <v>0</v>
      </c>
      <c r="X167" s="226">
        <v>0</v>
      </c>
      <c r="Y167" s="226">
        <v>0</v>
      </c>
      <c r="Z167" s="226">
        <v>0</v>
      </c>
      <c r="AA167" s="226">
        <v>0</v>
      </c>
      <c r="AB167" s="226">
        <v>0</v>
      </c>
      <c r="AC167" s="227">
        <v>0</v>
      </c>
      <c r="AD167" s="228">
        <v>0</v>
      </c>
      <c r="AE167" s="228">
        <v>0</v>
      </c>
      <c r="AF167" s="228">
        <v>0</v>
      </c>
      <c r="AG167" s="228">
        <v>0</v>
      </c>
      <c r="AH167" s="228">
        <v>0</v>
      </c>
      <c r="AI167" s="229">
        <f t="shared" si="76"/>
        <v>0</v>
      </c>
      <c r="AJ167" s="160" t="str">
        <f t="shared" si="77"/>
        <v/>
      </c>
      <c r="BA167" s="160"/>
      <c r="BR167" s="160"/>
      <c r="CG167" s="160"/>
    </row>
    <row r="168" spans="1:85" ht="15">
      <c r="A168" s="178" t="s">
        <v>15</v>
      </c>
      <c r="B168" s="179">
        <v>0</v>
      </c>
      <c r="C168" s="179">
        <v>0</v>
      </c>
      <c r="D168" s="179">
        <v>0</v>
      </c>
      <c r="E168" s="179">
        <v>0</v>
      </c>
      <c r="F168" s="362"/>
      <c r="G168" s="179">
        <v>0</v>
      </c>
      <c r="H168" s="180">
        <v>0</v>
      </c>
      <c r="I168" s="181">
        <f t="shared" si="74"/>
        <v>0</v>
      </c>
      <c r="J168" s="168"/>
      <c r="K168" s="182" t="s">
        <v>15</v>
      </c>
      <c r="L168" s="183">
        <v>0</v>
      </c>
      <c r="M168" s="183">
        <v>0</v>
      </c>
      <c r="N168" s="183">
        <v>0</v>
      </c>
      <c r="O168" s="183">
        <v>0</v>
      </c>
      <c r="P168" s="183">
        <v>0</v>
      </c>
      <c r="Q168" s="183">
        <v>0</v>
      </c>
      <c r="R168" s="184">
        <v>0</v>
      </c>
      <c r="S168" s="185">
        <f t="shared" si="75"/>
        <v>0</v>
      </c>
      <c r="U168" s="230" t="s">
        <v>57</v>
      </c>
      <c r="V168" s="231">
        <v>0</v>
      </c>
      <c r="W168" s="231">
        <v>0</v>
      </c>
      <c r="X168" s="231">
        <v>0</v>
      </c>
      <c r="Y168" s="231">
        <v>0</v>
      </c>
      <c r="Z168" s="231">
        <v>0</v>
      </c>
      <c r="AA168" s="231">
        <v>0</v>
      </c>
      <c r="AB168" s="231">
        <v>0</v>
      </c>
      <c r="AC168" s="232">
        <v>0</v>
      </c>
      <c r="AD168" s="231">
        <v>0</v>
      </c>
      <c r="AE168" s="231">
        <v>0</v>
      </c>
      <c r="AF168" s="231">
        <v>0</v>
      </c>
      <c r="AG168" s="231">
        <v>0</v>
      </c>
      <c r="AH168" s="231">
        <v>0</v>
      </c>
      <c r="AI168" s="233">
        <f t="shared" si="76"/>
        <v>0</v>
      </c>
      <c r="AJ168" s="160" t="str">
        <f t="shared" si="77"/>
        <v/>
      </c>
      <c r="BA168" s="160"/>
      <c r="BR168" s="160"/>
      <c r="CG168" s="160"/>
    </row>
    <row r="169" spans="1:85" ht="15">
      <c r="A169" s="186" t="s">
        <v>58</v>
      </c>
      <c r="B169" s="175">
        <v>0</v>
      </c>
      <c r="C169" s="175">
        <v>0</v>
      </c>
      <c r="D169" s="175">
        <v>0</v>
      </c>
      <c r="E169" s="175">
        <v>0</v>
      </c>
      <c r="F169" s="362"/>
      <c r="G169" s="175">
        <v>0</v>
      </c>
      <c r="H169" s="187">
        <v>0</v>
      </c>
      <c r="I169" s="173">
        <f t="shared" si="74"/>
        <v>0</v>
      </c>
      <c r="J169" s="168"/>
      <c r="K169" s="188" t="s">
        <v>58</v>
      </c>
      <c r="L169" s="175">
        <v>0</v>
      </c>
      <c r="M169" s="175">
        <v>0</v>
      </c>
      <c r="N169" s="175">
        <v>0</v>
      </c>
      <c r="O169" s="175">
        <v>0</v>
      </c>
      <c r="P169" s="175">
        <v>0</v>
      </c>
      <c r="Q169" s="175">
        <v>0</v>
      </c>
      <c r="R169" s="176">
        <v>0</v>
      </c>
      <c r="S169" s="177">
        <f t="shared" si="75"/>
        <v>0</v>
      </c>
      <c r="U169" s="234" t="s">
        <v>58</v>
      </c>
      <c r="V169" s="226">
        <v>0</v>
      </c>
      <c r="W169" s="226">
        <v>0</v>
      </c>
      <c r="X169" s="226">
        <v>0</v>
      </c>
      <c r="Y169" s="226">
        <v>0</v>
      </c>
      <c r="Z169" s="226">
        <v>0</v>
      </c>
      <c r="AA169" s="226">
        <v>0</v>
      </c>
      <c r="AB169" s="226">
        <v>0</v>
      </c>
      <c r="AC169" s="227">
        <v>0</v>
      </c>
      <c r="AD169" s="226">
        <v>0</v>
      </c>
      <c r="AE169" s="226">
        <v>0</v>
      </c>
      <c r="AF169" s="226">
        <v>0</v>
      </c>
      <c r="AG169" s="226">
        <v>0</v>
      </c>
      <c r="AH169" s="226">
        <v>0</v>
      </c>
      <c r="AI169" s="229">
        <f t="shared" si="76"/>
        <v>0</v>
      </c>
      <c r="AJ169" s="160" t="str">
        <f t="shared" si="77"/>
        <v/>
      </c>
      <c r="BA169" s="160"/>
      <c r="BR169" s="160"/>
      <c r="CG169" s="160"/>
    </row>
    <row r="170" spans="1:85" ht="15">
      <c r="A170" s="178" t="s">
        <v>12</v>
      </c>
      <c r="B170" s="179">
        <v>0</v>
      </c>
      <c r="C170" s="179">
        <v>0</v>
      </c>
      <c r="D170" s="179">
        <v>0</v>
      </c>
      <c r="E170" s="179">
        <v>0</v>
      </c>
      <c r="F170" s="362"/>
      <c r="G170" s="179">
        <v>0</v>
      </c>
      <c r="H170" s="180">
        <v>0</v>
      </c>
      <c r="I170" s="181">
        <f t="shared" si="74"/>
        <v>0</v>
      </c>
      <c r="J170" s="168"/>
      <c r="K170" s="182" t="s">
        <v>12</v>
      </c>
      <c r="L170" s="183">
        <v>0</v>
      </c>
      <c r="M170" s="183">
        <v>0</v>
      </c>
      <c r="N170" s="183">
        <v>0</v>
      </c>
      <c r="O170" s="183">
        <v>0</v>
      </c>
      <c r="P170" s="183">
        <v>0</v>
      </c>
      <c r="Q170" s="183">
        <v>0</v>
      </c>
      <c r="R170" s="184">
        <v>0</v>
      </c>
      <c r="S170" s="185">
        <f t="shared" si="75"/>
        <v>0</v>
      </c>
      <c r="U170" s="230" t="s">
        <v>12</v>
      </c>
      <c r="V170" s="231">
        <v>0</v>
      </c>
      <c r="W170" s="231">
        <v>0</v>
      </c>
      <c r="X170" s="231">
        <v>0</v>
      </c>
      <c r="Y170" s="231">
        <v>0</v>
      </c>
      <c r="Z170" s="231">
        <v>0</v>
      </c>
      <c r="AA170" s="231">
        <v>0</v>
      </c>
      <c r="AB170" s="231">
        <v>0</v>
      </c>
      <c r="AC170" s="232">
        <v>0</v>
      </c>
      <c r="AD170" s="231">
        <v>0</v>
      </c>
      <c r="AE170" s="231">
        <v>0</v>
      </c>
      <c r="AF170" s="231">
        <v>0</v>
      </c>
      <c r="AG170" s="231">
        <v>0</v>
      </c>
      <c r="AH170" s="231">
        <v>0</v>
      </c>
      <c r="AI170" s="233">
        <f t="shared" si="76"/>
        <v>0</v>
      </c>
      <c r="AJ170" s="160" t="str">
        <f t="shared" si="77"/>
        <v/>
      </c>
      <c r="BA170" s="160"/>
      <c r="BR170" s="160"/>
      <c r="CG170" s="160"/>
    </row>
    <row r="171" spans="1:85" ht="15">
      <c r="A171" s="186" t="s">
        <v>59</v>
      </c>
      <c r="B171" s="175">
        <v>0</v>
      </c>
      <c r="C171" s="175">
        <v>0</v>
      </c>
      <c r="D171" s="175">
        <v>0</v>
      </c>
      <c r="E171" s="175">
        <v>0</v>
      </c>
      <c r="F171" s="362"/>
      <c r="G171" s="175">
        <v>0</v>
      </c>
      <c r="H171" s="187">
        <v>0</v>
      </c>
      <c r="I171" s="173">
        <f t="shared" si="74"/>
        <v>0</v>
      </c>
      <c r="J171" s="168"/>
      <c r="K171" s="188" t="s">
        <v>59</v>
      </c>
      <c r="L171" s="175">
        <v>0</v>
      </c>
      <c r="M171" s="175">
        <v>0</v>
      </c>
      <c r="N171" s="175">
        <v>0</v>
      </c>
      <c r="O171" s="175">
        <v>0</v>
      </c>
      <c r="P171" s="175">
        <v>0</v>
      </c>
      <c r="Q171" s="175">
        <v>0</v>
      </c>
      <c r="R171" s="176">
        <v>0</v>
      </c>
      <c r="S171" s="177">
        <f t="shared" si="75"/>
        <v>0</v>
      </c>
      <c r="U171" s="234" t="s">
        <v>59</v>
      </c>
      <c r="V171" s="226">
        <v>0</v>
      </c>
      <c r="W171" s="226">
        <v>0</v>
      </c>
      <c r="X171" s="226">
        <v>0</v>
      </c>
      <c r="Y171" s="226">
        <v>0</v>
      </c>
      <c r="Z171" s="226">
        <v>0</v>
      </c>
      <c r="AA171" s="226">
        <v>0</v>
      </c>
      <c r="AB171" s="226">
        <v>0</v>
      </c>
      <c r="AC171" s="227">
        <v>0</v>
      </c>
      <c r="AD171" s="226">
        <v>0</v>
      </c>
      <c r="AE171" s="226">
        <v>0</v>
      </c>
      <c r="AF171" s="226">
        <v>0</v>
      </c>
      <c r="AG171" s="226">
        <v>0</v>
      </c>
      <c r="AH171" s="226">
        <v>0</v>
      </c>
      <c r="AI171" s="229">
        <f t="shared" si="76"/>
        <v>0</v>
      </c>
      <c r="AJ171" s="160" t="str">
        <f t="shared" si="77"/>
        <v/>
      </c>
      <c r="BA171" s="160"/>
      <c r="BR171" s="160"/>
      <c r="CG171" s="160"/>
    </row>
    <row r="172" spans="1:85" ht="15">
      <c r="A172" s="178" t="s">
        <v>17</v>
      </c>
      <c r="B172" s="179">
        <v>0</v>
      </c>
      <c r="C172" s="179">
        <v>0</v>
      </c>
      <c r="D172" s="179">
        <v>0</v>
      </c>
      <c r="E172" s="179">
        <v>0</v>
      </c>
      <c r="F172" s="362"/>
      <c r="G172" s="179">
        <v>0</v>
      </c>
      <c r="H172" s="180">
        <v>0</v>
      </c>
      <c r="I172" s="181">
        <f t="shared" si="74"/>
        <v>0</v>
      </c>
      <c r="J172" s="168"/>
      <c r="K172" s="182" t="s">
        <v>17</v>
      </c>
      <c r="L172" s="183">
        <v>0</v>
      </c>
      <c r="M172" s="183">
        <v>0</v>
      </c>
      <c r="N172" s="183">
        <v>0</v>
      </c>
      <c r="O172" s="183">
        <v>0</v>
      </c>
      <c r="P172" s="183">
        <v>0</v>
      </c>
      <c r="Q172" s="183">
        <v>0</v>
      </c>
      <c r="R172" s="184">
        <v>0</v>
      </c>
      <c r="S172" s="185">
        <f t="shared" si="75"/>
        <v>0</v>
      </c>
      <c r="U172" s="230" t="s">
        <v>17</v>
      </c>
      <c r="V172" s="231">
        <v>0</v>
      </c>
      <c r="W172" s="231">
        <v>0</v>
      </c>
      <c r="X172" s="231">
        <v>0</v>
      </c>
      <c r="Y172" s="231">
        <v>0</v>
      </c>
      <c r="Z172" s="231">
        <v>0</v>
      </c>
      <c r="AA172" s="231">
        <v>0</v>
      </c>
      <c r="AB172" s="231">
        <v>0</v>
      </c>
      <c r="AC172" s="232">
        <v>0</v>
      </c>
      <c r="AD172" s="231">
        <v>0</v>
      </c>
      <c r="AE172" s="231">
        <v>0</v>
      </c>
      <c r="AF172" s="231">
        <v>0</v>
      </c>
      <c r="AG172" s="231">
        <v>0</v>
      </c>
      <c r="AH172" s="231">
        <v>0</v>
      </c>
      <c r="AI172" s="233">
        <f t="shared" si="76"/>
        <v>0</v>
      </c>
      <c r="AJ172" s="160" t="str">
        <f t="shared" si="77"/>
        <v/>
      </c>
      <c r="BA172" s="160"/>
      <c r="BR172" s="160"/>
      <c r="CG172" s="160"/>
    </row>
    <row r="173" spans="1:85" ht="15">
      <c r="A173" s="186" t="s">
        <v>139</v>
      </c>
      <c r="B173" s="175">
        <v>0</v>
      </c>
      <c r="C173" s="175">
        <v>0</v>
      </c>
      <c r="D173" s="175">
        <v>0</v>
      </c>
      <c r="E173" s="175">
        <v>0</v>
      </c>
      <c r="F173" s="362"/>
      <c r="G173" s="175">
        <v>0</v>
      </c>
      <c r="H173" s="187">
        <v>0</v>
      </c>
      <c r="I173" s="173">
        <f t="shared" si="74"/>
        <v>0</v>
      </c>
      <c r="J173" s="168"/>
      <c r="K173" s="188" t="s">
        <v>139</v>
      </c>
      <c r="L173" s="175">
        <v>0</v>
      </c>
      <c r="M173" s="175">
        <v>0</v>
      </c>
      <c r="N173" s="175">
        <v>0</v>
      </c>
      <c r="O173" s="175">
        <v>0</v>
      </c>
      <c r="P173" s="175">
        <v>0</v>
      </c>
      <c r="Q173" s="175">
        <v>0</v>
      </c>
      <c r="R173" s="176">
        <v>0</v>
      </c>
      <c r="S173" s="177">
        <f t="shared" si="75"/>
        <v>0</v>
      </c>
      <c r="U173" s="234" t="s">
        <v>139</v>
      </c>
      <c r="V173" s="226">
        <v>0</v>
      </c>
      <c r="W173" s="226">
        <v>0</v>
      </c>
      <c r="X173" s="226">
        <v>0</v>
      </c>
      <c r="Y173" s="226">
        <v>0</v>
      </c>
      <c r="Z173" s="226">
        <v>0</v>
      </c>
      <c r="AA173" s="226">
        <v>0</v>
      </c>
      <c r="AB173" s="226">
        <v>0</v>
      </c>
      <c r="AC173" s="227">
        <v>0</v>
      </c>
      <c r="AD173" s="226">
        <v>0</v>
      </c>
      <c r="AE173" s="226">
        <v>0</v>
      </c>
      <c r="AF173" s="226">
        <v>0</v>
      </c>
      <c r="AG173" s="226">
        <v>0</v>
      </c>
      <c r="AH173" s="226">
        <v>0</v>
      </c>
      <c r="AI173" s="229">
        <f t="shared" si="76"/>
        <v>0</v>
      </c>
      <c r="AJ173" s="160" t="str">
        <f t="shared" si="77"/>
        <v/>
      </c>
      <c r="BA173" s="160"/>
      <c r="BR173" s="160"/>
      <c r="CG173" s="160"/>
    </row>
    <row r="174" spans="1:85" ht="15">
      <c r="A174" s="178" t="s">
        <v>25</v>
      </c>
      <c r="B174" s="179">
        <v>0</v>
      </c>
      <c r="C174" s="179">
        <v>0</v>
      </c>
      <c r="D174" s="179">
        <v>0</v>
      </c>
      <c r="E174" s="179">
        <v>0</v>
      </c>
      <c r="F174" s="362"/>
      <c r="G174" s="179">
        <v>0</v>
      </c>
      <c r="H174" s="180">
        <v>0</v>
      </c>
      <c r="I174" s="181">
        <f t="shared" si="74"/>
        <v>0</v>
      </c>
      <c r="J174" s="168"/>
      <c r="K174" s="182" t="s">
        <v>25</v>
      </c>
      <c r="L174" s="183">
        <v>0</v>
      </c>
      <c r="M174" s="183">
        <v>0</v>
      </c>
      <c r="N174" s="183">
        <v>0</v>
      </c>
      <c r="O174" s="183">
        <v>0</v>
      </c>
      <c r="P174" s="183">
        <v>6.1790665863111752E-4</v>
      </c>
      <c r="Q174" s="183">
        <v>0</v>
      </c>
      <c r="R174" s="184">
        <v>0</v>
      </c>
      <c r="S174" s="185">
        <f t="shared" si="75"/>
        <v>6.1790665863111752E-4</v>
      </c>
      <c r="U174" s="230" t="s">
        <v>25</v>
      </c>
      <c r="V174" s="231">
        <v>0</v>
      </c>
      <c r="W174" s="231">
        <v>0</v>
      </c>
      <c r="X174" s="231">
        <v>0</v>
      </c>
      <c r="Y174" s="231">
        <v>0</v>
      </c>
      <c r="Z174" s="231">
        <v>0</v>
      </c>
      <c r="AA174" s="231">
        <v>0</v>
      </c>
      <c r="AB174" s="231">
        <v>6.1790665863111752E-4</v>
      </c>
      <c r="AC174" s="232">
        <v>0</v>
      </c>
      <c r="AD174" s="231">
        <v>0</v>
      </c>
      <c r="AE174" s="231">
        <v>0</v>
      </c>
      <c r="AF174" s="231">
        <v>0</v>
      </c>
      <c r="AG174" s="231">
        <v>0</v>
      </c>
      <c r="AH174" s="231">
        <v>0</v>
      </c>
      <c r="AI174" s="233">
        <f t="shared" si="76"/>
        <v>6.1790665863111752E-4</v>
      </c>
      <c r="AJ174" s="160" t="str">
        <f t="shared" si="77"/>
        <v/>
      </c>
      <c r="BA174" s="160"/>
      <c r="BR174" s="160"/>
      <c r="CG174" s="160"/>
    </row>
    <row r="175" spans="1:85" ht="15">
      <c r="A175" s="186" t="s">
        <v>24</v>
      </c>
      <c r="B175" s="175">
        <v>0</v>
      </c>
      <c r="C175" s="175">
        <v>0</v>
      </c>
      <c r="D175" s="175">
        <v>0</v>
      </c>
      <c r="E175" s="175">
        <v>0</v>
      </c>
      <c r="F175" s="362"/>
      <c r="G175" s="175">
        <v>0</v>
      </c>
      <c r="H175" s="187">
        <v>0</v>
      </c>
      <c r="I175" s="173">
        <f t="shared" si="74"/>
        <v>0</v>
      </c>
      <c r="J175" s="168"/>
      <c r="K175" s="188" t="s">
        <v>24</v>
      </c>
      <c r="L175" s="175">
        <v>0</v>
      </c>
      <c r="M175" s="175">
        <v>0</v>
      </c>
      <c r="N175" s="175">
        <v>0</v>
      </c>
      <c r="O175" s="175">
        <v>0</v>
      </c>
      <c r="P175" s="175">
        <v>0</v>
      </c>
      <c r="Q175" s="175">
        <v>0</v>
      </c>
      <c r="R175" s="176">
        <v>0</v>
      </c>
      <c r="S175" s="177">
        <f t="shared" si="75"/>
        <v>0</v>
      </c>
      <c r="U175" s="234" t="s">
        <v>24</v>
      </c>
      <c r="V175" s="226">
        <v>0</v>
      </c>
      <c r="W175" s="226">
        <v>0</v>
      </c>
      <c r="X175" s="226">
        <v>0</v>
      </c>
      <c r="Y175" s="226">
        <v>0</v>
      </c>
      <c r="Z175" s="226">
        <v>0</v>
      </c>
      <c r="AA175" s="226">
        <v>0</v>
      </c>
      <c r="AB175" s="226">
        <v>0</v>
      </c>
      <c r="AC175" s="227">
        <v>0</v>
      </c>
      <c r="AD175" s="226">
        <v>0</v>
      </c>
      <c r="AE175" s="226">
        <v>0</v>
      </c>
      <c r="AF175" s="226">
        <v>0</v>
      </c>
      <c r="AG175" s="226">
        <v>0</v>
      </c>
      <c r="AH175" s="226">
        <v>0</v>
      </c>
      <c r="AI175" s="229">
        <f t="shared" si="76"/>
        <v>0</v>
      </c>
      <c r="AJ175" s="160" t="str">
        <f t="shared" si="77"/>
        <v/>
      </c>
      <c r="BA175" s="160"/>
      <c r="BR175" s="160"/>
      <c r="CG175" s="160"/>
    </row>
    <row r="176" spans="1:85" ht="15">
      <c r="A176" s="178" t="s">
        <v>60</v>
      </c>
      <c r="B176" s="179">
        <v>0</v>
      </c>
      <c r="C176" s="179">
        <v>0</v>
      </c>
      <c r="D176" s="179">
        <v>0</v>
      </c>
      <c r="E176" s="179">
        <v>0</v>
      </c>
      <c r="F176" s="362"/>
      <c r="G176" s="179">
        <v>0</v>
      </c>
      <c r="H176" s="180">
        <v>0</v>
      </c>
      <c r="I176" s="181">
        <f t="shared" si="74"/>
        <v>0</v>
      </c>
      <c r="J176" s="168"/>
      <c r="K176" s="182" t="s">
        <v>60</v>
      </c>
      <c r="L176" s="183">
        <v>0</v>
      </c>
      <c r="M176" s="183">
        <v>0</v>
      </c>
      <c r="N176" s="183">
        <v>0</v>
      </c>
      <c r="O176" s="183">
        <v>0</v>
      </c>
      <c r="P176" s="183">
        <v>0</v>
      </c>
      <c r="Q176" s="183">
        <v>0</v>
      </c>
      <c r="R176" s="184">
        <v>0</v>
      </c>
      <c r="S176" s="185">
        <f t="shared" si="75"/>
        <v>0</v>
      </c>
      <c r="U176" s="230" t="s">
        <v>60</v>
      </c>
      <c r="V176" s="231">
        <v>0</v>
      </c>
      <c r="W176" s="231">
        <v>0</v>
      </c>
      <c r="X176" s="231">
        <v>0</v>
      </c>
      <c r="Y176" s="231">
        <v>0</v>
      </c>
      <c r="Z176" s="231">
        <v>0</v>
      </c>
      <c r="AA176" s="231">
        <v>0</v>
      </c>
      <c r="AB176" s="231">
        <v>0</v>
      </c>
      <c r="AC176" s="232">
        <v>0</v>
      </c>
      <c r="AD176" s="231">
        <v>0</v>
      </c>
      <c r="AE176" s="231">
        <v>0</v>
      </c>
      <c r="AF176" s="231">
        <v>0</v>
      </c>
      <c r="AG176" s="231">
        <v>0</v>
      </c>
      <c r="AH176" s="231">
        <v>0</v>
      </c>
      <c r="AI176" s="233">
        <f t="shared" si="76"/>
        <v>0</v>
      </c>
      <c r="AJ176" s="160" t="str">
        <f t="shared" si="77"/>
        <v/>
      </c>
      <c r="BA176" s="160"/>
      <c r="BR176" s="160"/>
      <c r="CG176" s="160"/>
    </row>
    <row r="177" spans="1:85" ht="15">
      <c r="A177" s="186" t="s">
        <v>22</v>
      </c>
      <c r="B177" s="175">
        <v>0</v>
      </c>
      <c r="C177" s="175">
        <v>0</v>
      </c>
      <c r="D177" s="175">
        <v>0</v>
      </c>
      <c r="E177" s="175">
        <v>0</v>
      </c>
      <c r="F177" s="362"/>
      <c r="G177" s="175">
        <v>0</v>
      </c>
      <c r="H177" s="187">
        <v>0</v>
      </c>
      <c r="I177" s="173">
        <f t="shared" si="74"/>
        <v>0</v>
      </c>
      <c r="J177" s="168"/>
      <c r="K177" s="188" t="s">
        <v>22</v>
      </c>
      <c r="L177" s="175">
        <v>0</v>
      </c>
      <c r="M177" s="175">
        <v>0</v>
      </c>
      <c r="N177" s="175">
        <v>0</v>
      </c>
      <c r="O177" s="175">
        <v>0</v>
      </c>
      <c r="P177" s="175">
        <v>0</v>
      </c>
      <c r="Q177" s="175">
        <v>0</v>
      </c>
      <c r="R177" s="176">
        <v>0</v>
      </c>
      <c r="S177" s="177">
        <f t="shared" si="75"/>
        <v>0</v>
      </c>
      <c r="U177" s="234" t="s">
        <v>22</v>
      </c>
      <c r="V177" s="226">
        <v>0</v>
      </c>
      <c r="W177" s="226">
        <v>0</v>
      </c>
      <c r="X177" s="226">
        <v>0</v>
      </c>
      <c r="Y177" s="226">
        <v>0</v>
      </c>
      <c r="Z177" s="226">
        <v>0</v>
      </c>
      <c r="AA177" s="226">
        <v>0</v>
      </c>
      <c r="AB177" s="226">
        <v>0</v>
      </c>
      <c r="AC177" s="227">
        <v>0</v>
      </c>
      <c r="AD177" s="226">
        <v>0</v>
      </c>
      <c r="AE177" s="226">
        <v>0</v>
      </c>
      <c r="AF177" s="226">
        <v>0</v>
      </c>
      <c r="AG177" s="226">
        <v>0</v>
      </c>
      <c r="AH177" s="226">
        <v>0</v>
      </c>
      <c r="AI177" s="229">
        <f t="shared" si="76"/>
        <v>0</v>
      </c>
      <c r="AJ177" s="160" t="str">
        <f t="shared" si="77"/>
        <v/>
      </c>
      <c r="BA177" s="160"/>
      <c r="BR177" s="160"/>
      <c r="CG177" s="160"/>
    </row>
    <row r="178" spans="1:85" ht="15">
      <c r="A178" s="178" t="s">
        <v>21</v>
      </c>
      <c r="B178" s="179">
        <v>0</v>
      </c>
      <c r="C178" s="179">
        <v>0</v>
      </c>
      <c r="D178" s="179">
        <v>0</v>
      </c>
      <c r="E178" s="179">
        <v>0</v>
      </c>
      <c r="F178" s="362"/>
      <c r="G178" s="179">
        <v>0</v>
      </c>
      <c r="H178" s="180">
        <v>0</v>
      </c>
      <c r="I178" s="181">
        <f t="shared" si="74"/>
        <v>0</v>
      </c>
      <c r="J178" s="168"/>
      <c r="K178" s="182" t="s">
        <v>21</v>
      </c>
      <c r="L178" s="183">
        <v>0</v>
      </c>
      <c r="M178" s="183">
        <v>0</v>
      </c>
      <c r="N178" s="183">
        <v>0</v>
      </c>
      <c r="O178" s="183">
        <v>0</v>
      </c>
      <c r="P178" s="183">
        <v>0</v>
      </c>
      <c r="Q178" s="183">
        <v>0</v>
      </c>
      <c r="R178" s="184">
        <v>0</v>
      </c>
      <c r="S178" s="185">
        <f t="shared" si="75"/>
        <v>0</v>
      </c>
      <c r="U178" s="230" t="s">
        <v>61</v>
      </c>
      <c r="V178" s="231">
        <v>0</v>
      </c>
      <c r="W178" s="231">
        <v>0</v>
      </c>
      <c r="X178" s="231">
        <v>0</v>
      </c>
      <c r="Y178" s="231">
        <v>0</v>
      </c>
      <c r="Z178" s="231">
        <v>0</v>
      </c>
      <c r="AA178" s="231">
        <v>0</v>
      </c>
      <c r="AB178" s="231">
        <v>0</v>
      </c>
      <c r="AC178" s="232">
        <v>0</v>
      </c>
      <c r="AD178" s="231">
        <v>0</v>
      </c>
      <c r="AE178" s="231">
        <v>0</v>
      </c>
      <c r="AF178" s="231">
        <v>0</v>
      </c>
      <c r="AG178" s="231">
        <v>0</v>
      </c>
      <c r="AH178" s="231">
        <v>0</v>
      </c>
      <c r="AI178" s="233">
        <f t="shared" si="76"/>
        <v>0</v>
      </c>
      <c r="AJ178" s="160" t="str">
        <f t="shared" si="77"/>
        <v/>
      </c>
      <c r="BA178" s="160"/>
      <c r="BR178" s="160"/>
      <c r="CG178" s="160"/>
    </row>
    <row r="179" spans="1:85" ht="15">
      <c r="A179" s="189" t="s">
        <v>64</v>
      </c>
      <c r="B179" s="175">
        <v>0</v>
      </c>
      <c r="C179" s="175">
        <v>0</v>
      </c>
      <c r="D179" s="175">
        <v>0</v>
      </c>
      <c r="E179" s="175">
        <v>0</v>
      </c>
      <c r="F179" s="362"/>
      <c r="G179" s="175">
        <v>0</v>
      </c>
      <c r="H179" s="187">
        <v>0</v>
      </c>
      <c r="I179" s="173">
        <f t="shared" si="74"/>
        <v>0</v>
      </c>
      <c r="J179" s="168"/>
      <c r="K179" s="190" t="s">
        <v>64</v>
      </c>
      <c r="L179" s="175">
        <v>0</v>
      </c>
      <c r="M179" s="175">
        <v>0</v>
      </c>
      <c r="N179" s="175">
        <v>0</v>
      </c>
      <c r="O179" s="175">
        <v>0</v>
      </c>
      <c r="P179" s="175">
        <v>0</v>
      </c>
      <c r="Q179" s="175">
        <v>0</v>
      </c>
      <c r="R179" s="176">
        <v>0</v>
      </c>
      <c r="S179" s="177">
        <f t="shared" si="75"/>
        <v>0</v>
      </c>
      <c r="U179" s="235" t="s">
        <v>62</v>
      </c>
      <c r="V179" s="226">
        <v>0</v>
      </c>
      <c r="W179" s="226">
        <v>0</v>
      </c>
      <c r="X179" s="226">
        <v>0</v>
      </c>
      <c r="Y179" s="226">
        <v>0</v>
      </c>
      <c r="Z179" s="226">
        <v>0</v>
      </c>
      <c r="AA179" s="226">
        <v>0</v>
      </c>
      <c r="AB179" s="226">
        <v>0</v>
      </c>
      <c r="AC179" s="227">
        <v>0</v>
      </c>
      <c r="AD179" s="228">
        <v>0</v>
      </c>
      <c r="AE179" s="228">
        <v>0</v>
      </c>
      <c r="AF179" s="228">
        <v>0</v>
      </c>
      <c r="AG179" s="228">
        <v>0</v>
      </c>
      <c r="AH179" s="228">
        <v>0</v>
      </c>
      <c r="AI179" s="229">
        <f t="shared" si="76"/>
        <v>0</v>
      </c>
      <c r="AJ179" s="160" t="str">
        <f t="shared" si="77"/>
        <v/>
      </c>
      <c r="BA179" s="160"/>
      <c r="BR179" s="160"/>
      <c r="CG179" s="160"/>
    </row>
    <row r="180" spans="1:85">
      <c r="A180" s="191" t="s">
        <v>23</v>
      </c>
      <c r="B180" s="192">
        <v>0</v>
      </c>
      <c r="C180" s="192">
        <v>0</v>
      </c>
      <c r="D180" s="192">
        <v>0</v>
      </c>
      <c r="E180" s="192">
        <v>0</v>
      </c>
      <c r="F180" s="362"/>
      <c r="G180" s="192">
        <v>0</v>
      </c>
      <c r="H180" s="193">
        <v>0</v>
      </c>
      <c r="I180" s="194">
        <f t="shared" si="74"/>
        <v>0</v>
      </c>
      <c r="J180" s="168"/>
      <c r="K180" s="195" t="s">
        <v>23</v>
      </c>
      <c r="L180" s="196">
        <v>0</v>
      </c>
      <c r="M180" s="196">
        <v>0</v>
      </c>
      <c r="N180" s="196">
        <v>0</v>
      </c>
      <c r="O180" s="196">
        <v>0</v>
      </c>
      <c r="P180" s="196">
        <v>0</v>
      </c>
      <c r="Q180" s="196">
        <v>0</v>
      </c>
      <c r="R180" s="197">
        <v>0</v>
      </c>
      <c r="S180" s="198">
        <f t="shared" si="75"/>
        <v>0</v>
      </c>
      <c r="U180" s="236" t="s">
        <v>66</v>
      </c>
      <c r="V180" s="237">
        <v>0</v>
      </c>
      <c r="W180" s="237">
        <v>0</v>
      </c>
      <c r="X180" s="237">
        <v>0</v>
      </c>
      <c r="Y180" s="237">
        <v>0</v>
      </c>
      <c r="Z180" s="237">
        <v>0</v>
      </c>
      <c r="AA180" s="237">
        <v>0</v>
      </c>
      <c r="AB180" s="237">
        <v>0</v>
      </c>
      <c r="AC180" s="237">
        <v>0</v>
      </c>
      <c r="AD180" s="237">
        <v>0</v>
      </c>
      <c r="AE180" s="237">
        <v>0</v>
      </c>
      <c r="AF180" s="237">
        <v>0</v>
      </c>
      <c r="AG180" s="237">
        <v>0</v>
      </c>
      <c r="AH180" s="125">
        <v>0</v>
      </c>
      <c r="AI180" s="238">
        <f t="shared" si="76"/>
        <v>0</v>
      </c>
      <c r="AJ180" s="160" t="str">
        <f t="shared" si="77"/>
        <v/>
      </c>
      <c r="BA180" s="160"/>
      <c r="BR180" s="160"/>
      <c r="CG180" s="160"/>
    </row>
    <row r="181" spans="1:85">
      <c r="A181" s="199" t="s">
        <v>19</v>
      </c>
      <c r="B181" s="200">
        <v>0</v>
      </c>
      <c r="C181" s="200">
        <v>0</v>
      </c>
      <c r="D181" s="200">
        <v>0</v>
      </c>
      <c r="E181" s="200">
        <v>0</v>
      </c>
      <c r="F181" s="362"/>
      <c r="G181" s="200">
        <v>0</v>
      </c>
      <c r="H181" s="201">
        <v>0</v>
      </c>
      <c r="I181" s="202">
        <f t="shared" si="74"/>
        <v>0</v>
      </c>
      <c r="J181" s="168"/>
      <c r="K181" s="203" t="s">
        <v>19</v>
      </c>
      <c r="L181" s="200">
        <v>0</v>
      </c>
      <c r="M181" s="200">
        <v>0</v>
      </c>
      <c r="N181" s="200">
        <v>0</v>
      </c>
      <c r="O181" s="200">
        <v>0</v>
      </c>
      <c r="P181" s="200">
        <v>0</v>
      </c>
      <c r="Q181" s="200">
        <v>0</v>
      </c>
      <c r="R181" s="204">
        <v>0</v>
      </c>
      <c r="S181" s="205">
        <f t="shared" si="75"/>
        <v>0</v>
      </c>
      <c r="U181" s="239" t="s">
        <v>19</v>
      </c>
      <c r="V181" s="240">
        <v>0</v>
      </c>
      <c r="W181" s="240">
        <v>0</v>
      </c>
      <c r="X181" s="240">
        <v>0</v>
      </c>
      <c r="Y181" s="240">
        <v>0</v>
      </c>
      <c r="Z181" s="240">
        <v>0</v>
      </c>
      <c r="AA181" s="240">
        <v>0</v>
      </c>
      <c r="AB181" s="240">
        <v>0</v>
      </c>
      <c r="AC181" s="240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2">
        <f t="shared" si="76"/>
        <v>0</v>
      </c>
      <c r="AJ181" s="160" t="str">
        <f t="shared" si="77"/>
        <v/>
      </c>
      <c r="BA181" s="160"/>
      <c r="BR181" s="160"/>
      <c r="CG181" s="160"/>
    </row>
    <row r="182" spans="1:85">
      <c r="A182" s="191" t="s">
        <v>20</v>
      </c>
      <c r="B182" s="192">
        <v>0</v>
      </c>
      <c r="C182" s="192">
        <v>0</v>
      </c>
      <c r="D182" s="192">
        <v>0</v>
      </c>
      <c r="E182" s="192">
        <v>0</v>
      </c>
      <c r="F182" s="362"/>
      <c r="G182" s="192">
        <v>0</v>
      </c>
      <c r="H182" s="193">
        <v>0</v>
      </c>
      <c r="I182" s="194">
        <f t="shared" si="74"/>
        <v>0</v>
      </c>
      <c r="J182" s="168"/>
      <c r="K182" s="195" t="s">
        <v>20</v>
      </c>
      <c r="L182" s="196">
        <v>0</v>
      </c>
      <c r="M182" s="196">
        <v>0</v>
      </c>
      <c r="N182" s="196">
        <v>0</v>
      </c>
      <c r="O182" s="196">
        <v>0</v>
      </c>
      <c r="P182" s="196">
        <v>0</v>
      </c>
      <c r="Q182" s="196">
        <v>0</v>
      </c>
      <c r="R182" s="197">
        <v>0</v>
      </c>
      <c r="S182" s="198">
        <f t="shared" si="75"/>
        <v>0</v>
      </c>
      <c r="U182" s="236" t="s">
        <v>20</v>
      </c>
      <c r="V182" s="237">
        <v>0</v>
      </c>
      <c r="W182" s="237">
        <v>0</v>
      </c>
      <c r="X182" s="237">
        <v>0</v>
      </c>
      <c r="Y182" s="237">
        <v>0</v>
      </c>
      <c r="Z182" s="237">
        <v>0</v>
      </c>
      <c r="AA182" s="237">
        <v>0</v>
      </c>
      <c r="AB182" s="237">
        <v>0</v>
      </c>
      <c r="AC182" s="237">
        <v>0</v>
      </c>
      <c r="AD182" s="237">
        <v>0</v>
      </c>
      <c r="AE182" s="237">
        <v>0</v>
      </c>
      <c r="AF182" s="237">
        <v>0</v>
      </c>
      <c r="AG182" s="237">
        <v>0</v>
      </c>
      <c r="AH182" s="125">
        <v>0</v>
      </c>
      <c r="AI182" s="238">
        <f t="shared" si="76"/>
        <v>0</v>
      </c>
      <c r="AJ182" s="160" t="str">
        <f t="shared" si="77"/>
        <v/>
      </c>
      <c r="BA182" s="160"/>
      <c r="BR182" s="160"/>
      <c r="CG182" s="160"/>
    </row>
    <row r="183" spans="1:85" ht="15" thickBot="1">
      <c r="A183" s="206" t="s">
        <v>11</v>
      </c>
      <c r="B183" s="207">
        <v>0</v>
      </c>
      <c r="C183" s="207">
        <v>0</v>
      </c>
      <c r="D183" s="207">
        <v>0</v>
      </c>
      <c r="E183" s="207">
        <v>0</v>
      </c>
      <c r="F183" s="363"/>
      <c r="G183" s="207">
        <v>0</v>
      </c>
      <c r="H183" s="208">
        <v>0</v>
      </c>
      <c r="I183" s="209">
        <f t="shared" si="74"/>
        <v>0</v>
      </c>
      <c r="J183" s="168"/>
      <c r="K183" s="210" t="s">
        <v>11</v>
      </c>
      <c r="L183" s="207">
        <v>0</v>
      </c>
      <c r="M183" s="207">
        <v>0</v>
      </c>
      <c r="N183" s="207">
        <v>0</v>
      </c>
      <c r="O183" s="207">
        <v>0</v>
      </c>
      <c r="P183" s="207">
        <v>0</v>
      </c>
      <c r="Q183" s="207">
        <v>0</v>
      </c>
      <c r="R183" s="211">
        <v>0</v>
      </c>
      <c r="S183" s="212">
        <f t="shared" si="75"/>
        <v>0</v>
      </c>
      <c r="U183" s="239" t="s">
        <v>11</v>
      </c>
      <c r="V183" s="240">
        <v>0</v>
      </c>
      <c r="W183" s="240">
        <v>0</v>
      </c>
      <c r="X183" s="240">
        <v>0</v>
      </c>
      <c r="Y183" s="240">
        <v>0</v>
      </c>
      <c r="Z183" s="240">
        <v>0</v>
      </c>
      <c r="AA183" s="240">
        <v>0</v>
      </c>
      <c r="AB183" s="240">
        <v>0</v>
      </c>
      <c r="AC183" s="240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2">
        <f t="shared" si="76"/>
        <v>0</v>
      </c>
      <c r="AJ183" s="160" t="str">
        <f t="shared" si="77"/>
        <v/>
      </c>
      <c r="BA183" s="160"/>
      <c r="BR183" s="160"/>
      <c r="CG183" s="160"/>
    </row>
    <row r="184" spans="1:85" ht="15">
      <c r="A184" s="213" t="s">
        <v>26</v>
      </c>
      <c r="B184" s="214">
        <f>SUM(B163:B179)</f>
        <v>0</v>
      </c>
      <c r="C184" s="214">
        <f t="shared" ref="C184:I184" si="78">SUM(C163:C179)</f>
        <v>0</v>
      </c>
      <c r="D184" s="214">
        <f t="shared" si="78"/>
        <v>0</v>
      </c>
      <c r="E184" s="214">
        <f t="shared" si="78"/>
        <v>0</v>
      </c>
      <c r="F184" s="214">
        <f t="shared" si="78"/>
        <v>0</v>
      </c>
      <c r="G184" s="214">
        <f t="shared" si="78"/>
        <v>0</v>
      </c>
      <c r="H184" s="216">
        <f t="shared" si="78"/>
        <v>0</v>
      </c>
      <c r="I184" s="173">
        <f t="shared" si="78"/>
        <v>0</v>
      </c>
      <c r="J184" s="168"/>
      <c r="K184" s="215" t="s">
        <v>26</v>
      </c>
      <c r="L184" s="214">
        <f>SUM(L163:L179)</f>
        <v>0</v>
      </c>
      <c r="M184" s="214">
        <f t="shared" ref="M184:S184" si="79">SUM(M163:M179)</f>
        <v>0</v>
      </c>
      <c r="N184" s="214">
        <f t="shared" si="79"/>
        <v>0</v>
      </c>
      <c r="O184" s="214">
        <f t="shared" si="79"/>
        <v>0</v>
      </c>
      <c r="P184" s="214">
        <f t="shared" si="79"/>
        <v>6.1790665863111752E-4</v>
      </c>
      <c r="Q184" s="214">
        <f t="shared" si="79"/>
        <v>0</v>
      </c>
      <c r="R184" s="216">
        <f t="shared" si="79"/>
        <v>0</v>
      </c>
      <c r="S184" s="217">
        <f t="shared" si="79"/>
        <v>6.1790665863111752E-4</v>
      </c>
      <c r="T184" s="160" t="str">
        <f>IF(ABS(S184-AI184)&gt;0.01,S184-AI184,"")</f>
        <v/>
      </c>
      <c r="U184" s="243" t="s">
        <v>63</v>
      </c>
      <c r="V184" s="244">
        <f>SUM(V163:V179)</f>
        <v>0</v>
      </c>
      <c r="W184" s="244">
        <f t="shared" ref="W184:AH184" si="80">SUM(W163:W179)</f>
        <v>0</v>
      </c>
      <c r="X184" s="244">
        <f t="shared" si="80"/>
        <v>0</v>
      </c>
      <c r="Y184" s="244">
        <f t="shared" si="80"/>
        <v>0</v>
      </c>
      <c r="Z184" s="244">
        <f t="shared" si="80"/>
        <v>0</v>
      </c>
      <c r="AA184" s="244">
        <f t="shared" si="80"/>
        <v>0</v>
      </c>
      <c r="AB184" s="244">
        <f t="shared" si="80"/>
        <v>6.1790665863111752E-4</v>
      </c>
      <c r="AC184" s="244">
        <f t="shared" si="80"/>
        <v>0</v>
      </c>
      <c r="AD184" s="245">
        <f t="shared" si="80"/>
        <v>0</v>
      </c>
      <c r="AE184" s="245">
        <f t="shared" si="80"/>
        <v>0</v>
      </c>
      <c r="AF184" s="245">
        <f t="shared" si="80"/>
        <v>0</v>
      </c>
      <c r="AG184" s="245">
        <f t="shared" si="80"/>
        <v>0</v>
      </c>
      <c r="AH184" s="245">
        <f t="shared" si="80"/>
        <v>0</v>
      </c>
      <c r="AI184" s="246">
        <f>SUM(V184:AC184)</f>
        <v>6.1790665863111752E-4</v>
      </c>
      <c r="AJ184" s="160" t="str">
        <f t="shared" si="77"/>
        <v/>
      </c>
      <c r="BA184" s="160"/>
      <c r="BR184" s="160"/>
      <c r="CG184" s="160"/>
    </row>
    <row r="185" spans="1:85" s="23" customFormat="1" ht="15" thickBot="1">
      <c r="A185" s="30" t="s">
        <v>88</v>
      </c>
      <c r="B185" s="47" t="str">
        <f>IF($I184=0,"-",B184/$I184)</f>
        <v>-</v>
      </c>
      <c r="C185" s="47" t="str">
        <f t="shared" ref="C185:H185" si="81">IF($I184=0,"-",C184/$I184)</f>
        <v>-</v>
      </c>
      <c r="D185" s="47" t="str">
        <f t="shared" si="81"/>
        <v>-</v>
      </c>
      <c r="E185" s="47" t="str">
        <f t="shared" si="81"/>
        <v>-</v>
      </c>
      <c r="F185" s="47" t="str">
        <f t="shared" si="81"/>
        <v>-</v>
      </c>
      <c r="G185" s="47" t="str">
        <f t="shared" si="81"/>
        <v>-</v>
      </c>
      <c r="H185" s="70" t="str">
        <f t="shared" si="81"/>
        <v>-</v>
      </c>
      <c r="I185" s="48">
        <f>SUM(B185:H185)</f>
        <v>0</v>
      </c>
      <c r="J185" s="160"/>
      <c r="K185" s="81" t="s">
        <v>88</v>
      </c>
      <c r="L185" s="98">
        <f t="shared" ref="L185:R185" si="82">IF($S184=0,"-",L184/$S184)</f>
        <v>0</v>
      </c>
      <c r="M185" s="98">
        <f t="shared" si="82"/>
        <v>0</v>
      </c>
      <c r="N185" s="98">
        <f t="shared" si="82"/>
        <v>0</v>
      </c>
      <c r="O185" s="98">
        <f t="shared" si="82"/>
        <v>0</v>
      </c>
      <c r="P185" s="98">
        <f t="shared" si="82"/>
        <v>1</v>
      </c>
      <c r="Q185" s="98">
        <f t="shared" si="82"/>
        <v>0</v>
      </c>
      <c r="R185" s="99">
        <f t="shared" si="82"/>
        <v>0</v>
      </c>
      <c r="S185" s="100">
        <f>SUM(L185:R185)</f>
        <v>1</v>
      </c>
      <c r="U185" s="110" t="s">
        <v>88</v>
      </c>
      <c r="V185" s="133">
        <f>+V184/$AI184</f>
        <v>0</v>
      </c>
      <c r="W185" s="133">
        <f t="shared" ref="W185:AH185" si="83">+W184/$AI184</f>
        <v>0</v>
      </c>
      <c r="X185" s="133">
        <f t="shared" si="83"/>
        <v>0</v>
      </c>
      <c r="Y185" s="133">
        <f t="shared" si="83"/>
        <v>0</v>
      </c>
      <c r="Z185" s="133">
        <f t="shared" si="83"/>
        <v>0</v>
      </c>
      <c r="AA185" s="133">
        <f t="shared" si="83"/>
        <v>0</v>
      </c>
      <c r="AB185" s="133">
        <f t="shared" si="83"/>
        <v>1</v>
      </c>
      <c r="AC185" s="133">
        <f t="shared" si="83"/>
        <v>0</v>
      </c>
      <c r="AD185" s="133">
        <f t="shared" si="83"/>
        <v>0</v>
      </c>
      <c r="AE185" s="133">
        <f t="shared" si="83"/>
        <v>0</v>
      </c>
      <c r="AF185" s="133">
        <f t="shared" si="83"/>
        <v>0</v>
      </c>
      <c r="AG185" s="133">
        <f t="shared" si="83"/>
        <v>0</v>
      </c>
      <c r="AH185" s="133">
        <f t="shared" si="83"/>
        <v>0</v>
      </c>
      <c r="AI185" s="134">
        <f>SUM(V185:AC185)</f>
        <v>1</v>
      </c>
      <c r="AJ185" s="23" t="str">
        <f t="shared" si="77"/>
        <v/>
      </c>
    </row>
    <row r="186" spans="1:85" ht="15" thickBot="1">
      <c r="A186" s="247"/>
      <c r="B186" s="247"/>
      <c r="C186" s="247"/>
      <c r="D186" s="247"/>
      <c r="E186" s="247"/>
      <c r="F186" s="247"/>
      <c r="G186" s="247"/>
      <c r="H186" s="247"/>
      <c r="I186" s="247"/>
      <c r="K186" s="247"/>
      <c r="L186" s="247"/>
      <c r="M186" s="247"/>
      <c r="N186" s="247"/>
      <c r="O186" s="247"/>
      <c r="P186" s="247"/>
      <c r="Q186" s="247"/>
      <c r="R186" s="247"/>
      <c r="S186" s="247"/>
      <c r="AI186" s="168"/>
      <c r="BA186" s="160"/>
      <c r="BR186" s="160"/>
      <c r="CG186" s="160"/>
    </row>
    <row r="187" spans="1:85" ht="28.5">
      <c r="A187" s="312" t="s">
        <v>35</v>
      </c>
      <c r="B187" s="164" t="s">
        <v>0</v>
      </c>
      <c r="C187" s="164" t="s">
        <v>1</v>
      </c>
      <c r="D187" s="164" t="s">
        <v>2</v>
      </c>
      <c r="E187" s="164" t="s">
        <v>3</v>
      </c>
      <c r="F187" s="164" t="s">
        <v>27</v>
      </c>
      <c r="G187" s="164" t="s">
        <v>4</v>
      </c>
      <c r="H187" s="164" t="s">
        <v>5</v>
      </c>
      <c r="I187" s="165" t="s">
        <v>6</v>
      </c>
      <c r="K187" s="314" t="s">
        <v>35</v>
      </c>
      <c r="L187" s="166" t="s">
        <v>0</v>
      </c>
      <c r="M187" s="166" t="s">
        <v>1</v>
      </c>
      <c r="N187" s="166" t="s">
        <v>2</v>
      </c>
      <c r="O187" s="166" t="s">
        <v>3</v>
      </c>
      <c r="P187" s="166" t="s">
        <v>27</v>
      </c>
      <c r="Q187" s="166" t="s">
        <v>4</v>
      </c>
      <c r="R187" s="166" t="s">
        <v>5</v>
      </c>
      <c r="S187" s="167" t="s">
        <v>6</v>
      </c>
      <c r="U187" s="316" t="s">
        <v>35</v>
      </c>
      <c r="V187" s="219" t="s">
        <v>74</v>
      </c>
      <c r="W187" s="219" t="s">
        <v>75</v>
      </c>
      <c r="X187" s="219" t="s">
        <v>4</v>
      </c>
      <c r="Y187" s="219" t="s">
        <v>1</v>
      </c>
      <c r="Z187" s="219" t="s">
        <v>2</v>
      </c>
      <c r="AA187" s="219" t="s">
        <v>3</v>
      </c>
      <c r="AB187" s="219" t="s">
        <v>55</v>
      </c>
      <c r="AC187" s="219" t="s">
        <v>68</v>
      </c>
      <c r="AD187" s="220" t="s">
        <v>76</v>
      </c>
      <c r="AE187" s="220" t="s">
        <v>83</v>
      </c>
      <c r="AF187" s="220" t="s">
        <v>77</v>
      </c>
      <c r="AG187" s="220" t="s">
        <v>84</v>
      </c>
      <c r="AH187" s="220" t="s">
        <v>85</v>
      </c>
      <c r="AI187" s="221" t="s">
        <v>63</v>
      </c>
      <c r="BA187" s="160"/>
      <c r="BR187" s="160"/>
      <c r="CG187" s="160"/>
    </row>
    <row r="188" spans="1:85" ht="15">
      <c r="A188" s="313" t="s">
        <v>35</v>
      </c>
      <c r="B188" s="318" t="s">
        <v>69</v>
      </c>
      <c r="C188" s="319"/>
      <c r="D188" s="319"/>
      <c r="E188" s="319"/>
      <c r="F188" s="319"/>
      <c r="G188" s="319"/>
      <c r="H188" s="319"/>
      <c r="I188" s="320"/>
      <c r="K188" s="315" t="s">
        <v>35</v>
      </c>
      <c r="L188" s="321" t="s">
        <v>69</v>
      </c>
      <c r="M188" s="322"/>
      <c r="N188" s="322"/>
      <c r="O188" s="322"/>
      <c r="P188" s="322"/>
      <c r="Q188" s="322"/>
      <c r="R188" s="322"/>
      <c r="S188" s="323"/>
      <c r="U188" s="317" t="s">
        <v>35</v>
      </c>
      <c r="V188" s="324" t="s">
        <v>69</v>
      </c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5"/>
      <c r="BA188" s="160"/>
      <c r="BR188" s="160"/>
      <c r="CG188" s="160"/>
    </row>
    <row r="189" spans="1:85" ht="15">
      <c r="A189" s="170" t="s">
        <v>7</v>
      </c>
      <c r="B189" s="171">
        <v>0</v>
      </c>
      <c r="C189" s="171">
        <v>0</v>
      </c>
      <c r="D189" s="171">
        <v>0</v>
      </c>
      <c r="E189" s="171">
        <v>0</v>
      </c>
      <c r="F189" s="361"/>
      <c r="G189" s="171">
        <v>0</v>
      </c>
      <c r="H189" s="172">
        <v>0</v>
      </c>
      <c r="I189" s="173">
        <f>SUM(B189:H189)</f>
        <v>0</v>
      </c>
      <c r="J189" s="168"/>
      <c r="K189" s="222" t="s">
        <v>7</v>
      </c>
      <c r="L189" s="171">
        <v>0</v>
      </c>
      <c r="M189" s="171">
        <v>0</v>
      </c>
      <c r="N189" s="171">
        <v>0</v>
      </c>
      <c r="O189" s="171">
        <v>0</v>
      </c>
      <c r="P189" s="171">
        <v>0</v>
      </c>
      <c r="Q189" s="171">
        <v>0</v>
      </c>
      <c r="R189" s="223">
        <v>0</v>
      </c>
      <c r="S189" s="224">
        <f>SUM(L189:R189)</f>
        <v>0</v>
      </c>
      <c r="U189" s="225" t="s">
        <v>7</v>
      </c>
      <c r="V189" s="226">
        <v>0</v>
      </c>
      <c r="W189" s="226">
        <v>0</v>
      </c>
      <c r="X189" s="226">
        <v>0</v>
      </c>
      <c r="Y189" s="226">
        <v>0</v>
      </c>
      <c r="Z189" s="226">
        <v>0</v>
      </c>
      <c r="AA189" s="226">
        <v>0</v>
      </c>
      <c r="AB189" s="226">
        <v>0</v>
      </c>
      <c r="AC189" s="227">
        <v>0</v>
      </c>
      <c r="AD189" s="228">
        <v>0</v>
      </c>
      <c r="AE189" s="228">
        <v>0</v>
      </c>
      <c r="AF189" s="228">
        <v>0</v>
      </c>
      <c r="AG189" s="228">
        <v>0</v>
      </c>
      <c r="AH189" s="228">
        <v>0</v>
      </c>
      <c r="AI189" s="229">
        <f>SUM(V189:AC189)</f>
        <v>0</v>
      </c>
      <c r="AJ189" s="160" t="str">
        <f>IF(ABS(S189-AI189)&gt;0.001,S189-AI189,"")</f>
        <v/>
      </c>
      <c r="BA189" s="160"/>
      <c r="BR189" s="160"/>
      <c r="CG189" s="160"/>
    </row>
    <row r="190" spans="1:85" ht="15">
      <c r="A190" s="178" t="s">
        <v>8</v>
      </c>
      <c r="B190" s="179">
        <v>0</v>
      </c>
      <c r="C190" s="179">
        <v>0</v>
      </c>
      <c r="D190" s="179">
        <v>0</v>
      </c>
      <c r="E190" s="179">
        <v>0</v>
      </c>
      <c r="F190" s="362"/>
      <c r="G190" s="179">
        <v>0</v>
      </c>
      <c r="H190" s="180">
        <v>0</v>
      </c>
      <c r="I190" s="181">
        <f t="shared" ref="I190:I209" si="84">SUM(B190:H190)</f>
        <v>0</v>
      </c>
      <c r="J190" s="168"/>
      <c r="K190" s="182" t="s">
        <v>8</v>
      </c>
      <c r="L190" s="183">
        <v>0</v>
      </c>
      <c r="M190" s="183">
        <v>0</v>
      </c>
      <c r="N190" s="183">
        <v>0</v>
      </c>
      <c r="O190" s="183">
        <v>0</v>
      </c>
      <c r="P190" s="183">
        <v>0</v>
      </c>
      <c r="Q190" s="183">
        <v>0</v>
      </c>
      <c r="R190" s="184">
        <v>0</v>
      </c>
      <c r="S190" s="185">
        <f t="shared" ref="S190:S209" si="85">SUM(L190:R190)</f>
        <v>0</v>
      </c>
      <c r="U190" s="230" t="s">
        <v>8</v>
      </c>
      <c r="V190" s="231">
        <v>0</v>
      </c>
      <c r="W190" s="231">
        <v>0</v>
      </c>
      <c r="X190" s="231">
        <v>0</v>
      </c>
      <c r="Y190" s="231">
        <v>0</v>
      </c>
      <c r="Z190" s="231">
        <v>0</v>
      </c>
      <c r="AA190" s="231">
        <v>0</v>
      </c>
      <c r="AB190" s="231">
        <v>0</v>
      </c>
      <c r="AC190" s="232">
        <v>0</v>
      </c>
      <c r="AD190" s="231">
        <v>0</v>
      </c>
      <c r="AE190" s="231">
        <v>0</v>
      </c>
      <c r="AF190" s="231">
        <v>0</v>
      </c>
      <c r="AG190" s="231">
        <v>0</v>
      </c>
      <c r="AH190" s="231">
        <v>0</v>
      </c>
      <c r="AI190" s="233">
        <f t="shared" ref="AI190:AI209" si="86">SUM(V190:AC190)</f>
        <v>0</v>
      </c>
      <c r="AJ190" s="160" t="str">
        <f t="shared" ref="AJ190:AJ211" si="87">IF(ABS(S190-AI190)&gt;0.001,S190-AI190,"")</f>
        <v/>
      </c>
      <c r="BA190" s="160"/>
      <c r="BR190" s="160"/>
      <c r="CG190" s="160"/>
    </row>
    <row r="191" spans="1:85" ht="15">
      <c r="A191" s="186" t="s">
        <v>10</v>
      </c>
      <c r="B191" s="175">
        <v>0</v>
      </c>
      <c r="C191" s="175">
        <v>0</v>
      </c>
      <c r="D191" s="175">
        <v>3.4533787603282119E-3</v>
      </c>
      <c r="E191" s="175">
        <v>0</v>
      </c>
      <c r="F191" s="362"/>
      <c r="G191" s="175">
        <v>0</v>
      </c>
      <c r="H191" s="187">
        <v>0</v>
      </c>
      <c r="I191" s="173">
        <f t="shared" si="84"/>
        <v>3.4533787603282119E-3</v>
      </c>
      <c r="J191" s="168"/>
      <c r="K191" s="188" t="s">
        <v>10</v>
      </c>
      <c r="L191" s="175">
        <v>0</v>
      </c>
      <c r="M191" s="175">
        <v>0</v>
      </c>
      <c r="N191" s="175">
        <v>3.4533787603282119E-3</v>
      </c>
      <c r="O191" s="175">
        <v>0</v>
      </c>
      <c r="P191" s="175">
        <v>0</v>
      </c>
      <c r="Q191" s="175">
        <v>0</v>
      </c>
      <c r="R191" s="176">
        <v>0</v>
      </c>
      <c r="S191" s="177">
        <f t="shared" si="85"/>
        <v>3.4533787603282119E-3</v>
      </c>
      <c r="U191" s="234" t="s">
        <v>10</v>
      </c>
      <c r="V191" s="226">
        <v>0</v>
      </c>
      <c r="W191" s="226">
        <v>0</v>
      </c>
      <c r="X191" s="226">
        <v>0</v>
      </c>
      <c r="Y191" s="226">
        <v>0</v>
      </c>
      <c r="Z191" s="226">
        <v>3.4533787603282119E-3</v>
      </c>
      <c r="AA191" s="226">
        <v>0</v>
      </c>
      <c r="AB191" s="226">
        <v>0</v>
      </c>
      <c r="AC191" s="227">
        <v>0</v>
      </c>
      <c r="AD191" s="228">
        <v>0</v>
      </c>
      <c r="AE191" s="228">
        <v>0</v>
      </c>
      <c r="AF191" s="228">
        <v>0</v>
      </c>
      <c r="AG191" s="228">
        <v>0</v>
      </c>
      <c r="AH191" s="228">
        <v>0</v>
      </c>
      <c r="AI191" s="229">
        <f t="shared" si="86"/>
        <v>3.4533787603282119E-3</v>
      </c>
      <c r="AJ191" s="160" t="str">
        <f t="shared" si="87"/>
        <v/>
      </c>
      <c r="BA191" s="160"/>
      <c r="BR191" s="160"/>
      <c r="CG191" s="160"/>
    </row>
    <row r="192" spans="1:85" ht="15">
      <c r="A192" s="178" t="s">
        <v>56</v>
      </c>
      <c r="B192" s="179">
        <v>0</v>
      </c>
      <c r="C192" s="179">
        <v>0</v>
      </c>
      <c r="D192" s="179">
        <v>0</v>
      </c>
      <c r="E192" s="179">
        <v>0</v>
      </c>
      <c r="F192" s="362"/>
      <c r="G192" s="179">
        <v>0</v>
      </c>
      <c r="H192" s="180">
        <v>0</v>
      </c>
      <c r="I192" s="181">
        <f t="shared" si="84"/>
        <v>0</v>
      </c>
      <c r="J192" s="168"/>
      <c r="K192" s="182" t="s">
        <v>56</v>
      </c>
      <c r="L192" s="183">
        <v>0</v>
      </c>
      <c r="M192" s="183">
        <v>0</v>
      </c>
      <c r="N192" s="183">
        <v>0</v>
      </c>
      <c r="O192" s="183">
        <v>0</v>
      </c>
      <c r="P192" s="183">
        <v>0</v>
      </c>
      <c r="Q192" s="183">
        <v>0</v>
      </c>
      <c r="R192" s="184">
        <v>0</v>
      </c>
      <c r="S192" s="185">
        <f t="shared" si="85"/>
        <v>0</v>
      </c>
      <c r="U192" s="230" t="s">
        <v>56</v>
      </c>
      <c r="V192" s="231">
        <v>0</v>
      </c>
      <c r="W192" s="231">
        <v>0</v>
      </c>
      <c r="X192" s="231">
        <v>0</v>
      </c>
      <c r="Y192" s="231">
        <v>0</v>
      </c>
      <c r="Z192" s="231">
        <v>0</v>
      </c>
      <c r="AA192" s="231">
        <v>0</v>
      </c>
      <c r="AB192" s="231">
        <v>0</v>
      </c>
      <c r="AC192" s="232">
        <v>0</v>
      </c>
      <c r="AD192" s="231">
        <v>0</v>
      </c>
      <c r="AE192" s="231">
        <v>0</v>
      </c>
      <c r="AF192" s="231">
        <v>0</v>
      </c>
      <c r="AG192" s="231">
        <v>0</v>
      </c>
      <c r="AH192" s="231">
        <v>0</v>
      </c>
      <c r="AI192" s="233">
        <f t="shared" si="86"/>
        <v>0</v>
      </c>
      <c r="AJ192" s="160" t="str">
        <f t="shared" si="87"/>
        <v/>
      </c>
      <c r="BA192" s="160"/>
      <c r="BR192" s="160"/>
      <c r="CG192" s="160"/>
    </row>
    <row r="193" spans="1:85" ht="15">
      <c r="A193" s="186" t="s">
        <v>16</v>
      </c>
      <c r="B193" s="175">
        <v>0.17970319925826667</v>
      </c>
      <c r="C193" s="175">
        <v>6.7150703706426951E-2</v>
      </c>
      <c r="D193" s="175">
        <v>23.550017935925734</v>
      </c>
      <c r="E193" s="175">
        <v>0</v>
      </c>
      <c r="F193" s="362"/>
      <c r="G193" s="175">
        <v>0</v>
      </c>
      <c r="H193" s="187">
        <v>0</v>
      </c>
      <c r="I193" s="173">
        <f t="shared" si="84"/>
        <v>23.796871838890429</v>
      </c>
      <c r="J193" s="168"/>
      <c r="K193" s="188" t="s">
        <v>16</v>
      </c>
      <c r="L193" s="175">
        <v>0.17970319925826667</v>
      </c>
      <c r="M193" s="175">
        <v>6.7150703706426951E-2</v>
      </c>
      <c r="N193" s="175">
        <v>23.550017935925734</v>
      </c>
      <c r="O193" s="175">
        <v>0</v>
      </c>
      <c r="P193" s="175">
        <v>0</v>
      </c>
      <c r="Q193" s="175">
        <v>0</v>
      </c>
      <c r="R193" s="176">
        <v>0</v>
      </c>
      <c r="S193" s="177">
        <f t="shared" si="85"/>
        <v>23.796871838890429</v>
      </c>
      <c r="U193" s="234" t="s">
        <v>16</v>
      </c>
      <c r="V193" s="226">
        <v>0.17970319925826667</v>
      </c>
      <c r="W193" s="226">
        <v>0</v>
      </c>
      <c r="X193" s="226">
        <v>0</v>
      </c>
      <c r="Y193" s="226">
        <v>6.7150703706426951E-2</v>
      </c>
      <c r="Z193" s="226">
        <v>23.221395767533153</v>
      </c>
      <c r="AA193" s="226">
        <v>0</v>
      </c>
      <c r="AB193" s="226">
        <v>0</v>
      </c>
      <c r="AC193" s="227">
        <v>0.32862216839258113</v>
      </c>
      <c r="AD193" s="228">
        <v>0</v>
      </c>
      <c r="AE193" s="228">
        <v>0</v>
      </c>
      <c r="AF193" s="228">
        <v>0</v>
      </c>
      <c r="AG193" s="228">
        <v>0.32862216839258113</v>
      </c>
      <c r="AH193" s="228">
        <v>0</v>
      </c>
      <c r="AI193" s="229">
        <f t="shared" si="86"/>
        <v>23.796871838890429</v>
      </c>
      <c r="AJ193" s="160" t="str">
        <f t="shared" si="87"/>
        <v/>
      </c>
      <c r="BA193" s="160"/>
      <c r="BR193" s="160"/>
      <c r="CG193" s="160"/>
    </row>
    <row r="194" spans="1:85" ht="15">
      <c r="A194" s="178" t="s">
        <v>15</v>
      </c>
      <c r="B194" s="179">
        <v>0.46252109761797783</v>
      </c>
      <c r="C194" s="179">
        <v>0</v>
      </c>
      <c r="D194" s="179">
        <v>0.72274167885495311</v>
      </c>
      <c r="E194" s="179">
        <v>0</v>
      </c>
      <c r="F194" s="362"/>
      <c r="G194" s="179">
        <v>0</v>
      </c>
      <c r="H194" s="180">
        <v>0</v>
      </c>
      <c r="I194" s="181">
        <f t="shared" si="84"/>
        <v>1.1852627764729309</v>
      </c>
      <c r="J194" s="168"/>
      <c r="K194" s="182" t="s">
        <v>15</v>
      </c>
      <c r="L194" s="183">
        <v>0.46252109761797783</v>
      </c>
      <c r="M194" s="183">
        <v>0</v>
      </c>
      <c r="N194" s="183">
        <v>0.72274167885495311</v>
      </c>
      <c r="O194" s="183">
        <v>0</v>
      </c>
      <c r="P194" s="183">
        <v>0</v>
      </c>
      <c r="Q194" s="183">
        <v>0</v>
      </c>
      <c r="R194" s="184">
        <v>0</v>
      </c>
      <c r="S194" s="185">
        <f t="shared" si="85"/>
        <v>1.1852627764729309</v>
      </c>
      <c r="U194" s="230" t="s">
        <v>57</v>
      </c>
      <c r="V194" s="231">
        <v>0.46252109761797783</v>
      </c>
      <c r="W194" s="231">
        <v>0</v>
      </c>
      <c r="X194" s="231">
        <v>0</v>
      </c>
      <c r="Y194" s="231">
        <v>0</v>
      </c>
      <c r="Z194" s="231">
        <v>0.72274167885495311</v>
      </c>
      <c r="AA194" s="231">
        <v>0</v>
      </c>
      <c r="AB194" s="231">
        <v>0</v>
      </c>
      <c r="AC194" s="232">
        <v>0</v>
      </c>
      <c r="AD194" s="231">
        <v>0</v>
      </c>
      <c r="AE194" s="231">
        <v>0</v>
      </c>
      <c r="AF194" s="231">
        <v>0</v>
      </c>
      <c r="AG194" s="231">
        <v>0</v>
      </c>
      <c r="AH194" s="231">
        <v>0</v>
      </c>
      <c r="AI194" s="233">
        <f t="shared" si="86"/>
        <v>1.1852627764729309</v>
      </c>
      <c r="AJ194" s="160" t="str">
        <f t="shared" si="87"/>
        <v/>
      </c>
      <c r="BA194" s="160"/>
      <c r="BR194" s="160"/>
      <c r="CG194" s="160"/>
    </row>
    <row r="195" spans="1:85" ht="15">
      <c r="A195" s="186" t="s">
        <v>58</v>
      </c>
      <c r="B195" s="175">
        <v>0</v>
      </c>
      <c r="C195" s="175">
        <v>0</v>
      </c>
      <c r="D195" s="175">
        <v>0</v>
      </c>
      <c r="E195" s="175">
        <v>6.0772636944424452</v>
      </c>
      <c r="F195" s="362"/>
      <c r="G195" s="175">
        <v>0</v>
      </c>
      <c r="H195" s="187">
        <v>0</v>
      </c>
      <c r="I195" s="173">
        <f t="shared" si="84"/>
        <v>6.0772636944424452</v>
      </c>
      <c r="J195" s="168"/>
      <c r="K195" s="188" t="s">
        <v>58</v>
      </c>
      <c r="L195" s="175">
        <v>0</v>
      </c>
      <c r="M195" s="175">
        <v>0</v>
      </c>
      <c r="N195" s="175">
        <v>0</v>
      </c>
      <c r="O195" s="175">
        <v>6.0772636944424452</v>
      </c>
      <c r="P195" s="175">
        <v>104.49559293151204</v>
      </c>
      <c r="Q195" s="175">
        <v>0</v>
      </c>
      <c r="R195" s="176">
        <v>0</v>
      </c>
      <c r="S195" s="177">
        <f t="shared" si="85"/>
        <v>110.57285662595449</v>
      </c>
      <c r="U195" s="234" t="s">
        <v>58</v>
      </c>
      <c r="V195" s="226">
        <v>0</v>
      </c>
      <c r="W195" s="226">
        <v>0</v>
      </c>
      <c r="X195" s="226">
        <v>0</v>
      </c>
      <c r="Y195" s="226">
        <v>0</v>
      </c>
      <c r="Z195" s="226">
        <v>0</v>
      </c>
      <c r="AA195" s="226">
        <v>0.33532109519198311</v>
      </c>
      <c r="AB195" s="226">
        <v>104.49559293151204</v>
      </c>
      <c r="AC195" s="227">
        <v>5.7419425992504625</v>
      </c>
      <c r="AD195" s="226">
        <v>0</v>
      </c>
      <c r="AE195" s="226">
        <v>0</v>
      </c>
      <c r="AF195" s="226">
        <v>0</v>
      </c>
      <c r="AG195" s="226">
        <v>0</v>
      </c>
      <c r="AH195" s="226">
        <v>5.7419425992504625</v>
      </c>
      <c r="AI195" s="229">
        <f t="shared" si="86"/>
        <v>110.57285662595449</v>
      </c>
      <c r="AJ195" s="160" t="str">
        <f t="shared" si="87"/>
        <v/>
      </c>
      <c r="BA195" s="160"/>
      <c r="BR195" s="160"/>
      <c r="CG195" s="160"/>
    </row>
    <row r="196" spans="1:85" ht="15">
      <c r="A196" s="178" t="s">
        <v>12</v>
      </c>
      <c r="B196" s="179">
        <v>0</v>
      </c>
      <c r="C196" s="179">
        <v>0</v>
      </c>
      <c r="D196" s="179">
        <v>0</v>
      </c>
      <c r="E196" s="179">
        <v>0</v>
      </c>
      <c r="F196" s="362"/>
      <c r="G196" s="179">
        <v>0</v>
      </c>
      <c r="H196" s="180">
        <v>0</v>
      </c>
      <c r="I196" s="181">
        <f t="shared" si="84"/>
        <v>0</v>
      </c>
      <c r="J196" s="168"/>
      <c r="K196" s="182" t="s">
        <v>12</v>
      </c>
      <c r="L196" s="183">
        <v>0</v>
      </c>
      <c r="M196" s="183">
        <v>0</v>
      </c>
      <c r="N196" s="183">
        <v>0</v>
      </c>
      <c r="O196" s="183">
        <v>0</v>
      </c>
      <c r="P196" s="183">
        <v>0.10106316674495655</v>
      </c>
      <c r="Q196" s="183">
        <v>0</v>
      </c>
      <c r="R196" s="184">
        <v>0</v>
      </c>
      <c r="S196" s="185">
        <f t="shared" si="85"/>
        <v>0.10106316674495655</v>
      </c>
      <c r="U196" s="230" t="s">
        <v>12</v>
      </c>
      <c r="V196" s="231">
        <v>0</v>
      </c>
      <c r="W196" s="231">
        <v>0</v>
      </c>
      <c r="X196" s="231">
        <v>0</v>
      </c>
      <c r="Y196" s="231">
        <v>0</v>
      </c>
      <c r="Z196" s="231">
        <v>0</v>
      </c>
      <c r="AA196" s="231">
        <v>0</v>
      </c>
      <c r="AB196" s="231">
        <v>0.10106316674495655</v>
      </c>
      <c r="AC196" s="232">
        <v>0</v>
      </c>
      <c r="AD196" s="231">
        <v>0</v>
      </c>
      <c r="AE196" s="231">
        <v>0</v>
      </c>
      <c r="AF196" s="231">
        <v>0</v>
      </c>
      <c r="AG196" s="231">
        <v>0</v>
      </c>
      <c r="AH196" s="231">
        <v>0</v>
      </c>
      <c r="AI196" s="233">
        <f t="shared" si="86"/>
        <v>0.10106316674495655</v>
      </c>
      <c r="AJ196" s="160" t="str">
        <f t="shared" si="87"/>
        <v/>
      </c>
      <c r="BA196" s="160"/>
      <c r="BR196" s="160"/>
      <c r="CG196" s="160"/>
    </row>
    <row r="197" spans="1:85" ht="15">
      <c r="A197" s="186" t="s">
        <v>59</v>
      </c>
      <c r="B197" s="175">
        <v>0</v>
      </c>
      <c r="C197" s="175">
        <v>0</v>
      </c>
      <c r="D197" s="175">
        <v>0</v>
      </c>
      <c r="E197" s="175">
        <v>0</v>
      </c>
      <c r="F197" s="362"/>
      <c r="G197" s="175">
        <v>0</v>
      </c>
      <c r="H197" s="187">
        <v>0</v>
      </c>
      <c r="I197" s="173">
        <f t="shared" si="84"/>
        <v>0</v>
      </c>
      <c r="J197" s="168"/>
      <c r="K197" s="188" t="s">
        <v>59</v>
      </c>
      <c r="L197" s="175">
        <v>0</v>
      </c>
      <c r="M197" s="175">
        <v>0</v>
      </c>
      <c r="N197" s="175">
        <v>0</v>
      </c>
      <c r="O197" s="175">
        <v>0</v>
      </c>
      <c r="P197" s="175">
        <v>0</v>
      </c>
      <c r="Q197" s="175">
        <v>0</v>
      </c>
      <c r="R197" s="176">
        <v>0</v>
      </c>
      <c r="S197" s="177">
        <f t="shared" si="85"/>
        <v>0</v>
      </c>
      <c r="U197" s="234" t="s">
        <v>59</v>
      </c>
      <c r="V197" s="226">
        <v>0</v>
      </c>
      <c r="W197" s="226">
        <v>0</v>
      </c>
      <c r="X197" s="226">
        <v>0</v>
      </c>
      <c r="Y197" s="226">
        <v>0</v>
      </c>
      <c r="Z197" s="226">
        <v>0</v>
      </c>
      <c r="AA197" s="226">
        <v>0</v>
      </c>
      <c r="AB197" s="226">
        <v>0</v>
      </c>
      <c r="AC197" s="227">
        <v>0</v>
      </c>
      <c r="AD197" s="226">
        <v>0</v>
      </c>
      <c r="AE197" s="226">
        <v>0</v>
      </c>
      <c r="AF197" s="226">
        <v>0</v>
      </c>
      <c r="AG197" s="226">
        <v>0</v>
      </c>
      <c r="AH197" s="226">
        <v>0</v>
      </c>
      <c r="AI197" s="229">
        <f t="shared" si="86"/>
        <v>0</v>
      </c>
      <c r="AJ197" s="160" t="str">
        <f t="shared" si="87"/>
        <v/>
      </c>
      <c r="BA197" s="160"/>
      <c r="BR197" s="160"/>
      <c r="CG197" s="160"/>
    </row>
    <row r="198" spans="1:85" ht="15">
      <c r="A198" s="178" t="s">
        <v>17</v>
      </c>
      <c r="B198" s="179">
        <v>0.19488799583379901</v>
      </c>
      <c r="C198" s="179">
        <v>0</v>
      </c>
      <c r="D198" s="179">
        <v>1.1841720238255111</v>
      </c>
      <c r="E198" s="179">
        <v>6.9431841267569502E-2</v>
      </c>
      <c r="F198" s="362"/>
      <c r="G198" s="179">
        <v>0</v>
      </c>
      <c r="H198" s="180">
        <v>0</v>
      </c>
      <c r="I198" s="181">
        <f t="shared" si="84"/>
        <v>1.4484918609268795</v>
      </c>
      <c r="J198" s="168"/>
      <c r="K198" s="182" t="s">
        <v>17</v>
      </c>
      <c r="L198" s="183">
        <v>0.19488799583379901</v>
      </c>
      <c r="M198" s="183">
        <v>0</v>
      </c>
      <c r="N198" s="183">
        <v>1.1841720238255111</v>
      </c>
      <c r="O198" s="183">
        <v>6.9431841267569502E-2</v>
      </c>
      <c r="P198" s="183">
        <v>3.0413223140495941E-2</v>
      </c>
      <c r="Q198" s="183">
        <v>0</v>
      </c>
      <c r="R198" s="184">
        <v>0</v>
      </c>
      <c r="S198" s="185">
        <f t="shared" si="85"/>
        <v>1.4789050840673754</v>
      </c>
      <c r="U198" s="230" t="s">
        <v>17</v>
      </c>
      <c r="V198" s="231">
        <v>0.19488799583379901</v>
      </c>
      <c r="W198" s="231">
        <v>0</v>
      </c>
      <c r="X198" s="231">
        <v>0</v>
      </c>
      <c r="Y198" s="231">
        <v>0</v>
      </c>
      <c r="Z198" s="231">
        <v>1.1841720238255111</v>
      </c>
      <c r="AA198" s="231">
        <v>6.9431841267569502E-2</v>
      </c>
      <c r="AB198" s="231">
        <v>3.0413223140495941E-2</v>
      </c>
      <c r="AC198" s="232">
        <v>0</v>
      </c>
      <c r="AD198" s="231">
        <v>0</v>
      </c>
      <c r="AE198" s="231">
        <v>0</v>
      </c>
      <c r="AF198" s="231">
        <v>0</v>
      </c>
      <c r="AG198" s="231">
        <v>0</v>
      </c>
      <c r="AH198" s="231">
        <v>0</v>
      </c>
      <c r="AI198" s="233">
        <f t="shared" si="86"/>
        <v>1.4789050840673754</v>
      </c>
      <c r="AJ198" s="160" t="str">
        <f t="shared" si="87"/>
        <v/>
      </c>
      <c r="BA198" s="160"/>
      <c r="BR198" s="160"/>
      <c r="CG198" s="160"/>
    </row>
    <row r="199" spans="1:85" ht="15">
      <c r="A199" s="186" t="s">
        <v>139</v>
      </c>
      <c r="B199" s="175">
        <v>10.650875861676784</v>
      </c>
      <c r="C199" s="175">
        <v>5.5920657652427526</v>
      </c>
      <c r="D199" s="175">
        <v>113.50100448936476</v>
      </c>
      <c r="E199" s="175">
        <v>0</v>
      </c>
      <c r="F199" s="362"/>
      <c r="G199" s="175">
        <v>0</v>
      </c>
      <c r="H199" s="187">
        <v>0</v>
      </c>
      <c r="I199" s="173">
        <f t="shared" si="84"/>
        <v>129.74394611628429</v>
      </c>
      <c r="J199" s="168"/>
      <c r="K199" s="188" t="s">
        <v>139</v>
      </c>
      <c r="L199" s="175">
        <v>10.650875861676784</v>
      </c>
      <c r="M199" s="175">
        <v>5.5920657652427526</v>
      </c>
      <c r="N199" s="175">
        <v>113.50100448936476</v>
      </c>
      <c r="O199" s="175">
        <v>0</v>
      </c>
      <c r="P199" s="175">
        <v>8.1025469624149498</v>
      </c>
      <c r="Q199" s="175">
        <v>0</v>
      </c>
      <c r="R199" s="176">
        <v>0</v>
      </c>
      <c r="S199" s="177">
        <f t="shared" si="85"/>
        <v>137.84649307869924</v>
      </c>
      <c r="U199" s="234" t="s">
        <v>139</v>
      </c>
      <c r="V199" s="226">
        <v>10.649567381132169</v>
      </c>
      <c r="W199" s="226">
        <v>0</v>
      </c>
      <c r="X199" s="226">
        <v>0</v>
      </c>
      <c r="Y199" s="226">
        <v>5.5920657652427526</v>
      </c>
      <c r="Z199" s="226">
        <v>106.92483050651668</v>
      </c>
      <c r="AA199" s="226">
        <v>0</v>
      </c>
      <c r="AB199" s="226">
        <v>8.1025469624149498</v>
      </c>
      <c r="AC199" s="227">
        <v>6.5774824633926894</v>
      </c>
      <c r="AD199" s="226">
        <v>1.3084805446155058E-3</v>
      </c>
      <c r="AE199" s="226">
        <v>0</v>
      </c>
      <c r="AF199" s="226">
        <v>0</v>
      </c>
      <c r="AG199" s="226">
        <v>6.5761739828480694</v>
      </c>
      <c r="AH199" s="226">
        <v>0</v>
      </c>
      <c r="AI199" s="229">
        <f t="shared" si="86"/>
        <v>137.84649307869927</v>
      </c>
      <c r="AJ199" s="160" t="str">
        <f t="shared" si="87"/>
        <v/>
      </c>
      <c r="BA199" s="160"/>
      <c r="BR199" s="160"/>
      <c r="CG199" s="160"/>
    </row>
    <row r="200" spans="1:85" ht="15">
      <c r="A200" s="178" t="s">
        <v>25</v>
      </c>
      <c r="B200" s="179">
        <v>3.0429682462285288</v>
      </c>
      <c r="C200" s="179">
        <v>0.31874335367410012</v>
      </c>
      <c r="D200" s="179">
        <v>41.058999131932218</v>
      </c>
      <c r="E200" s="179">
        <v>89.617232347975033</v>
      </c>
      <c r="F200" s="362"/>
      <c r="G200" s="179">
        <v>5.6151623294739474</v>
      </c>
      <c r="H200" s="180">
        <v>0</v>
      </c>
      <c r="I200" s="181">
        <f t="shared" si="84"/>
        <v>139.65310540928382</v>
      </c>
      <c r="J200" s="168"/>
      <c r="K200" s="182" t="s">
        <v>25</v>
      </c>
      <c r="L200" s="183">
        <v>3.0429682462285288</v>
      </c>
      <c r="M200" s="183">
        <v>0.31874335367410012</v>
      </c>
      <c r="N200" s="183">
        <v>41.058999131932218</v>
      </c>
      <c r="O200" s="183">
        <v>89.617232347975033</v>
      </c>
      <c r="P200" s="183">
        <v>1.0118563816346638E-2</v>
      </c>
      <c r="Q200" s="183">
        <v>5.6151623294739474</v>
      </c>
      <c r="R200" s="184">
        <v>0</v>
      </c>
      <c r="S200" s="185">
        <f t="shared" si="85"/>
        <v>139.66322397310017</v>
      </c>
      <c r="U200" s="230" t="s">
        <v>25</v>
      </c>
      <c r="V200" s="231">
        <v>0.42294668257885309</v>
      </c>
      <c r="W200" s="231">
        <v>2.6200215636496758</v>
      </c>
      <c r="X200" s="231">
        <v>5.6151623294739474</v>
      </c>
      <c r="Y200" s="231">
        <v>0.31874335367410012</v>
      </c>
      <c r="Z200" s="231">
        <v>41.058999131932218</v>
      </c>
      <c r="AA200" s="231">
        <v>89.602193301203144</v>
      </c>
      <c r="AB200" s="231">
        <v>1.0118563816346638E-2</v>
      </c>
      <c r="AC200" s="232">
        <v>1.5039046771890777E-2</v>
      </c>
      <c r="AD200" s="231">
        <v>0</v>
      </c>
      <c r="AE200" s="231">
        <v>0</v>
      </c>
      <c r="AF200" s="231">
        <v>0</v>
      </c>
      <c r="AG200" s="231">
        <v>0</v>
      </c>
      <c r="AH200" s="231">
        <v>1.5039046771890777E-2</v>
      </c>
      <c r="AI200" s="233">
        <f t="shared" si="86"/>
        <v>139.6632239731002</v>
      </c>
      <c r="AJ200" s="160" t="str">
        <f t="shared" si="87"/>
        <v/>
      </c>
      <c r="BA200" s="160"/>
      <c r="BR200" s="160"/>
      <c r="CG200" s="160"/>
    </row>
    <row r="201" spans="1:85" ht="15">
      <c r="A201" s="186" t="s">
        <v>24</v>
      </c>
      <c r="B201" s="175">
        <v>0.30107848826589556</v>
      </c>
      <c r="C201" s="175">
        <v>0</v>
      </c>
      <c r="D201" s="175">
        <v>0</v>
      </c>
      <c r="E201" s="175">
        <v>0</v>
      </c>
      <c r="F201" s="362"/>
      <c r="G201" s="175">
        <v>0</v>
      </c>
      <c r="H201" s="187">
        <v>0</v>
      </c>
      <c r="I201" s="173">
        <f t="shared" si="84"/>
        <v>0.30107848826589556</v>
      </c>
      <c r="J201" s="168"/>
      <c r="K201" s="188" t="s">
        <v>24</v>
      </c>
      <c r="L201" s="175">
        <v>0.30107848826589556</v>
      </c>
      <c r="M201" s="175">
        <v>0</v>
      </c>
      <c r="N201" s="175">
        <v>0</v>
      </c>
      <c r="O201" s="175">
        <v>0</v>
      </c>
      <c r="P201" s="175">
        <v>0</v>
      </c>
      <c r="Q201" s="175">
        <v>0</v>
      </c>
      <c r="R201" s="176">
        <v>0</v>
      </c>
      <c r="S201" s="177">
        <f t="shared" si="85"/>
        <v>0.30107848826589556</v>
      </c>
      <c r="U201" s="234" t="s">
        <v>24</v>
      </c>
      <c r="V201" s="226">
        <v>0.30107848826589556</v>
      </c>
      <c r="W201" s="226">
        <v>0</v>
      </c>
      <c r="X201" s="226">
        <v>0</v>
      </c>
      <c r="Y201" s="226">
        <v>0</v>
      </c>
      <c r="Z201" s="226">
        <v>0</v>
      </c>
      <c r="AA201" s="226">
        <v>0</v>
      </c>
      <c r="AB201" s="226">
        <v>0</v>
      </c>
      <c r="AC201" s="227">
        <v>0</v>
      </c>
      <c r="AD201" s="226">
        <v>0</v>
      </c>
      <c r="AE201" s="226">
        <v>0</v>
      </c>
      <c r="AF201" s="226">
        <v>0</v>
      </c>
      <c r="AG201" s="226">
        <v>0</v>
      </c>
      <c r="AH201" s="226">
        <v>0</v>
      </c>
      <c r="AI201" s="229">
        <f t="shared" si="86"/>
        <v>0.30107848826589556</v>
      </c>
      <c r="AJ201" s="160" t="str">
        <f t="shared" si="87"/>
        <v/>
      </c>
      <c r="BA201" s="160"/>
      <c r="BR201" s="160"/>
      <c r="CG201" s="160"/>
    </row>
    <row r="202" spans="1:85" ht="15">
      <c r="A202" s="178" t="s">
        <v>60</v>
      </c>
      <c r="B202" s="179">
        <v>5.6213587057490878E-4</v>
      </c>
      <c r="C202" s="179">
        <v>0</v>
      </c>
      <c r="D202" s="179">
        <v>0</v>
      </c>
      <c r="E202" s="179">
        <v>0</v>
      </c>
      <c r="F202" s="362"/>
      <c r="G202" s="179">
        <v>0</v>
      </c>
      <c r="H202" s="180">
        <v>0</v>
      </c>
      <c r="I202" s="181">
        <f t="shared" si="84"/>
        <v>5.6213587057490878E-4</v>
      </c>
      <c r="J202" s="168"/>
      <c r="K202" s="182" t="s">
        <v>60</v>
      </c>
      <c r="L202" s="183">
        <v>5.6213587057490878E-4</v>
      </c>
      <c r="M202" s="183">
        <v>0</v>
      </c>
      <c r="N202" s="183">
        <v>0</v>
      </c>
      <c r="O202" s="183">
        <v>0</v>
      </c>
      <c r="P202" s="183">
        <v>0</v>
      </c>
      <c r="Q202" s="183">
        <v>0</v>
      </c>
      <c r="R202" s="184">
        <v>0</v>
      </c>
      <c r="S202" s="185">
        <f t="shared" si="85"/>
        <v>5.6213587057490878E-4</v>
      </c>
      <c r="U202" s="230" t="s">
        <v>60</v>
      </c>
      <c r="V202" s="231">
        <v>5.6213587057490878E-4</v>
      </c>
      <c r="W202" s="231">
        <v>0</v>
      </c>
      <c r="X202" s="231">
        <v>0</v>
      </c>
      <c r="Y202" s="231">
        <v>0</v>
      </c>
      <c r="Z202" s="231">
        <v>0</v>
      </c>
      <c r="AA202" s="231">
        <v>0</v>
      </c>
      <c r="AB202" s="231">
        <v>0</v>
      </c>
      <c r="AC202" s="232">
        <v>0</v>
      </c>
      <c r="AD202" s="231">
        <v>0</v>
      </c>
      <c r="AE202" s="231">
        <v>0</v>
      </c>
      <c r="AF202" s="231">
        <v>0</v>
      </c>
      <c r="AG202" s="231">
        <v>0</v>
      </c>
      <c r="AH202" s="231">
        <v>0</v>
      </c>
      <c r="AI202" s="233">
        <f t="shared" si="86"/>
        <v>5.6213587057490878E-4</v>
      </c>
      <c r="AJ202" s="160" t="str">
        <f t="shared" si="87"/>
        <v/>
      </c>
      <c r="BA202" s="160"/>
      <c r="BR202" s="160"/>
      <c r="CG202" s="160"/>
    </row>
    <row r="203" spans="1:85" ht="15">
      <c r="A203" s="186" t="s">
        <v>22</v>
      </c>
      <c r="B203" s="175">
        <v>0.21020566859094009</v>
      </c>
      <c r="C203" s="175">
        <v>0</v>
      </c>
      <c r="D203" s="175">
        <v>13.078383288168684</v>
      </c>
      <c r="E203" s="175">
        <v>0.79444277595579449</v>
      </c>
      <c r="F203" s="362"/>
      <c r="G203" s="175">
        <v>0</v>
      </c>
      <c r="H203" s="187">
        <v>0</v>
      </c>
      <c r="I203" s="173">
        <f t="shared" si="84"/>
        <v>14.083031732715417</v>
      </c>
      <c r="J203" s="168"/>
      <c r="K203" s="188" t="s">
        <v>22</v>
      </c>
      <c r="L203" s="175">
        <v>0.21020566859094009</v>
      </c>
      <c r="M203" s="175">
        <v>0</v>
      </c>
      <c r="N203" s="175">
        <v>13.078383288168684</v>
      </c>
      <c r="O203" s="175">
        <v>0.79444277595579449</v>
      </c>
      <c r="P203" s="175">
        <v>6.629664566818195</v>
      </c>
      <c r="Q203" s="175">
        <v>0</v>
      </c>
      <c r="R203" s="176">
        <v>0</v>
      </c>
      <c r="S203" s="177">
        <f t="shared" si="85"/>
        <v>20.712696299533611</v>
      </c>
      <c r="U203" s="234" t="s">
        <v>22</v>
      </c>
      <c r="V203" s="226">
        <v>0.21020566859094009</v>
      </c>
      <c r="W203" s="226">
        <v>0</v>
      </c>
      <c r="X203" s="226">
        <v>0</v>
      </c>
      <c r="Y203" s="226">
        <v>0</v>
      </c>
      <c r="Z203" s="226">
        <v>13.012553754944475</v>
      </c>
      <c r="AA203" s="226">
        <v>0</v>
      </c>
      <c r="AB203" s="226">
        <v>6.629664566818195</v>
      </c>
      <c r="AC203" s="227">
        <v>0.86027230918000341</v>
      </c>
      <c r="AD203" s="226">
        <v>0</v>
      </c>
      <c r="AE203" s="226">
        <v>0</v>
      </c>
      <c r="AF203" s="226">
        <v>0</v>
      </c>
      <c r="AG203" s="226">
        <v>6.5829533224208897E-2</v>
      </c>
      <c r="AH203" s="226">
        <v>0.79444277595579449</v>
      </c>
      <c r="AI203" s="229">
        <f t="shared" si="86"/>
        <v>20.712696299533615</v>
      </c>
      <c r="AJ203" s="160" t="str">
        <f t="shared" si="87"/>
        <v/>
      </c>
      <c r="BA203" s="160"/>
      <c r="BR203" s="160"/>
      <c r="CG203" s="160"/>
    </row>
    <row r="204" spans="1:85" ht="15">
      <c r="A204" s="178" t="s">
        <v>21</v>
      </c>
      <c r="B204" s="179">
        <v>0</v>
      </c>
      <c r="C204" s="179">
        <v>0</v>
      </c>
      <c r="D204" s="179">
        <v>0</v>
      </c>
      <c r="E204" s="179">
        <v>0</v>
      </c>
      <c r="F204" s="362"/>
      <c r="G204" s="179">
        <v>0</v>
      </c>
      <c r="H204" s="180">
        <v>0</v>
      </c>
      <c r="I204" s="181">
        <f t="shared" si="84"/>
        <v>0</v>
      </c>
      <c r="J204" s="168"/>
      <c r="K204" s="182" t="s">
        <v>21</v>
      </c>
      <c r="L204" s="183">
        <v>0</v>
      </c>
      <c r="M204" s="183">
        <v>0</v>
      </c>
      <c r="N204" s="183">
        <v>0</v>
      </c>
      <c r="O204" s="183">
        <v>0</v>
      </c>
      <c r="P204" s="183">
        <v>0</v>
      </c>
      <c r="Q204" s="183">
        <v>0</v>
      </c>
      <c r="R204" s="184">
        <v>0</v>
      </c>
      <c r="S204" s="185">
        <f t="shared" si="85"/>
        <v>0</v>
      </c>
      <c r="U204" s="230" t="s">
        <v>61</v>
      </c>
      <c r="V204" s="231">
        <v>0</v>
      </c>
      <c r="W204" s="231">
        <v>0</v>
      </c>
      <c r="X204" s="231">
        <v>0</v>
      </c>
      <c r="Y204" s="231">
        <v>0</v>
      </c>
      <c r="Z204" s="231">
        <v>0</v>
      </c>
      <c r="AA204" s="231">
        <v>0</v>
      </c>
      <c r="AB204" s="231">
        <v>0</v>
      </c>
      <c r="AC204" s="232">
        <v>0</v>
      </c>
      <c r="AD204" s="231">
        <v>0</v>
      </c>
      <c r="AE204" s="231">
        <v>0</v>
      </c>
      <c r="AF204" s="231">
        <v>0</v>
      </c>
      <c r="AG204" s="231">
        <v>0</v>
      </c>
      <c r="AH204" s="231">
        <v>0</v>
      </c>
      <c r="AI204" s="233">
        <f t="shared" si="86"/>
        <v>0</v>
      </c>
      <c r="AJ204" s="160" t="str">
        <f t="shared" si="87"/>
        <v/>
      </c>
      <c r="BA204" s="160"/>
      <c r="BR204" s="160"/>
      <c r="CG204" s="160"/>
    </row>
    <row r="205" spans="1:85" ht="15">
      <c r="A205" s="189" t="s">
        <v>64</v>
      </c>
      <c r="B205" s="175">
        <v>0</v>
      </c>
      <c r="C205" s="175">
        <v>0</v>
      </c>
      <c r="D205" s="175">
        <v>0</v>
      </c>
      <c r="E205" s="175">
        <v>0</v>
      </c>
      <c r="F205" s="362"/>
      <c r="G205" s="175">
        <v>0</v>
      </c>
      <c r="H205" s="187">
        <v>0</v>
      </c>
      <c r="I205" s="173">
        <f t="shared" si="84"/>
        <v>0</v>
      </c>
      <c r="J205" s="168"/>
      <c r="K205" s="190" t="s">
        <v>64</v>
      </c>
      <c r="L205" s="175">
        <v>0</v>
      </c>
      <c r="M205" s="175">
        <v>0</v>
      </c>
      <c r="N205" s="175">
        <v>0</v>
      </c>
      <c r="O205" s="175">
        <v>0</v>
      </c>
      <c r="P205" s="175">
        <v>0</v>
      </c>
      <c r="Q205" s="175">
        <v>0</v>
      </c>
      <c r="R205" s="176">
        <v>0</v>
      </c>
      <c r="S205" s="177">
        <f t="shared" si="85"/>
        <v>0</v>
      </c>
      <c r="U205" s="235" t="s">
        <v>62</v>
      </c>
      <c r="V205" s="226">
        <v>0</v>
      </c>
      <c r="W205" s="226">
        <v>0</v>
      </c>
      <c r="X205" s="226">
        <v>0</v>
      </c>
      <c r="Y205" s="226">
        <v>0</v>
      </c>
      <c r="Z205" s="226">
        <v>0</v>
      </c>
      <c r="AA205" s="226">
        <v>0</v>
      </c>
      <c r="AB205" s="226">
        <v>0</v>
      </c>
      <c r="AC205" s="227">
        <v>0</v>
      </c>
      <c r="AD205" s="228">
        <v>0</v>
      </c>
      <c r="AE205" s="228">
        <v>0</v>
      </c>
      <c r="AF205" s="228">
        <v>0</v>
      </c>
      <c r="AG205" s="228">
        <v>0</v>
      </c>
      <c r="AH205" s="228">
        <v>0</v>
      </c>
      <c r="AI205" s="229">
        <f t="shared" si="86"/>
        <v>0</v>
      </c>
      <c r="AJ205" s="160" t="str">
        <f t="shared" si="87"/>
        <v/>
      </c>
      <c r="BA205" s="160"/>
      <c r="BR205" s="160"/>
      <c r="CG205" s="160"/>
    </row>
    <row r="206" spans="1:85">
      <c r="A206" s="191" t="s">
        <v>23</v>
      </c>
      <c r="B206" s="192">
        <v>0</v>
      </c>
      <c r="C206" s="192">
        <v>0</v>
      </c>
      <c r="D206" s="192">
        <v>0</v>
      </c>
      <c r="E206" s="192">
        <v>0</v>
      </c>
      <c r="F206" s="362"/>
      <c r="G206" s="192">
        <v>0</v>
      </c>
      <c r="H206" s="193">
        <v>0</v>
      </c>
      <c r="I206" s="194">
        <f t="shared" si="84"/>
        <v>0</v>
      </c>
      <c r="J206" s="168"/>
      <c r="K206" s="195" t="s">
        <v>23</v>
      </c>
      <c r="L206" s="196">
        <v>0</v>
      </c>
      <c r="M206" s="196">
        <v>0</v>
      </c>
      <c r="N206" s="196">
        <v>0</v>
      </c>
      <c r="O206" s="196">
        <v>0</v>
      </c>
      <c r="P206" s="196">
        <v>0</v>
      </c>
      <c r="Q206" s="196">
        <v>0</v>
      </c>
      <c r="R206" s="197">
        <v>0</v>
      </c>
      <c r="S206" s="198">
        <f t="shared" si="85"/>
        <v>0</v>
      </c>
      <c r="U206" s="236" t="s">
        <v>66</v>
      </c>
      <c r="V206" s="237">
        <v>0</v>
      </c>
      <c r="W206" s="237">
        <v>0</v>
      </c>
      <c r="X206" s="237">
        <v>0</v>
      </c>
      <c r="Y206" s="237">
        <v>0</v>
      </c>
      <c r="Z206" s="237">
        <v>0</v>
      </c>
      <c r="AA206" s="237">
        <v>0</v>
      </c>
      <c r="AB206" s="237">
        <v>0</v>
      </c>
      <c r="AC206" s="237">
        <v>0</v>
      </c>
      <c r="AD206" s="237">
        <v>0</v>
      </c>
      <c r="AE206" s="237">
        <v>0</v>
      </c>
      <c r="AF206" s="237">
        <v>0</v>
      </c>
      <c r="AG206" s="237">
        <v>0</v>
      </c>
      <c r="AH206" s="125">
        <v>0</v>
      </c>
      <c r="AI206" s="238">
        <f t="shared" si="86"/>
        <v>0</v>
      </c>
      <c r="AJ206" s="160" t="str">
        <f t="shared" si="87"/>
        <v/>
      </c>
      <c r="BA206" s="160"/>
      <c r="BR206" s="160"/>
      <c r="CG206" s="160"/>
    </row>
    <row r="207" spans="1:85">
      <c r="A207" s="199" t="s">
        <v>19</v>
      </c>
      <c r="B207" s="200">
        <v>0</v>
      </c>
      <c r="C207" s="200">
        <v>0</v>
      </c>
      <c r="D207" s="200">
        <v>0</v>
      </c>
      <c r="E207" s="200">
        <v>0</v>
      </c>
      <c r="F207" s="362"/>
      <c r="G207" s="200">
        <v>0</v>
      </c>
      <c r="H207" s="201">
        <v>0</v>
      </c>
      <c r="I207" s="202">
        <f t="shared" si="84"/>
        <v>0</v>
      </c>
      <c r="J207" s="168"/>
      <c r="K207" s="203" t="s">
        <v>19</v>
      </c>
      <c r="L207" s="200">
        <v>0</v>
      </c>
      <c r="M207" s="200">
        <v>0</v>
      </c>
      <c r="N207" s="200">
        <v>0</v>
      </c>
      <c r="O207" s="200">
        <v>0</v>
      </c>
      <c r="P207" s="200">
        <v>0</v>
      </c>
      <c r="Q207" s="200">
        <v>0</v>
      </c>
      <c r="R207" s="204">
        <v>0</v>
      </c>
      <c r="S207" s="205">
        <f t="shared" si="85"/>
        <v>0</v>
      </c>
      <c r="U207" s="239" t="s">
        <v>19</v>
      </c>
      <c r="V207" s="240">
        <v>0</v>
      </c>
      <c r="W207" s="240">
        <v>0</v>
      </c>
      <c r="X207" s="240">
        <v>0</v>
      </c>
      <c r="Y207" s="240">
        <v>0</v>
      </c>
      <c r="Z207" s="240">
        <v>0</v>
      </c>
      <c r="AA207" s="240">
        <v>0</v>
      </c>
      <c r="AB207" s="240">
        <v>0</v>
      </c>
      <c r="AC207" s="240">
        <v>0</v>
      </c>
      <c r="AD207" s="241">
        <v>0</v>
      </c>
      <c r="AE207" s="241">
        <v>0</v>
      </c>
      <c r="AF207" s="241">
        <v>0</v>
      </c>
      <c r="AG207" s="241">
        <v>0</v>
      </c>
      <c r="AH207" s="241">
        <v>0</v>
      </c>
      <c r="AI207" s="242">
        <f t="shared" si="86"/>
        <v>0</v>
      </c>
      <c r="AJ207" s="160" t="str">
        <f t="shared" si="87"/>
        <v/>
      </c>
      <c r="BA207" s="160"/>
      <c r="BR207" s="160"/>
      <c r="CG207" s="160"/>
    </row>
    <row r="208" spans="1:85">
      <c r="A208" s="191" t="s">
        <v>20</v>
      </c>
      <c r="B208" s="192">
        <v>0</v>
      </c>
      <c r="C208" s="192">
        <v>0</v>
      </c>
      <c r="D208" s="192">
        <v>0</v>
      </c>
      <c r="E208" s="192">
        <v>0</v>
      </c>
      <c r="F208" s="362"/>
      <c r="G208" s="192">
        <v>0</v>
      </c>
      <c r="H208" s="193">
        <v>0</v>
      </c>
      <c r="I208" s="194">
        <f t="shared" si="84"/>
        <v>0</v>
      </c>
      <c r="J208" s="168"/>
      <c r="K208" s="195" t="s">
        <v>20</v>
      </c>
      <c r="L208" s="196">
        <v>0</v>
      </c>
      <c r="M208" s="196">
        <v>0</v>
      </c>
      <c r="N208" s="196">
        <v>0</v>
      </c>
      <c r="O208" s="196">
        <v>0</v>
      </c>
      <c r="P208" s="196">
        <v>0</v>
      </c>
      <c r="Q208" s="196">
        <v>0</v>
      </c>
      <c r="R208" s="197">
        <v>0</v>
      </c>
      <c r="S208" s="198">
        <f t="shared" si="85"/>
        <v>0</v>
      </c>
      <c r="U208" s="236" t="s">
        <v>20</v>
      </c>
      <c r="V208" s="237">
        <v>0</v>
      </c>
      <c r="W208" s="237">
        <v>0</v>
      </c>
      <c r="X208" s="237">
        <v>0</v>
      </c>
      <c r="Y208" s="237">
        <v>0</v>
      </c>
      <c r="Z208" s="237">
        <v>0</v>
      </c>
      <c r="AA208" s="237">
        <v>0</v>
      </c>
      <c r="AB208" s="237">
        <v>0</v>
      </c>
      <c r="AC208" s="237">
        <v>0</v>
      </c>
      <c r="AD208" s="237">
        <v>0</v>
      </c>
      <c r="AE208" s="237">
        <v>0</v>
      </c>
      <c r="AF208" s="237">
        <v>0</v>
      </c>
      <c r="AG208" s="237">
        <v>0</v>
      </c>
      <c r="AH208" s="125">
        <v>0</v>
      </c>
      <c r="AI208" s="238">
        <f t="shared" si="86"/>
        <v>0</v>
      </c>
      <c r="AJ208" s="160" t="str">
        <f t="shared" si="87"/>
        <v/>
      </c>
      <c r="BA208" s="160"/>
      <c r="BR208" s="160"/>
      <c r="CG208" s="160"/>
    </row>
    <row r="209" spans="1:85" ht="15" thickBot="1">
      <c r="A209" s="206" t="s">
        <v>11</v>
      </c>
      <c r="B209" s="207">
        <v>0</v>
      </c>
      <c r="C209" s="207">
        <v>0</v>
      </c>
      <c r="D209" s="207">
        <v>0</v>
      </c>
      <c r="E209" s="207">
        <v>0</v>
      </c>
      <c r="F209" s="363"/>
      <c r="G209" s="207">
        <v>0</v>
      </c>
      <c r="H209" s="208">
        <v>0</v>
      </c>
      <c r="I209" s="209">
        <f t="shared" si="84"/>
        <v>0</v>
      </c>
      <c r="J209" s="168"/>
      <c r="K209" s="210" t="s">
        <v>11</v>
      </c>
      <c r="L209" s="207">
        <v>0</v>
      </c>
      <c r="M209" s="207">
        <v>0</v>
      </c>
      <c r="N209" s="207">
        <v>0</v>
      </c>
      <c r="O209" s="207">
        <v>0</v>
      </c>
      <c r="P209" s="207">
        <v>0</v>
      </c>
      <c r="Q209" s="207">
        <v>0</v>
      </c>
      <c r="R209" s="211">
        <v>0</v>
      </c>
      <c r="S209" s="212">
        <f t="shared" si="85"/>
        <v>0</v>
      </c>
      <c r="U209" s="239" t="s">
        <v>11</v>
      </c>
      <c r="V209" s="240">
        <v>0</v>
      </c>
      <c r="W209" s="240">
        <v>0</v>
      </c>
      <c r="X209" s="240">
        <v>0</v>
      </c>
      <c r="Y209" s="240">
        <v>0</v>
      </c>
      <c r="Z209" s="240">
        <v>0</v>
      </c>
      <c r="AA209" s="240">
        <v>0</v>
      </c>
      <c r="AB209" s="240">
        <v>0</v>
      </c>
      <c r="AC209" s="240">
        <v>0</v>
      </c>
      <c r="AD209" s="241">
        <v>0</v>
      </c>
      <c r="AE209" s="241">
        <v>0</v>
      </c>
      <c r="AF209" s="241">
        <v>0</v>
      </c>
      <c r="AG209" s="241">
        <v>0</v>
      </c>
      <c r="AH209" s="241">
        <v>0</v>
      </c>
      <c r="AI209" s="242">
        <f t="shared" si="86"/>
        <v>0</v>
      </c>
      <c r="AJ209" s="160" t="str">
        <f t="shared" si="87"/>
        <v/>
      </c>
      <c r="BA209" s="160"/>
      <c r="BR209" s="160"/>
      <c r="CG209" s="160"/>
    </row>
    <row r="210" spans="1:85" ht="15">
      <c r="A210" s="213" t="s">
        <v>26</v>
      </c>
      <c r="B210" s="214">
        <f>SUM(B189:B205)</f>
        <v>15.042802693342768</v>
      </c>
      <c r="C210" s="214">
        <f t="shared" ref="C210:I210" si="88">SUM(C189:C205)</f>
        <v>5.97795982262328</v>
      </c>
      <c r="D210" s="214">
        <f t="shared" si="88"/>
        <v>193.09877192683217</v>
      </c>
      <c r="E210" s="214">
        <f t="shared" si="88"/>
        <v>96.558370659640843</v>
      </c>
      <c r="F210" s="214">
        <f t="shared" si="88"/>
        <v>0</v>
      </c>
      <c r="G210" s="214">
        <f t="shared" si="88"/>
        <v>5.6151623294739474</v>
      </c>
      <c r="H210" s="216">
        <f t="shared" si="88"/>
        <v>0</v>
      </c>
      <c r="I210" s="173">
        <f t="shared" si="88"/>
        <v>316.29306743191296</v>
      </c>
      <c r="J210" s="168"/>
      <c r="K210" s="215" t="s">
        <v>26</v>
      </c>
      <c r="L210" s="214">
        <f>SUM(L189:L205)</f>
        <v>15.042802693342768</v>
      </c>
      <c r="M210" s="214">
        <f t="shared" ref="M210:S210" si="89">SUM(M189:M205)</f>
        <v>5.97795982262328</v>
      </c>
      <c r="N210" s="214">
        <f t="shared" si="89"/>
        <v>193.09877192683217</v>
      </c>
      <c r="O210" s="214">
        <f t="shared" si="89"/>
        <v>96.558370659640843</v>
      </c>
      <c r="P210" s="214">
        <f t="shared" si="89"/>
        <v>119.36939941444697</v>
      </c>
      <c r="Q210" s="214">
        <f t="shared" si="89"/>
        <v>5.6151623294739474</v>
      </c>
      <c r="R210" s="216">
        <f t="shared" si="89"/>
        <v>0</v>
      </c>
      <c r="S210" s="217">
        <f t="shared" si="89"/>
        <v>435.66246684635996</v>
      </c>
      <c r="T210" s="160" t="str">
        <f>IF(ABS(S210-AI210)&gt;0.01,S210-AI210,"")</f>
        <v/>
      </c>
      <c r="U210" s="243" t="s">
        <v>63</v>
      </c>
      <c r="V210" s="244">
        <f>SUM(V189:V205)</f>
        <v>12.421472649148477</v>
      </c>
      <c r="W210" s="244">
        <f t="shared" ref="W210:AH210" si="90">SUM(W189:W205)</f>
        <v>2.6200215636496758</v>
      </c>
      <c r="X210" s="244">
        <f t="shared" si="90"/>
        <v>5.6151623294739474</v>
      </c>
      <c r="Y210" s="244">
        <f t="shared" si="90"/>
        <v>5.97795982262328</v>
      </c>
      <c r="Z210" s="244">
        <f t="shared" si="90"/>
        <v>186.12814624236731</v>
      </c>
      <c r="AA210" s="244">
        <f t="shared" si="90"/>
        <v>90.006946237662703</v>
      </c>
      <c r="AB210" s="244">
        <f t="shared" si="90"/>
        <v>119.36939941444697</v>
      </c>
      <c r="AC210" s="244">
        <f t="shared" si="90"/>
        <v>13.523358586987626</v>
      </c>
      <c r="AD210" s="245">
        <f t="shared" si="90"/>
        <v>1.3084805446155058E-3</v>
      </c>
      <c r="AE210" s="245">
        <f t="shared" si="90"/>
        <v>0</v>
      </c>
      <c r="AF210" s="245">
        <f t="shared" si="90"/>
        <v>0</v>
      </c>
      <c r="AG210" s="245">
        <f t="shared" si="90"/>
        <v>6.9706256844648591</v>
      </c>
      <c r="AH210" s="245">
        <f t="shared" si="90"/>
        <v>6.5514244219781483</v>
      </c>
      <c r="AI210" s="246">
        <f>SUM(V210:AC210)</f>
        <v>435.66246684636002</v>
      </c>
      <c r="AJ210" s="160" t="str">
        <f t="shared" si="87"/>
        <v/>
      </c>
      <c r="BA210" s="160"/>
      <c r="BR210" s="160"/>
      <c r="CG210" s="160"/>
    </row>
    <row r="211" spans="1:85" s="23" customFormat="1" ht="15" thickBot="1">
      <c r="A211" s="30" t="s">
        <v>88</v>
      </c>
      <c r="B211" s="47">
        <f>IF($I210=0,"-",B210/$I210)</f>
        <v>4.7559697768529079E-2</v>
      </c>
      <c r="C211" s="47">
        <f t="shared" ref="C211:H211" si="91">IF($I210=0,"-",C210/$I210)</f>
        <v>1.8900065914059686E-2</v>
      </c>
      <c r="D211" s="47">
        <f t="shared" si="91"/>
        <v>0.61050586247325733</v>
      </c>
      <c r="E211" s="47">
        <f t="shared" si="91"/>
        <v>0.30528133747486119</v>
      </c>
      <c r="F211" s="47">
        <f t="shared" si="91"/>
        <v>0</v>
      </c>
      <c r="G211" s="47">
        <f t="shared" si="91"/>
        <v>1.7753036369292853E-2</v>
      </c>
      <c r="H211" s="70">
        <f t="shared" si="91"/>
        <v>0</v>
      </c>
      <c r="I211" s="48">
        <f>SUM(B211:H211)</f>
        <v>1.0000000000000002</v>
      </c>
      <c r="J211" s="160"/>
      <c r="K211" s="81" t="s">
        <v>88</v>
      </c>
      <c r="L211" s="98">
        <f t="shared" ref="L211:R211" si="92">IF($S210=0,"-",L210/$S210)</f>
        <v>3.4528571630770617E-2</v>
      </c>
      <c r="M211" s="98">
        <f t="shared" si="92"/>
        <v>1.3721539672435123E-2</v>
      </c>
      <c r="N211" s="98">
        <f t="shared" si="92"/>
        <v>0.44323022206760371</v>
      </c>
      <c r="O211" s="98">
        <f t="shared" si="92"/>
        <v>0.22163573410075962</v>
      </c>
      <c r="P211" s="98">
        <f t="shared" si="92"/>
        <v>0.27399514187790613</v>
      </c>
      <c r="Q211" s="98">
        <f t="shared" si="92"/>
        <v>1.2888790650524829E-2</v>
      </c>
      <c r="R211" s="99">
        <f t="shared" si="92"/>
        <v>0</v>
      </c>
      <c r="S211" s="100">
        <f>SUM(L211:R211)</f>
        <v>1</v>
      </c>
      <c r="U211" s="110" t="s">
        <v>88</v>
      </c>
      <c r="V211" s="133">
        <f>+V210/$AI210</f>
        <v>2.8511688737072254E-2</v>
      </c>
      <c r="W211" s="133">
        <f t="shared" ref="W211:AH211" si="93">+W210/$AI210</f>
        <v>6.0138794664027096E-3</v>
      </c>
      <c r="X211" s="133">
        <f t="shared" si="93"/>
        <v>1.2888790650524827E-2</v>
      </c>
      <c r="Y211" s="133">
        <f t="shared" si="93"/>
        <v>1.3721539672435121E-2</v>
      </c>
      <c r="Z211" s="133">
        <f t="shared" si="93"/>
        <v>0.42723016189505014</v>
      </c>
      <c r="AA211" s="133">
        <f t="shared" si="93"/>
        <v>0.20659788962128886</v>
      </c>
      <c r="AB211" s="133">
        <f t="shared" si="93"/>
        <v>0.27399514187790608</v>
      </c>
      <c r="AC211" s="133">
        <f t="shared" si="93"/>
        <v>3.1040908079319928E-2</v>
      </c>
      <c r="AD211" s="133">
        <f t="shared" si="93"/>
        <v>3.0034272956475553E-6</v>
      </c>
      <c r="AE211" s="133">
        <f t="shared" si="93"/>
        <v>0</v>
      </c>
      <c r="AF211" s="133">
        <f t="shared" si="93"/>
        <v>0</v>
      </c>
      <c r="AG211" s="133">
        <f t="shared" si="93"/>
        <v>1.600006017255351E-2</v>
      </c>
      <c r="AH211" s="133">
        <f t="shared" si="93"/>
        <v>1.5037844479470762E-2</v>
      </c>
      <c r="AI211" s="134">
        <f>SUM(V211:AC211)</f>
        <v>0.99999999999999989</v>
      </c>
      <c r="AJ211" s="23" t="str">
        <f t="shared" si="87"/>
        <v/>
      </c>
    </row>
    <row r="212" spans="1:85" ht="15" thickBot="1">
      <c r="A212" s="247"/>
      <c r="B212" s="247"/>
      <c r="C212" s="247"/>
      <c r="D212" s="247"/>
      <c r="E212" s="247"/>
      <c r="F212" s="247"/>
      <c r="G212" s="247"/>
      <c r="H212" s="247"/>
      <c r="I212" s="247"/>
      <c r="K212" s="247"/>
      <c r="L212" s="247"/>
      <c r="M212" s="247"/>
      <c r="N212" s="247"/>
      <c r="O212" s="247"/>
      <c r="P212" s="247"/>
      <c r="Q212" s="247"/>
      <c r="R212" s="247"/>
      <c r="S212" s="247"/>
      <c r="AI212" s="168"/>
      <c r="BA212" s="160"/>
      <c r="BR212" s="160"/>
      <c r="CG212" s="160"/>
    </row>
    <row r="213" spans="1:85" ht="28.5">
      <c r="A213" s="312" t="s">
        <v>36</v>
      </c>
      <c r="B213" s="164" t="s">
        <v>0</v>
      </c>
      <c r="C213" s="164" t="s">
        <v>1</v>
      </c>
      <c r="D213" s="164" t="s">
        <v>2</v>
      </c>
      <c r="E213" s="164" t="s">
        <v>3</v>
      </c>
      <c r="F213" s="164" t="s">
        <v>27</v>
      </c>
      <c r="G213" s="164" t="s">
        <v>4</v>
      </c>
      <c r="H213" s="164" t="s">
        <v>5</v>
      </c>
      <c r="I213" s="165" t="s">
        <v>6</v>
      </c>
      <c r="K213" s="314" t="s">
        <v>36</v>
      </c>
      <c r="L213" s="166" t="s">
        <v>0</v>
      </c>
      <c r="M213" s="166" t="s">
        <v>1</v>
      </c>
      <c r="N213" s="166" t="s">
        <v>2</v>
      </c>
      <c r="O213" s="166" t="s">
        <v>3</v>
      </c>
      <c r="P213" s="166" t="s">
        <v>27</v>
      </c>
      <c r="Q213" s="166" t="s">
        <v>4</v>
      </c>
      <c r="R213" s="166" t="s">
        <v>5</v>
      </c>
      <c r="S213" s="167" t="s">
        <v>6</v>
      </c>
      <c r="U213" s="316" t="s">
        <v>36</v>
      </c>
      <c r="V213" s="219" t="s">
        <v>74</v>
      </c>
      <c r="W213" s="219" t="s">
        <v>75</v>
      </c>
      <c r="X213" s="219" t="s">
        <v>4</v>
      </c>
      <c r="Y213" s="219" t="s">
        <v>1</v>
      </c>
      <c r="Z213" s="219" t="s">
        <v>2</v>
      </c>
      <c r="AA213" s="219" t="s">
        <v>3</v>
      </c>
      <c r="AB213" s="219" t="s">
        <v>55</v>
      </c>
      <c r="AC213" s="219" t="s">
        <v>68</v>
      </c>
      <c r="AD213" s="220" t="s">
        <v>76</v>
      </c>
      <c r="AE213" s="220" t="s">
        <v>83</v>
      </c>
      <c r="AF213" s="220" t="s">
        <v>77</v>
      </c>
      <c r="AG213" s="220" t="s">
        <v>84</v>
      </c>
      <c r="AH213" s="220" t="s">
        <v>85</v>
      </c>
      <c r="AI213" s="221" t="s">
        <v>63</v>
      </c>
      <c r="BA213" s="160"/>
      <c r="BR213" s="160"/>
      <c r="CG213" s="160"/>
    </row>
    <row r="214" spans="1:85" ht="15">
      <c r="A214" s="313" t="s">
        <v>36</v>
      </c>
      <c r="B214" s="318" t="s">
        <v>69</v>
      </c>
      <c r="C214" s="319"/>
      <c r="D214" s="319"/>
      <c r="E214" s="319"/>
      <c r="F214" s="319"/>
      <c r="G214" s="319"/>
      <c r="H214" s="319"/>
      <c r="I214" s="320"/>
      <c r="K214" s="315" t="s">
        <v>36</v>
      </c>
      <c r="L214" s="321" t="s">
        <v>69</v>
      </c>
      <c r="M214" s="322"/>
      <c r="N214" s="322"/>
      <c r="O214" s="322"/>
      <c r="P214" s="322"/>
      <c r="Q214" s="322"/>
      <c r="R214" s="322"/>
      <c r="S214" s="323"/>
      <c r="U214" s="317" t="s">
        <v>36</v>
      </c>
      <c r="V214" s="324" t="s">
        <v>69</v>
      </c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5"/>
      <c r="BA214" s="160"/>
      <c r="BR214" s="160"/>
      <c r="CG214" s="160"/>
    </row>
    <row r="215" spans="1:85" ht="15">
      <c r="A215" s="170" t="s">
        <v>7</v>
      </c>
      <c r="B215" s="171">
        <v>0</v>
      </c>
      <c r="C215" s="171">
        <v>0</v>
      </c>
      <c r="D215" s="171">
        <v>0</v>
      </c>
      <c r="E215" s="171">
        <v>0</v>
      </c>
      <c r="F215" s="361"/>
      <c r="G215" s="171">
        <v>0</v>
      </c>
      <c r="H215" s="172">
        <v>0</v>
      </c>
      <c r="I215" s="173">
        <f>SUM(B215:H215)</f>
        <v>0</v>
      </c>
      <c r="J215" s="168"/>
      <c r="K215" s="222" t="s">
        <v>7</v>
      </c>
      <c r="L215" s="171">
        <v>0</v>
      </c>
      <c r="M215" s="171">
        <v>0</v>
      </c>
      <c r="N215" s="171">
        <v>0</v>
      </c>
      <c r="O215" s="171">
        <v>0</v>
      </c>
      <c r="P215" s="171">
        <v>0</v>
      </c>
      <c r="Q215" s="171">
        <v>0</v>
      </c>
      <c r="R215" s="223">
        <v>0</v>
      </c>
      <c r="S215" s="224">
        <f>SUM(L215:R215)</f>
        <v>0</v>
      </c>
      <c r="U215" s="225" t="s">
        <v>7</v>
      </c>
      <c r="V215" s="226">
        <v>0</v>
      </c>
      <c r="W215" s="226">
        <v>0</v>
      </c>
      <c r="X215" s="226">
        <v>0</v>
      </c>
      <c r="Y215" s="226">
        <v>0</v>
      </c>
      <c r="Z215" s="226">
        <v>0</v>
      </c>
      <c r="AA215" s="226">
        <v>0</v>
      </c>
      <c r="AB215" s="226">
        <v>0</v>
      </c>
      <c r="AC215" s="227">
        <v>0</v>
      </c>
      <c r="AD215" s="228">
        <v>0</v>
      </c>
      <c r="AE215" s="228">
        <v>0</v>
      </c>
      <c r="AF215" s="228">
        <v>0</v>
      </c>
      <c r="AG215" s="228">
        <v>0</v>
      </c>
      <c r="AH215" s="228">
        <v>0</v>
      </c>
      <c r="AI215" s="229">
        <f>SUM(V215:AC215)</f>
        <v>0</v>
      </c>
      <c r="AJ215" s="160" t="str">
        <f>IF(ABS(S215-AI215)&gt;0.001,S215-AI215,"")</f>
        <v/>
      </c>
      <c r="BA215" s="160"/>
      <c r="BR215" s="160"/>
      <c r="CG215" s="160"/>
    </row>
    <row r="216" spans="1:85" ht="15">
      <c r="A216" s="178" t="s">
        <v>8</v>
      </c>
      <c r="B216" s="179">
        <v>0</v>
      </c>
      <c r="C216" s="179">
        <v>0</v>
      </c>
      <c r="D216" s="179">
        <v>0</v>
      </c>
      <c r="E216" s="179">
        <v>0</v>
      </c>
      <c r="F216" s="362"/>
      <c r="G216" s="179">
        <v>0</v>
      </c>
      <c r="H216" s="180">
        <v>0</v>
      </c>
      <c r="I216" s="181">
        <f t="shared" ref="I216:I235" si="94">SUM(B216:H216)</f>
        <v>0</v>
      </c>
      <c r="J216" s="168"/>
      <c r="K216" s="182" t="s">
        <v>8</v>
      </c>
      <c r="L216" s="183">
        <v>0</v>
      </c>
      <c r="M216" s="183">
        <v>0</v>
      </c>
      <c r="N216" s="183">
        <v>0</v>
      </c>
      <c r="O216" s="183">
        <v>0</v>
      </c>
      <c r="P216" s="183">
        <v>0</v>
      </c>
      <c r="Q216" s="183">
        <v>0</v>
      </c>
      <c r="R216" s="184">
        <v>0</v>
      </c>
      <c r="S216" s="185">
        <f t="shared" ref="S216:S235" si="95">SUM(L216:R216)</f>
        <v>0</v>
      </c>
      <c r="U216" s="230" t="s">
        <v>8</v>
      </c>
      <c r="V216" s="231">
        <v>0</v>
      </c>
      <c r="W216" s="231">
        <v>0</v>
      </c>
      <c r="X216" s="231">
        <v>0</v>
      </c>
      <c r="Y216" s="231">
        <v>0</v>
      </c>
      <c r="Z216" s="231">
        <v>0</v>
      </c>
      <c r="AA216" s="231">
        <v>0</v>
      </c>
      <c r="AB216" s="231">
        <v>0</v>
      </c>
      <c r="AC216" s="232">
        <v>0</v>
      </c>
      <c r="AD216" s="231">
        <v>0</v>
      </c>
      <c r="AE216" s="231">
        <v>0</v>
      </c>
      <c r="AF216" s="231">
        <v>0</v>
      </c>
      <c r="AG216" s="231">
        <v>0</v>
      </c>
      <c r="AH216" s="231">
        <v>0</v>
      </c>
      <c r="AI216" s="233">
        <f t="shared" ref="AI216:AI235" si="96">SUM(V216:AC216)</f>
        <v>0</v>
      </c>
      <c r="AJ216" s="160" t="str">
        <f t="shared" ref="AJ216:AJ237" si="97">IF(ABS(S216-AI216)&gt;0.001,S216-AI216,"")</f>
        <v/>
      </c>
      <c r="BA216" s="160"/>
      <c r="BR216" s="160"/>
      <c r="CG216" s="160"/>
    </row>
    <row r="217" spans="1:85" ht="15">
      <c r="A217" s="186" t="s">
        <v>10</v>
      </c>
      <c r="B217" s="175">
        <v>0</v>
      </c>
      <c r="C217" s="175">
        <v>0</v>
      </c>
      <c r="D217" s="175">
        <v>0</v>
      </c>
      <c r="E217" s="175">
        <v>0</v>
      </c>
      <c r="F217" s="362"/>
      <c r="G217" s="175">
        <v>0</v>
      </c>
      <c r="H217" s="187">
        <v>0</v>
      </c>
      <c r="I217" s="173">
        <f t="shared" si="94"/>
        <v>0</v>
      </c>
      <c r="J217" s="168"/>
      <c r="K217" s="188" t="s">
        <v>10</v>
      </c>
      <c r="L217" s="175">
        <v>0</v>
      </c>
      <c r="M217" s="175">
        <v>0</v>
      </c>
      <c r="N217" s="175">
        <v>0</v>
      </c>
      <c r="O217" s="175">
        <v>0</v>
      </c>
      <c r="P217" s="175">
        <v>0</v>
      </c>
      <c r="Q217" s="175">
        <v>0</v>
      </c>
      <c r="R217" s="176">
        <v>0</v>
      </c>
      <c r="S217" s="177">
        <f t="shared" si="95"/>
        <v>0</v>
      </c>
      <c r="U217" s="234" t="s">
        <v>10</v>
      </c>
      <c r="V217" s="226">
        <v>0</v>
      </c>
      <c r="W217" s="226">
        <v>0</v>
      </c>
      <c r="X217" s="226">
        <v>0</v>
      </c>
      <c r="Y217" s="226">
        <v>0</v>
      </c>
      <c r="Z217" s="226">
        <v>0</v>
      </c>
      <c r="AA217" s="226">
        <v>0</v>
      </c>
      <c r="AB217" s="226">
        <v>0</v>
      </c>
      <c r="AC217" s="227">
        <v>0</v>
      </c>
      <c r="AD217" s="228">
        <v>0</v>
      </c>
      <c r="AE217" s="228">
        <v>0</v>
      </c>
      <c r="AF217" s="228">
        <v>0</v>
      </c>
      <c r="AG217" s="228">
        <v>0</v>
      </c>
      <c r="AH217" s="228">
        <v>0</v>
      </c>
      <c r="AI217" s="229">
        <f t="shared" si="96"/>
        <v>0</v>
      </c>
      <c r="AJ217" s="160" t="str">
        <f t="shared" si="97"/>
        <v/>
      </c>
      <c r="BA217" s="160"/>
      <c r="BR217" s="160"/>
      <c r="CG217" s="160"/>
    </row>
    <row r="218" spans="1:85" ht="15">
      <c r="A218" s="178" t="s">
        <v>56</v>
      </c>
      <c r="B218" s="179">
        <v>0</v>
      </c>
      <c r="C218" s="179">
        <v>0</v>
      </c>
      <c r="D218" s="179">
        <v>0</v>
      </c>
      <c r="E218" s="179">
        <v>0</v>
      </c>
      <c r="F218" s="362"/>
      <c r="G218" s="179">
        <v>0</v>
      </c>
      <c r="H218" s="180">
        <v>0</v>
      </c>
      <c r="I218" s="181">
        <f t="shared" si="94"/>
        <v>0</v>
      </c>
      <c r="J218" s="168"/>
      <c r="K218" s="182" t="s">
        <v>56</v>
      </c>
      <c r="L218" s="183">
        <v>0</v>
      </c>
      <c r="M218" s="183">
        <v>0</v>
      </c>
      <c r="N218" s="183">
        <v>0</v>
      </c>
      <c r="O218" s="183">
        <v>0</v>
      </c>
      <c r="P218" s="183">
        <v>0</v>
      </c>
      <c r="Q218" s="183">
        <v>0</v>
      </c>
      <c r="R218" s="184">
        <v>0</v>
      </c>
      <c r="S218" s="185">
        <f t="shared" si="95"/>
        <v>0</v>
      </c>
      <c r="U218" s="230" t="s">
        <v>56</v>
      </c>
      <c r="V218" s="231">
        <v>0</v>
      </c>
      <c r="W218" s="231">
        <v>0</v>
      </c>
      <c r="X218" s="231">
        <v>0</v>
      </c>
      <c r="Y218" s="231">
        <v>0</v>
      </c>
      <c r="Z218" s="231">
        <v>0</v>
      </c>
      <c r="AA218" s="231">
        <v>0</v>
      </c>
      <c r="AB218" s="231">
        <v>0</v>
      </c>
      <c r="AC218" s="232">
        <v>0</v>
      </c>
      <c r="AD218" s="231">
        <v>0</v>
      </c>
      <c r="AE218" s="231">
        <v>0</v>
      </c>
      <c r="AF218" s="231">
        <v>0</v>
      </c>
      <c r="AG218" s="231">
        <v>0</v>
      </c>
      <c r="AH218" s="231">
        <v>0</v>
      </c>
      <c r="AI218" s="233">
        <f t="shared" si="96"/>
        <v>0</v>
      </c>
      <c r="AJ218" s="160" t="str">
        <f t="shared" si="97"/>
        <v/>
      </c>
      <c r="BA218" s="160"/>
      <c r="BR218" s="160"/>
      <c r="CG218" s="160"/>
    </row>
    <row r="219" spans="1:85" ht="15">
      <c r="A219" s="186" t="s">
        <v>16</v>
      </c>
      <c r="B219" s="175">
        <v>0.68498083644678642</v>
      </c>
      <c r="C219" s="175">
        <v>0</v>
      </c>
      <c r="D219" s="175">
        <v>0.76163934160870261</v>
      </c>
      <c r="E219" s="175">
        <v>0</v>
      </c>
      <c r="F219" s="362"/>
      <c r="G219" s="175">
        <v>0</v>
      </c>
      <c r="H219" s="187">
        <v>0</v>
      </c>
      <c r="I219" s="173">
        <f t="shared" si="94"/>
        <v>1.446620178055489</v>
      </c>
      <c r="J219" s="168"/>
      <c r="K219" s="188" t="s">
        <v>16</v>
      </c>
      <c r="L219" s="175">
        <v>0.68498083644678642</v>
      </c>
      <c r="M219" s="175">
        <v>0</v>
      </c>
      <c r="N219" s="175">
        <v>0.76163934160870261</v>
      </c>
      <c r="O219" s="175">
        <v>0</v>
      </c>
      <c r="P219" s="175">
        <v>0</v>
      </c>
      <c r="Q219" s="175">
        <v>0</v>
      </c>
      <c r="R219" s="176">
        <v>0</v>
      </c>
      <c r="S219" s="177">
        <f t="shared" si="95"/>
        <v>1.446620178055489</v>
      </c>
      <c r="U219" s="234" t="s">
        <v>16</v>
      </c>
      <c r="V219" s="226">
        <v>0.68498083644678642</v>
      </c>
      <c r="W219" s="226">
        <v>0</v>
      </c>
      <c r="X219" s="226">
        <v>0</v>
      </c>
      <c r="Y219" s="226">
        <v>0</v>
      </c>
      <c r="Z219" s="226">
        <v>0.76163934160870261</v>
      </c>
      <c r="AA219" s="226">
        <v>0</v>
      </c>
      <c r="AB219" s="226">
        <v>0</v>
      </c>
      <c r="AC219" s="227">
        <v>0</v>
      </c>
      <c r="AD219" s="228">
        <v>0</v>
      </c>
      <c r="AE219" s="228">
        <v>0</v>
      </c>
      <c r="AF219" s="228">
        <v>0</v>
      </c>
      <c r="AG219" s="228">
        <v>0</v>
      </c>
      <c r="AH219" s="228">
        <v>0</v>
      </c>
      <c r="AI219" s="229">
        <f t="shared" si="96"/>
        <v>1.446620178055489</v>
      </c>
      <c r="AJ219" s="160" t="str">
        <f t="shared" si="97"/>
        <v/>
      </c>
      <c r="BA219" s="160"/>
      <c r="BR219" s="160"/>
      <c r="CG219" s="160"/>
    </row>
    <row r="220" spans="1:85" ht="15">
      <c r="A220" s="178" t="s">
        <v>15</v>
      </c>
      <c r="B220" s="179">
        <v>1.9652672345427465E-3</v>
      </c>
      <c r="C220" s="179">
        <v>0</v>
      </c>
      <c r="D220" s="179">
        <v>2.1852068889500619E-3</v>
      </c>
      <c r="E220" s="179">
        <v>0</v>
      </c>
      <c r="F220" s="362"/>
      <c r="G220" s="179">
        <v>0</v>
      </c>
      <c r="H220" s="180">
        <v>0</v>
      </c>
      <c r="I220" s="181">
        <f t="shared" si="94"/>
        <v>4.1504741234928083E-3</v>
      </c>
      <c r="J220" s="168"/>
      <c r="K220" s="182" t="s">
        <v>15</v>
      </c>
      <c r="L220" s="183">
        <v>1.9652672345427465E-3</v>
      </c>
      <c r="M220" s="183">
        <v>0</v>
      </c>
      <c r="N220" s="183">
        <v>2.1852068889500619E-3</v>
      </c>
      <c r="O220" s="183">
        <v>0</v>
      </c>
      <c r="P220" s="183">
        <v>0</v>
      </c>
      <c r="Q220" s="183">
        <v>0</v>
      </c>
      <c r="R220" s="184">
        <v>0</v>
      </c>
      <c r="S220" s="185">
        <f t="shared" si="95"/>
        <v>4.1504741234928083E-3</v>
      </c>
      <c r="U220" s="230" t="s">
        <v>57</v>
      </c>
      <c r="V220" s="231">
        <v>1.9652672345427465E-3</v>
      </c>
      <c r="W220" s="231">
        <v>0</v>
      </c>
      <c r="X220" s="231">
        <v>0</v>
      </c>
      <c r="Y220" s="231">
        <v>0</v>
      </c>
      <c r="Z220" s="231">
        <v>2.1852068889500619E-3</v>
      </c>
      <c r="AA220" s="231">
        <v>0</v>
      </c>
      <c r="AB220" s="231">
        <v>0</v>
      </c>
      <c r="AC220" s="232">
        <v>0</v>
      </c>
      <c r="AD220" s="231">
        <v>0</v>
      </c>
      <c r="AE220" s="231">
        <v>0</v>
      </c>
      <c r="AF220" s="231">
        <v>0</v>
      </c>
      <c r="AG220" s="231">
        <v>0</v>
      </c>
      <c r="AH220" s="231">
        <v>0</v>
      </c>
      <c r="AI220" s="233">
        <f t="shared" si="96"/>
        <v>4.1504741234928083E-3</v>
      </c>
      <c r="AJ220" s="160" t="str">
        <f t="shared" si="97"/>
        <v/>
      </c>
      <c r="BA220" s="160"/>
      <c r="BR220" s="160"/>
      <c r="CG220" s="160"/>
    </row>
    <row r="221" spans="1:85" ht="15">
      <c r="A221" s="186" t="s">
        <v>58</v>
      </c>
      <c r="B221" s="175">
        <v>0</v>
      </c>
      <c r="C221" s="175">
        <v>0</v>
      </c>
      <c r="D221" s="175">
        <v>0</v>
      </c>
      <c r="E221" s="175">
        <v>0.8356061356288742</v>
      </c>
      <c r="F221" s="362"/>
      <c r="G221" s="175">
        <v>0</v>
      </c>
      <c r="H221" s="187">
        <v>0</v>
      </c>
      <c r="I221" s="173">
        <f t="shared" si="94"/>
        <v>0.8356061356288742</v>
      </c>
      <c r="J221" s="168"/>
      <c r="K221" s="188" t="s">
        <v>58</v>
      </c>
      <c r="L221" s="175">
        <v>0</v>
      </c>
      <c r="M221" s="175">
        <v>0</v>
      </c>
      <c r="N221" s="175">
        <v>0</v>
      </c>
      <c r="O221" s="175">
        <v>0.8356061356288742</v>
      </c>
      <c r="P221" s="175">
        <v>7.3768239222668477</v>
      </c>
      <c r="Q221" s="175">
        <v>0</v>
      </c>
      <c r="R221" s="176">
        <v>0</v>
      </c>
      <c r="S221" s="177">
        <f t="shared" si="95"/>
        <v>8.2124300578957214</v>
      </c>
      <c r="U221" s="234" t="s">
        <v>58</v>
      </c>
      <c r="V221" s="226">
        <v>0</v>
      </c>
      <c r="W221" s="226">
        <v>0</v>
      </c>
      <c r="X221" s="226">
        <v>0</v>
      </c>
      <c r="Y221" s="226">
        <v>0</v>
      </c>
      <c r="Z221" s="226">
        <v>0</v>
      </c>
      <c r="AA221" s="226">
        <v>8.5323819170177478E-2</v>
      </c>
      <c r="AB221" s="226">
        <v>7.3768239222668477</v>
      </c>
      <c r="AC221" s="227">
        <v>0.7502823164586967</v>
      </c>
      <c r="AD221" s="226">
        <v>0</v>
      </c>
      <c r="AE221" s="226">
        <v>0</v>
      </c>
      <c r="AF221" s="226">
        <v>0</v>
      </c>
      <c r="AG221" s="226">
        <v>0</v>
      </c>
      <c r="AH221" s="226">
        <v>0.7502823164586967</v>
      </c>
      <c r="AI221" s="229">
        <f t="shared" si="96"/>
        <v>8.2124300578957214</v>
      </c>
      <c r="AJ221" s="160" t="str">
        <f t="shared" si="97"/>
        <v/>
      </c>
      <c r="BA221" s="160"/>
      <c r="BR221" s="160"/>
      <c r="CG221" s="160"/>
    </row>
    <row r="222" spans="1:85" ht="15">
      <c r="A222" s="178" t="s">
        <v>12</v>
      </c>
      <c r="B222" s="179">
        <v>0</v>
      </c>
      <c r="C222" s="179">
        <v>0</v>
      </c>
      <c r="D222" s="179">
        <v>0</v>
      </c>
      <c r="E222" s="179">
        <v>0.68234212815418716</v>
      </c>
      <c r="F222" s="362"/>
      <c r="G222" s="179">
        <v>0</v>
      </c>
      <c r="H222" s="180">
        <v>0</v>
      </c>
      <c r="I222" s="181">
        <f t="shared" si="94"/>
        <v>0.68234212815418716</v>
      </c>
      <c r="J222" s="168"/>
      <c r="K222" s="182" t="s">
        <v>12</v>
      </c>
      <c r="L222" s="183">
        <v>0</v>
      </c>
      <c r="M222" s="183">
        <v>0</v>
      </c>
      <c r="N222" s="183">
        <v>0</v>
      </c>
      <c r="O222" s="183">
        <v>0.68234212815418716</v>
      </c>
      <c r="P222" s="183">
        <v>3.3697522097220398</v>
      </c>
      <c r="Q222" s="183">
        <v>0</v>
      </c>
      <c r="R222" s="184">
        <v>0</v>
      </c>
      <c r="S222" s="185">
        <f t="shared" si="95"/>
        <v>4.0520943378762269</v>
      </c>
      <c r="U222" s="230" t="s">
        <v>12</v>
      </c>
      <c r="V222" s="231">
        <v>0</v>
      </c>
      <c r="W222" s="231">
        <v>0</v>
      </c>
      <c r="X222" s="231">
        <v>0</v>
      </c>
      <c r="Y222" s="231">
        <v>0</v>
      </c>
      <c r="Z222" s="231">
        <v>0</v>
      </c>
      <c r="AA222" s="231">
        <v>0.68234212815418716</v>
      </c>
      <c r="AB222" s="231">
        <v>3.3697522097220398</v>
      </c>
      <c r="AC222" s="232">
        <v>0</v>
      </c>
      <c r="AD222" s="231">
        <v>0</v>
      </c>
      <c r="AE222" s="231">
        <v>0</v>
      </c>
      <c r="AF222" s="231">
        <v>0</v>
      </c>
      <c r="AG222" s="231">
        <v>0</v>
      </c>
      <c r="AH222" s="231">
        <v>0</v>
      </c>
      <c r="AI222" s="233">
        <f t="shared" si="96"/>
        <v>4.0520943378762269</v>
      </c>
      <c r="AJ222" s="160" t="str">
        <f t="shared" si="97"/>
        <v/>
      </c>
      <c r="BA222" s="160"/>
      <c r="BR222" s="160"/>
      <c r="CG222" s="160"/>
    </row>
    <row r="223" spans="1:85" ht="15">
      <c r="A223" s="186" t="s">
        <v>59</v>
      </c>
      <c r="B223" s="175">
        <v>0</v>
      </c>
      <c r="C223" s="175">
        <v>0</v>
      </c>
      <c r="D223" s="175">
        <v>0</v>
      </c>
      <c r="E223" s="175">
        <v>0</v>
      </c>
      <c r="F223" s="362"/>
      <c r="G223" s="175">
        <v>0</v>
      </c>
      <c r="H223" s="187">
        <v>0</v>
      </c>
      <c r="I223" s="173">
        <f t="shared" si="94"/>
        <v>0</v>
      </c>
      <c r="J223" s="168"/>
      <c r="K223" s="188" t="s">
        <v>59</v>
      </c>
      <c r="L223" s="175">
        <v>0</v>
      </c>
      <c r="M223" s="175">
        <v>0</v>
      </c>
      <c r="N223" s="175">
        <v>0</v>
      </c>
      <c r="O223" s="175">
        <v>0</v>
      </c>
      <c r="P223" s="175">
        <v>0</v>
      </c>
      <c r="Q223" s="175">
        <v>0</v>
      </c>
      <c r="R223" s="176">
        <v>0</v>
      </c>
      <c r="S223" s="177">
        <f t="shared" si="95"/>
        <v>0</v>
      </c>
      <c r="U223" s="234" t="s">
        <v>59</v>
      </c>
      <c r="V223" s="226">
        <v>0</v>
      </c>
      <c r="W223" s="226">
        <v>0</v>
      </c>
      <c r="X223" s="226">
        <v>0</v>
      </c>
      <c r="Y223" s="226">
        <v>0</v>
      </c>
      <c r="Z223" s="226">
        <v>0</v>
      </c>
      <c r="AA223" s="226">
        <v>0</v>
      </c>
      <c r="AB223" s="226">
        <v>0</v>
      </c>
      <c r="AC223" s="227">
        <v>0</v>
      </c>
      <c r="AD223" s="226">
        <v>0</v>
      </c>
      <c r="AE223" s="226">
        <v>0</v>
      </c>
      <c r="AF223" s="226">
        <v>0</v>
      </c>
      <c r="AG223" s="226">
        <v>0</v>
      </c>
      <c r="AH223" s="226">
        <v>0</v>
      </c>
      <c r="AI223" s="229">
        <f t="shared" si="96"/>
        <v>0</v>
      </c>
      <c r="AJ223" s="160" t="str">
        <f t="shared" si="97"/>
        <v/>
      </c>
      <c r="BA223" s="160"/>
      <c r="BR223" s="160"/>
      <c r="CG223" s="160"/>
    </row>
    <row r="224" spans="1:85" ht="15">
      <c r="A224" s="178" t="s">
        <v>17</v>
      </c>
      <c r="B224" s="179">
        <v>2.7568002273675982</v>
      </c>
      <c r="C224" s="179">
        <v>0</v>
      </c>
      <c r="D224" s="179">
        <v>0</v>
      </c>
      <c r="E224" s="179">
        <v>0</v>
      </c>
      <c r="F224" s="362"/>
      <c r="G224" s="179">
        <v>0</v>
      </c>
      <c r="H224" s="180">
        <v>0</v>
      </c>
      <c r="I224" s="181">
        <f t="shared" si="94"/>
        <v>2.7568002273675982</v>
      </c>
      <c r="J224" s="168"/>
      <c r="K224" s="182" t="s">
        <v>17</v>
      </c>
      <c r="L224" s="183">
        <v>2.7568002273675982</v>
      </c>
      <c r="M224" s="183">
        <v>0</v>
      </c>
      <c r="N224" s="183">
        <v>0</v>
      </c>
      <c r="O224" s="183">
        <v>0</v>
      </c>
      <c r="P224" s="183">
        <v>0</v>
      </c>
      <c r="Q224" s="183">
        <v>0</v>
      </c>
      <c r="R224" s="184">
        <v>0</v>
      </c>
      <c r="S224" s="185">
        <f t="shared" si="95"/>
        <v>2.7568002273675982</v>
      </c>
      <c r="U224" s="230" t="s">
        <v>17</v>
      </c>
      <c r="V224" s="231">
        <v>2.7568002273675982</v>
      </c>
      <c r="W224" s="231">
        <v>0</v>
      </c>
      <c r="X224" s="231">
        <v>0</v>
      </c>
      <c r="Y224" s="231">
        <v>0</v>
      </c>
      <c r="Z224" s="231">
        <v>0</v>
      </c>
      <c r="AA224" s="231">
        <v>0</v>
      </c>
      <c r="AB224" s="231">
        <v>0</v>
      </c>
      <c r="AC224" s="232">
        <v>0</v>
      </c>
      <c r="AD224" s="231">
        <v>0</v>
      </c>
      <c r="AE224" s="231">
        <v>0</v>
      </c>
      <c r="AF224" s="231">
        <v>0</v>
      </c>
      <c r="AG224" s="231">
        <v>0</v>
      </c>
      <c r="AH224" s="231">
        <v>0</v>
      </c>
      <c r="AI224" s="233">
        <f t="shared" si="96"/>
        <v>2.7568002273675982</v>
      </c>
      <c r="AJ224" s="160" t="str">
        <f t="shared" si="97"/>
        <v/>
      </c>
      <c r="BA224" s="160"/>
      <c r="BR224" s="160"/>
      <c r="CG224" s="160"/>
    </row>
    <row r="225" spans="1:85" ht="15">
      <c r="A225" s="186" t="s">
        <v>139</v>
      </c>
      <c r="B225" s="175">
        <v>53.556192052553619</v>
      </c>
      <c r="C225" s="175">
        <v>0</v>
      </c>
      <c r="D225" s="175">
        <v>5.7968015538318216</v>
      </c>
      <c r="E225" s="175">
        <v>0</v>
      </c>
      <c r="F225" s="362"/>
      <c r="G225" s="175">
        <v>0</v>
      </c>
      <c r="H225" s="187">
        <v>0</v>
      </c>
      <c r="I225" s="173">
        <f t="shared" si="94"/>
        <v>59.352993606385439</v>
      </c>
      <c r="J225" s="168"/>
      <c r="K225" s="188" t="s">
        <v>139</v>
      </c>
      <c r="L225" s="175">
        <v>53.556192052553619</v>
      </c>
      <c r="M225" s="175">
        <v>0</v>
      </c>
      <c r="N225" s="175">
        <v>5.7968015538318216</v>
      </c>
      <c r="O225" s="175">
        <v>0</v>
      </c>
      <c r="P225" s="175">
        <v>0</v>
      </c>
      <c r="Q225" s="175">
        <v>0</v>
      </c>
      <c r="R225" s="176">
        <v>0</v>
      </c>
      <c r="S225" s="177">
        <f t="shared" si="95"/>
        <v>59.352993606385439</v>
      </c>
      <c r="U225" s="234" t="s">
        <v>139</v>
      </c>
      <c r="V225" s="226">
        <v>52.312182960595408</v>
      </c>
      <c r="W225" s="226">
        <v>0</v>
      </c>
      <c r="X225" s="226">
        <v>0</v>
      </c>
      <c r="Y225" s="226">
        <v>0</v>
      </c>
      <c r="Z225" s="226">
        <v>5.1587905703263939</v>
      </c>
      <c r="AA225" s="226">
        <v>0</v>
      </c>
      <c r="AB225" s="226">
        <v>0</v>
      </c>
      <c r="AC225" s="227">
        <v>1.8820200754636431</v>
      </c>
      <c r="AD225" s="226">
        <v>1.2440090919582094</v>
      </c>
      <c r="AE225" s="226">
        <v>0</v>
      </c>
      <c r="AF225" s="226">
        <v>0</v>
      </c>
      <c r="AG225" s="226">
        <v>0.63801098350542773</v>
      </c>
      <c r="AH225" s="226">
        <v>0</v>
      </c>
      <c r="AI225" s="229">
        <f t="shared" si="96"/>
        <v>59.352993606385446</v>
      </c>
      <c r="AJ225" s="160" t="str">
        <f t="shared" si="97"/>
        <v/>
      </c>
      <c r="BA225" s="160"/>
      <c r="BR225" s="160"/>
      <c r="CG225" s="160"/>
    </row>
    <row r="226" spans="1:85" ht="15">
      <c r="A226" s="178" t="s">
        <v>25</v>
      </c>
      <c r="B226" s="179">
        <v>10.501844948038912</v>
      </c>
      <c r="C226" s="179">
        <v>0.27721953909226826</v>
      </c>
      <c r="D226" s="179">
        <v>4.3738396956256054</v>
      </c>
      <c r="E226" s="179">
        <v>36.875675749274819</v>
      </c>
      <c r="F226" s="362"/>
      <c r="G226" s="179">
        <v>10.50292240049856</v>
      </c>
      <c r="H226" s="180">
        <v>1.3490602671615674E-2</v>
      </c>
      <c r="I226" s="181">
        <f t="shared" si="94"/>
        <v>62.544992935201783</v>
      </c>
      <c r="J226" s="168"/>
      <c r="K226" s="182" t="s">
        <v>25</v>
      </c>
      <c r="L226" s="183">
        <v>10.501844948038912</v>
      </c>
      <c r="M226" s="183">
        <v>0.27721953909226826</v>
      </c>
      <c r="N226" s="183">
        <v>4.3738396956256054</v>
      </c>
      <c r="O226" s="183">
        <v>36.875675749274819</v>
      </c>
      <c r="P226" s="183">
        <v>0.5522753359941549</v>
      </c>
      <c r="Q226" s="183">
        <v>10.50292240049856</v>
      </c>
      <c r="R226" s="184">
        <v>1.3490602671615674E-2</v>
      </c>
      <c r="S226" s="185">
        <f t="shared" si="95"/>
        <v>63.097268271195937</v>
      </c>
      <c r="U226" s="230" t="s">
        <v>25</v>
      </c>
      <c r="V226" s="231">
        <v>0.69580420792691122</v>
      </c>
      <c r="W226" s="231">
        <v>9.8060407401119996</v>
      </c>
      <c r="X226" s="231">
        <v>10.50292240049856</v>
      </c>
      <c r="Y226" s="231">
        <v>0.27721953909226826</v>
      </c>
      <c r="Z226" s="231">
        <v>4.3738396956256054</v>
      </c>
      <c r="AA226" s="231">
        <v>36.242122479549316</v>
      </c>
      <c r="AB226" s="231">
        <v>0.5522753359941549</v>
      </c>
      <c r="AC226" s="232">
        <v>0.64704387239712191</v>
      </c>
      <c r="AD226" s="231">
        <v>0</v>
      </c>
      <c r="AE226" s="231">
        <v>0.27365608955130527</v>
      </c>
      <c r="AF226" s="231">
        <v>1.3490602671615674E-2</v>
      </c>
      <c r="AG226" s="231">
        <v>0</v>
      </c>
      <c r="AH226" s="231">
        <v>0.35989718017420097</v>
      </c>
      <c r="AI226" s="233">
        <f t="shared" si="96"/>
        <v>63.097268271195929</v>
      </c>
      <c r="AJ226" s="160" t="str">
        <f t="shared" si="97"/>
        <v/>
      </c>
      <c r="BA226" s="160"/>
      <c r="BR226" s="160"/>
      <c r="CG226" s="160"/>
    </row>
    <row r="227" spans="1:85" ht="15">
      <c r="A227" s="186" t="s">
        <v>24</v>
      </c>
      <c r="B227" s="175">
        <v>56.073578706649386</v>
      </c>
      <c r="C227" s="175">
        <v>0</v>
      </c>
      <c r="D227" s="175">
        <v>0</v>
      </c>
      <c r="E227" s="175">
        <v>0</v>
      </c>
      <c r="F227" s="362"/>
      <c r="G227" s="175">
        <v>0</v>
      </c>
      <c r="H227" s="187">
        <v>0</v>
      </c>
      <c r="I227" s="173">
        <f t="shared" si="94"/>
        <v>56.073578706649386</v>
      </c>
      <c r="J227" s="168"/>
      <c r="K227" s="188" t="s">
        <v>24</v>
      </c>
      <c r="L227" s="175">
        <v>56.073578706649386</v>
      </c>
      <c r="M227" s="175">
        <v>0</v>
      </c>
      <c r="N227" s="175">
        <v>0</v>
      </c>
      <c r="O227" s="175">
        <v>0</v>
      </c>
      <c r="P227" s="175">
        <v>0</v>
      </c>
      <c r="Q227" s="175">
        <v>0</v>
      </c>
      <c r="R227" s="176">
        <v>0</v>
      </c>
      <c r="S227" s="177">
        <f t="shared" si="95"/>
        <v>56.073578706649386</v>
      </c>
      <c r="U227" s="234" t="s">
        <v>24</v>
      </c>
      <c r="V227" s="226">
        <v>56.073578706649386</v>
      </c>
      <c r="W227" s="226">
        <v>0</v>
      </c>
      <c r="X227" s="226">
        <v>0</v>
      </c>
      <c r="Y227" s="226">
        <v>0</v>
      </c>
      <c r="Z227" s="226">
        <v>0</v>
      </c>
      <c r="AA227" s="226">
        <v>0</v>
      </c>
      <c r="AB227" s="226">
        <v>0</v>
      </c>
      <c r="AC227" s="227">
        <v>0</v>
      </c>
      <c r="AD227" s="226">
        <v>0</v>
      </c>
      <c r="AE227" s="226">
        <v>0</v>
      </c>
      <c r="AF227" s="226">
        <v>0</v>
      </c>
      <c r="AG227" s="226">
        <v>0</v>
      </c>
      <c r="AH227" s="226">
        <v>0</v>
      </c>
      <c r="AI227" s="229">
        <f t="shared" si="96"/>
        <v>56.073578706649386</v>
      </c>
      <c r="AJ227" s="160" t="str">
        <f t="shared" si="97"/>
        <v/>
      </c>
      <c r="BA227" s="160"/>
      <c r="BR227" s="160"/>
      <c r="CG227" s="160"/>
    </row>
    <row r="228" spans="1:85" ht="15">
      <c r="A228" s="178" t="s">
        <v>60</v>
      </c>
      <c r="B228" s="179">
        <v>0</v>
      </c>
      <c r="C228" s="179">
        <v>0</v>
      </c>
      <c r="D228" s="179">
        <v>0</v>
      </c>
      <c r="E228" s="179">
        <v>0</v>
      </c>
      <c r="F228" s="362"/>
      <c r="G228" s="179">
        <v>0</v>
      </c>
      <c r="H228" s="180">
        <v>0</v>
      </c>
      <c r="I228" s="181">
        <f t="shared" si="94"/>
        <v>0</v>
      </c>
      <c r="J228" s="168"/>
      <c r="K228" s="182" t="s">
        <v>60</v>
      </c>
      <c r="L228" s="183">
        <v>0</v>
      </c>
      <c r="M228" s="183">
        <v>0</v>
      </c>
      <c r="N228" s="183">
        <v>0</v>
      </c>
      <c r="O228" s="183">
        <v>0</v>
      </c>
      <c r="P228" s="183">
        <v>0</v>
      </c>
      <c r="Q228" s="183">
        <v>0</v>
      </c>
      <c r="R228" s="184">
        <v>0</v>
      </c>
      <c r="S228" s="185">
        <f t="shared" si="95"/>
        <v>0</v>
      </c>
      <c r="U228" s="230" t="s">
        <v>60</v>
      </c>
      <c r="V228" s="231">
        <v>0</v>
      </c>
      <c r="W228" s="231">
        <v>0</v>
      </c>
      <c r="X228" s="231">
        <v>0</v>
      </c>
      <c r="Y228" s="231">
        <v>0</v>
      </c>
      <c r="Z228" s="231">
        <v>0</v>
      </c>
      <c r="AA228" s="231">
        <v>0</v>
      </c>
      <c r="AB228" s="231">
        <v>0</v>
      </c>
      <c r="AC228" s="232">
        <v>0</v>
      </c>
      <c r="AD228" s="231">
        <v>0</v>
      </c>
      <c r="AE228" s="231">
        <v>0</v>
      </c>
      <c r="AF228" s="231">
        <v>0</v>
      </c>
      <c r="AG228" s="231">
        <v>0</v>
      </c>
      <c r="AH228" s="231">
        <v>0</v>
      </c>
      <c r="AI228" s="233">
        <f t="shared" si="96"/>
        <v>0</v>
      </c>
      <c r="AJ228" s="160" t="str">
        <f t="shared" si="97"/>
        <v/>
      </c>
      <c r="BA228" s="160"/>
      <c r="BR228" s="160"/>
      <c r="CG228" s="160"/>
    </row>
    <row r="229" spans="1:85" ht="15">
      <c r="A229" s="186" t="s">
        <v>22</v>
      </c>
      <c r="B229" s="175">
        <v>0</v>
      </c>
      <c r="C229" s="175">
        <v>0</v>
      </c>
      <c r="D229" s="175">
        <v>0</v>
      </c>
      <c r="E229" s="175">
        <v>0.10190523047215314</v>
      </c>
      <c r="F229" s="362"/>
      <c r="G229" s="175">
        <v>0</v>
      </c>
      <c r="H229" s="187">
        <v>0</v>
      </c>
      <c r="I229" s="173">
        <f t="shared" si="94"/>
        <v>0.10190523047215314</v>
      </c>
      <c r="J229" s="168"/>
      <c r="K229" s="188" t="s">
        <v>22</v>
      </c>
      <c r="L229" s="175">
        <v>0</v>
      </c>
      <c r="M229" s="175">
        <v>0</v>
      </c>
      <c r="N229" s="175">
        <v>0</v>
      </c>
      <c r="O229" s="175">
        <v>0.10190523047215314</v>
      </c>
      <c r="P229" s="175">
        <v>0.49549378117730952</v>
      </c>
      <c r="Q229" s="175">
        <v>0</v>
      </c>
      <c r="R229" s="176">
        <v>0</v>
      </c>
      <c r="S229" s="177">
        <f t="shared" si="95"/>
        <v>0.59739901164946263</v>
      </c>
      <c r="U229" s="234" t="s">
        <v>22</v>
      </c>
      <c r="V229" s="226">
        <v>0</v>
      </c>
      <c r="W229" s="226">
        <v>0</v>
      </c>
      <c r="X229" s="226">
        <v>0</v>
      </c>
      <c r="Y229" s="226">
        <v>0</v>
      </c>
      <c r="Z229" s="226">
        <v>0</v>
      </c>
      <c r="AA229" s="226">
        <v>0</v>
      </c>
      <c r="AB229" s="226">
        <v>0.49549378117730952</v>
      </c>
      <c r="AC229" s="227">
        <v>0.10190523047215314</v>
      </c>
      <c r="AD229" s="226">
        <v>0</v>
      </c>
      <c r="AE229" s="226">
        <v>0</v>
      </c>
      <c r="AF229" s="226">
        <v>0</v>
      </c>
      <c r="AG229" s="226">
        <v>0</v>
      </c>
      <c r="AH229" s="226">
        <v>0.10190523047215314</v>
      </c>
      <c r="AI229" s="229">
        <f t="shared" si="96"/>
        <v>0.59739901164946263</v>
      </c>
      <c r="AJ229" s="160" t="str">
        <f t="shared" si="97"/>
        <v/>
      </c>
      <c r="BA229" s="160"/>
      <c r="BR229" s="160"/>
      <c r="CG229" s="160"/>
    </row>
    <row r="230" spans="1:85" ht="15">
      <c r="A230" s="178" t="s">
        <v>21</v>
      </c>
      <c r="B230" s="179">
        <v>0</v>
      </c>
      <c r="C230" s="179">
        <v>0</v>
      </c>
      <c r="D230" s="179">
        <v>0</v>
      </c>
      <c r="E230" s="179">
        <v>0</v>
      </c>
      <c r="F230" s="362"/>
      <c r="G230" s="179">
        <v>0</v>
      </c>
      <c r="H230" s="180">
        <v>0</v>
      </c>
      <c r="I230" s="181">
        <f t="shared" si="94"/>
        <v>0</v>
      </c>
      <c r="J230" s="168"/>
      <c r="K230" s="182" t="s">
        <v>21</v>
      </c>
      <c r="L230" s="183">
        <v>0</v>
      </c>
      <c r="M230" s="183">
        <v>0</v>
      </c>
      <c r="N230" s="183">
        <v>0</v>
      </c>
      <c r="O230" s="183">
        <v>0</v>
      </c>
      <c r="P230" s="183">
        <v>0</v>
      </c>
      <c r="Q230" s="183">
        <v>0</v>
      </c>
      <c r="R230" s="184">
        <v>0</v>
      </c>
      <c r="S230" s="185">
        <f t="shared" si="95"/>
        <v>0</v>
      </c>
      <c r="U230" s="230" t="s">
        <v>61</v>
      </c>
      <c r="V230" s="231">
        <v>0</v>
      </c>
      <c r="W230" s="231">
        <v>0</v>
      </c>
      <c r="X230" s="231">
        <v>0</v>
      </c>
      <c r="Y230" s="231">
        <v>0</v>
      </c>
      <c r="Z230" s="231">
        <v>0</v>
      </c>
      <c r="AA230" s="231">
        <v>0</v>
      </c>
      <c r="AB230" s="231">
        <v>0</v>
      </c>
      <c r="AC230" s="232">
        <v>0</v>
      </c>
      <c r="AD230" s="231">
        <v>0</v>
      </c>
      <c r="AE230" s="231">
        <v>0</v>
      </c>
      <c r="AF230" s="231">
        <v>0</v>
      </c>
      <c r="AG230" s="231">
        <v>0</v>
      </c>
      <c r="AH230" s="231">
        <v>0</v>
      </c>
      <c r="AI230" s="233">
        <f t="shared" si="96"/>
        <v>0</v>
      </c>
      <c r="AJ230" s="160" t="str">
        <f t="shared" si="97"/>
        <v/>
      </c>
      <c r="BA230" s="160"/>
      <c r="BR230" s="160"/>
      <c r="CG230" s="160"/>
    </row>
    <row r="231" spans="1:85" ht="15">
      <c r="A231" s="189" t="s">
        <v>64</v>
      </c>
      <c r="B231" s="175">
        <v>0</v>
      </c>
      <c r="C231" s="175">
        <v>0</v>
      </c>
      <c r="D231" s="175">
        <v>0</v>
      </c>
      <c r="E231" s="175">
        <v>0</v>
      </c>
      <c r="F231" s="362"/>
      <c r="G231" s="175">
        <v>0</v>
      </c>
      <c r="H231" s="187">
        <v>0</v>
      </c>
      <c r="I231" s="173">
        <f t="shared" si="94"/>
        <v>0</v>
      </c>
      <c r="J231" s="168"/>
      <c r="K231" s="190" t="s">
        <v>64</v>
      </c>
      <c r="L231" s="175">
        <v>0</v>
      </c>
      <c r="M231" s="175">
        <v>0</v>
      </c>
      <c r="N231" s="175">
        <v>0</v>
      </c>
      <c r="O231" s="175">
        <v>0</v>
      </c>
      <c r="P231" s="175">
        <v>0</v>
      </c>
      <c r="Q231" s="175">
        <v>0</v>
      </c>
      <c r="R231" s="176">
        <v>0</v>
      </c>
      <c r="S231" s="177">
        <f t="shared" si="95"/>
        <v>0</v>
      </c>
      <c r="U231" s="235" t="s">
        <v>62</v>
      </c>
      <c r="V231" s="226">
        <v>0</v>
      </c>
      <c r="W231" s="226">
        <v>0</v>
      </c>
      <c r="X231" s="226">
        <v>0</v>
      </c>
      <c r="Y231" s="226">
        <v>0</v>
      </c>
      <c r="Z231" s="226">
        <v>0</v>
      </c>
      <c r="AA231" s="226">
        <v>0</v>
      </c>
      <c r="AB231" s="226">
        <v>0</v>
      </c>
      <c r="AC231" s="227">
        <v>0</v>
      </c>
      <c r="AD231" s="228">
        <v>0</v>
      </c>
      <c r="AE231" s="228">
        <v>0</v>
      </c>
      <c r="AF231" s="228">
        <v>0</v>
      </c>
      <c r="AG231" s="228">
        <v>0</v>
      </c>
      <c r="AH231" s="228">
        <v>0</v>
      </c>
      <c r="AI231" s="229">
        <f t="shared" si="96"/>
        <v>0</v>
      </c>
      <c r="AJ231" s="160" t="str">
        <f t="shared" si="97"/>
        <v/>
      </c>
      <c r="BA231" s="160"/>
      <c r="BR231" s="160"/>
      <c r="CG231" s="160"/>
    </row>
    <row r="232" spans="1:85">
      <c r="A232" s="191" t="s">
        <v>23</v>
      </c>
      <c r="B232" s="192">
        <v>0</v>
      </c>
      <c r="C232" s="192">
        <v>0</v>
      </c>
      <c r="D232" s="192">
        <v>0</v>
      </c>
      <c r="E232" s="192">
        <v>0</v>
      </c>
      <c r="F232" s="362"/>
      <c r="G232" s="192">
        <v>0</v>
      </c>
      <c r="H232" s="193">
        <v>0</v>
      </c>
      <c r="I232" s="194">
        <f t="shared" si="94"/>
        <v>0</v>
      </c>
      <c r="J232" s="168"/>
      <c r="K232" s="195" t="s">
        <v>23</v>
      </c>
      <c r="L232" s="196">
        <v>0</v>
      </c>
      <c r="M232" s="196">
        <v>0</v>
      </c>
      <c r="N232" s="196">
        <v>0</v>
      </c>
      <c r="O232" s="196">
        <v>0</v>
      </c>
      <c r="P232" s="196">
        <v>0</v>
      </c>
      <c r="Q232" s="196">
        <v>0</v>
      </c>
      <c r="R232" s="197">
        <v>0</v>
      </c>
      <c r="S232" s="198">
        <f t="shared" si="95"/>
        <v>0</v>
      </c>
      <c r="U232" s="236" t="s">
        <v>66</v>
      </c>
      <c r="V232" s="237">
        <v>0</v>
      </c>
      <c r="W232" s="237">
        <v>0</v>
      </c>
      <c r="X232" s="237">
        <v>0</v>
      </c>
      <c r="Y232" s="237">
        <v>0</v>
      </c>
      <c r="Z232" s="237">
        <v>0</v>
      </c>
      <c r="AA232" s="237">
        <v>0</v>
      </c>
      <c r="AB232" s="237">
        <v>0</v>
      </c>
      <c r="AC232" s="237">
        <v>0</v>
      </c>
      <c r="AD232" s="237">
        <v>0</v>
      </c>
      <c r="AE232" s="237">
        <v>0</v>
      </c>
      <c r="AF232" s="237">
        <v>0</v>
      </c>
      <c r="AG232" s="237">
        <v>0</v>
      </c>
      <c r="AH232" s="125">
        <v>0</v>
      </c>
      <c r="AI232" s="238">
        <f t="shared" si="96"/>
        <v>0</v>
      </c>
      <c r="AJ232" s="160" t="str">
        <f t="shared" si="97"/>
        <v/>
      </c>
      <c r="BA232" s="160"/>
      <c r="BR232" s="160"/>
      <c r="CG232" s="160"/>
    </row>
    <row r="233" spans="1:85">
      <c r="A233" s="199" t="s">
        <v>19</v>
      </c>
      <c r="B233" s="200">
        <v>0</v>
      </c>
      <c r="C233" s="200">
        <v>0</v>
      </c>
      <c r="D233" s="200">
        <v>0</v>
      </c>
      <c r="E233" s="200">
        <v>0</v>
      </c>
      <c r="F233" s="362"/>
      <c r="G233" s="200">
        <v>0</v>
      </c>
      <c r="H233" s="201">
        <v>0</v>
      </c>
      <c r="I233" s="202">
        <f t="shared" si="94"/>
        <v>0</v>
      </c>
      <c r="J233" s="168"/>
      <c r="K233" s="203" t="s">
        <v>19</v>
      </c>
      <c r="L233" s="200">
        <v>0</v>
      </c>
      <c r="M233" s="200">
        <v>0</v>
      </c>
      <c r="N233" s="200">
        <v>0</v>
      </c>
      <c r="O233" s="200">
        <v>0</v>
      </c>
      <c r="P233" s="200">
        <v>0</v>
      </c>
      <c r="Q233" s="200">
        <v>0</v>
      </c>
      <c r="R233" s="204">
        <v>0</v>
      </c>
      <c r="S233" s="205">
        <f t="shared" si="95"/>
        <v>0</v>
      </c>
      <c r="U233" s="239" t="s">
        <v>19</v>
      </c>
      <c r="V233" s="240">
        <v>0</v>
      </c>
      <c r="W233" s="240">
        <v>0</v>
      </c>
      <c r="X233" s="240">
        <v>0</v>
      </c>
      <c r="Y233" s="240">
        <v>0</v>
      </c>
      <c r="Z233" s="240">
        <v>0</v>
      </c>
      <c r="AA233" s="240">
        <v>0</v>
      </c>
      <c r="AB233" s="240">
        <v>0</v>
      </c>
      <c r="AC233" s="240">
        <v>0</v>
      </c>
      <c r="AD233" s="241">
        <v>0</v>
      </c>
      <c r="AE233" s="241">
        <v>0</v>
      </c>
      <c r="AF233" s="241">
        <v>0</v>
      </c>
      <c r="AG233" s="241">
        <v>0</v>
      </c>
      <c r="AH233" s="241">
        <v>0</v>
      </c>
      <c r="AI233" s="242">
        <f t="shared" si="96"/>
        <v>0</v>
      </c>
      <c r="AJ233" s="160" t="str">
        <f t="shared" si="97"/>
        <v/>
      </c>
      <c r="BA233" s="160"/>
      <c r="BR233" s="160"/>
      <c r="CG233" s="160"/>
    </row>
    <row r="234" spans="1:85">
      <c r="A234" s="191" t="s">
        <v>20</v>
      </c>
      <c r="B234" s="192">
        <v>0</v>
      </c>
      <c r="C234" s="192">
        <v>0</v>
      </c>
      <c r="D234" s="192">
        <v>0</v>
      </c>
      <c r="E234" s="192">
        <v>0</v>
      </c>
      <c r="F234" s="362"/>
      <c r="G234" s="192">
        <v>0</v>
      </c>
      <c r="H234" s="193">
        <v>0</v>
      </c>
      <c r="I234" s="194">
        <f t="shared" si="94"/>
        <v>0</v>
      </c>
      <c r="J234" s="168"/>
      <c r="K234" s="195" t="s">
        <v>20</v>
      </c>
      <c r="L234" s="196">
        <v>0</v>
      </c>
      <c r="M234" s="196">
        <v>0</v>
      </c>
      <c r="N234" s="196">
        <v>0</v>
      </c>
      <c r="O234" s="196">
        <v>0</v>
      </c>
      <c r="P234" s="196">
        <v>0</v>
      </c>
      <c r="Q234" s="196">
        <v>0</v>
      </c>
      <c r="R234" s="197">
        <v>0</v>
      </c>
      <c r="S234" s="198">
        <f t="shared" si="95"/>
        <v>0</v>
      </c>
      <c r="U234" s="236" t="s">
        <v>20</v>
      </c>
      <c r="V234" s="237">
        <v>0</v>
      </c>
      <c r="W234" s="237">
        <v>0</v>
      </c>
      <c r="X234" s="237">
        <v>0</v>
      </c>
      <c r="Y234" s="237">
        <v>0</v>
      </c>
      <c r="Z234" s="237">
        <v>0</v>
      </c>
      <c r="AA234" s="237">
        <v>0</v>
      </c>
      <c r="AB234" s="237">
        <v>0</v>
      </c>
      <c r="AC234" s="237">
        <v>0</v>
      </c>
      <c r="AD234" s="237">
        <v>0</v>
      </c>
      <c r="AE234" s="237">
        <v>0</v>
      </c>
      <c r="AF234" s="237">
        <v>0</v>
      </c>
      <c r="AG234" s="237">
        <v>0</v>
      </c>
      <c r="AH234" s="125">
        <v>0</v>
      </c>
      <c r="AI234" s="238">
        <f t="shared" si="96"/>
        <v>0</v>
      </c>
      <c r="AJ234" s="160" t="str">
        <f t="shared" si="97"/>
        <v/>
      </c>
      <c r="BA234" s="160"/>
      <c r="BR234" s="160"/>
      <c r="CG234" s="160"/>
    </row>
    <row r="235" spans="1:85" ht="15" thickBot="1">
      <c r="A235" s="206" t="s">
        <v>11</v>
      </c>
      <c r="B235" s="207">
        <v>0</v>
      </c>
      <c r="C235" s="207">
        <v>0</v>
      </c>
      <c r="D235" s="207">
        <v>0</v>
      </c>
      <c r="E235" s="207">
        <v>0</v>
      </c>
      <c r="F235" s="363"/>
      <c r="G235" s="207">
        <v>0</v>
      </c>
      <c r="H235" s="208">
        <v>0</v>
      </c>
      <c r="I235" s="209">
        <f t="shared" si="94"/>
        <v>0</v>
      </c>
      <c r="J235" s="168"/>
      <c r="K235" s="210" t="s">
        <v>11</v>
      </c>
      <c r="L235" s="207">
        <v>0</v>
      </c>
      <c r="M235" s="207">
        <v>0</v>
      </c>
      <c r="N235" s="207">
        <v>0</v>
      </c>
      <c r="O235" s="207">
        <v>0</v>
      </c>
      <c r="P235" s="207">
        <v>0</v>
      </c>
      <c r="Q235" s="207">
        <v>0</v>
      </c>
      <c r="R235" s="211">
        <v>0</v>
      </c>
      <c r="S235" s="212">
        <f t="shared" si="95"/>
        <v>0</v>
      </c>
      <c r="U235" s="239" t="s">
        <v>11</v>
      </c>
      <c r="V235" s="240">
        <v>0</v>
      </c>
      <c r="W235" s="240">
        <v>0</v>
      </c>
      <c r="X235" s="240">
        <v>0</v>
      </c>
      <c r="Y235" s="240">
        <v>0</v>
      </c>
      <c r="Z235" s="240">
        <v>0</v>
      </c>
      <c r="AA235" s="240">
        <v>0</v>
      </c>
      <c r="AB235" s="240">
        <v>0</v>
      </c>
      <c r="AC235" s="240">
        <v>0</v>
      </c>
      <c r="AD235" s="241">
        <v>0</v>
      </c>
      <c r="AE235" s="241">
        <v>0</v>
      </c>
      <c r="AF235" s="241">
        <v>0</v>
      </c>
      <c r="AG235" s="241">
        <v>0</v>
      </c>
      <c r="AH235" s="241">
        <v>0</v>
      </c>
      <c r="AI235" s="242">
        <f t="shared" si="96"/>
        <v>0</v>
      </c>
      <c r="AJ235" s="160" t="str">
        <f t="shared" si="97"/>
        <v/>
      </c>
      <c r="BA235" s="160"/>
      <c r="BR235" s="160"/>
      <c r="CG235" s="160"/>
    </row>
    <row r="236" spans="1:85" ht="15">
      <c r="A236" s="213" t="s">
        <v>26</v>
      </c>
      <c r="B236" s="214">
        <f>SUM(B215:B231)</f>
        <v>123.57536203829085</v>
      </c>
      <c r="C236" s="214">
        <f t="shared" ref="C236:I236" si="98">SUM(C215:C231)</f>
        <v>0.27721953909226826</v>
      </c>
      <c r="D236" s="214">
        <f t="shared" si="98"/>
        <v>10.934465797955079</v>
      </c>
      <c r="E236" s="214">
        <f t="shared" si="98"/>
        <v>38.495529243530036</v>
      </c>
      <c r="F236" s="214">
        <f t="shared" si="98"/>
        <v>0</v>
      </c>
      <c r="G236" s="214">
        <f t="shared" si="98"/>
        <v>10.50292240049856</v>
      </c>
      <c r="H236" s="216">
        <f t="shared" si="98"/>
        <v>1.3490602671615674E-2</v>
      </c>
      <c r="I236" s="173">
        <f t="shared" si="98"/>
        <v>183.79898962203839</v>
      </c>
      <c r="J236" s="168"/>
      <c r="K236" s="215" t="s">
        <v>26</v>
      </c>
      <c r="L236" s="214">
        <f>SUM(L215:L231)</f>
        <v>123.57536203829085</v>
      </c>
      <c r="M236" s="214">
        <f t="shared" ref="M236:S236" si="99">SUM(M215:M231)</f>
        <v>0.27721953909226826</v>
      </c>
      <c r="N236" s="214">
        <f t="shared" si="99"/>
        <v>10.934465797955079</v>
      </c>
      <c r="O236" s="214">
        <f t="shared" si="99"/>
        <v>38.495529243530036</v>
      </c>
      <c r="P236" s="214">
        <f t="shared" si="99"/>
        <v>11.794345249160353</v>
      </c>
      <c r="Q236" s="214">
        <f t="shared" si="99"/>
        <v>10.50292240049856</v>
      </c>
      <c r="R236" s="216">
        <f t="shared" si="99"/>
        <v>1.3490602671615674E-2</v>
      </c>
      <c r="S236" s="217">
        <f t="shared" si="99"/>
        <v>195.59333487119875</v>
      </c>
      <c r="T236" s="160" t="str">
        <f>IF(ABS(S236-AI236)&gt;0.01,S236-AI236,"")</f>
        <v/>
      </c>
      <c r="U236" s="243" t="s">
        <v>63</v>
      </c>
      <c r="V236" s="244">
        <f>SUM(V215:V231)</f>
        <v>112.52531220622063</v>
      </c>
      <c r="W236" s="244">
        <f t="shared" ref="W236:AH236" si="100">SUM(W215:W231)</f>
        <v>9.8060407401119996</v>
      </c>
      <c r="X236" s="244">
        <f t="shared" si="100"/>
        <v>10.50292240049856</v>
      </c>
      <c r="Y236" s="244">
        <f t="shared" si="100"/>
        <v>0.27721953909226826</v>
      </c>
      <c r="Z236" s="244">
        <f t="shared" si="100"/>
        <v>10.296454814449651</v>
      </c>
      <c r="AA236" s="244">
        <f t="shared" si="100"/>
        <v>37.009788426873683</v>
      </c>
      <c r="AB236" s="244">
        <f t="shared" si="100"/>
        <v>11.794345249160353</v>
      </c>
      <c r="AC236" s="244">
        <f t="shared" si="100"/>
        <v>3.381251494791615</v>
      </c>
      <c r="AD236" s="245">
        <f t="shared" si="100"/>
        <v>1.2440090919582094</v>
      </c>
      <c r="AE236" s="245">
        <f t="shared" si="100"/>
        <v>0.27365608955130527</v>
      </c>
      <c r="AF236" s="245">
        <f t="shared" si="100"/>
        <v>1.3490602671615674E-2</v>
      </c>
      <c r="AG236" s="245">
        <f t="shared" si="100"/>
        <v>0.63801098350542773</v>
      </c>
      <c r="AH236" s="245">
        <f t="shared" si="100"/>
        <v>1.2120847271050508</v>
      </c>
      <c r="AI236" s="246">
        <f>SUM(V236:AC236)</f>
        <v>195.59333487119878</v>
      </c>
      <c r="AJ236" s="160" t="str">
        <f t="shared" si="97"/>
        <v/>
      </c>
      <c r="BA236" s="160"/>
      <c r="BR236" s="160"/>
      <c r="CG236" s="160"/>
    </row>
    <row r="237" spans="1:85" s="23" customFormat="1" ht="15" thickBot="1">
      <c r="A237" s="30" t="s">
        <v>88</v>
      </c>
      <c r="B237" s="47">
        <f>IF($I236=0,"-",B236/$I236)</f>
        <v>0.67233972445882018</v>
      </c>
      <c r="C237" s="47">
        <f t="shared" ref="C237:H237" si="101">IF($I236=0,"-",C236/$I236)</f>
        <v>1.5082756421150004E-3</v>
      </c>
      <c r="D237" s="47">
        <f t="shared" si="101"/>
        <v>5.94914358367288E-2</v>
      </c>
      <c r="E237" s="47">
        <f t="shared" si="101"/>
        <v>0.20944363906837404</v>
      </c>
      <c r="F237" s="47">
        <f t="shared" si="101"/>
        <v>0</v>
      </c>
      <c r="G237" s="47">
        <f t="shared" si="101"/>
        <v>5.7143526316965176E-2</v>
      </c>
      <c r="H237" s="70">
        <f t="shared" si="101"/>
        <v>7.3398676996851595E-5</v>
      </c>
      <c r="I237" s="48">
        <f>SUM(B237:H237)</f>
        <v>1</v>
      </c>
      <c r="J237" s="160"/>
      <c r="K237" s="81" t="s">
        <v>88</v>
      </c>
      <c r="L237" s="98">
        <f t="shared" ref="L237:R237" si="102">IF($S236=0,"-",L236/$S236)</f>
        <v>0.63179740822798047</v>
      </c>
      <c r="M237" s="98">
        <f t="shared" si="102"/>
        <v>1.4173261030332226E-3</v>
      </c>
      <c r="N237" s="98">
        <f t="shared" si="102"/>
        <v>5.5904081829555155E-2</v>
      </c>
      <c r="O237" s="98">
        <f t="shared" si="102"/>
        <v>0.19681411572066063</v>
      </c>
      <c r="P237" s="98">
        <f t="shared" si="102"/>
        <v>6.0300343347216366E-2</v>
      </c>
      <c r="Q237" s="98">
        <f t="shared" si="102"/>
        <v>5.3697752059981479E-2</v>
      </c>
      <c r="R237" s="99">
        <f t="shared" si="102"/>
        <v>6.8972711572710005E-5</v>
      </c>
      <c r="S237" s="100">
        <f>SUM(L237:R237)</f>
        <v>1.0000000000000002</v>
      </c>
      <c r="U237" s="110" t="s">
        <v>88</v>
      </c>
      <c r="V237" s="133">
        <f>+V236/$AI236</f>
        <v>0.57530238584213667</v>
      </c>
      <c r="W237" s="133">
        <f t="shared" ref="W237:AH237" si="103">+W236/$AI236</f>
        <v>5.0134840977937356E-2</v>
      </c>
      <c r="X237" s="133">
        <f t="shared" si="103"/>
        <v>5.3697752059981473E-2</v>
      </c>
      <c r="Y237" s="133">
        <f t="shared" si="103"/>
        <v>1.4173261030332224E-3</v>
      </c>
      <c r="Z237" s="133">
        <f t="shared" si="103"/>
        <v>5.2642155834348982E-2</v>
      </c>
      <c r="AA237" s="133">
        <f t="shared" si="103"/>
        <v>0.18921804493616923</v>
      </c>
      <c r="AB237" s="133">
        <f t="shared" si="103"/>
        <v>6.0300343347216359E-2</v>
      </c>
      <c r="AC237" s="133">
        <f t="shared" si="103"/>
        <v>1.728715089917671E-2</v>
      </c>
      <c r="AD237" s="133">
        <f t="shared" si="103"/>
        <v>6.3601814079064017E-3</v>
      </c>
      <c r="AE237" s="133">
        <f t="shared" si="103"/>
        <v>1.399107437538769E-3</v>
      </c>
      <c r="AF237" s="133">
        <f t="shared" si="103"/>
        <v>6.8972711572709992E-5</v>
      </c>
      <c r="AG237" s="133">
        <f t="shared" si="103"/>
        <v>3.2619259952061646E-3</v>
      </c>
      <c r="AH237" s="133">
        <f t="shared" si="103"/>
        <v>6.1969633469526313E-3</v>
      </c>
      <c r="AI237" s="134">
        <f>SUM(V237:AC237)</f>
        <v>1</v>
      </c>
      <c r="AJ237" s="23" t="str">
        <f t="shared" si="97"/>
        <v/>
      </c>
    </row>
    <row r="238" spans="1:85" ht="15" thickBot="1">
      <c r="A238" s="247"/>
      <c r="B238" s="247"/>
      <c r="C238" s="247"/>
      <c r="D238" s="247"/>
      <c r="E238" s="247"/>
      <c r="F238" s="247"/>
      <c r="G238" s="247"/>
      <c r="H238" s="247"/>
      <c r="I238" s="247"/>
      <c r="K238" s="247"/>
      <c r="L238" s="247"/>
      <c r="M238" s="247"/>
      <c r="N238" s="247"/>
      <c r="O238" s="247"/>
      <c r="P238" s="247"/>
      <c r="Q238" s="247"/>
      <c r="R238" s="247"/>
      <c r="S238" s="247"/>
      <c r="AI238" s="168"/>
      <c r="BA238" s="160"/>
      <c r="BR238" s="160"/>
      <c r="CG238" s="160"/>
    </row>
    <row r="239" spans="1:85" ht="28.5">
      <c r="A239" s="312" t="s">
        <v>71</v>
      </c>
      <c r="B239" s="164" t="s">
        <v>0</v>
      </c>
      <c r="C239" s="164" t="s">
        <v>1</v>
      </c>
      <c r="D239" s="164" t="s">
        <v>2</v>
      </c>
      <c r="E239" s="164" t="s">
        <v>3</v>
      </c>
      <c r="F239" s="164" t="s">
        <v>27</v>
      </c>
      <c r="G239" s="164" t="s">
        <v>4</v>
      </c>
      <c r="H239" s="164" t="s">
        <v>5</v>
      </c>
      <c r="I239" s="165" t="s">
        <v>6</v>
      </c>
      <c r="K239" s="314" t="s">
        <v>71</v>
      </c>
      <c r="L239" s="166" t="s">
        <v>0</v>
      </c>
      <c r="M239" s="166" t="s">
        <v>1</v>
      </c>
      <c r="N239" s="166" t="s">
        <v>2</v>
      </c>
      <c r="O239" s="166" t="s">
        <v>3</v>
      </c>
      <c r="P239" s="166" t="s">
        <v>27</v>
      </c>
      <c r="Q239" s="166" t="s">
        <v>4</v>
      </c>
      <c r="R239" s="166" t="s">
        <v>5</v>
      </c>
      <c r="S239" s="167" t="s">
        <v>6</v>
      </c>
      <c r="U239" s="316" t="s">
        <v>71</v>
      </c>
      <c r="V239" s="219" t="s">
        <v>74</v>
      </c>
      <c r="W239" s="219" t="s">
        <v>75</v>
      </c>
      <c r="X239" s="219" t="s">
        <v>4</v>
      </c>
      <c r="Y239" s="219" t="s">
        <v>1</v>
      </c>
      <c r="Z239" s="219" t="s">
        <v>2</v>
      </c>
      <c r="AA239" s="219" t="s">
        <v>3</v>
      </c>
      <c r="AB239" s="219" t="s">
        <v>55</v>
      </c>
      <c r="AC239" s="219" t="s">
        <v>68</v>
      </c>
      <c r="AD239" s="220" t="s">
        <v>76</v>
      </c>
      <c r="AE239" s="220" t="s">
        <v>83</v>
      </c>
      <c r="AF239" s="220" t="s">
        <v>77</v>
      </c>
      <c r="AG239" s="220" t="s">
        <v>84</v>
      </c>
      <c r="AH239" s="220" t="s">
        <v>85</v>
      </c>
      <c r="AI239" s="221" t="s">
        <v>63</v>
      </c>
      <c r="BA239" s="160"/>
      <c r="BR239" s="160"/>
      <c r="CG239" s="160"/>
    </row>
    <row r="240" spans="1:85" ht="15">
      <c r="A240" s="313" t="s">
        <v>71</v>
      </c>
      <c r="B240" s="318" t="s">
        <v>69</v>
      </c>
      <c r="C240" s="319"/>
      <c r="D240" s="319"/>
      <c r="E240" s="319"/>
      <c r="F240" s="319"/>
      <c r="G240" s="319"/>
      <c r="H240" s="319"/>
      <c r="I240" s="320"/>
      <c r="K240" s="315" t="s">
        <v>71</v>
      </c>
      <c r="L240" s="321" t="s">
        <v>69</v>
      </c>
      <c r="M240" s="322"/>
      <c r="N240" s="322"/>
      <c r="O240" s="322"/>
      <c r="P240" s="322"/>
      <c r="Q240" s="322"/>
      <c r="R240" s="322"/>
      <c r="S240" s="323"/>
      <c r="U240" s="317" t="s">
        <v>71</v>
      </c>
      <c r="V240" s="324" t="s">
        <v>69</v>
      </c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5"/>
      <c r="BA240" s="160"/>
      <c r="BR240" s="160"/>
      <c r="CG240" s="160"/>
    </row>
    <row r="241" spans="1:85" ht="15">
      <c r="A241" s="170" t="s">
        <v>7</v>
      </c>
      <c r="B241" s="171">
        <v>0</v>
      </c>
      <c r="C241" s="171">
        <v>0</v>
      </c>
      <c r="D241" s="171">
        <v>0</v>
      </c>
      <c r="E241" s="171">
        <v>0</v>
      </c>
      <c r="F241" s="361"/>
      <c r="G241" s="171">
        <v>0</v>
      </c>
      <c r="H241" s="172">
        <v>0</v>
      </c>
      <c r="I241" s="173">
        <f>SUM(B241:H241)</f>
        <v>0</v>
      </c>
      <c r="J241" s="168"/>
      <c r="K241" s="222" t="s">
        <v>7</v>
      </c>
      <c r="L241" s="171">
        <v>0</v>
      </c>
      <c r="M241" s="171">
        <v>0</v>
      </c>
      <c r="N241" s="171">
        <v>0</v>
      </c>
      <c r="O241" s="171">
        <v>0</v>
      </c>
      <c r="P241" s="171">
        <v>0</v>
      </c>
      <c r="Q241" s="171">
        <v>0</v>
      </c>
      <c r="R241" s="223">
        <v>0</v>
      </c>
      <c r="S241" s="224">
        <f>SUM(L241:R241)</f>
        <v>0</v>
      </c>
      <c r="U241" s="225" t="s">
        <v>7</v>
      </c>
      <c r="V241" s="226">
        <v>0</v>
      </c>
      <c r="W241" s="226">
        <v>0</v>
      </c>
      <c r="X241" s="226">
        <v>0</v>
      </c>
      <c r="Y241" s="226">
        <v>0</v>
      </c>
      <c r="Z241" s="226">
        <v>0</v>
      </c>
      <c r="AA241" s="226">
        <v>0</v>
      </c>
      <c r="AB241" s="226">
        <v>0</v>
      </c>
      <c r="AC241" s="227">
        <v>0</v>
      </c>
      <c r="AD241" s="228">
        <v>0</v>
      </c>
      <c r="AE241" s="228">
        <v>0</v>
      </c>
      <c r="AF241" s="228">
        <v>0</v>
      </c>
      <c r="AG241" s="228">
        <v>0</v>
      </c>
      <c r="AH241" s="228">
        <v>0</v>
      </c>
      <c r="AI241" s="229">
        <f>SUM(V241:AC241)</f>
        <v>0</v>
      </c>
      <c r="AJ241" s="160" t="str">
        <f>IF(ABS(S241-AI241)&gt;0.001,S241-AI241,"")</f>
        <v/>
      </c>
      <c r="BA241" s="160"/>
      <c r="BR241" s="160"/>
      <c r="CG241" s="160"/>
    </row>
    <row r="242" spans="1:85" ht="15">
      <c r="A242" s="178" t="s">
        <v>8</v>
      </c>
      <c r="B242" s="179">
        <v>0</v>
      </c>
      <c r="C242" s="179">
        <v>0</v>
      </c>
      <c r="D242" s="179">
        <v>0</v>
      </c>
      <c r="E242" s="179">
        <v>0</v>
      </c>
      <c r="F242" s="362"/>
      <c r="G242" s="179">
        <v>0</v>
      </c>
      <c r="H242" s="180">
        <v>0</v>
      </c>
      <c r="I242" s="181">
        <f t="shared" ref="I242:I261" si="104">SUM(B242:H242)</f>
        <v>0</v>
      </c>
      <c r="J242" s="168"/>
      <c r="K242" s="182" t="s">
        <v>8</v>
      </c>
      <c r="L242" s="183">
        <v>0</v>
      </c>
      <c r="M242" s="183">
        <v>0</v>
      </c>
      <c r="N242" s="183">
        <v>0</v>
      </c>
      <c r="O242" s="183">
        <v>0</v>
      </c>
      <c r="P242" s="183">
        <v>0</v>
      </c>
      <c r="Q242" s="183">
        <v>0</v>
      </c>
      <c r="R242" s="184">
        <v>0</v>
      </c>
      <c r="S242" s="185">
        <f t="shared" ref="S242:S261" si="105">SUM(L242:R242)</f>
        <v>0</v>
      </c>
      <c r="U242" s="230" t="s">
        <v>8</v>
      </c>
      <c r="V242" s="231">
        <v>0</v>
      </c>
      <c r="W242" s="231">
        <v>0</v>
      </c>
      <c r="X242" s="231">
        <v>0</v>
      </c>
      <c r="Y242" s="231">
        <v>0</v>
      </c>
      <c r="Z242" s="231">
        <v>0</v>
      </c>
      <c r="AA242" s="231">
        <v>0</v>
      </c>
      <c r="AB242" s="231">
        <v>0</v>
      </c>
      <c r="AC242" s="232">
        <v>0</v>
      </c>
      <c r="AD242" s="231">
        <v>0</v>
      </c>
      <c r="AE242" s="231">
        <v>0</v>
      </c>
      <c r="AF242" s="231">
        <v>0</v>
      </c>
      <c r="AG242" s="231">
        <v>0</v>
      </c>
      <c r="AH242" s="231">
        <v>0</v>
      </c>
      <c r="AI242" s="233">
        <f t="shared" ref="AI242:AI261" si="106">SUM(V242:AC242)</f>
        <v>0</v>
      </c>
      <c r="AJ242" s="160" t="str">
        <f t="shared" ref="AJ242:AJ263" si="107">IF(ABS(S242-AI242)&gt;0.001,S242-AI242,"")</f>
        <v/>
      </c>
      <c r="BA242" s="160"/>
      <c r="BR242" s="160"/>
      <c r="CG242" s="160"/>
    </row>
    <row r="243" spans="1:85" ht="15">
      <c r="A243" s="186" t="s">
        <v>10</v>
      </c>
      <c r="B243" s="175">
        <v>0</v>
      </c>
      <c r="C243" s="175">
        <v>0</v>
      </c>
      <c r="D243" s="175">
        <v>0</v>
      </c>
      <c r="E243" s="175">
        <v>0</v>
      </c>
      <c r="F243" s="362"/>
      <c r="G243" s="175">
        <v>0</v>
      </c>
      <c r="H243" s="187">
        <v>0</v>
      </c>
      <c r="I243" s="173">
        <f t="shared" si="104"/>
        <v>0</v>
      </c>
      <c r="J243" s="168"/>
      <c r="K243" s="188" t="s">
        <v>10</v>
      </c>
      <c r="L243" s="175">
        <v>0</v>
      </c>
      <c r="M243" s="175">
        <v>0</v>
      </c>
      <c r="N243" s="175">
        <v>0</v>
      </c>
      <c r="O243" s="175">
        <v>0</v>
      </c>
      <c r="P243" s="175">
        <v>0</v>
      </c>
      <c r="Q243" s="175">
        <v>0</v>
      </c>
      <c r="R243" s="176">
        <v>0</v>
      </c>
      <c r="S243" s="177">
        <f t="shared" si="105"/>
        <v>0</v>
      </c>
      <c r="U243" s="234" t="s">
        <v>10</v>
      </c>
      <c r="V243" s="226">
        <v>0</v>
      </c>
      <c r="W243" s="226">
        <v>0</v>
      </c>
      <c r="X243" s="226">
        <v>0</v>
      </c>
      <c r="Y243" s="226">
        <v>0</v>
      </c>
      <c r="Z243" s="226">
        <v>0</v>
      </c>
      <c r="AA243" s="226">
        <v>0</v>
      </c>
      <c r="AB243" s="226">
        <v>0</v>
      </c>
      <c r="AC243" s="227">
        <v>0</v>
      </c>
      <c r="AD243" s="228">
        <v>0</v>
      </c>
      <c r="AE243" s="228">
        <v>0</v>
      </c>
      <c r="AF243" s="228">
        <v>0</v>
      </c>
      <c r="AG243" s="228">
        <v>0</v>
      </c>
      <c r="AH243" s="228">
        <v>0</v>
      </c>
      <c r="AI243" s="229">
        <f t="shared" si="106"/>
        <v>0</v>
      </c>
      <c r="AJ243" s="160" t="str">
        <f t="shared" si="107"/>
        <v/>
      </c>
      <c r="BA243" s="160"/>
      <c r="BR243" s="160"/>
      <c r="CG243" s="160"/>
    </row>
    <row r="244" spans="1:85" ht="15">
      <c r="A244" s="178" t="s">
        <v>56</v>
      </c>
      <c r="B244" s="179">
        <v>0</v>
      </c>
      <c r="C244" s="179">
        <v>0</v>
      </c>
      <c r="D244" s="179">
        <v>0</v>
      </c>
      <c r="E244" s="179">
        <v>0</v>
      </c>
      <c r="F244" s="362"/>
      <c r="G244" s="179">
        <v>0</v>
      </c>
      <c r="H244" s="180">
        <v>0</v>
      </c>
      <c r="I244" s="181">
        <f t="shared" si="104"/>
        <v>0</v>
      </c>
      <c r="J244" s="168"/>
      <c r="K244" s="182" t="s">
        <v>56</v>
      </c>
      <c r="L244" s="183">
        <v>0</v>
      </c>
      <c r="M244" s="183">
        <v>0</v>
      </c>
      <c r="N244" s="183">
        <v>0</v>
      </c>
      <c r="O244" s="183">
        <v>0</v>
      </c>
      <c r="P244" s="183">
        <v>0</v>
      </c>
      <c r="Q244" s="183">
        <v>0</v>
      </c>
      <c r="R244" s="184">
        <v>0</v>
      </c>
      <c r="S244" s="185">
        <f t="shared" si="105"/>
        <v>0</v>
      </c>
      <c r="U244" s="230" t="s">
        <v>56</v>
      </c>
      <c r="V244" s="231">
        <v>0</v>
      </c>
      <c r="W244" s="231">
        <v>0</v>
      </c>
      <c r="X244" s="231">
        <v>0</v>
      </c>
      <c r="Y244" s="231">
        <v>0</v>
      </c>
      <c r="Z244" s="231">
        <v>0</v>
      </c>
      <c r="AA244" s="231">
        <v>0</v>
      </c>
      <c r="AB244" s="231">
        <v>0</v>
      </c>
      <c r="AC244" s="232">
        <v>0</v>
      </c>
      <c r="AD244" s="231">
        <v>0</v>
      </c>
      <c r="AE244" s="231">
        <v>0</v>
      </c>
      <c r="AF244" s="231">
        <v>0</v>
      </c>
      <c r="AG244" s="231">
        <v>0</v>
      </c>
      <c r="AH244" s="231">
        <v>0</v>
      </c>
      <c r="AI244" s="233">
        <f t="shared" si="106"/>
        <v>0</v>
      </c>
      <c r="AJ244" s="160" t="str">
        <f t="shared" si="107"/>
        <v/>
      </c>
      <c r="BA244" s="160"/>
      <c r="BR244" s="160"/>
      <c r="CG244" s="160"/>
    </row>
    <row r="245" spans="1:85" ht="15">
      <c r="A245" s="186" t="s">
        <v>16</v>
      </c>
      <c r="B245" s="175">
        <v>17.248959780263529</v>
      </c>
      <c r="C245" s="175">
        <v>8.8053833461996713E-3</v>
      </c>
      <c r="D245" s="175">
        <v>9.4885867504717698</v>
      </c>
      <c r="E245" s="175">
        <v>0</v>
      </c>
      <c r="F245" s="362"/>
      <c r="G245" s="175">
        <v>0</v>
      </c>
      <c r="H245" s="187">
        <v>0</v>
      </c>
      <c r="I245" s="173">
        <f t="shared" si="104"/>
        <v>26.746351914081501</v>
      </c>
      <c r="J245" s="168"/>
      <c r="K245" s="188" t="s">
        <v>16</v>
      </c>
      <c r="L245" s="175">
        <v>17.248959780263529</v>
      </c>
      <c r="M245" s="175">
        <v>8.8053833461996713E-3</v>
      </c>
      <c r="N245" s="175">
        <v>9.4885867504717698</v>
      </c>
      <c r="O245" s="175">
        <v>0</v>
      </c>
      <c r="P245" s="175">
        <v>0</v>
      </c>
      <c r="Q245" s="175">
        <v>0</v>
      </c>
      <c r="R245" s="176">
        <v>0</v>
      </c>
      <c r="S245" s="177">
        <f t="shared" si="105"/>
        <v>26.746351914081501</v>
      </c>
      <c r="U245" s="234" t="s">
        <v>16</v>
      </c>
      <c r="V245" s="226">
        <v>17.064990163923287</v>
      </c>
      <c r="W245" s="226">
        <v>0</v>
      </c>
      <c r="X245" s="226">
        <v>0</v>
      </c>
      <c r="Y245" s="226">
        <v>8.8053833461996713E-3</v>
      </c>
      <c r="Z245" s="226">
        <v>9.4885867504717698</v>
      </c>
      <c r="AA245" s="226">
        <v>0</v>
      </c>
      <c r="AB245" s="226">
        <v>0</v>
      </c>
      <c r="AC245" s="227">
        <v>0.18396961634024303</v>
      </c>
      <c r="AD245" s="228">
        <v>0.18396961634024303</v>
      </c>
      <c r="AE245" s="228">
        <v>0</v>
      </c>
      <c r="AF245" s="228">
        <v>0</v>
      </c>
      <c r="AG245" s="228">
        <v>0</v>
      </c>
      <c r="AH245" s="228">
        <v>0</v>
      </c>
      <c r="AI245" s="229">
        <f t="shared" si="106"/>
        <v>26.746351914081501</v>
      </c>
      <c r="AJ245" s="160" t="str">
        <f t="shared" si="107"/>
        <v/>
      </c>
      <c r="BA245" s="160"/>
      <c r="BR245" s="160"/>
      <c r="CG245" s="160"/>
    </row>
    <row r="246" spans="1:85" ht="15">
      <c r="A246" s="178" t="s">
        <v>15</v>
      </c>
      <c r="B246" s="179">
        <v>1.7245985297028281</v>
      </c>
      <c r="C246" s="179">
        <v>0</v>
      </c>
      <c r="D246" s="179">
        <v>0</v>
      </c>
      <c r="E246" s="179">
        <v>0</v>
      </c>
      <c r="F246" s="362"/>
      <c r="G246" s="179">
        <v>0</v>
      </c>
      <c r="H246" s="180">
        <v>0</v>
      </c>
      <c r="I246" s="181">
        <f t="shared" si="104"/>
        <v>1.7245985297028281</v>
      </c>
      <c r="J246" s="168"/>
      <c r="K246" s="182" t="s">
        <v>15</v>
      </c>
      <c r="L246" s="183">
        <v>1.7245985297028281</v>
      </c>
      <c r="M246" s="183">
        <v>0</v>
      </c>
      <c r="N246" s="183">
        <v>0</v>
      </c>
      <c r="O246" s="183">
        <v>0</v>
      </c>
      <c r="P246" s="183">
        <v>0</v>
      </c>
      <c r="Q246" s="183">
        <v>0</v>
      </c>
      <c r="R246" s="184">
        <v>0</v>
      </c>
      <c r="S246" s="185">
        <f t="shared" si="105"/>
        <v>1.7245985297028281</v>
      </c>
      <c r="U246" s="230" t="s">
        <v>57</v>
      </c>
      <c r="V246" s="231">
        <v>1.7245985297028281</v>
      </c>
      <c r="W246" s="231">
        <v>0</v>
      </c>
      <c r="X246" s="231">
        <v>0</v>
      </c>
      <c r="Y246" s="231">
        <v>0</v>
      </c>
      <c r="Z246" s="231">
        <v>0</v>
      </c>
      <c r="AA246" s="231">
        <v>0</v>
      </c>
      <c r="AB246" s="231">
        <v>0</v>
      </c>
      <c r="AC246" s="232">
        <v>0</v>
      </c>
      <c r="AD246" s="231">
        <v>0</v>
      </c>
      <c r="AE246" s="231">
        <v>0</v>
      </c>
      <c r="AF246" s="231">
        <v>0</v>
      </c>
      <c r="AG246" s="231">
        <v>0</v>
      </c>
      <c r="AH246" s="231">
        <v>0</v>
      </c>
      <c r="AI246" s="233">
        <f t="shared" si="106"/>
        <v>1.7245985297028281</v>
      </c>
      <c r="AJ246" s="160" t="str">
        <f t="shared" si="107"/>
        <v/>
      </c>
      <c r="BA246" s="160"/>
      <c r="BR246" s="160"/>
      <c r="CG246" s="160"/>
    </row>
    <row r="247" spans="1:85" ht="15">
      <c r="A247" s="186" t="s">
        <v>58</v>
      </c>
      <c r="B247" s="175">
        <v>0</v>
      </c>
      <c r="C247" s="175">
        <v>0</v>
      </c>
      <c r="D247" s="175">
        <v>0</v>
      </c>
      <c r="E247" s="175">
        <v>20.18487338858516</v>
      </c>
      <c r="F247" s="362"/>
      <c r="G247" s="175">
        <v>0</v>
      </c>
      <c r="H247" s="187">
        <v>0</v>
      </c>
      <c r="I247" s="173">
        <f t="shared" si="104"/>
        <v>20.18487338858516</v>
      </c>
      <c r="J247" s="168"/>
      <c r="K247" s="188" t="s">
        <v>58</v>
      </c>
      <c r="L247" s="175">
        <v>0</v>
      </c>
      <c r="M247" s="175">
        <v>0</v>
      </c>
      <c r="N247" s="175">
        <v>0</v>
      </c>
      <c r="O247" s="175">
        <v>20.18487338858516</v>
      </c>
      <c r="P247" s="175">
        <v>74.662473791782134</v>
      </c>
      <c r="Q247" s="175">
        <v>0</v>
      </c>
      <c r="R247" s="176">
        <v>0</v>
      </c>
      <c r="S247" s="177">
        <f t="shared" si="105"/>
        <v>94.847347180367294</v>
      </c>
      <c r="U247" s="234" t="s">
        <v>58</v>
      </c>
      <c r="V247" s="226">
        <v>0</v>
      </c>
      <c r="W247" s="226">
        <v>0</v>
      </c>
      <c r="X247" s="226">
        <v>0</v>
      </c>
      <c r="Y247" s="226">
        <v>0</v>
      </c>
      <c r="Z247" s="226">
        <v>0</v>
      </c>
      <c r="AA247" s="226">
        <v>4.3120997976078224</v>
      </c>
      <c r="AB247" s="226">
        <v>74.662473791782134</v>
      </c>
      <c r="AC247" s="227">
        <v>15.872773590977337</v>
      </c>
      <c r="AD247" s="226">
        <v>0</v>
      </c>
      <c r="AE247" s="226">
        <v>0</v>
      </c>
      <c r="AF247" s="226">
        <v>0</v>
      </c>
      <c r="AG247" s="226">
        <v>0</v>
      </c>
      <c r="AH247" s="226">
        <v>15.872773590977337</v>
      </c>
      <c r="AI247" s="229">
        <f t="shared" si="106"/>
        <v>94.847347180367294</v>
      </c>
      <c r="AJ247" s="160" t="str">
        <f t="shared" si="107"/>
        <v/>
      </c>
      <c r="BA247" s="160"/>
      <c r="BR247" s="160"/>
      <c r="CG247" s="160"/>
    </row>
    <row r="248" spans="1:85" ht="15">
      <c r="A248" s="178" t="s">
        <v>12</v>
      </c>
      <c r="B248" s="179">
        <v>0</v>
      </c>
      <c r="C248" s="179">
        <v>0</v>
      </c>
      <c r="D248" s="179">
        <v>0</v>
      </c>
      <c r="E248" s="179">
        <v>16.280054512577674</v>
      </c>
      <c r="F248" s="362"/>
      <c r="G248" s="179">
        <v>0</v>
      </c>
      <c r="H248" s="180">
        <v>0</v>
      </c>
      <c r="I248" s="181">
        <f t="shared" si="104"/>
        <v>16.280054512577674</v>
      </c>
      <c r="J248" s="168"/>
      <c r="K248" s="182" t="s">
        <v>12</v>
      </c>
      <c r="L248" s="183">
        <v>0</v>
      </c>
      <c r="M248" s="183">
        <v>0</v>
      </c>
      <c r="N248" s="183">
        <v>0</v>
      </c>
      <c r="O248" s="183">
        <v>16.280054512577674</v>
      </c>
      <c r="P248" s="183">
        <v>-12.332224539238176</v>
      </c>
      <c r="Q248" s="183">
        <v>0</v>
      </c>
      <c r="R248" s="184">
        <v>0</v>
      </c>
      <c r="S248" s="185">
        <f t="shared" si="105"/>
        <v>3.9478299733394984</v>
      </c>
      <c r="U248" s="230" t="s">
        <v>12</v>
      </c>
      <c r="V248" s="231">
        <v>0</v>
      </c>
      <c r="W248" s="231">
        <v>0</v>
      </c>
      <c r="X248" s="231">
        <v>0</v>
      </c>
      <c r="Y248" s="231">
        <v>0</v>
      </c>
      <c r="Z248" s="231">
        <v>0</v>
      </c>
      <c r="AA248" s="231">
        <v>6.3061484699392789</v>
      </c>
      <c r="AB248" s="231">
        <v>-12.332224539238176</v>
      </c>
      <c r="AC248" s="232">
        <v>9.9739060426383954</v>
      </c>
      <c r="AD248" s="231">
        <v>0</v>
      </c>
      <c r="AE248" s="231">
        <v>0</v>
      </c>
      <c r="AF248" s="231">
        <v>0</v>
      </c>
      <c r="AG248" s="231">
        <v>0</v>
      </c>
      <c r="AH248" s="231">
        <v>9.9739060426383954</v>
      </c>
      <c r="AI248" s="233">
        <f t="shared" si="106"/>
        <v>3.9478299733394984</v>
      </c>
      <c r="AJ248" s="160" t="str">
        <f t="shared" si="107"/>
        <v/>
      </c>
      <c r="BA248" s="160"/>
      <c r="BR248" s="160"/>
      <c r="CG248" s="160"/>
    </row>
    <row r="249" spans="1:85" ht="15">
      <c r="A249" s="186" t="s">
        <v>59</v>
      </c>
      <c r="B249" s="175">
        <v>0</v>
      </c>
      <c r="C249" s="175">
        <v>0</v>
      </c>
      <c r="D249" s="175">
        <v>0</v>
      </c>
      <c r="E249" s="175">
        <v>0</v>
      </c>
      <c r="F249" s="362"/>
      <c r="G249" s="175">
        <v>0</v>
      </c>
      <c r="H249" s="187">
        <v>0</v>
      </c>
      <c r="I249" s="173">
        <f t="shared" si="104"/>
        <v>0</v>
      </c>
      <c r="J249" s="168"/>
      <c r="K249" s="188" t="s">
        <v>59</v>
      </c>
      <c r="L249" s="175">
        <v>0</v>
      </c>
      <c r="M249" s="175">
        <v>0</v>
      </c>
      <c r="N249" s="175">
        <v>0</v>
      </c>
      <c r="O249" s="175">
        <v>0</v>
      </c>
      <c r="P249" s="175">
        <v>0</v>
      </c>
      <c r="Q249" s="175">
        <v>0</v>
      </c>
      <c r="R249" s="176">
        <v>0</v>
      </c>
      <c r="S249" s="177">
        <f t="shared" si="105"/>
        <v>0</v>
      </c>
      <c r="U249" s="234" t="s">
        <v>59</v>
      </c>
      <c r="V249" s="226">
        <v>0</v>
      </c>
      <c r="W249" s="226">
        <v>0</v>
      </c>
      <c r="X249" s="226">
        <v>0</v>
      </c>
      <c r="Y249" s="226">
        <v>0</v>
      </c>
      <c r="Z249" s="226">
        <v>0</v>
      </c>
      <c r="AA249" s="226">
        <v>0</v>
      </c>
      <c r="AB249" s="226">
        <v>0</v>
      </c>
      <c r="AC249" s="227">
        <v>0</v>
      </c>
      <c r="AD249" s="226">
        <v>0</v>
      </c>
      <c r="AE249" s="226">
        <v>0</v>
      </c>
      <c r="AF249" s="226">
        <v>0</v>
      </c>
      <c r="AG249" s="226">
        <v>0</v>
      </c>
      <c r="AH249" s="226">
        <v>0</v>
      </c>
      <c r="AI249" s="229">
        <f t="shared" si="106"/>
        <v>0</v>
      </c>
      <c r="AJ249" s="160" t="str">
        <f t="shared" si="107"/>
        <v/>
      </c>
      <c r="BA249" s="160"/>
      <c r="BR249" s="160"/>
      <c r="CG249" s="160"/>
    </row>
    <row r="250" spans="1:85" ht="15">
      <c r="A250" s="178" t="s">
        <v>17</v>
      </c>
      <c r="B250" s="179">
        <v>1.6471816481675539</v>
      </c>
      <c r="C250" s="179">
        <v>0</v>
      </c>
      <c r="D250" s="179">
        <v>3.1355806191349118</v>
      </c>
      <c r="E250" s="179">
        <v>0.49462396804705339</v>
      </c>
      <c r="F250" s="362"/>
      <c r="G250" s="179">
        <v>0</v>
      </c>
      <c r="H250" s="180">
        <v>0</v>
      </c>
      <c r="I250" s="181">
        <f t="shared" si="104"/>
        <v>5.2773862353495185</v>
      </c>
      <c r="J250" s="168"/>
      <c r="K250" s="182" t="s">
        <v>17</v>
      </c>
      <c r="L250" s="183">
        <v>1.6471816481675539</v>
      </c>
      <c r="M250" s="183">
        <v>0</v>
      </c>
      <c r="N250" s="183">
        <v>3.1355806191349118</v>
      </c>
      <c r="O250" s="183">
        <v>0.49462396804705339</v>
      </c>
      <c r="P250" s="183">
        <v>0</v>
      </c>
      <c r="Q250" s="183">
        <v>0</v>
      </c>
      <c r="R250" s="184">
        <v>0</v>
      </c>
      <c r="S250" s="185">
        <f t="shared" si="105"/>
        <v>5.2773862353495185</v>
      </c>
      <c r="U250" s="230" t="s">
        <v>17</v>
      </c>
      <c r="V250" s="231">
        <v>1.6471816481675539</v>
      </c>
      <c r="W250" s="231">
        <v>0</v>
      </c>
      <c r="X250" s="231">
        <v>0</v>
      </c>
      <c r="Y250" s="231">
        <v>0</v>
      </c>
      <c r="Z250" s="231">
        <v>3.1355806191349118</v>
      </c>
      <c r="AA250" s="231">
        <v>0.38983075447776422</v>
      </c>
      <c r="AB250" s="231">
        <v>0</v>
      </c>
      <c r="AC250" s="232">
        <v>0.10479321356928917</v>
      </c>
      <c r="AD250" s="231">
        <v>0</v>
      </c>
      <c r="AE250" s="231">
        <v>0</v>
      </c>
      <c r="AF250" s="231">
        <v>0</v>
      </c>
      <c r="AG250" s="231">
        <v>0</v>
      </c>
      <c r="AH250" s="231">
        <v>0.10479321356928917</v>
      </c>
      <c r="AI250" s="233">
        <f t="shared" si="106"/>
        <v>5.2773862353495193</v>
      </c>
      <c r="AJ250" s="160" t="str">
        <f t="shared" si="107"/>
        <v/>
      </c>
      <c r="BA250" s="160"/>
      <c r="BR250" s="160"/>
      <c r="CG250" s="160"/>
    </row>
    <row r="251" spans="1:85" ht="15">
      <c r="A251" s="186" t="s">
        <v>139</v>
      </c>
      <c r="B251" s="175">
        <v>48.050677116994279</v>
      </c>
      <c r="C251" s="175">
        <v>0</v>
      </c>
      <c r="D251" s="175">
        <v>53.033119757364723</v>
      </c>
      <c r="E251" s="175">
        <v>3.2710261239017635</v>
      </c>
      <c r="F251" s="362"/>
      <c r="G251" s="175">
        <v>5.2787102533391039E-3</v>
      </c>
      <c r="H251" s="187">
        <v>0</v>
      </c>
      <c r="I251" s="173">
        <f t="shared" si="104"/>
        <v>104.36010170851409</v>
      </c>
      <c r="J251" s="168"/>
      <c r="K251" s="188" t="s">
        <v>139</v>
      </c>
      <c r="L251" s="175">
        <v>48.050677116994279</v>
      </c>
      <c r="M251" s="175">
        <v>0</v>
      </c>
      <c r="N251" s="175">
        <v>53.033119757364723</v>
      </c>
      <c r="O251" s="175">
        <v>3.2710261239017635</v>
      </c>
      <c r="P251" s="175">
        <v>8.7625761428519962</v>
      </c>
      <c r="Q251" s="175">
        <v>5.2787102533391039E-3</v>
      </c>
      <c r="R251" s="176">
        <v>0</v>
      </c>
      <c r="S251" s="177">
        <f t="shared" si="105"/>
        <v>113.12267785136609</v>
      </c>
      <c r="U251" s="234" t="s">
        <v>139</v>
      </c>
      <c r="V251" s="226">
        <v>46.079342772884786</v>
      </c>
      <c r="W251" s="226">
        <v>1.7616229162115542</v>
      </c>
      <c r="X251" s="226">
        <v>5.2787102533391039E-3</v>
      </c>
      <c r="Y251" s="226">
        <v>0</v>
      </c>
      <c r="Z251" s="226">
        <v>52.905844187923101</v>
      </c>
      <c r="AA251" s="226">
        <v>2.105193638283744</v>
      </c>
      <c r="AB251" s="226">
        <v>8.7625761428519962</v>
      </c>
      <c r="AC251" s="227">
        <v>1.5028194829575736</v>
      </c>
      <c r="AD251" s="226">
        <v>0.20971142789793343</v>
      </c>
      <c r="AE251" s="226">
        <v>0</v>
      </c>
      <c r="AF251" s="226">
        <v>0</v>
      </c>
      <c r="AG251" s="226">
        <v>0.12727556944162111</v>
      </c>
      <c r="AH251" s="226">
        <v>1.1658324856180193</v>
      </c>
      <c r="AI251" s="229">
        <f t="shared" si="106"/>
        <v>113.12267785136611</v>
      </c>
      <c r="AJ251" s="160" t="str">
        <f t="shared" si="107"/>
        <v/>
      </c>
      <c r="BA251" s="160"/>
      <c r="BR251" s="160"/>
      <c r="CG251" s="160"/>
    </row>
    <row r="252" spans="1:85" ht="15">
      <c r="A252" s="178" t="s">
        <v>25</v>
      </c>
      <c r="B252" s="179">
        <v>56.66433727899291</v>
      </c>
      <c r="C252" s="179">
        <v>0.83053615657412072</v>
      </c>
      <c r="D252" s="179">
        <v>105.43613951383564</v>
      </c>
      <c r="E252" s="179">
        <v>265.27579348559618</v>
      </c>
      <c r="F252" s="362"/>
      <c r="G252" s="179">
        <v>62.881837383589186</v>
      </c>
      <c r="H252" s="180">
        <v>19.559576131221796</v>
      </c>
      <c r="I252" s="181">
        <f t="shared" si="104"/>
        <v>510.6482199498098</v>
      </c>
      <c r="J252" s="168"/>
      <c r="K252" s="182" t="s">
        <v>25</v>
      </c>
      <c r="L252" s="183">
        <v>56.66433727899291</v>
      </c>
      <c r="M252" s="183">
        <v>0.83053615657412072</v>
      </c>
      <c r="N252" s="183">
        <v>105.43613951383564</v>
      </c>
      <c r="O252" s="183">
        <v>265.27579348559618</v>
      </c>
      <c r="P252" s="183">
        <v>1.2054318758930578</v>
      </c>
      <c r="Q252" s="183">
        <v>62.881837383589186</v>
      </c>
      <c r="R252" s="184">
        <v>19.559576131221796</v>
      </c>
      <c r="S252" s="185">
        <f t="shared" si="105"/>
        <v>511.85365182570285</v>
      </c>
      <c r="U252" s="230" t="s">
        <v>25</v>
      </c>
      <c r="V252" s="231">
        <v>8.4517860470051573</v>
      </c>
      <c r="W252" s="231">
        <v>47.267892159500839</v>
      </c>
      <c r="X252" s="231">
        <v>62.881837383589186</v>
      </c>
      <c r="Y252" s="231">
        <v>0.83053615657412072</v>
      </c>
      <c r="Z252" s="231">
        <v>105.43613951383564</v>
      </c>
      <c r="AA252" s="231">
        <v>264.55376419399278</v>
      </c>
      <c r="AB252" s="231">
        <v>1.2054318758930578</v>
      </c>
      <c r="AC252" s="232">
        <v>21.226264495312101</v>
      </c>
      <c r="AD252" s="231">
        <v>0.94465907248691361</v>
      </c>
      <c r="AE252" s="231">
        <v>0</v>
      </c>
      <c r="AF252" s="231">
        <v>19.559576131221796</v>
      </c>
      <c r="AG252" s="231">
        <v>0</v>
      </c>
      <c r="AH252" s="231">
        <v>0.72202929160339124</v>
      </c>
      <c r="AI252" s="233">
        <f t="shared" si="106"/>
        <v>511.85365182570285</v>
      </c>
      <c r="AJ252" s="160" t="str">
        <f t="shared" si="107"/>
        <v/>
      </c>
      <c r="BA252" s="160"/>
      <c r="BR252" s="160"/>
      <c r="CG252" s="160"/>
    </row>
    <row r="253" spans="1:85" ht="15">
      <c r="A253" s="186" t="s">
        <v>24</v>
      </c>
      <c r="B253" s="175">
        <v>149.96353611613139</v>
      </c>
      <c r="C253" s="175">
        <v>0</v>
      </c>
      <c r="D253" s="175">
        <v>5.0482609292280145</v>
      </c>
      <c r="E253" s="175">
        <v>0</v>
      </c>
      <c r="F253" s="362"/>
      <c r="G253" s="175">
        <v>0</v>
      </c>
      <c r="H253" s="187">
        <v>0</v>
      </c>
      <c r="I253" s="173">
        <f t="shared" si="104"/>
        <v>155.0117970453594</v>
      </c>
      <c r="J253" s="168"/>
      <c r="K253" s="188" t="s">
        <v>24</v>
      </c>
      <c r="L253" s="175">
        <v>149.96353611613139</v>
      </c>
      <c r="M253" s="175">
        <v>0</v>
      </c>
      <c r="N253" s="175">
        <v>5.0482609292280145</v>
      </c>
      <c r="O253" s="175">
        <v>0</v>
      </c>
      <c r="P253" s="175">
        <v>0</v>
      </c>
      <c r="Q253" s="175">
        <v>0</v>
      </c>
      <c r="R253" s="176">
        <v>0</v>
      </c>
      <c r="S253" s="177">
        <f t="shared" si="105"/>
        <v>155.0117970453594</v>
      </c>
      <c r="U253" s="234" t="s">
        <v>24</v>
      </c>
      <c r="V253" s="226">
        <v>148.84185129206168</v>
      </c>
      <c r="W253" s="226">
        <v>0</v>
      </c>
      <c r="X253" s="226">
        <v>0</v>
      </c>
      <c r="Y253" s="226">
        <v>0</v>
      </c>
      <c r="Z253" s="226">
        <v>4.890778708686045</v>
      </c>
      <c r="AA253" s="226">
        <v>0</v>
      </c>
      <c r="AB253" s="226">
        <v>0</v>
      </c>
      <c r="AC253" s="227">
        <v>1.2791670446116994</v>
      </c>
      <c r="AD253" s="226">
        <v>1.1216848240697297</v>
      </c>
      <c r="AE253" s="226">
        <v>0</v>
      </c>
      <c r="AF253" s="226">
        <v>0</v>
      </c>
      <c r="AG253" s="226">
        <v>0.15748222054196959</v>
      </c>
      <c r="AH253" s="226">
        <v>0</v>
      </c>
      <c r="AI253" s="229">
        <f t="shared" si="106"/>
        <v>155.01179704535943</v>
      </c>
      <c r="AJ253" s="160" t="str">
        <f t="shared" si="107"/>
        <v/>
      </c>
      <c r="BA253" s="160"/>
      <c r="BR253" s="160"/>
      <c r="CG253" s="160"/>
    </row>
    <row r="254" spans="1:85" ht="15">
      <c r="A254" s="178" t="s">
        <v>60</v>
      </c>
      <c r="B254" s="179">
        <v>2.811219857552341E-3</v>
      </c>
      <c r="C254" s="179">
        <v>0</v>
      </c>
      <c r="D254" s="179">
        <v>5.0500955524892304E-5</v>
      </c>
      <c r="E254" s="179">
        <v>0</v>
      </c>
      <c r="F254" s="362"/>
      <c r="G254" s="179">
        <v>0</v>
      </c>
      <c r="H254" s="180">
        <v>0</v>
      </c>
      <c r="I254" s="181">
        <f t="shared" si="104"/>
        <v>2.8617208130772335E-3</v>
      </c>
      <c r="J254" s="168"/>
      <c r="K254" s="182" t="s">
        <v>60</v>
      </c>
      <c r="L254" s="183">
        <v>2.811219857552341E-3</v>
      </c>
      <c r="M254" s="183">
        <v>0</v>
      </c>
      <c r="N254" s="183">
        <v>5.0500955524892304E-5</v>
      </c>
      <c r="O254" s="183">
        <v>0</v>
      </c>
      <c r="P254" s="183">
        <v>0</v>
      </c>
      <c r="Q254" s="183">
        <v>0</v>
      </c>
      <c r="R254" s="184">
        <v>0</v>
      </c>
      <c r="S254" s="185">
        <f t="shared" si="105"/>
        <v>2.8617208130772335E-3</v>
      </c>
      <c r="U254" s="230" t="s">
        <v>60</v>
      </c>
      <c r="V254" s="231">
        <v>2.811219857552341E-3</v>
      </c>
      <c r="W254" s="231">
        <v>0</v>
      </c>
      <c r="X254" s="231">
        <v>0</v>
      </c>
      <c r="Y254" s="231">
        <v>0</v>
      </c>
      <c r="Z254" s="231">
        <v>5.0500955524892304E-5</v>
      </c>
      <c r="AA254" s="231">
        <v>0</v>
      </c>
      <c r="AB254" s="231">
        <v>0</v>
      </c>
      <c r="AC254" s="232">
        <v>0</v>
      </c>
      <c r="AD254" s="231">
        <v>0</v>
      </c>
      <c r="AE254" s="231">
        <v>0</v>
      </c>
      <c r="AF254" s="231">
        <v>0</v>
      </c>
      <c r="AG254" s="231">
        <v>0</v>
      </c>
      <c r="AH254" s="231">
        <v>0</v>
      </c>
      <c r="AI254" s="233">
        <f t="shared" si="106"/>
        <v>2.8617208130772335E-3</v>
      </c>
      <c r="AJ254" s="160" t="str">
        <f t="shared" si="107"/>
        <v/>
      </c>
      <c r="BA254" s="160"/>
      <c r="BR254" s="160"/>
      <c r="CG254" s="160"/>
    </row>
    <row r="255" spans="1:85" ht="15">
      <c r="A255" s="186" t="s">
        <v>22</v>
      </c>
      <c r="B255" s="175">
        <v>5.0869200789344626</v>
      </c>
      <c r="C255" s="175">
        <v>0</v>
      </c>
      <c r="D255" s="175">
        <v>0.49429984961323875</v>
      </c>
      <c r="E255" s="175">
        <v>0</v>
      </c>
      <c r="F255" s="362"/>
      <c r="G255" s="175">
        <v>0</v>
      </c>
      <c r="H255" s="187">
        <v>0</v>
      </c>
      <c r="I255" s="173">
        <f t="shared" si="104"/>
        <v>5.5812199285477018</v>
      </c>
      <c r="J255" s="168"/>
      <c r="K255" s="188" t="s">
        <v>22</v>
      </c>
      <c r="L255" s="175">
        <v>5.0869200789344626</v>
      </c>
      <c r="M255" s="175">
        <v>0</v>
      </c>
      <c r="N255" s="175">
        <v>0.49429984961323875</v>
      </c>
      <c r="O255" s="175">
        <v>0</v>
      </c>
      <c r="P255" s="175">
        <v>5.6940517992073589</v>
      </c>
      <c r="Q255" s="175">
        <v>0</v>
      </c>
      <c r="R255" s="176">
        <v>0</v>
      </c>
      <c r="S255" s="177">
        <f t="shared" si="105"/>
        <v>11.275271727755062</v>
      </c>
      <c r="U255" s="234" t="s">
        <v>22</v>
      </c>
      <c r="V255" s="226">
        <v>5.0869200789344626</v>
      </c>
      <c r="W255" s="226">
        <v>0</v>
      </c>
      <c r="X255" s="226">
        <v>0</v>
      </c>
      <c r="Y255" s="226">
        <v>0</v>
      </c>
      <c r="Z255" s="226">
        <v>0.49429984961323875</v>
      </c>
      <c r="AA255" s="226">
        <v>0</v>
      </c>
      <c r="AB255" s="226">
        <v>5.6940517992073589</v>
      </c>
      <c r="AC255" s="227">
        <v>0</v>
      </c>
      <c r="AD255" s="226">
        <v>0</v>
      </c>
      <c r="AE255" s="226">
        <v>0</v>
      </c>
      <c r="AF255" s="226">
        <v>0</v>
      </c>
      <c r="AG255" s="226">
        <v>0</v>
      </c>
      <c r="AH255" s="226">
        <v>0</v>
      </c>
      <c r="AI255" s="229">
        <f t="shared" si="106"/>
        <v>11.275271727755062</v>
      </c>
      <c r="AJ255" s="160" t="str">
        <f t="shared" si="107"/>
        <v/>
      </c>
      <c r="BA255" s="160"/>
      <c r="BR255" s="160"/>
      <c r="CG255" s="160"/>
    </row>
    <row r="256" spans="1:85" ht="15">
      <c r="A256" s="178" t="s">
        <v>21</v>
      </c>
      <c r="B256" s="179">
        <v>2.1480635606963296E-3</v>
      </c>
      <c r="C256" s="179">
        <v>0</v>
      </c>
      <c r="D256" s="179">
        <v>2.087289516123639E-4</v>
      </c>
      <c r="E256" s="179">
        <v>0</v>
      </c>
      <c r="F256" s="362"/>
      <c r="G256" s="179">
        <v>0</v>
      </c>
      <c r="H256" s="180">
        <v>0</v>
      </c>
      <c r="I256" s="181">
        <f t="shared" si="104"/>
        <v>2.3567925123086936E-3</v>
      </c>
      <c r="J256" s="168"/>
      <c r="K256" s="182" t="s">
        <v>21</v>
      </c>
      <c r="L256" s="183">
        <v>2.1480635606963296E-3</v>
      </c>
      <c r="M256" s="183">
        <v>0</v>
      </c>
      <c r="N256" s="183">
        <v>2.087289516123639E-4</v>
      </c>
      <c r="O256" s="183">
        <v>0</v>
      </c>
      <c r="P256" s="183">
        <v>0</v>
      </c>
      <c r="Q256" s="183">
        <v>0</v>
      </c>
      <c r="R256" s="184">
        <v>0</v>
      </c>
      <c r="S256" s="185">
        <f t="shared" si="105"/>
        <v>2.3567925123086936E-3</v>
      </c>
      <c r="U256" s="230" t="s">
        <v>61</v>
      </c>
      <c r="V256" s="231">
        <v>2.1480635606963296E-3</v>
      </c>
      <c r="W256" s="231">
        <v>0</v>
      </c>
      <c r="X256" s="231">
        <v>0</v>
      </c>
      <c r="Y256" s="231">
        <v>0</v>
      </c>
      <c r="Z256" s="231">
        <v>2.087289516123639E-4</v>
      </c>
      <c r="AA256" s="231">
        <v>0</v>
      </c>
      <c r="AB256" s="231">
        <v>0</v>
      </c>
      <c r="AC256" s="232">
        <v>0</v>
      </c>
      <c r="AD256" s="231">
        <v>0</v>
      </c>
      <c r="AE256" s="231">
        <v>0</v>
      </c>
      <c r="AF256" s="231">
        <v>0</v>
      </c>
      <c r="AG256" s="231">
        <v>0</v>
      </c>
      <c r="AH256" s="231">
        <v>0</v>
      </c>
      <c r="AI256" s="233">
        <f t="shared" si="106"/>
        <v>2.3567925123086936E-3</v>
      </c>
      <c r="AJ256" s="160" t="str">
        <f t="shared" si="107"/>
        <v/>
      </c>
      <c r="BA256" s="160"/>
      <c r="BR256" s="160"/>
      <c r="CG256" s="160"/>
    </row>
    <row r="257" spans="1:85" ht="15">
      <c r="A257" s="189" t="s">
        <v>64</v>
      </c>
      <c r="B257" s="175">
        <v>2.6112605005381186</v>
      </c>
      <c r="C257" s="175">
        <v>0</v>
      </c>
      <c r="D257" s="175">
        <v>0</v>
      </c>
      <c r="E257" s="175">
        <v>0</v>
      </c>
      <c r="F257" s="362"/>
      <c r="G257" s="175">
        <v>0</v>
      </c>
      <c r="H257" s="187">
        <v>0</v>
      </c>
      <c r="I257" s="173">
        <f t="shared" si="104"/>
        <v>2.6112605005381186</v>
      </c>
      <c r="J257" s="168"/>
      <c r="K257" s="190" t="s">
        <v>64</v>
      </c>
      <c r="L257" s="175">
        <v>2.6112605005381186</v>
      </c>
      <c r="M257" s="175">
        <v>0</v>
      </c>
      <c r="N257" s="175">
        <v>0</v>
      </c>
      <c r="O257" s="175">
        <v>0</v>
      </c>
      <c r="P257" s="175">
        <v>0</v>
      </c>
      <c r="Q257" s="175">
        <v>0</v>
      </c>
      <c r="R257" s="176">
        <v>0</v>
      </c>
      <c r="S257" s="177">
        <f t="shared" si="105"/>
        <v>2.6112605005381186</v>
      </c>
      <c r="U257" s="235" t="s">
        <v>62</v>
      </c>
      <c r="V257" s="226">
        <v>2.6088483613304518</v>
      </c>
      <c r="W257" s="226">
        <v>0</v>
      </c>
      <c r="X257" s="226">
        <v>0</v>
      </c>
      <c r="Y257" s="226">
        <v>0</v>
      </c>
      <c r="Z257" s="226">
        <v>0</v>
      </c>
      <c r="AA257" s="226">
        <v>0</v>
      </c>
      <c r="AB257" s="226">
        <v>0</v>
      </c>
      <c r="AC257" s="227">
        <v>2.4121392076668141E-3</v>
      </c>
      <c r="AD257" s="228">
        <v>2.4121392076668141E-3</v>
      </c>
      <c r="AE257" s="228">
        <v>0</v>
      </c>
      <c r="AF257" s="228">
        <v>0</v>
      </c>
      <c r="AG257" s="228">
        <v>0</v>
      </c>
      <c r="AH257" s="228">
        <v>0</v>
      </c>
      <c r="AI257" s="229">
        <f t="shared" si="106"/>
        <v>2.6112605005381186</v>
      </c>
      <c r="AJ257" s="160" t="str">
        <f t="shared" si="107"/>
        <v/>
      </c>
      <c r="BA257" s="160"/>
      <c r="BR257" s="160"/>
      <c r="CG257" s="160"/>
    </row>
    <row r="258" spans="1:85">
      <c r="A258" s="191" t="s">
        <v>23</v>
      </c>
      <c r="B258" s="192">
        <v>2.6112605005381186</v>
      </c>
      <c r="C258" s="192">
        <v>0</v>
      </c>
      <c r="D258" s="192">
        <v>0</v>
      </c>
      <c r="E258" s="192">
        <v>0</v>
      </c>
      <c r="F258" s="362"/>
      <c r="G258" s="192">
        <v>0</v>
      </c>
      <c r="H258" s="193">
        <v>0</v>
      </c>
      <c r="I258" s="194">
        <f t="shared" si="104"/>
        <v>2.6112605005381186</v>
      </c>
      <c r="J258" s="168"/>
      <c r="K258" s="195" t="s">
        <v>23</v>
      </c>
      <c r="L258" s="196">
        <v>2.6112605005381186</v>
      </c>
      <c r="M258" s="196">
        <v>0</v>
      </c>
      <c r="N258" s="196">
        <v>0</v>
      </c>
      <c r="O258" s="196">
        <v>0</v>
      </c>
      <c r="P258" s="196">
        <v>0</v>
      </c>
      <c r="Q258" s="196">
        <v>0</v>
      </c>
      <c r="R258" s="197">
        <v>0</v>
      </c>
      <c r="S258" s="198">
        <f t="shared" si="105"/>
        <v>2.6112605005381186</v>
      </c>
      <c r="U258" s="236" t="s">
        <v>66</v>
      </c>
      <c r="V258" s="237">
        <v>2.6088483613304518</v>
      </c>
      <c r="W258" s="237">
        <v>0</v>
      </c>
      <c r="X258" s="237">
        <v>0</v>
      </c>
      <c r="Y258" s="237">
        <v>0</v>
      </c>
      <c r="Z258" s="237">
        <v>0</v>
      </c>
      <c r="AA258" s="237">
        <v>0</v>
      </c>
      <c r="AB258" s="237">
        <v>0</v>
      </c>
      <c r="AC258" s="237">
        <v>2.4121392076668141E-3</v>
      </c>
      <c r="AD258" s="237">
        <v>2.4121392076668141E-3</v>
      </c>
      <c r="AE258" s="237">
        <v>0</v>
      </c>
      <c r="AF258" s="237">
        <v>0</v>
      </c>
      <c r="AG258" s="237">
        <v>0</v>
      </c>
      <c r="AH258" s="125">
        <v>0</v>
      </c>
      <c r="AI258" s="238">
        <f t="shared" si="106"/>
        <v>2.6112605005381186</v>
      </c>
      <c r="AJ258" s="160" t="str">
        <f t="shared" si="107"/>
        <v/>
      </c>
      <c r="BA258" s="160"/>
      <c r="BR258" s="160"/>
      <c r="CG258" s="160"/>
    </row>
    <row r="259" spans="1:85">
      <c r="A259" s="199" t="s">
        <v>19</v>
      </c>
      <c r="B259" s="200">
        <v>0</v>
      </c>
      <c r="C259" s="200">
        <v>0</v>
      </c>
      <c r="D259" s="200">
        <v>0</v>
      </c>
      <c r="E259" s="200">
        <v>0</v>
      </c>
      <c r="F259" s="362"/>
      <c r="G259" s="200">
        <v>0</v>
      </c>
      <c r="H259" s="201">
        <v>0</v>
      </c>
      <c r="I259" s="202">
        <f t="shared" si="104"/>
        <v>0</v>
      </c>
      <c r="J259" s="168"/>
      <c r="K259" s="203" t="s">
        <v>19</v>
      </c>
      <c r="L259" s="200">
        <v>0</v>
      </c>
      <c r="M259" s="200">
        <v>0</v>
      </c>
      <c r="N259" s="200">
        <v>0</v>
      </c>
      <c r="O259" s="200">
        <v>0</v>
      </c>
      <c r="P259" s="200">
        <v>0</v>
      </c>
      <c r="Q259" s="200">
        <v>0</v>
      </c>
      <c r="R259" s="204">
        <v>0</v>
      </c>
      <c r="S259" s="205">
        <f t="shared" si="105"/>
        <v>0</v>
      </c>
      <c r="U259" s="239" t="s">
        <v>19</v>
      </c>
      <c r="V259" s="240">
        <v>0</v>
      </c>
      <c r="W259" s="240">
        <v>0</v>
      </c>
      <c r="X259" s="240">
        <v>0</v>
      </c>
      <c r="Y259" s="240">
        <v>0</v>
      </c>
      <c r="Z259" s="240">
        <v>0</v>
      </c>
      <c r="AA259" s="240">
        <v>0</v>
      </c>
      <c r="AB259" s="240">
        <v>0</v>
      </c>
      <c r="AC259" s="240">
        <v>0</v>
      </c>
      <c r="AD259" s="241">
        <v>0</v>
      </c>
      <c r="AE259" s="241">
        <v>0</v>
      </c>
      <c r="AF259" s="241">
        <v>0</v>
      </c>
      <c r="AG259" s="241">
        <v>0</v>
      </c>
      <c r="AH259" s="241">
        <v>0</v>
      </c>
      <c r="AI259" s="242">
        <f t="shared" si="106"/>
        <v>0</v>
      </c>
      <c r="AJ259" s="160" t="str">
        <f t="shared" si="107"/>
        <v/>
      </c>
      <c r="BA259" s="160"/>
      <c r="BR259" s="160"/>
      <c r="CG259" s="160"/>
    </row>
    <row r="260" spans="1:85">
      <c r="A260" s="191" t="s">
        <v>20</v>
      </c>
      <c r="B260" s="192">
        <v>0</v>
      </c>
      <c r="C260" s="192">
        <v>0</v>
      </c>
      <c r="D260" s="192">
        <v>0</v>
      </c>
      <c r="E260" s="192">
        <v>0</v>
      </c>
      <c r="F260" s="362"/>
      <c r="G260" s="192">
        <v>0</v>
      </c>
      <c r="H260" s="193">
        <v>0</v>
      </c>
      <c r="I260" s="194">
        <f t="shared" si="104"/>
        <v>0</v>
      </c>
      <c r="J260" s="168"/>
      <c r="K260" s="195" t="s">
        <v>20</v>
      </c>
      <c r="L260" s="196">
        <v>0</v>
      </c>
      <c r="M260" s="196">
        <v>0</v>
      </c>
      <c r="N260" s="196">
        <v>0</v>
      </c>
      <c r="O260" s="196">
        <v>0</v>
      </c>
      <c r="P260" s="196">
        <v>0</v>
      </c>
      <c r="Q260" s="196">
        <v>0</v>
      </c>
      <c r="R260" s="197">
        <v>0</v>
      </c>
      <c r="S260" s="198">
        <f t="shared" si="105"/>
        <v>0</v>
      </c>
      <c r="U260" s="236" t="s">
        <v>20</v>
      </c>
      <c r="V260" s="237">
        <v>0</v>
      </c>
      <c r="W260" s="237">
        <v>0</v>
      </c>
      <c r="X260" s="237">
        <v>0</v>
      </c>
      <c r="Y260" s="237">
        <v>0</v>
      </c>
      <c r="Z260" s="237">
        <v>0</v>
      </c>
      <c r="AA260" s="237">
        <v>0</v>
      </c>
      <c r="AB260" s="237">
        <v>0</v>
      </c>
      <c r="AC260" s="237">
        <v>0</v>
      </c>
      <c r="AD260" s="237">
        <v>0</v>
      </c>
      <c r="AE260" s="237">
        <v>0</v>
      </c>
      <c r="AF260" s="237">
        <v>0</v>
      </c>
      <c r="AG260" s="237">
        <v>0</v>
      </c>
      <c r="AH260" s="125">
        <v>0</v>
      </c>
      <c r="AI260" s="238">
        <f t="shared" si="106"/>
        <v>0</v>
      </c>
      <c r="AJ260" s="160" t="str">
        <f t="shared" si="107"/>
        <v/>
      </c>
      <c r="BA260" s="160"/>
      <c r="BR260" s="160"/>
      <c r="CG260" s="160"/>
    </row>
    <row r="261" spans="1:85" ht="15" thickBot="1">
      <c r="A261" s="206" t="s">
        <v>11</v>
      </c>
      <c r="B261" s="207">
        <v>0</v>
      </c>
      <c r="C261" s="207">
        <v>0</v>
      </c>
      <c r="D261" s="207">
        <v>0</v>
      </c>
      <c r="E261" s="207">
        <v>0</v>
      </c>
      <c r="F261" s="363"/>
      <c r="G261" s="207">
        <v>0</v>
      </c>
      <c r="H261" s="208">
        <v>0</v>
      </c>
      <c r="I261" s="209">
        <f t="shared" si="104"/>
        <v>0</v>
      </c>
      <c r="J261" s="168"/>
      <c r="K261" s="210" t="s">
        <v>11</v>
      </c>
      <c r="L261" s="207">
        <v>0</v>
      </c>
      <c r="M261" s="207">
        <v>0</v>
      </c>
      <c r="N261" s="207">
        <v>0</v>
      </c>
      <c r="O261" s="207">
        <v>0</v>
      </c>
      <c r="P261" s="207">
        <v>0</v>
      </c>
      <c r="Q261" s="207">
        <v>0</v>
      </c>
      <c r="R261" s="211">
        <v>0</v>
      </c>
      <c r="S261" s="212">
        <f t="shared" si="105"/>
        <v>0</v>
      </c>
      <c r="U261" s="239" t="s">
        <v>11</v>
      </c>
      <c r="V261" s="240">
        <v>0</v>
      </c>
      <c r="W261" s="240">
        <v>0</v>
      </c>
      <c r="X261" s="240">
        <v>0</v>
      </c>
      <c r="Y261" s="240">
        <v>0</v>
      </c>
      <c r="Z261" s="240">
        <v>0</v>
      </c>
      <c r="AA261" s="240">
        <v>0</v>
      </c>
      <c r="AB261" s="240">
        <v>0</v>
      </c>
      <c r="AC261" s="240">
        <v>0</v>
      </c>
      <c r="AD261" s="241">
        <v>0</v>
      </c>
      <c r="AE261" s="241">
        <v>0</v>
      </c>
      <c r="AF261" s="241">
        <v>0</v>
      </c>
      <c r="AG261" s="241">
        <v>0</v>
      </c>
      <c r="AH261" s="241">
        <v>0</v>
      </c>
      <c r="AI261" s="242">
        <f t="shared" si="106"/>
        <v>0</v>
      </c>
      <c r="AJ261" s="160" t="str">
        <f t="shared" si="107"/>
        <v/>
      </c>
      <c r="BA261" s="160"/>
      <c r="BR261" s="160"/>
      <c r="CG261" s="160"/>
    </row>
    <row r="262" spans="1:85" ht="15">
      <c r="A262" s="213" t="s">
        <v>26</v>
      </c>
      <c r="B262" s="214">
        <f>SUM(B241:B257)</f>
        <v>283.00243033314325</v>
      </c>
      <c r="C262" s="214">
        <f t="shared" ref="C262:I262" si="108">SUM(C241:C257)</f>
        <v>0.83934153992032035</v>
      </c>
      <c r="D262" s="214">
        <f t="shared" si="108"/>
        <v>176.6362466495554</v>
      </c>
      <c r="E262" s="214">
        <f t="shared" si="108"/>
        <v>305.50637147870782</v>
      </c>
      <c r="F262" s="214">
        <f t="shared" si="108"/>
        <v>0</v>
      </c>
      <c r="G262" s="214">
        <f t="shared" si="108"/>
        <v>62.887116093842522</v>
      </c>
      <c r="H262" s="216">
        <f t="shared" si="108"/>
        <v>19.559576131221796</v>
      </c>
      <c r="I262" s="173">
        <f t="shared" si="108"/>
        <v>848.43108222639114</v>
      </c>
      <c r="J262" s="168"/>
      <c r="K262" s="215" t="s">
        <v>26</v>
      </c>
      <c r="L262" s="214">
        <f>SUM(L241:L257)</f>
        <v>283.00243033314325</v>
      </c>
      <c r="M262" s="214">
        <f t="shared" ref="M262:S262" si="109">SUM(M241:M257)</f>
        <v>0.83934153992032035</v>
      </c>
      <c r="N262" s="214">
        <f t="shared" si="109"/>
        <v>176.6362466495554</v>
      </c>
      <c r="O262" s="214">
        <f t="shared" si="109"/>
        <v>305.50637147870782</v>
      </c>
      <c r="P262" s="214">
        <f t="shared" si="109"/>
        <v>77.992309070496361</v>
      </c>
      <c r="Q262" s="214">
        <f t="shared" si="109"/>
        <v>62.887116093842522</v>
      </c>
      <c r="R262" s="216">
        <f t="shared" si="109"/>
        <v>19.559576131221796</v>
      </c>
      <c r="S262" s="217">
        <f t="shared" si="109"/>
        <v>926.42339129688742</v>
      </c>
      <c r="T262" s="160" t="str">
        <f>IF(ABS(S262-AI262)&gt;0.01,S262-AI262,"")</f>
        <v/>
      </c>
      <c r="U262" s="243" t="s">
        <v>63</v>
      </c>
      <c r="V262" s="244">
        <f>SUM(V241:V257)</f>
        <v>231.51047817742847</v>
      </c>
      <c r="W262" s="244">
        <f t="shared" ref="W262:AH262" si="110">SUM(W241:W257)</f>
        <v>49.029515075712396</v>
      </c>
      <c r="X262" s="244">
        <f t="shared" si="110"/>
        <v>62.887116093842522</v>
      </c>
      <c r="Y262" s="244">
        <f t="shared" si="110"/>
        <v>0.83934153992032035</v>
      </c>
      <c r="Z262" s="244">
        <f t="shared" si="110"/>
        <v>176.35148885957182</v>
      </c>
      <c r="AA262" s="244">
        <f t="shared" si="110"/>
        <v>277.66703685430139</v>
      </c>
      <c r="AB262" s="244">
        <f t="shared" si="110"/>
        <v>77.992309070496361</v>
      </c>
      <c r="AC262" s="244">
        <f t="shared" si="110"/>
        <v>50.146105625614297</v>
      </c>
      <c r="AD262" s="245">
        <f t="shared" si="110"/>
        <v>2.4624370800024864</v>
      </c>
      <c r="AE262" s="245">
        <f t="shared" si="110"/>
        <v>0</v>
      </c>
      <c r="AF262" s="245">
        <f t="shared" si="110"/>
        <v>19.559576131221796</v>
      </c>
      <c r="AG262" s="245">
        <f t="shared" si="110"/>
        <v>0.28475778998359069</v>
      </c>
      <c r="AH262" s="245">
        <f t="shared" si="110"/>
        <v>27.83933462440643</v>
      </c>
      <c r="AI262" s="246">
        <f>SUM(V262:AC262)</f>
        <v>926.42339129688753</v>
      </c>
      <c r="AJ262" s="160" t="str">
        <f t="shared" si="107"/>
        <v/>
      </c>
      <c r="BA262" s="160"/>
      <c r="BR262" s="160"/>
      <c r="CG262" s="160"/>
    </row>
    <row r="263" spans="1:85" s="23" customFormat="1" ht="15" thickBot="1">
      <c r="A263" s="30" t="s">
        <v>88</v>
      </c>
      <c r="B263" s="47">
        <f>IF($I262=0,"-",B262/$I262)</f>
        <v>0.33355971541083673</v>
      </c>
      <c r="C263" s="47">
        <f t="shared" ref="C263:H263" si="111">IF($I262=0,"-",C262/$I262)</f>
        <v>9.8928664626215883E-4</v>
      </c>
      <c r="D263" s="47">
        <f t="shared" si="111"/>
        <v>0.20819162610832151</v>
      </c>
      <c r="E263" s="47">
        <f t="shared" si="111"/>
        <v>0.36008389824311976</v>
      </c>
      <c r="F263" s="47">
        <f t="shared" si="111"/>
        <v>0</v>
      </c>
      <c r="G263" s="47">
        <f t="shared" si="111"/>
        <v>7.4121655148251669E-2</v>
      </c>
      <c r="H263" s="70">
        <f t="shared" si="111"/>
        <v>2.3053818443208113E-2</v>
      </c>
      <c r="I263" s="48">
        <f>SUM(B263:H263)</f>
        <v>0.99999999999999989</v>
      </c>
      <c r="J263" s="160"/>
      <c r="K263" s="81" t="s">
        <v>88</v>
      </c>
      <c r="L263" s="98">
        <f t="shared" ref="L263:R263" si="112">IF($S262=0,"-",L262/$S262)</f>
        <v>0.30547850258505671</v>
      </c>
      <c r="M263" s="98">
        <f t="shared" si="112"/>
        <v>9.0600210206840488E-4</v>
      </c>
      <c r="N263" s="98">
        <f t="shared" si="112"/>
        <v>0.19066470936391702</v>
      </c>
      <c r="O263" s="98">
        <f t="shared" si="112"/>
        <v>0.32976970826592972</v>
      </c>
      <c r="P263" s="98">
        <f t="shared" si="112"/>
        <v>8.4186463557786459E-2</v>
      </c>
      <c r="Q263" s="98">
        <f t="shared" si="112"/>
        <v>6.7881615128270567E-2</v>
      </c>
      <c r="R263" s="99">
        <f t="shared" si="112"/>
        <v>2.1112998996971152E-2</v>
      </c>
      <c r="S263" s="100">
        <f>SUM(L263:R263)</f>
        <v>1.0000000000000002</v>
      </c>
      <c r="U263" s="110" t="s">
        <v>88</v>
      </c>
      <c r="V263" s="133">
        <f>+V262/$AI262</f>
        <v>0.24989705608937626</v>
      </c>
      <c r="W263" s="133">
        <f t="shared" ref="W263:AH263" si="113">+W262/$AI262</f>
        <v>5.2923442495419554E-2</v>
      </c>
      <c r="X263" s="133">
        <f t="shared" si="113"/>
        <v>6.7881615128270567E-2</v>
      </c>
      <c r="Y263" s="133">
        <f t="shared" si="113"/>
        <v>9.0600210206840477E-4</v>
      </c>
      <c r="Z263" s="133">
        <f t="shared" si="113"/>
        <v>0.19035733609089875</v>
      </c>
      <c r="AA263" s="133">
        <f t="shared" si="113"/>
        <v>0.299719371793494</v>
      </c>
      <c r="AB263" s="133">
        <f t="shared" si="113"/>
        <v>8.4186463557786459E-2</v>
      </c>
      <c r="AC263" s="133">
        <f t="shared" si="113"/>
        <v>5.4128712742686089E-2</v>
      </c>
      <c r="AD263" s="133">
        <f t="shared" si="113"/>
        <v>2.6580040002609977E-3</v>
      </c>
      <c r="AE263" s="133">
        <f t="shared" si="113"/>
        <v>0</v>
      </c>
      <c r="AF263" s="133">
        <f t="shared" si="113"/>
        <v>2.1112998996971149E-2</v>
      </c>
      <c r="AG263" s="133">
        <f t="shared" si="113"/>
        <v>3.0737327301824939E-4</v>
      </c>
      <c r="AH263" s="133">
        <f t="shared" si="113"/>
        <v>3.0050336472435699E-2</v>
      </c>
      <c r="AI263" s="134">
        <f>SUM(V263:AC263)</f>
        <v>1.0000000000000002</v>
      </c>
      <c r="AJ263" s="23" t="str">
        <f t="shared" si="107"/>
        <v/>
      </c>
    </row>
    <row r="264" spans="1:85" ht="15" thickBot="1">
      <c r="A264" s="247"/>
      <c r="B264" s="247"/>
      <c r="C264" s="247"/>
      <c r="D264" s="247"/>
      <c r="E264" s="247"/>
      <c r="F264" s="247"/>
      <c r="G264" s="247"/>
      <c r="H264" s="247"/>
      <c r="I264" s="247"/>
      <c r="K264" s="247"/>
      <c r="L264" s="247"/>
      <c r="M264" s="247"/>
      <c r="N264" s="247"/>
      <c r="O264" s="247"/>
      <c r="P264" s="247"/>
      <c r="Q264" s="247"/>
      <c r="R264" s="247"/>
      <c r="S264" s="247"/>
      <c r="AI264" s="168"/>
      <c r="BA264" s="160"/>
      <c r="BR264" s="160"/>
      <c r="CG264" s="160"/>
    </row>
    <row r="265" spans="1:85" ht="28.5">
      <c r="A265" s="312" t="s">
        <v>37</v>
      </c>
      <c r="B265" s="164" t="s">
        <v>0</v>
      </c>
      <c r="C265" s="164" t="s">
        <v>1</v>
      </c>
      <c r="D265" s="164" t="s">
        <v>2</v>
      </c>
      <c r="E265" s="164" t="s">
        <v>3</v>
      </c>
      <c r="F265" s="164" t="s">
        <v>27</v>
      </c>
      <c r="G265" s="164" t="s">
        <v>4</v>
      </c>
      <c r="H265" s="164" t="s">
        <v>5</v>
      </c>
      <c r="I265" s="165" t="s">
        <v>6</v>
      </c>
      <c r="K265" s="314" t="s">
        <v>37</v>
      </c>
      <c r="L265" s="166" t="s">
        <v>0</v>
      </c>
      <c r="M265" s="166" t="s">
        <v>1</v>
      </c>
      <c r="N265" s="166" t="s">
        <v>2</v>
      </c>
      <c r="O265" s="166" t="s">
        <v>3</v>
      </c>
      <c r="P265" s="166" t="s">
        <v>27</v>
      </c>
      <c r="Q265" s="166" t="s">
        <v>4</v>
      </c>
      <c r="R265" s="166" t="s">
        <v>5</v>
      </c>
      <c r="S265" s="167" t="s">
        <v>6</v>
      </c>
      <c r="U265" s="316" t="s">
        <v>37</v>
      </c>
      <c r="V265" s="219" t="s">
        <v>74</v>
      </c>
      <c r="W265" s="219" t="s">
        <v>75</v>
      </c>
      <c r="X265" s="219" t="s">
        <v>4</v>
      </c>
      <c r="Y265" s="219" t="s">
        <v>1</v>
      </c>
      <c r="Z265" s="219" t="s">
        <v>2</v>
      </c>
      <c r="AA265" s="219" t="s">
        <v>3</v>
      </c>
      <c r="AB265" s="219" t="s">
        <v>55</v>
      </c>
      <c r="AC265" s="219" t="s">
        <v>68</v>
      </c>
      <c r="AD265" s="220" t="s">
        <v>76</v>
      </c>
      <c r="AE265" s="220" t="s">
        <v>83</v>
      </c>
      <c r="AF265" s="220" t="s">
        <v>77</v>
      </c>
      <c r="AG265" s="220" t="s">
        <v>84</v>
      </c>
      <c r="AH265" s="220" t="s">
        <v>85</v>
      </c>
      <c r="AI265" s="221" t="s">
        <v>63</v>
      </c>
      <c r="BA265" s="160"/>
      <c r="BR265" s="160"/>
      <c r="CG265" s="160"/>
    </row>
    <row r="266" spans="1:85" ht="15">
      <c r="A266" s="313" t="s">
        <v>37</v>
      </c>
      <c r="B266" s="318" t="s">
        <v>69</v>
      </c>
      <c r="C266" s="319"/>
      <c r="D266" s="319"/>
      <c r="E266" s="319"/>
      <c r="F266" s="319"/>
      <c r="G266" s="319"/>
      <c r="H266" s="319"/>
      <c r="I266" s="320"/>
      <c r="K266" s="315" t="s">
        <v>37</v>
      </c>
      <c r="L266" s="321" t="s">
        <v>69</v>
      </c>
      <c r="M266" s="322"/>
      <c r="N266" s="322"/>
      <c r="O266" s="322"/>
      <c r="P266" s="322"/>
      <c r="Q266" s="322"/>
      <c r="R266" s="322"/>
      <c r="S266" s="323"/>
      <c r="U266" s="317" t="s">
        <v>37</v>
      </c>
      <c r="V266" s="324" t="s">
        <v>69</v>
      </c>
      <c r="W266" s="324"/>
      <c r="X266" s="324"/>
      <c r="Y266" s="324"/>
      <c r="Z266" s="324"/>
      <c r="AA266" s="324"/>
      <c r="AB266" s="324"/>
      <c r="AC266" s="324"/>
      <c r="AD266" s="324"/>
      <c r="AE266" s="324"/>
      <c r="AF266" s="324"/>
      <c r="AG266" s="324"/>
      <c r="AH266" s="324"/>
      <c r="AI266" s="325"/>
      <c r="BA266" s="160"/>
      <c r="BR266" s="160"/>
      <c r="CG266" s="160"/>
    </row>
    <row r="267" spans="1:85" ht="15">
      <c r="A267" s="170" t="s">
        <v>7</v>
      </c>
      <c r="B267" s="171">
        <v>0</v>
      </c>
      <c r="C267" s="171">
        <v>0</v>
      </c>
      <c r="D267" s="171">
        <v>0</v>
      </c>
      <c r="E267" s="171">
        <v>0</v>
      </c>
      <c r="F267" s="361"/>
      <c r="G267" s="171">
        <v>0</v>
      </c>
      <c r="H267" s="172">
        <v>0</v>
      </c>
      <c r="I267" s="173">
        <f>SUM(B267:H267)</f>
        <v>0</v>
      </c>
      <c r="J267" s="168"/>
      <c r="K267" s="222" t="s">
        <v>7</v>
      </c>
      <c r="L267" s="171">
        <v>0</v>
      </c>
      <c r="M267" s="171">
        <v>0</v>
      </c>
      <c r="N267" s="171">
        <v>0</v>
      </c>
      <c r="O267" s="171">
        <v>0</v>
      </c>
      <c r="P267" s="171">
        <v>0</v>
      </c>
      <c r="Q267" s="171">
        <v>0</v>
      </c>
      <c r="R267" s="223">
        <v>0</v>
      </c>
      <c r="S267" s="224">
        <f>SUM(L267:R267)</f>
        <v>0</v>
      </c>
      <c r="U267" s="225" t="s">
        <v>7</v>
      </c>
      <c r="V267" s="226">
        <v>0</v>
      </c>
      <c r="W267" s="226">
        <v>0</v>
      </c>
      <c r="X267" s="226">
        <v>0</v>
      </c>
      <c r="Y267" s="226">
        <v>0</v>
      </c>
      <c r="Z267" s="226">
        <v>0</v>
      </c>
      <c r="AA267" s="226">
        <v>0</v>
      </c>
      <c r="AB267" s="226">
        <v>0</v>
      </c>
      <c r="AC267" s="227">
        <v>0</v>
      </c>
      <c r="AD267" s="228">
        <v>0</v>
      </c>
      <c r="AE267" s="228">
        <v>0</v>
      </c>
      <c r="AF267" s="228">
        <v>0</v>
      </c>
      <c r="AG267" s="228">
        <v>0</v>
      </c>
      <c r="AH267" s="228">
        <v>0</v>
      </c>
      <c r="AI267" s="229">
        <f>SUM(V267:AC267)</f>
        <v>0</v>
      </c>
      <c r="AJ267" s="160" t="str">
        <f>IF(ABS(S267-AI267)&gt;0.001,S267-AI267,"")</f>
        <v/>
      </c>
      <c r="BA267" s="160"/>
      <c r="BR267" s="160"/>
      <c r="CG267" s="160"/>
    </row>
    <row r="268" spans="1:85" ht="15">
      <c r="A268" s="178" t="s">
        <v>8</v>
      </c>
      <c r="B268" s="179">
        <v>0</v>
      </c>
      <c r="C268" s="179">
        <v>0</v>
      </c>
      <c r="D268" s="179">
        <v>0</v>
      </c>
      <c r="E268" s="179">
        <v>0</v>
      </c>
      <c r="F268" s="362"/>
      <c r="G268" s="179">
        <v>0</v>
      </c>
      <c r="H268" s="180">
        <v>0</v>
      </c>
      <c r="I268" s="181">
        <f t="shared" ref="I268:I287" si="114">SUM(B268:H268)</f>
        <v>0</v>
      </c>
      <c r="J268" s="168"/>
      <c r="K268" s="182" t="s">
        <v>8</v>
      </c>
      <c r="L268" s="183">
        <v>0</v>
      </c>
      <c r="M268" s="183">
        <v>0</v>
      </c>
      <c r="N268" s="183">
        <v>0</v>
      </c>
      <c r="O268" s="183">
        <v>0</v>
      </c>
      <c r="P268" s="183">
        <v>0</v>
      </c>
      <c r="Q268" s="183">
        <v>0</v>
      </c>
      <c r="R268" s="184">
        <v>0</v>
      </c>
      <c r="S268" s="185">
        <f t="shared" ref="S268:S287" si="115">SUM(L268:R268)</f>
        <v>0</v>
      </c>
      <c r="U268" s="230" t="s">
        <v>8</v>
      </c>
      <c r="V268" s="231">
        <v>0</v>
      </c>
      <c r="W268" s="231">
        <v>0</v>
      </c>
      <c r="X268" s="231">
        <v>0</v>
      </c>
      <c r="Y268" s="231">
        <v>0</v>
      </c>
      <c r="Z268" s="231">
        <v>0</v>
      </c>
      <c r="AA268" s="231">
        <v>0</v>
      </c>
      <c r="AB268" s="231">
        <v>0</v>
      </c>
      <c r="AC268" s="232">
        <v>0</v>
      </c>
      <c r="AD268" s="231">
        <v>0</v>
      </c>
      <c r="AE268" s="231">
        <v>0</v>
      </c>
      <c r="AF268" s="231">
        <v>0</v>
      </c>
      <c r="AG268" s="231">
        <v>0</v>
      </c>
      <c r="AH268" s="231">
        <v>0</v>
      </c>
      <c r="AI268" s="233">
        <f t="shared" ref="AI268:AI287" si="116">SUM(V268:AC268)</f>
        <v>0</v>
      </c>
      <c r="AJ268" s="160" t="str">
        <f t="shared" ref="AJ268:AJ289" si="117">IF(ABS(S268-AI268)&gt;0.001,S268-AI268,"")</f>
        <v/>
      </c>
      <c r="BA268" s="160"/>
      <c r="BR268" s="160"/>
      <c r="CG268" s="160"/>
    </row>
    <row r="269" spans="1:85" ht="15">
      <c r="A269" s="186" t="s">
        <v>10</v>
      </c>
      <c r="B269" s="175">
        <v>0</v>
      </c>
      <c r="C269" s="175">
        <v>0</v>
      </c>
      <c r="D269" s="175">
        <v>0</v>
      </c>
      <c r="E269" s="175">
        <v>0</v>
      </c>
      <c r="F269" s="362"/>
      <c r="G269" s="175">
        <v>0</v>
      </c>
      <c r="H269" s="187">
        <v>0</v>
      </c>
      <c r="I269" s="173">
        <f t="shared" si="114"/>
        <v>0</v>
      </c>
      <c r="J269" s="168"/>
      <c r="K269" s="188" t="s">
        <v>10</v>
      </c>
      <c r="L269" s="175">
        <v>0</v>
      </c>
      <c r="M269" s="175">
        <v>0</v>
      </c>
      <c r="N269" s="175">
        <v>0</v>
      </c>
      <c r="O269" s="175">
        <v>0</v>
      </c>
      <c r="P269" s="175">
        <v>0</v>
      </c>
      <c r="Q269" s="175">
        <v>0</v>
      </c>
      <c r="R269" s="176">
        <v>0</v>
      </c>
      <c r="S269" s="177">
        <f t="shared" si="115"/>
        <v>0</v>
      </c>
      <c r="U269" s="234" t="s">
        <v>10</v>
      </c>
      <c r="V269" s="226">
        <v>0</v>
      </c>
      <c r="W269" s="226">
        <v>0</v>
      </c>
      <c r="X269" s="226">
        <v>0</v>
      </c>
      <c r="Y269" s="226">
        <v>0</v>
      </c>
      <c r="Z269" s="226">
        <v>0</v>
      </c>
      <c r="AA269" s="226">
        <v>0</v>
      </c>
      <c r="AB269" s="226">
        <v>0</v>
      </c>
      <c r="AC269" s="227">
        <v>0</v>
      </c>
      <c r="AD269" s="228">
        <v>0</v>
      </c>
      <c r="AE269" s="228">
        <v>0</v>
      </c>
      <c r="AF269" s="228">
        <v>0</v>
      </c>
      <c r="AG269" s="228">
        <v>0</v>
      </c>
      <c r="AH269" s="228">
        <v>0</v>
      </c>
      <c r="AI269" s="229">
        <f t="shared" si="116"/>
        <v>0</v>
      </c>
      <c r="AJ269" s="160" t="str">
        <f t="shared" si="117"/>
        <v/>
      </c>
      <c r="BA269" s="160"/>
      <c r="BR269" s="160"/>
      <c r="CG269" s="160"/>
    </row>
    <row r="270" spans="1:85" ht="15">
      <c r="A270" s="178" t="s">
        <v>56</v>
      </c>
      <c r="B270" s="179">
        <v>0</v>
      </c>
      <c r="C270" s="179">
        <v>0</v>
      </c>
      <c r="D270" s="179">
        <v>0</v>
      </c>
      <c r="E270" s="179">
        <v>0</v>
      </c>
      <c r="F270" s="362"/>
      <c r="G270" s="179">
        <v>0</v>
      </c>
      <c r="H270" s="180">
        <v>0</v>
      </c>
      <c r="I270" s="181">
        <f t="shared" si="114"/>
        <v>0</v>
      </c>
      <c r="J270" s="168"/>
      <c r="K270" s="182" t="s">
        <v>56</v>
      </c>
      <c r="L270" s="183">
        <v>0</v>
      </c>
      <c r="M270" s="183">
        <v>0</v>
      </c>
      <c r="N270" s="183">
        <v>0</v>
      </c>
      <c r="O270" s="183">
        <v>0</v>
      </c>
      <c r="P270" s="183">
        <v>0</v>
      </c>
      <c r="Q270" s="183">
        <v>0</v>
      </c>
      <c r="R270" s="184">
        <v>0</v>
      </c>
      <c r="S270" s="185">
        <f t="shared" si="115"/>
        <v>0</v>
      </c>
      <c r="U270" s="230" t="s">
        <v>56</v>
      </c>
      <c r="V270" s="231">
        <v>0</v>
      </c>
      <c r="W270" s="231">
        <v>0</v>
      </c>
      <c r="X270" s="231">
        <v>0</v>
      </c>
      <c r="Y270" s="231">
        <v>0</v>
      </c>
      <c r="Z270" s="231">
        <v>0</v>
      </c>
      <c r="AA270" s="231">
        <v>0</v>
      </c>
      <c r="AB270" s="231">
        <v>0</v>
      </c>
      <c r="AC270" s="232">
        <v>0</v>
      </c>
      <c r="AD270" s="231">
        <v>0</v>
      </c>
      <c r="AE270" s="231">
        <v>0</v>
      </c>
      <c r="AF270" s="231">
        <v>0</v>
      </c>
      <c r="AG270" s="231">
        <v>0</v>
      </c>
      <c r="AH270" s="231">
        <v>0</v>
      </c>
      <c r="AI270" s="233">
        <f t="shared" si="116"/>
        <v>0</v>
      </c>
      <c r="AJ270" s="160" t="str">
        <f t="shared" si="117"/>
        <v/>
      </c>
      <c r="BA270" s="160"/>
      <c r="BR270" s="160"/>
      <c r="CG270" s="160"/>
    </row>
    <row r="271" spans="1:85" ht="15">
      <c r="A271" s="186" t="s">
        <v>16</v>
      </c>
      <c r="B271" s="175">
        <v>0</v>
      </c>
      <c r="C271" s="175">
        <v>0</v>
      </c>
      <c r="D271" s="175">
        <v>0</v>
      </c>
      <c r="E271" s="175">
        <v>0</v>
      </c>
      <c r="F271" s="362"/>
      <c r="G271" s="175">
        <v>0</v>
      </c>
      <c r="H271" s="187">
        <v>0</v>
      </c>
      <c r="I271" s="173">
        <f t="shared" si="114"/>
        <v>0</v>
      </c>
      <c r="J271" s="168"/>
      <c r="K271" s="188" t="s">
        <v>16</v>
      </c>
      <c r="L271" s="175">
        <v>0</v>
      </c>
      <c r="M271" s="175">
        <v>0</v>
      </c>
      <c r="N271" s="175">
        <v>0</v>
      </c>
      <c r="O271" s="175">
        <v>0</v>
      </c>
      <c r="P271" s="175">
        <v>0</v>
      </c>
      <c r="Q271" s="175">
        <v>0</v>
      </c>
      <c r="R271" s="176">
        <v>0</v>
      </c>
      <c r="S271" s="177">
        <f t="shared" si="115"/>
        <v>0</v>
      </c>
      <c r="U271" s="234" t="s">
        <v>16</v>
      </c>
      <c r="V271" s="226">
        <v>0</v>
      </c>
      <c r="W271" s="226">
        <v>0</v>
      </c>
      <c r="X271" s="226">
        <v>0</v>
      </c>
      <c r="Y271" s="226">
        <v>0</v>
      </c>
      <c r="Z271" s="226">
        <v>0</v>
      </c>
      <c r="AA271" s="226">
        <v>0</v>
      </c>
      <c r="AB271" s="226">
        <v>0</v>
      </c>
      <c r="AC271" s="227">
        <v>0</v>
      </c>
      <c r="AD271" s="228">
        <v>0</v>
      </c>
      <c r="AE271" s="228">
        <v>0</v>
      </c>
      <c r="AF271" s="228">
        <v>0</v>
      </c>
      <c r="AG271" s="228">
        <v>0</v>
      </c>
      <c r="AH271" s="228">
        <v>0</v>
      </c>
      <c r="AI271" s="229">
        <f t="shared" si="116"/>
        <v>0</v>
      </c>
      <c r="AJ271" s="160" t="str">
        <f t="shared" si="117"/>
        <v/>
      </c>
      <c r="BA271" s="160"/>
      <c r="BR271" s="160"/>
      <c r="CG271" s="160"/>
    </row>
    <row r="272" spans="1:85" ht="15">
      <c r="A272" s="178" t="s">
        <v>15</v>
      </c>
      <c r="B272" s="179">
        <v>0</v>
      </c>
      <c r="C272" s="179">
        <v>0</v>
      </c>
      <c r="D272" s="179">
        <v>0</v>
      </c>
      <c r="E272" s="179">
        <v>0</v>
      </c>
      <c r="F272" s="362"/>
      <c r="G272" s="179">
        <v>0</v>
      </c>
      <c r="H272" s="180">
        <v>0</v>
      </c>
      <c r="I272" s="181">
        <f t="shared" si="114"/>
        <v>0</v>
      </c>
      <c r="J272" s="168"/>
      <c r="K272" s="182" t="s">
        <v>15</v>
      </c>
      <c r="L272" s="183">
        <v>0</v>
      </c>
      <c r="M272" s="183">
        <v>0</v>
      </c>
      <c r="N272" s="183">
        <v>0</v>
      </c>
      <c r="O272" s="183">
        <v>0</v>
      </c>
      <c r="P272" s="183">
        <v>0</v>
      </c>
      <c r="Q272" s="183">
        <v>0</v>
      </c>
      <c r="R272" s="184">
        <v>0</v>
      </c>
      <c r="S272" s="185">
        <f t="shared" si="115"/>
        <v>0</v>
      </c>
      <c r="U272" s="230" t="s">
        <v>57</v>
      </c>
      <c r="V272" s="231">
        <v>0</v>
      </c>
      <c r="W272" s="231">
        <v>0</v>
      </c>
      <c r="X272" s="231">
        <v>0</v>
      </c>
      <c r="Y272" s="231">
        <v>0</v>
      </c>
      <c r="Z272" s="231">
        <v>0</v>
      </c>
      <c r="AA272" s="231">
        <v>0</v>
      </c>
      <c r="AB272" s="231">
        <v>0</v>
      </c>
      <c r="AC272" s="232">
        <v>0</v>
      </c>
      <c r="AD272" s="231">
        <v>0</v>
      </c>
      <c r="AE272" s="231">
        <v>0</v>
      </c>
      <c r="AF272" s="231">
        <v>0</v>
      </c>
      <c r="AG272" s="231">
        <v>0</v>
      </c>
      <c r="AH272" s="231">
        <v>0</v>
      </c>
      <c r="AI272" s="233">
        <f t="shared" si="116"/>
        <v>0</v>
      </c>
      <c r="AJ272" s="160" t="str">
        <f t="shared" si="117"/>
        <v/>
      </c>
      <c r="BA272" s="160"/>
      <c r="BR272" s="160"/>
      <c r="CG272" s="160"/>
    </row>
    <row r="273" spans="1:85" ht="15">
      <c r="A273" s="186" t="s">
        <v>58</v>
      </c>
      <c r="B273" s="175">
        <v>0</v>
      </c>
      <c r="C273" s="175">
        <v>0</v>
      </c>
      <c r="D273" s="175">
        <v>0</v>
      </c>
      <c r="E273" s="175">
        <v>0</v>
      </c>
      <c r="F273" s="362"/>
      <c r="G273" s="175">
        <v>0</v>
      </c>
      <c r="H273" s="187">
        <v>0</v>
      </c>
      <c r="I273" s="173">
        <f t="shared" si="114"/>
        <v>0</v>
      </c>
      <c r="J273" s="168"/>
      <c r="K273" s="188" t="s">
        <v>58</v>
      </c>
      <c r="L273" s="175">
        <v>0</v>
      </c>
      <c r="M273" s="175">
        <v>0</v>
      </c>
      <c r="N273" s="175">
        <v>0</v>
      </c>
      <c r="O273" s="175">
        <v>0</v>
      </c>
      <c r="P273" s="175">
        <v>0</v>
      </c>
      <c r="Q273" s="175">
        <v>0</v>
      </c>
      <c r="R273" s="176">
        <v>0</v>
      </c>
      <c r="S273" s="177">
        <f t="shared" si="115"/>
        <v>0</v>
      </c>
      <c r="U273" s="234" t="s">
        <v>58</v>
      </c>
      <c r="V273" s="226">
        <v>0</v>
      </c>
      <c r="W273" s="226">
        <v>0</v>
      </c>
      <c r="X273" s="226">
        <v>0</v>
      </c>
      <c r="Y273" s="226">
        <v>0</v>
      </c>
      <c r="Z273" s="226">
        <v>0</v>
      </c>
      <c r="AA273" s="226">
        <v>0</v>
      </c>
      <c r="AB273" s="226">
        <v>0</v>
      </c>
      <c r="AC273" s="227">
        <v>0</v>
      </c>
      <c r="AD273" s="226">
        <v>0</v>
      </c>
      <c r="AE273" s="226">
        <v>0</v>
      </c>
      <c r="AF273" s="226">
        <v>0</v>
      </c>
      <c r="AG273" s="226">
        <v>0</v>
      </c>
      <c r="AH273" s="226">
        <v>0</v>
      </c>
      <c r="AI273" s="229">
        <f t="shared" si="116"/>
        <v>0</v>
      </c>
      <c r="AJ273" s="160" t="str">
        <f t="shared" si="117"/>
        <v/>
      </c>
      <c r="BA273" s="160"/>
      <c r="BR273" s="160"/>
      <c r="CG273" s="160"/>
    </row>
    <row r="274" spans="1:85" ht="15">
      <c r="A274" s="178" t="s">
        <v>12</v>
      </c>
      <c r="B274" s="179">
        <v>0</v>
      </c>
      <c r="C274" s="179">
        <v>0</v>
      </c>
      <c r="D274" s="179">
        <v>0</v>
      </c>
      <c r="E274" s="179">
        <v>0</v>
      </c>
      <c r="F274" s="362"/>
      <c r="G274" s="179">
        <v>0</v>
      </c>
      <c r="H274" s="180">
        <v>0</v>
      </c>
      <c r="I274" s="181">
        <f t="shared" si="114"/>
        <v>0</v>
      </c>
      <c r="J274" s="168"/>
      <c r="K274" s="182" t="s">
        <v>12</v>
      </c>
      <c r="L274" s="183">
        <v>0</v>
      </c>
      <c r="M274" s="183">
        <v>0</v>
      </c>
      <c r="N274" s="183">
        <v>0</v>
      </c>
      <c r="O274" s="183">
        <v>0</v>
      </c>
      <c r="P274" s="183">
        <v>0</v>
      </c>
      <c r="Q274" s="183">
        <v>0</v>
      </c>
      <c r="R274" s="184">
        <v>0</v>
      </c>
      <c r="S274" s="185">
        <f t="shared" si="115"/>
        <v>0</v>
      </c>
      <c r="U274" s="230" t="s">
        <v>12</v>
      </c>
      <c r="V274" s="231">
        <v>0</v>
      </c>
      <c r="W274" s="231">
        <v>0</v>
      </c>
      <c r="X274" s="231">
        <v>0</v>
      </c>
      <c r="Y274" s="231">
        <v>0</v>
      </c>
      <c r="Z274" s="231">
        <v>0</v>
      </c>
      <c r="AA274" s="231">
        <v>0</v>
      </c>
      <c r="AB274" s="231">
        <v>0</v>
      </c>
      <c r="AC274" s="232">
        <v>0</v>
      </c>
      <c r="AD274" s="231">
        <v>0</v>
      </c>
      <c r="AE274" s="231">
        <v>0</v>
      </c>
      <c r="AF274" s="231">
        <v>0</v>
      </c>
      <c r="AG274" s="231">
        <v>0</v>
      </c>
      <c r="AH274" s="231">
        <v>0</v>
      </c>
      <c r="AI274" s="233">
        <f t="shared" si="116"/>
        <v>0</v>
      </c>
      <c r="AJ274" s="160" t="str">
        <f t="shared" si="117"/>
        <v/>
      </c>
      <c r="BA274" s="160"/>
      <c r="BR274" s="160"/>
      <c r="CG274" s="160"/>
    </row>
    <row r="275" spans="1:85" ht="15">
      <c r="A275" s="186" t="s">
        <v>59</v>
      </c>
      <c r="B275" s="175">
        <v>0</v>
      </c>
      <c r="C275" s="175">
        <v>0</v>
      </c>
      <c r="D275" s="175">
        <v>0</v>
      </c>
      <c r="E275" s="175">
        <v>0</v>
      </c>
      <c r="F275" s="362"/>
      <c r="G275" s="175">
        <v>0</v>
      </c>
      <c r="H275" s="187">
        <v>0</v>
      </c>
      <c r="I275" s="173">
        <f t="shared" si="114"/>
        <v>0</v>
      </c>
      <c r="J275" s="168"/>
      <c r="K275" s="188" t="s">
        <v>59</v>
      </c>
      <c r="L275" s="175">
        <v>0</v>
      </c>
      <c r="M275" s="175">
        <v>0</v>
      </c>
      <c r="N275" s="175">
        <v>0</v>
      </c>
      <c r="O275" s="175">
        <v>0</v>
      </c>
      <c r="P275" s="175">
        <v>0</v>
      </c>
      <c r="Q275" s="175">
        <v>0</v>
      </c>
      <c r="R275" s="176">
        <v>0</v>
      </c>
      <c r="S275" s="177">
        <f t="shared" si="115"/>
        <v>0</v>
      </c>
      <c r="U275" s="234" t="s">
        <v>59</v>
      </c>
      <c r="V275" s="226">
        <v>0</v>
      </c>
      <c r="W275" s="226">
        <v>0</v>
      </c>
      <c r="X275" s="226">
        <v>0</v>
      </c>
      <c r="Y275" s="226">
        <v>0</v>
      </c>
      <c r="Z275" s="226">
        <v>0</v>
      </c>
      <c r="AA275" s="226">
        <v>0</v>
      </c>
      <c r="AB275" s="226">
        <v>0</v>
      </c>
      <c r="AC275" s="227">
        <v>0</v>
      </c>
      <c r="AD275" s="226">
        <v>0</v>
      </c>
      <c r="AE275" s="226">
        <v>0</v>
      </c>
      <c r="AF275" s="226">
        <v>0</v>
      </c>
      <c r="AG275" s="226">
        <v>0</v>
      </c>
      <c r="AH275" s="226">
        <v>0</v>
      </c>
      <c r="AI275" s="229">
        <f t="shared" si="116"/>
        <v>0</v>
      </c>
      <c r="AJ275" s="160" t="str">
        <f t="shared" si="117"/>
        <v/>
      </c>
      <c r="BA275" s="160"/>
      <c r="BR275" s="160"/>
      <c r="CG275" s="160"/>
    </row>
    <row r="276" spans="1:85" ht="15">
      <c r="A276" s="178" t="s">
        <v>17</v>
      </c>
      <c r="B276" s="179">
        <v>0</v>
      </c>
      <c r="C276" s="179">
        <v>0</v>
      </c>
      <c r="D276" s="179">
        <v>0</v>
      </c>
      <c r="E276" s="179">
        <v>0</v>
      </c>
      <c r="F276" s="362"/>
      <c r="G276" s="179">
        <v>0</v>
      </c>
      <c r="H276" s="180">
        <v>0</v>
      </c>
      <c r="I276" s="181">
        <f t="shared" si="114"/>
        <v>0</v>
      </c>
      <c r="J276" s="168"/>
      <c r="K276" s="182" t="s">
        <v>17</v>
      </c>
      <c r="L276" s="183">
        <v>0</v>
      </c>
      <c r="M276" s="183">
        <v>0</v>
      </c>
      <c r="N276" s="183">
        <v>0</v>
      </c>
      <c r="O276" s="183">
        <v>0</v>
      </c>
      <c r="P276" s="183">
        <v>0</v>
      </c>
      <c r="Q276" s="183">
        <v>0</v>
      </c>
      <c r="R276" s="184">
        <v>0</v>
      </c>
      <c r="S276" s="185">
        <f t="shared" si="115"/>
        <v>0</v>
      </c>
      <c r="U276" s="230" t="s">
        <v>17</v>
      </c>
      <c r="V276" s="231">
        <v>0</v>
      </c>
      <c r="W276" s="231">
        <v>0</v>
      </c>
      <c r="X276" s="231">
        <v>0</v>
      </c>
      <c r="Y276" s="231">
        <v>0</v>
      </c>
      <c r="Z276" s="231">
        <v>0</v>
      </c>
      <c r="AA276" s="231">
        <v>0</v>
      </c>
      <c r="AB276" s="231">
        <v>0</v>
      </c>
      <c r="AC276" s="232">
        <v>0</v>
      </c>
      <c r="AD276" s="231">
        <v>0</v>
      </c>
      <c r="AE276" s="231">
        <v>0</v>
      </c>
      <c r="AF276" s="231">
        <v>0</v>
      </c>
      <c r="AG276" s="231">
        <v>0</v>
      </c>
      <c r="AH276" s="231">
        <v>0</v>
      </c>
      <c r="AI276" s="233">
        <f t="shared" si="116"/>
        <v>0</v>
      </c>
      <c r="AJ276" s="160" t="str">
        <f t="shared" si="117"/>
        <v/>
      </c>
      <c r="BA276" s="160"/>
      <c r="BR276" s="160"/>
      <c r="CG276" s="160"/>
    </row>
    <row r="277" spans="1:85" ht="15">
      <c r="A277" s="186" t="s">
        <v>139</v>
      </c>
      <c r="B277" s="175">
        <v>0</v>
      </c>
      <c r="C277" s="175">
        <v>0</v>
      </c>
      <c r="D277" s="175">
        <v>0</v>
      </c>
      <c r="E277" s="175">
        <v>0</v>
      </c>
      <c r="F277" s="362"/>
      <c r="G277" s="175">
        <v>0</v>
      </c>
      <c r="H277" s="187">
        <v>0</v>
      </c>
      <c r="I277" s="173">
        <f t="shared" si="114"/>
        <v>0</v>
      </c>
      <c r="J277" s="168"/>
      <c r="K277" s="188" t="s">
        <v>139</v>
      </c>
      <c r="L277" s="175">
        <v>0</v>
      </c>
      <c r="M277" s="175">
        <v>0</v>
      </c>
      <c r="N277" s="175">
        <v>0</v>
      </c>
      <c r="O277" s="175">
        <v>0</v>
      </c>
      <c r="P277" s="175">
        <v>0</v>
      </c>
      <c r="Q277" s="175">
        <v>0</v>
      </c>
      <c r="R277" s="176">
        <v>0</v>
      </c>
      <c r="S277" s="177">
        <f t="shared" si="115"/>
        <v>0</v>
      </c>
      <c r="U277" s="234" t="s">
        <v>139</v>
      </c>
      <c r="V277" s="226">
        <v>0</v>
      </c>
      <c r="W277" s="226">
        <v>0</v>
      </c>
      <c r="X277" s="226">
        <v>0</v>
      </c>
      <c r="Y277" s="226">
        <v>0</v>
      </c>
      <c r="Z277" s="226">
        <v>0</v>
      </c>
      <c r="AA277" s="226">
        <v>0</v>
      </c>
      <c r="AB277" s="226">
        <v>0</v>
      </c>
      <c r="AC277" s="227">
        <v>0</v>
      </c>
      <c r="AD277" s="226">
        <v>0</v>
      </c>
      <c r="AE277" s="226">
        <v>0</v>
      </c>
      <c r="AF277" s="226">
        <v>0</v>
      </c>
      <c r="AG277" s="226">
        <v>0</v>
      </c>
      <c r="AH277" s="226">
        <v>0</v>
      </c>
      <c r="AI277" s="229">
        <f t="shared" si="116"/>
        <v>0</v>
      </c>
      <c r="AJ277" s="160" t="str">
        <f t="shared" si="117"/>
        <v/>
      </c>
      <c r="BA277" s="160"/>
      <c r="BR277" s="160"/>
      <c r="CG277" s="160"/>
    </row>
    <row r="278" spans="1:85" ht="15">
      <c r="A278" s="178" t="s">
        <v>25</v>
      </c>
      <c r="B278" s="179">
        <v>0</v>
      </c>
      <c r="C278" s="179">
        <v>0</v>
      </c>
      <c r="D278" s="179">
        <v>0</v>
      </c>
      <c r="E278" s="179">
        <v>0</v>
      </c>
      <c r="F278" s="362"/>
      <c r="G278" s="179">
        <v>0</v>
      </c>
      <c r="H278" s="180">
        <v>0</v>
      </c>
      <c r="I278" s="181">
        <f t="shared" si="114"/>
        <v>0</v>
      </c>
      <c r="J278" s="168"/>
      <c r="K278" s="182" t="s">
        <v>25</v>
      </c>
      <c r="L278" s="183">
        <v>0</v>
      </c>
      <c r="M278" s="183">
        <v>0</v>
      </c>
      <c r="N278" s="183">
        <v>0</v>
      </c>
      <c r="O278" s="183">
        <v>0</v>
      </c>
      <c r="P278" s="183">
        <v>0</v>
      </c>
      <c r="Q278" s="183">
        <v>0</v>
      </c>
      <c r="R278" s="184">
        <v>0</v>
      </c>
      <c r="S278" s="185">
        <f t="shared" si="115"/>
        <v>0</v>
      </c>
      <c r="U278" s="230" t="s">
        <v>25</v>
      </c>
      <c r="V278" s="231">
        <v>0</v>
      </c>
      <c r="W278" s="231">
        <v>0</v>
      </c>
      <c r="X278" s="231">
        <v>0</v>
      </c>
      <c r="Y278" s="231">
        <v>0</v>
      </c>
      <c r="Z278" s="231">
        <v>0</v>
      </c>
      <c r="AA278" s="231">
        <v>0</v>
      </c>
      <c r="AB278" s="231">
        <v>0</v>
      </c>
      <c r="AC278" s="232">
        <v>0</v>
      </c>
      <c r="AD278" s="231">
        <v>0</v>
      </c>
      <c r="AE278" s="231">
        <v>0</v>
      </c>
      <c r="AF278" s="231">
        <v>0</v>
      </c>
      <c r="AG278" s="231">
        <v>0</v>
      </c>
      <c r="AH278" s="231">
        <v>0</v>
      </c>
      <c r="AI278" s="233">
        <f t="shared" si="116"/>
        <v>0</v>
      </c>
      <c r="AJ278" s="160" t="str">
        <f t="shared" si="117"/>
        <v/>
      </c>
      <c r="BA278" s="160"/>
      <c r="BR278" s="160"/>
      <c r="CG278" s="160"/>
    </row>
    <row r="279" spans="1:85" ht="15">
      <c r="A279" s="186" t="s">
        <v>24</v>
      </c>
      <c r="B279" s="175">
        <v>0</v>
      </c>
      <c r="C279" s="175">
        <v>0</v>
      </c>
      <c r="D279" s="175">
        <v>0</v>
      </c>
      <c r="E279" s="175">
        <v>0</v>
      </c>
      <c r="F279" s="362"/>
      <c r="G279" s="175">
        <v>0</v>
      </c>
      <c r="H279" s="187">
        <v>0</v>
      </c>
      <c r="I279" s="173">
        <f t="shared" si="114"/>
        <v>0</v>
      </c>
      <c r="J279" s="168"/>
      <c r="K279" s="188" t="s">
        <v>24</v>
      </c>
      <c r="L279" s="175">
        <v>0</v>
      </c>
      <c r="M279" s="175">
        <v>0</v>
      </c>
      <c r="N279" s="175">
        <v>0</v>
      </c>
      <c r="O279" s="175">
        <v>0</v>
      </c>
      <c r="P279" s="175">
        <v>0</v>
      </c>
      <c r="Q279" s="175">
        <v>0</v>
      </c>
      <c r="R279" s="176">
        <v>0</v>
      </c>
      <c r="S279" s="177">
        <f t="shared" si="115"/>
        <v>0</v>
      </c>
      <c r="U279" s="234" t="s">
        <v>24</v>
      </c>
      <c r="V279" s="226">
        <v>0</v>
      </c>
      <c r="W279" s="226">
        <v>0</v>
      </c>
      <c r="X279" s="226">
        <v>0</v>
      </c>
      <c r="Y279" s="226">
        <v>0</v>
      </c>
      <c r="Z279" s="226">
        <v>0</v>
      </c>
      <c r="AA279" s="226">
        <v>0</v>
      </c>
      <c r="AB279" s="226">
        <v>0</v>
      </c>
      <c r="AC279" s="227">
        <v>0</v>
      </c>
      <c r="AD279" s="226">
        <v>0</v>
      </c>
      <c r="AE279" s="226">
        <v>0</v>
      </c>
      <c r="AF279" s="226">
        <v>0</v>
      </c>
      <c r="AG279" s="226">
        <v>0</v>
      </c>
      <c r="AH279" s="226">
        <v>0</v>
      </c>
      <c r="AI279" s="229">
        <f t="shared" si="116"/>
        <v>0</v>
      </c>
      <c r="AJ279" s="160" t="str">
        <f t="shared" si="117"/>
        <v/>
      </c>
      <c r="BA279" s="160"/>
      <c r="BR279" s="160"/>
      <c r="CG279" s="160"/>
    </row>
    <row r="280" spans="1:85" ht="15">
      <c r="A280" s="178" t="s">
        <v>60</v>
      </c>
      <c r="B280" s="179">
        <v>0</v>
      </c>
      <c r="C280" s="179">
        <v>0</v>
      </c>
      <c r="D280" s="179">
        <v>0</v>
      </c>
      <c r="E280" s="179">
        <v>0</v>
      </c>
      <c r="F280" s="362"/>
      <c r="G280" s="179">
        <v>0</v>
      </c>
      <c r="H280" s="180">
        <v>0</v>
      </c>
      <c r="I280" s="181">
        <f t="shared" si="114"/>
        <v>0</v>
      </c>
      <c r="J280" s="168"/>
      <c r="K280" s="182" t="s">
        <v>60</v>
      </c>
      <c r="L280" s="183">
        <v>0</v>
      </c>
      <c r="M280" s="183">
        <v>0</v>
      </c>
      <c r="N280" s="183">
        <v>0</v>
      </c>
      <c r="O280" s="183">
        <v>0</v>
      </c>
      <c r="P280" s="183">
        <v>0</v>
      </c>
      <c r="Q280" s="183">
        <v>0</v>
      </c>
      <c r="R280" s="184">
        <v>0</v>
      </c>
      <c r="S280" s="185">
        <f t="shared" si="115"/>
        <v>0</v>
      </c>
      <c r="U280" s="230" t="s">
        <v>60</v>
      </c>
      <c r="V280" s="231">
        <v>0</v>
      </c>
      <c r="W280" s="231">
        <v>0</v>
      </c>
      <c r="X280" s="231">
        <v>0</v>
      </c>
      <c r="Y280" s="231">
        <v>0</v>
      </c>
      <c r="Z280" s="231">
        <v>0</v>
      </c>
      <c r="AA280" s="231">
        <v>0</v>
      </c>
      <c r="AB280" s="231">
        <v>0</v>
      </c>
      <c r="AC280" s="232">
        <v>0</v>
      </c>
      <c r="AD280" s="231">
        <v>0</v>
      </c>
      <c r="AE280" s="231">
        <v>0</v>
      </c>
      <c r="AF280" s="231">
        <v>0</v>
      </c>
      <c r="AG280" s="231">
        <v>0</v>
      </c>
      <c r="AH280" s="231">
        <v>0</v>
      </c>
      <c r="AI280" s="233">
        <f t="shared" si="116"/>
        <v>0</v>
      </c>
      <c r="AJ280" s="160" t="str">
        <f t="shared" si="117"/>
        <v/>
      </c>
      <c r="BA280" s="160"/>
      <c r="BR280" s="160"/>
      <c r="CG280" s="160"/>
    </row>
    <row r="281" spans="1:85" ht="15">
      <c r="A281" s="186" t="s">
        <v>22</v>
      </c>
      <c r="B281" s="175">
        <v>0</v>
      </c>
      <c r="C281" s="175">
        <v>0</v>
      </c>
      <c r="D281" s="175">
        <v>0</v>
      </c>
      <c r="E281" s="175">
        <v>0</v>
      </c>
      <c r="F281" s="362"/>
      <c r="G281" s="175">
        <v>0</v>
      </c>
      <c r="H281" s="187">
        <v>0</v>
      </c>
      <c r="I281" s="173">
        <f t="shared" si="114"/>
        <v>0</v>
      </c>
      <c r="J281" s="168"/>
      <c r="K281" s="188" t="s">
        <v>22</v>
      </c>
      <c r="L281" s="175">
        <v>0</v>
      </c>
      <c r="M281" s="175">
        <v>0</v>
      </c>
      <c r="N281" s="175">
        <v>0</v>
      </c>
      <c r="O281" s="175">
        <v>0</v>
      </c>
      <c r="P281" s="175">
        <v>0</v>
      </c>
      <c r="Q281" s="175">
        <v>0</v>
      </c>
      <c r="R281" s="176">
        <v>0</v>
      </c>
      <c r="S281" s="177">
        <f t="shared" si="115"/>
        <v>0</v>
      </c>
      <c r="U281" s="234" t="s">
        <v>22</v>
      </c>
      <c r="V281" s="226">
        <v>0</v>
      </c>
      <c r="W281" s="226">
        <v>0</v>
      </c>
      <c r="X281" s="226">
        <v>0</v>
      </c>
      <c r="Y281" s="226">
        <v>0</v>
      </c>
      <c r="Z281" s="226">
        <v>0</v>
      </c>
      <c r="AA281" s="226">
        <v>0</v>
      </c>
      <c r="AB281" s="226">
        <v>0</v>
      </c>
      <c r="AC281" s="227">
        <v>0</v>
      </c>
      <c r="AD281" s="226">
        <v>0</v>
      </c>
      <c r="AE281" s="226">
        <v>0</v>
      </c>
      <c r="AF281" s="226">
        <v>0</v>
      </c>
      <c r="AG281" s="226">
        <v>0</v>
      </c>
      <c r="AH281" s="226">
        <v>0</v>
      </c>
      <c r="AI281" s="229">
        <f t="shared" si="116"/>
        <v>0</v>
      </c>
      <c r="AJ281" s="160" t="str">
        <f t="shared" si="117"/>
        <v/>
      </c>
      <c r="BA281" s="160"/>
      <c r="BR281" s="160"/>
      <c r="CG281" s="160"/>
    </row>
    <row r="282" spans="1:85" ht="15">
      <c r="A282" s="178" t="s">
        <v>21</v>
      </c>
      <c r="B282" s="179">
        <v>0</v>
      </c>
      <c r="C282" s="179">
        <v>0</v>
      </c>
      <c r="D282" s="179">
        <v>0</v>
      </c>
      <c r="E282" s="179">
        <v>0</v>
      </c>
      <c r="F282" s="362"/>
      <c r="G282" s="179">
        <v>0</v>
      </c>
      <c r="H282" s="180">
        <v>0</v>
      </c>
      <c r="I282" s="181">
        <f t="shared" si="114"/>
        <v>0</v>
      </c>
      <c r="J282" s="168"/>
      <c r="K282" s="182" t="s">
        <v>21</v>
      </c>
      <c r="L282" s="183">
        <v>0</v>
      </c>
      <c r="M282" s="183">
        <v>0</v>
      </c>
      <c r="N282" s="183">
        <v>0</v>
      </c>
      <c r="O282" s="183">
        <v>0</v>
      </c>
      <c r="P282" s="183">
        <v>0</v>
      </c>
      <c r="Q282" s="183">
        <v>0</v>
      </c>
      <c r="R282" s="184">
        <v>0</v>
      </c>
      <c r="S282" s="185">
        <f t="shared" si="115"/>
        <v>0</v>
      </c>
      <c r="U282" s="230" t="s">
        <v>61</v>
      </c>
      <c r="V282" s="231">
        <v>0</v>
      </c>
      <c r="W282" s="231">
        <v>0</v>
      </c>
      <c r="X282" s="231">
        <v>0</v>
      </c>
      <c r="Y282" s="231">
        <v>0</v>
      </c>
      <c r="Z282" s="231">
        <v>0</v>
      </c>
      <c r="AA282" s="231">
        <v>0</v>
      </c>
      <c r="AB282" s="231">
        <v>0</v>
      </c>
      <c r="AC282" s="232">
        <v>0</v>
      </c>
      <c r="AD282" s="231">
        <v>0</v>
      </c>
      <c r="AE282" s="231">
        <v>0</v>
      </c>
      <c r="AF282" s="231">
        <v>0</v>
      </c>
      <c r="AG282" s="231">
        <v>0</v>
      </c>
      <c r="AH282" s="231">
        <v>0</v>
      </c>
      <c r="AI282" s="233">
        <f t="shared" si="116"/>
        <v>0</v>
      </c>
      <c r="AJ282" s="160" t="str">
        <f t="shared" si="117"/>
        <v/>
      </c>
      <c r="BA282" s="160"/>
      <c r="BR282" s="160"/>
      <c r="CG282" s="160"/>
    </row>
    <row r="283" spans="1:85" ht="15">
      <c r="A283" s="189" t="s">
        <v>64</v>
      </c>
      <c r="B283" s="175">
        <v>0</v>
      </c>
      <c r="C283" s="175">
        <v>0</v>
      </c>
      <c r="D283" s="175">
        <v>0</v>
      </c>
      <c r="E283" s="175">
        <v>0</v>
      </c>
      <c r="F283" s="362"/>
      <c r="G283" s="175">
        <v>0</v>
      </c>
      <c r="H283" s="187">
        <v>0</v>
      </c>
      <c r="I283" s="173">
        <f t="shared" si="114"/>
        <v>0</v>
      </c>
      <c r="J283" s="168"/>
      <c r="K283" s="190" t="s">
        <v>64</v>
      </c>
      <c r="L283" s="175">
        <v>0</v>
      </c>
      <c r="M283" s="175">
        <v>0</v>
      </c>
      <c r="N283" s="175">
        <v>0</v>
      </c>
      <c r="O283" s="175">
        <v>0</v>
      </c>
      <c r="P283" s="175">
        <v>0</v>
      </c>
      <c r="Q283" s="175">
        <v>0</v>
      </c>
      <c r="R283" s="176">
        <v>0</v>
      </c>
      <c r="S283" s="177">
        <f t="shared" si="115"/>
        <v>0</v>
      </c>
      <c r="U283" s="235" t="s">
        <v>62</v>
      </c>
      <c r="V283" s="226">
        <v>0</v>
      </c>
      <c r="W283" s="226">
        <v>0</v>
      </c>
      <c r="X283" s="226">
        <v>0</v>
      </c>
      <c r="Y283" s="226">
        <v>0</v>
      </c>
      <c r="Z283" s="226">
        <v>0</v>
      </c>
      <c r="AA283" s="226">
        <v>0</v>
      </c>
      <c r="AB283" s="226">
        <v>0</v>
      </c>
      <c r="AC283" s="227">
        <v>0</v>
      </c>
      <c r="AD283" s="228">
        <v>0</v>
      </c>
      <c r="AE283" s="228">
        <v>0</v>
      </c>
      <c r="AF283" s="228">
        <v>0</v>
      </c>
      <c r="AG283" s="228">
        <v>0</v>
      </c>
      <c r="AH283" s="228">
        <v>0</v>
      </c>
      <c r="AI283" s="229">
        <f t="shared" si="116"/>
        <v>0</v>
      </c>
      <c r="AJ283" s="160" t="str">
        <f t="shared" si="117"/>
        <v/>
      </c>
      <c r="BA283" s="160"/>
      <c r="BR283" s="160"/>
      <c r="CG283" s="160"/>
    </row>
    <row r="284" spans="1:85">
      <c r="A284" s="191" t="s">
        <v>23</v>
      </c>
      <c r="B284" s="192">
        <v>0</v>
      </c>
      <c r="C284" s="192">
        <v>0</v>
      </c>
      <c r="D284" s="192">
        <v>0</v>
      </c>
      <c r="E284" s="192">
        <v>0</v>
      </c>
      <c r="F284" s="362"/>
      <c r="G284" s="192">
        <v>0</v>
      </c>
      <c r="H284" s="193">
        <v>0</v>
      </c>
      <c r="I284" s="194">
        <f t="shared" si="114"/>
        <v>0</v>
      </c>
      <c r="J284" s="168"/>
      <c r="K284" s="195" t="s">
        <v>23</v>
      </c>
      <c r="L284" s="196">
        <v>0</v>
      </c>
      <c r="M284" s="196">
        <v>0</v>
      </c>
      <c r="N284" s="196">
        <v>0</v>
      </c>
      <c r="O284" s="196">
        <v>0</v>
      </c>
      <c r="P284" s="196">
        <v>0</v>
      </c>
      <c r="Q284" s="196">
        <v>0</v>
      </c>
      <c r="R284" s="197">
        <v>0</v>
      </c>
      <c r="S284" s="198">
        <f t="shared" si="115"/>
        <v>0</v>
      </c>
      <c r="U284" s="236" t="s">
        <v>66</v>
      </c>
      <c r="V284" s="237">
        <v>0</v>
      </c>
      <c r="W284" s="237">
        <v>0</v>
      </c>
      <c r="X284" s="237">
        <v>0</v>
      </c>
      <c r="Y284" s="237">
        <v>0</v>
      </c>
      <c r="Z284" s="237">
        <v>0</v>
      </c>
      <c r="AA284" s="237">
        <v>0</v>
      </c>
      <c r="AB284" s="237">
        <v>0</v>
      </c>
      <c r="AC284" s="237">
        <v>0</v>
      </c>
      <c r="AD284" s="237">
        <v>0</v>
      </c>
      <c r="AE284" s="237">
        <v>0</v>
      </c>
      <c r="AF284" s="237">
        <v>0</v>
      </c>
      <c r="AG284" s="237">
        <v>0</v>
      </c>
      <c r="AH284" s="125">
        <v>0</v>
      </c>
      <c r="AI284" s="238">
        <f t="shared" si="116"/>
        <v>0</v>
      </c>
      <c r="AJ284" s="160" t="str">
        <f t="shared" si="117"/>
        <v/>
      </c>
      <c r="BA284" s="160"/>
      <c r="BR284" s="160"/>
      <c r="CG284" s="160"/>
    </row>
    <row r="285" spans="1:85">
      <c r="A285" s="199" t="s">
        <v>19</v>
      </c>
      <c r="B285" s="200">
        <v>0</v>
      </c>
      <c r="C285" s="200">
        <v>0</v>
      </c>
      <c r="D285" s="200">
        <v>0</v>
      </c>
      <c r="E285" s="200">
        <v>0</v>
      </c>
      <c r="F285" s="362"/>
      <c r="G285" s="200">
        <v>0</v>
      </c>
      <c r="H285" s="201">
        <v>0</v>
      </c>
      <c r="I285" s="202">
        <f t="shared" si="114"/>
        <v>0</v>
      </c>
      <c r="J285" s="168"/>
      <c r="K285" s="203" t="s">
        <v>19</v>
      </c>
      <c r="L285" s="200">
        <v>0</v>
      </c>
      <c r="M285" s="200">
        <v>0</v>
      </c>
      <c r="N285" s="200">
        <v>0</v>
      </c>
      <c r="O285" s="200">
        <v>0</v>
      </c>
      <c r="P285" s="200">
        <v>0</v>
      </c>
      <c r="Q285" s="200">
        <v>0</v>
      </c>
      <c r="R285" s="204">
        <v>0</v>
      </c>
      <c r="S285" s="205">
        <f t="shared" si="115"/>
        <v>0</v>
      </c>
      <c r="U285" s="239" t="s">
        <v>19</v>
      </c>
      <c r="V285" s="240">
        <v>0</v>
      </c>
      <c r="W285" s="240">
        <v>0</v>
      </c>
      <c r="X285" s="240">
        <v>0</v>
      </c>
      <c r="Y285" s="240">
        <v>0</v>
      </c>
      <c r="Z285" s="240">
        <v>0</v>
      </c>
      <c r="AA285" s="240">
        <v>0</v>
      </c>
      <c r="AB285" s="240">
        <v>0</v>
      </c>
      <c r="AC285" s="240">
        <v>0</v>
      </c>
      <c r="AD285" s="241">
        <v>0</v>
      </c>
      <c r="AE285" s="241">
        <v>0</v>
      </c>
      <c r="AF285" s="241">
        <v>0</v>
      </c>
      <c r="AG285" s="241">
        <v>0</v>
      </c>
      <c r="AH285" s="241">
        <v>0</v>
      </c>
      <c r="AI285" s="242">
        <f t="shared" si="116"/>
        <v>0</v>
      </c>
      <c r="AJ285" s="160" t="str">
        <f t="shared" si="117"/>
        <v/>
      </c>
      <c r="BA285" s="160"/>
      <c r="BR285" s="160"/>
      <c r="CG285" s="160"/>
    </row>
    <row r="286" spans="1:85">
      <c r="A286" s="191" t="s">
        <v>20</v>
      </c>
      <c r="B286" s="192">
        <v>0</v>
      </c>
      <c r="C286" s="192">
        <v>0</v>
      </c>
      <c r="D286" s="192">
        <v>0</v>
      </c>
      <c r="E286" s="192">
        <v>0</v>
      </c>
      <c r="F286" s="362"/>
      <c r="G286" s="192">
        <v>0</v>
      </c>
      <c r="H286" s="193">
        <v>0</v>
      </c>
      <c r="I286" s="194">
        <f t="shared" si="114"/>
        <v>0</v>
      </c>
      <c r="J286" s="168"/>
      <c r="K286" s="195" t="s">
        <v>20</v>
      </c>
      <c r="L286" s="196">
        <v>0</v>
      </c>
      <c r="M286" s="196">
        <v>0</v>
      </c>
      <c r="N286" s="196">
        <v>0</v>
      </c>
      <c r="O286" s="196">
        <v>0</v>
      </c>
      <c r="P286" s="196">
        <v>0</v>
      </c>
      <c r="Q286" s="196">
        <v>0</v>
      </c>
      <c r="R286" s="197">
        <v>0</v>
      </c>
      <c r="S286" s="198">
        <f t="shared" si="115"/>
        <v>0</v>
      </c>
      <c r="U286" s="236" t="s">
        <v>20</v>
      </c>
      <c r="V286" s="237">
        <v>0</v>
      </c>
      <c r="W286" s="237">
        <v>0</v>
      </c>
      <c r="X286" s="237">
        <v>0</v>
      </c>
      <c r="Y286" s="237">
        <v>0</v>
      </c>
      <c r="Z286" s="237">
        <v>0</v>
      </c>
      <c r="AA286" s="237">
        <v>0</v>
      </c>
      <c r="AB286" s="237">
        <v>0</v>
      </c>
      <c r="AC286" s="237">
        <v>0</v>
      </c>
      <c r="AD286" s="237">
        <v>0</v>
      </c>
      <c r="AE286" s="237">
        <v>0</v>
      </c>
      <c r="AF286" s="237">
        <v>0</v>
      </c>
      <c r="AG286" s="237">
        <v>0</v>
      </c>
      <c r="AH286" s="125">
        <v>0</v>
      </c>
      <c r="AI286" s="238">
        <f t="shared" si="116"/>
        <v>0</v>
      </c>
      <c r="AJ286" s="160" t="str">
        <f t="shared" si="117"/>
        <v/>
      </c>
      <c r="BA286" s="160"/>
      <c r="BR286" s="160"/>
      <c r="CG286" s="160"/>
    </row>
    <row r="287" spans="1:85" ht="15" thickBot="1">
      <c r="A287" s="206" t="s">
        <v>11</v>
      </c>
      <c r="B287" s="207">
        <v>0</v>
      </c>
      <c r="C287" s="207">
        <v>0</v>
      </c>
      <c r="D287" s="207">
        <v>0</v>
      </c>
      <c r="E287" s="207">
        <v>0</v>
      </c>
      <c r="F287" s="363"/>
      <c r="G287" s="207">
        <v>0</v>
      </c>
      <c r="H287" s="208">
        <v>0</v>
      </c>
      <c r="I287" s="209">
        <f t="shared" si="114"/>
        <v>0</v>
      </c>
      <c r="J287" s="168"/>
      <c r="K287" s="210" t="s">
        <v>11</v>
      </c>
      <c r="L287" s="207">
        <v>0</v>
      </c>
      <c r="M287" s="207">
        <v>0</v>
      </c>
      <c r="N287" s="207">
        <v>0</v>
      </c>
      <c r="O287" s="207">
        <v>0</v>
      </c>
      <c r="P287" s="207">
        <v>0</v>
      </c>
      <c r="Q287" s="207">
        <v>0</v>
      </c>
      <c r="R287" s="211">
        <v>0</v>
      </c>
      <c r="S287" s="212">
        <f t="shared" si="115"/>
        <v>0</v>
      </c>
      <c r="U287" s="239" t="s">
        <v>11</v>
      </c>
      <c r="V287" s="240">
        <v>0</v>
      </c>
      <c r="W287" s="240">
        <v>0</v>
      </c>
      <c r="X287" s="240">
        <v>0</v>
      </c>
      <c r="Y287" s="240">
        <v>0</v>
      </c>
      <c r="Z287" s="240">
        <v>0</v>
      </c>
      <c r="AA287" s="240">
        <v>0</v>
      </c>
      <c r="AB287" s="240">
        <v>0</v>
      </c>
      <c r="AC287" s="240">
        <v>0</v>
      </c>
      <c r="AD287" s="241">
        <v>0</v>
      </c>
      <c r="AE287" s="241">
        <v>0</v>
      </c>
      <c r="AF287" s="241">
        <v>0</v>
      </c>
      <c r="AG287" s="241">
        <v>0</v>
      </c>
      <c r="AH287" s="241">
        <v>0</v>
      </c>
      <c r="AI287" s="242">
        <f t="shared" si="116"/>
        <v>0</v>
      </c>
      <c r="AJ287" s="160" t="str">
        <f t="shared" si="117"/>
        <v/>
      </c>
      <c r="BA287" s="160"/>
      <c r="BR287" s="160"/>
      <c r="CG287" s="160"/>
    </row>
    <row r="288" spans="1:85" ht="15">
      <c r="A288" s="213" t="s">
        <v>26</v>
      </c>
      <c r="B288" s="214">
        <f>SUM(B267:B283)</f>
        <v>0</v>
      </c>
      <c r="C288" s="214">
        <f t="shared" ref="C288:I288" si="118">SUM(C267:C283)</f>
        <v>0</v>
      </c>
      <c r="D288" s="214">
        <f t="shared" si="118"/>
        <v>0</v>
      </c>
      <c r="E288" s="214">
        <f t="shared" si="118"/>
        <v>0</v>
      </c>
      <c r="F288" s="214">
        <f t="shared" si="118"/>
        <v>0</v>
      </c>
      <c r="G288" s="214">
        <f t="shared" si="118"/>
        <v>0</v>
      </c>
      <c r="H288" s="216">
        <f t="shared" si="118"/>
        <v>0</v>
      </c>
      <c r="I288" s="173">
        <f t="shared" si="118"/>
        <v>0</v>
      </c>
      <c r="J288" s="168"/>
      <c r="K288" s="215" t="s">
        <v>26</v>
      </c>
      <c r="L288" s="214">
        <f>SUM(L267:L283)</f>
        <v>0</v>
      </c>
      <c r="M288" s="214">
        <f t="shared" ref="M288:S288" si="119">SUM(M267:M283)</f>
        <v>0</v>
      </c>
      <c r="N288" s="214">
        <f t="shared" si="119"/>
        <v>0</v>
      </c>
      <c r="O288" s="214">
        <f t="shared" si="119"/>
        <v>0</v>
      </c>
      <c r="P288" s="214">
        <f t="shared" si="119"/>
        <v>0</v>
      </c>
      <c r="Q288" s="214">
        <f t="shared" si="119"/>
        <v>0</v>
      </c>
      <c r="R288" s="216">
        <f t="shared" si="119"/>
        <v>0</v>
      </c>
      <c r="S288" s="217">
        <f t="shared" si="119"/>
        <v>0</v>
      </c>
      <c r="T288" s="160" t="str">
        <f>IF(ABS(S288-AI288)&gt;0.01,S288-AI288,"")</f>
        <v/>
      </c>
      <c r="U288" s="243" t="s">
        <v>63</v>
      </c>
      <c r="V288" s="244">
        <f>SUM(V267:V283)</f>
        <v>0</v>
      </c>
      <c r="W288" s="244">
        <f t="shared" ref="W288:AH288" si="120">SUM(W267:W283)</f>
        <v>0</v>
      </c>
      <c r="X288" s="244">
        <f t="shared" si="120"/>
        <v>0</v>
      </c>
      <c r="Y288" s="244">
        <f t="shared" si="120"/>
        <v>0</v>
      </c>
      <c r="Z288" s="244">
        <f t="shared" si="120"/>
        <v>0</v>
      </c>
      <c r="AA288" s="244">
        <f t="shared" si="120"/>
        <v>0</v>
      </c>
      <c r="AB288" s="244">
        <f t="shared" si="120"/>
        <v>0</v>
      </c>
      <c r="AC288" s="244">
        <f t="shared" si="120"/>
        <v>0</v>
      </c>
      <c r="AD288" s="245">
        <f t="shared" si="120"/>
        <v>0</v>
      </c>
      <c r="AE288" s="245">
        <f t="shared" si="120"/>
        <v>0</v>
      </c>
      <c r="AF288" s="245">
        <f t="shared" si="120"/>
        <v>0</v>
      </c>
      <c r="AG288" s="245">
        <f t="shared" si="120"/>
        <v>0</v>
      </c>
      <c r="AH288" s="245">
        <f t="shared" si="120"/>
        <v>0</v>
      </c>
      <c r="AI288" s="246">
        <f>SUM(V288:AC288)</f>
        <v>0</v>
      </c>
      <c r="AJ288" s="160" t="str">
        <f t="shared" si="117"/>
        <v/>
      </c>
      <c r="BA288" s="160"/>
      <c r="BR288" s="160"/>
      <c r="CG288" s="160"/>
    </row>
    <row r="289" spans="1:85" s="23" customFormat="1" ht="15" thickBot="1">
      <c r="A289" s="30" t="s">
        <v>88</v>
      </c>
      <c r="B289" s="47" t="str">
        <f>IF($I288=0,"-",B288/$I288)</f>
        <v>-</v>
      </c>
      <c r="C289" s="47" t="str">
        <f t="shared" ref="C289:H289" si="121">IF($I288=0,"-",C288/$I288)</f>
        <v>-</v>
      </c>
      <c r="D289" s="47" t="str">
        <f t="shared" si="121"/>
        <v>-</v>
      </c>
      <c r="E289" s="47" t="str">
        <f t="shared" si="121"/>
        <v>-</v>
      </c>
      <c r="F289" s="47" t="str">
        <f t="shared" si="121"/>
        <v>-</v>
      </c>
      <c r="G289" s="47" t="str">
        <f t="shared" si="121"/>
        <v>-</v>
      </c>
      <c r="H289" s="70" t="str">
        <f t="shared" si="121"/>
        <v>-</v>
      </c>
      <c r="I289" s="48">
        <f>SUM(B289:H289)</f>
        <v>0</v>
      </c>
      <c r="J289" s="160"/>
      <c r="K289" s="81" t="s">
        <v>88</v>
      </c>
      <c r="L289" s="98" t="str">
        <f t="shared" ref="L289:R289" si="122">IF($S288=0,"-",L288/$S288)</f>
        <v>-</v>
      </c>
      <c r="M289" s="98" t="str">
        <f t="shared" si="122"/>
        <v>-</v>
      </c>
      <c r="N289" s="98" t="str">
        <f t="shared" si="122"/>
        <v>-</v>
      </c>
      <c r="O289" s="98" t="str">
        <f t="shared" si="122"/>
        <v>-</v>
      </c>
      <c r="P289" s="98" t="str">
        <f t="shared" si="122"/>
        <v>-</v>
      </c>
      <c r="Q289" s="98" t="str">
        <f t="shared" si="122"/>
        <v>-</v>
      </c>
      <c r="R289" s="99" t="str">
        <f t="shared" si="122"/>
        <v>-</v>
      </c>
      <c r="S289" s="100">
        <f>SUM(L289:R289)</f>
        <v>0</v>
      </c>
      <c r="U289" s="110" t="s">
        <v>88</v>
      </c>
      <c r="V289" s="133" t="e">
        <f>+V288/$AI288</f>
        <v>#DIV/0!</v>
      </c>
      <c r="W289" s="133" t="e">
        <f t="shared" ref="W289:AH289" si="123">+W288/$AI288</f>
        <v>#DIV/0!</v>
      </c>
      <c r="X289" s="133" t="e">
        <f t="shared" si="123"/>
        <v>#DIV/0!</v>
      </c>
      <c r="Y289" s="133" t="e">
        <f t="shared" si="123"/>
        <v>#DIV/0!</v>
      </c>
      <c r="Z289" s="133" t="e">
        <f t="shared" si="123"/>
        <v>#DIV/0!</v>
      </c>
      <c r="AA289" s="133" t="e">
        <f t="shared" si="123"/>
        <v>#DIV/0!</v>
      </c>
      <c r="AB289" s="133" t="e">
        <f t="shared" si="123"/>
        <v>#DIV/0!</v>
      </c>
      <c r="AC289" s="133" t="e">
        <f t="shared" si="123"/>
        <v>#DIV/0!</v>
      </c>
      <c r="AD289" s="133" t="e">
        <f t="shared" si="123"/>
        <v>#DIV/0!</v>
      </c>
      <c r="AE289" s="133" t="e">
        <f t="shared" si="123"/>
        <v>#DIV/0!</v>
      </c>
      <c r="AF289" s="133" t="e">
        <f t="shared" si="123"/>
        <v>#DIV/0!</v>
      </c>
      <c r="AG289" s="133" t="e">
        <f t="shared" si="123"/>
        <v>#DIV/0!</v>
      </c>
      <c r="AH289" s="133" t="e">
        <f t="shared" si="123"/>
        <v>#DIV/0!</v>
      </c>
      <c r="AI289" s="134" t="e">
        <f>SUM(V289:AC289)</f>
        <v>#DIV/0!</v>
      </c>
      <c r="AJ289" s="23" t="e">
        <f t="shared" si="117"/>
        <v>#DIV/0!</v>
      </c>
    </row>
    <row r="290" spans="1:85" ht="15" thickBot="1">
      <c r="A290" s="247"/>
      <c r="B290" s="247"/>
      <c r="C290" s="247"/>
      <c r="D290" s="247"/>
      <c r="E290" s="247"/>
      <c r="F290" s="247"/>
      <c r="G290" s="247"/>
      <c r="H290" s="247"/>
      <c r="I290" s="247"/>
      <c r="K290" s="247"/>
      <c r="L290" s="247"/>
      <c r="M290" s="247"/>
      <c r="N290" s="247"/>
      <c r="O290" s="247"/>
      <c r="P290" s="247"/>
      <c r="Q290" s="247"/>
      <c r="R290" s="247"/>
      <c r="S290" s="247"/>
      <c r="AI290" s="168"/>
      <c r="BA290" s="160"/>
      <c r="BR290" s="160"/>
      <c r="CG290" s="160"/>
    </row>
    <row r="291" spans="1:85" ht="28.5">
      <c r="A291" s="312" t="s">
        <v>38</v>
      </c>
      <c r="B291" s="164" t="s">
        <v>0</v>
      </c>
      <c r="C291" s="164" t="s">
        <v>1</v>
      </c>
      <c r="D291" s="164" t="s">
        <v>2</v>
      </c>
      <c r="E291" s="164" t="s">
        <v>3</v>
      </c>
      <c r="F291" s="164" t="s">
        <v>27</v>
      </c>
      <c r="G291" s="164" t="s">
        <v>4</v>
      </c>
      <c r="H291" s="164" t="s">
        <v>5</v>
      </c>
      <c r="I291" s="165" t="s">
        <v>6</v>
      </c>
      <c r="K291" s="314" t="s">
        <v>38</v>
      </c>
      <c r="L291" s="166" t="s">
        <v>0</v>
      </c>
      <c r="M291" s="166" t="s">
        <v>1</v>
      </c>
      <c r="N291" s="166" t="s">
        <v>2</v>
      </c>
      <c r="O291" s="166" t="s">
        <v>3</v>
      </c>
      <c r="P291" s="166" t="s">
        <v>27</v>
      </c>
      <c r="Q291" s="166" t="s">
        <v>4</v>
      </c>
      <c r="R291" s="166" t="s">
        <v>5</v>
      </c>
      <c r="S291" s="167" t="s">
        <v>6</v>
      </c>
      <c r="U291" s="316" t="s">
        <v>38</v>
      </c>
      <c r="V291" s="219" t="s">
        <v>74</v>
      </c>
      <c r="W291" s="219" t="s">
        <v>75</v>
      </c>
      <c r="X291" s="219" t="s">
        <v>4</v>
      </c>
      <c r="Y291" s="219" t="s">
        <v>1</v>
      </c>
      <c r="Z291" s="219" t="s">
        <v>2</v>
      </c>
      <c r="AA291" s="219" t="s">
        <v>3</v>
      </c>
      <c r="AB291" s="219" t="s">
        <v>55</v>
      </c>
      <c r="AC291" s="219" t="s">
        <v>68</v>
      </c>
      <c r="AD291" s="220" t="s">
        <v>76</v>
      </c>
      <c r="AE291" s="220" t="s">
        <v>83</v>
      </c>
      <c r="AF291" s="220" t="s">
        <v>77</v>
      </c>
      <c r="AG291" s="220" t="s">
        <v>84</v>
      </c>
      <c r="AH291" s="220" t="s">
        <v>85</v>
      </c>
      <c r="AI291" s="221" t="s">
        <v>63</v>
      </c>
      <c r="BA291" s="160"/>
      <c r="BR291" s="160"/>
      <c r="CG291" s="160"/>
    </row>
    <row r="292" spans="1:85" ht="15">
      <c r="A292" s="313" t="s">
        <v>38</v>
      </c>
      <c r="B292" s="318" t="s">
        <v>69</v>
      </c>
      <c r="C292" s="319"/>
      <c r="D292" s="319"/>
      <c r="E292" s="319"/>
      <c r="F292" s="319"/>
      <c r="G292" s="319"/>
      <c r="H292" s="319"/>
      <c r="I292" s="320"/>
      <c r="K292" s="315" t="s">
        <v>38</v>
      </c>
      <c r="L292" s="321" t="s">
        <v>69</v>
      </c>
      <c r="M292" s="322"/>
      <c r="N292" s="322"/>
      <c r="O292" s="322"/>
      <c r="P292" s="322"/>
      <c r="Q292" s="322"/>
      <c r="R292" s="322"/>
      <c r="S292" s="323"/>
      <c r="U292" s="317" t="s">
        <v>38</v>
      </c>
      <c r="V292" s="324" t="s">
        <v>69</v>
      </c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  <c r="AG292" s="324"/>
      <c r="AH292" s="324"/>
      <c r="AI292" s="325"/>
      <c r="BA292" s="160"/>
      <c r="BR292" s="160"/>
      <c r="CG292" s="160"/>
    </row>
    <row r="293" spans="1:85" ht="15">
      <c r="A293" s="170" t="s">
        <v>7</v>
      </c>
      <c r="B293" s="171">
        <v>0</v>
      </c>
      <c r="C293" s="171">
        <v>0</v>
      </c>
      <c r="D293" s="171">
        <v>0</v>
      </c>
      <c r="E293" s="171">
        <v>0</v>
      </c>
      <c r="F293" s="361"/>
      <c r="G293" s="171">
        <v>0</v>
      </c>
      <c r="H293" s="172">
        <v>0</v>
      </c>
      <c r="I293" s="173">
        <f>SUM(B293:H293)</f>
        <v>0</v>
      </c>
      <c r="J293" s="168"/>
      <c r="K293" s="222" t="s">
        <v>7</v>
      </c>
      <c r="L293" s="171">
        <v>0</v>
      </c>
      <c r="M293" s="171">
        <v>0</v>
      </c>
      <c r="N293" s="171">
        <v>0</v>
      </c>
      <c r="O293" s="171">
        <v>0</v>
      </c>
      <c r="P293" s="171">
        <v>0</v>
      </c>
      <c r="Q293" s="171">
        <v>0</v>
      </c>
      <c r="R293" s="223">
        <v>0</v>
      </c>
      <c r="S293" s="224">
        <f>SUM(L293:R293)</f>
        <v>0</v>
      </c>
      <c r="U293" s="225" t="s">
        <v>7</v>
      </c>
      <c r="V293" s="226">
        <v>0</v>
      </c>
      <c r="W293" s="226">
        <v>0</v>
      </c>
      <c r="X293" s="226">
        <v>0</v>
      </c>
      <c r="Y293" s="226">
        <v>0</v>
      </c>
      <c r="Z293" s="226">
        <v>0</v>
      </c>
      <c r="AA293" s="226">
        <v>0</v>
      </c>
      <c r="AB293" s="226">
        <v>0</v>
      </c>
      <c r="AC293" s="227">
        <v>0</v>
      </c>
      <c r="AD293" s="228">
        <v>0</v>
      </c>
      <c r="AE293" s="228">
        <v>0</v>
      </c>
      <c r="AF293" s="228">
        <v>0</v>
      </c>
      <c r="AG293" s="228">
        <v>0</v>
      </c>
      <c r="AH293" s="228">
        <v>0</v>
      </c>
      <c r="AI293" s="229">
        <f>SUM(V293:AC293)</f>
        <v>0</v>
      </c>
      <c r="AJ293" s="160" t="str">
        <f>IF(ABS(S293-AI293)&gt;0.001,S293-AI293,"")</f>
        <v/>
      </c>
      <c r="BA293" s="160"/>
      <c r="BR293" s="160"/>
      <c r="CG293" s="160"/>
    </row>
    <row r="294" spans="1:85" ht="15">
      <c r="A294" s="178" t="s">
        <v>8</v>
      </c>
      <c r="B294" s="179">
        <v>0</v>
      </c>
      <c r="C294" s="179">
        <v>0</v>
      </c>
      <c r="D294" s="179">
        <v>0</v>
      </c>
      <c r="E294" s="179">
        <v>0</v>
      </c>
      <c r="F294" s="362"/>
      <c r="G294" s="179">
        <v>0</v>
      </c>
      <c r="H294" s="180">
        <v>0</v>
      </c>
      <c r="I294" s="181">
        <f t="shared" ref="I294:I313" si="124">SUM(B294:H294)</f>
        <v>0</v>
      </c>
      <c r="J294" s="168"/>
      <c r="K294" s="182" t="s">
        <v>8</v>
      </c>
      <c r="L294" s="183">
        <v>0</v>
      </c>
      <c r="M294" s="183">
        <v>0</v>
      </c>
      <c r="N294" s="183">
        <v>0</v>
      </c>
      <c r="O294" s="183">
        <v>0</v>
      </c>
      <c r="P294" s="183">
        <v>0</v>
      </c>
      <c r="Q294" s="183">
        <v>0</v>
      </c>
      <c r="R294" s="184">
        <v>0</v>
      </c>
      <c r="S294" s="185">
        <f t="shared" ref="S294:S313" si="125">SUM(L294:R294)</f>
        <v>0</v>
      </c>
      <c r="U294" s="230" t="s">
        <v>8</v>
      </c>
      <c r="V294" s="231">
        <v>0</v>
      </c>
      <c r="W294" s="231">
        <v>0</v>
      </c>
      <c r="X294" s="231">
        <v>0</v>
      </c>
      <c r="Y294" s="231">
        <v>0</v>
      </c>
      <c r="Z294" s="231">
        <v>0</v>
      </c>
      <c r="AA294" s="231">
        <v>0</v>
      </c>
      <c r="AB294" s="231">
        <v>0</v>
      </c>
      <c r="AC294" s="232">
        <v>0</v>
      </c>
      <c r="AD294" s="231">
        <v>0</v>
      </c>
      <c r="AE294" s="231">
        <v>0</v>
      </c>
      <c r="AF294" s="231">
        <v>0</v>
      </c>
      <c r="AG294" s="231">
        <v>0</v>
      </c>
      <c r="AH294" s="231">
        <v>0</v>
      </c>
      <c r="AI294" s="233">
        <f t="shared" ref="AI294:AI313" si="126">SUM(V294:AC294)</f>
        <v>0</v>
      </c>
      <c r="AJ294" s="160" t="str">
        <f t="shared" ref="AJ294:AJ315" si="127">IF(ABS(S294-AI294)&gt;0.001,S294-AI294,"")</f>
        <v/>
      </c>
      <c r="BA294" s="160"/>
      <c r="BR294" s="160"/>
      <c r="CG294" s="160"/>
    </row>
    <row r="295" spans="1:85" ht="15">
      <c r="A295" s="186" t="s">
        <v>10</v>
      </c>
      <c r="B295" s="175">
        <v>0</v>
      </c>
      <c r="C295" s="175">
        <v>0</v>
      </c>
      <c r="D295" s="175">
        <v>0</v>
      </c>
      <c r="E295" s="175">
        <v>0</v>
      </c>
      <c r="F295" s="362"/>
      <c r="G295" s="175">
        <v>0</v>
      </c>
      <c r="H295" s="187">
        <v>0</v>
      </c>
      <c r="I295" s="173">
        <f t="shared" si="124"/>
        <v>0</v>
      </c>
      <c r="J295" s="168"/>
      <c r="K295" s="188" t="s">
        <v>10</v>
      </c>
      <c r="L295" s="175">
        <v>0</v>
      </c>
      <c r="M295" s="175">
        <v>0</v>
      </c>
      <c r="N295" s="175">
        <v>0</v>
      </c>
      <c r="O295" s="175">
        <v>0</v>
      </c>
      <c r="P295" s="175">
        <v>0</v>
      </c>
      <c r="Q295" s="175">
        <v>0</v>
      </c>
      <c r="R295" s="176">
        <v>0</v>
      </c>
      <c r="S295" s="177">
        <f t="shared" si="125"/>
        <v>0</v>
      </c>
      <c r="U295" s="234" t="s">
        <v>10</v>
      </c>
      <c r="V295" s="226">
        <v>0</v>
      </c>
      <c r="W295" s="226">
        <v>0</v>
      </c>
      <c r="X295" s="226">
        <v>0</v>
      </c>
      <c r="Y295" s="226">
        <v>0</v>
      </c>
      <c r="Z295" s="226">
        <v>0</v>
      </c>
      <c r="AA295" s="226">
        <v>0</v>
      </c>
      <c r="AB295" s="226">
        <v>0</v>
      </c>
      <c r="AC295" s="227">
        <v>0</v>
      </c>
      <c r="AD295" s="228">
        <v>0</v>
      </c>
      <c r="AE295" s="228">
        <v>0</v>
      </c>
      <c r="AF295" s="228">
        <v>0</v>
      </c>
      <c r="AG295" s="228">
        <v>0</v>
      </c>
      <c r="AH295" s="228">
        <v>0</v>
      </c>
      <c r="AI295" s="229">
        <f t="shared" si="126"/>
        <v>0</v>
      </c>
      <c r="AJ295" s="160" t="str">
        <f t="shared" si="127"/>
        <v/>
      </c>
      <c r="BA295" s="160"/>
      <c r="BR295" s="160"/>
      <c r="CG295" s="160"/>
    </row>
    <row r="296" spans="1:85" ht="15">
      <c r="A296" s="178" t="s">
        <v>56</v>
      </c>
      <c r="B296" s="179">
        <v>0</v>
      </c>
      <c r="C296" s="179">
        <v>0</v>
      </c>
      <c r="D296" s="179">
        <v>0</v>
      </c>
      <c r="E296" s="179">
        <v>0</v>
      </c>
      <c r="F296" s="362"/>
      <c r="G296" s="179">
        <v>0</v>
      </c>
      <c r="H296" s="180">
        <v>0</v>
      </c>
      <c r="I296" s="181">
        <f t="shared" si="124"/>
        <v>0</v>
      </c>
      <c r="J296" s="168"/>
      <c r="K296" s="182" t="s">
        <v>56</v>
      </c>
      <c r="L296" s="183">
        <v>0</v>
      </c>
      <c r="M296" s="183">
        <v>0</v>
      </c>
      <c r="N296" s="183">
        <v>0</v>
      </c>
      <c r="O296" s="183">
        <v>0</v>
      </c>
      <c r="P296" s="183">
        <v>0</v>
      </c>
      <c r="Q296" s="183">
        <v>0</v>
      </c>
      <c r="R296" s="184">
        <v>0</v>
      </c>
      <c r="S296" s="185">
        <f t="shared" si="125"/>
        <v>0</v>
      </c>
      <c r="U296" s="230" t="s">
        <v>56</v>
      </c>
      <c r="V296" s="231">
        <v>0</v>
      </c>
      <c r="W296" s="231">
        <v>0</v>
      </c>
      <c r="X296" s="231">
        <v>0</v>
      </c>
      <c r="Y296" s="231">
        <v>0</v>
      </c>
      <c r="Z296" s="231">
        <v>0</v>
      </c>
      <c r="AA296" s="231">
        <v>0</v>
      </c>
      <c r="AB296" s="231">
        <v>0</v>
      </c>
      <c r="AC296" s="232">
        <v>0</v>
      </c>
      <c r="AD296" s="231">
        <v>0</v>
      </c>
      <c r="AE296" s="231">
        <v>0</v>
      </c>
      <c r="AF296" s="231">
        <v>0</v>
      </c>
      <c r="AG296" s="231">
        <v>0</v>
      </c>
      <c r="AH296" s="231">
        <v>0</v>
      </c>
      <c r="AI296" s="233">
        <f t="shared" si="126"/>
        <v>0</v>
      </c>
      <c r="AJ296" s="160" t="str">
        <f t="shared" si="127"/>
        <v/>
      </c>
      <c r="BA296" s="160"/>
      <c r="BR296" s="160"/>
      <c r="CG296" s="160"/>
    </row>
    <row r="297" spans="1:85" ht="15">
      <c r="A297" s="186" t="s">
        <v>16</v>
      </c>
      <c r="B297" s="175">
        <v>0.75919869858664824</v>
      </c>
      <c r="C297" s="175">
        <v>2.2926976433545585</v>
      </c>
      <c r="D297" s="175">
        <v>0.30289702614465436</v>
      </c>
      <c r="E297" s="175">
        <v>0</v>
      </c>
      <c r="F297" s="362"/>
      <c r="G297" s="175">
        <v>0</v>
      </c>
      <c r="H297" s="187">
        <v>0</v>
      </c>
      <c r="I297" s="173">
        <f t="shared" si="124"/>
        <v>3.3547933680858608</v>
      </c>
      <c r="J297" s="168"/>
      <c r="K297" s="188" t="s">
        <v>16</v>
      </c>
      <c r="L297" s="175">
        <v>0.75919869858664824</v>
      </c>
      <c r="M297" s="175">
        <v>2.2926976433545585</v>
      </c>
      <c r="N297" s="175">
        <v>0.30289702614465436</v>
      </c>
      <c r="O297" s="175">
        <v>0</v>
      </c>
      <c r="P297" s="175">
        <v>0</v>
      </c>
      <c r="Q297" s="175">
        <v>0</v>
      </c>
      <c r="R297" s="176">
        <v>0</v>
      </c>
      <c r="S297" s="177">
        <f t="shared" si="125"/>
        <v>3.3547933680858608</v>
      </c>
      <c r="U297" s="234" t="s">
        <v>16</v>
      </c>
      <c r="V297" s="226">
        <v>0.69269016893625779</v>
      </c>
      <c r="W297" s="226">
        <v>0</v>
      </c>
      <c r="X297" s="226">
        <v>0</v>
      </c>
      <c r="Y297" s="226">
        <v>2.2926976433545585</v>
      </c>
      <c r="Z297" s="226">
        <v>0.30289702614465436</v>
      </c>
      <c r="AA297" s="226">
        <v>0</v>
      </c>
      <c r="AB297" s="226">
        <v>0</v>
      </c>
      <c r="AC297" s="227">
        <v>6.6508529650390488E-2</v>
      </c>
      <c r="AD297" s="228">
        <v>6.6508529650390488E-2</v>
      </c>
      <c r="AE297" s="228">
        <v>0</v>
      </c>
      <c r="AF297" s="228">
        <v>0</v>
      </c>
      <c r="AG297" s="228">
        <v>0</v>
      </c>
      <c r="AH297" s="228">
        <v>0</v>
      </c>
      <c r="AI297" s="229">
        <f t="shared" si="126"/>
        <v>3.3547933680858608</v>
      </c>
      <c r="AJ297" s="160" t="str">
        <f t="shared" si="127"/>
        <v/>
      </c>
      <c r="BA297" s="160"/>
      <c r="BR297" s="160"/>
      <c r="CG297" s="160"/>
    </row>
    <row r="298" spans="1:85" ht="15">
      <c r="A298" s="178" t="s">
        <v>15</v>
      </c>
      <c r="B298" s="179">
        <v>6.7050013639046169E-2</v>
      </c>
      <c r="C298" s="179">
        <v>0.1851494694805482</v>
      </c>
      <c r="D298" s="179">
        <v>0.60878364656361206</v>
      </c>
      <c r="E298" s="179">
        <v>0</v>
      </c>
      <c r="F298" s="362"/>
      <c r="G298" s="179">
        <v>0</v>
      </c>
      <c r="H298" s="180">
        <v>0</v>
      </c>
      <c r="I298" s="181">
        <f t="shared" si="124"/>
        <v>0.86098312968320645</v>
      </c>
      <c r="J298" s="168"/>
      <c r="K298" s="182" t="s">
        <v>15</v>
      </c>
      <c r="L298" s="183">
        <v>6.7050013639046169E-2</v>
      </c>
      <c r="M298" s="183">
        <v>0.1851494694805482</v>
      </c>
      <c r="N298" s="183">
        <v>0.60878364656361206</v>
      </c>
      <c r="O298" s="183">
        <v>0</v>
      </c>
      <c r="P298" s="183">
        <v>0</v>
      </c>
      <c r="Q298" s="183">
        <v>0</v>
      </c>
      <c r="R298" s="184">
        <v>0</v>
      </c>
      <c r="S298" s="185">
        <f t="shared" si="125"/>
        <v>0.86098312968320645</v>
      </c>
      <c r="U298" s="230" t="s">
        <v>57</v>
      </c>
      <c r="V298" s="231">
        <v>6.7050013639046169E-2</v>
      </c>
      <c r="W298" s="231">
        <v>0</v>
      </c>
      <c r="X298" s="231">
        <v>0</v>
      </c>
      <c r="Y298" s="231">
        <v>0.1851494694805482</v>
      </c>
      <c r="Z298" s="231">
        <v>0.60878364656361206</v>
      </c>
      <c r="AA298" s="231">
        <v>0</v>
      </c>
      <c r="AB298" s="231">
        <v>0</v>
      </c>
      <c r="AC298" s="232">
        <v>0</v>
      </c>
      <c r="AD298" s="231">
        <v>0</v>
      </c>
      <c r="AE298" s="231">
        <v>0</v>
      </c>
      <c r="AF298" s="231">
        <v>0</v>
      </c>
      <c r="AG298" s="231">
        <v>0</v>
      </c>
      <c r="AH298" s="231">
        <v>0</v>
      </c>
      <c r="AI298" s="233">
        <f t="shared" si="126"/>
        <v>0.86098312968320645</v>
      </c>
      <c r="AJ298" s="160" t="str">
        <f t="shared" si="127"/>
        <v/>
      </c>
      <c r="BA298" s="160"/>
      <c r="BR298" s="160"/>
      <c r="CG298" s="160"/>
    </row>
    <row r="299" spans="1:85" ht="15">
      <c r="A299" s="186" t="s">
        <v>58</v>
      </c>
      <c r="B299" s="175">
        <v>0</v>
      </c>
      <c r="C299" s="175">
        <v>0</v>
      </c>
      <c r="D299" s="175">
        <v>0</v>
      </c>
      <c r="E299" s="175">
        <v>9.6670411029682379E-2</v>
      </c>
      <c r="F299" s="362"/>
      <c r="G299" s="175">
        <v>0</v>
      </c>
      <c r="H299" s="187">
        <v>0</v>
      </c>
      <c r="I299" s="173">
        <f t="shared" si="124"/>
        <v>9.6670411029682379E-2</v>
      </c>
      <c r="J299" s="168"/>
      <c r="K299" s="188" t="s">
        <v>58</v>
      </c>
      <c r="L299" s="175">
        <v>0</v>
      </c>
      <c r="M299" s="175">
        <v>0</v>
      </c>
      <c r="N299" s="175">
        <v>0</v>
      </c>
      <c r="O299" s="175">
        <v>9.6670411029682379E-2</v>
      </c>
      <c r="P299" s="175">
        <v>60.529053743566628</v>
      </c>
      <c r="Q299" s="175">
        <v>0</v>
      </c>
      <c r="R299" s="176">
        <v>0</v>
      </c>
      <c r="S299" s="177">
        <f t="shared" si="125"/>
        <v>60.625724154596313</v>
      </c>
      <c r="U299" s="234" t="s">
        <v>58</v>
      </c>
      <c r="V299" s="226">
        <v>0</v>
      </c>
      <c r="W299" s="226">
        <v>0</v>
      </c>
      <c r="X299" s="226">
        <v>0</v>
      </c>
      <c r="Y299" s="226">
        <v>0</v>
      </c>
      <c r="Z299" s="226">
        <v>0</v>
      </c>
      <c r="AA299" s="226">
        <v>1.547111749524597E-4</v>
      </c>
      <c r="AB299" s="226">
        <v>60.529053743566628</v>
      </c>
      <c r="AC299" s="227">
        <v>9.6515699854729922E-2</v>
      </c>
      <c r="AD299" s="226">
        <v>0</v>
      </c>
      <c r="AE299" s="226">
        <v>0</v>
      </c>
      <c r="AF299" s="226">
        <v>0</v>
      </c>
      <c r="AG299" s="226">
        <v>0</v>
      </c>
      <c r="AH299" s="226">
        <v>9.6515699854729922E-2</v>
      </c>
      <c r="AI299" s="229">
        <f t="shared" si="126"/>
        <v>60.625724154596305</v>
      </c>
      <c r="AJ299" s="160" t="str">
        <f t="shared" si="127"/>
        <v/>
      </c>
      <c r="BA299" s="160"/>
      <c r="BR299" s="160"/>
      <c r="CG299" s="160"/>
    </row>
    <row r="300" spans="1:85" ht="15">
      <c r="A300" s="178" t="s">
        <v>12</v>
      </c>
      <c r="B300" s="179">
        <v>0</v>
      </c>
      <c r="C300" s="179">
        <v>0</v>
      </c>
      <c r="D300" s="179">
        <v>0</v>
      </c>
      <c r="E300" s="179">
        <v>0</v>
      </c>
      <c r="F300" s="362"/>
      <c r="G300" s="179">
        <v>0</v>
      </c>
      <c r="H300" s="180">
        <v>0</v>
      </c>
      <c r="I300" s="181">
        <f t="shared" si="124"/>
        <v>0</v>
      </c>
      <c r="J300" s="168"/>
      <c r="K300" s="182" t="s">
        <v>12</v>
      </c>
      <c r="L300" s="183">
        <v>0</v>
      </c>
      <c r="M300" s="183">
        <v>0</v>
      </c>
      <c r="N300" s="183">
        <v>0</v>
      </c>
      <c r="O300" s="183">
        <v>0</v>
      </c>
      <c r="P300" s="183">
        <v>3.3454826545349499</v>
      </c>
      <c r="Q300" s="183">
        <v>0</v>
      </c>
      <c r="R300" s="184">
        <v>0</v>
      </c>
      <c r="S300" s="185">
        <f t="shared" si="125"/>
        <v>3.3454826545349499</v>
      </c>
      <c r="U300" s="230" t="s">
        <v>12</v>
      </c>
      <c r="V300" s="231">
        <v>0</v>
      </c>
      <c r="W300" s="231">
        <v>0</v>
      </c>
      <c r="X300" s="231">
        <v>0</v>
      </c>
      <c r="Y300" s="231">
        <v>0</v>
      </c>
      <c r="Z300" s="231">
        <v>0</v>
      </c>
      <c r="AA300" s="231">
        <v>0</v>
      </c>
      <c r="AB300" s="231">
        <v>3.3454826545349499</v>
      </c>
      <c r="AC300" s="232">
        <v>0</v>
      </c>
      <c r="AD300" s="231">
        <v>0</v>
      </c>
      <c r="AE300" s="231">
        <v>0</v>
      </c>
      <c r="AF300" s="231">
        <v>0</v>
      </c>
      <c r="AG300" s="231">
        <v>0</v>
      </c>
      <c r="AH300" s="231">
        <v>0</v>
      </c>
      <c r="AI300" s="233">
        <f t="shared" si="126"/>
        <v>3.3454826545349499</v>
      </c>
      <c r="AJ300" s="160" t="str">
        <f t="shared" si="127"/>
        <v/>
      </c>
      <c r="BA300" s="160"/>
      <c r="BR300" s="160"/>
      <c r="CG300" s="160"/>
    </row>
    <row r="301" spans="1:85" ht="15">
      <c r="A301" s="186" t="s">
        <v>59</v>
      </c>
      <c r="B301" s="175">
        <v>0</v>
      </c>
      <c r="C301" s="175">
        <v>0</v>
      </c>
      <c r="D301" s="175">
        <v>0</v>
      </c>
      <c r="E301" s="175">
        <v>0</v>
      </c>
      <c r="F301" s="362"/>
      <c r="G301" s="175">
        <v>0</v>
      </c>
      <c r="H301" s="187">
        <v>0</v>
      </c>
      <c r="I301" s="173">
        <f t="shared" si="124"/>
        <v>0</v>
      </c>
      <c r="J301" s="168"/>
      <c r="K301" s="188" t="s">
        <v>59</v>
      </c>
      <c r="L301" s="175">
        <v>0</v>
      </c>
      <c r="M301" s="175">
        <v>0</v>
      </c>
      <c r="N301" s="175">
        <v>0</v>
      </c>
      <c r="O301" s="175">
        <v>0</v>
      </c>
      <c r="P301" s="175">
        <v>0</v>
      </c>
      <c r="Q301" s="175">
        <v>0</v>
      </c>
      <c r="R301" s="176">
        <v>0</v>
      </c>
      <c r="S301" s="177">
        <f t="shared" si="125"/>
        <v>0</v>
      </c>
      <c r="U301" s="234" t="s">
        <v>59</v>
      </c>
      <c r="V301" s="226">
        <v>0</v>
      </c>
      <c r="W301" s="226">
        <v>0</v>
      </c>
      <c r="X301" s="226">
        <v>0</v>
      </c>
      <c r="Y301" s="226">
        <v>0</v>
      </c>
      <c r="Z301" s="226">
        <v>0</v>
      </c>
      <c r="AA301" s="226">
        <v>0</v>
      </c>
      <c r="AB301" s="226">
        <v>0</v>
      </c>
      <c r="AC301" s="227">
        <v>0</v>
      </c>
      <c r="AD301" s="226">
        <v>0</v>
      </c>
      <c r="AE301" s="226">
        <v>0</v>
      </c>
      <c r="AF301" s="226">
        <v>0</v>
      </c>
      <c r="AG301" s="226">
        <v>0</v>
      </c>
      <c r="AH301" s="226">
        <v>0</v>
      </c>
      <c r="AI301" s="229">
        <f t="shared" si="126"/>
        <v>0</v>
      </c>
      <c r="AJ301" s="160" t="str">
        <f t="shared" si="127"/>
        <v/>
      </c>
      <c r="BA301" s="160"/>
      <c r="BR301" s="160"/>
      <c r="CG301" s="160"/>
    </row>
    <row r="302" spans="1:85" ht="15">
      <c r="A302" s="178" t="s">
        <v>17</v>
      </c>
      <c r="B302" s="179">
        <v>1.1437341102123674E-3</v>
      </c>
      <c r="C302" s="179">
        <v>3.3168289196158704E-2</v>
      </c>
      <c r="D302" s="179">
        <v>0.22302815149141189</v>
      </c>
      <c r="E302" s="179">
        <v>8.5780058265927633E-2</v>
      </c>
      <c r="F302" s="362"/>
      <c r="G302" s="179">
        <v>0</v>
      </c>
      <c r="H302" s="180">
        <v>0</v>
      </c>
      <c r="I302" s="181">
        <f t="shared" si="124"/>
        <v>0.34312023306371064</v>
      </c>
      <c r="J302" s="168"/>
      <c r="K302" s="182" t="s">
        <v>17</v>
      </c>
      <c r="L302" s="183">
        <v>1.1437341102123674E-3</v>
      </c>
      <c r="M302" s="183">
        <v>3.3168289196158704E-2</v>
      </c>
      <c r="N302" s="183">
        <v>0.22302815149141189</v>
      </c>
      <c r="O302" s="183">
        <v>8.5780058265927633E-2</v>
      </c>
      <c r="P302" s="183">
        <v>0</v>
      </c>
      <c r="Q302" s="183">
        <v>0</v>
      </c>
      <c r="R302" s="184">
        <v>0</v>
      </c>
      <c r="S302" s="185">
        <f t="shared" si="125"/>
        <v>0.34312023306371064</v>
      </c>
      <c r="U302" s="230" t="s">
        <v>17</v>
      </c>
      <c r="V302" s="231">
        <v>1.1437341102123674E-3</v>
      </c>
      <c r="W302" s="231">
        <v>0</v>
      </c>
      <c r="X302" s="231">
        <v>0</v>
      </c>
      <c r="Y302" s="231">
        <v>3.3168289196158704E-2</v>
      </c>
      <c r="Z302" s="231">
        <v>0.22302815149141189</v>
      </c>
      <c r="AA302" s="231">
        <v>1.6012277542973172E-2</v>
      </c>
      <c r="AB302" s="231">
        <v>0</v>
      </c>
      <c r="AC302" s="232">
        <v>6.9767780722954462E-2</v>
      </c>
      <c r="AD302" s="231">
        <v>0</v>
      </c>
      <c r="AE302" s="231">
        <v>0</v>
      </c>
      <c r="AF302" s="231">
        <v>0</v>
      </c>
      <c r="AG302" s="231">
        <v>0</v>
      </c>
      <c r="AH302" s="231">
        <v>6.9767780722954462E-2</v>
      </c>
      <c r="AI302" s="233">
        <f t="shared" si="126"/>
        <v>0.34312023306371064</v>
      </c>
      <c r="AJ302" s="160" t="str">
        <f t="shared" si="127"/>
        <v/>
      </c>
      <c r="BA302" s="160"/>
      <c r="BR302" s="160"/>
      <c r="CG302" s="160"/>
    </row>
    <row r="303" spans="1:85" ht="15">
      <c r="A303" s="186" t="s">
        <v>139</v>
      </c>
      <c r="B303" s="175">
        <v>75.708266943451747</v>
      </c>
      <c r="C303" s="175">
        <v>824.86396021428584</v>
      </c>
      <c r="D303" s="175">
        <v>332.73928858908312</v>
      </c>
      <c r="E303" s="175">
        <v>3.0170186079684509</v>
      </c>
      <c r="F303" s="362"/>
      <c r="G303" s="175">
        <v>0</v>
      </c>
      <c r="H303" s="187">
        <v>0</v>
      </c>
      <c r="I303" s="173">
        <f t="shared" si="124"/>
        <v>1236.3285343547891</v>
      </c>
      <c r="J303" s="168"/>
      <c r="K303" s="188" t="s">
        <v>139</v>
      </c>
      <c r="L303" s="175">
        <v>75.708266943451747</v>
      </c>
      <c r="M303" s="175">
        <v>824.86396021428584</v>
      </c>
      <c r="N303" s="175">
        <v>332.73928858908312</v>
      </c>
      <c r="O303" s="175">
        <v>3.0170186079684509</v>
      </c>
      <c r="P303" s="175">
        <v>3.1658664097272537</v>
      </c>
      <c r="Q303" s="175">
        <v>0</v>
      </c>
      <c r="R303" s="176">
        <v>0</v>
      </c>
      <c r="S303" s="177">
        <f t="shared" si="125"/>
        <v>1239.4944007645163</v>
      </c>
      <c r="U303" s="234" t="s">
        <v>139</v>
      </c>
      <c r="V303" s="226">
        <v>74.554341644605472</v>
      </c>
      <c r="W303" s="226">
        <v>0.36126586453153187</v>
      </c>
      <c r="X303" s="226">
        <v>0</v>
      </c>
      <c r="Y303" s="226">
        <v>824.86396021428584</v>
      </c>
      <c r="Z303" s="226">
        <v>332.73928858908312</v>
      </c>
      <c r="AA303" s="226">
        <v>0.1520918471429204</v>
      </c>
      <c r="AB303" s="226">
        <v>3.1658664097272537</v>
      </c>
      <c r="AC303" s="227">
        <v>3.6575861951402664</v>
      </c>
      <c r="AD303" s="226">
        <v>0.79265943431473573</v>
      </c>
      <c r="AE303" s="226">
        <v>0</v>
      </c>
      <c r="AF303" s="226">
        <v>0</v>
      </c>
      <c r="AG303" s="226">
        <v>0</v>
      </c>
      <c r="AH303" s="226">
        <v>2.8649267608255307</v>
      </c>
      <c r="AI303" s="229">
        <f t="shared" si="126"/>
        <v>1239.4944007645163</v>
      </c>
      <c r="AJ303" s="160" t="str">
        <f t="shared" si="127"/>
        <v/>
      </c>
      <c r="BA303" s="160"/>
      <c r="BR303" s="160"/>
      <c r="CG303" s="160"/>
    </row>
    <row r="304" spans="1:85" ht="15">
      <c r="A304" s="178" t="s">
        <v>25</v>
      </c>
      <c r="B304" s="179">
        <v>33.430170749943706</v>
      </c>
      <c r="C304" s="179">
        <v>19.958773807587555</v>
      </c>
      <c r="D304" s="179">
        <v>42.579717591904789</v>
      </c>
      <c r="E304" s="179">
        <v>385.20816949644296</v>
      </c>
      <c r="F304" s="362"/>
      <c r="G304" s="179">
        <v>37.251298789605706</v>
      </c>
      <c r="H304" s="180">
        <v>0</v>
      </c>
      <c r="I304" s="181">
        <f t="shared" si="124"/>
        <v>518.42813043548472</v>
      </c>
      <c r="J304" s="168"/>
      <c r="K304" s="182" t="s">
        <v>25</v>
      </c>
      <c r="L304" s="183">
        <v>33.430170749943706</v>
      </c>
      <c r="M304" s="183">
        <v>19.958773807587555</v>
      </c>
      <c r="N304" s="183">
        <v>42.579717591904789</v>
      </c>
      <c r="O304" s="183">
        <v>385.20816949644296</v>
      </c>
      <c r="P304" s="183">
        <v>7.2798922611634405</v>
      </c>
      <c r="Q304" s="183">
        <v>37.251298789605706</v>
      </c>
      <c r="R304" s="184">
        <v>0</v>
      </c>
      <c r="S304" s="185">
        <f t="shared" si="125"/>
        <v>525.70802269664819</v>
      </c>
      <c r="U304" s="230" t="s">
        <v>25</v>
      </c>
      <c r="V304" s="231">
        <v>3.2160261060065118</v>
      </c>
      <c r="W304" s="231">
        <v>29.65607089575062</v>
      </c>
      <c r="X304" s="231">
        <v>37.251298789605706</v>
      </c>
      <c r="Y304" s="231">
        <v>19.958773807587555</v>
      </c>
      <c r="Z304" s="231">
        <v>31.827024561534248</v>
      </c>
      <c r="AA304" s="231">
        <v>358.63499960501451</v>
      </c>
      <c r="AB304" s="231">
        <v>7.2798922611634405</v>
      </c>
      <c r="AC304" s="232">
        <v>37.883936669985594</v>
      </c>
      <c r="AD304" s="231">
        <v>0.55807374818657529</v>
      </c>
      <c r="AE304" s="231">
        <v>21.37804469732674</v>
      </c>
      <c r="AF304" s="231">
        <v>0</v>
      </c>
      <c r="AG304" s="231">
        <v>10.752693030370542</v>
      </c>
      <c r="AH304" s="231">
        <v>5.1951251941017311</v>
      </c>
      <c r="AI304" s="233">
        <f t="shared" si="126"/>
        <v>525.70802269664819</v>
      </c>
      <c r="AJ304" s="160" t="str">
        <f t="shared" si="127"/>
        <v/>
      </c>
      <c r="BA304" s="160"/>
      <c r="BR304" s="160"/>
      <c r="CG304" s="160"/>
    </row>
    <row r="305" spans="1:85" ht="15">
      <c r="A305" s="186" t="s">
        <v>24</v>
      </c>
      <c r="B305" s="175">
        <v>0.10085453953960946</v>
      </c>
      <c r="C305" s="175">
        <v>0</v>
      </c>
      <c r="D305" s="175">
        <v>5.4104341006011669</v>
      </c>
      <c r="E305" s="175">
        <v>0</v>
      </c>
      <c r="F305" s="362"/>
      <c r="G305" s="175">
        <v>0</v>
      </c>
      <c r="H305" s="187">
        <v>0</v>
      </c>
      <c r="I305" s="173">
        <f t="shared" si="124"/>
        <v>5.5112886401407764</v>
      </c>
      <c r="J305" s="168"/>
      <c r="K305" s="188" t="s">
        <v>24</v>
      </c>
      <c r="L305" s="175">
        <v>0.10085453953960946</v>
      </c>
      <c r="M305" s="175">
        <v>0</v>
      </c>
      <c r="N305" s="175">
        <v>5.4104341006011669</v>
      </c>
      <c r="O305" s="175">
        <v>0</v>
      </c>
      <c r="P305" s="175">
        <v>0</v>
      </c>
      <c r="Q305" s="175">
        <v>0</v>
      </c>
      <c r="R305" s="176">
        <v>0</v>
      </c>
      <c r="S305" s="177">
        <f t="shared" si="125"/>
        <v>5.5112886401407764</v>
      </c>
      <c r="U305" s="234" t="s">
        <v>24</v>
      </c>
      <c r="V305" s="226">
        <v>9.8290832940674269E-2</v>
      </c>
      <c r="W305" s="226">
        <v>0</v>
      </c>
      <c r="X305" s="226">
        <v>0</v>
      </c>
      <c r="Y305" s="226">
        <v>0</v>
      </c>
      <c r="Z305" s="226">
        <v>4.7600064474374086</v>
      </c>
      <c r="AA305" s="226">
        <v>0</v>
      </c>
      <c r="AB305" s="226">
        <v>0</v>
      </c>
      <c r="AC305" s="227">
        <v>0.65299135976269529</v>
      </c>
      <c r="AD305" s="226">
        <v>2.563706598935199E-3</v>
      </c>
      <c r="AE305" s="226">
        <v>0</v>
      </c>
      <c r="AF305" s="226">
        <v>0</v>
      </c>
      <c r="AG305" s="226">
        <v>0.65042765316375872</v>
      </c>
      <c r="AH305" s="226">
        <v>0</v>
      </c>
      <c r="AI305" s="229">
        <f t="shared" si="126"/>
        <v>5.5112886401407781</v>
      </c>
      <c r="AJ305" s="160" t="str">
        <f t="shared" si="127"/>
        <v/>
      </c>
      <c r="BA305" s="160"/>
      <c r="BR305" s="160"/>
      <c r="CG305" s="160"/>
    </row>
    <row r="306" spans="1:85" ht="15">
      <c r="A306" s="178" t="s">
        <v>60</v>
      </c>
      <c r="B306" s="179">
        <v>0</v>
      </c>
      <c r="C306" s="179">
        <v>1.4172239910362075E-3</v>
      </c>
      <c r="D306" s="179">
        <v>0</v>
      </c>
      <c r="E306" s="179">
        <v>0</v>
      </c>
      <c r="F306" s="362"/>
      <c r="G306" s="179">
        <v>0</v>
      </c>
      <c r="H306" s="180">
        <v>0</v>
      </c>
      <c r="I306" s="181">
        <f t="shared" si="124"/>
        <v>1.4172239910362075E-3</v>
      </c>
      <c r="J306" s="168"/>
      <c r="K306" s="182" t="s">
        <v>60</v>
      </c>
      <c r="L306" s="183">
        <v>0</v>
      </c>
      <c r="M306" s="183">
        <v>1.4172239910362075E-3</v>
      </c>
      <c r="N306" s="183">
        <v>0</v>
      </c>
      <c r="O306" s="183">
        <v>0</v>
      </c>
      <c r="P306" s="183">
        <v>0</v>
      </c>
      <c r="Q306" s="183">
        <v>0</v>
      </c>
      <c r="R306" s="184">
        <v>0</v>
      </c>
      <c r="S306" s="185">
        <f t="shared" si="125"/>
        <v>1.4172239910362075E-3</v>
      </c>
      <c r="U306" s="230" t="s">
        <v>60</v>
      </c>
      <c r="V306" s="231">
        <v>0</v>
      </c>
      <c r="W306" s="231">
        <v>0</v>
      </c>
      <c r="X306" s="231">
        <v>0</v>
      </c>
      <c r="Y306" s="231">
        <v>1.4172239910362075E-3</v>
      </c>
      <c r="Z306" s="231">
        <v>0</v>
      </c>
      <c r="AA306" s="231">
        <v>0</v>
      </c>
      <c r="AB306" s="231">
        <v>0</v>
      </c>
      <c r="AC306" s="232">
        <v>0</v>
      </c>
      <c r="AD306" s="231">
        <v>0</v>
      </c>
      <c r="AE306" s="231">
        <v>0</v>
      </c>
      <c r="AF306" s="231">
        <v>0</v>
      </c>
      <c r="AG306" s="231">
        <v>0</v>
      </c>
      <c r="AH306" s="231">
        <v>0</v>
      </c>
      <c r="AI306" s="233">
        <f t="shared" si="126"/>
        <v>1.4172239910362075E-3</v>
      </c>
      <c r="AJ306" s="160" t="str">
        <f t="shared" si="127"/>
        <v/>
      </c>
      <c r="BA306" s="160"/>
      <c r="BR306" s="160"/>
      <c r="CG306" s="160"/>
    </row>
    <row r="307" spans="1:85" ht="15">
      <c r="A307" s="186" t="s">
        <v>22</v>
      </c>
      <c r="B307" s="175">
        <v>3.8648707749147082</v>
      </c>
      <c r="C307" s="175">
        <v>1.9493733721933411</v>
      </c>
      <c r="D307" s="175">
        <v>9.6879336975548874E-2</v>
      </c>
      <c r="E307" s="175">
        <v>0</v>
      </c>
      <c r="F307" s="362"/>
      <c r="G307" s="175">
        <v>0</v>
      </c>
      <c r="H307" s="187">
        <v>0</v>
      </c>
      <c r="I307" s="173">
        <f t="shared" si="124"/>
        <v>5.911123484083598</v>
      </c>
      <c r="J307" s="168"/>
      <c r="K307" s="188" t="s">
        <v>22</v>
      </c>
      <c r="L307" s="175">
        <v>3.8648707749147082</v>
      </c>
      <c r="M307" s="175">
        <v>1.9493733721933411</v>
      </c>
      <c r="N307" s="175">
        <v>9.6879336975548874E-2</v>
      </c>
      <c r="O307" s="175">
        <v>0</v>
      </c>
      <c r="P307" s="175">
        <v>3.6500200997098764</v>
      </c>
      <c r="Q307" s="175">
        <v>0</v>
      </c>
      <c r="R307" s="176">
        <v>0</v>
      </c>
      <c r="S307" s="177">
        <f t="shared" si="125"/>
        <v>9.5611435837934735</v>
      </c>
      <c r="U307" s="234" t="s">
        <v>22</v>
      </c>
      <c r="V307" s="226">
        <v>3.8648707749147082</v>
      </c>
      <c r="W307" s="226">
        <v>0</v>
      </c>
      <c r="X307" s="226">
        <v>0</v>
      </c>
      <c r="Y307" s="226">
        <v>1.9493733721933411</v>
      </c>
      <c r="Z307" s="226">
        <v>9.6879336975548874E-2</v>
      </c>
      <c r="AA307" s="226">
        <v>0</v>
      </c>
      <c r="AB307" s="226">
        <v>3.6500200997098764</v>
      </c>
      <c r="AC307" s="227">
        <v>0</v>
      </c>
      <c r="AD307" s="226">
        <v>0</v>
      </c>
      <c r="AE307" s="226">
        <v>0</v>
      </c>
      <c r="AF307" s="226">
        <v>0</v>
      </c>
      <c r="AG307" s="226">
        <v>0</v>
      </c>
      <c r="AH307" s="226">
        <v>0</v>
      </c>
      <c r="AI307" s="229">
        <f t="shared" si="126"/>
        <v>9.5611435837934735</v>
      </c>
      <c r="AJ307" s="160" t="str">
        <f t="shared" si="127"/>
        <v/>
      </c>
      <c r="BA307" s="160"/>
      <c r="BR307" s="160"/>
      <c r="CG307" s="160"/>
    </row>
    <row r="308" spans="1:85" ht="15">
      <c r="A308" s="178" t="s">
        <v>21</v>
      </c>
      <c r="B308" s="179">
        <v>2.2695027119436773E-4</v>
      </c>
      <c r="C308" s="179">
        <v>1.1446975623347232E-4</v>
      </c>
      <c r="D308" s="179">
        <v>5.6888814866563225E-6</v>
      </c>
      <c r="E308" s="179">
        <v>0</v>
      </c>
      <c r="F308" s="362"/>
      <c r="G308" s="179">
        <v>0</v>
      </c>
      <c r="H308" s="180">
        <v>0</v>
      </c>
      <c r="I308" s="181">
        <f t="shared" si="124"/>
        <v>3.4710890891449634E-4</v>
      </c>
      <c r="J308" s="168"/>
      <c r="K308" s="182" t="s">
        <v>21</v>
      </c>
      <c r="L308" s="183">
        <v>2.2695027119436773E-4</v>
      </c>
      <c r="M308" s="183">
        <v>1.1446975623347232E-4</v>
      </c>
      <c r="N308" s="183">
        <v>5.6888814866563225E-6</v>
      </c>
      <c r="O308" s="183">
        <v>0</v>
      </c>
      <c r="P308" s="183">
        <v>0</v>
      </c>
      <c r="Q308" s="183">
        <v>0</v>
      </c>
      <c r="R308" s="184">
        <v>0</v>
      </c>
      <c r="S308" s="185">
        <f t="shared" si="125"/>
        <v>3.4710890891449634E-4</v>
      </c>
      <c r="U308" s="230" t="s">
        <v>61</v>
      </c>
      <c r="V308" s="231">
        <v>2.2695027119436773E-4</v>
      </c>
      <c r="W308" s="231">
        <v>0</v>
      </c>
      <c r="X308" s="231">
        <v>0</v>
      </c>
      <c r="Y308" s="231">
        <v>1.1446975623347232E-4</v>
      </c>
      <c r="Z308" s="231">
        <v>5.6888814866563225E-6</v>
      </c>
      <c r="AA308" s="231">
        <v>0</v>
      </c>
      <c r="AB308" s="231">
        <v>0</v>
      </c>
      <c r="AC308" s="232">
        <v>0</v>
      </c>
      <c r="AD308" s="231">
        <v>0</v>
      </c>
      <c r="AE308" s="231">
        <v>0</v>
      </c>
      <c r="AF308" s="231">
        <v>0</v>
      </c>
      <c r="AG308" s="231">
        <v>0</v>
      </c>
      <c r="AH308" s="231">
        <v>0</v>
      </c>
      <c r="AI308" s="233">
        <f t="shared" si="126"/>
        <v>3.4710890891449634E-4</v>
      </c>
      <c r="AJ308" s="160" t="str">
        <f t="shared" si="127"/>
        <v/>
      </c>
      <c r="BA308" s="160"/>
      <c r="BR308" s="160"/>
      <c r="CG308" s="160"/>
    </row>
    <row r="309" spans="1:85" ht="15">
      <c r="A309" s="189" t="s">
        <v>64</v>
      </c>
      <c r="B309" s="175">
        <v>6.0545370612804392E-2</v>
      </c>
      <c r="C309" s="175">
        <v>0</v>
      </c>
      <c r="D309" s="175">
        <v>0</v>
      </c>
      <c r="E309" s="175">
        <v>0</v>
      </c>
      <c r="F309" s="362"/>
      <c r="G309" s="175">
        <v>0</v>
      </c>
      <c r="H309" s="187">
        <v>0</v>
      </c>
      <c r="I309" s="173">
        <f t="shared" si="124"/>
        <v>6.0545370612804392E-2</v>
      </c>
      <c r="J309" s="168"/>
      <c r="K309" s="190" t="s">
        <v>64</v>
      </c>
      <c r="L309" s="175">
        <v>6.0545370612804392E-2</v>
      </c>
      <c r="M309" s="175">
        <v>0</v>
      </c>
      <c r="N309" s="175">
        <v>0</v>
      </c>
      <c r="O309" s="175">
        <v>0</v>
      </c>
      <c r="P309" s="175">
        <v>0</v>
      </c>
      <c r="Q309" s="175">
        <v>0</v>
      </c>
      <c r="R309" s="176">
        <v>0</v>
      </c>
      <c r="S309" s="177">
        <f t="shared" si="125"/>
        <v>6.0545370612804392E-2</v>
      </c>
      <c r="U309" s="235" t="s">
        <v>62</v>
      </c>
      <c r="V309" s="226">
        <v>5.1489535619990284E-2</v>
      </c>
      <c r="W309" s="226">
        <v>0</v>
      </c>
      <c r="X309" s="226">
        <v>0</v>
      </c>
      <c r="Y309" s="226">
        <v>0</v>
      </c>
      <c r="Z309" s="226">
        <v>0</v>
      </c>
      <c r="AA309" s="226">
        <v>0</v>
      </c>
      <c r="AB309" s="226">
        <v>0</v>
      </c>
      <c r="AC309" s="227">
        <v>9.0558349928141057E-3</v>
      </c>
      <c r="AD309" s="228">
        <v>9.0558349928141057E-3</v>
      </c>
      <c r="AE309" s="228">
        <v>0</v>
      </c>
      <c r="AF309" s="228">
        <v>0</v>
      </c>
      <c r="AG309" s="228">
        <v>0</v>
      </c>
      <c r="AH309" s="228">
        <v>0</v>
      </c>
      <c r="AI309" s="229">
        <f t="shared" si="126"/>
        <v>6.0545370612804392E-2</v>
      </c>
      <c r="AJ309" s="160" t="str">
        <f t="shared" si="127"/>
        <v/>
      </c>
      <c r="BA309" s="160"/>
      <c r="BR309" s="160"/>
      <c r="CG309" s="160"/>
    </row>
    <row r="310" spans="1:85">
      <c r="A310" s="191" t="s">
        <v>23</v>
      </c>
      <c r="B310" s="192">
        <v>6.0545370612804392E-2</v>
      </c>
      <c r="C310" s="192">
        <v>0</v>
      </c>
      <c r="D310" s="192">
        <v>0</v>
      </c>
      <c r="E310" s="192">
        <v>0</v>
      </c>
      <c r="F310" s="362"/>
      <c r="G310" s="192">
        <v>0</v>
      </c>
      <c r="H310" s="193">
        <v>0</v>
      </c>
      <c r="I310" s="194">
        <f t="shared" si="124"/>
        <v>6.0545370612804392E-2</v>
      </c>
      <c r="J310" s="168"/>
      <c r="K310" s="195" t="s">
        <v>23</v>
      </c>
      <c r="L310" s="196">
        <v>6.0545370612804392E-2</v>
      </c>
      <c r="M310" s="196">
        <v>0</v>
      </c>
      <c r="N310" s="196">
        <v>0</v>
      </c>
      <c r="O310" s="196">
        <v>0</v>
      </c>
      <c r="P310" s="196">
        <v>0</v>
      </c>
      <c r="Q310" s="196">
        <v>0</v>
      </c>
      <c r="R310" s="197">
        <v>0</v>
      </c>
      <c r="S310" s="198">
        <f t="shared" si="125"/>
        <v>6.0545370612804392E-2</v>
      </c>
      <c r="U310" s="236" t="s">
        <v>66</v>
      </c>
      <c r="V310" s="237">
        <v>5.1489535619990284E-2</v>
      </c>
      <c r="W310" s="237">
        <v>0</v>
      </c>
      <c r="X310" s="237">
        <v>0</v>
      </c>
      <c r="Y310" s="237">
        <v>0</v>
      </c>
      <c r="Z310" s="237">
        <v>0</v>
      </c>
      <c r="AA310" s="237">
        <v>0</v>
      </c>
      <c r="AB310" s="237">
        <v>0</v>
      </c>
      <c r="AC310" s="237">
        <v>9.0558349928141057E-3</v>
      </c>
      <c r="AD310" s="237">
        <v>9.0558349928141057E-3</v>
      </c>
      <c r="AE310" s="237">
        <v>0</v>
      </c>
      <c r="AF310" s="237">
        <v>0</v>
      </c>
      <c r="AG310" s="237">
        <v>0</v>
      </c>
      <c r="AH310" s="125">
        <v>0</v>
      </c>
      <c r="AI310" s="238">
        <f t="shared" si="126"/>
        <v>6.0545370612804392E-2</v>
      </c>
      <c r="AJ310" s="160" t="str">
        <f t="shared" si="127"/>
        <v/>
      </c>
      <c r="BA310" s="160"/>
      <c r="BR310" s="160"/>
      <c r="CG310" s="160"/>
    </row>
    <row r="311" spans="1:85">
      <c r="A311" s="199" t="s">
        <v>19</v>
      </c>
      <c r="B311" s="200">
        <v>0</v>
      </c>
      <c r="C311" s="200">
        <v>0</v>
      </c>
      <c r="D311" s="200">
        <v>0</v>
      </c>
      <c r="E311" s="200">
        <v>0</v>
      </c>
      <c r="F311" s="362"/>
      <c r="G311" s="200">
        <v>0</v>
      </c>
      <c r="H311" s="201">
        <v>0</v>
      </c>
      <c r="I311" s="202">
        <f t="shared" si="124"/>
        <v>0</v>
      </c>
      <c r="J311" s="168"/>
      <c r="K311" s="203" t="s">
        <v>19</v>
      </c>
      <c r="L311" s="200">
        <v>0</v>
      </c>
      <c r="M311" s="200">
        <v>0</v>
      </c>
      <c r="N311" s="200">
        <v>0</v>
      </c>
      <c r="O311" s="200">
        <v>0</v>
      </c>
      <c r="P311" s="200">
        <v>0</v>
      </c>
      <c r="Q311" s="200">
        <v>0</v>
      </c>
      <c r="R311" s="204">
        <v>0</v>
      </c>
      <c r="S311" s="205">
        <f t="shared" si="125"/>
        <v>0</v>
      </c>
      <c r="U311" s="239" t="s">
        <v>19</v>
      </c>
      <c r="V311" s="240">
        <v>0</v>
      </c>
      <c r="W311" s="240">
        <v>0</v>
      </c>
      <c r="X311" s="240">
        <v>0</v>
      </c>
      <c r="Y311" s="240">
        <v>0</v>
      </c>
      <c r="Z311" s="240">
        <v>0</v>
      </c>
      <c r="AA311" s="240">
        <v>0</v>
      </c>
      <c r="AB311" s="240">
        <v>0</v>
      </c>
      <c r="AC311" s="240">
        <v>0</v>
      </c>
      <c r="AD311" s="241">
        <v>0</v>
      </c>
      <c r="AE311" s="241">
        <v>0</v>
      </c>
      <c r="AF311" s="241">
        <v>0</v>
      </c>
      <c r="AG311" s="241">
        <v>0</v>
      </c>
      <c r="AH311" s="241">
        <v>0</v>
      </c>
      <c r="AI311" s="242">
        <f t="shared" si="126"/>
        <v>0</v>
      </c>
      <c r="AJ311" s="160" t="str">
        <f t="shared" si="127"/>
        <v/>
      </c>
      <c r="BA311" s="160"/>
      <c r="BR311" s="160"/>
      <c r="CG311" s="160"/>
    </row>
    <row r="312" spans="1:85">
      <c r="A312" s="191" t="s">
        <v>20</v>
      </c>
      <c r="B312" s="192">
        <v>0</v>
      </c>
      <c r="C312" s="192">
        <v>0</v>
      </c>
      <c r="D312" s="192">
        <v>0</v>
      </c>
      <c r="E312" s="192">
        <v>0</v>
      </c>
      <c r="F312" s="362"/>
      <c r="G312" s="192">
        <v>0</v>
      </c>
      <c r="H312" s="193">
        <v>0</v>
      </c>
      <c r="I312" s="194">
        <f t="shared" si="124"/>
        <v>0</v>
      </c>
      <c r="J312" s="168"/>
      <c r="K312" s="195" t="s">
        <v>20</v>
      </c>
      <c r="L312" s="196">
        <v>0</v>
      </c>
      <c r="M312" s="196">
        <v>0</v>
      </c>
      <c r="N312" s="196">
        <v>0</v>
      </c>
      <c r="O312" s="196">
        <v>0</v>
      </c>
      <c r="P312" s="196">
        <v>0</v>
      </c>
      <c r="Q312" s="196">
        <v>0</v>
      </c>
      <c r="R312" s="197">
        <v>0</v>
      </c>
      <c r="S312" s="198">
        <f t="shared" si="125"/>
        <v>0</v>
      </c>
      <c r="U312" s="236" t="s">
        <v>20</v>
      </c>
      <c r="V312" s="237">
        <v>0</v>
      </c>
      <c r="W312" s="237">
        <v>0</v>
      </c>
      <c r="X312" s="237">
        <v>0</v>
      </c>
      <c r="Y312" s="237">
        <v>0</v>
      </c>
      <c r="Z312" s="237">
        <v>0</v>
      </c>
      <c r="AA312" s="237">
        <v>0</v>
      </c>
      <c r="AB312" s="237">
        <v>0</v>
      </c>
      <c r="AC312" s="237">
        <v>0</v>
      </c>
      <c r="AD312" s="237">
        <v>0</v>
      </c>
      <c r="AE312" s="237">
        <v>0</v>
      </c>
      <c r="AF312" s="237">
        <v>0</v>
      </c>
      <c r="AG312" s="237">
        <v>0</v>
      </c>
      <c r="AH312" s="125">
        <v>0</v>
      </c>
      <c r="AI312" s="238">
        <f t="shared" si="126"/>
        <v>0</v>
      </c>
      <c r="AJ312" s="160" t="str">
        <f t="shared" si="127"/>
        <v/>
      </c>
      <c r="BA312" s="160"/>
      <c r="BR312" s="160"/>
      <c r="CG312" s="160"/>
    </row>
    <row r="313" spans="1:85" ht="15" thickBot="1">
      <c r="A313" s="206" t="s">
        <v>11</v>
      </c>
      <c r="B313" s="207">
        <v>0</v>
      </c>
      <c r="C313" s="207">
        <v>0</v>
      </c>
      <c r="D313" s="207">
        <v>0</v>
      </c>
      <c r="E313" s="207">
        <v>0</v>
      </c>
      <c r="F313" s="363"/>
      <c r="G313" s="207">
        <v>0</v>
      </c>
      <c r="H313" s="208">
        <v>0</v>
      </c>
      <c r="I313" s="209">
        <f t="shared" si="124"/>
        <v>0</v>
      </c>
      <c r="J313" s="168"/>
      <c r="K313" s="210" t="s">
        <v>11</v>
      </c>
      <c r="L313" s="207">
        <v>0</v>
      </c>
      <c r="M313" s="207">
        <v>0</v>
      </c>
      <c r="N313" s="207">
        <v>0</v>
      </c>
      <c r="O313" s="207">
        <v>0</v>
      </c>
      <c r="P313" s="207">
        <v>0</v>
      </c>
      <c r="Q313" s="207">
        <v>0</v>
      </c>
      <c r="R313" s="211">
        <v>0</v>
      </c>
      <c r="S313" s="212">
        <f t="shared" si="125"/>
        <v>0</v>
      </c>
      <c r="U313" s="239" t="s">
        <v>11</v>
      </c>
      <c r="V313" s="240">
        <v>0</v>
      </c>
      <c r="W313" s="240">
        <v>0</v>
      </c>
      <c r="X313" s="240">
        <v>0</v>
      </c>
      <c r="Y313" s="240">
        <v>0</v>
      </c>
      <c r="Z313" s="240">
        <v>0</v>
      </c>
      <c r="AA313" s="240">
        <v>0</v>
      </c>
      <c r="AB313" s="240">
        <v>0</v>
      </c>
      <c r="AC313" s="240">
        <v>0</v>
      </c>
      <c r="AD313" s="241">
        <v>0</v>
      </c>
      <c r="AE313" s="241">
        <v>0</v>
      </c>
      <c r="AF313" s="241">
        <v>0</v>
      </c>
      <c r="AG313" s="241">
        <v>0</v>
      </c>
      <c r="AH313" s="241">
        <v>0</v>
      </c>
      <c r="AI313" s="242">
        <f t="shared" si="126"/>
        <v>0</v>
      </c>
      <c r="AJ313" s="160" t="str">
        <f t="shared" si="127"/>
        <v/>
      </c>
      <c r="BA313" s="160"/>
      <c r="BR313" s="160"/>
      <c r="CG313" s="160"/>
    </row>
    <row r="314" spans="1:85" ht="15">
      <c r="A314" s="213" t="s">
        <v>26</v>
      </c>
      <c r="B314" s="214">
        <f>SUM(B293:B309)</f>
        <v>113.99232777506968</v>
      </c>
      <c r="C314" s="214">
        <f t="shared" ref="C314:I314" si="128">SUM(C293:C309)</f>
        <v>849.28465448984525</v>
      </c>
      <c r="D314" s="214">
        <f t="shared" si="128"/>
        <v>381.96103413164576</v>
      </c>
      <c r="E314" s="214">
        <f t="shared" si="128"/>
        <v>388.407638573707</v>
      </c>
      <c r="F314" s="214">
        <f t="shared" si="128"/>
        <v>0</v>
      </c>
      <c r="G314" s="214">
        <f t="shared" si="128"/>
        <v>37.251298789605706</v>
      </c>
      <c r="H314" s="216">
        <f t="shared" si="128"/>
        <v>0</v>
      </c>
      <c r="I314" s="173">
        <f t="shared" si="128"/>
        <v>1770.8969537598734</v>
      </c>
      <c r="J314" s="168"/>
      <c r="K314" s="215" t="s">
        <v>26</v>
      </c>
      <c r="L314" s="214">
        <f>SUM(L293:L309)</f>
        <v>113.99232777506968</v>
      </c>
      <c r="M314" s="214">
        <f t="shared" ref="M314:S314" si="129">SUM(M293:M309)</f>
        <v>849.28465448984525</v>
      </c>
      <c r="N314" s="214">
        <f t="shared" si="129"/>
        <v>381.96103413164576</v>
      </c>
      <c r="O314" s="214">
        <f t="shared" si="129"/>
        <v>388.407638573707</v>
      </c>
      <c r="P314" s="214">
        <f t="shared" si="129"/>
        <v>77.970315168702143</v>
      </c>
      <c r="Q314" s="214">
        <f t="shared" si="129"/>
        <v>37.251298789605706</v>
      </c>
      <c r="R314" s="216">
        <f t="shared" si="129"/>
        <v>0</v>
      </c>
      <c r="S314" s="217">
        <f t="shared" si="129"/>
        <v>1848.8672689285754</v>
      </c>
      <c r="T314" s="160" t="str">
        <f>IF(ABS(S314-AI314)&gt;0.01,S314-AI314,"")</f>
        <v/>
      </c>
      <c r="U314" s="243" t="s">
        <v>63</v>
      </c>
      <c r="V314" s="244">
        <f>SUM(V293:V309)</f>
        <v>82.546129761044071</v>
      </c>
      <c r="W314" s="244">
        <f t="shared" ref="W314:AH314" si="130">SUM(W293:W309)</f>
        <v>30.017336760282152</v>
      </c>
      <c r="X314" s="244">
        <f t="shared" si="130"/>
        <v>37.251298789605706</v>
      </c>
      <c r="Y314" s="244">
        <f t="shared" si="130"/>
        <v>849.28465448984525</v>
      </c>
      <c r="Z314" s="244">
        <f t="shared" si="130"/>
        <v>370.55791344811149</v>
      </c>
      <c r="AA314" s="244">
        <f t="shared" si="130"/>
        <v>358.80325844087537</v>
      </c>
      <c r="AB314" s="244">
        <f t="shared" si="130"/>
        <v>77.970315168702143</v>
      </c>
      <c r="AC314" s="244">
        <f t="shared" si="130"/>
        <v>42.436362070109446</v>
      </c>
      <c r="AD314" s="245">
        <f t="shared" si="130"/>
        <v>1.4288612537434506</v>
      </c>
      <c r="AE314" s="245">
        <f t="shared" si="130"/>
        <v>21.37804469732674</v>
      </c>
      <c r="AF314" s="245">
        <f t="shared" si="130"/>
        <v>0</v>
      </c>
      <c r="AG314" s="245">
        <f t="shared" si="130"/>
        <v>11.403120683534301</v>
      </c>
      <c r="AH314" s="245">
        <f t="shared" si="130"/>
        <v>8.2263354355049465</v>
      </c>
      <c r="AI314" s="246">
        <f>SUM(V314:AC314)</f>
        <v>1848.8672689285759</v>
      </c>
      <c r="AJ314" s="160" t="str">
        <f t="shared" si="127"/>
        <v/>
      </c>
      <c r="BA314" s="160"/>
      <c r="BR314" s="160"/>
      <c r="CG314" s="160"/>
    </row>
    <row r="315" spans="1:85" s="23" customFormat="1" ht="15" thickBot="1">
      <c r="A315" s="30" t="s">
        <v>88</v>
      </c>
      <c r="B315" s="47">
        <f>IF($I314=0,"-",B314/$I314)</f>
        <v>6.4369825433968519E-2</v>
      </c>
      <c r="C315" s="47">
        <f t="shared" ref="C315:H315" si="131">IF($I314=0,"-",C314/$I314)</f>
        <v>0.47957881043653594</v>
      </c>
      <c r="D315" s="47">
        <f t="shared" si="131"/>
        <v>0.21568789382165154</v>
      </c>
      <c r="E315" s="47">
        <f t="shared" si="131"/>
        <v>0.21932819848668256</v>
      </c>
      <c r="F315" s="47">
        <f t="shared" si="131"/>
        <v>0</v>
      </c>
      <c r="G315" s="47">
        <f t="shared" si="131"/>
        <v>2.1035271821161442E-2</v>
      </c>
      <c r="H315" s="70">
        <f t="shared" si="131"/>
        <v>0</v>
      </c>
      <c r="I315" s="48">
        <f>SUM(B315:H315)</f>
        <v>1</v>
      </c>
      <c r="J315" s="160"/>
      <c r="K315" s="81" t="s">
        <v>88</v>
      </c>
      <c r="L315" s="98">
        <f t="shared" ref="L315:R315" si="132">IF($S314=0,"-",L314/$S314)</f>
        <v>6.1655225169910982E-2</v>
      </c>
      <c r="M315" s="98">
        <f t="shared" si="132"/>
        <v>0.45935404274964986</v>
      </c>
      <c r="N315" s="98">
        <f t="shared" si="132"/>
        <v>0.20659191741384086</v>
      </c>
      <c r="O315" s="98">
        <f t="shared" si="132"/>
        <v>0.21007870337754991</v>
      </c>
      <c r="P315" s="98">
        <f t="shared" si="132"/>
        <v>4.2171937639355901E-2</v>
      </c>
      <c r="Q315" s="98">
        <f t="shared" si="132"/>
        <v>2.0148173649692524E-2</v>
      </c>
      <c r="R315" s="99">
        <f t="shared" si="132"/>
        <v>0</v>
      </c>
      <c r="S315" s="100">
        <f>SUM(L315:R315)</f>
        <v>1</v>
      </c>
      <c r="U315" s="110" t="s">
        <v>88</v>
      </c>
      <c r="V315" s="133">
        <f>+V314/$AI314</f>
        <v>4.4646866299320555E-2</v>
      </c>
      <c r="W315" s="133">
        <f t="shared" ref="W315:AH315" si="133">+W314/$AI314</f>
        <v>1.6235528241936636E-2</v>
      </c>
      <c r="X315" s="133">
        <f t="shared" si="133"/>
        <v>2.014817364969252E-2</v>
      </c>
      <c r="Y315" s="133">
        <f t="shared" si="133"/>
        <v>0.45935404274964975</v>
      </c>
      <c r="Z315" s="133">
        <f t="shared" si="133"/>
        <v>0.20042429203847117</v>
      </c>
      <c r="AA315" s="133">
        <f t="shared" si="133"/>
        <v>0.19406653169256596</v>
      </c>
      <c r="AB315" s="133">
        <f t="shared" si="133"/>
        <v>4.2171937639355894E-2</v>
      </c>
      <c r="AC315" s="133">
        <f t="shared" si="133"/>
        <v>2.2952627689007358E-2</v>
      </c>
      <c r="AD315" s="133">
        <f t="shared" si="133"/>
        <v>7.7283062865377027E-4</v>
      </c>
      <c r="AE315" s="133">
        <f t="shared" si="133"/>
        <v>1.1562779576770474E-2</v>
      </c>
      <c r="AF315" s="133">
        <f t="shared" si="133"/>
        <v>0</v>
      </c>
      <c r="AG315" s="133">
        <f t="shared" si="133"/>
        <v>6.167625375369668E-3</v>
      </c>
      <c r="AH315" s="133">
        <f t="shared" si="133"/>
        <v>4.4493921082134425E-3</v>
      </c>
      <c r="AI315" s="134">
        <f>SUM(V315:AC315)</f>
        <v>0.99999999999999978</v>
      </c>
      <c r="AJ315" s="23" t="str">
        <f t="shared" si="127"/>
        <v/>
      </c>
    </row>
    <row r="316" spans="1:85" ht="15" thickBot="1">
      <c r="A316" s="247"/>
      <c r="B316" s="247"/>
      <c r="C316" s="247"/>
      <c r="D316" s="247"/>
      <c r="E316" s="247"/>
      <c r="F316" s="247"/>
      <c r="G316" s="247"/>
      <c r="H316" s="247"/>
      <c r="I316" s="247"/>
      <c r="K316" s="247"/>
      <c r="L316" s="247"/>
      <c r="M316" s="247"/>
      <c r="N316" s="247"/>
      <c r="O316" s="247"/>
      <c r="P316" s="247"/>
      <c r="Q316" s="247"/>
      <c r="R316" s="247"/>
      <c r="S316" s="247"/>
      <c r="AI316" s="168"/>
      <c r="BA316" s="160"/>
      <c r="BR316" s="160"/>
      <c r="CG316" s="160"/>
    </row>
    <row r="317" spans="1:85" ht="28.5">
      <c r="A317" s="312" t="s">
        <v>39</v>
      </c>
      <c r="B317" s="164" t="s">
        <v>0</v>
      </c>
      <c r="C317" s="164" t="s">
        <v>1</v>
      </c>
      <c r="D317" s="164" t="s">
        <v>2</v>
      </c>
      <c r="E317" s="164" t="s">
        <v>3</v>
      </c>
      <c r="F317" s="164" t="s">
        <v>27</v>
      </c>
      <c r="G317" s="164" t="s">
        <v>4</v>
      </c>
      <c r="H317" s="164" t="s">
        <v>5</v>
      </c>
      <c r="I317" s="165" t="s">
        <v>6</v>
      </c>
      <c r="K317" s="314" t="s">
        <v>39</v>
      </c>
      <c r="L317" s="166" t="s">
        <v>0</v>
      </c>
      <c r="M317" s="166" t="s">
        <v>1</v>
      </c>
      <c r="N317" s="166" t="s">
        <v>2</v>
      </c>
      <c r="O317" s="166" t="s">
        <v>3</v>
      </c>
      <c r="P317" s="166" t="s">
        <v>27</v>
      </c>
      <c r="Q317" s="166" t="s">
        <v>4</v>
      </c>
      <c r="R317" s="166" t="s">
        <v>5</v>
      </c>
      <c r="S317" s="167" t="s">
        <v>6</v>
      </c>
      <c r="U317" s="316" t="s">
        <v>39</v>
      </c>
      <c r="V317" s="219" t="s">
        <v>74</v>
      </c>
      <c r="W317" s="219" t="s">
        <v>75</v>
      </c>
      <c r="X317" s="219" t="s">
        <v>4</v>
      </c>
      <c r="Y317" s="219" t="s">
        <v>1</v>
      </c>
      <c r="Z317" s="219" t="s">
        <v>2</v>
      </c>
      <c r="AA317" s="219" t="s">
        <v>3</v>
      </c>
      <c r="AB317" s="219" t="s">
        <v>55</v>
      </c>
      <c r="AC317" s="219" t="s">
        <v>68</v>
      </c>
      <c r="AD317" s="220" t="s">
        <v>76</v>
      </c>
      <c r="AE317" s="220" t="s">
        <v>83</v>
      </c>
      <c r="AF317" s="220" t="s">
        <v>77</v>
      </c>
      <c r="AG317" s="220" t="s">
        <v>84</v>
      </c>
      <c r="AH317" s="220" t="s">
        <v>85</v>
      </c>
      <c r="AI317" s="221" t="s">
        <v>63</v>
      </c>
      <c r="BA317" s="160"/>
      <c r="BR317" s="160"/>
      <c r="CG317" s="160"/>
    </row>
    <row r="318" spans="1:85" ht="15">
      <c r="A318" s="313" t="s">
        <v>39</v>
      </c>
      <c r="B318" s="318" t="s">
        <v>69</v>
      </c>
      <c r="C318" s="319"/>
      <c r="D318" s="319"/>
      <c r="E318" s="319"/>
      <c r="F318" s="319"/>
      <c r="G318" s="319"/>
      <c r="H318" s="319"/>
      <c r="I318" s="320"/>
      <c r="K318" s="315" t="s">
        <v>39</v>
      </c>
      <c r="L318" s="321" t="s">
        <v>69</v>
      </c>
      <c r="M318" s="322"/>
      <c r="N318" s="322"/>
      <c r="O318" s="322"/>
      <c r="P318" s="322"/>
      <c r="Q318" s="322"/>
      <c r="R318" s="322"/>
      <c r="S318" s="323"/>
      <c r="U318" s="317" t="s">
        <v>39</v>
      </c>
      <c r="V318" s="324" t="s">
        <v>69</v>
      </c>
      <c r="W318" s="324"/>
      <c r="X318" s="324"/>
      <c r="Y318" s="324"/>
      <c r="Z318" s="324"/>
      <c r="AA318" s="324"/>
      <c r="AB318" s="324"/>
      <c r="AC318" s="324"/>
      <c r="AD318" s="324"/>
      <c r="AE318" s="324"/>
      <c r="AF318" s="324"/>
      <c r="AG318" s="324"/>
      <c r="AH318" s="324"/>
      <c r="AI318" s="325"/>
      <c r="BA318" s="160"/>
      <c r="BR318" s="160"/>
      <c r="CG318" s="160"/>
    </row>
    <row r="319" spans="1:85" ht="15">
      <c r="A319" s="170" t="s">
        <v>7</v>
      </c>
      <c r="B319" s="171">
        <v>0</v>
      </c>
      <c r="C319" s="171">
        <v>0</v>
      </c>
      <c r="D319" s="171">
        <v>0</v>
      </c>
      <c r="E319" s="171">
        <v>0</v>
      </c>
      <c r="F319" s="361"/>
      <c r="G319" s="171">
        <v>0</v>
      </c>
      <c r="H319" s="172">
        <v>0</v>
      </c>
      <c r="I319" s="173">
        <f>SUM(B319:H319)</f>
        <v>0</v>
      </c>
      <c r="J319" s="168"/>
      <c r="K319" s="222" t="s">
        <v>7</v>
      </c>
      <c r="L319" s="171">
        <v>0</v>
      </c>
      <c r="M319" s="171">
        <v>0</v>
      </c>
      <c r="N319" s="171">
        <v>0</v>
      </c>
      <c r="O319" s="171">
        <v>0</v>
      </c>
      <c r="P319" s="171">
        <v>0</v>
      </c>
      <c r="Q319" s="171">
        <v>0</v>
      </c>
      <c r="R319" s="223">
        <v>0</v>
      </c>
      <c r="S319" s="224">
        <f>SUM(L319:R319)</f>
        <v>0</v>
      </c>
      <c r="U319" s="225" t="s">
        <v>7</v>
      </c>
      <c r="V319" s="226">
        <v>0</v>
      </c>
      <c r="W319" s="226">
        <v>0</v>
      </c>
      <c r="X319" s="226">
        <v>0</v>
      </c>
      <c r="Y319" s="226">
        <v>0</v>
      </c>
      <c r="Z319" s="226">
        <v>0</v>
      </c>
      <c r="AA319" s="226">
        <v>0</v>
      </c>
      <c r="AB319" s="226">
        <v>0</v>
      </c>
      <c r="AC319" s="227">
        <v>0</v>
      </c>
      <c r="AD319" s="228">
        <v>0</v>
      </c>
      <c r="AE319" s="228">
        <v>0</v>
      </c>
      <c r="AF319" s="228">
        <v>0</v>
      </c>
      <c r="AG319" s="228">
        <v>0</v>
      </c>
      <c r="AH319" s="228">
        <v>0</v>
      </c>
      <c r="AI319" s="229">
        <f>SUM(V319:AC319)</f>
        <v>0</v>
      </c>
      <c r="AJ319" s="160" t="str">
        <f>IF(ABS(S319-AI319)&gt;0.001,S319-AI319,"")</f>
        <v/>
      </c>
      <c r="BA319" s="160"/>
      <c r="BR319" s="160"/>
      <c r="CG319" s="160"/>
    </row>
    <row r="320" spans="1:85" ht="15">
      <c r="A320" s="178" t="s">
        <v>8</v>
      </c>
      <c r="B320" s="179">
        <v>0</v>
      </c>
      <c r="C320" s="179">
        <v>0</v>
      </c>
      <c r="D320" s="179">
        <v>0</v>
      </c>
      <c r="E320" s="179">
        <v>0</v>
      </c>
      <c r="F320" s="362"/>
      <c r="G320" s="179">
        <v>0</v>
      </c>
      <c r="H320" s="180">
        <v>0</v>
      </c>
      <c r="I320" s="181">
        <f t="shared" ref="I320:I339" si="134">SUM(B320:H320)</f>
        <v>0</v>
      </c>
      <c r="J320" s="168"/>
      <c r="K320" s="182" t="s">
        <v>8</v>
      </c>
      <c r="L320" s="183">
        <v>0</v>
      </c>
      <c r="M320" s="183">
        <v>0</v>
      </c>
      <c r="N320" s="183">
        <v>0</v>
      </c>
      <c r="O320" s="183">
        <v>0</v>
      </c>
      <c r="P320" s="183">
        <v>0</v>
      </c>
      <c r="Q320" s="183">
        <v>0</v>
      </c>
      <c r="R320" s="184">
        <v>0</v>
      </c>
      <c r="S320" s="185">
        <f t="shared" ref="S320:S339" si="135">SUM(L320:R320)</f>
        <v>0</v>
      </c>
      <c r="U320" s="230" t="s">
        <v>8</v>
      </c>
      <c r="V320" s="231">
        <v>0</v>
      </c>
      <c r="W320" s="231">
        <v>0</v>
      </c>
      <c r="X320" s="231">
        <v>0</v>
      </c>
      <c r="Y320" s="231">
        <v>0</v>
      </c>
      <c r="Z320" s="231">
        <v>0</v>
      </c>
      <c r="AA320" s="231">
        <v>0</v>
      </c>
      <c r="AB320" s="231">
        <v>0</v>
      </c>
      <c r="AC320" s="232">
        <v>0</v>
      </c>
      <c r="AD320" s="231">
        <v>0</v>
      </c>
      <c r="AE320" s="231">
        <v>0</v>
      </c>
      <c r="AF320" s="231">
        <v>0</v>
      </c>
      <c r="AG320" s="231">
        <v>0</v>
      </c>
      <c r="AH320" s="231">
        <v>0</v>
      </c>
      <c r="AI320" s="233">
        <f t="shared" ref="AI320:AI339" si="136">SUM(V320:AC320)</f>
        <v>0</v>
      </c>
      <c r="AJ320" s="160" t="str">
        <f t="shared" ref="AJ320:AJ341" si="137">IF(ABS(S320-AI320)&gt;0.001,S320-AI320,"")</f>
        <v/>
      </c>
      <c r="BA320" s="160"/>
      <c r="BR320" s="160"/>
      <c r="CG320" s="160"/>
    </row>
    <row r="321" spans="1:85" ht="15">
      <c r="A321" s="186" t="s">
        <v>10</v>
      </c>
      <c r="B321" s="175">
        <v>0</v>
      </c>
      <c r="C321" s="175">
        <v>0</v>
      </c>
      <c r="D321" s="175">
        <v>0</v>
      </c>
      <c r="E321" s="175">
        <v>0</v>
      </c>
      <c r="F321" s="362"/>
      <c r="G321" s="175">
        <v>0</v>
      </c>
      <c r="H321" s="187">
        <v>0</v>
      </c>
      <c r="I321" s="173">
        <f t="shared" si="134"/>
        <v>0</v>
      </c>
      <c r="J321" s="168"/>
      <c r="K321" s="188" t="s">
        <v>10</v>
      </c>
      <c r="L321" s="175">
        <v>0</v>
      </c>
      <c r="M321" s="175">
        <v>0</v>
      </c>
      <c r="N321" s="175">
        <v>0</v>
      </c>
      <c r="O321" s="175">
        <v>0</v>
      </c>
      <c r="P321" s="175">
        <v>0</v>
      </c>
      <c r="Q321" s="175">
        <v>0</v>
      </c>
      <c r="R321" s="176">
        <v>0</v>
      </c>
      <c r="S321" s="177">
        <f t="shared" si="135"/>
        <v>0</v>
      </c>
      <c r="U321" s="234" t="s">
        <v>10</v>
      </c>
      <c r="V321" s="226">
        <v>0</v>
      </c>
      <c r="W321" s="226">
        <v>0</v>
      </c>
      <c r="X321" s="226">
        <v>0</v>
      </c>
      <c r="Y321" s="226">
        <v>0</v>
      </c>
      <c r="Z321" s="226">
        <v>0</v>
      </c>
      <c r="AA321" s="226">
        <v>0</v>
      </c>
      <c r="AB321" s="226">
        <v>0</v>
      </c>
      <c r="AC321" s="227">
        <v>0</v>
      </c>
      <c r="AD321" s="228">
        <v>0</v>
      </c>
      <c r="AE321" s="228">
        <v>0</v>
      </c>
      <c r="AF321" s="228">
        <v>0</v>
      </c>
      <c r="AG321" s="228">
        <v>0</v>
      </c>
      <c r="AH321" s="228">
        <v>0</v>
      </c>
      <c r="AI321" s="229">
        <f t="shared" si="136"/>
        <v>0</v>
      </c>
      <c r="AJ321" s="160" t="str">
        <f t="shared" si="137"/>
        <v/>
      </c>
      <c r="BA321" s="160"/>
      <c r="BR321" s="160"/>
      <c r="CG321" s="160"/>
    </row>
    <row r="322" spans="1:85" ht="15">
      <c r="A322" s="178" t="s">
        <v>56</v>
      </c>
      <c r="B322" s="179">
        <v>0</v>
      </c>
      <c r="C322" s="179">
        <v>0</v>
      </c>
      <c r="D322" s="179">
        <v>0</v>
      </c>
      <c r="E322" s="179">
        <v>0</v>
      </c>
      <c r="F322" s="362"/>
      <c r="G322" s="179">
        <v>0</v>
      </c>
      <c r="H322" s="180">
        <v>0</v>
      </c>
      <c r="I322" s="181">
        <f t="shared" si="134"/>
        <v>0</v>
      </c>
      <c r="J322" s="168"/>
      <c r="K322" s="182" t="s">
        <v>56</v>
      </c>
      <c r="L322" s="183">
        <v>0</v>
      </c>
      <c r="M322" s="183">
        <v>0</v>
      </c>
      <c r="N322" s="183">
        <v>0</v>
      </c>
      <c r="O322" s="183">
        <v>0</v>
      </c>
      <c r="P322" s="183">
        <v>0</v>
      </c>
      <c r="Q322" s="183">
        <v>0</v>
      </c>
      <c r="R322" s="184">
        <v>0</v>
      </c>
      <c r="S322" s="185">
        <f t="shared" si="135"/>
        <v>0</v>
      </c>
      <c r="U322" s="230" t="s">
        <v>56</v>
      </c>
      <c r="V322" s="231">
        <v>0</v>
      </c>
      <c r="W322" s="231">
        <v>0</v>
      </c>
      <c r="X322" s="231">
        <v>0</v>
      </c>
      <c r="Y322" s="231">
        <v>0</v>
      </c>
      <c r="Z322" s="231">
        <v>0</v>
      </c>
      <c r="AA322" s="231">
        <v>0</v>
      </c>
      <c r="AB322" s="231">
        <v>0</v>
      </c>
      <c r="AC322" s="232">
        <v>0</v>
      </c>
      <c r="AD322" s="231">
        <v>0</v>
      </c>
      <c r="AE322" s="231">
        <v>0</v>
      </c>
      <c r="AF322" s="231">
        <v>0</v>
      </c>
      <c r="AG322" s="231">
        <v>0</v>
      </c>
      <c r="AH322" s="231">
        <v>0</v>
      </c>
      <c r="AI322" s="233">
        <f t="shared" si="136"/>
        <v>0</v>
      </c>
      <c r="AJ322" s="160" t="str">
        <f t="shared" si="137"/>
        <v/>
      </c>
      <c r="BA322" s="160"/>
      <c r="BR322" s="160"/>
      <c r="CG322" s="160"/>
    </row>
    <row r="323" spans="1:85" ht="15">
      <c r="A323" s="186" t="s">
        <v>16</v>
      </c>
      <c r="B323" s="175">
        <v>0.90442030568962029</v>
      </c>
      <c r="C323" s="175">
        <v>5.3440645875716823</v>
      </c>
      <c r="D323" s="175">
        <v>6.1060112963465515E-2</v>
      </c>
      <c r="E323" s="175">
        <v>0</v>
      </c>
      <c r="F323" s="362"/>
      <c r="G323" s="175">
        <v>0</v>
      </c>
      <c r="H323" s="187">
        <v>0</v>
      </c>
      <c r="I323" s="173">
        <f t="shared" si="134"/>
        <v>6.3095450062247682</v>
      </c>
      <c r="J323" s="168"/>
      <c r="K323" s="188" t="s">
        <v>16</v>
      </c>
      <c r="L323" s="175">
        <v>0.90442030568962029</v>
      </c>
      <c r="M323" s="175">
        <v>5.3440645875716823</v>
      </c>
      <c r="N323" s="175">
        <v>6.1060112963465515E-2</v>
      </c>
      <c r="O323" s="175">
        <v>0</v>
      </c>
      <c r="P323" s="175">
        <v>0</v>
      </c>
      <c r="Q323" s="175">
        <v>0</v>
      </c>
      <c r="R323" s="176">
        <v>0</v>
      </c>
      <c r="S323" s="177">
        <f t="shared" si="135"/>
        <v>6.3095450062247682</v>
      </c>
      <c r="U323" s="234" t="s">
        <v>16</v>
      </c>
      <c r="V323" s="226">
        <v>0.90442030568962029</v>
      </c>
      <c r="W323" s="226">
        <v>0</v>
      </c>
      <c r="X323" s="226">
        <v>0</v>
      </c>
      <c r="Y323" s="226">
        <v>5.3440645875716823</v>
      </c>
      <c r="Z323" s="226">
        <v>6.1060112963465515E-2</v>
      </c>
      <c r="AA323" s="226">
        <v>0</v>
      </c>
      <c r="AB323" s="226">
        <v>0</v>
      </c>
      <c r="AC323" s="227">
        <v>0</v>
      </c>
      <c r="AD323" s="228">
        <v>0</v>
      </c>
      <c r="AE323" s="228">
        <v>0</v>
      </c>
      <c r="AF323" s="228">
        <v>0</v>
      </c>
      <c r="AG323" s="228">
        <v>0</v>
      </c>
      <c r="AH323" s="228">
        <v>0</v>
      </c>
      <c r="AI323" s="229">
        <f t="shared" si="136"/>
        <v>6.3095450062247682</v>
      </c>
      <c r="AJ323" s="160" t="str">
        <f t="shared" si="137"/>
        <v/>
      </c>
      <c r="BA323" s="160"/>
      <c r="BR323" s="160"/>
      <c r="CG323" s="160"/>
    </row>
    <row r="324" spans="1:85" ht="15">
      <c r="A324" s="178" t="s">
        <v>15</v>
      </c>
      <c r="B324" s="179">
        <v>9.175067291763403E-2</v>
      </c>
      <c r="C324" s="179">
        <v>0</v>
      </c>
      <c r="D324" s="179">
        <v>0</v>
      </c>
      <c r="E324" s="179">
        <v>0</v>
      </c>
      <c r="F324" s="362"/>
      <c r="G324" s="179">
        <v>0</v>
      </c>
      <c r="H324" s="180">
        <v>0</v>
      </c>
      <c r="I324" s="181">
        <f t="shared" si="134"/>
        <v>9.175067291763403E-2</v>
      </c>
      <c r="J324" s="168"/>
      <c r="K324" s="182" t="s">
        <v>15</v>
      </c>
      <c r="L324" s="183">
        <v>9.175067291763403E-2</v>
      </c>
      <c r="M324" s="183">
        <v>0</v>
      </c>
      <c r="N324" s="183">
        <v>0</v>
      </c>
      <c r="O324" s="183">
        <v>0</v>
      </c>
      <c r="P324" s="183">
        <v>0</v>
      </c>
      <c r="Q324" s="183">
        <v>0</v>
      </c>
      <c r="R324" s="184">
        <v>0</v>
      </c>
      <c r="S324" s="185">
        <f t="shared" si="135"/>
        <v>9.175067291763403E-2</v>
      </c>
      <c r="U324" s="230" t="s">
        <v>57</v>
      </c>
      <c r="V324" s="231">
        <v>9.175067291763403E-2</v>
      </c>
      <c r="W324" s="231">
        <v>0</v>
      </c>
      <c r="X324" s="231">
        <v>0</v>
      </c>
      <c r="Y324" s="231">
        <v>0</v>
      </c>
      <c r="Z324" s="231">
        <v>0</v>
      </c>
      <c r="AA324" s="231">
        <v>0</v>
      </c>
      <c r="AB324" s="231">
        <v>0</v>
      </c>
      <c r="AC324" s="232">
        <v>0</v>
      </c>
      <c r="AD324" s="231">
        <v>0</v>
      </c>
      <c r="AE324" s="231">
        <v>0</v>
      </c>
      <c r="AF324" s="231">
        <v>0</v>
      </c>
      <c r="AG324" s="231">
        <v>0</v>
      </c>
      <c r="AH324" s="231">
        <v>0</v>
      </c>
      <c r="AI324" s="233">
        <f t="shared" si="136"/>
        <v>9.175067291763403E-2</v>
      </c>
      <c r="AJ324" s="160" t="str">
        <f t="shared" si="137"/>
        <v/>
      </c>
      <c r="BA324" s="160"/>
      <c r="BR324" s="160"/>
      <c r="CG324" s="160"/>
    </row>
    <row r="325" spans="1:85" ht="15">
      <c r="A325" s="186" t="s">
        <v>58</v>
      </c>
      <c r="B325" s="175">
        <v>0</v>
      </c>
      <c r="C325" s="175">
        <v>0</v>
      </c>
      <c r="D325" s="175">
        <v>0</v>
      </c>
      <c r="E325" s="175">
        <v>9.2468397489460178E-3</v>
      </c>
      <c r="F325" s="362"/>
      <c r="G325" s="175">
        <v>0</v>
      </c>
      <c r="H325" s="187">
        <v>0</v>
      </c>
      <c r="I325" s="173">
        <f t="shared" si="134"/>
        <v>9.2468397489460178E-3</v>
      </c>
      <c r="J325" s="168"/>
      <c r="K325" s="188" t="s">
        <v>58</v>
      </c>
      <c r="L325" s="175">
        <v>0</v>
      </c>
      <c r="M325" s="175">
        <v>0</v>
      </c>
      <c r="N325" s="175">
        <v>0</v>
      </c>
      <c r="O325" s="175">
        <v>9.2468397489460178E-3</v>
      </c>
      <c r="P325" s="175">
        <v>6.7646537395623518</v>
      </c>
      <c r="Q325" s="175">
        <v>0</v>
      </c>
      <c r="R325" s="176">
        <v>0</v>
      </c>
      <c r="S325" s="177">
        <f t="shared" si="135"/>
        <v>6.7739005793112979</v>
      </c>
      <c r="U325" s="234" t="s">
        <v>58</v>
      </c>
      <c r="V325" s="226">
        <v>0</v>
      </c>
      <c r="W325" s="226">
        <v>0</v>
      </c>
      <c r="X325" s="226">
        <v>0</v>
      </c>
      <c r="Y325" s="226">
        <v>0</v>
      </c>
      <c r="Z325" s="226">
        <v>0</v>
      </c>
      <c r="AA325" s="226">
        <v>1.2713345209366638E-5</v>
      </c>
      <c r="AB325" s="226">
        <v>6.7646537395623518</v>
      </c>
      <c r="AC325" s="227">
        <v>9.2341264037366505E-3</v>
      </c>
      <c r="AD325" s="226">
        <v>0</v>
      </c>
      <c r="AE325" s="226">
        <v>0</v>
      </c>
      <c r="AF325" s="226">
        <v>0</v>
      </c>
      <c r="AG325" s="226">
        <v>0</v>
      </c>
      <c r="AH325" s="226">
        <v>9.2341264037366505E-3</v>
      </c>
      <c r="AI325" s="229">
        <f t="shared" si="136"/>
        <v>6.7739005793112979</v>
      </c>
      <c r="AJ325" s="160" t="str">
        <f t="shared" si="137"/>
        <v/>
      </c>
      <c r="BA325" s="160"/>
      <c r="BR325" s="160"/>
      <c r="CG325" s="160"/>
    </row>
    <row r="326" spans="1:85" ht="15">
      <c r="A326" s="178" t="s">
        <v>12</v>
      </c>
      <c r="B326" s="179">
        <v>0</v>
      </c>
      <c r="C326" s="179">
        <v>0</v>
      </c>
      <c r="D326" s="179">
        <v>0</v>
      </c>
      <c r="E326" s="179">
        <v>0</v>
      </c>
      <c r="F326" s="362"/>
      <c r="G326" s="179">
        <v>0</v>
      </c>
      <c r="H326" s="180">
        <v>0</v>
      </c>
      <c r="I326" s="181">
        <f t="shared" si="134"/>
        <v>0</v>
      </c>
      <c r="J326" s="168"/>
      <c r="K326" s="182" t="s">
        <v>12</v>
      </c>
      <c r="L326" s="183">
        <v>0</v>
      </c>
      <c r="M326" s="183">
        <v>0</v>
      </c>
      <c r="N326" s="183">
        <v>0</v>
      </c>
      <c r="O326" s="183">
        <v>0</v>
      </c>
      <c r="P326" s="183">
        <v>1.4461084686400869</v>
      </c>
      <c r="Q326" s="183">
        <v>0</v>
      </c>
      <c r="R326" s="184">
        <v>0</v>
      </c>
      <c r="S326" s="185">
        <f t="shared" si="135"/>
        <v>1.4461084686400869</v>
      </c>
      <c r="U326" s="230" t="s">
        <v>12</v>
      </c>
      <c r="V326" s="231">
        <v>0</v>
      </c>
      <c r="W326" s="231">
        <v>0</v>
      </c>
      <c r="X326" s="231">
        <v>0</v>
      </c>
      <c r="Y326" s="231">
        <v>0</v>
      </c>
      <c r="Z326" s="231">
        <v>0</v>
      </c>
      <c r="AA326" s="231">
        <v>0</v>
      </c>
      <c r="AB326" s="231">
        <v>1.4461084686400869</v>
      </c>
      <c r="AC326" s="232">
        <v>0</v>
      </c>
      <c r="AD326" s="231">
        <v>0</v>
      </c>
      <c r="AE326" s="231">
        <v>0</v>
      </c>
      <c r="AF326" s="231">
        <v>0</v>
      </c>
      <c r="AG326" s="231">
        <v>0</v>
      </c>
      <c r="AH326" s="231">
        <v>0</v>
      </c>
      <c r="AI326" s="233">
        <f t="shared" si="136"/>
        <v>1.4461084686400869</v>
      </c>
      <c r="AJ326" s="160" t="str">
        <f t="shared" si="137"/>
        <v/>
      </c>
      <c r="BA326" s="160"/>
      <c r="BR326" s="160"/>
      <c r="CG326" s="160"/>
    </row>
    <row r="327" spans="1:85" ht="15">
      <c r="A327" s="186" t="s">
        <v>59</v>
      </c>
      <c r="B327" s="175">
        <v>0</v>
      </c>
      <c r="C327" s="175">
        <v>0</v>
      </c>
      <c r="D327" s="175">
        <v>0</v>
      </c>
      <c r="E327" s="175">
        <v>0</v>
      </c>
      <c r="F327" s="362"/>
      <c r="G327" s="175">
        <v>0</v>
      </c>
      <c r="H327" s="187">
        <v>0</v>
      </c>
      <c r="I327" s="173">
        <f t="shared" si="134"/>
        <v>0</v>
      </c>
      <c r="J327" s="168"/>
      <c r="K327" s="188" t="s">
        <v>59</v>
      </c>
      <c r="L327" s="175">
        <v>0</v>
      </c>
      <c r="M327" s="175">
        <v>0</v>
      </c>
      <c r="N327" s="175">
        <v>0</v>
      </c>
      <c r="O327" s="175">
        <v>0</v>
      </c>
      <c r="P327" s="175">
        <v>0</v>
      </c>
      <c r="Q327" s="175">
        <v>0</v>
      </c>
      <c r="R327" s="176">
        <v>0</v>
      </c>
      <c r="S327" s="177">
        <f t="shared" si="135"/>
        <v>0</v>
      </c>
      <c r="U327" s="234" t="s">
        <v>59</v>
      </c>
      <c r="V327" s="226">
        <v>0</v>
      </c>
      <c r="W327" s="226">
        <v>0</v>
      </c>
      <c r="X327" s="226">
        <v>0</v>
      </c>
      <c r="Y327" s="226">
        <v>0</v>
      </c>
      <c r="Z327" s="226">
        <v>0</v>
      </c>
      <c r="AA327" s="226">
        <v>0</v>
      </c>
      <c r="AB327" s="226">
        <v>0</v>
      </c>
      <c r="AC327" s="227">
        <v>0</v>
      </c>
      <c r="AD327" s="226">
        <v>0</v>
      </c>
      <c r="AE327" s="226">
        <v>0</v>
      </c>
      <c r="AF327" s="226">
        <v>0</v>
      </c>
      <c r="AG327" s="226">
        <v>0</v>
      </c>
      <c r="AH327" s="226">
        <v>0</v>
      </c>
      <c r="AI327" s="229">
        <f t="shared" si="136"/>
        <v>0</v>
      </c>
      <c r="AJ327" s="160" t="str">
        <f t="shared" si="137"/>
        <v/>
      </c>
      <c r="BA327" s="160"/>
      <c r="BR327" s="160"/>
      <c r="CG327" s="160"/>
    </row>
    <row r="328" spans="1:85" ht="15">
      <c r="A328" s="178" t="s">
        <v>17</v>
      </c>
      <c r="B328" s="179">
        <v>4.9910026673649225E-3</v>
      </c>
      <c r="C328" s="179">
        <v>0</v>
      </c>
      <c r="D328" s="179">
        <v>5.5194617733212069E-2</v>
      </c>
      <c r="E328" s="179">
        <v>0</v>
      </c>
      <c r="F328" s="362"/>
      <c r="G328" s="179">
        <v>0</v>
      </c>
      <c r="H328" s="180">
        <v>0</v>
      </c>
      <c r="I328" s="181">
        <f t="shared" si="134"/>
        <v>6.018562040057699E-2</v>
      </c>
      <c r="J328" s="168"/>
      <c r="K328" s="182" t="s">
        <v>17</v>
      </c>
      <c r="L328" s="183">
        <v>4.9910026673649225E-3</v>
      </c>
      <c r="M328" s="183">
        <v>0</v>
      </c>
      <c r="N328" s="183">
        <v>5.5194617733212069E-2</v>
      </c>
      <c r="O328" s="183">
        <v>0</v>
      </c>
      <c r="P328" s="183">
        <v>0</v>
      </c>
      <c r="Q328" s="183">
        <v>0</v>
      </c>
      <c r="R328" s="184">
        <v>0</v>
      </c>
      <c r="S328" s="185">
        <f t="shared" si="135"/>
        <v>6.018562040057699E-2</v>
      </c>
      <c r="U328" s="230" t="s">
        <v>17</v>
      </c>
      <c r="V328" s="231">
        <v>4.9910026673649225E-3</v>
      </c>
      <c r="W328" s="231">
        <v>0</v>
      </c>
      <c r="X328" s="231">
        <v>0</v>
      </c>
      <c r="Y328" s="231">
        <v>0</v>
      </c>
      <c r="Z328" s="231">
        <v>5.5194617733212069E-2</v>
      </c>
      <c r="AA328" s="231">
        <v>0</v>
      </c>
      <c r="AB328" s="231">
        <v>0</v>
      </c>
      <c r="AC328" s="232">
        <v>0</v>
      </c>
      <c r="AD328" s="231">
        <v>0</v>
      </c>
      <c r="AE328" s="231">
        <v>0</v>
      </c>
      <c r="AF328" s="231">
        <v>0</v>
      </c>
      <c r="AG328" s="231">
        <v>0</v>
      </c>
      <c r="AH328" s="231">
        <v>0</v>
      </c>
      <c r="AI328" s="233">
        <f t="shared" si="136"/>
        <v>6.018562040057699E-2</v>
      </c>
      <c r="AJ328" s="160" t="str">
        <f t="shared" si="137"/>
        <v/>
      </c>
      <c r="BA328" s="160"/>
      <c r="BR328" s="160"/>
      <c r="CG328" s="160"/>
    </row>
    <row r="329" spans="1:85" ht="15">
      <c r="A329" s="186" t="s">
        <v>139</v>
      </c>
      <c r="B329" s="175">
        <v>9.0373510650156312</v>
      </c>
      <c r="C329" s="175">
        <v>112.36388587663707</v>
      </c>
      <c r="D329" s="175">
        <v>15.438312657599822</v>
      </c>
      <c r="E329" s="175">
        <v>8.064220632356907</v>
      </c>
      <c r="F329" s="362"/>
      <c r="G329" s="175">
        <v>0</v>
      </c>
      <c r="H329" s="187">
        <v>0</v>
      </c>
      <c r="I329" s="173">
        <f t="shared" si="134"/>
        <v>144.90377023160943</v>
      </c>
      <c r="J329" s="168"/>
      <c r="K329" s="188" t="s">
        <v>139</v>
      </c>
      <c r="L329" s="175">
        <v>9.0373510650156312</v>
      </c>
      <c r="M329" s="175">
        <v>112.36388587663707</v>
      </c>
      <c r="N329" s="175">
        <v>15.438312657599822</v>
      </c>
      <c r="O329" s="175">
        <v>8.064220632356907</v>
      </c>
      <c r="P329" s="175">
        <v>8.5362202929555361E-2</v>
      </c>
      <c r="Q329" s="175">
        <v>0</v>
      </c>
      <c r="R329" s="176">
        <v>0</v>
      </c>
      <c r="S329" s="177">
        <f t="shared" si="135"/>
        <v>144.98913243453899</v>
      </c>
      <c r="U329" s="234" t="s">
        <v>139</v>
      </c>
      <c r="V329" s="226">
        <v>9.0373510650156312</v>
      </c>
      <c r="W329" s="226">
        <v>0</v>
      </c>
      <c r="X329" s="226">
        <v>0</v>
      </c>
      <c r="Y329" s="226">
        <v>112.36388587663707</v>
      </c>
      <c r="Z329" s="226">
        <v>14.996262169544501</v>
      </c>
      <c r="AA329" s="226">
        <v>0.37371756591422656</v>
      </c>
      <c r="AB329" s="226">
        <v>8.5362202929555361E-2</v>
      </c>
      <c r="AC329" s="227">
        <v>8.132553554498001</v>
      </c>
      <c r="AD329" s="226">
        <v>0</v>
      </c>
      <c r="AE329" s="226">
        <v>0</v>
      </c>
      <c r="AF329" s="226">
        <v>0</v>
      </c>
      <c r="AG329" s="226">
        <v>0.44205048805532082</v>
      </c>
      <c r="AH329" s="226">
        <v>7.6905030664426803</v>
      </c>
      <c r="AI329" s="229">
        <f t="shared" si="136"/>
        <v>144.98913243453899</v>
      </c>
      <c r="AJ329" s="160" t="str">
        <f t="shared" si="137"/>
        <v/>
      </c>
      <c r="BA329" s="160"/>
      <c r="BR329" s="160"/>
      <c r="CG329" s="160"/>
    </row>
    <row r="330" spans="1:85" ht="15">
      <c r="A330" s="178" t="s">
        <v>25</v>
      </c>
      <c r="B330" s="179">
        <v>6.0436517458348504</v>
      </c>
      <c r="C330" s="179">
        <v>39.875450700483704</v>
      </c>
      <c r="D330" s="179">
        <v>0.26527012386406423</v>
      </c>
      <c r="E330" s="179">
        <v>204.23324565573969</v>
      </c>
      <c r="F330" s="362"/>
      <c r="G330" s="179">
        <v>9.2568969800259939</v>
      </c>
      <c r="H330" s="180">
        <v>0</v>
      </c>
      <c r="I330" s="181">
        <f t="shared" si="134"/>
        <v>259.6745152059483</v>
      </c>
      <c r="J330" s="168"/>
      <c r="K330" s="182" t="s">
        <v>25</v>
      </c>
      <c r="L330" s="183">
        <v>6.0436517458348504</v>
      </c>
      <c r="M330" s="183">
        <v>39.875450700483704</v>
      </c>
      <c r="N330" s="183">
        <v>0.26527012386406423</v>
      </c>
      <c r="O330" s="183">
        <v>204.23324565573969</v>
      </c>
      <c r="P330" s="183">
        <v>0.39943097353394236</v>
      </c>
      <c r="Q330" s="183">
        <v>9.2568969800259939</v>
      </c>
      <c r="R330" s="184">
        <v>0</v>
      </c>
      <c r="S330" s="185">
        <f t="shared" si="135"/>
        <v>260.07394617948222</v>
      </c>
      <c r="U330" s="230" t="s">
        <v>25</v>
      </c>
      <c r="V330" s="231">
        <v>2.2139167180791013</v>
      </c>
      <c r="W330" s="231">
        <v>3.8297350277557491</v>
      </c>
      <c r="X330" s="231">
        <v>9.2568969800259939</v>
      </c>
      <c r="Y330" s="231">
        <v>39.875450700483704</v>
      </c>
      <c r="Z330" s="231">
        <v>3.4120317810489791E-2</v>
      </c>
      <c r="AA330" s="231">
        <v>203.98364044677351</v>
      </c>
      <c r="AB330" s="231">
        <v>0.39943097353394236</v>
      </c>
      <c r="AC330" s="232">
        <v>0.48075501501977419</v>
      </c>
      <c r="AD330" s="231">
        <v>0</v>
      </c>
      <c r="AE330" s="231">
        <v>0</v>
      </c>
      <c r="AF330" s="231">
        <v>0</v>
      </c>
      <c r="AG330" s="231">
        <v>0.23114980605357444</v>
      </c>
      <c r="AH330" s="231">
        <v>0.24960520896619975</v>
      </c>
      <c r="AI330" s="233">
        <f t="shared" si="136"/>
        <v>260.07394617948222</v>
      </c>
      <c r="AJ330" s="160" t="str">
        <f t="shared" si="137"/>
        <v/>
      </c>
      <c r="BA330" s="160"/>
      <c r="BR330" s="160"/>
      <c r="CG330" s="160"/>
    </row>
    <row r="331" spans="1:85" ht="15">
      <c r="A331" s="186" t="s">
        <v>24</v>
      </c>
      <c r="B331" s="175">
        <v>2.0872356241549586</v>
      </c>
      <c r="C331" s="175">
        <v>24.401833429265061</v>
      </c>
      <c r="D331" s="175">
        <v>0</v>
      </c>
      <c r="E331" s="175">
        <v>0</v>
      </c>
      <c r="F331" s="362"/>
      <c r="G331" s="175">
        <v>0</v>
      </c>
      <c r="H331" s="187">
        <v>0</v>
      </c>
      <c r="I331" s="173">
        <f t="shared" si="134"/>
        <v>26.489069053420017</v>
      </c>
      <c r="J331" s="168"/>
      <c r="K331" s="188" t="s">
        <v>24</v>
      </c>
      <c r="L331" s="175">
        <v>2.0872356241549586</v>
      </c>
      <c r="M331" s="175">
        <v>24.401833429265061</v>
      </c>
      <c r="N331" s="175">
        <v>0</v>
      </c>
      <c r="O331" s="175">
        <v>0</v>
      </c>
      <c r="P331" s="175">
        <v>0</v>
      </c>
      <c r="Q331" s="175">
        <v>0</v>
      </c>
      <c r="R331" s="176">
        <v>0</v>
      </c>
      <c r="S331" s="177">
        <f t="shared" si="135"/>
        <v>26.489069053420017</v>
      </c>
      <c r="U331" s="234" t="s">
        <v>24</v>
      </c>
      <c r="V331" s="226">
        <v>2.0872356241549586</v>
      </c>
      <c r="W331" s="226">
        <v>0</v>
      </c>
      <c r="X331" s="226">
        <v>0</v>
      </c>
      <c r="Y331" s="226">
        <v>24.401833429265061</v>
      </c>
      <c r="Z331" s="226">
        <v>0</v>
      </c>
      <c r="AA331" s="226">
        <v>0</v>
      </c>
      <c r="AB331" s="226">
        <v>0</v>
      </c>
      <c r="AC331" s="227">
        <v>0</v>
      </c>
      <c r="AD331" s="226">
        <v>0</v>
      </c>
      <c r="AE331" s="226">
        <v>0</v>
      </c>
      <c r="AF331" s="226">
        <v>0</v>
      </c>
      <c r="AG331" s="226">
        <v>0</v>
      </c>
      <c r="AH331" s="226">
        <v>0</v>
      </c>
      <c r="AI331" s="229">
        <f t="shared" si="136"/>
        <v>26.489069053420017</v>
      </c>
      <c r="AJ331" s="160" t="str">
        <f t="shared" si="137"/>
        <v/>
      </c>
      <c r="BA331" s="160"/>
      <c r="BR331" s="160"/>
      <c r="CG331" s="160"/>
    </row>
    <row r="332" spans="1:85" ht="15">
      <c r="A332" s="178" t="s">
        <v>60</v>
      </c>
      <c r="B332" s="179">
        <v>0</v>
      </c>
      <c r="C332" s="179">
        <v>0</v>
      </c>
      <c r="D332" s="179">
        <v>0</v>
      </c>
      <c r="E332" s="179">
        <v>0</v>
      </c>
      <c r="F332" s="362"/>
      <c r="G332" s="179">
        <v>0</v>
      </c>
      <c r="H332" s="180">
        <v>0</v>
      </c>
      <c r="I332" s="181">
        <f t="shared" si="134"/>
        <v>0</v>
      </c>
      <c r="J332" s="168"/>
      <c r="K332" s="182" t="s">
        <v>60</v>
      </c>
      <c r="L332" s="183">
        <v>0</v>
      </c>
      <c r="M332" s="183">
        <v>0</v>
      </c>
      <c r="N332" s="183">
        <v>0</v>
      </c>
      <c r="O332" s="183">
        <v>0</v>
      </c>
      <c r="P332" s="183">
        <v>0</v>
      </c>
      <c r="Q332" s="183">
        <v>0</v>
      </c>
      <c r="R332" s="184">
        <v>0</v>
      </c>
      <c r="S332" s="185">
        <f t="shared" si="135"/>
        <v>0</v>
      </c>
      <c r="U332" s="230" t="s">
        <v>60</v>
      </c>
      <c r="V332" s="231">
        <v>0</v>
      </c>
      <c r="W332" s="231">
        <v>0</v>
      </c>
      <c r="X332" s="231">
        <v>0</v>
      </c>
      <c r="Y332" s="231">
        <v>0</v>
      </c>
      <c r="Z332" s="231">
        <v>0</v>
      </c>
      <c r="AA332" s="231">
        <v>0</v>
      </c>
      <c r="AB332" s="231">
        <v>0</v>
      </c>
      <c r="AC332" s="232">
        <v>0</v>
      </c>
      <c r="AD332" s="231">
        <v>0</v>
      </c>
      <c r="AE332" s="231">
        <v>0</v>
      </c>
      <c r="AF332" s="231">
        <v>0</v>
      </c>
      <c r="AG332" s="231">
        <v>0</v>
      </c>
      <c r="AH332" s="231">
        <v>0</v>
      </c>
      <c r="AI332" s="233">
        <f t="shared" si="136"/>
        <v>0</v>
      </c>
      <c r="AJ332" s="160" t="str">
        <f t="shared" si="137"/>
        <v/>
      </c>
      <c r="BA332" s="160"/>
      <c r="BR332" s="160"/>
      <c r="CG332" s="160"/>
    </row>
    <row r="333" spans="1:85" ht="15">
      <c r="A333" s="186" t="s">
        <v>22</v>
      </c>
      <c r="B333" s="175">
        <v>6.0470010650934725E-4</v>
      </c>
      <c r="C333" s="175">
        <v>3.7243667225460952</v>
      </c>
      <c r="D333" s="175">
        <v>0</v>
      </c>
      <c r="E333" s="175">
        <v>0</v>
      </c>
      <c r="F333" s="362"/>
      <c r="G333" s="175">
        <v>0</v>
      </c>
      <c r="H333" s="187">
        <v>0</v>
      </c>
      <c r="I333" s="173">
        <f t="shared" si="134"/>
        <v>3.7249714226526045</v>
      </c>
      <c r="J333" s="168"/>
      <c r="K333" s="188" t="s">
        <v>22</v>
      </c>
      <c r="L333" s="175">
        <v>6.0470010650934725E-4</v>
      </c>
      <c r="M333" s="175">
        <v>3.7243667225460952</v>
      </c>
      <c r="N333" s="175">
        <v>0</v>
      </c>
      <c r="O333" s="175">
        <v>0</v>
      </c>
      <c r="P333" s="175">
        <v>0.38272820547509145</v>
      </c>
      <c r="Q333" s="175">
        <v>0</v>
      </c>
      <c r="R333" s="176">
        <v>0</v>
      </c>
      <c r="S333" s="177">
        <f t="shared" si="135"/>
        <v>4.1076996281276958</v>
      </c>
      <c r="U333" s="234" t="s">
        <v>22</v>
      </c>
      <c r="V333" s="226">
        <v>6.0470010650934725E-4</v>
      </c>
      <c r="W333" s="226">
        <v>0</v>
      </c>
      <c r="X333" s="226">
        <v>0</v>
      </c>
      <c r="Y333" s="226">
        <v>3.7243667225460952</v>
      </c>
      <c r="Z333" s="226">
        <v>0</v>
      </c>
      <c r="AA333" s="226">
        <v>0</v>
      </c>
      <c r="AB333" s="226">
        <v>0.38272820547509145</v>
      </c>
      <c r="AC333" s="227">
        <v>0</v>
      </c>
      <c r="AD333" s="226">
        <v>0</v>
      </c>
      <c r="AE333" s="226">
        <v>0</v>
      </c>
      <c r="AF333" s="226">
        <v>0</v>
      </c>
      <c r="AG333" s="226">
        <v>0</v>
      </c>
      <c r="AH333" s="226">
        <v>0</v>
      </c>
      <c r="AI333" s="229">
        <f t="shared" si="136"/>
        <v>4.1076996281276958</v>
      </c>
      <c r="AJ333" s="160" t="str">
        <f t="shared" si="137"/>
        <v/>
      </c>
      <c r="BA333" s="160"/>
      <c r="BR333" s="160"/>
      <c r="CG333" s="160"/>
    </row>
    <row r="334" spans="1:85" ht="15">
      <c r="A334" s="178" t="s">
        <v>21</v>
      </c>
      <c r="B334" s="179">
        <v>0</v>
      </c>
      <c r="C334" s="179">
        <v>0.12607062596729618</v>
      </c>
      <c r="D334" s="179">
        <v>0</v>
      </c>
      <c r="E334" s="179">
        <v>0</v>
      </c>
      <c r="F334" s="362"/>
      <c r="G334" s="179">
        <v>0</v>
      </c>
      <c r="H334" s="180">
        <v>0</v>
      </c>
      <c r="I334" s="181">
        <f t="shared" si="134"/>
        <v>0.12607062596729618</v>
      </c>
      <c r="J334" s="168"/>
      <c r="K334" s="182" t="s">
        <v>21</v>
      </c>
      <c r="L334" s="183">
        <v>0</v>
      </c>
      <c r="M334" s="183">
        <v>0.12607062596729618</v>
      </c>
      <c r="N334" s="183">
        <v>0</v>
      </c>
      <c r="O334" s="183">
        <v>0</v>
      </c>
      <c r="P334" s="183">
        <v>0</v>
      </c>
      <c r="Q334" s="183">
        <v>0</v>
      </c>
      <c r="R334" s="184">
        <v>0</v>
      </c>
      <c r="S334" s="185">
        <f t="shared" si="135"/>
        <v>0.12607062596729618</v>
      </c>
      <c r="U334" s="230" t="s">
        <v>61</v>
      </c>
      <c r="V334" s="231">
        <v>0</v>
      </c>
      <c r="W334" s="231">
        <v>0</v>
      </c>
      <c r="X334" s="231">
        <v>0</v>
      </c>
      <c r="Y334" s="231">
        <v>0.12607062596729618</v>
      </c>
      <c r="Z334" s="231">
        <v>0</v>
      </c>
      <c r="AA334" s="231">
        <v>0</v>
      </c>
      <c r="AB334" s="231">
        <v>0</v>
      </c>
      <c r="AC334" s="232">
        <v>0</v>
      </c>
      <c r="AD334" s="231">
        <v>0</v>
      </c>
      <c r="AE334" s="231">
        <v>0</v>
      </c>
      <c r="AF334" s="231">
        <v>0</v>
      </c>
      <c r="AG334" s="231">
        <v>0</v>
      </c>
      <c r="AH334" s="231">
        <v>0</v>
      </c>
      <c r="AI334" s="233">
        <f t="shared" si="136"/>
        <v>0.12607062596729618</v>
      </c>
      <c r="AJ334" s="160" t="str">
        <f t="shared" si="137"/>
        <v/>
      </c>
      <c r="BA334" s="160"/>
      <c r="BR334" s="160"/>
      <c r="CG334" s="160"/>
    </row>
    <row r="335" spans="1:85" ht="15">
      <c r="A335" s="189" t="s">
        <v>64</v>
      </c>
      <c r="B335" s="175">
        <v>0.11554252018474696</v>
      </c>
      <c r="C335" s="175">
        <v>0</v>
      </c>
      <c r="D335" s="175">
        <v>0</v>
      </c>
      <c r="E335" s="175">
        <v>0</v>
      </c>
      <c r="F335" s="362"/>
      <c r="G335" s="175">
        <v>0</v>
      </c>
      <c r="H335" s="187">
        <v>0</v>
      </c>
      <c r="I335" s="173">
        <f t="shared" si="134"/>
        <v>0.11554252018474696</v>
      </c>
      <c r="J335" s="168"/>
      <c r="K335" s="190" t="s">
        <v>64</v>
      </c>
      <c r="L335" s="175">
        <v>0.11554252018474696</v>
      </c>
      <c r="M335" s="175">
        <v>0</v>
      </c>
      <c r="N335" s="175">
        <v>0</v>
      </c>
      <c r="O335" s="175">
        <v>0</v>
      </c>
      <c r="P335" s="175">
        <v>0</v>
      </c>
      <c r="Q335" s="175">
        <v>0</v>
      </c>
      <c r="R335" s="176">
        <v>0</v>
      </c>
      <c r="S335" s="177">
        <f t="shared" si="135"/>
        <v>0.11554252018474696</v>
      </c>
      <c r="U335" s="235" t="s">
        <v>62</v>
      </c>
      <c r="V335" s="226">
        <v>0.11554252018474696</v>
      </c>
      <c r="W335" s="226">
        <v>0</v>
      </c>
      <c r="X335" s="226">
        <v>0</v>
      </c>
      <c r="Y335" s="226">
        <v>0</v>
      </c>
      <c r="Z335" s="226">
        <v>0</v>
      </c>
      <c r="AA335" s="226">
        <v>0</v>
      </c>
      <c r="AB335" s="226">
        <v>0</v>
      </c>
      <c r="AC335" s="227">
        <v>0</v>
      </c>
      <c r="AD335" s="228">
        <v>0</v>
      </c>
      <c r="AE335" s="228">
        <v>0</v>
      </c>
      <c r="AF335" s="228">
        <v>0</v>
      </c>
      <c r="AG335" s="228">
        <v>0</v>
      </c>
      <c r="AH335" s="228">
        <v>0</v>
      </c>
      <c r="AI335" s="229">
        <f t="shared" si="136"/>
        <v>0.11554252018474696</v>
      </c>
      <c r="AJ335" s="160" t="str">
        <f t="shared" si="137"/>
        <v/>
      </c>
      <c r="BA335" s="160"/>
      <c r="BR335" s="160"/>
      <c r="CG335" s="160"/>
    </row>
    <row r="336" spans="1:85">
      <c r="A336" s="191" t="s">
        <v>23</v>
      </c>
      <c r="B336" s="192">
        <v>0.11554252018474696</v>
      </c>
      <c r="C336" s="192">
        <v>0</v>
      </c>
      <c r="D336" s="192">
        <v>0</v>
      </c>
      <c r="E336" s="192">
        <v>0</v>
      </c>
      <c r="F336" s="362"/>
      <c r="G336" s="192">
        <v>0</v>
      </c>
      <c r="H336" s="193">
        <v>0</v>
      </c>
      <c r="I336" s="194">
        <f t="shared" si="134"/>
        <v>0.11554252018474696</v>
      </c>
      <c r="J336" s="168"/>
      <c r="K336" s="195" t="s">
        <v>23</v>
      </c>
      <c r="L336" s="196">
        <v>0.11554252018474696</v>
      </c>
      <c r="M336" s="196">
        <v>0</v>
      </c>
      <c r="N336" s="196">
        <v>0</v>
      </c>
      <c r="O336" s="196">
        <v>0</v>
      </c>
      <c r="P336" s="196">
        <v>0</v>
      </c>
      <c r="Q336" s="196">
        <v>0</v>
      </c>
      <c r="R336" s="197">
        <v>0</v>
      </c>
      <c r="S336" s="198">
        <f t="shared" si="135"/>
        <v>0.11554252018474696</v>
      </c>
      <c r="U336" s="236" t="s">
        <v>66</v>
      </c>
      <c r="V336" s="237">
        <v>0.11554252018474696</v>
      </c>
      <c r="W336" s="237">
        <v>0</v>
      </c>
      <c r="X336" s="237">
        <v>0</v>
      </c>
      <c r="Y336" s="237">
        <v>0</v>
      </c>
      <c r="Z336" s="237">
        <v>0</v>
      </c>
      <c r="AA336" s="237">
        <v>0</v>
      </c>
      <c r="AB336" s="237">
        <v>0</v>
      </c>
      <c r="AC336" s="237">
        <v>0</v>
      </c>
      <c r="AD336" s="237">
        <v>0</v>
      </c>
      <c r="AE336" s="237">
        <v>0</v>
      </c>
      <c r="AF336" s="237">
        <v>0</v>
      </c>
      <c r="AG336" s="237">
        <v>0</v>
      </c>
      <c r="AH336" s="125">
        <v>0</v>
      </c>
      <c r="AI336" s="238">
        <f t="shared" si="136"/>
        <v>0.11554252018474696</v>
      </c>
      <c r="AJ336" s="160" t="str">
        <f t="shared" si="137"/>
        <v/>
      </c>
      <c r="BA336" s="160"/>
      <c r="BR336" s="160"/>
      <c r="CG336" s="160"/>
    </row>
    <row r="337" spans="1:85">
      <c r="A337" s="199" t="s">
        <v>19</v>
      </c>
      <c r="B337" s="200">
        <v>0</v>
      </c>
      <c r="C337" s="200">
        <v>0</v>
      </c>
      <c r="D337" s="200">
        <v>0</v>
      </c>
      <c r="E337" s="200">
        <v>0</v>
      </c>
      <c r="F337" s="362"/>
      <c r="G337" s="200">
        <v>0</v>
      </c>
      <c r="H337" s="201">
        <v>0</v>
      </c>
      <c r="I337" s="202">
        <f t="shared" si="134"/>
        <v>0</v>
      </c>
      <c r="J337" s="168"/>
      <c r="K337" s="203" t="s">
        <v>19</v>
      </c>
      <c r="L337" s="200">
        <v>0</v>
      </c>
      <c r="M337" s="200">
        <v>0</v>
      </c>
      <c r="N337" s="200">
        <v>0</v>
      </c>
      <c r="O337" s="200">
        <v>0</v>
      </c>
      <c r="P337" s="200">
        <v>0</v>
      </c>
      <c r="Q337" s="200">
        <v>0</v>
      </c>
      <c r="R337" s="204">
        <v>0</v>
      </c>
      <c r="S337" s="205">
        <f t="shared" si="135"/>
        <v>0</v>
      </c>
      <c r="U337" s="239" t="s">
        <v>19</v>
      </c>
      <c r="V337" s="240">
        <v>0</v>
      </c>
      <c r="W337" s="240">
        <v>0</v>
      </c>
      <c r="X337" s="240">
        <v>0</v>
      </c>
      <c r="Y337" s="240">
        <v>0</v>
      </c>
      <c r="Z337" s="240">
        <v>0</v>
      </c>
      <c r="AA337" s="240">
        <v>0</v>
      </c>
      <c r="AB337" s="240">
        <v>0</v>
      </c>
      <c r="AC337" s="240">
        <v>0</v>
      </c>
      <c r="AD337" s="241">
        <v>0</v>
      </c>
      <c r="AE337" s="241">
        <v>0</v>
      </c>
      <c r="AF337" s="241">
        <v>0</v>
      </c>
      <c r="AG337" s="241">
        <v>0</v>
      </c>
      <c r="AH337" s="241">
        <v>0</v>
      </c>
      <c r="AI337" s="242">
        <f t="shared" si="136"/>
        <v>0</v>
      </c>
      <c r="AJ337" s="160" t="str">
        <f t="shared" si="137"/>
        <v/>
      </c>
      <c r="BA337" s="160"/>
      <c r="BR337" s="160"/>
      <c r="CG337" s="160"/>
    </row>
    <row r="338" spans="1:85">
      <c r="A338" s="191" t="s">
        <v>20</v>
      </c>
      <c r="B338" s="192">
        <v>0</v>
      </c>
      <c r="C338" s="192">
        <v>0</v>
      </c>
      <c r="D338" s="192">
        <v>0</v>
      </c>
      <c r="E338" s="192">
        <v>0</v>
      </c>
      <c r="F338" s="362"/>
      <c r="G338" s="192">
        <v>0</v>
      </c>
      <c r="H338" s="193">
        <v>0</v>
      </c>
      <c r="I338" s="194">
        <f t="shared" si="134"/>
        <v>0</v>
      </c>
      <c r="J338" s="168"/>
      <c r="K338" s="195" t="s">
        <v>20</v>
      </c>
      <c r="L338" s="196">
        <v>0</v>
      </c>
      <c r="M338" s="196">
        <v>0</v>
      </c>
      <c r="N338" s="196">
        <v>0</v>
      </c>
      <c r="O338" s="196">
        <v>0</v>
      </c>
      <c r="P338" s="196">
        <v>0</v>
      </c>
      <c r="Q338" s="196">
        <v>0</v>
      </c>
      <c r="R338" s="197">
        <v>0</v>
      </c>
      <c r="S338" s="198">
        <f t="shared" si="135"/>
        <v>0</v>
      </c>
      <c r="U338" s="236" t="s">
        <v>20</v>
      </c>
      <c r="V338" s="237">
        <v>0</v>
      </c>
      <c r="W338" s="237">
        <v>0</v>
      </c>
      <c r="X338" s="237">
        <v>0</v>
      </c>
      <c r="Y338" s="237">
        <v>0</v>
      </c>
      <c r="Z338" s="237">
        <v>0</v>
      </c>
      <c r="AA338" s="237">
        <v>0</v>
      </c>
      <c r="AB338" s="237">
        <v>0</v>
      </c>
      <c r="AC338" s="237">
        <v>0</v>
      </c>
      <c r="AD338" s="237">
        <v>0</v>
      </c>
      <c r="AE338" s="237">
        <v>0</v>
      </c>
      <c r="AF338" s="237">
        <v>0</v>
      </c>
      <c r="AG338" s="237">
        <v>0</v>
      </c>
      <c r="AH338" s="125">
        <v>0</v>
      </c>
      <c r="AI338" s="238">
        <f t="shared" si="136"/>
        <v>0</v>
      </c>
      <c r="AJ338" s="160" t="str">
        <f t="shared" si="137"/>
        <v/>
      </c>
      <c r="BA338" s="160"/>
      <c r="BR338" s="160"/>
      <c r="CG338" s="160"/>
    </row>
    <row r="339" spans="1:85" ht="15" thickBot="1">
      <c r="A339" s="206" t="s">
        <v>11</v>
      </c>
      <c r="B339" s="207">
        <v>0</v>
      </c>
      <c r="C339" s="207">
        <v>0</v>
      </c>
      <c r="D339" s="207">
        <v>0</v>
      </c>
      <c r="E339" s="207">
        <v>0</v>
      </c>
      <c r="F339" s="363"/>
      <c r="G339" s="207">
        <v>0</v>
      </c>
      <c r="H339" s="208">
        <v>0</v>
      </c>
      <c r="I339" s="209">
        <f t="shared" si="134"/>
        <v>0</v>
      </c>
      <c r="J339" s="168"/>
      <c r="K339" s="210" t="s">
        <v>11</v>
      </c>
      <c r="L339" s="207">
        <v>0</v>
      </c>
      <c r="M339" s="207">
        <v>0</v>
      </c>
      <c r="N339" s="207">
        <v>0</v>
      </c>
      <c r="O339" s="207">
        <v>0</v>
      </c>
      <c r="P339" s="207">
        <v>0</v>
      </c>
      <c r="Q339" s="207">
        <v>0</v>
      </c>
      <c r="R339" s="211">
        <v>0</v>
      </c>
      <c r="S339" s="212">
        <f t="shared" si="135"/>
        <v>0</v>
      </c>
      <c r="U339" s="239" t="s">
        <v>11</v>
      </c>
      <c r="V339" s="240">
        <v>0</v>
      </c>
      <c r="W339" s="240">
        <v>0</v>
      </c>
      <c r="X339" s="240">
        <v>0</v>
      </c>
      <c r="Y339" s="240">
        <v>0</v>
      </c>
      <c r="Z339" s="240">
        <v>0</v>
      </c>
      <c r="AA339" s="240">
        <v>0</v>
      </c>
      <c r="AB339" s="240">
        <v>0</v>
      </c>
      <c r="AC339" s="240">
        <v>0</v>
      </c>
      <c r="AD339" s="241">
        <v>0</v>
      </c>
      <c r="AE339" s="241">
        <v>0</v>
      </c>
      <c r="AF339" s="241">
        <v>0</v>
      </c>
      <c r="AG339" s="241">
        <v>0</v>
      </c>
      <c r="AH339" s="241">
        <v>0</v>
      </c>
      <c r="AI339" s="242">
        <f t="shared" si="136"/>
        <v>0</v>
      </c>
      <c r="AJ339" s="160" t="str">
        <f t="shared" si="137"/>
        <v/>
      </c>
      <c r="BA339" s="160"/>
      <c r="BR339" s="160"/>
      <c r="CG339" s="160"/>
    </row>
    <row r="340" spans="1:85" ht="15">
      <c r="A340" s="213" t="s">
        <v>26</v>
      </c>
      <c r="B340" s="214">
        <f>SUM(B319:B335)</f>
        <v>18.285547636571312</v>
      </c>
      <c r="C340" s="214">
        <f t="shared" ref="C340:I340" si="138">SUM(C319:C335)</f>
        <v>185.8356719424709</v>
      </c>
      <c r="D340" s="214">
        <f t="shared" si="138"/>
        <v>15.819837512160564</v>
      </c>
      <c r="E340" s="214">
        <f t="shared" si="138"/>
        <v>212.30671312784554</v>
      </c>
      <c r="F340" s="214">
        <f t="shared" si="138"/>
        <v>0</v>
      </c>
      <c r="G340" s="214">
        <f t="shared" si="138"/>
        <v>9.2568969800259939</v>
      </c>
      <c r="H340" s="216">
        <f t="shared" si="138"/>
        <v>0</v>
      </c>
      <c r="I340" s="173">
        <f t="shared" si="138"/>
        <v>441.50466719907439</v>
      </c>
      <c r="J340" s="168"/>
      <c r="K340" s="215" t="s">
        <v>26</v>
      </c>
      <c r="L340" s="214">
        <f>SUM(L319:L335)</f>
        <v>18.285547636571312</v>
      </c>
      <c r="M340" s="214">
        <f t="shared" ref="M340:S340" si="139">SUM(M319:M335)</f>
        <v>185.8356719424709</v>
      </c>
      <c r="N340" s="214">
        <f t="shared" si="139"/>
        <v>15.819837512160564</v>
      </c>
      <c r="O340" s="214">
        <f t="shared" si="139"/>
        <v>212.30671312784554</v>
      </c>
      <c r="P340" s="214">
        <f t="shared" si="139"/>
        <v>9.0782835901410284</v>
      </c>
      <c r="Q340" s="214">
        <f t="shared" si="139"/>
        <v>9.2568969800259939</v>
      </c>
      <c r="R340" s="216">
        <f t="shared" si="139"/>
        <v>0</v>
      </c>
      <c r="S340" s="217">
        <f t="shared" si="139"/>
        <v>450.58295078921537</v>
      </c>
      <c r="T340" s="160" t="str">
        <f>IF(ABS(S340-AI340)&gt;0.01,S340-AI340,"")</f>
        <v/>
      </c>
      <c r="U340" s="243" t="s">
        <v>63</v>
      </c>
      <c r="V340" s="244">
        <f>SUM(V319:V335)</f>
        <v>14.455812608815565</v>
      </c>
      <c r="W340" s="244">
        <f t="shared" ref="W340:AH340" si="140">SUM(W319:W335)</f>
        <v>3.8297350277557491</v>
      </c>
      <c r="X340" s="244">
        <f t="shared" si="140"/>
        <v>9.2568969800259939</v>
      </c>
      <c r="Y340" s="244">
        <f t="shared" si="140"/>
        <v>185.8356719424709</v>
      </c>
      <c r="Z340" s="244">
        <f t="shared" si="140"/>
        <v>15.146637218051669</v>
      </c>
      <c r="AA340" s="244">
        <f t="shared" si="140"/>
        <v>204.35737072603294</v>
      </c>
      <c r="AB340" s="244">
        <f t="shared" si="140"/>
        <v>9.0782835901410284</v>
      </c>
      <c r="AC340" s="244">
        <f t="shared" si="140"/>
        <v>8.6225426959215117</v>
      </c>
      <c r="AD340" s="245">
        <f t="shared" si="140"/>
        <v>0</v>
      </c>
      <c r="AE340" s="245">
        <f t="shared" si="140"/>
        <v>0</v>
      </c>
      <c r="AF340" s="245">
        <f t="shared" si="140"/>
        <v>0</v>
      </c>
      <c r="AG340" s="245">
        <f t="shared" si="140"/>
        <v>0.67320029410889526</v>
      </c>
      <c r="AH340" s="245">
        <f t="shared" si="140"/>
        <v>7.9493424018126166</v>
      </c>
      <c r="AI340" s="246">
        <f>SUM(V340:AC340)</f>
        <v>450.58295078921537</v>
      </c>
      <c r="AJ340" s="160" t="str">
        <f t="shared" si="137"/>
        <v/>
      </c>
      <c r="BA340" s="160"/>
      <c r="BR340" s="160"/>
      <c r="CG340" s="160"/>
    </row>
    <row r="341" spans="1:85" s="23" customFormat="1" ht="15" thickBot="1">
      <c r="A341" s="30" t="s">
        <v>88</v>
      </c>
      <c r="B341" s="47">
        <f>IF($I340=0,"-",B340/$I340)</f>
        <v>4.1416431116290696E-2</v>
      </c>
      <c r="C341" s="47">
        <f t="shared" ref="C341:H341" si="141">IF($I340=0,"-",C340/$I340)</f>
        <v>0.42091439966290917</v>
      </c>
      <c r="D341" s="47">
        <f t="shared" si="141"/>
        <v>3.5831642760477095E-2</v>
      </c>
      <c r="E341" s="47">
        <f t="shared" si="141"/>
        <v>0.48087082402713643</v>
      </c>
      <c r="F341" s="47">
        <f t="shared" si="141"/>
        <v>0</v>
      </c>
      <c r="G341" s="47">
        <f t="shared" si="141"/>
        <v>2.0966702433186421E-2</v>
      </c>
      <c r="H341" s="70">
        <f t="shared" si="141"/>
        <v>0</v>
      </c>
      <c r="I341" s="48">
        <f>SUM(B341:H341)</f>
        <v>0.99999999999999978</v>
      </c>
      <c r="J341" s="160"/>
      <c r="K341" s="81" t="s">
        <v>88</v>
      </c>
      <c r="L341" s="98">
        <f t="shared" ref="L341:R341" si="142">IF($S340=0,"-",L340/$S340)</f>
        <v>4.0581978533682624E-2</v>
      </c>
      <c r="M341" s="98">
        <f t="shared" si="142"/>
        <v>0.41243387397808051</v>
      </c>
      <c r="N341" s="98">
        <f t="shared" si="142"/>
        <v>3.5109711728886855E-2</v>
      </c>
      <c r="O341" s="98">
        <f t="shared" si="142"/>
        <v>0.47118230451458765</v>
      </c>
      <c r="P341" s="98">
        <f t="shared" si="142"/>
        <v>2.0147863061041313E-2</v>
      </c>
      <c r="Q341" s="98">
        <f t="shared" si="142"/>
        <v>2.054426818372098E-2</v>
      </c>
      <c r="R341" s="99">
        <f t="shared" si="142"/>
        <v>0</v>
      </c>
      <c r="S341" s="100">
        <f>SUM(L341:R341)</f>
        <v>1</v>
      </c>
      <c r="U341" s="110" t="s">
        <v>88</v>
      </c>
      <c r="V341" s="133">
        <f>+V340/$AI340</f>
        <v>3.2082466909801155E-2</v>
      </c>
      <c r="W341" s="133">
        <f t="shared" ref="W341:AH341" si="143">+W340/$AI340</f>
        <v>8.499511623881472E-3</v>
      </c>
      <c r="X341" s="133">
        <f t="shared" si="143"/>
        <v>2.054426818372098E-2</v>
      </c>
      <c r="Y341" s="133">
        <f t="shared" si="143"/>
        <v>0.41243387397808051</v>
      </c>
      <c r="Z341" s="133">
        <f t="shared" si="143"/>
        <v>3.3615646556359235E-2</v>
      </c>
      <c r="AA341" s="133">
        <f t="shared" si="143"/>
        <v>0.45353995389326701</v>
      </c>
      <c r="AB341" s="133">
        <f t="shared" si="143"/>
        <v>2.0147863061041313E-2</v>
      </c>
      <c r="AC341" s="133">
        <f t="shared" si="143"/>
        <v>1.91364157938483E-2</v>
      </c>
      <c r="AD341" s="133">
        <f t="shared" si="143"/>
        <v>0</v>
      </c>
      <c r="AE341" s="133">
        <f t="shared" si="143"/>
        <v>0</v>
      </c>
      <c r="AF341" s="133">
        <f t="shared" si="143"/>
        <v>0</v>
      </c>
      <c r="AG341" s="133">
        <f t="shared" si="143"/>
        <v>1.4940651725276247E-3</v>
      </c>
      <c r="AH341" s="133">
        <f t="shared" si="143"/>
        <v>1.7642350621320673E-2</v>
      </c>
      <c r="AI341" s="134">
        <f>SUM(V341:AC341)</f>
        <v>0.99999999999999989</v>
      </c>
      <c r="AJ341" s="23" t="str">
        <f t="shared" si="137"/>
        <v/>
      </c>
    </row>
    <row r="342" spans="1:85" ht="15" thickBot="1">
      <c r="A342" s="247"/>
      <c r="B342" s="247"/>
      <c r="C342" s="247"/>
      <c r="D342" s="247"/>
      <c r="E342" s="247"/>
      <c r="F342" s="247"/>
      <c r="G342" s="247"/>
      <c r="H342" s="247"/>
      <c r="I342" s="247"/>
      <c r="K342" s="247"/>
      <c r="L342" s="247"/>
      <c r="M342" s="247"/>
      <c r="N342" s="247"/>
      <c r="O342" s="247"/>
      <c r="P342" s="247"/>
      <c r="Q342" s="247"/>
      <c r="R342" s="247"/>
      <c r="S342" s="247"/>
      <c r="AI342" s="168"/>
      <c r="BA342" s="160"/>
      <c r="BR342" s="160"/>
      <c r="CG342" s="160"/>
    </row>
    <row r="343" spans="1:85" ht="28.5">
      <c r="A343" s="312" t="s">
        <v>40</v>
      </c>
      <c r="B343" s="164" t="s">
        <v>0</v>
      </c>
      <c r="C343" s="164" t="s">
        <v>1</v>
      </c>
      <c r="D343" s="164" t="s">
        <v>2</v>
      </c>
      <c r="E343" s="164" t="s">
        <v>3</v>
      </c>
      <c r="F343" s="164" t="s">
        <v>27</v>
      </c>
      <c r="G343" s="164" t="s">
        <v>4</v>
      </c>
      <c r="H343" s="164" t="s">
        <v>5</v>
      </c>
      <c r="I343" s="165" t="s">
        <v>6</v>
      </c>
      <c r="K343" s="314" t="s">
        <v>40</v>
      </c>
      <c r="L343" s="166" t="s">
        <v>0</v>
      </c>
      <c r="M343" s="166" t="s">
        <v>1</v>
      </c>
      <c r="N343" s="166" t="s">
        <v>2</v>
      </c>
      <c r="O343" s="166" t="s">
        <v>3</v>
      </c>
      <c r="P343" s="166" t="s">
        <v>27</v>
      </c>
      <c r="Q343" s="166" t="s">
        <v>4</v>
      </c>
      <c r="R343" s="166" t="s">
        <v>5</v>
      </c>
      <c r="S343" s="167" t="s">
        <v>6</v>
      </c>
      <c r="U343" s="316" t="s">
        <v>40</v>
      </c>
      <c r="V343" s="219" t="s">
        <v>74</v>
      </c>
      <c r="W343" s="219" t="s">
        <v>75</v>
      </c>
      <c r="X343" s="219" t="s">
        <v>4</v>
      </c>
      <c r="Y343" s="219" t="s">
        <v>1</v>
      </c>
      <c r="Z343" s="219" t="s">
        <v>2</v>
      </c>
      <c r="AA343" s="219" t="s">
        <v>3</v>
      </c>
      <c r="AB343" s="219" t="s">
        <v>55</v>
      </c>
      <c r="AC343" s="219" t="s">
        <v>68</v>
      </c>
      <c r="AD343" s="220" t="s">
        <v>76</v>
      </c>
      <c r="AE343" s="220" t="s">
        <v>83</v>
      </c>
      <c r="AF343" s="220" t="s">
        <v>77</v>
      </c>
      <c r="AG343" s="220" t="s">
        <v>84</v>
      </c>
      <c r="AH343" s="220" t="s">
        <v>85</v>
      </c>
      <c r="AI343" s="221" t="s">
        <v>63</v>
      </c>
      <c r="BA343" s="160"/>
      <c r="BR343" s="160"/>
      <c r="CG343" s="160"/>
    </row>
    <row r="344" spans="1:85" ht="15">
      <c r="A344" s="313" t="s">
        <v>40</v>
      </c>
      <c r="B344" s="318" t="s">
        <v>69</v>
      </c>
      <c r="C344" s="319"/>
      <c r="D344" s="319"/>
      <c r="E344" s="319"/>
      <c r="F344" s="319"/>
      <c r="G344" s="319"/>
      <c r="H344" s="319"/>
      <c r="I344" s="320"/>
      <c r="K344" s="315" t="s">
        <v>40</v>
      </c>
      <c r="L344" s="321" t="s">
        <v>69</v>
      </c>
      <c r="M344" s="322"/>
      <c r="N344" s="322"/>
      <c r="O344" s="322"/>
      <c r="P344" s="322"/>
      <c r="Q344" s="322"/>
      <c r="R344" s="322"/>
      <c r="S344" s="323"/>
      <c r="U344" s="317" t="s">
        <v>40</v>
      </c>
      <c r="V344" s="324" t="s">
        <v>69</v>
      </c>
      <c r="W344" s="324"/>
      <c r="X344" s="324"/>
      <c r="Y344" s="324"/>
      <c r="Z344" s="324"/>
      <c r="AA344" s="324"/>
      <c r="AB344" s="324"/>
      <c r="AC344" s="324"/>
      <c r="AD344" s="324"/>
      <c r="AE344" s="324"/>
      <c r="AF344" s="324"/>
      <c r="AG344" s="324"/>
      <c r="AH344" s="324"/>
      <c r="AI344" s="325"/>
      <c r="BA344" s="160"/>
      <c r="BR344" s="160"/>
      <c r="CG344" s="160"/>
    </row>
    <row r="345" spans="1:85" ht="15">
      <c r="A345" s="170" t="s">
        <v>7</v>
      </c>
      <c r="B345" s="171">
        <v>0</v>
      </c>
      <c r="C345" s="171">
        <v>0</v>
      </c>
      <c r="D345" s="171">
        <v>0</v>
      </c>
      <c r="E345" s="171">
        <v>0</v>
      </c>
      <c r="F345" s="361"/>
      <c r="G345" s="171">
        <v>0</v>
      </c>
      <c r="H345" s="172">
        <v>0</v>
      </c>
      <c r="I345" s="173">
        <f>SUM(B345:H345)</f>
        <v>0</v>
      </c>
      <c r="J345" s="168"/>
      <c r="K345" s="222" t="s">
        <v>7</v>
      </c>
      <c r="L345" s="171">
        <v>0</v>
      </c>
      <c r="M345" s="171">
        <v>0</v>
      </c>
      <c r="N345" s="171">
        <v>0</v>
      </c>
      <c r="O345" s="171">
        <v>0</v>
      </c>
      <c r="P345" s="171">
        <v>0</v>
      </c>
      <c r="Q345" s="171">
        <v>0</v>
      </c>
      <c r="R345" s="223">
        <v>0</v>
      </c>
      <c r="S345" s="224">
        <f>SUM(L345:R345)</f>
        <v>0</v>
      </c>
      <c r="U345" s="225" t="s">
        <v>7</v>
      </c>
      <c r="V345" s="226">
        <v>0</v>
      </c>
      <c r="W345" s="226">
        <v>0</v>
      </c>
      <c r="X345" s="226">
        <v>0</v>
      </c>
      <c r="Y345" s="226">
        <v>0</v>
      </c>
      <c r="Z345" s="226">
        <v>0</v>
      </c>
      <c r="AA345" s="226">
        <v>0</v>
      </c>
      <c r="AB345" s="226">
        <v>0</v>
      </c>
      <c r="AC345" s="227">
        <v>0</v>
      </c>
      <c r="AD345" s="228">
        <v>0</v>
      </c>
      <c r="AE345" s="228">
        <v>0</v>
      </c>
      <c r="AF345" s="228">
        <v>0</v>
      </c>
      <c r="AG345" s="228">
        <v>0</v>
      </c>
      <c r="AH345" s="228">
        <v>0</v>
      </c>
      <c r="AI345" s="229">
        <f>SUM(V345:AC345)</f>
        <v>0</v>
      </c>
      <c r="AJ345" s="160" t="str">
        <f>IF(ABS(S345-AI345)&gt;0.001,S345-AI345,"")</f>
        <v/>
      </c>
      <c r="BA345" s="160"/>
      <c r="BR345" s="160"/>
      <c r="CG345" s="160"/>
    </row>
    <row r="346" spans="1:85" ht="15">
      <c r="A346" s="178" t="s">
        <v>8</v>
      </c>
      <c r="B346" s="179">
        <v>0</v>
      </c>
      <c r="C346" s="179">
        <v>0</v>
      </c>
      <c r="D346" s="179">
        <v>0</v>
      </c>
      <c r="E346" s="179">
        <v>0</v>
      </c>
      <c r="F346" s="362"/>
      <c r="G346" s="179">
        <v>0</v>
      </c>
      <c r="H346" s="180">
        <v>0</v>
      </c>
      <c r="I346" s="181">
        <f t="shared" ref="I346:I365" si="144">SUM(B346:H346)</f>
        <v>0</v>
      </c>
      <c r="J346" s="168"/>
      <c r="K346" s="182" t="s">
        <v>8</v>
      </c>
      <c r="L346" s="183">
        <v>0</v>
      </c>
      <c r="M346" s="183">
        <v>0</v>
      </c>
      <c r="N346" s="183">
        <v>0</v>
      </c>
      <c r="O346" s="183">
        <v>0</v>
      </c>
      <c r="P346" s="183">
        <v>0</v>
      </c>
      <c r="Q346" s="183">
        <v>0</v>
      </c>
      <c r="R346" s="184">
        <v>0</v>
      </c>
      <c r="S346" s="185">
        <f t="shared" ref="S346:S365" si="145">SUM(L346:R346)</f>
        <v>0</v>
      </c>
      <c r="U346" s="230" t="s">
        <v>8</v>
      </c>
      <c r="V346" s="231">
        <v>0</v>
      </c>
      <c r="W346" s="231">
        <v>0</v>
      </c>
      <c r="X346" s="231">
        <v>0</v>
      </c>
      <c r="Y346" s="231">
        <v>0</v>
      </c>
      <c r="Z346" s="231">
        <v>0</v>
      </c>
      <c r="AA346" s="231">
        <v>0</v>
      </c>
      <c r="AB346" s="231">
        <v>0</v>
      </c>
      <c r="AC346" s="232">
        <v>0</v>
      </c>
      <c r="AD346" s="231">
        <v>0</v>
      </c>
      <c r="AE346" s="231">
        <v>0</v>
      </c>
      <c r="AF346" s="231">
        <v>0</v>
      </c>
      <c r="AG346" s="231">
        <v>0</v>
      </c>
      <c r="AH346" s="231">
        <v>0</v>
      </c>
      <c r="AI346" s="233">
        <f t="shared" ref="AI346:AI365" si="146">SUM(V346:AC346)</f>
        <v>0</v>
      </c>
      <c r="AJ346" s="160" t="str">
        <f t="shared" ref="AJ346:AJ367" si="147">IF(ABS(S346-AI346)&gt;0.001,S346-AI346,"")</f>
        <v/>
      </c>
      <c r="BA346" s="160"/>
      <c r="BR346" s="160"/>
      <c r="CG346" s="160"/>
    </row>
    <row r="347" spans="1:85" ht="15">
      <c r="A347" s="186" t="s">
        <v>10</v>
      </c>
      <c r="B347" s="175">
        <v>0</v>
      </c>
      <c r="C347" s="175">
        <v>0</v>
      </c>
      <c r="D347" s="175">
        <v>0</v>
      </c>
      <c r="E347" s="175">
        <v>0</v>
      </c>
      <c r="F347" s="362"/>
      <c r="G347" s="175">
        <v>0</v>
      </c>
      <c r="H347" s="187">
        <v>0</v>
      </c>
      <c r="I347" s="173">
        <f t="shared" si="144"/>
        <v>0</v>
      </c>
      <c r="J347" s="168"/>
      <c r="K347" s="188" t="s">
        <v>10</v>
      </c>
      <c r="L347" s="175">
        <v>0</v>
      </c>
      <c r="M347" s="175">
        <v>0</v>
      </c>
      <c r="N347" s="175">
        <v>0</v>
      </c>
      <c r="O347" s="175">
        <v>0</v>
      </c>
      <c r="P347" s="175">
        <v>0</v>
      </c>
      <c r="Q347" s="175">
        <v>0</v>
      </c>
      <c r="R347" s="176">
        <v>0</v>
      </c>
      <c r="S347" s="177">
        <f t="shared" si="145"/>
        <v>0</v>
      </c>
      <c r="U347" s="234" t="s">
        <v>10</v>
      </c>
      <c r="V347" s="226">
        <v>0</v>
      </c>
      <c r="W347" s="226">
        <v>0</v>
      </c>
      <c r="X347" s="226">
        <v>0</v>
      </c>
      <c r="Y347" s="226">
        <v>0</v>
      </c>
      <c r="Z347" s="226">
        <v>0</v>
      </c>
      <c r="AA347" s="226">
        <v>0</v>
      </c>
      <c r="AB347" s="226">
        <v>0</v>
      </c>
      <c r="AC347" s="227">
        <v>0</v>
      </c>
      <c r="AD347" s="228">
        <v>0</v>
      </c>
      <c r="AE347" s="228">
        <v>0</v>
      </c>
      <c r="AF347" s="228">
        <v>0</v>
      </c>
      <c r="AG347" s="228">
        <v>0</v>
      </c>
      <c r="AH347" s="228">
        <v>0</v>
      </c>
      <c r="AI347" s="229">
        <f t="shared" si="146"/>
        <v>0</v>
      </c>
      <c r="AJ347" s="160" t="str">
        <f t="shared" si="147"/>
        <v/>
      </c>
      <c r="BA347" s="160"/>
      <c r="BR347" s="160"/>
      <c r="CG347" s="160"/>
    </row>
    <row r="348" spans="1:85" ht="15">
      <c r="A348" s="178" t="s">
        <v>56</v>
      </c>
      <c r="B348" s="179">
        <v>0</v>
      </c>
      <c r="C348" s="179">
        <v>0</v>
      </c>
      <c r="D348" s="179">
        <v>0</v>
      </c>
      <c r="E348" s="179">
        <v>0</v>
      </c>
      <c r="F348" s="362"/>
      <c r="G348" s="179">
        <v>0</v>
      </c>
      <c r="H348" s="180">
        <v>0</v>
      </c>
      <c r="I348" s="181">
        <f t="shared" si="144"/>
        <v>0</v>
      </c>
      <c r="J348" s="168"/>
      <c r="K348" s="182" t="s">
        <v>56</v>
      </c>
      <c r="L348" s="183">
        <v>0</v>
      </c>
      <c r="M348" s="183">
        <v>0</v>
      </c>
      <c r="N348" s="183">
        <v>0</v>
      </c>
      <c r="O348" s="183">
        <v>0</v>
      </c>
      <c r="P348" s="183">
        <v>0</v>
      </c>
      <c r="Q348" s="183">
        <v>0</v>
      </c>
      <c r="R348" s="184">
        <v>0</v>
      </c>
      <c r="S348" s="185">
        <f t="shared" si="145"/>
        <v>0</v>
      </c>
      <c r="U348" s="230" t="s">
        <v>56</v>
      </c>
      <c r="V348" s="231">
        <v>0</v>
      </c>
      <c r="W348" s="231">
        <v>0</v>
      </c>
      <c r="X348" s="231">
        <v>0</v>
      </c>
      <c r="Y348" s="231">
        <v>0</v>
      </c>
      <c r="Z348" s="231">
        <v>0</v>
      </c>
      <c r="AA348" s="231">
        <v>0</v>
      </c>
      <c r="AB348" s="231">
        <v>0</v>
      </c>
      <c r="AC348" s="232">
        <v>0</v>
      </c>
      <c r="AD348" s="231">
        <v>0</v>
      </c>
      <c r="AE348" s="231">
        <v>0</v>
      </c>
      <c r="AF348" s="231">
        <v>0</v>
      </c>
      <c r="AG348" s="231">
        <v>0</v>
      </c>
      <c r="AH348" s="231">
        <v>0</v>
      </c>
      <c r="AI348" s="233">
        <f t="shared" si="146"/>
        <v>0</v>
      </c>
      <c r="AJ348" s="160" t="str">
        <f t="shared" si="147"/>
        <v/>
      </c>
      <c r="BA348" s="160"/>
      <c r="BR348" s="160"/>
      <c r="CG348" s="160"/>
    </row>
    <row r="349" spans="1:85" ht="15">
      <c r="A349" s="186" t="s">
        <v>16</v>
      </c>
      <c r="B349" s="175">
        <v>0.14803547331880038</v>
      </c>
      <c r="C349" s="175">
        <v>0</v>
      </c>
      <c r="D349" s="175">
        <v>1.7764256798256019E-2</v>
      </c>
      <c r="E349" s="175">
        <v>0</v>
      </c>
      <c r="F349" s="362"/>
      <c r="G349" s="175">
        <v>0</v>
      </c>
      <c r="H349" s="187">
        <v>0</v>
      </c>
      <c r="I349" s="173">
        <f t="shared" si="144"/>
        <v>0.1657997301170564</v>
      </c>
      <c r="J349" s="168"/>
      <c r="K349" s="188" t="s">
        <v>16</v>
      </c>
      <c r="L349" s="175">
        <v>0.14803547331880038</v>
      </c>
      <c r="M349" s="175">
        <v>0</v>
      </c>
      <c r="N349" s="175">
        <v>1.7764256798256019E-2</v>
      </c>
      <c r="O349" s="175">
        <v>0</v>
      </c>
      <c r="P349" s="175">
        <v>0</v>
      </c>
      <c r="Q349" s="175">
        <v>0</v>
      </c>
      <c r="R349" s="176">
        <v>0</v>
      </c>
      <c r="S349" s="177">
        <f t="shared" si="145"/>
        <v>0.1657997301170564</v>
      </c>
      <c r="U349" s="234" t="s">
        <v>16</v>
      </c>
      <c r="V349" s="226">
        <v>0.14803547331880038</v>
      </c>
      <c r="W349" s="226">
        <v>0</v>
      </c>
      <c r="X349" s="226">
        <v>0</v>
      </c>
      <c r="Y349" s="226">
        <v>0</v>
      </c>
      <c r="Z349" s="226">
        <v>1.7764256798256019E-2</v>
      </c>
      <c r="AA349" s="226">
        <v>0</v>
      </c>
      <c r="AB349" s="226">
        <v>0</v>
      </c>
      <c r="AC349" s="227">
        <v>0</v>
      </c>
      <c r="AD349" s="228">
        <v>0</v>
      </c>
      <c r="AE349" s="228">
        <v>0</v>
      </c>
      <c r="AF349" s="228">
        <v>0</v>
      </c>
      <c r="AG349" s="228">
        <v>0</v>
      </c>
      <c r="AH349" s="228">
        <v>0</v>
      </c>
      <c r="AI349" s="229">
        <f t="shared" si="146"/>
        <v>0.1657997301170564</v>
      </c>
      <c r="AJ349" s="160" t="str">
        <f t="shared" si="147"/>
        <v/>
      </c>
      <c r="BA349" s="160"/>
      <c r="BR349" s="160"/>
      <c r="CG349" s="160"/>
    </row>
    <row r="350" spans="1:85" ht="15">
      <c r="A350" s="178" t="s">
        <v>15</v>
      </c>
      <c r="B350" s="179">
        <v>5.974531462389391E-4</v>
      </c>
      <c r="C350" s="179">
        <v>0</v>
      </c>
      <c r="D350" s="179">
        <v>7.1694377548672578E-5</v>
      </c>
      <c r="E350" s="179">
        <v>0</v>
      </c>
      <c r="F350" s="362"/>
      <c r="G350" s="179">
        <v>0</v>
      </c>
      <c r="H350" s="180">
        <v>0</v>
      </c>
      <c r="I350" s="181">
        <f t="shared" si="144"/>
        <v>6.6914752378761174E-4</v>
      </c>
      <c r="J350" s="168"/>
      <c r="K350" s="182" t="s">
        <v>15</v>
      </c>
      <c r="L350" s="183">
        <v>5.974531462389391E-4</v>
      </c>
      <c r="M350" s="183">
        <v>0</v>
      </c>
      <c r="N350" s="183">
        <v>7.1694377548672578E-5</v>
      </c>
      <c r="O350" s="183">
        <v>0</v>
      </c>
      <c r="P350" s="183">
        <v>0</v>
      </c>
      <c r="Q350" s="183">
        <v>0</v>
      </c>
      <c r="R350" s="184">
        <v>0</v>
      </c>
      <c r="S350" s="185">
        <f t="shared" si="145"/>
        <v>6.6914752378761174E-4</v>
      </c>
      <c r="U350" s="230" t="s">
        <v>57</v>
      </c>
      <c r="V350" s="231">
        <v>5.974531462389391E-4</v>
      </c>
      <c r="W350" s="231">
        <v>0</v>
      </c>
      <c r="X350" s="231">
        <v>0</v>
      </c>
      <c r="Y350" s="231">
        <v>0</v>
      </c>
      <c r="Z350" s="231">
        <v>7.1694377548672578E-5</v>
      </c>
      <c r="AA350" s="231">
        <v>0</v>
      </c>
      <c r="AB350" s="231">
        <v>0</v>
      </c>
      <c r="AC350" s="232">
        <v>0</v>
      </c>
      <c r="AD350" s="231">
        <v>0</v>
      </c>
      <c r="AE350" s="231">
        <v>0</v>
      </c>
      <c r="AF350" s="231">
        <v>0</v>
      </c>
      <c r="AG350" s="231">
        <v>0</v>
      </c>
      <c r="AH350" s="231">
        <v>0</v>
      </c>
      <c r="AI350" s="233">
        <f t="shared" si="146"/>
        <v>6.6914752378761174E-4</v>
      </c>
      <c r="AJ350" s="160" t="str">
        <f t="shared" si="147"/>
        <v/>
      </c>
      <c r="BA350" s="160"/>
      <c r="BR350" s="160"/>
      <c r="CG350" s="160"/>
    </row>
    <row r="351" spans="1:85" ht="15">
      <c r="A351" s="186" t="s">
        <v>58</v>
      </c>
      <c r="B351" s="175">
        <v>0</v>
      </c>
      <c r="C351" s="175">
        <v>0</v>
      </c>
      <c r="D351" s="175">
        <v>0</v>
      </c>
      <c r="E351" s="175">
        <v>2.49982520908495E-2</v>
      </c>
      <c r="F351" s="362"/>
      <c r="G351" s="175">
        <v>0</v>
      </c>
      <c r="H351" s="187">
        <v>0</v>
      </c>
      <c r="I351" s="173">
        <f t="shared" si="144"/>
        <v>2.49982520908495E-2</v>
      </c>
      <c r="J351" s="168"/>
      <c r="K351" s="188" t="s">
        <v>58</v>
      </c>
      <c r="L351" s="175">
        <v>0</v>
      </c>
      <c r="M351" s="175">
        <v>0</v>
      </c>
      <c r="N351" s="175">
        <v>0</v>
      </c>
      <c r="O351" s="175">
        <v>2.49982520908495E-2</v>
      </c>
      <c r="P351" s="175">
        <v>0.28141115837399816</v>
      </c>
      <c r="Q351" s="175">
        <v>0</v>
      </c>
      <c r="R351" s="176">
        <v>0</v>
      </c>
      <c r="S351" s="177">
        <f t="shared" si="145"/>
        <v>0.30640941046484765</v>
      </c>
      <c r="U351" s="234" t="s">
        <v>58</v>
      </c>
      <c r="V351" s="226">
        <v>0</v>
      </c>
      <c r="W351" s="226">
        <v>0</v>
      </c>
      <c r="X351" s="226">
        <v>0</v>
      </c>
      <c r="Y351" s="226">
        <v>0</v>
      </c>
      <c r="Z351" s="226">
        <v>0</v>
      </c>
      <c r="AA351" s="226">
        <v>2.0487303124304326E-3</v>
      </c>
      <c r="AB351" s="226">
        <v>0.28141115837399816</v>
      </c>
      <c r="AC351" s="227">
        <v>2.2949521778419069E-2</v>
      </c>
      <c r="AD351" s="226">
        <v>0</v>
      </c>
      <c r="AE351" s="226">
        <v>0</v>
      </c>
      <c r="AF351" s="226">
        <v>0</v>
      </c>
      <c r="AG351" s="226">
        <v>0</v>
      </c>
      <c r="AH351" s="226">
        <v>2.2949521778419069E-2</v>
      </c>
      <c r="AI351" s="229">
        <f t="shared" si="146"/>
        <v>0.30640941046484765</v>
      </c>
      <c r="AJ351" s="160" t="str">
        <f t="shared" si="147"/>
        <v/>
      </c>
      <c r="BA351" s="160"/>
      <c r="BR351" s="160"/>
      <c r="CG351" s="160"/>
    </row>
    <row r="352" spans="1:85" ht="15">
      <c r="A352" s="178" t="s">
        <v>12</v>
      </c>
      <c r="B352" s="179">
        <v>0</v>
      </c>
      <c r="C352" s="179">
        <v>0</v>
      </c>
      <c r="D352" s="179">
        <v>0</v>
      </c>
      <c r="E352" s="179">
        <v>0</v>
      </c>
      <c r="F352" s="362"/>
      <c r="G352" s="179">
        <v>0</v>
      </c>
      <c r="H352" s="180">
        <v>0</v>
      </c>
      <c r="I352" s="181">
        <f t="shared" si="144"/>
        <v>0</v>
      </c>
      <c r="J352" s="168"/>
      <c r="K352" s="182" t="s">
        <v>12</v>
      </c>
      <c r="L352" s="183">
        <v>0</v>
      </c>
      <c r="M352" s="183">
        <v>0</v>
      </c>
      <c r="N352" s="183">
        <v>0</v>
      </c>
      <c r="O352" s="183">
        <v>0</v>
      </c>
      <c r="P352" s="183">
        <v>4.9480747959999693E-3</v>
      </c>
      <c r="Q352" s="183">
        <v>0</v>
      </c>
      <c r="R352" s="184">
        <v>0</v>
      </c>
      <c r="S352" s="185">
        <f t="shared" si="145"/>
        <v>4.9480747959999693E-3</v>
      </c>
      <c r="U352" s="230" t="s">
        <v>12</v>
      </c>
      <c r="V352" s="231">
        <v>0</v>
      </c>
      <c r="W352" s="231">
        <v>0</v>
      </c>
      <c r="X352" s="231">
        <v>0</v>
      </c>
      <c r="Y352" s="231">
        <v>0</v>
      </c>
      <c r="Z352" s="231">
        <v>0</v>
      </c>
      <c r="AA352" s="231">
        <v>0</v>
      </c>
      <c r="AB352" s="231">
        <v>4.9480747959999693E-3</v>
      </c>
      <c r="AC352" s="232">
        <v>0</v>
      </c>
      <c r="AD352" s="231">
        <v>0</v>
      </c>
      <c r="AE352" s="231">
        <v>0</v>
      </c>
      <c r="AF352" s="231">
        <v>0</v>
      </c>
      <c r="AG352" s="231">
        <v>0</v>
      </c>
      <c r="AH352" s="231">
        <v>0</v>
      </c>
      <c r="AI352" s="233">
        <f t="shared" si="146"/>
        <v>4.9480747959999693E-3</v>
      </c>
      <c r="AJ352" s="160" t="str">
        <f t="shared" si="147"/>
        <v/>
      </c>
      <c r="BA352" s="160"/>
      <c r="BR352" s="160"/>
      <c r="CG352" s="160"/>
    </row>
    <row r="353" spans="1:85" ht="15">
      <c r="A353" s="186" t="s">
        <v>59</v>
      </c>
      <c r="B353" s="175">
        <v>0</v>
      </c>
      <c r="C353" s="175">
        <v>0</v>
      </c>
      <c r="D353" s="175">
        <v>0</v>
      </c>
      <c r="E353" s="175">
        <v>0</v>
      </c>
      <c r="F353" s="362"/>
      <c r="G353" s="175">
        <v>0</v>
      </c>
      <c r="H353" s="187">
        <v>0</v>
      </c>
      <c r="I353" s="173">
        <f t="shared" si="144"/>
        <v>0</v>
      </c>
      <c r="J353" s="168"/>
      <c r="K353" s="188" t="s">
        <v>59</v>
      </c>
      <c r="L353" s="175">
        <v>0</v>
      </c>
      <c r="M353" s="175">
        <v>0</v>
      </c>
      <c r="N353" s="175">
        <v>0</v>
      </c>
      <c r="O353" s="175">
        <v>0</v>
      </c>
      <c r="P353" s="175">
        <v>0</v>
      </c>
      <c r="Q353" s="175">
        <v>0</v>
      </c>
      <c r="R353" s="176">
        <v>0</v>
      </c>
      <c r="S353" s="177">
        <f t="shared" si="145"/>
        <v>0</v>
      </c>
      <c r="U353" s="234" t="s">
        <v>59</v>
      </c>
      <c r="V353" s="226">
        <v>0</v>
      </c>
      <c r="W353" s="226">
        <v>0</v>
      </c>
      <c r="X353" s="226">
        <v>0</v>
      </c>
      <c r="Y353" s="226">
        <v>0</v>
      </c>
      <c r="Z353" s="226">
        <v>0</v>
      </c>
      <c r="AA353" s="226">
        <v>0</v>
      </c>
      <c r="AB353" s="226">
        <v>0</v>
      </c>
      <c r="AC353" s="227">
        <v>0</v>
      </c>
      <c r="AD353" s="226">
        <v>0</v>
      </c>
      <c r="AE353" s="226">
        <v>0</v>
      </c>
      <c r="AF353" s="226">
        <v>0</v>
      </c>
      <c r="AG353" s="226">
        <v>0</v>
      </c>
      <c r="AH353" s="226">
        <v>0</v>
      </c>
      <c r="AI353" s="229">
        <f t="shared" si="146"/>
        <v>0</v>
      </c>
      <c r="AJ353" s="160" t="str">
        <f t="shared" si="147"/>
        <v/>
      </c>
      <c r="BA353" s="160"/>
      <c r="BR353" s="160"/>
      <c r="CG353" s="160"/>
    </row>
    <row r="354" spans="1:85" ht="15">
      <c r="A354" s="178" t="s">
        <v>17</v>
      </c>
      <c r="B354" s="179">
        <v>0</v>
      </c>
      <c r="C354" s="179">
        <v>0</v>
      </c>
      <c r="D354" s="179">
        <v>0</v>
      </c>
      <c r="E354" s="179">
        <v>6.9233481922030965E-3</v>
      </c>
      <c r="F354" s="362"/>
      <c r="G354" s="179">
        <v>0</v>
      </c>
      <c r="H354" s="180">
        <v>0</v>
      </c>
      <c r="I354" s="181">
        <f t="shared" si="144"/>
        <v>6.9233481922030965E-3</v>
      </c>
      <c r="J354" s="168"/>
      <c r="K354" s="182" t="s">
        <v>17</v>
      </c>
      <c r="L354" s="183">
        <v>0</v>
      </c>
      <c r="M354" s="183">
        <v>0</v>
      </c>
      <c r="N354" s="183">
        <v>0</v>
      </c>
      <c r="O354" s="183">
        <v>6.9233481922030965E-3</v>
      </c>
      <c r="P354" s="183">
        <v>0</v>
      </c>
      <c r="Q354" s="183">
        <v>0</v>
      </c>
      <c r="R354" s="184">
        <v>0</v>
      </c>
      <c r="S354" s="185">
        <f t="shared" si="145"/>
        <v>6.9233481922030965E-3</v>
      </c>
      <c r="U354" s="230" t="s">
        <v>17</v>
      </c>
      <c r="V354" s="231">
        <v>0</v>
      </c>
      <c r="W354" s="231">
        <v>0</v>
      </c>
      <c r="X354" s="231">
        <v>0</v>
      </c>
      <c r="Y354" s="231">
        <v>0</v>
      </c>
      <c r="Z354" s="231">
        <v>0</v>
      </c>
      <c r="AA354" s="231">
        <v>6.9233481922030965E-3</v>
      </c>
      <c r="AB354" s="231">
        <v>0</v>
      </c>
      <c r="AC354" s="232">
        <v>0</v>
      </c>
      <c r="AD354" s="231">
        <v>0</v>
      </c>
      <c r="AE354" s="231">
        <v>0</v>
      </c>
      <c r="AF354" s="231">
        <v>0</v>
      </c>
      <c r="AG354" s="231">
        <v>0</v>
      </c>
      <c r="AH354" s="231">
        <v>0</v>
      </c>
      <c r="AI354" s="233">
        <f t="shared" si="146"/>
        <v>6.9233481922030965E-3</v>
      </c>
      <c r="AJ354" s="160" t="str">
        <f t="shared" si="147"/>
        <v/>
      </c>
      <c r="BA354" s="160"/>
      <c r="BR354" s="160"/>
      <c r="CG354" s="160"/>
    </row>
    <row r="355" spans="1:85" ht="15">
      <c r="A355" s="186" t="s">
        <v>139</v>
      </c>
      <c r="B355" s="175">
        <v>0.3869999196127541</v>
      </c>
      <c r="C355" s="175">
        <v>0</v>
      </c>
      <c r="D355" s="175">
        <v>0</v>
      </c>
      <c r="E355" s="175">
        <v>0</v>
      </c>
      <c r="F355" s="362"/>
      <c r="G355" s="175">
        <v>0</v>
      </c>
      <c r="H355" s="187">
        <v>0</v>
      </c>
      <c r="I355" s="173">
        <f t="shared" si="144"/>
        <v>0.3869999196127541</v>
      </c>
      <c r="J355" s="168"/>
      <c r="K355" s="188" t="s">
        <v>139</v>
      </c>
      <c r="L355" s="175">
        <v>0.3869999196127541</v>
      </c>
      <c r="M355" s="175">
        <v>0</v>
      </c>
      <c r="N355" s="175">
        <v>0</v>
      </c>
      <c r="O355" s="175">
        <v>0</v>
      </c>
      <c r="P355" s="175">
        <v>0</v>
      </c>
      <c r="Q355" s="175">
        <v>0</v>
      </c>
      <c r="R355" s="176">
        <v>0</v>
      </c>
      <c r="S355" s="177">
        <f t="shared" si="145"/>
        <v>0.3869999196127541</v>
      </c>
      <c r="U355" s="234" t="s">
        <v>139</v>
      </c>
      <c r="V355" s="226">
        <v>0.3869999196127541</v>
      </c>
      <c r="W355" s="226">
        <v>0</v>
      </c>
      <c r="X355" s="226">
        <v>0</v>
      </c>
      <c r="Y355" s="226">
        <v>0</v>
      </c>
      <c r="Z355" s="226">
        <v>0</v>
      </c>
      <c r="AA355" s="226">
        <v>0</v>
      </c>
      <c r="AB355" s="226">
        <v>0</v>
      </c>
      <c r="AC355" s="227">
        <v>0</v>
      </c>
      <c r="AD355" s="226">
        <v>0</v>
      </c>
      <c r="AE355" s="226">
        <v>0</v>
      </c>
      <c r="AF355" s="226">
        <v>0</v>
      </c>
      <c r="AG355" s="226">
        <v>0</v>
      </c>
      <c r="AH355" s="226">
        <v>0</v>
      </c>
      <c r="AI355" s="229">
        <f t="shared" si="146"/>
        <v>0.3869999196127541</v>
      </c>
      <c r="AJ355" s="160" t="str">
        <f t="shared" si="147"/>
        <v/>
      </c>
      <c r="BA355" s="160"/>
      <c r="BR355" s="160"/>
      <c r="CG355" s="160"/>
    </row>
    <row r="356" spans="1:85" ht="15">
      <c r="A356" s="178" t="s">
        <v>25</v>
      </c>
      <c r="B356" s="179">
        <v>5.2179756734232363E-2</v>
      </c>
      <c r="C356" s="179">
        <v>2.9301478037649965E-2</v>
      </c>
      <c r="D356" s="179">
        <v>1.0059485243509265E-2</v>
      </c>
      <c r="E356" s="179">
        <v>0.9967471307635356</v>
      </c>
      <c r="F356" s="362"/>
      <c r="G356" s="179">
        <v>8.8147506557879313E-2</v>
      </c>
      <c r="H356" s="180">
        <v>0</v>
      </c>
      <c r="I356" s="181">
        <f t="shared" si="144"/>
        <v>1.1764353573368065</v>
      </c>
      <c r="J356" s="168"/>
      <c r="K356" s="182" t="s">
        <v>25</v>
      </c>
      <c r="L356" s="183">
        <v>5.2179756734232363E-2</v>
      </c>
      <c r="M356" s="183">
        <v>2.9301478037649965E-2</v>
      </c>
      <c r="N356" s="183">
        <v>1.0059485243509265E-2</v>
      </c>
      <c r="O356" s="183">
        <v>0.9967471307635356</v>
      </c>
      <c r="P356" s="183">
        <v>0.19932173988595536</v>
      </c>
      <c r="Q356" s="183">
        <v>8.8147506557879313E-2</v>
      </c>
      <c r="R356" s="184">
        <v>0</v>
      </c>
      <c r="S356" s="185">
        <f t="shared" si="145"/>
        <v>1.375757097222762</v>
      </c>
      <c r="U356" s="230" t="s">
        <v>25</v>
      </c>
      <c r="V356" s="231">
        <v>1.7428018082751049E-2</v>
      </c>
      <c r="W356" s="231">
        <v>3.4751738651481311E-2</v>
      </c>
      <c r="X356" s="231">
        <v>8.8147506557879313E-2</v>
      </c>
      <c r="Y356" s="231">
        <v>2.9301478037649965E-2</v>
      </c>
      <c r="Z356" s="231">
        <v>6.7176051986891465E-3</v>
      </c>
      <c r="AA356" s="231">
        <v>0.99321203075496101</v>
      </c>
      <c r="AB356" s="231">
        <v>0.19932173988595536</v>
      </c>
      <c r="AC356" s="232">
        <v>6.8769800533946624E-3</v>
      </c>
      <c r="AD356" s="231">
        <v>0</v>
      </c>
      <c r="AE356" s="231">
        <v>0</v>
      </c>
      <c r="AF356" s="231">
        <v>0</v>
      </c>
      <c r="AG356" s="231">
        <v>3.3418800448201179E-3</v>
      </c>
      <c r="AH356" s="231">
        <v>3.5351000085745445E-3</v>
      </c>
      <c r="AI356" s="233">
        <f t="shared" si="146"/>
        <v>1.3757570972227617</v>
      </c>
      <c r="AJ356" s="160" t="str">
        <f t="shared" si="147"/>
        <v/>
      </c>
      <c r="BA356" s="160"/>
      <c r="BR356" s="160"/>
      <c r="CG356" s="160"/>
    </row>
    <row r="357" spans="1:85" ht="15">
      <c r="A357" s="186" t="s">
        <v>24</v>
      </c>
      <c r="B357" s="175">
        <v>9.1734059921876415E-2</v>
      </c>
      <c r="C357" s="175">
        <v>2.2857523278986481E-2</v>
      </c>
      <c r="D357" s="175">
        <v>0.38160029223646225</v>
      </c>
      <c r="E357" s="175">
        <v>0</v>
      </c>
      <c r="F357" s="362"/>
      <c r="G357" s="175">
        <v>0</v>
      </c>
      <c r="H357" s="187">
        <v>0</v>
      </c>
      <c r="I357" s="173">
        <f t="shared" si="144"/>
        <v>0.49619187543732513</v>
      </c>
      <c r="J357" s="168"/>
      <c r="K357" s="188" t="s">
        <v>24</v>
      </c>
      <c r="L357" s="175">
        <v>9.1734059921876415E-2</v>
      </c>
      <c r="M357" s="175">
        <v>2.2857523278986481E-2</v>
      </c>
      <c r="N357" s="175">
        <v>0.38160029223646225</v>
      </c>
      <c r="O357" s="175">
        <v>0</v>
      </c>
      <c r="P357" s="175">
        <v>0</v>
      </c>
      <c r="Q357" s="175">
        <v>0</v>
      </c>
      <c r="R357" s="176">
        <v>0</v>
      </c>
      <c r="S357" s="177">
        <f t="shared" si="145"/>
        <v>0.49619187543732513</v>
      </c>
      <c r="U357" s="234" t="s">
        <v>24</v>
      </c>
      <c r="V357" s="226">
        <v>9.1734059921876415E-2</v>
      </c>
      <c r="W357" s="226">
        <v>0</v>
      </c>
      <c r="X357" s="226">
        <v>0</v>
      </c>
      <c r="Y357" s="226">
        <v>2.2857523278986481E-2</v>
      </c>
      <c r="Z357" s="226">
        <v>2.0600150178956777E-3</v>
      </c>
      <c r="AA357" s="226">
        <v>0</v>
      </c>
      <c r="AB357" s="226">
        <v>0</v>
      </c>
      <c r="AC357" s="227">
        <v>0.37954027721856659</v>
      </c>
      <c r="AD357" s="226">
        <v>0</v>
      </c>
      <c r="AE357" s="226">
        <v>0</v>
      </c>
      <c r="AF357" s="226">
        <v>0</v>
      </c>
      <c r="AG357" s="226">
        <v>0.37954027721856659</v>
      </c>
      <c r="AH357" s="226">
        <v>0</v>
      </c>
      <c r="AI357" s="229">
        <f t="shared" si="146"/>
        <v>0.49619187543732518</v>
      </c>
      <c r="AJ357" s="160" t="str">
        <f t="shared" si="147"/>
        <v/>
      </c>
      <c r="BA357" s="160"/>
      <c r="BR357" s="160"/>
      <c r="CG357" s="160"/>
    </row>
    <row r="358" spans="1:85" ht="15">
      <c r="A358" s="178" t="s">
        <v>60</v>
      </c>
      <c r="B358" s="179">
        <v>0</v>
      </c>
      <c r="C358" s="179">
        <v>0</v>
      </c>
      <c r="D358" s="179">
        <v>0</v>
      </c>
      <c r="E358" s="179">
        <v>0</v>
      </c>
      <c r="F358" s="362"/>
      <c r="G358" s="179">
        <v>0</v>
      </c>
      <c r="H358" s="180">
        <v>0</v>
      </c>
      <c r="I358" s="181">
        <f t="shared" si="144"/>
        <v>0</v>
      </c>
      <c r="J358" s="168"/>
      <c r="K358" s="182" t="s">
        <v>60</v>
      </c>
      <c r="L358" s="183">
        <v>0</v>
      </c>
      <c r="M358" s="183">
        <v>0</v>
      </c>
      <c r="N358" s="183">
        <v>0</v>
      </c>
      <c r="O358" s="183">
        <v>0</v>
      </c>
      <c r="P358" s="183">
        <v>0</v>
      </c>
      <c r="Q358" s="183">
        <v>0</v>
      </c>
      <c r="R358" s="184">
        <v>0</v>
      </c>
      <c r="S358" s="185">
        <f t="shared" si="145"/>
        <v>0</v>
      </c>
      <c r="U358" s="230" t="s">
        <v>60</v>
      </c>
      <c r="V358" s="231">
        <v>0</v>
      </c>
      <c r="W358" s="231">
        <v>0</v>
      </c>
      <c r="X358" s="231">
        <v>0</v>
      </c>
      <c r="Y358" s="231">
        <v>0</v>
      </c>
      <c r="Z358" s="231">
        <v>0</v>
      </c>
      <c r="AA358" s="231">
        <v>0</v>
      </c>
      <c r="AB358" s="231">
        <v>0</v>
      </c>
      <c r="AC358" s="232">
        <v>0</v>
      </c>
      <c r="AD358" s="231">
        <v>0</v>
      </c>
      <c r="AE358" s="231">
        <v>0</v>
      </c>
      <c r="AF358" s="231">
        <v>0</v>
      </c>
      <c r="AG358" s="231">
        <v>0</v>
      </c>
      <c r="AH358" s="231">
        <v>0</v>
      </c>
      <c r="AI358" s="233">
        <f t="shared" si="146"/>
        <v>0</v>
      </c>
      <c r="AJ358" s="160" t="str">
        <f t="shared" si="147"/>
        <v/>
      </c>
      <c r="BA358" s="160"/>
      <c r="BR358" s="160"/>
      <c r="CG358" s="160"/>
    </row>
    <row r="359" spans="1:85" ht="15">
      <c r="A359" s="186" t="s">
        <v>22</v>
      </c>
      <c r="B359" s="175">
        <v>0.31522145945114216</v>
      </c>
      <c r="C359" s="175">
        <v>0.31515387006093182</v>
      </c>
      <c r="D359" s="175">
        <v>2.1423877128213547</v>
      </c>
      <c r="E359" s="175">
        <v>0</v>
      </c>
      <c r="F359" s="362"/>
      <c r="G359" s="175">
        <v>0</v>
      </c>
      <c r="H359" s="187">
        <v>0</v>
      </c>
      <c r="I359" s="173">
        <f t="shared" si="144"/>
        <v>2.7727630423334286</v>
      </c>
      <c r="J359" s="168"/>
      <c r="K359" s="188" t="s">
        <v>22</v>
      </c>
      <c r="L359" s="175">
        <v>0.31522145945114216</v>
      </c>
      <c r="M359" s="175">
        <v>0.31515387006093182</v>
      </c>
      <c r="N359" s="175">
        <v>2.1423877128213547</v>
      </c>
      <c r="O359" s="175">
        <v>0</v>
      </c>
      <c r="P359" s="175">
        <v>1.8166408517247122E-2</v>
      </c>
      <c r="Q359" s="175">
        <v>0</v>
      </c>
      <c r="R359" s="176">
        <v>0</v>
      </c>
      <c r="S359" s="177">
        <f t="shared" si="145"/>
        <v>2.7909294508506757</v>
      </c>
      <c r="U359" s="234" t="s">
        <v>22</v>
      </c>
      <c r="V359" s="226">
        <v>0.31522145945114216</v>
      </c>
      <c r="W359" s="226">
        <v>0</v>
      </c>
      <c r="X359" s="226">
        <v>0</v>
      </c>
      <c r="Y359" s="226">
        <v>0.31515387006093182</v>
      </c>
      <c r="Z359" s="226">
        <v>1.0765313224422242</v>
      </c>
      <c r="AA359" s="226">
        <v>0</v>
      </c>
      <c r="AB359" s="226">
        <v>1.8166408517247122E-2</v>
      </c>
      <c r="AC359" s="227">
        <v>1.0658563903791305</v>
      </c>
      <c r="AD359" s="226">
        <v>0</v>
      </c>
      <c r="AE359" s="226">
        <v>0</v>
      </c>
      <c r="AF359" s="226">
        <v>0</v>
      </c>
      <c r="AG359" s="226">
        <v>1.0658563903791305</v>
      </c>
      <c r="AH359" s="226">
        <v>0</v>
      </c>
      <c r="AI359" s="229">
        <f t="shared" si="146"/>
        <v>2.7909294508506757</v>
      </c>
      <c r="AJ359" s="160" t="str">
        <f t="shared" si="147"/>
        <v/>
      </c>
      <c r="BA359" s="160"/>
      <c r="BR359" s="160"/>
      <c r="CG359" s="160"/>
    </row>
    <row r="360" spans="1:85" ht="15">
      <c r="A360" s="178" t="s">
        <v>21</v>
      </c>
      <c r="B360" s="179">
        <v>0</v>
      </c>
      <c r="C360" s="179">
        <v>0</v>
      </c>
      <c r="D360" s="179">
        <v>0</v>
      </c>
      <c r="E360" s="179">
        <v>0</v>
      </c>
      <c r="F360" s="362"/>
      <c r="G360" s="179">
        <v>0</v>
      </c>
      <c r="H360" s="180">
        <v>0</v>
      </c>
      <c r="I360" s="181">
        <f t="shared" si="144"/>
        <v>0</v>
      </c>
      <c r="J360" s="168"/>
      <c r="K360" s="182" t="s">
        <v>21</v>
      </c>
      <c r="L360" s="183">
        <v>0</v>
      </c>
      <c r="M360" s="183">
        <v>0</v>
      </c>
      <c r="N360" s="183">
        <v>0</v>
      </c>
      <c r="O360" s="183">
        <v>0</v>
      </c>
      <c r="P360" s="183">
        <v>0</v>
      </c>
      <c r="Q360" s="183">
        <v>0</v>
      </c>
      <c r="R360" s="184">
        <v>0</v>
      </c>
      <c r="S360" s="185">
        <f t="shared" si="145"/>
        <v>0</v>
      </c>
      <c r="U360" s="230" t="s">
        <v>61</v>
      </c>
      <c r="V360" s="231">
        <v>0</v>
      </c>
      <c r="W360" s="231">
        <v>0</v>
      </c>
      <c r="X360" s="231">
        <v>0</v>
      </c>
      <c r="Y360" s="231">
        <v>0</v>
      </c>
      <c r="Z360" s="231">
        <v>0</v>
      </c>
      <c r="AA360" s="231">
        <v>0</v>
      </c>
      <c r="AB360" s="231">
        <v>0</v>
      </c>
      <c r="AC360" s="232">
        <v>0</v>
      </c>
      <c r="AD360" s="231">
        <v>0</v>
      </c>
      <c r="AE360" s="231">
        <v>0</v>
      </c>
      <c r="AF360" s="231">
        <v>0</v>
      </c>
      <c r="AG360" s="231">
        <v>0</v>
      </c>
      <c r="AH360" s="231">
        <v>0</v>
      </c>
      <c r="AI360" s="233">
        <f t="shared" si="146"/>
        <v>0</v>
      </c>
      <c r="AJ360" s="160" t="str">
        <f t="shared" si="147"/>
        <v/>
      </c>
      <c r="BA360" s="160"/>
      <c r="BR360" s="160"/>
      <c r="CG360" s="160"/>
    </row>
    <row r="361" spans="1:85" ht="15">
      <c r="A361" s="189" t="s">
        <v>64</v>
      </c>
      <c r="B361" s="175">
        <v>0</v>
      </c>
      <c r="C361" s="175">
        <v>0</v>
      </c>
      <c r="D361" s="175">
        <v>0</v>
      </c>
      <c r="E361" s="175">
        <v>0</v>
      </c>
      <c r="F361" s="362"/>
      <c r="G361" s="175">
        <v>0</v>
      </c>
      <c r="H361" s="187">
        <v>0</v>
      </c>
      <c r="I361" s="173">
        <f t="shared" si="144"/>
        <v>0</v>
      </c>
      <c r="J361" s="168"/>
      <c r="K361" s="190" t="s">
        <v>64</v>
      </c>
      <c r="L361" s="175">
        <v>0</v>
      </c>
      <c r="M361" s="175">
        <v>0</v>
      </c>
      <c r="N361" s="175">
        <v>0</v>
      </c>
      <c r="O361" s="175">
        <v>0</v>
      </c>
      <c r="P361" s="175">
        <v>0</v>
      </c>
      <c r="Q361" s="175">
        <v>0</v>
      </c>
      <c r="R361" s="176">
        <v>0</v>
      </c>
      <c r="S361" s="177">
        <f t="shared" si="145"/>
        <v>0</v>
      </c>
      <c r="U361" s="235" t="s">
        <v>62</v>
      </c>
      <c r="V361" s="226">
        <v>0</v>
      </c>
      <c r="W361" s="226">
        <v>0</v>
      </c>
      <c r="X361" s="226">
        <v>0</v>
      </c>
      <c r="Y361" s="226">
        <v>0</v>
      </c>
      <c r="Z361" s="226">
        <v>0</v>
      </c>
      <c r="AA361" s="226">
        <v>0</v>
      </c>
      <c r="AB361" s="226">
        <v>0</v>
      </c>
      <c r="AC361" s="227">
        <v>0</v>
      </c>
      <c r="AD361" s="228">
        <v>0</v>
      </c>
      <c r="AE361" s="228">
        <v>0</v>
      </c>
      <c r="AF361" s="228">
        <v>0</v>
      </c>
      <c r="AG361" s="228">
        <v>0</v>
      </c>
      <c r="AH361" s="228">
        <v>0</v>
      </c>
      <c r="AI361" s="229">
        <f t="shared" si="146"/>
        <v>0</v>
      </c>
      <c r="AJ361" s="160" t="str">
        <f t="shared" si="147"/>
        <v/>
      </c>
      <c r="BA361" s="160"/>
      <c r="BR361" s="160"/>
      <c r="CG361" s="160"/>
    </row>
    <row r="362" spans="1:85">
      <c r="A362" s="191" t="s">
        <v>23</v>
      </c>
      <c r="B362" s="192">
        <v>0</v>
      </c>
      <c r="C362" s="192">
        <v>0</v>
      </c>
      <c r="D362" s="192">
        <v>0</v>
      </c>
      <c r="E362" s="192">
        <v>0</v>
      </c>
      <c r="F362" s="362"/>
      <c r="G362" s="192">
        <v>0</v>
      </c>
      <c r="H362" s="193">
        <v>0</v>
      </c>
      <c r="I362" s="194">
        <f t="shared" si="144"/>
        <v>0</v>
      </c>
      <c r="J362" s="168"/>
      <c r="K362" s="195" t="s">
        <v>23</v>
      </c>
      <c r="L362" s="196">
        <v>0</v>
      </c>
      <c r="M362" s="196">
        <v>0</v>
      </c>
      <c r="N362" s="196">
        <v>0</v>
      </c>
      <c r="O362" s="196">
        <v>0</v>
      </c>
      <c r="P362" s="196">
        <v>0</v>
      </c>
      <c r="Q362" s="196">
        <v>0</v>
      </c>
      <c r="R362" s="197">
        <v>0</v>
      </c>
      <c r="S362" s="198">
        <f t="shared" si="145"/>
        <v>0</v>
      </c>
      <c r="U362" s="236" t="s">
        <v>66</v>
      </c>
      <c r="V362" s="237">
        <v>0</v>
      </c>
      <c r="W362" s="237">
        <v>0</v>
      </c>
      <c r="X362" s="237">
        <v>0</v>
      </c>
      <c r="Y362" s="237">
        <v>0</v>
      </c>
      <c r="Z362" s="237">
        <v>0</v>
      </c>
      <c r="AA362" s="237">
        <v>0</v>
      </c>
      <c r="AB362" s="237">
        <v>0</v>
      </c>
      <c r="AC362" s="237">
        <v>0</v>
      </c>
      <c r="AD362" s="237">
        <v>0</v>
      </c>
      <c r="AE362" s="237">
        <v>0</v>
      </c>
      <c r="AF362" s="237">
        <v>0</v>
      </c>
      <c r="AG362" s="237">
        <v>0</v>
      </c>
      <c r="AH362" s="125">
        <v>0</v>
      </c>
      <c r="AI362" s="238">
        <f t="shared" si="146"/>
        <v>0</v>
      </c>
      <c r="AJ362" s="160" t="str">
        <f t="shared" si="147"/>
        <v/>
      </c>
      <c r="BA362" s="160"/>
      <c r="BR362" s="160"/>
      <c r="CG362" s="160"/>
    </row>
    <row r="363" spans="1:85">
      <c r="A363" s="199" t="s">
        <v>19</v>
      </c>
      <c r="B363" s="200">
        <v>0</v>
      </c>
      <c r="C363" s="200">
        <v>0</v>
      </c>
      <c r="D363" s="200">
        <v>0</v>
      </c>
      <c r="E363" s="200">
        <v>0</v>
      </c>
      <c r="F363" s="362"/>
      <c r="G363" s="200">
        <v>0</v>
      </c>
      <c r="H363" s="201">
        <v>0</v>
      </c>
      <c r="I363" s="202">
        <f t="shared" si="144"/>
        <v>0</v>
      </c>
      <c r="J363" s="168"/>
      <c r="K363" s="203" t="s">
        <v>19</v>
      </c>
      <c r="L363" s="200">
        <v>0</v>
      </c>
      <c r="M363" s="200">
        <v>0</v>
      </c>
      <c r="N363" s="200">
        <v>0</v>
      </c>
      <c r="O363" s="200">
        <v>0</v>
      </c>
      <c r="P363" s="200">
        <v>0</v>
      </c>
      <c r="Q363" s="200">
        <v>0</v>
      </c>
      <c r="R363" s="204">
        <v>0</v>
      </c>
      <c r="S363" s="205">
        <f t="shared" si="145"/>
        <v>0</v>
      </c>
      <c r="U363" s="239" t="s">
        <v>19</v>
      </c>
      <c r="V363" s="240">
        <v>0</v>
      </c>
      <c r="W363" s="240">
        <v>0</v>
      </c>
      <c r="X363" s="240">
        <v>0</v>
      </c>
      <c r="Y363" s="240">
        <v>0</v>
      </c>
      <c r="Z363" s="240">
        <v>0</v>
      </c>
      <c r="AA363" s="240">
        <v>0</v>
      </c>
      <c r="AB363" s="240">
        <v>0</v>
      </c>
      <c r="AC363" s="240">
        <v>0</v>
      </c>
      <c r="AD363" s="241">
        <v>0</v>
      </c>
      <c r="AE363" s="241">
        <v>0</v>
      </c>
      <c r="AF363" s="241">
        <v>0</v>
      </c>
      <c r="AG363" s="241">
        <v>0</v>
      </c>
      <c r="AH363" s="241">
        <v>0</v>
      </c>
      <c r="AI363" s="242">
        <f t="shared" si="146"/>
        <v>0</v>
      </c>
      <c r="AJ363" s="160" t="str">
        <f t="shared" si="147"/>
        <v/>
      </c>
      <c r="BA363" s="160"/>
      <c r="BR363" s="160"/>
      <c r="CG363" s="160"/>
    </row>
    <row r="364" spans="1:85">
      <c r="A364" s="191" t="s">
        <v>20</v>
      </c>
      <c r="B364" s="192">
        <v>0</v>
      </c>
      <c r="C364" s="192">
        <v>0</v>
      </c>
      <c r="D364" s="192">
        <v>0</v>
      </c>
      <c r="E364" s="192">
        <v>0</v>
      </c>
      <c r="F364" s="362"/>
      <c r="G364" s="192">
        <v>0</v>
      </c>
      <c r="H364" s="193">
        <v>0</v>
      </c>
      <c r="I364" s="194">
        <f t="shared" si="144"/>
        <v>0</v>
      </c>
      <c r="J364" s="168"/>
      <c r="K364" s="195" t="s">
        <v>20</v>
      </c>
      <c r="L364" s="196">
        <v>0</v>
      </c>
      <c r="M364" s="196">
        <v>0</v>
      </c>
      <c r="N364" s="196">
        <v>0</v>
      </c>
      <c r="O364" s="196">
        <v>0</v>
      </c>
      <c r="P364" s="196">
        <v>0</v>
      </c>
      <c r="Q364" s="196">
        <v>0</v>
      </c>
      <c r="R364" s="197">
        <v>0</v>
      </c>
      <c r="S364" s="198">
        <f t="shared" si="145"/>
        <v>0</v>
      </c>
      <c r="U364" s="236" t="s">
        <v>20</v>
      </c>
      <c r="V364" s="237">
        <v>0</v>
      </c>
      <c r="W364" s="237">
        <v>0</v>
      </c>
      <c r="X364" s="237">
        <v>0</v>
      </c>
      <c r="Y364" s="237">
        <v>0</v>
      </c>
      <c r="Z364" s="237">
        <v>0</v>
      </c>
      <c r="AA364" s="237">
        <v>0</v>
      </c>
      <c r="AB364" s="237">
        <v>0</v>
      </c>
      <c r="AC364" s="237">
        <v>0</v>
      </c>
      <c r="AD364" s="237">
        <v>0</v>
      </c>
      <c r="AE364" s="237">
        <v>0</v>
      </c>
      <c r="AF364" s="237">
        <v>0</v>
      </c>
      <c r="AG364" s="237">
        <v>0</v>
      </c>
      <c r="AH364" s="125">
        <v>0</v>
      </c>
      <c r="AI364" s="238">
        <f t="shared" si="146"/>
        <v>0</v>
      </c>
      <c r="AJ364" s="160" t="str">
        <f t="shared" si="147"/>
        <v/>
      </c>
      <c r="BA364" s="160"/>
      <c r="BR364" s="160"/>
      <c r="CG364" s="160"/>
    </row>
    <row r="365" spans="1:85" ht="15" thickBot="1">
      <c r="A365" s="206" t="s">
        <v>11</v>
      </c>
      <c r="B365" s="207">
        <v>0</v>
      </c>
      <c r="C365" s="207">
        <v>0</v>
      </c>
      <c r="D365" s="207">
        <v>0</v>
      </c>
      <c r="E365" s="207">
        <v>0</v>
      </c>
      <c r="F365" s="363"/>
      <c r="G365" s="207">
        <v>0</v>
      </c>
      <c r="H365" s="208">
        <v>0</v>
      </c>
      <c r="I365" s="209">
        <f t="shared" si="144"/>
        <v>0</v>
      </c>
      <c r="J365" s="168"/>
      <c r="K365" s="210" t="s">
        <v>11</v>
      </c>
      <c r="L365" s="207">
        <v>0</v>
      </c>
      <c r="M365" s="207">
        <v>0</v>
      </c>
      <c r="N365" s="207">
        <v>0</v>
      </c>
      <c r="O365" s="207">
        <v>0</v>
      </c>
      <c r="P365" s="207">
        <v>0</v>
      </c>
      <c r="Q365" s="207">
        <v>0</v>
      </c>
      <c r="R365" s="211">
        <v>0</v>
      </c>
      <c r="S365" s="212">
        <f t="shared" si="145"/>
        <v>0</v>
      </c>
      <c r="U365" s="239" t="s">
        <v>11</v>
      </c>
      <c r="V365" s="240">
        <v>0</v>
      </c>
      <c r="W365" s="240">
        <v>0</v>
      </c>
      <c r="X365" s="240">
        <v>0</v>
      </c>
      <c r="Y365" s="240">
        <v>0</v>
      </c>
      <c r="Z365" s="240">
        <v>0</v>
      </c>
      <c r="AA365" s="240">
        <v>0</v>
      </c>
      <c r="AB365" s="240">
        <v>0</v>
      </c>
      <c r="AC365" s="240">
        <v>0</v>
      </c>
      <c r="AD365" s="241">
        <v>0</v>
      </c>
      <c r="AE365" s="241">
        <v>0</v>
      </c>
      <c r="AF365" s="241">
        <v>0</v>
      </c>
      <c r="AG365" s="241">
        <v>0</v>
      </c>
      <c r="AH365" s="241">
        <v>0</v>
      </c>
      <c r="AI365" s="242">
        <f t="shared" si="146"/>
        <v>0</v>
      </c>
      <c r="AJ365" s="160" t="str">
        <f t="shared" si="147"/>
        <v/>
      </c>
      <c r="BA365" s="160"/>
      <c r="BR365" s="160"/>
      <c r="CG365" s="160"/>
    </row>
    <row r="366" spans="1:85" ht="15">
      <c r="A366" s="213" t="s">
        <v>26</v>
      </c>
      <c r="B366" s="214">
        <f>SUM(B345:B361)</f>
        <v>0.9947681221850444</v>
      </c>
      <c r="C366" s="214">
        <f t="shared" ref="C366:I366" si="148">SUM(C345:C361)</f>
        <v>0.3673128713775683</v>
      </c>
      <c r="D366" s="214">
        <f t="shared" si="148"/>
        <v>2.551883441477131</v>
      </c>
      <c r="E366" s="214">
        <f t="shared" si="148"/>
        <v>1.0286687310465883</v>
      </c>
      <c r="F366" s="214">
        <f t="shared" si="148"/>
        <v>0</v>
      </c>
      <c r="G366" s="214">
        <f t="shared" si="148"/>
        <v>8.8147506557879313E-2</v>
      </c>
      <c r="H366" s="216">
        <f t="shared" si="148"/>
        <v>0</v>
      </c>
      <c r="I366" s="173">
        <f t="shared" si="148"/>
        <v>5.0307806726442106</v>
      </c>
      <c r="J366" s="168"/>
      <c r="K366" s="215" t="s">
        <v>26</v>
      </c>
      <c r="L366" s="214">
        <f>SUM(L345:L361)</f>
        <v>0.9947681221850444</v>
      </c>
      <c r="M366" s="214">
        <f t="shared" ref="M366:S366" si="149">SUM(M345:M361)</f>
        <v>0.3673128713775683</v>
      </c>
      <c r="N366" s="214">
        <f t="shared" si="149"/>
        <v>2.551883441477131</v>
      </c>
      <c r="O366" s="214">
        <f t="shared" si="149"/>
        <v>1.0286687310465883</v>
      </c>
      <c r="P366" s="214">
        <f t="shared" si="149"/>
        <v>0.50384738157320064</v>
      </c>
      <c r="Q366" s="214">
        <f t="shared" si="149"/>
        <v>8.8147506557879313E-2</v>
      </c>
      <c r="R366" s="216">
        <f t="shared" si="149"/>
        <v>0</v>
      </c>
      <c r="S366" s="217">
        <f t="shared" si="149"/>
        <v>5.5346280542174107</v>
      </c>
      <c r="T366" s="160" t="str">
        <f>IF(ABS(S366-AI366)&gt;0.01,S366-AI366,"")</f>
        <v/>
      </c>
      <c r="U366" s="243" t="s">
        <v>63</v>
      </c>
      <c r="V366" s="244">
        <f>SUM(V345:V361)</f>
        <v>0.96001638353356311</v>
      </c>
      <c r="W366" s="244">
        <f t="shared" ref="W366:AH366" si="150">SUM(W345:W361)</f>
        <v>3.4751738651481311E-2</v>
      </c>
      <c r="X366" s="244">
        <f t="shared" si="150"/>
        <v>8.8147506557879313E-2</v>
      </c>
      <c r="Y366" s="244">
        <f t="shared" si="150"/>
        <v>0.3673128713775683</v>
      </c>
      <c r="Z366" s="244">
        <f t="shared" si="150"/>
        <v>1.1031448938346138</v>
      </c>
      <c r="AA366" s="244">
        <f t="shared" si="150"/>
        <v>1.0021841092595944</v>
      </c>
      <c r="AB366" s="244">
        <f t="shared" si="150"/>
        <v>0.50384738157320064</v>
      </c>
      <c r="AC366" s="244">
        <f t="shared" si="150"/>
        <v>1.4752231694295108</v>
      </c>
      <c r="AD366" s="245">
        <f t="shared" si="150"/>
        <v>0</v>
      </c>
      <c r="AE366" s="245">
        <f t="shared" si="150"/>
        <v>0</v>
      </c>
      <c r="AF366" s="245">
        <f t="shared" si="150"/>
        <v>0</v>
      </c>
      <c r="AG366" s="245">
        <f t="shared" si="150"/>
        <v>1.4487385476425172</v>
      </c>
      <c r="AH366" s="245">
        <f t="shared" si="150"/>
        <v>2.6484621786993612E-2</v>
      </c>
      <c r="AI366" s="246">
        <f>SUM(V366:AC366)</f>
        <v>5.5346280542174124</v>
      </c>
      <c r="AJ366" s="160" t="str">
        <f t="shared" si="147"/>
        <v/>
      </c>
      <c r="BA366" s="160"/>
      <c r="BR366" s="160"/>
      <c r="CG366" s="160"/>
    </row>
    <row r="367" spans="1:85" s="23" customFormat="1" ht="15" thickBot="1">
      <c r="A367" s="30" t="s">
        <v>88</v>
      </c>
      <c r="B367" s="47">
        <f>IF($I366=0,"-",B366/$I366)</f>
        <v>0.19773633297000562</v>
      </c>
      <c r="C367" s="47">
        <f t="shared" ref="C367:H367" si="151">IF($I366=0,"-",C366/$I366)</f>
        <v>7.3013095835185018E-2</v>
      </c>
      <c r="D367" s="47">
        <f t="shared" si="151"/>
        <v>0.50725396464875994</v>
      </c>
      <c r="E367" s="47">
        <f t="shared" si="151"/>
        <v>0.20447497078140625</v>
      </c>
      <c r="F367" s="47">
        <f t="shared" si="151"/>
        <v>0</v>
      </c>
      <c r="G367" s="47">
        <f t="shared" si="151"/>
        <v>1.7521635764643346E-2</v>
      </c>
      <c r="H367" s="70">
        <f t="shared" si="151"/>
        <v>0</v>
      </c>
      <c r="I367" s="48">
        <f>SUM(B367:H367)</f>
        <v>1</v>
      </c>
      <c r="J367" s="160"/>
      <c r="K367" s="81" t="s">
        <v>88</v>
      </c>
      <c r="L367" s="98">
        <f t="shared" ref="L367:R367" si="152">IF($S366=0,"-",L366/$S366)</f>
        <v>0.17973531598515038</v>
      </c>
      <c r="M367" s="98">
        <f t="shared" si="152"/>
        <v>6.6366315455954492E-2</v>
      </c>
      <c r="N367" s="98">
        <f t="shared" si="152"/>
        <v>0.46107586932288697</v>
      </c>
      <c r="O367" s="98">
        <f t="shared" si="152"/>
        <v>0.18586049883925593</v>
      </c>
      <c r="P367" s="98">
        <f t="shared" si="152"/>
        <v>9.1035454711227926E-2</v>
      </c>
      <c r="Q367" s="98">
        <f t="shared" si="152"/>
        <v>1.5926545685524526E-2</v>
      </c>
      <c r="R367" s="99">
        <f t="shared" si="152"/>
        <v>0</v>
      </c>
      <c r="S367" s="100">
        <f>SUM(L367:R367)</f>
        <v>1</v>
      </c>
      <c r="U367" s="110" t="s">
        <v>88</v>
      </c>
      <c r="V367" s="133">
        <f>+V366/$AI366</f>
        <v>0.17345635047725133</v>
      </c>
      <c r="W367" s="133">
        <f t="shared" ref="W367:AH367" si="153">+W366/$AI366</f>
        <v>6.2789655078990042E-3</v>
      </c>
      <c r="X367" s="133">
        <f t="shared" si="153"/>
        <v>1.5926545685524523E-2</v>
      </c>
      <c r="Y367" s="133">
        <f t="shared" si="153"/>
        <v>6.6366315455954478E-2</v>
      </c>
      <c r="Z367" s="133">
        <f t="shared" si="153"/>
        <v>0.19931689772612854</v>
      </c>
      <c r="AA367" s="133">
        <f t="shared" si="153"/>
        <v>0.18107524108976492</v>
      </c>
      <c r="AB367" s="133">
        <f t="shared" si="153"/>
        <v>9.1035454711227898E-2</v>
      </c>
      <c r="AC367" s="133">
        <f t="shared" si="153"/>
        <v>0.26654422934624916</v>
      </c>
      <c r="AD367" s="133">
        <f t="shared" si="153"/>
        <v>0</v>
      </c>
      <c r="AE367" s="133">
        <f t="shared" si="153"/>
        <v>0</v>
      </c>
      <c r="AF367" s="133">
        <f t="shared" si="153"/>
        <v>0</v>
      </c>
      <c r="AG367" s="133">
        <f t="shared" si="153"/>
        <v>0.26175897159675826</v>
      </c>
      <c r="AH367" s="133">
        <f t="shared" si="153"/>
        <v>4.7852577494909001E-3</v>
      </c>
      <c r="AI367" s="134">
        <f>SUM(V367:AC367)</f>
        <v>0.99999999999999978</v>
      </c>
      <c r="AJ367" s="23" t="str">
        <f t="shared" si="147"/>
        <v/>
      </c>
    </row>
    <row r="368" spans="1:85" ht="15" thickBot="1">
      <c r="A368" s="247"/>
      <c r="B368" s="247"/>
      <c r="C368" s="247"/>
      <c r="D368" s="247"/>
      <c r="E368" s="247"/>
      <c r="F368" s="247"/>
      <c r="G368" s="247"/>
      <c r="H368" s="247"/>
      <c r="I368" s="247"/>
      <c r="K368" s="247"/>
      <c r="L368" s="247"/>
      <c r="M368" s="247"/>
      <c r="N368" s="247"/>
      <c r="O368" s="247"/>
      <c r="P368" s="247"/>
      <c r="Q368" s="247"/>
      <c r="R368" s="247"/>
      <c r="S368" s="247"/>
      <c r="AI368" s="168"/>
      <c r="BA368" s="160"/>
      <c r="BR368" s="160"/>
      <c r="CG368" s="160"/>
    </row>
    <row r="369" spans="1:85" ht="28.5">
      <c r="A369" s="312" t="s">
        <v>41</v>
      </c>
      <c r="B369" s="164" t="s">
        <v>0</v>
      </c>
      <c r="C369" s="164" t="s">
        <v>1</v>
      </c>
      <c r="D369" s="164" t="s">
        <v>2</v>
      </c>
      <c r="E369" s="164" t="s">
        <v>3</v>
      </c>
      <c r="F369" s="164" t="s">
        <v>27</v>
      </c>
      <c r="G369" s="164" t="s">
        <v>4</v>
      </c>
      <c r="H369" s="164" t="s">
        <v>5</v>
      </c>
      <c r="I369" s="165" t="s">
        <v>6</v>
      </c>
      <c r="K369" s="314" t="s">
        <v>41</v>
      </c>
      <c r="L369" s="166" t="s">
        <v>0</v>
      </c>
      <c r="M369" s="166" t="s">
        <v>1</v>
      </c>
      <c r="N369" s="166" t="s">
        <v>2</v>
      </c>
      <c r="O369" s="166" t="s">
        <v>3</v>
      </c>
      <c r="P369" s="166" t="s">
        <v>27</v>
      </c>
      <c r="Q369" s="166" t="s">
        <v>4</v>
      </c>
      <c r="R369" s="166" t="s">
        <v>5</v>
      </c>
      <c r="S369" s="167" t="s">
        <v>6</v>
      </c>
      <c r="U369" s="316" t="s">
        <v>41</v>
      </c>
      <c r="V369" s="219" t="s">
        <v>74</v>
      </c>
      <c r="W369" s="219" t="s">
        <v>75</v>
      </c>
      <c r="X369" s="219" t="s">
        <v>4</v>
      </c>
      <c r="Y369" s="219" t="s">
        <v>1</v>
      </c>
      <c r="Z369" s="219" t="s">
        <v>2</v>
      </c>
      <c r="AA369" s="219" t="s">
        <v>3</v>
      </c>
      <c r="AB369" s="219" t="s">
        <v>55</v>
      </c>
      <c r="AC369" s="219" t="s">
        <v>68</v>
      </c>
      <c r="AD369" s="220" t="s">
        <v>76</v>
      </c>
      <c r="AE369" s="220" t="s">
        <v>83</v>
      </c>
      <c r="AF369" s="220" t="s">
        <v>77</v>
      </c>
      <c r="AG369" s="220" t="s">
        <v>84</v>
      </c>
      <c r="AH369" s="220" t="s">
        <v>85</v>
      </c>
      <c r="AI369" s="221" t="s">
        <v>63</v>
      </c>
      <c r="BA369" s="160"/>
      <c r="BR369" s="160"/>
      <c r="CG369" s="160"/>
    </row>
    <row r="370" spans="1:85" ht="15">
      <c r="A370" s="313" t="s">
        <v>41</v>
      </c>
      <c r="B370" s="318" t="s">
        <v>69</v>
      </c>
      <c r="C370" s="319"/>
      <c r="D370" s="319"/>
      <c r="E370" s="319"/>
      <c r="F370" s="319"/>
      <c r="G370" s="319"/>
      <c r="H370" s="319"/>
      <c r="I370" s="320"/>
      <c r="K370" s="315" t="s">
        <v>41</v>
      </c>
      <c r="L370" s="321" t="s">
        <v>69</v>
      </c>
      <c r="M370" s="322"/>
      <c r="N370" s="322"/>
      <c r="O370" s="322"/>
      <c r="P370" s="322"/>
      <c r="Q370" s="322"/>
      <c r="R370" s="322"/>
      <c r="S370" s="323"/>
      <c r="U370" s="317" t="s">
        <v>41</v>
      </c>
      <c r="V370" s="324" t="s">
        <v>69</v>
      </c>
      <c r="W370" s="324"/>
      <c r="X370" s="324"/>
      <c r="Y370" s="324"/>
      <c r="Z370" s="324"/>
      <c r="AA370" s="324"/>
      <c r="AB370" s="324"/>
      <c r="AC370" s="324"/>
      <c r="AD370" s="324"/>
      <c r="AE370" s="324"/>
      <c r="AF370" s="324"/>
      <c r="AG370" s="324"/>
      <c r="AH370" s="324"/>
      <c r="AI370" s="325"/>
      <c r="BA370" s="160"/>
      <c r="BR370" s="160"/>
      <c r="CG370" s="160"/>
    </row>
    <row r="371" spans="1:85" ht="15">
      <c r="A371" s="170" t="s">
        <v>7</v>
      </c>
      <c r="B371" s="171">
        <v>0</v>
      </c>
      <c r="C371" s="171">
        <v>0</v>
      </c>
      <c r="D371" s="171">
        <v>0</v>
      </c>
      <c r="E371" s="171">
        <v>0</v>
      </c>
      <c r="F371" s="361"/>
      <c r="G371" s="171">
        <v>0</v>
      </c>
      <c r="H371" s="172">
        <v>0</v>
      </c>
      <c r="I371" s="173">
        <f>SUM(B371:H371)</f>
        <v>0</v>
      </c>
      <c r="J371" s="168"/>
      <c r="K371" s="222" t="s">
        <v>7</v>
      </c>
      <c r="L371" s="171">
        <v>0</v>
      </c>
      <c r="M371" s="171">
        <v>0</v>
      </c>
      <c r="N371" s="171">
        <v>0</v>
      </c>
      <c r="O371" s="171">
        <v>0</v>
      </c>
      <c r="P371" s="171">
        <v>0</v>
      </c>
      <c r="Q371" s="171">
        <v>0</v>
      </c>
      <c r="R371" s="223">
        <v>0</v>
      </c>
      <c r="S371" s="224">
        <f>SUM(L371:R371)</f>
        <v>0</v>
      </c>
      <c r="U371" s="225" t="s">
        <v>7</v>
      </c>
      <c r="V371" s="226">
        <v>0</v>
      </c>
      <c r="W371" s="226">
        <v>0</v>
      </c>
      <c r="X371" s="226">
        <v>0</v>
      </c>
      <c r="Y371" s="226">
        <v>0</v>
      </c>
      <c r="Z371" s="226">
        <v>0</v>
      </c>
      <c r="AA371" s="226">
        <v>0</v>
      </c>
      <c r="AB371" s="226">
        <v>0</v>
      </c>
      <c r="AC371" s="227">
        <v>0</v>
      </c>
      <c r="AD371" s="228">
        <v>0</v>
      </c>
      <c r="AE371" s="228">
        <v>0</v>
      </c>
      <c r="AF371" s="228">
        <v>0</v>
      </c>
      <c r="AG371" s="228">
        <v>0</v>
      </c>
      <c r="AH371" s="228">
        <v>0</v>
      </c>
      <c r="AI371" s="229">
        <f>SUM(V371:AC371)</f>
        <v>0</v>
      </c>
      <c r="AJ371" s="160" t="str">
        <f>IF(ABS(S371-AI371)&gt;0.001,S371-AI371,"")</f>
        <v/>
      </c>
      <c r="BA371" s="160"/>
      <c r="BR371" s="160"/>
      <c r="CG371" s="160"/>
    </row>
    <row r="372" spans="1:85" ht="15">
      <c r="A372" s="178" t="s">
        <v>8</v>
      </c>
      <c r="B372" s="179">
        <v>0</v>
      </c>
      <c r="C372" s="179">
        <v>0</v>
      </c>
      <c r="D372" s="179">
        <v>0</v>
      </c>
      <c r="E372" s="179">
        <v>0</v>
      </c>
      <c r="F372" s="362"/>
      <c r="G372" s="179">
        <v>0</v>
      </c>
      <c r="H372" s="180">
        <v>0</v>
      </c>
      <c r="I372" s="181">
        <f t="shared" ref="I372:I391" si="154">SUM(B372:H372)</f>
        <v>0</v>
      </c>
      <c r="J372" s="168"/>
      <c r="K372" s="182" t="s">
        <v>8</v>
      </c>
      <c r="L372" s="183">
        <v>0</v>
      </c>
      <c r="M372" s="183">
        <v>0</v>
      </c>
      <c r="N372" s="183">
        <v>0</v>
      </c>
      <c r="O372" s="183">
        <v>0</v>
      </c>
      <c r="P372" s="183">
        <v>0</v>
      </c>
      <c r="Q372" s="183">
        <v>0</v>
      </c>
      <c r="R372" s="184">
        <v>0</v>
      </c>
      <c r="S372" s="185">
        <f t="shared" ref="S372:S391" si="155">SUM(L372:R372)</f>
        <v>0</v>
      </c>
      <c r="U372" s="230" t="s">
        <v>8</v>
      </c>
      <c r="V372" s="231">
        <v>0</v>
      </c>
      <c r="W372" s="231">
        <v>0</v>
      </c>
      <c r="X372" s="231">
        <v>0</v>
      </c>
      <c r="Y372" s="231">
        <v>0</v>
      </c>
      <c r="Z372" s="231">
        <v>0</v>
      </c>
      <c r="AA372" s="231">
        <v>0</v>
      </c>
      <c r="AB372" s="231">
        <v>0</v>
      </c>
      <c r="AC372" s="232">
        <v>0</v>
      </c>
      <c r="AD372" s="231">
        <v>0</v>
      </c>
      <c r="AE372" s="231">
        <v>0</v>
      </c>
      <c r="AF372" s="231">
        <v>0</v>
      </c>
      <c r="AG372" s="231">
        <v>0</v>
      </c>
      <c r="AH372" s="231">
        <v>0</v>
      </c>
      <c r="AI372" s="233">
        <f t="shared" ref="AI372:AI391" si="156">SUM(V372:AC372)</f>
        <v>0</v>
      </c>
      <c r="AJ372" s="160" t="str">
        <f t="shared" ref="AJ372:AJ393" si="157">IF(ABS(S372-AI372)&gt;0.001,S372-AI372,"")</f>
        <v/>
      </c>
      <c r="BA372" s="160"/>
      <c r="BR372" s="160"/>
      <c r="CG372" s="160"/>
    </row>
    <row r="373" spans="1:85" ht="15">
      <c r="A373" s="186" t="s">
        <v>10</v>
      </c>
      <c r="B373" s="175">
        <v>0</v>
      </c>
      <c r="C373" s="175">
        <v>0</v>
      </c>
      <c r="D373" s="175">
        <v>0</v>
      </c>
      <c r="E373" s="175">
        <v>0</v>
      </c>
      <c r="F373" s="362"/>
      <c r="G373" s="175">
        <v>0</v>
      </c>
      <c r="H373" s="187">
        <v>0</v>
      </c>
      <c r="I373" s="173">
        <f t="shared" si="154"/>
        <v>0</v>
      </c>
      <c r="J373" s="168"/>
      <c r="K373" s="188" t="s">
        <v>10</v>
      </c>
      <c r="L373" s="175">
        <v>0</v>
      </c>
      <c r="M373" s="175">
        <v>0</v>
      </c>
      <c r="N373" s="175">
        <v>0</v>
      </c>
      <c r="O373" s="175">
        <v>0</v>
      </c>
      <c r="P373" s="175">
        <v>0</v>
      </c>
      <c r="Q373" s="175">
        <v>0</v>
      </c>
      <c r="R373" s="176">
        <v>0</v>
      </c>
      <c r="S373" s="177">
        <f t="shared" si="155"/>
        <v>0</v>
      </c>
      <c r="U373" s="234" t="s">
        <v>10</v>
      </c>
      <c r="V373" s="226">
        <v>0</v>
      </c>
      <c r="W373" s="226">
        <v>0</v>
      </c>
      <c r="X373" s="226">
        <v>0</v>
      </c>
      <c r="Y373" s="226">
        <v>0</v>
      </c>
      <c r="Z373" s="226">
        <v>0</v>
      </c>
      <c r="AA373" s="226">
        <v>0</v>
      </c>
      <c r="AB373" s="226">
        <v>0</v>
      </c>
      <c r="AC373" s="227">
        <v>0</v>
      </c>
      <c r="AD373" s="228">
        <v>0</v>
      </c>
      <c r="AE373" s="228">
        <v>0</v>
      </c>
      <c r="AF373" s="228">
        <v>0</v>
      </c>
      <c r="AG373" s="228">
        <v>0</v>
      </c>
      <c r="AH373" s="228">
        <v>0</v>
      </c>
      <c r="AI373" s="229">
        <f t="shared" si="156"/>
        <v>0</v>
      </c>
      <c r="AJ373" s="160" t="str">
        <f t="shared" si="157"/>
        <v/>
      </c>
      <c r="BA373" s="160"/>
      <c r="BR373" s="160"/>
      <c r="CG373" s="160"/>
    </row>
    <row r="374" spans="1:85" ht="15">
      <c r="A374" s="178" t="s">
        <v>56</v>
      </c>
      <c r="B374" s="179">
        <v>0</v>
      </c>
      <c r="C374" s="179">
        <v>0</v>
      </c>
      <c r="D374" s="179">
        <v>0</v>
      </c>
      <c r="E374" s="179">
        <v>0</v>
      </c>
      <c r="F374" s="362"/>
      <c r="G374" s="179">
        <v>0</v>
      </c>
      <c r="H374" s="180">
        <v>0</v>
      </c>
      <c r="I374" s="181">
        <f t="shared" si="154"/>
        <v>0</v>
      </c>
      <c r="J374" s="168"/>
      <c r="K374" s="182" t="s">
        <v>56</v>
      </c>
      <c r="L374" s="183">
        <v>0</v>
      </c>
      <c r="M374" s="183">
        <v>0</v>
      </c>
      <c r="N374" s="183">
        <v>0</v>
      </c>
      <c r="O374" s="183">
        <v>0</v>
      </c>
      <c r="P374" s="183">
        <v>0</v>
      </c>
      <c r="Q374" s="183">
        <v>0</v>
      </c>
      <c r="R374" s="184">
        <v>0</v>
      </c>
      <c r="S374" s="185">
        <f t="shared" si="155"/>
        <v>0</v>
      </c>
      <c r="U374" s="230" t="s">
        <v>56</v>
      </c>
      <c r="V374" s="231">
        <v>0</v>
      </c>
      <c r="W374" s="231">
        <v>0</v>
      </c>
      <c r="X374" s="231">
        <v>0</v>
      </c>
      <c r="Y374" s="231">
        <v>0</v>
      </c>
      <c r="Z374" s="231">
        <v>0</v>
      </c>
      <c r="AA374" s="231">
        <v>0</v>
      </c>
      <c r="AB374" s="231">
        <v>0</v>
      </c>
      <c r="AC374" s="232">
        <v>0</v>
      </c>
      <c r="AD374" s="231">
        <v>0</v>
      </c>
      <c r="AE374" s="231">
        <v>0</v>
      </c>
      <c r="AF374" s="231">
        <v>0</v>
      </c>
      <c r="AG374" s="231">
        <v>0</v>
      </c>
      <c r="AH374" s="231">
        <v>0</v>
      </c>
      <c r="AI374" s="233">
        <f t="shared" si="156"/>
        <v>0</v>
      </c>
      <c r="AJ374" s="160" t="str">
        <f t="shared" si="157"/>
        <v/>
      </c>
      <c r="BA374" s="160"/>
      <c r="BR374" s="160"/>
      <c r="CG374" s="160"/>
    </row>
    <row r="375" spans="1:85" ht="15">
      <c r="A375" s="186" t="s">
        <v>16</v>
      </c>
      <c r="B375" s="175">
        <v>40.102408795131282</v>
      </c>
      <c r="C375" s="175">
        <v>0.62408106022769305</v>
      </c>
      <c r="D375" s="175">
        <v>17.833116296006409</v>
      </c>
      <c r="E375" s="175">
        <v>0</v>
      </c>
      <c r="F375" s="362"/>
      <c r="G375" s="175">
        <v>0</v>
      </c>
      <c r="H375" s="187">
        <v>0</v>
      </c>
      <c r="I375" s="173">
        <f t="shared" si="154"/>
        <v>58.559606151365386</v>
      </c>
      <c r="J375" s="168"/>
      <c r="K375" s="188" t="s">
        <v>16</v>
      </c>
      <c r="L375" s="175">
        <v>40.102408795131282</v>
      </c>
      <c r="M375" s="175">
        <v>0.62408106022769305</v>
      </c>
      <c r="N375" s="175">
        <v>17.833116296006409</v>
      </c>
      <c r="O375" s="175">
        <v>0</v>
      </c>
      <c r="P375" s="175">
        <v>0</v>
      </c>
      <c r="Q375" s="175">
        <v>0</v>
      </c>
      <c r="R375" s="176">
        <v>0</v>
      </c>
      <c r="S375" s="177">
        <f t="shared" si="155"/>
        <v>58.559606151365386</v>
      </c>
      <c r="U375" s="234" t="s">
        <v>16</v>
      </c>
      <c r="V375" s="226">
        <v>40.102408795131282</v>
      </c>
      <c r="W375" s="226">
        <v>0</v>
      </c>
      <c r="X375" s="226">
        <v>0</v>
      </c>
      <c r="Y375" s="226">
        <v>0.62408106022769305</v>
      </c>
      <c r="Z375" s="226">
        <v>17.833116296006409</v>
      </c>
      <c r="AA375" s="226">
        <v>0</v>
      </c>
      <c r="AB375" s="226">
        <v>0</v>
      </c>
      <c r="AC375" s="227">
        <v>0</v>
      </c>
      <c r="AD375" s="228">
        <v>0</v>
      </c>
      <c r="AE375" s="228">
        <v>0</v>
      </c>
      <c r="AF375" s="228">
        <v>0</v>
      </c>
      <c r="AG375" s="228">
        <v>0</v>
      </c>
      <c r="AH375" s="228">
        <v>0</v>
      </c>
      <c r="AI375" s="229">
        <f t="shared" si="156"/>
        <v>58.559606151365386</v>
      </c>
      <c r="AJ375" s="160" t="str">
        <f t="shared" si="157"/>
        <v/>
      </c>
      <c r="BA375" s="160"/>
      <c r="BR375" s="160"/>
      <c r="CG375" s="160"/>
    </row>
    <row r="376" spans="1:85" ht="15">
      <c r="A376" s="178" t="s">
        <v>15</v>
      </c>
      <c r="B376" s="179">
        <v>0.61473359338824862</v>
      </c>
      <c r="C376" s="179">
        <v>0</v>
      </c>
      <c r="D376" s="179">
        <v>2.7663011702471159</v>
      </c>
      <c r="E376" s="179">
        <v>0</v>
      </c>
      <c r="F376" s="362"/>
      <c r="G376" s="179">
        <v>0</v>
      </c>
      <c r="H376" s="180">
        <v>0</v>
      </c>
      <c r="I376" s="181">
        <f t="shared" si="154"/>
        <v>3.3810347636353644</v>
      </c>
      <c r="J376" s="168"/>
      <c r="K376" s="182" t="s">
        <v>15</v>
      </c>
      <c r="L376" s="183">
        <v>0.61473359338824862</v>
      </c>
      <c r="M376" s="183">
        <v>0</v>
      </c>
      <c r="N376" s="183">
        <v>2.7663011702471159</v>
      </c>
      <c r="O376" s="183">
        <v>0</v>
      </c>
      <c r="P376" s="183">
        <v>0</v>
      </c>
      <c r="Q376" s="183">
        <v>0</v>
      </c>
      <c r="R376" s="184">
        <v>0</v>
      </c>
      <c r="S376" s="185">
        <f t="shared" si="155"/>
        <v>3.3810347636353644</v>
      </c>
      <c r="U376" s="230" t="s">
        <v>57</v>
      </c>
      <c r="V376" s="231">
        <v>0.61473359338824862</v>
      </c>
      <c r="W376" s="231">
        <v>0</v>
      </c>
      <c r="X376" s="231">
        <v>0</v>
      </c>
      <c r="Y376" s="231">
        <v>0</v>
      </c>
      <c r="Z376" s="231">
        <v>2.7663011702471159</v>
      </c>
      <c r="AA376" s="231">
        <v>0</v>
      </c>
      <c r="AB376" s="231">
        <v>0</v>
      </c>
      <c r="AC376" s="232">
        <v>0</v>
      </c>
      <c r="AD376" s="231">
        <v>0</v>
      </c>
      <c r="AE376" s="231">
        <v>0</v>
      </c>
      <c r="AF376" s="231">
        <v>0</v>
      </c>
      <c r="AG376" s="231">
        <v>0</v>
      </c>
      <c r="AH376" s="231">
        <v>0</v>
      </c>
      <c r="AI376" s="233">
        <f t="shared" si="156"/>
        <v>3.3810347636353644</v>
      </c>
      <c r="AJ376" s="160" t="str">
        <f t="shared" si="157"/>
        <v/>
      </c>
      <c r="BA376" s="160"/>
      <c r="BR376" s="160"/>
      <c r="CG376" s="160"/>
    </row>
    <row r="377" spans="1:85" ht="15">
      <c r="A377" s="186" t="s">
        <v>58</v>
      </c>
      <c r="B377" s="175">
        <v>0</v>
      </c>
      <c r="C377" s="175">
        <v>0</v>
      </c>
      <c r="D377" s="175">
        <v>0</v>
      </c>
      <c r="E377" s="175">
        <v>1023.6209742937132</v>
      </c>
      <c r="F377" s="362"/>
      <c r="G377" s="175">
        <v>0</v>
      </c>
      <c r="H377" s="187">
        <v>0</v>
      </c>
      <c r="I377" s="173">
        <f t="shared" si="154"/>
        <v>1023.6209742937132</v>
      </c>
      <c r="J377" s="168"/>
      <c r="K377" s="188" t="s">
        <v>58</v>
      </c>
      <c r="L377" s="175">
        <v>0</v>
      </c>
      <c r="M377" s="175">
        <v>0</v>
      </c>
      <c r="N377" s="175">
        <v>0</v>
      </c>
      <c r="O377" s="175">
        <v>1023.6209742937132</v>
      </c>
      <c r="P377" s="175">
        <v>515.46276985938891</v>
      </c>
      <c r="Q377" s="175">
        <v>0</v>
      </c>
      <c r="R377" s="176">
        <v>0</v>
      </c>
      <c r="S377" s="177">
        <f t="shared" si="155"/>
        <v>1539.0837441531021</v>
      </c>
      <c r="U377" s="234" t="s">
        <v>58</v>
      </c>
      <c r="V377" s="226">
        <v>0</v>
      </c>
      <c r="W377" s="226">
        <v>0</v>
      </c>
      <c r="X377" s="226">
        <v>0</v>
      </c>
      <c r="Y377" s="226">
        <v>0</v>
      </c>
      <c r="Z377" s="226">
        <v>0</v>
      </c>
      <c r="AA377" s="226">
        <v>1023.6209742937132</v>
      </c>
      <c r="AB377" s="226">
        <v>515.46276985938891</v>
      </c>
      <c r="AC377" s="227">
        <v>0</v>
      </c>
      <c r="AD377" s="226">
        <v>0</v>
      </c>
      <c r="AE377" s="226">
        <v>0</v>
      </c>
      <c r="AF377" s="226">
        <v>0</v>
      </c>
      <c r="AG377" s="226">
        <v>0</v>
      </c>
      <c r="AH377" s="226">
        <v>0</v>
      </c>
      <c r="AI377" s="229">
        <f t="shared" si="156"/>
        <v>1539.0837441531021</v>
      </c>
      <c r="AJ377" s="160" t="str">
        <f t="shared" si="157"/>
        <v/>
      </c>
      <c r="BA377" s="160"/>
      <c r="BR377" s="160"/>
      <c r="CG377" s="160"/>
    </row>
    <row r="378" spans="1:85" ht="15">
      <c r="A378" s="178" t="s">
        <v>12</v>
      </c>
      <c r="B378" s="179">
        <v>0</v>
      </c>
      <c r="C378" s="179">
        <v>0</v>
      </c>
      <c r="D378" s="179">
        <v>0</v>
      </c>
      <c r="E378" s="179">
        <v>4.9974147489135143</v>
      </c>
      <c r="F378" s="362"/>
      <c r="G378" s="179">
        <v>0</v>
      </c>
      <c r="H378" s="180">
        <v>0</v>
      </c>
      <c r="I378" s="181">
        <f t="shared" si="154"/>
        <v>4.9974147489135143</v>
      </c>
      <c r="J378" s="168"/>
      <c r="K378" s="182" t="s">
        <v>12</v>
      </c>
      <c r="L378" s="183">
        <v>0</v>
      </c>
      <c r="M378" s="183">
        <v>0</v>
      </c>
      <c r="N378" s="183">
        <v>0</v>
      </c>
      <c r="O378" s="183">
        <v>4.9974147489135143</v>
      </c>
      <c r="P378" s="183">
        <v>39.743274411198421</v>
      </c>
      <c r="Q378" s="183">
        <v>0</v>
      </c>
      <c r="R378" s="184">
        <v>0</v>
      </c>
      <c r="S378" s="185">
        <f t="shared" si="155"/>
        <v>44.740689160111934</v>
      </c>
      <c r="U378" s="230" t="s">
        <v>12</v>
      </c>
      <c r="V378" s="231">
        <v>0</v>
      </c>
      <c r="W378" s="231">
        <v>0</v>
      </c>
      <c r="X378" s="231">
        <v>0</v>
      </c>
      <c r="Y378" s="231">
        <v>0</v>
      </c>
      <c r="Z378" s="231">
        <v>0</v>
      </c>
      <c r="AA378" s="231">
        <v>0.56907944270330624</v>
      </c>
      <c r="AB378" s="231">
        <v>39.743274411198421</v>
      </c>
      <c r="AC378" s="232">
        <v>4.428335306210208</v>
      </c>
      <c r="AD378" s="231">
        <v>0</v>
      </c>
      <c r="AE378" s="231">
        <v>0</v>
      </c>
      <c r="AF378" s="231">
        <v>0</v>
      </c>
      <c r="AG378" s="231">
        <v>0</v>
      </c>
      <c r="AH378" s="231">
        <v>4.428335306210208</v>
      </c>
      <c r="AI378" s="233">
        <f t="shared" si="156"/>
        <v>44.740689160111934</v>
      </c>
      <c r="AJ378" s="160" t="str">
        <f t="shared" si="157"/>
        <v/>
      </c>
      <c r="BA378" s="160"/>
      <c r="BR378" s="160"/>
      <c r="CG378" s="160"/>
    </row>
    <row r="379" spans="1:85" ht="15">
      <c r="A379" s="186" t="s">
        <v>59</v>
      </c>
      <c r="B379" s="175">
        <v>0</v>
      </c>
      <c r="C379" s="175">
        <v>0</v>
      </c>
      <c r="D379" s="175">
        <v>0</v>
      </c>
      <c r="E379" s="175">
        <v>0</v>
      </c>
      <c r="F379" s="362"/>
      <c r="G379" s="175">
        <v>0</v>
      </c>
      <c r="H379" s="187">
        <v>0</v>
      </c>
      <c r="I379" s="173">
        <f t="shared" si="154"/>
        <v>0</v>
      </c>
      <c r="J379" s="168"/>
      <c r="K379" s="188" t="s">
        <v>59</v>
      </c>
      <c r="L379" s="175">
        <v>0</v>
      </c>
      <c r="M379" s="175">
        <v>0</v>
      </c>
      <c r="N379" s="175">
        <v>0</v>
      </c>
      <c r="O379" s="175">
        <v>0</v>
      </c>
      <c r="P379" s="175">
        <v>0</v>
      </c>
      <c r="Q379" s="175">
        <v>0</v>
      </c>
      <c r="R379" s="176">
        <v>0</v>
      </c>
      <c r="S379" s="177">
        <f t="shared" si="155"/>
        <v>0</v>
      </c>
      <c r="U379" s="234" t="s">
        <v>59</v>
      </c>
      <c r="V379" s="226">
        <v>0</v>
      </c>
      <c r="W379" s="226">
        <v>0</v>
      </c>
      <c r="X379" s="226">
        <v>0</v>
      </c>
      <c r="Y379" s="226">
        <v>0</v>
      </c>
      <c r="Z379" s="226">
        <v>0</v>
      </c>
      <c r="AA379" s="226">
        <v>0</v>
      </c>
      <c r="AB379" s="226">
        <v>0</v>
      </c>
      <c r="AC379" s="227">
        <v>0</v>
      </c>
      <c r="AD379" s="226">
        <v>0</v>
      </c>
      <c r="AE379" s="226">
        <v>0</v>
      </c>
      <c r="AF379" s="226">
        <v>0</v>
      </c>
      <c r="AG379" s="226">
        <v>0</v>
      </c>
      <c r="AH379" s="226">
        <v>0</v>
      </c>
      <c r="AI379" s="229">
        <f t="shared" si="156"/>
        <v>0</v>
      </c>
      <c r="AJ379" s="160" t="str">
        <f t="shared" si="157"/>
        <v/>
      </c>
      <c r="BA379" s="160"/>
      <c r="BR379" s="160"/>
      <c r="CG379" s="160"/>
    </row>
    <row r="380" spans="1:85" ht="15">
      <c r="A380" s="178" t="s">
        <v>17</v>
      </c>
      <c r="B380" s="179">
        <v>0.39279341064132911</v>
      </c>
      <c r="C380" s="179">
        <v>0</v>
      </c>
      <c r="D380" s="179">
        <v>20.541309951947671</v>
      </c>
      <c r="E380" s="179">
        <v>0.26781368907363157</v>
      </c>
      <c r="F380" s="362"/>
      <c r="G380" s="179">
        <v>0</v>
      </c>
      <c r="H380" s="180">
        <v>0</v>
      </c>
      <c r="I380" s="181">
        <f t="shared" si="154"/>
        <v>21.20191705166263</v>
      </c>
      <c r="J380" s="168"/>
      <c r="K380" s="182" t="s">
        <v>17</v>
      </c>
      <c r="L380" s="183">
        <v>0.39279341064132911</v>
      </c>
      <c r="M380" s="183">
        <v>0</v>
      </c>
      <c r="N380" s="183">
        <v>20.541309951947671</v>
      </c>
      <c r="O380" s="183">
        <v>0.26781368907363157</v>
      </c>
      <c r="P380" s="183">
        <v>1.6894484210526257E-2</v>
      </c>
      <c r="Q380" s="183">
        <v>0</v>
      </c>
      <c r="R380" s="184">
        <v>0</v>
      </c>
      <c r="S380" s="185">
        <f t="shared" si="155"/>
        <v>21.218811535873154</v>
      </c>
      <c r="U380" s="230" t="s">
        <v>17</v>
      </c>
      <c r="V380" s="231">
        <v>0.39279341064132911</v>
      </c>
      <c r="W380" s="231">
        <v>0</v>
      </c>
      <c r="X380" s="231">
        <v>0</v>
      </c>
      <c r="Y380" s="231">
        <v>0</v>
      </c>
      <c r="Z380" s="231">
        <v>20.541309951947671</v>
      </c>
      <c r="AA380" s="231">
        <v>0.23805661250989632</v>
      </c>
      <c r="AB380" s="231">
        <v>1.6894484210526257E-2</v>
      </c>
      <c r="AC380" s="232">
        <v>2.9757076563735239E-2</v>
      </c>
      <c r="AD380" s="231">
        <v>0</v>
      </c>
      <c r="AE380" s="231">
        <v>0</v>
      </c>
      <c r="AF380" s="231">
        <v>0</v>
      </c>
      <c r="AG380" s="231">
        <v>0</v>
      </c>
      <c r="AH380" s="231">
        <v>2.9757076563735239E-2</v>
      </c>
      <c r="AI380" s="233">
        <f t="shared" si="156"/>
        <v>21.218811535873158</v>
      </c>
      <c r="AJ380" s="160" t="str">
        <f t="shared" si="157"/>
        <v/>
      </c>
      <c r="BA380" s="160"/>
      <c r="BR380" s="160"/>
      <c r="CG380" s="160"/>
    </row>
    <row r="381" spans="1:85" ht="15">
      <c r="A381" s="186" t="s">
        <v>139</v>
      </c>
      <c r="B381" s="175">
        <v>132.7630382124587</v>
      </c>
      <c r="C381" s="175">
        <v>0</v>
      </c>
      <c r="D381" s="175">
        <v>132.21205571686588</v>
      </c>
      <c r="E381" s="175">
        <v>2.6948560842747358</v>
      </c>
      <c r="F381" s="362"/>
      <c r="G381" s="175">
        <v>0</v>
      </c>
      <c r="H381" s="187">
        <v>0</v>
      </c>
      <c r="I381" s="173">
        <f t="shared" si="154"/>
        <v>267.6699500135993</v>
      </c>
      <c r="J381" s="168"/>
      <c r="K381" s="188" t="s">
        <v>139</v>
      </c>
      <c r="L381" s="175">
        <v>132.7630382124587</v>
      </c>
      <c r="M381" s="175">
        <v>0</v>
      </c>
      <c r="N381" s="175">
        <v>132.21205571686588</v>
      </c>
      <c r="O381" s="175">
        <v>2.6948560842747358</v>
      </c>
      <c r="P381" s="175">
        <v>0.40150587731365345</v>
      </c>
      <c r="Q381" s="175">
        <v>0</v>
      </c>
      <c r="R381" s="176">
        <v>0</v>
      </c>
      <c r="S381" s="177">
        <f t="shared" si="155"/>
        <v>268.07145589091294</v>
      </c>
      <c r="U381" s="234" t="s">
        <v>139</v>
      </c>
      <c r="V381" s="226">
        <v>132.29864865660417</v>
      </c>
      <c r="W381" s="226">
        <v>0</v>
      </c>
      <c r="X381" s="226">
        <v>0</v>
      </c>
      <c r="Y381" s="226">
        <v>0</v>
      </c>
      <c r="Z381" s="226">
        <v>129.06957000055698</v>
      </c>
      <c r="AA381" s="226">
        <v>1.2318544007930838</v>
      </c>
      <c r="AB381" s="226">
        <v>0.40150587731365345</v>
      </c>
      <c r="AC381" s="227">
        <v>5.0698769556450847</v>
      </c>
      <c r="AD381" s="226">
        <v>0.4643895558545364</v>
      </c>
      <c r="AE381" s="305">
        <v>0</v>
      </c>
      <c r="AF381" s="305">
        <v>0</v>
      </c>
      <c r="AG381" s="305">
        <v>3.1424857163088964</v>
      </c>
      <c r="AH381" s="305">
        <v>1.4630016834816519</v>
      </c>
      <c r="AI381" s="229">
        <f t="shared" si="156"/>
        <v>268.071455890913</v>
      </c>
      <c r="AJ381" s="160" t="str">
        <f t="shared" si="157"/>
        <v/>
      </c>
      <c r="BA381" s="160"/>
      <c r="BR381" s="160"/>
      <c r="CG381" s="160"/>
    </row>
    <row r="382" spans="1:85" ht="15">
      <c r="A382" s="178" t="s">
        <v>25</v>
      </c>
      <c r="B382" s="179">
        <v>42.772727097612432</v>
      </c>
      <c r="C382" s="179">
        <v>3.2280810737571976E-2</v>
      </c>
      <c r="D382" s="179">
        <v>3.2899586727665344</v>
      </c>
      <c r="E382" s="179">
        <v>139.95900435054438</v>
      </c>
      <c r="F382" s="362"/>
      <c r="G382" s="179">
        <v>99.806209614737611</v>
      </c>
      <c r="H382" s="180">
        <v>1.3601465198415168E-2</v>
      </c>
      <c r="I382" s="181">
        <f t="shared" si="154"/>
        <v>285.87378201159692</v>
      </c>
      <c r="J382" s="168"/>
      <c r="K382" s="182" t="s">
        <v>25</v>
      </c>
      <c r="L382" s="183">
        <v>42.772727097612432</v>
      </c>
      <c r="M382" s="183">
        <v>3.2280810737571976E-2</v>
      </c>
      <c r="N382" s="183">
        <v>3.2899586727665344</v>
      </c>
      <c r="O382" s="183">
        <v>139.95900435054438</v>
      </c>
      <c r="P382" s="183">
        <v>6.7246547594157491</v>
      </c>
      <c r="Q382" s="183">
        <v>99.806209614737611</v>
      </c>
      <c r="R382" s="184">
        <v>1.3601465198415168E-2</v>
      </c>
      <c r="S382" s="185">
        <f t="shared" si="155"/>
        <v>292.5984367710127</v>
      </c>
      <c r="U382" s="230" t="s">
        <v>25</v>
      </c>
      <c r="V382" s="231">
        <v>24.79325855170524</v>
      </c>
      <c r="W382" s="231">
        <v>17.959628542004435</v>
      </c>
      <c r="X382" s="231">
        <v>99.806209614737611</v>
      </c>
      <c r="Y382" s="231">
        <v>3.2280810737571976E-2</v>
      </c>
      <c r="Z382" s="231">
        <v>3.2899586727665344</v>
      </c>
      <c r="AA382" s="231">
        <v>135.67011780303227</v>
      </c>
      <c r="AB382" s="231">
        <v>6.7246547594157491</v>
      </c>
      <c r="AC382" s="232">
        <v>4.3223280166132696</v>
      </c>
      <c r="AD382" s="231">
        <v>1.9840003902754935E-2</v>
      </c>
      <c r="AE382" s="231">
        <v>0</v>
      </c>
      <c r="AF382" s="231">
        <v>1.3601465198415168E-2</v>
      </c>
      <c r="AG382" s="231">
        <v>0</v>
      </c>
      <c r="AH382" s="231">
        <v>4.2888865475120994</v>
      </c>
      <c r="AI382" s="233">
        <f t="shared" si="156"/>
        <v>292.59843677101264</v>
      </c>
      <c r="AJ382" s="160" t="str">
        <f t="shared" si="157"/>
        <v/>
      </c>
      <c r="BA382" s="160"/>
      <c r="BR382" s="160"/>
      <c r="CG382" s="160"/>
    </row>
    <row r="383" spans="1:85" ht="15">
      <c r="A383" s="186" t="s">
        <v>24</v>
      </c>
      <c r="B383" s="175">
        <v>33.974740653618895</v>
      </c>
      <c r="C383" s="175">
        <v>0</v>
      </c>
      <c r="D383" s="175">
        <v>0</v>
      </c>
      <c r="E383" s="175">
        <v>0</v>
      </c>
      <c r="F383" s="362"/>
      <c r="G383" s="175">
        <v>0</v>
      </c>
      <c r="H383" s="187">
        <v>0</v>
      </c>
      <c r="I383" s="173">
        <f t="shared" si="154"/>
        <v>33.974740653618895</v>
      </c>
      <c r="J383" s="168"/>
      <c r="K383" s="188" t="s">
        <v>24</v>
      </c>
      <c r="L383" s="175">
        <v>33.974740653618895</v>
      </c>
      <c r="M383" s="175">
        <v>0</v>
      </c>
      <c r="N383" s="175">
        <v>0</v>
      </c>
      <c r="O383" s="175">
        <v>0</v>
      </c>
      <c r="P383" s="175">
        <v>0</v>
      </c>
      <c r="Q383" s="175">
        <v>0</v>
      </c>
      <c r="R383" s="176">
        <v>0</v>
      </c>
      <c r="S383" s="177">
        <f t="shared" si="155"/>
        <v>33.974740653618895</v>
      </c>
      <c r="U383" s="234" t="s">
        <v>24</v>
      </c>
      <c r="V383" s="226">
        <v>33.821775771143365</v>
      </c>
      <c r="W383" s="226">
        <v>0</v>
      </c>
      <c r="X383" s="226">
        <v>0</v>
      </c>
      <c r="Y383" s="226">
        <v>0</v>
      </c>
      <c r="Z383" s="226">
        <v>0</v>
      </c>
      <c r="AA383" s="226">
        <v>0</v>
      </c>
      <c r="AB383" s="226">
        <v>0</v>
      </c>
      <c r="AC383" s="227">
        <v>0.15296488247552908</v>
      </c>
      <c r="AD383" s="226">
        <v>0.15296488247552908</v>
      </c>
      <c r="AE383" s="226">
        <v>0</v>
      </c>
      <c r="AF383" s="226">
        <v>0</v>
      </c>
      <c r="AG383" s="226">
        <v>0</v>
      </c>
      <c r="AH383" s="226">
        <v>0</v>
      </c>
      <c r="AI383" s="229">
        <f t="shared" si="156"/>
        <v>33.974740653618895</v>
      </c>
      <c r="AJ383" s="160" t="str">
        <f t="shared" si="157"/>
        <v/>
      </c>
      <c r="BA383" s="160"/>
      <c r="BR383" s="160"/>
      <c r="CG383" s="160"/>
    </row>
    <row r="384" spans="1:85" ht="15">
      <c r="A384" s="178" t="s">
        <v>60</v>
      </c>
      <c r="B384" s="179">
        <v>0.20057777246716574</v>
      </c>
      <c r="C384" s="179">
        <v>0</v>
      </c>
      <c r="D384" s="179">
        <v>0</v>
      </c>
      <c r="E384" s="179">
        <v>0</v>
      </c>
      <c r="F384" s="362"/>
      <c r="G384" s="179">
        <v>0</v>
      </c>
      <c r="H384" s="180">
        <v>0</v>
      </c>
      <c r="I384" s="181">
        <f t="shared" si="154"/>
        <v>0.20057777246716574</v>
      </c>
      <c r="J384" s="168"/>
      <c r="K384" s="182" t="s">
        <v>60</v>
      </c>
      <c r="L384" s="183">
        <v>0.20057777246716574</v>
      </c>
      <c r="M384" s="183">
        <v>0</v>
      </c>
      <c r="N384" s="183">
        <v>0</v>
      </c>
      <c r="O384" s="183">
        <v>0</v>
      </c>
      <c r="P384" s="183">
        <v>0</v>
      </c>
      <c r="Q384" s="183">
        <v>0</v>
      </c>
      <c r="R384" s="184">
        <v>0</v>
      </c>
      <c r="S384" s="185">
        <f t="shared" si="155"/>
        <v>0.20057777246716574</v>
      </c>
      <c r="U384" s="230" t="s">
        <v>60</v>
      </c>
      <c r="V384" s="231">
        <v>0.20057777246716574</v>
      </c>
      <c r="W384" s="231">
        <v>0</v>
      </c>
      <c r="X384" s="231">
        <v>0</v>
      </c>
      <c r="Y384" s="231">
        <v>0</v>
      </c>
      <c r="Z384" s="231">
        <v>0</v>
      </c>
      <c r="AA384" s="231">
        <v>0</v>
      </c>
      <c r="AB384" s="231">
        <v>0</v>
      </c>
      <c r="AC384" s="232">
        <v>0</v>
      </c>
      <c r="AD384" s="231">
        <v>0</v>
      </c>
      <c r="AE384" s="231">
        <v>0</v>
      </c>
      <c r="AF384" s="231">
        <v>0</v>
      </c>
      <c r="AG384" s="231">
        <v>0</v>
      </c>
      <c r="AH384" s="231">
        <v>0</v>
      </c>
      <c r="AI384" s="233">
        <f t="shared" si="156"/>
        <v>0.20057777246716574</v>
      </c>
      <c r="AJ384" s="160" t="str">
        <f t="shared" si="157"/>
        <v/>
      </c>
      <c r="BA384" s="160"/>
      <c r="BR384" s="160"/>
      <c r="CG384" s="160"/>
    </row>
    <row r="385" spans="1:85" ht="15">
      <c r="A385" s="186" t="s">
        <v>22</v>
      </c>
      <c r="B385" s="175">
        <v>82.96645199747087</v>
      </c>
      <c r="C385" s="175">
        <v>0</v>
      </c>
      <c r="D385" s="175">
        <v>5.1459061630640246</v>
      </c>
      <c r="E385" s="175">
        <v>0</v>
      </c>
      <c r="F385" s="362"/>
      <c r="G385" s="175">
        <v>0</v>
      </c>
      <c r="H385" s="187">
        <v>0</v>
      </c>
      <c r="I385" s="173">
        <f t="shared" si="154"/>
        <v>88.112358160534896</v>
      </c>
      <c r="J385" s="168"/>
      <c r="K385" s="188" t="s">
        <v>22</v>
      </c>
      <c r="L385" s="175">
        <v>82.96645199747087</v>
      </c>
      <c r="M385" s="175">
        <v>0</v>
      </c>
      <c r="N385" s="175">
        <v>5.1459061630640246</v>
      </c>
      <c r="O385" s="175">
        <v>0</v>
      </c>
      <c r="P385" s="175">
        <v>90.617046031875461</v>
      </c>
      <c r="Q385" s="175">
        <v>0</v>
      </c>
      <c r="R385" s="176">
        <v>0</v>
      </c>
      <c r="S385" s="177">
        <f t="shared" si="155"/>
        <v>178.72940419241036</v>
      </c>
      <c r="U385" s="234" t="s">
        <v>22</v>
      </c>
      <c r="V385" s="226">
        <v>82.96645199747087</v>
      </c>
      <c r="W385" s="226">
        <v>0</v>
      </c>
      <c r="X385" s="226">
        <v>0</v>
      </c>
      <c r="Y385" s="226">
        <v>0</v>
      </c>
      <c r="Z385" s="226">
        <v>5.1459061630640246</v>
      </c>
      <c r="AA385" s="226">
        <v>0</v>
      </c>
      <c r="AB385" s="226">
        <v>90.617046031875461</v>
      </c>
      <c r="AC385" s="227">
        <v>0</v>
      </c>
      <c r="AD385" s="226">
        <v>0</v>
      </c>
      <c r="AE385" s="226">
        <v>0</v>
      </c>
      <c r="AF385" s="226">
        <v>0</v>
      </c>
      <c r="AG385" s="226">
        <v>0</v>
      </c>
      <c r="AH385" s="226">
        <v>0</v>
      </c>
      <c r="AI385" s="229">
        <f t="shared" si="156"/>
        <v>178.72940419241036</v>
      </c>
      <c r="AJ385" s="160" t="str">
        <f t="shared" si="157"/>
        <v/>
      </c>
      <c r="BA385" s="160"/>
      <c r="BR385" s="160"/>
      <c r="CG385" s="160"/>
    </row>
    <row r="386" spans="1:85" ht="15">
      <c r="A386" s="178" t="s">
        <v>21</v>
      </c>
      <c r="B386" s="179">
        <v>6.4985705690899467E-2</v>
      </c>
      <c r="C386" s="179">
        <v>0</v>
      </c>
      <c r="D386" s="179">
        <v>0</v>
      </c>
      <c r="E386" s="179">
        <v>0</v>
      </c>
      <c r="F386" s="362"/>
      <c r="G386" s="179">
        <v>0</v>
      </c>
      <c r="H386" s="180">
        <v>0</v>
      </c>
      <c r="I386" s="181">
        <f t="shared" si="154"/>
        <v>6.4985705690899467E-2</v>
      </c>
      <c r="J386" s="168"/>
      <c r="K386" s="182" t="s">
        <v>21</v>
      </c>
      <c r="L386" s="183">
        <v>6.4985705690899467E-2</v>
      </c>
      <c r="M386" s="183">
        <v>0</v>
      </c>
      <c r="N386" s="183">
        <v>0</v>
      </c>
      <c r="O386" s="183">
        <v>0</v>
      </c>
      <c r="P386" s="183">
        <v>0</v>
      </c>
      <c r="Q386" s="183">
        <v>0</v>
      </c>
      <c r="R386" s="184">
        <v>0</v>
      </c>
      <c r="S386" s="185">
        <f t="shared" si="155"/>
        <v>6.4985705690899467E-2</v>
      </c>
      <c r="U386" s="230" t="s">
        <v>61</v>
      </c>
      <c r="V386" s="231">
        <v>6.4985705690899467E-2</v>
      </c>
      <c r="W386" s="231">
        <v>0</v>
      </c>
      <c r="X386" s="231">
        <v>0</v>
      </c>
      <c r="Y386" s="231">
        <v>0</v>
      </c>
      <c r="Z386" s="231">
        <v>0</v>
      </c>
      <c r="AA386" s="231">
        <v>0</v>
      </c>
      <c r="AB386" s="231">
        <v>0</v>
      </c>
      <c r="AC386" s="232">
        <v>0</v>
      </c>
      <c r="AD386" s="231">
        <v>0</v>
      </c>
      <c r="AE386" s="231">
        <v>0</v>
      </c>
      <c r="AF386" s="231">
        <v>0</v>
      </c>
      <c r="AG386" s="231">
        <v>0</v>
      </c>
      <c r="AH386" s="231">
        <v>0</v>
      </c>
      <c r="AI386" s="233">
        <f t="shared" si="156"/>
        <v>6.4985705690899467E-2</v>
      </c>
      <c r="AJ386" s="160" t="str">
        <f t="shared" si="157"/>
        <v/>
      </c>
      <c r="BA386" s="160"/>
      <c r="BR386" s="160"/>
      <c r="CG386" s="160"/>
    </row>
    <row r="387" spans="1:85" ht="15">
      <c r="A387" s="189" t="s">
        <v>64</v>
      </c>
      <c r="B387" s="175">
        <v>0.6836236930949986</v>
      </c>
      <c r="C387" s="175">
        <v>0</v>
      </c>
      <c r="D387" s="175">
        <v>0</v>
      </c>
      <c r="E387" s="175">
        <v>0</v>
      </c>
      <c r="F387" s="362"/>
      <c r="G387" s="175">
        <v>0</v>
      </c>
      <c r="H387" s="187">
        <v>0</v>
      </c>
      <c r="I387" s="173">
        <f t="shared" si="154"/>
        <v>0.6836236930949986</v>
      </c>
      <c r="J387" s="168"/>
      <c r="K387" s="190" t="s">
        <v>64</v>
      </c>
      <c r="L387" s="175">
        <v>0.6836236930949986</v>
      </c>
      <c r="M387" s="175">
        <v>0</v>
      </c>
      <c r="N387" s="175">
        <v>0</v>
      </c>
      <c r="O387" s="175">
        <v>0</v>
      </c>
      <c r="P387" s="175">
        <v>0</v>
      </c>
      <c r="Q387" s="175">
        <v>0</v>
      </c>
      <c r="R387" s="176">
        <v>0</v>
      </c>
      <c r="S387" s="177">
        <f t="shared" si="155"/>
        <v>0.6836236930949986</v>
      </c>
      <c r="U387" s="235" t="s">
        <v>62</v>
      </c>
      <c r="V387" s="226">
        <v>0.43253573852833105</v>
      </c>
      <c r="W387" s="226">
        <v>0</v>
      </c>
      <c r="X387" s="226">
        <v>0</v>
      </c>
      <c r="Y387" s="226">
        <v>0</v>
      </c>
      <c r="Z387" s="226">
        <v>0</v>
      </c>
      <c r="AA387" s="226">
        <v>0</v>
      </c>
      <c r="AB387" s="226">
        <v>0</v>
      </c>
      <c r="AC387" s="227">
        <v>0.25108795456666755</v>
      </c>
      <c r="AD387" s="228">
        <v>0.25108795456666755</v>
      </c>
      <c r="AE387" s="228">
        <v>0</v>
      </c>
      <c r="AF387" s="228">
        <v>0</v>
      </c>
      <c r="AG387" s="228">
        <v>0</v>
      </c>
      <c r="AH387" s="228">
        <v>0</v>
      </c>
      <c r="AI387" s="229">
        <f t="shared" si="156"/>
        <v>0.6836236930949986</v>
      </c>
      <c r="AJ387" s="160" t="str">
        <f t="shared" si="157"/>
        <v/>
      </c>
      <c r="BA387" s="160"/>
      <c r="BR387" s="160"/>
      <c r="CG387" s="160"/>
    </row>
    <row r="388" spans="1:85">
      <c r="A388" s="191" t="s">
        <v>23</v>
      </c>
      <c r="B388" s="192">
        <v>0.6836236930949986</v>
      </c>
      <c r="C388" s="192">
        <v>0</v>
      </c>
      <c r="D388" s="192">
        <v>0</v>
      </c>
      <c r="E388" s="192">
        <v>0</v>
      </c>
      <c r="F388" s="362"/>
      <c r="G388" s="192">
        <v>0</v>
      </c>
      <c r="H388" s="193">
        <v>0</v>
      </c>
      <c r="I388" s="194">
        <f t="shared" si="154"/>
        <v>0.6836236930949986</v>
      </c>
      <c r="J388" s="168"/>
      <c r="K388" s="195" t="s">
        <v>23</v>
      </c>
      <c r="L388" s="196">
        <v>0.6836236930949986</v>
      </c>
      <c r="M388" s="196">
        <v>0</v>
      </c>
      <c r="N388" s="196">
        <v>0</v>
      </c>
      <c r="O388" s="196">
        <v>0</v>
      </c>
      <c r="P388" s="196">
        <v>0</v>
      </c>
      <c r="Q388" s="196">
        <v>0</v>
      </c>
      <c r="R388" s="197">
        <v>0</v>
      </c>
      <c r="S388" s="198">
        <f t="shared" si="155"/>
        <v>0.6836236930949986</v>
      </c>
      <c r="U388" s="236" t="s">
        <v>66</v>
      </c>
      <c r="V388" s="237">
        <v>0.43253573852833105</v>
      </c>
      <c r="W388" s="237">
        <v>0</v>
      </c>
      <c r="X388" s="237">
        <v>0</v>
      </c>
      <c r="Y388" s="237">
        <v>0</v>
      </c>
      <c r="Z388" s="237">
        <v>0</v>
      </c>
      <c r="AA388" s="237">
        <v>0</v>
      </c>
      <c r="AB388" s="237">
        <v>0</v>
      </c>
      <c r="AC388" s="237">
        <v>0.25108795456666755</v>
      </c>
      <c r="AD388" s="237">
        <v>0.25108795456666755</v>
      </c>
      <c r="AE388" s="237">
        <v>0</v>
      </c>
      <c r="AF388" s="237">
        <v>0</v>
      </c>
      <c r="AG388" s="237">
        <v>0</v>
      </c>
      <c r="AH388" s="125">
        <v>0</v>
      </c>
      <c r="AI388" s="238">
        <f t="shared" si="156"/>
        <v>0.6836236930949986</v>
      </c>
      <c r="BA388" s="160"/>
      <c r="BR388" s="160"/>
      <c r="CG388" s="160"/>
    </row>
    <row r="389" spans="1:85">
      <c r="A389" s="199" t="s">
        <v>19</v>
      </c>
      <c r="B389" s="200">
        <v>0</v>
      </c>
      <c r="C389" s="200">
        <v>0</v>
      </c>
      <c r="D389" s="200">
        <v>0</v>
      </c>
      <c r="E389" s="200">
        <v>0</v>
      </c>
      <c r="F389" s="362"/>
      <c r="G389" s="200">
        <v>0</v>
      </c>
      <c r="H389" s="201">
        <v>0</v>
      </c>
      <c r="I389" s="202">
        <f t="shared" si="154"/>
        <v>0</v>
      </c>
      <c r="J389" s="168"/>
      <c r="K389" s="203" t="s">
        <v>19</v>
      </c>
      <c r="L389" s="200">
        <v>0</v>
      </c>
      <c r="M389" s="200">
        <v>0</v>
      </c>
      <c r="N389" s="200">
        <v>0</v>
      </c>
      <c r="O389" s="200">
        <v>0</v>
      </c>
      <c r="P389" s="200">
        <v>0</v>
      </c>
      <c r="Q389" s="200">
        <v>0</v>
      </c>
      <c r="R389" s="204">
        <v>0</v>
      </c>
      <c r="S389" s="205">
        <f t="shared" si="155"/>
        <v>0</v>
      </c>
      <c r="U389" s="239" t="s">
        <v>19</v>
      </c>
      <c r="V389" s="240">
        <v>0</v>
      </c>
      <c r="W389" s="240">
        <v>0</v>
      </c>
      <c r="X389" s="240">
        <v>0</v>
      </c>
      <c r="Y389" s="240">
        <v>0</v>
      </c>
      <c r="Z389" s="240">
        <v>0</v>
      </c>
      <c r="AA389" s="240">
        <v>0</v>
      </c>
      <c r="AB389" s="240">
        <v>0</v>
      </c>
      <c r="AC389" s="240">
        <v>0</v>
      </c>
      <c r="AD389" s="241">
        <v>0</v>
      </c>
      <c r="AE389" s="241">
        <v>0</v>
      </c>
      <c r="AF389" s="241">
        <v>0</v>
      </c>
      <c r="AG389" s="241">
        <v>0</v>
      </c>
      <c r="AH389" s="241">
        <v>0</v>
      </c>
      <c r="AI389" s="242">
        <f t="shared" si="156"/>
        <v>0</v>
      </c>
      <c r="AJ389" s="160" t="str">
        <f t="shared" si="157"/>
        <v/>
      </c>
      <c r="BA389" s="160"/>
      <c r="BR389" s="160"/>
      <c r="CG389" s="160"/>
    </row>
    <row r="390" spans="1:85">
      <c r="A390" s="191" t="s">
        <v>20</v>
      </c>
      <c r="B390" s="192">
        <v>0</v>
      </c>
      <c r="C390" s="192">
        <v>0</v>
      </c>
      <c r="D390" s="192">
        <v>0</v>
      </c>
      <c r="E390" s="192">
        <v>0</v>
      </c>
      <c r="F390" s="362"/>
      <c r="G390" s="192">
        <v>0</v>
      </c>
      <c r="H390" s="193">
        <v>0</v>
      </c>
      <c r="I390" s="194">
        <f t="shared" si="154"/>
        <v>0</v>
      </c>
      <c r="J390" s="168"/>
      <c r="K390" s="195" t="s">
        <v>20</v>
      </c>
      <c r="L390" s="196">
        <v>0</v>
      </c>
      <c r="M390" s="196">
        <v>0</v>
      </c>
      <c r="N390" s="196">
        <v>0</v>
      </c>
      <c r="O390" s="196">
        <v>0</v>
      </c>
      <c r="P390" s="196">
        <v>0</v>
      </c>
      <c r="Q390" s="196">
        <v>0</v>
      </c>
      <c r="R390" s="197">
        <v>0</v>
      </c>
      <c r="S390" s="198">
        <f t="shared" si="155"/>
        <v>0</v>
      </c>
      <c r="U390" s="236" t="s">
        <v>20</v>
      </c>
      <c r="V390" s="237">
        <v>0</v>
      </c>
      <c r="W390" s="237">
        <v>0</v>
      </c>
      <c r="X390" s="237">
        <v>0</v>
      </c>
      <c r="Y390" s="237">
        <v>0</v>
      </c>
      <c r="Z390" s="237">
        <v>0</v>
      </c>
      <c r="AA390" s="237">
        <v>0</v>
      </c>
      <c r="AB390" s="237">
        <v>0</v>
      </c>
      <c r="AC390" s="237">
        <v>0</v>
      </c>
      <c r="AD390" s="237">
        <v>0</v>
      </c>
      <c r="AE390" s="237">
        <v>0</v>
      </c>
      <c r="AF390" s="237">
        <v>0</v>
      </c>
      <c r="AG390" s="237">
        <v>0</v>
      </c>
      <c r="AH390" s="125">
        <v>0</v>
      </c>
      <c r="AI390" s="238">
        <f t="shared" si="156"/>
        <v>0</v>
      </c>
      <c r="AJ390" s="160" t="str">
        <f t="shared" si="157"/>
        <v/>
      </c>
      <c r="BA390" s="160"/>
      <c r="BR390" s="160"/>
      <c r="CG390" s="160"/>
    </row>
    <row r="391" spans="1:85" ht="15" thickBot="1">
      <c r="A391" s="206" t="s">
        <v>11</v>
      </c>
      <c r="B391" s="207">
        <v>0</v>
      </c>
      <c r="C391" s="207">
        <v>0</v>
      </c>
      <c r="D391" s="207">
        <v>0</v>
      </c>
      <c r="E391" s="207">
        <v>0</v>
      </c>
      <c r="F391" s="363"/>
      <c r="G391" s="207">
        <v>0</v>
      </c>
      <c r="H391" s="208">
        <v>0</v>
      </c>
      <c r="I391" s="209">
        <f t="shared" si="154"/>
        <v>0</v>
      </c>
      <c r="J391" s="168"/>
      <c r="K391" s="210" t="s">
        <v>11</v>
      </c>
      <c r="L391" s="207">
        <v>0</v>
      </c>
      <c r="M391" s="207">
        <v>0</v>
      </c>
      <c r="N391" s="207">
        <v>0</v>
      </c>
      <c r="O391" s="207">
        <v>0</v>
      </c>
      <c r="P391" s="207">
        <v>0</v>
      </c>
      <c r="Q391" s="207">
        <v>0</v>
      </c>
      <c r="R391" s="211">
        <v>0</v>
      </c>
      <c r="S391" s="212">
        <f t="shared" si="155"/>
        <v>0</v>
      </c>
      <c r="U391" s="239" t="s">
        <v>11</v>
      </c>
      <c r="V391" s="240">
        <v>0</v>
      </c>
      <c r="W391" s="240">
        <v>0</v>
      </c>
      <c r="X391" s="240">
        <v>0</v>
      </c>
      <c r="Y391" s="240">
        <v>0</v>
      </c>
      <c r="Z391" s="240">
        <v>0</v>
      </c>
      <c r="AA391" s="240">
        <v>0</v>
      </c>
      <c r="AB391" s="240">
        <v>0</v>
      </c>
      <c r="AC391" s="240">
        <v>0</v>
      </c>
      <c r="AD391" s="241">
        <v>0</v>
      </c>
      <c r="AE391" s="241">
        <v>0</v>
      </c>
      <c r="AF391" s="241">
        <v>0</v>
      </c>
      <c r="AG391" s="241">
        <v>0</v>
      </c>
      <c r="AH391" s="241">
        <v>0</v>
      </c>
      <c r="AI391" s="242">
        <f t="shared" si="156"/>
        <v>0</v>
      </c>
      <c r="AJ391" s="160" t="str">
        <f t="shared" si="157"/>
        <v/>
      </c>
      <c r="BA391" s="160"/>
      <c r="BR391" s="160"/>
      <c r="CG391" s="160"/>
    </row>
    <row r="392" spans="1:85" ht="15">
      <c r="A392" s="213" t="s">
        <v>26</v>
      </c>
      <c r="B392" s="214">
        <f>SUM(B371:B387)</f>
        <v>334.53608093157482</v>
      </c>
      <c r="C392" s="214">
        <f t="shared" ref="C392:I392" si="158">SUM(C371:C387)</f>
        <v>0.65636187096526499</v>
      </c>
      <c r="D392" s="214">
        <f t="shared" si="158"/>
        <v>181.78864797089761</v>
      </c>
      <c r="E392" s="214">
        <f t="shared" si="158"/>
        <v>1171.5400631665193</v>
      </c>
      <c r="F392" s="214">
        <f t="shared" si="158"/>
        <v>0</v>
      </c>
      <c r="G392" s="214">
        <f t="shared" si="158"/>
        <v>99.806209614737611</v>
      </c>
      <c r="H392" s="216">
        <f t="shared" si="158"/>
        <v>1.3601465198415168E-2</v>
      </c>
      <c r="I392" s="173">
        <f t="shared" si="158"/>
        <v>1788.340965019893</v>
      </c>
      <c r="J392" s="168"/>
      <c r="K392" s="215" t="s">
        <v>26</v>
      </c>
      <c r="L392" s="214">
        <f>SUM(L371:L387)</f>
        <v>334.53608093157482</v>
      </c>
      <c r="M392" s="214">
        <f t="shared" ref="M392:S392" si="159">SUM(M371:M387)</f>
        <v>0.65636187096526499</v>
      </c>
      <c r="N392" s="214">
        <f t="shared" si="159"/>
        <v>181.78864797089761</v>
      </c>
      <c r="O392" s="214">
        <f t="shared" si="159"/>
        <v>1171.5400631665193</v>
      </c>
      <c r="P392" s="214">
        <f t="shared" si="159"/>
        <v>652.96614542340274</v>
      </c>
      <c r="Q392" s="214">
        <f t="shared" si="159"/>
        <v>99.806209614737611</v>
      </c>
      <c r="R392" s="216">
        <f t="shared" si="159"/>
        <v>1.3601465198415168E-2</v>
      </c>
      <c r="S392" s="217">
        <f t="shared" si="159"/>
        <v>2441.3071104432961</v>
      </c>
      <c r="T392" s="160" t="str">
        <f>IF(ABS(S392-AI392)&gt;0.01,S392-AI392,"")</f>
        <v/>
      </c>
      <c r="U392" s="243" t="s">
        <v>63</v>
      </c>
      <c r="V392" s="244">
        <f>SUM(V371:V387)</f>
        <v>315.6881699927709</v>
      </c>
      <c r="W392" s="244">
        <f t="shared" ref="W392:AH392" si="160">SUM(W371:W387)</f>
        <v>17.959628542004435</v>
      </c>
      <c r="X392" s="244">
        <f t="shared" si="160"/>
        <v>99.806209614737611</v>
      </c>
      <c r="Y392" s="244">
        <f t="shared" si="160"/>
        <v>0.65636187096526499</v>
      </c>
      <c r="Z392" s="244">
        <f t="shared" si="160"/>
        <v>178.64616225458872</v>
      </c>
      <c r="AA392" s="244">
        <f t="shared" si="160"/>
        <v>1161.3300825527517</v>
      </c>
      <c r="AB392" s="244">
        <f t="shared" si="160"/>
        <v>652.96614542340274</v>
      </c>
      <c r="AC392" s="244">
        <f t="shared" si="160"/>
        <v>14.254350192074494</v>
      </c>
      <c r="AD392" s="245">
        <f t="shared" si="160"/>
        <v>0.88828239679948795</v>
      </c>
      <c r="AE392" s="245">
        <f t="shared" si="160"/>
        <v>0</v>
      </c>
      <c r="AF392" s="245">
        <f t="shared" si="160"/>
        <v>1.3601465198415168E-2</v>
      </c>
      <c r="AG392" s="245">
        <f t="shared" si="160"/>
        <v>3.1424857163088964</v>
      </c>
      <c r="AH392" s="245">
        <f t="shared" si="160"/>
        <v>10.209980613767694</v>
      </c>
      <c r="AI392" s="246">
        <f>SUM(V392:AC392)</f>
        <v>2441.3071104432961</v>
      </c>
      <c r="AJ392" s="160" t="str">
        <f t="shared" si="157"/>
        <v/>
      </c>
      <c r="BA392" s="160"/>
      <c r="BR392" s="160"/>
      <c r="CG392" s="160"/>
    </row>
    <row r="393" spans="1:85" s="23" customFormat="1" ht="15" thickBot="1">
      <c r="A393" s="30" t="s">
        <v>88</v>
      </c>
      <c r="B393" s="47">
        <f>IF($I392=0,"-",B392/$I392)</f>
        <v>0.18706504378926059</v>
      </c>
      <c r="C393" s="47">
        <f t="shared" ref="C393:H393" si="161">IF($I392=0,"-",C392/$I392)</f>
        <v>3.670227791029569E-4</v>
      </c>
      <c r="D393" s="47">
        <f t="shared" si="161"/>
        <v>0.10165211865449576</v>
      </c>
      <c r="E393" s="47">
        <f t="shared" si="161"/>
        <v>0.65509882403968045</v>
      </c>
      <c r="F393" s="47">
        <f t="shared" si="161"/>
        <v>0</v>
      </c>
      <c r="G393" s="47">
        <f t="shared" si="161"/>
        <v>5.5809385104382145E-2</v>
      </c>
      <c r="H393" s="70">
        <f t="shared" si="161"/>
        <v>7.6056330780656633E-6</v>
      </c>
      <c r="I393" s="48">
        <f>SUM(B393:H393)</f>
        <v>1</v>
      </c>
      <c r="J393" s="160"/>
      <c r="K393" s="81" t="s">
        <v>88</v>
      </c>
      <c r="L393" s="98">
        <f t="shared" ref="L393:R393" si="162">IF($S392=0,"-",L392/$S392)</f>
        <v>0.13703154326652056</v>
      </c>
      <c r="M393" s="98">
        <f t="shared" si="162"/>
        <v>2.6885673996422427E-4</v>
      </c>
      <c r="N393" s="98">
        <f t="shared" si="162"/>
        <v>7.4463653996357779E-2</v>
      </c>
      <c r="O393" s="98">
        <f t="shared" si="162"/>
        <v>0.47988229672332761</v>
      </c>
      <c r="P393" s="98">
        <f t="shared" si="162"/>
        <v>0.26746579429936457</v>
      </c>
      <c r="Q393" s="98">
        <f t="shared" si="162"/>
        <v>4.0882283588079445E-2</v>
      </c>
      <c r="R393" s="99">
        <f t="shared" si="162"/>
        <v>5.5713863856913091E-6</v>
      </c>
      <c r="S393" s="100">
        <f>SUM(L393:R393)</f>
        <v>0.99999999999999978</v>
      </c>
      <c r="U393" s="110" t="s">
        <v>88</v>
      </c>
      <c r="V393" s="133">
        <f>+V392/$AI392</f>
        <v>0.12931112543863757</v>
      </c>
      <c r="W393" s="133">
        <f t="shared" ref="W393:AH393" si="163">+W392/$AI392</f>
        <v>7.3565625828793408E-3</v>
      </c>
      <c r="X393" s="133">
        <f t="shared" si="163"/>
        <v>4.0882283588079445E-2</v>
      </c>
      <c r="Y393" s="133">
        <f t="shared" si="163"/>
        <v>2.6885673996422427E-4</v>
      </c>
      <c r="Z393" s="133">
        <f t="shared" si="163"/>
        <v>7.3176439576317739E-2</v>
      </c>
      <c r="AA393" s="133">
        <f t="shared" si="163"/>
        <v>0.47570011883587876</v>
      </c>
      <c r="AB393" s="133">
        <f t="shared" si="163"/>
        <v>0.26746579429936457</v>
      </c>
      <c r="AC393" s="133">
        <f t="shared" si="163"/>
        <v>5.8388189388782668E-3</v>
      </c>
      <c r="AD393" s="133">
        <f t="shared" si="163"/>
        <v>3.6385524500364574E-4</v>
      </c>
      <c r="AE393" s="133">
        <f t="shared" si="163"/>
        <v>0</v>
      </c>
      <c r="AF393" s="133">
        <f t="shared" si="163"/>
        <v>5.5713863856913091E-6</v>
      </c>
      <c r="AG393" s="133">
        <f t="shared" si="163"/>
        <v>1.2872144200400412E-3</v>
      </c>
      <c r="AH393" s="133">
        <f t="shared" si="163"/>
        <v>4.1821778874488883E-3</v>
      </c>
      <c r="AI393" s="134">
        <f>SUM(V393:AC393)</f>
        <v>0.99999999999999989</v>
      </c>
      <c r="AJ393" s="23" t="str">
        <f t="shared" si="157"/>
        <v/>
      </c>
    </row>
    <row r="394" spans="1:85" ht="15" thickBot="1">
      <c r="A394" s="247"/>
      <c r="B394" s="247"/>
      <c r="C394" s="247"/>
      <c r="D394" s="247"/>
      <c r="E394" s="247"/>
      <c r="F394" s="247"/>
      <c r="G394" s="247"/>
      <c r="H394" s="247"/>
      <c r="I394" s="247"/>
      <c r="K394" s="247"/>
      <c r="L394" s="247"/>
      <c r="M394" s="247"/>
      <c r="N394" s="247"/>
      <c r="O394" s="247"/>
      <c r="P394" s="247"/>
      <c r="Q394" s="247"/>
      <c r="R394" s="247"/>
      <c r="S394" s="247"/>
      <c r="AI394" s="168"/>
      <c r="BA394" s="160"/>
      <c r="BR394" s="160"/>
      <c r="CG394" s="160"/>
    </row>
    <row r="395" spans="1:85" ht="28.5">
      <c r="A395" s="312" t="s">
        <v>42</v>
      </c>
      <c r="B395" s="164" t="s">
        <v>0</v>
      </c>
      <c r="C395" s="164" t="s">
        <v>1</v>
      </c>
      <c r="D395" s="164" t="s">
        <v>2</v>
      </c>
      <c r="E395" s="164" t="s">
        <v>3</v>
      </c>
      <c r="F395" s="164" t="s">
        <v>27</v>
      </c>
      <c r="G395" s="164" t="s">
        <v>4</v>
      </c>
      <c r="H395" s="164" t="s">
        <v>5</v>
      </c>
      <c r="I395" s="165" t="s">
        <v>6</v>
      </c>
      <c r="K395" s="314" t="s">
        <v>42</v>
      </c>
      <c r="L395" s="166" t="s">
        <v>0</v>
      </c>
      <c r="M395" s="166" t="s">
        <v>1</v>
      </c>
      <c r="N395" s="166" t="s">
        <v>2</v>
      </c>
      <c r="O395" s="166" t="s">
        <v>3</v>
      </c>
      <c r="P395" s="166" t="s">
        <v>27</v>
      </c>
      <c r="Q395" s="166" t="s">
        <v>4</v>
      </c>
      <c r="R395" s="166" t="s">
        <v>5</v>
      </c>
      <c r="S395" s="167" t="s">
        <v>6</v>
      </c>
      <c r="U395" s="316" t="s">
        <v>42</v>
      </c>
      <c r="V395" s="219" t="s">
        <v>74</v>
      </c>
      <c r="W395" s="219" t="s">
        <v>75</v>
      </c>
      <c r="X395" s="219" t="s">
        <v>4</v>
      </c>
      <c r="Y395" s="219" t="s">
        <v>1</v>
      </c>
      <c r="Z395" s="219" t="s">
        <v>2</v>
      </c>
      <c r="AA395" s="219" t="s">
        <v>3</v>
      </c>
      <c r="AB395" s="219" t="s">
        <v>55</v>
      </c>
      <c r="AC395" s="219" t="s">
        <v>68</v>
      </c>
      <c r="AD395" s="220" t="s">
        <v>76</v>
      </c>
      <c r="AE395" s="220" t="s">
        <v>83</v>
      </c>
      <c r="AF395" s="220" t="s">
        <v>77</v>
      </c>
      <c r="AG395" s="220" t="s">
        <v>84</v>
      </c>
      <c r="AH395" s="220" t="s">
        <v>85</v>
      </c>
      <c r="AI395" s="221" t="s">
        <v>63</v>
      </c>
      <c r="BA395" s="160"/>
      <c r="BR395" s="160"/>
      <c r="CG395" s="160"/>
    </row>
    <row r="396" spans="1:85" ht="15">
      <c r="A396" s="313" t="s">
        <v>42</v>
      </c>
      <c r="B396" s="318" t="s">
        <v>69</v>
      </c>
      <c r="C396" s="319"/>
      <c r="D396" s="319"/>
      <c r="E396" s="319"/>
      <c r="F396" s="319"/>
      <c r="G396" s="319"/>
      <c r="H396" s="319"/>
      <c r="I396" s="320"/>
      <c r="K396" s="315" t="s">
        <v>42</v>
      </c>
      <c r="L396" s="321" t="s">
        <v>69</v>
      </c>
      <c r="M396" s="322"/>
      <c r="N396" s="322"/>
      <c r="O396" s="322"/>
      <c r="P396" s="322"/>
      <c r="Q396" s="322"/>
      <c r="R396" s="322"/>
      <c r="S396" s="323"/>
      <c r="U396" s="317" t="s">
        <v>42</v>
      </c>
      <c r="V396" s="324" t="s">
        <v>69</v>
      </c>
      <c r="W396" s="324"/>
      <c r="X396" s="324"/>
      <c r="Y396" s="324"/>
      <c r="Z396" s="324"/>
      <c r="AA396" s="324"/>
      <c r="AB396" s="324"/>
      <c r="AC396" s="324"/>
      <c r="AD396" s="324"/>
      <c r="AE396" s="324"/>
      <c r="AF396" s="324"/>
      <c r="AG396" s="324"/>
      <c r="AH396" s="324"/>
      <c r="AI396" s="325"/>
      <c r="BA396" s="160"/>
      <c r="BR396" s="160"/>
      <c r="CG396" s="160"/>
    </row>
    <row r="397" spans="1:85" ht="15">
      <c r="A397" s="170" t="s">
        <v>7</v>
      </c>
      <c r="B397" s="171">
        <v>0</v>
      </c>
      <c r="C397" s="171">
        <v>0</v>
      </c>
      <c r="D397" s="171">
        <v>0</v>
      </c>
      <c r="E397" s="171">
        <v>0</v>
      </c>
      <c r="F397" s="361"/>
      <c r="G397" s="171">
        <v>0</v>
      </c>
      <c r="H397" s="172">
        <v>0</v>
      </c>
      <c r="I397" s="173">
        <f>SUM(B397:H397)</f>
        <v>0</v>
      </c>
      <c r="J397" s="168"/>
      <c r="K397" s="222" t="s">
        <v>7</v>
      </c>
      <c r="L397" s="171">
        <v>0</v>
      </c>
      <c r="M397" s="171">
        <v>0</v>
      </c>
      <c r="N397" s="171">
        <v>0</v>
      </c>
      <c r="O397" s="171">
        <v>0</v>
      </c>
      <c r="P397" s="171">
        <v>0</v>
      </c>
      <c r="Q397" s="171">
        <v>0</v>
      </c>
      <c r="R397" s="223">
        <v>0</v>
      </c>
      <c r="S397" s="224">
        <f>SUM(L397:R397)</f>
        <v>0</v>
      </c>
      <c r="U397" s="225" t="s">
        <v>7</v>
      </c>
      <c r="V397" s="226">
        <v>0</v>
      </c>
      <c r="W397" s="226">
        <v>0</v>
      </c>
      <c r="X397" s="226">
        <v>0</v>
      </c>
      <c r="Y397" s="226">
        <v>0</v>
      </c>
      <c r="Z397" s="226">
        <v>0</v>
      </c>
      <c r="AA397" s="226">
        <v>0</v>
      </c>
      <c r="AB397" s="226">
        <v>0</v>
      </c>
      <c r="AC397" s="227">
        <v>0</v>
      </c>
      <c r="AD397" s="228">
        <v>0</v>
      </c>
      <c r="AE397" s="228">
        <v>0</v>
      </c>
      <c r="AF397" s="228">
        <v>0</v>
      </c>
      <c r="AG397" s="228">
        <v>0</v>
      </c>
      <c r="AH397" s="228">
        <v>0</v>
      </c>
      <c r="AI397" s="229">
        <f>SUM(V397:AC397)</f>
        <v>0</v>
      </c>
      <c r="AJ397" s="160" t="str">
        <f>IF(ABS(S397-AI397)&gt;0.001,S397-AI397,"")</f>
        <v/>
      </c>
      <c r="BA397" s="160"/>
      <c r="BR397" s="160"/>
      <c r="CG397" s="160"/>
    </row>
    <row r="398" spans="1:85" ht="15">
      <c r="A398" s="178" t="s">
        <v>8</v>
      </c>
      <c r="B398" s="179">
        <v>0</v>
      </c>
      <c r="C398" s="179">
        <v>0</v>
      </c>
      <c r="D398" s="179">
        <v>0</v>
      </c>
      <c r="E398" s="179">
        <v>0</v>
      </c>
      <c r="F398" s="362"/>
      <c r="G398" s="179">
        <v>0</v>
      </c>
      <c r="H398" s="180">
        <v>0</v>
      </c>
      <c r="I398" s="181">
        <f t="shared" ref="I398:I417" si="164">SUM(B398:H398)</f>
        <v>0</v>
      </c>
      <c r="J398" s="168"/>
      <c r="K398" s="182" t="s">
        <v>8</v>
      </c>
      <c r="L398" s="183">
        <v>0</v>
      </c>
      <c r="M398" s="183">
        <v>0</v>
      </c>
      <c r="N398" s="183">
        <v>0</v>
      </c>
      <c r="O398" s="183">
        <v>0</v>
      </c>
      <c r="P398" s="183">
        <v>0</v>
      </c>
      <c r="Q398" s="183">
        <v>0</v>
      </c>
      <c r="R398" s="184">
        <v>0</v>
      </c>
      <c r="S398" s="185">
        <f t="shared" ref="S398:S417" si="165">SUM(L398:R398)</f>
        <v>0</v>
      </c>
      <c r="U398" s="230" t="s">
        <v>8</v>
      </c>
      <c r="V398" s="231">
        <v>0</v>
      </c>
      <c r="W398" s="231">
        <v>0</v>
      </c>
      <c r="X398" s="231">
        <v>0</v>
      </c>
      <c r="Y398" s="231">
        <v>0</v>
      </c>
      <c r="Z398" s="231">
        <v>0</v>
      </c>
      <c r="AA398" s="231">
        <v>0</v>
      </c>
      <c r="AB398" s="231">
        <v>0</v>
      </c>
      <c r="AC398" s="232">
        <v>0</v>
      </c>
      <c r="AD398" s="231">
        <v>0</v>
      </c>
      <c r="AE398" s="231">
        <v>0</v>
      </c>
      <c r="AF398" s="231">
        <v>0</v>
      </c>
      <c r="AG398" s="231">
        <v>0</v>
      </c>
      <c r="AH398" s="231">
        <v>0</v>
      </c>
      <c r="AI398" s="233">
        <f t="shared" ref="AI398:AI417" si="166">SUM(V398:AC398)</f>
        <v>0</v>
      </c>
      <c r="AJ398" s="160" t="str">
        <f t="shared" ref="AJ398:AJ419" si="167">IF(ABS(S398-AI398)&gt;0.001,S398-AI398,"")</f>
        <v/>
      </c>
      <c r="BA398" s="160"/>
      <c r="BR398" s="160"/>
      <c r="CG398" s="160"/>
    </row>
    <row r="399" spans="1:85" ht="15">
      <c r="A399" s="186" t="s">
        <v>10</v>
      </c>
      <c r="B399" s="175">
        <v>0</v>
      </c>
      <c r="C399" s="175">
        <v>0</v>
      </c>
      <c r="D399" s="175">
        <v>0</v>
      </c>
      <c r="E399" s="175">
        <v>0</v>
      </c>
      <c r="F399" s="362"/>
      <c r="G399" s="175">
        <v>0</v>
      </c>
      <c r="H399" s="187">
        <v>0</v>
      </c>
      <c r="I399" s="173">
        <f t="shared" si="164"/>
        <v>0</v>
      </c>
      <c r="J399" s="168"/>
      <c r="K399" s="188" t="s">
        <v>10</v>
      </c>
      <c r="L399" s="175">
        <v>0</v>
      </c>
      <c r="M399" s="175">
        <v>0</v>
      </c>
      <c r="N399" s="175">
        <v>0</v>
      </c>
      <c r="O399" s="175">
        <v>0</v>
      </c>
      <c r="P399" s="175">
        <v>0</v>
      </c>
      <c r="Q399" s="175">
        <v>0</v>
      </c>
      <c r="R399" s="176">
        <v>0</v>
      </c>
      <c r="S399" s="177">
        <f t="shared" si="165"/>
        <v>0</v>
      </c>
      <c r="U399" s="234" t="s">
        <v>10</v>
      </c>
      <c r="V399" s="226">
        <v>0</v>
      </c>
      <c r="W399" s="226">
        <v>0</v>
      </c>
      <c r="X399" s="226">
        <v>0</v>
      </c>
      <c r="Y399" s="226">
        <v>0</v>
      </c>
      <c r="Z399" s="226">
        <v>0</v>
      </c>
      <c r="AA399" s="226">
        <v>0</v>
      </c>
      <c r="AB399" s="226">
        <v>0</v>
      </c>
      <c r="AC399" s="227">
        <v>0</v>
      </c>
      <c r="AD399" s="228">
        <v>0</v>
      </c>
      <c r="AE399" s="228">
        <v>0</v>
      </c>
      <c r="AF399" s="228">
        <v>0</v>
      </c>
      <c r="AG399" s="228">
        <v>0</v>
      </c>
      <c r="AH399" s="228">
        <v>0</v>
      </c>
      <c r="AI399" s="229">
        <f t="shared" si="166"/>
        <v>0</v>
      </c>
      <c r="AJ399" s="160" t="str">
        <f t="shared" si="167"/>
        <v/>
      </c>
      <c r="BA399" s="160"/>
      <c r="BR399" s="160"/>
      <c r="CG399" s="160"/>
    </row>
    <row r="400" spans="1:85" ht="15">
      <c r="A400" s="178" t="s">
        <v>56</v>
      </c>
      <c r="B400" s="179">
        <v>0</v>
      </c>
      <c r="C400" s="179">
        <v>0</v>
      </c>
      <c r="D400" s="179">
        <v>0</v>
      </c>
      <c r="E400" s="179">
        <v>0</v>
      </c>
      <c r="F400" s="362"/>
      <c r="G400" s="179">
        <v>0</v>
      </c>
      <c r="H400" s="180">
        <v>0</v>
      </c>
      <c r="I400" s="181">
        <f t="shared" si="164"/>
        <v>0</v>
      </c>
      <c r="J400" s="168"/>
      <c r="K400" s="182" t="s">
        <v>56</v>
      </c>
      <c r="L400" s="183">
        <v>0</v>
      </c>
      <c r="M400" s="183">
        <v>0</v>
      </c>
      <c r="N400" s="183">
        <v>0</v>
      </c>
      <c r="O400" s="183">
        <v>0</v>
      </c>
      <c r="P400" s="183">
        <v>0</v>
      </c>
      <c r="Q400" s="183">
        <v>0</v>
      </c>
      <c r="R400" s="184">
        <v>0</v>
      </c>
      <c r="S400" s="185">
        <f t="shared" si="165"/>
        <v>0</v>
      </c>
      <c r="U400" s="230" t="s">
        <v>56</v>
      </c>
      <c r="V400" s="231">
        <v>0</v>
      </c>
      <c r="W400" s="231">
        <v>0</v>
      </c>
      <c r="X400" s="231">
        <v>0</v>
      </c>
      <c r="Y400" s="231">
        <v>0</v>
      </c>
      <c r="Z400" s="231">
        <v>0</v>
      </c>
      <c r="AA400" s="231">
        <v>0</v>
      </c>
      <c r="AB400" s="231">
        <v>0</v>
      </c>
      <c r="AC400" s="232">
        <v>0</v>
      </c>
      <c r="AD400" s="231">
        <v>0</v>
      </c>
      <c r="AE400" s="231">
        <v>0</v>
      </c>
      <c r="AF400" s="231">
        <v>0</v>
      </c>
      <c r="AG400" s="231">
        <v>0</v>
      </c>
      <c r="AH400" s="231">
        <v>0</v>
      </c>
      <c r="AI400" s="233">
        <f t="shared" si="166"/>
        <v>0</v>
      </c>
      <c r="AJ400" s="160" t="str">
        <f t="shared" si="167"/>
        <v/>
      </c>
      <c r="BA400" s="160"/>
      <c r="BR400" s="160"/>
      <c r="CG400" s="160"/>
    </row>
    <row r="401" spans="1:85" ht="15">
      <c r="A401" s="186" t="s">
        <v>16</v>
      </c>
      <c r="B401" s="175">
        <v>0.55511975514791689</v>
      </c>
      <c r="C401" s="175">
        <v>2.9590605285070223E-2</v>
      </c>
      <c r="D401" s="175">
        <v>0.17991088013322701</v>
      </c>
      <c r="E401" s="175">
        <v>0</v>
      </c>
      <c r="F401" s="362"/>
      <c r="G401" s="175">
        <v>0</v>
      </c>
      <c r="H401" s="187">
        <v>0</v>
      </c>
      <c r="I401" s="173">
        <f t="shared" si="164"/>
        <v>0.76462124056621406</v>
      </c>
      <c r="J401" s="168"/>
      <c r="K401" s="188" t="s">
        <v>16</v>
      </c>
      <c r="L401" s="175">
        <v>0.55511975514791689</v>
      </c>
      <c r="M401" s="175">
        <v>2.9590605285070223E-2</v>
      </c>
      <c r="N401" s="175">
        <v>0.17991088013322701</v>
      </c>
      <c r="O401" s="175">
        <v>0</v>
      </c>
      <c r="P401" s="175">
        <v>0</v>
      </c>
      <c r="Q401" s="175">
        <v>0</v>
      </c>
      <c r="R401" s="176">
        <v>0</v>
      </c>
      <c r="S401" s="177">
        <f t="shared" si="165"/>
        <v>0.76462124056621406</v>
      </c>
      <c r="U401" s="234" t="s">
        <v>16</v>
      </c>
      <c r="V401" s="226">
        <v>0.55511975514791689</v>
      </c>
      <c r="W401" s="226">
        <v>0</v>
      </c>
      <c r="X401" s="226">
        <v>0</v>
      </c>
      <c r="Y401" s="226">
        <v>2.9590605285070223E-2</v>
      </c>
      <c r="Z401" s="226">
        <v>0.17991088013322701</v>
      </c>
      <c r="AA401" s="226">
        <v>0</v>
      </c>
      <c r="AB401" s="226">
        <v>0</v>
      </c>
      <c r="AC401" s="227">
        <v>0</v>
      </c>
      <c r="AD401" s="228">
        <v>0</v>
      </c>
      <c r="AE401" s="228">
        <v>0</v>
      </c>
      <c r="AF401" s="228">
        <v>0</v>
      </c>
      <c r="AG401" s="228">
        <v>0</v>
      </c>
      <c r="AH401" s="228">
        <v>0</v>
      </c>
      <c r="AI401" s="229">
        <f t="shared" si="166"/>
        <v>0.76462124056621406</v>
      </c>
      <c r="AJ401" s="160" t="str">
        <f t="shared" si="167"/>
        <v/>
      </c>
      <c r="BA401" s="160"/>
      <c r="BR401" s="160"/>
      <c r="CG401" s="160"/>
    </row>
    <row r="402" spans="1:85" ht="15">
      <c r="A402" s="178" t="s">
        <v>15</v>
      </c>
      <c r="B402" s="179">
        <v>1.1781518117179653E-3</v>
      </c>
      <c r="C402" s="179">
        <v>6.2801269281341499E-5</v>
      </c>
      <c r="D402" s="179">
        <v>3.8183171723055642E-4</v>
      </c>
      <c r="E402" s="179">
        <v>0</v>
      </c>
      <c r="F402" s="362"/>
      <c r="G402" s="179">
        <v>0</v>
      </c>
      <c r="H402" s="180">
        <v>0</v>
      </c>
      <c r="I402" s="181">
        <f t="shared" si="164"/>
        <v>1.6227847982298632E-3</v>
      </c>
      <c r="J402" s="168"/>
      <c r="K402" s="182" t="s">
        <v>15</v>
      </c>
      <c r="L402" s="183">
        <v>1.1781518117179653E-3</v>
      </c>
      <c r="M402" s="183">
        <v>6.2801269281341499E-5</v>
      </c>
      <c r="N402" s="183">
        <v>3.8183171723055642E-4</v>
      </c>
      <c r="O402" s="183">
        <v>0</v>
      </c>
      <c r="P402" s="183">
        <v>0</v>
      </c>
      <c r="Q402" s="183">
        <v>0</v>
      </c>
      <c r="R402" s="184">
        <v>0</v>
      </c>
      <c r="S402" s="185">
        <f t="shared" si="165"/>
        <v>1.6227847982298632E-3</v>
      </c>
      <c r="U402" s="230" t="s">
        <v>57</v>
      </c>
      <c r="V402" s="231">
        <v>1.1781518117179653E-3</v>
      </c>
      <c r="W402" s="231">
        <v>0</v>
      </c>
      <c r="X402" s="231">
        <v>0</v>
      </c>
      <c r="Y402" s="231">
        <v>6.2801269281341499E-5</v>
      </c>
      <c r="Z402" s="231">
        <v>3.8183171723055642E-4</v>
      </c>
      <c r="AA402" s="231">
        <v>0</v>
      </c>
      <c r="AB402" s="231">
        <v>0</v>
      </c>
      <c r="AC402" s="232">
        <v>0</v>
      </c>
      <c r="AD402" s="231">
        <v>0</v>
      </c>
      <c r="AE402" s="231">
        <v>0</v>
      </c>
      <c r="AF402" s="231">
        <v>0</v>
      </c>
      <c r="AG402" s="231">
        <v>0</v>
      </c>
      <c r="AH402" s="231">
        <v>0</v>
      </c>
      <c r="AI402" s="233">
        <f t="shared" si="166"/>
        <v>1.6227847982298632E-3</v>
      </c>
      <c r="AJ402" s="160" t="str">
        <f t="shared" si="167"/>
        <v/>
      </c>
      <c r="BA402" s="160"/>
      <c r="BR402" s="160"/>
      <c r="CG402" s="160"/>
    </row>
    <row r="403" spans="1:85" ht="15">
      <c r="A403" s="186" t="s">
        <v>58</v>
      </c>
      <c r="B403" s="175">
        <v>0</v>
      </c>
      <c r="C403" s="175">
        <v>0</v>
      </c>
      <c r="D403" s="175">
        <v>0</v>
      </c>
      <c r="E403" s="175">
        <v>0.1987496748680779</v>
      </c>
      <c r="F403" s="362"/>
      <c r="G403" s="175">
        <v>0</v>
      </c>
      <c r="H403" s="187">
        <v>0</v>
      </c>
      <c r="I403" s="173">
        <f t="shared" si="164"/>
        <v>0.1987496748680779</v>
      </c>
      <c r="J403" s="168"/>
      <c r="K403" s="188" t="s">
        <v>58</v>
      </c>
      <c r="L403" s="175">
        <v>0</v>
      </c>
      <c r="M403" s="175">
        <v>0</v>
      </c>
      <c r="N403" s="175">
        <v>0</v>
      </c>
      <c r="O403" s="175">
        <v>0.1987496748680779</v>
      </c>
      <c r="P403" s="175">
        <v>1.5688674309183643</v>
      </c>
      <c r="Q403" s="175">
        <v>0</v>
      </c>
      <c r="R403" s="176">
        <v>0</v>
      </c>
      <c r="S403" s="177">
        <f t="shared" si="165"/>
        <v>1.7676171057864423</v>
      </c>
      <c r="U403" s="234" t="s">
        <v>58</v>
      </c>
      <c r="V403" s="226">
        <v>0</v>
      </c>
      <c r="W403" s="226">
        <v>0</v>
      </c>
      <c r="X403" s="226">
        <v>0</v>
      </c>
      <c r="Y403" s="226">
        <v>0</v>
      </c>
      <c r="Z403" s="226">
        <v>0</v>
      </c>
      <c r="AA403" s="226">
        <v>0.1987496748680779</v>
      </c>
      <c r="AB403" s="226">
        <v>1.5688674309183643</v>
      </c>
      <c r="AC403" s="227">
        <v>0</v>
      </c>
      <c r="AD403" s="226">
        <v>0</v>
      </c>
      <c r="AE403" s="226">
        <v>0</v>
      </c>
      <c r="AF403" s="226">
        <v>0</v>
      </c>
      <c r="AG403" s="226">
        <v>0</v>
      </c>
      <c r="AH403" s="226">
        <v>0</v>
      </c>
      <c r="AI403" s="229">
        <f t="shared" si="166"/>
        <v>1.7676171057864423</v>
      </c>
      <c r="AJ403" s="160" t="str">
        <f t="shared" si="167"/>
        <v/>
      </c>
      <c r="BA403" s="160"/>
      <c r="BR403" s="160"/>
      <c r="CG403" s="160"/>
    </row>
    <row r="404" spans="1:85" ht="15">
      <c r="A404" s="178" t="s">
        <v>12</v>
      </c>
      <c r="B404" s="179">
        <v>0</v>
      </c>
      <c r="C404" s="179">
        <v>0</v>
      </c>
      <c r="D404" s="179">
        <v>0</v>
      </c>
      <c r="E404" s="179">
        <v>0</v>
      </c>
      <c r="F404" s="362"/>
      <c r="G404" s="179">
        <v>0</v>
      </c>
      <c r="H404" s="180">
        <v>0</v>
      </c>
      <c r="I404" s="181">
        <f t="shared" si="164"/>
        <v>0</v>
      </c>
      <c r="J404" s="168"/>
      <c r="K404" s="182" t="s">
        <v>12</v>
      </c>
      <c r="L404" s="183">
        <v>0</v>
      </c>
      <c r="M404" s="183">
        <v>0</v>
      </c>
      <c r="N404" s="183">
        <v>0</v>
      </c>
      <c r="O404" s="183">
        <v>0</v>
      </c>
      <c r="P404" s="183">
        <v>4.2395549559141876E-2</v>
      </c>
      <c r="Q404" s="183">
        <v>0</v>
      </c>
      <c r="R404" s="184">
        <v>0</v>
      </c>
      <c r="S404" s="185">
        <f t="shared" si="165"/>
        <v>4.2395549559141876E-2</v>
      </c>
      <c r="U404" s="230" t="s">
        <v>12</v>
      </c>
      <c r="V404" s="231">
        <v>0</v>
      </c>
      <c r="W404" s="231">
        <v>0</v>
      </c>
      <c r="X404" s="231">
        <v>0</v>
      </c>
      <c r="Y404" s="231">
        <v>0</v>
      </c>
      <c r="Z404" s="231">
        <v>0</v>
      </c>
      <c r="AA404" s="231">
        <v>0</v>
      </c>
      <c r="AB404" s="231">
        <v>4.2395549559141876E-2</v>
      </c>
      <c r="AC404" s="232">
        <v>0</v>
      </c>
      <c r="AD404" s="231">
        <v>0</v>
      </c>
      <c r="AE404" s="231">
        <v>0</v>
      </c>
      <c r="AF404" s="231">
        <v>0</v>
      </c>
      <c r="AG404" s="231">
        <v>0</v>
      </c>
      <c r="AH404" s="231">
        <v>0</v>
      </c>
      <c r="AI404" s="233">
        <f t="shared" si="166"/>
        <v>4.2395549559141876E-2</v>
      </c>
      <c r="AJ404" s="160" t="str">
        <f t="shared" si="167"/>
        <v/>
      </c>
      <c r="BA404" s="160"/>
      <c r="BR404" s="160"/>
      <c r="CG404" s="160"/>
    </row>
    <row r="405" spans="1:85" ht="15">
      <c r="A405" s="186" t="s">
        <v>59</v>
      </c>
      <c r="B405" s="175">
        <v>0</v>
      </c>
      <c r="C405" s="175">
        <v>0</v>
      </c>
      <c r="D405" s="175">
        <v>0</v>
      </c>
      <c r="E405" s="175">
        <v>0</v>
      </c>
      <c r="F405" s="362"/>
      <c r="G405" s="175">
        <v>0</v>
      </c>
      <c r="H405" s="187">
        <v>0</v>
      </c>
      <c r="I405" s="173">
        <f t="shared" si="164"/>
        <v>0</v>
      </c>
      <c r="J405" s="168"/>
      <c r="K405" s="188" t="s">
        <v>59</v>
      </c>
      <c r="L405" s="175">
        <v>0</v>
      </c>
      <c r="M405" s="175">
        <v>0</v>
      </c>
      <c r="N405" s="175">
        <v>0</v>
      </c>
      <c r="O405" s="175">
        <v>0</v>
      </c>
      <c r="P405" s="175">
        <v>0</v>
      </c>
      <c r="Q405" s="175">
        <v>0</v>
      </c>
      <c r="R405" s="176">
        <v>0</v>
      </c>
      <c r="S405" s="177">
        <f t="shared" si="165"/>
        <v>0</v>
      </c>
      <c r="U405" s="234" t="s">
        <v>59</v>
      </c>
      <c r="V405" s="226">
        <v>0</v>
      </c>
      <c r="W405" s="226">
        <v>0</v>
      </c>
      <c r="X405" s="226">
        <v>0</v>
      </c>
      <c r="Y405" s="226">
        <v>0</v>
      </c>
      <c r="Z405" s="226">
        <v>0</v>
      </c>
      <c r="AA405" s="226">
        <v>0</v>
      </c>
      <c r="AB405" s="226">
        <v>0</v>
      </c>
      <c r="AC405" s="227">
        <v>0</v>
      </c>
      <c r="AD405" s="226">
        <v>0</v>
      </c>
      <c r="AE405" s="226">
        <v>0</v>
      </c>
      <c r="AF405" s="226">
        <v>0</v>
      </c>
      <c r="AG405" s="226">
        <v>0</v>
      </c>
      <c r="AH405" s="226">
        <v>0</v>
      </c>
      <c r="AI405" s="229">
        <f t="shared" si="166"/>
        <v>0</v>
      </c>
      <c r="AJ405" s="160" t="str">
        <f t="shared" si="167"/>
        <v/>
      </c>
      <c r="BA405" s="160"/>
      <c r="BR405" s="160"/>
      <c r="CG405" s="160"/>
    </row>
    <row r="406" spans="1:85" ht="15">
      <c r="A406" s="178" t="s">
        <v>17</v>
      </c>
      <c r="B406" s="179">
        <v>0</v>
      </c>
      <c r="C406" s="179">
        <v>0</v>
      </c>
      <c r="D406" s="179">
        <v>0</v>
      </c>
      <c r="E406" s="179">
        <v>3.889493534640049E-2</v>
      </c>
      <c r="F406" s="362"/>
      <c r="G406" s="179">
        <v>0</v>
      </c>
      <c r="H406" s="180">
        <v>0</v>
      </c>
      <c r="I406" s="181">
        <f t="shared" si="164"/>
        <v>3.889493534640049E-2</v>
      </c>
      <c r="J406" s="168"/>
      <c r="K406" s="182" t="s">
        <v>17</v>
      </c>
      <c r="L406" s="183">
        <v>0</v>
      </c>
      <c r="M406" s="183">
        <v>0</v>
      </c>
      <c r="N406" s="183">
        <v>0</v>
      </c>
      <c r="O406" s="183">
        <v>3.889493534640049E-2</v>
      </c>
      <c r="P406" s="183">
        <v>0</v>
      </c>
      <c r="Q406" s="183">
        <v>0</v>
      </c>
      <c r="R406" s="184">
        <v>0</v>
      </c>
      <c r="S406" s="185">
        <f t="shared" si="165"/>
        <v>3.889493534640049E-2</v>
      </c>
      <c r="U406" s="230" t="s">
        <v>17</v>
      </c>
      <c r="V406" s="231">
        <v>0</v>
      </c>
      <c r="W406" s="231">
        <v>0</v>
      </c>
      <c r="X406" s="231">
        <v>0</v>
      </c>
      <c r="Y406" s="231">
        <v>0</v>
      </c>
      <c r="Z406" s="231">
        <v>0</v>
      </c>
      <c r="AA406" s="231">
        <v>0</v>
      </c>
      <c r="AB406" s="231">
        <v>0</v>
      </c>
      <c r="AC406" s="232">
        <v>3.889493534640049E-2</v>
      </c>
      <c r="AD406" s="231">
        <v>0</v>
      </c>
      <c r="AE406" s="231">
        <v>0</v>
      </c>
      <c r="AF406" s="231">
        <v>0</v>
      </c>
      <c r="AG406" s="231">
        <v>0</v>
      </c>
      <c r="AH406" s="231">
        <v>3.889493534640049E-2</v>
      </c>
      <c r="AI406" s="233">
        <f t="shared" si="166"/>
        <v>3.889493534640049E-2</v>
      </c>
      <c r="AJ406" s="160" t="str">
        <f t="shared" si="167"/>
        <v/>
      </c>
      <c r="BA406" s="160"/>
      <c r="BR406" s="160"/>
      <c r="CG406" s="160"/>
    </row>
    <row r="407" spans="1:85" ht="15">
      <c r="A407" s="186" t="s">
        <v>139</v>
      </c>
      <c r="B407" s="175">
        <v>1.1119038821820431</v>
      </c>
      <c r="C407" s="175">
        <v>9.1861821182643819</v>
      </c>
      <c r="D407" s="175">
        <v>6.3045759074561412</v>
      </c>
      <c r="E407" s="175">
        <v>2.0430654387106184</v>
      </c>
      <c r="F407" s="362"/>
      <c r="G407" s="175">
        <v>0</v>
      </c>
      <c r="H407" s="187">
        <v>0</v>
      </c>
      <c r="I407" s="173">
        <f t="shared" si="164"/>
        <v>18.645727346613185</v>
      </c>
      <c r="J407" s="168"/>
      <c r="K407" s="188" t="s">
        <v>139</v>
      </c>
      <c r="L407" s="175">
        <v>1.1119038821820431</v>
      </c>
      <c r="M407" s="175">
        <v>9.1861821182643819</v>
      </c>
      <c r="N407" s="175">
        <v>6.3045759074561412</v>
      </c>
      <c r="O407" s="175">
        <v>2.0430654387106184</v>
      </c>
      <c r="P407" s="175">
        <v>0</v>
      </c>
      <c r="Q407" s="175">
        <v>0</v>
      </c>
      <c r="R407" s="176">
        <v>0</v>
      </c>
      <c r="S407" s="177">
        <f t="shared" si="165"/>
        <v>18.645727346613185</v>
      </c>
      <c r="U407" s="234" t="s">
        <v>139</v>
      </c>
      <c r="V407" s="226">
        <v>1.1119038821820431</v>
      </c>
      <c r="W407" s="226">
        <v>0</v>
      </c>
      <c r="X407" s="226">
        <v>0</v>
      </c>
      <c r="Y407" s="226">
        <v>9.1861821182643819</v>
      </c>
      <c r="Z407" s="226">
        <v>6.3045759074561412</v>
      </c>
      <c r="AA407" s="226">
        <v>2.0430654387106184</v>
      </c>
      <c r="AB407" s="226">
        <v>0</v>
      </c>
      <c r="AC407" s="227">
        <v>0</v>
      </c>
      <c r="AD407" s="226">
        <v>0</v>
      </c>
      <c r="AE407" s="226">
        <v>0</v>
      </c>
      <c r="AF407" s="226">
        <v>0</v>
      </c>
      <c r="AG407" s="226">
        <v>0</v>
      </c>
      <c r="AH407" s="226">
        <v>0</v>
      </c>
      <c r="AI407" s="229">
        <f t="shared" si="166"/>
        <v>18.645727346613185</v>
      </c>
      <c r="AJ407" s="160" t="str">
        <f t="shared" si="167"/>
        <v/>
      </c>
      <c r="BA407" s="160"/>
      <c r="BR407" s="160"/>
      <c r="CG407" s="160"/>
    </row>
    <row r="408" spans="1:85" ht="15">
      <c r="A408" s="178" t="s">
        <v>25</v>
      </c>
      <c r="B408" s="179">
        <v>0.57473516162234939</v>
      </c>
      <c r="C408" s="179">
        <v>6.7513392354766E-2</v>
      </c>
      <c r="D408" s="179">
        <v>0.3974497456454798</v>
      </c>
      <c r="E408" s="179">
        <v>8.7044818858866506</v>
      </c>
      <c r="F408" s="362"/>
      <c r="G408" s="179">
        <v>1.2839874551695505</v>
      </c>
      <c r="H408" s="180">
        <v>0</v>
      </c>
      <c r="I408" s="181">
        <f t="shared" si="164"/>
        <v>11.028167640678795</v>
      </c>
      <c r="J408" s="168"/>
      <c r="K408" s="182" t="s">
        <v>25</v>
      </c>
      <c r="L408" s="183">
        <v>0.57473516162234939</v>
      </c>
      <c r="M408" s="183">
        <v>6.7513392354766E-2</v>
      </c>
      <c r="N408" s="183">
        <v>0.3974497456454798</v>
      </c>
      <c r="O408" s="183">
        <v>8.7044818858866506</v>
      </c>
      <c r="P408" s="183">
        <v>7.9008863201212587E-2</v>
      </c>
      <c r="Q408" s="183">
        <v>1.2839874551695505</v>
      </c>
      <c r="R408" s="184">
        <v>0</v>
      </c>
      <c r="S408" s="185">
        <f t="shared" si="165"/>
        <v>11.107176503880007</v>
      </c>
      <c r="U408" s="230" t="s">
        <v>25</v>
      </c>
      <c r="V408" s="231">
        <v>0.14509029971396809</v>
      </c>
      <c r="W408" s="231">
        <v>0.31176283469771704</v>
      </c>
      <c r="X408" s="231">
        <v>1.2839874551695505</v>
      </c>
      <c r="Y408" s="231">
        <v>6.7513392354766E-2</v>
      </c>
      <c r="Z408" s="231">
        <v>0.3974497456454798</v>
      </c>
      <c r="AA408" s="231">
        <v>8.6902825243512147</v>
      </c>
      <c r="AB408" s="231">
        <v>7.9008863201212587E-2</v>
      </c>
      <c r="AC408" s="232">
        <v>0.13208138874609995</v>
      </c>
      <c r="AD408" s="231">
        <v>0.11788202721066429</v>
      </c>
      <c r="AE408" s="231">
        <v>0</v>
      </c>
      <c r="AF408" s="231">
        <v>0</v>
      </c>
      <c r="AG408" s="231">
        <v>0</v>
      </c>
      <c r="AH408" s="231">
        <v>1.4199361535435653E-2</v>
      </c>
      <c r="AI408" s="233">
        <f t="shared" si="166"/>
        <v>11.107176503880007</v>
      </c>
      <c r="AJ408" s="160" t="str">
        <f t="shared" si="167"/>
        <v/>
      </c>
      <c r="BA408" s="160"/>
      <c r="BR408" s="160"/>
      <c r="CG408" s="160"/>
    </row>
    <row r="409" spans="1:85" ht="15">
      <c r="A409" s="186" t="s">
        <v>24</v>
      </c>
      <c r="B409" s="175">
        <v>0.27020971006798566</v>
      </c>
      <c r="C409" s="175">
        <v>0</v>
      </c>
      <c r="D409" s="175">
        <v>0</v>
      </c>
      <c r="E409" s="175">
        <v>0</v>
      </c>
      <c r="F409" s="362"/>
      <c r="G409" s="175">
        <v>0</v>
      </c>
      <c r="H409" s="187">
        <v>0</v>
      </c>
      <c r="I409" s="173">
        <f t="shared" si="164"/>
        <v>0.27020971006798566</v>
      </c>
      <c r="J409" s="168"/>
      <c r="K409" s="188" t="s">
        <v>24</v>
      </c>
      <c r="L409" s="175">
        <v>0.27020971006798566</v>
      </c>
      <c r="M409" s="175">
        <v>0</v>
      </c>
      <c r="N409" s="175">
        <v>0</v>
      </c>
      <c r="O409" s="175">
        <v>0</v>
      </c>
      <c r="P409" s="175">
        <v>0</v>
      </c>
      <c r="Q409" s="175">
        <v>0</v>
      </c>
      <c r="R409" s="176">
        <v>0</v>
      </c>
      <c r="S409" s="177">
        <f t="shared" si="165"/>
        <v>0.27020971006798566</v>
      </c>
      <c r="U409" s="234" t="s">
        <v>24</v>
      </c>
      <c r="V409" s="226">
        <v>0.27020971006798566</v>
      </c>
      <c r="W409" s="226">
        <v>0</v>
      </c>
      <c r="X409" s="226">
        <v>0</v>
      </c>
      <c r="Y409" s="226">
        <v>0</v>
      </c>
      <c r="Z409" s="226">
        <v>0</v>
      </c>
      <c r="AA409" s="226">
        <v>0</v>
      </c>
      <c r="AB409" s="226">
        <v>0</v>
      </c>
      <c r="AC409" s="227">
        <v>0</v>
      </c>
      <c r="AD409" s="226">
        <v>0</v>
      </c>
      <c r="AE409" s="226">
        <v>0</v>
      </c>
      <c r="AF409" s="226">
        <v>0</v>
      </c>
      <c r="AG409" s="226">
        <v>0</v>
      </c>
      <c r="AH409" s="226">
        <v>0</v>
      </c>
      <c r="AI409" s="229">
        <f t="shared" si="166"/>
        <v>0.27020971006798566</v>
      </c>
      <c r="AJ409" s="160" t="str">
        <f t="shared" si="167"/>
        <v/>
      </c>
      <c r="BA409" s="160"/>
      <c r="BR409" s="160"/>
      <c r="CG409" s="160"/>
    </row>
    <row r="410" spans="1:85" ht="15">
      <c r="A410" s="178" t="s">
        <v>60</v>
      </c>
      <c r="B410" s="179">
        <v>0</v>
      </c>
      <c r="C410" s="179">
        <v>0</v>
      </c>
      <c r="D410" s="179">
        <v>0</v>
      </c>
      <c r="E410" s="179">
        <v>0</v>
      </c>
      <c r="F410" s="362"/>
      <c r="G410" s="179">
        <v>0</v>
      </c>
      <c r="H410" s="180">
        <v>0</v>
      </c>
      <c r="I410" s="181">
        <f t="shared" si="164"/>
        <v>0</v>
      </c>
      <c r="J410" s="168"/>
      <c r="K410" s="182" t="s">
        <v>60</v>
      </c>
      <c r="L410" s="183">
        <v>0</v>
      </c>
      <c r="M410" s="183">
        <v>0</v>
      </c>
      <c r="N410" s="183">
        <v>0</v>
      </c>
      <c r="O410" s="183">
        <v>0</v>
      </c>
      <c r="P410" s="183">
        <v>0</v>
      </c>
      <c r="Q410" s="183">
        <v>0</v>
      </c>
      <c r="R410" s="184">
        <v>0</v>
      </c>
      <c r="S410" s="185">
        <f t="shared" si="165"/>
        <v>0</v>
      </c>
      <c r="U410" s="230" t="s">
        <v>60</v>
      </c>
      <c r="V410" s="231">
        <v>0</v>
      </c>
      <c r="W410" s="231">
        <v>0</v>
      </c>
      <c r="X410" s="231">
        <v>0</v>
      </c>
      <c r="Y410" s="231">
        <v>0</v>
      </c>
      <c r="Z410" s="231">
        <v>0</v>
      </c>
      <c r="AA410" s="231">
        <v>0</v>
      </c>
      <c r="AB410" s="231">
        <v>0</v>
      </c>
      <c r="AC410" s="232">
        <v>0</v>
      </c>
      <c r="AD410" s="231">
        <v>0</v>
      </c>
      <c r="AE410" s="231">
        <v>0</v>
      </c>
      <c r="AF410" s="231">
        <v>0</v>
      </c>
      <c r="AG410" s="231">
        <v>0</v>
      </c>
      <c r="AH410" s="231">
        <v>0</v>
      </c>
      <c r="AI410" s="233">
        <f t="shared" si="166"/>
        <v>0</v>
      </c>
      <c r="AJ410" s="160" t="str">
        <f t="shared" si="167"/>
        <v/>
      </c>
      <c r="BA410" s="160"/>
      <c r="BR410" s="160"/>
      <c r="CG410" s="160"/>
    </row>
    <row r="411" spans="1:85" ht="15">
      <c r="A411" s="186" t="s">
        <v>22</v>
      </c>
      <c r="B411" s="175">
        <v>5.8158460634004684E-2</v>
      </c>
      <c r="C411" s="175">
        <v>0</v>
      </c>
      <c r="D411" s="175">
        <v>0</v>
      </c>
      <c r="E411" s="175">
        <v>0</v>
      </c>
      <c r="F411" s="362"/>
      <c r="G411" s="175">
        <v>0</v>
      </c>
      <c r="H411" s="187">
        <v>0</v>
      </c>
      <c r="I411" s="173">
        <f t="shared" si="164"/>
        <v>5.8158460634004684E-2</v>
      </c>
      <c r="J411" s="168"/>
      <c r="K411" s="188" t="s">
        <v>22</v>
      </c>
      <c r="L411" s="175">
        <v>5.8158460634004684E-2</v>
      </c>
      <c r="M411" s="175">
        <v>0</v>
      </c>
      <c r="N411" s="175">
        <v>0</v>
      </c>
      <c r="O411" s="175">
        <v>0</v>
      </c>
      <c r="P411" s="175">
        <v>0.10672461910921598</v>
      </c>
      <c r="Q411" s="175">
        <v>0</v>
      </c>
      <c r="R411" s="176">
        <v>0</v>
      </c>
      <c r="S411" s="177">
        <f t="shared" si="165"/>
        <v>0.16488307974322067</v>
      </c>
      <c r="U411" s="234" t="s">
        <v>22</v>
      </c>
      <c r="V411" s="226">
        <v>5.8158460634004684E-2</v>
      </c>
      <c r="W411" s="226">
        <v>0</v>
      </c>
      <c r="X411" s="226">
        <v>0</v>
      </c>
      <c r="Y411" s="226">
        <v>0</v>
      </c>
      <c r="Z411" s="226">
        <v>0</v>
      </c>
      <c r="AA411" s="226">
        <v>0</v>
      </c>
      <c r="AB411" s="226">
        <v>0.10672461910921598</v>
      </c>
      <c r="AC411" s="227">
        <v>0</v>
      </c>
      <c r="AD411" s="226">
        <v>0</v>
      </c>
      <c r="AE411" s="226">
        <v>0</v>
      </c>
      <c r="AF411" s="226">
        <v>0</v>
      </c>
      <c r="AG411" s="226">
        <v>0</v>
      </c>
      <c r="AH411" s="226">
        <v>0</v>
      </c>
      <c r="AI411" s="229">
        <f t="shared" si="166"/>
        <v>0.16488307974322067</v>
      </c>
      <c r="AJ411" s="160" t="str">
        <f t="shared" si="167"/>
        <v/>
      </c>
      <c r="BA411" s="160"/>
      <c r="BR411" s="160"/>
      <c r="CG411" s="160"/>
    </row>
    <row r="412" spans="1:85" ht="15">
      <c r="A412" s="178" t="s">
        <v>21</v>
      </c>
      <c r="B412" s="179">
        <v>0</v>
      </c>
      <c r="C412" s="179">
        <v>0</v>
      </c>
      <c r="D412" s="179">
        <v>0</v>
      </c>
      <c r="E412" s="179">
        <v>0</v>
      </c>
      <c r="F412" s="362"/>
      <c r="G412" s="179">
        <v>0</v>
      </c>
      <c r="H412" s="180">
        <v>0</v>
      </c>
      <c r="I412" s="181">
        <f t="shared" si="164"/>
        <v>0</v>
      </c>
      <c r="J412" s="168"/>
      <c r="K412" s="182" t="s">
        <v>21</v>
      </c>
      <c r="L412" s="183">
        <v>0</v>
      </c>
      <c r="M412" s="183">
        <v>0</v>
      </c>
      <c r="N412" s="183">
        <v>0</v>
      </c>
      <c r="O412" s="183">
        <v>0</v>
      </c>
      <c r="P412" s="183">
        <v>0</v>
      </c>
      <c r="Q412" s="183">
        <v>0</v>
      </c>
      <c r="R412" s="184">
        <v>0</v>
      </c>
      <c r="S412" s="185">
        <f t="shared" si="165"/>
        <v>0</v>
      </c>
      <c r="U412" s="230" t="s">
        <v>61</v>
      </c>
      <c r="V412" s="231">
        <v>0</v>
      </c>
      <c r="W412" s="231">
        <v>0</v>
      </c>
      <c r="X412" s="231">
        <v>0</v>
      </c>
      <c r="Y412" s="231">
        <v>0</v>
      </c>
      <c r="Z412" s="231">
        <v>0</v>
      </c>
      <c r="AA412" s="231">
        <v>0</v>
      </c>
      <c r="AB412" s="231">
        <v>0</v>
      </c>
      <c r="AC412" s="232">
        <v>0</v>
      </c>
      <c r="AD412" s="231">
        <v>0</v>
      </c>
      <c r="AE412" s="231">
        <v>0</v>
      </c>
      <c r="AF412" s="231">
        <v>0</v>
      </c>
      <c r="AG412" s="231">
        <v>0</v>
      </c>
      <c r="AH412" s="231">
        <v>0</v>
      </c>
      <c r="AI412" s="233">
        <f t="shared" si="166"/>
        <v>0</v>
      </c>
      <c r="AJ412" s="160" t="str">
        <f t="shared" si="167"/>
        <v/>
      </c>
      <c r="BA412" s="160"/>
      <c r="BR412" s="160"/>
      <c r="CG412" s="160"/>
    </row>
    <row r="413" spans="1:85" ht="15">
      <c r="A413" s="189" t="s">
        <v>64</v>
      </c>
      <c r="B413" s="175">
        <v>1.8378414618388798E-4</v>
      </c>
      <c r="C413" s="175">
        <v>0</v>
      </c>
      <c r="D413" s="175">
        <v>0</v>
      </c>
      <c r="E413" s="175">
        <v>0</v>
      </c>
      <c r="F413" s="362"/>
      <c r="G413" s="175">
        <v>0</v>
      </c>
      <c r="H413" s="187">
        <v>0</v>
      </c>
      <c r="I413" s="173">
        <f t="shared" si="164"/>
        <v>1.8378414618388798E-4</v>
      </c>
      <c r="J413" s="168"/>
      <c r="K413" s="190" t="s">
        <v>64</v>
      </c>
      <c r="L413" s="175">
        <v>1.8378414618388798E-4</v>
      </c>
      <c r="M413" s="175">
        <v>0</v>
      </c>
      <c r="N413" s="175">
        <v>0</v>
      </c>
      <c r="O413" s="175">
        <v>0</v>
      </c>
      <c r="P413" s="175">
        <v>0</v>
      </c>
      <c r="Q413" s="175">
        <v>0</v>
      </c>
      <c r="R413" s="176">
        <v>0</v>
      </c>
      <c r="S413" s="177">
        <f t="shared" si="165"/>
        <v>1.8378414618388798E-4</v>
      </c>
      <c r="U413" s="235" t="s">
        <v>62</v>
      </c>
      <c r="V413" s="226">
        <v>1.8378414618388798E-4</v>
      </c>
      <c r="W413" s="226">
        <v>0</v>
      </c>
      <c r="X413" s="226">
        <v>0</v>
      </c>
      <c r="Y413" s="226">
        <v>0</v>
      </c>
      <c r="Z413" s="226">
        <v>0</v>
      </c>
      <c r="AA413" s="226">
        <v>0</v>
      </c>
      <c r="AB413" s="226">
        <v>0</v>
      </c>
      <c r="AC413" s="227">
        <v>0</v>
      </c>
      <c r="AD413" s="228">
        <v>0</v>
      </c>
      <c r="AE413" s="228">
        <v>0</v>
      </c>
      <c r="AF413" s="228">
        <v>0</v>
      </c>
      <c r="AG413" s="228">
        <v>0</v>
      </c>
      <c r="AH413" s="228">
        <v>0</v>
      </c>
      <c r="AI413" s="229">
        <f t="shared" si="166"/>
        <v>1.8378414618388798E-4</v>
      </c>
      <c r="AJ413" s="160" t="str">
        <f t="shared" si="167"/>
        <v/>
      </c>
      <c r="BA413" s="160"/>
      <c r="BR413" s="160"/>
      <c r="CG413" s="160"/>
    </row>
    <row r="414" spans="1:85">
      <c r="A414" s="191" t="s">
        <v>23</v>
      </c>
      <c r="B414" s="192">
        <v>1.8378414618388798E-4</v>
      </c>
      <c r="C414" s="192">
        <v>0</v>
      </c>
      <c r="D414" s="192">
        <v>0</v>
      </c>
      <c r="E414" s="192">
        <v>0</v>
      </c>
      <c r="F414" s="362"/>
      <c r="G414" s="192">
        <v>0</v>
      </c>
      <c r="H414" s="193">
        <v>0</v>
      </c>
      <c r="I414" s="194">
        <f t="shared" si="164"/>
        <v>1.8378414618388798E-4</v>
      </c>
      <c r="J414" s="168"/>
      <c r="K414" s="195" t="s">
        <v>23</v>
      </c>
      <c r="L414" s="196">
        <v>1.8378414618388798E-4</v>
      </c>
      <c r="M414" s="196">
        <v>0</v>
      </c>
      <c r="N414" s="196">
        <v>0</v>
      </c>
      <c r="O414" s="196">
        <v>0</v>
      </c>
      <c r="P414" s="196">
        <v>0</v>
      </c>
      <c r="Q414" s="196">
        <v>0</v>
      </c>
      <c r="R414" s="197">
        <v>0</v>
      </c>
      <c r="S414" s="198">
        <f t="shared" si="165"/>
        <v>1.8378414618388798E-4</v>
      </c>
      <c r="U414" s="236" t="s">
        <v>66</v>
      </c>
      <c r="V414" s="237">
        <v>1.8378414618388798E-4</v>
      </c>
      <c r="W414" s="237">
        <v>0</v>
      </c>
      <c r="X414" s="237">
        <v>0</v>
      </c>
      <c r="Y414" s="237">
        <v>0</v>
      </c>
      <c r="Z414" s="237">
        <v>0</v>
      </c>
      <c r="AA414" s="237">
        <v>0</v>
      </c>
      <c r="AB414" s="237">
        <v>0</v>
      </c>
      <c r="AC414" s="237">
        <v>0</v>
      </c>
      <c r="AD414" s="237">
        <v>0</v>
      </c>
      <c r="AE414" s="237">
        <v>0</v>
      </c>
      <c r="AF414" s="237">
        <v>0</v>
      </c>
      <c r="AG414" s="237">
        <v>0</v>
      </c>
      <c r="AH414" s="125">
        <v>0</v>
      </c>
      <c r="AI414" s="238">
        <f t="shared" si="166"/>
        <v>1.8378414618388798E-4</v>
      </c>
      <c r="AJ414" s="160" t="str">
        <f t="shared" si="167"/>
        <v/>
      </c>
      <c r="BA414" s="160"/>
      <c r="BR414" s="160"/>
      <c r="CG414" s="160"/>
    </row>
    <row r="415" spans="1:85">
      <c r="A415" s="199" t="s">
        <v>19</v>
      </c>
      <c r="B415" s="200">
        <v>0</v>
      </c>
      <c r="C415" s="200">
        <v>0</v>
      </c>
      <c r="D415" s="200">
        <v>0</v>
      </c>
      <c r="E415" s="200">
        <v>0</v>
      </c>
      <c r="F415" s="362"/>
      <c r="G415" s="200">
        <v>0</v>
      </c>
      <c r="H415" s="201">
        <v>0</v>
      </c>
      <c r="I415" s="202">
        <f t="shared" si="164"/>
        <v>0</v>
      </c>
      <c r="J415" s="168"/>
      <c r="K415" s="203" t="s">
        <v>19</v>
      </c>
      <c r="L415" s="200">
        <v>0</v>
      </c>
      <c r="M415" s="200">
        <v>0</v>
      </c>
      <c r="N415" s="200">
        <v>0</v>
      </c>
      <c r="O415" s="200">
        <v>0</v>
      </c>
      <c r="P415" s="200">
        <v>0</v>
      </c>
      <c r="Q415" s="200">
        <v>0</v>
      </c>
      <c r="R415" s="204">
        <v>0</v>
      </c>
      <c r="S415" s="205">
        <f t="shared" si="165"/>
        <v>0</v>
      </c>
      <c r="U415" s="239" t="s">
        <v>19</v>
      </c>
      <c r="V415" s="240">
        <v>0</v>
      </c>
      <c r="W415" s="240">
        <v>0</v>
      </c>
      <c r="X415" s="240">
        <v>0</v>
      </c>
      <c r="Y415" s="240">
        <v>0</v>
      </c>
      <c r="Z415" s="240">
        <v>0</v>
      </c>
      <c r="AA415" s="240">
        <v>0</v>
      </c>
      <c r="AB415" s="240">
        <v>0</v>
      </c>
      <c r="AC415" s="240">
        <v>0</v>
      </c>
      <c r="AD415" s="241">
        <v>0</v>
      </c>
      <c r="AE415" s="241">
        <v>0</v>
      </c>
      <c r="AF415" s="241">
        <v>0</v>
      </c>
      <c r="AG415" s="241">
        <v>0</v>
      </c>
      <c r="AH415" s="241">
        <v>0</v>
      </c>
      <c r="AI415" s="242">
        <f t="shared" si="166"/>
        <v>0</v>
      </c>
      <c r="AJ415" s="160" t="str">
        <f t="shared" si="167"/>
        <v/>
      </c>
      <c r="BA415" s="160"/>
      <c r="BR415" s="160"/>
      <c r="CG415" s="160"/>
    </row>
    <row r="416" spans="1:85">
      <c r="A416" s="191" t="s">
        <v>20</v>
      </c>
      <c r="B416" s="192">
        <v>0</v>
      </c>
      <c r="C416" s="192">
        <v>0</v>
      </c>
      <c r="D416" s="192">
        <v>0</v>
      </c>
      <c r="E416" s="192">
        <v>0</v>
      </c>
      <c r="F416" s="362"/>
      <c r="G416" s="192">
        <v>0</v>
      </c>
      <c r="H416" s="193">
        <v>0</v>
      </c>
      <c r="I416" s="194">
        <f t="shared" si="164"/>
        <v>0</v>
      </c>
      <c r="J416" s="168"/>
      <c r="K416" s="195" t="s">
        <v>20</v>
      </c>
      <c r="L416" s="196">
        <v>0</v>
      </c>
      <c r="M416" s="196">
        <v>0</v>
      </c>
      <c r="N416" s="196">
        <v>0</v>
      </c>
      <c r="O416" s="196">
        <v>0</v>
      </c>
      <c r="P416" s="196">
        <v>0</v>
      </c>
      <c r="Q416" s="196">
        <v>0</v>
      </c>
      <c r="R416" s="197">
        <v>0</v>
      </c>
      <c r="S416" s="198">
        <f t="shared" si="165"/>
        <v>0</v>
      </c>
      <c r="U416" s="236" t="s">
        <v>20</v>
      </c>
      <c r="V416" s="237">
        <v>0</v>
      </c>
      <c r="W416" s="237">
        <v>0</v>
      </c>
      <c r="X416" s="237">
        <v>0</v>
      </c>
      <c r="Y416" s="237">
        <v>0</v>
      </c>
      <c r="Z416" s="237">
        <v>0</v>
      </c>
      <c r="AA416" s="237">
        <v>0</v>
      </c>
      <c r="AB416" s="237">
        <v>0</v>
      </c>
      <c r="AC416" s="237">
        <v>0</v>
      </c>
      <c r="AD416" s="237">
        <v>0</v>
      </c>
      <c r="AE416" s="237">
        <v>0</v>
      </c>
      <c r="AF416" s="237">
        <v>0</v>
      </c>
      <c r="AG416" s="237">
        <v>0</v>
      </c>
      <c r="AH416" s="125">
        <v>0</v>
      </c>
      <c r="AI416" s="238">
        <f t="shared" si="166"/>
        <v>0</v>
      </c>
      <c r="AJ416" s="160" t="str">
        <f t="shared" si="167"/>
        <v/>
      </c>
      <c r="BA416" s="160"/>
      <c r="BR416" s="160"/>
      <c r="CG416" s="160"/>
    </row>
    <row r="417" spans="1:85" ht="15" thickBot="1">
      <c r="A417" s="206" t="s">
        <v>11</v>
      </c>
      <c r="B417" s="207">
        <v>0</v>
      </c>
      <c r="C417" s="207">
        <v>0</v>
      </c>
      <c r="D417" s="207">
        <v>0</v>
      </c>
      <c r="E417" s="207">
        <v>0</v>
      </c>
      <c r="F417" s="363"/>
      <c r="G417" s="207">
        <v>0</v>
      </c>
      <c r="H417" s="208">
        <v>0</v>
      </c>
      <c r="I417" s="209">
        <f t="shared" si="164"/>
        <v>0</v>
      </c>
      <c r="J417" s="168"/>
      <c r="K417" s="210" t="s">
        <v>11</v>
      </c>
      <c r="L417" s="207">
        <v>0</v>
      </c>
      <c r="M417" s="207">
        <v>0</v>
      </c>
      <c r="N417" s="207">
        <v>0</v>
      </c>
      <c r="O417" s="207">
        <v>0</v>
      </c>
      <c r="P417" s="207">
        <v>0</v>
      </c>
      <c r="Q417" s="207">
        <v>0</v>
      </c>
      <c r="R417" s="211">
        <v>0</v>
      </c>
      <c r="S417" s="212">
        <f t="shared" si="165"/>
        <v>0</v>
      </c>
      <c r="U417" s="239" t="s">
        <v>11</v>
      </c>
      <c r="V417" s="240">
        <v>0</v>
      </c>
      <c r="W417" s="240">
        <v>0</v>
      </c>
      <c r="X417" s="240">
        <v>0</v>
      </c>
      <c r="Y417" s="240">
        <v>0</v>
      </c>
      <c r="Z417" s="240">
        <v>0</v>
      </c>
      <c r="AA417" s="240">
        <v>0</v>
      </c>
      <c r="AB417" s="240">
        <v>0</v>
      </c>
      <c r="AC417" s="240">
        <v>0</v>
      </c>
      <c r="AD417" s="241">
        <v>0</v>
      </c>
      <c r="AE417" s="241">
        <v>0</v>
      </c>
      <c r="AF417" s="241">
        <v>0</v>
      </c>
      <c r="AG417" s="241">
        <v>0</v>
      </c>
      <c r="AH417" s="241">
        <v>0</v>
      </c>
      <c r="AI417" s="242">
        <f t="shared" si="166"/>
        <v>0</v>
      </c>
      <c r="AJ417" s="160" t="str">
        <f t="shared" si="167"/>
        <v/>
      </c>
      <c r="BA417" s="160"/>
      <c r="BR417" s="160"/>
      <c r="CG417" s="160"/>
    </row>
    <row r="418" spans="1:85" ht="15">
      <c r="A418" s="213" t="s">
        <v>26</v>
      </c>
      <c r="B418" s="214">
        <f>SUM(B397:B413)</f>
        <v>2.5714889056122017</v>
      </c>
      <c r="C418" s="214">
        <f t="shared" ref="C418:I418" si="168">SUM(C397:C413)</f>
        <v>9.2833489171734982</v>
      </c>
      <c r="D418" s="214">
        <f t="shared" si="168"/>
        <v>6.882318364952078</v>
      </c>
      <c r="E418" s="214">
        <f t="shared" si="168"/>
        <v>10.985191934811748</v>
      </c>
      <c r="F418" s="214">
        <f t="shared" si="168"/>
        <v>0</v>
      </c>
      <c r="G418" s="214">
        <f t="shared" si="168"/>
        <v>1.2839874551695505</v>
      </c>
      <c r="H418" s="216">
        <f t="shared" si="168"/>
        <v>0</v>
      </c>
      <c r="I418" s="173">
        <f t="shared" si="168"/>
        <v>31.006335577719074</v>
      </c>
      <c r="J418" s="168"/>
      <c r="K418" s="215" t="s">
        <v>26</v>
      </c>
      <c r="L418" s="214">
        <f>SUM(L397:L413)</f>
        <v>2.5714889056122017</v>
      </c>
      <c r="M418" s="214">
        <f t="shared" ref="M418:S418" si="169">SUM(M397:M413)</f>
        <v>9.2833489171734982</v>
      </c>
      <c r="N418" s="214">
        <f t="shared" si="169"/>
        <v>6.882318364952078</v>
      </c>
      <c r="O418" s="214">
        <f t="shared" si="169"/>
        <v>10.985191934811748</v>
      </c>
      <c r="P418" s="214">
        <f t="shared" si="169"/>
        <v>1.7969964627879349</v>
      </c>
      <c r="Q418" s="214">
        <f t="shared" si="169"/>
        <v>1.2839874551695505</v>
      </c>
      <c r="R418" s="216">
        <f t="shared" si="169"/>
        <v>0</v>
      </c>
      <c r="S418" s="217">
        <f t="shared" si="169"/>
        <v>32.803332040507009</v>
      </c>
      <c r="T418" s="160" t="str">
        <f>IF(ABS(S418-AI418)&gt;0.01,S418-AI418,"")</f>
        <v/>
      </c>
      <c r="U418" s="243" t="s">
        <v>63</v>
      </c>
      <c r="V418" s="244">
        <f>SUM(V397:V413)</f>
        <v>2.1418440437038204</v>
      </c>
      <c r="W418" s="244">
        <f t="shared" ref="W418:AH418" si="170">SUM(W397:W413)</f>
        <v>0.31176283469771704</v>
      </c>
      <c r="X418" s="244">
        <f t="shared" si="170"/>
        <v>1.2839874551695505</v>
      </c>
      <c r="Y418" s="244">
        <f t="shared" si="170"/>
        <v>9.2833489171734982</v>
      </c>
      <c r="Z418" s="244">
        <f t="shared" si="170"/>
        <v>6.882318364952078</v>
      </c>
      <c r="AA418" s="244">
        <f t="shared" si="170"/>
        <v>10.93209763792991</v>
      </c>
      <c r="AB418" s="244">
        <f t="shared" si="170"/>
        <v>1.7969964627879349</v>
      </c>
      <c r="AC418" s="244">
        <f t="shared" si="170"/>
        <v>0.17097632409250044</v>
      </c>
      <c r="AD418" s="245">
        <f t="shared" si="170"/>
        <v>0.11788202721066429</v>
      </c>
      <c r="AE418" s="245">
        <f t="shared" si="170"/>
        <v>0</v>
      </c>
      <c r="AF418" s="245">
        <f t="shared" si="170"/>
        <v>0</v>
      </c>
      <c r="AG418" s="245">
        <f t="shared" si="170"/>
        <v>0</v>
      </c>
      <c r="AH418" s="245">
        <f t="shared" si="170"/>
        <v>5.3094296881836145E-2</v>
      </c>
      <c r="AI418" s="246">
        <f>SUM(V418:AC418)</f>
        <v>32.803332040507009</v>
      </c>
      <c r="AJ418" s="160" t="str">
        <f t="shared" si="167"/>
        <v/>
      </c>
      <c r="BA418" s="160"/>
      <c r="BR418" s="160"/>
      <c r="CG418" s="160"/>
    </row>
    <row r="419" spans="1:85" s="23" customFormat="1" ht="15" thickBot="1">
      <c r="A419" s="30" t="s">
        <v>88</v>
      </c>
      <c r="B419" s="47">
        <f>IF($I418=0,"-",B418/$I418)</f>
        <v>8.2934305447563264E-2</v>
      </c>
      <c r="C419" s="47">
        <f t="shared" ref="C419:H419" si="171">IF($I418=0,"-",C418/$I418)</f>
        <v>0.2994016785345136</v>
      </c>
      <c r="D419" s="47">
        <f t="shared" si="171"/>
        <v>0.22196490609801894</v>
      </c>
      <c r="E419" s="47">
        <f t="shared" si="171"/>
        <v>0.35428862295825847</v>
      </c>
      <c r="F419" s="47">
        <f t="shared" si="171"/>
        <v>0</v>
      </c>
      <c r="G419" s="47">
        <f t="shared" si="171"/>
        <v>4.1410486961645815E-2</v>
      </c>
      <c r="H419" s="70">
        <f t="shared" si="171"/>
        <v>0</v>
      </c>
      <c r="I419" s="48">
        <f>SUM(B419:H419)</f>
        <v>1</v>
      </c>
      <c r="J419" s="160"/>
      <c r="K419" s="81" t="s">
        <v>88</v>
      </c>
      <c r="L419" s="98">
        <f t="shared" ref="L419:R419" si="172">IF($S418=0,"-",L418/$S418)</f>
        <v>7.8391088516154797E-2</v>
      </c>
      <c r="M419" s="98">
        <f t="shared" si="172"/>
        <v>0.28300018137517274</v>
      </c>
      <c r="N419" s="98">
        <f t="shared" si="172"/>
        <v>0.20980546599514605</v>
      </c>
      <c r="O419" s="98">
        <f t="shared" si="172"/>
        <v>0.33488036889809691</v>
      </c>
      <c r="P419" s="98">
        <f t="shared" si="172"/>
        <v>5.4780912517329763E-2</v>
      </c>
      <c r="Q419" s="98">
        <f t="shared" si="172"/>
        <v>3.9141982698099868E-2</v>
      </c>
      <c r="R419" s="99">
        <f t="shared" si="172"/>
        <v>0</v>
      </c>
      <c r="S419" s="100">
        <f>SUM(L419:R419)</f>
        <v>1</v>
      </c>
      <c r="U419" s="110" t="s">
        <v>88</v>
      </c>
      <c r="V419" s="133">
        <f>+V418/$AI418</f>
        <v>6.5293490339913537E-2</v>
      </c>
      <c r="W419" s="133">
        <f t="shared" ref="W419:AH419" si="173">+W418/$AI418</f>
        <v>9.503998993539391E-3</v>
      </c>
      <c r="X419" s="133">
        <f t="shared" si="173"/>
        <v>3.9141982698099868E-2</v>
      </c>
      <c r="Y419" s="133">
        <f t="shared" si="173"/>
        <v>0.28300018137517274</v>
      </c>
      <c r="Z419" s="133">
        <f t="shared" si="173"/>
        <v>0.20980546599514605</v>
      </c>
      <c r="AA419" s="133">
        <f t="shared" si="173"/>
        <v>0.33326180475905531</v>
      </c>
      <c r="AB419" s="133">
        <f t="shared" si="173"/>
        <v>5.4780912517329763E-2</v>
      </c>
      <c r="AC419" s="133">
        <f t="shared" si="173"/>
        <v>5.2121633217433912E-3</v>
      </c>
      <c r="AD419" s="133">
        <f t="shared" si="173"/>
        <v>3.5935991827018773E-3</v>
      </c>
      <c r="AE419" s="133">
        <f t="shared" si="173"/>
        <v>0</v>
      </c>
      <c r="AF419" s="133">
        <f t="shared" si="173"/>
        <v>0</v>
      </c>
      <c r="AG419" s="133">
        <f t="shared" si="173"/>
        <v>0</v>
      </c>
      <c r="AH419" s="133">
        <f t="shared" si="173"/>
        <v>1.6185641390415143E-3</v>
      </c>
      <c r="AI419" s="134">
        <f>SUM(V419:AC419)</f>
        <v>1</v>
      </c>
      <c r="AJ419" s="23" t="str">
        <f t="shared" si="167"/>
        <v/>
      </c>
    </row>
    <row r="420" spans="1:85" ht="15" thickBot="1">
      <c r="A420" s="247"/>
      <c r="B420" s="247"/>
      <c r="C420" s="247"/>
      <c r="D420" s="247"/>
      <c r="E420" s="247"/>
      <c r="F420" s="247"/>
      <c r="G420" s="247"/>
      <c r="H420" s="247"/>
      <c r="I420" s="247"/>
      <c r="K420" s="247"/>
      <c r="L420" s="247"/>
      <c r="M420" s="247"/>
      <c r="N420" s="247"/>
      <c r="O420" s="247"/>
      <c r="P420" s="247"/>
      <c r="Q420" s="247"/>
      <c r="R420" s="247"/>
      <c r="S420" s="247"/>
      <c r="AI420" s="168"/>
      <c r="BA420" s="160"/>
      <c r="BR420" s="160"/>
      <c r="CG420" s="160"/>
    </row>
    <row r="421" spans="1:85" ht="28.5">
      <c r="A421" s="312" t="s">
        <v>43</v>
      </c>
      <c r="B421" s="164" t="s">
        <v>0</v>
      </c>
      <c r="C421" s="164" t="s">
        <v>1</v>
      </c>
      <c r="D421" s="164" t="s">
        <v>2</v>
      </c>
      <c r="E421" s="164" t="s">
        <v>3</v>
      </c>
      <c r="F421" s="164" t="s">
        <v>27</v>
      </c>
      <c r="G421" s="164" t="s">
        <v>4</v>
      </c>
      <c r="H421" s="164" t="s">
        <v>5</v>
      </c>
      <c r="I421" s="165" t="s">
        <v>6</v>
      </c>
      <c r="K421" s="314" t="s">
        <v>43</v>
      </c>
      <c r="L421" s="166" t="s">
        <v>0</v>
      </c>
      <c r="M421" s="166" t="s">
        <v>1</v>
      </c>
      <c r="N421" s="166" t="s">
        <v>2</v>
      </c>
      <c r="O421" s="166" t="s">
        <v>3</v>
      </c>
      <c r="P421" s="166" t="s">
        <v>27</v>
      </c>
      <c r="Q421" s="166" t="s">
        <v>4</v>
      </c>
      <c r="R421" s="166" t="s">
        <v>5</v>
      </c>
      <c r="S421" s="167" t="s">
        <v>6</v>
      </c>
      <c r="U421" s="316" t="s">
        <v>43</v>
      </c>
      <c r="V421" s="219" t="s">
        <v>74</v>
      </c>
      <c r="W421" s="219" t="s">
        <v>75</v>
      </c>
      <c r="X421" s="219" t="s">
        <v>4</v>
      </c>
      <c r="Y421" s="219" t="s">
        <v>1</v>
      </c>
      <c r="Z421" s="219" t="s">
        <v>2</v>
      </c>
      <c r="AA421" s="219" t="s">
        <v>3</v>
      </c>
      <c r="AB421" s="219" t="s">
        <v>55</v>
      </c>
      <c r="AC421" s="219" t="s">
        <v>68</v>
      </c>
      <c r="AD421" s="220" t="s">
        <v>76</v>
      </c>
      <c r="AE421" s="220" t="s">
        <v>83</v>
      </c>
      <c r="AF421" s="220" t="s">
        <v>77</v>
      </c>
      <c r="AG421" s="220" t="s">
        <v>84</v>
      </c>
      <c r="AH421" s="220" t="s">
        <v>85</v>
      </c>
      <c r="AI421" s="221" t="s">
        <v>63</v>
      </c>
      <c r="BA421" s="160"/>
      <c r="BR421" s="160"/>
      <c r="CG421" s="160"/>
    </row>
    <row r="422" spans="1:85" ht="15">
      <c r="A422" s="313" t="s">
        <v>43</v>
      </c>
      <c r="B422" s="318" t="s">
        <v>69</v>
      </c>
      <c r="C422" s="319"/>
      <c r="D422" s="319"/>
      <c r="E422" s="319"/>
      <c r="F422" s="319"/>
      <c r="G422" s="319"/>
      <c r="H422" s="319"/>
      <c r="I422" s="320"/>
      <c r="K422" s="315" t="s">
        <v>43</v>
      </c>
      <c r="L422" s="321" t="s">
        <v>69</v>
      </c>
      <c r="M422" s="322"/>
      <c r="N422" s="322"/>
      <c r="O422" s="322"/>
      <c r="P422" s="322"/>
      <c r="Q422" s="322"/>
      <c r="R422" s="322"/>
      <c r="S422" s="323"/>
      <c r="U422" s="317" t="s">
        <v>43</v>
      </c>
      <c r="V422" s="324" t="s">
        <v>69</v>
      </c>
      <c r="W422" s="324"/>
      <c r="X422" s="324"/>
      <c r="Y422" s="324"/>
      <c r="Z422" s="324"/>
      <c r="AA422" s="324"/>
      <c r="AB422" s="324"/>
      <c r="AC422" s="324"/>
      <c r="AD422" s="324"/>
      <c r="AE422" s="324"/>
      <c r="AF422" s="324"/>
      <c r="AG422" s="324"/>
      <c r="AH422" s="324"/>
      <c r="AI422" s="325"/>
      <c r="BA422" s="160"/>
      <c r="BR422" s="160"/>
      <c r="CG422" s="160"/>
    </row>
    <row r="423" spans="1:85" ht="15">
      <c r="A423" s="170" t="s">
        <v>7</v>
      </c>
      <c r="B423" s="171">
        <v>0</v>
      </c>
      <c r="C423" s="171">
        <v>0</v>
      </c>
      <c r="D423" s="171">
        <v>0</v>
      </c>
      <c r="E423" s="171">
        <v>0</v>
      </c>
      <c r="F423" s="361"/>
      <c r="G423" s="171">
        <v>0</v>
      </c>
      <c r="H423" s="172">
        <v>0</v>
      </c>
      <c r="I423" s="173">
        <f>SUM(B423:H423)</f>
        <v>0</v>
      </c>
      <c r="J423" s="168"/>
      <c r="K423" s="222" t="s">
        <v>7</v>
      </c>
      <c r="L423" s="171">
        <v>0</v>
      </c>
      <c r="M423" s="171">
        <v>0</v>
      </c>
      <c r="N423" s="171">
        <v>0</v>
      </c>
      <c r="O423" s="171">
        <v>0</v>
      </c>
      <c r="P423" s="171">
        <v>0</v>
      </c>
      <c r="Q423" s="171">
        <v>0</v>
      </c>
      <c r="R423" s="223">
        <v>0</v>
      </c>
      <c r="S423" s="224">
        <f>SUM(L423:R423)</f>
        <v>0</v>
      </c>
      <c r="U423" s="225" t="s">
        <v>7</v>
      </c>
      <c r="V423" s="226">
        <v>0</v>
      </c>
      <c r="W423" s="226">
        <v>0</v>
      </c>
      <c r="X423" s="226">
        <v>0</v>
      </c>
      <c r="Y423" s="226">
        <v>0</v>
      </c>
      <c r="Z423" s="226">
        <v>0</v>
      </c>
      <c r="AA423" s="226">
        <v>0</v>
      </c>
      <c r="AB423" s="226">
        <v>0</v>
      </c>
      <c r="AC423" s="227">
        <v>0</v>
      </c>
      <c r="AD423" s="228">
        <v>0</v>
      </c>
      <c r="AE423" s="228">
        <v>0</v>
      </c>
      <c r="AF423" s="228">
        <v>0</v>
      </c>
      <c r="AG423" s="228">
        <v>0</v>
      </c>
      <c r="AH423" s="228">
        <v>0</v>
      </c>
      <c r="AI423" s="229">
        <f>SUM(V423:AC423)</f>
        <v>0</v>
      </c>
      <c r="AJ423" s="160" t="str">
        <f>IF(ABS(S423-AI423)&gt;0.001,S423-AI423,"")</f>
        <v/>
      </c>
      <c r="BA423" s="160"/>
      <c r="BR423" s="160"/>
      <c r="CG423" s="160"/>
    </row>
    <row r="424" spans="1:85" ht="15">
      <c r="A424" s="178" t="s">
        <v>8</v>
      </c>
      <c r="B424" s="179">
        <v>0</v>
      </c>
      <c r="C424" s="179">
        <v>0</v>
      </c>
      <c r="D424" s="179">
        <v>0</v>
      </c>
      <c r="E424" s="179">
        <v>0</v>
      </c>
      <c r="F424" s="362"/>
      <c r="G424" s="179">
        <v>0</v>
      </c>
      <c r="H424" s="180">
        <v>0</v>
      </c>
      <c r="I424" s="181">
        <f t="shared" ref="I424:I443" si="174">SUM(B424:H424)</f>
        <v>0</v>
      </c>
      <c r="J424" s="168"/>
      <c r="K424" s="182" t="s">
        <v>8</v>
      </c>
      <c r="L424" s="183">
        <v>0</v>
      </c>
      <c r="M424" s="183">
        <v>0</v>
      </c>
      <c r="N424" s="183">
        <v>0</v>
      </c>
      <c r="O424" s="183">
        <v>0</v>
      </c>
      <c r="P424" s="183">
        <v>0</v>
      </c>
      <c r="Q424" s="183">
        <v>0</v>
      </c>
      <c r="R424" s="184">
        <v>0</v>
      </c>
      <c r="S424" s="185">
        <f t="shared" ref="S424:S443" si="175">SUM(L424:R424)</f>
        <v>0</v>
      </c>
      <c r="U424" s="230" t="s">
        <v>8</v>
      </c>
      <c r="V424" s="231">
        <v>0</v>
      </c>
      <c r="W424" s="231">
        <v>0</v>
      </c>
      <c r="X424" s="231">
        <v>0</v>
      </c>
      <c r="Y424" s="231">
        <v>0</v>
      </c>
      <c r="Z424" s="231">
        <v>0</v>
      </c>
      <c r="AA424" s="231">
        <v>0</v>
      </c>
      <c r="AB424" s="231">
        <v>0</v>
      </c>
      <c r="AC424" s="232">
        <v>0</v>
      </c>
      <c r="AD424" s="231">
        <v>0</v>
      </c>
      <c r="AE424" s="231">
        <v>0</v>
      </c>
      <c r="AF424" s="231">
        <v>0</v>
      </c>
      <c r="AG424" s="231">
        <v>0</v>
      </c>
      <c r="AH424" s="231">
        <v>0</v>
      </c>
      <c r="AI424" s="233">
        <f t="shared" ref="AI424:AI443" si="176">SUM(V424:AC424)</f>
        <v>0</v>
      </c>
      <c r="AJ424" s="160" t="str">
        <f t="shared" ref="AJ424:AJ445" si="177">IF(ABS(S424-AI424)&gt;0.001,S424-AI424,"")</f>
        <v/>
      </c>
      <c r="BA424" s="160"/>
      <c r="BR424" s="160"/>
      <c r="CG424" s="160"/>
    </row>
    <row r="425" spans="1:85" ht="15">
      <c r="A425" s="186" t="s">
        <v>10</v>
      </c>
      <c r="B425" s="175">
        <v>0</v>
      </c>
      <c r="C425" s="175">
        <v>0</v>
      </c>
      <c r="D425" s="175">
        <v>0</v>
      </c>
      <c r="E425" s="175">
        <v>0</v>
      </c>
      <c r="F425" s="362"/>
      <c r="G425" s="175">
        <v>0</v>
      </c>
      <c r="H425" s="187">
        <v>0</v>
      </c>
      <c r="I425" s="173">
        <f t="shared" si="174"/>
        <v>0</v>
      </c>
      <c r="J425" s="168"/>
      <c r="K425" s="188" t="s">
        <v>10</v>
      </c>
      <c r="L425" s="175">
        <v>0</v>
      </c>
      <c r="M425" s="175">
        <v>0</v>
      </c>
      <c r="N425" s="175">
        <v>0</v>
      </c>
      <c r="O425" s="175">
        <v>0</v>
      </c>
      <c r="P425" s="175">
        <v>0</v>
      </c>
      <c r="Q425" s="175">
        <v>0</v>
      </c>
      <c r="R425" s="176">
        <v>0</v>
      </c>
      <c r="S425" s="177">
        <f t="shared" si="175"/>
        <v>0</v>
      </c>
      <c r="U425" s="234" t="s">
        <v>10</v>
      </c>
      <c r="V425" s="226">
        <v>0</v>
      </c>
      <c r="W425" s="226">
        <v>0</v>
      </c>
      <c r="X425" s="226">
        <v>0</v>
      </c>
      <c r="Y425" s="226">
        <v>0</v>
      </c>
      <c r="Z425" s="226">
        <v>0</v>
      </c>
      <c r="AA425" s="226">
        <v>0</v>
      </c>
      <c r="AB425" s="226">
        <v>0</v>
      </c>
      <c r="AC425" s="227">
        <v>0</v>
      </c>
      <c r="AD425" s="228">
        <v>0</v>
      </c>
      <c r="AE425" s="228">
        <v>0</v>
      </c>
      <c r="AF425" s="228">
        <v>0</v>
      </c>
      <c r="AG425" s="228">
        <v>0</v>
      </c>
      <c r="AH425" s="228">
        <v>0</v>
      </c>
      <c r="AI425" s="229">
        <f t="shared" si="176"/>
        <v>0</v>
      </c>
      <c r="AJ425" s="160" t="str">
        <f t="shared" si="177"/>
        <v/>
      </c>
      <c r="BA425" s="160"/>
      <c r="BR425" s="160"/>
      <c r="CG425" s="160"/>
    </row>
    <row r="426" spans="1:85" ht="15">
      <c r="A426" s="178" t="s">
        <v>56</v>
      </c>
      <c r="B426" s="179">
        <v>0</v>
      </c>
      <c r="C426" s="179">
        <v>0</v>
      </c>
      <c r="D426" s="179">
        <v>0</v>
      </c>
      <c r="E426" s="179">
        <v>0</v>
      </c>
      <c r="F426" s="362"/>
      <c r="G426" s="179">
        <v>0</v>
      </c>
      <c r="H426" s="180">
        <v>0</v>
      </c>
      <c r="I426" s="181">
        <f t="shared" si="174"/>
        <v>0</v>
      </c>
      <c r="J426" s="168"/>
      <c r="K426" s="182" t="s">
        <v>56</v>
      </c>
      <c r="L426" s="183">
        <v>0</v>
      </c>
      <c r="M426" s="183">
        <v>0</v>
      </c>
      <c r="N426" s="183">
        <v>0</v>
      </c>
      <c r="O426" s="183">
        <v>0</v>
      </c>
      <c r="P426" s="183">
        <v>0</v>
      </c>
      <c r="Q426" s="183">
        <v>0</v>
      </c>
      <c r="R426" s="184">
        <v>0</v>
      </c>
      <c r="S426" s="185">
        <f t="shared" si="175"/>
        <v>0</v>
      </c>
      <c r="U426" s="230" t="s">
        <v>56</v>
      </c>
      <c r="V426" s="231">
        <v>0</v>
      </c>
      <c r="W426" s="231">
        <v>0</v>
      </c>
      <c r="X426" s="231">
        <v>0</v>
      </c>
      <c r="Y426" s="231">
        <v>0</v>
      </c>
      <c r="Z426" s="231">
        <v>0</v>
      </c>
      <c r="AA426" s="231">
        <v>0</v>
      </c>
      <c r="AB426" s="231">
        <v>0</v>
      </c>
      <c r="AC426" s="232">
        <v>0</v>
      </c>
      <c r="AD426" s="231">
        <v>0</v>
      </c>
      <c r="AE426" s="231">
        <v>0</v>
      </c>
      <c r="AF426" s="231">
        <v>0</v>
      </c>
      <c r="AG426" s="231">
        <v>0</v>
      </c>
      <c r="AH426" s="231">
        <v>0</v>
      </c>
      <c r="AI426" s="233">
        <f t="shared" si="176"/>
        <v>0</v>
      </c>
      <c r="AJ426" s="160" t="str">
        <f t="shared" si="177"/>
        <v/>
      </c>
      <c r="BA426" s="160"/>
      <c r="BR426" s="160"/>
      <c r="CG426" s="160"/>
    </row>
    <row r="427" spans="1:85" ht="15">
      <c r="A427" s="186" t="s">
        <v>16</v>
      </c>
      <c r="B427" s="175">
        <v>7.1387640094041682</v>
      </c>
      <c r="C427" s="175">
        <v>0</v>
      </c>
      <c r="D427" s="175">
        <v>2.2195282519867563</v>
      </c>
      <c r="E427" s="175">
        <v>0</v>
      </c>
      <c r="F427" s="362"/>
      <c r="G427" s="175">
        <v>0</v>
      </c>
      <c r="H427" s="187">
        <v>0</v>
      </c>
      <c r="I427" s="173">
        <f t="shared" si="174"/>
        <v>9.3582922613909254</v>
      </c>
      <c r="J427" s="168"/>
      <c r="K427" s="188" t="s">
        <v>16</v>
      </c>
      <c r="L427" s="175">
        <v>7.1387640094041682</v>
      </c>
      <c r="M427" s="175">
        <v>0</v>
      </c>
      <c r="N427" s="175">
        <v>2.2195282519867563</v>
      </c>
      <c r="O427" s="175">
        <v>0</v>
      </c>
      <c r="P427" s="175">
        <v>0</v>
      </c>
      <c r="Q427" s="175">
        <v>0</v>
      </c>
      <c r="R427" s="176">
        <v>0</v>
      </c>
      <c r="S427" s="177">
        <f t="shared" si="175"/>
        <v>9.3582922613909254</v>
      </c>
      <c r="U427" s="234" t="s">
        <v>16</v>
      </c>
      <c r="V427" s="226">
        <v>7.1387640094041682</v>
      </c>
      <c r="W427" s="226">
        <v>0</v>
      </c>
      <c r="X427" s="226">
        <v>0</v>
      </c>
      <c r="Y427" s="226">
        <v>0</v>
      </c>
      <c r="Z427" s="226">
        <v>2.2195282519867563</v>
      </c>
      <c r="AA427" s="226">
        <v>0</v>
      </c>
      <c r="AB427" s="226">
        <v>0</v>
      </c>
      <c r="AC427" s="227">
        <v>0</v>
      </c>
      <c r="AD427" s="228">
        <v>0</v>
      </c>
      <c r="AE427" s="228">
        <v>0</v>
      </c>
      <c r="AF427" s="228">
        <v>0</v>
      </c>
      <c r="AG427" s="228">
        <v>0</v>
      </c>
      <c r="AH427" s="228">
        <v>0</v>
      </c>
      <c r="AI427" s="229">
        <f>SUM(V427:AC427)</f>
        <v>9.3582922613909254</v>
      </c>
      <c r="AJ427" s="160" t="str">
        <f t="shared" si="177"/>
        <v/>
      </c>
      <c r="BA427" s="160"/>
      <c r="BR427" s="160"/>
      <c r="CG427" s="160"/>
    </row>
    <row r="428" spans="1:85" ht="15">
      <c r="A428" s="178" t="s">
        <v>15</v>
      </c>
      <c r="B428" s="179">
        <v>0.11652100948870953</v>
      </c>
      <c r="C428" s="179">
        <v>0</v>
      </c>
      <c r="D428" s="179">
        <v>0</v>
      </c>
      <c r="E428" s="179">
        <v>0</v>
      </c>
      <c r="F428" s="362"/>
      <c r="G428" s="179">
        <v>0</v>
      </c>
      <c r="H428" s="180">
        <v>0</v>
      </c>
      <c r="I428" s="181">
        <f t="shared" si="174"/>
        <v>0.11652100948870953</v>
      </c>
      <c r="J428" s="168"/>
      <c r="K428" s="182" t="s">
        <v>15</v>
      </c>
      <c r="L428" s="183">
        <v>0.11652100948870953</v>
      </c>
      <c r="M428" s="183">
        <v>0</v>
      </c>
      <c r="N428" s="183">
        <v>0</v>
      </c>
      <c r="O428" s="183">
        <v>0</v>
      </c>
      <c r="P428" s="183">
        <v>0</v>
      </c>
      <c r="Q428" s="183">
        <v>0</v>
      </c>
      <c r="R428" s="184">
        <v>0</v>
      </c>
      <c r="S428" s="185">
        <f t="shared" si="175"/>
        <v>0.11652100948870953</v>
      </c>
      <c r="U428" s="230" t="s">
        <v>57</v>
      </c>
      <c r="V428" s="231">
        <v>9.9042858065403097E-2</v>
      </c>
      <c r="W428" s="231">
        <v>0</v>
      </c>
      <c r="X428" s="231">
        <v>0</v>
      </c>
      <c r="Y428" s="231">
        <v>0</v>
      </c>
      <c r="Z428" s="231">
        <v>0</v>
      </c>
      <c r="AA428" s="231">
        <v>0</v>
      </c>
      <c r="AB428" s="231">
        <v>0</v>
      </c>
      <c r="AC428" s="232">
        <v>1.7478151423306429E-2</v>
      </c>
      <c r="AD428" s="231">
        <v>1.7478151423306429E-2</v>
      </c>
      <c r="AE428" s="231">
        <v>0</v>
      </c>
      <c r="AF428" s="231">
        <v>0</v>
      </c>
      <c r="AG428" s="231">
        <v>0</v>
      </c>
      <c r="AH428" s="231">
        <v>0</v>
      </c>
      <c r="AI428" s="233">
        <f t="shared" si="176"/>
        <v>0.11652100948870953</v>
      </c>
      <c r="AJ428" s="160" t="str">
        <f t="shared" si="177"/>
        <v/>
      </c>
      <c r="BA428" s="160"/>
      <c r="BR428" s="160"/>
      <c r="CG428" s="160"/>
    </row>
    <row r="429" spans="1:85" ht="15">
      <c r="A429" s="186" t="s">
        <v>58</v>
      </c>
      <c r="B429" s="175">
        <v>0</v>
      </c>
      <c r="C429" s="175">
        <v>0</v>
      </c>
      <c r="D429" s="175">
        <v>0</v>
      </c>
      <c r="E429" s="175">
        <v>0.45045582269582113</v>
      </c>
      <c r="F429" s="362"/>
      <c r="G429" s="175">
        <v>0</v>
      </c>
      <c r="H429" s="187">
        <v>0</v>
      </c>
      <c r="I429" s="173">
        <f t="shared" si="174"/>
        <v>0.45045582269582113</v>
      </c>
      <c r="J429" s="168"/>
      <c r="K429" s="188" t="s">
        <v>58</v>
      </c>
      <c r="L429" s="175">
        <v>0</v>
      </c>
      <c r="M429" s="175">
        <v>0</v>
      </c>
      <c r="N429" s="175">
        <v>0</v>
      </c>
      <c r="O429" s="175">
        <v>0.45045582269582113</v>
      </c>
      <c r="P429" s="175">
        <v>16.035251311216573</v>
      </c>
      <c r="Q429" s="175">
        <v>0</v>
      </c>
      <c r="R429" s="176">
        <v>0</v>
      </c>
      <c r="S429" s="177">
        <f t="shared" si="175"/>
        <v>16.485707133912396</v>
      </c>
      <c r="U429" s="234" t="s">
        <v>58</v>
      </c>
      <c r="V429" s="226">
        <v>0</v>
      </c>
      <c r="W429" s="226">
        <v>0</v>
      </c>
      <c r="X429" s="226">
        <v>0</v>
      </c>
      <c r="Y429" s="226">
        <v>0</v>
      </c>
      <c r="Z429" s="226">
        <v>0</v>
      </c>
      <c r="AA429" s="226">
        <v>1.2351514188303719E-2</v>
      </c>
      <c r="AB429" s="226">
        <v>16.035251311216573</v>
      </c>
      <c r="AC429" s="227">
        <v>0.43810430850751741</v>
      </c>
      <c r="AD429" s="226">
        <v>0</v>
      </c>
      <c r="AE429" s="226">
        <v>0</v>
      </c>
      <c r="AF429" s="226">
        <v>0</v>
      </c>
      <c r="AG429" s="226">
        <v>0</v>
      </c>
      <c r="AH429" s="226">
        <v>0.43810430850751741</v>
      </c>
      <c r="AI429" s="229">
        <f t="shared" si="176"/>
        <v>16.485707133912396</v>
      </c>
      <c r="AJ429" s="160" t="str">
        <f t="shared" si="177"/>
        <v/>
      </c>
      <c r="BA429" s="160"/>
      <c r="BR429" s="160"/>
      <c r="CG429" s="160"/>
    </row>
    <row r="430" spans="1:85" ht="15">
      <c r="A430" s="178" t="s">
        <v>12</v>
      </c>
      <c r="B430" s="179">
        <v>0</v>
      </c>
      <c r="C430" s="179">
        <v>0</v>
      </c>
      <c r="D430" s="179">
        <v>0</v>
      </c>
      <c r="E430" s="179">
        <v>0</v>
      </c>
      <c r="F430" s="362"/>
      <c r="G430" s="179">
        <v>0</v>
      </c>
      <c r="H430" s="180">
        <v>0</v>
      </c>
      <c r="I430" s="181">
        <f t="shared" si="174"/>
        <v>0</v>
      </c>
      <c r="J430" s="168"/>
      <c r="K430" s="182" t="s">
        <v>12</v>
      </c>
      <c r="L430" s="183">
        <v>0</v>
      </c>
      <c r="M430" s="183">
        <v>0</v>
      </c>
      <c r="N430" s="183">
        <v>0</v>
      </c>
      <c r="O430" s="183">
        <v>0</v>
      </c>
      <c r="P430" s="183">
        <v>1.3622121967167282</v>
      </c>
      <c r="Q430" s="183">
        <v>0</v>
      </c>
      <c r="R430" s="184">
        <v>0</v>
      </c>
      <c r="S430" s="185">
        <f t="shared" si="175"/>
        <v>1.3622121967167282</v>
      </c>
      <c r="U430" s="230" t="s">
        <v>12</v>
      </c>
      <c r="V430" s="231">
        <v>0</v>
      </c>
      <c r="W430" s="231">
        <v>0</v>
      </c>
      <c r="X430" s="231">
        <v>0</v>
      </c>
      <c r="Y430" s="231">
        <v>0</v>
      </c>
      <c r="Z430" s="231">
        <v>0</v>
      </c>
      <c r="AA430" s="231">
        <v>0</v>
      </c>
      <c r="AB430" s="231">
        <v>1.3622121967167282</v>
      </c>
      <c r="AC430" s="232">
        <v>0</v>
      </c>
      <c r="AD430" s="231">
        <v>0</v>
      </c>
      <c r="AE430" s="231">
        <v>0</v>
      </c>
      <c r="AF430" s="231">
        <v>0</v>
      </c>
      <c r="AG430" s="231">
        <v>0</v>
      </c>
      <c r="AH430" s="231">
        <v>0</v>
      </c>
      <c r="AI430" s="233">
        <f t="shared" si="176"/>
        <v>1.3622121967167282</v>
      </c>
      <c r="AJ430" s="160" t="str">
        <f t="shared" si="177"/>
        <v/>
      </c>
      <c r="BA430" s="160"/>
      <c r="BR430" s="160"/>
      <c r="CG430" s="160"/>
    </row>
    <row r="431" spans="1:85" ht="15">
      <c r="A431" s="186" t="s">
        <v>59</v>
      </c>
      <c r="B431" s="175">
        <v>0</v>
      </c>
      <c r="C431" s="175">
        <v>0</v>
      </c>
      <c r="D431" s="175">
        <v>0</v>
      </c>
      <c r="E431" s="175">
        <v>0</v>
      </c>
      <c r="F431" s="362"/>
      <c r="G431" s="175">
        <v>0</v>
      </c>
      <c r="H431" s="187">
        <v>0</v>
      </c>
      <c r="I431" s="173">
        <f t="shared" si="174"/>
        <v>0</v>
      </c>
      <c r="J431" s="168"/>
      <c r="K431" s="188" t="s">
        <v>59</v>
      </c>
      <c r="L431" s="175">
        <v>0</v>
      </c>
      <c r="M431" s="175">
        <v>0</v>
      </c>
      <c r="N431" s="175">
        <v>0</v>
      </c>
      <c r="O431" s="175">
        <v>0</v>
      </c>
      <c r="P431" s="175">
        <v>0</v>
      </c>
      <c r="Q431" s="175">
        <v>0</v>
      </c>
      <c r="R431" s="176">
        <v>0</v>
      </c>
      <c r="S431" s="177">
        <f t="shared" si="175"/>
        <v>0</v>
      </c>
      <c r="U431" s="234" t="s">
        <v>59</v>
      </c>
      <c r="V431" s="226">
        <v>0</v>
      </c>
      <c r="W431" s="226">
        <v>0</v>
      </c>
      <c r="X431" s="226">
        <v>0</v>
      </c>
      <c r="Y431" s="226">
        <v>0</v>
      </c>
      <c r="Z431" s="226">
        <v>0</v>
      </c>
      <c r="AA431" s="226">
        <v>0</v>
      </c>
      <c r="AB431" s="226">
        <v>0</v>
      </c>
      <c r="AC431" s="227">
        <v>0</v>
      </c>
      <c r="AD431" s="226">
        <v>0</v>
      </c>
      <c r="AE431" s="226">
        <v>0</v>
      </c>
      <c r="AF431" s="226">
        <v>0</v>
      </c>
      <c r="AG431" s="226">
        <v>0</v>
      </c>
      <c r="AH431" s="226">
        <v>0</v>
      </c>
      <c r="AI431" s="229">
        <f t="shared" si="176"/>
        <v>0</v>
      </c>
      <c r="AJ431" s="160" t="str">
        <f t="shared" si="177"/>
        <v/>
      </c>
      <c r="BA431" s="160"/>
      <c r="BR431" s="160"/>
      <c r="CG431" s="160"/>
    </row>
    <row r="432" spans="1:85" ht="15">
      <c r="A432" s="178" t="s">
        <v>17</v>
      </c>
      <c r="B432" s="179">
        <v>1.7161874927938903E-2</v>
      </c>
      <c r="C432" s="179">
        <v>0</v>
      </c>
      <c r="D432" s="179">
        <v>0.2248517649649594</v>
      </c>
      <c r="E432" s="179">
        <v>2.1655165818163017E-2</v>
      </c>
      <c r="F432" s="362"/>
      <c r="G432" s="179">
        <v>0</v>
      </c>
      <c r="H432" s="180">
        <v>0</v>
      </c>
      <c r="I432" s="181">
        <f t="shared" si="174"/>
        <v>0.26366880571106133</v>
      </c>
      <c r="J432" s="168"/>
      <c r="K432" s="182" t="s">
        <v>17</v>
      </c>
      <c r="L432" s="183">
        <v>1.7161874927938903E-2</v>
      </c>
      <c r="M432" s="183">
        <v>0</v>
      </c>
      <c r="N432" s="183">
        <v>0.2248517649649594</v>
      </c>
      <c r="O432" s="183">
        <v>2.1655165818163017E-2</v>
      </c>
      <c r="P432" s="183">
        <v>0</v>
      </c>
      <c r="Q432" s="183">
        <v>0</v>
      </c>
      <c r="R432" s="184">
        <v>0</v>
      </c>
      <c r="S432" s="185">
        <f t="shared" si="175"/>
        <v>0.26366880571106133</v>
      </c>
      <c r="U432" s="230" t="s">
        <v>17</v>
      </c>
      <c r="V432" s="231">
        <v>1.7161874927938903E-2</v>
      </c>
      <c r="W432" s="231">
        <v>0</v>
      </c>
      <c r="X432" s="231">
        <v>0</v>
      </c>
      <c r="Y432" s="231">
        <v>0</v>
      </c>
      <c r="Z432" s="231">
        <v>0.2248517649649594</v>
      </c>
      <c r="AA432" s="231">
        <v>1.5601704479944458E-3</v>
      </c>
      <c r="AB432" s="231">
        <v>0</v>
      </c>
      <c r="AC432" s="232">
        <v>2.009499537016857E-2</v>
      </c>
      <c r="AD432" s="231">
        <v>0</v>
      </c>
      <c r="AE432" s="231">
        <v>0</v>
      </c>
      <c r="AF432" s="231">
        <v>0</v>
      </c>
      <c r="AG432" s="231">
        <v>0</v>
      </c>
      <c r="AH432" s="231">
        <v>2.009499537016857E-2</v>
      </c>
      <c r="AI432" s="233">
        <f t="shared" si="176"/>
        <v>0.26366880571106133</v>
      </c>
      <c r="AJ432" s="160" t="str">
        <f t="shared" si="177"/>
        <v/>
      </c>
      <c r="BA432" s="160"/>
      <c r="BR432" s="160"/>
      <c r="CG432" s="160"/>
    </row>
    <row r="433" spans="1:85" ht="15">
      <c r="A433" s="186" t="s">
        <v>139</v>
      </c>
      <c r="B433" s="175">
        <v>9.9231735342762697</v>
      </c>
      <c r="C433" s="175">
        <v>7.3415426401704131</v>
      </c>
      <c r="D433" s="175">
        <v>15.011066039093471</v>
      </c>
      <c r="E433" s="175">
        <v>1.8805991093104242</v>
      </c>
      <c r="F433" s="362"/>
      <c r="G433" s="175">
        <v>0</v>
      </c>
      <c r="H433" s="187">
        <v>0</v>
      </c>
      <c r="I433" s="173">
        <f t="shared" si="174"/>
        <v>34.156381322850578</v>
      </c>
      <c r="J433" s="168"/>
      <c r="K433" s="188" t="s">
        <v>139</v>
      </c>
      <c r="L433" s="175">
        <v>9.9231735342762697</v>
      </c>
      <c r="M433" s="175">
        <v>7.3415426401704131</v>
      </c>
      <c r="N433" s="175">
        <v>15.011066039093471</v>
      </c>
      <c r="O433" s="175">
        <v>1.8805991093104242</v>
      </c>
      <c r="P433" s="175">
        <v>0</v>
      </c>
      <c r="Q433" s="175">
        <v>0</v>
      </c>
      <c r="R433" s="176">
        <v>0</v>
      </c>
      <c r="S433" s="177">
        <f t="shared" si="175"/>
        <v>34.156381322850578</v>
      </c>
      <c r="U433" s="234" t="s">
        <v>139</v>
      </c>
      <c r="V433" s="226">
        <v>9.5374370124233945</v>
      </c>
      <c r="W433" s="226">
        <v>0.38210354630079973</v>
      </c>
      <c r="X433" s="226">
        <v>0</v>
      </c>
      <c r="Y433" s="226">
        <v>7.3415426401704131</v>
      </c>
      <c r="Z433" s="226">
        <v>13.705566959676831</v>
      </c>
      <c r="AA433" s="226">
        <v>1.8805991093104242</v>
      </c>
      <c r="AB433" s="226">
        <v>0</v>
      </c>
      <c r="AC433" s="227">
        <v>1.3091320549687182</v>
      </c>
      <c r="AD433" s="226">
        <v>3.6329755520769697E-3</v>
      </c>
      <c r="AE433" s="226">
        <v>0</v>
      </c>
      <c r="AF433" s="226">
        <v>0</v>
      </c>
      <c r="AG433" s="226">
        <v>1.3054990794166399</v>
      </c>
      <c r="AH433" s="226">
        <v>0</v>
      </c>
      <c r="AI433" s="229">
        <f t="shared" si="176"/>
        <v>34.156381322850585</v>
      </c>
      <c r="AJ433" s="160" t="str">
        <f t="shared" si="177"/>
        <v/>
      </c>
      <c r="BA433" s="160"/>
      <c r="BR433" s="160"/>
      <c r="CG433" s="160"/>
    </row>
    <row r="434" spans="1:85" ht="15">
      <c r="A434" s="178" t="s">
        <v>25</v>
      </c>
      <c r="B434" s="179">
        <v>10.061948697764084</v>
      </c>
      <c r="C434" s="179">
        <v>1.5576557949103385</v>
      </c>
      <c r="D434" s="179">
        <v>13.24730177217198</v>
      </c>
      <c r="E434" s="179">
        <v>122.37271465375295</v>
      </c>
      <c r="F434" s="362"/>
      <c r="G434" s="179">
        <v>13.943528814093677</v>
      </c>
      <c r="H434" s="180">
        <v>0</v>
      </c>
      <c r="I434" s="181">
        <f t="shared" si="174"/>
        <v>161.18314973269301</v>
      </c>
      <c r="J434" s="168"/>
      <c r="K434" s="182" t="s">
        <v>25</v>
      </c>
      <c r="L434" s="183">
        <v>10.061948697764084</v>
      </c>
      <c r="M434" s="183">
        <v>1.5576557949103385</v>
      </c>
      <c r="N434" s="183">
        <v>13.24730177217198</v>
      </c>
      <c r="O434" s="183">
        <v>122.37271465375295</v>
      </c>
      <c r="P434" s="183">
        <v>0.90716463342894671</v>
      </c>
      <c r="Q434" s="183">
        <v>13.943528814093677</v>
      </c>
      <c r="R434" s="184">
        <v>0</v>
      </c>
      <c r="S434" s="185">
        <f t="shared" si="175"/>
        <v>162.09031436612196</v>
      </c>
      <c r="U434" s="230" t="s">
        <v>25</v>
      </c>
      <c r="V434" s="231">
        <v>1.7339797408873983</v>
      </c>
      <c r="W434" s="231">
        <v>8.3279689568766866</v>
      </c>
      <c r="X434" s="231">
        <v>13.943528814093677</v>
      </c>
      <c r="Y434" s="231">
        <v>1.5576557949103385</v>
      </c>
      <c r="Z434" s="231">
        <v>13.204515717507162</v>
      </c>
      <c r="AA434" s="231">
        <v>122.0069699504659</v>
      </c>
      <c r="AB434" s="231">
        <v>0.90716463342894671</v>
      </c>
      <c r="AC434" s="232">
        <v>0.40853075795186639</v>
      </c>
      <c r="AD434" s="231">
        <v>0</v>
      </c>
      <c r="AE434" s="231">
        <v>6.0708657563302215E-3</v>
      </c>
      <c r="AF434" s="231">
        <v>0</v>
      </c>
      <c r="AG434" s="231">
        <v>4.2786054664817455E-2</v>
      </c>
      <c r="AH434" s="231">
        <v>0.3596738375307188</v>
      </c>
      <c r="AI434" s="233">
        <f t="shared" si="176"/>
        <v>162.09031436612199</v>
      </c>
      <c r="AJ434" s="160" t="str">
        <f t="shared" si="177"/>
        <v/>
      </c>
      <c r="BA434" s="160"/>
      <c r="BR434" s="160"/>
      <c r="CG434" s="160"/>
    </row>
    <row r="435" spans="1:85" ht="15">
      <c r="A435" s="186" t="s">
        <v>24</v>
      </c>
      <c r="B435" s="175">
        <v>11.18208735535455</v>
      </c>
      <c r="C435" s="175">
        <v>0.90441559297251439</v>
      </c>
      <c r="D435" s="175">
        <v>13.722390861996132</v>
      </c>
      <c r="E435" s="175">
        <v>0</v>
      </c>
      <c r="F435" s="362"/>
      <c r="G435" s="175">
        <v>0</v>
      </c>
      <c r="H435" s="187">
        <v>0</v>
      </c>
      <c r="I435" s="173">
        <f t="shared" si="174"/>
        <v>25.808893810323198</v>
      </c>
      <c r="J435" s="168"/>
      <c r="K435" s="188" t="s">
        <v>24</v>
      </c>
      <c r="L435" s="175">
        <v>11.18208735535455</v>
      </c>
      <c r="M435" s="175">
        <v>0.90441559297251439</v>
      </c>
      <c r="N435" s="175">
        <v>13.722390861996132</v>
      </c>
      <c r="O435" s="175">
        <v>0</v>
      </c>
      <c r="P435" s="175">
        <v>0</v>
      </c>
      <c r="Q435" s="175">
        <v>0</v>
      </c>
      <c r="R435" s="176">
        <v>0</v>
      </c>
      <c r="S435" s="177">
        <f t="shared" si="175"/>
        <v>25.808893810323198</v>
      </c>
      <c r="U435" s="234" t="s">
        <v>24</v>
      </c>
      <c r="V435" s="226">
        <v>11.148418892343916</v>
      </c>
      <c r="W435" s="226">
        <v>0</v>
      </c>
      <c r="X435" s="226">
        <v>0</v>
      </c>
      <c r="Y435" s="226">
        <v>0.90441559297251439</v>
      </c>
      <c r="Z435" s="226">
        <v>12.751756631216223</v>
      </c>
      <c r="AA435" s="226">
        <v>0</v>
      </c>
      <c r="AB435" s="226">
        <v>0</v>
      </c>
      <c r="AC435" s="227">
        <v>1.0043026937905422</v>
      </c>
      <c r="AD435" s="226">
        <v>3.3668463010634912E-2</v>
      </c>
      <c r="AE435" s="226">
        <v>0</v>
      </c>
      <c r="AF435" s="226">
        <v>0</v>
      </c>
      <c r="AG435" s="226">
        <v>0.97063423077990896</v>
      </c>
      <c r="AH435" s="226">
        <v>0</v>
      </c>
      <c r="AI435" s="229">
        <f t="shared" si="176"/>
        <v>25.808893810323195</v>
      </c>
      <c r="AJ435" s="160" t="str">
        <f t="shared" si="177"/>
        <v/>
      </c>
      <c r="BA435" s="160"/>
      <c r="BR435" s="160"/>
      <c r="CG435" s="160"/>
    </row>
    <row r="436" spans="1:85" ht="15">
      <c r="A436" s="178" t="s">
        <v>60</v>
      </c>
      <c r="B436" s="179">
        <v>0.26008622172163326</v>
      </c>
      <c r="C436" s="179">
        <v>0</v>
      </c>
      <c r="D436" s="179">
        <v>0</v>
      </c>
      <c r="E436" s="179">
        <v>0</v>
      </c>
      <c r="F436" s="362"/>
      <c r="G436" s="179">
        <v>0</v>
      </c>
      <c r="H436" s="180">
        <v>0</v>
      </c>
      <c r="I436" s="181">
        <f t="shared" si="174"/>
        <v>0.26008622172163326</v>
      </c>
      <c r="J436" s="168"/>
      <c r="K436" s="182" t="s">
        <v>60</v>
      </c>
      <c r="L436" s="183">
        <v>0.26008622172163326</v>
      </c>
      <c r="M436" s="183">
        <v>0</v>
      </c>
      <c r="N436" s="183">
        <v>0</v>
      </c>
      <c r="O436" s="183">
        <v>0</v>
      </c>
      <c r="P436" s="183">
        <v>0</v>
      </c>
      <c r="Q436" s="183">
        <v>0</v>
      </c>
      <c r="R436" s="184">
        <v>0</v>
      </c>
      <c r="S436" s="185">
        <f t="shared" si="175"/>
        <v>0.26008622172163326</v>
      </c>
      <c r="U436" s="230" t="s">
        <v>60</v>
      </c>
      <c r="V436" s="231">
        <v>0.26008622172163326</v>
      </c>
      <c r="W436" s="231">
        <v>0</v>
      </c>
      <c r="X436" s="231">
        <v>0</v>
      </c>
      <c r="Y436" s="231">
        <v>0</v>
      </c>
      <c r="Z436" s="231">
        <v>0</v>
      </c>
      <c r="AA436" s="231">
        <v>0</v>
      </c>
      <c r="AB436" s="231">
        <v>0</v>
      </c>
      <c r="AC436" s="232">
        <v>0</v>
      </c>
      <c r="AD436" s="231">
        <v>0</v>
      </c>
      <c r="AE436" s="231">
        <v>0</v>
      </c>
      <c r="AF436" s="231">
        <v>0</v>
      </c>
      <c r="AG436" s="231">
        <v>0</v>
      </c>
      <c r="AH436" s="231">
        <v>0</v>
      </c>
      <c r="AI436" s="233">
        <f t="shared" si="176"/>
        <v>0.26008622172163326</v>
      </c>
      <c r="AJ436" s="160" t="str">
        <f t="shared" si="177"/>
        <v/>
      </c>
      <c r="BA436" s="160"/>
      <c r="BR436" s="160"/>
      <c r="CG436" s="160"/>
    </row>
    <row r="437" spans="1:85" ht="15">
      <c r="A437" s="186" t="s">
        <v>22</v>
      </c>
      <c r="B437" s="175">
        <v>4.1872515205394176</v>
      </c>
      <c r="C437" s="175">
        <v>0</v>
      </c>
      <c r="D437" s="175">
        <v>0</v>
      </c>
      <c r="E437" s="175">
        <v>5.181076122152641E-3</v>
      </c>
      <c r="F437" s="362"/>
      <c r="G437" s="175">
        <v>0</v>
      </c>
      <c r="H437" s="187">
        <v>0</v>
      </c>
      <c r="I437" s="173">
        <f t="shared" si="174"/>
        <v>4.1924325966615701</v>
      </c>
      <c r="J437" s="168"/>
      <c r="K437" s="188" t="s">
        <v>22</v>
      </c>
      <c r="L437" s="175">
        <v>4.1872515205394176</v>
      </c>
      <c r="M437" s="175">
        <v>0</v>
      </c>
      <c r="N437" s="175">
        <v>0</v>
      </c>
      <c r="O437" s="175">
        <v>5.181076122152641E-3</v>
      </c>
      <c r="P437" s="175">
        <v>0.99527692277092927</v>
      </c>
      <c r="Q437" s="175">
        <v>0</v>
      </c>
      <c r="R437" s="176">
        <v>0</v>
      </c>
      <c r="S437" s="177">
        <f t="shared" si="175"/>
        <v>5.1877095194324996</v>
      </c>
      <c r="U437" s="234" t="s">
        <v>22</v>
      </c>
      <c r="V437" s="226">
        <v>4.1872515205394176</v>
      </c>
      <c r="W437" s="226">
        <v>0</v>
      </c>
      <c r="X437" s="226">
        <v>0</v>
      </c>
      <c r="Y437" s="226">
        <v>0</v>
      </c>
      <c r="Z437" s="226">
        <v>0</v>
      </c>
      <c r="AA437" s="226">
        <v>0</v>
      </c>
      <c r="AB437" s="226">
        <v>0.99527692277092927</v>
      </c>
      <c r="AC437" s="227">
        <v>5.181076122152641E-3</v>
      </c>
      <c r="AD437" s="226">
        <v>0</v>
      </c>
      <c r="AE437" s="226">
        <v>0</v>
      </c>
      <c r="AF437" s="226">
        <v>0</v>
      </c>
      <c r="AG437" s="226">
        <v>0</v>
      </c>
      <c r="AH437" s="226">
        <v>5.181076122152641E-3</v>
      </c>
      <c r="AI437" s="229">
        <f t="shared" si="176"/>
        <v>5.1877095194324996</v>
      </c>
      <c r="AJ437" s="160" t="str">
        <f t="shared" si="177"/>
        <v/>
      </c>
      <c r="BA437" s="160"/>
      <c r="BR437" s="160"/>
      <c r="CG437" s="160"/>
    </row>
    <row r="438" spans="1:85" ht="15">
      <c r="A438" s="178" t="s">
        <v>21</v>
      </c>
      <c r="B438" s="179">
        <v>0.67732014023070686</v>
      </c>
      <c r="C438" s="179">
        <v>0</v>
      </c>
      <c r="D438" s="179">
        <v>0</v>
      </c>
      <c r="E438" s="179">
        <v>0</v>
      </c>
      <c r="F438" s="362"/>
      <c r="G438" s="179">
        <v>0</v>
      </c>
      <c r="H438" s="180">
        <v>0</v>
      </c>
      <c r="I438" s="181">
        <f t="shared" si="174"/>
        <v>0.67732014023070686</v>
      </c>
      <c r="J438" s="168"/>
      <c r="K438" s="182" t="s">
        <v>21</v>
      </c>
      <c r="L438" s="183">
        <v>0.67732014023070686</v>
      </c>
      <c r="M438" s="183">
        <v>0</v>
      </c>
      <c r="N438" s="183">
        <v>0</v>
      </c>
      <c r="O438" s="183">
        <v>0</v>
      </c>
      <c r="P438" s="183">
        <v>0</v>
      </c>
      <c r="Q438" s="183">
        <v>0</v>
      </c>
      <c r="R438" s="184">
        <v>0</v>
      </c>
      <c r="S438" s="185">
        <f t="shared" si="175"/>
        <v>0.67732014023070686</v>
      </c>
      <c r="U438" s="230" t="s">
        <v>61</v>
      </c>
      <c r="V438" s="231">
        <v>0.67732014023070686</v>
      </c>
      <c r="W438" s="231">
        <v>0</v>
      </c>
      <c r="X438" s="231">
        <v>0</v>
      </c>
      <c r="Y438" s="231">
        <v>0</v>
      </c>
      <c r="Z438" s="231">
        <v>0</v>
      </c>
      <c r="AA438" s="231">
        <v>0</v>
      </c>
      <c r="AB438" s="231">
        <v>0</v>
      </c>
      <c r="AC438" s="232">
        <v>0</v>
      </c>
      <c r="AD438" s="231">
        <v>0</v>
      </c>
      <c r="AE438" s="231">
        <v>0</v>
      </c>
      <c r="AF438" s="231">
        <v>0</v>
      </c>
      <c r="AG438" s="231">
        <v>0</v>
      </c>
      <c r="AH438" s="231">
        <v>0</v>
      </c>
      <c r="AI438" s="233">
        <f t="shared" si="176"/>
        <v>0.67732014023070686</v>
      </c>
      <c r="AJ438" s="160" t="str">
        <f t="shared" si="177"/>
        <v/>
      </c>
      <c r="BA438" s="160"/>
      <c r="BR438" s="160"/>
      <c r="CG438" s="160"/>
    </row>
    <row r="439" spans="1:85" ht="15">
      <c r="A439" s="189" t="s">
        <v>64</v>
      </c>
      <c r="B439" s="175">
        <v>0.12397637841120498</v>
      </c>
      <c r="C439" s="175">
        <v>0</v>
      </c>
      <c r="D439" s="175">
        <v>0</v>
      </c>
      <c r="E439" s="175">
        <v>0</v>
      </c>
      <c r="F439" s="362"/>
      <c r="G439" s="175">
        <v>0</v>
      </c>
      <c r="H439" s="187">
        <v>0</v>
      </c>
      <c r="I439" s="173">
        <f t="shared" si="174"/>
        <v>0.12397637841120498</v>
      </c>
      <c r="J439" s="168"/>
      <c r="K439" s="190" t="s">
        <v>64</v>
      </c>
      <c r="L439" s="175">
        <v>0.12397637841120498</v>
      </c>
      <c r="M439" s="175">
        <v>0</v>
      </c>
      <c r="N439" s="175">
        <v>0</v>
      </c>
      <c r="O439" s="175">
        <v>0</v>
      </c>
      <c r="P439" s="175">
        <v>0</v>
      </c>
      <c r="Q439" s="175">
        <v>0</v>
      </c>
      <c r="R439" s="176">
        <v>0</v>
      </c>
      <c r="S439" s="177">
        <f t="shared" si="175"/>
        <v>0.12397637841120498</v>
      </c>
      <c r="U439" s="235" t="s">
        <v>62</v>
      </c>
      <c r="V439" s="226">
        <v>0.12397637841120498</v>
      </c>
      <c r="W439" s="226">
        <v>0</v>
      </c>
      <c r="X439" s="226">
        <v>0</v>
      </c>
      <c r="Y439" s="226">
        <v>0</v>
      </c>
      <c r="Z439" s="226">
        <v>0</v>
      </c>
      <c r="AA439" s="226">
        <v>0</v>
      </c>
      <c r="AB439" s="226">
        <v>0</v>
      </c>
      <c r="AC439" s="227">
        <v>0</v>
      </c>
      <c r="AD439" s="228">
        <v>0</v>
      </c>
      <c r="AE439" s="228">
        <v>0</v>
      </c>
      <c r="AF439" s="228">
        <v>0</v>
      </c>
      <c r="AG439" s="228">
        <v>0</v>
      </c>
      <c r="AH439" s="228">
        <v>0</v>
      </c>
      <c r="AI439" s="229">
        <f t="shared" si="176"/>
        <v>0.12397637841120498</v>
      </c>
      <c r="AJ439" s="160" t="str">
        <f t="shared" si="177"/>
        <v/>
      </c>
      <c r="BA439" s="160"/>
      <c r="BR439" s="160"/>
      <c r="CG439" s="160"/>
    </row>
    <row r="440" spans="1:85">
      <c r="A440" s="191" t="s">
        <v>23</v>
      </c>
      <c r="B440" s="192">
        <v>0.12397637841120498</v>
      </c>
      <c r="C440" s="192">
        <v>0</v>
      </c>
      <c r="D440" s="192">
        <v>0</v>
      </c>
      <c r="E440" s="192">
        <v>0</v>
      </c>
      <c r="F440" s="362"/>
      <c r="G440" s="192">
        <v>0</v>
      </c>
      <c r="H440" s="193">
        <v>0</v>
      </c>
      <c r="I440" s="194">
        <f t="shared" si="174"/>
        <v>0.12397637841120498</v>
      </c>
      <c r="J440" s="168"/>
      <c r="K440" s="195" t="s">
        <v>23</v>
      </c>
      <c r="L440" s="196">
        <v>0.12397637841120498</v>
      </c>
      <c r="M440" s="196">
        <v>0</v>
      </c>
      <c r="N440" s="196">
        <v>0</v>
      </c>
      <c r="O440" s="196">
        <v>0</v>
      </c>
      <c r="P440" s="196">
        <v>0</v>
      </c>
      <c r="Q440" s="196">
        <v>0</v>
      </c>
      <c r="R440" s="197">
        <v>0</v>
      </c>
      <c r="S440" s="198">
        <f t="shared" si="175"/>
        <v>0.12397637841120498</v>
      </c>
      <c r="U440" s="236" t="s">
        <v>66</v>
      </c>
      <c r="V440" s="237">
        <v>0.12397637841120498</v>
      </c>
      <c r="W440" s="237">
        <v>0</v>
      </c>
      <c r="X440" s="237">
        <v>0</v>
      </c>
      <c r="Y440" s="237">
        <v>0</v>
      </c>
      <c r="Z440" s="237">
        <v>0</v>
      </c>
      <c r="AA440" s="237">
        <v>0</v>
      </c>
      <c r="AB440" s="237">
        <v>0</v>
      </c>
      <c r="AC440" s="237">
        <v>0</v>
      </c>
      <c r="AD440" s="237">
        <v>0</v>
      </c>
      <c r="AE440" s="237">
        <v>0</v>
      </c>
      <c r="AF440" s="237">
        <v>0</v>
      </c>
      <c r="AG440" s="237">
        <v>0</v>
      </c>
      <c r="AH440" s="125">
        <v>0</v>
      </c>
      <c r="AI440" s="238">
        <f t="shared" si="176"/>
        <v>0.12397637841120498</v>
      </c>
      <c r="AJ440" s="160" t="str">
        <f t="shared" si="177"/>
        <v/>
      </c>
      <c r="BA440" s="160"/>
      <c r="BR440" s="160"/>
      <c r="CG440" s="160"/>
    </row>
    <row r="441" spans="1:85">
      <c r="A441" s="199" t="s">
        <v>19</v>
      </c>
      <c r="B441" s="200">
        <v>0</v>
      </c>
      <c r="C441" s="200">
        <v>0</v>
      </c>
      <c r="D441" s="200">
        <v>0</v>
      </c>
      <c r="E441" s="200">
        <v>0</v>
      </c>
      <c r="F441" s="362"/>
      <c r="G441" s="200">
        <v>0</v>
      </c>
      <c r="H441" s="201">
        <v>0</v>
      </c>
      <c r="I441" s="202">
        <f t="shared" si="174"/>
        <v>0</v>
      </c>
      <c r="J441" s="168"/>
      <c r="K441" s="203" t="s">
        <v>19</v>
      </c>
      <c r="L441" s="200">
        <v>0</v>
      </c>
      <c r="M441" s="200">
        <v>0</v>
      </c>
      <c r="N441" s="200">
        <v>0</v>
      </c>
      <c r="O441" s="200">
        <v>0</v>
      </c>
      <c r="P441" s="200">
        <v>0</v>
      </c>
      <c r="Q441" s="200">
        <v>0</v>
      </c>
      <c r="R441" s="204">
        <v>0</v>
      </c>
      <c r="S441" s="205">
        <f t="shared" si="175"/>
        <v>0</v>
      </c>
      <c r="U441" s="239" t="s">
        <v>19</v>
      </c>
      <c r="V441" s="240">
        <v>0</v>
      </c>
      <c r="W441" s="240">
        <v>0</v>
      </c>
      <c r="X441" s="240">
        <v>0</v>
      </c>
      <c r="Y441" s="240">
        <v>0</v>
      </c>
      <c r="Z441" s="240">
        <v>0</v>
      </c>
      <c r="AA441" s="240">
        <v>0</v>
      </c>
      <c r="AB441" s="240">
        <v>0</v>
      </c>
      <c r="AC441" s="240">
        <v>0</v>
      </c>
      <c r="AD441" s="241">
        <v>0</v>
      </c>
      <c r="AE441" s="241">
        <v>0</v>
      </c>
      <c r="AF441" s="241">
        <v>0</v>
      </c>
      <c r="AG441" s="241">
        <v>0</v>
      </c>
      <c r="AH441" s="241">
        <v>0</v>
      </c>
      <c r="AI441" s="242">
        <f t="shared" si="176"/>
        <v>0</v>
      </c>
      <c r="AJ441" s="160" t="str">
        <f t="shared" si="177"/>
        <v/>
      </c>
      <c r="BA441" s="160"/>
      <c r="BR441" s="160"/>
      <c r="CG441" s="160"/>
    </row>
    <row r="442" spans="1:85">
      <c r="A442" s="191" t="s">
        <v>20</v>
      </c>
      <c r="B442" s="192">
        <v>0</v>
      </c>
      <c r="C442" s="192">
        <v>0</v>
      </c>
      <c r="D442" s="192">
        <v>0</v>
      </c>
      <c r="E442" s="192">
        <v>0</v>
      </c>
      <c r="F442" s="362"/>
      <c r="G442" s="192">
        <v>0</v>
      </c>
      <c r="H442" s="193">
        <v>0</v>
      </c>
      <c r="I442" s="194">
        <f t="shared" si="174"/>
        <v>0</v>
      </c>
      <c r="J442" s="168"/>
      <c r="K442" s="195" t="s">
        <v>20</v>
      </c>
      <c r="L442" s="196">
        <v>0</v>
      </c>
      <c r="M442" s="196">
        <v>0</v>
      </c>
      <c r="N442" s="196">
        <v>0</v>
      </c>
      <c r="O442" s="196">
        <v>0</v>
      </c>
      <c r="P442" s="196">
        <v>0</v>
      </c>
      <c r="Q442" s="196">
        <v>0</v>
      </c>
      <c r="R442" s="197">
        <v>0</v>
      </c>
      <c r="S442" s="198">
        <f t="shared" si="175"/>
        <v>0</v>
      </c>
      <c r="U442" s="236" t="s">
        <v>20</v>
      </c>
      <c r="V442" s="237">
        <v>0</v>
      </c>
      <c r="W442" s="237">
        <v>0</v>
      </c>
      <c r="X442" s="237">
        <v>0</v>
      </c>
      <c r="Y442" s="237">
        <v>0</v>
      </c>
      <c r="Z442" s="237">
        <v>0</v>
      </c>
      <c r="AA442" s="237">
        <v>0</v>
      </c>
      <c r="AB442" s="237">
        <v>0</v>
      </c>
      <c r="AC442" s="237">
        <v>0</v>
      </c>
      <c r="AD442" s="237">
        <v>0</v>
      </c>
      <c r="AE442" s="237">
        <v>0</v>
      </c>
      <c r="AF442" s="237">
        <v>0</v>
      </c>
      <c r="AG442" s="237">
        <v>0</v>
      </c>
      <c r="AH442" s="125">
        <v>0</v>
      </c>
      <c r="AI442" s="238">
        <f t="shared" si="176"/>
        <v>0</v>
      </c>
      <c r="AJ442" s="160" t="str">
        <f t="shared" si="177"/>
        <v/>
      </c>
      <c r="BA442" s="160"/>
      <c r="BR442" s="160"/>
      <c r="CG442" s="160"/>
    </row>
    <row r="443" spans="1:85" ht="15" thickBot="1">
      <c r="A443" s="206" t="s">
        <v>11</v>
      </c>
      <c r="B443" s="207">
        <v>0</v>
      </c>
      <c r="C443" s="207">
        <v>0</v>
      </c>
      <c r="D443" s="207">
        <v>0</v>
      </c>
      <c r="E443" s="207">
        <v>0</v>
      </c>
      <c r="F443" s="363"/>
      <c r="G443" s="207">
        <v>0</v>
      </c>
      <c r="H443" s="208">
        <v>0</v>
      </c>
      <c r="I443" s="209">
        <f t="shared" si="174"/>
        <v>0</v>
      </c>
      <c r="J443" s="168"/>
      <c r="K443" s="210" t="s">
        <v>11</v>
      </c>
      <c r="L443" s="207">
        <v>0</v>
      </c>
      <c r="M443" s="207">
        <v>0</v>
      </c>
      <c r="N443" s="207">
        <v>0</v>
      </c>
      <c r="O443" s="207">
        <v>0</v>
      </c>
      <c r="P443" s="207">
        <v>0</v>
      </c>
      <c r="Q443" s="207">
        <v>0</v>
      </c>
      <c r="R443" s="211">
        <v>0</v>
      </c>
      <c r="S443" s="212">
        <f t="shared" si="175"/>
        <v>0</v>
      </c>
      <c r="U443" s="239" t="s">
        <v>11</v>
      </c>
      <c r="V443" s="240">
        <v>0</v>
      </c>
      <c r="W443" s="240">
        <v>0</v>
      </c>
      <c r="X443" s="240">
        <v>0</v>
      </c>
      <c r="Y443" s="240">
        <v>0</v>
      </c>
      <c r="Z443" s="240">
        <v>0</v>
      </c>
      <c r="AA443" s="240">
        <v>0</v>
      </c>
      <c r="AB443" s="240">
        <v>0</v>
      </c>
      <c r="AC443" s="240">
        <v>0</v>
      </c>
      <c r="AD443" s="241">
        <v>0</v>
      </c>
      <c r="AE443" s="241">
        <v>0</v>
      </c>
      <c r="AF443" s="241">
        <v>0</v>
      </c>
      <c r="AG443" s="241">
        <v>0</v>
      </c>
      <c r="AH443" s="241">
        <v>0</v>
      </c>
      <c r="AI443" s="242">
        <f t="shared" si="176"/>
        <v>0</v>
      </c>
      <c r="AJ443" s="169" t="str">
        <f t="shared" si="177"/>
        <v/>
      </c>
    </row>
    <row r="444" spans="1:85" ht="15">
      <c r="A444" s="213" t="s">
        <v>26</v>
      </c>
      <c r="B444" s="214">
        <f>SUM(B423:B439)</f>
        <v>43.688290742118689</v>
      </c>
      <c r="C444" s="214">
        <f t="shared" ref="C444:I444" si="178">SUM(C423:C439)</f>
        <v>9.803614028053266</v>
      </c>
      <c r="D444" s="214">
        <f t="shared" si="178"/>
        <v>44.425138690213302</v>
      </c>
      <c r="E444" s="214">
        <f t="shared" si="178"/>
        <v>124.73060582769952</v>
      </c>
      <c r="F444" s="214">
        <f t="shared" si="178"/>
        <v>0</v>
      </c>
      <c r="G444" s="214">
        <f t="shared" si="178"/>
        <v>13.943528814093677</v>
      </c>
      <c r="H444" s="216">
        <f t="shared" si="178"/>
        <v>0</v>
      </c>
      <c r="I444" s="173">
        <f t="shared" si="178"/>
        <v>236.59117810217839</v>
      </c>
      <c r="J444" s="168"/>
      <c r="K444" s="215" t="s">
        <v>26</v>
      </c>
      <c r="L444" s="214">
        <f>SUM(L423:L439)</f>
        <v>43.688290742118689</v>
      </c>
      <c r="M444" s="214">
        <f t="shared" ref="M444:S444" si="179">SUM(M423:M439)</f>
        <v>9.803614028053266</v>
      </c>
      <c r="N444" s="214">
        <f t="shared" si="179"/>
        <v>44.425138690213302</v>
      </c>
      <c r="O444" s="214">
        <f t="shared" si="179"/>
        <v>124.73060582769952</v>
      </c>
      <c r="P444" s="214">
        <f t="shared" si="179"/>
        <v>19.299905064133181</v>
      </c>
      <c r="Q444" s="214">
        <f t="shared" si="179"/>
        <v>13.943528814093677</v>
      </c>
      <c r="R444" s="216">
        <f t="shared" si="179"/>
        <v>0</v>
      </c>
      <c r="S444" s="217">
        <f t="shared" si="179"/>
        <v>255.8910831663116</v>
      </c>
      <c r="T444" s="160" t="str">
        <f>IF(ABS(S444-AI444)&gt;0.01,S444-AI444,"")</f>
        <v/>
      </c>
      <c r="U444" s="243" t="s">
        <v>63</v>
      </c>
      <c r="V444" s="244">
        <f>SUM(V423:V439)</f>
        <v>34.923438648955184</v>
      </c>
      <c r="W444" s="244">
        <f t="shared" ref="W444:AH444" si="180">SUM(W423:W439)</f>
        <v>8.7100725031774857</v>
      </c>
      <c r="X444" s="244">
        <f t="shared" si="180"/>
        <v>13.943528814093677</v>
      </c>
      <c r="Y444" s="244">
        <f t="shared" si="180"/>
        <v>9.803614028053266</v>
      </c>
      <c r="Z444" s="244">
        <f t="shared" si="180"/>
        <v>42.106219325351937</v>
      </c>
      <c r="AA444" s="244">
        <f t="shared" si="180"/>
        <v>123.90148074441262</v>
      </c>
      <c r="AB444" s="244">
        <f t="shared" si="180"/>
        <v>19.299905064133181</v>
      </c>
      <c r="AC444" s="244">
        <f t="shared" si="180"/>
        <v>3.2028240381342714</v>
      </c>
      <c r="AD444" s="245">
        <f t="shared" si="180"/>
        <v>5.4779589986018312E-2</v>
      </c>
      <c r="AE444" s="245">
        <f t="shared" si="180"/>
        <v>6.0708657563302215E-3</v>
      </c>
      <c r="AF444" s="245">
        <f t="shared" si="180"/>
        <v>0</v>
      </c>
      <c r="AG444" s="245">
        <f t="shared" si="180"/>
        <v>2.3189193648613662</v>
      </c>
      <c r="AH444" s="245">
        <f t="shared" si="180"/>
        <v>0.82305421753055752</v>
      </c>
      <c r="AI444" s="246">
        <f>SUM(V444:AC444)</f>
        <v>255.89108316631163</v>
      </c>
      <c r="AJ444" s="160" t="str">
        <f>IF(ABS(S444-AI444)&gt;0.001,S444-AI444,"")</f>
        <v/>
      </c>
    </row>
    <row r="445" spans="1:85" s="23" customFormat="1" ht="15" thickBot="1">
      <c r="A445" s="30" t="s">
        <v>88</v>
      </c>
      <c r="B445" s="47">
        <f>IF($I444=0,"-",B444/$I444)</f>
        <v>0.1846573109469479</v>
      </c>
      <c r="C445" s="47">
        <f t="shared" ref="C445:H445" si="181">IF($I444=0,"-",C444/$I444)</f>
        <v>4.143693821000928E-2</v>
      </c>
      <c r="D445" s="47">
        <f t="shared" si="181"/>
        <v>0.18777174637943214</v>
      </c>
      <c r="E445" s="47">
        <f t="shared" si="181"/>
        <v>0.52719888724604591</v>
      </c>
      <c r="F445" s="47">
        <f t="shared" si="181"/>
        <v>0</v>
      </c>
      <c r="G445" s="47">
        <f t="shared" si="181"/>
        <v>5.8935117217564982E-2</v>
      </c>
      <c r="H445" s="70">
        <f t="shared" si="181"/>
        <v>0</v>
      </c>
      <c r="I445" s="48">
        <f>SUM(B445:H445)</f>
        <v>1.0000000000000002</v>
      </c>
      <c r="J445" s="160"/>
      <c r="K445" s="81" t="s">
        <v>88</v>
      </c>
      <c r="L445" s="98">
        <f t="shared" ref="L445:R445" si="182">IF($S444=0,"-",L444/$S444)</f>
        <v>0.17073002388959488</v>
      </c>
      <c r="M445" s="98">
        <f t="shared" si="182"/>
        <v>3.8311667240400055E-2</v>
      </c>
      <c r="N445" s="98">
        <f t="shared" si="182"/>
        <v>0.17360956130440863</v>
      </c>
      <c r="O445" s="98">
        <f t="shared" si="182"/>
        <v>0.48743631190397207</v>
      </c>
      <c r="P445" s="98">
        <f t="shared" si="182"/>
        <v>7.5422343073945922E-2</v>
      </c>
      <c r="Q445" s="98">
        <f t="shared" si="182"/>
        <v>5.4490092587678569E-2</v>
      </c>
      <c r="R445" s="99">
        <f t="shared" si="182"/>
        <v>0</v>
      </c>
      <c r="S445" s="100">
        <f>SUM(L445:R445)</f>
        <v>1.0000000000000002</v>
      </c>
      <c r="U445" s="110" t="s">
        <v>88</v>
      </c>
      <c r="V445" s="133">
        <f>+V444/$AI444</f>
        <v>0.13647774755112255</v>
      </c>
      <c r="W445" s="133">
        <f t="shared" ref="W445:AH445" si="183">+W444/$AI444</f>
        <v>3.4038202486002755E-2</v>
      </c>
      <c r="X445" s="133">
        <f t="shared" si="183"/>
        <v>5.4490092587678562E-2</v>
      </c>
      <c r="Y445" s="133">
        <f t="shared" si="183"/>
        <v>3.8311667240400048E-2</v>
      </c>
      <c r="Z445" s="133">
        <f t="shared" si="183"/>
        <v>0.16454742699254504</v>
      </c>
      <c r="AA445" s="133">
        <f t="shared" si="183"/>
        <v>0.48419616350556915</v>
      </c>
      <c r="AB445" s="133">
        <f t="shared" si="183"/>
        <v>7.5422343073945908E-2</v>
      </c>
      <c r="AC445" s="133">
        <f t="shared" si="183"/>
        <v>1.2516356562735935E-2</v>
      </c>
      <c r="AD445" s="133">
        <f t="shared" si="183"/>
        <v>2.1407385246954987E-4</v>
      </c>
      <c r="AE445" s="133">
        <f t="shared" si="183"/>
        <v>2.3724413063602438E-5</v>
      </c>
      <c r="AF445" s="133">
        <f t="shared" si="183"/>
        <v>0</v>
      </c>
      <c r="AG445" s="133">
        <f t="shared" si="183"/>
        <v>9.0621343118635674E-3</v>
      </c>
      <c r="AH445" s="133">
        <f t="shared" si="183"/>
        <v>3.2164239853392186E-3</v>
      </c>
      <c r="AI445" s="134">
        <f>SUM(V445:AC445)</f>
        <v>1</v>
      </c>
      <c r="AJ445" s="160" t="str">
        <f t="shared" si="177"/>
        <v/>
      </c>
      <c r="BA445" s="218"/>
      <c r="BR445" s="218"/>
    </row>
    <row r="446" spans="1:85" ht="15" thickBot="1">
      <c r="A446" s="247"/>
      <c r="B446" s="247"/>
      <c r="C446" s="247"/>
      <c r="D446" s="247"/>
      <c r="E446" s="247"/>
      <c r="F446" s="247"/>
      <c r="G446" s="247"/>
      <c r="H446" s="247"/>
      <c r="I446" s="247"/>
      <c r="K446" s="247"/>
      <c r="L446" s="247"/>
      <c r="M446" s="247"/>
      <c r="N446" s="247"/>
      <c r="O446" s="247"/>
      <c r="P446" s="247"/>
      <c r="Q446" s="247"/>
      <c r="R446" s="247"/>
      <c r="S446" s="247"/>
    </row>
    <row r="447" spans="1:85" ht="28.5">
      <c r="A447" s="364" t="s">
        <v>44</v>
      </c>
      <c r="B447" s="164" t="s">
        <v>0</v>
      </c>
      <c r="C447" s="164" t="s">
        <v>1</v>
      </c>
      <c r="D447" s="164" t="s">
        <v>2</v>
      </c>
      <c r="E447" s="164" t="s">
        <v>3</v>
      </c>
      <c r="F447" s="164" t="s">
        <v>27</v>
      </c>
      <c r="G447" s="164" t="s">
        <v>4</v>
      </c>
      <c r="H447" s="164" t="s">
        <v>5</v>
      </c>
      <c r="I447" s="165" t="s">
        <v>6</v>
      </c>
      <c r="K447" s="366" t="s">
        <v>44</v>
      </c>
      <c r="L447" s="166" t="s">
        <v>0</v>
      </c>
      <c r="M447" s="166" t="s">
        <v>1</v>
      </c>
      <c r="N447" s="166" t="s">
        <v>2</v>
      </c>
      <c r="O447" s="166" t="s">
        <v>3</v>
      </c>
      <c r="P447" s="166" t="s">
        <v>27</v>
      </c>
      <c r="Q447" s="166" t="s">
        <v>4</v>
      </c>
      <c r="R447" s="166" t="s">
        <v>5</v>
      </c>
      <c r="S447" s="167" t="s">
        <v>6</v>
      </c>
    </row>
    <row r="448" spans="1:85" ht="15">
      <c r="A448" s="365" t="s">
        <v>44</v>
      </c>
      <c r="B448" s="318" t="s">
        <v>69</v>
      </c>
      <c r="C448" s="319"/>
      <c r="D448" s="319"/>
      <c r="E448" s="319"/>
      <c r="F448" s="319"/>
      <c r="G448" s="319"/>
      <c r="H448" s="319"/>
      <c r="I448" s="320"/>
      <c r="K448" s="367" t="s">
        <v>44</v>
      </c>
      <c r="L448" s="321" t="s">
        <v>69</v>
      </c>
      <c r="M448" s="322"/>
      <c r="N448" s="322"/>
      <c r="O448" s="322"/>
      <c r="P448" s="322"/>
      <c r="Q448" s="322"/>
      <c r="R448" s="322"/>
      <c r="S448" s="323"/>
    </row>
    <row r="449" spans="1:19" ht="15">
      <c r="A449" s="170" t="s">
        <v>7</v>
      </c>
      <c r="B449" s="368"/>
      <c r="C449" s="369"/>
      <c r="D449" s="369"/>
      <c r="E449" s="370"/>
      <c r="F449" s="171">
        <v>0.30315388634553547</v>
      </c>
      <c r="G449" s="368"/>
      <c r="H449" s="370"/>
      <c r="I449" s="173">
        <f>SUM(B449:H449)</f>
        <v>0.30315388634553547</v>
      </c>
      <c r="J449" s="168"/>
      <c r="K449" s="222" t="s">
        <v>7</v>
      </c>
      <c r="L449" s="368"/>
      <c r="M449" s="369"/>
      <c r="N449" s="369"/>
      <c r="O449" s="370"/>
      <c r="P449" s="171">
        <v>0</v>
      </c>
      <c r="Q449" s="368"/>
      <c r="R449" s="377"/>
      <c r="S449" s="224">
        <f>SUM(L449:R449)</f>
        <v>0</v>
      </c>
    </row>
    <row r="450" spans="1:19" ht="15">
      <c r="A450" s="178" t="s">
        <v>8</v>
      </c>
      <c r="B450" s="371"/>
      <c r="C450" s="372"/>
      <c r="D450" s="372"/>
      <c r="E450" s="373"/>
      <c r="F450" s="179">
        <v>0</v>
      </c>
      <c r="G450" s="371"/>
      <c r="H450" s="373"/>
      <c r="I450" s="181">
        <f t="shared" ref="I450:I469" si="184">SUM(B450:H450)</f>
        <v>0</v>
      </c>
      <c r="J450" s="168"/>
      <c r="K450" s="182" t="s">
        <v>8</v>
      </c>
      <c r="L450" s="371"/>
      <c r="M450" s="372"/>
      <c r="N450" s="372"/>
      <c r="O450" s="373"/>
      <c r="P450" s="183">
        <v>0</v>
      </c>
      <c r="Q450" s="371"/>
      <c r="R450" s="378"/>
      <c r="S450" s="185">
        <f t="shared" ref="S450:S469" si="185">SUM(L450:R450)</f>
        <v>0</v>
      </c>
    </row>
    <row r="451" spans="1:19" ht="15">
      <c r="A451" s="186" t="s">
        <v>10</v>
      </c>
      <c r="B451" s="371"/>
      <c r="C451" s="372"/>
      <c r="D451" s="372"/>
      <c r="E451" s="373"/>
      <c r="F451" s="175">
        <v>0</v>
      </c>
      <c r="G451" s="371"/>
      <c r="H451" s="373"/>
      <c r="I451" s="173">
        <f t="shared" si="184"/>
        <v>0</v>
      </c>
      <c r="J451" s="168"/>
      <c r="K451" s="188" t="s">
        <v>10</v>
      </c>
      <c r="L451" s="371"/>
      <c r="M451" s="372"/>
      <c r="N451" s="372"/>
      <c r="O451" s="373"/>
      <c r="P451" s="175">
        <v>0</v>
      </c>
      <c r="Q451" s="371"/>
      <c r="R451" s="378"/>
      <c r="S451" s="177">
        <f t="shared" si="185"/>
        <v>0</v>
      </c>
    </row>
    <row r="452" spans="1:19" ht="15">
      <c r="A452" s="178" t="s">
        <v>56</v>
      </c>
      <c r="B452" s="371"/>
      <c r="C452" s="372"/>
      <c r="D452" s="372"/>
      <c r="E452" s="373"/>
      <c r="F452" s="179">
        <v>0</v>
      </c>
      <c r="G452" s="371"/>
      <c r="H452" s="373"/>
      <c r="I452" s="181">
        <f t="shared" si="184"/>
        <v>0</v>
      </c>
      <c r="J452" s="168"/>
      <c r="K452" s="182" t="s">
        <v>56</v>
      </c>
      <c r="L452" s="371"/>
      <c r="M452" s="372"/>
      <c r="N452" s="372"/>
      <c r="O452" s="373"/>
      <c r="P452" s="183">
        <v>0</v>
      </c>
      <c r="Q452" s="371"/>
      <c r="R452" s="378"/>
      <c r="S452" s="185">
        <f t="shared" si="185"/>
        <v>0</v>
      </c>
    </row>
    <row r="453" spans="1:19" ht="15">
      <c r="A453" s="186" t="s">
        <v>16</v>
      </c>
      <c r="B453" s="371"/>
      <c r="C453" s="372"/>
      <c r="D453" s="372"/>
      <c r="E453" s="373"/>
      <c r="F453" s="175">
        <v>0</v>
      </c>
      <c r="G453" s="371"/>
      <c r="H453" s="373"/>
      <c r="I453" s="173">
        <f t="shared" si="184"/>
        <v>0</v>
      </c>
      <c r="J453" s="168"/>
      <c r="K453" s="188" t="s">
        <v>16</v>
      </c>
      <c r="L453" s="371"/>
      <c r="M453" s="372"/>
      <c r="N453" s="372"/>
      <c r="O453" s="373"/>
      <c r="P453" s="175">
        <v>0</v>
      </c>
      <c r="Q453" s="371"/>
      <c r="R453" s="378"/>
      <c r="S453" s="177">
        <f t="shared" si="185"/>
        <v>0</v>
      </c>
    </row>
    <row r="454" spans="1:19" ht="15">
      <c r="A454" s="178" t="s">
        <v>15</v>
      </c>
      <c r="B454" s="371"/>
      <c r="C454" s="372"/>
      <c r="D454" s="372"/>
      <c r="E454" s="373"/>
      <c r="F454" s="179">
        <v>0</v>
      </c>
      <c r="G454" s="371"/>
      <c r="H454" s="373"/>
      <c r="I454" s="181">
        <f t="shared" si="184"/>
        <v>0</v>
      </c>
      <c r="J454" s="168"/>
      <c r="K454" s="182" t="s">
        <v>15</v>
      </c>
      <c r="L454" s="371"/>
      <c r="M454" s="372"/>
      <c r="N454" s="372"/>
      <c r="O454" s="373"/>
      <c r="P454" s="183">
        <v>0</v>
      </c>
      <c r="Q454" s="371"/>
      <c r="R454" s="378"/>
      <c r="S454" s="185">
        <f t="shared" si="185"/>
        <v>0</v>
      </c>
    </row>
    <row r="455" spans="1:19" ht="15">
      <c r="A455" s="186" t="s">
        <v>58</v>
      </c>
      <c r="B455" s="371"/>
      <c r="C455" s="372"/>
      <c r="D455" s="372"/>
      <c r="E455" s="373"/>
      <c r="F455" s="175">
        <v>192.78795560674652</v>
      </c>
      <c r="G455" s="371"/>
      <c r="H455" s="373"/>
      <c r="I455" s="173">
        <f t="shared" si="184"/>
        <v>192.78795560674652</v>
      </c>
      <c r="J455" s="168"/>
      <c r="K455" s="188" t="s">
        <v>58</v>
      </c>
      <c r="L455" s="371"/>
      <c r="M455" s="372"/>
      <c r="N455" s="372"/>
      <c r="O455" s="373"/>
      <c r="P455" s="175">
        <v>0</v>
      </c>
      <c r="Q455" s="371"/>
      <c r="R455" s="378"/>
      <c r="S455" s="177">
        <f t="shared" si="185"/>
        <v>0</v>
      </c>
    </row>
    <row r="456" spans="1:19" ht="15">
      <c r="A456" s="178" t="s">
        <v>12</v>
      </c>
      <c r="B456" s="371"/>
      <c r="C456" s="372"/>
      <c r="D456" s="372"/>
      <c r="E456" s="373"/>
      <c r="F456" s="179">
        <v>0</v>
      </c>
      <c r="G456" s="371"/>
      <c r="H456" s="373"/>
      <c r="I456" s="181">
        <f t="shared" si="184"/>
        <v>0</v>
      </c>
      <c r="J456" s="168"/>
      <c r="K456" s="182" t="s">
        <v>12</v>
      </c>
      <c r="L456" s="371"/>
      <c r="M456" s="372"/>
      <c r="N456" s="372"/>
      <c r="O456" s="373"/>
      <c r="P456" s="183">
        <v>0</v>
      </c>
      <c r="Q456" s="371"/>
      <c r="R456" s="378"/>
      <c r="S456" s="185">
        <f t="shared" si="185"/>
        <v>0</v>
      </c>
    </row>
    <row r="457" spans="1:19" ht="15">
      <c r="A457" s="186" t="s">
        <v>59</v>
      </c>
      <c r="B457" s="371"/>
      <c r="C457" s="372"/>
      <c r="D457" s="372"/>
      <c r="E457" s="373"/>
      <c r="F457" s="175">
        <v>0</v>
      </c>
      <c r="G457" s="371"/>
      <c r="H457" s="373"/>
      <c r="I457" s="173">
        <f t="shared" si="184"/>
        <v>0</v>
      </c>
      <c r="J457" s="168"/>
      <c r="K457" s="188" t="s">
        <v>59</v>
      </c>
      <c r="L457" s="371"/>
      <c r="M457" s="372"/>
      <c r="N457" s="372"/>
      <c r="O457" s="373"/>
      <c r="P457" s="175">
        <v>0</v>
      </c>
      <c r="Q457" s="371"/>
      <c r="R457" s="378"/>
      <c r="S457" s="177">
        <f t="shared" si="185"/>
        <v>0</v>
      </c>
    </row>
    <row r="458" spans="1:19" ht="15">
      <c r="A458" s="178" t="s">
        <v>17</v>
      </c>
      <c r="B458" s="371"/>
      <c r="C458" s="372"/>
      <c r="D458" s="372"/>
      <c r="E458" s="373"/>
      <c r="F458" s="179">
        <v>0</v>
      </c>
      <c r="G458" s="371"/>
      <c r="H458" s="373"/>
      <c r="I458" s="181">
        <f t="shared" si="184"/>
        <v>0</v>
      </c>
      <c r="J458" s="168"/>
      <c r="K458" s="182" t="s">
        <v>17</v>
      </c>
      <c r="L458" s="371"/>
      <c r="M458" s="372"/>
      <c r="N458" s="372"/>
      <c r="O458" s="373"/>
      <c r="P458" s="183">
        <v>0</v>
      </c>
      <c r="Q458" s="371"/>
      <c r="R458" s="378"/>
      <c r="S458" s="185">
        <f t="shared" si="185"/>
        <v>0</v>
      </c>
    </row>
    <row r="459" spans="1:19" ht="15">
      <c r="A459" s="186" t="s">
        <v>139</v>
      </c>
      <c r="B459" s="371"/>
      <c r="C459" s="372"/>
      <c r="D459" s="372"/>
      <c r="E459" s="373"/>
      <c r="F459" s="175">
        <v>0</v>
      </c>
      <c r="G459" s="371"/>
      <c r="H459" s="373"/>
      <c r="I459" s="173">
        <f t="shared" si="184"/>
        <v>0</v>
      </c>
      <c r="J459" s="168"/>
      <c r="K459" s="188" t="s">
        <v>139</v>
      </c>
      <c r="L459" s="371"/>
      <c r="M459" s="372"/>
      <c r="N459" s="372"/>
      <c r="O459" s="373"/>
      <c r="P459" s="175">
        <v>0</v>
      </c>
      <c r="Q459" s="371"/>
      <c r="R459" s="378"/>
      <c r="S459" s="177">
        <f t="shared" si="185"/>
        <v>0</v>
      </c>
    </row>
    <row r="460" spans="1:19" ht="15">
      <c r="A460" s="178" t="s">
        <v>25</v>
      </c>
      <c r="B460" s="371"/>
      <c r="C460" s="372"/>
      <c r="D460" s="372"/>
      <c r="E460" s="373"/>
      <c r="F460" s="179">
        <v>707.33992547483695</v>
      </c>
      <c r="G460" s="371"/>
      <c r="H460" s="373"/>
      <c r="I460" s="181">
        <f t="shared" si="184"/>
        <v>707.33992547483695</v>
      </c>
      <c r="J460" s="168"/>
      <c r="K460" s="182" t="s">
        <v>25</v>
      </c>
      <c r="L460" s="371"/>
      <c r="M460" s="372"/>
      <c r="N460" s="372"/>
      <c r="O460" s="373"/>
      <c r="P460" s="183">
        <v>0</v>
      </c>
      <c r="Q460" s="371"/>
      <c r="R460" s="378"/>
      <c r="S460" s="185">
        <f t="shared" si="185"/>
        <v>0</v>
      </c>
    </row>
    <row r="461" spans="1:19" ht="15">
      <c r="A461" s="186" t="s">
        <v>24</v>
      </c>
      <c r="B461" s="371"/>
      <c r="C461" s="372"/>
      <c r="D461" s="372"/>
      <c r="E461" s="373"/>
      <c r="F461" s="175">
        <v>0</v>
      </c>
      <c r="G461" s="371"/>
      <c r="H461" s="373"/>
      <c r="I461" s="173">
        <f t="shared" si="184"/>
        <v>0</v>
      </c>
      <c r="J461" s="168"/>
      <c r="K461" s="188" t="s">
        <v>24</v>
      </c>
      <c r="L461" s="371"/>
      <c r="M461" s="372"/>
      <c r="N461" s="372"/>
      <c r="O461" s="373"/>
      <c r="P461" s="175">
        <v>0</v>
      </c>
      <c r="Q461" s="371"/>
      <c r="R461" s="378"/>
      <c r="S461" s="177">
        <f t="shared" si="185"/>
        <v>0</v>
      </c>
    </row>
    <row r="462" spans="1:19" ht="15">
      <c r="A462" s="178" t="s">
        <v>60</v>
      </c>
      <c r="B462" s="371"/>
      <c r="C462" s="372"/>
      <c r="D462" s="372"/>
      <c r="E462" s="373"/>
      <c r="F462" s="179">
        <v>0</v>
      </c>
      <c r="G462" s="371"/>
      <c r="H462" s="373"/>
      <c r="I462" s="181">
        <f t="shared" si="184"/>
        <v>0</v>
      </c>
      <c r="J462" s="168"/>
      <c r="K462" s="182" t="s">
        <v>60</v>
      </c>
      <c r="L462" s="371"/>
      <c r="M462" s="372"/>
      <c r="N462" s="372"/>
      <c r="O462" s="373"/>
      <c r="P462" s="183">
        <v>0</v>
      </c>
      <c r="Q462" s="371"/>
      <c r="R462" s="378"/>
      <c r="S462" s="185">
        <f t="shared" si="185"/>
        <v>0</v>
      </c>
    </row>
    <row r="463" spans="1:19" ht="15">
      <c r="A463" s="186" t="s">
        <v>22</v>
      </c>
      <c r="B463" s="371"/>
      <c r="C463" s="372"/>
      <c r="D463" s="372"/>
      <c r="E463" s="373"/>
      <c r="F463" s="175">
        <v>12.357341848497526</v>
      </c>
      <c r="G463" s="371"/>
      <c r="H463" s="373"/>
      <c r="I463" s="173">
        <f t="shared" si="184"/>
        <v>12.357341848497526</v>
      </c>
      <c r="J463" s="168"/>
      <c r="K463" s="188" t="s">
        <v>22</v>
      </c>
      <c r="L463" s="371"/>
      <c r="M463" s="372"/>
      <c r="N463" s="372"/>
      <c r="O463" s="373"/>
      <c r="P463" s="175">
        <v>0</v>
      </c>
      <c r="Q463" s="371"/>
      <c r="R463" s="378"/>
      <c r="S463" s="177">
        <f t="shared" si="185"/>
        <v>0</v>
      </c>
    </row>
    <row r="464" spans="1:19" ht="15">
      <c r="A464" s="178" t="s">
        <v>21</v>
      </c>
      <c r="B464" s="371"/>
      <c r="C464" s="372"/>
      <c r="D464" s="372"/>
      <c r="E464" s="373"/>
      <c r="F464" s="179">
        <v>0</v>
      </c>
      <c r="G464" s="371"/>
      <c r="H464" s="373"/>
      <c r="I464" s="181">
        <f t="shared" si="184"/>
        <v>0</v>
      </c>
      <c r="J464" s="168"/>
      <c r="K464" s="182" t="s">
        <v>21</v>
      </c>
      <c r="L464" s="371"/>
      <c r="M464" s="372"/>
      <c r="N464" s="372"/>
      <c r="O464" s="373"/>
      <c r="P464" s="183">
        <v>0</v>
      </c>
      <c r="Q464" s="371"/>
      <c r="R464" s="378"/>
      <c r="S464" s="185">
        <f t="shared" si="185"/>
        <v>0</v>
      </c>
    </row>
    <row r="465" spans="1:19" ht="15">
      <c r="A465" s="189" t="s">
        <v>64</v>
      </c>
      <c r="B465" s="371"/>
      <c r="C465" s="372"/>
      <c r="D465" s="372"/>
      <c r="E465" s="373"/>
      <c r="F465" s="175">
        <v>0</v>
      </c>
      <c r="G465" s="371"/>
      <c r="H465" s="373"/>
      <c r="I465" s="173">
        <f t="shared" si="184"/>
        <v>0</v>
      </c>
      <c r="J465" s="168"/>
      <c r="K465" s="190" t="s">
        <v>64</v>
      </c>
      <c r="L465" s="371"/>
      <c r="M465" s="372"/>
      <c r="N465" s="372"/>
      <c r="O465" s="373"/>
      <c r="P465" s="175">
        <v>0</v>
      </c>
      <c r="Q465" s="371"/>
      <c r="R465" s="378"/>
      <c r="S465" s="177">
        <f t="shared" si="185"/>
        <v>0</v>
      </c>
    </row>
    <row r="466" spans="1:19">
      <c r="A466" s="191" t="s">
        <v>23</v>
      </c>
      <c r="B466" s="371"/>
      <c r="C466" s="372"/>
      <c r="D466" s="372"/>
      <c r="E466" s="373"/>
      <c r="F466" s="192">
        <v>0</v>
      </c>
      <c r="G466" s="371"/>
      <c r="H466" s="373"/>
      <c r="I466" s="194">
        <f t="shared" si="184"/>
        <v>0</v>
      </c>
      <c r="J466" s="168"/>
      <c r="K466" s="195" t="s">
        <v>23</v>
      </c>
      <c r="L466" s="371"/>
      <c r="M466" s="372"/>
      <c r="N466" s="372"/>
      <c r="O466" s="373"/>
      <c r="P466" s="196">
        <v>0</v>
      </c>
      <c r="Q466" s="371"/>
      <c r="R466" s="378"/>
      <c r="S466" s="198">
        <f t="shared" si="185"/>
        <v>0</v>
      </c>
    </row>
    <row r="467" spans="1:19">
      <c r="A467" s="199" t="s">
        <v>19</v>
      </c>
      <c r="B467" s="371"/>
      <c r="C467" s="372"/>
      <c r="D467" s="372"/>
      <c r="E467" s="373"/>
      <c r="F467" s="200">
        <v>0</v>
      </c>
      <c r="G467" s="371"/>
      <c r="H467" s="373"/>
      <c r="I467" s="202">
        <f t="shared" si="184"/>
        <v>0</v>
      </c>
      <c r="J467" s="168"/>
      <c r="K467" s="203" t="s">
        <v>19</v>
      </c>
      <c r="L467" s="371"/>
      <c r="M467" s="372"/>
      <c r="N467" s="372"/>
      <c r="O467" s="373"/>
      <c r="P467" s="200">
        <v>0</v>
      </c>
      <c r="Q467" s="371"/>
      <c r="R467" s="378"/>
      <c r="S467" s="205">
        <f t="shared" si="185"/>
        <v>0</v>
      </c>
    </row>
    <row r="468" spans="1:19">
      <c r="A468" s="191" t="s">
        <v>20</v>
      </c>
      <c r="B468" s="371"/>
      <c r="C468" s="372"/>
      <c r="D468" s="372"/>
      <c r="E468" s="373"/>
      <c r="F468" s="192">
        <v>0</v>
      </c>
      <c r="G468" s="371"/>
      <c r="H468" s="373"/>
      <c r="I468" s="194">
        <f t="shared" si="184"/>
        <v>0</v>
      </c>
      <c r="J468" s="168"/>
      <c r="K468" s="195" t="s">
        <v>20</v>
      </c>
      <c r="L468" s="371"/>
      <c r="M468" s="372"/>
      <c r="N468" s="372"/>
      <c r="O468" s="373"/>
      <c r="P468" s="196">
        <v>0</v>
      </c>
      <c r="Q468" s="371"/>
      <c r="R468" s="378"/>
      <c r="S468" s="198">
        <f t="shared" si="185"/>
        <v>0</v>
      </c>
    </row>
    <row r="469" spans="1:19" ht="15" thickBot="1">
      <c r="A469" s="206" t="s">
        <v>11</v>
      </c>
      <c r="B469" s="374"/>
      <c r="C469" s="375"/>
      <c r="D469" s="375"/>
      <c r="E469" s="376"/>
      <c r="F469" s="207">
        <v>0</v>
      </c>
      <c r="G469" s="374"/>
      <c r="H469" s="376"/>
      <c r="I469" s="209">
        <f t="shared" si="184"/>
        <v>0</v>
      </c>
      <c r="J469" s="168"/>
      <c r="K469" s="210" t="s">
        <v>11</v>
      </c>
      <c r="L469" s="374"/>
      <c r="M469" s="375"/>
      <c r="N469" s="375"/>
      <c r="O469" s="376"/>
      <c r="P469" s="207">
        <v>0</v>
      </c>
      <c r="Q469" s="374"/>
      <c r="R469" s="379"/>
      <c r="S469" s="212">
        <f t="shared" si="185"/>
        <v>0</v>
      </c>
    </row>
    <row r="470" spans="1:19" ht="15">
      <c r="A470" s="213" t="s">
        <v>26</v>
      </c>
      <c r="B470" s="214">
        <f>SUM(B449:B465)</f>
        <v>0</v>
      </c>
      <c r="C470" s="214">
        <f t="shared" ref="C470:I470" si="186">SUM(C449:C465)</f>
        <v>0</v>
      </c>
      <c r="D470" s="214">
        <f t="shared" si="186"/>
        <v>0</v>
      </c>
      <c r="E470" s="214">
        <f t="shared" si="186"/>
        <v>0</v>
      </c>
      <c r="F470" s="214">
        <f t="shared" si="186"/>
        <v>912.78837681642653</v>
      </c>
      <c r="G470" s="214">
        <f t="shared" si="186"/>
        <v>0</v>
      </c>
      <c r="H470" s="216">
        <f t="shared" si="186"/>
        <v>0</v>
      </c>
      <c r="I470" s="173">
        <f t="shared" si="186"/>
        <v>912.78837681642653</v>
      </c>
      <c r="J470" s="168"/>
      <c r="K470" s="215" t="s">
        <v>26</v>
      </c>
      <c r="L470" s="214">
        <f>SUM(L449:L465)</f>
        <v>0</v>
      </c>
      <c r="M470" s="214">
        <f t="shared" ref="M470:S470" si="187">SUM(M449:M465)</f>
        <v>0</v>
      </c>
      <c r="N470" s="214">
        <f t="shared" si="187"/>
        <v>0</v>
      </c>
      <c r="O470" s="214">
        <f t="shared" si="187"/>
        <v>0</v>
      </c>
      <c r="P470" s="214">
        <f t="shared" si="187"/>
        <v>0</v>
      </c>
      <c r="Q470" s="214">
        <f t="shared" si="187"/>
        <v>0</v>
      </c>
      <c r="R470" s="216">
        <f t="shared" si="187"/>
        <v>0</v>
      </c>
      <c r="S470" s="217">
        <f t="shared" si="187"/>
        <v>0</v>
      </c>
    </row>
    <row r="471" spans="1:19" ht="15" thickBot="1">
      <c r="A471" s="30" t="s">
        <v>88</v>
      </c>
      <c r="B471" s="47">
        <f>IF($I470=0,"-",B470/$I470)</f>
        <v>0</v>
      </c>
      <c r="C471" s="47">
        <f t="shared" ref="C471:H471" si="188">IF($I470=0,"-",C470/$I470)</f>
        <v>0</v>
      </c>
      <c r="D471" s="47">
        <f t="shared" si="188"/>
        <v>0</v>
      </c>
      <c r="E471" s="47">
        <f t="shared" si="188"/>
        <v>0</v>
      </c>
      <c r="F471" s="47">
        <f t="shared" si="188"/>
        <v>1</v>
      </c>
      <c r="G471" s="47">
        <f t="shared" si="188"/>
        <v>0</v>
      </c>
      <c r="H471" s="70">
        <f t="shared" si="188"/>
        <v>0</v>
      </c>
      <c r="I471" s="48">
        <f>SUM(B471:H471)</f>
        <v>1</v>
      </c>
      <c r="J471" s="23"/>
      <c r="K471" s="81" t="s">
        <v>88</v>
      </c>
      <c r="L471" s="98" t="str">
        <f t="shared" ref="L471:R471" si="189">IF($S470=0,"-",L470/$S470)</f>
        <v>-</v>
      </c>
      <c r="M471" s="98" t="str">
        <f t="shared" si="189"/>
        <v>-</v>
      </c>
      <c r="N471" s="98" t="str">
        <f t="shared" si="189"/>
        <v>-</v>
      </c>
      <c r="O471" s="98" t="str">
        <f t="shared" si="189"/>
        <v>-</v>
      </c>
      <c r="P471" s="98" t="str">
        <f t="shared" si="189"/>
        <v>-</v>
      </c>
      <c r="Q471" s="98" t="str">
        <f t="shared" si="189"/>
        <v>-</v>
      </c>
      <c r="R471" s="99" t="str">
        <f t="shared" si="189"/>
        <v>-</v>
      </c>
      <c r="S471" s="100">
        <f>SUM(L471:R471)</f>
        <v>0</v>
      </c>
    </row>
    <row r="472" spans="1:19" ht="15" thickBot="1">
      <c r="A472" s="247"/>
      <c r="B472" s="247"/>
      <c r="C472" s="247"/>
      <c r="D472" s="247"/>
      <c r="E472" s="247"/>
      <c r="F472" s="247"/>
      <c r="G472" s="247"/>
      <c r="H472" s="247"/>
      <c r="I472" s="247"/>
      <c r="K472" s="247"/>
      <c r="L472" s="247"/>
      <c r="M472" s="247"/>
      <c r="N472" s="247"/>
      <c r="O472" s="247"/>
      <c r="P472" s="247"/>
      <c r="Q472" s="247"/>
      <c r="R472" s="247"/>
      <c r="S472" s="247"/>
    </row>
    <row r="473" spans="1:19" ht="28.5">
      <c r="A473" s="364" t="s">
        <v>45</v>
      </c>
      <c r="B473" s="164" t="s">
        <v>0</v>
      </c>
      <c r="C473" s="164" t="s">
        <v>1</v>
      </c>
      <c r="D473" s="164" t="s">
        <v>2</v>
      </c>
      <c r="E473" s="164" t="s">
        <v>3</v>
      </c>
      <c r="F473" s="164" t="s">
        <v>27</v>
      </c>
      <c r="G473" s="164" t="s">
        <v>4</v>
      </c>
      <c r="H473" s="164" t="s">
        <v>5</v>
      </c>
      <c r="I473" s="165" t="s">
        <v>6</v>
      </c>
      <c r="K473" s="366" t="s">
        <v>45</v>
      </c>
      <c r="L473" s="166" t="s">
        <v>0</v>
      </c>
      <c r="M473" s="166" t="s">
        <v>1</v>
      </c>
      <c r="N473" s="166" t="s">
        <v>2</v>
      </c>
      <c r="O473" s="166" t="s">
        <v>3</v>
      </c>
      <c r="P473" s="166" t="s">
        <v>27</v>
      </c>
      <c r="Q473" s="166" t="s">
        <v>4</v>
      </c>
      <c r="R473" s="166" t="s">
        <v>5</v>
      </c>
      <c r="S473" s="167" t="s">
        <v>6</v>
      </c>
    </row>
    <row r="474" spans="1:19" ht="15">
      <c r="A474" s="365" t="s">
        <v>45</v>
      </c>
      <c r="B474" s="318" t="s">
        <v>69</v>
      </c>
      <c r="C474" s="319"/>
      <c r="D474" s="319"/>
      <c r="E474" s="319"/>
      <c r="F474" s="319"/>
      <c r="G474" s="319"/>
      <c r="H474" s="319"/>
      <c r="I474" s="320"/>
      <c r="K474" s="367" t="s">
        <v>45</v>
      </c>
      <c r="L474" s="321" t="s">
        <v>69</v>
      </c>
      <c r="M474" s="322"/>
      <c r="N474" s="322"/>
      <c r="O474" s="322"/>
      <c r="P474" s="322"/>
      <c r="Q474" s="322"/>
      <c r="R474" s="322"/>
      <c r="S474" s="323"/>
    </row>
    <row r="475" spans="1:19" ht="15">
      <c r="A475" s="170" t="s">
        <v>7</v>
      </c>
      <c r="B475" s="368"/>
      <c r="C475" s="369"/>
      <c r="D475" s="369"/>
      <c r="E475" s="370"/>
      <c r="F475" s="171">
        <v>0</v>
      </c>
      <c r="G475" s="368"/>
      <c r="H475" s="370"/>
      <c r="I475" s="173">
        <f>SUM(B475:H475)</f>
        <v>0</v>
      </c>
      <c r="J475" s="168"/>
      <c r="K475" s="222" t="s">
        <v>7</v>
      </c>
      <c r="L475" s="368"/>
      <c r="M475" s="369"/>
      <c r="N475" s="369"/>
      <c r="O475" s="370"/>
      <c r="P475" s="171">
        <v>0</v>
      </c>
      <c r="Q475" s="368"/>
      <c r="R475" s="377"/>
      <c r="S475" s="224">
        <f>SUM(L475:R475)</f>
        <v>0</v>
      </c>
    </row>
    <row r="476" spans="1:19" ht="15">
      <c r="A476" s="178" t="s">
        <v>8</v>
      </c>
      <c r="B476" s="371"/>
      <c r="C476" s="372"/>
      <c r="D476" s="372"/>
      <c r="E476" s="373"/>
      <c r="F476" s="179">
        <v>0</v>
      </c>
      <c r="G476" s="371"/>
      <c r="H476" s="373"/>
      <c r="I476" s="181">
        <f t="shared" ref="I476:I495" si="190">SUM(B476:H476)</f>
        <v>0</v>
      </c>
      <c r="J476" s="168"/>
      <c r="K476" s="182" t="s">
        <v>8</v>
      </c>
      <c r="L476" s="371"/>
      <c r="M476" s="372"/>
      <c r="N476" s="372"/>
      <c r="O476" s="373"/>
      <c r="P476" s="183">
        <v>0</v>
      </c>
      <c r="Q476" s="371"/>
      <c r="R476" s="378"/>
      <c r="S476" s="185">
        <f t="shared" ref="S476:S495" si="191">SUM(L476:R476)</f>
        <v>0</v>
      </c>
    </row>
    <row r="477" spans="1:19" ht="15">
      <c r="A477" s="186" t="s">
        <v>10</v>
      </c>
      <c r="B477" s="371"/>
      <c r="C477" s="372"/>
      <c r="D477" s="372"/>
      <c r="E477" s="373"/>
      <c r="F477" s="175">
        <v>0</v>
      </c>
      <c r="G477" s="371"/>
      <c r="H477" s="373"/>
      <c r="I477" s="173">
        <f t="shared" si="190"/>
        <v>0</v>
      </c>
      <c r="J477" s="168"/>
      <c r="K477" s="188" t="s">
        <v>10</v>
      </c>
      <c r="L477" s="371"/>
      <c r="M477" s="372"/>
      <c r="N477" s="372"/>
      <c r="O477" s="373"/>
      <c r="P477" s="175">
        <v>0</v>
      </c>
      <c r="Q477" s="371"/>
      <c r="R477" s="378"/>
      <c r="S477" s="177">
        <f t="shared" si="191"/>
        <v>0</v>
      </c>
    </row>
    <row r="478" spans="1:19" ht="15">
      <c r="A478" s="178" t="s">
        <v>56</v>
      </c>
      <c r="B478" s="371"/>
      <c r="C478" s="372"/>
      <c r="D478" s="372"/>
      <c r="E478" s="373"/>
      <c r="F478" s="179">
        <v>0</v>
      </c>
      <c r="G478" s="371"/>
      <c r="H478" s="373"/>
      <c r="I478" s="181">
        <f t="shared" si="190"/>
        <v>0</v>
      </c>
      <c r="J478" s="168"/>
      <c r="K478" s="182" t="s">
        <v>56</v>
      </c>
      <c r="L478" s="371"/>
      <c r="M478" s="372"/>
      <c r="N478" s="372"/>
      <c r="O478" s="373"/>
      <c r="P478" s="183">
        <v>0</v>
      </c>
      <c r="Q478" s="371"/>
      <c r="R478" s="378"/>
      <c r="S478" s="185">
        <f t="shared" si="191"/>
        <v>0</v>
      </c>
    </row>
    <row r="479" spans="1:19" ht="15">
      <c r="A479" s="186" t="s">
        <v>16</v>
      </c>
      <c r="B479" s="371"/>
      <c r="C479" s="372"/>
      <c r="D479" s="372"/>
      <c r="E479" s="373"/>
      <c r="F479" s="175">
        <v>0</v>
      </c>
      <c r="G479" s="371"/>
      <c r="H479" s="373"/>
      <c r="I479" s="173">
        <f t="shared" si="190"/>
        <v>0</v>
      </c>
      <c r="J479" s="168"/>
      <c r="K479" s="188" t="s">
        <v>16</v>
      </c>
      <c r="L479" s="371"/>
      <c r="M479" s="372"/>
      <c r="N479" s="372"/>
      <c r="O479" s="373"/>
      <c r="P479" s="175">
        <v>0</v>
      </c>
      <c r="Q479" s="371"/>
      <c r="R479" s="378"/>
      <c r="S479" s="177">
        <f t="shared" si="191"/>
        <v>0</v>
      </c>
    </row>
    <row r="480" spans="1:19" ht="15">
      <c r="A480" s="178" t="s">
        <v>15</v>
      </c>
      <c r="B480" s="371"/>
      <c r="C480" s="372"/>
      <c r="D480" s="372"/>
      <c r="E480" s="373"/>
      <c r="F480" s="179">
        <v>0</v>
      </c>
      <c r="G480" s="371"/>
      <c r="H480" s="373"/>
      <c r="I480" s="181">
        <f t="shared" si="190"/>
        <v>0</v>
      </c>
      <c r="J480" s="168"/>
      <c r="K480" s="182" t="s">
        <v>15</v>
      </c>
      <c r="L480" s="371"/>
      <c r="M480" s="372"/>
      <c r="N480" s="372"/>
      <c r="O480" s="373"/>
      <c r="P480" s="183">
        <v>0</v>
      </c>
      <c r="Q480" s="371"/>
      <c r="R480" s="378"/>
      <c r="S480" s="185">
        <f t="shared" si="191"/>
        <v>0</v>
      </c>
    </row>
    <row r="481" spans="1:19" ht="15">
      <c r="A481" s="186" t="s">
        <v>58</v>
      </c>
      <c r="B481" s="371"/>
      <c r="C481" s="372"/>
      <c r="D481" s="372"/>
      <c r="E481" s="373"/>
      <c r="F481" s="175">
        <v>33922.858464462297</v>
      </c>
      <c r="G481" s="371"/>
      <c r="H481" s="373"/>
      <c r="I481" s="173">
        <f t="shared" si="190"/>
        <v>33922.858464462297</v>
      </c>
      <c r="J481" s="168"/>
      <c r="K481" s="188" t="s">
        <v>58</v>
      </c>
      <c r="L481" s="371"/>
      <c r="M481" s="372"/>
      <c r="N481" s="372"/>
      <c r="O481" s="373"/>
      <c r="P481" s="175">
        <v>22816.970592787224</v>
      </c>
      <c r="Q481" s="371"/>
      <c r="R481" s="378"/>
      <c r="S481" s="177">
        <f t="shared" si="191"/>
        <v>22816.970592787224</v>
      </c>
    </row>
    <row r="482" spans="1:19" ht="15">
      <c r="A482" s="178" t="s">
        <v>12</v>
      </c>
      <c r="B482" s="371"/>
      <c r="C482" s="372"/>
      <c r="D482" s="372"/>
      <c r="E482" s="373"/>
      <c r="F482" s="179">
        <v>9766.1227786333493</v>
      </c>
      <c r="G482" s="371"/>
      <c r="H482" s="373"/>
      <c r="I482" s="181">
        <f t="shared" si="190"/>
        <v>9766.1227786333493</v>
      </c>
      <c r="J482" s="168"/>
      <c r="K482" s="182" t="s">
        <v>12</v>
      </c>
      <c r="L482" s="371"/>
      <c r="M482" s="372"/>
      <c r="N482" s="372"/>
      <c r="O482" s="373"/>
      <c r="P482" s="183">
        <v>2612.37628957993</v>
      </c>
      <c r="Q482" s="371"/>
      <c r="R482" s="378"/>
      <c r="S482" s="185">
        <f t="shared" si="191"/>
        <v>2612.37628957993</v>
      </c>
    </row>
    <row r="483" spans="1:19" ht="15">
      <c r="A483" s="186" t="s">
        <v>59</v>
      </c>
      <c r="B483" s="371"/>
      <c r="C483" s="372"/>
      <c r="D483" s="372"/>
      <c r="E483" s="373"/>
      <c r="F483" s="175">
        <v>0</v>
      </c>
      <c r="G483" s="371"/>
      <c r="H483" s="373"/>
      <c r="I483" s="173">
        <f t="shared" si="190"/>
        <v>0</v>
      </c>
      <c r="J483" s="168"/>
      <c r="K483" s="188" t="s">
        <v>59</v>
      </c>
      <c r="L483" s="371"/>
      <c r="M483" s="372"/>
      <c r="N483" s="372"/>
      <c r="O483" s="373"/>
      <c r="P483" s="175">
        <v>0</v>
      </c>
      <c r="Q483" s="371"/>
      <c r="R483" s="378"/>
      <c r="S483" s="177">
        <f t="shared" si="191"/>
        <v>0</v>
      </c>
    </row>
    <row r="484" spans="1:19" ht="15">
      <c r="A484" s="178" t="s">
        <v>17</v>
      </c>
      <c r="B484" s="371"/>
      <c r="C484" s="372"/>
      <c r="D484" s="372"/>
      <c r="E484" s="373"/>
      <c r="F484" s="179">
        <v>382.39440301041572</v>
      </c>
      <c r="G484" s="371"/>
      <c r="H484" s="373"/>
      <c r="I484" s="181">
        <f t="shared" si="190"/>
        <v>382.39440301041572</v>
      </c>
      <c r="J484" s="168"/>
      <c r="K484" s="182" t="s">
        <v>17</v>
      </c>
      <c r="L484" s="371"/>
      <c r="M484" s="372"/>
      <c r="N484" s="372"/>
      <c r="O484" s="373"/>
      <c r="P484" s="183">
        <v>12.120480989064676</v>
      </c>
      <c r="Q484" s="371"/>
      <c r="R484" s="378"/>
      <c r="S484" s="185">
        <f t="shared" si="191"/>
        <v>12.120480989064676</v>
      </c>
    </row>
    <row r="485" spans="1:19" ht="15">
      <c r="A485" s="186" t="s">
        <v>139</v>
      </c>
      <c r="B485" s="371"/>
      <c r="C485" s="372"/>
      <c r="D485" s="372"/>
      <c r="E485" s="373"/>
      <c r="F485" s="175">
        <v>106.84963489315069</v>
      </c>
      <c r="G485" s="371"/>
      <c r="H485" s="373"/>
      <c r="I485" s="173">
        <f t="shared" si="190"/>
        <v>106.84963489315069</v>
      </c>
      <c r="J485" s="168"/>
      <c r="K485" s="188" t="s">
        <v>139</v>
      </c>
      <c r="L485" s="371"/>
      <c r="M485" s="372"/>
      <c r="N485" s="372"/>
      <c r="O485" s="373"/>
      <c r="P485" s="175">
        <v>86.307225582185197</v>
      </c>
      <c r="Q485" s="371"/>
      <c r="R485" s="378"/>
      <c r="S485" s="177">
        <f t="shared" si="191"/>
        <v>86.307225582185197</v>
      </c>
    </row>
    <row r="486" spans="1:19" ht="15">
      <c r="A486" s="178" t="s">
        <v>25</v>
      </c>
      <c r="B486" s="371"/>
      <c r="C486" s="372"/>
      <c r="D486" s="372"/>
      <c r="E486" s="373"/>
      <c r="F486" s="179">
        <v>1561.9011886770206</v>
      </c>
      <c r="G486" s="371"/>
      <c r="H486" s="373"/>
      <c r="I486" s="181">
        <f t="shared" si="190"/>
        <v>1561.9011886770206</v>
      </c>
      <c r="J486" s="168"/>
      <c r="K486" s="182" t="s">
        <v>25</v>
      </c>
      <c r="L486" s="371"/>
      <c r="M486" s="372"/>
      <c r="N486" s="372"/>
      <c r="O486" s="373"/>
      <c r="P486" s="183">
        <v>0</v>
      </c>
      <c r="Q486" s="371"/>
      <c r="R486" s="378"/>
      <c r="S486" s="185">
        <f t="shared" si="191"/>
        <v>0</v>
      </c>
    </row>
    <row r="487" spans="1:19" ht="15">
      <c r="A487" s="186" t="s">
        <v>24</v>
      </c>
      <c r="B487" s="371"/>
      <c r="C487" s="372"/>
      <c r="D487" s="372"/>
      <c r="E487" s="373"/>
      <c r="F487" s="175">
        <v>0</v>
      </c>
      <c r="G487" s="371"/>
      <c r="H487" s="373"/>
      <c r="I487" s="173">
        <f t="shared" si="190"/>
        <v>0</v>
      </c>
      <c r="J487" s="168"/>
      <c r="K487" s="188" t="s">
        <v>24</v>
      </c>
      <c r="L487" s="371"/>
      <c r="M487" s="372"/>
      <c r="N487" s="372"/>
      <c r="O487" s="373"/>
      <c r="P487" s="175">
        <v>0</v>
      </c>
      <c r="Q487" s="371"/>
      <c r="R487" s="378"/>
      <c r="S487" s="177">
        <f t="shared" si="191"/>
        <v>0</v>
      </c>
    </row>
    <row r="488" spans="1:19" ht="15">
      <c r="A488" s="178" t="s">
        <v>60</v>
      </c>
      <c r="B488" s="371"/>
      <c r="C488" s="372"/>
      <c r="D488" s="372"/>
      <c r="E488" s="373"/>
      <c r="F488" s="179">
        <v>0</v>
      </c>
      <c r="G488" s="371"/>
      <c r="H488" s="373"/>
      <c r="I488" s="181">
        <f t="shared" si="190"/>
        <v>0</v>
      </c>
      <c r="J488" s="168"/>
      <c r="K488" s="182" t="s">
        <v>60</v>
      </c>
      <c r="L488" s="371"/>
      <c r="M488" s="372"/>
      <c r="N488" s="372"/>
      <c r="O488" s="373"/>
      <c r="P488" s="183">
        <v>0</v>
      </c>
      <c r="Q488" s="371"/>
      <c r="R488" s="378"/>
      <c r="S488" s="185">
        <f t="shared" si="191"/>
        <v>0</v>
      </c>
    </row>
    <row r="489" spans="1:19" ht="15">
      <c r="A489" s="186" t="s">
        <v>22</v>
      </c>
      <c r="B489" s="371"/>
      <c r="C489" s="372"/>
      <c r="D489" s="372"/>
      <c r="E489" s="373"/>
      <c r="F489" s="175">
        <v>3151.1678715981307</v>
      </c>
      <c r="G489" s="371"/>
      <c r="H489" s="373"/>
      <c r="I489" s="173">
        <f t="shared" si="190"/>
        <v>3151.1678715981307</v>
      </c>
      <c r="J489" s="168"/>
      <c r="K489" s="188" t="s">
        <v>22</v>
      </c>
      <c r="L489" s="371"/>
      <c r="M489" s="372"/>
      <c r="N489" s="372"/>
      <c r="O489" s="373"/>
      <c r="P489" s="175">
        <v>2106.3487020911271</v>
      </c>
      <c r="Q489" s="371"/>
      <c r="R489" s="378"/>
      <c r="S489" s="177">
        <f t="shared" si="191"/>
        <v>2106.3487020911271</v>
      </c>
    </row>
    <row r="490" spans="1:19" ht="15">
      <c r="A490" s="178" t="s">
        <v>21</v>
      </c>
      <c r="B490" s="371"/>
      <c r="C490" s="372"/>
      <c r="D490" s="372"/>
      <c r="E490" s="373"/>
      <c r="F490" s="179">
        <v>0</v>
      </c>
      <c r="G490" s="371"/>
      <c r="H490" s="373"/>
      <c r="I490" s="181">
        <f t="shared" si="190"/>
        <v>0</v>
      </c>
      <c r="J490" s="168"/>
      <c r="K490" s="182" t="s">
        <v>21</v>
      </c>
      <c r="L490" s="371"/>
      <c r="M490" s="372"/>
      <c r="N490" s="372"/>
      <c r="O490" s="373"/>
      <c r="P490" s="183">
        <v>0</v>
      </c>
      <c r="Q490" s="371"/>
      <c r="R490" s="378"/>
      <c r="S490" s="185">
        <f t="shared" si="191"/>
        <v>0</v>
      </c>
    </row>
    <row r="491" spans="1:19" ht="15">
      <c r="A491" s="189" t="s">
        <v>64</v>
      </c>
      <c r="B491" s="371"/>
      <c r="C491" s="372"/>
      <c r="D491" s="372"/>
      <c r="E491" s="373"/>
      <c r="F491" s="175">
        <v>0</v>
      </c>
      <c r="G491" s="371"/>
      <c r="H491" s="373"/>
      <c r="I491" s="173">
        <f t="shared" si="190"/>
        <v>0</v>
      </c>
      <c r="J491" s="168"/>
      <c r="K491" s="190" t="s">
        <v>64</v>
      </c>
      <c r="L491" s="371"/>
      <c r="M491" s="372"/>
      <c r="N491" s="372"/>
      <c r="O491" s="373"/>
      <c r="P491" s="175">
        <v>0</v>
      </c>
      <c r="Q491" s="371"/>
      <c r="R491" s="378"/>
      <c r="S491" s="177">
        <f t="shared" si="191"/>
        <v>0</v>
      </c>
    </row>
    <row r="492" spans="1:19">
      <c r="A492" s="191" t="s">
        <v>23</v>
      </c>
      <c r="B492" s="371"/>
      <c r="C492" s="372"/>
      <c r="D492" s="372"/>
      <c r="E492" s="373"/>
      <c r="F492" s="192">
        <v>0</v>
      </c>
      <c r="G492" s="371"/>
      <c r="H492" s="373"/>
      <c r="I492" s="194">
        <f t="shared" si="190"/>
        <v>0</v>
      </c>
      <c r="J492" s="168"/>
      <c r="K492" s="195" t="s">
        <v>23</v>
      </c>
      <c r="L492" s="371"/>
      <c r="M492" s="372"/>
      <c r="N492" s="372"/>
      <c r="O492" s="373"/>
      <c r="P492" s="196">
        <v>0</v>
      </c>
      <c r="Q492" s="371"/>
      <c r="R492" s="378"/>
      <c r="S492" s="198">
        <f t="shared" si="191"/>
        <v>0</v>
      </c>
    </row>
    <row r="493" spans="1:19">
      <c r="A493" s="199" t="s">
        <v>19</v>
      </c>
      <c r="B493" s="371"/>
      <c r="C493" s="372"/>
      <c r="D493" s="372"/>
      <c r="E493" s="373"/>
      <c r="F493" s="200">
        <v>0</v>
      </c>
      <c r="G493" s="371"/>
      <c r="H493" s="373"/>
      <c r="I493" s="202">
        <f t="shared" si="190"/>
        <v>0</v>
      </c>
      <c r="J493" s="168"/>
      <c r="K493" s="203" t="s">
        <v>19</v>
      </c>
      <c r="L493" s="371"/>
      <c r="M493" s="372"/>
      <c r="N493" s="372"/>
      <c r="O493" s="373"/>
      <c r="P493" s="200">
        <v>0</v>
      </c>
      <c r="Q493" s="371"/>
      <c r="R493" s="378"/>
      <c r="S493" s="205">
        <f t="shared" si="191"/>
        <v>0</v>
      </c>
    </row>
    <row r="494" spans="1:19">
      <c r="A494" s="191" t="s">
        <v>20</v>
      </c>
      <c r="B494" s="371"/>
      <c r="C494" s="372"/>
      <c r="D494" s="372"/>
      <c r="E494" s="373"/>
      <c r="F494" s="192">
        <v>0</v>
      </c>
      <c r="G494" s="371"/>
      <c r="H494" s="373"/>
      <c r="I494" s="194">
        <f t="shared" si="190"/>
        <v>0</v>
      </c>
      <c r="J494" s="168"/>
      <c r="K494" s="195" t="s">
        <v>20</v>
      </c>
      <c r="L494" s="371"/>
      <c r="M494" s="372"/>
      <c r="N494" s="372"/>
      <c r="O494" s="373"/>
      <c r="P494" s="196">
        <v>0</v>
      </c>
      <c r="Q494" s="371"/>
      <c r="R494" s="378"/>
      <c r="S494" s="198">
        <f t="shared" si="191"/>
        <v>0</v>
      </c>
    </row>
    <row r="495" spans="1:19" ht="15" thickBot="1">
      <c r="A495" s="206" t="s">
        <v>11</v>
      </c>
      <c r="B495" s="374"/>
      <c r="C495" s="375"/>
      <c r="D495" s="375"/>
      <c r="E495" s="376"/>
      <c r="F495" s="207">
        <v>0</v>
      </c>
      <c r="G495" s="374"/>
      <c r="H495" s="376"/>
      <c r="I495" s="209">
        <f t="shared" si="190"/>
        <v>0</v>
      </c>
      <c r="J495" s="168"/>
      <c r="K495" s="210" t="s">
        <v>11</v>
      </c>
      <c r="L495" s="374"/>
      <c r="M495" s="375"/>
      <c r="N495" s="375"/>
      <c r="O495" s="376"/>
      <c r="P495" s="207">
        <v>0</v>
      </c>
      <c r="Q495" s="374"/>
      <c r="R495" s="379"/>
      <c r="S495" s="212">
        <f t="shared" si="191"/>
        <v>0</v>
      </c>
    </row>
    <row r="496" spans="1:19" ht="15">
      <c r="A496" s="213" t="s">
        <v>26</v>
      </c>
      <c r="B496" s="214">
        <f>SUM(B475:B491)</f>
        <v>0</v>
      </c>
      <c r="C496" s="214">
        <f t="shared" ref="C496:I496" si="192">SUM(C475:C491)</f>
        <v>0</v>
      </c>
      <c r="D496" s="214">
        <f t="shared" si="192"/>
        <v>0</v>
      </c>
      <c r="E496" s="214">
        <f t="shared" si="192"/>
        <v>0</v>
      </c>
      <c r="F496" s="214">
        <f t="shared" si="192"/>
        <v>48891.29434127437</v>
      </c>
      <c r="G496" s="214">
        <f t="shared" si="192"/>
        <v>0</v>
      </c>
      <c r="H496" s="216">
        <f t="shared" si="192"/>
        <v>0</v>
      </c>
      <c r="I496" s="173">
        <f t="shared" si="192"/>
        <v>48891.29434127437</v>
      </c>
      <c r="J496" s="168"/>
      <c r="K496" s="215" t="s">
        <v>26</v>
      </c>
      <c r="L496" s="214">
        <f>SUM(L475:L491)</f>
        <v>0</v>
      </c>
      <c r="M496" s="214">
        <f t="shared" ref="M496:S496" si="193">SUM(M475:M491)</f>
        <v>0</v>
      </c>
      <c r="N496" s="214">
        <f t="shared" si="193"/>
        <v>0</v>
      </c>
      <c r="O496" s="214">
        <f t="shared" si="193"/>
        <v>0</v>
      </c>
      <c r="P496" s="214">
        <f t="shared" si="193"/>
        <v>27634.123291029533</v>
      </c>
      <c r="Q496" s="214">
        <f t="shared" si="193"/>
        <v>0</v>
      </c>
      <c r="R496" s="216">
        <f t="shared" si="193"/>
        <v>0</v>
      </c>
      <c r="S496" s="217">
        <f t="shared" si="193"/>
        <v>27634.123291029533</v>
      </c>
    </row>
    <row r="497" spans="1:19" ht="15" thickBot="1">
      <c r="A497" s="30" t="s">
        <v>88</v>
      </c>
      <c r="B497" s="47">
        <f>IF($I496=0,"-",B496/$I496)</f>
        <v>0</v>
      </c>
      <c r="C497" s="47">
        <f t="shared" ref="C497:H497" si="194">IF($I496=0,"-",C496/$I496)</f>
        <v>0</v>
      </c>
      <c r="D497" s="47">
        <f t="shared" si="194"/>
        <v>0</v>
      </c>
      <c r="E497" s="47">
        <f t="shared" si="194"/>
        <v>0</v>
      </c>
      <c r="F497" s="47">
        <f t="shared" si="194"/>
        <v>1</v>
      </c>
      <c r="G497" s="47">
        <f t="shared" si="194"/>
        <v>0</v>
      </c>
      <c r="H497" s="70">
        <f t="shared" si="194"/>
        <v>0</v>
      </c>
      <c r="I497" s="48">
        <f>SUM(B497:H497)</f>
        <v>1</v>
      </c>
      <c r="J497" s="23"/>
      <c r="K497" s="81" t="s">
        <v>88</v>
      </c>
      <c r="L497" s="98">
        <f t="shared" ref="L497:R497" si="195">IF($S496=0,"-",L496/$S496)</f>
        <v>0</v>
      </c>
      <c r="M497" s="98">
        <f t="shared" si="195"/>
        <v>0</v>
      </c>
      <c r="N497" s="98">
        <f t="shared" si="195"/>
        <v>0</v>
      </c>
      <c r="O497" s="98">
        <f t="shared" si="195"/>
        <v>0</v>
      </c>
      <c r="P497" s="98">
        <f t="shared" si="195"/>
        <v>1</v>
      </c>
      <c r="Q497" s="98">
        <f t="shared" si="195"/>
        <v>0</v>
      </c>
      <c r="R497" s="99">
        <f t="shared" si="195"/>
        <v>0</v>
      </c>
      <c r="S497" s="100">
        <f>SUM(L497:R497)</f>
        <v>1</v>
      </c>
    </row>
    <row r="498" spans="1:19" ht="15" thickBot="1">
      <c r="A498" s="247"/>
      <c r="B498" s="247"/>
      <c r="C498" s="247"/>
      <c r="D498" s="247"/>
      <c r="E498" s="247"/>
      <c r="F498" s="247"/>
      <c r="G498" s="247"/>
      <c r="H498" s="247"/>
      <c r="I498" s="247"/>
      <c r="K498" s="247"/>
      <c r="L498" s="247"/>
      <c r="M498" s="247"/>
      <c r="N498" s="247"/>
      <c r="O498" s="247"/>
      <c r="P498" s="247"/>
      <c r="Q498" s="247"/>
      <c r="R498" s="247"/>
      <c r="S498" s="247"/>
    </row>
    <row r="499" spans="1:19" ht="28.5">
      <c r="A499" s="364" t="s">
        <v>46</v>
      </c>
      <c r="B499" s="164" t="s">
        <v>0</v>
      </c>
      <c r="C499" s="164" t="s">
        <v>1</v>
      </c>
      <c r="D499" s="164" t="s">
        <v>2</v>
      </c>
      <c r="E499" s="164" t="s">
        <v>3</v>
      </c>
      <c r="F499" s="164" t="s">
        <v>27</v>
      </c>
      <c r="G499" s="164" t="s">
        <v>4</v>
      </c>
      <c r="H499" s="164" t="s">
        <v>5</v>
      </c>
      <c r="I499" s="165" t="s">
        <v>6</v>
      </c>
      <c r="K499" s="366" t="s">
        <v>46</v>
      </c>
      <c r="L499" s="166" t="s">
        <v>0</v>
      </c>
      <c r="M499" s="166" t="s">
        <v>1</v>
      </c>
      <c r="N499" s="166" t="s">
        <v>2</v>
      </c>
      <c r="O499" s="166" t="s">
        <v>3</v>
      </c>
      <c r="P499" s="166" t="s">
        <v>27</v>
      </c>
      <c r="Q499" s="166" t="s">
        <v>4</v>
      </c>
      <c r="R499" s="166" t="s">
        <v>5</v>
      </c>
      <c r="S499" s="167" t="s">
        <v>6</v>
      </c>
    </row>
    <row r="500" spans="1:19" ht="15">
      <c r="A500" s="365" t="s">
        <v>46</v>
      </c>
      <c r="B500" s="318" t="s">
        <v>69</v>
      </c>
      <c r="C500" s="319"/>
      <c r="D500" s="319"/>
      <c r="E500" s="319"/>
      <c r="F500" s="319"/>
      <c r="G500" s="319"/>
      <c r="H500" s="319"/>
      <c r="I500" s="320"/>
      <c r="K500" s="367" t="s">
        <v>46</v>
      </c>
      <c r="L500" s="321" t="s">
        <v>69</v>
      </c>
      <c r="M500" s="322"/>
      <c r="N500" s="322"/>
      <c r="O500" s="322"/>
      <c r="P500" s="322"/>
      <c r="Q500" s="322"/>
      <c r="R500" s="322"/>
      <c r="S500" s="323"/>
    </row>
    <row r="501" spans="1:19" ht="15">
      <c r="A501" s="170" t="s">
        <v>7</v>
      </c>
      <c r="B501" s="368"/>
      <c r="C501" s="369"/>
      <c r="D501" s="369"/>
      <c r="E501" s="370"/>
      <c r="F501" s="171">
        <v>0</v>
      </c>
      <c r="G501" s="368"/>
      <c r="H501" s="370"/>
      <c r="I501" s="173">
        <f>SUM(B501:H501)</f>
        <v>0</v>
      </c>
      <c r="J501" s="168"/>
      <c r="K501" s="222" t="s">
        <v>7</v>
      </c>
      <c r="L501" s="368"/>
      <c r="M501" s="369"/>
      <c r="N501" s="369"/>
      <c r="O501" s="370"/>
      <c r="P501" s="171">
        <v>0</v>
      </c>
      <c r="Q501" s="368"/>
      <c r="R501" s="377"/>
      <c r="S501" s="224">
        <f>SUM(L501:R501)</f>
        <v>0</v>
      </c>
    </row>
    <row r="502" spans="1:19" ht="15">
      <c r="A502" s="178" t="s">
        <v>8</v>
      </c>
      <c r="B502" s="371"/>
      <c r="C502" s="372"/>
      <c r="D502" s="372"/>
      <c r="E502" s="373"/>
      <c r="F502" s="179">
        <v>0</v>
      </c>
      <c r="G502" s="371"/>
      <c r="H502" s="373"/>
      <c r="I502" s="181">
        <f t="shared" ref="I502:I521" si="196">SUM(B502:H502)</f>
        <v>0</v>
      </c>
      <c r="J502" s="168"/>
      <c r="K502" s="182" t="s">
        <v>8</v>
      </c>
      <c r="L502" s="371"/>
      <c r="M502" s="372"/>
      <c r="N502" s="372"/>
      <c r="O502" s="373"/>
      <c r="P502" s="183">
        <v>0</v>
      </c>
      <c r="Q502" s="371"/>
      <c r="R502" s="378"/>
      <c r="S502" s="185">
        <f t="shared" ref="S502:S521" si="197">SUM(L502:R502)</f>
        <v>0</v>
      </c>
    </row>
    <row r="503" spans="1:19" ht="15">
      <c r="A503" s="186" t="s">
        <v>10</v>
      </c>
      <c r="B503" s="371"/>
      <c r="C503" s="372"/>
      <c r="D503" s="372"/>
      <c r="E503" s="373"/>
      <c r="F503" s="175">
        <v>0</v>
      </c>
      <c r="G503" s="371"/>
      <c r="H503" s="373"/>
      <c r="I503" s="173">
        <f t="shared" si="196"/>
        <v>0</v>
      </c>
      <c r="J503" s="168"/>
      <c r="K503" s="188" t="s">
        <v>10</v>
      </c>
      <c r="L503" s="371"/>
      <c r="M503" s="372"/>
      <c r="N503" s="372"/>
      <c r="O503" s="373"/>
      <c r="P503" s="175">
        <v>0</v>
      </c>
      <c r="Q503" s="371"/>
      <c r="R503" s="378"/>
      <c r="S503" s="177">
        <f t="shared" si="197"/>
        <v>0</v>
      </c>
    </row>
    <row r="504" spans="1:19" ht="15">
      <c r="A504" s="178" t="s">
        <v>56</v>
      </c>
      <c r="B504" s="371"/>
      <c r="C504" s="372"/>
      <c r="D504" s="372"/>
      <c r="E504" s="373"/>
      <c r="F504" s="179">
        <v>0</v>
      </c>
      <c r="G504" s="371"/>
      <c r="H504" s="373"/>
      <c r="I504" s="181">
        <f t="shared" si="196"/>
        <v>0</v>
      </c>
      <c r="J504" s="168"/>
      <c r="K504" s="182" t="s">
        <v>56</v>
      </c>
      <c r="L504" s="371"/>
      <c r="M504" s="372"/>
      <c r="N504" s="372"/>
      <c r="O504" s="373"/>
      <c r="P504" s="183">
        <v>0</v>
      </c>
      <c r="Q504" s="371"/>
      <c r="R504" s="378"/>
      <c r="S504" s="185">
        <f t="shared" si="197"/>
        <v>0</v>
      </c>
    </row>
    <row r="505" spans="1:19" ht="15">
      <c r="A505" s="186" t="s">
        <v>16</v>
      </c>
      <c r="B505" s="371"/>
      <c r="C505" s="372"/>
      <c r="D505" s="372"/>
      <c r="E505" s="373"/>
      <c r="F505" s="175">
        <v>0</v>
      </c>
      <c r="G505" s="371"/>
      <c r="H505" s="373"/>
      <c r="I505" s="173">
        <f t="shared" si="196"/>
        <v>0</v>
      </c>
      <c r="J505" s="168"/>
      <c r="K505" s="188" t="s">
        <v>16</v>
      </c>
      <c r="L505" s="371"/>
      <c r="M505" s="372"/>
      <c r="N505" s="372"/>
      <c r="O505" s="373"/>
      <c r="P505" s="175">
        <v>0</v>
      </c>
      <c r="Q505" s="371"/>
      <c r="R505" s="378"/>
      <c r="S505" s="177">
        <f t="shared" si="197"/>
        <v>0</v>
      </c>
    </row>
    <row r="506" spans="1:19" ht="15">
      <c r="A506" s="178" t="s">
        <v>15</v>
      </c>
      <c r="B506" s="371"/>
      <c r="C506" s="372"/>
      <c r="D506" s="372"/>
      <c r="E506" s="373"/>
      <c r="F506" s="179">
        <v>0</v>
      </c>
      <c r="G506" s="371"/>
      <c r="H506" s="373"/>
      <c r="I506" s="181">
        <f t="shared" si="196"/>
        <v>0</v>
      </c>
      <c r="J506" s="168"/>
      <c r="K506" s="182" t="s">
        <v>15</v>
      </c>
      <c r="L506" s="371"/>
      <c r="M506" s="372"/>
      <c r="N506" s="372"/>
      <c r="O506" s="373"/>
      <c r="P506" s="183">
        <v>0</v>
      </c>
      <c r="Q506" s="371"/>
      <c r="R506" s="378"/>
      <c r="S506" s="185">
        <f t="shared" si="197"/>
        <v>0</v>
      </c>
    </row>
    <row r="507" spans="1:19" ht="15">
      <c r="A507" s="186" t="s">
        <v>58</v>
      </c>
      <c r="B507" s="371"/>
      <c r="C507" s="372"/>
      <c r="D507" s="372"/>
      <c r="E507" s="373"/>
      <c r="F507" s="175">
        <v>0</v>
      </c>
      <c r="G507" s="371"/>
      <c r="H507" s="373"/>
      <c r="I507" s="173">
        <f t="shared" si="196"/>
        <v>0</v>
      </c>
      <c r="J507" s="168"/>
      <c r="K507" s="188" t="s">
        <v>58</v>
      </c>
      <c r="L507" s="371"/>
      <c r="M507" s="372"/>
      <c r="N507" s="372"/>
      <c r="O507" s="373"/>
      <c r="P507" s="175">
        <v>0</v>
      </c>
      <c r="Q507" s="371"/>
      <c r="R507" s="378"/>
      <c r="S507" s="177">
        <f t="shared" si="197"/>
        <v>0</v>
      </c>
    </row>
    <row r="508" spans="1:19" ht="15">
      <c r="A508" s="178" t="s">
        <v>12</v>
      </c>
      <c r="B508" s="371"/>
      <c r="C508" s="372"/>
      <c r="D508" s="372"/>
      <c r="E508" s="373"/>
      <c r="F508" s="179">
        <v>0</v>
      </c>
      <c r="G508" s="371"/>
      <c r="H508" s="373"/>
      <c r="I508" s="181">
        <f t="shared" si="196"/>
        <v>0</v>
      </c>
      <c r="J508" s="168"/>
      <c r="K508" s="182" t="s">
        <v>12</v>
      </c>
      <c r="L508" s="371"/>
      <c r="M508" s="372"/>
      <c r="N508" s="372"/>
      <c r="O508" s="373"/>
      <c r="P508" s="183">
        <v>0</v>
      </c>
      <c r="Q508" s="371"/>
      <c r="R508" s="378"/>
      <c r="S508" s="185">
        <f t="shared" si="197"/>
        <v>0</v>
      </c>
    </row>
    <row r="509" spans="1:19" ht="15">
      <c r="A509" s="186" t="s">
        <v>59</v>
      </c>
      <c r="B509" s="371"/>
      <c r="C509" s="372"/>
      <c r="D509" s="372"/>
      <c r="E509" s="373"/>
      <c r="F509" s="175">
        <v>0</v>
      </c>
      <c r="G509" s="371"/>
      <c r="H509" s="373"/>
      <c r="I509" s="173">
        <f t="shared" si="196"/>
        <v>0</v>
      </c>
      <c r="J509" s="168"/>
      <c r="K509" s="188" t="s">
        <v>59</v>
      </c>
      <c r="L509" s="371"/>
      <c r="M509" s="372"/>
      <c r="N509" s="372"/>
      <c r="O509" s="373"/>
      <c r="P509" s="175">
        <v>0</v>
      </c>
      <c r="Q509" s="371"/>
      <c r="R509" s="378"/>
      <c r="S509" s="177">
        <f t="shared" si="197"/>
        <v>0</v>
      </c>
    </row>
    <row r="510" spans="1:19" ht="15">
      <c r="A510" s="178" t="s">
        <v>17</v>
      </c>
      <c r="B510" s="371"/>
      <c r="C510" s="372"/>
      <c r="D510" s="372"/>
      <c r="E510" s="373"/>
      <c r="F510" s="179">
        <v>0</v>
      </c>
      <c r="G510" s="371"/>
      <c r="H510" s="373"/>
      <c r="I510" s="181">
        <f t="shared" si="196"/>
        <v>0</v>
      </c>
      <c r="J510" s="168"/>
      <c r="K510" s="182" t="s">
        <v>17</v>
      </c>
      <c r="L510" s="371"/>
      <c r="M510" s="372"/>
      <c r="N510" s="372"/>
      <c r="O510" s="373"/>
      <c r="P510" s="183">
        <v>0</v>
      </c>
      <c r="Q510" s="371"/>
      <c r="R510" s="378"/>
      <c r="S510" s="185">
        <f t="shared" si="197"/>
        <v>0</v>
      </c>
    </row>
    <row r="511" spans="1:19" ht="15">
      <c r="A511" s="186" t="s">
        <v>139</v>
      </c>
      <c r="B511" s="371"/>
      <c r="C511" s="372"/>
      <c r="D511" s="372"/>
      <c r="E511" s="373"/>
      <c r="F511" s="175">
        <v>0</v>
      </c>
      <c r="G511" s="371"/>
      <c r="H511" s="373"/>
      <c r="I511" s="173">
        <f t="shared" si="196"/>
        <v>0</v>
      </c>
      <c r="J511" s="168"/>
      <c r="K511" s="188" t="s">
        <v>139</v>
      </c>
      <c r="L511" s="371"/>
      <c r="M511" s="372"/>
      <c r="N511" s="372"/>
      <c r="O511" s="373"/>
      <c r="P511" s="175">
        <v>0</v>
      </c>
      <c r="Q511" s="371"/>
      <c r="R511" s="378"/>
      <c r="S511" s="177">
        <f t="shared" si="197"/>
        <v>0</v>
      </c>
    </row>
    <row r="512" spans="1:19" ht="15">
      <c r="A512" s="178" t="s">
        <v>25</v>
      </c>
      <c r="B512" s="371"/>
      <c r="C512" s="372"/>
      <c r="D512" s="372"/>
      <c r="E512" s="373"/>
      <c r="F512" s="179">
        <v>0</v>
      </c>
      <c r="G512" s="371"/>
      <c r="H512" s="373"/>
      <c r="I512" s="181">
        <f t="shared" si="196"/>
        <v>0</v>
      </c>
      <c r="J512" s="168"/>
      <c r="K512" s="182" t="s">
        <v>25</v>
      </c>
      <c r="L512" s="371"/>
      <c r="M512" s="372"/>
      <c r="N512" s="372"/>
      <c r="O512" s="373"/>
      <c r="P512" s="183">
        <v>0</v>
      </c>
      <c r="Q512" s="371"/>
      <c r="R512" s="378"/>
      <c r="S512" s="185">
        <f t="shared" si="197"/>
        <v>0</v>
      </c>
    </row>
    <row r="513" spans="1:19" ht="15">
      <c r="A513" s="186" t="s">
        <v>24</v>
      </c>
      <c r="B513" s="371"/>
      <c r="C513" s="372"/>
      <c r="D513" s="372"/>
      <c r="E513" s="373"/>
      <c r="F513" s="175">
        <v>0</v>
      </c>
      <c r="G513" s="371"/>
      <c r="H513" s="373"/>
      <c r="I513" s="173">
        <f t="shared" si="196"/>
        <v>0</v>
      </c>
      <c r="J513" s="168"/>
      <c r="K513" s="188" t="s">
        <v>24</v>
      </c>
      <c r="L513" s="371"/>
      <c r="M513" s="372"/>
      <c r="N513" s="372"/>
      <c r="O513" s="373"/>
      <c r="P513" s="175">
        <v>0</v>
      </c>
      <c r="Q513" s="371"/>
      <c r="R513" s="378"/>
      <c r="S513" s="177">
        <f t="shared" si="197"/>
        <v>0</v>
      </c>
    </row>
    <row r="514" spans="1:19" ht="15">
      <c r="A514" s="178" t="s">
        <v>60</v>
      </c>
      <c r="B514" s="371"/>
      <c r="C514" s="372"/>
      <c r="D514" s="372"/>
      <c r="E514" s="373"/>
      <c r="F514" s="179">
        <v>0</v>
      </c>
      <c r="G514" s="371"/>
      <c r="H514" s="373"/>
      <c r="I514" s="181">
        <f t="shared" si="196"/>
        <v>0</v>
      </c>
      <c r="J514" s="168"/>
      <c r="K514" s="182" t="s">
        <v>60</v>
      </c>
      <c r="L514" s="371"/>
      <c r="M514" s="372"/>
      <c r="N514" s="372"/>
      <c r="O514" s="373"/>
      <c r="P514" s="183">
        <v>0</v>
      </c>
      <c r="Q514" s="371"/>
      <c r="R514" s="378"/>
      <c r="S514" s="185">
        <f t="shared" si="197"/>
        <v>0</v>
      </c>
    </row>
    <row r="515" spans="1:19" ht="15">
      <c r="A515" s="186" t="s">
        <v>22</v>
      </c>
      <c r="B515" s="371"/>
      <c r="C515" s="372"/>
      <c r="D515" s="372"/>
      <c r="E515" s="373"/>
      <c r="F515" s="175">
        <v>0</v>
      </c>
      <c r="G515" s="371"/>
      <c r="H515" s="373"/>
      <c r="I515" s="173">
        <f t="shared" si="196"/>
        <v>0</v>
      </c>
      <c r="J515" s="168"/>
      <c r="K515" s="188" t="s">
        <v>22</v>
      </c>
      <c r="L515" s="371"/>
      <c r="M515" s="372"/>
      <c r="N515" s="372"/>
      <c r="O515" s="373"/>
      <c r="P515" s="175">
        <v>0</v>
      </c>
      <c r="Q515" s="371"/>
      <c r="R515" s="378"/>
      <c r="S515" s="177">
        <f t="shared" si="197"/>
        <v>0</v>
      </c>
    </row>
    <row r="516" spans="1:19" ht="15">
      <c r="A516" s="178" t="s">
        <v>21</v>
      </c>
      <c r="B516" s="371"/>
      <c r="C516" s="372"/>
      <c r="D516" s="372"/>
      <c r="E516" s="373"/>
      <c r="F516" s="179">
        <v>0</v>
      </c>
      <c r="G516" s="371"/>
      <c r="H516" s="373"/>
      <c r="I516" s="181">
        <f t="shared" si="196"/>
        <v>0</v>
      </c>
      <c r="J516" s="168"/>
      <c r="K516" s="182" t="s">
        <v>21</v>
      </c>
      <c r="L516" s="371"/>
      <c r="M516" s="372"/>
      <c r="N516" s="372"/>
      <c r="O516" s="373"/>
      <c r="P516" s="183">
        <v>0</v>
      </c>
      <c r="Q516" s="371"/>
      <c r="R516" s="378"/>
      <c r="S516" s="185">
        <f t="shared" si="197"/>
        <v>0</v>
      </c>
    </row>
    <row r="517" spans="1:19" ht="15">
      <c r="A517" s="189" t="s">
        <v>64</v>
      </c>
      <c r="B517" s="371"/>
      <c r="C517" s="372"/>
      <c r="D517" s="372"/>
      <c r="E517" s="373"/>
      <c r="F517" s="175">
        <v>0</v>
      </c>
      <c r="G517" s="371"/>
      <c r="H517" s="373"/>
      <c r="I517" s="173">
        <f t="shared" si="196"/>
        <v>0</v>
      </c>
      <c r="J517" s="168"/>
      <c r="K517" s="190" t="s">
        <v>64</v>
      </c>
      <c r="L517" s="371"/>
      <c r="M517" s="372"/>
      <c r="N517" s="372"/>
      <c r="O517" s="373"/>
      <c r="P517" s="175">
        <v>0</v>
      </c>
      <c r="Q517" s="371"/>
      <c r="R517" s="378"/>
      <c r="S517" s="177">
        <f t="shared" si="197"/>
        <v>0</v>
      </c>
    </row>
    <row r="518" spans="1:19">
      <c r="A518" s="191" t="s">
        <v>23</v>
      </c>
      <c r="B518" s="371"/>
      <c r="C518" s="372"/>
      <c r="D518" s="372"/>
      <c r="E518" s="373"/>
      <c r="F518" s="192">
        <v>0</v>
      </c>
      <c r="G518" s="371"/>
      <c r="H518" s="373"/>
      <c r="I518" s="194">
        <f t="shared" si="196"/>
        <v>0</v>
      </c>
      <c r="J518" s="168"/>
      <c r="K518" s="195" t="s">
        <v>23</v>
      </c>
      <c r="L518" s="371"/>
      <c r="M518" s="372"/>
      <c r="N518" s="372"/>
      <c r="O518" s="373"/>
      <c r="P518" s="196">
        <v>0</v>
      </c>
      <c r="Q518" s="371"/>
      <c r="R518" s="378"/>
      <c r="S518" s="198">
        <f t="shared" si="197"/>
        <v>0</v>
      </c>
    </row>
    <row r="519" spans="1:19">
      <c r="A519" s="199" t="s">
        <v>19</v>
      </c>
      <c r="B519" s="371"/>
      <c r="C519" s="372"/>
      <c r="D519" s="372"/>
      <c r="E519" s="373"/>
      <c r="F519" s="200">
        <v>0</v>
      </c>
      <c r="G519" s="371"/>
      <c r="H519" s="373"/>
      <c r="I519" s="202">
        <f t="shared" si="196"/>
        <v>0</v>
      </c>
      <c r="J519" s="168"/>
      <c r="K519" s="203" t="s">
        <v>19</v>
      </c>
      <c r="L519" s="371"/>
      <c r="M519" s="372"/>
      <c r="N519" s="372"/>
      <c r="O519" s="373"/>
      <c r="P519" s="200">
        <v>0</v>
      </c>
      <c r="Q519" s="371"/>
      <c r="R519" s="378"/>
      <c r="S519" s="205">
        <f t="shared" si="197"/>
        <v>0</v>
      </c>
    </row>
    <row r="520" spans="1:19">
      <c r="A520" s="191" t="s">
        <v>20</v>
      </c>
      <c r="B520" s="371"/>
      <c r="C520" s="372"/>
      <c r="D520" s="372"/>
      <c r="E520" s="373"/>
      <c r="F520" s="192">
        <v>0</v>
      </c>
      <c r="G520" s="371"/>
      <c r="H520" s="373"/>
      <c r="I520" s="194">
        <f t="shared" si="196"/>
        <v>0</v>
      </c>
      <c r="J520" s="168"/>
      <c r="K520" s="195" t="s">
        <v>20</v>
      </c>
      <c r="L520" s="371"/>
      <c r="M520" s="372"/>
      <c r="N520" s="372"/>
      <c r="O520" s="373"/>
      <c r="P520" s="196">
        <v>0</v>
      </c>
      <c r="Q520" s="371"/>
      <c r="R520" s="378"/>
      <c r="S520" s="198">
        <f t="shared" si="197"/>
        <v>0</v>
      </c>
    </row>
    <row r="521" spans="1:19" ht="15" thickBot="1">
      <c r="A521" s="206" t="s">
        <v>11</v>
      </c>
      <c r="B521" s="374"/>
      <c r="C521" s="375"/>
      <c r="D521" s="375"/>
      <c r="E521" s="376"/>
      <c r="F521" s="207">
        <v>0</v>
      </c>
      <c r="G521" s="374"/>
      <c r="H521" s="376"/>
      <c r="I521" s="209">
        <f t="shared" si="196"/>
        <v>0</v>
      </c>
      <c r="J521" s="168"/>
      <c r="K521" s="210" t="s">
        <v>11</v>
      </c>
      <c r="L521" s="374"/>
      <c r="M521" s="375"/>
      <c r="N521" s="375"/>
      <c r="O521" s="376"/>
      <c r="P521" s="207">
        <v>0</v>
      </c>
      <c r="Q521" s="374"/>
      <c r="R521" s="379"/>
      <c r="S521" s="212">
        <f t="shared" si="197"/>
        <v>0</v>
      </c>
    </row>
    <row r="522" spans="1:19" ht="15">
      <c r="A522" s="213" t="s">
        <v>26</v>
      </c>
      <c r="B522" s="214">
        <f>SUM(B501:B517)</f>
        <v>0</v>
      </c>
      <c r="C522" s="214">
        <f t="shared" ref="C522:I522" si="198">SUM(C501:C517)</f>
        <v>0</v>
      </c>
      <c r="D522" s="214">
        <f t="shared" si="198"/>
        <v>0</v>
      </c>
      <c r="E522" s="214">
        <f t="shared" si="198"/>
        <v>0</v>
      </c>
      <c r="F522" s="214">
        <f t="shared" si="198"/>
        <v>0</v>
      </c>
      <c r="G522" s="214">
        <f t="shared" si="198"/>
        <v>0</v>
      </c>
      <c r="H522" s="216">
        <f t="shared" si="198"/>
        <v>0</v>
      </c>
      <c r="I522" s="173">
        <f t="shared" si="198"/>
        <v>0</v>
      </c>
      <c r="J522" s="168"/>
      <c r="K522" s="215" t="s">
        <v>26</v>
      </c>
      <c r="L522" s="214">
        <f>SUM(L501:L517)</f>
        <v>0</v>
      </c>
      <c r="M522" s="214">
        <f t="shared" ref="M522:S522" si="199">SUM(M501:M517)</f>
        <v>0</v>
      </c>
      <c r="N522" s="214">
        <f t="shared" si="199"/>
        <v>0</v>
      </c>
      <c r="O522" s="214">
        <f t="shared" si="199"/>
        <v>0</v>
      </c>
      <c r="P522" s="214">
        <f t="shared" si="199"/>
        <v>0</v>
      </c>
      <c r="Q522" s="214">
        <f t="shared" si="199"/>
        <v>0</v>
      </c>
      <c r="R522" s="216">
        <f t="shared" si="199"/>
        <v>0</v>
      </c>
      <c r="S522" s="217">
        <f t="shared" si="199"/>
        <v>0</v>
      </c>
    </row>
    <row r="523" spans="1:19" ht="15" thickBot="1">
      <c r="A523" s="30" t="s">
        <v>88</v>
      </c>
      <c r="B523" s="47" t="str">
        <f>IF($I522=0,"-",B522/$I522)</f>
        <v>-</v>
      </c>
      <c r="C523" s="47" t="str">
        <f t="shared" ref="C523:H523" si="200">IF($I522=0,"-",C522/$I522)</f>
        <v>-</v>
      </c>
      <c r="D523" s="47" t="str">
        <f t="shared" si="200"/>
        <v>-</v>
      </c>
      <c r="E523" s="47" t="str">
        <f t="shared" si="200"/>
        <v>-</v>
      </c>
      <c r="F523" s="47" t="str">
        <f t="shared" si="200"/>
        <v>-</v>
      </c>
      <c r="G523" s="47" t="str">
        <f t="shared" si="200"/>
        <v>-</v>
      </c>
      <c r="H523" s="70" t="str">
        <f t="shared" si="200"/>
        <v>-</v>
      </c>
      <c r="I523" s="48">
        <f>SUM(B523:H523)</f>
        <v>0</v>
      </c>
      <c r="J523" s="23"/>
      <c r="K523" s="81" t="s">
        <v>88</v>
      </c>
      <c r="L523" s="98" t="str">
        <f t="shared" ref="L523:R523" si="201">IF($S522=0,"-",L522/$S522)</f>
        <v>-</v>
      </c>
      <c r="M523" s="98" t="str">
        <f t="shared" si="201"/>
        <v>-</v>
      </c>
      <c r="N523" s="98" t="str">
        <f t="shared" si="201"/>
        <v>-</v>
      </c>
      <c r="O523" s="98" t="str">
        <f t="shared" si="201"/>
        <v>-</v>
      </c>
      <c r="P523" s="98" t="str">
        <f t="shared" si="201"/>
        <v>-</v>
      </c>
      <c r="Q523" s="98" t="str">
        <f t="shared" si="201"/>
        <v>-</v>
      </c>
      <c r="R523" s="99" t="str">
        <f t="shared" si="201"/>
        <v>-</v>
      </c>
      <c r="S523" s="100">
        <f>SUM(L523:R523)</f>
        <v>0</v>
      </c>
    </row>
    <row r="524" spans="1:19" ht="15" thickBot="1">
      <c r="A524" s="247"/>
      <c r="B524" s="247"/>
      <c r="C524" s="247"/>
      <c r="D524" s="247"/>
      <c r="E524" s="247"/>
      <c r="F524" s="247"/>
      <c r="G524" s="247"/>
      <c r="H524" s="247"/>
      <c r="I524" s="247"/>
      <c r="K524" s="247"/>
      <c r="L524" s="247"/>
      <c r="M524" s="247"/>
      <c r="N524" s="247"/>
      <c r="O524" s="247"/>
      <c r="P524" s="247"/>
      <c r="Q524" s="247"/>
      <c r="R524" s="247"/>
      <c r="S524" s="247"/>
    </row>
    <row r="525" spans="1:19" ht="28.5">
      <c r="A525" s="364" t="s">
        <v>47</v>
      </c>
      <c r="B525" s="164" t="s">
        <v>0</v>
      </c>
      <c r="C525" s="164" t="s">
        <v>1</v>
      </c>
      <c r="D525" s="164" t="s">
        <v>2</v>
      </c>
      <c r="E525" s="164" t="s">
        <v>3</v>
      </c>
      <c r="F525" s="164" t="s">
        <v>27</v>
      </c>
      <c r="G525" s="164" t="s">
        <v>4</v>
      </c>
      <c r="H525" s="164" t="s">
        <v>5</v>
      </c>
      <c r="I525" s="165" t="s">
        <v>6</v>
      </c>
      <c r="K525" s="366" t="s">
        <v>47</v>
      </c>
      <c r="L525" s="166" t="s">
        <v>0</v>
      </c>
      <c r="M525" s="166" t="s">
        <v>1</v>
      </c>
      <c r="N525" s="166" t="s">
        <v>2</v>
      </c>
      <c r="O525" s="166" t="s">
        <v>3</v>
      </c>
      <c r="P525" s="166" t="s">
        <v>27</v>
      </c>
      <c r="Q525" s="166" t="s">
        <v>4</v>
      </c>
      <c r="R525" s="166" t="s">
        <v>5</v>
      </c>
      <c r="S525" s="167" t="s">
        <v>6</v>
      </c>
    </row>
    <row r="526" spans="1:19" ht="15">
      <c r="A526" s="365" t="s">
        <v>47</v>
      </c>
      <c r="B526" s="318" t="s">
        <v>69</v>
      </c>
      <c r="C526" s="319"/>
      <c r="D526" s="319"/>
      <c r="E526" s="319"/>
      <c r="F526" s="319"/>
      <c r="G526" s="319"/>
      <c r="H526" s="319"/>
      <c r="I526" s="320"/>
      <c r="K526" s="367" t="s">
        <v>47</v>
      </c>
      <c r="L526" s="321" t="s">
        <v>69</v>
      </c>
      <c r="M526" s="322"/>
      <c r="N526" s="322"/>
      <c r="O526" s="322"/>
      <c r="P526" s="322"/>
      <c r="Q526" s="322"/>
      <c r="R526" s="322"/>
      <c r="S526" s="323"/>
    </row>
    <row r="527" spans="1:19" ht="15">
      <c r="A527" s="170" t="s">
        <v>7</v>
      </c>
      <c r="B527" s="368"/>
      <c r="C527" s="369"/>
      <c r="D527" s="369"/>
      <c r="E527" s="370"/>
      <c r="F527" s="171">
        <v>0</v>
      </c>
      <c r="G527" s="368"/>
      <c r="H527" s="370"/>
      <c r="I527" s="173">
        <f>SUM(B527:H527)</f>
        <v>0</v>
      </c>
      <c r="J527" s="168"/>
      <c r="K527" s="222" t="s">
        <v>7</v>
      </c>
      <c r="L527" s="368"/>
      <c r="M527" s="369"/>
      <c r="N527" s="369"/>
      <c r="O527" s="370"/>
      <c r="P527" s="171">
        <v>0</v>
      </c>
      <c r="Q527" s="368"/>
      <c r="R527" s="377"/>
      <c r="S527" s="224">
        <f>SUM(L527:R527)</f>
        <v>0</v>
      </c>
    </row>
    <row r="528" spans="1:19" ht="15">
      <c r="A528" s="178" t="s">
        <v>8</v>
      </c>
      <c r="B528" s="371"/>
      <c r="C528" s="372"/>
      <c r="D528" s="372"/>
      <c r="E528" s="373"/>
      <c r="F528" s="179">
        <v>0</v>
      </c>
      <c r="G528" s="371"/>
      <c r="H528" s="373"/>
      <c r="I528" s="181">
        <f t="shared" ref="I528:I547" si="202">SUM(B528:H528)</f>
        <v>0</v>
      </c>
      <c r="J528" s="168"/>
      <c r="K528" s="182" t="s">
        <v>8</v>
      </c>
      <c r="L528" s="371"/>
      <c r="M528" s="372"/>
      <c r="N528" s="372"/>
      <c r="O528" s="373"/>
      <c r="P528" s="183">
        <v>0</v>
      </c>
      <c r="Q528" s="371"/>
      <c r="R528" s="378"/>
      <c r="S528" s="185">
        <f t="shared" ref="S528:S547" si="203">SUM(L528:R528)</f>
        <v>0</v>
      </c>
    </row>
    <row r="529" spans="1:19" ht="15">
      <c r="A529" s="186" t="s">
        <v>10</v>
      </c>
      <c r="B529" s="371"/>
      <c r="C529" s="372"/>
      <c r="D529" s="372"/>
      <c r="E529" s="373"/>
      <c r="F529" s="175">
        <v>0</v>
      </c>
      <c r="G529" s="371"/>
      <c r="H529" s="373"/>
      <c r="I529" s="173">
        <f t="shared" si="202"/>
        <v>0</v>
      </c>
      <c r="J529" s="168"/>
      <c r="K529" s="188" t="s">
        <v>10</v>
      </c>
      <c r="L529" s="371"/>
      <c r="M529" s="372"/>
      <c r="N529" s="372"/>
      <c r="O529" s="373"/>
      <c r="P529" s="175">
        <v>0</v>
      </c>
      <c r="Q529" s="371"/>
      <c r="R529" s="378"/>
      <c r="S529" s="177">
        <f t="shared" si="203"/>
        <v>0</v>
      </c>
    </row>
    <row r="530" spans="1:19" ht="15">
      <c r="A530" s="178" t="s">
        <v>56</v>
      </c>
      <c r="B530" s="371"/>
      <c r="C530" s="372"/>
      <c r="D530" s="372"/>
      <c r="E530" s="373"/>
      <c r="F530" s="179">
        <v>0</v>
      </c>
      <c r="G530" s="371"/>
      <c r="H530" s="373"/>
      <c r="I530" s="181">
        <f t="shared" si="202"/>
        <v>0</v>
      </c>
      <c r="J530" s="168"/>
      <c r="K530" s="182" t="s">
        <v>56</v>
      </c>
      <c r="L530" s="371"/>
      <c r="M530" s="372"/>
      <c r="N530" s="372"/>
      <c r="O530" s="373"/>
      <c r="P530" s="183">
        <v>0</v>
      </c>
      <c r="Q530" s="371"/>
      <c r="R530" s="378"/>
      <c r="S530" s="185">
        <f t="shared" si="203"/>
        <v>0</v>
      </c>
    </row>
    <row r="531" spans="1:19" ht="15">
      <c r="A531" s="186" t="s">
        <v>16</v>
      </c>
      <c r="B531" s="371"/>
      <c r="C531" s="372"/>
      <c r="D531" s="372"/>
      <c r="E531" s="373"/>
      <c r="F531" s="175">
        <v>0</v>
      </c>
      <c r="G531" s="371"/>
      <c r="H531" s="373"/>
      <c r="I531" s="173">
        <f t="shared" si="202"/>
        <v>0</v>
      </c>
      <c r="J531" s="168"/>
      <c r="K531" s="188" t="s">
        <v>16</v>
      </c>
      <c r="L531" s="371"/>
      <c r="M531" s="372"/>
      <c r="N531" s="372"/>
      <c r="O531" s="373"/>
      <c r="P531" s="175">
        <v>0</v>
      </c>
      <c r="Q531" s="371"/>
      <c r="R531" s="378"/>
      <c r="S531" s="177">
        <f t="shared" si="203"/>
        <v>0</v>
      </c>
    </row>
    <row r="532" spans="1:19" ht="15">
      <c r="A532" s="178" t="s">
        <v>15</v>
      </c>
      <c r="B532" s="371"/>
      <c r="C532" s="372"/>
      <c r="D532" s="372"/>
      <c r="E532" s="373"/>
      <c r="F532" s="179">
        <v>0</v>
      </c>
      <c r="G532" s="371"/>
      <c r="H532" s="373"/>
      <c r="I532" s="181">
        <f t="shared" si="202"/>
        <v>0</v>
      </c>
      <c r="J532" s="168"/>
      <c r="K532" s="182" t="s">
        <v>15</v>
      </c>
      <c r="L532" s="371"/>
      <c r="M532" s="372"/>
      <c r="N532" s="372"/>
      <c r="O532" s="373"/>
      <c r="P532" s="183">
        <v>0</v>
      </c>
      <c r="Q532" s="371"/>
      <c r="R532" s="378"/>
      <c r="S532" s="185">
        <f t="shared" si="203"/>
        <v>0</v>
      </c>
    </row>
    <row r="533" spans="1:19" ht="15">
      <c r="A533" s="186" t="s">
        <v>58</v>
      </c>
      <c r="B533" s="371"/>
      <c r="C533" s="372"/>
      <c r="D533" s="372"/>
      <c r="E533" s="373"/>
      <c r="F533" s="175">
        <v>68.379604536250554</v>
      </c>
      <c r="G533" s="371"/>
      <c r="H533" s="373"/>
      <c r="I533" s="173">
        <f t="shared" si="202"/>
        <v>68.379604536250554</v>
      </c>
      <c r="J533" s="168"/>
      <c r="K533" s="188" t="s">
        <v>58</v>
      </c>
      <c r="L533" s="371"/>
      <c r="M533" s="372"/>
      <c r="N533" s="372"/>
      <c r="O533" s="373"/>
      <c r="P533" s="175">
        <v>0</v>
      </c>
      <c r="Q533" s="371"/>
      <c r="R533" s="378"/>
      <c r="S533" s="177">
        <f t="shared" si="203"/>
        <v>0</v>
      </c>
    </row>
    <row r="534" spans="1:19" ht="15">
      <c r="A534" s="178" t="s">
        <v>12</v>
      </c>
      <c r="B534" s="371"/>
      <c r="C534" s="372"/>
      <c r="D534" s="372"/>
      <c r="E534" s="373"/>
      <c r="F534" s="179">
        <v>6.8863648427085504</v>
      </c>
      <c r="G534" s="371"/>
      <c r="H534" s="373"/>
      <c r="I534" s="181">
        <f t="shared" si="202"/>
        <v>6.8863648427085504</v>
      </c>
      <c r="J534" s="168"/>
      <c r="K534" s="182" t="s">
        <v>12</v>
      </c>
      <c r="L534" s="371"/>
      <c r="M534" s="372"/>
      <c r="N534" s="372"/>
      <c r="O534" s="373"/>
      <c r="P534" s="183">
        <v>0</v>
      </c>
      <c r="Q534" s="371"/>
      <c r="R534" s="378"/>
      <c r="S534" s="185">
        <f t="shared" si="203"/>
        <v>0</v>
      </c>
    </row>
    <row r="535" spans="1:19" ht="15">
      <c r="A535" s="186" t="s">
        <v>59</v>
      </c>
      <c r="B535" s="371"/>
      <c r="C535" s="372"/>
      <c r="D535" s="372"/>
      <c r="E535" s="373"/>
      <c r="F535" s="175">
        <v>0</v>
      </c>
      <c r="G535" s="371"/>
      <c r="H535" s="373"/>
      <c r="I535" s="173">
        <f t="shared" si="202"/>
        <v>0</v>
      </c>
      <c r="J535" s="168"/>
      <c r="K535" s="188" t="s">
        <v>59</v>
      </c>
      <c r="L535" s="371"/>
      <c r="M535" s="372"/>
      <c r="N535" s="372"/>
      <c r="O535" s="373"/>
      <c r="P535" s="175">
        <v>0</v>
      </c>
      <c r="Q535" s="371"/>
      <c r="R535" s="378"/>
      <c r="S535" s="177">
        <f t="shared" si="203"/>
        <v>0</v>
      </c>
    </row>
    <row r="536" spans="1:19" ht="15">
      <c r="A536" s="178" t="s">
        <v>17</v>
      </c>
      <c r="B536" s="371"/>
      <c r="C536" s="372"/>
      <c r="D536" s="372"/>
      <c r="E536" s="373"/>
      <c r="F536" s="179">
        <v>0</v>
      </c>
      <c r="G536" s="371"/>
      <c r="H536" s="373"/>
      <c r="I536" s="181">
        <f t="shared" si="202"/>
        <v>0</v>
      </c>
      <c r="J536" s="168"/>
      <c r="K536" s="182" t="s">
        <v>17</v>
      </c>
      <c r="L536" s="371"/>
      <c r="M536" s="372"/>
      <c r="N536" s="372"/>
      <c r="O536" s="373"/>
      <c r="P536" s="183">
        <v>0</v>
      </c>
      <c r="Q536" s="371"/>
      <c r="R536" s="378"/>
      <c r="S536" s="185">
        <f t="shared" si="203"/>
        <v>0</v>
      </c>
    </row>
    <row r="537" spans="1:19" ht="15">
      <c r="A537" s="186" t="s">
        <v>139</v>
      </c>
      <c r="B537" s="371"/>
      <c r="C537" s="372"/>
      <c r="D537" s="372"/>
      <c r="E537" s="373"/>
      <c r="F537" s="175">
        <v>0</v>
      </c>
      <c r="G537" s="371"/>
      <c r="H537" s="373"/>
      <c r="I537" s="173">
        <f t="shared" si="202"/>
        <v>0</v>
      </c>
      <c r="J537" s="168"/>
      <c r="K537" s="188" t="s">
        <v>139</v>
      </c>
      <c r="L537" s="371"/>
      <c r="M537" s="372"/>
      <c r="N537" s="372"/>
      <c r="O537" s="373"/>
      <c r="P537" s="175">
        <v>0</v>
      </c>
      <c r="Q537" s="371"/>
      <c r="R537" s="378"/>
      <c r="S537" s="177">
        <f t="shared" si="203"/>
        <v>0</v>
      </c>
    </row>
    <row r="538" spans="1:19" ht="15">
      <c r="A538" s="178" t="s">
        <v>25</v>
      </c>
      <c r="B538" s="371"/>
      <c r="C538" s="372"/>
      <c r="D538" s="372"/>
      <c r="E538" s="373"/>
      <c r="F538" s="179">
        <v>0</v>
      </c>
      <c r="G538" s="371"/>
      <c r="H538" s="373"/>
      <c r="I538" s="181">
        <f t="shared" si="202"/>
        <v>0</v>
      </c>
      <c r="J538" s="168"/>
      <c r="K538" s="182" t="s">
        <v>25</v>
      </c>
      <c r="L538" s="371"/>
      <c r="M538" s="372"/>
      <c r="N538" s="372"/>
      <c r="O538" s="373"/>
      <c r="P538" s="183">
        <v>0</v>
      </c>
      <c r="Q538" s="371"/>
      <c r="R538" s="378"/>
      <c r="S538" s="185">
        <f t="shared" si="203"/>
        <v>0</v>
      </c>
    </row>
    <row r="539" spans="1:19" ht="15">
      <c r="A539" s="186" t="s">
        <v>24</v>
      </c>
      <c r="B539" s="371"/>
      <c r="C539" s="372"/>
      <c r="D539" s="372"/>
      <c r="E539" s="373"/>
      <c r="F539" s="175">
        <v>0</v>
      </c>
      <c r="G539" s="371"/>
      <c r="H539" s="373"/>
      <c r="I539" s="173">
        <f t="shared" si="202"/>
        <v>0</v>
      </c>
      <c r="J539" s="168"/>
      <c r="K539" s="188" t="s">
        <v>24</v>
      </c>
      <c r="L539" s="371"/>
      <c r="M539" s="372"/>
      <c r="N539" s="372"/>
      <c r="O539" s="373"/>
      <c r="P539" s="175">
        <v>0</v>
      </c>
      <c r="Q539" s="371"/>
      <c r="R539" s="378"/>
      <c r="S539" s="177">
        <f t="shared" si="203"/>
        <v>0</v>
      </c>
    </row>
    <row r="540" spans="1:19" ht="15">
      <c r="A540" s="178" t="s">
        <v>60</v>
      </c>
      <c r="B540" s="371"/>
      <c r="C540" s="372"/>
      <c r="D540" s="372"/>
      <c r="E540" s="373"/>
      <c r="F540" s="179">
        <v>0</v>
      </c>
      <c r="G540" s="371"/>
      <c r="H540" s="373"/>
      <c r="I540" s="181">
        <f t="shared" si="202"/>
        <v>0</v>
      </c>
      <c r="J540" s="168"/>
      <c r="K540" s="182" t="s">
        <v>60</v>
      </c>
      <c r="L540" s="371"/>
      <c r="M540" s="372"/>
      <c r="N540" s="372"/>
      <c r="O540" s="373"/>
      <c r="P540" s="183">
        <v>0</v>
      </c>
      <c r="Q540" s="371"/>
      <c r="R540" s="378"/>
      <c r="S540" s="185">
        <f t="shared" si="203"/>
        <v>0</v>
      </c>
    </row>
    <row r="541" spans="1:19" ht="15">
      <c r="A541" s="186" t="s">
        <v>22</v>
      </c>
      <c r="B541" s="371"/>
      <c r="C541" s="372"/>
      <c r="D541" s="372"/>
      <c r="E541" s="373"/>
      <c r="F541" s="175">
        <v>0</v>
      </c>
      <c r="G541" s="371"/>
      <c r="H541" s="373"/>
      <c r="I541" s="173">
        <f t="shared" si="202"/>
        <v>0</v>
      </c>
      <c r="J541" s="168"/>
      <c r="K541" s="188" t="s">
        <v>22</v>
      </c>
      <c r="L541" s="371"/>
      <c r="M541" s="372"/>
      <c r="N541" s="372"/>
      <c r="O541" s="373"/>
      <c r="P541" s="175">
        <v>0</v>
      </c>
      <c r="Q541" s="371"/>
      <c r="R541" s="378"/>
      <c r="S541" s="177">
        <f t="shared" si="203"/>
        <v>0</v>
      </c>
    </row>
    <row r="542" spans="1:19" ht="15">
      <c r="A542" s="178" t="s">
        <v>21</v>
      </c>
      <c r="B542" s="371"/>
      <c r="C542" s="372"/>
      <c r="D542" s="372"/>
      <c r="E542" s="373"/>
      <c r="F542" s="179">
        <v>0</v>
      </c>
      <c r="G542" s="371"/>
      <c r="H542" s="373"/>
      <c r="I542" s="181">
        <f t="shared" si="202"/>
        <v>0</v>
      </c>
      <c r="J542" s="168"/>
      <c r="K542" s="182" t="s">
        <v>21</v>
      </c>
      <c r="L542" s="371"/>
      <c r="M542" s="372"/>
      <c r="N542" s="372"/>
      <c r="O542" s="373"/>
      <c r="P542" s="183">
        <v>0</v>
      </c>
      <c r="Q542" s="371"/>
      <c r="R542" s="378"/>
      <c r="S542" s="185">
        <f t="shared" si="203"/>
        <v>0</v>
      </c>
    </row>
    <row r="543" spans="1:19" ht="15">
      <c r="A543" s="189" t="s">
        <v>64</v>
      </c>
      <c r="B543" s="371"/>
      <c r="C543" s="372"/>
      <c r="D543" s="372"/>
      <c r="E543" s="373"/>
      <c r="F543" s="175">
        <v>0</v>
      </c>
      <c r="G543" s="371"/>
      <c r="H543" s="373"/>
      <c r="I543" s="173">
        <f t="shared" si="202"/>
        <v>0</v>
      </c>
      <c r="J543" s="168"/>
      <c r="K543" s="190" t="s">
        <v>64</v>
      </c>
      <c r="L543" s="371"/>
      <c r="M543" s="372"/>
      <c r="N543" s="372"/>
      <c r="O543" s="373"/>
      <c r="P543" s="175">
        <v>0</v>
      </c>
      <c r="Q543" s="371"/>
      <c r="R543" s="378"/>
      <c r="S543" s="177">
        <f t="shared" si="203"/>
        <v>0</v>
      </c>
    </row>
    <row r="544" spans="1:19">
      <c r="A544" s="191" t="s">
        <v>23</v>
      </c>
      <c r="B544" s="371"/>
      <c r="C544" s="372"/>
      <c r="D544" s="372"/>
      <c r="E544" s="373"/>
      <c r="F544" s="192">
        <v>0</v>
      </c>
      <c r="G544" s="371"/>
      <c r="H544" s="373"/>
      <c r="I544" s="194">
        <f t="shared" si="202"/>
        <v>0</v>
      </c>
      <c r="J544" s="168"/>
      <c r="K544" s="195" t="s">
        <v>23</v>
      </c>
      <c r="L544" s="371"/>
      <c r="M544" s="372"/>
      <c r="N544" s="372"/>
      <c r="O544" s="373"/>
      <c r="P544" s="196">
        <v>0</v>
      </c>
      <c r="Q544" s="371"/>
      <c r="R544" s="378"/>
      <c r="S544" s="198">
        <f t="shared" si="203"/>
        <v>0</v>
      </c>
    </row>
    <row r="545" spans="1:19">
      <c r="A545" s="199" t="s">
        <v>19</v>
      </c>
      <c r="B545" s="371"/>
      <c r="C545" s="372"/>
      <c r="D545" s="372"/>
      <c r="E545" s="373"/>
      <c r="F545" s="200">
        <v>0</v>
      </c>
      <c r="G545" s="371"/>
      <c r="H545" s="373"/>
      <c r="I545" s="202">
        <f t="shared" si="202"/>
        <v>0</v>
      </c>
      <c r="J545" s="168"/>
      <c r="K545" s="203" t="s">
        <v>19</v>
      </c>
      <c r="L545" s="371"/>
      <c r="M545" s="372"/>
      <c r="N545" s="372"/>
      <c r="O545" s="373"/>
      <c r="P545" s="200">
        <v>0</v>
      </c>
      <c r="Q545" s="371"/>
      <c r="R545" s="378"/>
      <c r="S545" s="205">
        <f t="shared" si="203"/>
        <v>0</v>
      </c>
    </row>
    <row r="546" spans="1:19">
      <c r="A546" s="191" t="s">
        <v>20</v>
      </c>
      <c r="B546" s="371"/>
      <c r="C546" s="372"/>
      <c r="D546" s="372"/>
      <c r="E546" s="373"/>
      <c r="F546" s="192">
        <v>0</v>
      </c>
      <c r="G546" s="371"/>
      <c r="H546" s="373"/>
      <c r="I546" s="194">
        <f t="shared" si="202"/>
        <v>0</v>
      </c>
      <c r="J546" s="168"/>
      <c r="K546" s="195" t="s">
        <v>20</v>
      </c>
      <c r="L546" s="371"/>
      <c r="M546" s="372"/>
      <c r="N546" s="372"/>
      <c r="O546" s="373"/>
      <c r="P546" s="196">
        <v>0</v>
      </c>
      <c r="Q546" s="371"/>
      <c r="R546" s="378"/>
      <c r="S546" s="198">
        <f t="shared" si="203"/>
        <v>0</v>
      </c>
    </row>
    <row r="547" spans="1:19" ht="15" thickBot="1">
      <c r="A547" s="206" t="s">
        <v>11</v>
      </c>
      <c r="B547" s="374"/>
      <c r="C547" s="375"/>
      <c r="D547" s="375"/>
      <c r="E547" s="376"/>
      <c r="F547" s="207">
        <v>0</v>
      </c>
      <c r="G547" s="374"/>
      <c r="H547" s="376"/>
      <c r="I547" s="209">
        <f t="shared" si="202"/>
        <v>0</v>
      </c>
      <c r="J547" s="168"/>
      <c r="K547" s="210" t="s">
        <v>11</v>
      </c>
      <c r="L547" s="374"/>
      <c r="M547" s="375"/>
      <c r="N547" s="375"/>
      <c r="O547" s="376"/>
      <c r="P547" s="207">
        <v>0</v>
      </c>
      <c r="Q547" s="374"/>
      <c r="R547" s="379"/>
      <c r="S547" s="212">
        <f t="shared" si="203"/>
        <v>0</v>
      </c>
    </row>
    <row r="548" spans="1:19" ht="15">
      <c r="A548" s="213" t="s">
        <v>26</v>
      </c>
      <c r="B548" s="214">
        <f>SUM(B527:B543)</f>
        <v>0</v>
      </c>
      <c r="C548" s="214">
        <f t="shared" ref="C548:I548" si="204">SUM(C527:C543)</f>
        <v>0</v>
      </c>
      <c r="D548" s="214">
        <f t="shared" si="204"/>
        <v>0</v>
      </c>
      <c r="E548" s="214">
        <f t="shared" si="204"/>
        <v>0</v>
      </c>
      <c r="F548" s="214">
        <f t="shared" si="204"/>
        <v>75.265969378959099</v>
      </c>
      <c r="G548" s="214">
        <f t="shared" si="204"/>
        <v>0</v>
      </c>
      <c r="H548" s="216">
        <f t="shared" si="204"/>
        <v>0</v>
      </c>
      <c r="I548" s="173">
        <f t="shared" si="204"/>
        <v>75.265969378959099</v>
      </c>
      <c r="J548" s="168"/>
      <c r="K548" s="215" t="s">
        <v>26</v>
      </c>
      <c r="L548" s="214">
        <f>SUM(L527:L543)</f>
        <v>0</v>
      </c>
      <c r="M548" s="214">
        <f t="shared" ref="M548:S548" si="205">SUM(M527:M543)</f>
        <v>0</v>
      </c>
      <c r="N548" s="214">
        <f t="shared" si="205"/>
        <v>0</v>
      </c>
      <c r="O548" s="214">
        <f t="shared" si="205"/>
        <v>0</v>
      </c>
      <c r="P548" s="214">
        <f t="shared" si="205"/>
        <v>0</v>
      </c>
      <c r="Q548" s="214">
        <f t="shared" si="205"/>
        <v>0</v>
      </c>
      <c r="R548" s="216">
        <f t="shared" si="205"/>
        <v>0</v>
      </c>
      <c r="S548" s="217">
        <f t="shared" si="205"/>
        <v>0</v>
      </c>
    </row>
    <row r="549" spans="1:19" ht="15" thickBot="1">
      <c r="A549" s="30" t="s">
        <v>88</v>
      </c>
      <c r="B549" s="47">
        <f>IF($I548=0,"-",B548/$I548)</f>
        <v>0</v>
      </c>
      <c r="C549" s="47">
        <f t="shared" ref="C549:H549" si="206">IF($I548=0,"-",C548/$I548)</f>
        <v>0</v>
      </c>
      <c r="D549" s="47">
        <f t="shared" si="206"/>
        <v>0</v>
      </c>
      <c r="E549" s="47">
        <f t="shared" si="206"/>
        <v>0</v>
      </c>
      <c r="F549" s="47">
        <f t="shared" si="206"/>
        <v>1</v>
      </c>
      <c r="G549" s="47">
        <f t="shared" si="206"/>
        <v>0</v>
      </c>
      <c r="H549" s="70">
        <f t="shared" si="206"/>
        <v>0</v>
      </c>
      <c r="I549" s="48">
        <f>SUM(B549:H549)</f>
        <v>1</v>
      </c>
      <c r="J549" s="23"/>
      <c r="K549" s="81" t="s">
        <v>88</v>
      </c>
      <c r="L549" s="98" t="str">
        <f t="shared" ref="L549:R549" si="207">IF($S548=0,"-",L548/$S548)</f>
        <v>-</v>
      </c>
      <c r="M549" s="98" t="str">
        <f t="shared" si="207"/>
        <v>-</v>
      </c>
      <c r="N549" s="98" t="str">
        <f t="shared" si="207"/>
        <v>-</v>
      </c>
      <c r="O549" s="98" t="str">
        <f t="shared" si="207"/>
        <v>-</v>
      </c>
      <c r="P549" s="98" t="str">
        <f t="shared" si="207"/>
        <v>-</v>
      </c>
      <c r="Q549" s="98" t="str">
        <f t="shared" si="207"/>
        <v>-</v>
      </c>
      <c r="R549" s="99" t="str">
        <f t="shared" si="207"/>
        <v>-</v>
      </c>
      <c r="S549" s="100">
        <f>SUM(L549:R549)</f>
        <v>0</v>
      </c>
    </row>
    <row r="550" spans="1:19" ht="15" thickBot="1">
      <c r="A550" s="247"/>
      <c r="B550" s="247"/>
      <c r="C550" s="247"/>
      <c r="D550" s="247"/>
      <c r="E550" s="247"/>
      <c r="F550" s="247"/>
      <c r="G550" s="247"/>
      <c r="H550" s="247"/>
      <c r="I550" s="247"/>
      <c r="K550" s="247"/>
      <c r="L550" s="247"/>
      <c r="M550" s="247"/>
      <c r="N550" s="247"/>
      <c r="O550" s="247"/>
      <c r="P550" s="247"/>
      <c r="Q550" s="247"/>
      <c r="R550" s="247"/>
      <c r="S550" s="247"/>
    </row>
    <row r="551" spans="1:19" ht="28.5">
      <c r="A551" s="364" t="s">
        <v>48</v>
      </c>
      <c r="B551" s="164" t="s">
        <v>0</v>
      </c>
      <c r="C551" s="164" t="s">
        <v>1</v>
      </c>
      <c r="D551" s="164" t="s">
        <v>2</v>
      </c>
      <c r="E551" s="164" t="s">
        <v>3</v>
      </c>
      <c r="F551" s="164" t="s">
        <v>27</v>
      </c>
      <c r="G551" s="164" t="s">
        <v>4</v>
      </c>
      <c r="H551" s="164" t="s">
        <v>5</v>
      </c>
      <c r="I551" s="165" t="s">
        <v>6</v>
      </c>
      <c r="K551" s="366" t="s">
        <v>48</v>
      </c>
      <c r="L551" s="166" t="s">
        <v>0</v>
      </c>
      <c r="M551" s="166" t="s">
        <v>1</v>
      </c>
      <c r="N551" s="166" t="s">
        <v>2</v>
      </c>
      <c r="O551" s="166" t="s">
        <v>3</v>
      </c>
      <c r="P551" s="166" t="s">
        <v>27</v>
      </c>
      <c r="Q551" s="166" t="s">
        <v>4</v>
      </c>
      <c r="R551" s="166" t="s">
        <v>5</v>
      </c>
      <c r="S551" s="167" t="s">
        <v>6</v>
      </c>
    </row>
    <row r="552" spans="1:19" ht="15">
      <c r="A552" s="365" t="s">
        <v>48</v>
      </c>
      <c r="B552" s="318" t="s">
        <v>69</v>
      </c>
      <c r="C552" s="319"/>
      <c r="D552" s="319"/>
      <c r="E552" s="319"/>
      <c r="F552" s="319"/>
      <c r="G552" s="319"/>
      <c r="H552" s="319"/>
      <c r="I552" s="320"/>
      <c r="K552" s="367" t="s">
        <v>48</v>
      </c>
      <c r="L552" s="321" t="s">
        <v>69</v>
      </c>
      <c r="M552" s="322"/>
      <c r="N552" s="322"/>
      <c r="O552" s="322"/>
      <c r="P552" s="322"/>
      <c r="Q552" s="322"/>
      <c r="R552" s="322"/>
      <c r="S552" s="323"/>
    </row>
    <row r="553" spans="1:19" ht="15">
      <c r="A553" s="170" t="s">
        <v>7</v>
      </c>
      <c r="B553" s="368"/>
      <c r="C553" s="369"/>
      <c r="D553" s="369"/>
      <c r="E553" s="370"/>
      <c r="F553" s="171">
        <v>0</v>
      </c>
      <c r="G553" s="368"/>
      <c r="H553" s="370"/>
      <c r="I553" s="173">
        <f>SUM(B553:H553)</f>
        <v>0</v>
      </c>
      <c r="J553" s="168"/>
      <c r="K553" s="222" t="s">
        <v>7</v>
      </c>
      <c r="L553" s="368"/>
      <c r="M553" s="369"/>
      <c r="N553" s="369"/>
      <c r="O553" s="370"/>
      <c r="P553" s="171">
        <v>0</v>
      </c>
      <c r="Q553" s="368"/>
      <c r="R553" s="377"/>
      <c r="S553" s="224">
        <f>SUM(L553:R553)</f>
        <v>0</v>
      </c>
    </row>
    <row r="554" spans="1:19" ht="15">
      <c r="A554" s="178" t="s">
        <v>8</v>
      </c>
      <c r="B554" s="371"/>
      <c r="C554" s="372"/>
      <c r="D554" s="372"/>
      <c r="E554" s="373"/>
      <c r="F554" s="179">
        <v>0</v>
      </c>
      <c r="G554" s="371"/>
      <c r="H554" s="373"/>
      <c r="I554" s="181">
        <f t="shared" ref="I554:I573" si="208">SUM(B554:H554)</f>
        <v>0</v>
      </c>
      <c r="J554" s="168"/>
      <c r="K554" s="182" t="s">
        <v>8</v>
      </c>
      <c r="L554" s="371"/>
      <c r="M554" s="372"/>
      <c r="N554" s="372"/>
      <c r="O554" s="373"/>
      <c r="P554" s="183">
        <v>0</v>
      </c>
      <c r="Q554" s="371"/>
      <c r="R554" s="378"/>
      <c r="S554" s="185">
        <f t="shared" ref="S554:S573" si="209">SUM(L554:R554)</f>
        <v>0</v>
      </c>
    </row>
    <row r="555" spans="1:19" ht="15">
      <c r="A555" s="186" t="s">
        <v>10</v>
      </c>
      <c r="B555" s="371"/>
      <c r="C555" s="372"/>
      <c r="D555" s="372"/>
      <c r="E555" s="373"/>
      <c r="F555" s="175">
        <v>0</v>
      </c>
      <c r="G555" s="371"/>
      <c r="H555" s="373"/>
      <c r="I555" s="173">
        <f t="shared" si="208"/>
        <v>0</v>
      </c>
      <c r="J555" s="168"/>
      <c r="K555" s="188" t="s">
        <v>10</v>
      </c>
      <c r="L555" s="371"/>
      <c r="M555" s="372"/>
      <c r="N555" s="372"/>
      <c r="O555" s="373"/>
      <c r="P555" s="175">
        <v>0</v>
      </c>
      <c r="Q555" s="371"/>
      <c r="R555" s="378"/>
      <c r="S555" s="177">
        <f t="shared" si="209"/>
        <v>0</v>
      </c>
    </row>
    <row r="556" spans="1:19" ht="15">
      <c r="A556" s="178" t="s">
        <v>56</v>
      </c>
      <c r="B556" s="371"/>
      <c r="C556" s="372"/>
      <c r="D556" s="372"/>
      <c r="E556" s="373"/>
      <c r="F556" s="179">
        <v>0</v>
      </c>
      <c r="G556" s="371"/>
      <c r="H556" s="373"/>
      <c r="I556" s="181">
        <f t="shared" si="208"/>
        <v>0</v>
      </c>
      <c r="J556" s="168"/>
      <c r="K556" s="182" t="s">
        <v>56</v>
      </c>
      <c r="L556" s="371"/>
      <c r="M556" s="372"/>
      <c r="N556" s="372"/>
      <c r="O556" s="373"/>
      <c r="P556" s="183">
        <v>0</v>
      </c>
      <c r="Q556" s="371"/>
      <c r="R556" s="378"/>
      <c r="S556" s="185">
        <f t="shared" si="209"/>
        <v>0</v>
      </c>
    </row>
    <row r="557" spans="1:19" ht="15">
      <c r="A557" s="186" t="s">
        <v>16</v>
      </c>
      <c r="B557" s="371"/>
      <c r="C557" s="372"/>
      <c r="D557" s="372"/>
      <c r="E557" s="373"/>
      <c r="F557" s="175">
        <v>0</v>
      </c>
      <c r="G557" s="371"/>
      <c r="H557" s="373"/>
      <c r="I557" s="173">
        <f t="shared" si="208"/>
        <v>0</v>
      </c>
      <c r="J557" s="168"/>
      <c r="K557" s="188" t="s">
        <v>16</v>
      </c>
      <c r="L557" s="371"/>
      <c r="M557" s="372"/>
      <c r="N557" s="372"/>
      <c r="O557" s="373"/>
      <c r="P557" s="175">
        <v>0</v>
      </c>
      <c r="Q557" s="371"/>
      <c r="R557" s="378"/>
      <c r="S557" s="177">
        <f t="shared" si="209"/>
        <v>0</v>
      </c>
    </row>
    <row r="558" spans="1:19" ht="15">
      <c r="A558" s="178" t="s">
        <v>15</v>
      </c>
      <c r="B558" s="371"/>
      <c r="C558" s="372"/>
      <c r="D558" s="372"/>
      <c r="E558" s="373"/>
      <c r="F558" s="179">
        <v>0</v>
      </c>
      <c r="G558" s="371"/>
      <c r="H558" s="373"/>
      <c r="I558" s="181">
        <f t="shared" si="208"/>
        <v>0</v>
      </c>
      <c r="J558" s="168"/>
      <c r="K558" s="182" t="s">
        <v>15</v>
      </c>
      <c r="L558" s="371"/>
      <c r="M558" s="372"/>
      <c r="N558" s="372"/>
      <c r="O558" s="373"/>
      <c r="P558" s="183">
        <v>0</v>
      </c>
      <c r="Q558" s="371"/>
      <c r="R558" s="378"/>
      <c r="S558" s="185">
        <f t="shared" si="209"/>
        <v>0</v>
      </c>
    </row>
    <row r="559" spans="1:19" ht="15">
      <c r="A559" s="186" t="s">
        <v>58</v>
      </c>
      <c r="B559" s="371"/>
      <c r="C559" s="372"/>
      <c r="D559" s="372"/>
      <c r="E559" s="373"/>
      <c r="F559" s="175">
        <v>0</v>
      </c>
      <c r="G559" s="371"/>
      <c r="H559" s="373"/>
      <c r="I559" s="173">
        <f t="shared" si="208"/>
        <v>0</v>
      </c>
      <c r="J559" s="168"/>
      <c r="K559" s="188" t="s">
        <v>58</v>
      </c>
      <c r="L559" s="371"/>
      <c r="M559" s="372"/>
      <c r="N559" s="372"/>
      <c r="O559" s="373"/>
      <c r="P559" s="175">
        <v>0</v>
      </c>
      <c r="Q559" s="371"/>
      <c r="R559" s="378"/>
      <c r="S559" s="177">
        <f t="shared" si="209"/>
        <v>0</v>
      </c>
    </row>
    <row r="560" spans="1:19" ht="15">
      <c r="A560" s="178" t="s">
        <v>12</v>
      </c>
      <c r="B560" s="371"/>
      <c r="C560" s="372"/>
      <c r="D560" s="372"/>
      <c r="E560" s="373"/>
      <c r="F560" s="179">
        <v>0.12470545627518921</v>
      </c>
      <c r="G560" s="371"/>
      <c r="H560" s="373"/>
      <c r="I560" s="181">
        <f t="shared" si="208"/>
        <v>0.12470545627518921</v>
      </c>
      <c r="J560" s="168"/>
      <c r="K560" s="182" t="s">
        <v>12</v>
      </c>
      <c r="L560" s="371"/>
      <c r="M560" s="372"/>
      <c r="N560" s="372"/>
      <c r="O560" s="373"/>
      <c r="P560" s="183">
        <v>0</v>
      </c>
      <c r="Q560" s="371"/>
      <c r="R560" s="378"/>
      <c r="S560" s="185">
        <f t="shared" si="209"/>
        <v>0</v>
      </c>
    </row>
    <row r="561" spans="1:19" ht="15">
      <c r="A561" s="186" t="s">
        <v>59</v>
      </c>
      <c r="B561" s="371"/>
      <c r="C561" s="372"/>
      <c r="D561" s="372"/>
      <c r="E561" s="373"/>
      <c r="F561" s="175">
        <v>1.0097992775978606</v>
      </c>
      <c r="G561" s="371"/>
      <c r="H561" s="373"/>
      <c r="I561" s="173">
        <f t="shared" si="208"/>
        <v>1.0097992775978606</v>
      </c>
      <c r="J561" s="168"/>
      <c r="K561" s="188" t="s">
        <v>59</v>
      </c>
      <c r="L561" s="371"/>
      <c r="M561" s="372"/>
      <c r="N561" s="372"/>
      <c r="O561" s="373"/>
      <c r="P561" s="175">
        <v>0</v>
      </c>
      <c r="Q561" s="371"/>
      <c r="R561" s="378"/>
      <c r="S561" s="177">
        <f t="shared" si="209"/>
        <v>0</v>
      </c>
    </row>
    <row r="562" spans="1:19" ht="15">
      <c r="A562" s="178" t="s">
        <v>17</v>
      </c>
      <c r="B562" s="371"/>
      <c r="C562" s="372"/>
      <c r="D562" s="372"/>
      <c r="E562" s="373"/>
      <c r="F562" s="179">
        <v>0</v>
      </c>
      <c r="G562" s="371"/>
      <c r="H562" s="373"/>
      <c r="I562" s="181">
        <f t="shared" si="208"/>
        <v>0</v>
      </c>
      <c r="J562" s="168"/>
      <c r="K562" s="182" t="s">
        <v>17</v>
      </c>
      <c r="L562" s="371"/>
      <c r="M562" s="372"/>
      <c r="N562" s="372"/>
      <c r="O562" s="373"/>
      <c r="P562" s="183">
        <v>0</v>
      </c>
      <c r="Q562" s="371"/>
      <c r="R562" s="378"/>
      <c r="S562" s="185">
        <f t="shared" si="209"/>
        <v>0</v>
      </c>
    </row>
    <row r="563" spans="1:19" ht="15">
      <c r="A563" s="186" t="s">
        <v>139</v>
      </c>
      <c r="B563" s="371"/>
      <c r="C563" s="372"/>
      <c r="D563" s="372"/>
      <c r="E563" s="373"/>
      <c r="F563" s="175">
        <v>0</v>
      </c>
      <c r="G563" s="371"/>
      <c r="H563" s="373"/>
      <c r="I563" s="173">
        <f t="shared" si="208"/>
        <v>0</v>
      </c>
      <c r="J563" s="168"/>
      <c r="K563" s="188" t="s">
        <v>139</v>
      </c>
      <c r="L563" s="371"/>
      <c r="M563" s="372"/>
      <c r="N563" s="372"/>
      <c r="O563" s="373"/>
      <c r="P563" s="175">
        <v>0</v>
      </c>
      <c r="Q563" s="371"/>
      <c r="R563" s="378"/>
      <c r="S563" s="177">
        <f t="shared" si="209"/>
        <v>0</v>
      </c>
    </row>
    <row r="564" spans="1:19" ht="15">
      <c r="A564" s="178" t="s">
        <v>25</v>
      </c>
      <c r="B564" s="371"/>
      <c r="C564" s="372"/>
      <c r="D564" s="372"/>
      <c r="E564" s="373"/>
      <c r="F564" s="179">
        <v>0</v>
      </c>
      <c r="G564" s="371"/>
      <c r="H564" s="373"/>
      <c r="I564" s="181">
        <f t="shared" si="208"/>
        <v>0</v>
      </c>
      <c r="J564" s="168"/>
      <c r="K564" s="182" t="s">
        <v>25</v>
      </c>
      <c r="L564" s="371"/>
      <c r="M564" s="372"/>
      <c r="N564" s="372"/>
      <c r="O564" s="373"/>
      <c r="P564" s="183">
        <v>0</v>
      </c>
      <c r="Q564" s="371"/>
      <c r="R564" s="378"/>
      <c r="S564" s="185">
        <f t="shared" si="209"/>
        <v>0</v>
      </c>
    </row>
    <row r="565" spans="1:19" ht="15">
      <c r="A565" s="186" t="s">
        <v>24</v>
      </c>
      <c r="B565" s="371"/>
      <c r="C565" s="372"/>
      <c r="D565" s="372"/>
      <c r="E565" s="373"/>
      <c r="F565" s="175">
        <v>0</v>
      </c>
      <c r="G565" s="371"/>
      <c r="H565" s="373"/>
      <c r="I565" s="173">
        <f t="shared" si="208"/>
        <v>0</v>
      </c>
      <c r="J565" s="168"/>
      <c r="K565" s="188" t="s">
        <v>24</v>
      </c>
      <c r="L565" s="371"/>
      <c r="M565" s="372"/>
      <c r="N565" s="372"/>
      <c r="O565" s="373"/>
      <c r="P565" s="175">
        <v>0</v>
      </c>
      <c r="Q565" s="371"/>
      <c r="R565" s="378"/>
      <c r="S565" s="177">
        <f t="shared" si="209"/>
        <v>0</v>
      </c>
    </row>
    <row r="566" spans="1:19" ht="15">
      <c r="A566" s="178" t="s">
        <v>60</v>
      </c>
      <c r="B566" s="371"/>
      <c r="C566" s="372"/>
      <c r="D566" s="372"/>
      <c r="E566" s="373"/>
      <c r="F566" s="179">
        <v>0</v>
      </c>
      <c r="G566" s="371"/>
      <c r="H566" s="373"/>
      <c r="I566" s="181">
        <f t="shared" si="208"/>
        <v>0</v>
      </c>
      <c r="J566" s="168"/>
      <c r="K566" s="182" t="s">
        <v>60</v>
      </c>
      <c r="L566" s="371"/>
      <c r="M566" s="372"/>
      <c r="N566" s="372"/>
      <c r="O566" s="373"/>
      <c r="P566" s="183">
        <v>0</v>
      </c>
      <c r="Q566" s="371"/>
      <c r="R566" s="378"/>
      <c r="S566" s="185">
        <f t="shared" si="209"/>
        <v>0</v>
      </c>
    </row>
    <row r="567" spans="1:19" ht="15">
      <c r="A567" s="186" t="s">
        <v>22</v>
      </c>
      <c r="B567" s="371"/>
      <c r="C567" s="372"/>
      <c r="D567" s="372"/>
      <c r="E567" s="373"/>
      <c r="F567" s="175">
        <v>0</v>
      </c>
      <c r="G567" s="371"/>
      <c r="H567" s="373"/>
      <c r="I567" s="173">
        <f t="shared" si="208"/>
        <v>0</v>
      </c>
      <c r="J567" s="168"/>
      <c r="K567" s="188" t="s">
        <v>22</v>
      </c>
      <c r="L567" s="371"/>
      <c r="M567" s="372"/>
      <c r="N567" s="372"/>
      <c r="O567" s="373"/>
      <c r="P567" s="175">
        <v>0</v>
      </c>
      <c r="Q567" s="371"/>
      <c r="R567" s="378"/>
      <c r="S567" s="177">
        <f t="shared" si="209"/>
        <v>0</v>
      </c>
    </row>
    <row r="568" spans="1:19" ht="15">
      <c r="A568" s="178" t="s">
        <v>21</v>
      </c>
      <c r="B568" s="371"/>
      <c r="C568" s="372"/>
      <c r="D568" s="372"/>
      <c r="E568" s="373"/>
      <c r="F568" s="179">
        <v>0</v>
      </c>
      <c r="G568" s="371"/>
      <c r="H568" s="373"/>
      <c r="I568" s="181">
        <f t="shared" si="208"/>
        <v>0</v>
      </c>
      <c r="J568" s="168"/>
      <c r="K568" s="182" t="s">
        <v>21</v>
      </c>
      <c r="L568" s="371"/>
      <c r="M568" s="372"/>
      <c r="N568" s="372"/>
      <c r="O568" s="373"/>
      <c r="P568" s="183">
        <v>0</v>
      </c>
      <c r="Q568" s="371"/>
      <c r="R568" s="378"/>
      <c r="S568" s="185">
        <f t="shared" si="209"/>
        <v>0</v>
      </c>
    </row>
    <row r="569" spans="1:19" ht="15">
      <c r="A569" s="189" t="s">
        <v>64</v>
      </c>
      <c r="B569" s="371"/>
      <c r="C569" s="372"/>
      <c r="D569" s="372"/>
      <c r="E569" s="373"/>
      <c r="F569" s="175">
        <v>0</v>
      </c>
      <c r="G569" s="371"/>
      <c r="H569" s="373"/>
      <c r="I569" s="173">
        <f t="shared" si="208"/>
        <v>0</v>
      </c>
      <c r="J569" s="168"/>
      <c r="K569" s="190" t="s">
        <v>64</v>
      </c>
      <c r="L569" s="371"/>
      <c r="M569" s="372"/>
      <c r="N569" s="372"/>
      <c r="O569" s="373"/>
      <c r="P569" s="175">
        <v>0</v>
      </c>
      <c r="Q569" s="371"/>
      <c r="R569" s="378"/>
      <c r="S569" s="177">
        <f t="shared" si="209"/>
        <v>0</v>
      </c>
    </row>
    <row r="570" spans="1:19">
      <c r="A570" s="191" t="s">
        <v>23</v>
      </c>
      <c r="B570" s="371"/>
      <c r="C570" s="372"/>
      <c r="D570" s="372"/>
      <c r="E570" s="373"/>
      <c r="F570" s="192">
        <v>0</v>
      </c>
      <c r="G570" s="371"/>
      <c r="H570" s="373"/>
      <c r="I570" s="194">
        <f t="shared" si="208"/>
        <v>0</v>
      </c>
      <c r="J570" s="168"/>
      <c r="K570" s="195" t="s">
        <v>23</v>
      </c>
      <c r="L570" s="371"/>
      <c r="M570" s="372"/>
      <c r="N570" s="372"/>
      <c r="O570" s="373"/>
      <c r="P570" s="196">
        <v>0</v>
      </c>
      <c r="Q570" s="371"/>
      <c r="R570" s="378"/>
      <c r="S570" s="198">
        <f t="shared" si="209"/>
        <v>0</v>
      </c>
    </row>
    <row r="571" spans="1:19">
      <c r="A571" s="199" t="s">
        <v>19</v>
      </c>
      <c r="B571" s="371"/>
      <c r="C571" s="372"/>
      <c r="D571" s="372"/>
      <c r="E571" s="373"/>
      <c r="F571" s="200">
        <v>0</v>
      </c>
      <c r="G571" s="371"/>
      <c r="H571" s="373"/>
      <c r="I571" s="202">
        <f t="shared" si="208"/>
        <v>0</v>
      </c>
      <c r="J571" s="168"/>
      <c r="K571" s="203" t="s">
        <v>19</v>
      </c>
      <c r="L571" s="371"/>
      <c r="M571" s="372"/>
      <c r="N571" s="372"/>
      <c r="O571" s="373"/>
      <c r="P571" s="200">
        <v>0</v>
      </c>
      <c r="Q571" s="371"/>
      <c r="R571" s="378"/>
      <c r="S571" s="205">
        <f t="shared" si="209"/>
        <v>0</v>
      </c>
    </row>
    <row r="572" spans="1:19">
      <c r="A572" s="191" t="s">
        <v>20</v>
      </c>
      <c r="B572" s="371"/>
      <c r="C572" s="372"/>
      <c r="D572" s="372"/>
      <c r="E572" s="373"/>
      <c r="F572" s="192">
        <v>0</v>
      </c>
      <c r="G572" s="371"/>
      <c r="H572" s="373"/>
      <c r="I572" s="194">
        <f t="shared" si="208"/>
        <v>0</v>
      </c>
      <c r="J572" s="168"/>
      <c r="K572" s="195" t="s">
        <v>20</v>
      </c>
      <c r="L572" s="371"/>
      <c r="M572" s="372"/>
      <c r="N572" s="372"/>
      <c r="O572" s="373"/>
      <c r="P572" s="196">
        <v>0</v>
      </c>
      <c r="Q572" s="371"/>
      <c r="R572" s="378"/>
      <c r="S572" s="198">
        <f t="shared" si="209"/>
        <v>0</v>
      </c>
    </row>
    <row r="573" spans="1:19" ht="15" thickBot="1">
      <c r="A573" s="206" t="s">
        <v>11</v>
      </c>
      <c r="B573" s="374"/>
      <c r="C573" s="375"/>
      <c r="D573" s="375"/>
      <c r="E573" s="376"/>
      <c r="F573" s="207">
        <v>0</v>
      </c>
      <c r="G573" s="374"/>
      <c r="H573" s="376"/>
      <c r="I573" s="209">
        <f t="shared" si="208"/>
        <v>0</v>
      </c>
      <c r="J573" s="168"/>
      <c r="K573" s="210" t="s">
        <v>11</v>
      </c>
      <c r="L573" s="374"/>
      <c r="M573" s="375"/>
      <c r="N573" s="375"/>
      <c r="O573" s="376"/>
      <c r="P573" s="207">
        <v>0</v>
      </c>
      <c r="Q573" s="374"/>
      <c r="R573" s="379"/>
      <c r="S573" s="212">
        <f t="shared" si="209"/>
        <v>0</v>
      </c>
    </row>
    <row r="574" spans="1:19" ht="15">
      <c r="A574" s="213" t="s">
        <v>26</v>
      </c>
      <c r="B574" s="214">
        <f>SUM(B553:B569)</f>
        <v>0</v>
      </c>
      <c r="C574" s="214">
        <f t="shared" ref="C574:I574" si="210">SUM(C553:C569)</f>
        <v>0</v>
      </c>
      <c r="D574" s="214">
        <f t="shared" si="210"/>
        <v>0</v>
      </c>
      <c r="E574" s="214">
        <f t="shared" si="210"/>
        <v>0</v>
      </c>
      <c r="F574" s="214">
        <f t="shared" si="210"/>
        <v>1.1345047338730498</v>
      </c>
      <c r="G574" s="214">
        <f t="shared" si="210"/>
        <v>0</v>
      </c>
      <c r="H574" s="216">
        <f t="shared" si="210"/>
        <v>0</v>
      </c>
      <c r="I574" s="173">
        <f t="shared" si="210"/>
        <v>1.1345047338730498</v>
      </c>
      <c r="J574" s="168"/>
      <c r="K574" s="215" t="s">
        <v>26</v>
      </c>
      <c r="L574" s="214">
        <f>SUM(L553:L569)</f>
        <v>0</v>
      </c>
      <c r="M574" s="214">
        <f t="shared" ref="M574:S574" si="211">SUM(M553:M569)</f>
        <v>0</v>
      </c>
      <c r="N574" s="214">
        <f t="shared" si="211"/>
        <v>0</v>
      </c>
      <c r="O574" s="214">
        <f t="shared" si="211"/>
        <v>0</v>
      </c>
      <c r="P574" s="214">
        <f t="shared" si="211"/>
        <v>0</v>
      </c>
      <c r="Q574" s="214">
        <f t="shared" si="211"/>
        <v>0</v>
      </c>
      <c r="R574" s="216">
        <f t="shared" si="211"/>
        <v>0</v>
      </c>
      <c r="S574" s="217">
        <f t="shared" si="211"/>
        <v>0</v>
      </c>
    </row>
    <row r="575" spans="1:19" ht="15" thickBot="1">
      <c r="A575" s="30" t="s">
        <v>88</v>
      </c>
      <c r="B575" s="47">
        <f>IF($I574=0,"-",B574/$I574)</f>
        <v>0</v>
      </c>
      <c r="C575" s="47">
        <f t="shared" ref="C575:H575" si="212">IF($I574=0,"-",C574/$I574)</f>
        <v>0</v>
      </c>
      <c r="D575" s="47">
        <f t="shared" si="212"/>
        <v>0</v>
      </c>
      <c r="E575" s="47">
        <f t="shared" si="212"/>
        <v>0</v>
      </c>
      <c r="F575" s="47">
        <f t="shared" si="212"/>
        <v>1</v>
      </c>
      <c r="G575" s="47">
        <f t="shared" si="212"/>
        <v>0</v>
      </c>
      <c r="H575" s="70">
        <f t="shared" si="212"/>
        <v>0</v>
      </c>
      <c r="I575" s="48">
        <f>SUM(B575:H575)</f>
        <v>1</v>
      </c>
      <c r="J575" s="23"/>
      <c r="K575" s="81" t="s">
        <v>88</v>
      </c>
      <c r="L575" s="98" t="str">
        <f t="shared" ref="L575:R575" si="213">IF($S574=0,"-",L574/$S574)</f>
        <v>-</v>
      </c>
      <c r="M575" s="98" t="str">
        <f t="shared" si="213"/>
        <v>-</v>
      </c>
      <c r="N575" s="98" t="str">
        <f t="shared" si="213"/>
        <v>-</v>
      </c>
      <c r="O575" s="98" t="str">
        <f t="shared" si="213"/>
        <v>-</v>
      </c>
      <c r="P575" s="98" t="str">
        <f t="shared" si="213"/>
        <v>-</v>
      </c>
      <c r="Q575" s="98" t="str">
        <f t="shared" si="213"/>
        <v>-</v>
      </c>
      <c r="R575" s="99" t="str">
        <f t="shared" si="213"/>
        <v>-</v>
      </c>
      <c r="S575" s="100">
        <f>SUM(L575:R575)</f>
        <v>0</v>
      </c>
    </row>
    <row r="576" spans="1:19" ht="15" thickBot="1">
      <c r="A576" s="247"/>
      <c r="B576" s="247"/>
      <c r="C576" s="247"/>
      <c r="D576" s="247"/>
      <c r="E576" s="247"/>
      <c r="F576" s="247"/>
      <c r="G576" s="247"/>
      <c r="H576" s="247"/>
      <c r="I576" s="247"/>
      <c r="K576" s="247"/>
      <c r="L576" s="247"/>
      <c r="M576" s="247"/>
      <c r="N576" s="247"/>
      <c r="O576" s="247"/>
      <c r="P576" s="247"/>
      <c r="Q576" s="247"/>
      <c r="R576" s="247"/>
      <c r="S576" s="247"/>
    </row>
    <row r="577" spans="1:19" ht="28.5">
      <c r="A577" s="380" t="s">
        <v>49</v>
      </c>
      <c r="B577" s="164" t="s">
        <v>0</v>
      </c>
      <c r="C577" s="164" t="s">
        <v>1</v>
      </c>
      <c r="D577" s="164" t="s">
        <v>2</v>
      </c>
      <c r="E577" s="164" t="s">
        <v>3</v>
      </c>
      <c r="F577" s="164" t="s">
        <v>27</v>
      </c>
      <c r="G577" s="164" t="s">
        <v>4</v>
      </c>
      <c r="H577" s="164" t="s">
        <v>5</v>
      </c>
      <c r="I577" s="165" t="s">
        <v>6</v>
      </c>
      <c r="K577" s="382" t="s">
        <v>49</v>
      </c>
      <c r="L577" s="166" t="s">
        <v>0</v>
      </c>
      <c r="M577" s="166" t="s">
        <v>1</v>
      </c>
      <c r="N577" s="166" t="s">
        <v>2</v>
      </c>
      <c r="O577" s="166" t="s">
        <v>3</v>
      </c>
      <c r="P577" s="166" t="s">
        <v>27</v>
      </c>
      <c r="Q577" s="166" t="s">
        <v>4</v>
      </c>
      <c r="R577" s="166" t="s">
        <v>5</v>
      </c>
      <c r="S577" s="167" t="s">
        <v>6</v>
      </c>
    </row>
    <row r="578" spans="1:19" ht="15">
      <c r="A578" s="381" t="s">
        <v>49</v>
      </c>
      <c r="B578" s="318" t="s">
        <v>69</v>
      </c>
      <c r="C578" s="319"/>
      <c r="D578" s="319"/>
      <c r="E578" s="319"/>
      <c r="F578" s="319"/>
      <c r="G578" s="319"/>
      <c r="H578" s="319"/>
      <c r="I578" s="320"/>
      <c r="K578" s="383" t="s">
        <v>49</v>
      </c>
      <c r="L578" s="321" t="s">
        <v>69</v>
      </c>
      <c r="M578" s="322"/>
      <c r="N578" s="322"/>
      <c r="O578" s="322"/>
      <c r="P578" s="322"/>
      <c r="Q578" s="322"/>
      <c r="R578" s="322"/>
      <c r="S578" s="323"/>
    </row>
    <row r="579" spans="1:19" ht="15">
      <c r="A579" s="170" t="s">
        <v>7</v>
      </c>
      <c r="B579" s="171">
        <v>0</v>
      </c>
      <c r="C579" s="171">
        <v>0</v>
      </c>
      <c r="D579" s="171">
        <v>0</v>
      </c>
      <c r="E579" s="171">
        <v>0</v>
      </c>
      <c r="F579" s="361"/>
      <c r="G579" s="171">
        <v>0</v>
      </c>
      <c r="H579" s="172">
        <v>0</v>
      </c>
      <c r="I579" s="173">
        <f>SUM(B579:H579)</f>
        <v>0</v>
      </c>
      <c r="J579" s="168"/>
      <c r="K579" s="222" t="s">
        <v>7</v>
      </c>
      <c r="L579" s="171">
        <v>0</v>
      </c>
      <c r="M579" s="171">
        <v>0</v>
      </c>
      <c r="N579" s="171">
        <v>0</v>
      </c>
      <c r="O579" s="171">
        <v>0</v>
      </c>
      <c r="P579" s="171">
        <v>0.30315388634553547</v>
      </c>
      <c r="Q579" s="171">
        <v>0</v>
      </c>
      <c r="R579" s="223">
        <v>0</v>
      </c>
      <c r="S579" s="224">
        <f>SUM(L579:R579)</f>
        <v>0.30315388634553547</v>
      </c>
    </row>
    <row r="580" spans="1:19" ht="15">
      <c r="A580" s="178" t="s">
        <v>8</v>
      </c>
      <c r="B580" s="179">
        <v>0</v>
      </c>
      <c r="C580" s="179">
        <v>0</v>
      </c>
      <c r="D580" s="179">
        <v>0</v>
      </c>
      <c r="E580" s="179">
        <v>0</v>
      </c>
      <c r="F580" s="362"/>
      <c r="G580" s="179">
        <v>0</v>
      </c>
      <c r="H580" s="180">
        <v>0</v>
      </c>
      <c r="I580" s="181">
        <f t="shared" ref="I580:I599" si="214">SUM(B580:H580)</f>
        <v>0</v>
      </c>
      <c r="J580" s="168"/>
      <c r="K580" s="182" t="s">
        <v>8</v>
      </c>
      <c r="L580" s="183">
        <v>0</v>
      </c>
      <c r="M580" s="183">
        <v>0</v>
      </c>
      <c r="N580" s="183">
        <v>0</v>
      </c>
      <c r="O580" s="183">
        <v>0</v>
      </c>
      <c r="P580" s="183">
        <v>0</v>
      </c>
      <c r="Q580" s="183">
        <v>0</v>
      </c>
      <c r="R580" s="184">
        <v>0</v>
      </c>
      <c r="S580" s="185">
        <f t="shared" ref="S580:S599" si="215">SUM(L580:R580)</f>
        <v>0</v>
      </c>
    </row>
    <row r="581" spans="1:19" ht="15">
      <c r="A581" s="186" t="s">
        <v>10</v>
      </c>
      <c r="B581" s="175">
        <v>0</v>
      </c>
      <c r="C581" s="175">
        <v>0</v>
      </c>
      <c r="D581" s="175">
        <v>0</v>
      </c>
      <c r="E581" s="175">
        <v>0</v>
      </c>
      <c r="F581" s="362"/>
      <c r="G581" s="175">
        <v>0</v>
      </c>
      <c r="H581" s="187">
        <v>0</v>
      </c>
      <c r="I581" s="173">
        <f t="shared" si="214"/>
        <v>0</v>
      </c>
      <c r="J581" s="168"/>
      <c r="K581" s="188" t="s">
        <v>10</v>
      </c>
      <c r="L581" s="175">
        <v>0</v>
      </c>
      <c r="M581" s="175">
        <v>0</v>
      </c>
      <c r="N581" s="175">
        <v>0</v>
      </c>
      <c r="O581" s="175">
        <v>0</v>
      </c>
      <c r="P581" s="175">
        <v>0</v>
      </c>
      <c r="Q581" s="175">
        <v>0</v>
      </c>
      <c r="R581" s="176">
        <v>0</v>
      </c>
      <c r="S581" s="177">
        <f t="shared" si="215"/>
        <v>0</v>
      </c>
    </row>
    <row r="582" spans="1:19" ht="15">
      <c r="A582" s="178" t="s">
        <v>56</v>
      </c>
      <c r="B582" s="179">
        <v>0</v>
      </c>
      <c r="C582" s="179">
        <v>0</v>
      </c>
      <c r="D582" s="179">
        <v>0</v>
      </c>
      <c r="E582" s="179">
        <v>0</v>
      </c>
      <c r="F582" s="362"/>
      <c r="G582" s="179">
        <v>0</v>
      </c>
      <c r="H582" s="180">
        <v>0</v>
      </c>
      <c r="I582" s="181">
        <f t="shared" si="214"/>
        <v>0</v>
      </c>
      <c r="J582" s="168"/>
      <c r="K582" s="182" t="s">
        <v>56</v>
      </c>
      <c r="L582" s="183">
        <v>0</v>
      </c>
      <c r="M582" s="183">
        <v>0</v>
      </c>
      <c r="N582" s="183">
        <v>0</v>
      </c>
      <c r="O582" s="183">
        <v>0</v>
      </c>
      <c r="P582" s="183">
        <v>0</v>
      </c>
      <c r="Q582" s="183">
        <v>0</v>
      </c>
      <c r="R582" s="184">
        <v>0</v>
      </c>
      <c r="S582" s="185">
        <f t="shared" si="215"/>
        <v>0</v>
      </c>
    </row>
    <row r="583" spans="1:19" ht="15">
      <c r="A583" s="186" t="s">
        <v>16</v>
      </c>
      <c r="B583" s="175">
        <v>271.77048049166325</v>
      </c>
      <c r="C583" s="175">
        <v>32.918144825821486</v>
      </c>
      <c r="D583" s="175">
        <v>7.0978736000370795</v>
      </c>
      <c r="E583" s="175">
        <v>15.830273543479686</v>
      </c>
      <c r="F583" s="362"/>
      <c r="G583" s="175">
        <v>0</v>
      </c>
      <c r="H583" s="187">
        <v>0</v>
      </c>
      <c r="I583" s="173">
        <f t="shared" si="214"/>
        <v>327.61677246100146</v>
      </c>
      <c r="J583" s="168"/>
      <c r="K583" s="188" t="s">
        <v>16</v>
      </c>
      <c r="L583" s="175">
        <v>271.77048049166325</v>
      </c>
      <c r="M583" s="175">
        <v>32.918144825821486</v>
      </c>
      <c r="N583" s="175">
        <v>7.0978736000370795</v>
      </c>
      <c r="O583" s="175">
        <v>15.830273543479686</v>
      </c>
      <c r="P583" s="175">
        <v>0</v>
      </c>
      <c r="Q583" s="175">
        <v>0</v>
      </c>
      <c r="R583" s="176">
        <v>0</v>
      </c>
      <c r="S583" s="177">
        <f t="shared" si="215"/>
        <v>327.61677246100146</v>
      </c>
    </row>
    <row r="584" spans="1:19" ht="15">
      <c r="A584" s="178" t="s">
        <v>15</v>
      </c>
      <c r="B584" s="179">
        <v>1319.268511724111</v>
      </c>
      <c r="C584" s="179">
        <v>20.021014331864986</v>
      </c>
      <c r="D584" s="179">
        <v>23.672798245363051</v>
      </c>
      <c r="E584" s="179">
        <v>0</v>
      </c>
      <c r="F584" s="362"/>
      <c r="G584" s="179">
        <v>0</v>
      </c>
      <c r="H584" s="180">
        <v>0</v>
      </c>
      <c r="I584" s="181">
        <f t="shared" si="214"/>
        <v>1362.9623243013391</v>
      </c>
      <c r="J584" s="168"/>
      <c r="K584" s="182" t="s">
        <v>15</v>
      </c>
      <c r="L584" s="183">
        <v>1319.268511724111</v>
      </c>
      <c r="M584" s="183">
        <v>20.021014331864986</v>
      </c>
      <c r="N584" s="183">
        <v>23.672798245363051</v>
      </c>
      <c r="O584" s="183">
        <v>0</v>
      </c>
      <c r="P584" s="183">
        <v>0</v>
      </c>
      <c r="Q584" s="183">
        <v>0</v>
      </c>
      <c r="R584" s="184">
        <v>0</v>
      </c>
      <c r="S584" s="185">
        <f t="shared" si="215"/>
        <v>1362.9623243013391</v>
      </c>
    </row>
    <row r="585" spans="1:19" ht="15">
      <c r="A585" s="186" t="s">
        <v>58</v>
      </c>
      <c r="B585" s="175">
        <v>0</v>
      </c>
      <c r="C585" s="175">
        <v>0</v>
      </c>
      <c r="D585" s="175">
        <v>0.36796491903691975</v>
      </c>
      <c r="E585" s="175">
        <v>171.64998824116341</v>
      </c>
      <c r="F585" s="362"/>
      <c r="G585" s="175">
        <v>0</v>
      </c>
      <c r="H585" s="187">
        <v>0</v>
      </c>
      <c r="I585" s="173">
        <f t="shared" si="214"/>
        <v>172.01795316020034</v>
      </c>
      <c r="J585" s="168"/>
      <c r="K585" s="188" t="s">
        <v>58</v>
      </c>
      <c r="L585" s="175">
        <v>0</v>
      </c>
      <c r="M585" s="175">
        <v>0</v>
      </c>
      <c r="N585" s="175">
        <v>0.36796491903691975</v>
      </c>
      <c r="O585" s="175">
        <v>171.64998824116341</v>
      </c>
      <c r="P585" s="175">
        <v>2125.6981133125555</v>
      </c>
      <c r="Q585" s="175">
        <v>0</v>
      </c>
      <c r="R585" s="176">
        <v>0</v>
      </c>
      <c r="S585" s="177">
        <f t="shared" si="215"/>
        <v>2297.7160664727558</v>
      </c>
    </row>
    <row r="586" spans="1:19" ht="15">
      <c r="A586" s="178" t="s">
        <v>12</v>
      </c>
      <c r="B586" s="179">
        <v>0</v>
      </c>
      <c r="C586" s="179">
        <v>0</v>
      </c>
      <c r="D586" s="179">
        <v>4.9910989051597018E-3</v>
      </c>
      <c r="E586" s="179">
        <v>0.1459272993479051</v>
      </c>
      <c r="F586" s="362"/>
      <c r="G586" s="179">
        <v>0</v>
      </c>
      <c r="H586" s="180">
        <v>0</v>
      </c>
      <c r="I586" s="181">
        <f t="shared" si="214"/>
        <v>0.1509183982530648</v>
      </c>
      <c r="J586" s="168"/>
      <c r="K586" s="182" t="s">
        <v>12</v>
      </c>
      <c r="L586" s="183">
        <v>0</v>
      </c>
      <c r="M586" s="183">
        <v>0</v>
      </c>
      <c r="N586" s="183">
        <v>4.9910989051597018E-3</v>
      </c>
      <c r="O586" s="183">
        <v>0.1459272993479051</v>
      </c>
      <c r="P586" s="183">
        <v>183.3463381339381</v>
      </c>
      <c r="Q586" s="183">
        <v>0</v>
      </c>
      <c r="R586" s="184">
        <v>0</v>
      </c>
      <c r="S586" s="185">
        <f t="shared" si="215"/>
        <v>183.49725653219116</v>
      </c>
    </row>
    <row r="587" spans="1:19" ht="15">
      <c r="A587" s="186" t="s">
        <v>59</v>
      </c>
      <c r="B587" s="175">
        <v>0</v>
      </c>
      <c r="C587" s="175">
        <v>0</v>
      </c>
      <c r="D587" s="175">
        <v>0</v>
      </c>
      <c r="E587" s="175">
        <v>0</v>
      </c>
      <c r="F587" s="362"/>
      <c r="G587" s="175">
        <v>0</v>
      </c>
      <c r="H587" s="187">
        <v>0</v>
      </c>
      <c r="I587" s="173">
        <f t="shared" si="214"/>
        <v>0</v>
      </c>
      <c r="J587" s="168"/>
      <c r="K587" s="188" t="s">
        <v>59</v>
      </c>
      <c r="L587" s="175">
        <v>0</v>
      </c>
      <c r="M587" s="175">
        <v>0</v>
      </c>
      <c r="N587" s="175">
        <v>0</v>
      </c>
      <c r="O587" s="175">
        <v>0</v>
      </c>
      <c r="P587" s="175">
        <v>1.0097992775978606</v>
      </c>
      <c r="Q587" s="175">
        <v>0</v>
      </c>
      <c r="R587" s="176">
        <v>0</v>
      </c>
      <c r="S587" s="177">
        <f t="shared" si="215"/>
        <v>1.0097992775978606</v>
      </c>
    </row>
    <row r="588" spans="1:19" ht="15">
      <c r="A588" s="178" t="s">
        <v>17</v>
      </c>
      <c r="B588" s="179">
        <v>16.001524722285051</v>
      </c>
      <c r="C588" s="179">
        <v>8.6700976659068063E-2</v>
      </c>
      <c r="D588" s="179">
        <v>2.0308560726276506</v>
      </c>
      <c r="E588" s="179">
        <v>0.27684085984306889</v>
      </c>
      <c r="F588" s="362"/>
      <c r="G588" s="179">
        <v>0</v>
      </c>
      <c r="H588" s="180">
        <v>0</v>
      </c>
      <c r="I588" s="181">
        <f t="shared" si="214"/>
        <v>18.395922631414837</v>
      </c>
      <c r="J588" s="168"/>
      <c r="K588" s="182" t="s">
        <v>17</v>
      </c>
      <c r="L588" s="183">
        <v>16.001524722285051</v>
      </c>
      <c r="M588" s="183">
        <v>8.6700976659068063E-2</v>
      </c>
      <c r="N588" s="183">
        <v>2.0308560726276506</v>
      </c>
      <c r="O588" s="183">
        <v>0.27684085984306889</v>
      </c>
      <c r="P588" s="183">
        <v>370.22661431400002</v>
      </c>
      <c r="Q588" s="183">
        <v>0</v>
      </c>
      <c r="R588" s="184">
        <v>0</v>
      </c>
      <c r="S588" s="185">
        <f t="shared" si="215"/>
        <v>388.62253694541488</v>
      </c>
    </row>
    <row r="589" spans="1:19" ht="15">
      <c r="A589" s="186" t="s">
        <v>139</v>
      </c>
      <c r="B589" s="175">
        <v>4811.1081357280573</v>
      </c>
      <c r="C589" s="175">
        <v>758.16705661277069</v>
      </c>
      <c r="D589" s="175">
        <v>147.86622877486965</v>
      </c>
      <c r="E589" s="175">
        <v>116.43274118879796</v>
      </c>
      <c r="F589" s="362"/>
      <c r="G589" s="175">
        <v>0</v>
      </c>
      <c r="H589" s="187">
        <v>0</v>
      </c>
      <c r="I589" s="173">
        <f t="shared" si="214"/>
        <v>5833.5741623044951</v>
      </c>
      <c r="J589" s="168"/>
      <c r="K589" s="188" t="s">
        <v>139</v>
      </c>
      <c r="L589" s="175">
        <v>4811.1081357280573</v>
      </c>
      <c r="M589" s="175">
        <v>758.16705661277069</v>
      </c>
      <c r="N589" s="175">
        <v>147.86622877486965</v>
      </c>
      <c r="O589" s="175">
        <v>116.43274118879796</v>
      </c>
      <c r="P589" s="175">
        <v>0</v>
      </c>
      <c r="Q589" s="175">
        <v>0</v>
      </c>
      <c r="R589" s="176">
        <v>0</v>
      </c>
      <c r="S589" s="177">
        <f t="shared" si="215"/>
        <v>5833.5741623044951</v>
      </c>
    </row>
    <row r="590" spans="1:19" ht="15">
      <c r="A590" s="178" t="s">
        <v>25</v>
      </c>
      <c r="B590" s="179">
        <v>2811.0389852299459</v>
      </c>
      <c r="C590" s="179">
        <v>0</v>
      </c>
      <c r="D590" s="179">
        <v>6199.8296164877302</v>
      </c>
      <c r="E590" s="179">
        <v>1366.2156185082795</v>
      </c>
      <c r="F590" s="362"/>
      <c r="G590" s="179">
        <v>4247.5858230447711</v>
      </c>
      <c r="H590" s="180">
        <v>1.105786964048636</v>
      </c>
      <c r="I590" s="181">
        <f t="shared" si="214"/>
        <v>14625.775830234774</v>
      </c>
      <c r="J590" s="168"/>
      <c r="K590" s="182" t="s">
        <v>25</v>
      </c>
      <c r="L590" s="183">
        <v>2811.0389852299459</v>
      </c>
      <c r="M590" s="183">
        <v>0</v>
      </c>
      <c r="N590" s="183">
        <v>6199.8296164877302</v>
      </c>
      <c r="O590" s="183">
        <v>1366.2156185082795</v>
      </c>
      <c r="P590" s="183">
        <v>2251.856094671095</v>
      </c>
      <c r="Q590" s="183">
        <v>4247.5858230447711</v>
      </c>
      <c r="R590" s="184">
        <v>1.105786964048636</v>
      </c>
      <c r="S590" s="185">
        <f t="shared" si="215"/>
        <v>16877.631924905872</v>
      </c>
    </row>
    <row r="591" spans="1:19" ht="15">
      <c r="A591" s="186" t="s">
        <v>24</v>
      </c>
      <c r="B591" s="175">
        <v>10844.695928317034</v>
      </c>
      <c r="C591" s="175">
        <v>68.753436903980926</v>
      </c>
      <c r="D591" s="175">
        <v>0</v>
      </c>
      <c r="E591" s="175">
        <v>0</v>
      </c>
      <c r="F591" s="362"/>
      <c r="G591" s="175">
        <v>0</v>
      </c>
      <c r="H591" s="187">
        <v>0</v>
      </c>
      <c r="I591" s="173">
        <f t="shared" si="214"/>
        <v>10913.449365221015</v>
      </c>
      <c r="J591" s="168"/>
      <c r="K591" s="188" t="s">
        <v>24</v>
      </c>
      <c r="L591" s="175">
        <v>10844.695928317034</v>
      </c>
      <c r="M591" s="175">
        <v>68.753436903980926</v>
      </c>
      <c r="N591" s="175">
        <v>0</v>
      </c>
      <c r="O591" s="175">
        <v>0</v>
      </c>
      <c r="P591" s="175">
        <v>0</v>
      </c>
      <c r="Q591" s="175">
        <v>0</v>
      </c>
      <c r="R591" s="176">
        <v>0</v>
      </c>
      <c r="S591" s="177">
        <f t="shared" si="215"/>
        <v>10913.449365221015</v>
      </c>
    </row>
    <row r="592" spans="1:19" ht="15">
      <c r="A592" s="178" t="s">
        <v>60</v>
      </c>
      <c r="B592" s="179">
        <v>4.4568543558315126</v>
      </c>
      <c r="C592" s="179">
        <v>0</v>
      </c>
      <c r="D592" s="179">
        <v>0.79229745967589571</v>
      </c>
      <c r="E592" s="179">
        <v>0</v>
      </c>
      <c r="F592" s="362"/>
      <c r="G592" s="179">
        <v>0</v>
      </c>
      <c r="H592" s="180">
        <v>0</v>
      </c>
      <c r="I592" s="181">
        <f t="shared" si="214"/>
        <v>5.2491518155074086</v>
      </c>
      <c r="J592" s="168"/>
      <c r="K592" s="182" t="s">
        <v>60</v>
      </c>
      <c r="L592" s="183">
        <v>4.4568543558315126</v>
      </c>
      <c r="M592" s="183">
        <v>0</v>
      </c>
      <c r="N592" s="183">
        <v>0.79229745967589571</v>
      </c>
      <c r="O592" s="183">
        <v>0</v>
      </c>
      <c r="P592" s="183">
        <v>0</v>
      </c>
      <c r="Q592" s="183">
        <v>0</v>
      </c>
      <c r="R592" s="184">
        <v>0</v>
      </c>
      <c r="S592" s="185">
        <f t="shared" si="215"/>
        <v>5.2491518155074086</v>
      </c>
    </row>
    <row r="593" spans="1:85" ht="15">
      <c r="A593" s="186" t="s">
        <v>22</v>
      </c>
      <c r="B593" s="175">
        <v>179.23205993945984</v>
      </c>
      <c r="C593" s="175">
        <v>0</v>
      </c>
      <c r="D593" s="175">
        <v>11.054893329153312</v>
      </c>
      <c r="E593" s="175">
        <v>0</v>
      </c>
      <c r="F593" s="362"/>
      <c r="G593" s="175">
        <v>0</v>
      </c>
      <c r="H593" s="187">
        <v>0</v>
      </c>
      <c r="I593" s="173">
        <f t="shared" si="214"/>
        <v>190.28695326861316</v>
      </c>
      <c r="J593" s="168"/>
      <c r="K593" s="188" t="s">
        <v>22</v>
      </c>
      <c r="L593" s="175">
        <v>179.23205993945984</v>
      </c>
      <c r="M593" s="175">
        <v>0</v>
      </c>
      <c r="N593" s="175">
        <v>11.054893329153312</v>
      </c>
      <c r="O593" s="175">
        <v>0</v>
      </c>
      <c r="P593" s="175">
        <v>143.60147762245799</v>
      </c>
      <c r="Q593" s="175">
        <v>0</v>
      </c>
      <c r="R593" s="176">
        <v>0</v>
      </c>
      <c r="S593" s="177">
        <f t="shared" si="215"/>
        <v>333.88843089107115</v>
      </c>
    </row>
    <row r="594" spans="1:85" ht="15">
      <c r="A594" s="178" t="s">
        <v>21</v>
      </c>
      <c r="B594" s="179">
        <v>0</v>
      </c>
      <c r="C594" s="179">
        <v>0</v>
      </c>
      <c r="D594" s="179">
        <v>0</v>
      </c>
      <c r="E594" s="179">
        <v>0</v>
      </c>
      <c r="F594" s="362"/>
      <c r="G594" s="179">
        <v>0</v>
      </c>
      <c r="H594" s="180">
        <v>0</v>
      </c>
      <c r="I594" s="181">
        <f t="shared" si="214"/>
        <v>0</v>
      </c>
      <c r="J594" s="168"/>
      <c r="K594" s="182" t="s">
        <v>21</v>
      </c>
      <c r="L594" s="183">
        <v>0</v>
      </c>
      <c r="M594" s="183">
        <v>0</v>
      </c>
      <c r="N594" s="183">
        <v>0</v>
      </c>
      <c r="O594" s="183">
        <v>0</v>
      </c>
      <c r="P594" s="183">
        <v>0</v>
      </c>
      <c r="Q594" s="183">
        <v>0</v>
      </c>
      <c r="R594" s="184">
        <v>0</v>
      </c>
      <c r="S594" s="185">
        <f t="shared" si="215"/>
        <v>0</v>
      </c>
    </row>
    <row r="595" spans="1:85" ht="15">
      <c r="A595" s="189" t="s">
        <v>64</v>
      </c>
      <c r="B595" s="175">
        <v>237.32560503685602</v>
      </c>
      <c r="C595" s="175">
        <v>0</v>
      </c>
      <c r="D595" s="175">
        <v>0</v>
      </c>
      <c r="E595" s="175">
        <v>0</v>
      </c>
      <c r="F595" s="362"/>
      <c r="G595" s="175">
        <v>0</v>
      </c>
      <c r="H595" s="187">
        <v>0</v>
      </c>
      <c r="I595" s="173">
        <f t="shared" si="214"/>
        <v>237.32560503685602</v>
      </c>
      <c r="J595" s="168"/>
      <c r="K595" s="190" t="s">
        <v>64</v>
      </c>
      <c r="L595" s="175">
        <v>237.32560503685602</v>
      </c>
      <c r="M595" s="175">
        <v>0</v>
      </c>
      <c r="N595" s="175">
        <v>0</v>
      </c>
      <c r="O595" s="175">
        <v>0</v>
      </c>
      <c r="P595" s="175">
        <v>0</v>
      </c>
      <c r="Q595" s="175">
        <v>0</v>
      </c>
      <c r="R595" s="176">
        <v>0</v>
      </c>
      <c r="S595" s="177">
        <f t="shared" si="215"/>
        <v>237.32560503685602</v>
      </c>
    </row>
    <row r="596" spans="1:85">
      <c r="A596" s="191" t="s">
        <v>23</v>
      </c>
      <c r="B596" s="192">
        <v>237.32560503685602</v>
      </c>
      <c r="C596" s="192">
        <v>0</v>
      </c>
      <c r="D596" s="192">
        <v>0</v>
      </c>
      <c r="E596" s="192">
        <v>0</v>
      </c>
      <c r="F596" s="362"/>
      <c r="G596" s="192">
        <v>0</v>
      </c>
      <c r="H596" s="193">
        <v>0</v>
      </c>
      <c r="I596" s="194">
        <f t="shared" si="214"/>
        <v>237.32560503685602</v>
      </c>
      <c r="J596" s="168"/>
      <c r="K596" s="195" t="s">
        <v>23</v>
      </c>
      <c r="L596" s="196">
        <v>237.32560503685602</v>
      </c>
      <c r="M596" s="196">
        <v>0</v>
      </c>
      <c r="N596" s="196">
        <v>0</v>
      </c>
      <c r="O596" s="196">
        <v>0</v>
      </c>
      <c r="P596" s="196">
        <v>0</v>
      </c>
      <c r="Q596" s="196">
        <v>0</v>
      </c>
      <c r="R596" s="197">
        <v>0</v>
      </c>
      <c r="S596" s="198">
        <f t="shared" si="215"/>
        <v>237.32560503685602</v>
      </c>
    </row>
    <row r="597" spans="1:85">
      <c r="A597" s="199" t="s">
        <v>19</v>
      </c>
      <c r="B597" s="200">
        <v>0</v>
      </c>
      <c r="C597" s="200">
        <v>0</v>
      </c>
      <c r="D597" s="200">
        <v>0</v>
      </c>
      <c r="E597" s="200">
        <v>0</v>
      </c>
      <c r="F597" s="362"/>
      <c r="G597" s="200">
        <v>0</v>
      </c>
      <c r="H597" s="201">
        <v>0</v>
      </c>
      <c r="I597" s="202">
        <f t="shared" si="214"/>
        <v>0</v>
      </c>
      <c r="J597" s="168"/>
      <c r="K597" s="203" t="s">
        <v>19</v>
      </c>
      <c r="L597" s="200">
        <v>0</v>
      </c>
      <c r="M597" s="200">
        <v>0</v>
      </c>
      <c r="N597" s="200">
        <v>0</v>
      </c>
      <c r="O597" s="200">
        <v>0</v>
      </c>
      <c r="P597" s="200">
        <v>0</v>
      </c>
      <c r="Q597" s="200">
        <v>0</v>
      </c>
      <c r="R597" s="204">
        <v>0</v>
      </c>
      <c r="S597" s="205">
        <f t="shared" si="215"/>
        <v>0</v>
      </c>
    </row>
    <row r="598" spans="1:85">
      <c r="A598" s="191" t="s">
        <v>20</v>
      </c>
      <c r="B598" s="192">
        <v>0</v>
      </c>
      <c r="C598" s="192">
        <v>0</v>
      </c>
      <c r="D598" s="192">
        <v>0</v>
      </c>
      <c r="E598" s="192">
        <v>0</v>
      </c>
      <c r="F598" s="362"/>
      <c r="G598" s="192">
        <v>0</v>
      </c>
      <c r="H598" s="193">
        <v>0</v>
      </c>
      <c r="I598" s="194">
        <f t="shared" si="214"/>
        <v>0</v>
      </c>
      <c r="J598" s="168"/>
      <c r="K598" s="195" t="s">
        <v>20</v>
      </c>
      <c r="L598" s="196">
        <v>0</v>
      </c>
      <c r="M598" s="196">
        <v>0</v>
      </c>
      <c r="N598" s="196">
        <v>0</v>
      </c>
      <c r="O598" s="196">
        <v>0</v>
      </c>
      <c r="P598" s="196">
        <v>0</v>
      </c>
      <c r="Q598" s="196">
        <v>0</v>
      </c>
      <c r="R598" s="197">
        <v>0</v>
      </c>
      <c r="S598" s="198">
        <f t="shared" si="215"/>
        <v>0</v>
      </c>
    </row>
    <row r="599" spans="1:85" ht="15" thickBot="1">
      <c r="A599" s="206" t="s">
        <v>11</v>
      </c>
      <c r="B599" s="207">
        <v>0</v>
      </c>
      <c r="C599" s="207">
        <v>0</v>
      </c>
      <c r="D599" s="207">
        <v>0</v>
      </c>
      <c r="E599" s="207">
        <v>0</v>
      </c>
      <c r="F599" s="363"/>
      <c r="G599" s="207">
        <v>0</v>
      </c>
      <c r="H599" s="208">
        <v>0</v>
      </c>
      <c r="I599" s="209">
        <f t="shared" si="214"/>
        <v>0</v>
      </c>
      <c r="J599" s="168"/>
      <c r="K599" s="210" t="s">
        <v>11</v>
      </c>
      <c r="L599" s="207">
        <v>0</v>
      </c>
      <c r="M599" s="207">
        <v>0</v>
      </c>
      <c r="N599" s="207">
        <v>0</v>
      </c>
      <c r="O599" s="207">
        <v>0</v>
      </c>
      <c r="P599" s="207">
        <v>0</v>
      </c>
      <c r="Q599" s="207">
        <v>0</v>
      </c>
      <c r="R599" s="211">
        <v>0</v>
      </c>
      <c r="S599" s="212">
        <f t="shared" si="215"/>
        <v>0</v>
      </c>
    </row>
    <row r="600" spans="1:85" ht="15">
      <c r="A600" s="213" t="s">
        <v>26</v>
      </c>
      <c r="B600" s="214">
        <f>SUM(B579:B595)</f>
        <v>20494.898085545239</v>
      </c>
      <c r="C600" s="214">
        <f t="shared" ref="C600:I600" si="216">SUM(C579:C595)</f>
        <v>879.94635365109718</v>
      </c>
      <c r="D600" s="214">
        <f t="shared" si="216"/>
        <v>6392.7175199873982</v>
      </c>
      <c r="E600" s="214">
        <f t="shared" si="216"/>
        <v>1670.5513896409116</v>
      </c>
      <c r="F600" s="214">
        <f t="shared" si="216"/>
        <v>0</v>
      </c>
      <c r="G600" s="214">
        <f t="shared" si="216"/>
        <v>4247.5858230447711</v>
      </c>
      <c r="H600" s="216">
        <f t="shared" si="216"/>
        <v>1.105786964048636</v>
      </c>
      <c r="I600" s="173">
        <f t="shared" si="216"/>
        <v>33686.804958833476</v>
      </c>
      <c r="J600" s="168"/>
      <c r="K600" s="215" t="s">
        <v>26</v>
      </c>
      <c r="L600" s="214">
        <f>SUM(L579:L595)</f>
        <v>20494.898085545239</v>
      </c>
      <c r="M600" s="214">
        <f t="shared" ref="M600:S600" si="217">SUM(M579:M595)</f>
        <v>879.94635365109718</v>
      </c>
      <c r="N600" s="214">
        <f t="shared" si="217"/>
        <v>6392.7175199873982</v>
      </c>
      <c r="O600" s="214">
        <f t="shared" si="217"/>
        <v>1670.5513896409116</v>
      </c>
      <c r="P600" s="214">
        <f t="shared" si="217"/>
        <v>5076.0415912179906</v>
      </c>
      <c r="Q600" s="214">
        <f t="shared" si="217"/>
        <v>4247.5858230447711</v>
      </c>
      <c r="R600" s="216">
        <f t="shared" si="217"/>
        <v>1.105786964048636</v>
      </c>
      <c r="S600" s="217">
        <f t="shared" si="217"/>
        <v>38762.846550051465</v>
      </c>
    </row>
    <row r="601" spans="1:85" s="23" customFormat="1" ht="15" thickBot="1">
      <c r="A601" s="59" t="s">
        <v>88</v>
      </c>
      <c r="B601" s="47">
        <f>IF($I600=0,"-",B600/$I600)</f>
        <v>0.60839542695102022</v>
      </c>
      <c r="C601" s="47">
        <f t="shared" ref="C601:H601" si="218">IF($I600=0,"-",C600/$I600)</f>
        <v>2.6121395446271151E-2</v>
      </c>
      <c r="D601" s="47">
        <f t="shared" si="218"/>
        <v>0.18976918493159373</v>
      </c>
      <c r="E601" s="47">
        <f t="shared" si="218"/>
        <v>4.9590674796330114E-2</v>
      </c>
      <c r="F601" s="47">
        <f t="shared" si="218"/>
        <v>0</v>
      </c>
      <c r="G601" s="47">
        <f t="shared" si="218"/>
        <v>0.12609049235258371</v>
      </c>
      <c r="H601" s="70">
        <f t="shared" si="218"/>
        <v>3.282552220075334E-5</v>
      </c>
      <c r="I601" s="48">
        <f>SUM(B601:H601)</f>
        <v>0.99999999999999978</v>
      </c>
      <c r="K601" s="81" t="s">
        <v>88</v>
      </c>
      <c r="L601" s="98">
        <f t="shared" ref="L601:R601" si="219">IF($S600=0,"-",L600/$S600)</f>
        <v>0.52872531069362416</v>
      </c>
      <c r="M601" s="98">
        <f t="shared" si="219"/>
        <v>2.2700767151217612E-2</v>
      </c>
      <c r="N601" s="98">
        <f t="shared" si="219"/>
        <v>0.16491868087481595</v>
      </c>
      <c r="O601" s="98">
        <f t="shared" si="219"/>
        <v>4.3096716013460407E-2</v>
      </c>
      <c r="P601" s="98">
        <f t="shared" si="219"/>
        <v>0.13095120825720813</v>
      </c>
      <c r="Q601" s="98">
        <f t="shared" si="219"/>
        <v>0.10957879002926661</v>
      </c>
      <c r="R601" s="99">
        <f t="shared" si="219"/>
        <v>2.8526980406890882E-5</v>
      </c>
      <c r="S601" s="100">
        <f>SUM(L601:R601)</f>
        <v>0.99999999999999989</v>
      </c>
      <c r="BA601" s="218"/>
      <c r="BR601" s="218"/>
    </row>
    <row r="602" spans="1:85" ht="15" thickBot="1">
      <c r="A602" s="247"/>
      <c r="B602" s="247"/>
      <c r="C602" s="247"/>
      <c r="D602" s="247"/>
      <c r="E602" s="247"/>
      <c r="F602" s="247"/>
      <c r="G602" s="247"/>
      <c r="H602" s="247"/>
      <c r="I602" s="247"/>
      <c r="K602" s="247"/>
      <c r="L602" s="247"/>
      <c r="M602" s="247"/>
      <c r="N602" s="247"/>
      <c r="O602" s="247"/>
      <c r="P602" s="247"/>
      <c r="Q602" s="247"/>
      <c r="R602" s="247"/>
      <c r="S602" s="247"/>
      <c r="U602" s="254"/>
      <c r="AA602" s="255"/>
      <c r="AC602" s="255"/>
      <c r="AD602" s="255"/>
      <c r="AE602" s="255"/>
      <c r="AF602" s="255"/>
      <c r="AG602" s="255"/>
      <c r="AH602" s="255"/>
      <c r="AI602" s="256"/>
      <c r="AJ602" s="256"/>
      <c r="AK602" s="256"/>
      <c r="AL602" s="256"/>
      <c r="AM602" s="256"/>
      <c r="AN602" s="256"/>
      <c r="AO602" s="256"/>
      <c r="AP602" s="256"/>
    </row>
    <row r="603" spans="1:85" ht="28.5">
      <c r="A603" s="380" t="s">
        <v>50</v>
      </c>
      <c r="B603" s="164" t="s">
        <v>0</v>
      </c>
      <c r="C603" s="164" t="s">
        <v>1</v>
      </c>
      <c r="D603" s="164" t="s">
        <v>2</v>
      </c>
      <c r="E603" s="164" t="s">
        <v>3</v>
      </c>
      <c r="F603" s="164" t="s">
        <v>27</v>
      </c>
      <c r="G603" s="164" t="s">
        <v>4</v>
      </c>
      <c r="H603" s="164" t="s">
        <v>5</v>
      </c>
      <c r="I603" s="165" t="s">
        <v>6</v>
      </c>
      <c r="K603" s="382" t="s">
        <v>50</v>
      </c>
      <c r="L603" s="166" t="s">
        <v>0</v>
      </c>
      <c r="M603" s="166" t="s">
        <v>28</v>
      </c>
      <c r="N603" s="166" t="s">
        <v>29</v>
      </c>
      <c r="O603" s="166" t="s">
        <v>3</v>
      </c>
      <c r="P603" s="166" t="s">
        <v>27</v>
      </c>
      <c r="Q603" s="166" t="s">
        <v>4</v>
      </c>
      <c r="R603" s="166" t="s">
        <v>5</v>
      </c>
      <c r="S603" s="167" t="s">
        <v>6</v>
      </c>
      <c r="U603" s="384" t="s">
        <v>50</v>
      </c>
      <c r="V603" s="220" t="s">
        <v>78</v>
      </c>
      <c r="W603" s="220" t="s">
        <v>65</v>
      </c>
      <c r="X603" s="220" t="s">
        <v>72</v>
      </c>
      <c r="Y603" s="220" t="s">
        <v>79</v>
      </c>
      <c r="Z603" s="220" t="s">
        <v>80</v>
      </c>
      <c r="AA603" s="220" t="s">
        <v>112</v>
      </c>
      <c r="AB603" s="220" t="s">
        <v>81</v>
      </c>
      <c r="AC603" s="220" t="s">
        <v>82</v>
      </c>
      <c r="AD603" s="220" t="s">
        <v>68</v>
      </c>
      <c r="AE603" s="257" t="s">
        <v>27</v>
      </c>
      <c r="AF603" s="258" t="s">
        <v>63</v>
      </c>
      <c r="AG603" s="259"/>
      <c r="AH603" s="160"/>
      <c r="AI603" s="160"/>
      <c r="AR603" s="161"/>
      <c r="BA603" s="160"/>
      <c r="BI603" s="161"/>
      <c r="BR603" s="160"/>
      <c r="BX603" s="23"/>
      <c r="CG603" s="160"/>
    </row>
    <row r="604" spans="1:85" ht="15" customHeight="1">
      <c r="A604" s="381" t="s">
        <v>50</v>
      </c>
      <c r="B604" s="318" t="s">
        <v>69</v>
      </c>
      <c r="C604" s="319"/>
      <c r="D604" s="319"/>
      <c r="E604" s="319"/>
      <c r="F604" s="319"/>
      <c r="G604" s="319"/>
      <c r="H604" s="319"/>
      <c r="I604" s="320"/>
      <c r="K604" s="383" t="s">
        <v>50</v>
      </c>
      <c r="L604" s="321" t="s">
        <v>69</v>
      </c>
      <c r="M604" s="322"/>
      <c r="N604" s="322"/>
      <c r="O604" s="322"/>
      <c r="P604" s="322"/>
      <c r="Q604" s="322"/>
      <c r="R604" s="322"/>
      <c r="S604" s="323"/>
      <c r="U604" s="385" t="s">
        <v>50</v>
      </c>
      <c r="V604" s="386" t="s">
        <v>69</v>
      </c>
      <c r="W604" s="387"/>
      <c r="X604" s="387"/>
      <c r="Y604" s="387"/>
      <c r="Z604" s="387"/>
      <c r="AA604" s="387"/>
      <c r="AB604" s="387"/>
      <c r="AC604" s="387"/>
      <c r="AD604" s="387"/>
      <c r="AE604" s="387"/>
      <c r="AF604" s="388"/>
      <c r="AG604" s="260"/>
      <c r="AH604" s="160"/>
      <c r="AI604" s="160"/>
      <c r="AR604" s="161"/>
      <c r="BA604" s="160"/>
      <c r="BI604" s="161"/>
      <c r="BR604" s="160"/>
      <c r="BX604" s="23"/>
      <c r="CG604" s="160"/>
    </row>
    <row r="605" spans="1:85" ht="15">
      <c r="A605" s="170" t="s">
        <v>7</v>
      </c>
      <c r="B605" s="171">
        <v>2.2643100167031789</v>
      </c>
      <c r="C605" s="171">
        <v>0</v>
      </c>
      <c r="D605" s="171">
        <v>0</v>
      </c>
      <c r="E605" s="171">
        <v>0</v>
      </c>
      <c r="F605" s="361"/>
      <c r="G605" s="171">
        <v>0</v>
      </c>
      <c r="H605" s="172">
        <v>0</v>
      </c>
      <c r="I605" s="173">
        <f>SUM(B605:H605)</f>
        <v>2.2643100167031789</v>
      </c>
      <c r="J605" s="168"/>
      <c r="K605" s="222" t="s">
        <v>7</v>
      </c>
      <c r="L605" s="171">
        <v>2.2643100167031789</v>
      </c>
      <c r="M605" s="171">
        <v>0</v>
      </c>
      <c r="N605" s="171">
        <v>0</v>
      </c>
      <c r="O605" s="171">
        <v>0</v>
      </c>
      <c r="P605" s="171">
        <v>0</v>
      </c>
      <c r="Q605" s="171">
        <v>0</v>
      </c>
      <c r="R605" s="223">
        <v>0</v>
      </c>
      <c r="S605" s="224">
        <f>SUM(L605:R605)</f>
        <v>2.2643100167031789</v>
      </c>
      <c r="U605" s="103" t="s">
        <v>7</v>
      </c>
      <c r="V605" s="226">
        <v>2.2643100167031789</v>
      </c>
      <c r="W605" s="226">
        <v>0</v>
      </c>
      <c r="X605" s="226">
        <v>0</v>
      </c>
      <c r="Y605" s="226">
        <v>0</v>
      </c>
      <c r="Z605" s="226">
        <v>0</v>
      </c>
      <c r="AA605" s="226">
        <v>0</v>
      </c>
      <c r="AB605" s="226">
        <v>0</v>
      </c>
      <c r="AC605" s="226">
        <v>0</v>
      </c>
      <c r="AD605" s="228">
        <v>0</v>
      </c>
      <c r="AE605" s="261">
        <f t="shared" ref="AE605:AE610" si="220">+P605</f>
        <v>0</v>
      </c>
      <c r="AF605" s="229">
        <f t="shared" ref="AF605:AF625" si="221">SUM(V605:AE605)</f>
        <v>2.2643100167031789</v>
      </c>
      <c r="AG605" s="147" t="str">
        <f>+IF(ABS(S605-AF605)&gt;0.01,S605-AF605,"")</f>
        <v/>
      </c>
      <c r="AH605" s="160"/>
      <c r="AI605" s="160"/>
      <c r="AR605" s="161"/>
      <c r="BA605" s="160"/>
      <c r="BI605" s="161"/>
      <c r="BR605" s="160"/>
      <c r="BX605" s="23"/>
      <c r="CG605" s="160"/>
    </row>
    <row r="606" spans="1:85" ht="15">
      <c r="A606" s="178" t="s">
        <v>8</v>
      </c>
      <c r="B606" s="179">
        <v>1.7687655560849647</v>
      </c>
      <c r="C606" s="179">
        <v>0</v>
      </c>
      <c r="D606" s="179">
        <v>0</v>
      </c>
      <c r="E606" s="179">
        <v>0</v>
      </c>
      <c r="F606" s="362"/>
      <c r="G606" s="179">
        <v>0</v>
      </c>
      <c r="H606" s="180">
        <v>0</v>
      </c>
      <c r="I606" s="181">
        <f t="shared" ref="I606:I625" si="222">SUM(B606:H606)</f>
        <v>1.7687655560849647</v>
      </c>
      <c r="J606" s="168"/>
      <c r="K606" s="182" t="s">
        <v>8</v>
      </c>
      <c r="L606" s="183">
        <v>1.7687655560849647</v>
      </c>
      <c r="M606" s="183">
        <v>0</v>
      </c>
      <c r="N606" s="183">
        <v>0</v>
      </c>
      <c r="O606" s="183">
        <v>0</v>
      </c>
      <c r="P606" s="183">
        <v>0</v>
      </c>
      <c r="Q606" s="183">
        <v>0</v>
      </c>
      <c r="R606" s="184">
        <v>0</v>
      </c>
      <c r="S606" s="185">
        <f t="shared" ref="S606:S625" si="223">SUM(L606:R606)</f>
        <v>1.7687655560849647</v>
      </c>
      <c r="U606" s="104" t="s">
        <v>8</v>
      </c>
      <c r="V606" s="231">
        <v>1.7687655560849647</v>
      </c>
      <c r="W606" s="231">
        <v>0</v>
      </c>
      <c r="X606" s="231">
        <v>0</v>
      </c>
      <c r="Y606" s="231">
        <v>0</v>
      </c>
      <c r="Z606" s="231">
        <v>0</v>
      </c>
      <c r="AA606" s="231">
        <v>0</v>
      </c>
      <c r="AB606" s="231">
        <v>0</v>
      </c>
      <c r="AC606" s="231">
        <v>0</v>
      </c>
      <c r="AD606" s="231">
        <v>0</v>
      </c>
      <c r="AE606" s="262">
        <f t="shared" si="220"/>
        <v>0</v>
      </c>
      <c r="AF606" s="233">
        <f t="shared" si="221"/>
        <v>1.7687655560849647</v>
      </c>
      <c r="AG606" s="147" t="str">
        <f t="shared" ref="AG606:AG626" si="224">+IF(ABS(S606-AF606)&gt;0.01,S606-AF606,"")</f>
        <v/>
      </c>
      <c r="AH606" s="160"/>
      <c r="AI606" s="160"/>
      <c r="AR606" s="161"/>
      <c r="BA606" s="160"/>
      <c r="BI606" s="161"/>
      <c r="BR606" s="160"/>
      <c r="BX606" s="23"/>
      <c r="CG606" s="160"/>
    </row>
    <row r="607" spans="1:85" ht="15">
      <c r="A607" s="186" t="s">
        <v>10</v>
      </c>
      <c r="B607" s="175">
        <v>3.6315793441008291</v>
      </c>
      <c r="C607" s="175">
        <v>0</v>
      </c>
      <c r="D607" s="175">
        <v>0</v>
      </c>
      <c r="E607" s="175">
        <v>0</v>
      </c>
      <c r="F607" s="362"/>
      <c r="G607" s="175">
        <v>0</v>
      </c>
      <c r="H607" s="187">
        <v>0</v>
      </c>
      <c r="I607" s="173">
        <f t="shared" si="222"/>
        <v>3.6315793441008291</v>
      </c>
      <c r="J607" s="168"/>
      <c r="K607" s="188" t="s">
        <v>10</v>
      </c>
      <c r="L607" s="175">
        <v>3.6315793441008291</v>
      </c>
      <c r="M607" s="175">
        <v>0</v>
      </c>
      <c r="N607" s="175">
        <v>0</v>
      </c>
      <c r="O607" s="175">
        <v>0</v>
      </c>
      <c r="P607" s="175">
        <v>0</v>
      </c>
      <c r="Q607" s="175">
        <v>0</v>
      </c>
      <c r="R607" s="176">
        <v>0</v>
      </c>
      <c r="S607" s="177">
        <f t="shared" si="223"/>
        <v>3.6315793441008291</v>
      </c>
      <c r="U607" s="287" t="s">
        <v>10</v>
      </c>
      <c r="V607" s="226">
        <v>3.6315793441008291</v>
      </c>
      <c r="W607" s="226">
        <v>0</v>
      </c>
      <c r="X607" s="226">
        <v>0</v>
      </c>
      <c r="Y607" s="226">
        <v>0</v>
      </c>
      <c r="Z607" s="226">
        <v>0</v>
      </c>
      <c r="AA607" s="226">
        <v>0</v>
      </c>
      <c r="AB607" s="226">
        <v>0</v>
      </c>
      <c r="AC607" s="226">
        <v>0</v>
      </c>
      <c r="AD607" s="228">
        <v>0</v>
      </c>
      <c r="AE607" s="261">
        <f t="shared" si="220"/>
        <v>0</v>
      </c>
      <c r="AF607" s="229">
        <f t="shared" si="221"/>
        <v>3.6315793441008291</v>
      </c>
      <c r="AG607" s="147" t="str">
        <f t="shared" si="224"/>
        <v/>
      </c>
      <c r="AH607" s="160"/>
      <c r="AI607" s="160"/>
      <c r="AR607" s="161"/>
      <c r="BA607" s="160"/>
      <c r="BI607" s="161"/>
      <c r="BR607" s="160"/>
      <c r="BX607" s="23"/>
      <c r="CG607" s="160"/>
    </row>
    <row r="608" spans="1:85" ht="15">
      <c r="A608" s="178" t="s">
        <v>56</v>
      </c>
      <c r="B608" s="179">
        <v>0</v>
      </c>
      <c r="C608" s="179">
        <v>0</v>
      </c>
      <c r="D608" s="179">
        <v>0</v>
      </c>
      <c r="E608" s="179">
        <v>0</v>
      </c>
      <c r="F608" s="362"/>
      <c r="G608" s="179">
        <v>0</v>
      </c>
      <c r="H608" s="180">
        <v>0</v>
      </c>
      <c r="I608" s="181">
        <f t="shared" si="222"/>
        <v>0</v>
      </c>
      <c r="J608" s="168"/>
      <c r="K608" s="182" t="s">
        <v>56</v>
      </c>
      <c r="L608" s="183">
        <v>0</v>
      </c>
      <c r="M608" s="183">
        <v>0</v>
      </c>
      <c r="N608" s="183">
        <v>0</v>
      </c>
      <c r="O608" s="183">
        <v>0</v>
      </c>
      <c r="P608" s="183">
        <v>0</v>
      </c>
      <c r="Q608" s="183">
        <v>0</v>
      </c>
      <c r="R608" s="184">
        <v>0</v>
      </c>
      <c r="S608" s="185">
        <f t="shared" si="223"/>
        <v>0</v>
      </c>
      <c r="U608" s="104" t="s">
        <v>56</v>
      </c>
      <c r="V608" s="231">
        <v>0</v>
      </c>
      <c r="W608" s="231">
        <v>0</v>
      </c>
      <c r="X608" s="231">
        <v>0</v>
      </c>
      <c r="Y608" s="231">
        <v>0</v>
      </c>
      <c r="Z608" s="231">
        <v>0</v>
      </c>
      <c r="AA608" s="231">
        <v>0</v>
      </c>
      <c r="AB608" s="231">
        <v>0</v>
      </c>
      <c r="AC608" s="231">
        <v>0</v>
      </c>
      <c r="AD608" s="231">
        <v>0</v>
      </c>
      <c r="AE608" s="262">
        <f t="shared" si="220"/>
        <v>0</v>
      </c>
      <c r="AF608" s="233">
        <f t="shared" si="221"/>
        <v>0</v>
      </c>
      <c r="AG608" s="147" t="str">
        <f t="shared" si="224"/>
        <v/>
      </c>
      <c r="AH608" s="160"/>
      <c r="AI608" s="160"/>
      <c r="AR608" s="161"/>
      <c r="BA608" s="160"/>
      <c r="BI608" s="161"/>
      <c r="BR608" s="160"/>
      <c r="BX608" s="23"/>
      <c r="CG608" s="160"/>
    </row>
    <row r="609" spans="1:85" ht="15">
      <c r="A609" s="186" t="s">
        <v>16</v>
      </c>
      <c r="B609" s="175">
        <v>0</v>
      </c>
      <c r="C609" s="175">
        <v>0</v>
      </c>
      <c r="D609" s="175">
        <v>0</v>
      </c>
      <c r="E609" s="175">
        <v>0</v>
      </c>
      <c r="F609" s="362"/>
      <c r="G609" s="175">
        <v>0</v>
      </c>
      <c r="H609" s="187">
        <v>0</v>
      </c>
      <c r="I609" s="173">
        <f t="shared" si="222"/>
        <v>0</v>
      </c>
      <c r="J609" s="168"/>
      <c r="K609" s="188" t="s">
        <v>16</v>
      </c>
      <c r="L609" s="175">
        <v>0</v>
      </c>
      <c r="M609" s="175">
        <v>0</v>
      </c>
      <c r="N609" s="175">
        <v>0</v>
      </c>
      <c r="O609" s="175">
        <v>0</v>
      </c>
      <c r="P609" s="175">
        <v>0</v>
      </c>
      <c r="Q609" s="175">
        <v>0</v>
      </c>
      <c r="R609" s="176">
        <v>0</v>
      </c>
      <c r="S609" s="177">
        <f t="shared" si="223"/>
        <v>0</v>
      </c>
      <c r="U609" s="287" t="s">
        <v>16</v>
      </c>
      <c r="V609" s="226">
        <v>0</v>
      </c>
      <c r="W609" s="226">
        <v>0</v>
      </c>
      <c r="X609" s="226">
        <v>0</v>
      </c>
      <c r="Y609" s="226">
        <v>0</v>
      </c>
      <c r="Z609" s="226">
        <v>0</v>
      </c>
      <c r="AA609" s="226">
        <v>0</v>
      </c>
      <c r="AB609" s="226">
        <v>0</v>
      </c>
      <c r="AC609" s="226">
        <v>0</v>
      </c>
      <c r="AD609" s="228">
        <v>0</v>
      </c>
      <c r="AE609" s="261">
        <f t="shared" si="220"/>
        <v>0</v>
      </c>
      <c r="AF609" s="229">
        <f t="shared" si="221"/>
        <v>0</v>
      </c>
      <c r="AG609" s="147" t="str">
        <f t="shared" si="224"/>
        <v/>
      </c>
      <c r="AH609" s="160"/>
      <c r="AI609" s="160"/>
      <c r="AR609" s="161"/>
      <c r="BA609" s="160"/>
      <c r="BI609" s="161"/>
      <c r="BR609" s="160"/>
      <c r="BX609" s="23"/>
      <c r="CG609" s="160"/>
    </row>
    <row r="610" spans="1:85" ht="15">
      <c r="A610" s="178" t="s">
        <v>15</v>
      </c>
      <c r="B610" s="179">
        <v>1390.5982506165396</v>
      </c>
      <c r="C610" s="179">
        <v>0</v>
      </c>
      <c r="D610" s="179">
        <v>143.69924143956473</v>
      </c>
      <c r="E610" s="179">
        <v>0</v>
      </c>
      <c r="F610" s="362"/>
      <c r="G610" s="179">
        <v>0</v>
      </c>
      <c r="H610" s="180">
        <v>0</v>
      </c>
      <c r="I610" s="181">
        <f t="shared" si="222"/>
        <v>1534.2974920561044</v>
      </c>
      <c r="J610" s="168"/>
      <c r="K610" s="182" t="s">
        <v>15</v>
      </c>
      <c r="L610" s="183">
        <v>1390.5982506165396</v>
      </c>
      <c r="M610" s="183">
        <v>0</v>
      </c>
      <c r="N610" s="183">
        <v>143.69924143956473</v>
      </c>
      <c r="O610" s="183">
        <v>0</v>
      </c>
      <c r="P610" s="183">
        <v>0</v>
      </c>
      <c r="Q610" s="183">
        <v>0</v>
      </c>
      <c r="R610" s="184">
        <v>0</v>
      </c>
      <c r="S610" s="185">
        <f t="shared" si="223"/>
        <v>1534.2974920561044</v>
      </c>
      <c r="U610" s="104" t="s">
        <v>15</v>
      </c>
      <c r="V610" s="231">
        <v>1390.5982506165396</v>
      </c>
      <c r="W610" s="231">
        <v>143.69924143956473</v>
      </c>
      <c r="X610" s="231">
        <v>0</v>
      </c>
      <c r="Y610" s="231">
        <v>0</v>
      </c>
      <c r="Z610" s="231">
        <v>0</v>
      </c>
      <c r="AA610" s="231">
        <v>0</v>
      </c>
      <c r="AB610" s="231">
        <v>0</v>
      </c>
      <c r="AC610" s="231">
        <v>0</v>
      </c>
      <c r="AD610" s="231">
        <v>0</v>
      </c>
      <c r="AE610" s="262">
        <f t="shared" si="220"/>
        <v>0</v>
      </c>
      <c r="AF610" s="233">
        <f t="shared" si="221"/>
        <v>1534.2974920561044</v>
      </c>
      <c r="AG610" s="147" t="str">
        <f t="shared" si="224"/>
        <v/>
      </c>
      <c r="AH610" s="160"/>
      <c r="AI610" s="160"/>
      <c r="AR610" s="161"/>
      <c r="BA610" s="160"/>
      <c r="BI610" s="161"/>
      <c r="BR610" s="160"/>
      <c r="BX610" s="23"/>
      <c r="CG610" s="160"/>
    </row>
    <row r="611" spans="1:85" ht="15">
      <c r="A611" s="186" t="s">
        <v>58</v>
      </c>
      <c r="B611" s="175">
        <v>0</v>
      </c>
      <c r="C611" s="175">
        <v>0</v>
      </c>
      <c r="D611" s="175">
        <v>0</v>
      </c>
      <c r="E611" s="175">
        <v>0</v>
      </c>
      <c r="F611" s="362"/>
      <c r="G611" s="175">
        <v>0</v>
      </c>
      <c r="H611" s="187">
        <v>0</v>
      </c>
      <c r="I611" s="173">
        <f t="shared" si="222"/>
        <v>0</v>
      </c>
      <c r="J611" s="168"/>
      <c r="K611" s="188" t="s">
        <v>58</v>
      </c>
      <c r="L611" s="175">
        <v>0</v>
      </c>
      <c r="M611" s="175">
        <v>0</v>
      </c>
      <c r="N611" s="175">
        <v>0</v>
      </c>
      <c r="O611" s="175">
        <v>0</v>
      </c>
      <c r="P611" s="175">
        <v>8449.3938787514307</v>
      </c>
      <c r="Q611" s="175">
        <v>0</v>
      </c>
      <c r="R611" s="176">
        <v>0</v>
      </c>
      <c r="S611" s="177">
        <f t="shared" si="223"/>
        <v>8449.3938787514307</v>
      </c>
      <c r="U611" s="288" t="s">
        <v>58</v>
      </c>
      <c r="V611" s="226">
        <v>0</v>
      </c>
      <c r="W611" s="226">
        <v>0</v>
      </c>
      <c r="X611" s="226">
        <v>0</v>
      </c>
      <c r="Y611" s="226">
        <v>0</v>
      </c>
      <c r="Z611" s="226">
        <v>0</v>
      </c>
      <c r="AA611" s="226">
        <v>0</v>
      </c>
      <c r="AB611" s="226">
        <v>0</v>
      </c>
      <c r="AC611" s="226">
        <v>0</v>
      </c>
      <c r="AD611" s="226">
        <v>0</v>
      </c>
      <c r="AE611" s="263">
        <f>+P611</f>
        <v>8449.3938787514307</v>
      </c>
      <c r="AF611" s="264">
        <f t="shared" si="221"/>
        <v>8449.3938787514307</v>
      </c>
      <c r="AG611" s="147" t="str">
        <f t="shared" si="224"/>
        <v/>
      </c>
      <c r="AH611" s="160"/>
      <c r="AI611" s="160"/>
      <c r="AR611" s="161"/>
      <c r="BA611" s="160"/>
      <c r="BI611" s="161"/>
      <c r="BR611" s="160"/>
      <c r="BX611" s="23"/>
      <c r="CG611" s="160"/>
    </row>
    <row r="612" spans="1:85" ht="15">
      <c r="A612" s="178" t="s">
        <v>12</v>
      </c>
      <c r="B612" s="179">
        <v>0</v>
      </c>
      <c r="C612" s="179">
        <v>0</v>
      </c>
      <c r="D612" s="179">
        <v>0</v>
      </c>
      <c r="E612" s="179">
        <v>0</v>
      </c>
      <c r="F612" s="362"/>
      <c r="G612" s="179">
        <v>0</v>
      </c>
      <c r="H612" s="180">
        <v>0</v>
      </c>
      <c r="I612" s="181">
        <f t="shared" si="222"/>
        <v>0</v>
      </c>
      <c r="J612" s="168"/>
      <c r="K612" s="182" t="s">
        <v>12</v>
      </c>
      <c r="L612" s="183">
        <v>0</v>
      </c>
      <c r="M612" s="183">
        <v>0</v>
      </c>
      <c r="N612" s="183">
        <v>0</v>
      </c>
      <c r="O612" s="183">
        <v>0</v>
      </c>
      <c r="P612" s="183">
        <v>6940.1451691992688</v>
      </c>
      <c r="Q612" s="183">
        <v>0</v>
      </c>
      <c r="R612" s="184">
        <v>0</v>
      </c>
      <c r="S612" s="185">
        <f t="shared" si="223"/>
        <v>6940.1451691992688</v>
      </c>
      <c r="U612" s="104" t="s">
        <v>12</v>
      </c>
      <c r="V612" s="231">
        <v>0</v>
      </c>
      <c r="W612" s="231">
        <v>0</v>
      </c>
      <c r="X612" s="231">
        <v>0</v>
      </c>
      <c r="Y612" s="231">
        <v>0</v>
      </c>
      <c r="Z612" s="231">
        <v>0</v>
      </c>
      <c r="AA612" s="231">
        <v>0</v>
      </c>
      <c r="AB612" s="231">
        <v>0</v>
      </c>
      <c r="AC612" s="231">
        <v>0</v>
      </c>
      <c r="AD612" s="231">
        <v>0</v>
      </c>
      <c r="AE612" s="262">
        <f t="shared" ref="AE612:AE625" si="225">+P612</f>
        <v>6940.1451691992688</v>
      </c>
      <c r="AF612" s="233">
        <f t="shared" si="221"/>
        <v>6940.1451691992688</v>
      </c>
      <c r="AG612" s="147" t="str">
        <f t="shared" si="224"/>
        <v/>
      </c>
      <c r="AH612" s="160"/>
      <c r="AI612" s="160"/>
      <c r="AR612" s="161"/>
      <c r="BA612" s="160"/>
      <c r="BI612" s="161"/>
      <c r="BR612" s="160"/>
      <c r="BX612" s="23"/>
      <c r="CG612" s="160"/>
    </row>
    <row r="613" spans="1:85" ht="15">
      <c r="A613" s="186" t="s">
        <v>59</v>
      </c>
      <c r="B613" s="175">
        <v>0</v>
      </c>
      <c r="C613" s="175">
        <v>0</v>
      </c>
      <c r="D613" s="175">
        <v>0</v>
      </c>
      <c r="E613" s="175">
        <v>0</v>
      </c>
      <c r="F613" s="362"/>
      <c r="G613" s="175">
        <v>0</v>
      </c>
      <c r="H613" s="187">
        <v>0</v>
      </c>
      <c r="I613" s="173">
        <f t="shared" si="222"/>
        <v>0</v>
      </c>
      <c r="J613" s="168"/>
      <c r="K613" s="188" t="s">
        <v>59</v>
      </c>
      <c r="L613" s="175">
        <v>0</v>
      </c>
      <c r="M613" s="175">
        <v>0</v>
      </c>
      <c r="N613" s="175">
        <v>0</v>
      </c>
      <c r="O613" s="175">
        <v>0</v>
      </c>
      <c r="P613" s="175">
        <v>0</v>
      </c>
      <c r="Q613" s="175">
        <v>0</v>
      </c>
      <c r="R613" s="176">
        <v>0</v>
      </c>
      <c r="S613" s="177">
        <f t="shared" si="223"/>
        <v>0</v>
      </c>
      <c r="U613" s="289" t="s">
        <v>59</v>
      </c>
      <c r="V613" s="226">
        <v>0</v>
      </c>
      <c r="W613" s="226">
        <v>0</v>
      </c>
      <c r="X613" s="226">
        <v>0</v>
      </c>
      <c r="Y613" s="226">
        <v>0</v>
      </c>
      <c r="Z613" s="226">
        <v>0</v>
      </c>
      <c r="AA613" s="226">
        <v>0</v>
      </c>
      <c r="AB613" s="226">
        <v>0</v>
      </c>
      <c r="AC613" s="226">
        <v>0</v>
      </c>
      <c r="AD613" s="226">
        <v>0</v>
      </c>
      <c r="AE613" s="263">
        <f t="shared" si="225"/>
        <v>0</v>
      </c>
      <c r="AF613" s="264">
        <f t="shared" si="221"/>
        <v>0</v>
      </c>
      <c r="AG613" s="147" t="str">
        <f t="shared" si="224"/>
        <v/>
      </c>
      <c r="AH613" s="160"/>
      <c r="AI613" s="160"/>
      <c r="AR613" s="161"/>
      <c r="BA613" s="160"/>
      <c r="BI613" s="161"/>
      <c r="BR613" s="160"/>
      <c r="BX613" s="23"/>
      <c r="CG613" s="160"/>
    </row>
    <row r="614" spans="1:85" ht="15">
      <c r="A614" s="178" t="s">
        <v>17</v>
      </c>
      <c r="B614" s="179">
        <v>11.838787269943516</v>
      </c>
      <c r="C614" s="179">
        <v>0</v>
      </c>
      <c r="D614" s="179">
        <v>2.6325878434603265</v>
      </c>
      <c r="E614" s="179">
        <v>0</v>
      </c>
      <c r="F614" s="362"/>
      <c r="G614" s="179">
        <v>0</v>
      </c>
      <c r="H614" s="180">
        <v>0</v>
      </c>
      <c r="I614" s="181">
        <f t="shared" si="222"/>
        <v>14.471375113403843</v>
      </c>
      <c r="J614" s="168"/>
      <c r="K614" s="182" t="s">
        <v>17</v>
      </c>
      <c r="L614" s="183">
        <v>11.838787269943516</v>
      </c>
      <c r="M614" s="183">
        <v>0</v>
      </c>
      <c r="N614" s="183">
        <v>2.6325878434603265</v>
      </c>
      <c r="O614" s="183">
        <v>0</v>
      </c>
      <c r="P614" s="183">
        <v>0</v>
      </c>
      <c r="Q614" s="183">
        <v>0</v>
      </c>
      <c r="R614" s="184">
        <v>0</v>
      </c>
      <c r="S614" s="185">
        <f t="shared" si="223"/>
        <v>14.471375113403843</v>
      </c>
      <c r="U614" s="104" t="s">
        <v>17</v>
      </c>
      <c r="V614" s="231">
        <v>11.838787269943516</v>
      </c>
      <c r="W614" s="231">
        <v>0</v>
      </c>
      <c r="X614" s="231">
        <v>2.6325878434603265</v>
      </c>
      <c r="Y614" s="231">
        <v>0</v>
      </c>
      <c r="Z614" s="231">
        <v>0</v>
      </c>
      <c r="AA614" s="231">
        <v>0</v>
      </c>
      <c r="AB614" s="231">
        <v>0</v>
      </c>
      <c r="AC614" s="231">
        <v>0</v>
      </c>
      <c r="AD614" s="231">
        <v>0</v>
      </c>
      <c r="AE614" s="262">
        <f t="shared" si="225"/>
        <v>0</v>
      </c>
      <c r="AF614" s="233">
        <f t="shared" si="221"/>
        <v>14.471375113403843</v>
      </c>
      <c r="AG614" s="147" t="str">
        <f t="shared" si="224"/>
        <v/>
      </c>
      <c r="AH614" s="160"/>
      <c r="AI614" s="160"/>
      <c r="AR614" s="161"/>
      <c r="BA614" s="160"/>
      <c r="BI614" s="161"/>
      <c r="BR614" s="160"/>
      <c r="BX614" s="23"/>
      <c r="CG614" s="160"/>
    </row>
    <row r="615" spans="1:85" ht="15">
      <c r="A615" s="186" t="s">
        <v>139</v>
      </c>
      <c r="B615" s="175">
        <v>15716.378733875932</v>
      </c>
      <c r="C615" s="175">
        <v>0</v>
      </c>
      <c r="D615" s="303">
        <v>3609.7630093549583</v>
      </c>
      <c r="E615" s="175">
        <v>0</v>
      </c>
      <c r="F615" s="362"/>
      <c r="G615" s="175">
        <v>0</v>
      </c>
      <c r="H615" s="187">
        <v>0</v>
      </c>
      <c r="I615" s="173">
        <f t="shared" si="222"/>
        <v>19326.141743230892</v>
      </c>
      <c r="J615" s="168"/>
      <c r="K615" s="188" t="s">
        <v>139</v>
      </c>
      <c r="L615" s="175">
        <v>15716.378733875932</v>
      </c>
      <c r="M615" s="175">
        <v>0</v>
      </c>
      <c r="N615" s="175">
        <v>3609.7630093549583</v>
      </c>
      <c r="O615" s="175">
        <v>0</v>
      </c>
      <c r="P615" s="175">
        <v>0</v>
      </c>
      <c r="Q615" s="175">
        <v>0</v>
      </c>
      <c r="R615" s="176">
        <v>0</v>
      </c>
      <c r="S615" s="177">
        <f t="shared" si="223"/>
        <v>19326.141743230892</v>
      </c>
      <c r="U615" s="105" t="s">
        <v>139</v>
      </c>
      <c r="V615" s="226">
        <v>15716.378733875932</v>
      </c>
      <c r="W615" s="304">
        <v>3279.1367382926414</v>
      </c>
      <c r="X615" s="304">
        <v>330.6262710623169</v>
      </c>
      <c r="Y615" s="226">
        <v>0</v>
      </c>
      <c r="Z615" s="226">
        <v>0</v>
      </c>
      <c r="AA615" s="226">
        <v>0</v>
      </c>
      <c r="AB615" s="226">
        <v>0</v>
      </c>
      <c r="AC615" s="226">
        <v>0</v>
      </c>
      <c r="AD615" s="226">
        <v>0</v>
      </c>
      <c r="AE615" s="263">
        <f t="shared" si="225"/>
        <v>0</v>
      </c>
      <c r="AF615" s="264">
        <f t="shared" si="221"/>
        <v>19326.141743230888</v>
      </c>
      <c r="AG615" s="147" t="str">
        <f t="shared" si="224"/>
        <v/>
      </c>
      <c r="AH615" s="160"/>
      <c r="AI615" s="160"/>
      <c r="AR615" s="161"/>
      <c r="BA615" s="160"/>
      <c r="BI615" s="161"/>
      <c r="BR615" s="160"/>
      <c r="BX615" s="23"/>
      <c r="CG615" s="160"/>
    </row>
    <row r="616" spans="1:85" ht="15">
      <c r="A616" s="178" t="s">
        <v>25</v>
      </c>
      <c r="B616" s="179">
        <v>970.87212666981009</v>
      </c>
      <c r="C616" s="179">
        <v>0</v>
      </c>
      <c r="D616" s="179">
        <v>2294.1360085744991</v>
      </c>
      <c r="E616" s="179">
        <v>5063.9406077665017</v>
      </c>
      <c r="F616" s="362"/>
      <c r="G616" s="179">
        <v>2293.7591561748541</v>
      </c>
      <c r="H616" s="180">
        <v>0</v>
      </c>
      <c r="I616" s="181">
        <f t="shared" si="222"/>
        <v>10622.707899185665</v>
      </c>
      <c r="J616" s="168"/>
      <c r="K616" s="182" t="s">
        <v>25</v>
      </c>
      <c r="L616" s="183">
        <v>970.87212666981009</v>
      </c>
      <c r="M616" s="183">
        <v>0</v>
      </c>
      <c r="N616" s="183">
        <v>2294.1360085744991</v>
      </c>
      <c r="O616" s="183">
        <v>5063.9406077665017</v>
      </c>
      <c r="P616" s="183">
        <v>0</v>
      </c>
      <c r="Q616" s="183">
        <v>2293.7591561748541</v>
      </c>
      <c r="R616" s="184">
        <v>0</v>
      </c>
      <c r="S616" s="185">
        <f t="shared" si="223"/>
        <v>10622.707899185665</v>
      </c>
      <c r="U616" s="104" t="s">
        <v>25</v>
      </c>
      <c r="V616" s="231">
        <v>970.87212666981009</v>
      </c>
      <c r="W616" s="231">
        <v>1096.2952618765823</v>
      </c>
      <c r="X616" s="231">
        <v>1197.8407466979168</v>
      </c>
      <c r="Y616" s="231">
        <v>1543.1390410396878</v>
      </c>
      <c r="Z616" s="231">
        <v>1482.7967670087282</v>
      </c>
      <c r="AA616" s="231">
        <v>414.30110167791929</v>
      </c>
      <c r="AB616" s="231">
        <v>1439.3875874518365</v>
      </c>
      <c r="AC616" s="231">
        <v>854.37156872301762</v>
      </c>
      <c r="AD616" s="231">
        <v>1623.7036980401658</v>
      </c>
      <c r="AE616" s="262">
        <f t="shared" si="225"/>
        <v>0</v>
      </c>
      <c r="AF616" s="233">
        <f t="shared" si="221"/>
        <v>10622.707899185665</v>
      </c>
      <c r="AG616" s="147" t="str">
        <f t="shared" si="224"/>
        <v/>
      </c>
      <c r="AH616" s="160"/>
      <c r="AI616" s="160"/>
      <c r="AR616" s="161"/>
      <c r="BA616" s="160"/>
      <c r="BI616" s="161"/>
      <c r="BR616" s="160"/>
      <c r="BX616" s="23"/>
      <c r="CG616" s="160"/>
    </row>
    <row r="617" spans="1:85" ht="15">
      <c r="A617" s="186" t="s">
        <v>24</v>
      </c>
      <c r="B617" s="175">
        <v>8661.4723449890425</v>
      </c>
      <c r="C617" s="175">
        <v>0</v>
      </c>
      <c r="D617" s="175">
        <v>2339.3425799662023</v>
      </c>
      <c r="E617" s="175">
        <v>0</v>
      </c>
      <c r="F617" s="362"/>
      <c r="G617" s="175">
        <v>0</v>
      </c>
      <c r="H617" s="187">
        <v>0</v>
      </c>
      <c r="I617" s="173">
        <f t="shared" si="222"/>
        <v>11000.814924955244</v>
      </c>
      <c r="J617" s="168"/>
      <c r="K617" s="188" t="s">
        <v>24</v>
      </c>
      <c r="L617" s="175">
        <v>8661.4723449890425</v>
      </c>
      <c r="M617" s="175">
        <v>0</v>
      </c>
      <c r="N617" s="175">
        <v>2339.3425799662023</v>
      </c>
      <c r="O617" s="175">
        <v>0</v>
      </c>
      <c r="P617" s="175">
        <v>0</v>
      </c>
      <c r="Q617" s="175">
        <v>0</v>
      </c>
      <c r="R617" s="176">
        <v>0</v>
      </c>
      <c r="S617" s="177">
        <f t="shared" si="223"/>
        <v>11000.814924955244</v>
      </c>
      <c r="U617" s="289" t="s">
        <v>24</v>
      </c>
      <c r="V617" s="226">
        <v>8661.4723449890425</v>
      </c>
      <c r="W617" s="226">
        <v>2339.3425799662023</v>
      </c>
      <c r="X617" s="226">
        <v>0</v>
      </c>
      <c r="Y617" s="226">
        <v>0</v>
      </c>
      <c r="Z617" s="226">
        <v>0</v>
      </c>
      <c r="AA617" s="226">
        <v>0</v>
      </c>
      <c r="AB617" s="226">
        <v>0</v>
      </c>
      <c r="AC617" s="226">
        <v>0</v>
      </c>
      <c r="AD617" s="226">
        <v>0</v>
      </c>
      <c r="AE617" s="263">
        <f t="shared" si="225"/>
        <v>0</v>
      </c>
      <c r="AF617" s="264">
        <f t="shared" si="221"/>
        <v>11000.814924955244</v>
      </c>
      <c r="AG617" s="147" t="str">
        <f t="shared" si="224"/>
        <v/>
      </c>
      <c r="AH617" s="160"/>
      <c r="AI617" s="160"/>
      <c r="AR617" s="161"/>
      <c r="BA617" s="160"/>
      <c r="BI617" s="161"/>
      <c r="BR617" s="160"/>
      <c r="BX617" s="23"/>
      <c r="CG617" s="160"/>
    </row>
    <row r="618" spans="1:85" ht="15">
      <c r="A618" s="178" t="s">
        <v>60</v>
      </c>
      <c r="B618" s="179">
        <v>844.14599208724837</v>
      </c>
      <c r="C618" s="179">
        <v>0</v>
      </c>
      <c r="D618" s="179">
        <v>4.0664101778764143</v>
      </c>
      <c r="E618" s="179">
        <v>0</v>
      </c>
      <c r="F618" s="362"/>
      <c r="G618" s="179">
        <v>0</v>
      </c>
      <c r="H618" s="180">
        <v>0</v>
      </c>
      <c r="I618" s="181">
        <f t="shared" si="222"/>
        <v>848.21240226512475</v>
      </c>
      <c r="J618" s="168"/>
      <c r="K618" s="182" t="s">
        <v>60</v>
      </c>
      <c r="L618" s="183">
        <v>844.14599208724837</v>
      </c>
      <c r="M618" s="183">
        <v>0</v>
      </c>
      <c r="N618" s="183">
        <v>4.0664101778764143</v>
      </c>
      <c r="O618" s="183">
        <v>0</v>
      </c>
      <c r="P618" s="183">
        <v>0</v>
      </c>
      <c r="Q618" s="183">
        <v>0</v>
      </c>
      <c r="R618" s="184">
        <v>0</v>
      </c>
      <c r="S618" s="185">
        <f t="shared" si="223"/>
        <v>848.21240226512475</v>
      </c>
      <c r="U618" s="104" t="s">
        <v>60</v>
      </c>
      <c r="V618" s="231">
        <v>844.14599208724837</v>
      </c>
      <c r="W618" s="231">
        <v>3.854981411876091</v>
      </c>
      <c r="X618" s="231">
        <v>0.21142876600032343</v>
      </c>
      <c r="Y618" s="231">
        <v>0</v>
      </c>
      <c r="Z618" s="231">
        <v>0</v>
      </c>
      <c r="AA618" s="231">
        <v>0</v>
      </c>
      <c r="AB618" s="231">
        <v>0</v>
      </c>
      <c r="AC618" s="231">
        <v>0</v>
      </c>
      <c r="AD618" s="231">
        <v>0</v>
      </c>
      <c r="AE618" s="262">
        <f t="shared" si="225"/>
        <v>0</v>
      </c>
      <c r="AF618" s="233">
        <f t="shared" si="221"/>
        <v>848.21240226512475</v>
      </c>
      <c r="AG618" s="147" t="str">
        <f t="shared" si="224"/>
        <v/>
      </c>
      <c r="AH618" s="160"/>
      <c r="AI618" s="160"/>
      <c r="AR618" s="161"/>
      <c r="BA618" s="160"/>
      <c r="BI618" s="161"/>
      <c r="BR618" s="160"/>
      <c r="BX618" s="23"/>
      <c r="CG618" s="160"/>
    </row>
    <row r="619" spans="1:85" ht="15">
      <c r="A619" s="186" t="s">
        <v>22</v>
      </c>
      <c r="B619" s="175">
        <v>345.33810763936623</v>
      </c>
      <c r="C619" s="175">
        <v>0</v>
      </c>
      <c r="D619" s="175">
        <v>48.362550846400929</v>
      </c>
      <c r="E619" s="175">
        <v>0</v>
      </c>
      <c r="F619" s="362"/>
      <c r="G619" s="175">
        <v>0</v>
      </c>
      <c r="H619" s="187">
        <v>0</v>
      </c>
      <c r="I619" s="173">
        <f t="shared" si="222"/>
        <v>393.70065848576718</v>
      </c>
      <c r="J619" s="168"/>
      <c r="K619" s="188" t="s">
        <v>22</v>
      </c>
      <c r="L619" s="175">
        <v>345.33810763936623</v>
      </c>
      <c r="M619" s="175">
        <v>0</v>
      </c>
      <c r="N619" s="175">
        <v>48.362550846400929</v>
      </c>
      <c r="O619" s="175">
        <v>0</v>
      </c>
      <c r="P619" s="175">
        <v>804.68812561429036</v>
      </c>
      <c r="Q619" s="175">
        <v>0</v>
      </c>
      <c r="R619" s="176">
        <v>0</v>
      </c>
      <c r="S619" s="177">
        <f t="shared" si="223"/>
        <v>1198.3887841000576</v>
      </c>
      <c r="U619" s="289" t="s">
        <v>22</v>
      </c>
      <c r="V619" s="226">
        <v>345.33810763936623</v>
      </c>
      <c r="W619" s="226">
        <v>48.362550846400929</v>
      </c>
      <c r="X619" s="226">
        <v>0</v>
      </c>
      <c r="Y619" s="226">
        <v>0</v>
      </c>
      <c r="Z619" s="226">
        <v>0</v>
      </c>
      <c r="AA619" s="226">
        <v>0</v>
      </c>
      <c r="AB619" s="226">
        <v>0</v>
      </c>
      <c r="AC619" s="226">
        <v>0</v>
      </c>
      <c r="AD619" s="226">
        <v>0</v>
      </c>
      <c r="AE619" s="263">
        <f t="shared" si="225"/>
        <v>804.68812561429036</v>
      </c>
      <c r="AF619" s="264">
        <f t="shared" si="221"/>
        <v>1198.3887841000576</v>
      </c>
      <c r="AG619" s="147" t="str">
        <f t="shared" si="224"/>
        <v/>
      </c>
      <c r="AH619" s="160"/>
      <c r="AI619" s="160"/>
      <c r="AR619" s="161"/>
      <c r="BA619" s="160"/>
      <c r="BI619" s="161"/>
      <c r="BR619" s="160"/>
      <c r="BX619" s="23"/>
      <c r="CG619" s="160"/>
    </row>
    <row r="620" spans="1:85" ht="15">
      <c r="A620" s="178" t="s">
        <v>21</v>
      </c>
      <c r="B620" s="179">
        <v>0</v>
      </c>
      <c r="C620" s="179">
        <v>0</v>
      </c>
      <c r="D620" s="179">
        <v>0</v>
      </c>
      <c r="E620" s="179">
        <v>0</v>
      </c>
      <c r="F620" s="362"/>
      <c r="G620" s="179">
        <v>0</v>
      </c>
      <c r="H620" s="180">
        <v>0</v>
      </c>
      <c r="I620" s="181">
        <f t="shared" si="222"/>
        <v>0</v>
      </c>
      <c r="J620" s="168"/>
      <c r="K620" s="182" t="s">
        <v>21</v>
      </c>
      <c r="L620" s="183">
        <v>0</v>
      </c>
      <c r="M620" s="183">
        <v>0</v>
      </c>
      <c r="N620" s="183">
        <v>0</v>
      </c>
      <c r="O620" s="183">
        <v>0</v>
      </c>
      <c r="P620" s="183">
        <v>0</v>
      </c>
      <c r="Q620" s="183">
        <v>0</v>
      </c>
      <c r="R620" s="184">
        <v>0</v>
      </c>
      <c r="S620" s="185">
        <f t="shared" si="223"/>
        <v>0</v>
      </c>
      <c r="U620" s="104" t="s">
        <v>21</v>
      </c>
      <c r="V620" s="231">
        <v>0</v>
      </c>
      <c r="W620" s="231">
        <v>0</v>
      </c>
      <c r="X620" s="231">
        <v>0</v>
      </c>
      <c r="Y620" s="231">
        <v>0</v>
      </c>
      <c r="Z620" s="231">
        <v>0</v>
      </c>
      <c r="AA620" s="231">
        <v>0</v>
      </c>
      <c r="AB620" s="231">
        <v>0</v>
      </c>
      <c r="AC620" s="231">
        <v>0</v>
      </c>
      <c r="AD620" s="231">
        <v>0</v>
      </c>
      <c r="AE620" s="262">
        <f t="shared" si="225"/>
        <v>0</v>
      </c>
      <c r="AF620" s="233">
        <f t="shared" si="221"/>
        <v>0</v>
      </c>
      <c r="AG620" s="147" t="str">
        <f t="shared" si="224"/>
        <v/>
      </c>
      <c r="AH620" s="160"/>
      <c r="AI620" s="160"/>
      <c r="AR620" s="161"/>
      <c r="BA620" s="160"/>
      <c r="BI620" s="161"/>
      <c r="BR620" s="160"/>
      <c r="BX620" s="23"/>
      <c r="CG620" s="160"/>
    </row>
    <row r="621" spans="1:85" ht="15">
      <c r="A621" s="189" t="s">
        <v>64</v>
      </c>
      <c r="B621" s="175">
        <v>218.67097512488718</v>
      </c>
      <c r="C621" s="175">
        <v>0</v>
      </c>
      <c r="D621" s="175">
        <v>72.646437133338523</v>
      </c>
      <c r="E621" s="175">
        <v>0</v>
      </c>
      <c r="F621" s="362"/>
      <c r="G621" s="175">
        <v>0</v>
      </c>
      <c r="H621" s="187">
        <v>0</v>
      </c>
      <c r="I621" s="173">
        <f t="shared" si="222"/>
        <v>291.31741225822572</v>
      </c>
      <c r="J621" s="168"/>
      <c r="K621" s="190" t="s">
        <v>64</v>
      </c>
      <c r="L621" s="175">
        <v>218.67097512488718</v>
      </c>
      <c r="M621" s="175">
        <v>0</v>
      </c>
      <c r="N621" s="175">
        <v>72.646437133338523</v>
      </c>
      <c r="O621" s="175">
        <v>0</v>
      </c>
      <c r="P621" s="175">
        <v>0</v>
      </c>
      <c r="Q621" s="175">
        <v>0</v>
      </c>
      <c r="R621" s="176">
        <v>0</v>
      </c>
      <c r="S621" s="177">
        <f t="shared" si="223"/>
        <v>291.31741225822572</v>
      </c>
      <c r="U621" s="290" t="s">
        <v>64</v>
      </c>
      <c r="V621" s="226">
        <v>218.67097512488718</v>
      </c>
      <c r="W621" s="226">
        <v>72.646437133338523</v>
      </c>
      <c r="X621" s="226">
        <v>0</v>
      </c>
      <c r="Y621" s="226">
        <v>0</v>
      </c>
      <c r="Z621" s="226">
        <v>0</v>
      </c>
      <c r="AA621" s="226">
        <v>0</v>
      </c>
      <c r="AB621" s="226">
        <v>0</v>
      </c>
      <c r="AC621" s="226">
        <v>0</v>
      </c>
      <c r="AD621" s="228">
        <v>0</v>
      </c>
      <c r="AE621" s="261">
        <f t="shared" si="225"/>
        <v>0</v>
      </c>
      <c r="AF621" s="229">
        <f t="shared" si="221"/>
        <v>291.31741225822572</v>
      </c>
      <c r="AG621" s="147" t="str">
        <f t="shared" si="224"/>
        <v/>
      </c>
      <c r="AH621" s="160"/>
      <c r="AI621" s="160"/>
      <c r="AR621" s="161"/>
      <c r="BA621" s="160"/>
      <c r="BI621" s="161"/>
      <c r="BR621" s="160"/>
      <c r="BX621" s="23"/>
      <c r="CG621" s="160"/>
    </row>
    <row r="622" spans="1:85" ht="15">
      <c r="A622" s="191" t="s">
        <v>23</v>
      </c>
      <c r="B622" s="192">
        <v>218.67097512488718</v>
      </c>
      <c r="C622" s="192">
        <v>0</v>
      </c>
      <c r="D622" s="192">
        <v>72.646437133338523</v>
      </c>
      <c r="E622" s="192">
        <v>0</v>
      </c>
      <c r="F622" s="362"/>
      <c r="G622" s="192">
        <v>0</v>
      </c>
      <c r="H622" s="193">
        <v>0</v>
      </c>
      <c r="I622" s="194">
        <f t="shared" si="222"/>
        <v>291.31741225822572</v>
      </c>
      <c r="J622" s="168"/>
      <c r="K622" s="195" t="s">
        <v>23</v>
      </c>
      <c r="L622" s="196">
        <v>218.67097512488718</v>
      </c>
      <c r="M622" s="196">
        <v>0</v>
      </c>
      <c r="N622" s="196">
        <v>72.646437133338523</v>
      </c>
      <c r="O622" s="196">
        <v>0</v>
      </c>
      <c r="P622" s="196">
        <v>0</v>
      </c>
      <c r="Q622" s="196">
        <v>0</v>
      </c>
      <c r="R622" s="197">
        <v>0</v>
      </c>
      <c r="S622" s="198">
        <f t="shared" si="223"/>
        <v>291.31741225822572</v>
      </c>
      <c r="U622" s="291" t="s">
        <v>134</v>
      </c>
      <c r="V622" s="231">
        <v>218.67097512488718</v>
      </c>
      <c r="W622" s="231">
        <v>72.646437133338523</v>
      </c>
      <c r="X622" s="231">
        <v>0</v>
      </c>
      <c r="Y622" s="231">
        <v>0</v>
      </c>
      <c r="Z622" s="231">
        <v>0</v>
      </c>
      <c r="AA622" s="231">
        <v>0</v>
      </c>
      <c r="AB622" s="231">
        <v>0</v>
      </c>
      <c r="AC622" s="231">
        <v>0</v>
      </c>
      <c r="AD622" s="231">
        <v>0</v>
      </c>
      <c r="AE622" s="262">
        <f t="shared" si="225"/>
        <v>0</v>
      </c>
      <c r="AF622" s="233">
        <f t="shared" si="221"/>
        <v>291.31741225822572</v>
      </c>
      <c r="AG622" s="149" t="str">
        <f t="shared" si="224"/>
        <v/>
      </c>
      <c r="AH622" s="160"/>
      <c r="AI622" s="160"/>
      <c r="AR622" s="161"/>
      <c r="BA622" s="160"/>
      <c r="BI622" s="161"/>
      <c r="BR622" s="160"/>
      <c r="BX622" s="23"/>
      <c r="CG622" s="160"/>
    </row>
    <row r="623" spans="1:85" ht="15">
      <c r="A623" s="199" t="s">
        <v>19</v>
      </c>
      <c r="B623" s="200">
        <v>0</v>
      </c>
      <c r="C623" s="200">
        <v>0</v>
      </c>
      <c r="D623" s="200">
        <v>0</v>
      </c>
      <c r="E623" s="200">
        <v>0</v>
      </c>
      <c r="F623" s="362"/>
      <c r="G623" s="200">
        <v>0</v>
      </c>
      <c r="H623" s="201">
        <v>0</v>
      </c>
      <c r="I623" s="202">
        <f t="shared" si="222"/>
        <v>0</v>
      </c>
      <c r="J623" s="168"/>
      <c r="K623" s="203" t="s">
        <v>19</v>
      </c>
      <c r="L623" s="200">
        <v>0</v>
      </c>
      <c r="M623" s="200">
        <v>0</v>
      </c>
      <c r="N623" s="200">
        <v>0</v>
      </c>
      <c r="O623" s="200">
        <v>0</v>
      </c>
      <c r="P623" s="200">
        <v>0</v>
      </c>
      <c r="Q623" s="200">
        <v>0</v>
      </c>
      <c r="R623" s="204">
        <v>0</v>
      </c>
      <c r="S623" s="205">
        <f t="shared" si="223"/>
        <v>0</v>
      </c>
      <c r="U623" s="292" t="s">
        <v>19</v>
      </c>
      <c r="V623" s="226">
        <v>0</v>
      </c>
      <c r="W623" s="226">
        <v>0</v>
      </c>
      <c r="X623" s="226">
        <v>0</v>
      </c>
      <c r="Y623" s="226">
        <v>0</v>
      </c>
      <c r="Z623" s="226">
        <v>0</v>
      </c>
      <c r="AA623" s="226">
        <v>0</v>
      </c>
      <c r="AB623" s="226">
        <v>0</v>
      </c>
      <c r="AC623" s="226">
        <v>0</v>
      </c>
      <c r="AD623" s="226">
        <v>0</v>
      </c>
      <c r="AE623" s="263">
        <f t="shared" si="225"/>
        <v>0</v>
      </c>
      <c r="AF623" s="264">
        <f t="shared" si="221"/>
        <v>0</v>
      </c>
      <c r="AG623" s="149" t="str">
        <f t="shared" si="224"/>
        <v/>
      </c>
      <c r="AH623" s="160"/>
      <c r="AI623" s="160"/>
      <c r="AR623" s="161"/>
      <c r="BA623" s="160"/>
      <c r="BI623" s="161"/>
      <c r="BR623" s="160"/>
      <c r="BX623" s="23"/>
      <c r="CG623" s="160"/>
    </row>
    <row r="624" spans="1:85" ht="15">
      <c r="A624" s="191" t="s">
        <v>20</v>
      </c>
      <c r="B624" s="192">
        <v>0</v>
      </c>
      <c r="C624" s="192">
        <v>0</v>
      </c>
      <c r="D624" s="192">
        <v>0</v>
      </c>
      <c r="E624" s="192">
        <v>0</v>
      </c>
      <c r="F624" s="362"/>
      <c r="G624" s="192">
        <v>0</v>
      </c>
      <c r="H624" s="193">
        <v>0</v>
      </c>
      <c r="I624" s="194">
        <f t="shared" si="222"/>
        <v>0</v>
      </c>
      <c r="J624" s="168"/>
      <c r="K624" s="195" t="s">
        <v>20</v>
      </c>
      <c r="L624" s="196">
        <v>0</v>
      </c>
      <c r="M624" s="196">
        <v>0</v>
      </c>
      <c r="N624" s="196">
        <v>0</v>
      </c>
      <c r="O624" s="196">
        <v>0</v>
      </c>
      <c r="P624" s="196">
        <v>0</v>
      </c>
      <c r="Q624" s="196">
        <v>0</v>
      </c>
      <c r="R624" s="197">
        <v>0</v>
      </c>
      <c r="S624" s="198">
        <f t="shared" si="223"/>
        <v>0</v>
      </c>
      <c r="U624" s="291" t="s">
        <v>135</v>
      </c>
      <c r="V624" s="231">
        <v>0</v>
      </c>
      <c r="W624" s="231">
        <v>0</v>
      </c>
      <c r="X624" s="231">
        <v>0</v>
      </c>
      <c r="Y624" s="231">
        <v>0</v>
      </c>
      <c r="Z624" s="231">
        <v>0</v>
      </c>
      <c r="AA624" s="231">
        <v>0</v>
      </c>
      <c r="AB624" s="231">
        <v>0</v>
      </c>
      <c r="AC624" s="231">
        <v>0</v>
      </c>
      <c r="AD624" s="231">
        <v>0</v>
      </c>
      <c r="AE624" s="262">
        <f t="shared" si="225"/>
        <v>0</v>
      </c>
      <c r="AF624" s="233">
        <f t="shared" si="221"/>
        <v>0</v>
      </c>
      <c r="AG624" s="149" t="str">
        <f t="shared" si="224"/>
        <v/>
      </c>
      <c r="AH624" s="160"/>
      <c r="AI624" s="160"/>
      <c r="AR624" s="161"/>
      <c r="BA624" s="160"/>
      <c r="BI624" s="161"/>
      <c r="BR624" s="160"/>
      <c r="BX624" s="23"/>
      <c r="CG624" s="160"/>
    </row>
    <row r="625" spans="1:85" ht="15.75" thickBot="1">
      <c r="A625" s="206" t="s">
        <v>11</v>
      </c>
      <c r="B625" s="207">
        <v>0</v>
      </c>
      <c r="C625" s="207">
        <v>0</v>
      </c>
      <c r="D625" s="207">
        <v>0</v>
      </c>
      <c r="E625" s="207">
        <v>0</v>
      </c>
      <c r="F625" s="363"/>
      <c r="G625" s="207">
        <v>0</v>
      </c>
      <c r="H625" s="208">
        <v>0</v>
      </c>
      <c r="I625" s="209">
        <f t="shared" si="222"/>
        <v>0</v>
      </c>
      <c r="J625" s="168"/>
      <c r="K625" s="210" t="s">
        <v>11</v>
      </c>
      <c r="L625" s="207">
        <v>0</v>
      </c>
      <c r="M625" s="207">
        <v>0</v>
      </c>
      <c r="N625" s="207">
        <v>0</v>
      </c>
      <c r="O625" s="207">
        <v>0</v>
      </c>
      <c r="P625" s="207">
        <v>0</v>
      </c>
      <c r="Q625" s="207">
        <v>0</v>
      </c>
      <c r="R625" s="211">
        <v>0</v>
      </c>
      <c r="S625" s="212">
        <f t="shared" si="223"/>
        <v>0</v>
      </c>
      <c r="U625" s="293" t="s">
        <v>11</v>
      </c>
      <c r="V625" s="226">
        <v>0</v>
      </c>
      <c r="W625" s="226">
        <v>0</v>
      </c>
      <c r="X625" s="226">
        <v>0</v>
      </c>
      <c r="Y625" s="226">
        <v>0</v>
      </c>
      <c r="Z625" s="226">
        <v>0</v>
      </c>
      <c r="AA625" s="226">
        <v>0</v>
      </c>
      <c r="AB625" s="226">
        <v>0</v>
      </c>
      <c r="AC625" s="226">
        <v>0</v>
      </c>
      <c r="AD625" s="226">
        <v>0</v>
      </c>
      <c r="AE625" s="263">
        <f t="shared" si="225"/>
        <v>0</v>
      </c>
      <c r="AF625" s="264">
        <f t="shared" si="221"/>
        <v>0</v>
      </c>
      <c r="AG625" s="149" t="str">
        <f t="shared" si="224"/>
        <v/>
      </c>
      <c r="AH625" s="160"/>
      <c r="AI625" s="160"/>
      <c r="AR625" s="161"/>
      <c r="BA625" s="160"/>
      <c r="BI625" s="161"/>
      <c r="BR625" s="160"/>
      <c r="BX625" s="23"/>
      <c r="CG625" s="160"/>
    </row>
    <row r="626" spans="1:85" ht="15">
      <c r="A626" s="213" t="s">
        <v>26</v>
      </c>
      <c r="B626" s="214">
        <f>SUM(B605:B621)</f>
        <v>28166.979973189656</v>
      </c>
      <c r="C626" s="214">
        <f t="shared" ref="C626:I626" si="226">SUM(C605:C621)</f>
        <v>0</v>
      </c>
      <c r="D626" s="214">
        <f t="shared" si="226"/>
        <v>8514.6488253363004</v>
      </c>
      <c r="E626" s="214">
        <f t="shared" si="226"/>
        <v>5063.9406077665017</v>
      </c>
      <c r="F626" s="214">
        <f t="shared" si="226"/>
        <v>0</v>
      </c>
      <c r="G626" s="214">
        <f t="shared" si="226"/>
        <v>2293.7591561748541</v>
      </c>
      <c r="H626" s="216">
        <f t="shared" si="226"/>
        <v>0</v>
      </c>
      <c r="I626" s="173">
        <f t="shared" si="226"/>
        <v>44039.328562467323</v>
      </c>
      <c r="J626" s="168"/>
      <c r="K626" s="215" t="s">
        <v>26</v>
      </c>
      <c r="L626" s="214">
        <f>SUM(L605:L621)</f>
        <v>28166.979973189656</v>
      </c>
      <c r="M626" s="214">
        <f t="shared" ref="M626:S626" si="227">SUM(M605:M621)</f>
        <v>0</v>
      </c>
      <c r="N626" s="214">
        <f t="shared" si="227"/>
        <v>8514.6488253363004</v>
      </c>
      <c r="O626" s="214">
        <f t="shared" si="227"/>
        <v>5063.9406077665017</v>
      </c>
      <c r="P626" s="214">
        <f t="shared" si="227"/>
        <v>16194.22717356499</v>
      </c>
      <c r="Q626" s="214">
        <f t="shared" si="227"/>
        <v>2293.7591561748541</v>
      </c>
      <c r="R626" s="216">
        <f t="shared" si="227"/>
        <v>0</v>
      </c>
      <c r="S626" s="217">
        <f t="shared" si="227"/>
        <v>60233.555736032307</v>
      </c>
      <c r="U626" s="243" t="s">
        <v>63</v>
      </c>
      <c r="V626" s="244">
        <f>SUM(V605:V621)</f>
        <v>28166.979973189656</v>
      </c>
      <c r="W626" s="244">
        <f t="shared" ref="W626:AE626" si="228">SUM(W605:W621)</f>
        <v>6983.3377909666069</v>
      </c>
      <c r="X626" s="244">
        <f t="shared" si="228"/>
        <v>1531.3110343696944</v>
      </c>
      <c r="Y626" s="244">
        <f t="shared" si="228"/>
        <v>1543.1390410396878</v>
      </c>
      <c r="Z626" s="244">
        <f t="shared" si="228"/>
        <v>1482.7967670087282</v>
      </c>
      <c r="AA626" s="244">
        <f t="shared" si="228"/>
        <v>414.30110167791929</v>
      </c>
      <c r="AB626" s="244">
        <f t="shared" si="228"/>
        <v>1439.3875874518365</v>
      </c>
      <c r="AC626" s="244">
        <f t="shared" si="228"/>
        <v>854.37156872301762</v>
      </c>
      <c r="AD626" s="244">
        <f t="shared" si="228"/>
        <v>1623.7036980401658</v>
      </c>
      <c r="AE626" s="265">
        <f t="shared" si="228"/>
        <v>16194.22717356499</v>
      </c>
      <c r="AF626" s="266">
        <f>SUM(AF605:AF621)</f>
        <v>60233.555736032307</v>
      </c>
      <c r="AG626" s="152" t="str">
        <f t="shared" si="224"/>
        <v/>
      </c>
      <c r="AH626" s="160"/>
      <c r="AI626" s="160"/>
      <c r="AR626" s="161"/>
      <c r="BA626" s="160"/>
      <c r="BI626" s="161"/>
      <c r="BR626" s="160"/>
      <c r="BX626" s="23"/>
      <c r="CG626" s="160"/>
    </row>
    <row r="627" spans="1:85" s="23" customFormat="1" ht="15" thickBot="1">
      <c r="A627" s="59" t="s">
        <v>88</v>
      </c>
      <c r="B627" s="47">
        <f>IF($I626=0,"-",B626/$I626)</f>
        <v>0.6395869531306857</v>
      </c>
      <c r="C627" s="47">
        <f t="shared" ref="C627:H627" si="229">IF($I626=0,"-",C626/$I626)</f>
        <v>0</v>
      </c>
      <c r="D627" s="47">
        <f t="shared" si="229"/>
        <v>0.19334193102555475</v>
      </c>
      <c r="E627" s="47">
        <f t="shared" si="229"/>
        <v>0.11498678052240477</v>
      </c>
      <c r="F627" s="47">
        <f t="shared" si="229"/>
        <v>0</v>
      </c>
      <c r="G627" s="47">
        <f t="shared" si="229"/>
        <v>5.2084335321354529E-2</v>
      </c>
      <c r="H627" s="70">
        <f t="shared" si="229"/>
        <v>0</v>
      </c>
      <c r="I627" s="48">
        <f>SUM(B627:H627)</f>
        <v>0.99999999999999967</v>
      </c>
      <c r="K627" s="81" t="s">
        <v>88</v>
      </c>
      <c r="L627" s="98">
        <f t="shared" ref="L627:R627" si="230">IF($S626=0,"-",L626/$S626)</f>
        <v>0.46762937417523054</v>
      </c>
      <c r="M627" s="98">
        <f t="shared" si="230"/>
        <v>0</v>
      </c>
      <c r="N627" s="98">
        <f t="shared" si="230"/>
        <v>0.14136055428390978</v>
      </c>
      <c r="O627" s="98">
        <f t="shared" si="230"/>
        <v>8.407175279438471E-2</v>
      </c>
      <c r="P627" s="98">
        <f t="shared" si="230"/>
        <v>0.26885723374085058</v>
      </c>
      <c r="Q627" s="98">
        <f t="shared" si="230"/>
        <v>3.8081085005624279E-2</v>
      </c>
      <c r="R627" s="99">
        <f t="shared" si="230"/>
        <v>0</v>
      </c>
      <c r="S627" s="100">
        <f>SUM(L627:R627)</f>
        <v>0.99999999999999989</v>
      </c>
      <c r="U627" s="110" t="s">
        <v>88</v>
      </c>
      <c r="V627" s="133">
        <f>V626/$AF626</f>
        <v>0.46762937417523054</v>
      </c>
      <c r="W627" s="133">
        <f t="shared" ref="W627:AF627" si="231">W626/$AF626</f>
        <v>0.11593766473907675</v>
      </c>
      <c r="X627" s="133">
        <f t="shared" si="231"/>
        <v>2.5422889544833047E-2</v>
      </c>
      <c r="Y627" s="133">
        <f t="shared" si="231"/>
        <v>2.5619258603997153E-2</v>
      </c>
      <c r="Z627" s="133">
        <f t="shared" si="231"/>
        <v>2.4617453658338562E-2</v>
      </c>
      <c r="AA627" s="133">
        <f t="shared" si="231"/>
        <v>6.8782441384259881E-3</v>
      </c>
      <c r="AB627" s="133">
        <f t="shared" si="231"/>
        <v>2.3896772652104624E-2</v>
      </c>
      <c r="AC627" s="133">
        <f t="shared" si="231"/>
        <v>1.4184312353519654E-2</v>
      </c>
      <c r="AD627" s="267">
        <f t="shared" si="231"/>
        <v>2.6956796393623004E-2</v>
      </c>
      <c r="AE627" s="267">
        <f t="shared" si="231"/>
        <v>0.26885723374085058</v>
      </c>
      <c r="AF627" s="268">
        <f t="shared" si="231"/>
        <v>1</v>
      </c>
      <c r="AG627" s="153"/>
      <c r="AR627" s="218"/>
      <c r="BI627" s="218"/>
    </row>
    <row r="628" spans="1:85" ht="15" thickBot="1">
      <c r="A628" s="247"/>
      <c r="B628" s="247"/>
      <c r="C628" s="247"/>
      <c r="D628" s="247"/>
      <c r="E628" s="247"/>
      <c r="F628" s="247"/>
      <c r="G628" s="247"/>
      <c r="H628" s="247"/>
      <c r="I628" s="247"/>
      <c r="K628" s="247"/>
      <c r="L628" s="247"/>
      <c r="M628" s="247"/>
      <c r="N628" s="247"/>
      <c r="O628" s="247"/>
      <c r="P628" s="247"/>
      <c r="Q628" s="247"/>
      <c r="R628" s="247"/>
      <c r="S628" s="247"/>
      <c r="AG628" s="160"/>
      <c r="AH628" s="160"/>
      <c r="AI628" s="160"/>
      <c r="AP628" s="161"/>
      <c r="BA628" s="160"/>
      <c r="BG628" s="161"/>
      <c r="BR628" s="160"/>
      <c r="BV628" s="23"/>
      <c r="CG628" s="160"/>
    </row>
    <row r="629" spans="1:85" ht="28.5">
      <c r="A629" s="380" t="s">
        <v>51</v>
      </c>
      <c r="B629" s="164" t="s">
        <v>0</v>
      </c>
      <c r="C629" s="164" t="s">
        <v>1</v>
      </c>
      <c r="D629" s="164" t="s">
        <v>2</v>
      </c>
      <c r="E629" s="164" t="s">
        <v>3</v>
      </c>
      <c r="F629" s="164" t="s">
        <v>27</v>
      </c>
      <c r="G629" s="164" t="s">
        <v>4</v>
      </c>
      <c r="H629" s="164" t="s">
        <v>5</v>
      </c>
      <c r="I629" s="165" t="s">
        <v>6</v>
      </c>
      <c r="K629" s="382" t="s">
        <v>51</v>
      </c>
      <c r="L629" s="166" t="s">
        <v>0</v>
      </c>
      <c r="M629" s="166" t="s">
        <v>1</v>
      </c>
      <c r="N629" s="166" t="s">
        <v>2</v>
      </c>
      <c r="O629" s="166" t="s">
        <v>3</v>
      </c>
      <c r="P629" s="166" t="s">
        <v>27</v>
      </c>
      <c r="Q629" s="166" t="s">
        <v>4</v>
      </c>
      <c r="R629" s="166" t="s">
        <v>5</v>
      </c>
      <c r="S629" s="167" t="s">
        <v>6</v>
      </c>
    </row>
    <row r="630" spans="1:85" ht="15" customHeight="1">
      <c r="A630" s="381" t="s">
        <v>51</v>
      </c>
      <c r="B630" s="318" t="s">
        <v>69</v>
      </c>
      <c r="C630" s="319"/>
      <c r="D630" s="319"/>
      <c r="E630" s="319"/>
      <c r="F630" s="319"/>
      <c r="G630" s="319"/>
      <c r="H630" s="319"/>
      <c r="I630" s="320"/>
      <c r="K630" s="383" t="s">
        <v>51</v>
      </c>
      <c r="L630" s="321" t="s">
        <v>69</v>
      </c>
      <c r="M630" s="322"/>
      <c r="N630" s="322"/>
      <c r="O630" s="322"/>
      <c r="P630" s="322"/>
      <c r="Q630" s="322"/>
      <c r="R630" s="322"/>
      <c r="S630" s="323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</row>
    <row r="631" spans="1:85" ht="15">
      <c r="A631" s="170" t="s">
        <v>7</v>
      </c>
      <c r="B631" s="171">
        <v>6.2165142328246565E-3</v>
      </c>
      <c r="C631" s="171">
        <v>0</v>
      </c>
      <c r="D631" s="171">
        <v>9.3345138009396315E-3</v>
      </c>
      <c r="E631" s="171">
        <v>0</v>
      </c>
      <c r="F631" s="171">
        <v>0</v>
      </c>
      <c r="G631" s="171">
        <v>0</v>
      </c>
      <c r="H631" s="172">
        <v>0</v>
      </c>
      <c r="I631" s="173">
        <f>SUM(B631:H631)</f>
        <v>1.5551028033764288E-2</v>
      </c>
      <c r="J631" s="168"/>
      <c r="K631" s="222" t="s">
        <v>7</v>
      </c>
      <c r="L631" s="171">
        <v>6.2165142328246565E-3</v>
      </c>
      <c r="M631" s="171">
        <v>0</v>
      </c>
      <c r="N631" s="171">
        <v>9.3345138009396315E-3</v>
      </c>
      <c r="O631" s="171">
        <v>0</v>
      </c>
      <c r="P631" s="171">
        <v>0</v>
      </c>
      <c r="Q631" s="171">
        <v>0</v>
      </c>
      <c r="R631" s="223">
        <v>0</v>
      </c>
      <c r="S631" s="224">
        <f>SUM(L631:R631)</f>
        <v>1.5551028033764288E-2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</row>
    <row r="632" spans="1:85" ht="15">
      <c r="A632" s="178" t="s">
        <v>8</v>
      </c>
      <c r="B632" s="179">
        <v>7.2929565009771588E-2</v>
      </c>
      <c r="C632" s="179">
        <v>0</v>
      </c>
      <c r="D632" s="179">
        <v>0</v>
      </c>
      <c r="E632" s="179">
        <v>0</v>
      </c>
      <c r="F632" s="179">
        <v>0</v>
      </c>
      <c r="G632" s="179">
        <v>0</v>
      </c>
      <c r="H632" s="180">
        <v>0</v>
      </c>
      <c r="I632" s="181">
        <f t="shared" ref="I632:I651" si="232">SUM(B632:H632)</f>
        <v>7.2929565009771588E-2</v>
      </c>
      <c r="J632" s="168"/>
      <c r="K632" s="182" t="s">
        <v>8</v>
      </c>
      <c r="L632" s="183">
        <v>7.2929565009771588E-2</v>
      </c>
      <c r="M632" s="183">
        <v>0</v>
      </c>
      <c r="N632" s="183">
        <v>0</v>
      </c>
      <c r="O632" s="183">
        <v>0</v>
      </c>
      <c r="P632" s="183">
        <v>0</v>
      </c>
      <c r="Q632" s="183">
        <v>0</v>
      </c>
      <c r="R632" s="184">
        <v>0</v>
      </c>
      <c r="S632" s="185">
        <f t="shared" ref="S632:S651" si="233">SUM(L632:R632)</f>
        <v>7.2929565009771588E-2</v>
      </c>
    </row>
    <row r="633" spans="1:85" ht="15">
      <c r="A633" s="186" t="s">
        <v>10</v>
      </c>
      <c r="B633" s="175">
        <v>8.3625065192520567E-2</v>
      </c>
      <c r="C633" s="175">
        <v>0</v>
      </c>
      <c r="D633" s="175">
        <v>2.678883336975791E-4</v>
      </c>
      <c r="E633" s="175">
        <v>0</v>
      </c>
      <c r="F633" s="175">
        <v>0</v>
      </c>
      <c r="G633" s="175">
        <v>0</v>
      </c>
      <c r="H633" s="187">
        <v>0</v>
      </c>
      <c r="I633" s="173">
        <f t="shared" si="232"/>
        <v>8.3892953526218145E-2</v>
      </c>
      <c r="J633" s="168"/>
      <c r="K633" s="188" t="s">
        <v>10</v>
      </c>
      <c r="L633" s="175">
        <v>8.3625065192520567E-2</v>
      </c>
      <c r="M633" s="175">
        <v>0</v>
      </c>
      <c r="N633" s="175">
        <v>2.678883336975791E-4</v>
      </c>
      <c r="O633" s="175">
        <v>0</v>
      </c>
      <c r="P633" s="175">
        <v>0</v>
      </c>
      <c r="Q633" s="175">
        <v>0</v>
      </c>
      <c r="R633" s="176">
        <v>0</v>
      </c>
      <c r="S633" s="177">
        <f t="shared" si="233"/>
        <v>8.3892953526218145E-2</v>
      </c>
    </row>
    <row r="634" spans="1:85" ht="15">
      <c r="A634" s="178" t="s">
        <v>56</v>
      </c>
      <c r="B634" s="179">
        <v>0</v>
      </c>
      <c r="C634" s="179">
        <v>0</v>
      </c>
      <c r="D634" s="179">
        <v>0</v>
      </c>
      <c r="E634" s="179">
        <v>0</v>
      </c>
      <c r="F634" s="179">
        <v>0</v>
      </c>
      <c r="G634" s="179">
        <v>0</v>
      </c>
      <c r="H634" s="180">
        <v>0</v>
      </c>
      <c r="I634" s="181">
        <f t="shared" si="232"/>
        <v>0</v>
      </c>
      <c r="J634" s="168"/>
      <c r="K634" s="182" t="s">
        <v>56</v>
      </c>
      <c r="L634" s="183">
        <v>0</v>
      </c>
      <c r="M634" s="183">
        <v>0</v>
      </c>
      <c r="N634" s="183">
        <v>0</v>
      </c>
      <c r="O634" s="183">
        <v>0</v>
      </c>
      <c r="P634" s="183">
        <v>0</v>
      </c>
      <c r="Q634" s="183">
        <v>0</v>
      </c>
      <c r="R634" s="184">
        <v>0</v>
      </c>
      <c r="S634" s="185">
        <f t="shared" si="233"/>
        <v>0</v>
      </c>
    </row>
    <row r="635" spans="1:85" ht="15">
      <c r="A635" s="186" t="s">
        <v>16</v>
      </c>
      <c r="B635" s="175">
        <v>15.330572954394356</v>
      </c>
      <c r="C635" s="175">
        <v>6.625969719508551E-2</v>
      </c>
      <c r="D635" s="175">
        <v>1.2353334266832663</v>
      </c>
      <c r="E635" s="175">
        <v>0</v>
      </c>
      <c r="F635" s="175">
        <v>0</v>
      </c>
      <c r="G635" s="175">
        <v>0</v>
      </c>
      <c r="H635" s="187">
        <v>0</v>
      </c>
      <c r="I635" s="173">
        <f t="shared" si="232"/>
        <v>16.632166078272707</v>
      </c>
      <c r="J635" s="168"/>
      <c r="K635" s="188" t="s">
        <v>16</v>
      </c>
      <c r="L635" s="175">
        <v>15.330572954394356</v>
      </c>
      <c r="M635" s="175">
        <v>6.625969719508551E-2</v>
      </c>
      <c r="N635" s="175">
        <v>1.2353334266832663</v>
      </c>
      <c r="O635" s="175">
        <v>0</v>
      </c>
      <c r="P635" s="175">
        <v>0</v>
      </c>
      <c r="Q635" s="175">
        <v>0</v>
      </c>
      <c r="R635" s="176">
        <v>0</v>
      </c>
      <c r="S635" s="177">
        <f t="shared" si="233"/>
        <v>16.632166078272707</v>
      </c>
    </row>
    <row r="636" spans="1:85" ht="15">
      <c r="A636" s="178" t="s">
        <v>15</v>
      </c>
      <c r="B636" s="179">
        <v>1.422601211898127</v>
      </c>
      <c r="C636" s="179">
        <v>3.2104988708231592E-2</v>
      </c>
      <c r="D636" s="179">
        <v>0</v>
      </c>
      <c r="E636" s="179">
        <v>0</v>
      </c>
      <c r="F636" s="179">
        <v>0</v>
      </c>
      <c r="G636" s="179">
        <v>0</v>
      </c>
      <c r="H636" s="180">
        <v>0</v>
      </c>
      <c r="I636" s="181">
        <f t="shared" si="232"/>
        <v>1.4547062006063587</v>
      </c>
      <c r="J636" s="168"/>
      <c r="K636" s="182" t="s">
        <v>15</v>
      </c>
      <c r="L636" s="183">
        <v>1.422601211898127</v>
      </c>
      <c r="M636" s="183">
        <v>3.2104988708231592E-2</v>
      </c>
      <c r="N636" s="183">
        <v>0</v>
      </c>
      <c r="O636" s="183">
        <v>0</v>
      </c>
      <c r="P636" s="183">
        <v>0</v>
      </c>
      <c r="Q636" s="183">
        <v>0</v>
      </c>
      <c r="R636" s="184">
        <v>0</v>
      </c>
      <c r="S636" s="185">
        <f t="shared" si="233"/>
        <v>1.4547062006063587</v>
      </c>
    </row>
    <row r="637" spans="1:85" ht="15">
      <c r="A637" s="186" t="s">
        <v>58</v>
      </c>
      <c r="B637" s="175">
        <v>0</v>
      </c>
      <c r="C637" s="175">
        <v>1.2323626638121019E-2</v>
      </c>
      <c r="D637" s="175">
        <v>0</v>
      </c>
      <c r="E637" s="175">
        <v>0.59813536137936174</v>
      </c>
      <c r="F637" s="175">
        <v>23.622028027800919</v>
      </c>
      <c r="G637" s="175">
        <v>0</v>
      </c>
      <c r="H637" s="187">
        <v>0</v>
      </c>
      <c r="I637" s="173">
        <f t="shared" si="232"/>
        <v>24.232487015818403</v>
      </c>
      <c r="J637" s="168"/>
      <c r="K637" s="188" t="s">
        <v>58</v>
      </c>
      <c r="L637" s="175">
        <v>0</v>
      </c>
      <c r="M637" s="175">
        <v>1.2323626638121019E-2</v>
      </c>
      <c r="N637" s="175">
        <v>0</v>
      </c>
      <c r="O637" s="175">
        <v>0.59813536137936174</v>
      </c>
      <c r="P637" s="175">
        <v>23.622028027800919</v>
      </c>
      <c r="Q637" s="175">
        <v>0</v>
      </c>
      <c r="R637" s="176">
        <v>0</v>
      </c>
      <c r="S637" s="177">
        <f t="shared" si="233"/>
        <v>24.232487015818403</v>
      </c>
    </row>
    <row r="638" spans="1:85" ht="15">
      <c r="A638" s="178" t="s">
        <v>12</v>
      </c>
      <c r="B638" s="179">
        <v>0</v>
      </c>
      <c r="C638" s="179">
        <v>0</v>
      </c>
      <c r="D638" s="179">
        <v>0</v>
      </c>
      <c r="E638" s="179">
        <v>0.52252653791340176</v>
      </c>
      <c r="F638" s="179">
        <v>0</v>
      </c>
      <c r="G638" s="179">
        <v>0</v>
      </c>
      <c r="H638" s="180">
        <v>0</v>
      </c>
      <c r="I638" s="181">
        <f t="shared" si="232"/>
        <v>0.52252653791340176</v>
      </c>
      <c r="J638" s="168"/>
      <c r="K638" s="182" t="s">
        <v>12</v>
      </c>
      <c r="L638" s="183">
        <v>0</v>
      </c>
      <c r="M638" s="183">
        <v>0</v>
      </c>
      <c r="N638" s="183">
        <v>0</v>
      </c>
      <c r="O638" s="183">
        <v>0.52252653791340176</v>
      </c>
      <c r="P638" s="183">
        <v>0</v>
      </c>
      <c r="Q638" s="183">
        <v>0</v>
      </c>
      <c r="R638" s="184">
        <v>0</v>
      </c>
      <c r="S638" s="185">
        <f t="shared" si="233"/>
        <v>0.52252653791340176</v>
      </c>
    </row>
    <row r="639" spans="1:85" ht="15">
      <c r="A639" s="186" t="s">
        <v>59</v>
      </c>
      <c r="B639" s="175">
        <v>0</v>
      </c>
      <c r="C639" s="175">
        <v>0</v>
      </c>
      <c r="D639" s="175">
        <v>0</v>
      </c>
      <c r="E639" s="175">
        <v>0</v>
      </c>
      <c r="F639" s="175">
        <v>0</v>
      </c>
      <c r="G639" s="175">
        <v>0</v>
      </c>
      <c r="H639" s="187">
        <v>0</v>
      </c>
      <c r="I639" s="173">
        <f t="shared" si="232"/>
        <v>0</v>
      </c>
      <c r="J639" s="168"/>
      <c r="K639" s="188" t="s">
        <v>59</v>
      </c>
      <c r="L639" s="175">
        <v>0</v>
      </c>
      <c r="M639" s="175">
        <v>0</v>
      </c>
      <c r="N639" s="175">
        <v>0</v>
      </c>
      <c r="O639" s="175">
        <v>0</v>
      </c>
      <c r="P639" s="175">
        <v>0</v>
      </c>
      <c r="Q639" s="175">
        <v>0</v>
      </c>
      <c r="R639" s="176">
        <v>0</v>
      </c>
      <c r="S639" s="177">
        <f t="shared" si="233"/>
        <v>0</v>
      </c>
    </row>
    <row r="640" spans="1:85" ht="15">
      <c r="A640" s="178" t="s">
        <v>17</v>
      </c>
      <c r="B640" s="179">
        <v>1.4315873132105146</v>
      </c>
      <c r="C640" s="179">
        <v>0</v>
      </c>
      <c r="D640" s="179">
        <v>6.9306460264698484E-3</v>
      </c>
      <c r="E640" s="179">
        <v>4.2170993571432058E-2</v>
      </c>
      <c r="F640" s="179">
        <v>0</v>
      </c>
      <c r="G640" s="179">
        <v>0</v>
      </c>
      <c r="H640" s="180">
        <v>0</v>
      </c>
      <c r="I640" s="181">
        <f t="shared" si="232"/>
        <v>1.4806889528084164</v>
      </c>
      <c r="J640" s="168"/>
      <c r="K640" s="182" t="s">
        <v>17</v>
      </c>
      <c r="L640" s="183">
        <v>1.4315873132105146</v>
      </c>
      <c r="M640" s="183">
        <v>0</v>
      </c>
      <c r="N640" s="183">
        <v>6.9306460264698484E-3</v>
      </c>
      <c r="O640" s="183">
        <v>4.2170993571432058E-2</v>
      </c>
      <c r="P640" s="183">
        <v>0</v>
      </c>
      <c r="Q640" s="183">
        <v>0</v>
      </c>
      <c r="R640" s="184">
        <v>0</v>
      </c>
      <c r="S640" s="185">
        <f t="shared" si="233"/>
        <v>1.4806889528084164</v>
      </c>
    </row>
    <row r="641" spans="1:70" ht="15">
      <c r="A641" s="186" t="s">
        <v>139</v>
      </c>
      <c r="B641" s="175">
        <v>159.16502895723946</v>
      </c>
      <c r="C641" s="175">
        <v>0</v>
      </c>
      <c r="D641" s="175">
        <v>41.13721035357716</v>
      </c>
      <c r="E641" s="175">
        <v>0</v>
      </c>
      <c r="F641" s="175">
        <v>0</v>
      </c>
      <c r="G641" s="175">
        <v>0</v>
      </c>
      <c r="H641" s="187">
        <v>0</v>
      </c>
      <c r="I641" s="173">
        <f t="shared" si="232"/>
        <v>200.30223931081662</v>
      </c>
      <c r="J641" s="168"/>
      <c r="K641" s="188" t="s">
        <v>139</v>
      </c>
      <c r="L641" s="175">
        <v>159.16502895723946</v>
      </c>
      <c r="M641" s="175">
        <v>0</v>
      </c>
      <c r="N641" s="175">
        <v>41.13721035357716</v>
      </c>
      <c r="O641" s="175">
        <v>0</v>
      </c>
      <c r="P641" s="175">
        <v>0</v>
      </c>
      <c r="Q641" s="175">
        <v>0</v>
      </c>
      <c r="R641" s="176">
        <v>0</v>
      </c>
      <c r="S641" s="177">
        <f t="shared" si="233"/>
        <v>200.30223931081662</v>
      </c>
    </row>
    <row r="642" spans="1:70" ht="15">
      <c r="A642" s="178" t="s">
        <v>25</v>
      </c>
      <c r="B642" s="179">
        <v>36.443438928071465</v>
      </c>
      <c r="C642" s="179">
        <v>4.735181544342059E-2</v>
      </c>
      <c r="D642" s="179">
        <v>0.75380706817272114</v>
      </c>
      <c r="E642" s="179">
        <v>60.557584094742026</v>
      </c>
      <c r="F642" s="179">
        <v>0</v>
      </c>
      <c r="G642" s="179">
        <v>20.421243855829051</v>
      </c>
      <c r="H642" s="180">
        <v>0.28650987110770659</v>
      </c>
      <c r="I642" s="181">
        <f t="shared" si="232"/>
        <v>118.5099356333664</v>
      </c>
      <c r="J642" s="168"/>
      <c r="K642" s="182" t="s">
        <v>25</v>
      </c>
      <c r="L642" s="183">
        <v>36.443438928071465</v>
      </c>
      <c r="M642" s="183">
        <v>4.735181544342059E-2</v>
      </c>
      <c r="N642" s="183">
        <v>0.75380706817272114</v>
      </c>
      <c r="O642" s="183">
        <v>60.557584094742026</v>
      </c>
      <c r="P642" s="183">
        <v>0</v>
      </c>
      <c r="Q642" s="183">
        <v>20.421243855829051</v>
      </c>
      <c r="R642" s="184">
        <v>0.28650987110770659</v>
      </c>
      <c r="S642" s="185">
        <f t="shared" si="233"/>
        <v>118.5099356333664</v>
      </c>
    </row>
    <row r="643" spans="1:70" ht="15">
      <c r="A643" s="186" t="s">
        <v>24</v>
      </c>
      <c r="B643" s="175">
        <v>155.50910304131526</v>
      </c>
      <c r="C643" s="175">
        <v>0</v>
      </c>
      <c r="D643" s="175">
        <v>0</v>
      </c>
      <c r="E643" s="175">
        <v>0</v>
      </c>
      <c r="F643" s="175">
        <v>0</v>
      </c>
      <c r="G643" s="175">
        <v>0</v>
      </c>
      <c r="H643" s="187">
        <v>0</v>
      </c>
      <c r="I643" s="173">
        <f t="shared" si="232"/>
        <v>155.50910304131526</v>
      </c>
      <c r="J643" s="168"/>
      <c r="K643" s="188" t="s">
        <v>24</v>
      </c>
      <c r="L643" s="175">
        <v>155.50910304131526</v>
      </c>
      <c r="M643" s="175">
        <v>0</v>
      </c>
      <c r="N643" s="175">
        <v>0</v>
      </c>
      <c r="O643" s="175">
        <v>0</v>
      </c>
      <c r="P643" s="175">
        <v>0</v>
      </c>
      <c r="Q643" s="175">
        <v>0</v>
      </c>
      <c r="R643" s="176">
        <v>0</v>
      </c>
      <c r="S643" s="177">
        <f t="shared" si="233"/>
        <v>155.50910304131526</v>
      </c>
    </row>
    <row r="644" spans="1:70" ht="15">
      <c r="A644" s="178" t="s">
        <v>60</v>
      </c>
      <c r="B644" s="179">
        <v>33.11505203795862</v>
      </c>
      <c r="C644" s="179">
        <v>1.4999994657828144</v>
      </c>
      <c r="D644" s="179">
        <v>18.855962202523816</v>
      </c>
      <c r="E644" s="179">
        <v>0</v>
      </c>
      <c r="F644" s="179">
        <v>0</v>
      </c>
      <c r="G644" s="179">
        <v>0</v>
      </c>
      <c r="H644" s="180">
        <v>0</v>
      </c>
      <c r="I644" s="181">
        <f t="shared" si="232"/>
        <v>53.471013706265254</v>
      </c>
      <c r="J644" s="168"/>
      <c r="K644" s="182" t="s">
        <v>60</v>
      </c>
      <c r="L644" s="183">
        <v>33.11505203795862</v>
      </c>
      <c r="M644" s="183">
        <v>1.4999994657828144</v>
      </c>
      <c r="N644" s="183">
        <v>18.855962202523816</v>
      </c>
      <c r="O644" s="183">
        <v>0</v>
      </c>
      <c r="P644" s="183">
        <v>0</v>
      </c>
      <c r="Q644" s="183">
        <v>0</v>
      </c>
      <c r="R644" s="184">
        <v>0</v>
      </c>
      <c r="S644" s="185">
        <f t="shared" si="233"/>
        <v>53.471013706265254</v>
      </c>
    </row>
    <row r="645" spans="1:70" ht="15">
      <c r="A645" s="186" t="s">
        <v>22</v>
      </c>
      <c r="B645" s="175">
        <v>7.7155063348886594</v>
      </c>
      <c r="C645" s="175">
        <v>0</v>
      </c>
      <c r="D645" s="175">
        <v>0</v>
      </c>
      <c r="E645" s="175">
        <v>3.8358848502164422E-2</v>
      </c>
      <c r="F645" s="175">
        <v>1.5486916303188811</v>
      </c>
      <c r="G645" s="175">
        <v>0</v>
      </c>
      <c r="H645" s="187">
        <v>0</v>
      </c>
      <c r="I645" s="173">
        <f t="shared" si="232"/>
        <v>9.302556813709705</v>
      </c>
      <c r="J645" s="168"/>
      <c r="K645" s="188" t="s">
        <v>22</v>
      </c>
      <c r="L645" s="175">
        <v>7.7155063348886594</v>
      </c>
      <c r="M645" s="175">
        <v>0</v>
      </c>
      <c r="N645" s="175">
        <v>0</v>
      </c>
      <c r="O645" s="175">
        <v>3.8358848502164422E-2</v>
      </c>
      <c r="P645" s="175">
        <v>1.5486916303188811</v>
      </c>
      <c r="Q645" s="175">
        <v>0</v>
      </c>
      <c r="R645" s="176">
        <v>0</v>
      </c>
      <c r="S645" s="177">
        <f t="shared" si="233"/>
        <v>9.302556813709705</v>
      </c>
    </row>
    <row r="646" spans="1:70" ht="15">
      <c r="A646" s="178" t="s">
        <v>21</v>
      </c>
      <c r="B646" s="179">
        <v>0</v>
      </c>
      <c r="C646" s="179">
        <v>0</v>
      </c>
      <c r="D646" s="179">
        <v>0</v>
      </c>
      <c r="E646" s="179">
        <v>0</v>
      </c>
      <c r="F646" s="179">
        <v>0</v>
      </c>
      <c r="G646" s="179">
        <v>0</v>
      </c>
      <c r="H646" s="180">
        <v>0</v>
      </c>
      <c r="I646" s="181">
        <f t="shared" si="232"/>
        <v>0</v>
      </c>
      <c r="J646" s="168"/>
      <c r="K646" s="182" t="s">
        <v>21</v>
      </c>
      <c r="L646" s="183">
        <v>0</v>
      </c>
      <c r="M646" s="183">
        <v>0</v>
      </c>
      <c r="N646" s="183">
        <v>0</v>
      </c>
      <c r="O646" s="183">
        <v>0</v>
      </c>
      <c r="P646" s="183">
        <v>0</v>
      </c>
      <c r="Q646" s="183">
        <v>0</v>
      </c>
      <c r="R646" s="184">
        <v>0</v>
      </c>
      <c r="S646" s="185">
        <f t="shared" si="233"/>
        <v>0</v>
      </c>
    </row>
    <row r="647" spans="1:70" ht="15">
      <c r="A647" s="189" t="s">
        <v>64</v>
      </c>
      <c r="B647" s="175">
        <v>3.9335972597131303</v>
      </c>
      <c r="C647" s="175">
        <v>0</v>
      </c>
      <c r="D647" s="175">
        <v>0</v>
      </c>
      <c r="E647" s="175">
        <v>0</v>
      </c>
      <c r="F647" s="175">
        <v>0</v>
      </c>
      <c r="G647" s="175">
        <v>0</v>
      </c>
      <c r="H647" s="187">
        <v>0</v>
      </c>
      <c r="I647" s="173">
        <f t="shared" si="232"/>
        <v>3.9335972597131303</v>
      </c>
      <c r="J647" s="168"/>
      <c r="K647" s="190" t="s">
        <v>64</v>
      </c>
      <c r="L647" s="175">
        <v>3.9335972597131303</v>
      </c>
      <c r="M647" s="175">
        <v>0</v>
      </c>
      <c r="N647" s="175">
        <v>0</v>
      </c>
      <c r="O647" s="175">
        <v>0</v>
      </c>
      <c r="P647" s="175">
        <v>0</v>
      </c>
      <c r="Q647" s="175">
        <v>0</v>
      </c>
      <c r="R647" s="176">
        <v>0</v>
      </c>
      <c r="S647" s="177">
        <f t="shared" si="233"/>
        <v>3.9335972597131303</v>
      </c>
    </row>
    <row r="648" spans="1:70">
      <c r="A648" s="191" t="s">
        <v>23</v>
      </c>
      <c r="B648" s="192">
        <v>3.9335972597131303</v>
      </c>
      <c r="C648" s="192">
        <v>0</v>
      </c>
      <c r="D648" s="192">
        <v>0</v>
      </c>
      <c r="E648" s="192">
        <v>0</v>
      </c>
      <c r="F648" s="192">
        <v>0</v>
      </c>
      <c r="G648" s="192">
        <v>0</v>
      </c>
      <c r="H648" s="193">
        <v>0</v>
      </c>
      <c r="I648" s="194">
        <f t="shared" si="232"/>
        <v>3.9335972597131303</v>
      </c>
      <c r="J648" s="168"/>
      <c r="K648" s="195" t="s">
        <v>23</v>
      </c>
      <c r="L648" s="196">
        <v>3.9335972597131303</v>
      </c>
      <c r="M648" s="196">
        <v>0</v>
      </c>
      <c r="N648" s="196">
        <v>0</v>
      </c>
      <c r="O648" s="196">
        <v>0</v>
      </c>
      <c r="P648" s="196">
        <v>0</v>
      </c>
      <c r="Q648" s="196">
        <v>0</v>
      </c>
      <c r="R648" s="197">
        <v>0</v>
      </c>
      <c r="S648" s="198">
        <f t="shared" si="233"/>
        <v>3.9335972597131303</v>
      </c>
    </row>
    <row r="649" spans="1:70">
      <c r="A649" s="199" t="s">
        <v>19</v>
      </c>
      <c r="B649" s="200">
        <v>0</v>
      </c>
      <c r="C649" s="200">
        <v>0</v>
      </c>
      <c r="D649" s="200">
        <v>0</v>
      </c>
      <c r="E649" s="200">
        <v>0</v>
      </c>
      <c r="F649" s="200">
        <v>0</v>
      </c>
      <c r="G649" s="200">
        <v>0</v>
      </c>
      <c r="H649" s="201">
        <v>0</v>
      </c>
      <c r="I649" s="202">
        <f t="shared" si="232"/>
        <v>0</v>
      </c>
      <c r="J649" s="168"/>
      <c r="K649" s="203" t="s">
        <v>19</v>
      </c>
      <c r="L649" s="200">
        <v>0</v>
      </c>
      <c r="M649" s="200">
        <v>0</v>
      </c>
      <c r="N649" s="200">
        <v>0</v>
      </c>
      <c r="O649" s="200">
        <v>0</v>
      </c>
      <c r="P649" s="200">
        <v>0</v>
      </c>
      <c r="Q649" s="200">
        <v>0</v>
      </c>
      <c r="R649" s="204">
        <v>0</v>
      </c>
      <c r="S649" s="205">
        <f t="shared" si="233"/>
        <v>0</v>
      </c>
    </row>
    <row r="650" spans="1:70">
      <c r="A650" s="191" t="s">
        <v>20</v>
      </c>
      <c r="B650" s="192">
        <v>0</v>
      </c>
      <c r="C650" s="192">
        <v>0</v>
      </c>
      <c r="D650" s="192">
        <v>0</v>
      </c>
      <c r="E650" s="192">
        <v>0</v>
      </c>
      <c r="F650" s="192">
        <v>0</v>
      </c>
      <c r="G650" s="192">
        <v>0</v>
      </c>
      <c r="H650" s="193">
        <v>0</v>
      </c>
      <c r="I650" s="194">
        <f t="shared" si="232"/>
        <v>0</v>
      </c>
      <c r="J650" s="168"/>
      <c r="K650" s="195" t="s">
        <v>20</v>
      </c>
      <c r="L650" s="196">
        <v>0</v>
      </c>
      <c r="M650" s="196">
        <v>0</v>
      </c>
      <c r="N650" s="196">
        <v>0</v>
      </c>
      <c r="O650" s="196">
        <v>0</v>
      </c>
      <c r="P650" s="196">
        <v>0</v>
      </c>
      <c r="Q650" s="196">
        <v>0</v>
      </c>
      <c r="R650" s="197">
        <v>0</v>
      </c>
      <c r="S650" s="198">
        <f t="shared" si="233"/>
        <v>0</v>
      </c>
    </row>
    <row r="651" spans="1:70" ht="15" thickBot="1">
      <c r="A651" s="206" t="s">
        <v>11</v>
      </c>
      <c r="B651" s="207">
        <v>0</v>
      </c>
      <c r="C651" s="207">
        <v>0</v>
      </c>
      <c r="D651" s="207">
        <v>0</v>
      </c>
      <c r="E651" s="207">
        <v>0</v>
      </c>
      <c r="F651" s="207">
        <v>0</v>
      </c>
      <c r="G651" s="207">
        <v>0</v>
      </c>
      <c r="H651" s="208">
        <v>0</v>
      </c>
      <c r="I651" s="209">
        <f t="shared" si="232"/>
        <v>0</v>
      </c>
      <c r="J651" s="168"/>
      <c r="K651" s="210" t="s">
        <v>11</v>
      </c>
      <c r="L651" s="207">
        <v>0</v>
      </c>
      <c r="M651" s="207">
        <v>0</v>
      </c>
      <c r="N651" s="207">
        <v>0</v>
      </c>
      <c r="O651" s="207">
        <v>0</v>
      </c>
      <c r="P651" s="207">
        <v>0</v>
      </c>
      <c r="Q651" s="207">
        <v>0</v>
      </c>
      <c r="R651" s="211">
        <v>0</v>
      </c>
      <c r="S651" s="212">
        <f t="shared" si="233"/>
        <v>0</v>
      </c>
    </row>
    <row r="652" spans="1:70" ht="15">
      <c r="A652" s="213" t="s">
        <v>26</v>
      </c>
      <c r="B652" s="214">
        <f>SUM(B631:B647)</f>
        <v>414.22925918312473</v>
      </c>
      <c r="C652" s="214">
        <f t="shared" ref="C652:I652" si="234">SUM(C631:C647)</f>
        <v>1.6580395937676731</v>
      </c>
      <c r="D652" s="214">
        <f t="shared" si="234"/>
        <v>61.998846099118069</v>
      </c>
      <c r="E652" s="214">
        <f t="shared" si="234"/>
        <v>61.758775836108384</v>
      </c>
      <c r="F652" s="214">
        <f t="shared" si="234"/>
        <v>25.1707196581198</v>
      </c>
      <c r="G652" s="214">
        <f t="shared" si="234"/>
        <v>20.421243855829051</v>
      </c>
      <c r="H652" s="216">
        <f t="shared" si="234"/>
        <v>0.28650987110770659</v>
      </c>
      <c r="I652" s="173">
        <f t="shared" si="234"/>
        <v>585.52339409717524</v>
      </c>
      <c r="J652" s="168"/>
      <c r="K652" s="215" t="s">
        <v>26</v>
      </c>
      <c r="L652" s="214">
        <f>SUM(L631:L647)</f>
        <v>414.22925918312473</v>
      </c>
      <c r="M652" s="214">
        <f t="shared" ref="M652:S652" si="235">SUM(M631:M647)</f>
        <v>1.6580395937676731</v>
      </c>
      <c r="N652" s="214">
        <f t="shared" si="235"/>
        <v>61.998846099118069</v>
      </c>
      <c r="O652" s="214">
        <f t="shared" si="235"/>
        <v>61.758775836108384</v>
      </c>
      <c r="P652" s="214">
        <f t="shared" si="235"/>
        <v>25.1707196581198</v>
      </c>
      <c r="Q652" s="214">
        <f t="shared" si="235"/>
        <v>20.421243855829051</v>
      </c>
      <c r="R652" s="216">
        <f t="shared" si="235"/>
        <v>0.28650987110770659</v>
      </c>
      <c r="S652" s="217">
        <f t="shared" si="235"/>
        <v>585.52339409717524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</row>
    <row r="653" spans="1:70" s="23" customFormat="1" ht="15" thickBot="1">
      <c r="A653" s="59" t="s">
        <v>88</v>
      </c>
      <c r="B653" s="47">
        <f>IF($I652=0,"-",B652/$I652)</f>
        <v>0.70745125362895056</v>
      </c>
      <c r="C653" s="47">
        <f t="shared" ref="C653:H653" si="236">IF($I652=0,"-",C652/$I652)</f>
        <v>2.8317222001423563E-3</v>
      </c>
      <c r="D653" s="47">
        <f t="shared" si="236"/>
        <v>0.10588619809924887</v>
      </c>
      <c r="E653" s="47">
        <f t="shared" si="236"/>
        <v>0.10547618841316306</v>
      </c>
      <c r="F653" s="47">
        <f t="shared" si="236"/>
        <v>4.298840987716776E-2</v>
      </c>
      <c r="G653" s="47">
        <f t="shared" si="236"/>
        <v>3.4876905110370157E-2</v>
      </c>
      <c r="H653" s="70">
        <f t="shared" si="236"/>
        <v>4.8932267095745891E-4</v>
      </c>
      <c r="I653" s="48">
        <f>SUM(B653:H653)</f>
        <v>1.0000000000000002</v>
      </c>
      <c r="K653" s="81" t="s">
        <v>88</v>
      </c>
      <c r="L653" s="98">
        <f t="shared" ref="L653:R653" si="237">IF($S652=0,"-",L652/$S652)</f>
        <v>0.70745125362895056</v>
      </c>
      <c r="M653" s="98">
        <f t="shared" si="237"/>
        <v>2.8317222001423563E-3</v>
      </c>
      <c r="N653" s="98">
        <f t="shared" si="237"/>
        <v>0.10588619809924887</v>
      </c>
      <c r="O653" s="98">
        <f t="shared" si="237"/>
        <v>0.10547618841316306</v>
      </c>
      <c r="P653" s="98">
        <f t="shared" si="237"/>
        <v>4.298840987716776E-2</v>
      </c>
      <c r="Q653" s="98">
        <f t="shared" si="237"/>
        <v>3.4876905110370157E-2</v>
      </c>
      <c r="R653" s="99">
        <f t="shared" si="237"/>
        <v>4.8932267095745891E-4</v>
      </c>
      <c r="S653" s="100">
        <f>SUM(L653:R653)</f>
        <v>1.0000000000000002</v>
      </c>
      <c r="U653" s="160"/>
      <c r="V653" s="168"/>
      <c r="W653" s="168"/>
      <c r="X653" s="168"/>
      <c r="Y653" s="168"/>
      <c r="Z653" s="168"/>
      <c r="AA653" s="168"/>
      <c r="AB653" s="168"/>
      <c r="AC653" s="168"/>
      <c r="AD653" s="168"/>
      <c r="AE653" s="168"/>
      <c r="AF653" s="168"/>
      <c r="AG653" s="168"/>
      <c r="AH653" s="168"/>
      <c r="AI653" s="169"/>
      <c r="AJ653" s="160"/>
      <c r="AK653" s="160"/>
      <c r="AL653" s="160"/>
      <c r="AM653" s="160"/>
      <c r="AN653" s="160"/>
      <c r="AO653" s="160"/>
      <c r="AP653" s="160"/>
      <c r="BA653" s="218"/>
      <c r="BR653" s="218"/>
    </row>
    <row r="654" spans="1:70">
      <c r="A654" s="247"/>
      <c r="B654" s="247"/>
      <c r="C654" s="247"/>
      <c r="D654" s="247"/>
      <c r="E654" s="247"/>
      <c r="F654" s="247"/>
      <c r="G654" s="247"/>
      <c r="H654" s="247"/>
      <c r="I654" s="247"/>
      <c r="K654" s="247"/>
      <c r="L654" s="247"/>
      <c r="M654" s="247"/>
      <c r="N654" s="247"/>
      <c r="O654" s="247"/>
      <c r="P654" s="247"/>
      <c r="Q654" s="247"/>
      <c r="R654" s="247"/>
      <c r="S654" s="247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160" customWidth="1"/>
    <col min="2" max="9" width="16.625" style="168" customWidth="1"/>
    <col min="10" max="10" width="11.625" style="160" customWidth="1"/>
    <col min="11" max="11" width="39.5" style="160" customWidth="1"/>
    <col min="12" max="19" width="16.625" style="168" customWidth="1"/>
    <col min="20" max="20" width="11.625" style="160" customWidth="1"/>
    <col min="21" max="21" width="41" style="160" customWidth="1"/>
    <col min="22" max="23" width="16.625" style="168" customWidth="1"/>
    <col min="24" max="24" width="23.5" style="168" customWidth="1"/>
    <col min="25" max="26" width="16.625" style="168" customWidth="1"/>
    <col min="27" max="27" width="20.5" style="168" customWidth="1"/>
    <col min="28" max="31" width="16.625" style="168" customWidth="1"/>
    <col min="32" max="32" width="21.5" style="168" customWidth="1"/>
    <col min="33" max="34" width="16.625" style="168" customWidth="1"/>
    <col min="35" max="35" width="16.625" style="169" customWidth="1"/>
    <col min="36" max="42" width="16.625" style="160" customWidth="1"/>
    <col min="43" max="50" width="8.625" style="160" customWidth="1"/>
    <col min="51" max="51" width="11" style="160"/>
    <col min="52" max="52" width="22.25" style="160" customWidth="1"/>
    <col min="53" max="53" width="3" style="161" customWidth="1"/>
    <col min="54" max="66" width="8.625" style="160" customWidth="1"/>
    <col min="67" max="68" width="11" style="160"/>
    <col min="69" max="69" width="25.625" style="160" customWidth="1"/>
    <col min="70" max="70" width="4.375" style="161" customWidth="1"/>
    <col min="71" max="84" width="8.625" style="160" customWidth="1"/>
    <col min="85" max="85" width="11" style="23" customWidth="1"/>
    <col min="86" max="88" width="11" style="160"/>
    <col min="89" max="101" width="8.625" style="160" customWidth="1"/>
    <col min="102" max="16384" width="11" style="160"/>
  </cols>
  <sheetData>
    <row r="1" spans="1:85" ht="15" customHeight="1" thickTop="1">
      <c r="A1" s="326" t="s">
        <v>146</v>
      </c>
      <c r="B1" s="327"/>
      <c r="C1" s="327"/>
      <c r="D1" s="327"/>
      <c r="E1" s="327"/>
      <c r="F1" s="327"/>
      <c r="G1" s="327"/>
      <c r="H1" s="327"/>
      <c r="I1" s="328"/>
      <c r="K1" s="335" t="s">
        <v>147</v>
      </c>
      <c r="L1" s="336"/>
      <c r="M1" s="336"/>
      <c r="N1" s="336"/>
      <c r="O1" s="336"/>
      <c r="P1" s="336"/>
      <c r="Q1" s="336"/>
      <c r="R1" s="336"/>
      <c r="S1" s="337"/>
      <c r="U1" s="344" t="s">
        <v>148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>
      <c r="A4" s="162"/>
      <c r="B4" s="162"/>
      <c r="C4" s="162"/>
      <c r="D4" s="162"/>
      <c r="E4" s="162"/>
      <c r="F4" s="162"/>
      <c r="G4" s="162"/>
      <c r="H4" s="162"/>
      <c r="I4" s="162"/>
      <c r="K4" s="162"/>
      <c r="L4" s="162"/>
      <c r="M4" s="162"/>
      <c r="N4" s="162"/>
      <c r="O4" s="162"/>
      <c r="P4" s="162"/>
      <c r="Q4" s="162"/>
      <c r="R4" s="162"/>
      <c r="S4" s="162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</row>
    <row r="5" spans="1:85" ht="28.5">
      <c r="A5" s="353" t="s">
        <v>90</v>
      </c>
      <c r="B5" s="164" t="s">
        <v>0</v>
      </c>
      <c r="C5" s="164" t="s">
        <v>1</v>
      </c>
      <c r="D5" s="164" t="s">
        <v>2</v>
      </c>
      <c r="E5" s="164" t="s">
        <v>3</v>
      </c>
      <c r="F5" s="164" t="s">
        <v>27</v>
      </c>
      <c r="G5" s="164" t="s">
        <v>4</v>
      </c>
      <c r="H5" s="164" t="s">
        <v>5</v>
      </c>
      <c r="I5" s="165" t="s">
        <v>6</v>
      </c>
      <c r="K5" s="355" t="s">
        <v>90</v>
      </c>
      <c r="L5" s="166" t="s">
        <v>0</v>
      </c>
      <c r="M5" s="166" t="s">
        <v>1</v>
      </c>
      <c r="N5" s="166" t="s">
        <v>2</v>
      </c>
      <c r="O5" s="166" t="s">
        <v>3</v>
      </c>
      <c r="P5" s="166" t="s">
        <v>27</v>
      </c>
      <c r="Q5" s="166" t="s">
        <v>4</v>
      </c>
      <c r="R5" s="166" t="s">
        <v>5</v>
      </c>
      <c r="S5" s="167" t="s">
        <v>6</v>
      </c>
      <c r="U5" s="168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9"/>
      <c r="AJ5" s="169"/>
      <c r="AR5" s="161"/>
      <c r="BA5" s="160"/>
      <c r="BI5" s="161"/>
      <c r="BR5" s="160"/>
      <c r="BX5" s="23"/>
      <c r="CG5" s="160"/>
    </row>
    <row r="6" spans="1:85" ht="15">
      <c r="A6" s="354" t="s">
        <v>87</v>
      </c>
      <c r="B6" s="318" t="s">
        <v>69</v>
      </c>
      <c r="C6" s="319"/>
      <c r="D6" s="319"/>
      <c r="E6" s="319"/>
      <c r="F6" s="319"/>
      <c r="G6" s="319"/>
      <c r="H6" s="319"/>
      <c r="I6" s="320"/>
      <c r="K6" s="356" t="s">
        <v>87</v>
      </c>
      <c r="L6" s="321" t="s">
        <v>69</v>
      </c>
      <c r="M6" s="322"/>
      <c r="N6" s="322"/>
      <c r="O6" s="322"/>
      <c r="P6" s="322"/>
      <c r="Q6" s="322"/>
      <c r="R6" s="322"/>
      <c r="S6" s="323"/>
      <c r="U6" s="168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9"/>
      <c r="AJ6" s="169"/>
      <c r="AR6" s="161"/>
      <c r="BA6" s="160"/>
      <c r="BI6" s="161"/>
      <c r="BR6" s="160"/>
      <c r="BX6" s="23"/>
      <c r="CG6" s="160"/>
    </row>
    <row r="7" spans="1:85" ht="15">
      <c r="A7" s="170" t="s">
        <v>7</v>
      </c>
      <c r="B7" s="36">
        <f>B33+B85</f>
        <v>2.3245665013918364</v>
      </c>
      <c r="C7" s="36">
        <f>C33+C85</f>
        <v>0</v>
      </c>
      <c r="D7" s="36">
        <f>D33+D85</f>
        <v>0.17033943654698575</v>
      </c>
      <c r="E7" s="36">
        <f>E33+E85</f>
        <v>0</v>
      </c>
      <c r="F7" s="171">
        <f>F59+F85</f>
        <v>0.28894672563203894</v>
      </c>
      <c r="G7" s="36">
        <f>G33+G85</f>
        <v>0</v>
      </c>
      <c r="H7" s="36">
        <f>H33+H85</f>
        <v>0</v>
      </c>
      <c r="I7" s="173">
        <f>SUM(B7:H7)</f>
        <v>2.7838526635708614</v>
      </c>
      <c r="J7" s="168"/>
      <c r="K7" s="174" t="s">
        <v>7</v>
      </c>
      <c r="L7" s="36">
        <f>L33+L85</f>
        <v>2.3245665013918364</v>
      </c>
      <c r="M7" s="36">
        <f t="shared" ref="M7:O7" si="0">M33+M85</f>
        <v>0</v>
      </c>
      <c r="N7" s="36">
        <f t="shared" si="0"/>
        <v>0.17033943654698575</v>
      </c>
      <c r="O7" s="36">
        <f t="shared" si="0"/>
        <v>0</v>
      </c>
      <c r="P7" s="42">
        <f>P59+P85+P33</f>
        <v>0.28894672563203894</v>
      </c>
      <c r="Q7" s="36">
        <f t="shared" ref="Q7:R22" si="1">Q33+Q85</f>
        <v>0</v>
      </c>
      <c r="R7" s="36">
        <f t="shared" si="1"/>
        <v>0</v>
      </c>
      <c r="S7" s="177">
        <f>SUM(L7:R7)</f>
        <v>2.7838526635708614</v>
      </c>
      <c r="T7" s="168" t="str">
        <f>IF(ABS(S7-I7)&gt;0.01,S7-I7,"")</f>
        <v/>
      </c>
      <c r="U7" s="168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9"/>
      <c r="AJ7" s="169"/>
      <c r="AR7" s="161"/>
      <c r="BA7" s="160"/>
      <c r="BI7" s="161"/>
      <c r="BR7" s="160"/>
      <c r="BX7" s="23"/>
      <c r="CG7" s="160"/>
    </row>
    <row r="8" spans="1:85" ht="15">
      <c r="A8" s="178" t="s">
        <v>8</v>
      </c>
      <c r="B8" s="39">
        <f t="shared" ref="B8:E23" si="2">B34+B86</f>
        <v>1.8144737316216801</v>
      </c>
      <c r="C8" s="39">
        <f t="shared" si="2"/>
        <v>0</v>
      </c>
      <c r="D8" s="39">
        <f t="shared" si="2"/>
        <v>0</v>
      </c>
      <c r="E8" s="39">
        <f t="shared" si="2"/>
        <v>0</v>
      </c>
      <c r="F8" s="179">
        <f t="shared" ref="F8:F27" si="3">F60+F86</f>
        <v>0</v>
      </c>
      <c r="G8" s="39">
        <f t="shared" ref="G8:H23" si="4">G34+G86</f>
        <v>0</v>
      </c>
      <c r="H8" s="39">
        <f t="shared" si="4"/>
        <v>0</v>
      </c>
      <c r="I8" s="181">
        <f t="shared" ref="I8:I27" si="5">SUM(B8:H8)</f>
        <v>1.8144737316216801</v>
      </c>
      <c r="J8" s="168"/>
      <c r="K8" s="182" t="s">
        <v>8</v>
      </c>
      <c r="L8" s="87">
        <f t="shared" ref="L8:O23" si="6">L34+L86</f>
        <v>1.8144737316216801</v>
      </c>
      <c r="M8" s="87">
        <f t="shared" si="6"/>
        <v>0</v>
      </c>
      <c r="N8" s="87">
        <f t="shared" si="6"/>
        <v>0</v>
      </c>
      <c r="O8" s="87">
        <f t="shared" si="6"/>
        <v>0</v>
      </c>
      <c r="P8" s="87">
        <f t="shared" ref="P8:P27" si="7">P60+P86+P34</f>
        <v>0</v>
      </c>
      <c r="Q8" s="87">
        <f t="shared" si="1"/>
        <v>0</v>
      </c>
      <c r="R8" s="87">
        <f t="shared" si="1"/>
        <v>0</v>
      </c>
      <c r="S8" s="185">
        <f t="shared" ref="S8:S27" si="8">SUM(L8:R8)</f>
        <v>1.8144737316216801</v>
      </c>
      <c r="T8" s="168" t="str">
        <f t="shared" ref="T8:T24" si="9">IF(ABS(S8-I8)&gt;0.01,S8-I8,"")</f>
        <v/>
      </c>
      <c r="U8" s="168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9"/>
      <c r="AJ8" s="169"/>
      <c r="AR8" s="161"/>
      <c r="BA8" s="160"/>
      <c r="BI8" s="161"/>
      <c r="BR8" s="160"/>
      <c r="BX8" s="23"/>
      <c r="CG8" s="160"/>
    </row>
    <row r="9" spans="1:85" ht="15">
      <c r="A9" s="186" t="s">
        <v>10</v>
      </c>
      <c r="B9" s="42">
        <f t="shared" si="2"/>
        <v>3.4850502261168166</v>
      </c>
      <c r="C9" s="42">
        <f t="shared" si="2"/>
        <v>0</v>
      </c>
      <c r="D9" s="42">
        <f t="shared" si="2"/>
        <v>0.16283674869567918</v>
      </c>
      <c r="E9" s="42">
        <f t="shared" si="2"/>
        <v>0</v>
      </c>
      <c r="F9" s="175">
        <f t="shared" si="3"/>
        <v>0</v>
      </c>
      <c r="G9" s="42">
        <f t="shared" si="4"/>
        <v>0</v>
      </c>
      <c r="H9" s="42">
        <f t="shared" si="4"/>
        <v>0</v>
      </c>
      <c r="I9" s="173">
        <f t="shared" si="5"/>
        <v>3.6478869748124958</v>
      </c>
      <c r="J9" s="168"/>
      <c r="K9" s="174" t="s">
        <v>10</v>
      </c>
      <c r="L9" s="42">
        <f t="shared" si="6"/>
        <v>3.4850502261168166</v>
      </c>
      <c r="M9" s="42">
        <f t="shared" si="6"/>
        <v>0</v>
      </c>
      <c r="N9" s="42">
        <f t="shared" si="6"/>
        <v>0.16283674869567918</v>
      </c>
      <c r="O9" s="42">
        <f t="shared" si="6"/>
        <v>0</v>
      </c>
      <c r="P9" s="42">
        <f t="shared" si="7"/>
        <v>0</v>
      </c>
      <c r="Q9" s="42">
        <f t="shared" si="1"/>
        <v>0</v>
      </c>
      <c r="R9" s="42">
        <f t="shared" si="1"/>
        <v>0</v>
      </c>
      <c r="S9" s="177">
        <f t="shared" si="8"/>
        <v>3.6478869748124958</v>
      </c>
      <c r="T9" s="168" t="str">
        <f t="shared" si="9"/>
        <v/>
      </c>
      <c r="U9" s="168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9"/>
      <c r="AJ9" s="169"/>
      <c r="AR9" s="161"/>
      <c r="BA9" s="160"/>
      <c r="BI9" s="161"/>
      <c r="BR9" s="160"/>
      <c r="BX9" s="23"/>
      <c r="CG9" s="160"/>
    </row>
    <row r="10" spans="1:85" ht="15">
      <c r="A10" s="178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179">
        <f t="shared" si="3"/>
        <v>0</v>
      </c>
      <c r="G10" s="39">
        <f t="shared" si="4"/>
        <v>0</v>
      </c>
      <c r="H10" s="39">
        <f t="shared" si="4"/>
        <v>0</v>
      </c>
      <c r="I10" s="181">
        <f t="shared" si="5"/>
        <v>0</v>
      </c>
      <c r="J10" s="168"/>
      <c r="K10" s="182" t="s">
        <v>56</v>
      </c>
      <c r="L10" s="87">
        <f t="shared" si="6"/>
        <v>0</v>
      </c>
      <c r="M10" s="87">
        <f t="shared" si="6"/>
        <v>0</v>
      </c>
      <c r="N10" s="87">
        <f t="shared" si="6"/>
        <v>0</v>
      </c>
      <c r="O10" s="87">
        <f t="shared" si="6"/>
        <v>0</v>
      </c>
      <c r="P10" s="87">
        <f t="shared" si="7"/>
        <v>0</v>
      </c>
      <c r="Q10" s="87">
        <f t="shared" si="1"/>
        <v>0</v>
      </c>
      <c r="R10" s="87">
        <f t="shared" si="1"/>
        <v>0</v>
      </c>
      <c r="S10" s="185">
        <f t="shared" si="8"/>
        <v>0</v>
      </c>
      <c r="T10" s="168" t="str">
        <f t="shared" si="9"/>
        <v/>
      </c>
      <c r="U10" s="168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9"/>
      <c r="AJ10" s="169"/>
      <c r="AR10" s="161"/>
      <c r="BA10" s="160"/>
      <c r="BI10" s="161"/>
      <c r="BR10" s="160"/>
      <c r="BX10" s="23"/>
      <c r="CG10" s="160"/>
    </row>
    <row r="11" spans="1:85" ht="15">
      <c r="A11" s="186" t="s">
        <v>16</v>
      </c>
      <c r="B11" s="42">
        <f t="shared" si="2"/>
        <v>218.42527033800224</v>
      </c>
      <c r="C11" s="42">
        <f t="shared" si="2"/>
        <v>44.829642238029848</v>
      </c>
      <c r="D11" s="42">
        <f t="shared" si="2"/>
        <v>47.85229625017385</v>
      </c>
      <c r="E11" s="42">
        <f t="shared" si="2"/>
        <v>7.799318183097963</v>
      </c>
      <c r="F11" s="175">
        <f t="shared" si="3"/>
        <v>0</v>
      </c>
      <c r="G11" s="42">
        <f t="shared" si="4"/>
        <v>0</v>
      </c>
      <c r="H11" s="42">
        <f t="shared" si="4"/>
        <v>0</v>
      </c>
      <c r="I11" s="173">
        <f t="shared" si="5"/>
        <v>318.90652700930389</v>
      </c>
      <c r="J11" s="168"/>
      <c r="K11" s="174" t="s">
        <v>16</v>
      </c>
      <c r="L11" s="42">
        <f t="shared" si="6"/>
        <v>218.42527033800224</v>
      </c>
      <c r="M11" s="42">
        <f t="shared" si="6"/>
        <v>44.829642238029848</v>
      </c>
      <c r="N11" s="42">
        <f t="shared" si="6"/>
        <v>47.85229625017385</v>
      </c>
      <c r="O11" s="42">
        <f t="shared" si="6"/>
        <v>7.799318183097963</v>
      </c>
      <c r="P11" s="42">
        <f t="shared" si="7"/>
        <v>0</v>
      </c>
      <c r="Q11" s="42">
        <f t="shared" si="1"/>
        <v>0</v>
      </c>
      <c r="R11" s="42">
        <f t="shared" si="1"/>
        <v>0</v>
      </c>
      <c r="S11" s="177">
        <f t="shared" si="8"/>
        <v>318.90652700930389</v>
      </c>
      <c r="T11" s="168" t="str">
        <f t="shared" si="9"/>
        <v/>
      </c>
      <c r="U11" s="168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9"/>
      <c r="AJ11" s="169"/>
      <c r="AR11" s="161"/>
      <c r="BA11" s="160"/>
      <c r="BI11" s="161"/>
      <c r="BR11" s="160"/>
      <c r="BX11" s="23"/>
      <c r="CG11" s="160"/>
    </row>
    <row r="12" spans="1:85" ht="15">
      <c r="A12" s="178" t="s">
        <v>15</v>
      </c>
      <c r="B12" s="39">
        <f t="shared" si="2"/>
        <v>2841.1465197334678</v>
      </c>
      <c r="C12" s="39">
        <f t="shared" si="2"/>
        <v>22.737594301068494</v>
      </c>
      <c r="D12" s="39">
        <f t="shared" si="2"/>
        <v>149.86687912888868</v>
      </c>
      <c r="E12" s="39">
        <f t="shared" si="2"/>
        <v>0</v>
      </c>
      <c r="F12" s="179">
        <f t="shared" si="3"/>
        <v>0</v>
      </c>
      <c r="G12" s="39">
        <f t="shared" si="4"/>
        <v>0</v>
      </c>
      <c r="H12" s="39">
        <f t="shared" si="4"/>
        <v>0</v>
      </c>
      <c r="I12" s="181">
        <f t="shared" si="5"/>
        <v>3013.7509931634249</v>
      </c>
      <c r="J12" s="168"/>
      <c r="K12" s="182" t="s">
        <v>15</v>
      </c>
      <c r="L12" s="87">
        <f t="shared" si="6"/>
        <v>2841.1465197334678</v>
      </c>
      <c r="M12" s="87">
        <f t="shared" si="6"/>
        <v>22.737594301068494</v>
      </c>
      <c r="N12" s="87">
        <f t="shared" si="6"/>
        <v>149.86687912888868</v>
      </c>
      <c r="O12" s="87">
        <f t="shared" si="6"/>
        <v>0</v>
      </c>
      <c r="P12" s="87">
        <f t="shared" si="7"/>
        <v>0</v>
      </c>
      <c r="Q12" s="87">
        <f t="shared" si="1"/>
        <v>0</v>
      </c>
      <c r="R12" s="87">
        <f t="shared" si="1"/>
        <v>0</v>
      </c>
      <c r="S12" s="185">
        <f t="shared" si="8"/>
        <v>3013.7509931634249</v>
      </c>
      <c r="T12" s="168" t="str">
        <f t="shared" si="9"/>
        <v/>
      </c>
      <c r="U12" s="168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9"/>
      <c r="AJ12" s="169"/>
      <c r="AR12" s="161"/>
      <c r="BA12" s="160"/>
      <c r="BI12" s="161"/>
      <c r="BR12" s="160"/>
      <c r="BX12" s="23"/>
      <c r="CG12" s="160"/>
    </row>
    <row r="13" spans="1:85" ht="15">
      <c r="A13" s="186" t="s">
        <v>58</v>
      </c>
      <c r="B13" s="42">
        <f t="shared" si="2"/>
        <v>0</v>
      </c>
      <c r="C13" s="42">
        <f t="shared" si="2"/>
        <v>1.320132682684514E-2</v>
      </c>
      <c r="D13" s="42">
        <f t="shared" si="2"/>
        <v>0.50519813344479547</v>
      </c>
      <c r="E13" s="42">
        <f t="shared" si="2"/>
        <v>1292.1336596639076</v>
      </c>
      <c r="F13" s="175">
        <f t="shared" si="3"/>
        <v>32348.717388465877</v>
      </c>
      <c r="G13" s="42">
        <f t="shared" si="4"/>
        <v>0</v>
      </c>
      <c r="H13" s="42">
        <f t="shared" si="4"/>
        <v>0</v>
      </c>
      <c r="I13" s="173">
        <f t="shared" si="5"/>
        <v>33641.369447590056</v>
      </c>
      <c r="J13" s="168"/>
      <c r="K13" s="188" t="s">
        <v>58</v>
      </c>
      <c r="L13" s="42">
        <f t="shared" si="6"/>
        <v>0</v>
      </c>
      <c r="M13" s="42">
        <f t="shared" si="6"/>
        <v>1.320132682684514E-2</v>
      </c>
      <c r="N13" s="42">
        <f t="shared" si="6"/>
        <v>0.50519813344479547</v>
      </c>
      <c r="O13" s="42">
        <f t="shared" si="6"/>
        <v>1292.1336596639076</v>
      </c>
      <c r="P13" s="42">
        <f t="shared" si="7"/>
        <v>32348.717388465881</v>
      </c>
      <c r="Q13" s="42">
        <f t="shared" si="1"/>
        <v>0</v>
      </c>
      <c r="R13" s="42">
        <f t="shared" si="1"/>
        <v>0</v>
      </c>
      <c r="S13" s="177">
        <f t="shared" si="8"/>
        <v>33641.369447590063</v>
      </c>
      <c r="T13" s="168" t="str">
        <f t="shared" si="9"/>
        <v/>
      </c>
      <c r="U13" s="168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9"/>
      <c r="AJ13" s="169"/>
      <c r="AR13" s="161"/>
      <c r="BA13" s="160"/>
      <c r="BI13" s="161"/>
      <c r="BR13" s="160"/>
      <c r="BX13" s="23"/>
      <c r="CG13" s="160"/>
    </row>
    <row r="14" spans="1:85" ht="15">
      <c r="A14" s="178" t="s">
        <v>12</v>
      </c>
      <c r="B14" s="39">
        <f t="shared" si="2"/>
        <v>0</v>
      </c>
      <c r="C14" s="39">
        <f t="shared" si="2"/>
        <v>0</v>
      </c>
      <c r="D14" s="39">
        <f t="shared" si="2"/>
        <v>0.35371637926377247</v>
      </c>
      <c r="E14" s="39">
        <f t="shared" si="2"/>
        <v>21.666755736056135</v>
      </c>
      <c r="F14" s="179">
        <f t="shared" si="3"/>
        <v>10011.270202003043</v>
      </c>
      <c r="G14" s="39">
        <f t="shared" si="4"/>
        <v>0</v>
      </c>
      <c r="H14" s="39">
        <f t="shared" si="4"/>
        <v>0</v>
      </c>
      <c r="I14" s="181">
        <f t="shared" si="5"/>
        <v>10033.290674118363</v>
      </c>
      <c r="J14" s="168"/>
      <c r="K14" s="182" t="s">
        <v>12</v>
      </c>
      <c r="L14" s="87">
        <f t="shared" si="6"/>
        <v>0</v>
      </c>
      <c r="M14" s="87">
        <f t="shared" si="6"/>
        <v>0</v>
      </c>
      <c r="N14" s="87">
        <f t="shared" si="6"/>
        <v>0.35371637926377247</v>
      </c>
      <c r="O14" s="87">
        <f t="shared" si="6"/>
        <v>21.666755736056135</v>
      </c>
      <c r="P14" s="87">
        <f t="shared" si="7"/>
        <v>10011.270202003045</v>
      </c>
      <c r="Q14" s="87">
        <f t="shared" si="1"/>
        <v>0</v>
      </c>
      <c r="R14" s="87">
        <f t="shared" si="1"/>
        <v>0</v>
      </c>
      <c r="S14" s="185">
        <f t="shared" si="8"/>
        <v>10033.290674118365</v>
      </c>
      <c r="T14" s="168" t="str">
        <f t="shared" si="9"/>
        <v/>
      </c>
      <c r="U14" s="168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9"/>
      <c r="AJ14" s="169"/>
      <c r="AR14" s="161"/>
      <c r="BA14" s="160"/>
      <c r="BI14" s="161"/>
      <c r="BR14" s="160"/>
      <c r="BX14" s="23"/>
      <c r="CG14" s="160"/>
    </row>
    <row r="15" spans="1:85" ht="15">
      <c r="A15" s="186" t="s">
        <v>59</v>
      </c>
      <c r="B15" s="42">
        <f t="shared" si="2"/>
        <v>0</v>
      </c>
      <c r="C15" s="42">
        <f t="shared" si="2"/>
        <v>0</v>
      </c>
      <c r="D15" s="42">
        <f t="shared" si="2"/>
        <v>0</v>
      </c>
      <c r="E15" s="42">
        <f t="shared" si="2"/>
        <v>0</v>
      </c>
      <c r="F15" s="175">
        <f t="shared" si="3"/>
        <v>0.79729954741519404</v>
      </c>
      <c r="G15" s="42">
        <f t="shared" si="4"/>
        <v>0</v>
      </c>
      <c r="H15" s="42">
        <f t="shared" si="4"/>
        <v>0</v>
      </c>
      <c r="I15" s="173">
        <f t="shared" si="5"/>
        <v>0.79729954741519404</v>
      </c>
      <c r="J15" s="168"/>
      <c r="K15" s="188" t="s">
        <v>59</v>
      </c>
      <c r="L15" s="42">
        <f t="shared" si="6"/>
        <v>0</v>
      </c>
      <c r="M15" s="42">
        <f t="shared" si="6"/>
        <v>0</v>
      </c>
      <c r="N15" s="42">
        <f t="shared" si="6"/>
        <v>0</v>
      </c>
      <c r="O15" s="42">
        <f t="shared" si="6"/>
        <v>0</v>
      </c>
      <c r="P15" s="42">
        <f t="shared" si="7"/>
        <v>0.79729954741519404</v>
      </c>
      <c r="Q15" s="42">
        <f t="shared" si="1"/>
        <v>0</v>
      </c>
      <c r="R15" s="42">
        <f t="shared" si="1"/>
        <v>0</v>
      </c>
      <c r="S15" s="177">
        <f t="shared" si="8"/>
        <v>0.79729954741519404</v>
      </c>
      <c r="T15" s="168" t="str">
        <f t="shared" si="9"/>
        <v/>
      </c>
      <c r="U15" s="168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9"/>
      <c r="AJ15" s="169"/>
      <c r="AR15" s="161"/>
      <c r="BA15" s="160"/>
      <c r="BI15" s="161"/>
      <c r="BR15" s="160"/>
      <c r="BX15" s="23"/>
      <c r="CG15" s="160"/>
    </row>
    <row r="16" spans="1:85" ht="15">
      <c r="A16" s="178" t="s">
        <v>17</v>
      </c>
      <c r="B16" s="39">
        <f t="shared" si="2"/>
        <v>35.814534859096796</v>
      </c>
      <c r="C16" s="39">
        <f t="shared" si="2"/>
        <v>0.14508525242859513</v>
      </c>
      <c r="D16" s="39">
        <f t="shared" si="2"/>
        <v>26.641744366865328</v>
      </c>
      <c r="E16" s="39">
        <f t="shared" si="2"/>
        <v>1.370799022214882</v>
      </c>
      <c r="F16" s="179">
        <f t="shared" si="3"/>
        <v>485.09547260596179</v>
      </c>
      <c r="G16" s="39">
        <f t="shared" si="4"/>
        <v>0</v>
      </c>
      <c r="H16" s="39">
        <f t="shared" si="4"/>
        <v>0</v>
      </c>
      <c r="I16" s="181">
        <f t="shared" si="5"/>
        <v>549.06763610656742</v>
      </c>
      <c r="J16" s="168"/>
      <c r="K16" s="182" t="s">
        <v>17</v>
      </c>
      <c r="L16" s="87">
        <f t="shared" si="6"/>
        <v>35.814534859096796</v>
      </c>
      <c r="M16" s="87">
        <f t="shared" si="6"/>
        <v>0.14508525242859513</v>
      </c>
      <c r="N16" s="87">
        <f t="shared" si="6"/>
        <v>26.641744366865328</v>
      </c>
      <c r="O16" s="87">
        <f t="shared" si="6"/>
        <v>1.370799022214882</v>
      </c>
      <c r="P16" s="87">
        <f t="shared" si="7"/>
        <v>485.09547260596179</v>
      </c>
      <c r="Q16" s="87">
        <f t="shared" si="1"/>
        <v>0</v>
      </c>
      <c r="R16" s="87">
        <f t="shared" si="1"/>
        <v>0</v>
      </c>
      <c r="S16" s="185">
        <f t="shared" si="8"/>
        <v>549.06763610656742</v>
      </c>
      <c r="T16" s="168" t="str">
        <f t="shared" si="9"/>
        <v/>
      </c>
      <c r="U16" s="168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9"/>
      <c r="AJ16" s="169"/>
      <c r="AR16" s="161"/>
      <c r="BA16" s="160"/>
      <c r="BI16" s="161"/>
      <c r="BR16" s="160"/>
      <c r="BX16" s="23"/>
      <c r="CG16" s="160"/>
    </row>
    <row r="17" spans="1:85" ht="15">
      <c r="A17" s="186" t="s">
        <v>139</v>
      </c>
      <c r="B17" s="42">
        <f t="shared" si="2"/>
        <v>20099.109389611134</v>
      </c>
      <c r="C17" s="42">
        <f t="shared" si="2"/>
        <v>1994.6489195709989</v>
      </c>
      <c r="D17" s="42">
        <f t="shared" si="2"/>
        <v>4425.7492218080488</v>
      </c>
      <c r="E17" s="42">
        <f t="shared" si="2"/>
        <v>133.79198613103188</v>
      </c>
      <c r="F17" s="175">
        <f t="shared" si="3"/>
        <v>108.02010057936128</v>
      </c>
      <c r="G17" s="42">
        <f t="shared" si="4"/>
        <v>6.5619847711939783E-3</v>
      </c>
      <c r="H17" s="42">
        <f t="shared" si="4"/>
        <v>0</v>
      </c>
      <c r="I17" s="173">
        <f t="shared" si="5"/>
        <v>26761.326179685344</v>
      </c>
      <c r="J17" s="168"/>
      <c r="K17" s="188" t="s">
        <v>139</v>
      </c>
      <c r="L17" s="42">
        <f t="shared" si="6"/>
        <v>20099.109389611134</v>
      </c>
      <c r="M17" s="42">
        <f t="shared" si="6"/>
        <v>1994.6489195709989</v>
      </c>
      <c r="N17" s="42">
        <f t="shared" si="6"/>
        <v>4425.7492218080488</v>
      </c>
      <c r="O17" s="42">
        <f t="shared" si="6"/>
        <v>133.79198613103188</v>
      </c>
      <c r="P17" s="42">
        <f t="shared" si="7"/>
        <v>108.02010057936128</v>
      </c>
      <c r="Q17" s="42">
        <f t="shared" si="1"/>
        <v>6.5619847711939783E-3</v>
      </c>
      <c r="R17" s="42">
        <f t="shared" si="1"/>
        <v>0</v>
      </c>
      <c r="S17" s="177">
        <f t="shared" si="8"/>
        <v>26761.326179685344</v>
      </c>
      <c r="T17" s="168" t="str">
        <f t="shared" si="9"/>
        <v/>
      </c>
      <c r="U17" s="168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9"/>
      <c r="AJ17" s="169"/>
      <c r="AR17" s="161"/>
      <c r="BA17" s="160"/>
      <c r="BI17" s="161"/>
      <c r="BR17" s="160"/>
      <c r="BX17" s="23"/>
      <c r="CG17" s="160"/>
    </row>
    <row r="18" spans="1:85" ht="15">
      <c r="A18" s="178" t="s">
        <v>25</v>
      </c>
      <c r="B18" s="39">
        <f t="shared" si="2"/>
        <v>3941.2317631436795</v>
      </c>
      <c r="C18" s="39">
        <f t="shared" si="2"/>
        <v>64.80939441276044</v>
      </c>
      <c r="D18" s="39">
        <f t="shared" si="2"/>
        <v>8722.9873009569928</v>
      </c>
      <c r="E18" s="39">
        <f t="shared" si="2"/>
        <v>7877.3710575961031</v>
      </c>
      <c r="F18" s="179">
        <f t="shared" si="3"/>
        <v>2205.0301905054475</v>
      </c>
      <c r="G18" s="39">
        <f t="shared" si="4"/>
        <v>6820.8237189117544</v>
      </c>
      <c r="H18" s="39">
        <f t="shared" si="4"/>
        <v>22.595051949265006</v>
      </c>
      <c r="I18" s="181">
        <f t="shared" si="5"/>
        <v>29654.848477476004</v>
      </c>
      <c r="J18" s="168"/>
      <c r="K18" s="182" t="s">
        <v>25</v>
      </c>
      <c r="L18" s="87">
        <f t="shared" si="6"/>
        <v>3941.2317631436795</v>
      </c>
      <c r="M18" s="87">
        <f t="shared" si="6"/>
        <v>64.80939441276044</v>
      </c>
      <c r="N18" s="87">
        <f t="shared" si="6"/>
        <v>8722.9873009569928</v>
      </c>
      <c r="O18" s="87">
        <f t="shared" si="6"/>
        <v>7877.3710575961031</v>
      </c>
      <c r="P18" s="87">
        <f t="shared" si="7"/>
        <v>2205.0301905054475</v>
      </c>
      <c r="Q18" s="87">
        <f t="shared" si="1"/>
        <v>6820.8237189117544</v>
      </c>
      <c r="R18" s="87">
        <f t="shared" si="1"/>
        <v>22.595051949265006</v>
      </c>
      <c r="S18" s="185">
        <f t="shared" si="8"/>
        <v>29654.848477476004</v>
      </c>
      <c r="T18" s="168" t="str">
        <f t="shared" si="9"/>
        <v/>
      </c>
      <c r="U18" s="168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9"/>
      <c r="AJ18" s="169"/>
      <c r="AR18" s="161"/>
      <c r="BA18" s="160"/>
      <c r="BI18" s="161"/>
      <c r="BR18" s="160"/>
      <c r="BX18" s="23"/>
      <c r="CG18" s="160"/>
    </row>
    <row r="19" spans="1:85" ht="15">
      <c r="A19" s="186" t="s">
        <v>24</v>
      </c>
      <c r="B19" s="42">
        <f t="shared" si="2"/>
        <v>18935.032654080263</v>
      </c>
      <c r="C19" s="42">
        <f t="shared" si="2"/>
        <v>150.96373762745054</v>
      </c>
      <c r="D19" s="42">
        <f t="shared" si="2"/>
        <v>2348.7087386107873</v>
      </c>
      <c r="E19" s="42">
        <f t="shared" si="2"/>
        <v>0</v>
      </c>
      <c r="F19" s="175">
        <f t="shared" si="3"/>
        <v>0</v>
      </c>
      <c r="G19" s="42">
        <f t="shared" si="4"/>
        <v>0</v>
      </c>
      <c r="H19" s="42">
        <f t="shared" si="4"/>
        <v>0</v>
      </c>
      <c r="I19" s="173">
        <f t="shared" si="5"/>
        <v>21434.705130318504</v>
      </c>
      <c r="J19" s="168"/>
      <c r="K19" s="188" t="s">
        <v>24</v>
      </c>
      <c r="L19" s="42">
        <f t="shared" si="6"/>
        <v>18935.032654080263</v>
      </c>
      <c r="M19" s="42">
        <f t="shared" si="6"/>
        <v>150.96373762745054</v>
      </c>
      <c r="N19" s="42">
        <f t="shared" si="6"/>
        <v>2348.7087386107873</v>
      </c>
      <c r="O19" s="42">
        <f t="shared" si="6"/>
        <v>0</v>
      </c>
      <c r="P19" s="42">
        <f t="shared" si="7"/>
        <v>0</v>
      </c>
      <c r="Q19" s="42">
        <f t="shared" si="1"/>
        <v>0</v>
      </c>
      <c r="R19" s="42">
        <f t="shared" si="1"/>
        <v>0</v>
      </c>
      <c r="S19" s="177">
        <f t="shared" si="8"/>
        <v>21434.705130318504</v>
      </c>
      <c r="T19" s="168" t="str">
        <f t="shared" si="9"/>
        <v/>
      </c>
      <c r="U19" s="168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9"/>
      <c r="AJ19" s="169"/>
      <c r="AR19" s="161"/>
      <c r="BA19" s="160"/>
      <c r="BI19" s="161"/>
      <c r="BR19" s="160"/>
      <c r="BX19" s="23"/>
      <c r="CG19" s="160"/>
    </row>
    <row r="20" spans="1:85" ht="15">
      <c r="A20" s="178" t="s">
        <v>60</v>
      </c>
      <c r="B20" s="39">
        <f t="shared" si="2"/>
        <v>827.68707795881289</v>
      </c>
      <c r="C20" s="39">
        <f t="shared" si="2"/>
        <v>1.4184879159921981</v>
      </c>
      <c r="D20" s="39">
        <f t="shared" si="2"/>
        <v>29.361594335564845</v>
      </c>
      <c r="E20" s="39">
        <f t="shared" si="2"/>
        <v>0</v>
      </c>
      <c r="F20" s="179">
        <f t="shared" si="3"/>
        <v>0</v>
      </c>
      <c r="G20" s="39">
        <f t="shared" si="4"/>
        <v>0</v>
      </c>
      <c r="H20" s="39">
        <f t="shared" si="4"/>
        <v>0</v>
      </c>
      <c r="I20" s="181">
        <f t="shared" si="5"/>
        <v>858.46716021036991</v>
      </c>
      <c r="J20" s="168"/>
      <c r="K20" s="182" t="s">
        <v>60</v>
      </c>
      <c r="L20" s="87">
        <f t="shared" si="6"/>
        <v>827.68707795881289</v>
      </c>
      <c r="M20" s="87">
        <f t="shared" si="6"/>
        <v>1.4184879159921981</v>
      </c>
      <c r="N20" s="87">
        <f t="shared" si="6"/>
        <v>29.361594335564845</v>
      </c>
      <c r="O20" s="87">
        <f t="shared" si="6"/>
        <v>0</v>
      </c>
      <c r="P20" s="87">
        <f t="shared" si="7"/>
        <v>0</v>
      </c>
      <c r="Q20" s="87">
        <f t="shared" si="1"/>
        <v>0</v>
      </c>
      <c r="R20" s="87">
        <f t="shared" si="1"/>
        <v>0</v>
      </c>
      <c r="S20" s="185">
        <f t="shared" si="8"/>
        <v>858.46716021036991</v>
      </c>
      <c r="T20" s="168" t="str">
        <f t="shared" si="9"/>
        <v/>
      </c>
      <c r="U20" s="168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9"/>
      <c r="AJ20" s="169"/>
      <c r="AR20" s="161"/>
      <c r="BA20" s="160"/>
      <c r="BI20" s="161"/>
      <c r="BR20" s="160"/>
      <c r="BX20" s="23"/>
      <c r="CG20" s="160"/>
    </row>
    <row r="21" spans="1:85" ht="15">
      <c r="A21" s="186" t="s">
        <v>22</v>
      </c>
      <c r="B21" s="42">
        <f t="shared" si="2"/>
        <v>660.60378268076977</v>
      </c>
      <c r="C21" s="42">
        <f t="shared" si="2"/>
        <v>84.508609986863419</v>
      </c>
      <c r="D21" s="42">
        <f t="shared" si="2"/>
        <v>81.401789313362045</v>
      </c>
      <c r="E21" s="42">
        <f t="shared" si="2"/>
        <v>0.38333902238951895</v>
      </c>
      <c r="F21" s="175">
        <f t="shared" si="3"/>
        <v>3776.5840923646565</v>
      </c>
      <c r="G21" s="42">
        <f t="shared" si="4"/>
        <v>0</v>
      </c>
      <c r="H21" s="42">
        <f t="shared" si="4"/>
        <v>0</v>
      </c>
      <c r="I21" s="173">
        <f t="shared" si="5"/>
        <v>4603.4816133680415</v>
      </c>
      <c r="J21" s="168"/>
      <c r="K21" s="188" t="s">
        <v>22</v>
      </c>
      <c r="L21" s="42">
        <f t="shared" si="6"/>
        <v>660.60378268076977</v>
      </c>
      <c r="M21" s="42">
        <f t="shared" si="6"/>
        <v>84.508609986863419</v>
      </c>
      <c r="N21" s="42">
        <f t="shared" si="6"/>
        <v>81.401789313362045</v>
      </c>
      <c r="O21" s="42">
        <f t="shared" si="6"/>
        <v>0.38333902238951895</v>
      </c>
      <c r="P21" s="42">
        <f t="shared" si="7"/>
        <v>3776.584092364657</v>
      </c>
      <c r="Q21" s="42">
        <f t="shared" si="1"/>
        <v>0</v>
      </c>
      <c r="R21" s="42">
        <f t="shared" si="1"/>
        <v>0</v>
      </c>
      <c r="S21" s="177">
        <f t="shared" si="8"/>
        <v>4603.4816133680415</v>
      </c>
      <c r="T21" s="168" t="str">
        <f t="shared" si="9"/>
        <v/>
      </c>
      <c r="U21" s="168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9"/>
      <c r="AJ21" s="169"/>
      <c r="AR21" s="161"/>
      <c r="BA21" s="160"/>
      <c r="BI21" s="161"/>
      <c r="BR21" s="160"/>
      <c r="BX21" s="23"/>
      <c r="CG21" s="160"/>
    </row>
    <row r="22" spans="1:85" ht="15">
      <c r="A22" s="178" t="s">
        <v>21</v>
      </c>
      <c r="B22" s="39">
        <f t="shared" si="2"/>
        <v>0.91447180815176632</v>
      </c>
      <c r="C22" s="39">
        <f t="shared" si="2"/>
        <v>7.3838848927290077E-2</v>
      </c>
      <c r="D22" s="39">
        <f t="shared" si="2"/>
        <v>9.1763498322211892E-4</v>
      </c>
      <c r="E22" s="39">
        <f t="shared" si="2"/>
        <v>0</v>
      </c>
      <c r="F22" s="179">
        <f t="shared" si="3"/>
        <v>0</v>
      </c>
      <c r="G22" s="39">
        <f t="shared" si="4"/>
        <v>0</v>
      </c>
      <c r="H22" s="39">
        <f t="shared" si="4"/>
        <v>0</v>
      </c>
      <c r="I22" s="181">
        <f t="shared" si="5"/>
        <v>0.98922829206227858</v>
      </c>
      <c r="J22" s="168"/>
      <c r="K22" s="182" t="s">
        <v>21</v>
      </c>
      <c r="L22" s="87">
        <f t="shared" si="6"/>
        <v>0.91447180815176632</v>
      </c>
      <c r="M22" s="87">
        <f t="shared" si="6"/>
        <v>7.3838848927290077E-2</v>
      </c>
      <c r="N22" s="87">
        <f t="shared" si="6"/>
        <v>9.1763498322211892E-4</v>
      </c>
      <c r="O22" s="87">
        <f t="shared" si="6"/>
        <v>0</v>
      </c>
      <c r="P22" s="87">
        <f t="shared" si="7"/>
        <v>0</v>
      </c>
      <c r="Q22" s="87">
        <f t="shared" si="1"/>
        <v>0</v>
      </c>
      <c r="R22" s="87">
        <f t="shared" si="1"/>
        <v>0</v>
      </c>
      <c r="S22" s="185">
        <f t="shared" si="8"/>
        <v>0.98922829206227858</v>
      </c>
      <c r="T22" s="168" t="str">
        <f t="shared" si="9"/>
        <v/>
      </c>
      <c r="U22" s="168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9"/>
      <c r="AJ22" s="169"/>
      <c r="AR22" s="161"/>
      <c r="BA22" s="160"/>
      <c r="BI22" s="161"/>
      <c r="BR22" s="160"/>
      <c r="BX22" s="23"/>
      <c r="CG22" s="160"/>
    </row>
    <row r="23" spans="1:85" ht="15">
      <c r="A23" s="189" t="s">
        <v>64</v>
      </c>
      <c r="B23" s="42">
        <f t="shared" si="2"/>
        <v>446.36962308379367</v>
      </c>
      <c r="C23" s="42">
        <f t="shared" si="2"/>
        <v>0</v>
      </c>
      <c r="D23" s="42">
        <f t="shared" si="2"/>
        <v>92.593512293113193</v>
      </c>
      <c r="E23" s="42">
        <f t="shared" si="2"/>
        <v>0</v>
      </c>
      <c r="F23" s="175">
        <f t="shared" si="3"/>
        <v>0</v>
      </c>
      <c r="G23" s="42">
        <f t="shared" si="4"/>
        <v>0</v>
      </c>
      <c r="H23" s="42">
        <f t="shared" si="4"/>
        <v>0</v>
      </c>
      <c r="I23" s="173">
        <f t="shared" si="5"/>
        <v>538.96313537690685</v>
      </c>
      <c r="J23" s="168"/>
      <c r="K23" s="190" t="s">
        <v>64</v>
      </c>
      <c r="L23" s="42">
        <f t="shared" si="6"/>
        <v>446.36962308379367</v>
      </c>
      <c r="M23" s="42">
        <f t="shared" si="6"/>
        <v>0</v>
      </c>
      <c r="N23" s="42">
        <f t="shared" si="6"/>
        <v>92.593512293113193</v>
      </c>
      <c r="O23" s="42">
        <f t="shared" si="6"/>
        <v>0</v>
      </c>
      <c r="P23" s="42">
        <f t="shared" si="7"/>
        <v>0</v>
      </c>
      <c r="Q23" s="42">
        <f t="shared" ref="Q23:R27" si="10">Q49+Q101</f>
        <v>0</v>
      </c>
      <c r="R23" s="42">
        <f t="shared" si="10"/>
        <v>0</v>
      </c>
      <c r="S23" s="177">
        <f t="shared" si="8"/>
        <v>538.96313537690685</v>
      </c>
      <c r="T23" s="168" t="str">
        <f t="shared" si="9"/>
        <v/>
      </c>
      <c r="U23" s="168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9"/>
      <c r="AJ23" s="169"/>
      <c r="AR23" s="161"/>
      <c r="BA23" s="160"/>
      <c r="BI23" s="161"/>
      <c r="BR23" s="160"/>
      <c r="BX23" s="23"/>
      <c r="CG23" s="160"/>
    </row>
    <row r="24" spans="1:85">
      <c r="A24" s="191" t="str">
        <f>A50</f>
        <v>Umgebungswärme etc.</v>
      </c>
      <c r="B24" s="60">
        <f t="shared" ref="B24:E27" si="11">B50+B102</f>
        <v>446.36962308379367</v>
      </c>
      <c r="C24" s="60">
        <f t="shared" si="11"/>
        <v>0</v>
      </c>
      <c r="D24" s="60">
        <f t="shared" si="11"/>
        <v>92.593512293113193</v>
      </c>
      <c r="E24" s="60">
        <f t="shared" si="11"/>
        <v>0</v>
      </c>
      <c r="F24" s="192">
        <f t="shared" si="3"/>
        <v>0</v>
      </c>
      <c r="G24" s="60">
        <f t="shared" ref="G24:H27" si="12">G50+G102</f>
        <v>0</v>
      </c>
      <c r="H24" s="60">
        <f t="shared" si="12"/>
        <v>0</v>
      </c>
      <c r="I24" s="194">
        <f t="shared" si="5"/>
        <v>538.96313537690685</v>
      </c>
      <c r="J24" s="168"/>
      <c r="K24" s="195" t="s">
        <v>23</v>
      </c>
      <c r="L24" s="90">
        <f t="shared" ref="L24:O27" si="13">L50+L102</f>
        <v>446.36962308379367</v>
      </c>
      <c r="M24" s="90">
        <f t="shared" si="13"/>
        <v>0</v>
      </c>
      <c r="N24" s="90">
        <f t="shared" si="13"/>
        <v>92.593512293113193</v>
      </c>
      <c r="O24" s="90">
        <f t="shared" si="13"/>
        <v>0</v>
      </c>
      <c r="P24" s="90">
        <f t="shared" si="7"/>
        <v>0</v>
      </c>
      <c r="Q24" s="90">
        <f t="shared" si="10"/>
        <v>0</v>
      </c>
      <c r="R24" s="90">
        <f t="shared" si="10"/>
        <v>0</v>
      </c>
      <c r="S24" s="198">
        <f t="shared" si="8"/>
        <v>538.96313537690685</v>
      </c>
      <c r="T24" s="168" t="str">
        <f t="shared" si="9"/>
        <v/>
      </c>
      <c r="U24" s="168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9"/>
      <c r="AJ24" s="169"/>
      <c r="AR24" s="161"/>
      <c r="BA24" s="160"/>
      <c r="BI24" s="161"/>
      <c r="BR24" s="160"/>
      <c r="BX24" s="23"/>
      <c r="CG24" s="160"/>
    </row>
    <row r="25" spans="1:85">
      <c r="A25" s="199" t="str">
        <f>A51</f>
        <v>Gichtgas</v>
      </c>
      <c r="B25" s="63">
        <f t="shared" si="11"/>
        <v>0</v>
      </c>
      <c r="C25" s="63">
        <f t="shared" si="11"/>
        <v>0</v>
      </c>
      <c r="D25" s="63">
        <f t="shared" si="11"/>
        <v>0</v>
      </c>
      <c r="E25" s="63">
        <f t="shared" si="11"/>
        <v>0</v>
      </c>
      <c r="F25" s="200">
        <f t="shared" si="3"/>
        <v>0</v>
      </c>
      <c r="G25" s="63">
        <f t="shared" si="12"/>
        <v>0</v>
      </c>
      <c r="H25" s="63">
        <f t="shared" si="12"/>
        <v>0</v>
      </c>
      <c r="I25" s="202">
        <f t="shared" si="5"/>
        <v>0</v>
      </c>
      <c r="J25" s="168"/>
      <c r="K25" s="203" t="s">
        <v>19</v>
      </c>
      <c r="L25" s="63">
        <f t="shared" si="13"/>
        <v>0</v>
      </c>
      <c r="M25" s="63">
        <f t="shared" si="13"/>
        <v>0</v>
      </c>
      <c r="N25" s="63">
        <f t="shared" si="13"/>
        <v>0</v>
      </c>
      <c r="O25" s="63">
        <f t="shared" si="13"/>
        <v>0</v>
      </c>
      <c r="P25" s="63">
        <f t="shared" si="7"/>
        <v>0</v>
      </c>
      <c r="Q25" s="63">
        <f t="shared" si="10"/>
        <v>0</v>
      </c>
      <c r="R25" s="63">
        <f t="shared" si="10"/>
        <v>0</v>
      </c>
      <c r="S25" s="205">
        <f t="shared" si="8"/>
        <v>0</v>
      </c>
      <c r="T25" s="168"/>
      <c r="U25" s="168"/>
      <c r="Z25" s="169"/>
      <c r="AA25" s="160"/>
      <c r="AB25" s="160"/>
      <c r="AC25" s="160"/>
      <c r="AD25" s="160"/>
      <c r="AE25" s="160"/>
      <c r="AF25" s="160"/>
      <c r="AG25" s="160"/>
      <c r="AH25" s="160"/>
      <c r="AI25" s="160"/>
      <c r="AR25" s="161"/>
      <c r="BA25" s="160"/>
      <c r="BI25" s="161"/>
      <c r="BR25" s="160"/>
      <c r="BX25" s="23"/>
      <c r="CG25" s="160"/>
    </row>
    <row r="26" spans="1:85">
      <c r="A26" s="191" t="str">
        <f>A52</f>
        <v>Kokereigas</v>
      </c>
      <c r="B26" s="60">
        <f t="shared" si="11"/>
        <v>0</v>
      </c>
      <c r="C26" s="60">
        <f t="shared" si="11"/>
        <v>0</v>
      </c>
      <c r="D26" s="60">
        <f t="shared" si="11"/>
        <v>0</v>
      </c>
      <c r="E26" s="60">
        <f t="shared" si="11"/>
        <v>0</v>
      </c>
      <c r="F26" s="192">
        <f t="shared" si="3"/>
        <v>0</v>
      </c>
      <c r="G26" s="60">
        <f t="shared" si="12"/>
        <v>0</v>
      </c>
      <c r="H26" s="60">
        <f t="shared" si="12"/>
        <v>0</v>
      </c>
      <c r="I26" s="194">
        <f t="shared" si="5"/>
        <v>0</v>
      </c>
      <c r="J26" s="168"/>
      <c r="K26" s="195" t="s">
        <v>20</v>
      </c>
      <c r="L26" s="90">
        <f t="shared" si="13"/>
        <v>0</v>
      </c>
      <c r="M26" s="90">
        <f t="shared" si="13"/>
        <v>0</v>
      </c>
      <c r="N26" s="90">
        <f t="shared" si="13"/>
        <v>0</v>
      </c>
      <c r="O26" s="90">
        <f t="shared" si="13"/>
        <v>0</v>
      </c>
      <c r="P26" s="90">
        <f t="shared" si="7"/>
        <v>0</v>
      </c>
      <c r="Q26" s="90">
        <f t="shared" si="10"/>
        <v>0</v>
      </c>
      <c r="R26" s="90">
        <f t="shared" si="10"/>
        <v>0</v>
      </c>
      <c r="S26" s="198">
        <f t="shared" si="8"/>
        <v>0</v>
      </c>
      <c r="T26" s="168"/>
      <c r="U26" s="168"/>
      <c r="Z26" s="169"/>
      <c r="AA26" s="160"/>
      <c r="AB26" s="160"/>
      <c r="AC26" s="160"/>
      <c r="AD26" s="160"/>
      <c r="AE26" s="160"/>
      <c r="AF26" s="160"/>
      <c r="AG26" s="160"/>
      <c r="AH26" s="160"/>
      <c r="AI26" s="160"/>
      <c r="AR26" s="161"/>
      <c r="BA26" s="160"/>
      <c r="BI26" s="161"/>
      <c r="BR26" s="160"/>
      <c r="BX26" s="23"/>
      <c r="CG26" s="160"/>
    </row>
    <row r="27" spans="1:85" ht="15" thickBot="1">
      <c r="A27" s="206" t="str">
        <f>A53</f>
        <v>Brenntorf</v>
      </c>
      <c r="B27" s="52">
        <f t="shared" si="11"/>
        <v>0</v>
      </c>
      <c r="C27" s="52">
        <f t="shared" si="11"/>
        <v>0</v>
      </c>
      <c r="D27" s="52">
        <f t="shared" si="11"/>
        <v>0</v>
      </c>
      <c r="E27" s="52">
        <f t="shared" si="11"/>
        <v>0</v>
      </c>
      <c r="F27" s="207">
        <f t="shared" si="3"/>
        <v>0</v>
      </c>
      <c r="G27" s="52">
        <f t="shared" si="12"/>
        <v>0</v>
      </c>
      <c r="H27" s="52">
        <f t="shared" si="12"/>
        <v>0</v>
      </c>
      <c r="I27" s="209">
        <f t="shared" si="5"/>
        <v>0</v>
      </c>
      <c r="J27" s="168"/>
      <c r="K27" s="210" t="s">
        <v>67</v>
      </c>
      <c r="L27" s="52">
        <f t="shared" si="13"/>
        <v>0</v>
      </c>
      <c r="M27" s="52">
        <f t="shared" si="13"/>
        <v>0</v>
      </c>
      <c r="N27" s="52">
        <f t="shared" si="13"/>
        <v>0</v>
      </c>
      <c r="O27" s="52">
        <f t="shared" si="13"/>
        <v>0</v>
      </c>
      <c r="P27" s="52">
        <f t="shared" si="7"/>
        <v>0</v>
      </c>
      <c r="Q27" s="52">
        <f t="shared" si="10"/>
        <v>0</v>
      </c>
      <c r="R27" s="52">
        <f t="shared" si="10"/>
        <v>0</v>
      </c>
      <c r="S27" s="212">
        <f t="shared" si="8"/>
        <v>0</v>
      </c>
      <c r="T27" s="168"/>
      <c r="U27" s="168"/>
      <c r="Z27" s="169"/>
      <c r="AA27" s="160"/>
      <c r="AB27" s="160"/>
      <c r="AC27" s="160"/>
      <c r="AD27" s="160"/>
      <c r="AE27" s="160"/>
      <c r="AF27" s="160"/>
      <c r="AG27" s="160"/>
      <c r="AH27" s="160"/>
      <c r="AI27" s="160"/>
      <c r="AR27" s="161"/>
      <c r="BA27" s="160"/>
      <c r="BI27" s="161"/>
      <c r="BR27" s="160"/>
      <c r="BX27" s="23"/>
      <c r="CG27" s="160"/>
    </row>
    <row r="28" spans="1:85" ht="15">
      <c r="A28" s="213" t="s">
        <v>26</v>
      </c>
      <c r="B28" s="214">
        <f>SUM(B7:B23)</f>
        <v>48013.959177756311</v>
      </c>
      <c r="C28" s="214">
        <f t="shared" ref="C28:I28" si="14">SUM(C7:C23)</f>
        <v>2364.1485114813463</v>
      </c>
      <c r="D28" s="214">
        <f t="shared" si="14"/>
        <v>15926.356085396732</v>
      </c>
      <c r="E28" s="214">
        <f t="shared" si="14"/>
        <v>9334.5169153548013</v>
      </c>
      <c r="F28" s="214">
        <f t="shared" si="14"/>
        <v>48935.803692797395</v>
      </c>
      <c r="G28" s="214">
        <f t="shared" si="14"/>
        <v>6820.8302808965254</v>
      </c>
      <c r="H28" s="214">
        <f t="shared" si="14"/>
        <v>22.595051949265006</v>
      </c>
      <c r="I28" s="214">
        <f t="shared" si="14"/>
        <v>131418.20971563234</v>
      </c>
      <c r="J28" s="469"/>
      <c r="K28" s="215" t="s">
        <v>26</v>
      </c>
      <c r="L28" s="214">
        <f>SUM(L7:L23)</f>
        <v>48013.959177756311</v>
      </c>
      <c r="M28" s="214">
        <f t="shared" ref="M28:S28" si="15">SUM(M7:M23)</f>
        <v>2364.1485114813463</v>
      </c>
      <c r="N28" s="214">
        <f t="shared" si="15"/>
        <v>15926.356085396732</v>
      </c>
      <c r="O28" s="214">
        <f t="shared" si="15"/>
        <v>9334.5169153548013</v>
      </c>
      <c r="P28" s="214">
        <f t="shared" si="15"/>
        <v>48935.803692797395</v>
      </c>
      <c r="Q28" s="214">
        <f t="shared" si="15"/>
        <v>6820.8302808965254</v>
      </c>
      <c r="R28" s="214">
        <f t="shared" si="15"/>
        <v>22.595051949265006</v>
      </c>
      <c r="S28" s="214">
        <f t="shared" si="15"/>
        <v>131418.20971563237</v>
      </c>
      <c r="T28" s="168" t="str">
        <f>IF(ABS(S28-S54-S80-S106)&gt;0.01,S28-S54-S80-S106,"")</f>
        <v/>
      </c>
      <c r="U28" s="168"/>
      <c r="Z28" s="169"/>
      <c r="AA28" s="160"/>
      <c r="AB28" s="160"/>
      <c r="AC28" s="160"/>
      <c r="AD28" s="160"/>
      <c r="AE28" s="160"/>
      <c r="AF28" s="160"/>
      <c r="AG28" s="160"/>
      <c r="AH28" s="160"/>
      <c r="AI28" s="160"/>
      <c r="AR28" s="161"/>
      <c r="BA28" s="160"/>
      <c r="BI28" s="161"/>
      <c r="BR28" s="160"/>
      <c r="BX28" s="23"/>
      <c r="CG28" s="160"/>
    </row>
    <row r="29" spans="1:85" s="23" customFormat="1" ht="15" thickBot="1">
      <c r="A29" s="30" t="s">
        <v>88</v>
      </c>
      <c r="B29" s="53">
        <f>IF($I28=0,"-",B28/$I28)</f>
        <v>0.36535240650173761</v>
      </c>
      <c r="C29" s="53">
        <f t="shared" ref="C29:H29" si="16">IF($I28=0,"-",C28/$I28)</f>
        <v>1.7989504777130808E-2</v>
      </c>
      <c r="D29" s="53">
        <f t="shared" si="16"/>
        <v>0.12118835068487677</v>
      </c>
      <c r="E29" s="53">
        <f t="shared" si="16"/>
        <v>7.102909814060912E-2</v>
      </c>
      <c r="F29" s="53">
        <f t="shared" si="16"/>
        <v>0.37236699387920841</v>
      </c>
      <c r="G29" s="53">
        <f t="shared" si="16"/>
        <v>5.1901713587909119E-2</v>
      </c>
      <c r="H29" s="53">
        <f t="shared" si="16"/>
        <v>1.7193242852841343E-4</v>
      </c>
      <c r="I29" s="54">
        <f>SUM(B29:H29)</f>
        <v>1.0000000000000002</v>
      </c>
      <c r="K29" s="81" t="s">
        <v>88</v>
      </c>
      <c r="L29" s="98">
        <f>IF($I28=0,"-",L28/$I28)</f>
        <v>0.36535240650173761</v>
      </c>
      <c r="M29" s="98">
        <f t="shared" ref="M29:R29" si="17">IF($I28=0,"-",M28/$I28)</f>
        <v>1.7989504777130808E-2</v>
      </c>
      <c r="N29" s="98">
        <f t="shared" si="17"/>
        <v>0.12118835068487677</v>
      </c>
      <c r="O29" s="98">
        <f t="shared" si="17"/>
        <v>7.102909814060912E-2</v>
      </c>
      <c r="P29" s="98">
        <f t="shared" si="17"/>
        <v>0.37236699387920841</v>
      </c>
      <c r="Q29" s="98">
        <f t="shared" si="17"/>
        <v>5.1901713587909119E-2</v>
      </c>
      <c r="R29" s="99">
        <f t="shared" si="17"/>
        <v>1.7193242852841343E-4</v>
      </c>
      <c r="S29" s="100">
        <f>SUM(L29:R29)</f>
        <v>1.0000000000000002</v>
      </c>
      <c r="BA29" s="218"/>
      <c r="BR29" s="218"/>
    </row>
    <row r="30" spans="1:85" ht="15" thickBot="1"/>
    <row r="31" spans="1:85" ht="28.5">
      <c r="A31" s="312" t="s">
        <v>53</v>
      </c>
      <c r="B31" s="164" t="s">
        <v>0</v>
      </c>
      <c r="C31" s="164" t="s">
        <v>1</v>
      </c>
      <c r="D31" s="164" t="s">
        <v>2</v>
      </c>
      <c r="E31" s="164" t="s">
        <v>3</v>
      </c>
      <c r="F31" s="164" t="s">
        <v>27</v>
      </c>
      <c r="G31" s="164" t="s">
        <v>4</v>
      </c>
      <c r="H31" s="164" t="s">
        <v>5</v>
      </c>
      <c r="I31" s="165" t="s">
        <v>6</v>
      </c>
      <c r="K31" s="314" t="s">
        <v>53</v>
      </c>
      <c r="L31" s="166" t="s">
        <v>0</v>
      </c>
      <c r="M31" s="166" t="s">
        <v>1</v>
      </c>
      <c r="N31" s="166" t="s">
        <v>2</v>
      </c>
      <c r="O31" s="166" t="s">
        <v>3</v>
      </c>
      <c r="P31" s="166" t="s">
        <v>27</v>
      </c>
      <c r="Q31" s="166" t="s">
        <v>4</v>
      </c>
      <c r="R31" s="166" t="s">
        <v>5</v>
      </c>
      <c r="S31" s="167" t="s">
        <v>6</v>
      </c>
      <c r="U31" s="316" t="s">
        <v>53</v>
      </c>
      <c r="V31" s="219" t="s">
        <v>74</v>
      </c>
      <c r="W31" s="219" t="s">
        <v>75</v>
      </c>
      <c r="X31" s="219" t="s">
        <v>4</v>
      </c>
      <c r="Y31" s="219" t="s">
        <v>1</v>
      </c>
      <c r="Z31" s="219" t="s">
        <v>2</v>
      </c>
      <c r="AA31" s="219" t="s">
        <v>3</v>
      </c>
      <c r="AB31" s="219" t="s">
        <v>55</v>
      </c>
      <c r="AC31" s="219" t="s">
        <v>68</v>
      </c>
      <c r="AD31" s="220" t="s">
        <v>76</v>
      </c>
      <c r="AE31" s="220" t="s">
        <v>83</v>
      </c>
      <c r="AF31" s="220" t="s">
        <v>77</v>
      </c>
      <c r="AG31" s="220" t="s">
        <v>84</v>
      </c>
      <c r="AH31" s="220" t="s">
        <v>85</v>
      </c>
      <c r="AI31" s="221" t="s">
        <v>63</v>
      </c>
    </row>
    <row r="32" spans="1:85" ht="15">
      <c r="A32" s="313" t="s">
        <v>53</v>
      </c>
      <c r="B32" s="318" t="s">
        <v>69</v>
      </c>
      <c r="C32" s="319"/>
      <c r="D32" s="319"/>
      <c r="E32" s="319"/>
      <c r="F32" s="319"/>
      <c r="G32" s="319"/>
      <c r="H32" s="319"/>
      <c r="I32" s="320"/>
      <c r="K32" s="315" t="s">
        <v>53</v>
      </c>
      <c r="L32" s="321" t="s">
        <v>69</v>
      </c>
      <c r="M32" s="322"/>
      <c r="N32" s="322"/>
      <c r="O32" s="322"/>
      <c r="P32" s="322"/>
      <c r="Q32" s="322"/>
      <c r="R32" s="322"/>
      <c r="S32" s="323"/>
      <c r="U32" s="317" t="s">
        <v>53</v>
      </c>
      <c r="V32" s="324" t="s">
        <v>69</v>
      </c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324"/>
      <c r="AH32" s="324"/>
      <c r="AI32" s="325"/>
    </row>
    <row r="33" spans="1:36" ht="15">
      <c r="A33" s="170" t="s">
        <v>7</v>
      </c>
      <c r="B33" s="36">
        <f>B111+B137+B163+B189+B215+B241+B267+B293+B319+B345+B371+B397+B423</f>
        <v>0</v>
      </c>
      <c r="C33" s="36">
        <f t="shared" ref="C33:E33" si="18">C111+C137+C163+C189+C215+C241+C267+C293+C319+C345+C371+C397+C423</f>
        <v>0</v>
      </c>
      <c r="D33" s="36">
        <f t="shared" si="18"/>
        <v>2.2779128181328228E-6</v>
      </c>
      <c r="E33" s="36">
        <f t="shared" si="18"/>
        <v>0</v>
      </c>
      <c r="F33" s="361">
        <v>0</v>
      </c>
      <c r="G33" s="36">
        <f t="shared" ref="G33:H48" si="19">G111+G137+G163+G189+G215+G241+G267+G293+G319+G345+G371+G397+G423</f>
        <v>0</v>
      </c>
      <c r="H33" s="36">
        <f t="shared" si="19"/>
        <v>0</v>
      </c>
      <c r="I33" s="173">
        <f>SUM(B33:H33)</f>
        <v>2.2779128181328228E-6</v>
      </c>
      <c r="J33" s="168"/>
      <c r="K33" s="222" t="s">
        <v>7</v>
      </c>
      <c r="L33" s="36">
        <f t="shared" ref="L33:R48" si="20">L111+L137+L163+L189+L215+L241+L267+L293+L319+L345+L371+L397+L423</f>
        <v>0</v>
      </c>
      <c r="M33" s="36">
        <f t="shared" si="20"/>
        <v>0</v>
      </c>
      <c r="N33" s="36">
        <f t="shared" si="20"/>
        <v>2.2779128181328228E-6</v>
      </c>
      <c r="O33" s="36">
        <f t="shared" si="20"/>
        <v>0</v>
      </c>
      <c r="P33" s="36">
        <f t="shared" si="20"/>
        <v>0</v>
      </c>
      <c r="Q33" s="36">
        <f t="shared" si="20"/>
        <v>0</v>
      </c>
      <c r="R33" s="36">
        <f t="shared" si="20"/>
        <v>0</v>
      </c>
      <c r="S33" s="224">
        <f>SUM(L33:R33)</f>
        <v>2.2779128181328228E-6</v>
      </c>
      <c r="T33" s="168"/>
      <c r="U33" s="225" t="s">
        <v>7</v>
      </c>
      <c r="V33" s="117">
        <f t="shared" ref="V33:AH48" si="21">V111+V137+V163+V189+V215+V241+V267+V293+V319+V345+V371+V397+V423</f>
        <v>0</v>
      </c>
      <c r="W33" s="117">
        <f t="shared" si="21"/>
        <v>0</v>
      </c>
      <c r="X33" s="117">
        <f t="shared" si="21"/>
        <v>0</v>
      </c>
      <c r="Y33" s="117">
        <f t="shared" si="21"/>
        <v>0</v>
      </c>
      <c r="Z33" s="117">
        <f t="shared" si="21"/>
        <v>2.2779128181328228E-6</v>
      </c>
      <c r="AA33" s="117">
        <f t="shared" si="21"/>
        <v>0</v>
      </c>
      <c r="AB33" s="117">
        <f t="shared" si="21"/>
        <v>0</v>
      </c>
      <c r="AC33" s="118">
        <f t="shared" si="21"/>
        <v>0</v>
      </c>
      <c r="AD33" s="117">
        <f t="shared" si="21"/>
        <v>0</v>
      </c>
      <c r="AE33" s="117">
        <f t="shared" si="21"/>
        <v>0</v>
      </c>
      <c r="AF33" s="117">
        <f t="shared" si="21"/>
        <v>0</v>
      </c>
      <c r="AG33" s="117">
        <f t="shared" si="21"/>
        <v>0</v>
      </c>
      <c r="AH33" s="117">
        <f t="shared" si="21"/>
        <v>0</v>
      </c>
      <c r="AI33" s="229">
        <f>SUM(V33:AC33)</f>
        <v>2.2779128181328228E-6</v>
      </c>
      <c r="AJ33" s="160" t="str">
        <f>IF(ABS(S33-AI33)&gt;0.001,S33-AI33,"")</f>
        <v/>
      </c>
    </row>
    <row r="34" spans="1:36" ht="15">
      <c r="A34" s="178" t="s">
        <v>8</v>
      </c>
      <c r="B34" s="39">
        <f t="shared" ref="B34:E49" si="22">B112+B138+B164+B190+B216+B242+B268+B294+B320+B346+B372+B398+B424</f>
        <v>0</v>
      </c>
      <c r="C34" s="39">
        <f t="shared" si="22"/>
        <v>0</v>
      </c>
      <c r="D34" s="39">
        <f t="shared" si="22"/>
        <v>0</v>
      </c>
      <c r="E34" s="39">
        <f t="shared" si="22"/>
        <v>0</v>
      </c>
      <c r="F34" s="362">
        <v>0</v>
      </c>
      <c r="G34" s="39">
        <f t="shared" si="19"/>
        <v>0</v>
      </c>
      <c r="H34" s="39">
        <f t="shared" si="19"/>
        <v>0</v>
      </c>
      <c r="I34" s="181">
        <f t="shared" ref="I34:I53" si="23">SUM(B34:H34)</f>
        <v>0</v>
      </c>
      <c r="J34" s="168"/>
      <c r="K34" s="182" t="s">
        <v>8</v>
      </c>
      <c r="L34" s="87">
        <f t="shared" si="20"/>
        <v>0</v>
      </c>
      <c r="M34" s="87">
        <f t="shared" si="20"/>
        <v>0</v>
      </c>
      <c r="N34" s="87">
        <f t="shared" si="20"/>
        <v>0</v>
      </c>
      <c r="O34" s="87">
        <f t="shared" si="20"/>
        <v>0</v>
      </c>
      <c r="P34" s="87">
        <f t="shared" si="20"/>
        <v>0</v>
      </c>
      <c r="Q34" s="87">
        <f t="shared" si="20"/>
        <v>0</v>
      </c>
      <c r="R34" s="87">
        <f t="shared" si="20"/>
        <v>0</v>
      </c>
      <c r="S34" s="185">
        <f t="shared" ref="S34:S53" si="24">SUM(L34:R34)</f>
        <v>0</v>
      </c>
      <c r="T34" s="168"/>
      <c r="U34" s="230" t="s">
        <v>8</v>
      </c>
      <c r="V34" s="121">
        <f t="shared" si="21"/>
        <v>0</v>
      </c>
      <c r="W34" s="121">
        <f t="shared" si="21"/>
        <v>0</v>
      </c>
      <c r="X34" s="121">
        <f t="shared" si="21"/>
        <v>0</v>
      </c>
      <c r="Y34" s="121">
        <f t="shared" si="21"/>
        <v>0</v>
      </c>
      <c r="Z34" s="121">
        <f t="shared" si="21"/>
        <v>0</v>
      </c>
      <c r="AA34" s="121">
        <f t="shared" si="21"/>
        <v>0</v>
      </c>
      <c r="AB34" s="121">
        <f t="shared" si="21"/>
        <v>0</v>
      </c>
      <c r="AC34" s="122">
        <f t="shared" si="21"/>
        <v>0</v>
      </c>
      <c r="AD34" s="121">
        <f t="shared" si="21"/>
        <v>0</v>
      </c>
      <c r="AE34" s="121">
        <f t="shared" si="21"/>
        <v>0</v>
      </c>
      <c r="AF34" s="121">
        <f t="shared" si="21"/>
        <v>0</v>
      </c>
      <c r="AG34" s="121">
        <f t="shared" si="21"/>
        <v>0</v>
      </c>
      <c r="AH34" s="121">
        <f t="shared" si="21"/>
        <v>0</v>
      </c>
      <c r="AI34" s="233">
        <f t="shared" ref="AI34:AI53" si="25">SUM(V34:AC34)</f>
        <v>0</v>
      </c>
      <c r="AJ34" s="160" t="str">
        <f t="shared" ref="AJ34:AJ55" si="26">IF(ABS(S34-AI34)&gt;0.001,S34-AI34,"")</f>
        <v/>
      </c>
    </row>
    <row r="35" spans="1:36" ht="15">
      <c r="A35" s="186" t="s">
        <v>10</v>
      </c>
      <c r="B35" s="42">
        <f t="shared" si="22"/>
        <v>0</v>
      </c>
      <c r="C35" s="42">
        <f t="shared" si="22"/>
        <v>0</v>
      </c>
      <c r="D35" s="42">
        <f t="shared" si="22"/>
        <v>0.16258545584740644</v>
      </c>
      <c r="E35" s="42">
        <f t="shared" si="22"/>
        <v>0</v>
      </c>
      <c r="F35" s="362">
        <v>0</v>
      </c>
      <c r="G35" s="42">
        <f t="shared" si="19"/>
        <v>0</v>
      </c>
      <c r="H35" s="42">
        <f t="shared" si="19"/>
        <v>0</v>
      </c>
      <c r="I35" s="173">
        <f t="shared" si="23"/>
        <v>0.16258545584740644</v>
      </c>
      <c r="J35" s="168"/>
      <c r="K35" s="188" t="s">
        <v>10</v>
      </c>
      <c r="L35" s="42">
        <f t="shared" si="20"/>
        <v>0</v>
      </c>
      <c r="M35" s="42">
        <f t="shared" si="20"/>
        <v>0</v>
      </c>
      <c r="N35" s="42">
        <f t="shared" si="20"/>
        <v>0.16258545584740644</v>
      </c>
      <c r="O35" s="42">
        <f t="shared" si="20"/>
        <v>0</v>
      </c>
      <c r="P35" s="42">
        <f t="shared" si="20"/>
        <v>0</v>
      </c>
      <c r="Q35" s="42">
        <f t="shared" si="20"/>
        <v>0</v>
      </c>
      <c r="R35" s="42">
        <f t="shared" si="20"/>
        <v>0</v>
      </c>
      <c r="S35" s="177">
        <f t="shared" si="24"/>
        <v>0.16258545584740644</v>
      </c>
      <c r="T35" s="168"/>
      <c r="U35" s="234" t="s">
        <v>10</v>
      </c>
      <c r="V35" s="117">
        <f t="shared" si="21"/>
        <v>0</v>
      </c>
      <c r="W35" s="117">
        <f t="shared" si="21"/>
        <v>0</v>
      </c>
      <c r="X35" s="117">
        <f t="shared" si="21"/>
        <v>0</v>
      </c>
      <c r="Y35" s="117">
        <f t="shared" si="21"/>
        <v>0</v>
      </c>
      <c r="Z35" s="117">
        <f t="shared" si="21"/>
        <v>0.16258545584740644</v>
      </c>
      <c r="AA35" s="117">
        <f t="shared" si="21"/>
        <v>0</v>
      </c>
      <c r="AB35" s="117">
        <f t="shared" si="21"/>
        <v>0</v>
      </c>
      <c r="AC35" s="118">
        <f t="shared" si="21"/>
        <v>0</v>
      </c>
      <c r="AD35" s="117">
        <f t="shared" si="21"/>
        <v>0</v>
      </c>
      <c r="AE35" s="117">
        <f t="shared" si="21"/>
        <v>0</v>
      </c>
      <c r="AF35" s="117">
        <f t="shared" si="21"/>
        <v>0</v>
      </c>
      <c r="AG35" s="117">
        <f t="shared" si="21"/>
        <v>0</v>
      </c>
      <c r="AH35" s="117">
        <f t="shared" si="21"/>
        <v>0</v>
      </c>
      <c r="AI35" s="229">
        <f t="shared" si="25"/>
        <v>0.16258545584740644</v>
      </c>
      <c r="AJ35" s="160" t="str">
        <f t="shared" si="26"/>
        <v/>
      </c>
    </row>
    <row r="36" spans="1:36" ht="15">
      <c r="A36" s="178" t="s">
        <v>56</v>
      </c>
      <c r="B36" s="39">
        <f t="shared" si="22"/>
        <v>0</v>
      </c>
      <c r="C36" s="39">
        <f t="shared" si="22"/>
        <v>0</v>
      </c>
      <c r="D36" s="39">
        <f t="shared" si="22"/>
        <v>0</v>
      </c>
      <c r="E36" s="39">
        <f t="shared" si="22"/>
        <v>0</v>
      </c>
      <c r="F36" s="362">
        <v>0</v>
      </c>
      <c r="G36" s="39">
        <f t="shared" si="19"/>
        <v>0</v>
      </c>
      <c r="H36" s="39">
        <f t="shared" si="19"/>
        <v>0</v>
      </c>
      <c r="I36" s="181">
        <f t="shared" si="23"/>
        <v>0</v>
      </c>
      <c r="J36" s="168"/>
      <c r="K36" s="182" t="s">
        <v>56</v>
      </c>
      <c r="L36" s="87">
        <f t="shared" si="20"/>
        <v>0</v>
      </c>
      <c r="M36" s="87">
        <f t="shared" si="20"/>
        <v>0</v>
      </c>
      <c r="N36" s="87">
        <f t="shared" si="20"/>
        <v>0</v>
      </c>
      <c r="O36" s="87">
        <f t="shared" si="20"/>
        <v>0</v>
      </c>
      <c r="P36" s="87">
        <f t="shared" si="20"/>
        <v>0</v>
      </c>
      <c r="Q36" s="87">
        <f t="shared" si="20"/>
        <v>0</v>
      </c>
      <c r="R36" s="87">
        <f t="shared" si="20"/>
        <v>0</v>
      </c>
      <c r="S36" s="185">
        <f t="shared" si="24"/>
        <v>0</v>
      </c>
      <c r="T36" s="168"/>
      <c r="U36" s="230" t="s">
        <v>56</v>
      </c>
      <c r="V36" s="121">
        <f t="shared" si="21"/>
        <v>0</v>
      </c>
      <c r="W36" s="121">
        <f t="shared" si="21"/>
        <v>0</v>
      </c>
      <c r="X36" s="121">
        <f t="shared" si="21"/>
        <v>0</v>
      </c>
      <c r="Y36" s="121">
        <f t="shared" si="21"/>
        <v>0</v>
      </c>
      <c r="Z36" s="121">
        <f t="shared" si="21"/>
        <v>0</v>
      </c>
      <c r="AA36" s="121">
        <f t="shared" si="21"/>
        <v>0</v>
      </c>
      <c r="AB36" s="121">
        <f t="shared" si="21"/>
        <v>0</v>
      </c>
      <c r="AC36" s="122">
        <f t="shared" si="21"/>
        <v>0</v>
      </c>
      <c r="AD36" s="121">
        <f t="shared" si="21"/>
        <v>0</v>
      </c>
      <c r="AE36" s="121">
        <f t="shared" si="21"/>
        <v>0</v>
      </c>
      <c r="AF36" s="121">
        <f t="shared" si="21"/>
        <v>0</v>
      </c>
      <c r="AG36" s="121">
        <f t="shared" si="21"/>
        <v>0</v>
      </c>
      <c r="AH36" s="121">
        <f t="shared" si="21"/>
        <v>0</v>
      </c>
      <c r="AI36" s="233">
        <f t="shared" si="25"/>
        <v>0</v>
      </c>
      <c r="AJ36" s="160" t="str">
        <f t="shared" si="26"/>
        <v/>
      </c>
    </row>
    <row r="37" spans="1:36" ht="15">
      <c r="A37" s="186" t="s">
        <v>16</v>
      </c>
      <c r="B37" s="42">
        <f t="shared" si="22"/>
        <v>73.183537382220663</v>
      </c>
      <c r="C37" s="42">
        <f t="shared" si="22"/>
        <v>28.562374822290373</v>
      </c>
      <c r="D37" s="42">
        <f t="shared" si="22"/>
        <v>43.441125323463261</v>
      </c>
      <c r="E37" s="42">
        <f t="shared" si="22"/>
        <v>0</v>
      </c>
      <c r="F37" s="362">
        <v>0</v>
      </c>
      <c r="G37" s="42">
        <f t="shared" si="19"/>
        <v>0</v>
      </c>
      <c r="H37" s="42">
        <f t="shared" si="19"/>
        <v>0</v>
      </c>
      <c r="I37" s="173">
        <f t="shared" si="23"/>
        <v>145.1870375279743</v>
      </c>
      <c r="J37" s="168"/>
      <c r="K37" s="188" t="s">
        <v>16</v>
      </c>
      <c r="L37" s="42">
        <f t="shared" si="20"/>
        <v>73.183537382220663</v>
      </c>
      <c r="M37" s="42">
        <f t="shared" si="20"/>
        <v>28.562374822290373</v>
      </c>
      <c r="N37" s="42">
        <f t="shared" si="20"/>
        <v>43.441125323463261</v>
      </c>
      <c r="O37" s="42">
        <f t="shared" si="20"/>
        <v>0</v>
      </c>
      <c r="P37" s="42">
        <f t="shared" si="20"/>
        <v>0</v>
      </c>
      <c r="Q37" s="42">
        <f t="shared" si="20"/>
        <v>0</v>
      </c>
      <c r="R37" s="42">
        <f t="shared" si="20"/>
        <v>0</v>
      </c>
      <c r="S37" s="177">
        <f t="shared" si="24"/>
        <v>145.1870375279743</v>
      </c>
      <c r="T37" s="168"/>
      <c r="U37" s="234" t="s">
        <v>16</v>
      </c>
      <c r="V37" s="117">
        <f t="shared" si="21"/>
        <v>72.929295066013637</v>
      </c>
      <c r="W37" s="117">
        <f t="shared" si="21"/>
        <v>0</v>
      </c>
      <c r="X37" s="117">
        <f t="shared" si="21"/>
        <v>0</v>
      </c>
      <c r="Y37" s="117">
        <f t="shared" si="21"/>
        <v>28.562374822290373</v>
      </c>
      <c r="Z37" s="117">
        <f t="shared" si="21"/>
        <v>43.255803030926579</v>
      </c>
      <c r="AA37" s="117">
        <f t="shared" si="21"/>
        <v>0</v>
      </c>
      <c r="AB37" s="117">
        <f t="shared" si="21"/>
        <v>0</v>
      </c>
      <c r="AC37" s="118">
        <f t="shared" si="21"/>
        <v>0.43956460874370512</v>
      </c>
      <c r="AD37" s="117">
        <f t="shared" si="21"/>
        <v>0.25424231620701998</v>
      </c>
      <c r="AE37" s="117">
        <f t="shared" si="21"/>
        <v>0</v>
      </c>
      <c r="AF37" s="117">
        <f t="shared" si="21"/>
        <v>0</v>
      </c>
      <c r="AG37" s="117">
        <f t="shared" si="21"/>
        <v>0.18532229253668517</v>
      </c>
      <c r="AH37" s="117">
        <f t="shared" si="21"/>
        <v>0</v>
      </c>
      <c r="AI37" s="229">
        <f t="shared" si="25"/>
        <v>145.1870375279743</v>
      </c>
      <c r="AJ37" s="160" t="str">
        <f t="shared" si="26"/>
        <v/>
      </c>
    </row>
    <row r="38" spans="1:36" ht="15">
      <c r="A38" s="178" t="s">
        <v>15</v>
      </c>
      <c r="B38" s="39">
        <f t="shared" si="22"/>
        <v>4.5424040329299338</v>
      </c>
      <c r="C38" s="39">
        <f t="shared" si="22"/>
        <v>5.3753556302034551E-2</v>
      </c>
      <c r="D38" s="39">
        <f t="shared" si="22"/>
        <v>7.8570986846912323</v>
      </c>
      <c r="E38" s="39">
        <f t="shared" si="22"/>
        <v>0</v>
      </c>
      <c r="F38" s="362">
        <v>0</v>
      </c>
      <c r="G38" s="39">
        <f t="shared" si="19"/>
        <v>0</v>
      </c>
      <c r="H38" s="39">
        <f t="shared" si="19"/>
        <v>0</v>
      </c>
      <c r="I38" s="181">
        <f t="shared" si="23"/>
        <v>12.4532562739232</v>
      </c>
      <c r="J38" s="168"/>
      <c r="K38" s="182" t="s">
        <v>15</v>
      </c>
      <c r="L38" s="87">
        <f t="shared" si="20"/>
        <v>4.5424040329299338</v>
      </c>
      <c r="M38" s="87">
        <f t="shared" si="20"/>
        <v>5.3753556302034551E-2</v>
      </c>
      <c r="N38" s="87">
        <f t="shared" si="20"/>
        <v>7.8570986846912323</v>
      </c>
      <c r="O38" s="87">
        <f t="shared" si="20"/>
        <v>0</v>
      </c>
      <c r="P38" s="87">
        <f t="shared" si="20"/>
        <v>0</v>
      </c>
      <c r="Q38" s="87">
        <f t="shared" si="20"/>
        <v>0</v>
      </c>
      <c r="R38" s="87">
        <f t="shared" si="20"/>
        <v>0</v>
      </c>
      <c r="S38" s="185">
        <f t="shared" si="24"/>
        <v>12.4532562739232</v>
      </c>
      <c r="T38" s="168"/>
      <c r="U38" s="230" t="s">
        <v>57</v>
      </c>
      <c r="V38" s="121">
        <f t="shared" si="21"/>
        <v>4.5159025887076387</v>
      </c>
      <c r="W38" s="121">
        <f t="shared" si="21"/>
        <v>0</v>
      </c>
      <c r="X38" s="121">
        <f t="shared" si="21"/>
        <v>0</v>
      </c>
      <c r="Y38" s="121">
        <f t="shared" si="21"/>
        <v>5.3753556302034551E-2</v>
      </c>
      <c r="Z38" s="121">
        <f t="shared" si="21"/>
        <v>7.8570986846912323</v>
      </c>
      <c r="AA38" s="121">
        <f t="shared" si="21"/>
        <v>0</v>
      </c>
      <c r="AB38" s="121">
        <f t="shared" si="21"/>
        <v>0</v>
      </c>
      <c r="AC38" s="122">
        <f t="shared" si="21"/>
        <v>2.6501444222295167E-2</v>
      </c>
      <c r="AD38" s="121">
        <f t="shared" si="21"/>
        <v>2.6501444222295167E-2</v>
      </c>
      <c r="AE38" s="121">
        <f t="shared" si="21"/>
        <v>0</v>
      </c>
      <c r="AF38" s="121">
        <f t="shared" si="21"/>
        <v>0</v>
      </c>
      <c r="AG38" s="121">
        <f t="shared" si="21"/>
        <v>0</v>
      </c>
      <c r="AH38" s="121">
        <f t="shared" si="21"/>
        <v>0</v>
      </c>
      <c r="AI38" s="233">
        <f t="shared" si="25"/>
        <v>12.4532562739232</v>
      </c>
      <c r="AJ38" s="160" t="str">
        <f t="shared" si="26"/>
        <v/>
      </c>
    </row>
    <row r="39" spans="1:36" ht="15">
      <c r="A39" s="186" t="s">
        <v>58</v>
      </c>
      <c r="B39" s="42">
        <f t="shared" si="22"/>
        <v>0</v>
      </c>
      <c r="C39" s="42">
        <f t="shared" si="22"/>
        <v>0</v>
      </c>
      <c r="D39" s="42">
        <f t="shared" si="22"/>
        <v>0</v>
      </c>
      <c r="E39" s="42">
        <f t="shared" si="22"/>
        <v>1055.8257476505046</v>
      </c>
      <c r="F39" s="362">
        <v>0</v>
      </c>
      <c r="G39" s="42">
        <f t="shared" si="19"/>
        <v>0</v>
      </c>
      <c r="H39" s="42">
        <f t="shared" si="19"/>
        <v>0</v>
      </c>
      <c r="I39" s="173">
        <f t="shared" si="23"/>
        <v>1055.8257476505046</v>
      </c>
      <c r="J39" s="168"/>
      <c r="K39" s="188" t="s">
        <v>58</v>
      </c>
      <c r="L39" s="42">
        <f t="shared" si="20"/>
        <v>0</v>
      </c>
      <c r="M39" s="42">
        <f t="shared" si="20"/>
        <v>0</v>
      </c>
      <c r="N39" s="42">
        <f t="shared" si="20"/>
        <v>0</v>
      </c>
      <c r="O39" s="42">
        <f t="shared" si="20"/>
        <v>1055.8257476505046</v>
      </c>
      <c r="P39" s="42">
        <f t="shared" si="20"/>
        <v>791.33428902515402</v>
      </c>
      <c r="Q39" s="42">
        <f t="shared" si="20"/>
        <v>0</v>
      </c>
      <c r="R39" s="42">
        <f t="shared" si="20"/>
        <v>0</v>
      </c>
      <c r="S39" s="177">
        <f t="shared" si="24"/>
        <v>1847.1600366756586</v>
      </c>
      <c r="T39" s="168"/>
      <c r="U39" s="234" t="s">
        <v>58</v>
      </c>
      <c r="V39" s="117">
        <f t="shared" si="21"/>
        <v>0</v>
      </c>
      <c r="W39" s="117">
        <f t="shared" si="21"/>
        <v>0</v>
      </c>
      <c r="X39" s="117">
        <f t="shared" si="21"/>
        <v>0</v>
      </c>
      <c r="Y39" s="117">
        <f t="shared" si="21"/>
        <v>0</v>
      </c>
      <c r="Z39" s="117">
        <f t="shared" si="21"/>
        <v>0</v>
      </c>
      <c r="AA39" s="117">
        <f t="shared" si="21"/>
        <v>1032.131709866964</v>
      </c>
      <c r="AB39" s="117">
        <f t="shared" si="21"/>
        <v>791.33428902515402</v>
      </c>
      <c r="AC39" s="118">
        <f t="shared" si="21"/>
        <v>23.69403778354063</v>
      </c>
      <c r="AD39" s="117">
        <f t="shared" si="21"/>
        <v>0</v>
      </c>
      <c r="AE39" s="117">
        <f t="shared" si="21"/>
        <v>0</v>
      </c>
      <c r="AF39" s="117">
        <f t="shared" si="21"/>
        <v>0</v>
      </c>
      <c r="AG39" s="117">
        <f t="shared" si="21"/>
        <v>0</v>
      </c>
      <c r="AH39" s="117">
        <f t="shared" si="21"/>
        <v>23.69403778354063</v>
      </c>
      <c r="AI39" s="229">
        <f t="shared" si="25"/>
        <v>1847.1600366756586</v>
      </c>
      <c r="AJ39" s="160" t="str">
        <f t="shared" si="26"/>
        <v/>
      </c>
    </row>
    <row r="40" spans="1:36" ht="15">
      <c r="A40" s="178" t="s">
        <v>12</v>
      </c>
      <c r="B40" s="39">
        <f t="shared" si="22"/>
        <v>0</v>
      </c>
      <c r="C40" s="39">
        <f t="shared" si="22"/>
        <v>0</v>
      </c>
      <c r="D40" s="39">
        <f t="shared" si="22"/>
        <v>0</v>
      </c>
      <c r="E40" s="39">
        <f t="shared" si="22"/>
        <v>10.721826865544452</v>
      </c>
      <c r="F40" s="362">
        <v>0</v>
      </c>
      <c r="G40" s="39">
        <f t="shared" si="19"/>
        <v>0</v>
      </c>
      <c r="H40" s="39">
        <f t="shared" si="19"/>
        <v>0</v>
      </c>
      <c r="I40" s="181">
        <f t="shared" si="23"/>
        <v>10.721826865544452</v>
      </c>
      <c r="J40" s="168"/>
      <c r="K40" s="182" t="s">
        <v>12</v>
      </c>
      <c r="L40" s="87">
        <f t="shared" si="20"/>
        <v>0</v>
      </c>
      <c r="M40" s="87">
        <f t="shared" si="20"/>
        <v>0</v>
      </c>
      <c r="N40" s="87">
        <f t="shared" si="20"/>
        <v>0</v>
      </c>
      <c r="O40" s="87">
        <f t="shared" si="20"/>
        <v>10.721826865544452</v>
      </c>
      <c r="P40" s="87">
        <f t="shared" si="20"/>
        <v>61.822446679653957</v>
      </c>
      <c r="Q40" s="87">
        <f t="shared" si="20"/>
        <v>0</v>
      </c>
      <c r="R40" s="87">
        <f t="shared" si="20"/>
        <v>0</v>
      </c>
      <c r="S40" s="185">
        <f t="shared" si="24"/>
        <v>72.544273545198408</v>
      </c>
      <c r="T40" s="168"/>
      <c r="U40" s="230" t="s">
        <v>12</v>
      </c>
      <c r="V40" s="121">
        <f t="shared" si="21"/>
        <v>0</v>
      </c>
      <c r="W40" s="121">
        <f t="shared" si="21"/>
        <v>0</v>
      </c>
      <c r="X40" s="121">
        <f t="shared" si="21"/>
        <v>0</v>
      </c>
      <c r="Y40" s="121">
        <f t="shared" si="21"/>
        <v>0</v>
      </c>
      <c r="Z40" s="121">
        <f t="shared" si="21"/>
        <v>0</v>
      </c>
      <c r="AA40" s="121">
        <f t="shared" si="21"/>
        <v>1.5652383190548105</v>
      </c>
      <c r="AB40" s="121">
        <f t="shared" si="21"/>
        <v>61.822446679653957</v>
      </c>
      <c r="AC40" s="122">
        <f t="shared" si="21"/>
        <v>9.1565885464896439</v>
      </c>
      <c r="AD40" s="121">
        <f t="shared" si="21"/>
        <v>0</v>
      </c>
      <c r="AE40" s="121">
        <f t="shared" si="21"/>
        <v>0</v>
      </c>
      <c r="AF40" s="121">
        <f t="shared" si="21"/>
        <v>0</v>
      </c>
      <c r="AG40" s="121">
        <f t="shared" si="21"/>
        <v>0</v>
      </c>
      <c r="AH40" s="121">
        <f t="shared" si="21"/>
        <v>9.1565885464896439</v>
      </c>
      <c r="AI40" s="233">
        <f t="shared" si="25"/>
        <v>72.544273545198422</v>
      </c>
      <c r="AJ40" s="160" t="str">
        <f t="shared" si="26"/>
        <v/>
      </c>
    </row>
    <row r="41" spans="1:36" ht="15">
      <c r="A41" s="186" t="s">
        <v>59</v>
      </c>
      <c r="B41" s="42">
        <f t="shared" si="22"/>
        <v>0</v>
      </c>
      <c r="C41" s="42">
        <f t="shared" si="22"/>
        <v>0</v>
      </c>
      <c r="D41" s="42">
        <f t="shared" si="22"/>
        <v>0</v>
      </c>
      <c r="E41" s="42">
        <f t="shared" si="22"/>
        <v>0</v>
      </c>
      <c r="F41" s="362">
        <v>0</v>
      </c>
      <c r="G41" s="42">
        <f t="shared" si="19"/>
        <v>0</v>
      </c>
      <c r="H41" s="42">
        <f t="shared" si="19"/>
        <v>0</v>
      </c>
      <c r="I41" s="173">
        <f t="shared" si="23"/>
        <v>0</v>
      </c>
      <c r="J41" s="168"/>
      <c r="K41" s="188" t="s">
        <v>59</v>
      </c>
      <c r="L41" s="42">
        <f t="shared" si="20"/>
        <v>0</v>
      </c>
      <c r="M41" s="42">
        <f t="shared" si="20"/>
        <v>0</v>
      </c>
      <c r="N41" s="42">
        <f t="shared" si="20"/>
        <v>0</v>
      </c>
      <c r="O41" s="42">
        <f t="shared" si="20"/>
        <v>0</v>
      </c>
      <c r="P41" s="42">
        <f t="shared" si="20"/>
        <v>0</v>
      </c>
      <c r="Q41" s="42">
        <f t="shared" si="20"/>
        <v>0</v>
      </c>
      <c r="R41" s="42">
        <f t="shared" si="20"/>
        <v>0</v>
      </c>
      <c r="S41" s="177">
        <f t="shared" si="24"/>
        <v>0</v>
      </c>
      <c r="T41" s="168"/>
      <c r="U41" s="234" t="s">
        <v>59</v>
      </c>
      <c r="V41" s="117">
        <f t="shared" si="21"/>
        <v>0</v>
      </c>
      <c r="W41" s="117">
        <f t="shared" si="21"/>
        <v>0</v>
      </c>
      <c r="X41" s="117">
        <f t="shared" si="21"/>
        <v>0</v>
      </c>
      <c r="Y41" s="117">
        <f t="shared" si="21"/>
        <v>0</v>
      </c>
      <c r="Z41" s="117">
        <f t="shared" si="21"/>
        <v>0</v>
      </c>
      <c r="AA41" s="117">
        <f t="shared" si="21"/>
        <v>0</v>
      </c>
      <c r="AB41" s="117">
        <f t="shared" si="21"/>
        <v>0</v>
      </c>
      <c r="AC41" s="118">
        <f t="shared" si="21"/>
        <v>0</v>
      </c>
      <c r="AD41" s="117">
        <f t="shared" si="21"/>
        <v>0</v>
      </c>
      <c r="AE41" s="117">
        <f t="shared" si="21"/>
        <v>0</v>
      </c>
      <c r="AF41" s="117">
        <f t="shared" si="21"/>
        <v>0</v>
      </c>
      <c r="AG41" s="117">
        <f t="shared" si="21"/>
        <v>0</v>
      </c>
      <c r="AH41" s="117">
        <f t="shared" si="21"/>
        <v>0</v>
      </c>
      <c r="AI41" s="229">
        <f t="shared" si="25"/>
        <v>0</v>
      </c>
      <c r="AJ41" s="160" t="str">
        <f t="shared" si="26"/>
        <v/>
      </c>
    </row>
    <row r="42" spans="1:36" ht="15">
      <c r="A42" s="178" t="s">
        <v>17</v>
      </c>
      <c r="B42" s="39">
        <f t="shared" si="22"/>
        <v>4.8957246247781541</v>
      </c>
      <c r="C42" s="39">
        <f t="shared" si="22"/>
        <v>4.3706092977110284E-2</v>
      </c>
      <c r="D42" s="39">
        <f t="shared" si="22"/>
        <v>22.953492760001495</v>
      </c>
      <c r="E42" s="39">
        <f t="shared" si="22"/>
        <v>1.0112487009746969</v>
      </c>
      <c r="F42" s="362">
        <v>0</v>
      </c>
      <c r="G42" s="39">
        <f t="shared" si="19"/>
        <v>0</v>
      </c>
      <c r="H42" s="39">
        <f t="shared" si="19"/>
        <v>0</v>
      </c>
      <c r="I42" s="181">
        <f t="shared" si="23"/>
        <v>28.904172178731457</v>
      </c>
      <c r="J42" s="168"/>
      <c r="K42" s="182" t="s">
        <v>17</v>
      </c>
      <c r="L42" s="87">
        <f t="shared" si="20"/>
        <v>4.8957246247781541</v>
      </c>
      <c r="M42" s="87">
        <f t="shared" si="20"/>
        <v>4.3706092977110284E-2</v>
      </c>
      <c r="N42" s="87">
        <f t="shared" si="20"/>
        <v>22.953492760001495</v>
      </c>
      <c r="O42" s="87">
        <f t="shared" si="20"/>
        <v>1.0112487009746969</v>
      </c>
      <c r="P42" s="87">
        <f t="shared" si="20"/>
        <v>10.744760000000001</v>
      </c>
      <c r="Q42" s="87">
        <f t="shared" si="20"/>
        <v>0</v>
      </c>
      <c r="R42" s="87">
        <f t="shared" si="20"/>
        <v>0</v>
      </c>
      <c r="S42" s="185">
        <f t="shared" si="24"/>
        <v>39.648932178731457</v>
      </c>
      <c r="T42" s="168"/>
      <c r="U42" s="230" t="s">
        <v>17</v>
      </c>
      <c r="V42" s="121">
        <f t="shared" si="21"/>
        <v>4.8957246247781541</v>
      </c>
      <c r="W42" s="121">
        <f t="shared" si="21"/>
        <v>0</v>
      </c>
      <c r="X42" s="121">
        <f t="shared" si="21"/>
        <v>0</v>
      </c>
      <c r="Y42" s="121">
        <f t="shared" si="21"/>
        <v>4.3706092977110284E-2</v>
      </c>
      <c r="Z42" s="121">
        <f t="shared" si="21"/>
        <v>22.953492760001495</v>
      </c>
      <c r="AA42" s="121">
        <f t="shared" si="21"/>
        <v>0.70918956399565714</v>
      </c>
      <c r="AB42" s="121">
        <f t="shared" si="21"/>
        <v>10.744760000000001</v>
      </c>
      <c r="AC42" s="122">
        <f t="shared" si="21"/>
        <v>0.30205913697903969</v>
      </c>
      <c r="AD42" s="121">
        <f t="shared" si="21"/>
        <v>0</v>
      </c>
      <c r="AE42" s="121">
        <f t="shared" si="21"/>
        <v>0</v>
      </c>
      <c r="AF42" s="121">
        <f t="shared" si="21"/>
        <v>0</v>
      </c>
      <c r="AG42" s="121">
        <f t="shared" si="21"/>
        <v>0</v>
      </c>
      <c r="AH42" s="121">
        <f t="shared" si="21"/>
        <v>0.30205913697903969</v>
      </c>
      <c r="AI42" s="233">
        <f t="shared" si="25"/>
        <v>39.648932178731457</v>
      </c>
      <c r="AJ42" s="160" t="str">
        <f t="shared" si="26"/>
        <v/>
      </c>
    </row>
    <row r="43" spans="1:36" ht="15">
      <c r="A43" s="186" t="s">
        <v>139</v>
      </c>
      <c r="B43" s="42">
        <f t="shared" si="22"/>
        <v>391.96479843581011</v>
      </c>
      <c r="C43" s="42">
        <f t="shared" si="22"/>
        <v>1260.0932585643025</v>
      </c>
      <c r="D43" s="42">
        <f t="shared" si="22"/>
        <v>612.5114771725847</v>
      </c>
      <c r="E43" s="42">
        <f t="shared" si="22"/>
        <v>20.985278927396166</v>
      </c>
      <c r="F43" s="362">
        <v>0</v>
      </c>
      <c r="G43" s="42">
        <f t="shared" si="19"/>
        <v>6.5619847711939783E-3</v>
      </c>
      <c r="H43" s="42">
        <f t="shared" si="19"/>
        <v>0</v>
      </c>
      <c r="I43" s="173">
        <f t="shared" si="23"/>
        <v>2285.5613750848643</v>
      </c>
      <c r="J43" s="168"/>
      <c r="K43" s="188" t="s">
        <v>139</v>
      </c>
      <c r="L43" s="42">
        <f t="shared" si="20"/>
        <v>391.96479843581011</v>
      </c>
      <c r="M43" s="42">
        <f t="shared" si="20"/>
        <v>1260.0932585643025</v>
      </c>
      <c r="N43" s="42">
        <f t="shared" si="20"/>
        <v>612.5114771725847</v>
      </c>
      <c r="O43" s="42">
        <f t="shared" si="20"/>
        <v>20.985278927396166</v>
      </c>
      <c r="P43" s="42">
        <f t="shared" si="20"/>
        <v>6.9152333045922116</v>
      </c>
      <c r="Q43" s="42">
        <f t="shared" si="20"/>
        <v>6.5619847711939783E-3</v>
      </c>
      <c r="R43" s="42">
        <f t="shared" si="20"/>
        <v>0</v>
      </c>
      <c r="S43" s="177">
        <f t="shared" si="24"/>
        <v>2292.4766083894565</v>
      </c>
      <c r="T43" s="168"/>
      <c r="U43" s="234" t="s">
        <v>139</v>
      </c>
      <c r="V43" s="117">
        <f t="shared" si="21"/>
        <v>382.96744463672655</v>
      </c>
      <c r="W43" s="117">
        <f t="shared" si="21"/>
        <v>3.1824193840767916</v>
      </c>
      <c r="X43" s="117">
        <f t="shared" si="21"/>
        <v>6.5619847711939783E-3</v>
      </c>
      <c r="Y43" s="117">
        <f t="shared" si="21"/>
        <v>1260.0932585643025</v>
      </c>
      <c r="Z43" s="117">
        <f t="shared" si="21"/>
        <v>605.15804301283549</v>
      </c>
      <c r="AA43" s="117">
        <f t="shared" si="21"/>
        <v>7.8103020418550111</v>
      </c>
      <c r="AB43" s="117">
        <f t="shared" si="21"/>
        <v>6.9152333045922116</v>
      </c>
      <c r="AC43" s="118">
        <f t="shared" si="21"/>
        <v>26.343345460297144</v>
      </c>
      <c r="AD43" s="117">
        <f t="shared" si="21"/>
        <v>5.8149344150068236</v>
      </c>
      <c r="AE43" s="117">
        <f t="shared" si="21"/>
        <v>0</v>
      </c>
      <c r="AF43" s="117">
        <f t="shared" si="21"/>
        <v>0</v>
      </c>
      <c r="AG43" s="117">
        <f t="shared" si="21"/>
        <v>7.3534341597491606</v>
      </c>
      <c r="AH43" s="117">
        <f t="shared" si="21"/>
        <v>13.174976885541152</v>
      </c>
      <c r="AI43" s="229">
        <f t="shared" si="25"/>
        <v>2292.4766083894569</v>
      </c>
      <c r="AJ43" s="160" t="str">
        <f t="shared" si="26"/>
        <v/>
      </c>
    </row>
    <row r="44" spans="1:36" ht="15">
      <c r="A44" s="178" t="s">
        <v>25</v>
      </c>
      <c r="B44" s="39">
        <f t="shared" si="22"/>
        <v>170.98084788555337</v>
      </c>
      <c r="C44" s="39">
        <f t="shared" si="22"/>
        <v>64.762472425925154</v>
      </c>
      <c r="D44" s="39">
        <f t="shared" si="22"/>
        <v>251.64847513561909</v>
      </c>
      <c r="E44" s="39">
        <f t="shared" si="22"/>
        <v>1424.1353603049802</v>
      </c>
      <c r="F44" s="362">
        <v>0</v>
      </c>
      <c r="G44" s="39">
        <f t="shared" si="19"/>
        <v>258.26309118708679</v>
      </c>
      <c r="H44" s="39">
        <f t="shared" si="19"/>
        <v>21.199960059106498</v>
      </c>
      <c r="I44" s="181">
        <f t="shared" si="23"/>
        <v>2190.9902069982713</v>
      </c>
      <c r="J44" s="168"/>
      <c r="K44" s="182" t="s">
        <v>25</v>
      </c>
      <c r="L44" s="87">
        <f t="shared" si="20"/>
        <v>170.98084788555337</v>
      </c>
      <c r="M44" s="87">
        <f t="shared" si="20"/>
        <v>64.762472425925154</v>
      </c>
      <c r="N44" s="87">
        <f t="shared" si="20"/>
        <v>251.64847513561909</v>
      </c>
      <c r="O44" s="87">
        <f t="shared" si="20"/>
        <v>1424.1353603049802</v>
      </c>
      <c r="P44" s="87">
        <f t="shared" si="20"/>
        <v>17.061685986265033</v>
      </c>
      <c r="Q44" s="87">
        <f t="shared" si="20"/>
        <v>258.26309118708679</v>
      </c>
      <c r="R44" s="87">
        <f t="shared" si="20"/>
        <v>21.199960059106498</v>
      </c>
      <c r="S44" s="185">
        <f t="shared" si="24"/>
        <v>2208.0518929845362</v>
      </c>
      <c r="T44" s="168"/>
      <c r="U44" s="230" t="s">
        <v>25</v>
      </c>
      <c r="V44" s="121">
        <f t="shared" si="21"/>
        <v>42.844436543018851</v>
      </c>
      <c r="W44" s="121">
        <f t="shared" si="21"/>
        <v>126.40662303001795</v>
      </c>
      <c r="X44" s="121">
        <f t="shared" si="21"/>
        <v>258.26309118708679</v>
      </c>
      <c r="Y44" s="121">
        <f t="shared" si="21"/>
        <v>64.762472425925154</v>
      </c>
      <c r="Z44" s="121">
        <f t="shared" si="21"/>
        <v>241.19953287855668</v>
      </c>
      <c r="AA44" s="121">
        <f t="shared" si="21"/>
        <v>1392.393748481921</v>
      </c>
      <c r="AB44" s="121">
        <f t="shared" si="21"/>
        <v>17.061685986265033</v>
      </c>
      <c r="AC44" s="122">
        <f t="shared" si="21"/>
        <v>65.120302451744138</v>
      </c>
      <c r="AD44" s="121">
        <f t="shared" si="21"/>
        <v>1.7297883125165412</v>
      </c>
      <c r="AE44" s="121">
        <f t="shared" si="21"/>
        <v>20.711770551854048</v>
      </c>
      <c r="AF44" s="121">
        <f t="shared" si="21"/>
        <v>21.199960059106498</v>
      </c>
      <c r="AG44" s="121">
        <f t="shared" si="21"/>
        <v>10.448942257062395</v>
      </c>
      <c r="AH44" s="121">
        <f t="shared" si="21"/>
        <v>11.029841271204656</v>
      </c>
      <c r="AI44" s="233">
        <f t="shared" si="25"/>
        <v>2208.0518929845352</v>
      </c>
      <c r="AJ44" s="160" t="str">
        <f t="shared" si="26"/>
        <v/>
      </c>
    </row>
    <row r="45" spans="1:36" ht="15">
      <c r="A45" s="186" t="s">
        <v>24</v>
      </c>
      <c r="B45" s="42">
        <f t="shared" si="22"/>
        <v>385.08906287780781</v>
      </c>
      <c r="C45" s="42">
        <f t="shared" si="22"/>
        <v>85.610926923006886</v>
      </c>
      <c r="D45" s="42">
        <f t="shared" si="22"/>
        <v>45.800433956118752</v>
      </c>
      <c r="E45" s="42">
        <f t="shared" si="22"/>
        <v>0</v>
      </c>
      <c r="F45" s="362">
        <v>0</v>
      </c>
      <c r="G45" s="42">
        <f t="shared" si="19"/>
        <v>0</v>
      </c>
      <c r="H45" s="42">
        <f t="shared" si="19"/>
        <v>0</v>
      </c>
      <c r="I45" s="173">
        <f t="shared" si="23"/>
        <v>516.50042375693351</v>
      </c>
      <c r="J45" s="168"/>
      <c r="K45" s="188" t="s">
        <v>24</v>
      </c>
      <c r="L45" s="42">
        <f t="shared" si="20"/>
        <v>385.08906287780781</v>
      </c>
      <c r="M45" s="42">
        <f t="shared" si="20"/>
        <v>85.610926923006886</v>
      </c>
      <c r="N45" s="42">
        <f t="shared" si="20"/>
        <v>45.800433956118752</v>
      </c>
      <c r="O45" s="42">
        <f t="shared" si="20"/>
        <v>0</v>
      </c>
      <c r="P45" s="42">
        <f t="shared" si="20"/>
        <v>0</v>
      </c>
      <c r="Q45" s="42">
        <f t="shared" si="20"/>
        <v>0</v>
      </c>
      <c r="R45" s="42">
        <f t="shared" si="20"/>
        <v>0</v>
      </c>
      <c r="S45" s="177">
        <f t="shared" si="24"/>
        <v>516.50042375693351</v>
      </c>
      <c r="T45" s="168"/>
      <c r="U45" s="234" t="s">
        <v>24</v>
      </c>
      <c r="V45" s="117">
        <f t="shared" si="21"/>
        <v>383.27464948770921</v>
      </c>
      <c r="W45" s="117">
        <f t="shared" si="21"/>
        <v>0</v>
      </c>
      <c r="X45" s="117">
        <f t="shared" si="21"/>
        <v>0</v>
      </c>
      <c r="Y45" s="117">
        <f t="shared" si="21"/>
        <v>85.610926923006886</v>
      </c>
      <c r="Z45" s="117">
        <f t="shared" si="21"/>
        <v>43.069480872471154</v>
      </c>
      <c r="AA45" s="117">
        <f t="shared" si="21"/>
        <v>0</v>
      </c>
      <c r="AB45" s="117">
        <f t="shared" si="21"/>
        <v>0</v>
      </c>
      <c r="AC45" s="118">
        <f t="shared" si="21"/>
        <v>4.5453664737461441</v>
      </c>
      <c r="AD45" s="117">
        <f t="shared" si="21"/>
        <v>1.8144133900985375</v>
      </c>
      <c r="AE45" s="117">
        <f t="shared" si="21"/>
        <v>0</v>
      </c>
      <c r="AF45" s="117">
        <f t="shared" si="21"/>
        <v>0</v>
      </c>
      <c r="AG45" s="117">
        <f t="shared" si="21"/>
        <v>2.7309530836476066</v>
      </c>
      <c r="AH45" s="117">
        <f t="shared" si="21"/>
        <v>0</v>
      </c>
      <c r="AI45" s="229">
        <f t="shared" si="25"/>
        <v>516.5004237569334</v>
      </c>
      <c r="AJ45" s="160" t="str">
        <f t="shared" si="26"/>
        <v/>
      </c>
    </row>
    <row r="46" spans="1:36" ht="15">
      <c r="A46" s="178" t="s">
        <v>60</v>
      </c>
      <c r="B46" s="39">
        <f t="shared" si="22"/>
        <v>0.32344901218614464</v>
      </c>
      <c r="C46" s="39">
        <f t="shared" si="22"/>
        <v>4.6350805889957452E-3</v>
      </c>
      <c r="D46" s="39">
        <f t="shared" si="22"/>
        <v>0</v>
      </c>
      <c r="E46" s="39">
        <f t="shared" si="22"/>
        <v>0</v>
      </c>
      <c r="F46" s="362">
        <v>0</v>
      </c>
      <c r="G46" s="39">
        <f t="shared" si="19"/>
        <v>0</v>
      </c>
      <c r="H46" s="39">
        <f t="shared" si="19"/>
        <v>0</v>
      </c>
      <c r="I46" s="181">
        <f t="shared" si="23"/>
        <v>0.32808409277514039</v>
      </c>
      <c r="J46" s="168"/>
      <c r="K46" s="182" t="s">
        <v>60</v>
      </c>
      <c r="L46" s="87">
        <f t="shared" si="20"/>
        <v>0.32344901218614464</v>
      </c>
      <c r="M46" s="87">
        <f t="shared" si="20"/>
        <v>4.6350805889957452E-3</v>
      </c>
      <c r="N46" s="87">
        <f t="shared" si="20"/>
        <v>0</v>
      </c>
      <c r="O46" s="87">
        <f t="shared" si="20"/>
        <v>0</v>
      </c>
      <c r="P46" s="87">
        <f t="shared" si="20"/>
        <v>0</v>
      </c>
      <c r="Q46" s="87">
        <f t="shared" si="20"/>
        <v>0</v>
      </c>
      <c r="R46" s="87">
        <f t="shared" si="20"/>
        <v>0</v>
      </c>
      <c r="S46" s="185">
        <f t="shared" si="24"/>
        <v>0.32808409277514039</v>
      </c>
      <c r="T46" s="168"/>
      <c r="U46" s="230" t="s">
        <v>60</v>
      </c>
      <c r="V46" s="121">
        <f t="shared" si="21"/>
        <v>0.32344901218614464</v>
      </c>
      <c r="W46" s="121">
        <f t="shared" si="21"/>
        <v>0</v>
      </c>
      <c r="X46" s="121">
        <f t="shared" si="21"/>
        <v>0</v>
      </c>
      <c r="Y46" s="121">
        <f t="shared" si="21"/>
        <v>4.6350805889957452E-3</v>
      </c>
      <c r="Z46" s="121">
        <f t="shared" si="21"/>
        <v>0</v>
      </c>
      <c r="AA46" s="121">
        <f t="shared" si="21"/>
        <v>0</v>
      </c>
      <c r="AB46" s="121">
        <f t="shared" si="21"/>
        <v>0</v>
      </c>
      <c r="AC46" s="122">
        <f t="shared" si="21"/>
        <v>0</v>
      </c>
      <c r="AD46" s="121">
        <f t="shared" si="21"/>
        <v>0</v>
      </c>
      <c r="AE46" s="121">
        <f t="shared" si="21"/>
        <v>0</v>
      </c>
      <c r="AF46" s="121">
        <f t="shared" si="21"/>
        <v>0</v>
      </c>
      <c r="AG46" s="121">
        <f t="shared" si="21"/>
        <v>0</v>
      </c>
      <c r="AH46" s="121">
        <f t="shared" si="21"/>
        <v>0</v>
      </c>
      <c r="AI46" s="233">
        <f t="shared" si="25"/>
        <v>0.32808409277514039</v>
      </c>
      <c r="AJ46" s="160" t="str">
        <f t="shared" si="26"/>
        <v/>
      </c>
    </row>
    <row r="47" spans="1:36" ht="15">
      <c r="A47" s="186" t="s">
        <v>22</v>
      </c>
      <c r="B47" s="42">
        <f t="shared" si="22"/>
        <v>88.851293575607244</v>
      </c>
      <c r="C47" s="42">
        <f t="shared" si="22"/>
        <v>84.508609986863419</v>
      </c>
      <c r="D47" s="42">
        <f t="shared" si="22"/>
        <v>12.598266562944108</v>
      </c>
      <c r="E47" s="42">
        <f t="shared" si="22"/>
        <v>0.34103227906013817</v>
      </c>
      <c r="F47" s="362">
        <v>0</v>
      </c>
      <c r="G47" s="42">
        <f t="shared" si="19"/>
        <v>0</v>
      </c>
      <c r="H47" s="42">
        <f t="shared" si="19"/>
        <v>0</v>
      </c>
      <c r="I47" s="173">
        <f t="shared" si="23"/>
        <v>186.2992024044749</v>
      </c>
      <c r="J47" s="168"/>
      <c r="K47" s="188" t="s">
        <v>22</v>
      </c>
      <c r="L47" s="42">
        <f t="shared" si="20"/>
        <v>88.851293575607244</v>
      </c>
      <c r="M47" s="42">
        <f t="shared" si="20"/>
        <v>84.508609986863419</v>
      </c>
      <c r="N47" s="42">
        <f t="shared" si="20"/>
        <v>12.598266562944108</v>
      </c>
      <c r="O47" s="42">
        <f t="shared" si="20"/>
        <v>0.34103227906013817</v>
      </c>
      <c r="P47" s="42">
        <f t="shared" si="20"/>
        <v>111.92493781789614</v>
      </c>
      <c r="Q47" s="42">
        <f t="shared" si="20"/>
        <v>0</v>
      </c>
      <c r="R47" s="42">
        <f t="shared" si="20"/>
        <v>0</v>
      </c>
      <c r="S47" s="177">
        <f t="shared" si="24"/>
        <v>298.22414022237103</v>
      </c>
      <c r="T47" s="168"/>
      <c r="U47" s="234" t="s">
        <v>22</v>
      </c>
      <c r="V47" s="117">
        <f t="shared" si="21"/>
        <v>88.851293575607244</v>
      </c>
      <c r="W47" s="117">
        <f t="shared" si="21"/>
        <v>0</v>
      </c>
      <c r="X47" s="117">
        <f t="shared" si="21"/>
        <v>0</v>
      </c>
      <c r="Y47" s="117">
        <f t="shared" si="21"/>
        <v>84.508609986863419</v>
      </c>
      <c r="Z47" s="117">
        <f t="shared" si="21"/>
        <v>10.775578559345675</v>
      </c>
      <c r="AA47" s="117">
        <f t="shared" si="21"/>
        <v>0</v>
      </c>
      <c r="AB47" s="117">
        <f t="shared" si="21"/>
        <v>111.92493781789614</v>
      </c>
      <c r="AC47" s="118">
        <f t="shared" si="21"/>
        <v>2.1637202826585686</v>
      </c>
      <c r="AD47" s="117">
        <f t="shared" si="21"/>
        <v>0</v>
      </c>
      <c r="AE47" s="117">
        <f t="shared" si="21"/>
        <v>0</v>
      </c>
      <c r="AF47" s="117">
        <f t="shared" si="21"/>
        <v>0</v>
      </c>
      <c r="AG47" s="117">
        <f t="shared" si="21"/>
        <v>1.8226880035984303</v>
      </c>
      <c r="AH47" s="117">
        <f t="shared" si="21"/>
        <v>0.34103227906013817</v>
      </c>
      <c r="AI47" s="229">
        <f t="shared" si="25"/>
        <v>298.22414022237103</v>
      </c>
      <c r="AJ47" s="160" t="str">
        <f t="shared" si="26"/>
        <v/>
      </c>
    </row>
    <row r="48" spans="1:36" ht="15">
      <c r="A48" s="178" t="s">
        <v>21</v>
      </c>
      <c r="B48" s="39">
        <f t="shared" si="22"/>
        <v>0.91447180815176632</v>
      </c>
      <c r="C48" s="39">
        <f t="shared" si="22"/>
        <v>7.3838848927290077E-2</v>
      </c>
      <c r="D48" s="39">
        <f t="shared" si="22"/>
        <v>9.1763498322211892E-4</v>
      </c>
      <c r="E48" s="39">
        <f t="shared" si="22"/>
        <v>0</v>
      </c>
      <c r="F48" s="362">
        <v>0</v>
      </c>
      <c r="G48" s="39">
        <f t="shared" si="19"/>
        <v>0</v>
      </c>
      <c r="H48" s="39">
        <f t="shared" si="19"/>
        <v>0</v>
      </c>
      <c r="I48" s="181">
        <f t="shared" si="23"/>
        <v>0.98922829206227858</v>
      </c>
      <c r="J48" s="168"/>
      <c r="K48" s="182" t="s">
        <v>21</v>
      </c>
      <c r="L48" s="87">
        <f t="shared" si="20"/>
        <v>0.91447180815176632</v>
      </c>
      <c r="M48" s="87">
        <f t="shared" si="20"/>
        <v>7.3838848927290077E-2</v>
      </c>
      <c r="N48" s="87">
        <f t="shared" si="20"/>
        <v>9.1763498322211892E-4</v>
      </c>
      <c r="O48" s="87">
        <f t="shared" si="20"/>
        <v>0</v>
      </c>
      <c r="P48" s="87">
        <f t="shared" si="20"/>
        <v>0</v>
      </c>
      <c r="Q48" s="87">
        <f t="shared" si="20"/>
        <v>0</v>
      </c>
      <c r="R48" s="87">
        <f t="shared" si="20"/>
        <v>0</v>
      </c>
      <c r="S48" s="185">
        <f t="shared" si="24"/>
        <v>0.98922829206227858</v>
      </c>
      <c r="T48" s="168"/>
      <c r="U48" s="230" t="s">
        <v>61</v>
      </c>
      <c r="V48" s="121">
        <f t="shared" si="21"/>
        <v>0.91447180815176632</v>
      </c>
      <c r="W48" s="121">
        <f t="shared" si="21"/>
        <v>0</v>
      </c>
      <c r="X48" s="121">
        <f t="shared" si="21"/>
        <v>0</v>
      </c>
      <c r="Y48" s="121">
        <f t="shared" si="21"/>
        <v>7.3838848927290077E-2</v>
      </c>
      <c r="Z48" s="121">
        <f t="shared" si="21"/>
        <v>9.1763498322211892E-4</v>
      </c>
      <c r="AA48" s="121">
        <f t="shared" si="21"/>
        <v>0</v>
      </c>
      <c r="AB48" s="121">
        <f t="shared" si="21"/>
        <v>0</v>
      </c>
      <c r="AC48" s="122">
        <f t="shared" si="21"/>
        <v>0</v>
      </c>
      <c r="AD48" s="121">
        <f t="shared" si="21"/>
        <v>0</v>
      </c>
      <c r="AE48" s="121">
        <f t="shared" si="21"/>
        <v>0</v>
      </c>
      <c r="AF48" s="121">
        <f t="shared" si="21"/>
        <v>0</v>
      </c>
      <c r="AG48" s="121">
        <f t="shared" si="21"/>
        <v>0</v>
      </c>
      <c r="AH48" s="121">
        <f t="shared" si="21"/>
        <v>0</v>
      </c>
      <c r="AI48" s="233">
        <f t="shared" si="25"/>
        <v>0.98922829206227858</v>
      </c>
      <c r="AJ48" s="160" t="str">
        <f t="shared" si="26"/>
        <v/>
      </c>
    </row>
    <row r="49" spans="1:36" ht="15">
      <c r="A49" s="189" t="s">
        <v>64</v>
      </c>
      <c r="B49" s="42">
        <f t="shared" si="22"/>
        <v>2.4341737818130347</v>
      </c>
      <c r="C49" s="42">
        <f t="shared" si="22"/>
        <v>0</v>
      </c>
      <c r="D49" s="42">
        <f t="shared" si="22"/>
        <v>0</v>
      </c>
      <c r="E49" s="42">
        <f t="shared" si="22"/>
        <v>0</v>
      </c>
      <c r="F49" s="362">
        <v>0</v>
      </c>
      <c r="G49" s="42">
        <f t="shared" ref="G49:H53" si="27">G127+G153+G179+G205+G231+G257+G283+G309+G335+G361+G387+G413+G439</f>
        <v>0</v>
      </c>
      <c r="H49" s="42">
        <f t="shared" si="27"/>
        <v>0</v>
      </c>
      <c r="I49" s="173">
        <f t="shared" si="23"/>
        <v>2.4341737818130347</v>
      </c>
      <c r="J49" s="168"/>
      <c r="K49" s="190" t="s">
        <v>64</v>
      </c>
      <c r="L49" s="42">
        <f t="shared" ref="L49:R53" si="28">L127+L153+L179+L205+L231+L257+L283+L309+L335+L361+L387+L413+L439</f>
        <v>2.4341737818130347</v>
      </c>
      <c r="M49" s="42">
        <f t="shared" si="28"/>
        <v>0</v>
      </c>
      <c r="N49" s="42">
        <f t="shared" si="28"/>
        <v>0</v>
      </c>
      <c r="O49" s="42">
        <f t="shared" si="28"/>
        <v>0</v>
      </c>
      <c r="P49" s="42">
        <f t="shared" si="28"/>
        <v>0</v>
      </c>
      <c r="Q49" s="42">
        <f t="shared" si="28"/>
        <v>0</v>
      </c>
      <c r="R49" s="42">
        <f t="shared" si="28"/>
        <v>0</v>
      </c>
      <c r="S49" s="177">
        <f t="shared" si="24"/>
        <v>2.4341737818130347</v>
      </c>
      <c r="T49" s="168"/>
      <c r="U49" s="235" t="s">
        <v>62</v>
      </c>
      <c r="V49" s="117">
        <f t="shared" ref="V49:AH53" si="29">V127+V153+V179+V205+V231+V257+V283+V309+V335+V361+V387+V413+V439</f>
        <v>2.0764359785161566</v>
      </c>
      <c r="W49" s="117">
        <f t="shared" si="29"/>
        <v>0</v>
      </c>
      <c r="X49" s="117">
        <f t="shared" si="29"/>
        <v>0</v>
      </c>
      <c r="Y49" s="117">
        <f t="shared" si="29"/>
        <v>0</v>
      </c>
      <c r="Z49" s="117">
        <f t="shared" si="29"/>
        <v>0</v>
      </c>
      <c r="AA49" s="117">
        <f t="shared" si="29"/>
        <v>0</v>
      </c>
      <c r="AB49" s="117">
        <f t="shared" si="29"/>
        <v>0</v>
      </c>
      <c r="AC49" s="118">
        <f t="shared" si="29"/>
        <v>0.35773780329687821</v>
      </c>
      <c r="AD49" s="117">
        <f t="shared" si="29"/>
        <v>0.35773780329687821</v>
      </c>
      <c r="AE49" s="117">
        <f t="shared" si="29"/>
        <v>0</v>
      </c>
      <c r="AF49" s="117">
        <f t="shared" si="29"/>
        <v>0</v>
      </c>
      <c r="AG49" s="117">
        <f t="shared" si="29"/>
        <v>0</v>
      </c>
      <c r="AH49" s="117">
        <f t="shared" si="29"/>
        <v>0</v>
      </c>
      <c r="AI49" s="229">
        <f t="shared" si="25"/>
        <v>2.4341737818130347</v>
      </c>
      <c r="AJ49" s="160" t="str">
        <f t="shared" si="26"/>
        <v/>
      </c>
    </row>
    <row r="50" spans="1:36">
      <c r="A50" s="191" t="s">
        <v>23</v>
      </c>
      <c r="B50" s="60">
        <f t="shared" ref="B50:E53" si="30">B128+B154+B180+B206+B232+B258+B284+B310+B336+B362+B388+B414+B440</f>
        <v>2.4341737818130347</v>
      </c>
      <c r="C50" s="60">
        <f t="shared" si="30"/>
        <v>0</v>
      </c>
      <c r="D50" s="60">
        <f t="shared" si="30"/>
        <v>0</v>
      </c>
      <c r="E50" s="60">
        <f t="shared" si="30"/>
        <v>0</v>
      </c>
      <c r="F50" s="362">
        <v>0</v>
      </c>
      <c r="G50" s="60">
        <f t="shared" si="27"/>
        <v>0</v>
      </c>
      <c r="H50" s="60">
        <f t="shared" si="27"/>
        <v>0</v>
      </c>
      <c r="I50" s="194">
        <f t="shared" si="23"/>
        <v>2.4341737818130347</v>
      </c>
      <c r="J50" s="168"/>
      <c r="K50" s="195" t="s">
        <v>23</v>
      </c>
      <c r="L50" s="90">
        <f t="shared" si="28"/>
        <v>2.4341737818130347</v>
      </c>
      <c r="M50" s="90">
        <f t="shared" si="28"/>
        <v>0</v>
      </c>
      <c r="N50" s="90">
        <f t="shared" si="28"/>
        <v>0</v>
      </c>
      <c r="O50" s="90">
        <f t="shared" si="28"/>
        <v>0</v>
      </c>
      <c r="P50" s="90">
        <f t="shared" si="28"/>
        <v>0</v>
      </c>
      <c r="Q50" s="90">
        <f t="shared" si="28"/>
        <v>0</v>
      </c>
      <c r="R50" s="90">
        <f t="shared" si="28"/>
        <v>0</v>
      </c>
      <c r="S50" s="198">
        <f t="shared" si="24"/>
        <v>2.4341737818130347</v>
      </c>
      <c r="T50" s="168"/>
      <c r="U50" s="236" t="s">
        <v>66</v>
      </c>
      <c r="V50" s="124">
        <f t="shared" si="29"/>
        <v>2.0764359785161566</v>
      </c>
      <c r="W50" s="124">
        <f t="shared" si="29"/>
        <v>0</v>
      </c>
      <c r="X50" s="124">
        <f t="shared" si="29"/>
        <v>0</v>
      </c>
      <c r="Y50" s="124">
        <f t="shared" si="29"/>
        <v>0</v>
      </c>
      <c r="Z50" s="124">
        <f t="shared" si="29"/>
        <v>0</v>
      </c>
      <c r="AA50" s="124">
        <f t="shared" si="29"/>
        <v>0</v>
      </c>
      <c r="AB50" s="124">
        <f t="shared" si="29"/>
        <v>0</v>
      </c>
      <c r="AC50" s="297">
        <f t="shared" si="29"/>
        <v>0.35773780329687821</v>
      </c>
      <c r="AD50" s="124">
        <f t="shared" si="29"/>
        <v>0.35773780329687821</v>
      </c>
      <c r="AE50" s="124">
        <f t="shared" si="29"/>
        <v>0</v>
      </c>
      <c r="AF50" s="124">
        <f t="shared" si="29"/>
        <v>0</v>
      </c>
      <c r="AG50" s="124">
        <f t="shared" si="29"/>
        <v>0</v>
      </c>
      <c r="AH50" s="124">
        <f t="shared" si="29"/>
        <v>0</v>
      </c>
      <c r="AI50" s="238">
        <f t="shared" si="25"/>
        <v>2.4341737818130347</v>
      </c>
      <c r="AJ50" s="160" t="str">
        <f t="shared" si="26"/>
        <v/>
      </c>
    </row>
    <row r="51" spans="1:36">
      <c r="A51" s="199" t="s">
        <v>19</v>
      </c>
      <c r="B51" s="63">
        <f t="shared" si="30"/>
        <v>0</v>
      </c>
      <c r="C51" s="63">
        <f t="shared" si="30"/>
        <v>0</v>
      </c>
      <c r="D51" s="63">
        <f t="shared" si="30"/>
        <v>0</v>
      </c>
      <c r="E51" s="63">
        <f t="shared" si="30"/>
        <v>0</v>
      </c>
      <c r="F51" s="362">
        <v>0</v>
      </c>
      <c r="G51" s="63">
        <f t="shared" si="27"/>
        <v>0</v>
      </c>
      <c r="H51" s="63">
        <f t="shared" si="27"/>
        <v>0</v>
      </c>
      <c r="I51" s="202">
        <f t="shared" si="23"/>
        <v>0</v>
      </c>
      <c r="J51" s="168"/>
      <c r="K51" s="203" t="s">
        <v>19</v>
      </c>
      <c r="L51" s="63">
        <f t="shared" si="28"/>
        <v>0</v>
      </c>
      <c r="M51" s="63">
        <f t="shared" si="28"/>
        <v>0</v>
      </c>
      <c r="N51" s="63">
        <f t="shared" si="28"/>
        <v>0</v>
      </c>
      <c r="O51" s="63">
        <f t="shared" si="28"/>
        <v>0</v>
      </c>
      <c r="P51" s="63">
        <f t="shared" si="28"/>
        <v>0</v>
      </c>
      <c r="Q51" s="63">
        <f t="shared" si="28"/>
        <v>0</v>
      </c>
      <c r="R51" s="63">
        <f t="shared" si="28"/>
        <v>0</v>
      </c>
      <c r="S51" s="205">
        <f t="shared" si="24"/>
        <v>0</v>
      </c>
      <c r="T51" s="168"/>
      <c r="U51" s="239" t="s">
        <v>19</v>
      </c>
      <c r="V51" s="127">
        <f t="shared" si="29"/>
        <v>0</v>
      </c>
      <c r="W51" s="127">
        <f t="shared" si="29"/>
        <v>0</v>
      </c>
      <c r="X51" s="127">
        <f t="shared" si="29"/>
        <v>0</v>
      </c>
      <c r="Y51" s="127">
        <f t="shared" si="29"/>
        <v>0</v>
      </c>
      <c r="Z51" s="127">
        <f t="shared" si="29"/>
        <v>0</v>
      </c>
      <c r="AA51" s="127">
        <f t="shared" si="29"/>
        <v>0</v>
      </c>
      <c r="AB51" s="127">
        <f t="shared" si="29"/>
        <v>0</v>
      </c>
      <c r="AC51" s="298">
        <f t="shared" si="29"/>
        <v>0</v>
      </c>
      <c r="AD51" s="127">
        <f t="shared" si="29"/>
        <v>0</v>
      </c>
      <c r="AE51" s="127">
        <f t="shared" si="29"/>
        <v>0</v>
      </c>
      <c r="AF51" s="127">
        <f t="shared" si="29"/>
        <v>0</v>
      </c>
      <c r="AG51" s="127">
        <f t="shared" si="29"/>
        <v>0</v>
      </c>
      <c r="AH51" s="127">
        <f t="shared" si="29"/>
        <v>0</v>
      </c>
      <c r="AI51" s="242">
        <f t="shared" si="25"/>
        <v>0</v>
      </c>
      <c r="AJ51" s="160" t="str">
        <f t="shared" si="26"/>
        <v/>
      </c>
    </row>
    <row r="52" spans="1:36">
      <c r="A52" s="191" t="s">
        <v>20</v>
      </c>
      <c r="B52" s="60">
        <f t="shared" si="30"/>
        <v>0</v>
      </c>
      <c r="C52" s="60">
        <f t="shared" si="30"/>
        <v>0</v>
      </c>
      <c r="D52" s="60">
        <f t="shared" si="30"/>
        <v>0</v>
      </c>
      <c r="E52" s="60">
        <f t="shared" si="30"/>
        <v>0</v>
      </c>
      <c r="F52" s="362">
        <v>0</v>
      </c>
      <c r="G52" s="60">
        <f t="shared" si="27"/>
        <v>0</v>
      </c>
      <c r="H52" s="60">
        <f t="shared" si="27"/>
        <v>0</v>
      </c>
      <c r="I52" s="194">
        <f t="shared" si="23"/>
        <v>0</v>
      </c>
      <c r="J52" s="168"/>
      <c r="K52" s="195" t="s">
        <v>20</v>
      </c>
      <c r="L52" s="90">
        <f t="shared" si="28"/>
        <v>0</v>
      </c>
      <c r="M52" s="90">
        <f t="shared" si="28"/>
        <v>0</v>
      </c>
      <c r="N52" s="90">
        <f t="shared" si="28"/>
        <v>0</v>
      </c>
      <c r="O52" s="90">
        <f t="shared" si="28"/>
        <v>0</v>
      </c>
      <c r="P52" s="90">
        <f t="shared" si="28"/>
        <v>0</v>
      </c>
      <c r="Q52" s="90">
        <f t="shared" si="28"/>
        <v>0</v>
      </c>
      <c r="R52" s="90">
        <f t="shared" si="28"/>
        <v>0</v>
      </c>
      <c r="S52" s="198">
        <f t="shared" si="24"/>
        <v>0</v>
      </c>
      <c r="T52" s="168"/>
      <c r="U52" s="236" t="s">
        <v>20</v>
      </c>
      <c r="V52" s="124">
        <f t="shared" si="29"/>
        <v>0</v>
      </c>
      <c r="W52" s="124">
        <f t="shared" si="29"/>
        <v>0</v>
      </c>
      <c r="X52" s="124">
        <f t="shared" si="29"/>
        <v>0</v>
      </c>
      <c r="Y52" s="124">
        <f t="shared" si="29"/>
        <v>0</v>
      </c>
      <c r="Z52" s="124">
        <f t="shared" si="29"/>
        <v>0</v>
      </c>
      <c r="AA52" s="124">
        <f t="shared" si="29"/>
        <v>0</v>
      </c>
      <c r="AB52" s="124">
        <f t="shared" si="29"/>
        <v>0</v>
      </c>
      <c r="AC52" s="297">
        <f t="shared" si="29"/>
        <v>0</v>
      </c>
      <c r="AD52" s="124">
        <f t="shared" si="29"/>
        <v>0</v>
      </c>
      <c r="AE52" s="124">
        <f t="shared" si="29"/>
        <v>0</v>
      </c>
      <c r="AF52" s="124">
        <f t="shared" si="29"/>
        <v>0</v>
      </c>
      <c r="AG52" s="124">
        <f t="shared" si="29"/>
        <v>0</v>
      </c>
      <c r="AH52" s="124">
        <f t="shared" si="29"/>
        <v>0</v>
      </c>
      <c r="AI52" s="238">
        <f t="shared" si="25"/>
        <v>0</v>
      </c>
      <c r="AJ52" s="160" t="str">
        <f t="shared" si="26"/>
        <v/>
      </c>
    </row>
    <row r="53" spans="1:36" ht="15" thickBot="1">
      <c r="A53" s="206" t="s">
        <v>11</v>
      </c>
      <c r="B53" s="52">
        <f t="shared" si="30"/>
        <v>0</v>
      </c>
      <c r="C53" s="52">
        <f t="shared" si="30"/>
        <v>0</v>
      </c>
      <c r="D53" s="52">
        <f t="shared" si="30"/>
        <v>0</v>
      </c>
      <c r="E53" s="52">
        <f t="shared" si="30"/>
        <v>0</v>
      </c>
      <c r="F53" s="363">
        <v>0</v>
      </c>
      <c r="G53" s="52">
        <f t="shared" si="27"/>
        <v>0</v>
      </c>
      <c r="H53" s="52">
        <f t="shared" si="27"/>
        <v>0</v>
      </c>
      <c r="I53" s="209">
        <f t="shared" si="23"/>
        <v>0</v>
      </c>
      <c r="J53" s="168"/>
      <c r="K53" s="210" t="s">
        <v>11</v>
      </c>
      <c r="L53" s="52">
        <f t="shared" si="28"/>
        <v>0</v>
      </c>
      <c r="M53" s="52">
        <f t="shared" si="28"/>
        <v>0</v>
      </c>
      <c r="N53" s="52">
        <f t="shared" si="28"/>
        <v>0</v>
      </c>
      <c r="O53" s="52">
        <f t="shared" si="28"/>
        <v>0</v>
      </c>
      <c r="P53" s="52">
        <f t="shared" si="28"/>
        <v>0</v>
      </c>
      <c r="Q53" s="52">
        <f t="shared" si="28"/>
        <v>0</v>
      </c>
      <c r="R53" s="52">
        <f t="shared" si="28"/>
        <v>0</v>
      </c>
      <c r="S53" s="212">
        <f t="shared" si="24"/>
        <v>0</v>
      </c>
      <c r="T53" s="168"/>
      <c r="U53" s="239" t="s">
        <v>11</v>
      </c>
      <c r="V53" s="127">
        <f t="shared" si="29"/>
        <v>0</v>
      </c>
      <c r="W53" s="127">
        <f t="shared" si="29"/>
        <v>0</v>
      </c>
      <c r="X53" s="127">
        <f t="shared" si="29"/>
        <v>0</v>
      </c>
      <c r="Y53" s="127">
        <f t="shared" si="29"/>
        <v>0</v>
      </c>
      <c r="Z53" s="127">
        <f t="shared" si="29"/>
        <v>0</v>
      </c>
      <c r="AA53" s="127">
        <f t="shared" si="29"/>
        <v>0</v>
      </c>
      <c r="AB53" s="127">
        <f t="shared" si="29"/>
        <v>0</v>
      </c>
      <c r="AC53" s="298">
        <f t="shared" si="29"/>
        <v>0</v>
      </c>
      <c r="AD53" s="127">
        <f t="shared" si="29"/>
        <v>0</v>
      </c>
      <c r="AE53" s="127">
        <f t="shared" si="29"/>
        <v>0</v>
      </c>
      <c r="AF53" s="127">
        <f t="shared" si="29"/>
        <v>0</v>
      </c>
      <c r="AG53" s="127">
        <f t="shared" si="29"/>
        <v>0</v>
      </c>
      <c r="AH53" s="127">
        <f t="shared" si="29"/>
        <v>0</v>
      </c>
      <c r="AI53" s="242">
        <f t="shared" si="25"/>
        <v>0</v>
      </c>
      <c r="AJ53" s="160" t="str">
        <f t="shared" si="26"/>
        <v/>
      </c>
    </row>
    <row r="54" spans="1:36" ht="15">
      <c r="A54" s="213" t="s">
        <v>26</v>
      </c>
      <c r="B54" s="214">
        <f>SUM(B33:B49)</f>
        <v>1123.1797634168583</v>
      </c>
      <c r="C54" s="214">
        <f t="shared" ref="C54:I54" si="31">SUM(C33:C49)</f>
        <v>1523.7135763011836</v>
      </c>
      <c r="D54" s="214">
        <f t="shared" si="31"/>
        <v>996.97387496416604</v>
      </c>
      <c r="E54" s="214">
        <f t="shared" si="31"/>
        <v>2513.0204947284601</v>
      </c>
      <c r="F54" s="214">
        <f t="shared" si="31"/>
        <v>0</v>
      </c>
      <c r="G54" s="214">
        <f t="shared" si="31"/>
        <v>258.26965317185795</v>
      </c>
      <c r="H54" s="214">
        <f t="shared" si="31"/>
        <v>21.199960059106498</v>
      </c>
      <c r="I54" s="214">
        <f t="shared" si="31"/>
        <v>6436.3573226416338</v>
      </c>
      <c r="J54" s="168"/>
      <c r="K54" s="215" t="s">
        <v>26</v>
      </c>
      <c r="L54" s="214">
        <f>SUM(L33:L49)</f>
        <v>1123.1797634168583</v>
      </c>
      <c r="M54" s="214">
        <f t="shared" ref="M54:S54" si="32">SUM(M33:M49)</f>
        <v>1523.7135763011836</v>
      </c>
      <c r="N54" s="214">
        <f t="shared" si="32"/>
        <v>996.97387496416604</v>
      </c>
      <c r="O54" s="214">
        <f t="shared" si="32"/>
        <v>2513.0204947284601</v>
      </c>
      <c r="P54" s="214">
        <f t="shared" si="32"/>
        <v>999.80335281356133</v>
      </c>
      <c r="Q54" s="214">
        <f t="shared" si="32"/>
        <v>258.26965317185795</v>
      </c>
      <c r="R54" s="216">
        <f t="shared" si="32"/>
        <v>21.199960059106498</v>
      </c>
      <c r="S54" s="217">
        <f t="shared" si="32"/>
        <v>7436.160675455194</v>
      </c>
      <c r="T54" s="168" t="str">
        <f>IF(ABS(S54-AI54)&gt;0.01,S54-AI54,"")</f>
        <v/>
      </c>
      <c r="U54" s="243" t="s">
        <v>63</v>
      </c>
      <c r="V54" s="244">
        <f>SUM(V33:V49)</f>
        <v>983.59310332141536</v>
      </c>
      <c r="W54" s="244">
        <f t="shared" ref="W54:AH54" si="33">SUM(W33:W49)</f>
        <v>129.58904241409473</v>
      </c>
      <c r="X54" s="244">
        <f t="shared" si="33"/>
        <v>258.26965317185795</v>
      </c>
      <c r="Y54" s="244">
        <f t="shared" si="33"/>
        <v>1523.7135763011836</v>
      </c>
      <c r="Z54" s="244">
        <f t="shared" si="33"/>
        <v>974.43253516757181</v>
      </c>
      <c r="AA54" s="244">
        <f t="shared" si="33"/>
        <v>2434.6101882737903</v>
      </c>
      <c r="AB54" s="244">
        <f t="shared" si="33"/>
        <v>999.80335281356133</v>
      </c>
      <c r="AC54" s="244">
        <f t="shared" si="33"/>
        <v>132.1492239917182</v>
      </c>
      <c r="AD54" s="245">
        <f t="shared" si="33"/>
        <v>9.9976176813480961</v>
      </c>
      <c r="AE54" s="245">
        <f t="shared" si="33"/>
        <v>20.711770551854048</v>
      </c>
      <c r="AF54" s="245">
        <f t="shared" si="33"/>
        <v>21.199960059106498</v>
      </c>
      <c r="AG54" s="245">
        <f t="shared" si="33"/>
        <v>22.541339796594276</v>
      </c>
      <c r="AH54" s="245">
        <f t="shared" si="33"/>
        <v>57.698535902815259</v>
      </c>
      <c r="AI54" s="246">
        <f>SUM(V54:AC54)</f>
        <v>7436.1606754551931</v>
      </c>
      <c r="AJ54" s="160" t="str">
        <f t="shared" si="26"/>
        <v/>
      </c>
    </row>
    <row r="55" spans="1:36" ht="15" thickBot="1">
      <c r="A55" s="30" t="s">
        <v>88</v>
      </c>
      <c r="B55" s="47">
        <f>IF($I54=0,"-",B54/$I54)</f>
        <v>0.17450550165475878</v>
      </c>
      <c r="C55" s="47">
        <f t="shared" ref="C55:H55" si="34">IF($I54=0,"-",C54/$I54)</f>
        <v>0.23673539238430835</v>
      </c>
      <c r="D55" s="47">
        <f t="shared" si="34"/>
        <v>0.154897222914744</v>
      </c>
      <c r="E55" s="47">
        <f t="shared" si="34"/>
        <v>0.3904414203183264</v>
      </c>
      <c r="F55" s="47">
        <f t="shared" si="34"/>
        <v>0</v>
      </c>
      <c r="G55" s="47">
        <f t="shared" si="34"/>
        <v>4.0126680391612872E-2</v>
      </c>
      <c r="H55" s="70">
        <f t="shared" si="34"/>
        <v>3.2937823362494006E-3</v>
      </c>
      <c r="I55" s="48">
        <f>SUM(B55:H55)</f>
        <v>0.99999999999999978</v>
      </c>
      <c r="K55" s="81" t="s">
        <v>88</v>
      </c>
      <c r="L55" s="98">
        <f>IF($S54=0,"-",L54/$S54)</f>
        <v>0.15104296591172089</v>
      </c>
      <c r="M55" s="98">
        <f t="shared" ref="M55:R55" si="35">IF($S54=0,"-",M54/$S54)</f>
        <v>0.20490595117592877</v>
      </c>
      <c r="N55" s="98">
        <f t="shared" si="35"/>
        <v>0.13407105070428535</v>
      </c>
      <c r="O55" s="98">
        <f t="shared" si="35"/>
        <v>0.33794596491483547</v>
      </c>
      <c r="P55" s="98">
        <f t="shared" si="35"/>
        <v>0.13445155322068936</v>
      </c>
      <c r="Q55" s="98">
        <f t="shared" si="35"/>
        <v>3.4731585887370346E-2</v>
      </c>
      <c r="R55" s="99">
        <f t="shared" si="35"/>
        <v>2.8509281851697983E-3</v>
      </c>
      <c r="S55" s="100">
        <f>SUM(L55:R55)</f>
        <v>1</v>
      </c>
      <c r="U55" s="110" t="s">
        <v>88</v>
      </c>
      <c r="V55" s="133">
        <f>+V54/$AI54</f>
        <v>0.13227163132286759</v>
      </c>
      <c r="W55" s="133">
        <f t="shared" ref="W55:AH55" si="36">+W54/$AI54</f>
        <v>1.7426874978889846E-2</v>
      </c>
      <c r="X55" s="133">
        <f t="shared" si="36"/>
        <v>3.4731585887370353E-2</v>
      </c>
      <c r="Y55" s="133">
        <f t="shared" si="36"/>
        <v>0.2049059511759288</v>
      </c>
      <c r="Z55" s="133">
        <f t="shared" si="36"/>
        <v>0.13103973645754008</v>
      </c>
      <c r="AA55" s="133">
        <f t="shared" si="36"/>
        <v>0.32740150388490086</v>
      </c>
      <c r="AB55" s="133">
        <f t="shared" si="36"/>
        <v>0.13445155322068938</v>
      </c>
      <c r="AC55" s="133">
        <f t="shared" si="36"/>
        <v>1.7771163071813114E-2</v>
      </c>
      <c r="AD55" s="133">
        <f t="shared" si="36"/>
        <v>1.3444596099634583E-3</v>
      </c>
      <c r="AE55" s="133">
        <f t="shared" si="36"/>
        <v>2.7852774376188705E-3</v>
      </c>
      <c r="AF55" s="133">
        <f t="shared" si="36"/>
        <v>2.8509281851697987E-3</v>
      </c>
      <c r="AG55" s="133">
        <f t="shared" si="36"/>
        <v>3.0313142467452724E-3</v>
      </c>
      <c r="AH55" s="133">
        <f t="shared" si="36"/>
        <v>7.7591835923157123E-3</v>
      </c>
      <c r="AI55" s="134">
        <f>SUM(V55:AC55)</f>
        <v>1</v>
      </c>
      <c r="AJ55" s="160" t="str">
        <f t="shared" si="26"/>
        <v/>
      </c>
    </row>
    <row r="56" spans="1:36" ht="15" thickBot="1"/>
    <row r="57" spans="1:36" ht="28.5">
      <c r="A57" s="364" t="s">
        <v>52</v>
      </c>
      <c r="B57" s="164" t="s">
        <v>0</v>
      </c>
      <c r="C57" s="164" t="s">
        <v>1</v>
      </c>
      <c r="D57" s="164" t="s">
        <v>2</v>
      </c>
      <c r="E57" s="164" t="s">
        <v>3</v>
      </c>
      <c r="F57" s="164" t="s">
        <v>27</v>
      </c>
      <c r="G57" s="164" t="s">
        <v>4</v>
      </c>
      <c r="H57" s="164" t="s">
        <v>5</v>
      </c>
      <c r="I57" s="165" t="s">
        <v>6</v>
      </c>
      <c r="K57" s="366" t="s">
        <v>52</v>
      </c>
      <c r="L57" s="166" t="s">
        <v>0</v>
      </c>
      <c r="M57" s="166" t="s">
        <v>1</v>
      </c>
      <c r="N57" s="166" t="s">
        <v>2</v>
      </c>
      <c r="O57" s="166" t="s">
        <v>3</v>
      </c>
      <c r="P57" s="166" t="s">
        <v>27</v>
      </c>
      <c r="Q57" s="166" t="s">
        <v>4</v>
      </c>
      <c r="R57" s="166" t="s">
        <v>5</v>
      </c>
      <c r="S57" s="167" t="s">
        <v>6</v>
      </c>
    </row>
    <row r="58" spans="1:36" ht="15">
      <c r="A58" s="365" t="s">
        <v>52</v>
      </c>
      <c r="B58" s="318" t="s">
        <v>69</v>
      </c>
      <c r="C58" s="319"/>
      <c r="D58" s="319"/>
      <c r="E58" s="319"/>
      <c r="F58" s="319"/>
      <c r="G58" s="319"/>
      <c r="H58" s="319"/>
      <c r="I58" s="320"/>
      <c r="K58" s="367" t="s">
        <v>52</v>
      </c>
      <c r="L58" s="321" t="s">
        <v>69</v>
      </c>
      <c r="M58" s="322"/>
      <c r="N58" s="322"/>
      <c r="O58" s="322"/>
      <c r="P58" s="322"/>
      <c r="Q58" s="322"/>
      <c r="R58" s="322"/>
      <c r="S58" s="323"/>
    </row>
    <row r="59" spans="1:36" ht="15">
      <c r="A59" s="170" t="s">
        <v>7</v>
      </c>
      <c r="B59" s="368"/>
      <c r="C59" s="369"/>
      <c r="D59" s="369"/>
      <c r="E59" s="370"/>
      <c r="F59" s="36">
        <f>F449+F475+F501+F527+F553</f>
        <v>0.28894672563203894</v>
      </c>
      <c r="G59" s="368"/>
      <c r="H59" s="370"/>
      <c r="I59" s="173">
        <f>SUM(B59:H59)</f>
        <v>0.28894672563203894</v>
      </c>
      <c r="J59" s="168"/>
      <c r="K59" s="222" t="s">
        <v>7</v>
      </c>
      <c r="L59" s="368"/>
      <c r="M59" s="369"/>
      <c r="N59" s="369"/>
      <c r="O59" s="370"/>
      <c r="P59" s="36">
        <f>P449+P475+P501+P527+P553</f>
        <v>0</v>
      </c>
      <c r="Q59" s="368"/>
      <c r="R59" s="377"/>
      <c r="S59" s="224">
        <f>SUM(L59:R59)</f>
        <v>0</v>
      </c>
      <c r="T59" s="168"/>
    </row>
    <row r="60" spans="1:36" ht="15">
      <c r="A60" s="178" t="s">
        <v>8</v>
      </c>
      <c r="B60" s="371"/>
      <c r="C60" s="372"/>
      <c r="D60" s="372"/>
      <c r="E60" s="373"/>
      <c r="F60" s="39">
        <f t="shared" ref="F60:F79" si="37">F450+F476+F502+F528+F554</f>
        <v>0</v>
      </c>
      <c r="G60" s="371"/>
      <c r="H60" s="373"/>
      <c r="I60" s="181">
        <f t="shared" ref="I60:I79" si="38">SUM(B60:H60)</f>
        <v>0</v>
      </c>
      <c r="J60" s="168"/>
      <c r="K60" s="182" t="s">
        <v>8</v>
      </c>
      <c r="L60" s="371"/>
      <c r="M60" s="372"/>
      <c r="N60" s="372"/>
      <c r="O60" s="373"/>
      <c r="P60" s="87">
        <f t="shared" ref="P60:P79" si="39">P450+P476+P502+P528+P554</f>
        <v>0</v>
      </c>
      <c r="Q60" s="371"/>
      <c r="R60" s="378"/>
      <c r="S60" s="185">
        <f t="shared" ref="S60:S79" si="40">SUM(L60:R60)</f>
        <v>0</v>
      </c>
      <c r="T60" s="168"/>
    </row>
    <row r="61" spans="1:36" ht="15">
      <c r="A61" s="186" t="s">
        <v>10</v>
      </c>
      <c r="B61" s="371"/>
      <c r="C61" s="372"/>
      <c r="D61" s="372"/>
      <c r="E61" s="373"/>
      <c r="F61" s="42">
        <f t="shared" si="37"/>
        <v>0</v>
      </c>
      <c r="G61" s="371"/>
      <c r="H61" s="373"/>
      <c r="I61" s="173">
        <f t="shared" si="38"/>
        <v>0</v>
      </c>
      <c r="J61" s="168"/>
      <c r="K61" s="188" t="s">
        <v>10</v>
      </c>
      <c r="L61" s="371"/>
      <c r="M61" s="372"/>
      <c r="N61" s="372"/>
      <c r="O61" s="373"/>
      <c r="P61" s="42">
        <f t="shared" si="39"/>
        <v>0</v>
      </c>
      <c r="Q61" s="371"/>
      <c r="R61" s="378"/>
      <c r="S61" s="177">
        <f t="shared" si="40"/>
        <v>0</v>
      </c>
      <c r="T61" s="168"/>
    </row>
    <row r="62" spans="1:36" ht="15">
      <c r="A62" s="178" t="s">
        <v>56</v>
      </c>
      <c r="B62" s="371"/>
      <c r="C62" s="372"/>
      <c r="D62" s="372"/>
      <c r="E62" s="373"/>
      <c r="F62" s="39">
        <f t="shared" si="37"/>
        <v>0</v>
      </c>
      <c r="G62" s="371"/>
      <c r="H62" s="373"/>
      <c r="I62" s="181">
        <f t="shared" si="38"/>
        <v>0</v>
      </c>
      <c r="J62" s="168"/>
      <c r="K62" s="182" t="s">
        <v>56</v>
      </c>
      <c r="L62" s="371"/>
      <c r="M62" s="372"/>
      <c r="N62" s="372"/>
      <c r="O62" s="373"/>
      <c r="P62" s="87">
        <f t="shared" si="39"/>
        <v>0</v>
      </c>
      <c r="Q62" s="371"/>
      <c r="R62" s="378"/>
      <c r="S62" s="185">
        <f t="shared" si="40"/>
        <v>0</v>
      </c>
      <c r="T62" s="168"/>
    </row>
    <row r="63" spans="1:36" ht="15">
      <c r="A63" s="186" t="s">
        <v>16</v>
      </c>
      <c r="B63" s="371"/>
      <c r="C63" s="372"/>
      <c r="D63" s="372"/>
      <c r="E63" s="373"/>
      <c r="F63" s="42">
        <f t="shared" si="37"/>
        <v>0</v>
      </c>
      <c r="G63" s="371"/>
      <c r="H63" s="373"/>
      <c r="I63" s="173">
        <f t="shared" si="38"/>
        <v>0</v>
      </c>
      <c r="J63" s="168"/>
      <c r="K63" s="188" t="s">
        <v>16</v>
      </c>
      <c r="L63" s="371"/>
      <c r="M63" s="372"/>
      <c r="N63" s="372"/>
      <c r="O63" s="373"/>
      <c r="P63" s="42">
        <f t="shared" si="39"/>
        <v>0</v>
      </c>
      <c r="Q63" s="371"/>
      <c r="R63" s="378"/>
      <c r="S63" s="177">
        <f t="shared" si="40"/>
        <v>0</v>
      </c>
      <c r="T63" s="168"/>
    </row>
    <row r="64" spans="1:36" ht="15">
      <c r="A64" s="178" t="s">
        <v>15</v>
      </c>
      <c r="B64" s="371"/>
      <c r="C64" s="372"/>
      <c r="D64" s="372"/>
      <c r="E64" s="373"/>
      <c r="F64" s="39">
        <f t="shared" si="37"/>
        <v>0</v>
      </c>
      <c r="G64" s="371"/>
      <c r="H64" s="373"/>
      <c r="I64" s="181">
        <f t="shared" si="38"/>
        <v>0</v>
      </c>
      <c r="J64" s="168"/>
      <c r="K64" s="182" t="s">
        <v>15</v>
      </c>
      <c r="L64" s="371"/>
      <c r="M64" s="372"/>
      <c r="N64" s="372"/>
      <c r="O64" s="373"/>
      <c r="P64" s="87">
        <f t="shared" si="39"/>
        <v>0</v>
      </c>
      <c r="Q64" s="371"/>
      <c r="R64" s="378"/>
      <c r="S64" s="185">
        <f t="shared" si="40"/>
        <v>0</v>
      </c>
      <c r="T64" s="168"/>
    </row>
    <row r="65" spans="1:20" ht="15">
      <c r="A65" s="186" t="s">
        <v>58</v>
      </c>
      <c r="B65" s="371"/>
      <c r="C65" s="372"/>
      <c r="D65" s="372"/>
      <c r="E65" s="373"/>
      <c r="F65" s="42">
        <f t="shared" si="37"/>
        <v>32323.412977559492</v>
      </c>
      <c r="G65" s="371"/>
      <c r="H65" s="373"/>
      <c r="I65" s="173">
        <f t="shared" si="38"/>
        <v>32323.412977559492</v>
      </c>
      <c r="J65" s="168"/>
      <c r="K65" s="188" t="s">
        <v>58</v>
      </c>
      <c r="L65" s="371"/>
      <c r="M65" s="372"/>
      <c r="N65" s="372"/>
      <c r="O65" s="373"/>
      <c r="P65" s="42">
        <f t="shared" si="39"/>
        <v>19452.77830628051</v>
      </c>
      <c r="Q65" s="371"/>
      <c r="R65" s="378"/>
      <c r="S65" s="177">
        <f t="shared" si="40"/>
        <v>19452.77830628051</v>
      </c>
      <c r="T65" s="168"/>
    </row>
    <row r="66" spans="1:20" ht="15">
      <c r="A66" s="178" t="s">
        <v>12</v>
      </c>
      <c r="B66" s="371"/>
      <c r="C66" s="372"/>
      <c r="D66" s="372"/>
      <c r="E66" s="373"/>
      <c r="F66" s="39">
        <f t="shared" si="37"/>
        <v>10011.270202003043</v>
      </c>
      <c r="G66" s="371"/>
      <c r="H66" s="373"/>
      <c r="I66" s="181">
        <f t="shared" si="38"/>
        <v>10011.270202003043</v>
      </c>
      <c r="J66" s="168"/>
      <c r="K66" s="182" t="s">
        <v>12</v>
      </c>
      <c r="L66" s="371"/>
      <c r="M66" s="372"/>
      <c r="N66" s="372"/>
      <c r="O66" s="373"/>
      <c r="P66" s="87">
        <f t="shared" si="39"/>
        <v>3797.991764355977</v>
      </c>
      <c r="Q66" s="371"/>
      <c r="R66" s="378"/>
      <c r="S66" s="185">
        <f t="shared" si="40"/>
        <v>3797.991764355977</v>
      </c>
      <c r="T66" s="168"/>
    </row>
    <row r="67" spans="1:20" ht="15">
      <c r="A67" s="186" t="s">
        <v>59</v>
      </c>
      <c r="B67" s="371"/>
      <c r="C67" s="372"/>
      <c r="D67" s="372"/>
      <c r="E67" s="373"/>
      <c r="F67" s="42">
        <f t="shared" si="37"/>
        <v>0.79729954741519404</v>
      </c>
      <c r="G67" s="371"/>
      <c r="H67" s="373"/>
      <c r="I67" s="173">
        <f t="shared" si="38"/>
        <v>0.79729954741519404</v>
      </c>
      <c r="J67" s="168"/>
      <c r="K67" s="188" t="s">
        <v>59</v>
      </c>
      <c r="L67" s="371"/>
      <c r="M67" s="372"/>
      <c r="N67" s="372"/>
      <c r="O67" s="373"/>
      <c r="P67" s="42">
        <f t="shared" si="39"/>
        <v>0</v>
      </c>
      <c r="Q67" s="371"/>
      <c r="R67" s="378"/>
      <c r="S67" s="177">
        <f t="shared" si="40"/>
        <v>0</v>
      </c>
      <c r="T67" s="168"/>
    </row>
    <row r="68" spans="1:20" ht="15">
      <c r="A68" s="178" t="s">
        <v>17</v>
      </c>
      <c r="B68" s="371"/>
      <c r="C68" s="372"/>
      <c r="D68" s="372"/>
      <c r="E68" s="373"/>
      <c r="F68" s="39">
        <f t="shared" si="37"/>
        <v>485.09547260596179</v>
      </c>
      <c r="G68" s="371"/>
      <c r="H68" s="373"/>
      <c r="I68" s="181">
        <f t="shared" si="38"/>
        <v>485.09547260596179</v>
      </c>
      <c r="J68" s="168"/>
      <c r="K68" s="182" t="s">
        <v>17</v>
      </c>
      <c r="L68" s="371"/>
      <c r="M68" s="372"/>
      <c r="N68" s="372"/>
      <c r="O68" s="373"/>
      <c r="P68" s="87">
        <f t="shared" si="39"/>
        <v>13.856259824961837</v>
      </c>
      <c r="Q68" s="371"/>
      <c r="R68" s="378"/>
      <c r="S68" s="185">
        <f t="shared" si="40"/>
        <v>13.856259824961837</v>
      </c>
      <c r="T68" s="168"/>
    </row>
    <row r="69" spans="1:20" ht="15">
      <c r="A69" s="186" t="s">
        <v>139</v>
      </c>
      <c r="B69" s="371"/>
      <c r="C69" s="372"/>
      <c r="D69" s="372"/>
      <c r="E69" s="373"/>
      <c r="F69" s="42">
        <f t="shared" si="37"/>
        <v>108.02010057936128</v>
      </c>
      <c r="G69" s="371"/>
      <c r="H69" s="373"/>
      <c r="I69" s="173">
        <f t="shared" si="38"/>
        <v>108.02010057936128</v>
      </c>
      <c r="J69" s="168"/>
      <c r="K69" s="188" t="s">
        <v>139</v>
      </c>
      <c r="L69" s="371"/>
      <c r="M69" s="372"/>
      <c r="N69" s="372"/>
      <c r="O69" s="373"/>
      <c r="P69" s="42">
        <f t="shared" si="39"/>
        <v>101.10486727476908</v>
      </c>
      <c r="Q69" s="371"/>
      <c r="R69" s="378"/>
      <c r="S69" s="177">
        <f t="shared" si="40"/>
        <v>101.10486727476908</v>
      </c>
      <c r="T69" s="168"/>
    </row>
    <row r="70" spans="1:20" ht="15">
      <c r="A70" s="178" t="s">
        <v>25</v>
      </c>
      <c r="B70" s="371"/>
      <c r="C70" s="372"/>
      <c r="D70" s="372"/>
      <c r="E70" s="373"/>
      <c r="F70" s="39">
        <f t="shared" si="37"/>
        <v>2205.0301905054475</v>
      </c>
      <c r="G70" s="371"/>
      <c r="H70" s="373"/>
      <c r="I70" s="181">
        <f t="shared" si="38"/>
        <v>2205.0301905054475</v>
      </c>
      <c r="J70" s="168"/>
      <c r="K70" s="182" t="s">
        <v>25</v>
      </c>
      <c r="L70" s="371"/>
      <c r="M70" s="372"/>
      <c r="N70" s="372"/>
      <c r="O70" s="373"/>
      <c r="P70" s="87">
        <f t="shared" si="39"/>
        <v>-2.1316282072803006E-13</v>
      </c>
      <c r="Q70" s="371"/>
      <c r="R70" s="378"/>
      <c r="S70" s="185">
        <f t="shared" si="40"/>
        <v>-2.1316282072803006E-13</v>
      </c>
      <c r="T70" s="168"/>
    </row>
    <row r="71" spans="1:20" ht="15">
      <c r="A71" s="186" t="s">
        <v>24</v>
      </c>
      <c r="B71" s="371"/>
      <c r="C71" s="372"/>
      <c r="D71" s="372"/>
      <c r="E71" s="373"/>
      <c r="F71" s="42">
        <f t="shared" si="37"/>
        <v>0</v>
      </c>
      <c r="G71" s="371"/>
      <c r="H71" s="373"/>
      <c r="I71" s="173">
        <f t="shared" si="38"/>
        <v>0</v>
      </c>
      <c r="J71" s="168"/>
      <c r="K71" s="188" t="s">
        <v>24</v>
      </c>
      <c r="L71" s="371"/>
      <c r="M71" s="372"/>
      <c r="N71" s="372"/>
      <c r="O71" s="373"/>
      <c r="P71" s="42">
        <f t="shared" si="39"/>
        <v>0</v>
      </c>
      <c r="Q71" s="371"/>
      <c r="R71" s="378"/>
      <c r="S71" s="177">
        <f t="shared" si="40"/>
        <v>0</v>
      </c>
      <c r="T71" s="168"/>
    </row>
    <row r="72" spans="1:20" ht="15">
      <c r="A72" s="178" t="s">
        <v>60</v>
      </c>
      <c r="B72" s="371"/>
      <c r="C72" s="372"/>
      <c r="D72" s="372"/>
      <c r="E72" s="373"/>
      <c r="F72" s="39">
        <f t="shared" si="37"/>
        <v>0</v>
      </c>
      <c r="G72" s="371"/>
      <c r="H72" s="373"/>
      <c r="I72" s="181">
        <f t="shared" si="38"/>
        <v>0</v>
      </c>
      <c r="J72" s="168"/>
      <c r="K72" s="182" t="s">
        <v>60</v>
      </c>
      <c r="L72" s="371"/>
      <c r="M72" s="372"/>
      <c r="N72" s="372"/>
      <c r="O72" s="373"/>
      <c r="P72" s="87">
        <f t="shared" si="39"/>
        <v>0</v>
      </c>
      <c r="Q72" s="371"/>
      <c r="R72" s="378"/>
      <c r="S72" s="185">
        <f t="shared" si="40"/>
        <v>0</v>
      </c>
      <c r="T72" s="168"/>
    </row>
    <row r="73" spans="1:20" ht="15">
      <c r="A73" s="186" t="s">
        <v>22</v>
      </c>
      <c r="B73" s="371"/>
      <c r="C73" s="372"/>
      <c r="D73" s="372"/>
      <c r="E73" s="373"/>
      <c r="F73" s="50">
        <f t="shared" si="37"/>
        <v>3774.8365379371676</v>
      </c>
      <c r="G73" s="371"/>
      <c r="H73" s="373"/>
      <c r="I73" s="173">
        <f t="shared" si="38"/>
        <v>3774.8365379371676</v>
      </c>
      <c r="J73" s="168"/>
      <c r="K73" s="188" t="s">
        <v>22</v>
      </c>
      <c r="L73" s="371"/>
      <c r="M73" s="372"/>
      <c r="N73" s="372"/>
      <c r="O73" s="373"/>
      <c r="P73" s="42">
        <f t="shared" si="39"/>
        <v>2623.2901061073121</v>
      </c>
      <c r="Q73" s="371"/>
      <c r="R73" s="378"/>
      <c r="S73" s="177">
        <f t="shared" si="40"/>
        <v>2623.2901061073121</v>
      </c>
      <c r="T73" s="168"/>
    </row>
    <row r="74" spans="1:20" ht="15">
      <c r="A74" s="178" t="s">
        <v>21</v>
      </c>
      <c r="B74" s="371"/>
      <c r="C74" s="372"/>
      <c r="D74" s="372"/>
      <c r="E74" s="373"/>
      <c r="F74" s="39">
        <f t="shared" si="37"/>
        <v>0</v>
      </c>
      <c r="G74" s="371"/>
      <c r="H74" s="373"/>
      <c r="I74" s="181">
        <f t="shared" si="38"/>
        <v>0</v>
      </c>
      <c r="J74" s="168"/>
      <c r="K74" s="182" t="s">
        <v>21</v>
      </c>
      <c r="L74" s="371"/>
      <c r="M74" s="372"/>
      <c r="N74" s="372"/>
      <c r="O74" s="373"/>
      <c r="P74" s="87">
        <f t="shared" si="39"/>
        <v>0</v>
      </c>
      <c r="Q74" s="371"/>
      <c r="R74" s="378"/>
      <c r="S74" s="185">
        <f t="shared" si="40"/>
        <v>0</v>
      </c>
      <c r="T74" s="168"/>
    </row>
    <row r="75" spans="1:20" ht="15">
      <c r="A75" s="189" t="s">
        <v>64</v>
      </c>
      <c r="B75" s="371"/>
      <c r="C75" s="372"/>
      <c r="D75" s="372"/>
      <c r="E75" s="373"/>
      <c r="F75" s="42">
        <f t="shared" si="37"/>
        <v>0</v>
      </c>
      <c r="G75" s="371"/>
      <c r="H75" s="373"/>
      <c r="I75" s="173">
        <f t="shared" si="38"/>
        <v>0</v>
      </c>
      <c r="J75" s="168"/>
      <c r="K75" s="190" t="s">
        <v>64</v>
      </c>
      <c r="L75" s="371"/>
      <c r="M75" s="372"/>
      <c r="N75" s="372"/>
      <c r="O75" s="373"/>
      <c r="P75" s="42">
        <f t="shared" si="39"/>
        <v>0</v>
      </c>
      <c r="Q75" s="371"/>
      <c r="R75" s="378"/>
      <c r="S75" s="177">
        <f t="shared" si="40"/>
        <v>0</v>
      </c>
      <c r="T75" s="168"/>
    </row>
    <row r="76" spans="1:20">
      <c r="A76" s="191" t="s">
        <v>23</v>
      </c>
      <c r="B76" s="371"/>
      <c r="C76" s="372"/>
      <c r="D76" s="372"/>
      <c r="E76" s="373"/>
      <c r="F76" s="60">
        <f t="shared" si="37"/>
        <v>0</v>
      </c>
      <c r="G76" s="371"/>
      <c r="H76" s="373"/>
      <c r="I76" s="194">
        <f t="shared" si="38"/>
        <v>0</v>
      </c>
      <c r="J76" s="168"/>
      <c r="K76" s="195" t="s">
        <v>23</v>
      </c>
      <c r="L76" s="371"/>
      <c r="M76" s="372"/>
      <c r="N76" s="372"/>
      <c r="O76" s="373"/>
      <c r="P76" s="90">
        <f t="shared" si="39"/>
        <v>0</v>
      </c>
      <c r="Q76" s="371"/>
      <c r="R76" s="378"/>
      <c r="S76" s="198">
        <f t="shared" si="40"/>
        <v>0</v>
      </c>
      <c r="T76" s="168"/>
    </row>
    <row r="77" spans="1:20">
      <c r="A77" s="199" t="s">
        <v>19</v>
      </c>
      <c r="B77" s="371"/>
      <c r="C77" s="372"/>
      <c r="D77" s="372"/>
      <c r="E77" s="373"/>
      <c r="F77" s="63">
        <f t="shared" si="37"/>
        <v>0</v>
      </c>
      <c r="G77" s="371"/>
      <c r="H77" s="373"/>
      <c r="I77" s="202">
        <f t="shared" si="38"/>
        <v>0</v>
      </c>
      <c r="J77" s="168"/>
      <c r="K77" s="203" t="s">
        <v>19</v>
      </c>
      <c r="L77" s="371"/>
      <c r="M77" s="372"/>
      <c r="N77" s="372"/>
      <c r="O77" s="373"/>
      <c r="P77" s="63">
        <f t="shared" si="39"/>
        <v>0</v>
      </c>
      <c r="Q77" s="371"/>
      <c r="R77" s="378"/>
      <c r="S77" s="205">
        <f t="shared" si="40"/>
        <v>0</v>
      </c>
      <c r="T77" s="168"/>
    </row>
    <row r="78" spans="1:20">
      <c r="A78" s="191" t="s">
        <v>20</v>
      </c>
      <c r="B78" s="371"/>
      <c r="C78" s="372"/>
      <c r="D78" s="372"/>
      <c r="E78" s="373"/>
      <c r="F78" s="60">
        <f t="shared" si="37"/>
        <v>0</v>
      </c>
      <c r="G78" s="371"/>
      <c r="H78" s="373"/>
      <c r="I78" s="194">
        <f t="shared" si="38"/>
        <v>0</v>
      </c>
      <c r="J78" s="168"/>
      <c r="K78" s="195" t="s">
        <v>20</v>
      </c>
      <c r="L78" s="371"/>
      <c r="M78" s="372"/>
      <c r="N78" s="372"/>
      <c r="O78" s="373"/>
      <c r="P78" s="90">
        <f t="shared" si="39"/>
        <v>0</v>
      </c>
      <c r="Q78" s="371"/>
      <c r="R78" s="378"/>
      <c r="S78" s="198">
        <f t="shared" si="40"/>
        <v>0</v>
      </c>
      <c r="T78" s="168"/>
    </row>
    <row r="79" spans="1:20" ht="15" thickBot="1">
      <c r="A79" s="206" t="s">
        <v>11</v>
      </c>
      <c r="B79" s="374"/>
      <c r="C79" s="375"/>
      <c r="D79" s="375"/>
      <c r="E79" s="376"/>
      <c r="F79" s="52">
        <f t="shared" si="37"/>
        <v>0</v>
      </c>
      <c r="G79" s="374"/>
      <c r="H79" s="376"/>
      <c r="I79" s="209">
        <f t="shared" si="38"/>
        <v>0</v>
      </c>
      <c r="J79" s="168"/>
      <c r="K79" s="210" t="s">
        <v>11</v>
      </c>
      <c r="L79" s="374"/>
      <c r="M79" s="375"/>
      <c r="N79" s="375"/>
      <c r="O79" s="376"/>
      <c r="P79" s="52">
        <f t="shared" si="39"/>
        <v>0</v>
      </c>
      <c r="Q79" s="374"/>
      <c r="R79" s="379"/>
      <c r="S79" s="212">
        <f t="shared" si="40"/>
        <v>0</v>
      </c>
      <c r="T79" s="168"/>
    </row>
    <row r="80" spans="1:20" ht="15">
      <c r="A80" s="213" t="s">
        <v>26</v>
      </c>
      <c r="B80" s="214">
        <f>SUM(B59:B75)</f>
        <v>0</v>
      </c>
      <c r="C80" s="214">
        <f t="shared" ref="C80:I80" si="41">SUM(C59:C75)</f>
        <v>0</v>
      </c>
      <c r="D80" s="214">
        <f t="shared" si="41"/>
        <v>0</v>
      </c>
      <c r="E80" s="214">
        <f t="shared" si="41"/>
        <v>0</v>
      </c>
      <c r="F80" s="214">
        <f t="shared" si="41"/>
        <v>48908.751727463517</v>
      </c>
      <c r="G80" s="214">
        <f t="shared" si="41"/>
        <v>0</v>
      </c>
      <c r="H80" s="216">
        <f t="shared" si="41"/>
        <v>0</v>
      </c>
      <c r="I80" s="214">
        <f t="shared" si="41"/>
        <v>48908.751727463517</v>
      </c>
      <c r="J80" s="168"/>
      <c r="K80" s="215" t="s">
        <v>26</v>
      </c>
      <c r="L80" s="214">
        <f>SUM(L59:L75)</f>
        <v>0</v>
      </c>
      <c r="M80" s="214">
        <f t="shared" ref="M80:S80" si="42">SUM(M59:M75)</f>
        <v>0</v>
      </c>
      <c r="N80" s="214">
        <f t="shared" si="42"/>
        <v>0</v>
      </c>
      <c r="O80" s="214">
        <f t="shared" si="42"/>
        <v>0</v>
      </c>
      <c r="P80" s="214">
        <f t="shared" si="42"/>
        <v>25989.021303843532</v>
      </c>
      <c r="Q80" s="214">
        <f t="shared" si="42"/>
        <v>0</v>
      </c>
      <c r="R80" s="216">
        <f t="shared" si="42"/>
        <v>0</v>
      </c>
      <c r="S80" s="217">
        <f t="shared" si="42"/>
        <v>25989.021303843532</v>
      </c>
      <c r="T80" s="168"/>
    </row>
    <row r="81" spans="1:85" s="23" customFormat="1" ht="15" thickBot="1">
      <c r="A81" s="30" t="s">
        <v>88</v>
      </c>
      <c r="B81" s="47">
        <f>IF($I80=0,"-",B80/$I80)</f>
        <v>0</v>
      </c>
      <c r="C81" s="47">
        <f t="shared" ref="C81:H81" si="43">IF($I80=0,"-",C80/$I80)</f>
        <v>0</v>
      </c>
      <c r="D81" s="47">
        <f t="shared" si="43"/>
        <v>0</v>
      </c>
      <c r="E81" s="47">
        <f t="shared" si="43"/>
        <v>0</v>
      </c>
      <c r="F81" s="47">
        <f t="shared" si="43"/>
        <v>1</v>
      </c>
      <c r="G81" s="47">
        <f t="shared" si="43"/>
        <v>0</v>
      </c>
      <c r="H81" s="47">
        <f t="shared" si="43"/>
        <v>0</v>
      </c>
      <c r="I81" s="48">
        <f>SUM(B81:H81)</f>
        <v>1</v>
      </c>
      <c r="K81" s="81" t="s">
        <v>88</v>
      </c>
      <c r="L81" s="98">
        <f t="shared" ref="L81:R81" si="44">IF($S80=0,"-",L80/$S80)</f>
        <v>0</v>
      </c>
      <c r="M81" s="98">
        <f t="shared" si="44"/>
        <v>0</v>
      </c>
      <c r="N81" s="98">
        <f t="shared" si="44"/>
        <v>0</v>
      </c>
      <c r="O81" s="98">
        <f t="shared" si="44"/>
        <v>0</v>
      </c>
      <c r="P81" s="98">
        <f t="shared" si="44"/>
        <v>1</v>
      </c>
      <c r="Q81" s="98">
        <f t="shared" si="44"/>
        <v>0</v>
      </c>
      <c r="R81" s="99">
        <f t="shared" si="44"/>
        <v>0</v>
      </c>
      <c r="S81" s="100">
        <f>SUM(L81:R81)</f>
        <v>1</v>
      </c>
      <c r="BA81" s="218"/>
      <c r="BR81" s="218"/>
    </row>
    <row r="82" spans="1:85" ht="15" thickBot="1">
      <c r="A82" s="247"/>
      <c r="B82" s="247"/>
      <c r="C82" s="247"/>
      <c r="D82" s="247"/>
      <c r="E82" s="247"/>
      <c r="F82" s="247"/>
      <c r="G82" s="247"/>
      <c r="H82" s="247"/>
      <c r="I82" s="247"/>
      <c r="K82" s="247"/>
    </row>
    <row r="83" spans="1:85" ht="28.5">
      <c r="A83" s="357" t="s">
        <v>54</v>
      </c>
      <c r="B83" s="164" t="s">
        <v>0</v>
      </c>
      <c r="C83" s="164" t="s">
        <v>1</v>
      </c>
      <c r="D83" s="164" t="s">
        <v>2</v>
      </c>
      <c r="E83" s="164" t="s">
        <v>3</v>
      </c>
      <c r="F83" s="164" t="s">
        <v>27</v>
      </c>
      <c r="G83" s="164" t="s">
        <v>4</v>
      </c>
      <c r="H83" s="164" t="s">
        <v>5</v>
      </c>
      <c r="I83" s="165" t="s">
        <v>6</v>
      </c>
      <c r="K83" s="359" t="s">
        <v>54</v>
      </c>
      <c r="L83" s="166" t="s">
        <v>0</v>
      </c>
      <c r="M83" s="166" t="s">
        <v>1</v>
      </c>
      <c r="N83" s="166" t="s">
        <v>2</v>
      </c>
      <c r="O83" s="166" t="s">
        <v>3</v>
      </c>
      <c r="P83" s="166" t="s">
        <v>27</v>
      </c>
      <c r="Q83" s="166" t="s">
        <v>4</v>
      </c>
      <c r="R83" s="166" t="s">
        <v>5</v>
      </c>
      <c r="S83" s="167" t="s">
        <v>6</v>
      </c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248"/>
      <c r="BA83" s="160"/>
      <c r="BR83" s="160"/>
      <c r="CG83" s="160"/>
    </row>
    <row r="84" spans="1:85" ht="15">
      <c r="A84" s="358" t="s">
        <v>54</v>
      </c>
      <c r="B84" s="318" t="s">
        <v>69</v>
      </c>
      <c r="C84" s="319"/>
      <c r="D84" s="319"/>
      <c r="E84" s="319"/>
      <c r="F84" s="319"/>
      <c r="G84" s="319"/>
      <c r="H84" s="319"/>
      <c r="I84" s="320"/>
      <c r="K84" s="360" t="s">
        <v>54</v>
      </c>
      <c r="L84" s="321" t="s">
        <v>69</v>
      </c>
      <c r="M84" s="322"/>
      <c r="N84" s="322"/>
      <c r="O84" s="322"/>
      <c r="P84" s="322"/>
      <c r="Q84" s="322"/>
      <c r="R84" s="322"/>
      <c r="S84" s="323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249"/>
      <c r="BA84" s="160"/>
      <c r="BR84" s="160"/>
      <c r="CG84" s="160"/>
    </row>
    <row r="85" spans="1:85" ht="15">
      <c r="A85" s="170" t="s">
        <v>7</v>
      </c>
      <c r="B85" s="36">
        <f t="shared" ref="B85:H100" si="45">B579+B605+B631</f>
        <v>2.3245665013918364</v>
      </c>
      <c r="C85" s="36">
        <f t="shared" si="45"/>
        <v>0</v>
      </c>
      <c r="D85" s="36">
        <f t="shared" si="45"/>
        <v>0.17033715863416762</v>
      </c>
      <c r="E85" s="36">
        <f t="shared" si="45"/>
        <v>0</v>
      </c>
      <c r="F85" s="36">
        <f t="shared" si="45"/>
        <v>0</v>
      </c>
      <c r="G85" s="36">
        <f t="shared" si="45"/>
        <v>0</v>
      </c>
      <c r="H85" s="36">
        <f t="shared" si="45"/>
        <v>0</v>
      </c>
      <c r="I85" s="173">
        <f>SUM(B85:H85)</f>
        <v>2.4949036600260039</v>
      </c>
      <c r="J85" s="168"/>
      <c r="K85" s="222" t="s">
        <v>7</v>
      </c>
      <c r="L85" s="36">
        <f t="shared" ref="L85:R100" si="46">L579+L605+L631</f>
        <v>2.3245665013918364</v>
      </c>
      <c r="M85" s="36">
        <f t="shared" si="46"/>
        <v>0</v>
      </c>
      <c r="N85" s="36">
        <f t="shared" si="46"/>
        <v>0.17033715863416762</v>
      </c>
      <c r="O85" s="36">
        <f t="shared" si="46"/>
        <v>0</v>
      </c>
      <c r="P85" s="36">
        <f t="shared" si="46"/>
        <v>0.28894672563203894</v>
      </c>
      <c r="Q85" s="36">
        <f t="shared" si="46"/>
        <v>0</v>
      </c>
      <c r="R85" s="36">
        <f t="shared" si="46"/>
        <v>0</v>
      </c>
      <c r="S85" s="224">
        <f>SUM(L85:R85)</f>
        <v>2.783850385658043</v>
      </c>
      <c r="T85" s="168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250"/>
      <c r="BA85" s="160"/>
      <c r="BR85" s="160"/>
      <c r="CG85" s="160"/>
    </row>
    <row r="86" spans="1:85" ht="15">
      <c r="A86" s="178" t="s">
        <v>8</v>
      </c>
      <c r="B86" s="39">
        <f t="shared" si="45"/>
        <v>1.8144737316216801</v>
      </c>
      <c r="C86" s="39">
        <f t="shared" si="45"/>
        <v>0</v>
      </c>
      <c r="D86" s="39">
        <f t="shared" si="45"/>
        <v>0</v>
      </c>
      <c r="E86" s="39">
        <f t="shared" si="45"/>
        <v>0</v>
      </c>
      <c r="F86" s="39">
        <f t="shared" si="45"/>
        <v>0</v>
      </c>
      <c r="G86" s="39">
        <f t="shared" si="45"/>
        <v>0</v>
      </c>
      <c r="H86" s="39">
        <f t="shared" si="45"/>
        <v>0</v>
      </c>
      <c r="I86" s="181">
        <f t="shared" ref="I86:I105" si="47">SUM(B86:H86)</f>
        <v>1.8144737316216801</v>
      </c>
      <c r="J86" s="168"/>
      <c r="K86" s="182" t="s">
        <v>8</v>
      </c>
      <c r="L86" s="87">
        <f t="shared" si="46"/>
        <v>1.8144737316216801</v>
      </c>
      <c r="M86" s="87">
        <f t="shared" si="46"/>
        <v>0</v>
      </c>
      <c r="N86" s="87">
        <f t="shared" si="46"/>
        <v>0</v>
      </c>
      <c r="O86" s="87">
        <f t="shared" si="46"/>
        <v>0</v>
      </c>
      <c r="P86" s="87">
        <f t="shared" si="46"/>
        <v>0</v>
      </c>
      <c r="Q86" s="87">
        <f t="shared" si="46"/>
        <v>0</v>
      </c>
      <c r="R86" s="87">
        <f t="shared" si="46"/>
        <v>0</v>
      </c>
      <c r="S86" s="185">
        <f t="shared" ref="S86:S105" si="48">SUM(L86:R86)</f>
        <v>1.8144737316216801</v>
      </c>
      <c r="T86" s="168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250"/>
      <c r="BA86" s="160"/>
      <c r="BR86" s="160"/>
      <c r="CG86" s="160"/>
    </row>
    <row r="87" spans="1:85" ht="15">
      <c r="A87" s="186" t="s">
        <v>10</v>
      </c>
      <c r="B87" s="42">
        <f t="shared" si="45"/>
        <v>3.4850502261168166</v>
      </c>
      <c r="C87" s="42">
        <f t="shared" si="45"/>
        <v>0</v>
      </c>
      <c r="D87" s="42">
        <f t="shared" si="45"/>
        <v>2.5129284827274997E-4</v>
      </c>
      <c r="E87" s="42">
        <f t="shared" si="45"/>
        <v>0</v>
      </c>
      <c r="F87" s="42">
        <f t="shared" si="45"/>
        <v>0</v>
      </c>
      <c r="G87" s="42">
        <f t="shared" si="45"/>
        <v>0</v>
      </c>
      <c r="H87" s="42">
        <f t="shared" si="45"/>
        <v>0</v>
      </c>
      <c r="I87" s="173">
        <f t="shared" si="47"/>
        <v>3.4853015189650893</v>
      </c>
      <c r="J87" s="168"/>
      <c r="K87" s="188" t="s">
        <v>10</v>
      </c>
      <c r="L87" s="42">
        <f t="shared" si="46"/>
        <v>3.4850502261168166</v>
      </c>
      <c r="M87" s="42">
        <f t="shared" si="46"/>
        <v>0</v>
      </c>
      <c r="N87" s="42">
        <f t="shared" si="46"/>
        <v>2.5129284827274997E-4</v>
      </c>
      <c r="O87" s="42">
        <f t="shared" si="46"/>
        <v>0</v>
      </c>
      <c r="P87" s="42">
        <f t="shared" si="46"/>
        <v>0</v>
      </c>
      <c r="Q87" s="42">
        <f t="shared" si="46"/>
        <v>0</v>
      </c>
      <c r="R87" s="42">
        <f t="shared" si="46"/>
        <v>0</v>
      </c>
      <c r="S87" s="177">
        <f t="shared" si="48"/>
        <v>3.4853015189650893</v>
      </c>
      <c r="T87" s="168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250"/>
      <c r="BA87" s="160"/>
      <c r="BR87" s="160"/>
      <c r="CG87" s="160"/>
    </row>
    <row r="88" spans="1:85" ht="15">
      <c r="A88" s="178" t="s">
        <v>56</v>
      </c>
      <c r="B88" s="39">
        <f t="shared" si="45"/>
        <v>0</v>
      </c>
      <c r="C88" s="39">
        <f t="shared" si="45"/>
        <v>0</v>
      </c>
      <c r="D88" s="39">
        <f t="shared" si="45"/>
        <v>0</v>
      </c>
      <c r="E88" s="39">
        <f t="shared" si="45"/>
        <v>0</v>
      </c>
      <c r="F88" s="39">
        <f t="shared" si="45"/>
        <v>0</v>
      </c>
      <c r="G88" s="39">
        <f t="shared" si="45"/>
        <v>0</v>
      </c>
      <c r="H88" s="39">
        <f t="shared" si="45"/>
        <v>0</v>
      </c>
      <c r="I88" s="181">
        <f t="shared" si="47"/>
        <v>0</v>
      </c>
      <c r="J88" s="168"/>
      <c r="K88" s="182" t="s">
        <v>56</v>
      </c>
      <c r="L88" s="87">
        <f t="shared" si="46"/>
        <v>0</v>
      </c>
      <c r="M88" s="87">
        <f t="shared" si="46"/>
        <v>0</v>
      </c>
      <c r="N88" s="87">
        <f t="shared" si="46"/>
        <v>0</v>
      </c>
      <c r="O88" s="87">
        <f t="shared" si="46"/>
        <v>0</v>
      </c>
      <c r="P88" s="87">
        <f t="shared" si="46"/>
        <v>0</v>
      </c>
      <c r="Q88" s="87">
        <f t="shared" si="46"/>
        <v>0</v>
      </c>
      <c r="R88" s="87">
        <f t="shared" si="46"/>
        <v>0</v>
      </c>
      <c r="S88" s="185">
        <f t="shared" si="48"/>
        <v>0</v>
      </c>
      <c r="T88" s="168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250"/>
      <c r="BA88" s="160"/>
      <c r="BR88" s="160"/>
      <c r="CG88" s="160"/>
    </row>
    <row r="89" spans="1:85" ht="15">
      <c r="A89" s="186" t="s">
        <v>16</v>
      </c>
      <c r="B89" s="42">
        <f t="shared" si="45"/>
        <v>145.24173295578157</v>
      </c>
      <c r="C89" s="42">
        <f t="shared" si="45"/>
        <v>16.267267415739475</v>
      </c>
      <c r="D89" s="42">
        <f t="shared" si="45"/>
        <v>4.4111709267105921</v>
      </c>
      <c r="E89" s="42">
        <f t="shared" si="45"/>
        <v>7.799318183097963</v>
      </c>
      <c r="F89" s="42">
        <f t="shared" si="45"/>
        <v>0</v>
      </c>
      <c r="G89" s="42">
        <f t="shared" si="45"/>
        <v>0</v>
      </c>
      <c r="H89" s="42">
        <f t="shared" si="45"/>
        <v>0</v>
      </c>
      <c r="I89" s="173">
        <f t="shared" si="47"/>
        <v>173.71948948132959</v>
      </c>
      <c r="J89" s="168"/>
      <c r="K89" s="188" t="s">
        <v>16</v>
      </c>
      <c r="L89" s="42">
        <f t="shared" si="46"/>
        <v>145.24173295578157</v>
      </c>
      <c r="M89" s="42">
        <f t="shared" si="46"/>
        <v>16.267267415739475</v>
      </c>
      <c r="N89" s="42">
        <f t="shared" si="46"/>
        <v>4.4111709267105921</v>
      </c>
      <c r="O89" s="42">
        <f t="shared" si="46"/>
        <v>7.799318183097963</v>
      </c>
      <c r="P89" s="42">
        <f t="shared" si="46"/>
        <v>0</v>
      </c>
      <c r="Q89" s="42">
        <f t="shared" si="46"/>
        <v>0</v>
      </c>
      <c r="R89" s="42">
        <f t="shared" si="46"/>
        <v>0</v>
      </c>
      <c r="S89" s="177">
        <f t="shared" si="48"/>
        <v>173.71948948132959</v>
      </c>
      <c r="T89" s="168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250"/>
      <c r="BA89" s="160"/>
      <c r="BR89" s="160"/>
      <c r="CG89" s="160"/>
    </row>
    <row r="90" spans="1:85" ht="15">
      <c r="A90" s="178" t="s">
        <v>15</v>
      </c>
      <c r="B90" s="39">
        <f t="shared" si="45"/>
        <v>2836.6041157005379</v>
      </c>
      <c r="C90" s="39">
        <f t="shared" si="45"/>
        <v>22.68384074476646</v>
      </c>
      <c r="D90" s="39">
        <f t="shared" si="45"/>
        <v>142.00978044419745</v>
      </c>
      <c r="E90" s="39">
        <f t="shared" si="45"/>
        <v>0</v>
      </c>
      <c r="F90" s="39">
        <f t="shared" si="45"/>
        <v>0</v>
      </c>
      <c r="G90" s="39">
        <f t="shared" si="45"/>
        <v>0</v>
      </c>
      <c r="H90" s="39">
        <f t="shared" si="45"/>
        <v>0</v>
      </c>
      <c r="I90" s="181">
        <f t="shared" si="47"/>
        <v>3001.2977368895017</v>
      </c>
      <c r="J90" s="168"/>
      <c r="K90" s="182" t="s">
        <v>15</v>
      </c>
      <c r="L90" s="87">
        <f t="shared" si="46"/>
        <v>2836.6041157005379</v>
      </c>
      <c r="M90" s="87">
        <f t="shared" si="46"/>
        <v>22.68384074476646</v>
      </c>
      <c r="N90" s="87">
        <f t="shared" si="46"/>
        <v>142.00978044419745</v>
      </c>
      <c r="O90" s="87">
        <f t="shared" si="46"/>
        <v>0</v>
      </c>
      <c r="P90" s="87">
        <f t="shared" si="46"/>
        <v>0</v>
      </c>
      <c r="Q90" s="87">
        <f t="shared" si="46"/>
        <v>0</v>
      </c>
      <c r="R90" s="87">
        <f t="shared" si="46"/>
        <v>0</v>
      </c>
      <c r="S90" s="185">
        <f t="shared" si="48"/>
        <v>3001.2977368895017</v>
      </c>
      <c r="T90" s="168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250"/>
      <c r="BA90" s="160"/>
      <c r="BR90" s="160"/>
      <c r="CG90" s="160"/>
    </row>
    <row r="91" spans="1:85" ht="15">
      <c r="A91" s="186" t="s">
        <v>58</v>
      </c>
      <c r="B91" s="42">
        <f t="shared" si="45"/>
        <v>0</v>
      </c>
      <c r="C91" s="42">
        <f t="shared" si="45"/>
        <v>1.320132682684514E-2</v>
      </c>
      <c r="D91" s="42">
        <f t="shared" si="45"/>
        <v>0.50519813344479547</v>
      </c>
      <c r="E91" s="42">
        <f t="shared" si="45"/>
        <v>236.30791201340287</v>
      </c>
      <c r="F91" s="42">
        <f t="shared" si="45"/>
        <v>25.304410906385801</v>
      </c>
      <c r="G91" s="42">
        <f t="shared" si="45"/>
        <v>0</v>
      </c>
      <c r="H91" s="42">
        <f t="shared" si="45"/>
        <v>0</v>
      </c>
      <c r="I91" s="173">
        <f t="shared" si="47"/>
        <v>262.13072238006032</v>
      </c>
      <c r="J91" s="168"/>
      <c r="K91" s="188" t="s">
        <v>58</v>
      </c>
      <c r="L91" s="42">
        <f t="shared" si="46"/>
        <v>0</v>
      </c>
      <c r="M91" s="42">
        <f t="shared" si="46"/>
        <v>1.320132682684514E-2</v>
      </c>
      <c r="N91" s="42">
        <f t="shared" si="46"/>
        <v>0.50519813344479547</v>
      </c>
      <c r="O91" s="42">
        <f t="shared" si="46"/>
        <v>236.30791201340287</v>
      </c>
      <c r="P91" s="42">
        <f t="shared" si="46"/>
        <v>12104.604793160213</v>
      </c>
      <c r="Q91" s="42">
        <f t="shared" si="46"/>
        <v>0</v>
      </c>
      <c r="R91" s="42">
        <f t="shared" si="46"/>
        <v>0</v>
      </c>
      <c r="S91" s="177">
        <f t="shared" si="48"/>
        <v>12341.431104633888</v>
      </c>
      <c r="T91" s="168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250"/>
      <c r="BA91" s="160"/>
      <c r="BR91" s="160"/>
      <c r="CG91" s="160"/>
    </row>
    <row r="92" spans="1:85" ht="15">
      <c r="A92" s="178" t="s">
        <v>12</v>
      </c>
      <c r="B92" s="39">
        <f t="shared" si="45"/>
        <v>0</v>
      </c>
      <c r="C92" s="39">
        <f t="shared" si="45"/>
        <v>0</v>
      </c>
      <c r="D92" s="39">
        <f t="shared" si="45"/>
        <v>0.35371637926377247</v>
      </c>
      <c r="E92" s="39">
        <f t="shared" si="45"/>
        <v>10.944928870511683</v>
      </c>
      <c r="F92" s="39">
        <f t="shared" si="45"/>
        <v>0</v>
      </c>
      <c r="G92" s="39">
        <f t="shared" si="45"/>
        <v>0</v>
      </c>
      <c r="H92" s="39">
        <f t="shared" si="45"/>
        <v>0</v>
      </c>
      <c r="I92" s="181">
        <f t="shared" si="47"/>
        <v>11.298645249775456</v>
      </c>
      <c r="J92" s="168"/>
      <c r="K92" s="182" t="s">
        <v>12</v>
      </c>
      <c r="L92" s="87">
        <f t="shared" si="46"/>
        <v>0</v>
      </c>
      <c r="M92" s="87">
        <f t="shared" si="46"/>
        <v>0</v>
      </c>
      <c r="N92" s="87">
        <f t="shared" si="46"/>
        <v>0.35371637926377247</v>
      </c>
      <c r="O92" s="87">
        <f t="shared" si="46"/>
        <v>10.944928870511683</v>
      </c>
      <c r="P92" s="87">
        <f t="shared" si="46"/>
        <v>6151.4559909674135</v>
      </c>
      <c r="Q92" s="87">
        <f t="shared" si="46"/>
        <v>0</v>
      </c>
      <c r="R92" s="87">
        <f t="shared" si="46"/>
        <v>0</v>
      </c>
      <c r="S92" s="185">
        <f t="shared" si="48"/>
        <v>6162.7546362171888</v>
      </c>
      <c r="T92" s="168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250"/>
      <c r="BA92" s="160"/>
      <c r="BR92" s="160"/>
      <c r="CG92" s="160"/>
    </row>
    <row r="93" spans="1:85" ht="15">
      <c r="A93" s="186" t="s">
        <v>59</v>
      </c>
      <c r="B93" s="42">
        <f t="shared" si="45"/>
        <v>0</v>
      </c>
      <c r="C93" s="42">
        <f t="shared" si="45"/>
        <v>0</v>
      </c>
      <c r="D93" s="42">
        <f t="shared" si="45"/>
        <v>0</v>
      </c>
      <c r="E93" s="42">
        <f t="shared" si="45"/>
        <v>0</v>
      </c>
      <c r="F93" s="42">
        <f t="shared" si="45"/>
        <v>0</v>
      </c>
      <c r="G93" s="42">
        <f t="shared" si="45"/>
        <v>0</v>
      </c>
      <c r="H93" s="42">
        <f t="shared" si="45"/>
        <v>0</v>
      </c>
      <c r="I93" s="173">
        <f t="shared" si="47"/>
        <v>0</v>
      </c>
      <c r="J93" s="168"/>
      <c r="K93" s="188" t="s">
        <v>59</v>
      </c>
      <c r="L93" s="42">
        <f t="shared" si="46"/>
        <v>0</v>
      </c>
      <c r="M93" s="42">
        <f t="shared" si="46"/>
        <v>0</v>
      </c>
      <c r="N93" s="42">
        <f t="shared" si="46"/>
        <v>0</v>
      </c>
      <c r="O93" s="42">
        <f t="shared" si="46"/>
        <v>0</v>
      </c>
      <c r="P93" s="42">
        <f t="shared" si="46"/>
        <v>0.79729954741519404</v>
      </c>
      <c r="Q93" s="42">
        <f t="shared" si="46"/>
        <v>0</v>
      </c>
      <c r="R93" s="42">
        <f t="shared" si="46"/>
        <v>0</v>
      </c>
      <c r="S93" s="177">
        <f t="shared" si="48"/>
        <v>0.79729954741519404</v>
      </c>
      <c r="T93" s="168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250"/>
      <c r="BA93" s="160"/>
      <c r="BR93" s="160"/>
      <c r="CG93" s="160"/>
    </row>
    <row r="94" spans="1:85" ht="15">
      <c r="A94" s="178" t="s">
        <v>17</v>
      </c>
      <c r="B94" s="39">
        <f t="shared" si="45"/>
        <v>30.918810234318642</v>
      </c>
      <c r="C94" s="39">
        <f t="shared" si="45"/>
        <v>0.10137915945148485</v>
      </c>
      <c r="D94" s="39">
        <f t="shared" si="45"/>
        <v>3.6882516068638318</v>
      </c>
      <c r="E94" s="39">
        <f t="shared" si="45"/>
        <v>0.35955032124018516</v>
      </c>
      <c r="F94" s="39">
        <f t="shared" si="45"/>
        <v>0</v>
      </c>
      <c r="G94" s="39">
        <f t="shared" si="45"/>
        <v>0</v>
      </c>
      <c r="H94" s="39">
        <f t="shared" si="45"/>
        <v>0</v>
      </c>
      <c r="I94" s="181">
        <f t="shared" si="47"/>
        <v>35.067991321874146</v>
      </c>
      <c r="J94" s="168"/>
      <c r="K94" s="182" t="s">
        <v>17</v>
      </c>
      <c r="L94" s="87">
        <f t="shared" si="46"/>
        <v>30.918810234318642</v>
      </c>
      <c r="M94" s="87">
        <f t="shared" si="46"/>
        <v>0.10137915945148485</v>
      </c>
      <c r="N94" s="87">
        <f t="shared" si="46"/>
        <v>3.6882516068638318</v>
      </c>
      <c r="O94" s="87">
        <f t="shared" si="46"/>
        <v>0.35955032124018516</v>
      </c>
      <c r="P94" s="87">
        <f t="shared" si="46"/>
        <v>460.49445278099995</v>
      </c>
      <c r="Q94" s="87">
        <f t="shared" si="46"/>
        <v>0</v>
      </c>
      <c r="R94" s="87">
        <f t="shared" si="46"/>
        <v>0</v>
      </c>
      <c r="S94" s="185">
        <f t="shared" si="48"/>
        <v>495.56244410287411</v>
      </c>
      <c r="T94" s="168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250"/>
      <c r="BA94" s="160"/>
      <c r="BR94" s="160"/>
      <c r="CG94" s="160"/>
    </row>
    <row r="95" spans="1:85" ht="15">
      <c r="A95" s="186" t="s">
        <v>139</v>
      </c>
      <c r="B95" s="42">
        <f t="shared" si="45"/>
        <v>19707.144591175325</v>
      </c>
      <c r="C95" s="42">
        <f t="shared" si="45"/>
        <v>734.55566100669648</v>
      </c>
      <c r="D95" s="42">
        <f t="shared" si="45"/>
        <v>3813.2377446354644</v>
      </c>
      <c r="E95" s="42">
        <f t="shared" si="45"/>
        <v>112.8067072036357</v>
      </c>
      <c r="F95" s="42">
        <f t="shared" si="45"/>
        <v>0</v>
      </c>
      <c r="G95" s="42">
        <f t="shared" si="45"/>
        <v>0</v>
      </c>
      <c r="H95" s="42">
        <f t="shared" si="45"/>
        <v>0</v>
      </c>
      <c r="I95" s="173">
        <f t="shared" si="47"/>
        <v>24367.744704021123</v>
      </c>
      <c r="J95" s="168"/>
      <c r="K95" s="188" t="s">
        <v>139</v>
      </c>
      <c r="L95" s="42">
        <f t="shared" si="46"/>
        <v>19707.144591175325</v>
      </c>
      <c r="M95" s="42">
        <f t="shared" si="46"/>
        <v>734.55566100669648</v>
      </c>
      <c r="N95" s="42">
        <f t="shared" si="46"/>
        <v>3813.2377446354644</v>
      </c>
      <c r="O95" s="42">
        <f t="shared" si="46"/>
        <v>112.8067072036357</v>
      </c>
      <c r="P95" s="42">
        <f t="shared" si="46"/>
        <v>0</v>
      </c>
      <c r="Q95" s="42">
        <f t="shared" si="46"/>
        <v>0</v>
      </c>
      <c r="R95" s="42">
        <f t="shared" si="46"/>
        <v>0</v>
      </c>
      <c r="S95" s="177">
        <f t="shared" si="48"/>
        <v>24367.744704021123</v>
      </c>
      <c r="T95" s="168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250"/>
      <c r="BA95" s="160"/>
      <c r="BR95" s="160"/>
      <c r="CG95" s="160"/>
    </row>
    <row r="96" spans="1:85" ht="15">
      <c r="A96" s="178" t="s">
        <v>25</v>
      </c>
      <c r="B96" s="39">
        <f t="shared" si="45"/>
        <v>3770.250915258126</v>
      </c>
      <c r="C96" s="39">
        <f t="shared" si="45"/>
        <v>4.6921986835286596E-2</v>
      </c>
      <c r="D96" s="39">
        <f t="shared" si="45"/>
        <v>8471.3388258213745</v>
      </c>
      <c r="E96" s="39">
        <f t="shared" si="45"/>
        <v>6453.235697291123</v>
      </c>
      <c r="F96" s="39">
        <f t="shared" si="45"/>
        <v>0</v>
      </c>
      <c r="G96" s="39">
        <f t="shared" si="45"/>
        <v>6562.5606277246679</v>
      </c>
      <c r="H96" s="39">
        <f t="shared" si="45"/>
        <v>1.395091890158507</v>
      </c>
      <c r="I96" s="181">
        <f t="shared" si="47"/>
        <v>25258.828079972282</v>
      </c>
      <c r="J96" s="168"/>
      <c r="K96" s="182" t="s">
        <v>25</v>
      </c>
      <c r="L96" s="87">
        <f t="shared" si="46"/>
        <v>3770.250915258126</v>
      </c>
      <c r="M96" s="87">
        <f t="shared" si="46"/>
        <v>4.6921986835286596E-2</v>
      </c>
      <c r="N96" s="87">
        <f t="shared" si="46"/>
        <v>8471.3388258213745</v>
      </c>
      <c r="O96" s="87">
        <f t="shared" si="46"/>
        <v>6453.235697291123</v>
      </c>
      <c r="P96" s="87">
        <f t="shared" si="46"/>
        <v>2187.9685045191827</v>
      </c>
      <c r="Q96" s="87">
        <f t="shared" si="46"/>
        <v>6562.5606277246679</v>
      </c>
      <c r="R96" s="87">
        <f t="shared" si="46"/>
        <v>1.395091890158507</v>
      </c>
      <c r="S96" s="185">
        <f t="shared" si="48"/>
        <v>27446.796584491469</v>
      </c>
      <c r="T96" s="168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250"/>
      <c r="BA96" s="160"/>
      <c r="BR96" s="160"/>
      <c r="CG96" s="160"/>
    </row>
    <row r="97" spans="1:85" ht="15">
      <c r="A97" s="186" t="s">
        <v>24</v>
      </c>
      <c r="B97" s="42">
        <f t="shared" si="45"/>
        <v>18549.943591202456</v>
      </c>
      <c r="C97" s="42">
        <f t="shared" si="45"/>
        <v>65.352810704443641</v>
      </c>
      <c r="D97" s="42">
        <f t="shared" si="45"/>
        <v>2302.9083046546684</v>
      </c>
      <c r="E97" s="42">
        <f t="shared" si="45"/>
        <v>0</v>
      </c>
      <c r="F97" s="42">
        <f t="shared" si="45"/>
        <v>0</v>
      </c>
      <c r="G97" s="42">
        <f t="shared" si="45"/>
        <v>0</v>
      </c>
      <c r="H97" s="42">
        <f t="shared" si="45"/>
        <v>0</v>
      </c>
      <c r="I97" s="173">
        <f t="shared" si="47"/>
        <v>20918.20470656157</v>
      </c>
      <c r="J97" s="168"/>
      <c r="K97" s="188" t="s">
        <v>24</v>
      </c>
      <c r="L97" s="42">
        <f t="shared" si="46"/>
        <v>18549.943591202456</v>
      </c>
      <c r="M97" s="42">
        <f t="shared" si="46"/>
        <v>65.352810704443641</v>
      </c>
      <c r="N97" s="42">
        <f t="shared" si="46"/>
        <v>2302.9083046546684</v>
      </c>
      <c r="O97" s="42">
        <f t="shared" si="46"/>
        <v>0</v>
      </c>
      <c r="P97" s="42">
        <f t="shared" si="46"/>
        <v>0</v>
      </c>
      <c r="Q97" s="42">
        <f t="shared" si="46"/>
        <v>0</v>
      </c>
      <c r="R97" s="42">
        <f t="shared" si="46"/>
        <v>0</v>
      </c>
      <c r="S97" s="177">
        <f t="shared" si="48"/>
        <v>20918.20470656157</v>
      </c>
      <c r="T97" s="168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250"/>
      <c r="BA97" s="160"/>
      <c r="BR97" s="160"/>
      <c r="CG97" s="160"/>
    </row>
    <row r="98" spans="1:85" ht="15">
      <c r="A98" s="178" t="s">
        <v>60</v>
      </c>
      <c r="B98" s="39">
        <f t="shared" si="45"/>
        <v>827.3636289466267</v>
      </c>
      <c r="C98" s="39">
        <f t="shared" si="45"/>
        <v>1.4138528354032025</v>
      </c>
      <c r="D98" s="39">
        <f t="shared" si="45"/>
        <v>29.361594335564845</v>
      </c>
      <c r="E98" s="39">
        <f t="shared" si="45"/>
        <v>0</v>
      </c>
      <c r="F98" s="39">
        <f t="shared" si="45"/>
        <v>0</v>
      </c>
      <c r="G98" s="39">
        <f t="shared" si="45"/>
        <v>0</v>
      </c>
      <c r="H98" s="39">
        <f t="shared" si="45"/>
        <v>0</v>
      </c>
      <c r="I98" s="181">
        <f t="shared" si="47"/>
        <v>858.13907611759475</v>
      </c>
      <c r="J98" s="168"/>
      <c r="K98" s="182" t="s">
        <v>60</v>
      </c>
      <c r="L98" s="87">
        <f t="shared" si="46"/>
        <v>827.3636289466267</v>
      </c>
      <c r="M98" s="87">
        <f t="shared" si="46"/>
        <v>1.4138528354032025</v>
      </c>
      <c r="N98" s="87">
        <f t="shared" si="46"/>
        <v>29.361594335564845</v>
      </c>
      <c r="O98" s="87">
        <f t="shared" si="46"/>
        <v>0</v>
      </c>
      <c r="P98" s="87">
        <f t="shared" si="46"/>
        <v>0</v>
      </c>
      <c r="Q98" s="87">
        <f t="shared" si="46"/>
        <v>0</v>
      </c>
      <c r="R98" s="87">
        <f t="shared" si="46"/>
        <v>0</v>
      </c>
      <c r="S98" s="185">
        <f t="shared" si="48"/>
        <v>858.13907611759475</v>
      </c>
      <c r="T98" s="168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250"/>
      <c r="BA98" s="160"/>
      <c r="BR98" s="160"/>
      <c r="CG98" s="160"/>
    </row>
    <row r="99" spans="1:85" ht="15">
      <c r="A99" s="186" t="s">
        <v>22</v>
      </c>
      <c r="B99" s="42">
        <f t="shared" si="45"/>
        <v>571.75248910516257</v>
      </c>
      <c r="C99" s="42">
        <f t="shared" si="45"/>
        <v>0</v>
      </c>
      <c r="D99" s="42">
        <f t="shared" si="45"/>
        <v>68.80352275041794</v>
      </c>
      <c r="E99" s="42">
        <f t="shared" si="45"/>
        <v>4.230674332938076E-2</v>
      </c>
      <c r="F99" s="42">
        <f t="shared" si="45"/>
        <v>1.7475544274890698</v>
      </c>
      <c r="G99" s="42">
        <f t="shared" si="45"/>
        <v>0</v>
      </c>
      <c r="H99" s="42">
        <f t="shared" si="45"/>
        <v>0</v>
      </c>
      <c r="I99" s="173">
        <f t="shared" si="47"/>
        <v>642.34587302639898</v>
      </c>
      <c r="J99" s="168"/>
      <c r="K99" s="188" t="s">
        <v>22</v>
      </c>
      <c r="L99" s="42">
        <f t="shared" si="46"/>
        <v>571.75248910516257</v>
      </c>
      <c r="M99" s="42">
        <f t="shared" si="46"/>
        <v>0</v>
      </c>
      <c r="N99" s="42">
        <f t="shared" si="46"/>
        <v>68.80352275041794</v>
      </c>
      <c r="O99" s="42">
        <f t="shared" si="46"/>
        <v>4.230674332938076E-2</v>
      </c>
      <c r="P99" s="42">
        <f t="shared" si="46"/>
        <v>1041.3690484394488</v>
      </c>
      <c r="Q99" s="42">
        <f t="shared" si="46"/>
        <v>0</v>
      </c>
      <c r="R99" s="42">
        <f t="shared" si="46"/>
        <v>0</v>
      </c>
      <c r="S99" s="177">
        <f t="shared" si="48"/>
        <v>1681.9673670383586</v>
      </c>
      <c r="T99" s="168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250"/>
      <c r="BA99" s="160"/>
      <c r="BR99" s="160"/>
      <c r="CG99" s="160"/>
    </row>
    <row r="100" spans="1:85" ht="15">
      <c r="A100" s="178" t="s">
        <v>21</v>
      </c>
      <c r="B100" s="39">
        <f t="shared" si="45"/>
        <v>0</v>
      </c>
      <c r="C100" s="39">
        <f t="shared" si="45"/>
        <v>0</v>
      </c>
      <c r="D100" s="39">
        <f t="shared" si="45"/>
        <v>0</v>
      </c>
      <c r="E100" s="39">
        <f t="shared" si="45"/>
        <v>0</v>
      </c>
      <c r="F100" s="39">
        <f t="shared" si="45"/>
        <v>0</v>
      </c>
      <c r="G100" s="39">
        <f t="shared" si="45"/>
        <v>0</v>
      </c>
      <c r="H100" s="39">
        <f t="shared" si="45"/>
        <v>0</v>
      </c>
      <c r="I100" s="181">
        <f t="shared" si="47"/>
        <v>0</v>
      </c>
      <c r="J100" s="168"/>
      <c r="K100" s="182" t="s">
        <v>21</v>
      </c>
      <c r="L100" s="87">
        <f t="shared" si="46"/>
        <v>0</v>
      </c>
      <c r="M100" s="87">
        <f t="shared" si="46"/>
        <v>0</v>
      </c>
      <c r="N100" s="87">
        <f t="shared" si="46"/>
        <v>0</v>
      </c>
      <c r="O100" s="87">
        <f t="shared" si="46"/>
        <v>0</v>
      </c>
      <c r="P100" s="87">
        <f t="shared" si="46"/>
        <v>0</v>
      </c>
      <c r="Q100" s="87">
        <f t="shared" si="46"/>
        <v>0</v>
      </c>
      <c r="R100" s="87">
        <f t="shared" si="46"/>
        <v>0</v>
      </c>
      <c r="S100" s="185">
        <f t="shared" si="48"/>
        <v>0</v>
      </c>
      <c r="T100" s="168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250"/>
      <c r="BA100" s="160"/>
      <c r="BR100" s="160"/>
      <c r="CG100" s="160"/>
    </row>
    <row r="101" spans="1:85" ht="15">
      <c r="A101" s="189" t="s">
        <v>64</v>
      </c>
      <c r="B101" s="42">
        <f t="shared" ref="B101:H105" si="49">B595+B621+B647</f>
        <v>443.93544930198061</v>
      </c>
      <c r="C101" s="42">
        <f t="shared" si="49"/>
        <v>0</v>
      </c>
      <c r="D101" s="42">
        <f t="shared" si="49"/>
        <v>92.593512293113193</v>
      </c>
      <c r="E101" s="42">
        <f t="shared" si="49"/>
        <v>0</v>
      </c>
      <c r="F101" s="42">
        <f t="shared" si="49"/>
        <v>0</v>
      </c>
      <c r="G101" s="42">
        <f t="shared" si="49"/>
        <v>0</v>
      </c>
      <c r="H101" s="42">
        <f t="shared" si="49"/>
        <v>0</v>
      </c>
      <c r="I101" s="173">
        <f t="shared" si="47"/>
        <v>536.52896159509385</v>
      </c>
      <c r="J101" s="168"/>
      <c r="K101" s="190" t="s">
        <v>64</v>
      </c>
      <c r="L101" s="42">
        <f t="shared" ref="L101:R105" si="50">L595+L621+L647</f>
        <v>443.93544930198061</v>
      </c>
      <c r="M101" s="42">
        <f t="shared" si="50"/>
        <v>0</v>
      </c>
      <c r="N101" s="42">
        <f t="shared" si="50"/>
        <v>92.593512293113193</v>
      </c>
      <c r="O101" s="42">
        <f t="shared" si="50"/>
        <v>0</v>
      </c>
      <c r="P101" s="42">
        <f t="shared" si="50"/>
        <v>0</v>
      </c>
      <c r="Q101" s="42">
        <f t="shared" si="50"/>
        <v>0</v>
      </c>
      <c r="R101" s="42">
        <f t="shared" si="50"/>
        <v>0</v>
      </c>
      <c r="S101" s="177">
        <f t="shared" si="48"/>
        <v>536.52896159509385</v>
      </c>
      <c r="T101" s="168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250"/>
      <c r="BA101" s="160"/>
      <c r="BR101" s="160"/>
      <c r="CG101" s="160"/>
    </row>
    <row r="102" spans="1:85">
      <c r="A102" s="191" t="s">
        <v>23</v>
      </c>
      <c r="B102" s="60">
        <f t="shared" si="49"/>
        <v>443.93544930198061</v>
      </c>
      <c r="C102" s="60">
        <f t="shared" si="49"/>
        <v>0</v>
      </c>
      <c r="D102" s="60">
        <f t="shared" si="49"/>
        <v>92.593512293113193</v>
      </c>
      <c r="E102" s="60">
        <f t="shared" si="49"/>
        <v>0</v>
      </c>
      <c r="F102" s="60">
        <f t="shared" si="49"/>
        <v>0</v>
      </c>
      <c r="G102" s="60">
        <f t="shared" si="49"/>
        <v>0</v>
      </c>
      <c r="H102" s="60">
        <f t="shared" si="49"/>
        <v>0</v>
      </c>
      <c r="I102" s="194">
        <f t="shared" si="47"/>
        <v>536.52896159509385</v>
      </c>
      <c r="J102" s="168"/>
      <c r="K102" s="195" t="s">
        <v>23</v>
      </c>
      <c r="L102" s="90">
        <f t="shared" si="50"/>
        <v>443.93544930198061</v>
      </c>
      <c r="M102" s="90">
        <f t="shared" si="50"/>
        <v>0</v>
      </c>
      <c r="N102" s="90">
        <f t="shared" si="50"/>
        <v>92.593512293113193</v>
      </c>
      <c r="O102" s="90">
        <f t="shared" si="50"/>
        <v>0</v>
      </c>
      <c r="P102" s="90">
        <f t="shared" si="50"/>
        <v>0</v>
      </c>
      <c r="Q102" s="90">
        <f t="shared" si="50"/>
        <v>0</v>
      </c>
      <c r="R102" s="90">
        <f t="shared" si="50"/>
        <v>0</v>
      </c>
      <c r="S102" s="198">
        <f t="shared" si="48"/>
        <v>536.52896159509385</v>
      </c>
      <c r="T102" s="168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251"/>
      <c r="BA102" s="160"/>
      <c r="BR102" s="160"/>
      <c r="CG102" s="160"/>
    </row>
    <row r="103" spans="1:85">
      <c r="A103" s="199" t="s">
        <v>19</v>
      </c>
      <c r="B103" s="63">
        <f t="shared" si="49"/>
        <v>0</v>
      </c>
      <c r="C103" s="63">
        <f t="shared" si="49"/>
        <v>0</v>
      </c>
      <c r="D103" s="63">
        <f t="shared" si="49"/>
        <v>0</v>
      </c>
      <c r="E103" s="63">
        <f t="shared" si="49"/>
        <v>0</v>
      </c>
      <c r="F103" s="63">
        <f t="shared" si="49"/>
        <v>0</v>
      </c>
      <c r="G103" s="63">
        <f t="shared" si="49"/>
        <v>0</v>
      </c>
      <c r="H103" s="63">
        <f t="shared" si="49"/>
        <v>0</v>
      </c>
      <c r="I103" s="202">
        <f t="shared" si="47"/>
        <v>0</v>
      </c>
      <c r="J103" s="168"/>
      <c r="K103" s="203" t="s">
        <v>19</v>
      </c>
      <c r="L103" s="63">
        <f t="shared" si="50"/>
        <v>0</v>
      </c>
      <c r="M103" s="63">
        <f t="shared" si="50"/>
        <v>0</v>
      </c>
      <c r="N103" s="63">
        <f t="shared" si="50"/>
        <v>0</v>
      </c>
      <c r="O103" s="63">
        <f t="shared" si="50"/>
        <v>0</v>
      </c>
      <c r="P103" s="63">
        <f t="shared" si="50"/>
        <v>0</v>
      </c>
      <c r="Q103" s="63">
        <f t="shared" si="50"/>
        <v>0</v>
      </c>
      <c r="R103" s="63">
        <f t="shared" si="50"/>
        <v>0</v>
      </c>
      <c r="S103" s="205">
        <f t="shared" si="48"/>
        <v>0</v>
      </c>
      <c r="T103" s="168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251"/>
      <c r="BA103" s="160"/>
      <c r="BR103" s="160"/>
      <c r="CG103" s="160"/>
    </row>
    <row r="104" spans="1:85">
      <c r="A104" s="191" t="s">
        <v>20</v>
      </c>
      <c r="B104" s="60">
        <f t="shared" si="49"/>
        <v>0</v>
      </c>
      <c r="C104" s="60">
        <f t="shared" si="49"/>
        <v>0</v>
      </c>
      <c r="D104" s="60">
        <f t="shared" si="49"/>
        <v>0</v>
      </c>
      <c r="E104" s="60">
        <f t="shared" si="49"/>
        <v>0</v>
      </c>
      <c r="F104" s="60">
        <f t="shared" si="49"/>
        <v>0</v>
      </c>
      <c r="G104" s="60">
        <f t="shared" si="49"/>
        <v>0</v>
      </c>
      <c r="H104" s="60">
        <f t="shared" si="49"/>
        <v>0</v>
      </c>
      <c r="I104" s="194">
        <f t="shared" si="47"/>
        <v>0</v>
      </c>
      <c r="J104" s="168"/>
      <c r="K104" s="195" t="s">
        <v>20</v>
      </c>
      <c r="L104" s="90">
        <f t="shared" si="50"/>
        <v>0</v>
      </c>
      <c r="M104" s="90">
        <f t="shared" si="50"/>
        <v>0</v>
      </c>
      <c r="N104" s="90">
        <f t="shared" si="50"/>
        <v>0</v>
      </c>
      <c r="O104" s="90">
        <f t="shared" si="50"/>
        <v>0</v>
      </c>
      <c r="P104" s="90">
        <f t="shared" si="50"/>
        <v>0</v>
      </c>
      <c r="Q104" s="90">
        <f t="shared" si="50"/>
        <v>0</v>
      </c>
      <c r="R104" s="90">
        <f t="shared" si="50"/>
        <v>0</v>
      </c>
      <c r="S104" s="198">
        <f t="shared" si="48"/>
        <v>0</v>
      </c>
      <c r="T104" s="168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251"/>
      <c r="BA104" s="160"/>
      <c r="BR104" s="160"/>
      <c r="CG104" s="160"/>
    </row>
    <row r="105" spans="1:85" ht="15" thickBot="1">
      <c r="A105" s="206" t="s">
        <v>11</v>
      </c>
      <c r="B105" s="52">
        <f t="shared" si="49"/>
        <v>0</v>
      </c>
      <c r="C105" s="52">
        <f t="shared" si="49"/>
        <v>0</v>
      </c>
      <c r="D105" s="52">
        <f t="shared" si="49"/>
        <v>0</v>
      </c>
      <c r="E105" s="52">
        <f t="shared" si="49"/>
        <v>0</v>
      </c>
      <c r="F105" s="52">
        <f t="shared" si="49"/>
        <v>0</v>
      </c>
      <c r="G105" s="52">
        <f t="shared" si="49"/>
        <v>0</v>
      </c>
      <c r="H105" s="52">
        <f t="shared" si="49"/>
        <v>0</v>
      </c>
      <c r="I105" s="209">
        <f t="shared" si="47"/>
        <v>0</v>
      </c>
      <c r="J105" s="168"/>
      <c r="K105" s="210" t="s">
        <v>11</v>
      </c>
      <c r="L105" s="52">
        <f t="shared" si="50"/>
        <v>0</v>
      </c>
      <c r="M105" s="52">
        <f t="shared" si="50"/>
        <v>0</v>
      </c>
      <c r="N105" s="52">
        <f t="shared" si="50"/>
        <v>0</v>
      </c>
      <c r="O105" s="52">
        <f t="shared" si="50"/>
        <v>0</v>
      </c>
      <c r="P105" s="52">
        <f t="shared" si="50"/>
        <v>0</v>
      </c>
      <c r="Q105" s="52">
        <f t="shared" si="50"/>
        <v>0</v>
      </c>
      <c r="R105" s="52">
        <f t="shared" si="50"/>
        <v>0</v>
      </c>
      <c r="S105" s="212">
        <f t="shared" si="48"/>
        <v>0</v>
      </c>
      <c r="T105" s="168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251"/>
      <c r="BA105" s="160"/>
      <c r="BR105" s="160"/>
      <c r="CG105" s="160"/>
    </row>
    <row r="106" spans="1:85" ht="15">
      <c r="A106" s="213" t="s">
        <v>26</v>
      </c>
      <c r="B106" s="214">
        <f>SUM(B85:B101)</f>
        <v>46890.779414339449</v>
      </c>
      <c r="C106" s="214">
        <f t="shared" ref="C106:I106" si="51">SUM(C85:C101)</f>
        <v>840.43493518016282</v>
      </c>
      <c r="D106" s="214">
        <f t="shared" si="51"/>
        <v>14929.382210432568</v>
      </c>
      <c r="E106" s="214">
        <f t="shared" si="51"/>
        <v>6821.4964206263412</v>
      </c>
      <c r="F106" s="214">
        <f t="shared" si="51"/>
        <v>27.051965333874872</v>
      </c>
      <c r="G106" s="214">
        <f t="shared" si="51"/>
        <v>6562.5606277246679</v>
      </c>
      <c r="H106" s="214">
        <f t="shared" si="51"/>
        <v>1.395091890158507</v>
      </c>
      <c r="I106" s="214">
        <f t="shared" si="51"/>
        <v>76073.100665527207</v>
      </c>
      <c r="J106" s="168"/>
      <c r="K106" s="215" t="s">
        <v>26</v>
      </c>
      <c r="L106" s="214">
        <f>SUM(L85:L101)</f>
        <v>46890.779414339449</v>
      </c>
      <c r="M106" s="214">
        <f t="shared" ref="M106:S106" si="52">SUM(M85:M101)</f>
        <v>840.43493518016282</v>
      </c>
      <c r="N106" s="214">
        <f t="shared" si="52"/>
        <v>14929.382210432568</v>
      </c>
      <c r="O106" s="214">
        <f t="shared" si="52"/>
        <v>6821.4964206263412</v>
      </c>
      <c r="P106" s="214">
        <f t="shared" si="52"/>
        <v>21946.97903614031</v>
      </c>
      <c r="Q106" s="214">
        <f t="shared" si="52"/>
        <v>6562.5606277246679</v>
      </c>
      <c r="R106" s="216">
        <f t="shared" si="52"/>
        <v>1.395091890158507</v>
      </c>
      <c r="S106" s="217">
        <f t="shared" si="52"/>
        <v>97993.027736333665</v>
      </c>
      <c r="T106" s="168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250"/>
      <c r="BA106" s="160"/>
      <c r="BR106" s="160"/>
      <c r="CG106" s="160"/>
    </row>
    <row r="107" spans="1:85" s="23" customFormat="1" ht="15" thickBot="1">
      <c r="A107" s="59" t="s">
        <v>88</v>
      </c>
      <c r="B107" s="47">
        <f>IF($I106=0,"-",B106/$I106)</f>
        <v>0.61639106338659033</v>
      </c>
      <c r="C107" s="47">
        <f t="shared" ref="C107:H107" si="53">IF($I106=0,"-",C106/$I106)</f>
        <v>1.1047728143425195E-2</v>
      </c>
      <c r="D107" s="47">
        <f t="shared" si="53"/>
        <v>0.19625047592148259</v>
      </c>
      <c r="E107" s="47">
        <f t="shared" si="53"/>
        <v>8.9670282411894994E-2</v>
      </c>
      <c r="F107" s="47">
        <f t="shared" si="53"/>
        <v>3.5560487343371249E-4</v>
      </c>
      <c r="G107" s="47">
        <f t="shared" si="53"/>
        <v>8.6266506430156792E-2</v>
      </c>
      <c r="H107" s="70">
        <f t="shared" si="53"/>
        <v>1.8338833016578984E-5</v>
      </c>
      <c r="I107" s="48">
        <f>SUM(B107:H107)</f>
        <v>1</v>
      </c>
      <c r="K107" s="81" t="s">
        <v>88</v>
      </c>
      <c r="L107" s="98">
        <f t="shared" ref="L107:R107" si="54">IF($S106=0,"-",L106/$S106)</f>
        <v>0.47851138491716771</v>
      </c>
      <c r="M107" s="98">
        <f t="shared" si="54"/>
        <v>8.576476863654944E-3</v>
      </c>
      <c r="N107" s="98">
        <f t="shared" si="54"/>
        <v>0.15235147392937509</v>
      </c>
      <c r="O107" s="98">
        <f t="shared" si="54"/>
        <v>6.961205892097444E-2</v>
      </c>
      <c r="P107" s="98">
        <f t="shared" si="54"/>
        <v>0.22396469976611255</v>
      </c>
      <c r="Q107" s="98">
        <f t="shared" si="54"/>
        <v>6.6969668958309109E-2</v>
      </c>
      <c r="R107" s="99">
        <f t="shared" si="54"/>
        <v>1.4236644406092144E-5</v>
      </c>
      <c r="S107" s="100">
        <f>SUM(L107:R107)</f>
        <v>1</v>
      </c>
      <c r="AI107" s="140"/>
    </row>
    <row r="108" spans="1:85" ht="15" thickBot="1">
      <c r="A108" s="252"/>
      <c r="B108" s="253"/>
      <c r="C108" s="253"/>
      <c r="D108" s="253"/>
      <c r="E108" s="253"/>
      <c r="F108" s="253"/>
      <c r="G108" s="253"/>
      <c r="H108" s="253"/>
      <c r="I108" s="253"/>
      <c r="K108" s="252"/>
      <c r="AI108" s="168"/>
      <c r="BA108" s="160"/>
      <c r="BR108" s="160"/>
      <c r="CG108" s="160"/>
    </row>
    <row r="109" spans="1:85" ht="28.5">
      <c r="A109" s="312" t="s">
        <v>32</v>
      </c>
      <c r="B109" s="164" t="s">
        <v>0</v>
      </c>
      <c r="C109" s="164" t="s">
        <v>1</v>
      </c>
      <c r="D109" s="164" t="s">
        <v>2</v>
      </c>
      <c r="E109" s="164" t="s">
        <v>3</v>
      </c>
      <c r="F109" s="164" t="s">
        <v>27</v>
      </c>
      <c r="G109" s="164" t="s">
        <v>4</v>
      </c>
      <c r="H109" s="164" t="s">
        <v>5</v>
      </c>
      <c r="I109" s="165" t="s">
        <v>6</v>
      </c>
      <c r="K109" s="314" t="s">
        <v>32</v>
      </c>
      <c r="L109" s="166" t="s">
        <v>0</v>
      </c>
      <c r="M109" s="166" t="s">
        <v>1</v>
      </c>
      <c r="N109" s="166" t="s">
        <v>2</v>
      </c>
      <c r="O109" s="166" t="s">
        <v>3</v>
      </c>
      <c r="P109" s="166" t="s">
        <v>27</v>
      </c>
      <c r="Q109" s="166" t="s">
        <v>4</v>
      </c>
      <c r="R109" s="166" t="s">
        <v>5</v>
      </c>
      <c r="S109" s="167" t="s">
        <v>6</v>
      </c>
      <c r="U109" s="316" t="s">
        <v>32</v>
      </c>
      <c r="V109" s="219" t="s">
        <v>74</v>
      </c>
      <c r="W109" s="219" t="s">
        <v>75</v>
      </c>
      <c r="X109" s="219" t="s">
        <v>4</v>
      </c>
      <c r="Y109" s="219" t="s">
        <v>1</v>
      </c>
      <c r="Z109" s="219" t="s">
        <v>2</v>
      </c>
      <c r="AA109" s="219" t="s">
        <v>3</v>
      </c>
      <c r="AB109" s="219" t="s">
        <v>55</v>
      </c>
      <c r="AC109" s="219" t="s">
        <v>68</v>
      </c>
      <c r="AD109" s="220" t="s">
        <v>76</v>
      </c>
      <c r="AE109" s="220" t="s">
        <v>83</v>
      </c>
      <c r="AF109" s="220" t="s">
        <v>77</v>
      </c>
      <c r="AG109" s="220" t="s">
        <v>84</v>
      </c>
      <c r="AH109" s="220" t="s">
        <v>85</v>
      </c>
      <c r="AI109" s="221" t="s">
        <v>63</v>
      </c>
      <c r="BA109" s="160"/>
      <c r="BR109" s="160"/>
      <c r="CG109" s="160"/>
    </row>
    <row r="110" spans="1:85" ht="15">
      <c r="A110" s="313" t="s">
        <v>32</v>
      </c>
      <c r="B110" s="318" t="s">
        <v>69</v>
      </c>
      <c r="C110" s="319"/>
      <c r="D110" s="319"/>
      <c r="E110" s="319"/>
      <c r="F110" s="319"/>
      <c r="G110" s="319"/>
      <c r="H110" s="319"/>
      <c r="I110" s="320"/>
      <c r="K110" s="315" t="s">
        <v>32</v>
      </c>
      <c r="L110" s="321" t="s">
        <v>69</v>
      </c>
      <c r="M110" s="322"/>
      <c r="N110" s="322"/>
      <c r="O110" s="322"/>
      <c r="P110" s="322"/>
      <c r="Q110" s="322"/>
      <c r="R110" s="322"/>
      <c r="S110" s="323"/>
      <c r="U110" s="317" t="s">
        <v>32</v>
      </c>
      <c r="V110" s="324" t="s">
        <v>69</v>
      </c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5"/>
      <c r="BA110" s="160"/>
      <c r="BR110" s="160"/>
      <c r="CG110" s="160"/>
    </row>
    <row r="111" spans="1:85" ht="15">
      <c r="A111" s="170" t="s">
        <v>7</v>
      </c>
      <c r="B111" s="171">
        <v>0</v>
      </c>
      <c r="C111" s="171">
        <v>0</v>
      </c>
      <c r="D111" s="171">
        <v>2.2779128181328228E-6</v>
      </c>
      <c r="E111" s="171">
        <v>0</v>
      </c>
      <c r="F111" s="361"/>
      <c r="G111" s="171">
        <v>0</v>
      </c>
      <c r="H111" s="172">
        <v>0</v>
      </c>
      <c r="I111" s="173">
        <f>SUM(B111:H111)</f>
        <v>2.2779128181328228E-6</v>
      </c>
      <c r="J111" s="168"/>
      <c r="K111" s="222" t="s">
        <v>7</v>
      </c>
      <c r="L111" s="171">
        <v>0</v>
      </c>
      <c r="M111" s="171">
        <v>0</v>
      </c>
      <c r="N111" s="171">
        <v>2.2779128181328228E-6</v>
      </c>
      <c r="O111" s="171">
        <v>0</v>
      </c>
      <c r="P111" s="171">
        <v>0</v>
      </c>
      <c r="Q111" s="171">
        <v>0</v>
      </c>
      <c r="R111" s="223">
        <v>0</v>
      </c>
      <c r="S111" s="224">
        <f>SUM(L111:R111)</f>
        <v>2.2779128181328228E-6</v>
      </c>
      <c r="U111" s="225" t="s">
        <v>7</v>
      </c>
      <c r="V111" s="226">
        <v>0</v>
      </c>
      <c r="W111" s="226">
        <v>0</v>
      </c>
      <c r="X111" s="226">
        <v>0</v>
      </c>
      <c r="Y111" s="226">
        <v>0</v>
      </c>
      <c r="Z111" s="226">
        <v>2.2779128181328228E-6</v>
      </c>
      <c r="AA111" s="226">
        <v>0</v>
      </c>
      <c r="AB111" s="226">
        <v>0</v>
      </c>
      <c r="AC111" s="227">
        <v>0</v>
      </c>
      <c r="AD111" s="228">
        <v>0</v>
      </c>
      <c r="AE111" s="228">
        <v>0</v>
      </c>
      <c r="AF111" s="228">
        <v>0</v>
      </c>
      <c r="AG111" s="228">
        <v>0</v>
      </c>
      <c r="AH111" s="228">
        <v>0</v>
      </c>
      <c r="AI111" s="229">
        <f>SUM(V111:AC111)</f>
        <v>2.2779128181328228E-6</v>
      </c>
      <c r="AJ111" s="160" t="str">
        <f>IF(ABS(S111-AI111)&gt;0.001,S111-AI111,"")</f>
        <v/>
      </c>
      <c r="BA111" s="160"/>
      <c r="BR111" s="160"/>
      <c r="CG111" s="160"/>
    </row>
    <row r="112" spans="1:85" ht="15">
      <c r="A112" s="178" t="s">
        <v>8</v>
      </c>
      <c r="B112" s="179">
        <v>0</v>
      </c>
      <c r="C112" s="179">
        <v>0</v>
      </c>
      <c r="D112" s="179">
        <v>0</v>
      </c>
      <c r="E112" s="179">
        <v>0</v>
      </c>
      <c r="F112" s="362"/>
      <c r="G112" s="179">
        <v>0</v>
      </c>
      <c r="H112" s="180">
        <v>0</v>
      </c>
      <c r="I112" s="181">
        <f t="shared" ref="I112:I131" si="55">SUM(B112:H112)</f>
        <v>0</v>
      </c>
      <c r="J112" s="168"/>
      <c r="K112" s="182" t="s">
        <v>8</v>
      </c>
      <c r="L112" s="183">
        <v>0</v>
      </c>
      <c r="M112" s="183">
        <v>0</v>
      </c>
      <c r="N112" s="183">
        <v>0</v>
      </c>
      <c r="O112" s="183">
        <v>0</v>
      </c>
      <c r="P112" s="183">
        <v>0</v>
      </c>
      <c r="Q112" s="183">
        <v>0</v>
      </c>
      <c r="R112" s="184">
        <v>0</v>
      </c>
      <c r="S112" s="185">
        <f t="shared" ref="S112:S131" si="56">SUM(L112:R112)</f>
        <v>0</v>
      </c>
      <c r="U112" s="230" t="s">
        <v>8</v>
      </c>
      <c r="V112" s="231">
        <v>0</v>
      </c>
      <c r="W112" s="231">
        <v>0</v>
      </c>
      <c r="X112" s="231">
        <v>0</v>
      </c>
      <c r="Y112" s="231">
        <v>0</v>
      </c>
      <c r="Z112" s="231">
        <v>0</v>
      </c>
      <c r="AA112" s="231">
        <v>0</v>
      </c>
      <c r="AB112" s="231">
        <v>0</v>
      </c>
      <c r="AC112" s="232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33">
        <f t="shared" ref="AI112:AI131" si="57">SUM(V112:AC112)</f>
        <v>0</v>
      </c>
      <c r="AJ112" s="160" t="str">
        <f t="shared" ref="AJ112:AJ133" si="58">IF(ABS(S112-AI112)&gt;0.001,S112-AI112,"")</f>
        <v/>
      </c>
      <c r="BA112" s="160"/>
      <c r="BR112" s="160"/>
      <c r="CG112" s="160"/>
    </row>
    <row r="113" spans="1:85" ht="15">
      <c r="A113" s="186" t="s">
        <v>10</v>
      </c>
      <c r="B113" s="175">
        <v>0</v>
      </c>
      <c r="C113" s="175">
        <v>0</v>
      </c>
      <c r="D113" s="175">
        <v>0.16127390767948296</v>
      </c>
      <c r="E113" s="175">
        <v>0</v>
      </c>
      <c r="F113" s="362"/>
      <c r="G113" s="175">
        <v>0</v>
      </c>
      <c r="H113" s="187">
        <v>0</v>
      </c>
      <c r="I113" s="173">
        <f t="shared" si="55"/>
        <v>0.16127390767948296</v>
      </c>
      <c r="J113" s="168"/>
      <c r="K113" s="188" t="s">
        <v>10</v>
      </c>
      <c r="L113" s="175">
        <v>0</v>
      </c>
      <c r="M113" s="175">
        <v>0</v>
      </c>
      <c r="N113" s="175">
        <v>0.16127390767948296</v>
      </c>
      <c r="O113" s="175">
        <v>0</v>
      </c>
      <c r="P113" s="175">
        <v>0</v>
      </c>
      <c r="Q113" s="175">
        <v>0</v>
      </c>
      <c r="R113" s="176">
        <v>0</v>
      </c>
      <c r="S113" s="177">
        <f t="shared" si="56"/>
        <v>0.16127390767948296</v>
      </c>
      <c r="U113" s="234" t="s">
        <v>10</v>
      </c>
      <c r="V113" s="226">
        <v>0</v>
      </c>
      <c r="W113" s="226">
        <v>0</v>
      </c>
      <c r="X113" s="226">
        <v>0</v>
      </c>
      <c r="Y113" s="226">
        <v>0</v>
      </c>
      <c r="Z113" s="226">
        <v>0.16127390767948296</v>
      </c>
      <c r="AA113" s="226">
        <v>0</v>
      </c>
      <c r="AB113" s="226">
        <v>0</v>
      </c>
      <c r="AC113" s="227">
        <v>0</v>
      </c>
      <c r="AD113" s="228">
        <v>0</v>
      </c>
      <c r="AE113" s="228">
        <v>0</v>
      </c>
      <c r="AF113" s="228">
        <v>0</v>
      </c>
      <c r="AG113" s="228">
        <v>0</v>
      </c>
      <c r="AH113" s="228">
        <v>0</v>
      </c>
      <c r="AI113" s="229">
        <f t="shared" si="57"/>
        <v>0.16127390767948296</v>
      </c>
      <c r="AJ113" s="160" t="str">
        <f t="shared" si="58"/>
        <v/>
      </c>
      <c r="BA113" s="160"/>
      <c r="BR113" s="160"/>
      <c r="CG113" s="160"/>
    </row>
    <row r="114" spans="1:85" ht="15">
      <c r="A114" s="178" t="s">
        <v>56</v>
      </c>
      <c r="B114" s="179">
        <v>0</v>
      </c>
      <c r="C114" s="179">
        <v>0</v>
      </c>
      <c r="D114" s="179">
        <v>0</v>
      </c>
      <c r="E114" s="179">
        <v>0</v>
      </c>
      <c r="F114" s="362"/>
      <c r="G114" s="179">
        <v>0</v>
      </c>
      <c r="H114" s="180">
        <v>0</v>
      </c>
      <c r="I114" s="181">
        <f t="shared" si="55"/>
        <v>0</v>
      </c>
      <c r="J114" s="168"/>
      <c r="K114" s="182" t="s">
        <v>56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4">
        <v>0</v>
      </c>
      <c r="S114" s="185">
        <f t="shared" si="56"/>
        <v>0</v>
      </c>
      <c r="U114" s="230" t="s">
        <v>56</v>
      </c>
      <c r="V114" s="231">
        <v>0</v>
      </c>
      <c r="W114" s="231">
        <v>0</v>
      </c>
      <c r="X114" s="231">
        <v>0</v>
      </c>
      <c r="Y114" s="231">
        <v>0</v>
      </c>
      <c r="Z114" s="231">
        <v>0</v>
      </c>
      <c r="AA114" s="231">
        <v>0</v>
      </c>
      <c r="AB114" s="231">
        <v>0</v>
      </c>
      <c r="AC114" s="232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33">
        <f t="shared" si="57"/>
        <v>0</v>
      </c>
      <c r="AJ114" s="160" t="str">
        <f t="shared" si="58"/>
        <v/>
      </c>
      <c r="BA114" s="160"/>
      <c r="BR114" s="160"/>
      <c r="CG114" s="160"/>
    </row>
    <row r="115" spans="1:85" ht="15">
      <c r="A115" s="186" t="s">
        <v>16</v>
      </c>
      <c r="B115" s="175">
        <v>6.7322640335300589E-3</v>
      </c>
      <c r="C115" s="175">
        <v>4.4236698487527551E-2</v>
      </c>
      <c r="D115" s="175">
        <v>0</v>
      </c>
      <c r="E115" s="175">
        <v>0</v>
      </c>
      <c r="F115" s="362"/>
      <c r="G115" s="175">
        <v>0</v>
      </c>
      <c r="H115" s="187">
        <v>0</v>
      </c>
      <c r="I115" s="173">
        <f t="shared" si="55"/>
        <v>5.0968962521057606E-2</v>
      </c>
      <c r="J115" s="168"/>
      <c r="K115" s="188" t="s">
        <v>16</v>
      </c>
      <c r="L115" s="175">
        <v>6.7322640335300589E-3</v>
      </c>
      <c r="M115" s="175">
        <v>4.4236698487527551E-2</v>
      </c>
      <c r="N115" s="175">
        <v>0</v>
      </c>
      <c r="O115" s="175">
        <v>0</v>
      </c>
      <c r="P115" s="175">
        <v>0</v>
      </c>
      <c r="Q115" s="175">
        <v>0</v>
      </c>
      <c r="R115" s="176">
        <v>0</v>
      </c>
      <c r="S115" s="177">
        <f t="shared" si="56"/>
        <v>5.0968962521057606E-2</v>
      </c>
      <c r="U115" s="234" t="s">
        <v>16</v>
      </c>
      <c r="V115" s="226">
        <v>6.7322640335300589E-3</v>
      </c>
      <c r="W115" s="226">
        <v>0</v>
      </c>
      <c r="X115" s="226">
        <v>0</v>
      </c>
      <c r="Y115" s="226">
        <v>4.4236698487527551E-2</v>
      </c>
      <c r="Z115" s="226">
        <v>0</v>
      </c>
      <c r="AA115" s="226">
        <v>0</v>
      </c>
      <c r="AB115" s="226">
        <v>0</v>
      </c>
      <c r="AC115" s="227">
        <v>0</v>
      </c>
      <c r="AD115" s="228">
        <v>0</v>
      </c>
      <c r="AE115" s="228">
        <v>0</v>
      </c>
      <c r="AF115" s="228">
        <v>0</v>
      </c>
      <c r="AG115" s="228">
        <v>0</v>
      </c>
      <c r="AH115" s="228">
        <v>0</v>
      </c>
      <c r="AI115" s="229">
        <f t="shared" si="57"/>
        <v>5.0968962521057606E-2</v>
      </c>
      <c r="AJ115" s="160" t="str">
        <f t="shared" si="58"/>
        <v/>
      </c>
      <c r="BA115" s="160"/>
      <c r="BR115" s="160"/>
      <c r="CG115" s="160"/>
    </row>
    <row r="116" spans="1:85" ht="15">
      <c r="A116" s="178" t="s">
        <v>15</v>
      </c>
      <c r="B116" s="179">
        <v>1.6467882248859109E-5</v>
      </c>
      <c r="C116" s="179">
        <v>0</v>
      </c>
      <c r="D116" s="179">
        <v>0</v>
      </c>
      <c r="E116" s="179">
        <v>0</v>
      </c>
      <c r="F116" s="362"/>
      <c r="G116" s="179">
        <v>0</v>
      </c>
      <c r="H116" s="180">
        <v>0</v>
      </c>
      <c r="I116" s="181">
        <f t="shared" si="55"/>
        <v>1.6467882248859109E-5</v>
      </c>
      <c r="J116" s="168"/>
      <c r="K116" s="182" t="s">
        <v>15</v>
      </c>
      <c r="L116" s="183">
        <v>1.6467882248859109E-5</v>
      </c>
      <c r="M116" s="183">
        <v>0</v>
      </c>
      <c r="N116" s="183">
        <v>0</v>
      </c>
      <c r="O116" s="183">
        <v>0</v>
      </c>
      <c r="P116" s="183">
        <v>0</v>
      </c>
      <c r="Q116" s="183">
        <v>0</v>
      </c>
      <c r="R116" s="184">
        <v>0</v>
      </c>
      <c r="S116" s="185">
        <f t="shared" si="56"/>
        <v>1.6467882248859109E-5</v>
      </c>
      <c r="U116" s="230" t="s">
        <v>57</v>
      </c>
      <c r="V116" s="231">
        <v>1.6467882248859109E-5</v>
      </c>
      <c r="W116" s="231">
        <v>0</v>
      </c>
      <c r="X116" s="231">
        <v>0</v>
      </c>
      <c r="Y116" s="231">
        <v>0</v>
      </c>
      <c r="Z116" s="231">
        <v>0</v>
      </c>
      <c r="AA116" s="231">
        <v>0</v>
      </c>
      <c r="AB116" s="231">
        <v>0</v>
      </c>
      <c r="AC116" s="232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33">
        <f t="shared" si="57"/>
        <v>1.6467882248859109E-5</v>
      </c>
      <c r="AJ116" s="160" t="str">
        <f t="shared" si="58"/>
        <v/>
      </c>
      <c r="BA116" s="160"/>
      <c r="BR116" s="160"/>
      <c r="CG116" s="160"/>
    </row>
    <row r="117" spans="1:85" ht="15">
      <c r="A117" s="186" t="s">
        <v>58</v>
      </c>
      <c r="B117" s="175">
        <v>0</v>
      </c>
      <c r="C117" s="175">
        <v>0</v>
      </c>
      <c r="D117" s="175">
        <v>0</v>
      </c>
      <c r="E117" s="175">
        <v>6.1325126202079007E-2</v>
      </c>
      <c r="F117" s="362"/>
      <c r="G117" s="175">
        <v>0</v>
      </c>
      <c r="H117" s="187">
        <v>0</v>
      </c>
      <c r="I117" s="173">
        <f t="shared" si="55"/>
        <v>6.1325126202079007E-2</v>
      </c>
      <c r="J117" s="168"/>
      <c r="K117" s="188" t="s">
        <v>58</v>
      </c>
      <c r="L117" s="175">
        <v>0</v>
      </c>
      <c r="M117" s="175">
        <v>0</v>
      </c>
      <c r="N117" s="175">
        <v>0</v>
      </c>
      <c r="O117" s="175">
        <v>6.1325126202079007E-2</v>
      </c>
      <c r="P117" s="175">
        <v>0.64156396873397403</v>
      </c>
      <c r="Q117" s="175">
        <v>0</v>
      </c>
      <c r="R117" s="176">
        <v>0</v>
      </c>
      <c r="S117" s="177">
        <f t="shared" si="56"/>
        <v>0.702889094936053</v>
      </c>
      <c r="U117" s="234" t="s">
        <v>58</v>
      </c>
      <c r="V117" s="226">
        <v>0</v>
      </c>
      <c r="W117" s="226">
        <v>0</v>
      </c>
      <c r="X117" s="226">
        <v>0</v>
      </c>
      <c r="Y117" s="226">
        <v>0</v>
      </c>
      <c r="Z117" s="226">
        <v>0</v>
      </c>
      <c r="AA117" s="226">
        <v>4.9716616873834796E-3</v>
      </c>
      <c r="AB117" s="226">
        <v>0.64156396873397403</v>
      </c>
      <c r="AC117" s="227">
        <v>5.6353464514695528E-2</v>
      </c>
      <c r="AD117" s="226">
        <v>0</v>
      </c>
      <c r="AE117" s="226">
        <v>0</v>
      </c>
      <c r="AF117" s="226">
        <v>0</v>
      </c>
      <c r="AG117" s="226">
        <v>0</v>
      </c>
      <c r="AH117" s="226">
        <v>5.6353464514695528E-2</v>
      </c>
      <c r="AI117" s="229">
        <f t="shared" si="57"/>
        <v>0.70288909493605312</v>
      </c>
      <c r="AJ117" s="160" t="str">
        <f t="shared" si="58"/>
        <v/>
      </c>
      <c r="BA117" s="160"/>
      <c r="BR117" s="160"/>
      <c r="CG117" s="160"/>
    </row>
    <row r="118" spans="1:85" ht="15">
      <c r="A118" s="178" t="s">
        <v>12</v>
      </c>
      <c r="B118" s="179">
        <v>0</v>
      </c>
      <c r="C118" s="179">
        <v>0</v>
      </c>
      <c r="D118" s="179">
        <v>0</v>
      </c>
      <c r="E118" s="179">
        <v>0</v>
      </c>
      <c r="F118" s="362"/>
      <c r="G118" s="179">
        <v>0</v>
      </c>
      <c r="H118" s="180">
        <v>0</v>
      </c>
      <c r="I118" s="181">
        <f t="shared" si="55"/>
        <v>0</v>
      </c>
      <c r="J118" s="168"/>
      <c r="K118" s="182" t="s">
        <v>12</v>
      </c>
      <c r="L118" s="183">
        <v>0</v>
      </c>
      <c r="M118" s="183">
        <v>0</v>
      </c>
      <c r="N118" s="183">
        <v>0</v>
      </c>
      <c r="O118" s="183">
        <v>0</v>
      </c>
      <c r="P118" s="183">
        <v>0.12297086265344917</v>
      </c>
      <c r="Q118" s="183">
        <v>0</v>
      </c>
      <c r="R118" s="184">
        <v>0</v>
      </c>
      <c r="S118" s="185">
        <f t="shared" si="56"/>
        <v>0.12297086265344917</v>
      </c>
      <c r="U118" s="230" t="s">
        <v>12</v>
      </c>
      <c r="V118" s="231">
        <v>0</v>
      </c>
      <c r="W118" s="231">
        <v>0</v>
      </c>
      <c r="X118" s="231">
        <v>0</v>
      </c>
      <c r="Y118" s="231">
        <v>0</v>
      </c>
      <c r="Z118" s="231">
        <v>0</v>
      </c>
      <c r="AA118" s="231">
        <v>0</v>
      </c>
      <c r="AB118" s="231">
        <v>0.12297086265344917</v>
      </c>
      <c r="AC118" s="232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33">
        <f t="shared" si="57"/>
        <v>0.12297086265344917</v>
      </c>
      <c r="AJ118" s="160" t="str">
        <f t="shared" si="58"/>
        <v/>
      </c>
      <c r="BA118" s="160"/>
      <c r="BR118" s="160"/>
      <c r="CG118" s="160"/>
    </row>
    <row r="119" spans="1:85" ht="15">
      <c r="A119" s="186" t="s">
        <v>59</v>
      </c>
      <c r="B119" s="175">
        <v>0</v>
      </c>
      <c r="C119" s="175">
        <v>0</v>
      </c>
      <c r="D119" s="175">
        <v>0</v>
      </c>
      <c r="E119" s="175">
        <v>0</v>
      </c>
      <c r="F119" s="362"/>
      <c r="G119" s="175">
        <v>0</v>
      </c>
      <c r="H119" s="187">
        <v>0</v>
      </c>
      <c r="I119" s="173">
        <f t="shared" si="55"/>
        <v>0</v>
      </c>
      <c r="J119" s="168"/>
      <c r="K119" s="188" t="s">
        <v>59</v>
      </c>
      <c r="L119" s="175">
        <v>0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6">
        <v>0</v>
      </c>
      <c r="S119" s="177">
        <f t="shared" si="56"/>
        <v>0</v>
      </c>
      <c r="U119" s="234" t="s">
        <v>59</v>
      </c>
      <c r="V119" s="226">
        <v>0</v>
      </c>
      <c r="W119" s="226">
        <v>0</v>
      </c>
      <c r="X119" s="226">
        <v>0</v>
      </c>
      <c r="Y119" s="226">
        <v>0</v>
      </c>
      <c r="Z119" s="226">
        <v>0</v>
      </c>
      <c r="AA119" s="226">
        <v>0</v>
      </c>
      <c r="AB119" s="226">
        <v>0</v>
      </c>
      <c r="AC119" s="227">
        <v>0</v>
      </c>
      <c r="AD119" s="226">
        <v>0</v>
      </c>
      <c r="AE119" s="226">
        <v>0</v>
      </c>
      <c r="AF119" s="226">
        <v>0</v>
      </c>
      <c r="AG119" s="226">
        <v>0</v>
      </c>
      <c r="AH119" s="226">
        <v>0</v>
      </c>
      <c r="AI119" s="229">
        <f t="shared" si="57"/>
        <v>0</v>
      </c>
      <c r="AJ119" s="160" t="str">
        <f t="shared" si="58"/>
        <v/>
      </c>
      <c r="BA119" s="160"/>
      <c r="BR119" s="160"/>
      <c r="CG119" s="160"/>
    </row>
    <row r="120" spans="1:85" ht="15">
      <c r="A120" s="178" t="s">
        <v>17</v>
      </c>
      <c r="B120" s="179">
        <v>0</v>
      </c>
      <c r="C120" s="179">
        <v>0</v>
      </c>
      <c r="D120" s="179">
        <v>7.6061244230255843E-4</v>
      </c>
      <c r="E120" s="179">
        <v>0</v>
      </c>
      <c r="F120" s="362"/>
      <c r="G120" s="179">
        <v>0</v>
      </c>
      <c r="H120" s="180">
        <v>0</v>
      </c>
      <c r="I120" s="181">
        <f t="shared" si="55"/>
        <v>7.6061244230255843E-4</v>
      </c>
      <c r="J120" s="168"/>
      <c r="K120" s="182" t="s">
        <v>17</v>
      </c>
      <c r="L120" s="183">
        <v>0</v>
      </c>
      <c r="M120" s="183">
        <v>0</v>
      </c>
      <c r="N120" s="183">
        <v>7.6061244230255843E-4</v>
      </c>
      <c r="O120" s="183">
        <v>0</v>
      </c>
      <c r="P120" s="183">
        <v>0</v>
      </c>
      <c r="Q120" s="183">
        <v>0</v>
      </c>
      <c r="R120" s="184">
        <v>0</v>
      </c>
      <c r="S120" s="185">
        <f t="shared" si="56"/>
        <v>7.6061244230255843E-4</v>
      </c>
      <c r="U120" s="230" t="s">
        <v>17</v>
      </c>
      <c r="V120" s="231">
        <v>0</v>
      </c>
      <c r="W120" s="231">
        <v>0</v>
      </c>
      <c r="X120" s="231">
        <v>0</v>
      </c>
      <c r="Y120" s="231">
        <v>0</v>
      </c>
      <c r="Z120" s="231">
        <v>7.6061244230255843E-4</v>
      </c>
      <c r="AA120" s="231">
        <v>0</v>
      </c>
      <c r="AB120" s="231">
        <v>0</v>
      </c>
      <c r="AC120" s="232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33">
        <f t="shared" si="57"/>
        <v>7.6061244230255843E-4</v>
      </c>
      <c r="AJ120" s="160" t="str">
        <f t="shared" si="58"/>
        <v/>
      </c>
      <c r="BA120" s="160"/>
      <c r="BR120" s="160"/>
      <c r="CG120" s="160"/>
    </row>
    <row r="121" spans="1:85" ht="15">
      <c r="A121" s="186" t="s">
        <v>139</v>
      </c>
      <c r="B121" s="175">
        <v>0.58981927495210851</v>
      </c>
      <c r="C121" s="175">
        <v>0.1787540808183318</v>
      </c>
      <c r="D121" s="175">
        <v>7.673496585926145</v>
      </c>
      <c r="E121" s="175">
        <v>0.15676914852607587</v>
      </c>
      <c r="F121" s="362"/>
      <c r="G121" s="175">
        <v>0</v>
      </c>
      <c r="H121" s="187">
        <v>0</v>
      </c>
      <c r="I121" s="173">
        <f t="shared" si="55"/>
        <v>8.5988390902226612</v>
      </c>
      <c r="J121" s="168"/>
      <c r="K121" s="188" t="s">
        <v>139</v>
      </c>
      <c r="L121" s="175">
        <v>0.58981927495210851</v>
      </c>
      <c r="M121" s="175">
        <v>0.1787540808183318</v>
      </c>
      <c r="N121" s="175">
        <v>7.673496585926145</v>
      </c>
      <c r="O121" s="175">
        <v>0.15676914852607587</v>
      </c>
      <c r="P121" s="175">
        <v>0</v>
      </c>
      <c r="Q121" s="175">
        <v>0</v>
      </c>
      <c r="R121" s="176">
        <v>0</v>
      </c>
      <c r="S121" s="177">
        <f t="shared" si="56"/>
        <v>8.5988390902226612</v>
      </c>
      <c r="U121" s="234" t="s">
        <v>139</v>
      </c>
      <c r="V121" s="226">
        <v>0.58868426835397103</v>
      </c>
      <c r="W121" s="226">
        <v>0</v>
      </c>
      <c r="X121" s="226">
        <v>0</v>
      </c>
      <c r="Y121" s="226">
        <v>0.1787540808183318</v>
      </c>
      <c r="Z121" s="226">
        <v>7.673496585926145</v>
      </c>
      <c r="AA121" s="226">
        <v>0.13118057028473334</v>
      </c>
      <c r="AB121" s="226">
        <v>0</v>
      </c>
      <c r="AC121" s="227">
        <v>2.6723584839480004E-2</v>
      </c>
      <c r="AD121" s="226">
        <v>1.1350065981374593E-3</v>
      </c>
      <c r="AE121" s="226">
        <v>0</v>
      </c>
      <c r="AF121" s="226">
        <v>0</v>
      </c>
      <c r="AG121" s="226">
        <v>0</v>
      </c>
      <c r="AH121" s="226">
        <v>2.5588578241342544E-2</v>
      </c>
      <c r="AI121" s="229">
        <f t="shared" si="57"/>
        <v>8.5988390902226612</v>
      </c>
      <c r="AJ121" s="160" t="str">
        <f t="shared" si="58"/>
        <v/>
      </c>
      <c r="BA121" s="160"/>
      <c r="BR121" s="160"/>
      <c r="CG121" s="160"/>
    </row>
    <row r="122" spans="1:85" ht="15">
      <c r="A122" s="178" t="s">
        <v>25</v>
      </c>
      <c r="B122" s="179">
        <v>0.29282724504548674</v>
      </c>
      <c r="C122" s="179">
        <v>1.8106753992932753E-2</v>
      </c>
      <c r="D122" s="179">
        <v>4.0056313180805505</v>
      </c>
      <c r="E122" s="179">
        <v>5.778357524851554</v>
      </c>
      <c r="F122" s="362"/>
      <c r="G122" s="179">
        <v>0.37721602258498121</v>
      </c>
      <c r="H122" s="180">
        <v>4.3316993507216753E-3</v>
      </c>
      <c r="I122" s="181">
        <f t="shared" si="55"/>
        <v>10.476470563906227</v>
      </c>
      <c r="J122" s="168"/>
      <c r="K122" s="182" t="s">
        <v>25</v>
      </c>
      <c r="L122" s="183">
        <v>0.29282724504548674</v>
      </c>
      <c r="M122" s="183">
        <v>1.8106753992932753E-2</v>
      </c>
      <c r="N122" s="183">
        <v>4.0056313180805505</v>
      </c>
      <c r="O122" s="183">
        <v>5.778357524851554</v>
      </c>
      <c r="P122" s="183">
        <v>2.5964674626613164E-2</v>
      </c>
      <c r="Q122" s="183">
        <v>0.37721602258498121</v>
      </c>
      <c r="R122" s="184">
        <v>4.3316993507216753E-3</v>
      </c>
      <c r="S122" s="185">
        <f t="shared" si="56"/>
        <v>10.50243523853284</v>
      </c>
      <c r="U122" s="230" t="s">
        <v>25</v>
      </c>
      <c r="V122" s="231">
        <v>0.15597592534193949</v>
      </c>
      <c r="W122" s="231">
        <v>0.13528440147726692</v>
      </c>
      <c r="X122" s="231">
        <v>0.37721602258498121</v>
      </c>
      <c r="Y122" s="231">
        <v>1.8106753992932753E-2</v>
      </c>
      <c r="Z122" s="231">
        <v>4.0056313180805505</v>
      </c>
      <c r="AA122" s="231">
        <v>5.7624166205339744</v>
      </c>
      <c r="AB122" s="231">
        <v>2.5964674626613164E-2</v>
      </c>
      <c r="AC122" s="232">
        <v>2.183952189458125E-2</v>
      </c>
      <c r="AD122" s="231">
        <v>1.5669182262802858E-3</v>
      </c>
      <c r="AE122" s="231">
        <v>0</v>
      </c>
      <c r="AF122" s="231">
        <v>4.3316993507216753E-3</v>
      </c>
      <c r="AG122" s="231">
        <v>0</v>
      </c>
      <c r="AH122" s="231">
        <v>1.5940904317579288E-2</v>
      </c>
      <c r="AI122" s="233">
        <f t="shared" si="57"/>
        <v>10.502435238532838</v>
      </c>
      <c r="AJ122" s="160" t="str">
        <f t="shared" si="58"/>
        <v/>
      </c>
      <c r="BA122" s="160"/>
      <c r="BR122" s="160"/>
      <c r="CG122" s="160"/>
    </row>
    <row r="123" spans="1:85" ht="15">
      <c r="A123" s="186" t="s">
        <v>24</v>
      </c>
      <c r="B123" s="175">
        <v>5.3233311194556796</v>
      </c>
      <c r="C123" s="175">
        <v>0</v>
      </c>
      <c r="D123" s="175">
        <v>0</v>
      </c>
      <c r="E123" s="175">
        <v>0</v>
      </c>
      <c r="F123" s="362"/>
      <c r="G123" s="175">
        <v>0</v>
      </c>
      <c r="H123" s="187">
        <v>0</v>
      </c>
      <c r="I123" s="173">
        <f t="shared" si="55"/>
        <v>5.3233311194556796</v>
      </c>
      <c r="J123" s="168"/>
      <c r="K123" s="188" t="s">
        <v>24</v>
      </c>
      <c r="L123" s="175">
        <v>5.3233311194556796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6">
        <v>0</v>
      </c>
      <c r="S123" s="177">
        <f t="shared" si="56"/>
        <v>5.3233311194556796</v>
      </c>
      <c r="U123" s="234" t="s">
        <v>24</v>
      </c>
      <c r="V123" s="226">
        <v>5.3233311194556796</v>
      </c>
      <c r="W123" s="226">
        <v>0</v>
      </c>
      <c r="X123" s="226">
        <v>0</v>
      </c>
      <c r="Y123" s="226">
        <v>0</v>
      </c>
      <c r="Z123" s="226">
        <v>0</v>
      </c>
      <c r="AA123" s="226">
        <v>0</v>
      </c>
      <c r="AB123" s="226">
        <v>0</v>
      </c>
      <c r="AC123" s="227">
        <v>0</v>
      </c>
      <c r="AD123" s="226">
        <v>0</v>
      </c>
      <c r="AE123" s="226">
        <v>0</v>
      </c>
      <c r="AF123" s="226">
        <v>0</v>
      </c>
      <c r="AG123" s="226">
        <v>0</v>
      </c>
      <c r="AH123" s="226">
        <v>0</v>
      </c>
      <c r="AI123" s="229">
        <f t="shared" si="57"/>
        <v>5.3233311194556796</v>
      </c>
      <c r="AJ123" s="160" t="str">
        <f t="shared" si="58"/>
        <v/>
      </c>
      <c r="BA123" s="160"/>
      <c r="BR123" s="160"/>
      <c r="CG123" s="160"/>
    </row>
    <row r="124" spans="1:85" ht="15">
      <c r="A124" s="178" t="s">
        <v>60</v>
      </c>
      <c r="B124" s="179">
        <v>0</v>
      </c>
      <c r="C124" s="179">
        <v>0</v>
      </c>
      <c r="D124" s="179">
        <v>0</v>
      </c>
      <c r="E124" s="179">
        <v>0</v>
      </c>
      <c r="F124" s="362"/>
      <c r="G124" s="179">
        <v>0</v>
      </c>
      <c r="H124" s="180">
        <v>0</v>
      </c>
      <c r="I124" s="181">
        <f t="shared" si="55"/>
        <v>0</v>
      </c>
      <c r="J124" s="168"/>
      <c r="K124" s="182" t="s">
        <v>60</v>
      </c>
      <c r="L124" s="183">
        <v>0</v>
      </c>
      <c r="M124" s="183">
        <v>0</v>
      </c>
      <c r="N124" s="183">
        <v>0</v>
      </c>
      <c r="O124" s="183">
        <v>0</v>
      </c>
      <c r="P124" s="183">
        <v>0</v>
      </c>
      <c r="Q124" s="183">
        <v>0</v>
      </c>
      <c r="R124" s="184">
        <v>0</v>
      </c>
      <c r="S124" s="185">
        <f t="shared" si="56"/>
        <v>0</v>
      </c>
      <c r="U124" s="230" t="s">
        <v>60</v>
      </c>
      <c r="V124" s="231">
        <v>0</v>
      </c>
      <c r="W124" s="231">
        <v>0</v>
      </c>
      <c r="X124" s="231">
        <v>0</v>
      </c>
      <c r="Y124" s="231">
        <v>0</v>
      </c>
      <c r="Z124" s="231">
        <v>0</v>
      </c>
      <c r="AA124" s="231">
        <v>0</v>
      </c>
      <c r="AB124" s="231">
        <v>0</v>
      </c>
      <c r="AC124" s="232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33">
        <f t="shared" si="57"/>
        <v>0</v>
      </c>
      <c r="AJ124" s="160" t="str">
        <f t="shared" si="58"/>
        <v/>
      </c>
      <c r="BA124" s="160"/>
      <c r="BR124" s="160"/>
      <c r="CG124" s="160"/>
    </row>
    <row r="125" spans="1:85" ht="15">
      <c r="A125" s="186" t="s">
        <v>22</v>
      </c>
      <c r="B125" s="175">
        <v>1.8975770071170675E-3</v>
      </c>
      <c r="C125" s="175">
        <v>0</v>
      </c>
      <c r="D125" s="175">
        <v>3.8526563477831372E-3</v>
      </c>
      <c r="E125" s="175">
        <v>0</v>
      </c>
      <c r="F125" s="362"/>
      <c r="G125" s="175">
        <v>0</v>
      </c>
      <c r="H125" s="187">
        <v>0</v>
      </c>
      <c r="I125" s="173">
        <f t="shared" si="55"/>
        <v>5.7502333549002051E-3</v>
      </c>
      <c r="J125" s="168"/>
      <c r="K125" s="188" t="s">
        <v>22</v>
      </c>
      <c r="L125" s="175">
        <v>1.8975770071170675E-3</v>
      </c>
      <c r="M125" s="175">
        <v>0</v>
      </c>
      <c r="N125" s="175">
        <v>3.8526563477831372E-3</v>
      </c>
      <c r="O125" s="175">
        <v>0</v>
      </c>
      <c r="P125" s="175">
        <v>4.7120169543825925E-2</v>
      </c>
      <c r="Q125" s="175">
        <v>0</v>
      </c>
      <c r="R125" s="176">
        <v>0</v>
      </c>
      <c r="S125" s="177">
        <f t="shared" si="56"/>
        <v>5.2870402898726132E-2</v>
      </c>
      <c r="U125" s="234" t="s">
        <v>22</v>
      </c>
      <c r="V125" s="226">
        <v>1.8975770071170675E-3</v>
      </c>
      <c r="W125" s="226">
        <v>0</v>
      </c>
      <c r="X125" s="226">
        <v>0</v>
      </c>
      <c r="Y125" s="226">
        <v>0</v>
      </c>
      <c r="Z125" s="226">
        <v>3.8526563477831372E-3</v>
      </c>
      <c r="AA125" s="226">
        <v>0</v>
      </c>
      <c r="AB125" s="226">
        <v>4.7120169543825925E-2</v>
      </c>
      <c r="AC125" s="227">
        <v>0</v>
      </c>
      <c r="AD125" s="226">
        <v>0</v>
      </c>
      <c r="AE125" s="226">
        <v>0</v>
      </c>
      <c r="AF125" s="226">
        <v>0</v>
      </c>
      <c r="AG125" s="226">
        <v>0</v>
      </c>
      <c r="AH125" s="226">
        <v>0</v>
      </c>
      <c r="AI125" s="229">
        <f t="shared" si="57"/>
        <v>5.2870402898726132E-2</v>
      </c>
      <c r="AJ125" s="160" t="str">
        <f t="shared" si="58"/>
        <v/>
      </c>
      <c r="BA125" s="160"/>
      <c r="BR125" s="160"/>
      <c r="CG125" s="160"/>
    </row>
    <row r="126" spans="1:85" ht="15">
      <c r="A126" s="178" t="s">
        <v>21</v>
      </c>
      <c r="B126" s="179">
        <v>0</v>
      </c>
      <c r="C126" s="179">
        <v>0</v>
      </c>
      <c r="D126" s="179">
        <v>0</v>
      </c>
      <c r="E126" s="179">
        <v>0</v>
      </c>
      <c r="F126" s="362"/>
      <c r="G126" s="179">
        <v>0</v>
      </c>
      <c r="H126" s="180">
        <v>0</v>
      </c>
      <c r="I126" s="181">
        <f t="shared" si="55"/>
        <v>0</v>
      </c>
      <c r="J126" s="168"/>
      <c r="K126" s="182" t="s">
        <v>21</v>
      </c>
      <c r="L126" s="183">
        <v>0</v>
      </c>
      <c r="M126" s="183">
        <v>0</v>
      </c>
      <c r="N126" s="183">
        <v>0</v>
      </c>
      <c r="O126" s="183">
        <v>0</v>
      </c>
      <c r="P126" s="183">
        <v>0</v>
      </c>
      <c r="Q126" s="183">
        <v>0</v>
      </c>
      <c r="R126" s="184">
        <v>0</v>
      </c>
      <c r="S126" s="185">
        <f t="shared" si="56"/>
        <v>0</v>
      </c>
      <c r="U126" s="230" t="s">
        <v>61</v>
      </c>
      <c r="V126" s="231">
        <v>0</v>
      </c>
      <c r="W126" s="231">
        <v>0</v>
      </c>
      <c r="X126" s="231">
        <v>0</v>
      </c>
      <c r="Y126" s="231">
        <v>0</v>
      </c>
      <c r="Z126" s="231">
        <v>0</v>
      </c>
      <c r="AA126" s="231">
        <v>0</v>
      </c>
      <c r="AB126" s="231">
        <v>0</v>
      </c>
      <c r="AC126" s="232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33">
        <f t="shared" si="57"/>
        <v>0</v>
      </c>
      <c r="AJ126" s="160" t="str">
        <f t="shared" si="58"/>
        <v/>
      </c>
      <c r="BA126" s="160"/>
      <c r="BR126" s="160"/>
      <c r="CG126" s="160"/>
    </row>
    <row r="127" spans="1:85" ht="15">
      <c r="A127" s="189" t="s">
        <v>64</v>
      </c>
      <c r="B127" s="175">
        <v>0</v>
      </c>
      <c r="C127" s="175">
        <v>0</v>
      </c>
      <c r="D127" s="175">
        <v>0</v>
      </c>
      <c r="E127" s="175">
        <v>0</v>
      </c>
      <c r="F127" s="362"/>
      <c r="G127" s="175">
        <v>0</v>
      </c>
      <c r="H127" s="187">
        <v>0</v>
      </c>
      <c r="I127" s="173">
        <f t="shared" si="55"/>
        <v>0</v>
      </c>
      <c r="J127" s="168"/>
      <c r="K127" s="190" t="s">
        <v>64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6">
        <v>0</v>
      </c>
      <c r="S127" s="177">
        <f t="shared" si="56"/>
        <v>0</v>
      </c>
      <c r="U127" s="235" t="s">
        <v>62</v>
      </c>
      <c r="V127" s="226">
        <v>0</v>
      </c>
      <c r="W127" s="226">
        <v>0</v>
      </c>
      <c r="X127" s="226">
        <v>0</v>
      </c>
      <c r="Y127" s="226">
        <v>0</v>
      </c>
      <c r="Z127" s="226">
        <v>0</v>
      </c>
      <c r="AA127" s="226">
        <v>0</v>
      </c>
      <c r="AB127" s="226">
        <v>0</v>
      </c>
      <c r="AC127" s="227">
        <v>0</v>
      </c>
      <c r="AD127" s="228">
        <v>0</v>
      </c>
      <c r="AE127" s="228">
        <v>0</v>
      </c>
      <c r="AF127" s="228">
        <v>0</v>
      </c>
      <c r="AG127" s="228">
        <v>0</v>
      </c>
      <c r="AH127" s="228">
        <v>0</v>
      </c>
      <c r="AI127" s="229">
        <f t="shared" si="57"/>
        <v>0</v>
      </c>
      <c r="AJ127" s="160" t="str">
        <f t="shared" si="58"/>
        <v/>
      </c>
      <c r="BA127" s="160"/>
      <c r="BR127" s="160"/>
      <c r="CG127" s="160"/>
    </row>
    <row r="128" spans="1:85">
      <c r="A128" s="191" t="s">
        <v>23</v>
      </c>
      <c r="B128" s="192">
        <v>0</v>
      </c>
      <c r="C128" s="192">
        <v>0</v>
      </c>
      <c r="D128" s="192">
        <v>0</v>
      </c>
      <c r="E128" s="192">
        <v>0</v>
      </c>
      <c r="F128" s="362"/>
      <c r="G128" s="192">
        <v>0</v>
      </c>
      <c r="H128" s="193">
        <v>0</v>
      </c>
      <c r="I128" s="194">
        <f t="shared" si="55"/>
        <v>0</v>
      </c>
      <c r="J128" s="168"/>
      <c r="K128" s="195" t="s">
        <v>23</v>
      </c>
      <c r="L128" s="196">
        <v>0</v>
      </c>
      <c r="M128" s="196">
        <v>0</v>
      </c>
      <c r="N128" s="196">
        <v>0</v>
      </c>
      <c r="O128" s="196">
        <v>0</v>
      </c>
      <c r="P128" s="196">
        <v>0</v>
      </c>
      <c r="Q128" s="196">
        <v>0</v>
      </c>
      <c r="R128" s="197">
        <v>0</v>
      </c>
      <c r="S128" s="198">
        <f t="shared" si="56"/>
        <v>0</v>
      </c>
      <c r="U128" s="236" t="s">
        <v>66</v>
      </c>
      <c r="V128" s="237">
        <v>0</v>
      </c>
      <c r="W128" s="237">
        <v>0</v>
      </c>
      <c r="X128" s="237">
        <v>0</v>
      </c>
      <c r="Y128" s="237">
        <v>0</v>
      </c>
      <c r="Z128" s="237">
        <v>0</v>
      </c>
      <c r="AA128" s="237">
        <v>0</v>
      </c>
      <c r="AB128" s="237">
        <v>0</v>
      </c>
      <c r="AC128" s="237">
        <v>0</v>
      </c>
      <c r="AD128" s="237">
        <v>0</v>
      </c>
      <c r="AE128" s="237">
        <v>0</v>
      </c>
      <c r="AF128" s="237">
        <v>0</v>
      </c>
      <c r="AG128" s="237">
        <v>0</v>
      </c>
      <c r="AH128" s="125">
        <v>0</v>
      </c>
      <c r="AI128" s="238">
        <f t="shared" si="57"/>
        <v>0</v>
      </c>
      <c r="AJ128" s="160" t="str">
        <f t="shared" si="58"/>
        <v/>
      </c>
      <c r="BA128" s="160"/>
      <c r="BR128" s="160"/>
      <c r="CG128" s="160"/>
    </row>
    <row r="129" spans="1:85">
      <c r="A129" s="199" t="s">
        <v>19</v>
      </c>
      <c r="B129" s="200">
        <v>0</v>
      </c>
      <c r="C129" s="200">
        <v>0</v>
      </c>
      <c r="D129" s="200">
        <v>0</v>
      </c>
      <c r="E129" s="200">
        <v>0</v>
      </c>
      <c r="F129" s="362"/>
      <c r="G129" s="200">
        <v>0</v>
      </c>
      <c r="H129" s="201">
        <v>0</v>
      </c>
      <c r="I129" s="202">
        <f t="shared" si="55"/>
        <v>0</v>
      </c>
      <c r="J129" s="168"/>
      <c r="K129" s="203" t="s">
        <v>19</v>
      </c>
      <c r="L129" s="200">
        <v>0</v>
      </c>
      <c r="M129" s="200">
        <v>0</v>
      </c>
      <c r="N129" s="200">
        <v>0</v>
      </c>
      <c r="O129" s="200">
        <v>0</v>
      </c>
      <c r="P129" s="200">
        <v>0</v>
      </c>
      <c r="Q129" s="200">
        <v>0</v>
      </c>
      <c r="R129" s="204">
        <v>0</v>
      </c>
      <c r="S129" s="205">
        <f t="shared" si="56"/>
        <v>0</v>
      </c>
      <c r="U129" s="239" t="s">
        <v>19</v>
      </c>
      <c r="V129" s="240">
        <v>0</v>
      </c>
      <c r="W129" s="240">
        <v>0</v>
      </c>
      <c r="X129" s="240">
        <v>0</v>
      </c>
      <c r="Y129" s="240">
        <v>0</v>
      </c>
      <c r="Z129" s="240">
        <v>0</v>
      </c>
      <c r="AA129" s="240">
        <v>0</v>
      </c>
      <c r="AB129" s="240">
        <v>0</v>
      </c>
      <c r="AC129" s="240">
        <v>0</v>
      </c>
      <c r="AD129" s="241">
        <v>0</v>
      </c>
      <c r="AE129" s="241">
        <v>0</v>
      </c>
      <c r="AF129" s="241">
        <v>0</v>
      </c>
      <c r="AG129" s="241">
        <v>0</v>
      </c>
      <c r="AH129" s="241">
        <v>0</v>
      </c>
      <c r="AI129" s="242">
        <f t="shared" si="57"/>
        <v>0</v>
      </c>
      <c r="AJ129" s="160" t="str">
        <f t="shared" si="58"/>
        <v/>
      </c>
      <c r="BA129" s="160"/>
      <c r="BR129" s="160"/>
      <c r="CG129" s="160"/>
    </row>
    <row r="130" spans="1:85">
      <c r="A130" s="191" t="s">
        <v>20</v>
      </c>
      <c r="B130" s="192">
        <v>0</v>
      </c>
      <c r="C130" s="192">
        <v>0</v>
      </c>
      <c r="D130" s="192">
        <v>0</v>
      </c>
      <c r="E130" s="192">
        <v>0</v>
      </c>
      <c r="F130" s="362"/>
      <c r="G130" s="192">
        <v>0</v>
      </c>
      <c r="H130" s="193">
        <v>0</v>
      </c>
      <c r="I130" s="194">
        <f t="shared" si="55"/>
        <v>0</v>
      </c>
      <c r="J130" s="168"/>
      <c r="K130" s="195" t="s">
        <v>20</v>
      </c>
      <c r="L130" s="196">
        <v>0</v>
      </c>
      <c r="M130" s="196">
        <v>0</v>
      </c>
      <c r="N130" s="196">
        <v>0</v>
      </c>
      <c r="O130" s="196">
        <v>0</v>
      </c>
      <c r="P130" s="196">
        <v>0</v>
      </c>
      <c r="Q130" s="196">
        <v>0</v>
      </c>
      <c r="R130" s="197">
        <v>0</v>
      </c>
      <c r="S130" s="198">
        <f t="shared" si="56"/>
        <v>0</v>
      </c>
      <c r="U130" s="236" t="s">
        <v>20</v>
      </c>
      <c r="V130" s="237">
        <v>0</v>
      </c>
      <c r="W130" s="237">
        <v>0</v>
      </c>
      <c r="X130" s="237">
        <v>0</v>
      </c>
      <c r="Y130" s="237">
        <v>0</v>
      </c>
      <c r="Z130" s="237">
        <v>0</v>
      </c>
      <c r="AA130" s="237">
        <v>0</v>
      </c>
      <c r="AB130" s="237">
        <v>0</v>
      </c>
      <c r="AC130" s="237">
        <v>0</v>
      </c>
      <c r="AD130" s="237">
        <v>0</v>
      </c>
      <c r="AE130" s="237">
        <v>0</v>
      </c>
      <c r="AF130" s="237">
        <v>0</v>
      </c>
      <c r="AG130" s="237">
        <v>0</v>
      </c>
      <c r="AH130" s="125">
        <v>0</v>
      </c>
      <c r="AI130" s="238">
        <f t="shared" si="57"/>
        <v>0</v>
      </c>
      <c r="AJ130" s="160" t="str">
        <f t="shared" si="58"/>
        <v/>
      </c>
      <c r="BA130" s="160"/>
      <c r="BR130" s="160"/>
      <c r="CG130" s="160"/>
    </row>
    <row r="131" spans="1:85" ht="15" thickBot="1">
      <c r="A131" s="206" t="s">
        <v>11</v>
      </c>
      <c r="B131" s="207">
        <v>0</v>
      </c>
      <c r="C131" s="207">
        <v>0</v>
      </c>
      <c r="D131" s="207">
        <v>0</v>
      </c>
      <c r="E131" s="207">
        <v>0</v>
      </c>
      <c r="F131" s="363"/>
      <c r="G131" s="207">
        <v>0</v>
      </c>
      <c r="H131" s="208">
        <v>0</v>
      </c>
      <c r="I131" s="209">
        <f t="shared" si="55"/>
        <v>0</v>
      </c>
      <c r="J131" s="168"/>
      <c r="K131" s="210" t="s">
        <v>11</v>
      </c>
      <c r="L131" s="207">
        <v>0</v>
      </c>
      <c r="M131" s="207">
        <v>0</v>
      </c>
      <c r="N131" s="207">
        <v>0</v>
      </c>
      <c r="O131" s="207">
        <v>0</v>
      </c>
      <c r="P131" s="207">
        <v>0</v>
      </c>
      <c r="Q131" s="207">
        <v>0</v>
      </c>
      <c r="R131" s="211">
        <v>0</v>
      </c>
      <c r="S131" s="212">
        <f t="shared" si="56"/>
        <v>0</v>
      </c>
      <c r="U131" s="239" t="s">
        <v>11</v>
      </c>
      <c r="V131" s="240">
        <v>0</v>
      </c>
      <c r="W131" s="240">
        <v>0</v>
      </c>
      <c r="X131" s="240">
        <v>0</v>
      </c>
      <c r="Y131" s="240">
        <v>0</v>
      </c>
      <c r="Z131" s="240">
        <v>0</v>
      </c>
      <c r="AA131" s="240">
        <v>0</v>
      </c>
      <c r="AB131" s="240">
        <v>0</v>
      </c>
      <c r="AC131" s="240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2">
        <f t="shared" si="57"/>
        <v>0</v>
      </c>
      <c r="AJ131" s="160" t="str">
        <f t="shared" si="58"/>
        <v/>
      </c>
      <c r="BA131" s="160"/>
      <c r="BR131" s="160"/>
      <c r="CG131" s="160"/>
    </row>
    <row r="132" spans="1:85" ht="15">
      <c r="A132" s="213" t="s">
        <v>26</v>
      </c>
      <c r="B132" s="214">
        <f>SUM(B111:B127)</f>
        <v>6.2146239483761709</v>
      </c>
      <c r="C132" s="214">
        <f t="shared" ref="C132:I132" si="59">SUM(C111:C127)</f>
        <v>0.24109753329879213</v>
      </c>
      <c r="D132" s="214">
        <f t="shared" si="59"/>
        <v>11.845017358389082</v>
      </c>
      <c r="E132" s="214">
        <f t="shared" si="59"/>
        <v>5.9964517995797086</v>
      </c>
      <c r="F132" s="214">
        <f t="shared" si="59"/>
        <v>0</v>
      </c>
      <c r="G132" s="214">
        <f t="shared" si="59"/>
        <v>0.37721602258498121</v>
      </c>
      <c r="H132" s="216">
        <f t="shared" si="59"/>
        <v>4.3316993507216753E-3</v>
      </c>
      <c r="I132" s="173">
        <f t="shared" si="59"/>
        <v>24.678738361579459</v>
      </c>
      <c r="J132" s="168"/>
      <c r="K132" s="215" t="s">
        <v>26</v>
      </c>
      <c r="L132" s="214">
        <f>SUM(L111:L127)</f>
        <v>6.2146239483761709</v>
      </c>
      <c r="M132" s="214">
        <f t="shared" ref="M132:S132" si="60">SUM(M111:M127)</f>
        <v>0.24109753329879213</v>
      </c>
      <c r="N132" s="214">
        <f t="shared" si="60"/>
        <v>11.845017358389082</v>
      </c>
      <c r="O132" s="214">
        <f t="shared" si="60"/>
        <v>5.9964517995797086</v>
      </c>
      <c r="P132" s="214">
        <f t="shared" si="60"/>
        <v>0.83761967555786221</v>
      </c>
      <c r="Q132" s="214">
        <f t="shared" si="60"/>
        <v>0.37721602258498121</v>
      </c>
      <c r="R132" s="216">
        <f t="shared" si="60"/>
        <v>4.3316993507216753E-3</v>
      </c>
      <c r="S132" s="217">
        <f t="shared" si="60"/>
        <v>25.516358037137319</v>
      </c>
      <c r="T132" s="160" t="str">
        <f>IF(ABS(S132-AI132)&gt;0.01,S132-AI132,"")</f>
        <v/>
      </c>
      <c r="U132" s="243" t="s">
        <v>63</v>
      </c>
      <c r="V132" s="244">
        <f>SUM(V111:V127)</f>
        <v>6.076637622074486</v>
      </c>
      <c r="W132" s="244">
        <f t="shared" ref="W132:AH132" si="61">SUM(W111:W127)</f>
        <v>0.13528440147726692</v>
      </c>
      <c r="X132" s="244">
        <f t="shared" si="61"/>
        <v>0.37721602258498121</v>
      </c>
      <c r="Y132" s="244">
        <f t="shared" si="61"/>
        <v>0.24109753329879213</v>
      </c>
      <c r="Z132" s="244">
        <f t="shared" si="61"/>
        <v>11.845017358389082</v>
      </c>
      <c r="AA132" s="244">
        <f t="shared" si="61"/>
        <v>5.8985688525060915</v>
      </c>
      <c r="AB132" s="244">
        <f t="shared" si="61"/>
        <v>0.83761967555786221</v>
      </c>
      <c r="AC132" s="244">
        <f t="shared" si="61"/>
        <v>0.10491657124875678</v>
      </c>
      <c r="AD132" s="245">
        <f t="shared" si="61"/>
        <v>2.7019248244177451E-3</v>
      </c>
      <c r="AE132" s="245">
        <f t="shared" si="61"/>
        <v>0</v>
      </c>
      <c r="AF132" s="245">
        <f t="shared" si="61"/>
        <v>4.3316993507216753E-3</v>
      </c>
      <c r="AG132" s="245">
        <f t="shared" si="61"/>
        <v>0</v>
      </c>
      <c r="AH132" s="245">
        <f t="shared" si="61"/>
        <v>9.788294707361736E-2</v>
      </c>
      <c r="AI132" s="246">
        <f>SUM(V132:AC132)</f>
        <v>25.516358037137323</v>
      </c>
      <c r="AJ132" s="160" t="str">
        <f t="shared" si="58"/>
        <v/>
      </c>
      <c r="BA132" s="160"/>
      <c r="BR132" s="160"/>
      <c r="CG132" s="160"/>
    </row>
    <row r="133" spans="1:85" s="23" customFormat="1" ht="15" thickBot="1">
      <c r="A133" s="30" t="s">
        <v>88</v>
      </c>
      <c r="B133" s="47">
        <f>IF($I132=0,"-",B132/$I132)</f>
        <v>0.25182097469177228</v>
      </c>
      <c r="C133" s="47">
        <f t="shared" ref="C133:H133" si="62">IF($I132=0,"-",C132/$I132)</f>
        <v>9.7694432254340612E-3</v>
      </c>
      <c r="D133" s="47">
        <f t="shared" si="62"/>
        <v>0.47996851317285055</v>
      </c>
      <c r="E133" s="47">
        <f t="shared" si="62"/>
        <v>0.2429804843231026</v>
      </c>
      <c r="F133" s="47">
        <f t="shared" si="62"/>
        <v>0</v>
      </c>
      <c r="G133" s="47">
        <f t="shared" si="62"/>
        <v>1.528506105369801E-2</v>
      </c>
      <c r="H133" s="70">
        <f t="shared" si="62"/>
        <v>1.7552353314241478E-4</v>
      </c>
      <c r="I133" s="48">
        <f>SUM(B133:H133)</f>
        <v>0.99999999999999989</v>
      </c>
      <c r="J133" s="160"/>
      <c r="K133" s="81" t="s">
        <v>88</v>
      </c>
      <c r="L133" s="98">
        <f t="shared" ref="L133:R133" si="63">IF($S132=0,"-",L132/$S132)</f>
        <v>0.24355450489177216</v>
      </c>
      <c r="M133" s="98">
        <f t="shared" si="63"/>
        <v>9.4487439370419205E-3</v>
      </c>
      <c r="N133" s="98">
        <f t="shared" si="63"/>
        <v>0.46421269607321969</v>
      </c>
      <c r="O133" s="98">
        <f t="shared" si="63"/>
        <v>0.23500421928757553</v>
      </c>
      <c r="P133" s="98">
        <f t="shared" si="63"/>
        <v>3.2826772313617948E-2</v>
      </c>
      <c r="Q133" s="98">
        <f t="shared" si="63"/>
        <v>1.4783301834688517E-2</v>
      </c>
      <c r="R133" s="99">
        <f t="shared" si="63"/>
        <v>1.6976166208426699E-4</v>
      </c>
      <c r="S133" s="100">
        <f>SUM(L133:R133)</f>
        <v>1.0000000000000002</v>
      </c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23">
        <f t="shared" si="58"/>
        <v>1.0000000000000002</v>
      </c>
    </row>
    <row r="134" spans="1:85" ht="15" thickBot="1">
      <c r="A134" s="252"/>
      <c r="B134" s="247"/>
      <c r="C134" s="247"/>
      <c r="D134" s="247"/>
      <c r="E134" s="247"/>
      <c r="F134" s="247"/>
      <c r="G134" s="247"/>
      <c r="H134" s="247"/>
      <c r="I134" s="247"/>
      <c r="K134" s="252"/>
      <c r="L134" s="247"/>
      <c r="M134" s="247"/>
      <c r="N134" s="247"/>
      <c r="O134" s="247"/>
      <c r="P134" s="247"/>
      <c r="Q134" s="247"/>
      <c r="R134" s="247"/>
      <c r="S134" s="247"/>
      <c r="AI134" s="168"/>
      <c r="BA134" s="160"/>
      <c r="BR134" s="160"/>
      <c r="CG134" s="160"/>
    </row>
    <row r="135" spans="1:85" ht="28.5">
      <c r="A135" s="312" t="s">
        <v>33</v>
      </c>
      <c r="B135" s="164" t="s">
        <v>0</v>
      </c>
      <c r="C135" s="164" t="s">
        <v>1</v>
      </c>
      <c r="D135" s="164" t="s">
        <v>2</v>
      </c>
      <c r="E135" s="164" t="s">
        <v>3</v>
      </c>
      <c r="F135" s="164" t="s">
        <v>27</v>
      </c>
      <c r="G135" s="164" t="s">
        <v>4</v>
      </c>
      <c r="H135" s="164" t="s">
        <v>5</v>
      </c>
      <c r="I135" s="165" t="s">
        <v>6</v>
      </c>
      <c r="K135" s="314" t="s">
        <v>33</v>
      </c>
      <c r="L135" s="166" t="s">
        <v>0</v>
      </c>
      <c r="M135" s="166" t="s">
        <v>1</v>
      </c>
      <c r="N135" s="166" t="s">
        <v>2</v>
      </c>
      <c r="O135" s="166" t="s">
        <v>3</v>
      </c>
      <c r="P135" s="166" t="s">
        <v>27</v>
      </c>
      <c r="Q135" s="166" t="s">
        <v>4</v>
      </c>
      <c r="R135" s="166" t="s">
        <v>5</v>
      </c>
      <c r="S135" s="167" t="s">
        <v>6</v>
      </c>
      <c r="U135" s="316" t="s">
        <v>33</v>
      </c>
      <c r="V135" s="219" t="s">
        <v>74</v>
      </c>
      <c r="W135" s="219" t="s">
        <v>75</v>
      </c>
      <c r="X135" s="219" t="s">
        <v>4</v>
      </c>
      <c r="Y135" s="219" t="s">
        <v>1</v>
      </c>
      <c r="Z135" s="219" t="s">
        <v>2</v>
      </c>
      <c r="AA135" s="219" t="s">
        <v>3</v>
      </c>
      <c r="AB135" s="219" t="s">
        <v>55</v>
      </c>
      <c r="AC135" s="219" t="s">
        <v>68</v>
      </c>
      <c r="AD135" s="220" t="s">
        <v>76</v>
      </c>
      <c r="AE135" s="220" t="s">
        <v>83</v>
      </c>
      <c r="AF135" s="220" t="s">
        <v>77</v>
      </c>
      <c r="AG135" s="220" t="s">
        <v>84</v>
      </c>
      <c r="AH135" s="220" t="s">
        <v>85</v>
      </c>
      <c r="AI135" s="221" t="s">
        <v>63</v>
      </c>
      <c r="BA135" s="160"/>
      <c r="BR135" s="160"/>
      <c r="CG135" s="160"/>
    </row>
    <row r="136" spans="1:85" ht="15">
      <c r="A136" s="313" t="s">
        <v>33</v>
      </c>
      <c r="B136" s="318" t="s">
        <v>69</v>
      </c>
      <c r="C136" s="319"/>
      <c r="D136" s="319"/>
      <c r="E136" s="319"/>
      <c r="F136" s="319"/>
      <c r="G136" s="319"/>
      <c r="H136" s="319"/>
      <c r="I136" s="320"/>
      <c r="K136" s="315" t="s">
        <v>33</v>
      </c>
      <c r="L136" s="321" t="s">
        <v>69</v>
      </c>
      <c r="M136" s="322"/>
      <c r="N136" s="322"/>
      <c r="O136" s="322"/>
      <c r="P136" s="322"/>
      <c r="Q136" s="322"/>
      <c r="R136" s="322"/>
      <c r="S136" s="323"/>
      <c r="U136" s="317" t="s">
        <v>33</v>
      </c>
      <c r="V136" s="324" t="s">
        <v>69</v>
      </c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5"/>
      <c r="BA136" s="160"/>
      <c r="BR136" s="160"/>
      <c r="CG136" s="160"/>
    </row>
    <row r="137" spans="1:85" ht="15">
      <c r="A137" s="170" t="s">
        <v>7</v>
      </c>
      <c r="B137" s="171">
        <v>0</v>
      </c>
      <c r="C137" s="171">
        <v>0</v>
      </c>
      <c r="D137" s="171">
        <v>0</v>
      </c>
      <c r="E137" s="171">
        <v>0</v>
      </c>
      <c r="F137" s="361"/>
      <c r="G137" s="171">
        <v>0</v>
      </c>
      <c r="H137" s="172">
        <v>0</v>
      </c>
      <c r="I137" s="173">
        <f>SUM(B137:H137)</f>
        <v>0</v>
      </c>
      <c r="J137" s="168"/>
      <c r="K137" s="222" t="s">
        <v>7</v>
      </c>
      <c r="L137" s="171">
        <v>0</v>
      </c>
      <c r="M137" s="171">
        <v>0</v>
      </c>
      <c r="N137" s="171">
        <v>0</v>
      </c>
      <c r="O137" s="171">
        <v>0</v>
      </c>
      <c r="P137" s="171">
        <v>0</v>
      </c>
      <c r="Q137" s="171">
        <v>0</v>
      </c>
      <c r="R137" s="223">
        <v>0</v>
      </c>
      <c r="S137" s="224">
        <f>SUM(L137:R137)</f>
        <v>0</v>
      </c>
      <c r="U137" s="225" t="s">
        <v>7</v>
      </c>
      <c r="V137" s="226">
        <v>0</v>
      </c>
      <c r="W137" s="226">
        <v>0</v>
      </c>
      <c r="X137" s="226">
        <v>0</v>
      </c>
      <c r="Y137" s="226">
        <v>0</v>
      </c>
      <c r="Z137" s="226">
        <v>0</v>
      </c>
      <c r="AA137" s="226">
        <v>0</v>
      </c>
      <c r="AB137" s="226">
        <v>0</v>
      </c>
      <c r="AC137" s="227">
        <v>0</v>
      </c>
      <c r="AD137" s="228">
        <v>0</v>
      </c>
      <c r="AE137" s="228">
        <v>0</v>
      </c>
      <c r="AF137" s="228">
        <v>0</v>
      </c>
      <c r="AG137" s="228">
        <v>0</v>
      </c>
      <c r="AH137" s="228">
        <v>0</v>
      </c>
      <c r="AI137" s="229">
        <f>SUM(V137:AC137)</f>
        <v>0</v>
      </c>
      <c r="AJ137" s="160" t="str">
        <f>IF(ABS(S137-AI137)&gt;0.001,S137-AI137,"")</f>
        <v/>
      </c>
      <c r="BA137" s="160"/>
      <c r="BR137" s="160"/>
      <c r="CG137" s="160"/>
    </row>
    <row r="138" spans="1:85" ht="15">
      <c r="A138" s="178" t="s">
        <v>8</v>
      </c>
      <c r="B138" s="179">
        <v>0</v>
      </c>
      <c r="C138" s="179">
        <v>0</v>
      </c>
      <c r="D138" s="179">
        <v>0</v>
      </c>
      <c r="E138" s="179">
        <v>0</v>
      </c>
      <c r="F138" s="362"/>
      <c r="G138" s="179">
        <v>0</v>
      </c>
      <c r="H138" s="180">
        <v>0</v>
      </c>
      <c r="I138" s="181">
        <f t="shared" ref="I138:I157" si="64">SUM(B138:H138)</f>
        <v>0</v>
      </c>
      <c r="J138" s="168"/>
      <c r="K138" s="182" t="s">
        <v>8</v>
      </c>
      <c r="L138" s="183">
        <v>0</v>
      </c>
      <c r="M138" s="183">
        <v>0</v>
      </c>
      <c r="N138" s="183">
        <v>0</v>
      </c>
      <c r="O138" s="183">
        <v>0</v>
      </c>
      <c r="P138" s="183">
        <v>0</v>
      </c>
      <c r="Q138" s="183">
        <v>0</v>
      </c>
      <c r="R138" s="184">
        <v>0</v>
      </c>
      <c r="S138" s="185">
        <f t="shared" ref="S138:S157" si="65">SUM(L138:R138)</f>
        <v>0</v>
      </c>
      <c r="U138" s="230" t="s">
        <v>8</v>
      </c>
      <c r="V138" s="231">
        <v>0</v>
      </c>
      <c r="W138" s="231">
        <v>0</v>
      </c>
      <c r="X138" s="231">
        <v>0</v>
      </c>
      <c r="Y138" s="231">
        <v>0</v>
      </c>
      <c r="Z138" s="231">
        <v>0</v>
      </c>
      <c r="AA138" s="231">
        <v>0</v>
      </c>
      <c r="AB138" s="231">
        <v>0</v>
      </c>
      <c r="AC138" s="232">
        <v>0</v>
      </c>
      <c r="AD138" s="231">
        <v>0</v>
      </c>
      <c r="AE138" s="231">
        <v>0</v>
      </c>
      <c r="AF138" s="231">
        <v>0</v>
      </c>
      <c r="AG138" s="231">
        <v>0</v>
      </c>
      <c r="AH138" s="231">
        <v>0</v>
      </c>
      <c r="AI138" s="233">
        <f t="shared" ref="AI138:AI157" si="66">SUM(V138:AC138)</f>
        <v>0</v>
      </c>
      <c r="AJ138" s="160" t="str">
        <f t="shared" ref="AJ138:AJ159" si="67">IF(ABS(S138-AI138)&gt;0.001,S138-AI138,"")</f>
        <v/>
      </c>
      <c r="BA138" s="160"/>
      <c r="BR138" s="160"/>
      <c r="CG138" s="160"/>
    </row>
    <row r="139" spans="1:85" ht="15">
      <c r="A139" s="186" t="s">
        <v>10</v>
      </c>
      <c r="B139" s="175">
        <v>0</v>
      </c>
      <c r="C139" s="175">
        <v>0</v>
      </c>
      <c r="D139" s="175">
        <v>0</v>
      </c>
      <c r="E139" s="175">
        <v>0</v>
      </c>
      <c r="F139" s="362"/>
      <c r="G139" s="175">
        <v>0</v>
      </c>
      <c r="H139" s="187">
        <v>0</v>
      </c>
      <c r="I139" s="173">
        <f t="shared" si="64"/>
        <v>0</v>
      </c>
      <c r="J139" s="168"/>
      <c r="K139" s="188" t="s">
        <v>10</v>
      </c>
      <c r="L139" s="175">
        <v>0</v>
      </c>
      <c r="M139" s="175">
        <v>0</v>
      </c>
      <c r="N139" s="175">
        <v>0</v>
      </c>
      <c r="O139" s="175">
        <v>0</v>
      </c>
      <c r="P139" s="175">
        <v>0</v>
      </c>
      <c r="Q139" s="175">
        <v>0</v>
      </c>
      <c r="R139" s="176">
        <v>0</v>
      </c>
      <c r="S139" s="177">
        <f t="shared" si="65"/>
        <v>0</v>
      </c>
      <c r="U139" s="234" t="s">
        <v>10</v>
      </c>
      <c r="V139" s="226">
        <v>0</v>
      </c>
      <c r="W139" s="226">
        <v>0</v>
      </c>
      <c r="X139" s="226">
        <v>0</v>
      </c>
      <c r="Y139" s="226">
        <v>0</v>
      </c>
      <c r="Z139" s="226">
        <v>0</v>
      </c>
      <c r="AA139" s="226">
        <v>0</v>
      </c>
      <c r="AB139" s="226">
        <v>0</v>
      </c>
      <c r="AC139" s="227">
        <v>0</v>
      </c>
      <c r="AD139" s="228">
        <v>0</v>
      </c>
      <c r="AE139" s="228">
        <v>0</v>
      </c>
      <c r="AF139" s="228">
        <v>0</v>
      </c>
      <c r="AG139" s="228">
        <v>0</v>
      </c>
      <c r="AH139" s="228">
        <v>0</v>
      </c>
      <c r="AI139" s="229">
        <f t="shared" si="66"/>
        <v>0</v>
      </c>
      <c r="AJ139" s="160" t="str">
        <f t="shared" si="67"/>
        <v/>
      </c>
      <c r="BA139" s="160"/>
      <c r="BR139" s="160"/>
      <c r="CG139" s="160"/>
    </row>
    <row r="140" spans="1:85" ht="15">
      <c r="A140" s="178" t="s">
        <v>56</v>
      </c>
      <c r="B140" s="179">
        <v>0</v>
      </c>
      <c r="C140" s="179">
        <v>0</v>
      </c>
      <c r="D140" s="179">
        <v>0</v>
      </c>
      <c r="E140" s="179">
        <v>0</v>
      </c>
      <c r="F140" s="362"/>
      <c r="G140" s="179">
        <v>0</v>
      </c>
      <c r="H140" s="180">
        <v>0</v>
      </c>
      <c r="I140" s="181">
        <f t="shared" si="64"/>
        <v>0</v>
      </c>
      <c r="J140" s="168"/>
      <c r="K140" s="182" t="s">
        <v>56</v>
      </c>
      <c r="L140" s="183">
        <v>0</v>
      </c>
      <c r="M140" s="183">
        <v>0</v>
      </c>
      <c r="N140" s="183">
        <v>0</v>
      </c>
      <c r="O140" s="183">
        <v>0</v>
      </c>
      <c r="P140" s="183">
        <v>0</v>
      </c>
      <c r="Q140" s="183">
        <v>0</v>
      </c>
      <c r="R140" s="184">
        <v>0</v>
      </c>
      <c r="S140" s="185">
        <f t="shared" si="65"/>
        <v>0</v>
      </c>
      <c r="U140" s="230" t="s">
        <v>56</v>
      </c>
      <c r="V140" s="231">
        <v>0</v>
      </c>
      <c r="W140" s="231">
        <v>0</v>
      </c>
      <c r="X140" s="231">
        <v>0</v>
      </c>
      <c r="Y140" s="231">
        <v>0</v>
      </c>
      <c r="Z140" s="231">
        <v>0</v>
      </c>
      <c r="AA140" s="231">
        <v>0</v>
      </c>
      <c r="AB140" s="231">
        <v>0</v>
      </c>
      <c r="AC140" s="232">
        <v>0</v>
      </c>
      <c r="AD140" s="231">
        <v>0</v>
      </c>
      <c r="AE140" s="231">
        <v>0</v>
      </c>
      <c r="AF140" s="231">
        <v>0</v>
      </c>
      <c r="AG140" s="231">
        <v>0</v>
      </c>
      <c r="AH140" s="231">
        <v>0</v>
      </c>
      <c r="AI140" s="233">
        <f t="shared" si="66"/>
        <v>0</v>
      </c>
      <c r="AJ140" s="160" t="str">
        <f t="shared" si="67"/>
        <v/>
      </c>
      <c r="BA140" s="160"/>
      <c r="BR140" s="160"/>
      <c r="CG140" s="160"/>
    </row>
    <row r="141" spans="1:85" ht="15">
      <c r="A141" s="186" t="s">
        <v>16</v>
      </c>
      <c r="B141" s="175">
        <v>9.4930098617001235</v>
      </c>
      <c r="C141" s="175">
        <v>12.31422564389214</v>
      </c>
      <c r="D141" s="175">
        <v>1.9238228202889363</v>
      </c>
      <c r="E141" s="175">
        <v>0</v>
      </c>
      <c r="F141" s="362"/>
      <c r="G141" s="175">
        <v>0</v>
      </c>
      <c r="H141" s="187">
        <v>0</v>
      </c>
      <c r="I141" s="173">
        <f t="shared" si="64"/>
        <v>23.7310583258812</v>
      </c>
      <c r="J141" s="168"/>
      <c r="K141" s="188" t="s">
        <v>16</v>
      </c>
      <c r="L141" s="175">
        <v>9.4930098617001235</v>
      </c>
      <c r="M141" s="175">
        <v>12.31422564389214</v>
      </c>
      <c r="N141" s="175">
        <v>1.9238228202889363</v>
      </c>
      <c r="O141" s="175">
        <v>0</v>
      </c>
      <c r="P141" s="175">
        <v>0</v>
      </c>
      <c r="Q141" s="175">
        <v>0</v>
      </c>
      <c r="R141" s="176">
        <v>0</v>
      </c>
      <c r="S141" s="177">
        <f t="shared" si="65"/>
        <v>23.7310583258812</v>
      </c>
      <c r="U141" s="234" t="s">
        <v>16</v>
      </c>
      <c r="V141" s="226">
        <v>9.4930098617001235</v>
      </c>
      <c r="W141" s="226">
        <v>0</v>
      </c>
      <c r="X141" s="226">
        <v>0</v>
      </c>
      <c r="Y141" s="226">
        <v>12.31422564389214</v>
      </c>
      <c r="Z141" s="226">
        <v>1.9238228202889363</v>
      </c>
      <c r="AA141" s="226">
        <v>0</v>
      </c>
      <c r="AB141" s="226">
        <v>0</v>
      </c>
      <c r="AC141" s="227">
        <v>0</v>
      </c>
      <c r="AD141" s="228">
        <v>0</v>
      </c>
      <c r="AE141" s="228">
        <v>0</v>
      </c>
      <c r="AF141" s="228">
        <v>0</v>
      </c>
      <c r="AG141" s="228">
        <v>0</v>
      </c>
      <c r="AH141" s="228">
        <v>0</v>
      </c>
      <c r="AI141" s="229">
        <f t="shared" si="66"/>
        <v>23.7310583258812</v>
      </c>
      <c r="AJ141" s="160" t="str">
        <f t="shared" si="67"/>
        <v/>
      </c>
      <c r="BA141" s="160"/>
      <c r="BR141" s="160"/>
      <c r="CG141" s="160"/>
    </row>
    <row r="142" spans="1:85" ht="15">
      <c r="A142" s="178" t="s">
        <v>15</v>
      </c>
      <c r="B142" s="179">
        <v>5.6695239970765143E-3</v>
      </c>
      <c r="C142" s="179">
        <v>7.35444277532416E-3</v>
      </c>
      <c r="D142" s="179">
        <v>1.1489674828798879E-3</v>
      </c>
      <c r="E142" s="179">
        <v>0</v>
      </c>
      <c r="F142" s="362"/>
      <c r="G142" s="179">
        <v>0</v>
      </c>
      <c r="H142" s="180">
        <v>0</v>
      </c>
      <c r="I142" s="181">
        <f t="shared" si="64"/>
        <v>1.4172934255280562E-2</v>
      </c>
      <c r="J142" s="168"/>
      <c r="K142" s="182" t="s">
        <v>15</v>
      </c>
      <c r="L142" s="183">
        <v>5.6695239970765143E-3</v>
      </c>
      <c r="M142" s="183">
        <v>7.35444277532416E-3</v>
      </c>
      <c r="N142" s="183">
        <v>1.1489674828798879E-3</v>
      </c>
      <c r="O142" s="183">
        <v>0</v>
      </c>
      <c r="P142" s="183">
        <v>0</v>
      </c>
      <c r="Q142" s="183">
        <v>0</v>
      </c>
      <c r="R142" s="184">
        <v>0</v>
      </c>
      <c r="S142" s="185">
        <f t="shared" si="65"/>
        <v>1.4172934255280562E-2</v>
      </c>
      <c r="U142" s="230" t="s">
        <v>57</v>
      </c>
      <c r="V142" s="231">
        <v>5.6695239970765143E-3</v>
      </c>
      <c r="W142" s="231">
        <v>0</v>
      </c>
      <c r="X142" s="231">
        <v>0</v>
      </c>
      <c r="Y142" s="231">
        <v>7.35444277532416E-3</v>
      </c>
      <c r="Z142" s="231">
        <v>1.1489674828798879E-3</v>
      </c>
      <c r="AA142" s="231">
        <v>0</v>
      </c>
      <c r="AB142" s="231">
        <v>0</v>
      </c>
      <c r="AC142" s="232">
        <v>0</v>
      </c>
      <c r="AD142" s="231">
        <v>0</v>
      </c>
      <c r="AE142" s="231">
        <v>0</v>
      </c>
      <c r="AF142" s="231">
        <v>0</v>
      </c>
      <c r="AG142" s="231">
        <v>0</v>
      </c>
      <c r="AH142" s="231">
        <v>0</v>
      </c>
      <c r="AI142" s="233">
        <f t="shared" si="66"/>
        <v>1.4172934255280562E-2</v>
      </c>
      <c r="AJ142" s="160" t="str">
        <f t="shared" si="67"/>
        <v/>
      </c>
      <c r="BA142" s="160"/>
      <c r="BR142" s="160"/>
      <c r="CG142" s="160"/>
    </row>
    <row r="143" spans="1:85" ht="15">
      <c r="A143" s="186" t="s">
        <v>58</v>
      </c>
      <c r="B143" s="175">
        <v>0</v>
      </c>
      <c r="C143" s="175">
        <v>0</v>
      </c>
      <c r="D143" s="175">
        <v>0</v>
      </c>
      <c r="E143" s="175">
        <v>2.9062817694166979E-2</v>
      </c>
      <c r="F143" s="362"/>
      <c r="G143" s="175">
        <v>0</v>
      </c>
      <c r="H143" s="187">
        <v>0</v>
      </c>
      <c r="I143" s="173">
        <f t="shared" si="64"/>
        <v>2.9062817694166979E-2</v>
      </c>
      <c r="J143" s="168"/>
      <c r="K143" s="188" t="s">
        <v>58</v>
      </c>
      <c r="L143" s="175">
        <v>0</v>
      </c>
      <c r="M143" s="175">
        <v>0</v>
      </c>
      <c r="N143" s="175">
        <v>0</v>
      </c>
      <c r="O143" s="175">
        <v>2.9062817694166979E-2</v>
      </c>
      <c r="P143" s="175">
        <v>4.9564212373329672</v>
      </c>
      <c r="Q143" s="175">
        <v>0</v>
      </c>
      <c r="R143" s="176">
        <v>0</v>
      </c>
      <c r="S143" s="177">
        <f t="shared" si="65"/>
        <v>4.9854840550271344</v>
      </c>
      <c r="U143" s="234" t="s">
        <v>58</v>
      </c>
      <c r="V143" s="226">
        <v>0</v>
      </c>
      <c r="W143" s="226">
        <v>0</v>
      </c>
      <c r="X143" s="226">
        <v>0</v>
      </c>
      <c r="Y143" s="226">
        <v>0</v>
      </c>
      <c r="Z143" s="226">
        <v>0</v>
      </c>
      <c r="AA143" s="226">
        <v>2.9062817694166979E-2</v>
      </c>
      <c r="AB143" s="226">
        <v>4.9564212373329672</v>
      </c>
      <c r="AC143" s="227">
        <v>0</v>
      </c>
      <c r="AD143" s="226">
        <v>0</v>
      </c>
      <c r="AE143" s="226">
        <v>0</v>
      </c>
      <c r="AF143" s="226">
        <v>0</v>
      </c>
      <c r="AG143" s="226">
        <v>0</v>
      </c>
      <c r="AH143" s="226">
        <v>0</v>
      </c>
      <c r="AI143" s="229">
        <f t="shared" si="66"/>
        <v>4.9854840550271344</v>
      </c>
      <c r="AJ143" s="160" t="str">
        <f t="shared" si="67"/>
        <v/>
      </c>
      <c r="BA143" s="160"/>
      <c r="BR143" s="160"/>
      <c r="CG143" s="160"/>
    </row>
    <row r="144" spans="1:85" ht="15">
      <c r="A144" s="178" t="s">
        <v>12</v>
      </c>
      <c r="B144" s="179">
        <v>0</v>
      </c>
      <c r="C144" s="179">
        <v>0</v>
      </c>
      <c r="D144" s="179">
        <v>0</v>
      </c>
      <c r="E144" s="179">
        <v>0</v>
      </c>
      <c r="F144" s="362"/>
      <c r="G144" s="179">
        <v>0</v>
      </c>
      <c r="H144" s="180">
        <v>0</v>
      </c>
      <c r="I144" s="181">
        <f t="shared" si="64"/>
        <v>0</v>
      </c>
      <c r="J144" s="168"/>
      <c r="K144" s="182" t="s">
        <v>12</v>
      </c>
      <c r="L144" s="183">
        <v>0</v>
      </c>
      <c r="M144" s="183">
        <v>0</v>
      </c>
      <c r="N144" s="183">
        <v>0</v>
      </c>
      <c r="O144" s="183">
        <v>0</v>
      </c>
      <c r="P144" s="183">
        <v>1.6490420309991174E-2</v>
      </c>
      <c r="Q144" s="183">
        <v>0</v>
      </c>
      <c r="R144" s="184">
        <v>0</v>
      </c>
      <c r="S144" s="185">
        <f t="shared" si="65"/>
        <v>1.6490420309991174E-2</v>
      </c>
      <c r="U144" s="230" t="s">
        <v>12</v>
      </c>
      <c r="V144" s="231">
        <v>0</v>
      </c>
      <c r="W144" s="231">
        <v>0</v>
      </c>
      <c r="X144" s="231">
        <v>0</v>
      </c>
      <c r="Y144" s="231">
        <v>0</v>
      </c>
      <c r="Z144" s="231">
        <v>0</v>
      </c>
      <c r="AA144" s="231">
        <v>0</v>
      </c>
      <c r="AB144" s="231">
        <v>1.6490420309991174E-2</v>
      </c>
      <c r="AC144" s="232">
        <v>0</v>
      </c>
      <c r="AD144" s="231">
        <v>0</v>
      </c>
      <c r="AE144" s="231">
        <v>0</v>
      </c>
      <c r="AF144" s="231">
        <v>0</v>
      </c>
      <c r="AG144" s="231">
        <v>0</v>
      </c>
      <c r="AH144" s="231">
        <v>0</v>
      </c>
      <c r="AI144" s="233">
        <f t="shared" si="66"/>
        <v>1.6490420309991174E-2</v>
      </c>
      <c r="AJ144" s="160" t="str">
        <f t="shared" si="67"/>
        <v/>
      </c>
      <c r="BA144" s="160"/>
      <c r="BR144" s="160"/>
      <c r="CG144" s="160"/>
    </row>
    <row r="145" spans="1:85" ht="15">
      <c r="A145" s="186" t="s">
        <v>59</v>
      </c>
      <c r="B145" s="175">
        <v>0</v>
      </c>
      <c r="C145" s="175">
        <v>0</v>
      </c>
      <c r="D145" s="175">
        <v>0</v>
      </c>
      <c r="E145" s="175">
        <v>0</v>
      </c>
      <c r="F145" s="362"/>
      <c r="G145" s="175">
        <v>0</v>
      </c>
      <c r="H145" s="187">
        <v>0</v>
      </c>
      <c r="I145" s="173">
        <f t="shared" si="64"/>
        <v>0</v>
      </c>
      <c r="J145" s="168"/>
      <c r="K145" s="188" t="s">
        <v>59</v>
      </c>
      <c r="L145" s="175">
        <v>0</v>
      </c>
      <c r="M145" s="175">
        <v>0</v>
      </c>
      <c r="N145" s="175">
        <v>0</v>
      </c>
      <c r="O145" s="175">
        <v>0</v>
      </c>
      <c r="P145" s="175">
        <v>0</v>
      </c>
      <c r="Q145" s="175">
        <v>0</v>
      </c>
      <c r="R145" s="176">
        <v>0</v>
      </c>
      <c r="S145" s="177">
        <f t="shared" si="65"/>
        <v>0</v>
      </c>
      <c r="U145" s="234" t="s">
        <v>59</v>
      </c>
      <c r="V145" s="226">
        <v>0</v>
      </c>
      <c r="W145" s="226">
        <v>0</v>
      </c>
      <c r="X145" s="226">
        <v>0</v>
      </c>
      <c r="Y145" s="226">
        <v>0</v>
      </c>
      <c r="Z145" s="226">
        <v>0</v>
      </c>
      <c r="AA145" s="226">
        <v>0</v>
      </c>
      <c r="AB145" s="226">
        <v>0</v>
      </c>
      <c r="AC145" s="227">
        <v>0</v>
      </c>
      <c r="AD145" s="226">
        <v>0</v>
      </c>
      <c r="AE145" s="226">
        <v>0</v>
      </c>
      <c r="AF145" s="226">
        <v>0</v>
      </c>
      <c r="AG145" s="226">
        <v>0</v>
      </c>
      <c r="AH145" s="226">
        <v>0</v>
      </c>
      <c r="AI145" s="229">
        <f t="shared" si="66"/>
        <v>0</v>
      </c>
      <c r="AJ145" s="160" t="str">
        <f t="shared" si="67"/>
        <v/>
      </c>
      <c r="BA145" s="160"/>
      <c r="BR145" s="160"/>
      <c r="CG145" s="160"/>
    </row>
    <row r="146" spans="1:85" ht="15">
      <c r="A146" s="178" t="s">
        <v>17</v>
      </c>
      <c r="B146" s="179">
        <v>2.8481039717365684E-4</v>
      </c>
      <c r="C146" s="179">
        <v>2.8481039717365614E-5</v>
      </c>
      <c r="D146" s="179">
        <v>3.7025351632575371E-4</v>
      </c>
      <c r="E146" s="179">
        <v>1.1392415886945655E-5</v>
      </c>
      <c r="F146" s="362"/>
      <c r="G146" s="179">
        <v>0</v>
      </c>
      <c r="H146" s="180">
        <v>0</v>
      </c>
      <c r="I146" s="181">
        <f t="shared" si="64"/>
        <v>6.9493736910372183E-4</v>
      </c>
      <c r="J146" s="168"/>
      <c r="K146" s="182" t="s">
        <v>17</v>
      </c>
      <c r="L146" s="183">
        <v>2.8481039717365684E-4</v>
      </c>
      <c r="M146" s="183">
        <v>2.8481039717365614E-5</v>
      </c>
      <c r="N146" s="183">
        <v>3.7025351632575371E-4</v>
      </c>
      <c r="O146" s="183">
        <v>1.1392415886945655E-5</v>
      </c>
      <c r="P146" s="183">
        <v>0</v>
      </c>
      <c r="Q146" s="183">
        <v>0</v>
      </c>
      <c r="R146" s="184">
        <v>0</v>
      </c>
      <c r="S146" s="185">
        <f t="shared" si="65"/>
        <v>6.9493736910372183E-4</v>
      </c>
      <c r="U146" s="230" t="s">
        <v>17</v>
      </c>
      <c r="V146" s="231">
        <v>2.8481039717365684E-4</v>
      </c>
      <c r="W146" s="231">
        <v>0</v>
      </c>
      <c r="X146" s="231">
        <v>0</v>
      </c>
      <c r="Y146" s="231">
        <v>2.8481039717365614E-5</v>
      </c>
      <c r="Z146" s="231">
        <v>3.7025351632575371E-4</v>
      </c>
      <c r="AA146" s="231">
        <v>0</v>
      </c>
      <c r="AB146" s="231">
        <v>0</v>
      </c>
      <c r="AC146" s="232">
        <v>1.1392415886945655E-5</v>
      </c>
      <c r="AD146" s="231">
        <v>0</v>
      </c>
      <c r="AE146" s="231">
        <v>0</v>
      </c>
      <c r="AF146" s="231">
        <v>0</v>
      </c>
      <c r="AG146" s="231">
        <v>0</v>
      </c>
      <c r="AH146" s="231">
        <v>1.1392415886945655E-5</v>
      </c>
      <c r="AI146" s="233">
        <f t="shared" si="66"/>
        <v>6.9493736910372183E-4</v>
      </c>
      <c r="AJ146" s="160" t="str">
        <f t="shared" si="67"/>
        <v/>
      </c>
      <c r="BA146" s="160"/>
      <c r="BR146" s="160"/>
      <c r="CG146" s="160"/>
    </row>
    <row r="147" spans="1:85" ht="15">
      <c r="A147" s="186" t="s">
        <v>139</v>
      </c>
      <c r="B147" s="175">
        <v>54.208820734896562</v>
      </c>
      <c r="C147" s="175">
        <v>344.56849787437255</v>
      </c>
      <c r="D147" s="175">
        <v>29.672655265997861</v>
      </c>
      <c r="E147" s="175">
        <v>0</v>
      </c>
      <c r="F147" s="362"/>
      <c r="G147" s="175">
        <v>0</v>
      </c>
      <c r="H147" s="187">
        <v>0</v>
      </c>
      <c r="I147" s="173">
        <f t="shared" si="64"/>
        <v>428.44997387526701</v>
      </c>
      <c r="J147" s="168"/>
      <c r="K147" s="188" t="s">
        <v>139</v>
      </c>
      <c r="L147" s="175">
        <v>54.208820734896562</v>
      </c>
      <c r="M147" s="175">
        <v>344.56849787437255</v>
      </c>
      <c r="N147" s="175">
        <v>29.672655265997861</v>
      </c>
      <c r="O147" s="175">
        <v>0</v>
      </c>
      <c r="P147" s="175">
        <v>0</v>
      </c>
      <c r="Q147" s="175">
        <v>0</v>
      </c>
      <c r="R147" s="176">
        <v>0</v>
      </c>
      <c r="S147" s="177">
        <f t="shared" si="65"/>
        <v>428.44997387526701</v>
      </c>
      <c r="U147" s="234" t="s">
        <v>139</v>
      </c>
      <c r="V147" s="226">
        <v>51.054452433288958</v>
      </c>
      <c r="W147" s="226">
        <v>0.2630603921476492</v>
      </c>
      <c r="X147" s="226">
        <v>0</v>
      </c>
      <c r="Y147" s="226">
        <v>344.56849787437255</v>
      </c>
      <c r="Z147" s="226">
        <v>29.655689156015701</v>
      </c>
      <c r="AA147" s="226">
        <v>0</v>
      </c>
      <c r="AB147" s="226">
        <v>0</v>
      </c>
      <c r="AC147" s="227">
        <v>2.9082740194421173</v>
      </c>
      <c r="AD147" s="226">
        <v>2.8913079094599556</v>
      </c>
      <c r="AE147" s="226">
        <v>0</v>
      </c>
      <c r="AF147" s="226">
        <v>0</v>
      </c>
      <c r="AG147" s="226">
        <v>1.6966109982161089E-2</v>
      </c>
      <c r="AH147" s="226">
        <v>0</v>
      </c>
      <c r="AI147" s="229">
        <f t="shared" si="66"/>
        <v>428.44997387526695</v>
      </c>
      <c r="AJ147" s="160" t="str">
        <f t="shared" si="67"/>
        <v/>
      </c>
      <c r="BA147" s="160"/>
      <c r="BR147" s="160"/>
      <c r="CG147" s="160"/>
    </row>
    <row r="148" spans="1:85" ht="15">
      <c r="A148" s="178" t="s">
        <v>25</v>
      </c>
      <c r="B148" s="179">
        <v>7.6414837587278051</v>
      </c>
      <c r="C148" s="179">
        <v>1.0690159536330093</v>
      </c>
      <c r="D148" s="179">
        <v>58.85322752279167</v>
      </c>
      <c r="E148" s="179">
        <v>222.33031045936394</v>
      </c>
      <c r="F148" s="362"/>
      <c r="G148" s="179">
        <v>17.174229535510339</v>
      </c>
      <c r="H148" s="180">
        <v>0</v>
      </c>
      <c r="I148" s="181">
        <f t="shared" si="64"/>
        <v>307.06826723002678</v>
      </c>
      <c r="J148" s="168"/>
      <c r="K148" s="182" t="s">
        <v>25</v>
      </c>
      <c r="L148" s="183">
        <v>7.6414837587278051</v>
      </c>
      <c r="M148" s="183">
        <v>1.0690159536330093</v>
      </c>
      <c r="N148" s="183">
        <v>58.85322752279167</v>
      </c>
      <c r="O148" s="183">
        <v>222.33031045936394</v>
      </c>
      <c r="P148" s="183">
        <v>1.0605675881548706E-3</v>
      </c>
      <c r="Q148" s="183">
        <v>17.174229535510339</v>
      </c>
      <c r="R148" s="184">
        <v>0</v>
      </c>
      <c r="S148" s="185">
        <f t="shared" si="65"/>
        <v>307.0693277976149</v>
      </c>
      <c r="U148" s="230" t="s">
        <v>25</v>
      </c>
      <c r="V148" s="231">
        <v>0.20555307114369314</v>
      </c>
      <c r="W148" s="231">
        <v>7.4359306875841122</v>
      </c>
      <c r="X148" s="231">
        <v>17.174229535510339</v>
      </c>
      <c r="Y148" s="231">
        <v>1.0690159536330093</v>
      </c>
      <c r="Z148" s="231">
        <v>58.85322752279167</v>
      </c>
      <c r="AA148" s="231">
        <v>222.05718958713564</v>
      </c>
      <c r="AB148" s="231">
        <v>1.0605675881548706E-3</v>
      </c>
      <c r="AC148" s="232">
        <v>0.27312087222830483</v>
      </c>
      <c r="AD148" s="231">
        <v>0</v>
      </c>
      <c r="AE148" s="231">
        <v>0.27267092466687221</v>
      </c>
      <c r="AF148" s="231">
        <v>0</v>
      </c>
      <c r="AG148" s="231">
        <v>0</v>
      </c>
      <c r="AH148" s="231">
        <v>4.4994756143266205E-4</v>
      </c>
      <c r="AI148" s="233">
        <f t="shared" si="66"/>
        <v>307.0693277976149</v>
      </c>
      <c r="AJ148" s="160" t="str">
        <f t="shared" si="67"/>
        <v/>
      </c>
      <c r="BA148" s="160"/>
      <c r="BR148" s="160"/>
      <c r="CG148" s="160"/>
    </row>
    <row r="149" spans="1:85" ht="15">
      <c r="A149" s="186" t="s">
        <v>24</v>
      </c>
      <c r="B149" s="175">
        <v>16.282201085581935</v>
      </c>
      <c r="C149" s="175">
        <v>60.768890784766469</v>
      </c>
      <c r="D149" s="175">
        <v>17.413565511043519</v>
      </c>
      <c r="E149" s="175">
        <v>0</v>
      </c>
      <c r="F149" s="362"/>
      <c r="G149" s="175">
        <v>0</v>
      </c>
      <c r="H149" s="187">
        <v>0</v>
      </c>
      <c r="I149" s="173">
        <f t="shared" si="64"/>
        <v>94.464657381391916</v>
      </c>
      <c r="J149" s="168"/>
      <c r="K149" s="188" t="s">
        <v>24</v>
      </c>
      <c r="L149" s="175">
        <v>16.282201085581935</v>
      </c>
      <c r="M149" s="175">
        <v>60.768890784766469</v>
      </c>
      <c r="N149" s="175">
        <v>17.413565511043519</v>
      </c>
      <c r="O149" s="175">
        <v>0</v>
      </c>
      <c r="P149" s="175">
        <v>0</v>
      </c>
      <c r="Q149" s="175">
        <v>0</v>
      </c>
      <c r="R149" s="176">
        <v>0</v>
      </c>
      <c r="S149" s="177">
        <f t="shared" si="65"/>
        <v>94.464657381391916</v>
      </c>
      <c r="U149" s="234" t="s">
        <v>24</v>
      </c>
      <c r="V149" s="226">
        <v>16.053574137744494</v>
      </c>
      <c r="W149" s="226">
        <v>0</v>
      </c>
      <c r="X149" s="226">
        <v>0</v>
      </c>
      <c r="Y149" s="226">
        <v>60.768890784766469</v>
      </c>
      <c r="Z149" s="226">
        <v>17.413565511043519</v>
      </c>
      <c r="AA149" s="226">
        <v>0</v>
      </c>
      <c r="AB149" s="226">
        <v>0</v>
      </c>
      <c r="AC149" s="227">
        <v>0.22862694783744175</v>
      </c>
      <c r="AD149" s="226">
        <v>0.22862694783744175</v>
      </c>
      <c r="AE149" s="226">
        <v>0</v>
      </c>
      <c r="AF149" s="226">
        <v>0</v>
      </c>
      <c r="AG149" s="226">
        <v>0</v>
      </c>
      <c r="AH149" s="226">
        <v>0</v>
      </c>
      <c r="AI149" s="229">
        <f t="shared" si="66"/>
        <v>94.464657381391916</v>
      </c>
      <c r="AJ149" s="160" t="str">
        <f t="shared" si="67"/>
        <v/>
      </c>
      <c r="BA149" s="160"/>
      <c r="BR149" s="160"/>
      <c r="CG149" s="160"/>
    </row>
    <row r="150" spans="1:85" ht="15">
      <c r="A150" s="178" t="s">
        <v>60</v>
      </c>
      <c r="B150" s="179">
        <v>0</v>
      </c>
      <c r="C150" s="179">
        <v>0</v>
      </c>
      <c r="D150" s="179">
        <v>0</v>
      </c>
      <c r="E150" s="179">
        <v>0</v>
      </c>
      <c r="F150" s="362"/>
      <c r="G150" s="179">
        <v>0</v>
      </c>
      <c r="H150" s="180">
        <v>0</v>
      </c>
      <c r="I150" s="181">
        <f t="shared" si="64"/>
        <v>0</v>
      </c>
      <c r="J150" s="168"/>
      <c r="K150" s="182" t="s">
        <v>60</v>
      </c>
      <c r="L150" s="183">
        <v>0</v>
      </c>
      <c r="M150" s="183">
        <v>0</v>
      </c>
      <c r="N150" s="183">
        <v>0</v>
      </c>
      <c r="O150" s="183">
        <v>0</v>
      </c>
      <c r="P150" s="183">
        <v>0</v>
      </c>
      <c r="Q150" s="183">
        <v>0</v>
      </c>
      <c r="R150" s="184">
        <v>0</v>
      </c>
      <c r="S150" s="185">
        <f t="shared" si="65"/>
        <v>0</v>
      </c>
      <c r="U150" s="230" t="s">
        <v>60</v>
      </c>
      <c r="V150" s="231">
        <v>0</v>
      </c>
      <c r="W150" s="231">
        <v>0</v>
      </c>
      <c r="X150" s="231">
        <v>0</v>
      </c>
      <c r="Y150" s="231">
        <v>0</v>
      </c>
      <c r="Z150" s="231">
        <v>0</v>
      </c>
      <c r="AA150" s="231">
        <v>0</v>
      </c>
      <c r="AB150" s="231">
        <v>0</v>
      </c>
      <c r="AC150" s="232">
        <v>0</v>
      </c>
      <c r="AD150" s="231">
        <v>0</v>
      </c>
      <c r="AE150" s="231">
        <v>0</v>
      </c>
      <c r="AF150" s="231">
        <v>0</v>
      </c>
      <c r="AG150" s="231">
        <v>0</v>
      </c>
      <c r="AH150" s="231">
        <v>0</v>
      </c>
      <c r="AI150" s="233">
        <f t="shared" si="66"/>
        <v>0</v>
      </c>
      <c r="AJ150" s="160" t="str">
        <f t="shared" si="67"/>
        <v/>
      </c>
      <c r="BA150" s="160"/>
      <c r="BR150" s="160"/>
      <c r="CG150" s="160"/>
    </row>
    <row r="151" spans="1:85" ht="15">
      <c r="A151" s="186" t="s">
        <v>22</v>
      </c>
      <c r="B151" s="175">
        <v>0</v>
      </c>
      <c r="C151" s="175">
        <v>80.447874478351153</v>
      </c>
      <c r="D151" s="175">
        <v>0</v>
      </c>
      <c r="E151" s="175">
        <v>0</v>
      </c>
      <c r="F151" s="362"/>
      <c r="G151" s="175">
        <v>0</v>
      </c>
      <c r="H151" s="187">
        <v>0</v>
      </c>
      <c r="I151" s="173">
        <f t="shared" si="64"/>
        <v>80.447874478351153</v>
      </c>
      <c r="J151" s="168"/>
      <c r="K151" s="188" t="s">
        <v>22</v>
      </c>
      <c r="L151" s="175">
        <v>0</v>
      </c>
      <c r="M151" s="175">
        <v>80.447874478351153</v>
      </c>
      <c r="N151" s="175">
        <v>0</v>
      </c>
      <c r="O151" s="175">
        <v>0</v>
      </c>
      <c r="P151" s="175">
        <v>0.2913290080058995</v>
      </c>
      <c r="Q151" s="175">
        <v>0</v>
      </c>
      <c r="R151" s="176">
        <v>0</v>
      </c>
      <c r="S151" s="177">
        <f t="shared" si="65"/>
        <v>80.739203486357056</v>
      </c>
      <c r="U151" s="234" t="s">
        <v>22</v>
      </c>
      <c r="V151" s="226">
        <v>0</v>
      </c>
      <c r="W151" s="226">
        <v>0</v>
      </c>
      <c r="X151" s="226">
        <v>0</v>
      </c>
      <c r="Y151" s="226">
        <v>80.447874478351153</v>
      </c>
      <c r="Z151" s="226">
        <v>0</v>
      </c>
      <c r="AA151" s="226">
        <v>0</v>
      </c>
      <c r="AB151" s="226">
        <v>0.2913290080058995</v>
      </c>
      <c r="AC151" s="227">
        <v>0</v>
      </c>
      <c r="AD151" s="226">
        <v>0</v>
      </c>
      <c r="AE151" s="226">
        <v>0</v>
      </c>
      <c r="AF151" s="226">
        <v>0</v>
      </c>
      <c r="AG151" s="226">
        <v>0</v>
      </c>
      <c r="AH151" s="226">
        <v>0</v>
      </c>
      <c r="AI151" s="229">
        <f t="shared" si="66"/>
        <v>80.739203486357056</v>
      </c>
      <c r="AJ151" s="160" t="str">
        <f t="shared" si="67"/>
        <v/>
      </c>
      <c r="BA151" s="160"/>
      <c r="BR151" s="160"/>
      <c r="CG151" s="160"/>
    </row>
    <row r="152" spans="1:85" ht="15">
      <c r="A152" s="178" t="s">
        <v>21</v>
      </c>
      <c r="B152" s="179">
        <v>0</v>
      </c>
      <c r="C152" s="179">
        <v>0</v>
      </c>
      <c r="D152" s="179">
        <v>0</v>
      </c>
      <c r="E152" s="179">
        <v>0</v>
      </c>
      <c r="F152" s="362"/>
      <c r="G152" s="179">
        <v>0</v>
      </c>
      <c r="H152" s="180">
        <v>0</v>
      </c>
      <c r="I152" s="181">
        <f t="shared" si="64"/>
        <v>0</v>
      </c>
      <c r="J152" s="168"/>
      <c r="K152" s="182" t="s">
        <v>21</v>
      </c>
      <c r="L152" s="183">
        <v>0</v>
      </c>
      <c r="M152" s="183">
        <v>0</v>
      </c>
      <c r="N152" s="183">
        <v>0</v>
      </c>
      <c r="O152" s="183">
        <v>0</v>
      </c>
      <c r="P152" s="183">
        <v>0</v>
      </c>
      <c r="Q152" s="183">
        <v>0</v>
      </c>
      <c r="R152" s="184">
        <v>0</v>
      </c>
      <c r="S152" s="185">
        <f t="shared" si="65"/>
        <v>0</v>
      </c>
      <c r="U152" s="230" t="s">
        <v>61</v>
      </c>
      <c r="V152" s="231">
        <v>0</v>
      </c>
      <c r="W152" s="231">
        <v>0</v>
      </c>
      <c r="X152" s="231">
        <v>0</v>
      </c>
      <c r="Y152" s="231">
        <v>0</v>
      </c>
      <c r="Z152" s="231">
        <v>0</v>
      </c>
      <c r="AA152" s="231">
        <v>0</v>
      </c>
      <c r="AB152" s="231">
        <v>0</v>
      </c>
      <c r="AC152" s="232">
        <v>0</v>
      </c>
      <c r="AD152" s="231">
        <v>0</v>
      </c>
      <c r="AE152" s="231">
        <v>0</v>
      </c>
      <c r="AF152" s="231">
        <v>0</v>
      </c>
      <c r="AG152" s="231">
        <v>0</v>
      </c>
      <c r="AH152" s="231">
        <v>0</v>
      </c>
      <c r="AI152" s="233">
        <f t="shared" si="66"/>
        <v>0</v>
      </c>
      <c r="AJ152" s="160" t="str">
        <f t="shared" si="67"/>
        <v/>
      </c>
      <c r="BA152" s="160"/>
      <c r="BR152" s="160"/>
      <c r="CG152" s="160"/>
    </row>
    <row r="153" spans="1:85" ht="15">
      <c r="A153" s="189" t="s">
        <v>64</v>
      </c>
      <c r="B153" s="175">
        <v>1.0913280121550727E-4</v>
      </c>
      <c r="C153" s="175">
        <v>0</v>
      </c>
      <c r="D153" s="175">
        <v>0</v>
      </c>
      <c r="E153" s="175">
        <v>0</v>
      </c>
      <c r="F153" s="362"/>
      <c r="G153" s="175">
        <v>0</v>
      </c>
      <c r="H153" s="187">
        <v>0</v>
      </c>
      <c r="I153" s="173">
        <f t="shared" si="64"/>
        <v>1.0913280121550727E-4</v>
      </c>
      <c r="J153" s="168"/>
      <c r="K153" s="190" t="s">
        <v>64</v>
      </c>
      <c r="L153" s="175">
        <v>1.0913280121550727E-4</v>
      </c>
      <c r="M153" s="175">
        <v>0</v>
      </c>
      <c r="N153" s="175">
        <v>0</v>
      </c>
      <c r="O153" s="175">
        <v>0</v>
      </c>
      <c r="P153" s="175">
        <v>0</v>
      </c>
      <c r="Q153" s="175">
        <v>0</v>
      </c>
      <c r="R153" s="176">
        <v>0</v>
      </c>
      <c r="S153" s="177">
        <f t="shared" si="65"/>
        <v>1.0913280121550727E-4</v>
      </c>
      <c r="U153" s="235" t="s">
        <v>62</v>
      </c>
      <c r="V153" s="226">
        <v>1.0913280121550727E-4</v>
      </c>
      <c r="W153" s="226">
        <v>0</v>
      </c>
      <c r="X153" s="226">
        <v>0</v>
      </c>
      <c r="Y153" s="226">
        <v>0</v>
      </c>
      <c r="Z153" s="226">
        <v>0</v>
      </c>
      <c r="AA153" s="226">
        <v>0</v>
      </c>
      <c r="AB153" s="226">
        <v>0</v>
      </c>
      <c r="AC153" s="227">
        <v>0</v>
      </c>
      <c r="AD153" s="228">
        <v>0</v>
      </c>
      <c r="AE153" s="228">
        <v>0</v>
      </c>
      <c r="AF153" s="228">
        <v>0</v>
      </c>
      <c r="AG153" s="228">
        <v>0</v>
      </c>
      <c r="AH153" s="228">
        <v>0</v>
      </c>
      <c r="AI153" s="229">
        <f t="shared" si="66"/>
        <v>1.0913280121550727E-4</v>
      </c>
      <c r="AJ153" s="160" t="str">
        <f t="shared" si="67"/>
        <v/>
      </c>
      <c r="BA153" s="160"/>
      <c r="BR153" s="160"/>
      <c r="CG153" s="160"/>
    </row>
    <row r="154" spans="1:85">
      <c r="A154" s="191" t="s">
        <v>23</v>
      </c>
      <c r="B154" s="192">
        <v>1.0913280121550727E-4</v>
      </c>
      <c r="C154" s="192">
        <v>0</v>
      </c>
      <c r="D154" s="192">
        <v>0</v>
      </c>
      <c r="E154" s="192">
        <v>0</v>
      </c>
      <c r="F154" s="362"/>
      <c r="G154" s="192">
        <v>0</v>
      </c>
      <c r="H154" s="193">
        <v>0</v>
      </c>
      <c r="I154" s="194">
        <f t="shared" si="64"/>
        <v>1.0913280121550727E-4</v>
      </c>
      <c r="J154" s="168"/>
      <c r="K154" s="195" t="s">
        <v>23</v>
      </c>
      <c r="L154" s="196">
        <v>1.0913280121550727E-4</v>
      </c>
      <c r="M154" s="196">
        <v>0</v>
      </c>
      <c r="N154" s="196">
        <v>0</v>
      </c>
      <c r="O154" s="196">
        <v>0</v>
      </c>
      <c r="P154" s="196">
        <v>0</v>
      </c>
      <c r="Q154" s="196">
        <v>0</v>
      </c>
      <c r="R154" s="197">
        <v>0</v>
      </c>
      <c r="S154" s="198">
        <f t="shared" si="65"/>
        <v>1.0913280121550727E-4</v>
      </c>
      <c r="U154" s="236" t="s">
        <v>66</v>
      </c>
      <c r="V154" s="237">
        <v>1.0913280121550727E-4</v>
      </c>
      <c r="W154" s="237">
        <v>0</v>
      </c>
      <c r="X154" s="237">
        <v>0</v>
      </c>
      <c r="Y154" s="237">
        <v>0</v>
      </c>
      <c r="Z154" s="237">
        <v>0</v>
      </c>
      <c r="AA154" s="237">
        <v>0</v>
      </c>
      <c r="AB154" s="237">
        <v>0</v>
      </c>
      <c r="AC154" s="237">
        <v>0</v>
      </c>
      <c r="AD154" s="237">
        <v>0</v>
      </c>
      <c r="AE154" s="237">
        <v>0</v>
      </c>
      <c r="AF154" s="237">
        <v>0</v>
      </c>
      <c r="AG154" s="237">
        <v>0</v>
      </c>
      <c r="AH154" s="125">
        <v>0</v>
      </c>
      <c r="AI154" s="238">
        <f t="shared" si="66"/>
        <v>1.0913280121550727E-4</v>
      </c>
      <c r="AJ154" s="160" t="str">
        <f t="shared" si="67"/>
        <v/>
      </c>
      <c r="BA154" s="160"/>
      <c r="BR154" s="160"/>
      <c r="CG154" s="160"/>
    </row>
    <row r="155" spans="1:85">
      <c r="A155" s="199" t="s">
        <v>19</v>
      </c>
      <c r="B155" s="200">
        <v>0</v>
      </c>
      <c r="C155" s="200">
        <v>0</v>
      </c>
      <c r="D155" s="200">
        <v>0</v>
      </c>
      <c r="E155" s="200">
        <v>0</v>
      </c>
      <c r="F155" s="362"/>
      <c r="G155" s="200">
        <v>0</v>
      </c>
      <c r="H155" s="201">
        <v>0</v>
      </c>
      <c r="I155" s="202">
        <f t="shared" si="64"/>
        <v>0</v>
      </c>
      <c r="J155" s="168"/>
      <c r="K155" s="203" t="s">
        <v>19</v>
      </c>
      <c r="L155" s="200">
        <v>0</v>
      </c>
      <c r="M155" s="200">
        <v>0</v>
      </c>
      <c r="N155" s="200">
        <v>0</v>
      </c>
      <c r="O155" s="200">
        <v>0</v>
      </c>
      <c r="P155" s="200">
        <v>0</v>
      </c>
      <c r="Q155" s="200">
        <v>0</v>
      </c>
      <c r="R155" s="204">
        <v>0</v>
      </c>
      <c r="S155" s="205">
        <f t="shared" si="65"/>
        <v>0</v>
      </c>
      <c r="U155" s="239" t="s">
        <v>19</v>
      </c>
      <c r="V155" s="240">
        <v>0</v>
      </c>
      <c r="W155" s="240">
        <v>0</v>
      </c>
      <c r="X155" s="240">
        <v>0</v>
      </c>
      <c r="Y155" s="240">
        <v>0</v>
      </c>
      <c r="Z155" s="240">
        <v>0</v>
      </c>
      <c r="AA155" s="240">
        <v>0</v>
      </c>
      <c r="AB155" s="240">
        <v>0</v>
      </c>
      <c r="AC155" s="240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2">
        <f t="shared" si="66"/>
        <v>0</v>
      </c>
      <c r="AJ155" s="160" t="str">
        <f t="shared" si="67"/>
        <v/>
      </c>
      <c r="BA155" s="160"/>
      <c r="BR155" s="160"/>
      <c r="CG155" s="160"/>
    </row>
    <row r="156" spans="1:85">
      <c r="A156" s="191" t="s">
        <v>20</v>
      </c>
      <c r="B156" s="192">
        <v>0</v>
      </c>
      <c r="C156" s="192">
        <v>0</v>
      </c>
      <c r="D156" s="192">
        <v>0</v>
      </c>
      <c r="E156" s="192">
        <v>0</v>
      </c>
      <c r="F156" s="362"/>
      <c r="G156" s="192">
        <v>0</v>
      </c>
      <c r="H156" s="193">
        <v>0</v>
      </c>
      <c r="I156" s="194">
        <f t="shared" si="64"/>
        <v>0</v>
      </c>
      <c r="J156" s="168"/>
      <c r="K156" s="195" t="s">
        <v>20</v>
      </c>
      <c r="L156" s="196">
        <v>0</v>
      </c>
      <c r="M156" s="196">
        <v>0</v>
      </c>
      <c r="N156" s="196">
        <v>0</v>
      </c>
      <c r="O156" s="196">
        <v>0</v>
      </c>
      <c r="P156" s="196">
        <v>0</v>
      </c>
      <c r="Q156" s="196">
        <v>0</v>
      </c>
      <c r="R156" s="197">
        <v>0</v>
      </c>
      <c r="S156" s="198">
        <f t="shared" si="65"/>
        <v>0</v>
      </c>
      <c r="U156" s="236" t="s">
        <v>20</v>
      </c>
      <c r="V156" s="237">
        <v>0</v>
      </c>
      <c r="W156" s="237">
        <v>0</v>
      </c>
      <c r="X156" s="237">
        <v>0</v>
      </c>
      <c r="Y156" s="237">
        <v>0</v>
      </c>
      <c r="Z156" s="237">
        <v>0</v>
      </c>
      <c r="AA156" s="237">
        <v>0</v>
      </c>
      <c r="AB156" s="237">
        <v>0</v>
      </c>
      <c r="AC156" s="237">
        <v>0</v>
      </c>
      <c r="AD156" s="237">
        <v>0</v>
      </c>
      <c r="AE156" s="237">
        <v>0</v>
      </c>
      <c r="AF156" s="237">
        <v>0</v>
      </c>
      <c r="AG156" s="237">
        <v>0</v>
      </c>
      <c r="AH156" s="125">
        <v>0</v>
      </c>
      <c r="AI156" s="238">
        <f t="shared" si="66"/>
        <v>0</v>
      </c>
      <c r="AJ156" s="160" t="str">
        <f t="shared" si="67"/>
        <v/>
      </c>
      <c r="BA156" s="160"/>
      <c r="BR156" s="160"/>
      <c r="CG156" s="160"/>
    </row>
    <row r="157" spans="1:85" ht="15" thickBot="1">
      <c r="A157" s="206" t="s">
        <v>11</v>
      </c>
      <c r="B157" s="207">
        <v>0</v>
      </c>
      <c r="C157" s="207">
        <v>0</v>
      </c>
      <c r="D157" s="207">
        <v>0</v>
      </c>
      <c r="E157" s="207">
        <v>0</v>
      </c>
      <c r="F157" s="363"/>
      <c r="G157" s="207">
        <v>0</v>
      </c>
      <c r="H157" s="208">
        <v>0</v>
      </c>
      <c r="I157" s="209">
        <f t="shared" si="64"/>
        <v>0</v>
      </c>
      <c r="J157" s="168"/>
      <c r="K157" s="210" t="s">
        <v>11</v>
      </c>
      <c r="L157" s="207">
        <v>0</v>
      </c>
      <c r="M157" s="207">
        <v>0</v>
      </c>
      <c r="N157" s="207">
        <v>0</v>
      </c>
      <c r="O157" s="207">
        <v>0</v>
      </c>
      <c r="P157" s="207">
        <v>0</v>
      </c>
      <c r="Q157" s="207">
        <v>0</v>
      </c>
      <c r="R157" s="211">
        <v>0</v>
      </c>
      <c r="S157" s="212">
        <f t="shared" si="65"/>
        <v>0</v>
      </c>
      <c r="U157" s="239" t="s">
        <v>11</v>
      </c>
      <c r="V157" s="240">
        <v>0</v>
      </c>
      <c r="W157" s="240">
        <v>0</v>
      </c>
      <c r="X157" s="240">
        <v>0</v>
      </c>
      <c r="Y157" s="240">
        <v>0</v>
      </c>
      <c r="Z157" s="240">
        <v>0</v>
      </c>
      <c r="AA157" s="240">
        <v>0</v>
      </c>
      <c r="AB157" s="240">
        <v>0</v>
      </c>
      <c r="AC157" s="240">
        <v>0</v>
      </c>
      <c r="AD157" s="241">
        <v>0</v>
      </c>
      <c r="AE157" s="241">
        <v>0</v>
      </c>
      <c r="AF157" s="241">
        <v>0</v>
      </c>
      <c r="AG157" s="241">
        <v>0</v>
      </c>
      <c r="AH157" s="241">
        <v>0</v>
      </c>
      <c r="AI157" s="242">
        <f t="shared" si="66"/>
        <v>0</v>
      </c>
      <c r="AJ157" s="160" t="str">
        <f t="shared" si="67"/>
        <v/>
      </c>
      <c r="BA157" s="160"/>
      <c r="BR157" s="160"/>
      <c r="CG157" s="160"/>
    </row>
    <row r="158" spans="1:85" ht="15">
      <c r="A158" s="213" t="s">
        <v>26</v>
      </c>
      <c r="B158" s="214">
        <f>SUM(B137:B153)</f>
        <v>87.631578908101886</v>
      </c>
      <c r="C158" s="214">
        <f t="shared" ref="C158:I158" si="68">SUM(C137:C153)</f>
        <v>499.17588765883039</v>
      </c>
      <c r="D158" s="214">
        <f t="shared" si="68"/>
        <v>107.86479034112119</v>
      </c>
      <c r="E158" s="214">
        <f t="shared" si="68"/>
        <v>222.359384669474</v>
      </c>
      <c r="F158" s="214">
        <f t="shared" si="68"/>
        <v>0</v>
      </c>
      <c r="G158" s="214">
        <f t="shared" si="68"/>
        <v>17.174229535510339</v>
      </c>
      <c r="H158" s="216">
        <f t="shared" si="68"/>
        <v>0</v>
      </c>
      <c r="I158" s="173">
        <f t="shared" si="68"/>
        <v>934.2058711130378</v>
      </c>
      <c r="J158" s="168"/>
      <c r="K158" s="215" t="s">
        <v>26</v>
      </c>
      <c r="L158" s="214">
        <f>SUM(L137:L153)</f>
        <v>87.631578908101886</v>
      </c>
      <c r="M158" s="214">
        <f t="shared" ref="M158:S158" si="69">SUM(M137:M153)</f>
        <v>499.17588765883039</v>
      </c>
      <c r="N158" s="214">
        <f t="shared" si="69"/>
        <v>107.86479034112119</v>
      </c>
      <c r="O158" s="214">
        <f t="shared" si="69"/>
        <v>222.359384669474</v>
      </c>
      <c r="P158" s="214">
        <f t="shared" si="69"/>
        <v>5.2653012332370128</v>
      </c>
      <c r="Q158" s="214">
        <f t="shared" si="69"/>
        <v>17.174229535510339</v>
      </c>
      <c r="R158" s="216">
        <f t="shared" si="69"/>
        <v>0</v>
      </c>
      <c r="S158" s="217">
        <f t="shared" si="69"/>
        <v>939.47117234627478</v>
      </c>
      <c r="T158" s="160" t="str">
        <f>IF(ABS(S158-AI158)&gt;0.01,S158-AI158,"")</f>
        <v/>
      </c>
      <c r="U158" s="243" t="s">
        <v>63</v>
      </c>
      <c r="V158" s="244">
        <f>SUM(V137:V153)</f>
        <v>76.812652971072737</v>
      </c>
      <c r="W158" s="244">
        <f t="shared" ref="W158:AH158" si="70">SUM(W137:W153)</f>
        <v>7.6989910797317611</v>
      </c>
      <c r="X158" s="244">
        <f t="shared" si="70"/>
        <v>17.174229535510339</v>
      </c>
      <c r="Y158" s="244">
        <f t="shared" si="70"/>
        <v>499.17588765883039</v>
      </c>
      <c r="Z158" s="244">
        <f t="shared" si="70"/>
        <v>107.84782423113903</v>
      </c>
      <c r="AA158" s="244">
        <f t="shared" si="70"/>
        <v>222.08625240482979</v>
      </c>
      <c r="AB158" s="244">
        <f t="shared" si="70"/>
        <v>5.2653012332370128</v>
      </c>
      <c r="AC158" s="244">
        <f t="shared" si="70"/>
        <v>3.4100332319237507</v>
      </c>
      <c r="AD158" s="245">
        <f t="shared" si="70"/>
        <v>3.1199348572973973</v>
      </c>
      <c r="AE158" s="245">
        <f t="shared" si="70"/>
        <v>0.27267092466687221</v>
      </c>
      <c r="AF158" s="245">
        <f t="shared" si="70"/>
        <v>0</v>
      </c>
      <c r="AG158" s="245">
        <f t="shared" si="70"/>
        <v>1.6966109982161089E-2</v>
      </c>
      <c r="AH158" s="245">
        <f t="shared" si="70"/>
        <v>4.6133997731960768E-4</v>
      </c>
      <c r="AI158" s="246">
        <f>SUM(V158:AC158)</f>
        <v>939.47117234627478</v>
      </c>
      <c r="AJ158" s="160" t="str">
        <f t="shared" si="67"/>
        <v/>
      </c>
      <c r="BA158" s="160"/>
      <c r="BR158" s="160"/>
      <c r="CG158" s="160"/>
    </row>
    <row r="159" spans="1:85" s="23" customFormat="1" ht="15" thickBot="1">
      <c r="A159" s="30" t="s">
        <v>88</v>
      </c>
      <c r="B159" s="47">
        <f>IF($I158=0,"-",B158/$I158)</f>
        <v>9.3803284284325134E-2</v>
      </c>
      <c r="C159" s="47">
        <f t="shared" ref="C159:H159" si="71">IF($I158=0,"-",C158/$I158)</f>
        <v>0.53433178177749929</v>
      </c>
      <c r="D159" s="47">
        <f t="shared" si="71"/>
        <v>0.11546147768543587</v>
      </c>
      <c r="E159" s="47">
        <f t="shared" si="71"/>
        <v>0.23801968232606918</v>
      </c>
      <c r="F159" s="47">
        <f t="shared" si="71"/>
        <v>0</v>
      </c>
      <c r="G159" s="47">
        <f t="shared" si="71"/>
        <v>1.8383773926670472E-2</v>
      </c>
      <c r="H159" s="70">
        <f t="shared" si="71"/>
        <v>0</v>
      </c>
      <c r="I159" s="48">
        <f>SUM(B159:H159)</f>
        <v>1</v>
      </c>
      <c r="J159" s="160"/>
      <c r="K159" s="81" t="s">
        <v>88</v>
      </c>
      <c r="L159" s="98">
        <f t="shared" ref="L159:R159" si="72">IF($S158=0,"-",L158/$S158)</f>
        <v>9.3277560278137217E-2</v>
      </c>
      <c r="M159" s="98">
        <f t="shared" si="72"/>
        <v>0.53133709937279672</v>
      </c>
      <c r="N159" s="98">
        <f t="shared" si="72"/>
        <v>0.11481436952635293</v>
      </c>
      <c r="O159" s="98">
        <f t="shared" si="72"/>
        <v>0.23668569213693308</v>
      </c>
      <c r="P159" s="98">
        <f t="shared" si="72"/>
        <v>5.6045373059050102E-3</v>
      </c>
      <c r="Q159" s="98">
        <f t="shared" si="72"/>
        <v>1.8280741379875124E-2</v>
      </c>
      <c r="R159" s="99">
        <f t="shared" si="72"/>
        <v>0</v>
      </c>
      <c r="S159" s="100">
        <f>SUM(L159:R159)</f>
        <v>1</v>
      </c>
      <c r="U159" s="110" t="s">
        <v>88</v>
      </c>
      <c r="V159" s="133">
        <f>+V158/$AI158</f>
        <v>8.1761585913527918E-2</v>
      </c>
      <c r="W159" s="133">
        <f t="shared" ref="W159:AH159" si="73">+W158/$AI158</f>
        <v>8.1950264216239625E-3</v>
      </c>
      <c r="X159" s="133">
        <f t="shared" si="73"/>
        <v>1.8280741379875124E-2</v>
      </c>
      <c r="Y159" s="133">
        <f t="shared" si="73"/>
        <v>0.53133709937279672</v>
      </c>
      <c r="Z159" s="133">
        <f t="shared" si="73"/>
        <v>0.11479631031338124</v>
      </c>
      <c r="AA159" s="133">
        <f t="shared" si="73"/>
        <v>0.23639496233842094</v>
      </c>
      <c r="AB159" s="133">
        <f t="shared" si="73"/>
        <v>5.6045373059050102E-3</v>
      </c>
      <c r="AC159" s="133">
        <f t="shared" si="73"/>
        <v>3.6297369544691727E-3</v>
      </c>
      <c r="AD159" s="133">
        <f t="shared" si="73"/>
        <v>3.3209479429853507E-3</v>
      </c>
      <c r="AE159" s="133">
        <f t="shared" si="73"/>
        <v>2.9023873503844977E-4</v>
      </c>
      <c r="AF159" s="133">
        <f t="shared" si="73"/>
        <v>0</v>
      </c>
      <c r="AG159" s="133">
        <f t="shared" si="73"/>
        <v>1.8059212971686203E-5</v>
      </c>
      <c r="AH159" s="133">
        <f t="shared" si="73"/>
        <v>4.910634736853477E-7</v>
      </c>
      <c r="AI159" s="134">
        <f>SUM(V159:AC159)</f>
        <v>1</v>
      </c>
      <c r="AJ159" s="23" t="str">
        <f t="shared" si="67"/>
        <v/>
      </c>
    </row>
    <row r="160" spans="1:85" ht="15" thickBot="1">
      <c r="A160" s="247"/>
      <c r="B160" s="247"/>
      <c r="C160" s="247"/>
      <c r="D160" s="247"/>
      <c r="E160" s="247"/>
      <c r="F160" s="247"/>
      <c r="G160" s="247"/>
      <c r="H160" s="247"/>
      <c r="I160" s="247"/>
      <c r="K160" s="247"/>
      <c r="AI160" s="168"/>
      <c r="BA160" s="160"/>
      <c r="BR160" s="160"/>
      <c r="CG160" s="160"/>
    </row>
    <row r="161" spans="1:85" ht="28.5">
      <c r="A161" s="312" t="s">
        <v>34</v>
      </c>
      <c r="B161" s="164" t="s">
        <v>0</v>
      </c>
      <c r="C161" s="164" t="s">
        <v>1</v>
      </c>
      <c r="D161" s="164" t="s">
        <v>2</v>
      </c>
      <c r="E161" s="164" t="s">
        <v>3</v>
      </c>
      <c r="F161" s="164" t="s">
        <v>27</v>
      </c>
      <c r="G161" s="164" t="s">
        <v>4</v>
      </c>
      <c r="H161" s="164" t="s">
        <v>5</v>
      </c>
      <c r="I161" s="165" t="s">
        <v>6</v>
      </c>
      <c r="K161" s="314" t="s">
        <v>34</v>
      </c>
      <c r="L161" s="166" t="s">
        <v>0</v>
      </c>
      <c r="M161" s="166" t="s">
        <v>1</v>
      </c>
      <c r="N161" s="166" t="s">
        <v>2</v>
      </c>
      <c r="O161" s="166" t="s">
        <v>3</v>
      </c>
      <c r="P161" s="166" t="s">
        <v>27</v>
      </c>
      <c r="Q161" s="166" t="s">
        <v>4</v>
      </c>
      <c r="R161" s="166" t="s">
        <v>5</v>
      </c>
      <c r="S161" s="167" t="s">
        <v>6</v>
      </c>
      <c r="U161" s="316" t="s">
        <v>34</v>
      </c>
      <c r="V161" s="219" t="s">
        <v>74</v>
      </c>
      <c r="W161" s="219" t="s">
        <v>75</v>
      </c>
      <c r="X161" s="219" t="s">
        <v>4</v>
      </c>
      <c r="Y161" s="219" t="s">
        <v>1</v>
      </c>
      <c r="Z161" s="219" t="s">
        <v>2</v>
      </c>
      <c r="AA161" s="219" t="s">
        <v>3</v>
      </c>
      <c r="AB161" s="219" t="s">
        <v>55</v>
      </c>
      <c r="AC161" s="219" t="s">
        <v>68</v>
      </c>
      <c r="AD161" s="220" t="s">
        <v>76</v>
      </c>
      <c r="AE161" s="220" t="s">
        <v>83</v>
      </c>
      <c r="AF161" s="220" t="s">
        <v>77</v>
      </c>
      <c r="AG161" s="220" t="s">
        <v>84</v>
      </c>
      <c r="AH161" s="220" t="s">
        <v>85</v>
      </c>
      <c r="AI161" s="221" t="s">
        <v>63</v>
      </c>
      <c r="BA161" s="160"/>
      <c r="BR161" s="160"/>
      <c r="CG161" s="160"/>
    </row>
    <row r="162" spans="1:85" ht="15">
      <c r="A162" s="313" t="s">
        <v>34</v>
      </c>
      <c r="B162" s="318" t="s">
        <v>69</v>
      </c>
      <c r="C162" s="319"/>
      <c r="D162" s="319"/>
      <c r="E162" s="319"/>
      <c r="F162" s="319"/>
      <c r="G162" s="319"/>
      <c r="H162" s="319"/>
      <c r="I162" s="320"/>
      <c r="K162" s="315" t="s">
        <v>34</v>
      </c>
      <c r="L162" s="321" t="s">
        <v>69</v>
      </c>
      <c r="M162" s="322"/>
      <c r="N162" s="322"/>
      <c r="O162" s="322"/>
      <c r="P162" s="322"/>
      <c r="Q162" s="322"/>
      <c r="R162" s="322"/>
      <c r="S162" s="323"/>
      <c r="U162" s="317" t="s">
        <v>34</v>
      </c>
      <c r="V162" s="324" t="s">
        <v>69</v>
      </c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5"/>
      <c r="BA162" s="160"/>
      <c r="BR162" s="160"/>
      <c r="CG162" s="160"/>
    </row>
    <row r="163" spans="1:85" ht="15">
      <c r="A163" s="170" t="s">
        <v>7</v>
      </c>
      <c r="B163" s="171">
        <v>0</v>
      </c>
      <c r="C163" s="171">
        <v>0</v>
      </c>
      <c r="D163" s="171">
        <v>0</v>
      </c>
      <c r="E163" s="171">
        <v>0</v>
      </c>
      <c r="F163" s="361"/>
      <c r="G163" s="171">
        <v>0</v>
      </c>
      <c r="H163" s="172">
        <v>0</v>
      </c>
      <c r="I163" s="173">
        <f>SUM(B163:H163)</f>
        <v>0</v>
      </c>
      <c r="J163" s="168"/>
      <c r="K163" s="222" t="s">
        <v>7</v>
      </c>
      <c r="L163" s="171">
        <v>0</v>
      </c>
      <c r="M163" s="171">
        <v>0</v>
      </c>
      <c r="N163" s="171">
        <v>0</v>
      </c>
      <c r="O163" s="171">
        <v>0</v>
      </c>
      <c r="P163" s="171">
        <v>0</v>
      </c>
      <c r="Q163" s="171">
        <v>0</v>
      </c>
      <c r="R163" s="223">
        <v>0</v>
      </c>
      <c r="S163" s="224">
        <f>SUM(L163:R163)</f>
        <v>0</v>
      </c>
      <c r="U163" s="225" t="s">
        <v>7</v>
      </c>
      <c r="V163" s="226">
        <v>0</v>
      </c>
      <c r="W163" s="226">
        <v>0</v>
      </c>
      <c r="X163" s="226">
        <v>0</v>
      </c>
      <c r="Y163" s="226">
        <v>0</v>
      </c>
      <c r="Z163" s="226">
        <v>0</v>
      </c>
      <c r="AA163" s="226">
        <v>0</v>
      </c>
      <c r="AB163" s="226">
        <v>0</v>
      </c>
      <c r="AC163" s="227">
        <v>0</v>
      </c>
      <c r="AD163" s="228">
        <v>0</v>
      </c>
      <c r="AE163" s="228">
        <v>0</v>
      </c>
      <c r="AF163" s="228">
        <v>0</v>
      </c>
      <c r="AG163" s="228">
        <v>0</v>
      </c>
      <c r="AH163" s="228">
        <v>0</v>
      </c>
      <c r="AI163" s="229">
        <f>SUM(V163:AC163)</f>
        <v>0</v>
      </c>
      <c r="AJ163" s="160" t="str">
        <f>IF(ABS(S163-AI163)&gt;0.001,S163-AI163,"")</f>
        <v/>
      </c>
      <c r="BA163" s="160"/>
      <c r="BR163" s="160"/>
      <c r="CG163" s="160"/>
    </row>
    <row r="164" spans="1:85" ht="15">
      <c r="A164" s="178" t="s">
        <v>8</v>
      </c>
      <c r="B164" s="179">
        <v>0</v>
      </c>
      <c r="C164" s="179">
        <v>0</v>
      </c>
      <c r="D164" s="179">
        <v>0</v>
      </c>
      <c r="E164" s="179">
        <v>0</v>
      </c>
      <c r="F164" s="362"/>
      <c r="G164" s="179">
        <v>0</v>
      </c>
      <c r="H164" s="180">
        <v>0</v>
      </c>
      <c r="I164" s="181">
        <f t="shared" ref="I164:I183" si="74">SUM(B164:H164)</f>
        <v>0</v>
      </c>
      <c r="J164" s="168"/>
      <c r="K164" s="182" t="s">
        <v>8</v>
      </c>
      <c r="L164" s="183">
        <v>0</v>
      </c>
      <c r="M164" s="183">
        <v>0</v>
      </c>
      <c r="N164" s="183">
        <v>0</v>
      </c>
      <c r="O164" s="183">
        <v>0</v>
      </c>
      <c r="P164" s="183">
        <v>0</v>
      </c>
      <c r="Q164" s="183">
        <v>0</v>
      </c>
      <c r="R164" s="184">
        <v>0</v>
      </c>
      <c r="S164" s="185">
        <f t="shared" ref="S164:S183" si="75">SUM(L164:R164)</f>
        <v>0</v>
      </c>
      <c r="U164" s="230" t="s">
        <v>8</v>
      </c>
      <c r="V164" s="231">
        <v>0</v>
      </c>
      <c r="W164" s="231">
        <v>0</v>
      </c>
      <c r="X164" s="231">
        <v>0</v>
      </c>
      <c r="Y164" s="231">
        <v>0</v>
      </c>
      <c r="Z164" s="231">
        <v>0</v>
      </c>
      <c r="AA164" s="231">
        <v>0</v>
      </c>
      <c r="AB164" s="231">
        <v>0</v>
      </c>
      <c r="AC164" s="232">
        <v>0</v>
      </c>
      <c r="AD164" s="231">
        <v>0</v>
      </c>
      <c r="AE164" s="231">
        <v>0</v>
      </c>
      <c r="AF164" s="231">
        <v>0</v>
      </c>
      <c r="AG164" s="231">
        <v>0</v>
      </c>
      <c r="AH164" s="231">
        <v>0</v>
      </c>
      <c r="AI164" s="233">
        <f t="shared" ref="AI164:AI183" si="76">SUM(V164:AC164)</f>
        <v>0</v>
      </c>
      <c r="AJ164" s="160" t="str">
        <f t="shared" ref="AJ164:AJ185" si="77">IF(ABS(S164-AI164)&gt;0.001,S164-AI164,"")</f>
        <v/>
      </c>
      <c r="BA164" s="160"/>
      <c r="BR164" s="160"/>
      <c r="CG164" s="160"/>
    </row>
    <row r="165" spans="1:85" ht="15">
      <c r="A165" s="186" t="s">
        <v>10</v>
      </c>
      <c r="B165" s="175">
        <v>0</v>
      </c>
      <c r="C165" s="175">
        <v>0</v>
      </c>
      <c r="D165" s="175">
        <v>0</v>
      </c>
      <c r="E165" s="175">
        <v>0</v>
      </c>
      <c r="F165" s="362"/>
      <c r="G165" s="175">
        <v>0</v>
      </c>
      <c r="H165" s="187">
        <v>0</v>
      </c>
      <c r="I165" s="173">
        <f t="shared" si="74"/>
        <v>0</v>
      </c>
      <c r="J165" s="168"/>
      <c r="K165" s="188" t="s">
        <v>10</v>
      </c>
      <c r="L165" s="175">
        <v>0</v>
      </c>
      <c r="M165" s="175">
        <v>0</v>
      </c>
      <c r="N165" s="175">
        <v>0</v>
      </c>
      <c r="O165" s="175">
        <v>0</v>
      </c>
      <c r="P165" s="175">
        <v>0</v>
      </c>
      <c r="Q165" s="175">
        <v>0</v>
      </c>
      <c r="R165" s="176">
        <v>0</v>
      </c>
      <c r="S165" s="177">
        <f t="shared" si="75"/>
        <v>0</v>
      </c>
      <c r="U165" s="234" t="s">
        <v>10</v>
      </c>
      <c r="V165" s="226">
        <v>0</v>
      </c>
      <c r="W165" s="226">
        <v>0</v>
      </c>
      <c r="X165" s="226">
        <v>0</v>
      </c>
      <c r="Y165" s="226">
        <v>0</v>
      </c>
      <c r="Z165" s="226">
        <v>0</v>
      </c>
      <c r="AA165" s="226">
        <v>0</v>
      </c>
      <c r="AB165" s="226">
        <v>0</v>
      </c>
      <c r="AC165" s="227">
        <v>0</v>
      </c>
      <c r="AD165" s="228">
        <v>0</v>
      </c>
      <c r="AE165" s="228">
        <v>0</v>
      </c>
      <c r="AF165" s="228">
        <v>0</v>
      </c>
      <c r="AG165" s="228">
        <v>0</v>
      </c>
      <c r="AH165" s="228">
        <v>0</v>
      </c>
      <c r="AI165" s="229">
        <f t="shared" si="76"/>
        <v>0</v>
      </c>
      <c r="AJ165" s="160" t="str">
        <f t="shared" si="77"/>
        <v/>
      </c>
      <c r="BA165" s="160"/>
      <c r="BR165" s="160"/>
      <c r="CG165" s="160"/>
    </row>
    <row r="166" spans="1:85" ht="15">
      <c r="A166" s="178" t="s">
        <v>56</v>
      </c>
      <c r="B166" s="179">
        <v>0</v>
      </c>
      <c r="C166" s="179">
        <v>0</v>
      </c>
      <c r="D166" s="179">
        <v>0</v>
      </c>
      <c r="E166" s="179">
        <v>0</v>
      </c>
      <c r="F166" s="362"/>
      <c r="G166" s="179">
        <v>0</v>
      </c>
      <c r="H166" s="180">
        <v>0</v>
      </c>
      <c r="I166" s="181">
        <f t="shared" si="74"/>
        <v>0</v>
      </c>
      <c r="J166" s="168"/>
      <c r="K166" s="182" t="s">
        <v>56</v>
      </c>
      <c r="L166" s="183">
        <v>0</v>
      </c>
      <c r="M166" s="183">
        <v>0</v>
      </c>
      <c r="N166" s="183">
        <v>0</v>
      </c>
      <c r="O166" s="183">
        <v>0</v>
      </c>
      <c r="P166" s="183">
        <v>0</v>
      </c>
      <c r="Q166" s="183">
        <v>0</v>
      </c>
      <c r="R166" s="184">
        <v>0</v>
      </c>
      <c r="S166" s="185">
        <f t="shared" si="75"/>
        <v>0</v>
      </c>
      <c r="U166" s="230" t="s">
        <v>56</v>
      </c>
      <c r="V166" s="231">
        <v>0</v>
      </c>
      <c r="W166" s="231">
        <v>0</v>
      </c>
      <c r="X166" s="231">
        <v>0</v>
      </c>
      <c r="Y166" s="231">
        <v>0</v>
      </c>
      <c r="Z166" s="231">
        <v>0</v>
      </c>
      <c r="AA166" s="231">
        <v>0</v>
      </c>
      <c r="AB166" s="231">
        <v>0</v>
      </c>
      <c r="AC166" s="232">
        <v>0</v>
      </c>
      <c r="AD166" s="231">
        <v>0</v>
      </c>
      <c r="AE166" s="231">
        <v>0</v>
      </c>
      <c r="AF166" s="231">
        <v>0</v>
      </c>
      <c r="AG166" s="231">
        <v>0</v>
      </c>
      <c r="AH166" s="231">
        <v>0</v>
      </c>
      <c r="AI166" s="233">
        <f t="shared" si="76"/>
        <v>0</v>
      </c>
      <c r="AJ166" s="160" t="str">
        <f t="shared" si="77"/>
        <v/>
      </c>
      <c r="BA166" s="160"/>
      <c r="BR166" s="160"/>
      <c r="CG166" s="160"/>
    </row>
    <row r="167" spans="1:85" ht="15">
      <c r="A167" s="186" t="s">
        <v>16</v>
      </c>
      <c r="B167" s="175">
        <v>0</v>
      </c>
      <c r="C167" s="175">
        <v>0</v>
      </c>
      <c r="D167" s="175">
        <v>0</v>
      </c>
      <c r="E167" s="175">
        <v>0</v>
      </c>
      <c r="F167" s="362"/>
      <c r="G167" s="175">
        <v>0</v>
      </c>
      <c r="H167" s="187">
        <v>0</v>
      </c>
      <c r="I167" s="173">
        <f t="shared" si="74"/>
        <v>0</v>
      </c>
      <c r="J167" s="168"/>
      <c r="K167" s="188" t="s">
        <v>16</v>
      </c>
      <c r="L167" s="175">
        <v>0</v>
      </c>
      <c r="M167" s="175">
        <v>0</v>
      </c>
      <c r="N167" s="175">
        <v>0</v>
      </c>
      <c r="O167" s="175">
        <v>0</v>
      </c>
      <c r="P167" s="175">
        <v>0</v>
      </c>
      <c r="Q167" s="175">
        <v>0</v>
      </c>
      <c r="R167" s="176">
        <v>0</v>
      </c>
      <c r="S167" s="177">
        <f t="shared" si="75"/>
        <v>0</v>
      </c>
      <c r="U167" s="234" t="s">
        <v>16</v>
      </c>
      <c r="V167" s="226">
        <v>0</v>
      </c>
      <c r="W167" s="226">
        <v>0</v>
      </c>
      <c r="X167" s="226">
        <v>0</v>
      </c>
      <c r="Y167" s="226">
        <v>0</v>
      </c>
      <c r="Z167" s="226">
        <v>0</v>
      </c>
      <c r="AA167" s="226">
        <v>0</v>
      </c>
      <c r="AB167" s="226">
        <v>0</v>
      </c>
      <c r="AC167" s="227">
        <v>0</v>
      </c>
      <c r="AD167" s="228">
        <v>0</v>
      </c>
      <c r="AE167" s="228">
        <v>0</v>
      </c>
      <c r="AF167" s="228">
        <v>0</v>
      </c>
      <c r="AG167" s="228">
        <v>0</v>
      </c>
      <c r="AH167" s="228">
        <v>0</v>
      </c>
      <c r="AI167" s="229">
        <f t="shared" si="76"/>
        <v>0</v>
      </c>
      <c r="AJ167" s="160" t="str">
        <f t="shared" si="77"/>
        <v/>
      </c>
      <c r="BA167" s="160"/>
      <c r="BR167" s="160"/>
      <c r="CG167" s="160"/>
    </row>
    <row r="168" spans="1:85" ht="15">
      <c r="A168" s="178" t="s">
        <v>15</v>
      </c>
      <c r="B168" s="179">
        <v>0</v>
      </c>
      <c r="C168" s="179">
        <v>0</v>
      </c>
      <c r="D168" s="179">
        <v>0</v>
      </c>
      <c r="E168" s="179">
        <v>0</v>
      </c>
      <c r="F168" s="362"/>
      <c r="G168" s="179">
        <v>0</v>
      </c>
      <c r="H168" s="180">
        <v>0</v>
      </c>
      <c r="I168" s="181">
        <f t="shared" si="74"/>
        <v>0</v>
      </c>
      <c r="J168" s="168"/>
      <c r="K168" s="182" t="s">
        <v>15</v>
      </c>
      <c r="L168" s="183">
        <v>0</v>
      </c>
      <c r="M168" s="183">
        <v>0</v>
      </c>
      <c r="N168" s="183">
        <v>0</v>
      </c>
      <c r="O168" s="183">
        <v>0</v>
      </c>
      <c r="P168" s="183">
        <v>0</v>
      </c>
      <c r="Q168" s="183">
        <v>0</v>
      </c>
      <c r="R168" s="184">
        <v>0</v>
      </c>
      <c r="S168" s="185">
        <f t="shared" si="75"/>
        <v>0</v>
      </c>
      <c r="U168" s="230" t="s">
        <v>57</v>
      </c>
      <c r="V168" s="231">
        <v>0</v>
      </c>
      <c r="W168" s="231">
        <v>0</v>
      </c>
      <c r="X168" s="231">
        <v>0</v>
      </c>
      <c r="Y168" s="231">
        <v>0</v>
      </c>
      <c r="Z168" s="231">
        <v>0</v>
      </c>
      <c r="AA168" s="231">
        <v>0</v>
      </c>
      <c r="AB168" s="231">
        <v>0</v>
      </c>
      <c r="AC168" s="232">
        <v>0</v>
      </c>
      <c r="AD168" s="231">
        <v>0</v>
      </c>
      <c r="AE168" s="231">
        <v>0</v>
      </c>
      <c r="AF168" s="231">
        <v>0</v>
      </c>
      <c r="AG168" s="231">
        <v>0</v>
      </c>
      <c r="AH168" s="231">
        <v>0</v>
      </c>
      <c r="AI168" s="233">
        <f t="shared" si="76"/>
        <v>0</v>
      </c>
      <c r="AJ168" s="160" t="str">
        <f t="shared" si="77"/>
        <v/>
      </c>
      <c r="BA168" s="160"/>
      <c r="BR168" s="160"/>
      <c r="CG168" s="160"/>
    </row>
    <row r="169" spans="1:85" ht="15">
      <c r="A169" s="186" t="s">
        <v>58</v>
      </c>
      <c r="B169" s="175">
        <v>0</v>
      </c>
      <c r="C169" s="175">
        <v>0</v>
      </c>
      <c r="D169" s="175">
        <v>0</v>
      </c>
      <c r="E169" s="175">
        <v>0</v>
      </c>
      <c r="F169" s="362"/>
      <c r="G169" s="175">
        <v>0</v>
      </c>
      <c r="H169" s="187">
        <v>0</v>
      </c>
      <c r="I169" s="173">
        <f t="shared" si="74"/>
        <v>0</v>
      </c>
      <c r="J169" s="168"/>
      <c r="K169" s="188" t="s">
        <v>58</v>
      </c>
      <c r="L169" s="175">
        <v>0</v>
      </c>
      <c r="M169" s="175">
        <v>0</v>
      </c>
      <c r="N169" s="175">
        <v>0</v>
      </c>
      <c r="O169" s="175">
        <v>0</v>
      </c>
      <c r="P169" s="175">
        <v>0</v>
      </c>
      <c r="Q169" s="175">
        <v>0</v>
      </c>
      <c r="R169" s="176">
        <v>0</v>
      </c>
      <c r="S169" s="177">
        <f t="shared" si="75"/>
        <v>0</v>
      </c>
      <c r="U169" s="234" t="s">
        <v>58</v>
      </c>
      <c r="V169" s="226">
        <v>0</v>
      </c>
      <c r="W169" s="226">
        <v>0</v>
      </c>
      <c r="X169" s="226">
        <v>0</v>
      </c>
      <c r="Y169" s="226">
        <v>0</v>
      </c>
      <c r="Z169" s="226">
        <v>0</v>
      </c>
      <c r="AA169" s="226">
        <v>0</v>
      </c>
      <c r="AB169" s="226">
        <v>0</v>
      </c>
      <c r="AC169" s="227">
        <v>0</v>
      </c>
      <c r="AD169" s="226">
        <v>0</v>
      </c>
      <c r="AE169" s="226">
        <v>0</v>
      </c>
      <c r="AF169" s="226">
        <v>0</v>
      </c>
      <c r="AG169" s="226">
        <v>0</v>
      </c>
      <c r="AH169" s="226">
        <v>0</v>
      </c>
      <c r="AI169" s="229">
        <f t="shared" si="76"/>
        <v>0</v>
      </c>
      <c r="AJ169" s="160" t="str">
        <f t="shared" si="77"/>
        <v/>
      </c>
      <c r="BA169" s="160"/>
      <c r="BR169" s="160"/>
      <c r="CG169" s="160"/>
    </row>
    <row r="170" spans="1:85" ht="15">
      <c r="A170" s="178" t="s">
        <v>12</v>
      </c>
      <c r="B170" s="179">
        <v>0</v>
      </c>
      <c r="C170" s="179">
        <v>0</v>
      </c>
      <c r="D170" s="179">
        <v>0</v>
      </c>
      <c r="E170" s="179">
        <v>0</v>
      </c>
      <c r="F170" s="362"/>
      <c r="G170" s="179">
        <v>0</v>
      </c>
      <c r="H170" s="180">
        <v>0</v>
      </c>
      <c r="I170" s="181">
        <f t="shared" si="74"/>
        <v>0</v>
      </c>
      <c r="J170" s="168"/>
      <c r="K170" s="182" t="s">
        <v>12</v>
      </c>
      <c r="L170" s="183">
        <v>0</v>
      </c>
      <c r="M170" s="183">
        <v>0</v>
      </c>
      <c r="N170" s="183">
        <v>0</v>
      </c>
      <c r="O170" s="183">
        <v>0</v>
      </c>
      <c r="P170" s="183">
        <v>0</v>
      </c>
      <c r="Q170" s="183">
        <v>0</v>
      </c>
      <c r="R170" s="184">
        <v>0</v>
      </c>
      <c r="S170" s="185">
        <f t="shared" si="75"/>
        <v>0</v>
      </c>
      <c r="U170" s="230" t="s">
        <v>12</v>
      </c>
      <c r="V170" s="231">
        <v>0</v>
      </c>
      <c r="W170" s="231">
        <v>0</v>
      </c>
      <c r="X170" s="231">
        <v>0</v>
      </c>
      <c r="Y170" s="231">
        <v>0</v>
      </c>
      <c r="Z170" s="231">
        <v>0</v>
      </c>
      <c r="AA170" s="231">
        <v>0</v>
      </c>
      <c r="AB170" s="231">
        <v>0</v>
      </c>
      <c r="AC170" s="232">
        <v>0</v>
      </c>
      <c r="AD170" s="231">
        <v>0</v>
      </c>
      <c r="AE170" s="231">
        <v>0</v>
      </c>
      <c r="AF170" s="231">
        <v>0</v>
      </c>
      <c r="AG170" s="231">
        <v>0</v>
      </c>
      <c r="AH170" s="231">
        <v>0</v>
      </c>
      <c r="AI170" s="233">
        <f t="shared" si="76"/>
        <v>0</v>
      </c>
      <c r="AJ170" s="160" t="str">
        <f t="shared" si="77"/>
        <v/>
      </c>
      <c r="BA170" s="160"/>
      <c r="BR170" s="160"/>
      <c r="CG170" s="160"/>
    </row>
    <row r="171" spans="1:85" ht="15">
      <c r="A171" s="186" t="s">
        <v>59</v>
      </c>
      <c r="B171" s="175">
        <v>0</v>
      </c>
      <c r="C171" s="175">
        <v>0</v>
      </c>
      <c r="D171" s="175">
        <v>0</v>
      </c>
      <c r="E171" s="175">
        <v>0</v>
      </c>
      <c r="F171" s="362"/>
      <c r="G171" s="175">
        <v>0</v>
      </c>
      <c r="H171" s="187">
        <v>0</v>
      </c>
      <c r="I171" s="173">
        <f t="shared" si="74"/>
        <v>0</v>
      </c>
      <c r="J171" s="168"/>
      <c r="K171" s="188" t="s">
        <v>59</v>
      </c>
      <c r="L171" s="175">
        <v>0</v>
      </c>
      <c r="M171" s="175">
        <v>0</v>
      </c>
      <c r="N171" s="175">
        <v>0</v>
      </c>
      <c r="O171" s="175">
        <v>0</v>
      </c>
      <c r="P171" s="175">
        <v>0</v>
      </c>
      <c r="Q171" s="175">
        <v>0</v>
      </c>
      <c r="R171" s="176">
        <v>0</v>
      </c>
      <c r="S171" s="177">
        <f t="shared" si="75"/>
        <v>0</v>
      </c>
      <c r="U171" s="234" t="s">
        <v>59</v>
      </c>
      <c r="V171" s="226">
        <v>0</v>
      </c>
      <c r="W171" s="226">
        <v>0</v>
      </c>
      <c r="X171" s="226">
        <v>0</v>
      </c>
      <c r="Y171" s="226">
        <v>0</v>
      </c>
      <c r="Z171" s="226">
        <v>0</v>
      </c>
      <c r="AA171" s="226">
        <v>0</v>
      </c>
      <c r="AB171" s="226">
        <v>0</v>
      </c>
      <c r="AC171" s="227">
        <v>0</v>
      </c>
      <c r="AD171" s="226">
        <v>0</v>
      </c>
      <c r="AE171" s="226">
        <v>0</v>
      </c>
      <c r="AF171" s="226">
        <v>0</v>
      </c>
      <c r="AG171" s="226">
        <v>0</v>
      </c>
      <c r="AH171" s="226">
        <v>0</v>
      </c>
      <c r="AI171" s="229">
        <f t="shared" si="76"/>
        <v>0</v>
      </c>
      <c r="AJ171" s="160" t="str">
        <f t="shared" si="77"/>
        <v/>
      </c>
      <c r="BA171" s="160"/>
      <c r="BR171" s="160"/>
      <c r="CG171" s="160"/>
    </row>
    <row r="172" spans="1:85" ht="15">
      <c r="A172" s="178" t="s">
        <v>17</v>
      </c>
      <c r="B172" s="179">
        <v>0</v>
      </c>
      <c r="C172" s="179">
        <v>0</v>
      </c>
      <c r="D172" s="179">
        <v>0</v>
      </c>
      <c r="E172" s="179">
        <v>0</v>
      </c>
      <c r="F172" s="362"/>
      <c r="G172" s="179">
        <v>0</v>
      </c>
      <c r="H172" s="180">
        <v>0</v>
      </c>
      <c r="I172" s="181">
        <f t="shared" si="74"/>
        <v>0</v>
      </c>
      <c r="J172" s="168"/>
      <c r="K172" s="182" t="s">
        <v>17</v>
      </c>
      <c r="L172" s="183">
        <v>0</v>
      </c>
      <c r="M172" s="183">
        <v>0</v>
      </c>
      <c r="N172" s="183">
        <v>0</v>
      </c>
      <c r="O172" s="183">
        <v>0</v>
      </c>
      <c r="P172" s="183">
        <v>0</v>
      </c>
      <c r="Q172" s="183">
        <v>0</v>
      </c>
      <c r="R172" s="184">
        <v>0</v>
      </c>
      <c r="S172" s="185">
        <f t="shared" si="75"/>
        <v>0</v>
      </c>
      <c r="U172" s="230" t="s">
        <v>17</v>
      </c>
      <c r="V172" s="231">
        <v>0</v>
      </c>
      <c r="W172" s="231">
        <v>0</v>
      </c>
      <c r="X172" s="231">
        <v>0</v>
      </c>
      <c r="Y172" s="231">
        <v>0</v>
      </c>
      <c r="Z172" s="231">
        <v>0</v>
      </c>
      <c r="AA172" s="231">
        <v>0</v>
      </c>
      <c r="AB172" s="231">
        <v>0</v>
      </c>
      <c r="AC172" s="232">
        <v>0</v>
      </c>
      <c r="AD172" s="231">
        <v>0</v>
      </c>
      <c r="AE172" s="231">
        <v>0</v>
      </c>
      <c r="AF172" s="231">
        <v>0</v>
      </c>
      <c r="AG172" s="231">
        <v>0</v>
      </c>
      <c r="AH172" s="231">
        <v>0</v>
      </c>
      <c r="AI172" s="233">
        <f t="shared" si="76"/>
        <v>0</v>
      </c>
      <c r="AJ172" s="160" t="str">
        <f t="shared" si="77"/>
        <v/>
      </c>
      <c r="BA172" s="160"/>
      <c r="BR172" s="160"/>
      <c r="CG172" s="160"/>
    </row>
    <row r="173" spans="1:85" ht="15">
      <c r="A173" s="186" t="s">
        <v>139</v>
      </c>
      <c r="B173" s="175">
        <v>0</v>
      </c>
      <c r="C173" s="175">
        <v>0</v>
      </c>
      <c r="D173" s="175">
        <v>0</v>
      </c>
      <c r="E173" s="175">
        <v>0</v>
      </c>
      <c r="F173" s="362"/>
      <c r="G173" s="175">
        <v>0</v>
      </c>
      <c r="H173" s="187">
        <v>0</v>
      </c>
      <c r="I173" s="173">
        <f t="shared" si="74"/>
        <v>0</v>
      </c>
      <c r="J173" s="168"/>
      <c r="K173" s="188" t="s">
        <v>139</v>
      </c>
      <c r="L173" s="175">
        <v>0</v>
      </c>
      <c r="M173" s="175">
        <v>0</v>
      </c>
      <c r="N173" s="175">
        <v>0</v>
      </c>
      <c r="O173" s="175">
        <v>0</v>
      </c>
      <c r="P173" s="175">
        <v>0</v>
      </c>
      <c r="Q173" s="175">
        <v>0</v>
      </c>
      <c r="R173" s="176">
        <v>0</v>
      </c>
      <c r="S173" s="177">
        <f t="shared" si="75"/>
        <v>0</v>
      </c>
      <c r="U173" s="234" t="s">
        <v>139</v>
      </c>
      <c r="V173" s="226">
        <v>0</v>
      </c>
      <c r="W173" s="226">
        <v>0</v>
      </c>
      <c r="X173" s="226">
        <v>0</v>
      </c>
      <c r="Y173" s="226">
        <v>0</v>
      </c>
      <c r="Z173" s="226">
        <v>0</v>
      </c>
      <c r="AA173" s="226">
        <v>0</v>
      </c>
      <c r="AB173" s="226">
        <v>0</v>
      </c>
      <c r="AC173" s="227">
        <v>0</v>
      </c>
      <c r="AD173" s="226">
        <v>0</v>
      </c>
      <c r="AE173" s="226">
        <v>0</v>
      </c>
      <c r="AF173" s="226">
        <v>0</v>
      </c>
      <c r="AG173" s="226">
        <v>0</v>
      </c>
      <c r="AH173" s="226">
        <v>0</v>
      </c>
      <c r="AI173" s="229">
        <f t="shared" si="76"/>
        <v>0</v>
      </c>
      <c r="AJ173" s="160" t="str">
        <f t="shared" si="77"/>
        <v/>
      </c>
      <c r="BA173" s="160"/>
      <c r="BR173" s="160"/>
      <c r="CG173" s="160"/>
    </row>
    <row r="174" spans="1:85" ht="15">
      <c r="A174" s="178" t="s">
        <v>25</v>
      </c>
      <c r="B174" s="179">
        <v>0</v>
      </c>
      <c r="C174" s="179">
        <v>0</v>
      </c>
      <c r="D174" s="179">
        <v>0</v>
      </c>
      <c r="E174" s="179">
        <v>0</v>
      </c>
      <c r="F174" s="362"/>
      <c r="G174" s="179">
        <v>0</v>
      </c>
      <c r="H174" s="180">
        <v>0</v>
      </c>
      <c r="I174" s="181">
        <f t="shared" si="74"/>
        <v>0</v>
      </c>
      <c r="J174" s="168"/>
      <c r="K174" s="182" t="s">
        <v>25</v>
      </c>
      <c r="L174" s="183">
        <v>0</v>
      </c>
      <c r="M174" s="183">
        <v>0</v>
      </c>
      <c r="N174" s="183">
        <v>0</v>
      </c>
      <c r="O174" s="183">
        <v>0</v>
      </c>
      <c r="P174" s="183">
        <v>6.0228440735469438E-4</v>
      </c>
      <c r="Q174" s="183">
        <v>0</v>
      </c>
      <c r="R174" s="184">
        <v>0</v>
      </c>
      <c r="S174" s="185">
        <f t="shared" si="75"/>
        <v>6.0228440735469438E-4</v>
      </c>
      <c r="U174" s="230" t="s">
        <v>25</v>
      </c>
      <c r="V174" s="231">
        <v>0</v>
      </c>
      <c r="W174" s="231">
        <v>0</v>
      </c>
      <c r="X174" s="231">
        <v>0</v>
      </c>
      <c r="Y174" s="231">
        <v>0</v>
      </c>
      <c r="Z174" s="231">
        <v>0</v>
      </c>
      <c r="AA174" s="231">
        <v>0</v>
      </c>
      <c r="AB174" s="231">
        <v>6.0228440735469438E-4</v>
      </c>
      <c r="AC174" s="232">
        <v>0</v>
      </c>
      <c r="AD174" s="231">
        <v>0</v>
      </c>
      <c r="AE174" s="231">
        <v>0</v>
      </c>
      <c r="AF174" s="231">
        <v>0</v>
      </c>
      <c r="AG174" s="231">
        <v>0</v>
      </c>
      <c r="AH174" s="231">
        <v>0</v>
      </c>
      <c r="AI174" s="233">
        <f t="shared" si="76"/>
        <v>6.0228440735469438E-4</v>
      </c>
      <c r="AJ174" s="160" t="str">
        <f t="shared" si="77"/>
        <v/>
      </c>
      <c r="BA174" s="160"/>
      <c r="BR174" s="160"/>
      <c r="CG174" s="160"/>
    </row>
    <row r="175" spans="1:85" ht="15">
      <c r="A175" s="186" t="s">
        <v>24</v>
      </c>
      <c r="B175" s="175">
        <v>0</v>
      </c>
      <c r="C175" s="175">
        <v>0</v>
      </c>
      <c r="D175" s="175">
        <v>0</v>
      </c>
      <c r="E175" s="175">
        <v>0</v>
      </c>
      <c r="F175" s="362"/>
      <c r="G175" s="175">
        <v>0</v>
      </c>
      <c r="H175" s="187">
        <v>0</v>
      </c>
      <c r="I175" s="173">
        <f t="shared" si="74"/>
        <v>0</v>
      </c>
      <c r="J175" s="168"/>
      <c r="K175" s="188" t="s">
        <v>24</v>
      </c>
      <c r="L175" s="175">
        <v>0</v>
      </c>
      <c r="M175" s="175">
        <v>0</v>
      </c>
      <c r="N175" s="175">
        <v>0</v>
      </c>
      <c r="O175" s="175">
        <v>0</v>
      </c>
      <c r="P175" s="175">
        <v>0</v>
      </c>
      <c r="Q175" s="175">
        <v>0</v>
      </c>
      <c r="R175" s="176">
        <v>0</v>
      </c>
      <c r="S175" s="177">
        <f t="shared" si="75"/>
        <v>0</v>
      </c>
      <c r="U175" s="234" t="s">
        <v>24</v>
      </c>
      <c r="V175" s="226">
        <v>0</v>
      </c>
      <c r="W175" s="226">
        <v>0</v>
      </c>
      <c r="X175" s="226">
        <v>0</v>
      </c>
      <c r="Y175" s="226">
        <v>0</v>
      </c>
      <c r="Z175" s="226">
        <v>0</v>
      </c>
      <c r="AA175" s="226">
        <v>0</v>
      </c>
      <c r="AB175" s="226">
        <v>0</v>
      </c>
      <c r="AC175" s="227">
        <v>0</v>
      </c>
      <c r="AD175" s="226">
        <v>0</v>
      </c>
      <c r="AE175" s="226">
        <v>0</v>
      </c>
      <c r="AF175" s="226">
        <v>0</v>
      </c>
      <c r="AG175" s="226">
        <v>0</v>
      </c>
      <c r="AH175" s="226">
        <v>0</v>
      </c>
      <c r="AI175" s="229">
        <f t="shared" si="76"/>
        <v>0</v>
      </c>
      <c r="AJ175" s="160" t="str">
        <f t="shared" si="77"/>
        <v/>
      </c>
      <c r="BA175" s="160"/>
      <c r="BR175" s="160"/>
      <c r="CG175" s="160"/>
    </row>
    <row r="176" spans="1:85" ht="15">
      <c r="A176" s="178" t="s">
        <v>60</v>
      </c>
      <c r="B176" s="179">
        <v>0</v>
      </c>
      <c r="C176" s="179">
        <v>0</v>
      </c>
      <c r="D176" s="179">
        <v>0</v>
      </c>
      <c r="E176" s="179">
        <v>0</v>
      </c>
      <c r="F176" s="362"/>
      <c r="G176" s="179">
        <v>0</v>
      </c>
      <c r="H176" s="180">
        <v>0</v>
      </c>
      <c r="I176" s="181">
        <f t="shared" si="74"/>
        <v>0</v>
      </c>
      <c r="J176" s="168"/>
      <c r="K176" s="182" t="s">
        <v>60</v>
      </c>
      <c r="L176" s="183">
        <v>0</v>
      </c>
      <c r="M176" s="183">
        <v>0</v>
      </c>
      <c r="N176" s="183">
        <v>0</v>
      </c>
      <c r="O176" s="183">
        <v>0</v>
      </c>
      <c r="P176" s="183">
        <v>0</v>
      </c>
      <c r="Q176" s="183">
        <v>0</v>
      </c>
      <c r="R176" s="184">
        <v>0</v>
      </c>
      <c r="S176" s="185">
        <f t="shared" si="75"/>
        <v>0</v>
      </c>
      <c r="U176" s="230" t="s">
        <v>60</v>
      </c>
      <c r="V176" s="231">
        <v>0</v>
      </c>
      <c r="W176" s="231">
        <v>0</v>
      </c>
      <c r="X176" s="231">
        <v>0</v>
      </c>
      <c r="Y176" s="231">
        <v>0</v>
      </c>
      <c r="Z176" s="231">
        <v>0</v>
      </c>
      <c r="AA176" s="231">
        <v>0</v>
      </c>
      <c r="AB176" s="231">
        <v>0</v>
      </c>
      <c r="AC176" s="232">
        <v>0</v>
      </c>
      <c r="AD176" s="231">
        <v>0</v>
      </c>
      <c r="AE176" s="231">
        <v>0</v>
      </c>
      <c r="AF176" s="231">
        <v>0</v>
      </c>
      <c r="AG176" s="231">
        <v>0</v>
      </c>
      <c r="AH176" s="231">
        <v>0</v>
      </c>
      <c r="AI176" s="233">
        <f t="shared" si="76"/>
        <v>0</v>
      </c>
      <c r="AJ176" s="160" t="str">
        <f t="shared" si="77"/>
        <v/>
      </c>
      <c r="BA176" s="160"/>
      <c r="BR176" s="160"/>
      <c r="CG176" s="160"/>
    </row>
    <row r="177" spans="1:85" ht="15">
      <c r="A177" s="186" t="s">
        <v>22</v>
      </c>
      <c r="B177" s="175">
        <v>0</v>
      </c>
      <c r="C177" s="175">
        <v>0</v>
      </c>
      <c r="D177" s="175">
        <v>0</v>
      </c>
      <c r="E177" s="175">
        <v>0</v>
      </c>
      <c r="F177" s="362"/>
      <c r="G177" s="175">
        <v>0</v>
      </c>
      <c r="H177" s="187">
        <v>0</v>
      </c>
      <c r="I177" s="173">
        <f t="shared" si="74"/>
        <v>0</v>
      </c>
      <c r="J177" s="168"/>
      <c r="K177" s="188" t="s">
        <v>22</v>
      </c>
      <c r="L177" s="175">
        <v>0</v>
      </c>
      <c r="M177" s="175">
        <v>0</v>
      </c>
      <c r="N177" s="175">
        <v>0</v>
      </c>
      <c r="O177" s="175">
        <v>0</v>
      </c>
      <c r="P177" s="175">
        <v>0</v>
      </c>
      <c r="Q177" s="175">
        <v>0</v>
      </c>
      <c r="R177" s="176">
        <v>0</v>
      </c>
      <c r="S177" s="177">
        <f t="shared" si="75"/>
        <v>0</v>
      </c>
      <c r="U177" s="234" t="s">
        <v>22</v>
      </c>
      <c r="V177" s="226">
        <v>0</v>
      </c>
      <c r="W177" s="226">
        <v>0</v>
      </c>
      <c r="X177" s="226">
        <v>0</v>
      </c>
      <c r="Y177" s="226">
        <v>0</v>
      </c>
      <c r="Z177" s="226">
        <v>0</v>
      </c>
      <c r="AA177" s="226">
        <v>0</v>
      </c>
      <c r="AB177" s="226">
        <v>0</v>
      </c>
      <c r="AC177" s="227">
        <v>0</v>
      </c>
      <c r="AD177" s="226">
        <v>0</v>
      </c>
      <c r="AE177" s="226">
        <v>0</v>
      </c>
      <c r="AF177" s="226">
        <v>0</v>
      </c>
      <c r="AG177" s="226">
        <v>0</v>
      </c>
      <c r="AH177" s="226">
        <v>0</v>
      </c>
      <c r="AI177" s="229">
        <f t="shared" si="76"/>
        <v>0</v>
      </c>
      <c r="AJ177" s="160" t="str">
        <f t="shared" si="77"/>
        <v/>
      </c>
      <c r="BA177" s="160"/>
      <c r="BR177" s="160"/>
      <c r="CG177" s="160"/>
    </row>
    <row r="178" spans="1:85" ht="15">
      <c r="A178" s="178" t="s">
        <v>21</v>
      </c>
      <c r="B178" s="179">
        <v>0</v>
      </c>
      <c r="C178" s="179">
        <v>0</v>
      </c>
      <c r="D178" s="179">
        <v>0</v>
      </c>
      <c r="E178" s="179">
        <v>0</v>
      </c>
      <c r="F178" s="362"/>
      <c r="G178" s="179">
        <v>0</v>
      </c>
      <c r="H178" s="180">
        <v>0</v>
      </c>
      <c r="I178" s="181">
        <f t="shared" si="74"/>
        <v>0</v>
      </c>
      <c r="J178" s="168"/>
      <c r="K178" s="182" t="s">
        <v>21</v>
      </c>
      <c r="L178" s="183">
        <v>0</v>
      </c>
      <c r="M178" s="183">
        <v>0</v>
      </c>
      <c r="N178" s="183">
        <v>0</v>
      </c>
      <c r="O178" s="183">
        <v>0</v>
      </c>
      <c r="P178" s="183">
        <v>0</v>
      </c>
      <c r="Q178" s="183">
        <v>0</v>
      </c>
      <c r="R178" s="184">
        <v>0</v>
      </c>
      <c r="S178" s="185">
        <f t="shared" si="75"/>
        <v>0</v>
      </c>
      <c r="U178" s="230" t="s">
        <v>61</v>
      </c>
      <c r="V178" s="231">
        <v>0</v>
      </c>
      <c r="W178" s="231">
        <v>0</v>
      </c>
      <c r="X178" s="231">
        <v>0</v>
      </c>
      <c r="Y178" s="231">
        <v>0</v>
      </c>
      <c r="Z178" s="231">
        <v>0</v>
      </c>
      <c r="AA178" s="231">
        <v>0</v>
      </c>
      <c r="AB178" s="231">
        <v>0</v>
      </c>
      <c r="AC178" s="232">
        <v>0</v>
      </c>
      <c r="AD178" s="231">
        <v>0</v>
      </c>
      <c r="AE178" s="231">
        <v>0</v>
      </c>
      <c r="AF178" s="231">
        <v>0</v>
      </c>
      <c r="AG178" s="231">
        <v>0</v>
      </c>
      <c r="AH178" s="231">
        <v>0</v>
      </c>
      <c r="AI178" s="233">
        <f t="shared" si="76"/>
        <v>0</v>
      </c>
      <c r="AJ178" s="160" t="str">
        <f t="shared" si="77"/>
        <v/>
      </c>
      <c r="BA178" s="160"/>
      <c r="BR178" s="160"/>
      <c r="CG178" s="160"/>
    </row>
    <row r="179" spans="1:85" ht="15">
      <c r="A179" s="189" t="s">
        <v>64</v>
      </c>
      <c r="B179" s="175">
        <v>0</v>
      </c>
      <c r="C179" s="175">
        <v>0</v>
      </c>
      <c r="D179" s="175">
        <v>0</v>
      </c>
      <c r="E179" s="175">
        <v>0</v>
      </c>
      <c r="F179" s="362"/>
      <c r="G179" s="175">
        <v>0</v>
      </c>
      <c r="H179" s="187">
        <v>0</v>
      </c>
      <c r="I179" s="173">
        <f t="shared" si="74"/>
        <v>0</v>
      </c>
      <c r="J179" s="168"/>
      <c r="K179" s="190" t="s">
        <v>64</v>
      </c>
      <c r="L179" s="175">
        <v>0</v>
      </c>
      <c r="M179" s="175">
        <v>0</v>
      </c>
      <c r="N179" s="175">
        <v>0</v>
      </c>
      <c r="O179" s="175">
        <v>0</v>
      </c>
      <c r="P179" s="175">
        <v>0</v>
      </c>
      <c r="Q179" s="175">
        <v>0</v>
      </c>
      <c r="R179" s="176">
        <v>0</v>
      </c>
      <c r="S179" s="177">
        <f t="shared" si="75"/>
        <v>0</v>
      </c>
      <c r="U179" s="235" t="s">
        <v>62</v>
      </c>
      <c r="V179" s="226">
        <v>0</v>
      </c>
      <c r="W179" s="226">
        <v>0</v>
      </c>
      <c r="X179" s="226">
        <v>0</v>
      </c>
      <c r="Y179" s="226">
        <v>0</v>
      </c>
      <c r="Z179" s="226">
        <v>0</v>
      </c>
      <c r="AA179" s="226">
        <v>0</v>
      </c>
      <c r="AB179" s="226">
        <v>0</v>
      </c>
      <c r="AC179" s="227">
        <v>0</v>
      </c>
      <c r="AD179" s="228">
        <v>0</v>
      </c>
      <c r="AE179" s="228">
        <v>0</v>
      </c>
      <c r="AF179" s="228">
        <v>0</v>
      </c>
      <c r="AG179" s="228">
        <v>0</v>
      </c>
      <c r="AH179" s="228">
        <v>0</v>
      </c>
      <c r="AI179" s="229">
        <f t="shared" si="76"/>
        <v>0</v>
      </c>
      <c r="AJ179" s="160" t="str">
        <f t="shared" si="77"/>
        <v/>
      </c>
      <c r="BA179" s="160"/>
      <c r="BR179" s="160"/>
      <c r="CG179" s="160"/>
    </row>
    <row r="180" spans="1:85">
      <c r="A180" s="191" t="s">
        <v>23</v>
      </c>
      <c r="B180" s="192">
        <v>0</v>
      </c>
      <c r="C180" s="192">
        <v>0</v>
      </c>
      <c r="D180" s="192">
        <v>0</v>
      </c>
      <c r="E180" s="192">
        <v>0</v>
      </c>
      <c r="F180" s="362"/>
      <c r="G180" s="192">
        <v>0</v>
      </c>
      <c r="H180" s="193">
        <v>0</v>
      </c>
      <c r="I180" s="194">
        <f t="shared" si="74"/>
        <v>0</v>
      </c>
      <c r="J180" s="168"/>
      <c r="K180" s="195" t="s">
        <v>23</v>
      </c>
      <c r="L180" s="196">
        <v>0</v>
      </c>
      <c r="M180" s="196">
        <v>0</v>
      </c>
      <c r="N180" s="196">
        <v>0</v>
      </c>
      <c r="O180" s="196">
        <v>0</v>
      </c>
      <c r="P180" s="196">
        <v>0</v>
      </c>
      <c r="Q180" s="196">
        <v>0</v>
      </c>
      <c r="R180" s="197">
        <v>0</v>
      </c>
      <c r="S180" s="198">
        <f t="shared" si="75"/>
        <v>0</v>
      </c>
      <c r="U180" s="236" t="s">
        <v>66</v>
      </c>
      <c r="V180" s="237">
        <v>0</v>
      </c>
      <c r="W180" s="237">
        <v>0</v>
      </c>
      <c r="X180" s="237">
        <v>0</v>
      </c>
      <c r="Y180" s="237">
        <v>0</v>
      </c>
      <c r="Z180" s="237">
        <v>0</v>
      </c>
      <c r="AA180" s="237">
        <v>0</v>
      </c>
      <c r="AB180" s="237">
        <v>0</v>
      </c>
      <c r="AC180" s="237">
        <v>0</v>
      </c>
      <c r="AD180" s="237">
        <v>0</v>
      </c>
      <c r="AE180" s="237">
        <v>0</v>
      </c>
      <c r="AF180" s="237">
        <v>0</v>
      </c>
      <c r="AG180" s="237">
        <v>0</v>
      </c>
      <c r="AH180" s="125">
        <v>0</v>
      </c>
      <c r="AI180" s="238">
        <f t="shared" si="76"/>
        <v>0</v>
      </c>
      <c r="AJ180" s="160" t="str">
        <f t="shared" si="77"/>
        <v/>
      </c>
      <c r="BA180" s="160"/>
      <c r="BR180" s="160"/>
      <c r="CG180" s="160"/>
    </row>
    <row r="181" spans="1:85">
      <c r="A181" s="199" t="s">
        <v>19</v>
      </c>
      <c r="B181" s="200">
        <v>0</v>
      </c>
      <c r="C181" s="200">
        <v>0</v>
      </c>
      <c r="D181" s="200">
        <v>0</v>
      </c>
      <c r="E181" s="200">
        <v>0</v>
      </c>
      <c r="F181" s="362"/>
      <c r="G181" s="200">
        <v>0</v>
      </c>
      <c r="H181" s="201">
        <v>0</v>
      </c>
      <c r="I181" s="202">
        <f t="shared" si="74"/>
        <v>0</v>
      </c>
      <c r="J181" s="168"/>
      <c r="K181" s="203" t="s">
        <v>19</v>
      </c>
      <c r="L181" s="200">
        <v>0</v>
      </c>
      <c r="M181" s="200">
        <v>0</v>
      </c>
      <c r="N181" s="200">
        <v>0</v>
      </c>
      <c r="O181" s="200">
        <v>0</v>
      </c>
      <c r="P181" s="200">
        <v>0</v>
      </c>
      <c r="Q181" s="200">
        <v>0</v>
      </c>
      <c r="R181" s="204">
        <v>0</v>
      </c>
      <c r="S181" s="205">
        <f t="shared" si="75"/>
        <v>0</v>
      </c>
      <c r="U181" s="239" t="s">
        <v>19</v>
      </c>
      <c r="V181" s="240">
        <v>0</v>
      </c>
      <c r="W181" s="240">
        <v>0</v>
      </c>
      <c r="X181" s="240">
        <v>0</v>
      </c>
      <c r="Y181" s="240">
        <v>0</v>
      </c>
      <c r="Z181" s="240">
        <v>0</v>
      </c>
      <c r="AA181" s="240">
        <v>0</v>
      </c>
      <c r="AB181" s="240">
        <v>0</v>
      </c>
      <c r="AC181" s="240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2">
        <f t="shared" si="76"/>
        <v>0</v>
      </c>
      <c r="AJ181" s="160" t="str">
        <f t="shared" si="77"/>
        <v/>
      </c>
      <c r="BA181" s="160"/>
      <c r="BR181" s="160"/>
      <c r="CG181" s="160"/>
    </row>
    <row r="182" spans="1:85">
      <c r="A182" s="191" t="s">
        <v>20</v>
      </c>
      <c r="B182" s="192">
        <v>0</v>
      </c>
      <c r="C182" s="192">
        <v>0</v>
      </c>
      <c r="D182" s="192">
        <v>0</v>
      </c>
      <c r="E182" s="192">
        <v>0</v>
      </c>
      <c r="F182" s="362"/>
      <c r="G182" s="192">
        <v>0</v>
      </c>
      <c r="H182" s="193">
        <v>0</v>
      </c>
      <c r="I182" s="194">
        <f t="shared" si="74"/>
        <v>0</v>
      </c>
      <c r="J182" s="168"/>
      <c r="K182" s="195" t="s">
        <v>20</v>
      </c>
      <c r="L182" s="196">
        <v>0</v>
      </c>
      <c r="M182" s="196">
        <v>0</v>
      </c>
      <c r="N182" s="196">
        <v>0</v>
      </c>
      <c r="O182" s="196">
        <v>0</v>
      </c>
      <c r="P182" s="196">
        <v>0</v>
      </c>
      <c r="Q182" s="196">
        <v>0</v>
      </c>
      <c r="R182" s="197">
        <v>0</v>
      </c>
      <c r="S182" s="198">
        <f t="shared" si="75"/>
        <v>0</v>
      </c>
      <c r="U182" s="236" t="s">
        <v>20</v>
      </c>
      <c r="V182" s="237">
        <v>0</v>
      </c>
      <c r="W182" s="237">
        <v>0</v>
      </c>
      <c r="X182" s="237">
        <v>0</v>
      </c>
      <c r="Y182" s="237">
        <v>0</v>
      </c>
      <c r="Z182" s="237">
        <v>0</v>
      </c>
      <c r="AA182" s="237">
        <v>0</v>
      </c>
      <c r="AB182" s="237">
        <v>0</v>
      </c>
      <c r="AC182" s="237">
        <v>0</v>
      </c>
      <c r="AD182" s="237">
        <v>0</v>
      </c>
      <c r="AE182" s="237">
        <v>0</v>
      </c>
      <c r="AF182" s="237">
        <v>0</v>
      </c>
      <c r="AG182" s="237">
        <v>0</v>
      </c>
      <c r="AH182" s="125">
        <v>0</v>
      </c>
      <c r="AI182" s="238">
        <f t="shared" si="76"/>
        <v>0</v>
      </c>
      <c r="AJ182" s="160" t="str">
        <f t="shared" si="77"/>
        <v/>
      </c>
      <c r="BA182" s="160"/>
      <c r="BR182" s="160"/>
      <c r="CG182" s="160"/>
    </row>
    <row r="183" spans="1:85" ht="15" thickBot="1">
      <c r="A183" s="206" t="s">
        <v>11</v>
      </c>
      <c r="B183" s="207">
        <v>0</v>
      </c>
      <c r="C183" s="207">
        <v>0</v>
      </c>
      <c r="D183" s="207">
        <v>0</v>
      </c>
      <c r="E183" s="207">
        <v>0</v>
      </c>
      <c r="F183" s="363"/>
      <c r="G183" s="207">
        <v>0</v>
      </c>
      <c r="H183" s="208">
        <v>0</v>
      </c>
      <c r="I183" s="209">
        <f t="shared" si="74"/>
        <v>0</v>
      </c>
      <c r="J183" s="168"/>
      <c r="K183" s="210" t="s">
        <v>11</v>
      </c>
      <c r="L183" s="207">
        <v>0</v>
      </c>
      <c r="M183" s="207">
        <v>0</v>
      </c>
      <c r="N183" s="207">
        <v>0</v>
      </c>
      <c r="O183" s="207">
        <v>0</v>
      </c>
      <c r="P183" s="207">
        <v>0</v>
      </c>
      <c r="Q183" s="207">
        <v>0</v>
      </c>
      <c r="R183" s="211">
        <v>0</v>
      </c>
      <c r="S183" s="212">
        <f t="shared" si="75"/>
        <v>0</v>
      </c>
      <c r="U183" s="239" t="s">
        <v>11</v>
      </c>
      <c r="V183" s="240">
        <v>0</v>
      </c>
      <c r="W183" s="240">
        <v>0</v>
      </c>
      <c r="X183" s="240">
        <v>0</v>
      </c>
      <c r="Y183" s="240">
        <v>0</v>
      </c>
      <c r="Z183" s="240">
        <v>0</v>
      </c>
      <c r="AA183" s="240">
        <v>0</v>
      </c>
      <c r="AB183" s="240">
        <v>0</v>
      </c>
      <c r="AC183" s="240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2">
        <f t="shared" si="76"/>
        <v>0</v>
      </c>
      <c r="AJ183" s="160" t="str">
        <f t="shared" si="77"/>
        <v/>
      </c>
      <c r="BA183" s="160"/>
      <c r="BR183" s="160"/>
      <c r="CG183" s="160"/>
    </row>
    <row r="184" spans="1:85" ht="15">
      <c r="A184" s="213" t="s">
        <v>26</v>
      </c>
      <c r="B184" s="214">
        <f>SUM(B163:B179)</f>
        <v>0</v>
      </c>
      <c r="C184" s="214">
        <f t="shared" ref="C184:I184" si="78">SUM(C163:C179)</f>
        <v>0</v>
      </c>
      <c r="D184" s="214">
        <f t="shared" si="78"/>
        <v>0</v>
      </c>
      <c r="E184" s="214">
        <f t="shared" si="78"/>
        <v>0</v>
      </c>
      <c r="F184" s="214">
        <f t="shared" si="78"/>
        <v>0</v>
      </c>
      <c r="G184" s="214">
        <f t="shared" si="78"/>
        <v>0</v>
      </c>
      <c r="H184" s="216">
        <f t="shared" si="78"/>
        <v>0</v>
      </c>
      <c r="I184" s="173">
        <f t="shared" si="78"/>
        <v>0</v>
      </c>
      <c r="J184" s="168"/>
      <c r="K184" s="215" t="s">
        <v>26</v>
      </c>
      <c r="L184" s="214">
        <f>SUM(L163:L179)</f>
        <v>0</v>
      </c>
      <c r="M184" s="214">
        <f t="shared" ref="M184:S184" si="79">SUM(M163:M179)</f>
        <v>0</v>
      </c>
      <c r="N184" s="214">
        <f t="shared" si="79"/>
        <v>0</v>
      </c>
      <c r="O184" s="214">
        <f t="shared" si="79"/>
        <v>0</v>
      </c>
      <c r="P184" s="214">
        <f t="shared" si="79"/>
        <v>6.0228440735469438E-4</v>
      </c>
      <c r="Q184" s="214">
        <f t="shared" si="79"/>
        <v>0</v>
      </c>
      <c r="R184" s="216">
        <f t="shared" si="79"/>
        <v>0</v>
      </c>
      <c r="S184" s="217">
        <f t="shared" si="79"/>
        <v>6.0228440735469438E-4</v>
      </c>
      <c r="T184" s="160" t="str">
        <f>IF(ABS(S184-AI184)&gt;0.01,S184-AI184,"")</f>
        <v/>
      </c>
      <c r="U184" s="243" t="s">
        <v>63</v>
      </c>
      <c r="V184" s="244">
        <f>SUM(V163:V179)</f>
        <v>0</v>
      </c>
      <c r="W184" s="244">
        <f t="shared" ref="W184:AH184" si="80">SUM(W163:W179)</f>
        <v>0</v>
      </c>
      <c r="X184" s="244">
        <f t="shared" si="80"/>
        <v>0</v>
      </c>
      <c r="Y184" s="244">
        <f t="shared" si="80"/>
        <v>0</v>
      </c>
      <c r="Z184" s="244">
        <f t="shared" si="80"/>
        <v>0</v>
      </c>
      <c r="AA184" s="244">
        <f t="shared" si="80"/>
        <v>0</v>
      </c>
      <c r="AB184" s="244">
        <f t="shared" si="80"/>
        <v>6.0228440735469438E-4</v>
      </c>
      <c r="AC184" s="244">
        <f t="shared" si="80"/>
        <v>0</v>
      </c>
      <c r="AD184" s="245">
        <f t="shared" si="80"/>
        <v>0</v>
      </c>
      <c r="AE184" s="245">
        <f t="shared" si="80"/>
        <v>0</v>
      </c>
      <c r="AF184" s="245">
        <f t="shared" si="80"/>
        <v>0</v>
      </c>
      <c r="AG184" s="245">
        <f t="shared" si="80"/>
        <v>0</v>
      </c>
      <c r="AH184" s="245">
        <f t="shared" si="80"/>
        <v>0</v>
      </c>
      <c r="AI184" s="246">
        <f>SUM(V184:AC184)</f>
        <v>6.0228440735469438E-4</v>
      </c>
      <c r="AJ184" s="160" t="str">
        <f t="shared" si="77"/>
        <v/>
      </c>
      <c r="BA184" s="160"/>
      <c r="BR184" s="160"/>
      <c r="CG184" s="160"/>
    </row>
    <row r="185" spans="1:85" s="23" customFormat="1" ht="15" thickBot="1">
      <c r="A185" s="30" t="s">
        <v>88</v>
      </c>
      <c r="B185" s="47" t="str">
        <f>IF($I184=0,"-",B184/$I184)</f>
        <v>-</v>
      </c>
      <c r="C185" s="47" t="str">
        <f t="shared" ref="C185:H185" si="81">IF($I184=0,"-",C184/$I184)</f>
        <v>-</v>
      </c>
      <c r="D185" s="47" t="str">
        <f t="shared" si="81"/>
        <v>-</v>
      </c>
      <c r="E185" s="47" t="str">
        <f t="shared" si="81"/>
        <v>-</v>
      </c>
      <c r="F185" s="47" t="str">
        <f t="shared" si="81"/>
        <v>-</v>
      </c>
      <c r="G185" s="47" t="str">
        <f t="shared" si="81"/>
        <v>-</v>
      </c>
      <c r="H185" s="70" t="str">
        <f t="shared" si="81"/>
        <v>-</v>
      </c>
      <c r="I185" s="48">
        <f>SUM(B185:H185)</f>
        <v>0</v>
      </c>
      <c r="J185" s="160"/>
      <c r="K185" s="81" t="s">
        <v>88</v>
      </c>
      <c r="L185" s="98">
        <f t="shared" ref="L185:R185" si="82">IF($S184=0,"-",L184/$S184)</f>
        <v>0</v>
      </c>
      <c r="M185" s="98">
        <f t="shared" si="82"/>
        <v>0</v>
      </c>
      <c r="N185" s="98">
        <f t="shared" si="82"/>
        <v>0</v>
      </c>
      <c r="O185" s="98">
        <f t="shared" si="82"/>
        <v>0</v>
      </c>
      <c r="P185" s="98">
        <f t="shared" si="82"/>
        <v>1</v>
      </c>
      <c r="Q185" s="98">
        <f t="shared" si="82"/>
        <v>0</v>
      </c>
      <c r="R185" s="99">
        <f t="shared" si="82"/>
        <v>0</v>
      </c>
      <c r="S185" s="100">
        <f>SUM(L185:R185)</f>
        <v>1</v>
      </c>
      <c r="U185" s="110" t="s">
        <v>88</v>
      </c>
      <c r="V185" s="133">
        <f>+V184/$AI184</f>
        <v>0</v>
      </c>
      <c r="W185" s="133">
        <f t="shared" ref="W185:AH185" si="83">+W184/$AI184</f>
        <v>0</v>
      </c>
      <c r="X185" s="133">
        <f t="shared" si="83"/>
        <v>0</v>
      </c>
      <c r="Y185" s="133">
        <f t="shared" si="83"/>
        <v>0</v>
      </c>
      <c r="Z185" s="133">
        <f t="shared" si="83"/>
        <v>0</v>
      </c>
      <c r="AA185" s="133">
        <f t="shared" si="83"/>
        <v>0</v>
      </c>
      <c r="AB185" s="133">
        <f t="shared" si="83"/>
        <v>1</v>
      </c>
      <c r="AC185" s="133">
        <f t="shared" si="83"/>
        <v>0</v>
      </c>
      <c r="AD185" s="133">
        <f t="shared" si="83"/>
        <v>0</v>
      </c>
      <c r="AE185" s="133">
        <f t="shared" si="83"/>
        <v>0</v>
      </c>
      <c r="AF185" s="133">
        <f t="shared" si="83"/>
        <v>0</v>
      </c>
      <c r="AG185" s="133">
        <f t="shared" si="83"/>
        <v>0</v>
      </c>
      <c r="AH185" s="133">
        <f t="shared" si="83"/>
        <v>0</v>
      </c>
      <c r="AI185" s="134">
        <f>SUM(V185:AC185)</f>
        <v>1</v>
      </c>
      <c r="AJ185" s="23" t="str">
        <f t="shared" si="77"/>
        <v/>
      </c>
    </row>
    <row r="186" spans="1:85" ht="15" thickBot="1">
      <c r="A186" s="247"/>
      <c r="B186" s="247"/>
      <c r="C186" s="247"/>
      <c r="D186" s="247"/>
      <c r="E186" s="247"/>
      <c r="F186" s="247"/>
      <c r="G186" s="247"/>
      <c r="H186" s="247"/>
      <c r="I186" s="247"/>
      <c r="K186" s="247"/>
      <c r="L186" s="247"/>
      <c r="M186" s="247"/>
      <c r="N186" s="247"/>
      <c r="O186" s="247"/>
      <c r="P186" s="247"/>
      <c r="Q186" s="247"/>
      <c r="R186" s="247"/>
      <c r="S186" s="247"/>
      <c r="AI186" s="168"/>
      <c r="BA186" s="160"/>
      <c r="BR186" s="160"/>
      <c r="CG186" s="160"/>
    </row>
    <row r="187" spans="1:85" ht="28.5">
      <c r="A187" s="312" t="s">
        <v>35</v>
      </c>
      <c r="B187" s="164" t="s">
        <v>0</v>
      </c>
      <c r="C187" s="164" t="s">
        <v>1</v>
      </c>
      <c r="D187" s="164" t="s">
        <v>2</v>
      </c>
      <c r="E187" s="164" t="s">
        <v>3</v>
      </c>
      <c r="F187" s="164" t="s">
        <v>27</v>
      </c>
      <c r="G187" s="164" t="s">
        <v>4</v>
      </c>
      <c r="H187" s="164" t="s">
        <v>5</v>
      </c>
      <c r="I187" s="165" t="s">
        <v>6</v>
      </c>
      <c r="K187" s="314" t="s">
        <v>35</v>
      </c>
      <c r="L187" s="166" t="s">
        <v>0</v>
      </c>
      <c r="M187" s="166" t="s">
        <v>1</v>
      </c>
      <c r="N187" s="166" t="s">
        <v>2</v>
      </c>
      <c r="O187" s="166" t="s">
        <v>3</v>
      </c>
      <c r="P187" s="166" t="s">
        <v>27</v>
      </c>
      <c r="Q187" s="166" t="s">
        <v>4</v>
      </c>
      <c r="R187" s="166" t="s">
        <v>5</v>
      </c>
      <c r="S187" s="167" t="s">
        <v>6</v>
      </c>
      <c r="U187" s="316" t="s">
        <v>35</v>
      </c>
      <c r="V187" s="219" t="s">
        <v>74</v>
      </c>
      <c r="W187" s="219" t="s">
        <v>75</v>
      </c>
      <c r="X187" s="219" t="s">
        <v>4</v>
      </c>
      <c r="Y187" s="219" t="s">
        <v>1</v>
      </c>
      <c r="Z187" s="219" t="s">
        <v>2</v>
      </c>
      <c r="AA187" s="219" t="s">
        <v>3</v>
      </c>
      <c r="AB187" s="219" t="s">
        <v>55</v>
      </c>
      <c r="AC187" s="219" t="s">
        <v>68</v>
      </c>
      <c r="AD187" s="220" t="s">
        <v>76</v>
      </c>
      <c r="AE187" s="220" t="s">
        <v>83</v>
      </c>
      <c r="AF187" s="220" t="s">
        <v>77</v>
      </c>
      <c r="AG187" s="220" t="s">
        <v>84</v>
      </c>
      <c r="AH187" s="220" t="s">
        <v>85</v>
      </c>
      <c r="AI187" s="221" t="s">
        <v>63</v>
      </c>
      <c r="BA187" s="160"/>
      <c r="BR187" s="160"/>
      <c r="CG187" s="160"/>
    </row>
    <row r="188" spans="1:85" ht="15">
      <c r="A188" s="313" t="s">
        <v>35</v>
      </c>
      <c r="B188" s="318" t="s">
        <v>69</v>
      </c>
      <c r="C188" s="319"/>
      <c r="D188" s="319"/>
      <c r="E188" s="319"/>
      <c r="F188" s="319"/>
      <c r="G188" s="319"/>
      <c r="H188" s="319"/>
      <c r="I188" s="320"/>
      <c r="K188" s="315" t="s">
        <v>35</v>
      </c>
      <c r="L188" s="321" t="s">
        <v>69</v>
      </c>
      <c r="M188" s="322"/>
      <c r="N188" s="322"/>
      <c r="O188" s="322"/>
      <c r="P188" s="322"/>
      <c r="Q188" s="322"/>
      <c r="R188" s="322"/>
      <c r="S188" s="323"/>
      <c r="U188" s="317" t="s">
        <v>35</v>
      </c>
      <c r="V188" s="324" t="s">
        <v>69</v>
      </c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5"/>
      <c r="BA188" s="160"/>
      <c r="BR188" s="160"/>
      <c r="CG188" s="160"/>
    </row>
    <row r="189" spans="1:85" ht="15">
      <c r="A189" s="170" t="s">
        <v>7</v>
      </c>
      <c r="B189" s="171">
        <v>0</v>
      </c>
      <c r="C189" s="171">
        <v>0</v>
      </c>
      <c r="D189" s="171">
        <v>0</v>
      </c>
      <c r="E189" s="171">
        <v>0</v>
      </c>
      <c r="F189" s="361"/>
      <c r="G189" s="171">
        <v>0</v>
      </c>
      <c r="H189" s="172">
        <v>0</v>
      </c>
      <c r="I189" s="173">
        <f>SUM(B189:H189)</f>
        <v>0</v>
      </c>
      <c r="J189" s="168"/>
      <c r="K189" s="222" t="s">
        <v>7</v>
      </c>
      <c r="L189" s="171">
        <v>0</v>
      </c>
      <c r="M189" s="171">
        <v>0</v>
      </c>
      <c r="N189" s="171">
        <v>0</v>
      </c>
      <c r="O189" s="171">
        <v>0</v>
      </c>
      <c r="P189" s="171">
        <v>0</v>
      </c>
      <c r="Q189" s="171">
        <v>0</v>
      </c>
      <c r="R189" s="223">
        <v>0</v>
      </c>
      <c r="S189" s="224">
        <f>SUM(L189:R189)</f>
        <v>0</v>
      </c>
      <c r="U189" s="225" t="s">
        <v>7</v>
      </c>
      <c r="V189" s="226">
        <v>0</v>
      </c>
      <c r="W189" s="226">
        <v>0</v>
      </c>
      <c r="X189" s="226">
        <v>0</v>
      </c>
      <c r="Y189" s="226">
        <v>0</v>
      </c>
      <c r="Z189" s="226">
        <v>0</v>
      </c>
      <c r="AA189" s="226">
        <v>0</v>
      </c>
      <c r="AB189" s="226">
        <v>0</v>
      </c>
      <c r="AC189" s="227">
        <v>0</v>
      </c>
      <c r="AD189" s="228">
        <v>0</v>
      </c>
      <c r="AE189" s="228">
        <v>0</v>
      </c>
      <c r="AF189" s="228">
        <v>0</v>
      </c>
      <c r="AG189" s="228">
        <v>0</v>
      </c>
      <c r="AH189" s="228">
        <v>0</v>
      </c>
      <c r="AI189" s="229">
        <f>SUM(V189:AC189)</f>
        <v>0</v>
      </c>
      <c r="AJ189" s="160" t="str">
        <f>IF(ABS(S189-AI189)&gt;0.001,S189-AI189,"")</f>
        <v/>
      </c>
      <c r="BA189" s="160"/>
      <c r="BR189" s="160"/>
      <c r="CG189" s="160"/>
    </row>
    <row r="190" spans="1:85" ht="15">
      <c r="A190" s="178" t="s">
        <v>8</v>
      </c>
      <c r="B190" s="179">
        <v>0</v>
      </c>
      <c r="C190" s="179">
        <v>0</v>
      </c>
      <c r="D190" s="179">
        <v>0</v>
      </c>
      <c r="E190" s="179">
        <v>0</v>
      </c>
      <c r="F190" s="362"/>
      <c r="G190" s="179">
        <v>0</v>
      </c>
      <c r="H190" s="180">
        <v>0</v>
      </c>
      <c r="I190" s="181">
        <f t="shared" ref="I190:I209" si="84">SUM(B190:H190)</f>
        <v>0</v>
      </c>
      <c r="J190" s="168"/>
      <c r="K190" s="182" t="s">
        <v>8</v>
      </c>
      <c r="L190" s="183">
        <v>0</v>
      </c>
      <c r="M190" s="183">
        <v>0</v>
      </c>
      <c r="N190" s="183">
        <v>0</v>
      </c>
      <c r="O190" s="183">
        <v>0</v>
      </c>
      <c r="P190" s="183">
        <v>0</v>
      </c>
      <c r="Q190" s="183">
        <v>0</v>
      </c>
      <c r="R190" s="184">
        <v>0</v>
      </c>
      <c r="S190" s="185">
        <f t="shared" ref="S190:S209" si="85">SUM(L190:R190)</f>
        <v>0</v>
      </c>
      <c r="U190" s="230" t="s">
        <v>8</v>
      </c>
      <c r="V190" s="231">
        <v>0</v>
      </c>
      <c r="W190" s="231">
        <v>0</v>
      </c>
      <c r="X190" s="231">
        <v>0</v>
      </c>
      <c r="Y190" s="231">
        <v>0</v>
      </c>
      <c r="Z190" s="231">
        <v>0</v>
      </c>
      <c r="AA190" s="231">
        <v>0</v>
      </c>
      <c r="AB190" s="231">
        <v>0</v>
      </c>
      <c r="AC190" s="232">
        <v>0</v>
      </c>
      <c r="AD190" s="231">
        <v>0</v>
      </c>
      <c r="AE190" s="231">
        <v>0</v>
      </c>
      <c r="AF190" s="231">
        <v>0</v>
      </c>
      <c r="AG190" s="231">
        <v>0</v>
      </c>
      <c r="AH190" s="231">
        <v>0</v>
      </c>
      <c r="AI190" s="233">
        <f t="shared" ref="AI190:AI209" si="86">SUM(V190:AC190)</f>
        <v>0</v>
      </c>
      <c r="AJ190" s="160" t="str">
        <f t="shared" ref="AJ190:AJ211" si="87">IF(ABS(S190-AI190)&gt;0.001,S190-AI190,"")</f>
        <v/>
      </c>
      <c r="BA190" s="160"/>
      <c r="BR190" s="160"/>
      <c r="CG190" s="160"/>
    </row>
    <row r="191" spans="1:85" ht="15">
      <c r="A191" s="186" t="s">
        <v>10</v>
      </c>
      <c r="B191" s="175">
        <v>0</v>
      </c>
      <c r="C191" s="175">
        <v>0</v>
      </c>
      <c r="D191" s="175">
        <v>1.3115481679234669E-3</v>
      </c>
      <c r="E191" s="175">
        <v>0</v>
      </c>
      <c r="F191" s="362"/>
      <c r="G191" s="175">
        <v>0</v>
      </c>
      <c r="H191" s="187">
        <v>0</v>
      </c>
      <c r="I191" s="173">
        <f t="shared" si="84"/>
        <v>1.3115481679234669E-3</v>
      </c>
      <c r="J191" s="168"/>
      <c r="K191" s="188" t="s">
        <v>10</v>
      </c>
      <c r="L191" s="175">
        <v>0</v>
      </c>
      <c r="M191" s="175">
        <v>0</v>
      </c>
      <c r="N191" s="175">
        <v>1.3115481679234669E-3</v>
      </c>
      <c r="O191" s="175">
        <v>0</v>
      </c>
      <c r="P191" s="175">
        <v>0</v>
      </c>
      <c r="Q191" s="175">
        <v>0</v>
      </c>
      <c r="R191" s="176">
        <v>0</v>
      </c>
      <c r="S191" s="177">
        <f t="shared" si="85"/>
        <v>1.3115481679234669E-3</v>
      </c>
      <c r="U191" s="234" t="s">
        <v>10</v>
      </c>
      <c r="V191" s="226">
        <v>0</v>
      </c>
      <c r="W191" s="226">
        <v>0</v>
      </c>
      <c r="X191" s="226">
        <v>0</v>
      </c>
      <c r="Y191" s="226">
        <v>0</v>
      </c>
      <c r="Z191" s="226">
        <v>1.3115481679234669E-3</v>
      </c>
      <c r="AA191" s="226">
        <v>0</v>
      </c>
      <c r="AB191" s="226">
        <v>0</v>
      </c>
      <c r="AC191" s="227">
        <v>0</v>
      </c>
      <c r="AD191" s="228">
        <v>0</v>
      </c>
      <c r="AE191" s="228">
        <v>0</v>
      </c>
      <c r="AF191" s="228">
        <v>0</v>
      </c>
      <c r="AG191" s="228">
        <v>0</v>
      </c>
      <c r="AH191" s="228">
        <v>0</v>
      </c>
      <c r="AI191" s="229">
        <f t="shared" si="86"/>
        <v>1.3115481679234669E-3</v>
      </c>
      <c r="AJ191" s="160" t="str">
        <f t="shared" si="87"/>
        <v/>
      </c>
      <c r="BA191" s="160"/>
      <c r="BR191" s="160"/>
      <c r="CG191" s="160"/>
    </row>
    <row r="192" spans="1:85" ht="15">
      <c r="A192" s="178" t="s">
        <v>56</v>
      </c>
      <c r="B192" s="179">
        <v>0</v>
      </c>
      <c r="C192" s="179">
        <v>0</v>
      </c>
      <c r="D192" s="179">
        <v>0</v>
      </c>
      <c r="E192" s="179">
        <v>0</v>
      </c>
      <c r="F192" s="362"/>
      <c r="G192" s="179">
        <v>0</v>
      </c>
      <c r="H192" s="180">
        <v>0</v>
      </c>
      <c r="I192" s="181">
        <f t="shared" si="84"/>
        <v>0</v>
      </c>
      <c r="J192" s="168"/>
      <c r="K192" s="182" t="s">
        <v>56</v>
      </c>
      <c r="L192" s="183">
        <v>0</v>
      </c>
      <c r="M192" s="183">
        <v>0</v>
      </c>
      <c r="N192" s="183">
        <v>0</v>
      </c>
      <c r="O192" s="183">
        <v>0</v>
      </c>
      <c r="P192" s="183">
        <v>0</v>
      </c>
      <c r="Q192" s="183">
        <v>0</v>
      </c>
      <c r="R192" s="184">
        <v>0</v>
      </c>
      <c r="S192" s="185">
        <f t="shared" si="85"/>
        <v>0</v>
      </c>
      <c r="U192" s="230" t="s">
        <v>56</v>
      </c>
      <c r="V192" s="231">
        <v>0</v>
      </c>
      <c r="W192" s="231">
        <v>0</v>
      </c>
      <c r="X192" s="231">
        <v>0</v>
      </c>
      <c r="Y192" s="231">
        <v>0</v>
      </c>
      <c r="Z192" s="231">
        <v>0</v>
      </c>
      <c r="AA192" s="231">
        <v>0</v>
      </c>
      <c r="AB192" s="231">
        <v>0</v>
      </c>
      <c r="AC192" s="232">
        <v>0</v>
      </c>
      <c r="AD192" s="231">
        <v>0</v>
      </c>
      <c r="AE192" s="231">
        <v>0</v>
      </c>
      <c r="AF192" s="231">
        <v>0</v>
      </c>
      <c r="AG192" s="231">
        <v>0</v>
      </c>
      <c r="AH192" s="231">
        <v>0</v>
      </c>
      <c r="AI192" s="233">
        <f t="shared" si="86"/>
        <v>0</v>
      </c>
      <c r="AJ192" s="160" t="str">
        <f t="shared" si="87"/>
        <v/>
      </c>
      <c r="BA192" s="160"/>
      <c r="BR192" s="160"/>
      <c r="CG192" s="160"/>
    </row>
    <row r="193" spans="1:85" ht="15">
      <c r="A193" s="186" t="s">
        <v>16</v>
      </c>
      <c r="B193" s="175">
        <v>0.10134133380476641</v>
      </c>
      <c r="C193" s="175">
        <v>3.7868785350658865E-2</v>
      </c>
      <c r="D193" s="175">
        <v>13.28073311217412</v>
      </c>
      <c r="E193" s="175">
        <v>0</v>
      </c>
      <c r="F193" s="362"/>
      <c r="G193" s="175">
        <v>0</v>
      </c>
      <c r="H193" s="187">
        <v>0</v>
      </c>
      <c r="I193" s="173">
        <f t="shared" si="84"/>
        <v>13.419943231329546</v>
      </c>
      <c r="J193" s="168"/>
      <c r="K193" s="188" t="s">
        <v>16</v>
      </c>
      <c r="L193" s="175">
        <v>0.10134133380476641</v>
      </c>
      <c r="M193" s="175">
        <v>3.7868785350658865E-2</v>
      </c>
      <c r="N193" s="175">
        <v>13.28073311217412</v>
      </c>
      <c r="O193" s="175">
        <v>0</v>
      </c>
      <c r="P193" s="175">
        <v>0</v>
      </c>
      <c r="Q193" s="175">
        <v>0</v>
      </c>
      <c r="R193" s="176">
        <v>0</v>
      </c>
      <c r="S193" s="177">
        <f t="shared" si="85"/>
        <v>13.419943231329546</v>
      </c>
      <c r="U193" s="234" t="s">
        <v>16</v>
      </c>
      <c r="V193" s="226">
        <v>0.10134133380476641</v>
      </c>
      <c r="W193" s="226">
        <v>0</v>
      </c>
      <c r="X193" s="226">
        <v>0</v>
      </c>
      <c r="Y193" s="226">
        <v>3.7868785350658865E-2</v>
      </c>
      <c r="Z193" s="226">
        <v>13.095410819637435</v>
      </c>
      <c r="AA193" s="226">
        <v>0</v>
      </c>
      <c r="AB193" s="226">
        <v>0</v>
      </c>
      <c r="AC193" s="227">
        <v>0.18532229253668517</v>
      </c>
      <c r="AD193" s="228">
        <v>0</v>
      </c>
      <c r="AE193" s="228">
        <v>0</v>
      </c>
      <c r="AF193" s="228">
        <v>0</v>
      </c>
      <c r="AG193" s="228">
        <v>0.18532229253668517</v>
      </c>
      <c r="AH193" s="228">
        <v>0</v>
      </c>
      <c r="AI193" s="229">
        <f t="shared" si="86"/>
        <v>13.419943231329546</v>
      </c>
      <c r="AJ193" s="160" t="str">
        <f t="shared" si="87"/>
        <v/>
      </c>
      <c r="BA193" s="160"/>
      <c r="BR193" s="160"/>
      <c r="CG193" s="160"/>
    </row>
    <row r="194" spans="1:85" ht="15">
      <c r="A194" s="178" t="s">
        <v>15</v>
      </c>
      <c r="B194" s="179">
        <v>7.3246104632133324E-2</v>
      </c>
      <c r="C194" s="179">
        <v>0</v>
      </c>
      <c r="D194" s="179">
        <v>0.11445534680266212</v>
      </c>
      <c r="E194" s="179">
        <v>0</v>
      </c>
      <c r="F194" s="362"/>
      <c r="G194" s="179">
        <v>0</v>
      </c>
      <c r="H194" s="180">
        <v>0</v>
      </c>
      <c r="I194" s="181">
        <f t="shared" si="84"/>
        <v>0.18770145143479544</v>
      </c>
      <c r="J194" s="168"/>
      <c r="K194" s="182" t="s">
        <v>15</v>
      </c>
      <c r="L194" s="183">
        <v>7.3246104632133324E-2</v>
      </c>
      <c r="M194" s="183">
        <v>0</v>
      </c>
      <c r="N194" s="183">
        <v>0.11445534680266212</v>
      </c>
      <c r="O194" s="183">
        <v>0</v>
      </c>
      <c r="P194" s="183">
        <v>0</v>
      </c>
      <c r="Q194" s="183">
        <v>0</v>
      </c>
      <c r="R194" s="184">
        <v>0</v>
      </c>
      <c r="S194" s="185">
        <f t="shared" si="85"/>
        <v>0.18770145143479544</v>
      </c>
      <c r="U194" s="230" t="s">
        <v>57</v>
      </c>
      <c r="V194" s="231">
        <v>7.3246104632133324E-2</v>
      </c>
      <c r="W194" s="231">
        <v>0</v>
      </c>
      <c r="X194" s="231">
        <v>0</v>
      </c>
      <c r="Y194" s="231">
        <v>0</v>
      </c>
      <c r="Z194" s="231">
        <v>0.11445534680266212</v>
      </c>
      <c r="AA194" s="231">
        <v>0</v>
      </c>
      <c r="AB194" s="231">
        <v>0</v>
      </c>
      <c r="AC194" s="232">
        <v>0</v>
      </c>
      <c r="AD194" s="231">
        <v>0</v>
      </c>
      <c r="AE194" s="231">
        <v>0</v>
      </c>
      <c r="AF194" s="231">
        <v>0</v>
      </c>
      <c r="AG194" s="231">
        <v>0</v>
      </c>
      <c r="AH194" s="231">
        <v>0</v>
      </c>
      <c r="AI194" s="233">
        <f t="shared" si="86"/>
        <v>0.18770145143479544</v>
      </c>
      <c r="AJ194" s="160" t="str">
        <f t="shared" si="87"/>
        <v/>
      </c>
      <c r="BA194" s="160"/>
      <c r="BR194" s="160"/>
      <c r="CG194" s="160"/>
    </row>
    <row r="195" spans="1:85" ht="15">
      <c r="A195" s="186" t="s">
        <v>58</v>
      </c>
      <c r="B195" s="175">
        <v>0</v>
      </c>
      <c r="C195" s="175">
        <v>0</v>
      </c>
      <c r="D195" s="175">
        <v>0</v>
      </c>
      <c r="E195" s="175">
        <v>4.4977795163369967</v>
      </c>
      <c r="F195" s="362"/>
      <c r="G195" s="175">
        <v>0</v>
      </c>
      <c r="H195" s="187">
        <v>0</v>
      </c>
      <c r="I195" s="173">
        <f t="shared" si="84"/>
        <v>4.4977795163369967</v>
      </c>
      <c r="J195" s="168"/>
      <c r="K195" s="188" t="s">
        <v>58</v>
      </c>
      <c r="L195" s="175">
        <v>0</v>
      </c>
      <c r="M195" s="175">
        <v>0</v>
      </c>
      <c r="N195" s="175">
        <v>0</v>
      </c>
      <c r="O195" s="175">
        <v>4.4977795163369967</v>
      </c>
      <c r="P195" s="175">
        <v>77.353888341935303</v>
      </c>
      <c r="Q195" s="175">
        <v>0</v>
      </c>
      <c r="R195" s="176">
        <v>0</v>
      </c>
      <c r="S195" s="177">
        <f t="shared" si="85"/>
        <v>81.851667858272293</v>
      </c>
      <c r="U195" s="234" t="s">
        <v>58</v>
      </c>
      <c r="V195" s="226">
        <v>0</v>
      </c>
      <c r="W195" s="226">
        <v>0</v>
      </c>
      <c r="X195" s="226">
        <v>0</v>
      </c>
      <c r="Y195" s="226">
        <v>0</v>
      </c>
      <c r="Z195" s="226">
        <v>0</v>
      </c>
      <c r="AA195" s="226">
        <v>0.24817095804636774</v>
      </c>
      <c r="AB195" s="226">
        <v>77.353888341935303</v>
      </c>
      <c r="AC195" s="227">
        <v>4.2496085582906291</v>
      </c>
      <c r="AD195" s="226">
        <v>0</v>
      </c>
      <c r="AE195" s="226">
        <v>0</v>
      </c>
      <c r="AF195" s="226">
        <v>0</v>
      </c>
      <c r="AG195" s="226">
        <v>0</v>
      </c>
      <c r="AH195" s="226">
        <v>4.2496085582906291</v>
      </c>
      <c r="AI195" s="229">
        <f t="shared" si="86"/>
        <v>81.851667858272307</v>
      </c>
      <c r="AJ195" s="160" t="str">
        <f t="shared" si="87"/>
        <v/>
      </c>
      <c r="BA195" s="160"/>
      <c r="BR195" s="160"/>
      <c r="CG195" s="160"/>
    </row>
    <row r="196" spans="1:85" ht="15">
      <c r="A196" s="178" t="s">
        <v>12</v>
      </c>
      <c r="B196" s="179">
        <v>0</v>
      </c>
      <c r="C196" s="179">
        <v>0</v>
      </c>
      <c r="D196" s="179">
        <v>0</v>
      </c>
      <c r="E196" s="179">
        <v>0</v>
      </c>
      <c r="F196" s="362"/>
      <c r="G196" s="179">
        <v>0</v>
      </c>
      <c r="H196" s="180">
        <v>0</v>
      </c>
      <c r="I196" s="181">
        <f t="shared" si="84"/>
        <v>0</v>
      </c>
      <c r="J196" s="168"/>
      <c r="K196" s="182" t="s">
        <v>12</v>
      </c>
      <c r="L196" s="183">
        <v>0</v>
      </c>
      <c r="M196" s="183">
        <v>0</v>
      </c>
      <c r="N196" s="183">
        <v>0</v>
      </c>
      <c r="O196" s="183">
        <v>0</v>
      </c>
      <c r="P196" s="183">
        <v>0.10604538345562592</v>
      </c>
      <c r="Q196" s="183">
        <v>0</v>
      </c>
      <c r="R196" s="184">
        <v>0</v>
      </c>
      <c r="S196" s="185">
        <f t="shared" si="85"/>
        <v>0.10604538345562592</v>
      </c>
      <c r="U196" s="230" t="s">
        <v>12</v>
      </c>
      <c r="V196" s="231">
        <v>0</v>
      </c>
      <c r="W196" s="231">
        <v>0</v>
      </c>
      <c r="X196" s="231">
        <v>0</v>
      </c>
      <c r="Y196" s="231">
        <v>0</v>
      </c>
      <c r="Z196" s="231">
        <v>0</v>
      </c>
      <c r="AA196" s="231">
        <v>0</v>
      </c>
      <c r="AB196" s="231">
        <v>0.10604538345562592</v>
      </c>
      <c r="AC196" s="232">
        <v>0</v>
      </c>
      <c r="AD196" s="231">
        <v>0</v>
      </c>
      <c r="AE196" s="231">
        <v>0</v>
      </c>
      <c r="AF196" s="231">
        <v>0</v>
      </c>
      <c r="AG196" s="231">
        <v>0</v>
      </c>
      <c r="AH196" s="231">
        <v>0</v>
      </c>
      <c r="AI196" s="233">
        <f t="shared" si="86"/>
        <v>0.10604538345562592</v>
      </c>
      <c r="AJ196" s="160" t="str">
        <f t="shared" si="87"/>
        <v/>
      </c>
      <c r="BA196" s="160"/>
      <c r="BR196" s="160"/>
      <c r="CG196" s="160"/>
    </row>
    <row r="197" spans="1:85" ht="15">
      <c r="A197" s="186" t="s">
        <v>59</v>
      </c>
      <c r="B197" s="175">
        <v>0</v>
      </c>
      <c r="C197" s="175">
        <v>0</v>
      </c>
      <c r="D197" s="175">
        <v>0</v>
      </c>
      <c r="E197" s="175">
        <v>0</v>
      </c>
      <c r="F197" s="362"/>
      <c r="G197" s="175">
        <v>0</v>
      </c>
      <c r="H197" s="187">
        <v>0</v>
      </c>
      <c r="I197" s="173">
        <f t="shared" si="84"/>
        <v>0</v>
      </c>
      <c r="J197" s="168"/>
      <c r="K197" s="188" t="s">
        <v>59</v>
      </c>
      <c r="L197" s="175">
        <v>0</v>
      </c>
      <c r="M197" s="175">
        <v>0</v>
      </c>
      <c r="N197" s="175">
        <v>0</v>
      </c>
      <c r="O197" s="175">
        <v>0</v>
      </c>
      <c r="P197" s="175">
        <v>0</v>
      </c>
      <c r="Q197" s="175">
        <v>0</v>
      </c>
      <c r="R197" s="176">
        <v>0</v>
      </c>
      <c r="S197" s="177">
        <f t="shared" si="85"/>
        <v>0</v>
      </c>
      <c r="U197" s="234" t="s">
        <v>59</v>
      </c>
      <c r="V197" s="226">
        <v>0</v>
      </c>
      <c r="W197" s="226">
        <v>0</v>
      </c>
      <c r="X197" s="226">
        <v>0</v>
      </c>
      <c r="Y197" s="226">
        <v>0</v>
      </c>
      <c r="Z197" s="226">
        <v>0</v>
      </c>
      <c r="AA197" s="226">
        <v>0</v>
      </c>
      <c r="AB197" s="226">
        <v>0</v>
      </c>
      <c r="AC197" s="227">
        <v>0</v>
      </c>
      <c r="AD197" s="226">
        <v>0</v>
      </c>
      <c r="AE197" s="226">
        <v>0</v>
      </c>
      <c r="AF197" s="226">
        <v>0</v>
      </c>
      <c r="AG197" s="226">
        <v>0</v>
      </c>
      <c r="AH197" s="226">
        <v>0</v>
      </c>
      <c r="AI197" s="229">
        <f t="shared" si="86"/>
        <v>0</v>
      </c>
      <c r="AJ197" s="160" t="str">
        <f t="shared" si="87"/>
        <v/>
      </c>
      <c r="BA197" s="160"/>
      <c r="BR197" s="160"/>
      <c r="CG197" s="160"/>
    </row>
    <row r="198" spans="1:85" ht="15">
      <c r="A198" s="178" t="s">
        <v>17</v>
      </c>
      <c r="B198" s="179">
        <v>9.5632821431386253E-2</v>
      </c>
      <c r="C198" s="179">
        <v>0</v>
      </c>
      <c r="D198" s="179">
        <v>0.58108100098235205</v>
      </c>
      <c r="E198" s="179">
        <v>3.4070661197913937E-2</v>
      </c>
      <c r="F198" s="362"/>
      <c r="G198" s="179">
        <v>0</v>
      </c>
      <c r="H198" s="180">
        <v>0</v>
      </c>
      <c r="I198" s="181">
        <f t="shared" si="84"/>
        <v>0.71078448361165225</v>
      </c>
      <c r="J198" s="168"/>
      <c r="K198" s="182" t="s">
        <v>17</v>
      </c>
      <c r="L198" s="183">
        <v>9.5632821431386253E-2</v>
      </c>
      <c r="M198" s="183">
        <v>0</v>
      </c>
      <c r="N198" s="183">
        <v>0.58108100098235205</v>
      </c>
      <c r="O198" s="183">
        <v>3.4070661197913937E-2</v>
      </c>
      <c r="P198" s="183">
        <v>0.46</v>
      </c>
      <c r="Q198" s="183">
        <v>0</v>
      </c>
      <c r="R198" s="184">
        <v>0</v>
      </c>
      <c r="S198" s="185">
        <f t="shared" si="85"/>
        <v>1.1707844836116523</v>
      </c>
      <c r="U198" s="230" t="s">
        <v>17</v>
      </c>
      <c r="V198" s="231">
        <v>9.5632821431386253E-2</v>
      </c>
      <c r="W198" s="231">
        <v>0</v>
      </c>
      <c r="X198" s="231">
        <v>0</v>
      </c>
      <c r="Y198" s="231">
        <v>0</v>
      </c>
      <c r="Z198" s="231">
        <v>0.58108100098235205</v>
      </c>
      <c r="AA198" s="231">
        <v>3.4070661197913937E-2</v>
      </c>
      <c r="AB198" s="231">
        <v>0.46</v>
      </c>
      <c r="AC198" s="232">
        <v>0</v>
      </c>
      <c r="AD198" s="231">
        <v>0</v>
      </c>
      <c r="AE198" s="231">
        <v>0</v>
      </c>
      <c r="AF198" s="231">
        <v>0</v>
      </c>
      <c r="AG198" s="231">
        <v>0</v>
      </c>
      <c r="AH198" s="231">
        <v>0</v>
      </c>
      <c r="AI198" s="233">
        <f t="shared" si="86"/>
        <v>1.1707844836116523</v>
      </c>
      <c r="AJ198" s="160" t="str">
        <f t="shared" si="87"/>
        <v/>
      </c>
      <c r="BA198" s="160"/>
      <c r="BR198" s="160"/>
      <c r="CG198" s="160"/>
    </row>
    <row r="199" spans="1:85" ht="15">
      <c r="A199" s="186" t="s">
        <v>139</v>
      </c>
      <c r="B199" s="175">
        <v>3.0418806074404041</v>
      </c>
      <c r="C199" s="175">
        <v>1.5970889744409562</v>
      </c>
      <c r="D199" s="175">
        <v>32.415785233539523</v>
      </c>
      <c r="E199" s="175">
        <v>0</v>
      </c>
      <c r="F199" s="362"/>
      <c r="G199" s="175">
        <v>0</v>
      </c>
      <c r="H199" s="187">
        <v>0</v>
      </c>
      <c r="I199" s="173">
        <f t="shared" si="84"/>
        <v>37.054754815420885</v>
      </c>
      <c r="J199" s="168"/>
      <c r="K199" s="188" t="s">
        <v>139</v>
      </c>
      <c r="L199" s="175">
        <v>3.0418806074404041</v>
      </c>
      <c r="M199" s="175">
        <v>1.5970889744409562</v>
      </c>
      <c r="N199" s="175">
        <v>32.415785233539523</v>
      </c>
      <c r="O199" s="175">
        <v>0</v>
      </c>
      <c r="P199" s="175">
        <v>5.9822559205561046</v>
      </c>
      <c r="Q199" s="175">
        <v>0</v>
      </c>
      <c r="R199" s="176">
        <v>0</v>
      </c>
      <c r="S199" s="177">
        <f t="shared" si="85"/>
        <v>43.037010735976992</v>
      </c>
      <c r="U199" s="234" t="s">
        <v>139</v>
      </c>
      <c r="V199" s="226">
        <v>3.0415069065687041</v>
      </c>
      <c r="W199" s="226">
        <v>0</v>
      </c>
      <c r="X199" s="226">
        <v>0</v>
      </c>
      <c r="Y199" s="226">
        <v>1.5970889744409562</v>
      </c>
      <c r="Z199" s="226">
        <v>30.537635833492867</v>
      </c>
      <c r="AA199" s="226">
        <v>0</v>
      </c>
      <c r="AB199" s="226">
        <v>5.9822559205561046</v>
      </c>
      <c r="AC199" s="227">
        <v>1.8785231009183576</v>
      </c>
      <c r="AD199" s="226">
        <v>3.7370087170017486E-4</v>
      </c>
      <c r="AE199" s="226">
        <v>0</v>
      </c>
      <c r="AF199" s="226">
        <v>0</v>
      </c>
      <c r="AG199" s="226">
        <v>1.8781494000466563</v>
      </c>
      <c r="AH199" s="226">
        <v>0</v>
      </c>
      <c r="AI199" s="229">
        <f t="shared" si="86"/>
        <v>43.037010735976992</v>
      </c>
      <c r="AJ199" s="160" t="str">
        <f t="shared" si="87"/>
        <v/>
      </c>
      <c r="BA199" s="160"/>
      <c r="BR199" s="160"/>
      <c r="CG199" s="160"/>
    </row>
    <row r="200" spans="1:85" ht="15">
      <c r="A200" s="178" t="s">
        <v>25</v>
      </c>
      <c r="B200" s="179">
        <v>1.0897415718960393</v>
      </c>
      <c r="C200" s="179">
        <v>0.11414771866079569</v>
      </c>
      <c r="D200" s="179">
        <v>14.703964890190854</v>
      </c>
      <c r="E200" s="179">
        <v>32.093540170488062</v>
      </c>
      <c r="F200" s="362"/>
      <c r="G200" s="179">
        <v>2.0108904622834562</v>
      </c>
      <c r="H200" s="180">
        <v>0</v>
      </c>
      <c r="I200" s="181">
        <f t="shared" si="84"/>
        <v>50.012284813519209</v>
      </c>
      <c r="J200" s="168"/>
      <c r="K200" s="182" t="s">
        <v>25</v>
      </c>
      <c r="L200" s="183">
        <v>1.0897415718960393</v>
      </c>
      <c r="M200" s="183">
        <v>0.11414771866079569</v>
      </c>
      <c r="N200" s="183">
        <v>14.703964890190854</v>
      </c>
      <c r="O200" s="183">
        <v>32.093540170488062</v>
      </c>
      <c r="P200" s="183">
        <v>1.0286428798935907E-2</v>
      </c>
      <c r="Q200" s="183">
        <v>2.0108904622834562</v>
      </c>
      <c r="R200" s="184">
        <v>0</v>
      </c>
      <c r="S200" s="185">
        <f t="shared" si="85"/>
        <v>50.022571242318143</v>
      </c>
      <c r="U200" s="230" t="s">
        <v>25</v>
      </c>
      <c r="V200" s="231">
        <v>0.15146480193243542</v>
      </c>
      <c r="W200" s="231">
        <v>0.93827676996360376</v>
      </c>
      <c r="X200" s="231">
        <v>2.0108904622834562</v>
      </c>
      <c r="Y200" s="231">
        <v>0.11414771866079569</v>
      </c>
      <c r="Z200" s="231">
        <v>14.703964890190854</v>
      </c>
      <c r="AA200" s="231">
        <v>32.088154417781197</v>
      </c>
      <c r="AB200" s="231">
        <v>1.0286428798935907E-2</v>
      </c>
      <c r="AC200" s="232">
        <v>5.3857527068613097E-3</v>
      </c>
      <c r="AD200" s="231">
        <v>0</v>
      </c>
      <c r="AE200" s="231">
        <v>0</v>
      </c>
      <c r="AF200" s="231">
        <v>0</v>
      </c>
      <c r="AG200" s="231">
        <v>0</v>
      </c>
      <c r="AH200" s="231">
        <v>5.3857527068613097E-3</v>
      </c>
      <c r="AI200" s="233">
        <f t="shared" si="86"/>
        <v>50.022571242318143</v>
      </c>
      <c r="AJ200" s="160" t="str">
        <f t="shared" si="87"/>
        <v/>
      </c>
      <c r="BA200" s="160"/>
      <c r="BR200" s="160"/>
      <c r="CG200" s="160"/>
    </row>
    <row r="201" spans="1:85" ht="15">
      <c r="A201" s="186" t="s">
        <v>24</v>
      </c>
      <c r="B201" s="175">
        <v>0.12279185695715659</v>
      </c>
      <c r="C201" s="175">
        <v>0</v>
      </c>
      <c r="D201" s="175">
        <v>0</v>
      </c>
      <c r="E201" s="175">
        <v>0</v>
      </c>
      <c r="F201" s="362"/>
      <c r="G201" s="175">
        <v>0</v>
      </c>
      <c r="H201" s="187">
        <v>0</v>
      </c>
      <c r="I201" s="173">
        <f t="shared" si="84"/>
        <v>0.12279185695715659</v>
      </c>
      <c r="J201" s="168"/>
      <c r="K201" s="188" t="s">
        <v>24</v>
      </c>
      <c r="L201" s="175">
        <v>0.12279185695715659</v>
      </c>
      <c r="M201" s="175">
        <v>0</v>
      </c>
      <c r="N201" s="175">
        <v>0</v>
      </c>
      <c r="O201" s="175">
        <v>0</v>
      </c>
      <c r="P201" s="175">
        <v>0</v>
      </c>
      <c r="Q201" s="175">
        <v>0</v>
      </c>
      <c r="R201" s="176">
        <v>0</v>
      </c>
      <c r="S201" s="177">
        <f t="shared" si="85"/>
        <v>0.12279185695715659</v>
      </c>
      <c r="U201" s="234" t="s">
        <v>24</v>
      </c>
      <c r="V201" s="226">
        <v>0.12279185695715659</v>
      </c>
      <c r="W201" s="226">
        <v>0</v>
      </c>
      <c r="X201" s="226">
        <v>0</v>
      </c>
      <c r="Y201" s="226">
        <v>0</v>
      </c>
      <c r="Z201" s="226">
        <v>0</v>
      </c>
      <c r="AA201" s="226">
        <v>0</v>
      </c>
      <c r="AB201" s="226">
        <v>0</v>
      </c>
      <c r="AC201" s="227">
        <v>0</v>
      </c>
      <c r="AD201" s="226">
        <v>0</v>
      </c>
      <c r="AE201" s="226">
        <v>0</v>
      </c>
      <c r="AF201" s="226">
        <v>0</v>
      </c>
      <c r="AG201" s="226">
        <v>0</v>
      </c>
      <c r="AH201" s="226">
        <v>0</v>
      </c>
      <c r="AI201" s="229">
        <f t="shared" si="86"/>
        <v>0.12279185695715659</v>
      </c>
      <c r="AJ201" s="160" t="str">
        <f t="shared" si="87"/>
        <v/>
      </c>
      <c r="BA201" s="160"/>
      <c r="BR201" s="160"/>
      <c r="CG201" s="160"/>
    </row>
    <row r="202" spans="1:85" ht="15">
      <c r="A202" s="178" t="s">
        <v>60</v>
      </c>
      <c r="B202" s="179">
        <v>0</v>
      </c>
      <c r="C202" s="179">
        <v>0</v>
      </c>
      <c r="D202" s="179">
        <v>0</v>
      </c>
      <c r="E202" s="179">
        <v>0</v>
      </c>
      <c r="F202" s="362"/>
      <c r="G202" s="179">
        <v>0</v>
      </c>
      <c r="H202" s="180">
        <v>0</v>
      </c>
      <c r="I202" s="181">
        <f t="shared" si="84"/>
        <v>0</v>
      </c>
      <c r="J202" s="168"/>
      <c r="K202" s="182" t="s">
        <v>60</v>
      </c>
      <c r="L202" s="183">
        <v>0</v>
      </c>
      <c r="M202" s="183">
        <v>0</v>
      </c>
      <c r="N202" s="183">
        <v>0</v>
      </c>
      <c r="O202" s="183">
        <v>0</v>
      </c>
      <c r="P202" s="183">
        <v>0</v>
      </c>
      <c r="Q202" s="183">
        <v>0</v>
      </c>
      <c r="R202" s="184">
        <v>0</v>
      </c>
      <c r="S202" s="185">
        <f t="shared" si="85"/>
        <v>0</v>
      </c>
      <c r="U202" s="230" t="s">
        <v>60</v>
      </c>
      <c r="V202" s="231">
        <v>0</v>
      </c>
      <c r="W202" s="231">
        <v>0</v>
      </c>
      <c r="X202" s="231">
        <v>0</v>
      </c>
      <c r="Y202" s="231">
        <v>0</v>
      </c>
      <c r="Z202" s="231">
        <v>0</v>
      </c>
      <c r="AA202" s="231">
        <v>0</v>
      </c>
      <c r="AB202" s="231">
        <v>0</v>
      </c>
      <c r="AC202" s="232">
        <v>0</v>
      </c>
      <c r="AD202" s="231">
        <v>0</v>
      </c>
      <c r="AE202" s="231">
        <v>0</v>
      </c>
      <c r="AF202" s="231">
        <v>0</v>
      </c>
      <c r="AG202" s="231">
        <v>0</v>
      </c>
      <c r="AH202" s="231">
        <v>0</v>
      </c>
      <c r="AI202" s="233">
        <f t="shared" si="86"/>
        <v>0</v>
      </c>
      <c r="AJ202" s="160" t="str">
        <f t="shared" si="87"/>
        <v/>
      </c>
      <c r="BA202" s="160"/>
      <c r="BR202" s="160"/>
      <c r="CG202" s="160"/>
    </row>
    <row r="203" spans="1:85" ht="15">
      <c r="A203" s="186" t="s">
        <v>22</v>
      </c>
      <c r="B203" s="175">
        <v>5.9035858506426613E-2</v>
      </c>
      <c r="C203" s="175">
        <v>0</v>
      </c>
      <c r="D203" s="175">
        <v>3.6730388408108721</v>
      </c>
      <c r="E203" s="175">
        <v>0.22311772859012466</v>
      </c>
      <c r="F203" s="362"/>
      <c r="G203" s="175">
        <v>0</v>
      </c>
      <c r="H203" s="187">
        <v>0</v>
      </c>
      <c r="I203" s="173">
        <f t="shared" si="84"/>
        <v>3.9551924279074231</v>
      </c>
      <c r="J203" s="168"/>
      <c r="K203" s="188" t="s">
        <v>22</v>
      </c>
      <c r="L203" s="175">
        <v>5.9035858506426613E-2</v>
      </c>
      <c r="M203" s="175">
        <v>0</v>
      </c>
      <c r="N203" s="175">
        <v>3.6730388408108721</v>
      </c>
      <c r="O203" s="175">
        <v>0.22311772859012466</v>
      </c>
      <c r="P203" s="175">
        <v>5.0444711142328336</v>
      </c>
      <c r="Q203" s="175">
        <v>0</v>
      </c>
      <c r="R203" s="176">
        <v>0</v>
      </c>
      <c r="S203" s="177">
        <f t="shared" si="85"/>
        <v>8.9996635421402562</v>
      </c>
      <c r="U203" s="234" t="s">
        <v>22</v>
      </c>
      <c r="V203" s="226">
        <v>5.9035858506426613E-2</v>
      </c>
      <c r="W203" s="226">
        <v>0</v>
      </c>
      <c r="X203" s="226">
        <v>0</v>
      </c>
      <c r="Y203" s="226">
        <v>0</v>
      </c>
      <c r="Z203" s="226">
        <v>3.6545507427732722</v>
      </c>
      <c r="AA203" s="226">
        <v>0</v>
      </c>
      <c r="AB203" s="226">
        <v>5.0444711142328336</v>
      </c>
      <c r="AC203" s="227">
        <v>0.24160582662772442</v>
      </c>
      <c r="AD203" s="226">
        <v>0</v>
      </c>
      <c r="AE203" s="226">
        <v>0</v>
      </c>
      <c r="AF203" s="226">
        <v>0</v>
      </c>
      <c r="AG203" s="226">
        <v>1.8488098037599765E-2</v>
      </c>
      <c r="AH203" s="226">
        <v>0.22311772859012466</v>
      </c>
      <c r="AI203" s="229">
        <f t="shared" si="86"/>
        <v>8.9996635421402562</v>
      </c>
      <c r="AJ203" s="160" t="str">
        <f t="shared" si="87"/>
        <v/>
      </c>
      <c r="BA203" s="160"/>
      <c r="BR203" s="160"/>
      <c r="CG203" s="160"/>
    </row>
    <row r="204" spans="1:85" ht="15">
      <c r="A204" s="178" t="s">
        <v>21</v>
      </c>
      <c r="B204" s="179">
        <v>0</v>
      </c>
      <c r="C204" s="179">
        <v>0</v>
      </c>
      <c r="D204" s="179">
        <v>0</v>
      </c>
      <c r="E204" s="179">
        <v>0</v>
      </c>
      <c r="F204" s="362"/>
      <c r="G204" s="179">
        <v>0</v>
      </c>
      <c r="H204" s="180">
        <v>0</v>
      </c>
      <c r="I204" s="181">
        <f t="shared" si="84"/>
        <v>0</v>
      </c>
      <c r="J204" s="168"/>
      <c r="K204" s="182" t="s">
        <v>21</v>
      </c>
      <c r="L204" s="183">
        <v>0</v>
      </c>
      <c r="M204" s="183">
        <v>0</v>
      </c>
      <c r="N204" s="183">
        <v>0</v>
      </c>
      <c r="O204" s="183">
        <v>0</v>
      </c>
      <c r="P204" s="183">
        <v>0</v>
      </c>
      <c r="Q204" s="183">
        <v>0</v>
      </c>
      <c r="R204" s="184">
        <v>0</v>
      </c>
      <c r="S204" s="185">
        <f t="shared" si="85"/>
        <v>0</v>
      </c>
      <c r="U204" s="230" t="s">
        <v>61</v>
      </c>
      <c r="V204" s="231">
        <v>0</v>
      </c>
      <c r="W204" s="231">
        <v>0</v>
      </c>
      <c r="X204" s="231">
        <v>0</v>
      </c>
      <c r="Y204" s="231">
        <v>0</v>
      </c>
      <c r="Z204" s="231">
        <v>0</v>
      </c>
      <c r="AA204" s="231">
        <v>0</v>
      </c>
      <c r="AB204" s="231">
        <v>0</v>
      </c>
      <c r="AC204" s="232">
        <v>0</v>
      </c>
      <c r="AD204" s="231">
        <v>0</v>
      </c>
      <c r="AE204" s="231">
        <v>0</v>
      </c>
      <c r="AF204" s="231">
        <v>0</v>
      </c>
      <c r="AG204" s="231">
        <v>0</v>
      </c>
      <c r="AH204" s="231">
        <v>0</v>
      </c>
      <c r="AI204" s="233">
        <f t="shared" si="86"/>
        <v>0</v>
      </c>
      <c r="AJ204" s="160" t="str">
        <f t="shared" si="87"/>
        <v/>
      </c>
      <c r="BA204" s="160"/>
      <c r="BR204" s="160"/>
      <c r="CG204" s="160"/>
    </row>
    <row r="205" spans="1:85" ht="15">
      <c r="A205" s="189" t="s">
        <v>64</v>
      </c>
      <c r="B205" s="175">
        <v>0</v>
      </c>
      <c r="C205" s="175">
        <v>0</v>
      </c>
      <c r="D205" s="175">
        <v>0</v>
      </c>
      <c r="E205" s="175">
        <v>0</v>
      </c>
      <c r="F205" s="362"/>
      <c r="G205" s="175">
        <v>0</v>
      </c>
      <c r="H205" s="187">
        <v>0</v>
      </c>
      <c r="I205" s="173">
        <f t="shared" si="84"/>
        <v>0</v>
      </c>
      <c r="J205" s="168"/>
      <c r="K205" s="190" t="s">
        <v>64</v>
      </c>
      <c r="L205" s="175">
        <v>0</v>
      </c>
      <c r="M205" s="175">
        <v>0</v>
      </c>
      <c r="N205" s="175">
        <v>0</v>
      </c>
      <c r="O205" s="175">
        <v>0</v>
      </c>
      <c r="P205" s="175">
        <v>0</v>
      </c>
      <c r="Q205" s="175">
        <v>0</v>
      </c>
      <c r="R205" s="176">
        <v>0</v>
      </c>
      <c r="S205" s="177">
        <f t="shared" si="85"/>
        <v>0</v>
      </c>
      <c r="U205" s="235" t="s">
        <v>62</v>
      </c>
      <c r="V205" s="226">
        <v>0</v>
      </c>
      <c r="W205" s="226">
        <v>0</v>
      </c>
      <c r="X205" s="226">
        <v>0</v>
      </c>
      <c r="Y205" s="226">
        <v>0</v>
      </c>
      <c r="Z205" s="226">
        <v>0</v>
      </c>
      <c r="AA205" s="226">
        <v>0</v>
      </c>
      <c r="AB205" s="226">
        <v>0</v>
      </c>
      <c r="AC205" s="227">
        <v>0</v>
      </c>
      <c r="AD205" s="228">
        <v>0</v>
      </c>
      <c r="AE205" s="228">
        <v>0</v>
      </c>
      <c r="AF205" s="228">
        <v>0</v>
      </c>
      <c r="AG205" s="228">
        <v>0</v>
      </c>
      <c r="AH205" s="228">
        <v>0</v>
      </c>
      <c r="AI205" s="229">
        <f t="shared" si="86"/>
        <v>0</v>
      </c>
      <c r="AJ205" s="160" t="str">
        <f t="shared" si="87"/>
        <v/>
      </c>
      <c r="BA205" s="160"/>
      <c r="BR205" s="160"/>
      <c r="CG205" s="160"/>
    </row>
    <row r="206" spans="1:85">
      <c r="A206" s="191" t="s">
        <v>23</v>
      </c>
      <c r="B206" s="192">
        <v>0</v>
      </c>
      <c r="C206" s="192">
        <v>0</v>
      </c>
      <c r="D206" s="192">
        <v>0</v>
      </c>
      <c r="E206" s="192">
        <v>0</v>
      </c>
      <c r="F206" s="362"/>
      <c r="G206" s="192">
        <v>0</v>
      </c>
      <c r="H206" s="193">
        <v>0</v>
      </c>
      <c r="I206" s="194">
        <f t="shared" si="84"/>
        <v>0</v>
      </c>
      <c r="J206" s="168"/>
      <c r="K206" s="195" t="s">
        <v>23</v>
      </c>
      <c r="L206" s="196">
        <v>0</v>
      </c>
      <c r="M206" s="196">
        <v>0</v>
      </c>
      <c r="N206" s="196">
        <v>0</v>
      </c>
      <c r="O206" s="196">
        <v>0</v>
      </c>
      <c r="P206" s="196">
        <v>0</v>
      </c>
      <c r="Q206" s="196">
        <v>0</v>
      </c>
      <c r="R206" s="197">
        <v>0</v>
      </c>
      <c r="S206" s="198">
        <f t="shared" si="85"/>
        <v>0</v>
      </c>
      <c r="U206" s="236" t="s">
        <v>66</v>
      </c>
      <c r="V206" s="237">
        <v>0</v>
      </c>
      <c r="W206" s="237">
        <v>0</v>
      </c>
      <c r="X206" s="237">
        <v>0</v>
      </c>
      <c r="Y206" s="237">
        <v>0</v>
      </c>
      <c r="Z206" s="237">
        <v>0</v>
      </c>
      <c r="AA206" s="237">
        <v>0</v>
      </c>
      <c r="AB206" s="237">
        <v>0</v>
      </c>
      <c r="AC206" s="237">
        <v>0</v>
      </c>
      <c r="AD206" s="237">
        <v>0</v>
      </c>
      <c r="AE206" s="237">
        <v>0</v>
      </c>
      <c r="AF206" s="237">
        <v>0</v>
      </c>
      <c r="AG206" s="237">
        <v>0</v>
      </c>
      <c r="AH206" s="125">
        <v>0</v>
      </c>
      <c r="AI206" s="238">
        <f t="shared" si="86"/>
        <v>0</v>
      </c>
      <c r="AJ206" s="160" t="str">
        <f t="shared" si="87"/>
        <v/>
      </c>
      <c r="BA206" s="160"/>
      <c r="BR206" s="160"/>
      <c r="CG206" s="160"/>
    </row>
    <row r="207" spans="1:85">
      <c r="A207" s="199" t="s">
        <v>19</v>
      </c>
      <c r="B207" s="200">
        <v>0</v>
      </c>
      <c r="C207" s="200">
        <v>0</v>
      </c>
      <c r="D207" s="200">
        <v>0</v>
      </c>
      <c r="E207" s="200">
        <v>0</v>
      </c>
      <c r="F207" s="362"/>
      <c r="G207" s="200">
        <v>0</v>
      </c>
      <c r="H207" s="201">
        <v>0</v>
      </c>
      <c r="I207" s="202">
        <f t="shared" si="84"/>
        <v>0</v>
      </c>
      <c r="J207" s="168"/>
      <c r="K207" s="203" t="s">
        <v>19</v>
      </c>
      <c r="L207" s="200">
        <v>0</v>
      </c>
      <c r="M207" s="200">
        <v>0</v>
      </c>
      <c r="N207" s="200">
        <v>0</v>
      </c>
      <c r="O207" s="200">
        <v>0</v>
      </c>
      <c r="P207" s="200">
        <v>0</v>
      </c>
      <c r="Q207" s="200">
        <v>0</v>
      </c>
      <c r="R207" s="204">
        <v>0</v>
      </c>
      <c r="S207" s="205">
        <f t="shared" si="85"/>
        <v>0</v>
      </c>
      <c r="U207" s="239" t="s">
        <v>19</v>
      </c>
      <c r="V207" s="240">
        <v>0</v>
      </c>
      <c r="W207" s="240">
        <v>0</v>
      </c>
      <c r="X207" s="240">
        <v>0</v>
      </c>
      <c r="Y207" s="240">
        <v>0</v>
      </c>
      <c r="Z207" s="240">
        <v>0</v>
      </c>
      <c r="AA207" s="240">
        <v>0</v>
      </c>
      <c r="AB207" s="240">
        <v>0</v>
      </c>
      <c r="AC207" s="240">
        <v>0</v>
      </c>
      <c r="AD207" s="241">
        <v>0</v>
      </c>
      <c r="AE207" s="241">
        <v>0</v>
      </c>
      <c r="AF207" s="241">
        <v>0</v>
      </c>
      <c r="AG207" s="241">
        <v>0</v>
      </c>
      <c r="AH207" s="241">
        <v>0</v>
      </c>
      <c r="AI207" s="242">
        <f t="shared" si="86"/>
        <v>0</v>
      </c>
      <c r="AJ207" s="160" t="str">
        <f t="shared" si="87"/>
        <v/>
      </c>
      <c r="BA207" s="160"/>
      <c r="BR207" s="160"/>
      <c r="CG207" s="160"/>
    </row>
    <row r="208" spans="1:85">
      <c r="A208" s="191" t="s">
        <v>20</v>
      </c>
      <c r="B208" s="192">
        <v>0</v>
      </c>
      <c r="C208" s="192">
        <v>0</v>
      </c>
      <c r="D208" s="192">
        <v>0</v>
      </c>
      <c r="E208" s="192">
        <v>0</v>
      </c>
      <c r="F208" s="362"/>
      <c r="G208" s="192">
        <v>0</v>
      </c>
      <c r="H208" s="193">
        <v>0</v>
      </c>
      <c r="I208" s="194">
        <f t="shared" si="84"/>
        <v>0</v>
      </c>
      <c r="J208" s="168"/>
      <c r="K208" s="195" t="s">
        <v>20</v>
      </c>
      <c r="L208" s="196">
        <v>0</v>
      </c>
      <c r="M208" s="196">
        <v>0</v>
      </c>
      <c r="N208" s="196">
        <v>0</v>
      </c>
      <c r="O208" s="196">
        <v>0</v>
      </c>
      <c r="P208" s="196">
        <v>0</v>
      </c>
      <c r="Q208" s="196">
        <v>0</v>
      </c>
      <c r="R208" s="197">
        <v>0</v>
      </c>
      <c r="S208" s="198">
        <f t="shared" si="85"/>
        <v>0</v>
      </c>
      <c r="U208" s="236" t="s">
        <v>20</v>
      </c>
      <c r="V208" s="237">
        <v>0</v>
      </c>
      <c r="W208" s="237">
        <v>0</v>
      </c>
      <c r="X208" s="237">
        <v>0</v>
      </c>
      <c r="Y208" s="237">
        <v>0</v>
      </c>
      <c r="Z208" s="237">
        <v>0</v>
      </c>
      <c r="AA208" s="237">
        <v>0</v>
      </c>
      <c r="AB208" s="237">
        <v>0</v>
      </c>
      <c r="AC208" s="237">
        <v>0</v>
      </c>
      <c r="AD208" s="237">
        <v>0</v>
      </c>
      <c r="AE208" s="237">
        <v>0</v>
      </c>
      <c r="AF208" s="237">
        <v>0</v>
      </c>
      <c r="AG208" s="237">
        <v>0</v>
      </c>
      <c r="AH208" s="125">
        <v>0</v>
      </c>
      <c r="AI208" s="238">
        <f t="shared" si="86"/>
        <v>0</v>
      </c>
      <c r="AJ208" s="160" t="str">
        <f t="shared" si="87"/>
        <v/>
      </c>
      <c r="BA208" s="160"/>
      <c r="BR208" s="160"/>
      <c r="CG208" s="160"/>
    </row>
    <row r="209" spans="1:85" ht="15" thickBot="1">
      <c r="A209" s="206" t="s">
        <v>11</v>
      </c>
      <c r="B209" s="207">
        <v>0</v>
      </c>
      <c r="C209" s="207">
        <v>0</v>
      </c>
      <c r="D209" s="207">
        <v>0</v>
      </c>
      <c r="E209" s="207">
        <v>0</v>
      </c>
      <c r="F209" s="363"/>
      <c r="G209" s="207">
        <v>0</v>
      </c>
      <c r="H209" s="208">
        <v>0</v>
      </c>
      <c r="I209" s="209">
        <f t="shared" si="84"/>
        <v>0</v>
      </c>
      <c r="J209" s="168"/>
      <c r="K209" s="210" t="s">
        <v>11</v>
      </c>
      <c r="L209" s="207">
        <v>0</v>
      </c>
      <c r="M209" s="207">
        <v>0</v>
      </c>
      <c r="N209" s="207">
        <v>0</v>
      </c>
      <c r="O209" s="207">
        <v>0</v>
      </c>
      <c r="P209" s="207">
        <v>0</v>
      </c>
      <c r="Q209" s="207">
        <v>0</v>
      </c>
      <c r="R209" s="211">
        <v>0</v>
      </c>
      <c r="S209" s="212">
        <f t="shared" si="85"/>
        <v>0</v>
      </c>
      <c r="U209" s="239" t="s">
        <v>11</v>
      </c>
      <c r="V209" s="240">
        <v>0</v>
      </c>
      <c r="W209" s="240">
        <v>0</v>
      </c>
      <c r="X209" s="240">
        <v>0</v>
      </c>
      <c r="Y209" s="240">
        <v>0</v>
      </c>
      <c r="Z209" s="240">
        <v>0</v>
      </c>
      <c r="AA209" s="240">
        <v>0</v>
      </c>
      <c r="AB209" s="240">
        <v>0</v>
      </c>
      <c r="AC209" s="240">
        <v>0</v>
      </c>
      <c r="AD209" s="241">
        <v>0</v>
      </c>
      <c r="AE209" s="241">
        <v>0</v>
      </c>
      <c r="AF209" s="241">
        <v>0</v>
      </c>
      <c r="AG209" s="241">
        <v>0</v>
      </c>
      <c r="AH209" s="241">
        <v>0</v>
      </c>
      <c r="AI209" s="242">
        <f t="shared" si="86"/>
        <v>0</v>
      </c>
      <c r="AJ209" s="160" t="str">
        <f t="shared" si="87"/>
        <v/>
      </c>
      <c r="BA209" s="160"/>
      <c r="BR209" s="160"/>
      <c r="CG209" s="160"/>
    </row>
    <row r="210" spans="1:85" ht="15">
      <c r="A210" s="213" t="s">
        <v>26</v>
      </c>
      <c r="B210" s="214">
        <f>SUM(B189:B205)</f>
        <v>4.5836701546683125</v>
      </c>
      <c r="C210" s="214">
        <f t="shared" ref="C210:I210" si="88">SUM(C189:C205)</f>
        <v>1.7491054784524109</v>
      </c>
      <c r="D210" s="214">
        <f t="shared" si="88"/>
        <v>64.770369972668306</v>
      </c>
      <c r="E210" s="214">
        <f t="shared" si="88"/>
        <v>36.848508076613101</v>
      </c>
      <c r="F210" s="214">
        <f t="shared" si="88"/>
        <v>0</v>
      </c>
      <c r="G210" s="214">
        <f t="shared" si="88"/>
        <v>2.0108904622834562</v>
      </c>
      <c r="H210" s="216">
        <f t="shared" si="88"/>
        <v>0</v>
      </c>
      <c r="I210" s="173">
        <f t="shared" si="88"/>
        <v>109.96254414468557</v>
      </c>
      <c r="J210" s="168"/>
      <c r="K210" s="215" t="s">
        <v>26</v>
      </c>
      <c r="L210" s="214">
        <f>SUM(L189:L205)</f>
        <v>4.5836701546683125</v>
      </c>
      <c r="M210" s="214">
        <f t="shared" ref="M210:S210" si="89">SUM(M189:M205)</f>
        <v>1.7491054784524109</v>
      </c>
      <c r="N210" s="214">
        <f t="shared" si="89"/>
        <v>64.770369972668306</v>
      </c>
      <c r="O210" s="214">
        <f t="shared" si="89"/>
        <v>36.848508076613101</v>
      </c>
      <c r="P210" s="214">
        <f t="shared" si="89"/>
        <v>88.956947188978788</v>
      </c>
      <c r="Q210" s="214">
        <f t="shared" si="89"/>
        <v>2.0108904622834562</v>
      </c>
      <c r="R210" s="216">
        <f t="shared" si="89"/>
        <v>0</v>
      </c>
      <c r="S210" s="217">
        <f t="shared" si="89"/>
        <v>198.91949133366441</v>
      </c>
      <c r="T210" s="160" t="str">
        <f>IF(ABS(S210-AI210)&gt;0.01,S210-AI210,"")</f>
        <v/>
      </c>
      <c r="U210" s="243" t="s">
        <v>63</v>
      </c>
      <c r="V210" s="244">
        <f>SUM(V189:V205)</f>
        <v>3.6450196838330089</v>
      </c>
      <c r="W210" s="244">
        <f t="shared" ref="W210:AH210" si="90">SUM(W189:W205)</f>
        <v>0.93827676996360376</v>
      </c>
      <c r="X210" s="244">
        <f t="shared" si="90"/>
        <v>2.0108904622834562</v>
      </c>
      <c r="Y210" s="244">
        <f t="shared" si="90"/>
        <v>1.7491054784524109</v>
      </c>
      <c r="Z210" s="244">
        <f t="shared" si="90"/>
        <v>62.688410182047363</v>
      </c>
      <c r="AA210" s="244">
        <f t="shared" si="90"/>
        <v>32.370396037025479</v>
      </c>
      <c r="AB210" s="244">
        <f t="shared" si="90"/>
        <v>88.956947188978788</v>
      </c>
      <c r="AC210" s="244">
        <f t="shared" si="90"/>
        <v>6.5604455310802576</v>
      </c>
      <c r="AD210" s="245">
        <f t="shared" si="90"/>
        <v>3.7370087170017486E-4</v>
      </c>
      <c r="AE210" s="245">
        <f t="shared" si="90"/>
        <v>0</v>
      </c>
      <c r="AF210" s="245">
        <f t="shared" si="90"/>
        <v>0</v>
      </c>
      <c r="AG210" s="245">
        <f t="shared" si="90"/>
        <v>2.0819597906209415</v>
      </c>
      <c r="AH210" s="245">
        <f t="shared" si="90"/>
        <v>4.4781120395876153</v>
      </c>
      <c r="AI210" s="246">
        <f>SUM(V210:AC210)</f>
        <v>198.91949133366435</v>
      </c>
      <c r="AJ210" s="160" t="str">
        <f t="shared" si="87"/>
        <v/>
      </c>
      <c r="BA210" s="160"/>
      <c r="BR210" s="160"/>
      <c r="CG210" s="160"/>
    </row>
    <row r="211" spans="1:85" s="23" customFormat="1" ht="15" thickBot="1">
      <c r="A211" s="30" t="s">
        <v>88</v>
      </c>
      <c r="B211" s="47">
        <f>IF($I210=0,"-",B210/$I210)</f>
        <v>4.1683922378489627E-2</v>
      </c>
      <c r="C211" s="47">
        <f t="shared" ref="C211:H211" si="91">IF($I210=0,"-",C210/$I210)</f>
        <v>1.5906375139438281E-2</v>
      </c>
      <c r="D211" s="47">
        <f t="shared" si="91"/>
        <v>0.58902211181514053</v>
      </c>
      <c r="E211" s="47">
        <f t="shared" si="91"/>
        <v>0.33510054140006884</v>
      </c>
      <c r="F211" s="47">
        <f t="shared" si="91"/>
        <v>0</v>
      </c>
      <c r="G211" s="47">
        <f t="shared" si="91"/>
        <v>1.8287049266862945E-2</v>
      </c>
      <c r="H211" s="70">
        <f t="shared" si="91"/>
        <v>0</v>
      </c>
      <c r="I211" s="48">
        <f>SUM(B211:H211)</f>
        <v>1.0000000000000002</v>
      </c>
      <c r="J211" s="160"/>
      <c r="K211" s="81" t="s">
        <v>88</v>
      </c>
      <c r="L211" s="98">
        <f t="shared" ref="L211:R211" si="92">IF($S210=0,"-",L210/$S210)</f>
        <v>2.3042840718809885E-2</v>
      </c>
      <c r="M211" s="98">
        <f t="shared" si="92"/>
        <v>8.793032129357746E-3</v>
      </c>
      <c r="N211" s="98">
        <f t="shared" si="92"/>
        <v>0.32561097727735244</v>
      </c>
      <c r="O211" s="98">
        <f t="shared" si="92"/>
        <v>0.18524332547585293</v>
      </c>
      <c r="P211" s="98">
        <f t="shared" si="92"/>
        <v>0.44720075741478654</v>
      </c>
      <c r="Q211" s="98">
        <f t="shared" si="92"/>
        <v>1.0109066983840313E-2</v>
      </c>
      <c r="R211" s="99">
        <f t="shared" si="92"/>
        <v>0</v>
      </c>
      <c r="S211" s="100">
        <f>SUM(L211:R211)</f>
        <v>0.99999999999999989</v>
      </c>
      <c r="U211" s="110" t="s">
        <v>88</v>
      </c>
      <c r="V211" s="133">
        <f>+V210/$AI210</f>
        <v>1.8324095137157333E-2</v>
      </c>
      <c r="W211" s="133">
        <f t="shared" ref="W211:AH211" si="93">+W210/$AI210</f>
        <v>4.7168669277851379E-3</v>
      </c>
      <c r="X211" s="133">
        <f t="shared" si="93"/>
        <v>1.0109066983840316E-2</v>
      </c>
      <c r="Y211" s="133">
        <f t="shared" si="93"/>
        <v>8.7930321293577494E-3</v>
      </c>
      <c r="Z211" s="133">
        <f t="shared" si="93"/>
        <v>0.3151446334481865</v>
      </c>
      <c r="AA211" s="133">
        <f t="shared" si="93"/>
        <v>0.16273114223245172</v>
      </c>
      <c r="AB211" s="133">
        <f t="shared" si="93"/>
        <v>0.44720075741478665</v>
      </c>
      <c r="AC211" s="133">
        <f t="shared" si="93"/>
        <v>3.2980405726434681E-2</v>
      </c>
      <c r="AD211" s="133">
        <f t="shared" si="93"/>
        <v>1.8786538674248619E-6</v>
      </c>
      <c r="AE211" s="133">
        <f t="shared" si="93"/>
        <v>0</v>
      </c>
      <c r="AF211" s="133">
        <f t="shared" si="93"/>
        <v>0</v>
      </c>
      <c r="AG211" s="133">
        <f t="shared" si="93"/>
        <v>1.046634382916602E-2</v>
      </c>
      <c r="AH211" s="133">
        <f t="shared" si="93"/>
        <v>2.2512183243401231E-2</v>
      </c>
      <c r="AI211" s="134">
        <f>SUM(V211:AC211)</f>
        <v>1.0000000000000002</v>
      </c>
      <c r="AJ211" s="23" t="str">
        <f t="shared" si="87"/>
        <v/>
      </c>
    </row>
    <row r="212" spans="1:85" ht="15" thickBot="1">
      <c r="A212" s="247"/>
      <c r="B212" s="247"/>
      <c r="C212" s="247"/>
      <c r="D212" s="247"/>
      <c r="E212" s="247"/>
      <c r="F212" s="247"/>
      <c r="G212" s="247"/>
      <c r="H212" s="247"/>
      <c r="I212" s="247"/>
      <c r="K212" s="247"/>
      <c r="L212" s="247"/>
      <c r="M212" s="247"/>
      <c r="N212" s="247"/>
      <c r="O212" s="247"/>
      <c r="P212" s="247"/>
      <c r="Q212" s="247"/>
      <c r="R212" s="247"/>
      <c r="S212" s="247"/>
      <c r="AI212" s="168"/>
      <c r="BA212" s="160"/>
      <c r="BR212" s="160"/>
      <c r="CG212" s="160"/>
    </row>
    <row r="213" spans="1:85" ht="28.5">
      <c r="A213" s="312" t="s">
        <v>36</v>
      </c>
      <c r="B213" s="164" t="s">
        <v>0</v>
      </c>
      <c r="C213" s="164" t="s">
        <v>1</v>
      </c>
      <c r="D213" s="164" t="s">
        <v>2</v>
      </c>
      <c r="E213" s="164" t="s">
        <v>3</v>
      </c>
      <c r="F213" s="164" t="s">
        <v>27</v>
      </c>
      <c r="G213" s="164" t="s">
        <v>4</v>
      </c>
      <c r="H213" s="164" t="s">
        <v>5</v>
      </c>
      <c r="I213" s="165" t="s">
        <v>6</v>
      </c>
      <c r="K213" s="314" t="s">
        <v>36</v>
      </c>
      <c r="L213" s="166" t="s">
        <v>0</v>
      </c>
      <c r="M213" s="166" t="s">
        <v>1</v>
      </c>
      <c r="N213" s="166" t="s">
        <v>2</v>
      </c>
      <c r="O213" s="166" t="s">
        <v>3</v>
      </c>
      <c r="P213" s="166" t="s">
        <v>27</v>
      </c>
      <c r="Q213" s="166" t="s">
        <v>4</v>
      </c>
      <c r="R213" s="166" t="s">
        <v>5</v>
      </c>
      <c r="S213" s="167" t="s">
        <v>6</v>
      </c>
      <c r="U213" s="316" t="s">
        <v>36</v>
      </c>
      <c r="V213" s="219" t="s">
        <v>74</v>
      </c>
      <c r="W213" s="219" t="s">
        <v>75</v>
      </c>
      <c r="X213" s="219" t="s">
        <v>4</v>
      </c>
      <c r="Y213" s="219" t="s">
        <v>1</v>
      </c>
      <c r="Z213" s="219" t="s">
        <v>2</v>
      </c>
      <c r="AA213" s="219" t="s">
        <v>3</v>
      </c>
      <c r="AB213" s="219" t="s">
        <v>55</v>
      </c>
      <c r="AC213" s="219" t="s">
        <v>68</v>
      </c>
      <c r="AD213" s="220" t="s">
        <v>76</v>
      </c>
      <c r="AE213" s="220" t="s">
        <v>83</v>
      </c>
      <c r="AF213" s="220" t="s">
        <v>77</v>
      </c>
      <c r="AG213" s="220" t="s">
        <v>84</v>
      </c>
      <c r="AH213" s="220" t="s">
        <v>85</v>
      </c>
      <c r="AI213" s="221" t="s">
        <v>63</v>
      </c>
      <c r="BA213" s="160"/>
      <c r="BR213" s="160"/>
      <c r="CG213" s="160"/>
    </row>
    <row r="214" spans="1:85" ht="15">
      <c r="A214" s="313" t="s">
        <v>36</v>
      </c>
      <c r="B214" s="318" t="s">
        <v>69</v>
      </c>
      <c r="C214" s="319"/>
      <c r="D214" s="319"/>
      <c r="E214" s="319"/>
      <c r="F214" s="319"/>
      <c r="G214" s="319"/>
      <c r="H214" s="319"/>
      <c r="I214" s="320"/>
      <c r="K214" s="315" t="s">
        <v>36</v>
      </c>
      <c r="L214" s="321" t="s">
        <v>69</v>
      </c>
      <c r="M214" s="322"/>
      <c r="N214" s="322"/>
      <c r="O214" s="322"/>
      <c r="P214" s="322"/>
      <c r="Q214" s="322"/>
      <c r="R214" s="322"/>
      <c r="S214" s="323"/>
      <c r="U214" s="317" t="s">
        <v>36</v>
      </c>
      <c r="V214" s="324" t="s">
        <v>69</v>
      </c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5"/>
      <c r="BA214" s="160"/>
      <c r="BR214" s="160"/>
      <c r="CG214" s="160"/>
    </row>
    <row r="215" spans="1:85" ht="15">
      <c r="A215" s="170" t="s">
        <v>7</v>
      </c>
      <c r="B215" s="171">
        <v>0</v>
      </c>
      <c r="C215" s="171">
        <v>0</v>
      </c>
      <c r="D215" s="171">
        <v>0</v>
      </c>
      <c r="E215" s="171">
        <v>0</v>
      </c>
      <c r="F215" s="361"/>
      <c r="G215" s="171">
        <v>0</v>
      </c>
      <c r="H215" s="172">
        <v>0</v>
      </c>
      <c r="I215" s="173">
        <f>SUM(B215:H215)</f>
        <v>0</v>
      </c>
      <c r="J215" s="168"/>
      <c r="K215" s="222" t="s">
        <v>7</v>
      </c>
      <c r="L215" s="171">
        <v>0</v>
      </c>
      <c r="M215" s="171">
        <v>0</v>
      </c>
      <c r="N215" s="171">
        <v>0</v>
      </c>
      <c r="O215" s="171">
        <v>0</v>
      </c>
      <c r="P215" s="171">
        <v>0</v>
      </c>
      <c r="Q215" s="171">
        <v>0</v>
      </c>
      <c r="R215" s="223">
        <v>0</v>
      </c>
      <c r="S215" s="224">
        <f>SUM(L215:R215)</f>
        <v>0</v>
      </c>
      <c r="U215" s="225" t="s">
        <v>7</v>
      </c>
      <c r="V215" s="226">
        <v>0</v>
      </c>
      <c r="W215" s="226">
        <v>0</v>
      </c>
      <c r="X215" s="226">
        <v>0</v>
      </c>
      <c r="Y215" s="226">
        <v>0</v>
      </c>
      <c r="Z215" s="226">
        <v>0</v>
      </c>
      <c r="AA215" s="226">
        <v>0</v>
      </c>
      <c r="AB215" s="226">
        <v>0</v>
      </c>
      <c r="AC215" s="227">
        <v>0</v>
      </c>
      <c r="AD215" s="228">
        <v>0</v>
      </c>
      <c r="AE215" s="228">
        <v>0</v>
      </c>
      <c r="AF215" s="228">
        <v>0</v>
      </c>
      <c r="AG215" s="228">
        <v>0</v>
      </c>
      <c r="AH215" s="228">
        <v>0</v>
      </c>
      <c r="AI215" s="229">
        <f>SUM(V215:AC215)</f>
        <v>0</v>
      </c>
      <c r="AJ215" s="160" t="str">
        <f>IF(ABS(S215-AI215)&gt;0.001,S215-AI215,"")</f>
        <v/>
      </c>
      <c r="BA215" s="160"/>
      <c r="BR215" s="160"/>
      <c r="CG215" s="160"/>
    </row>
    <row r="216" spans="1:85" ht="15">
      <c r="A216" s="178" t="s">
        <v>8</v>
      </c>
      <c r="B216" s="179">
        <v>0</v>
      </c>
      <c r="C216" s="179">
        <v>0</v>
      </c>
      <c r="D216" s="179">
        <v>0</v>
      </c>
      <c r="E216" s="179">
        <v>0</v>
      </c>
      <c r="F216" s="362"/>
      <c r="G216" s="179">
        <v>0</v>
      </c>
      <c r="H216" s="180">
        <v>0</v>
      </c>
      <c r="I216" s="181">
        <f t="shared" ref="I216:I235" si="94">SUM(B216:H216)</f>
        <v>0</v>
      </c>
      <c r="J216" s="168"/>
      <c r="K216" s="182" t="s">
        <v>8</v>
      </c>
      <c r="L216" s="183">
        <v>0</v>
      </c>
      <c r="M216" s="183">
        <v>0</v>
      </c>
      <c r="N216" s="183">
        <v>0</v>
      </c>
      <c r="O216" s="183">
        <v>0</v>
      </c>
      <c r="P216" s="183">
        <v>0</v>
      </c>
      <c r="Q216" s="183">
        <v>0</v>
      </c>
      <c r="R216" s="184">
        <v>0</v>
      </c>
      <c r="S216" s="185">
        <f t="shared" ref="S216:S235" si="95">SUM(L216:R216)</f>
        <v>0</v>
      </c>
      <c r="U216" s="230" t="s">
        <v>8</v>
      </c>
      <c r="V216" s="231">
        <v>0</v>
      </c>
      <c r="W216" s="231">
        <v>0</v>
      </c>
      <c r="X216" s="231">
        <v>0</v>
      </c>
      <c r="Y216" s="231">
        <v>0</v>
      </c>
      <c r="Z216" s="231">
        <v>0</v>
      </c>
      <c r="AA216" s="231">
        <v>0</v>
      </c>
      <c r="AB216" s="231">
        <v>0</v>
      </c>
      <c r="AC216" s="232">
        <v>0</v>
      </c>
      <c r="AD216" s="231">
        <v>0</v>
      </c>
      <c r="AE216" s="231">
        <v>0</v>
      </c>
      <c r="AF216" s="231">
        <v>0</v>
      </c>
      <c r="AG216" s="231">
        <v>0</v>
      </c>
      <c r="AH216" s="231">
        <v>0</v>
      </c>
      <c r="AI216" s="233">
        <f t="shared" ref="AI216:AI235" si="96">SUM(V216:AC216)</f>
        <v>0</v>
      </c>
      <c r="AJ216" s="160" t="str">
        <f t="shared" ref="AJ216:AJ237" si="97">IF(ABS(S216-AI216)&gt;0.001,S216-AI216,"")</f>
        <v/>
      </c>
      <c r="BA216" s="160"/>
      <c r="BR216" s="160"/>
      <c r="CG216" s="160"/>
    </row>
    <row r="217" spans="1:85" ht="15">
      <c r="A217" s="186" t="s">
        <v>10</v>
      </c>
      <c r="B217" s="175">
        <v>0</v>
      </c>
      <c r="C217" s="175">
        <v>0</v>
      </c>
      <c r="D217" s="175">
        <v>0</v>
      </c>
      <c r="E217" s="175">
        <v>0</v>
      </c>
      <c r="F217" s="362"/>
      <c r="G217" s="175">
        <v>0</v>
      </c>
      <c r="H217" s="187">
        <v>0</v>
      </c>
      <c r="I217" s="173">
        <f t="shared" si="94"/>
        <v>0</v>
      </c>
      <c r="J217" s="168"/>
      <c r="K217" s="188" t="s">
        <v>10</v>
      </c>
      <c r="L217" s="175">
        <v>0</v>
      </c>
      <c r="M217" s="175">
        <v>0</v>
      </c>
      <c r="N217" s="175">
        <v>0</v>
      </c>
      <c r="O217" s="175">
        <v>0</v>
      </c>
      <c r="P217" s="175">
        <v>0</v>
      </c>
      <c r="Q217" s="175">
        <v>0</v>
      </c>
      <c r="R217" s="176">
        <v>0</v>
      </c>
      <c r="S217" s="177">
        <f t="shared" si="95"/>
        <v>0</v>
      </c>
      <c r="U217" s="234" t="s">
        <v>10</v>
      </c>
      <c r="V217" s="226">
        <v>0</v>
      </c>
      <c r="W217" s="226">
        <v>0</v>
      </c>
      <c r="X217" s="226">
        <v>0</v>
      </c>
      <c r="Y217" s="226">
        <v>0</v>
      </c>
      <c r="Z217" s="226">
        <v>0</v>
      </c>
      <c r="AA217" s="226">
        <v>0</v>
      </c>
      <c r="AB217" s="226">
        <v>0</v>
      </c>
      <c r="AC217" s="227">
        <v>0</v>
      </c>
      <c r="AD217" s="228">
        <v>0</v>
      </c>
      <c r="AE217" s="228">
        <v>0</v>
      </c>
      <c r="AF217" s="228">
        <v>0</v>
      </c>
      <c r="AG217" s="228">
        <v>0</v>
      </c>
      <c r="AH217" s="228">
        <v>0</v>
      </c>
      <c r="AI217" s="229">
        <f t="shared" si="96"/>
        <v>0</v>
      </c>
      <c r="AJ217" s="160" t="str">
        <f t="shared" si="97"/>
        <v/>
      </c>
      <c r="BA217" s="160"/>
      <c r="BR217" s="160"/>
      <c r="CG217" s="160"/>
    </row>
    <row r="218" spans="1:85" ht="15">
      <c r="A218" s="178" t="s">
        <v>56</v>
      </c>
      <c r="B218" s="179">
        <v>0</v>
      </c>
      <c r="C218" s="179">
        <v>0</v>
      </c>
      <c r="D218" s="179">
        <v>0</v>
      </c>
      <c r="E218" s="179">
        <v>0</v>
      </c>
      <c r="F218" s="362"/>
      <c r="G218" s="179">
        <v>0</v>
      </c>
      <c r="H218" s="180">
        <v>0</v>
      </c>
      <c r="I218" s="181">
        <f t="shared" si="94"/>
        <v>0</v>
      </c>
      <c r="J218" s="168"/>
      <c r="K218" s="182" t="s">
        <v>56</v>
      </c>
      <c r="L218" s="183">
        <v>0</v>
      </c>
      <c r="M218" s="183">
        <v>0</v>
      </c>
      <c r="N218" s="183">
        <v>0</v>
      </c>
      <c r="O218" s="183">
        <v>0</v>
      </c>
      <c r="P218" s="183">
        <v>0</v>
      </c>
      <c r="Q218" s="183">
        <v>0</v>
      </c>
      <c r="R218" s="184">
        <v>0</v>
      </c>
      <c r="S218" s="185">
        <f t="shared" si="95"/>
        <v>0</v>
      </c>
      <c r="U218" s="230" t="s">
        <v>56</v>
      </c>
      <c r="V218" s="231">
        <v>0</v>
      </c>
      <c r="W218" s="231">
        <v>0</v>
      </c>
      <c r="X218" s="231">
        <v>0</v>
      </c>
      <c r="Y218" s="231">
        <v>0</v>
      </c>
      <c r="Z218" s="231">
        <v>0</v>
      </c>
      <c r="AA218" s="231">
        <v>0</v>
      </c>
      <c r="AB218" s="231">
        <v>0</v>
      </c>
      <c r="AC218" s="232">
        <v>0</v>
      </c>
      <c r="AD218" s="231">
        <v>0</v>
      </c>
      <c r="AE218" s="231">
        <v>0</v>
      </c>
      <c r="AF218" s="231">
        <v>0</v>
      </c>
      <c r="AG218" s="231">
        <v>0</v>
      </c>
      <c r="AH218" s="231">
        <v>0</v>
      </c>
      <c r="AI218" s="233">
        <f t="shared" si="96"/>
        <v>0</v>
      </c>
      <c r="AJ218" s="160" t="str">
        <f t="shared" si="97"/>
        <v/>
      </c>
      <c r="BA218" s="160"/>
      <c r="BR218" s="160"/>
      <c r="CG218" s="160"/>
    </row>
    <row r="219" spans="1:85" ht="15">
      <c r="A219" s="186" t="s">
        <v>16</v>
      </c>
      <c r="B219" s="175">
        <v>0.62027501907295468</v>
      </c>
      <c r="C219" s="175">
        <v>0</v>
      </c>
      <c r="D219" s="175">
        <v>0.68969207896920726</v>
      </c>
      <c r="E219" s="175">
        <v>0</v>
      </c>
      <c r="F219" s="362"/>
      <c r="G219" s="175">
        <v>0</v>
      </c>
      <c r="H219" s="187">
        <v>0</v>
      </c>
      <c r="I219" s="173">
        <f t="shared" si="94"/>
        <v>1.3099670980421618</v>
      </c>
      <c r="J219" s="168"/>
      <c r="K219" s="188" t="s">
        <v>16</v>
      </c>
      <c r="L219" s="175">
        <v>0.62027501907295468</v>
      </c>
      <c r="M219" s="175">
        <v>0</v>
      </c>
      <c r="N219" s="175">
        <v>0.68969207896920726</v>
      </c>
      <c r="O219" s="175">
        <v>0</v>
      </c>
      <c r="P219" s="175">
        <v>0</v>
      </c>
      <c r="Q219" s="175">
        <v>0</v>
      </c>
      <c r="R219" s="176">
        <v>0</v>
      </c>
      <c r="S219" s="177">
        <f t="shared" si="95"/>
        <v>1.3099670980421618</v>
      </c>
      <c r="U219" s="234" t="s">
        <v>16</v>
      </c>
      <c r="V219" s="226">
        <v>0.62027501907295468</v>
      </c>
      <c r="W219" s="226">
        <v>0</v>
      </c>
      <c r="X219" s="226">
        <v>0</v>
      </c>
      <c r="Y219" s="226">
        <v>0</v>
      </c>
      <c r="Z219" s="226">
        <v>0.68969207896920726</v>
      </c>
      <c r="AA219" s="226">
        <v>0</v>
      </c>
      <c r="AB219" s="226">
        <v>0</v>
      </c>
      <c r="AC219" s="227">
        <v>0</v>
      </c>
      <c r="AD219" s="228">
        <v>0</v>
      </c>
      <c r="AE219" s="228">
        <v>0</v>
      </c>
      <c r="AF219" s="228">
        <v>0</v>
      </c>
      <c r="AG219" s="228">
        <v>0</v>
      </c>
      <c r="AH219" s="228">
        <v>0</v>
      </c>
      <c r="AI219" s="229">
        <f t="shared" si="96"/>
        <v>1.3099670980421618</v>
      </c>
      <c r="AJ219" s="160" t="str">
        <f t="shared" si="97"/>
        <v/>
      </c>
      <c r="BA219" s="160"/>
      <c r="BR219" s="160"/>
      <c r="CG219" s="160"/>
    </row>
    <row r="220" spans="1:85" ht="15">
      <c r="A220" s="178" t="s">
        <v>15</v>
      </c>
      <c r="B220" s="179">
        <v>4.061229540018303E-3</v>
      </c>
      <c r="C220" s="179">
        <v>0</v>
      </c>
      <c r="D220" s="179">
        <v>4.5157353730167502E-3</v>
      </c>
      <c r="E220" s="179">
        <v>0</v>
      </c>
      <c r="F220" s="362"/>
      <c r="G220" s="179">
        <v>0</v>
      </c>
      <c r="H220" s="180">
        <v>0</v>
      </c>
      <c r="I220" s="181">
        <f t="shared" si="94"/>
        <v>8.5769649130350532E-3</v>
      </c>
      <c r="J220" s="168"/>
      <c r="K220" s="182" t="s">
        <v>15</v>
      </c>
      <c r="L220" s="183">
        <v>4.061229540018303E-3</v>
      </c>
      <c r="M220" s="183">
        <v>0</v>
      </c>
      <c r="N220" s="183">
        <v>4.5157353730167502E-3</v>
      </c>
      <c r="O220" s="183">
        <v>0</v>
      </c>
      <c r="P220" s="183">
        <v>0</v>
      </c>
      <c r="Q220" s="183">
        <v>0</v>
      </c>
      <c r="R220" s="184">
        <v>0</v>
      </c>
      <c r="S220" s="185">
        <f t="shared" si="95"/>
        <v>8.5769649130350532E-3</v>
      </c>
      <c r="U220" s="230" t="s">
        <v>57</v>
      </c>
      <c r="V220" s="231">
        <v>4.061229540018303E-3</v>
      </c>
      <c r="W220" s="231">
        <v>0</v>
      </c>
      <c r="X220" s="231">
        <v>0</v>
      </c>
      <c r="Y220" s="231">
        <v>0</v>
      </c>
      <c r="Z220" s="231">
        <v>4.5157353730167502E-3</v>
      </c>
      <c r="AA220" s="231">
        <v>0</v>
      </c>
      <c r="AB220" s="231">
        <v>0</v>
      </c>
      <c r="AC220" s="232">
        <v>0</v>
      </c>
      <c r="AD220" s="231">
        <v>0</v>
      </c>
      <c r="AE220" s="231">
        <v>0</v>
      </c>
      <c r="AF220" s="231">
        <v>0</v>
      </c>
      <c r="AG220" s="231">
        <v>0</v>
      </c>
      <c r="AH220" s="231">
        <v>0</v>
      </c>
      <c r="AI220" s="233">
        <f t="shared" si="96"/>
        <v>8.5769649130350532E-3</v>
      </c>
      <c r="AJ220" s="160" t="str">
        <f t="shared" si="97"/>
        <v/>
      </c>
      <c r="BA220" s="160"/>
      <c r="BR220" s="160"/>
      <c r="CG220" s="160"/>
    </row>
    <row r="221" spans="1:85" ht="15">
      <c r="A221" s="186" t="s">
        <v>58</v>
      </c>
      <c r="B221" s="175">
        <v>0</v>
      </c>
      <c r="C221" s="175">
        <v>0</v>
      </c>
      <c r="D221" s="175">
        <v>0</v>
      </c>
      <c r="E221" s="175">
        <v>0.69450294640239296</v>
      </c>
      <c r="F221" s="362"/>
      <c r="G221" s="175">
        <v>0</v>
      </c>
      <c r="H221" s="187">
        <v>0</v>
      </c>
      <c r="I221" s="173">
        <f t="shared" si="94"/>
        <v>0.69450294640239296</v>
      </c>
      <c r="J221" s="168"/>
      <c r="K221" s="188" t="s">
        <v>58</v>
      </c>
      <c r="L221" s="175">
        <v>0</v>
      </c>
      <c r="M221" s="175">
        <v>0</v>
      </c>
      <c r="N221" s="175">
        <v>0</v>
      </c>
      <c r="O221" s="175">
        <v>0.69450294640239296</v>
      </c>
      <c r="P221" s="175">
        <v>6.1324792281850211</v>
      </c>
      <c r="Q221" s="175">
        <v>0</v>
      </c>
      <c r="R221" s="176">
        <v>0</v>
      </c>
      <c r="S221" s="177">
        <f t="shared" si="95"/>
        <v>6.826982174587414</v>
      </c>
      <c r="U221" s="234" t="s">
        <v>58</v>
      </c>
      <c r="V221" s="226">
        <v>0</v>
      </c>
      <c r="W221" s="226">
        <v>0</v>
      </c>
      <c r="X221" s="226">
        <v>0</v>
      </c>
      <c r="Y221" s="226">
        <v>0</v>
      </c>
      <c r="Z221" s="226">
        <v>0</v>
      </c>
      <c r="AA221" s="226">
        <v>7.0915759573014811E-2</v>
      </c>
      <c r="AB221" s="226">
        <v>6.1324792281850211</v>
      </c>
      <c r="AC221" s="227">
        <v>0.62358718682937819</v>
      </c>
      <c r="AD221" s="226">
        <v>0</v>
      </c>
      <c r="AE221" s="226">
        <v>0</v>
      </c>
      <c r="AF221" s="226">
        <v>0</v>
      </c>
      <c r="AG221" s="226">
        <v>0</v>
      </c>
      <c r="AH221" s="226">
        <v>0.62358718682937819</v>
      </c>
      <c r="AI221" s="229">
        <f t="shared" si="96"/>
        <v>6.826982174587414</v>
      </c>
      <c r="AJ221" s="160" t="str">
        <f t="shared" si="97"/>
        <v/>
      </c>
      <c r="BA221" s="160"/>
      <c r="BR221" s="160"/>
      <c r="CG221" s="160"/>
    </row>
    <row r="222" spans="1:85" ht="15">
      <c r="A222" s="178" t="s">
        <v>12</v>
      </c>
      <c r="B222" s="179">
        <v>0</v>
      </c>
      <c r="C222" s="179">
        <v>0</v>
      </c>
      <c r="D222" s="179">
        <v>0</v>
      </c>
      <c r="E222" s="179">
        <v>0.24875708880658659</v>
      </c>
      <c r="F222" s="362"/>
      <c r="G222" s="179">
        <v>0</v>
      </c>
      <c r="H222" s="180">
        <v>0</v>
      </c>
      <c r="I222" s="181">
        <f t="shared" si="94"/>
        <v>0.24875708880658659</v>
      </c>
      <c r="J222" s="168"/>
      <c r="K222" s="182" t="s">
        <v>12</v>
      </c>
      <c r="L222" s="183">
        <v>0</v>
      </c>
      <c r="M222" s="183">
        <v>0</v>
      </c>
      <c r="N222" s="183">
        <v>0</v>
      </c>
      <c r="O222" s="183">
        <v>0.24875708880658659</v>
      </c>
      <c r="P222" s="183">
        <v>4.1892366573490643</v>
      </c>
      <c r="Q222" s="183">
        <v>0</v>
      </c>
      <c r="R222" s="184">
        <v>0</v>
      </c>
      <c r="S222" s="185">
        <f t="shared" si="95"/>
        <v>4.4379937461556507</v>
      </c>
      <c r="U222" s="230" t="s">
        <v>12</v>
      </c>
      <c r="V222" s="231">
        <v>0</v>
      </c>
      <c r="W222" s="231">
        <v>0</v>
      </c>
      <c r="X222" s="231">
        <v>0</v>
      </c>
      <c r="Y222" s="231">
        <v>0</v>
      </c>
      <c r="Z222" s="231">
        <v>0</v>
      </c>
      <c r="AA222" s="231">
        <v>0.24875708880658659</v>
      </c>
      <c r="AB222" s="231">
        <v>4.1892366573490643</v>
      </c>
      <c r="AC222" s="232">
        <v>0</v>
      </c>
      <c r="AD222" s="231">
        <v>0</v>
      </c>
      <c r="AE222" s="231">
        <v>0</v>
      </c>
      <c r="AF222" s="231">
        <v>0</v>
      </c>
      <c r="AG222" s="231">
        <v>0</v>
      </c>
      <c r="AH222" s="231">
        <v>0</v>
      </c>
      <c r="AI222" s="233">
        <f t="shared" si="96"/>
        <v>4.4379937461556507</v>
      </c>
      <c r="AJ222" s="160" t="str">
        <f t="shared" si="97"/>
        <v/>
      </c>
      <c r="BA222" s="160"/>
      <c r="BR222" s="160"/>
      <c r="CG222" s="160"/>
    </row>
    <row r="223" spans="1:85" ht="15">
      <c r="A223" s="186" t="s">
        <v>59</v>
      </c>
      <c r="B223" s="175">
        <v>0</v>
      </c>
      <c r="C223" s="175">
        <v>0</v>
      </c>
      <c r="D223" s="175">
        <v>0</v>
      </c>
      <c r="E223" s="175">
        <v>0</v>
      </c>
      <c r="F223" s="362"/>
      <c r="G223" s="175">
        <v>0</v>
      </c>
      <c r="H223" s="187">
        <v>0</v>
      </c>
      <c r="I223" s="173">
        <f t="shared" si="94"/>
        <v>0</v>
      </c>
      <c r="J223" s="168"/>
      <c r="K223" s="188" t="s">
        <v>59</v>
      </c>
      <c r="L223" s="175">
        <v>0</v>
      </c>
      <c r="M223" s="175">
        <v>0</v>
      </c>
      <c r="N223" s="175">
        <v>0</v>
      </c>
      <c r="O223" s="175">
        <v>0</v>
      </c>
      <c r="P223" s="175">
        <v>0</v>
      </c>
      <c r="Q223" s="175">
        <v>0</v>
      </c>
      <c r="R223" s="176">
        <v>0</v>
      </c>
      <c r="S223" s="177">
        <f t="shared" si="95"/>
        <v>0</v>
      </c>
      <c r="U223" s="234" t="s">
        <v>59</v>
      </c>
      <c r="V223" s="226">
        <v>0</v>
      </c>
      <c r="W223" s="226">
        <v>0</v>
      </c>
      <c r="X223" s="226">
        <v>0</v>
      </c>
      <c r="Y223" s="226">
        <v>0</v>
      </c>
      <c r="Z223" s="226">
        <v>0</v>
      </c>
      <c r="AA223" s="226">
        <v>0</v>
      </c>
      <c r="AB223" s="226">
        <v>0</v>
      </c>
      <c r="AC223" s="227">
        <v>0</v>
      </c>
      <c r="AD223" s="226">
        <v>0</v>
      </c>
      <c r="AE223" s="226">
        <v>0</v>
      </c>
      <c r="AF223" s="226">
        <v>0</v>
      </c>
      <c r="AG223" s="226">
        <v>0</v>
      </c>
      <c r="AH223" s="226">
        <v>0</v>
      </c>
      <c r="AI223" s="229">
        <f t="shared" si="96"/>
        <v>0</v>
      </c>
      <c r="AJ223" s="160" t="str">
        <f t="shared" si="97"/>
        <v/>
      </c>
      <c r="BA223" s="160"/>
      <c r="BR223" s="160"/>
      <c r="CG223" s="160"/>
    </row>
    <row r="224" spans="1:85" ht="15">
      <c r="A224" s="178" t="s">
        <v>17</v>
      </c>
      <c r="B224" s="179">
        <v>2.9061145612959951</v>
      </c>
      <c r="C224" s="179">
        <v>0</v>
      </c>
      <c r="D224" s="179">
        <v>0</v>
      </c>
      <c r="E224" s="179">
        <v>0</v>
      </c>
      <c r="F224" s="362"/>
      <c r="G224" s="179">
        <v>0</v>
      </c>
      <c r="H224" s="180">
        <v>0</v>
      </c>
      <c r="I224" s="181">
        <f t="shared" si="94"/>
        <v>2.9061145612959951</v>
      </c>
      <c r="J224" s="168"/>
      <c r="K224" s="182" t="s">
        <v>17</v>
      </c>
      <c r="L224" s="183">
        <v>2.9061145612959951</v>
      </c>
      <c r="M224" s="183">
        <v>0</v>
      </c>
      <c r="N224" s="183">
        <v>0</v>
      </c>
      <c r="O224" s="183">
        <v>0</v>
      </c>
      <c r="P224" s="183">
        <v>0</v>
      </c>
      <c r="Q224" s="183">
        <v>0</v>
      </c>
      <c r="R224" s="184">
        <v>0</v>
      </c>
      <c r="S224" s="185">
        <f t="shared" si="95"/>
        <v>2.9061145612959951</v>
      </c>
      <c r="U224" s="230" t="s">
        <v>17</v>
      </c>
      <c r="V224" s="231">
        <v>2.9061145612959951</v>
      </c>
      <c r="W224" s="231">
        <v>0</v>
      </c>
      <c r="X224" s="231">
        <v>0</v>
      </c>
      <c r="Y224" s="231">
        <v>0</v>
      </c>
      <c r="Z224" s="231">
        <v>0</v>
      </c>
      <c r="AA224" s="231">
        <v>0</v>
      </c>
      <c r="AB224" s="231">
        <v>0</v>
      </c>
      <c r="AC224" s="232">
        <v>0</v>
      </c>
      <c r="AD224" s="231">
        <v>0</v>
      </c>
      <c r="AE224" s="231">
        <v>0</v>
      </c>
      <c r="AF224" s="231">
        <v>0</v>
      </c>
      <c r="AG224" s="231">
        <v>0</v>
      </c>
      <c r="AH224" s="231">
        <v>0</v>
      </c>
      <c r="AI224" s="233">
        <f t="shared" si="96"/>
        <v>2.9061145612959951</v>
      </c>
      <c r="AJ224" s="160" t="str">
        <f t="shared" si="97"/>
        <v/>
      </c>
      <c r="BA224" s="160"/>
      <c r="BR224" s="160"/>
      <c r="CG224" s="160"/>
    </row>
    <row r="225" spans="1:85" ht="15">
      <c r="A225" s="186" t="s">
        <v>139</v>
      </c>
      <c r="B225" s="175">
        <v>64.161708247657927</v>
      </c>
      <c r="C225" s="175">
        <v>0</v>
      </c>
      <c r="D225" s="175">
        <v>6.9447187302181117</v>
      </c>
      <c r="E225" s="175">
        <v>0</v>
      </c>
      <c r="F225" s="362"/>
      <c r="G225" s="175">
        <v>0</v>
      </c>
      <c r="H225" s="187">
        <v>0</v>
      </c>
      <c r="I225" s="173">
        <f t="shared" si="94"/>
        <v>71.10642697787604</v>
      </c>
      <c r="J225" s="168"/>
      <c r="K225" s="188" t="s">
        <v>139</v>
      </c>
      <c r="L225" s="175">
        <v>64.161708247657927</v>
      </c>
      <c r="M225" s="175">
        <v>0</v>
      </c>
      <c r="N225" s="175">
        <v>6.9447187302181117</v>
      </c>
      <c r="O225" s="175">
        <v>0</v>
      </c>
      <c r="P225" s="175">
        <v>0</v>
      </c>
      <c r="Q225" s="175">
        <v>0</v>
      </c>
      <c r="R225" s="176">
        <v>0</v>
      </c>
      <c r="S225" s="177">
        <f t="shared" si="95"/>
        <v>71.10642697787604</v>
      </c>
      <c r="U225" s="234" t="s">
        <v>139</v>
      </c>
      <c r="V225" s="226">
        <v>62.671353064501275</v>
      </c>
      <c r="W225" s="226">
        <v>0</v>
      </c>
      <c r="X225" s="226">
        <v>0</v>
      </c>
      <c r="Y225" s="226">
        <v>0</v>
      </c>
      <c r="Z225" s="226">
        <v>6.1803650110009762</v>
      </c>
      <c r="AA225" s="226">
        <v>0</v>
      </c>
      <c r="AB225" s="226">
        <v>0</v>
      </c>
      <c r="AC225" s="227">
        <v>2.254708902373797</v>
      </c>
      <c r="AD225" s="226">
        <v>1.4903551831566544</v>
      </c>
      <c r="AE225" s="226">
        <v>0</v>
      </c>
      <c r="AF225" s="226">
        <v>0</v>
      </c>
      <c r="AG225" s="226">
        <v>0.76435371921713557</v>
      </c>
      <c r="AH225" s="226">
        <v>0</v>
      </c>
      <c r="AI225" s="229">
        <f t="shared" si="96"/>
        <v>71.10642697787604</v>
      </c>
      <c r="AJ225" s="160" t="str">
        <f t="shared" si="97"/>
        <v/>
      </c>
      <c r="BA225" s="160"/>
      <c r="BR225" s="160"/>
      <c r="CG225" s="160"/>
    </row>
    <row r="226" spans="1:85" ht="15">
      <c r="A226" s="178" t="s">
        <v>25</v>
      </c>
      <c r="B226" s="179">
        <v>8.9308560249145046</v>
      </c>
      <c r="C226" s="179">
        <v>0.23574979474330673</v>
      </c>
      <c r="D226" s="179">
        <v>3.719549544957101</v>
      </c>
      <c r="E226" s="179">
        <v>31.359380429598069</v>
      </c>
      <c r="F226" s="362"/>
      <c r="G226" s="179">
        <v>8.9317722994204054</v>
      </c>
      <c r="H226" s="180">
        <v>1.1472520375767421E-2</v>
      </c>
      <c r="I226" s="181">
        <f t="shared" si="94"/>
        <v>53.188780614009154</v>
      </c>
      <c r="J226" s="168"/>
      <c r="K226" s="182" t="s">
        <v>25</v>
      </c>
      <c r="L226" s="183">
        <v>8.9308560249145046</v>
      </c>
      <c r="M226" s="183">
        <v>0.23574979474330673</v>
      </c>
      <c r="N226" s="183">
        <v>3.719549544957101</v>
      </c>
      <c r="O226" s="183">
        <v>31.359380429598069</v>
      </c>
      <c r="P226" s="183">
        <v>0.51101728469802743</v>
      </c>
      <c r="Q226" s="183">
        <v>8.9317722994204054</v>
      </c>
      <c r="R226" s="184">
        <v>1.1472520375767421E-2</v>
      </c>
      <c r="S226" s="185">
        <f t="shared" si="95"/>
        <v>53.699797898707182</v>
      </c>
      <c r="U226" s="230" t="s">
        <v>25</v>
      </c>
      <c r="V226" s="231">
        <v>0.59171766801654513</v>
      </c>
      <c r="W226" s="231">
        <v>8.3391383568979602</v>
      </c>
      <c r="X226" s="231">
        <v>8.9317722994204054</v>
      </c>
      <c r="Y226" s="231">
        <v>0.23574979474330673</v>
      </c>
      <c r="Z226" s="231">
        <v>3.719549544957101</v>
      </c>
      <c r="AA226" s="231">
        <v>30.820601475611614</v>
      </c>
      <c r="AB226" s="231">
        <v>0.51101728469802743</v>
      </c>
      <c r="AC226" s="232">
        <v>0.55025147436222055</v>
      </c>
      <c r="AD226" s="231">
        <v>0</v>
      </c>
      <c r="AE226" s="231">
        <v>0.23271940770561475</v>
      </c>
      <c r="AF226" s="231">
        <v>1.1472520375767421E-2</v>
      </c>
      <c r="AG226" s="231">
        <v>0</v>
      </c>
      <c r="AH226" s="231">
        <v>0.30605954628083837</v>
      </c>
      <c r="AI226" s="233">
        <f t="shared" si="96"/>
        <v>53.699797898707182</v>
      </c>
      <c r="AJ226" s="160" t="str">
        <f t="shared" si="97"/>
        <v/>
      </c>
      <c r="BA226" s="160"/>
      <c r="BR226" s="160"/>
      <c r="CG226" s="160"/>
    </row>
    <row r="227" spans="1:85" ht="15">
      <c r="A227" s="186" t="s">
        <v>24</v>
      </c>
      <c r="B227" s="175">
        <v>125.28282966897463</v>
      </c>
      <c r="C227" s="175">
        <v>0</v>
      </c>
      <c r="D227" s="175">
        <v>0</v>
      </c>
      <c r="E227" s="175">
        <v>0</v>
      </c>
      <c r="F227" s="362"/>
      <c r="G227" s="175">
        <v>0</v>
      </c>
      <c r="H227" s="187">
        <v>0</v>
      </c>
      <c r="I227" s="173">
        <f t="shared" si="94"/>
        <v>125.28282966897463</v>
      </c>
      <c r="J227" s="168"/>
      <c r="K227" s="188" t="s">
        <v>24</v>
      </c>
      <c r="L227" s="175">
        <v>125.28282966897463</v>
      </c>
      <c r="M227" s="175">
        <v>0</v>
      </c>
      <c r="N227" s="175">
        <v>0</v>
      </c>
      <c r="O227" s="175">
        <v>0</v>
      </c>
      <c r="P227" s="175">
        <v>0</v>
      </c>
      <c r="Q227" s="175">
        <v>0</v>
      </c>
      <c r="R227" s="176">
        <v>0</v>
      </c>
      <c r="S227" s="177">
        <f t="shared" si="95"/>
        <v>125.28282966897463</v>
      </c>
      <c r="U227" s="234" t="s">
        <v>24</v>
      </c>
      <c r="V227" s="226">
        <v>125.28282966897463</v>
      </c>
      <c r="W227" s="226">
        <v>0</v>
      </c>
      <c r="X227" s="226">
        <v>0</v>
      </c>
      <c r="Y227" s="226">
        <v>0</v>
      </c>
      <c r="Z227" s="226">
        <v>0</v>
      </c>
      <c r="AA227" s="226">
        <v>0</v>
      </c>
      <c r="AB227" s="226">
        <v>0</v>
      </c>
      <c r="AC227" s="227">
        <v>0</v>
      </c>
      <c r="AD227" s="226">
        <v>0</v>
      </c>
      <c r="AE227" s="226">
        <v>0</v>
      </c>
      <c r="AF227" s="226">
        <v>0</v>
      </c>
      <c r="AG227" s="226">
        <v>0</v>
      </c>
      <c r="AH227" s="226">
        <v>0</v>
      </c>
      <c r="AI227" s="229">
        <f t="shared" si="96"/>
        <v>125.28282966897463</v>
      </c>
      <c r="AJ227" s="160" t="str">
        <f t="shared" si="97"/>
        <v/>
      </c>
      <c r="BA227" s="160"/>
      <c r="BR227" s="160"/>
      <c r="CG227" s="160"/>
    </row>
    <row r="228" spans="1:85" ht="15">
      <c r="A228" s="178" t="s">
        <v>60</v>
      </c>
      <c r="B228" s="179">
        <v>0</v>
      </c>
      <c r="C228" s="179">
        <v>0</v>
      </c>
      <c r="D228" s="179">
        <v>0</v>
      </c>
      <c r="E228" s="179">
        <v>0</v>
      </c>
      <c r="F228" s="362"/>
      <c r="G228" s="179">
        <v>0</v>
      </c>
      <c r="H228" s="180">
        <v>0</v>
      </c>
      <c r="I228" s="181">
        <f t="shared" si="94"/>
        <v>0</v>
      </c>
      <c r="J228" s="168"/>
      <c r="K228" s="182" t="s">
        <v>60</v>
      </c>
      <c r="L228" s="183">
        <v>0</v>
      </c>
      <c r="M228" s="183">
        <v>0</v>
      </c>
      <c r="N228" s="183">
        <v>0</v>
      </c>
      <c r="O228" s="183">
        <v>0</v>
      </c>
      <c r="P228" s="183">
        <v>0</v>
      </c>
      <c r="Q228" s="183">
        <v>0</v>
      </c>
      <c r="R228" s="184">
        <v>0</v>
      </c>
      <c r="S228" s="185">
        <f t="shared" si="95"/>
        <v>0</v>
      </c>
      <c r="U228" s="230" t="s">
        <v>60</v>
      </c>
      <c r="V228" s="231">
        <v>0</v>
      </c>
      <c r="W228" s="231">
        <v>0</v>
      </c>
      <c r="X228" s="231">
        <v>0</v>
      </c>
      <c r="Y228" s="231">
        <v>0</v>
      </c>
      <c r="Z228" s="231">
        <v>0</v>
      </c>
      <c r="AA228" s="231">
        <v>0</v>
      </c>
      <c r="AB228" s="231">
        <v>0</v>
      </c>
      <c r="AC228" s="232">
        <v>0</v>
      </c>
      <c r="AD228" s="231">
        <v>0</v>
      </c>
      <c r="AE228" s="231">
        <v>0</v>
      </c>
      <c r="AF228" s="231">
        <v>0</v>
      </c>
      <c r="AG228" s="231">
        <v>0</v>
      </c>
      <c r="AH228" s="231">
        <v>0</v>
      </c>
      <c r="AI228" s="233">
        <f t="shared" si="96"/>
        <v>0</v>
      </c>
      <c r="AJ228" s="160" t="str">
        <f t="shared" si="97"/>
        <v/>
      </c>
      <c r="BA228" s="160"/>
      <c r="BR228" s="160"/>
      <c r="CG228" s="160"/>
    </row>
    <row r="229" spans="1:85" ht="15">
      <c r="A229" s="186" t="s">
        <v>22</v>
      </c>
      <c r="B229" s="175">
        <v>0</v>
      </c>
      <c r="C229" s="175">
        <v>0</v>
      </c>
      <c r="D229" s="175">
        <v>0</v>
      </c>
      <c r="E229" s="175">
        <v>0.11337755929241178</v>
      </c>
      <c r="F229" s="362"/>
      <c r="G229" s="175">
        <v>0</v>
      </c>
      <c r="H229" s="187">
        <v>0</v>
      </c>
      <c r="I229" s="173">
        <f t="shared" si="94"/>
        <v>0.11337755929241178</v>
      </c>
      <c r="J229" s="168"/>
      <c r="K229" s="188" t="s">
        <v>22</v>
      </c>
      <c r="L229" s="175">
        <v>0</v>
      </c>
      <c r="M229" s="175">
        <v>0</v>
      </c>
      <c r="N229" s="175">
        <v>0</v>
      </c>
      <c r="O229" s="175">
        <v>0.11337755929241178</v>
      </c>
      <c r="P229" s="175">
        <v>0.4233939843068617</v>
      </c>
      <c r="Q229" s="175">
        <v>0</v>
      </c>
      <c r="R229" s="176">
        <v>0</v>
      </c>
      <c r="S229" s="177">
        <f t="shared" si="95"/>
        <v>0.53677154359927348</v>
      </c>
      <c r="U229" s="234" t="s">
        <v>22</v>
      </c>
      <c r="V229" s="226">
        <v>0</v>
      </c>
      <c r="W229" s="226">
        <v>0</v>
      </c>
      <c r="X229" s="226">
        <v>0</v>
      </c>
      <c r="Y229" s="226">
        <v>0</v>
      </c>
      <c r="Z229" s="226">
        <v>0</v>
      </c>
      <c r="AA229" s="226">
        <v>0</v>
      </c>
      <c r="AB229" s="226">
        <v>0.4233939843068617</v>
      </c>
      <c r="AC229" s="227">
        <v>0.11337755929241178</v>
      </c>
      <c r="AD229" s="226">
        <v>0</v>
      </c>
      <c r="AE229" s="226">
        <v>0</v>
      </c>
      <c r="AF229" s="226">
        <v>0</v>
      </c>
      <c r="AG229" s="226">
        <v>0</v>
      </c>
      <c r="AH229" s="226">
        <v>0.11337755929241178</v>
      </c>
      <c r="AI229" s="229">
        <f t="shared" si="96"/>
        <v>0.53677154359927348</v>
      </c>
      <c r="AJ229" s="160" t="str">
        <f t="shared" si="97"/>
        <v/>
      </c>
      <c r="BA229" s="160"/>
      <c r="BR229" s="160"/>
      <c r="CG229" s="160"/>
    </row>
    <row r="230" spans="1:85" ht="15">
      <c r="A230" s="178" t="s">
        <v>21</v>
      </c>
      <c r="B230" s="179">
        <v>0</v>
      </c>
      <c r="C230" s="179">
        <v>0</v>
      </c>
      <c r="D230" s="179">
        <v>0</v>
      </c>
      <c r="E230" s="179">
        <v>0</v>
      </c>
      <c r="F230" s="362"/>
      <c r="G230" s="179">
        <v>0</v>
      </c>
      <c r="H230" s="180">
        <v>0</v>
      </c>
      <c r="I230" s="181">
        <f t="shared" si="94"/>
        <v>0</v>
      </c>
      <c r="J230" s="168"/>
      <c r="K230" s="182" t="s">
        <v>21</v>
      </c>
      <c r="L230" s="183">
        <v>0</v>
      </c>
      <c r="M230" s="183">
        <v>0</v>
      </c>
      <c r="N230" s="183">
        <v>0</v>
      </c>
      <c r="O230" s="183">
        <v>0</v>
      </c>
      <c r="P230" s="183">
        <v>0</v>
      </c>
      <c r="Q230" s="183">
        <v>0</v>
      </c>
      <c r="R230" s="184">
        <v>0</v>
      </c>
      <c r="S230" s="185">
        <f t="shared" si="95"/>
        <v>0</v>
      </c>
      <c r="U230" s="230" t="s">
        <v>61</v>
      </c>
      <c r="V230" s="231">
        <v>0</v>
      </c>
      <c r="W230" s="231">
        <v>0</v>
      </c>
      <c r="X230" s="231">
        <v>0</v>
      </c>
      <c r="Y230" s="231">
        <v>0</v>
      </c>
      <c r="Z230" s="231">
        <v>0</v>
      </c>
      <c r="AA230" s="231">
        <v>0</v>
      </c>
      <c r="AB230" s="231">
        <v>0</v>
      </c>
      <c r="AC230" s="232">
        <v>0</v>
      </c>
      <c r="AD230" s="231">
        <v>0</v>
      </c>
      <c r="AE230" s="231">
        <v>0</v>
      </c>
      <c r="AF230" s="231">
        <v>0</v>
      </c>
      <c r="AG230" s="231">
        <v>0</v>
      </c>
      <c r="AH230" s="231">
        <v>0</v>
      </c>
      <c r="AI230" s="233">
        <f t="shared" si="96"/>
        <v>0</v>
      </c>
      <c r="AJ230" s="160" t="str">
        <f t="shared" si="97"/>
        <v/>
      </c>
      <c r="BA230" s="160"/>
      <c r="BR230" s="160"/>
      <c r="CG230" s="160"/>
    </row>
    <row r="231" spans="1:85" ht="15">
      <c r="A231" s="189" t="s">
        <v>64</v>
      </c>
      <c r="B231" s="175">
        <v>0</v>
      </c>
      <c r="C231" s="175">
        <v>0</v>
      </c>
      <c r="D231" s="175">
        <v>0</v>
      </c>
      <c r="E231" s="175">
        <v>0</v>
      </c>
      <c r="F231" s="362"/>
      <c r="G231" s="175">
        <v>0</v>
      </c>
      <c r="H231" s="187">
        <v>0</v>
      </c>
      <c r="I231" s="173">
        <f t="shared" si="94"/>
        <v>0</v>
      </c>
      <c r="J231" s="168"/>
      <c r="K231" s="190" t="s">
        <v>64</v>
      </c>
      <c r="L231" s="175">
        <v>0</v>
      </c>
      <c r="M231" s="175">
        <v>0</v>
      </c>
      <c r="N231" s="175">
        <v>0</v>
      </c>
      <c r="O231" s="175">
        <v>0</v>
      </c>
      <c r="P231" s="175">
        <v>0</v>
      </c>
      <c r="Q231" s="175">
        <v>0</v>
      </c>
      <c r="R231" s="176">
        <v>0</v>
      </c>
      <c r="S231" s="177">
        <f t="shared" si="95"/>
        <v>0</v>
      </c>
      <c r="U231" s="235" t="s">
        <v>62</v>
      </c>
      <c r="V231" s="226">
        <v>0</v>
      </c>
      <c r="W231" s="226">
        <v>0</v>
      </c>
      <c r="X231" s="226">
        <v>0</v>
      </c>
      <c r="Y231" s="226">
        <v>0</v>
      </c>
      <c r="Z231" s="226">
        <v>0</v>
      </c>
      <c r="AA231" s="226">
        <v>0</v>
      </c>
      <c r="AB231" s="226">
        <v>0</v>
      </c>
      <c r="AC231" s="227">
        <v>0</v>
      </c>
      <c r="AD231" s="228">
        <v>0</v>
      </c>
      <c r="AE231" s="228">
        <v>0</v>
      </c>
      <c r="AF231" s="228">
        <v>0</v>
      </c>
      <c r="AG231" s="228">
        <v>0</v>
      </c>
      <c r="AH231" s="228">
        <v>0</v>
      </c>
      <c r="AI231" s="229">
        <f t="shared" si="96"/>
        <v>0</v>
      </c>
      <c r="AJ231" s="160" t="str">
        <f t="shared" si="97"/>
        <v/>
      </c>
      <c r="BA231" s="160"/>
      <c r="BR231" s="160"/>
      <c r="CG231" s="160"/>
    </row>
    <row r="232" spans="1:85">
      <c r="A232" s="191" t="s">
        <v>23</v>
      </c>
      <c r="B232" s="192">
        <v>0</v>
      </c>
      <c r="C232" s="192">
        <v>0</v>
      </c>
      <c r="D232" s="192">
        <v>0</v>
      </c>
      <c r="E232" s="192">
        <v>0</v>
      </c>
      <c r="F232" s="362"/>
      <c r="G232" s="192">
        <v>0</v>
      </c>
      <c r="H232" s="193">
        <v>0</v>
      </c>
      <c r="I232" s="194">
        <f t="shared" si="94"/>
        <v>0</v>
      </c>
      <c r="J232" s="168"/>
      <c r="K232" s="195" t="s">
        <v>23</v>
      </c>
      <c r="L232" s="196">
        <v>0</v>
      </c>
      <c r="M232" s="196">
        <v>0</v>
      </c>
      <c r="N232" s="196">
        <v>0</v>
      </c>
      <c r="O232" s="196">
        <v>0</v>
      </c>
      <c r="P232" s="196">
        <v>0</v>
      </c>
      <c r="Q232" s="196">
        <v>0</v>
      </c>
      <c r="R232" s="197">
        <v>0</v>
      </c>
      <c r="S232" s="198">
        <f t="shared" si="95"/>
        <v>0</v>
      </c>
      <c r="U232" s="236" t="s">
        <v>66</v>
      </c>
      <c r="V232" s="237">
        <v>0</v>
      </c>
      <c r="W232" s="237">
        <v>0</v>
      </c>
      <c r="X232" s="237">
        <v>0</v>
      </c>
      <c r="Y232" s="237">
        <v>0</v>
      </c>
      <c r="Z232" s="237">
        <v>0</v>
      </c>
      <c r="AA232" s="237">
        <v>0</v>
      </c>
      <c r="AB232" s="237">
        <v>0</v>
      </c>
      <c r="AC232" s="237">
        <v>0</v>
      </c>
      <c r="AD232" s="237">
        <v>0</v>
      </c>
      <c r="AE232" s="237">
        <v>0</v>
      </c>
      <c r="AF232" s="237">
        <v>0</v>
      </c>
      <c r="AG232" s="237">
        <v>0</v>
      </c>
      <c r="AH232" s="125">
        <v>0</v>
      </c>
      <c r="AI232" s="238">
        <f t="shared" si="96"/>
        <v>0</v>
      </c>
      <c r="AJ232" s="160" t="str">
        <f t="shared" si="97"/>
        <v/>
      </c>
      <c r="BA232" s="160"/>
      <c r="BR232" s="160"/>
      <c r="CG232" s="160"/>
    </row>
    <row r="233" spans="1:85">
      <c r="A233" s="199" t="s">
        <v>19</v>
      </c>
      <c r="B233" s="200">
        <v>0</v>
      </c>
      <c r="C233" s="200">
        <v>0</v>
      </c>
      <c r="D233" s="200">
        <v>0</v>
      </c>
      <c r="E233" s="200">
        <v>0</v>
      </c>
      <c r="F233" s="362"/>
      <c r="G233" s="200">
        <v>0</v>
      </c>
      <c r="H233" s="201">
        <v>0</v>
      </c>
      <c r="I233" s="202">
        <f t="shared" si="94"/>
        <v>0</v>
      </c>
      <c r="J233" s="168"/>
      <c r="K233" s="203" t="s">
        <v>19</v>
      </c>
      <c r="L233" s="200">
        <v>0</v>
      </c>
      <c r="M233" s="200">
        <v>0</v>
      </c>
      <c r="N233" s="200">
        <v>0</v>
      </c>
      <c r="O233" s="200">
        <v>0</v>
      </c>
      <c r="P233" s="200">
        <v>0</v>
      </c>
      <c r="Q233" s="200">
        <v>0</v>
      </c>
      <c r="R233" s="204">
        <v>0</v>
      </c>
      <c r="S233" s="205">
        <f t="shared" si="95"/>
        <v>0</v>
      </c>
      <c r="U233" s="239" t="s">
        <v>19</v>
      </c>
      <c r="V233" s="240">
        <v>0</v>
      </c>
      <c r="W233" s="240">
        <v>0</v>
      </c>
      <c r="X233" s="240">
        <v>0</v>
      </c>
      <c r="Y233" s="240">
        <v>0</v>
      </c>
      <c r="Z233" s="240">
        <v>0</v>
      </c>
      <c r="AA233" s="240">
        <v>0</v>
      </c>
      <c r="AB233" s="240">
        <v>0</v>
      </c>
      <c r="AC233" s="240">
        <v>0</v>
      </c>
      <c r="AD233" s="241">
        <v>0</v>
      </c>
      <c r="AE233" s="241">
        <v>0</v>
      </c>
      <c r="AF233" s="241">
        <v>0</v>
      </c>
      <c r="AG233" s="241">
        <v>0</v>
      </c>
      <c r="AH233" s="241">
        <v>0</v>
      </c>
      <c r="AI233" s="242">
        <f t="shared" si="96"/>
        <v>0</v>
      </c>
      <c r="AJ233" s="160" t="str">
        <f t="shared" si="97"/>
        <v/>
      </c>
      <c r="BA233" s="160"/>
      <c r="BR233" s="160"/>
      <c r="CG233" s="160"/>
    </row>
    <row r="234" spans="1:85">
      <c r="A234" s="191" t="s">
        <v>20</v>
      </c>
      <c r="B234" s="192">
        <v>0</v>
      </c>
      <c r="C234" s="192">
        <v>0</v>
      </c>
      <c r="D234" s="192">
        <v>0</v>
      </c>
      <c r="E234" s="192">
        <v>0</v>
      </c>
      <c r="F234" s="362"/>
      <c r="G234" s="192">
        <v>0</v>
      </c>
      <c r="H234" s="193">
        <v>0</v>
      </c>
      <c r="I234" s="194">
        <f t="shared" si="94"/>
        <v>0</v>
      </c>
      <c r="J234" s="168"/>
      <c r="K234" s="195" t="s">
        <v>20</v>
      </c>
      <c r="L234" s="196">
        <v>0</v>
      </c>
      <c r="M234" s="196">
        <v>0</v>
      </c>
      <c r="N234" s="196">
        <v>0</v>
      </c>
      <c r="O234" s="196">
        <v>0</v>
      </c>
      <c r="P234" s="196">
        <v>0</v>
      </c>
      <c r="Q234" s="196">
        <v>0</v>
      </c>
      <c r="R234" s="197">
        <v>0</v>
      </c>
      <c r="S234" s="198">
        <f t="shared" si="95"/>
        <v>0</v>
      </c>
      <c r="U234" s="236" t="s">
        <v>20</v>
      </c>
      <c r="V234" s="237">
        <v>0</v>
      </c>
      <c r="W234" s="237">
        <v>0</v>
      </c>
      <c r="X234" s="237">
        <v>0</v>
      </c>
      <c r="Y234" s="237">
        <v>0</v>
      </c>
      <c r="Z234" s="237">
        <v>0</v>
      </c>
      <c r="AA234" s="237">
        <v>0</v>
      </c>
      <c r="AB234" s="237">
        <v>0</v>
      </c>
      <c r="AC234" s="237">
        <v>0</v>
      </c>
      <c r="AD234" s="237">
        <v>0</v>
      </c>
      <c r="AE234" s="237">
        <v>0</v>
      </c>
      <c r="AF234" s="237">
        <v>0</v>
      </c>
      <c r="AG234" s="237">
        <v>0</v>
      </c>
      <c r="AH234" s="125">
        <v>0</v>
      </c>
      <c r="AI234" s="238">
        <f t="shared" si="96"/>
        <v>0</v>
      </c>
      <c r="AJ234" s="160" t="str">
        <f t="shared" si="97"/>
        <v/>
      </c>
      <c r="BA234" s="160"/>
      <c r="BR234" s="160"/>
      <c r="CG234" s="160"/>
    </row>
    <row r="235" spans="1:85" ht="15" thickBot="1">
      <c r="A235" s="206" t="s">
        <v>11</v>
      </c>
      <c r="B235" s="207">
        <v>0</v>
      </c>
      <c r="C235" s="207">
        <v>0</v>
      </c>
      <c r="D235" s="207">
        <v>0</v>
      </c>
      <c r="E235" s="207">
        <v>0</v>
      </c>
      <c r="F235" s="363"/>
      <c r="G235" s="207">
        <v>0</v>
      </c>
      <c r="H235" s="208">
        <v>0</v>
      </c>
      <c r="I235" s="209">
        <f t="shared" si="94"/>
        <v>0</v>
      </c>
      <c r="J235" s="168"/>
      <c r="K235" s="210" t="s">
        <v>11</v>
      </c>
      <c r="L235" s="207">
        <v>0</v>
      </c>
      <c r="M235" s="207">
        <v>0</v>
      </c>
      <c r="N235" s="207">
        <v>0</v>
      </c>
      <c r="O235" s="207">
        <v>0</v>
      </c>
      <c r="P235" s="207">
        <v>0</v>
      </c>
      <c r="Q235" s="207">
        <v>0</v>
      </c>
      <c r="R235" s="211">
        <v>0</v>
      </c>
      <c r="S235" s="212">
        <f t="shared" si="95"/>
        <v>0</v>
      </c>
      <c r="U235" s="239" t="s">
        <v>11</v>
      </c>
      <c r="V235" s="240">
        <v>0</v>
      </c>
      <c r="W235" s="240">
        <v>0</v>
      </c>
      <c r="X235" s="240">
        <v>0</v>
      </c>
      <c r="Y235" s="240">
        <v>0</v>
      </c>
      <c r="Z235" s="240">
        <v>0</v>
      </c>
      <c r="AA235" s="240">
        <v>0</v>
      </c>
      <c r="AB235" s="240">
        <v>0</v>
      </c>
      <c r="AC235" s="240">
        <v>0</v>
      </c>
      <c r="AD235" s="241">
        <v>0</v>
      </c>
      <c r="AE235" s="241">
        <v>0</v>
      </c>
      <c r="AF235" s="241">
        <v>0</v>
      </c>
      <c r="AG235" s="241">
        <v>0</v>
      </c>
      <c r="AH235" s="241">
        <v>0</v>
      </c>
      <c r="AI235" s="242">
        <f t="shared" si="96"/>
        <v>0</v>
      </c>
      <c r="AJ235" s="160" t="str">
        <f t="shared" si="97"/>
        <v/>
      </c>
      <c r="BA235" s="160"/>
      <c r="BR235" s="160"/>
      <c r="CG235" s="160"/>
    </row>
    <row r="236" spans="1:85" ht="15">
      <c r="A236" s="213" t="s">
        <v>26</v>
      </c>
      <c r="B236" s="214">
        <f>SUM(B215:B231)</f>
        <v>201.90584475145602</v>
      </c>
      <c r="C236" s="214">
        <f t="shared" ref="C236:I236" si="98">SUM(C215:C231)</f>
        <v>0.23574979474330673</v>
      </c>
      <c r="D236" s="214">
        <f t="shared" si="98"/>
        <v>11.358476089517437</v>
      </c>
      <c r="E236" s="214">
        <f t="shared" si="98"/>
        <v>32.416018024099458</v>
      </c>
      <c r="F236" s="214">
        <f t="shared" si="98"/>
        <v>0</v>
      </c>
      <c r="G236" s="214">
        <f t="shared" si="98"/>
        <v>8.9317722994204054</v>
      </c>
      <c r="H236" s="216">
        <f t="shared" si="98"/>
        <v>1.1472520375767421E-2</v>
      </c>
      <c r="I236" s="173">
        <f t="shared" si="98"/>
        <v>254.85933347961242</v>
      </c>
      <c r="J236" s="168"/>
      <c r="K236" s="215" t="s">
        <v>26</v>
      </c>
      <c r="L236" s="214">
        <f>SUM(L215:L231)</f>
        <v>201.90584475145602</v>
      </c>
      <c r="M236" s="214">
        <f t="shared" ref="M236:S236" si="99">SUM(M215:M231)</f>
        <v>0.23574979474330673</v>
      </c>
      <c r="N236" s="214">
        <f t="shared" si="99"/>
        <v>11.358476089517437</v>
      </c>
      <c r="O236" s="214">
        <f t="shared" si="99"/>
        <v>32.416018024099458</v>
      </c>
      <c r="P236" s="214">
        <f t="shared" si="99"/>
        <v>11.256127154538976</v>
      </c>
      <c r="Q236" s="214">
        <f t="shared" si="99"/>
        <v>8.9317722994204054</v>
      </c>
      <c r="R236" s="216">
        <f t="shared" si="99"/>
        <v>1.1472520375767421E-2</v>
      </c>
      <c r="S236" s="217">
        <f t="shared" si="99"/>
        <v>266.11546063415142</v>
      </c>
      <c r="T236" s="160" t="str">
        <f>IF(ABS(S236-AI236)&gt;0.01,S236-AI236,"")</f>
        <v/>
      </c>
      <c r="U236" s="243" t="s">
        <v>63</v>
      </c>
      <c r="V236" s="244">
        <f>SUM(V215:V231)</f>
        <v>192.0763512114014</v>
      </c>
      <c r="W236" s="244">
        <f t="shared" ref="W236:AH236" si="100">SUM(W215:W231)</f>
        <v>8.3391383568979602</v>
      </c>
      <c r="X236" s="244">
        <f t="shared" si="100"/>
        <v>8.9317722994204054</v>
      </c>
      <c r="Y236" s="244">
        <f t="shared" si="100"/>
        <v>0.23574979474330673</v>
      </c>
      <c r="Z236" s="244">
        <f t="shared" si="100"/>
        <v>10.594122370300301</v>
      </c>
      <c r="AA236" s="244">
        <f t="shared" si="100"/>
        <v>31.140274323991214</v>
      </c>
      <c r="AB236" s="244">
        <f t="shared" si="100"/>
        <v>11.256127154538976</v>
      </c>
      <c r="AC236" s="244">
        <f t="shared" si="100"/>
        <v>3.5419251228578075</v>
      </c>
      <c r="AD236" s="245">
        <f t="shared" si="100"/>
        <v>1.4903551831566544</v>
      </c>
      <c r="AE236" s="245">
        <f t="shared" si="100"/>
        <v>0.23271940770561475</v>
      </c>
      <c r="AF236" s="245">
        <f t="shared" si="100"/>
        <v>1.1472520375767421E-2</v>
      </c>
      <c r="AG236" s="245">
        <f t="shared" si="100"/>
        <v>0.76435371921713557</v>
      </c>
      <c r="AH236" s="245">
        <f t="shared" si="100"/>
        <v>1.0430242924026283</v>
      </c>
      <c r="AI236" s="246">
        <f>SUM(V236:AC236)</f>
        <v>266.11546063415142</v>
      </c>
      <c r="AJ236" s="160" t="str">
        <f t="shared" si="97"/>
        <v/>
      </c>
      <c r="BA236" s="160"/>
      <c r="BR236" s="160"/>
      <c r="CG236" s="160"/>
    </row>
    <row r="237" spans="1:85" s="23" customFormat="1" ht="15" thickBot="1">
      <c r="A237" s="30" t="s">
        <v>88</v>
      </c>
      <c r="B237" s="47">
        <f>IF($I236=0,"-",B236/$I236)</f>
        <v>0.79222464406078952</v>
      </c>
      <c r="C237" s="47">
        <f t="shared" ref="C237:H237" si="101">IF($I236=0,"-",C236/$I236)</f>
        <v>9.250192705309168E-4</v>
      </c>
      <c r="D237" s="47">
        <f t="shared" si="101"/>
        <v>4.4567628481324825E-2</v>
      </c>
      <c r="E237" s="47">
        <f t="shared" si="101"/>
        <v>0.12719180255838106</v>
      </c>
      <c r="F237" s="47">
        <f t="shared" si="101"/>
        <v>0</v>
      </c>
      <c r="G237" s="47">
        <f t="shared" si="101"/>
        <v>3.5045890521152548E-2</v>
      </c>
      <c r="H237" s="70">
        <f t="shared" si="101"/>
        <v>4.501510782097831E-5</v>
      </c>
      <c r="I237" s="48">
        <f>SUM(B237:H237)</f>
        <v>0.99999999999999978</v>
      </c>
      <c r="J237" s="160"/>
      <c r="K237" s="81" t="s">
        <v>88</v>
      </c>
      <c r="L237" s="98">
        <f t="shared" ref="L237:R237" si="102">IF($S236=0,"-",L236/$S236)</f>
        <v>0.75871519929851383</v>
      </c>
      <c r="M237" s="98">
        <f t="shared" si="102"/>
        <v>8.8589289093356889E-4</v>
      </c>
      <c r="N237" s="98">
        <f t="shared" si="102"/>
        <v>4.2682511051594901E-2</v>
      </c>
      <c r="O237" s="98">
        <f t="shared" si="102"/>
        <v>0.12181185545121015</v>
      </c>
      <c r="P237" s="98">
        <f t="shared" si="102"/>
        <v>4.2297907561310785E-2</v>
      </c>
      <c r="Q237" s="98">
        <f t="shared" si="102"/>
        <v>3.3563522683485017E-2</v>
      </c>
      <c r="R237" s="99">
        <f t="shared" si="102"/>
        <v>4.3111062951504132E-5</v>
      </c>
      <c r="S237" s="100">
        <f>SUM(L237:R237)</f>
        <v>0.99999999999999989</v>
      </c>
      <c r="U237" s="110" t="s">
        <v>88</v>
      </c>
      <c r="V237" s="133">
        <f>+V236/$AI236</f>
        <v>0.72177824901148058</v>
      </c>
      <c r="W237" s="133">
        <f t="shared" ref="W237:AH237" si="103">+W236/$AI236</f>
        <v>3.1336542179946435E-2</v>
      </c>
      <c r="X237" s="133">
        <f t="shared" si="103"/>
        <v>3.3563522683485017E-2</v>
      </c>
      <c r="Y237" s="133">
        <f t="shared" si="103"/>
        <v>8.8589289093356889E-4</v>
      </c>
      <c r="Z237" s="133">
        <f t="shared" si="103"/>
        <v>3.9810247570939983E-2</v>
      </c>
      <c r="AA237" s="133">
        <f t="shared" si="103"/>
        <v>0.11701790737668583</v>
      </c>
      <c r="AB237" s="133">
        <f t="shared" si="103"/>
        <v>4.2297907561310785E-2</v>
      </c>
      <c r="AC237" s="133">
        <f t="shared" si="103"/>
        <v>1.330973072521763E-2</v>
      </c>
      <c r="AD237" s="133">
        <f t="shared" si="103"/>
        <v>5.6004081070868544E-3</v>
      </c>
      <c r="AE237" s="133">
        <f t="shared" si="103"/>
        <v>8.7450540134363446E-4</v>
      </c>
      <c r="AF237" s="133">
        <f t="shared" si="103"/>
        <v>4.3111062951504132E-5</v>
      </c>
      <c r="AG237" s="133">
        <f t="shared" si="103"/>
        <v>2.8722634806549216E-3</v>
      </c>
      <c r="AH237" s="133">
        <f t="shared" si="103"/>
        <v>3.919442673180687E-3</v>
      </c>
      <c r="AI237" s="134">
        <f>SUM(V237:AC237)</f>
        <v>0.99999999999999989</v>
      </c>
      <c r="AJ237" s="23" t="str">
        <f t="shared" si="97"/>
        <v/>
      </c>
    </row>
    <row r="238" spans="1:85" ht="15" thickBot="1">
      <c r="A238" s="247"/>
      <c r="B238" s="247"/>
      <c r="C238" s="247"/>
      <c r="D238" s="247"/>
      <c r="E238" s="247"/>
      <c r="F238" s="247"/>
      <c r="G238" s="247"/>
      <c r="H238" s="247"/>
      <c r="I238" s="247"/>
      <c r="K238" s="247"/>
      <c r="L238" s="247"/>
      <c r="M238" s="247"/>
      <c r="N238" s="247"/>
      <c r="O238" s="247"/>
      <c r="P238" s="247"/>
      <c r="Q238" s="247"/>
      <c r="R238" s="247"/>
      <c r="S238" s="247"/>
      <c r="AI238" s="168"/>
      <c r="BA238" s="160"/>
      <c r="BR238" s="160"/>
      <c r="CG238" s="160"/>
    </row>
    <row r="239" spans="1:85" ht="28.5">
      <c r="A239" s="312" t="s">
        <v>71</v>
      </c>
      <c r="B239" s="164" t="s">
        <v>0</v>
      </c>
      <c r="C239" s="164" t="s">
        <v>1</v>
      </c>
      <c r="D239" s="164" t="s">
        <v>2</v>
      </c>
      <c r="E239" s="164" t="s">
        <v>3</v>
      </c>
      <c r="F239" s="164" t="s">
        <v>27</v>
      </c>
      <c r="G239" s="164" t="s">
        <v>4</v>
      </c>
      <c r="H239" s="164" t="s">
        <v>5</v>
      </c>
      <c r="I239" s="165" t="s">
        <v>6</v>
      </c>
      <c r="K239" s="314" t="s">
        <v>71</v>
      </c>
      <c r="L239" s="166" t="s">
        <v>0</v>
      </c>
      <c r="M239" s="166" t="s">
        <v>1</v>
      </c>
      <c r="N239" s="166" t="s">
        <v>2</v>
      </c>
      <c r="O239" s="166" t="s">
        <v>3</v>
      </c>
      <c r="P239" s="166" t="s">
        <v>27</v>
      </c>
      <c r="Q239" s="166" t="s">
        <v>4</v>
      </c>
      <c r="R239" s="166" t="s">
        <v>5</v>
      </c>
      <c r="S239" s="167" t="s">
        <v>6</v>
      </c>
      <c r="U239" s="316" t="s">
        <v>71</v>
      </c>
      <c r="V239" s="219" t="s">
        <v>74</v>
      </c>
      <c r="W239" s="219" t="s">
        <v>75</v>
      </c>
      <c r="X239" s="219" t="s">
        <v>4</v>
      </c>
      <c r="Y239" s="219" t="s">
        <v>1</v>
      </c>
      <c r="Z239" s="219" t="s">
        <v>2</v>
      </c>
      <c r="AA239" s="219" t="s">
        <v>3</v>
      </c>
      <c r="AB239" s="219" t="s">
        <v>55</v>
      </c>
      <c r="AC239" s="219" t="s">
        <v>68</v>
      </c>
      <c r="AD239" s="220" t="s">
        <v>76</v>
      </c>
      <c r="AE239" s="220" t="s">
        <v>83</v>
      </c>
      <c r="AF239" s="220" t="s">
        <v>77</v>
      </c>
      <c r="AG239" s="220" t="s">
        <v>84</v>
      </c>
      <c r="AH239" s="220" t="s">
        <v>85</v>
      </c>
      <c r="AI239" s="221" t="s">
        <v>63</v>
      </c>
      <c r="BA239" s="160"/>
      <c r="BR239" s="160"/>
      <c r="CG239" s="160"/>
    </row>
    <row r="240" spans="1:85" ht="15">
      <c r="A240" s="313" t="s">
        <v>71</v>
      </c>
      <c r="B240" s="318" t="s">
        <v>69</v>
      </c>
      <c r="C240" s="319"/>
      <c r="D240" s="319"/>
      <c r="E240" s="319"/>
      <c r="F240" s="319"/>
      <c r="G240" s="319"/>
      <c r="H240" s="319"/>
      <c r="I240" s="320"/>
      <c r="K240" s="315" t="s">
        <v>71</v>
      </c>
      <c r="L240" s="321" t="s">
        <v>69</v>
      </c>
      <c r="M240" s="322"/>
      <c r="N240" s="322"/>
      <c r="O240" s="322"/>
      <c r="P240" s="322"/>
      <c r="Q240" s="322"/>
      <c r="R240" s="322"/>
      <c r="S240" s="323"/>
      <c r="U240" s="317" t="s">
        <v>71</v>
      </c>
      <c r="V240" s="324" t="s">
        <v>69</v>
      </c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5"/>
      <c r="BA240" s="160"/>
      <c r="BR240" s="160"/>
      <c r="CG240" s="160"/>
    </row>
    <row r="241" spans="1:85" ht="15">
      <c r="A241" s="170" t="s">
        <v>7</v>
      </c>
      <c r="B241" s="171">
        <v>0</v>
      </c>
      <c r="C241" s="171">
        <v>0</v>
      </c>
      <c r="D241" s="171">
        <v>0</v>
      </c>
      <c r="E241" s="171">
        <v>0</v>
      </c>
      <c r="F241" s="361"/>
      <c r="G241" s="171">
        <v>0</v>
      </c>
      <c r="H241" s="172">
        <v>0</v>
      </c>
      <c r="I241" s="173">
        <f>SUM(B241:H241)</f>
        <v>0</v>
      </c>
      <c r="J241" s="168"/>
      <c r="K241" s="222" t="s">
        <v>7</v>
      </c>
      <c r="L241" s="171">
        <v>0</v>
      </c>
      <c r="M241" s="171">
        <v>0</v>
      </c>
      <c r="N241" s="171">
        <v>0</v>
      </c>
      <c r="O241" s="171">
        <v>0</v>
      </c>
      <c r="P241" s="171">
        <v>0</v>
      </c>
      <c r="Q241" s="171">
        <v>0</v>
      </c>
      <c r="R241" s="223">
        <v>0</v>
      </c>
      <c r="S241" s="224">
        <f>SUM(L241:R241)</f>
        <v>0</v>
      </c>
      <c r="U241" s="225" t="s">
        <v>7</v>
      </c>
      <c r="V241" s="226">
        <v>0</v>
      </c>
      <c r="W241" s="226">
        <v>0</v>
      </c>
      <c r="X241" s="226">
        <v>0</v>
      </c>
      <c r="Y241" s="226">
        <v>0</v>
      </c>
      <c r="Z241" s="226">
        <v>0</v>
      </c>
      <c r="AA241" s="226">
        <v>0</v>
      </c>
      <c r="AB241" s="226">
        <v>0</v>
      </c>
      <c r="AC241" s="227">
        <v>0</v>
      </c>
      <c r="AD241" s="228">
        <v>0</v>
      </c>
      <c r="AE241" s="228">
        <v>0</v>
      </c>
      <c r="AF241" s="228">
        <v>0</v>
      </c>
      <c r="AG241" s="228">
        <v>0</v>
      </c>
      <c r="AH241" s="228">
        <v>0</v>
      </c>
      <c r="AI241" s="229">
        <f>SUM(V241:AC241)</f>
        <v>0</v>
      </c>
      <c r="AJ241" s="160" t="str">
        <f>IF(ABS(S241-AI241)&gt;0.001,S241-AI241,"")</f>
        <v/>
      </c>
      <c r="BA241" s="160"/>
      <c r="BR241" s="160"/>
      <c r="CG241" s="160"/>
    </row>
    <row r="242" spans="1:85" ht="15">
      <c r="A242" s="178" t="s">
        <v>8</v>
      </c>
      <c r="B242" s="179">
        <v>0</v>
      </c>
      <c r="C242" s="179">
        <v>0</v>
      </c>
      <c r="D242" s="179">
        <v>0</v>
      </c>
      <c r="E242" s="179">
        <v>0</v>
      </c>
      <c r="F242" s="362"/>
      <c r="G242" s="179">
        <v>0</v>
      </c>
      <c r="H242" s="180">
        <v>0</v>
      </c>
      <c r="I242" s="181">
        <f t="shared" ref="I242:I261" si="104">SUM(B242:H242)</f>
        <v>0</v>
      </c>
      <c r="J242" s="168"/>
      <c r="K242" s="182" t="s">
        <v>8</v>
      </c>
      <c r="L242" s="183">
        <v>0</v>
      </c>
      <c r="M242" s="183">
        <v>0</v>
      </c>
      <c r="N242" s="183">
        <v>0</v>
      </c>
      <c r="O242" s="183">
        <v>0</v>
      </c>
      <c r="P242" s="183">
        <v>0</v>
      </c>
      <c r="Q242" s="183">
        <v>0</v>
      </c>
      <c r="R242" s="184">
        <v>0</v>
      </c>
      <c r="S242" s="185">
        <f t="shared" ref="S242:S261" si="105">SUM(L242:R242)</f>
        <v>0</v>
      </c>
      <c r="U242" s="230" t="s">
        <v>8</v>
      </c>
      <c r="V242" s="231">
        <v>0</v>
      </c>
      <c r="W242" s="231">
        <v>0</v>
      </c>
      <c r="X242" s="231">
        <v>0</v>
      </c>
      <c r="Y242" s="231">
        <v>0</v>
      </c>
      <c r="Z242" s="231">
        <v>0</v>
      </c>
      <c r="AA242" s="231">
        <v>0</v>
      </c>
      <c r="AB242" s="231">
        <v>0</v>
      </c>
      <c r="AC242" s="232">
        <v>0</v>
      </c>
      <c r="AD242" s="231">
        <v>0</v>
      </c>
      <c r="AE242" s="231">
        <v>0</v>
      </c>
      <c r="AF242" s="231">
        <v>0</v>
      </c>
      <c r="AG242" s="231">
        <v>0</v>
      </c>
      <c r="AH242" s="231">
        <v>0</v>
      </c>
      <c r="AI242" s="233">
        <f t="shared" ref="AI242:AI261" si="106">SUM(V242:AC242)</f>
        <v>0</v>
      </c>
      <c r="AJ242" s="160" t="str">
        <f t="shared" ref="AJ242:AJ263" si="107">IF(ABS(S242-AI242)&gt;0.001,S242-AI242,"")</f>
        <v/>
      </c>
      <c r="BA242" s="160"/>
      <c r="BR242" s="160"/>
      <c r="CG242" s="160"/>
    </row>
    <row r="243" spans="1:85" ht="15">
      <c r="A243" s="186" t="s">
        <v>10</v>
      </c>
      <c r="B243" s="175">
        <v>0</v>
      </c>
      <c r="C243" s="175">
        <v>0</v>
      </c>
      <c r="D243" s="175">
        <v>0</v>
      </c>
      <c r="E243" s="175">
        <v>0</v>
      </c>
      <c r="F243" s="362"/>
      <c r="G243" s="175">
        <v>0</v>
      </c>
      <c r="H243" s="187">
        <v>0</v>
      </c>
      <c r="I243" s="173">
        <f t="shared" si="104"/>
        <v>0</v>
      </c>
      <c r="J243" s="168"/>
      <c r="K243" s="188" t="s">
        <v>10</v>
      </c>
      <c r="L243" s="175">
        <v>0</v>
      </c>
      <c r="M243" s="175">
        <v>0</v>
      </c>
      <c r="N243" s="175">
        <v>0</v>
      </c>
      <c r="O243" s="175">
        <v>0</v>
      </c>
      <c r="P243" s="175">
        <v>0</v>
      </c>
      <c r="Q243" s="175">
        <v>0</v>
      </c>
      <c r="R243" s="176">
        <v>0</v>
      </c>
      <c r="S243" s="177">
        <f t="shared" si="105"/>
        <v>0</v>
      </c>
      <c r="U243" s="234" t="s">
        <v>10</v>
      </c>
      <c r="V243" s="226">
        <v>0</v>
      </c>
      <c r="W243" s="226">
        <v>0</v>
      </c>
      <c r="X243" s="226">
        <v>0</v>
      </c>
      <c r="Y243" s="226">
        <v>0</v>
      </c>
      <c r="Z243" s="226">
        <v>0</v>
      </c>
      <c r="AA243" s="226">
        <v>0</v>
      </c>
      <c r="AB243" s="226">
        <v>0</v>
      </c>
      <c r="AC243" s="227">
        <v>0</v>
      </c>
      <c r="AD243" s="228">
        <v>0</v>
      </c>
      <c r="AE243" s="228">
        <v>0</v>
      </c>
      <c r="AF243" s="228">
        <v>0</v>
      </c>
      <c r="AG243" s="228">
        <v>0</v>
      </c>
      <c r="AH243" s="228">
        <v>0</v>
      </c>
      <c r="AI243" s="229">
        <f t="shared" si="106"/>
        <v>0</v>
      </c>
      <c r="AJ243" s="160" t="str">
        <f t="shared" si="107"/>
        <v/>
      </c>
      <c r="BA243" s="160"/>
      <c r="BR243" s="160"/>
      <c r="CG243" s="160"/>
    </row>
    <row r="244" spans="1:85" ht="15">
      <c r="A244" s="178" t="s">
        <v>56</v>
      </c>
      <c r="B244" s="179">
        <v>0</v>
      </c>
      <c r="C244" s="179">
        <v>0</v>
      </c>
      <c r="D244" s="179">
        <v>0</v>
      </c>
      <c r="E244" s="179">
        <v>0</v>
      </c>
      <c r="F244" s="362"/>
      <c r="G244" s="179">
        <v>0</v>
      </c>
      <c r="H244" s="180">
        <v>0</v>
      </c>
      <c r="I244" s="181">
        <f t="shared" si="104"/>
        <v>0</v>
      </c>
      <c r="J244" s="168"/>
      <c r="K244" s="182" t="s">
        <v>56</v>
      </c>
      <c r="L244" s="183">
        <v>0</v>
      </c>
      <c r="M244" s="183">
        <v>0</v>
      </c>
      <c r="N244" s="183">
        <v>0</v>
      </c>
      <c r="O244" s="183">
        <v>0</v>
      </c>
      <c r="P244" s="183">
        <v>0</v>
      </c>
      <c r="Q244" s="183">
        <v>0</v>
      </c>
      <c r="R244" s="184">
        <v>0</v>
      </c>
      <c r="S244" s="185">
        <f t="shared" si="105"/>
        <v>0</v>
      </c>
      <c r="U244" s="230" t="s">
        <v>56</v>
      </c>
      <c r="V244" s="231">
        <v>0</v>
      </c>
      <c r="W244" s="231">
        <v>0</v>
      </c>
      <c r="X244" s="231">
        <v>0</v>
      </c>
      <c r="Y244" s="231">
        <v>0</v>
      </c>
      <c r="Z244" s="231">
        <v>0</v>
      </c>
      <c r="AA244" s="231">
        <v>0</v>
      </c>
      <c r="AB244" s="231">
        <v>0</v>
      </c>
      <c r="AC244" s="232">
        <v>0</v>
      </c>
      <c r="AD244" s="231">
        <v>0</v>
      </c>
      <c r="AE244" s="231">
        <v>0</v>
      </c>
      <c r="AF244" s="231">
        <v>0</v>
      </c>
      <c r="AG244" s="231">
        <v>0</v>
      </c>
      <c r="AH244" s="231">
        <v>0</v>
      </c>
      <c r="AI244" s="233">
        <f t="shared" si="106"/>
        <v>0</v>
      </c>
      <c r="AJ244" s="160" t="str">
        <f t="shared" si="107"/>
        <v/>
      </c>
      <c r="BA244" s="160"/>
      <c r="BR244" s="160"/>
      <c r="CG244" s="160"/>
    </row>
    <row r="245" spans="1:85" ht="15">
      <c r="A245" s="186" t="s">
        <v>16</v>
      </c>
      <c r="B245" s="175">
        <v>11.863195810351691</v>
      </c>
      <c r="C245" s="175">
        <v>6.0560166034302467E-3</v>
      </c>
      <c r="D245" s="175">
        <v>6.5258986059642545</v>
      </c>
      <c r="E245" s="175">
        <v>0</v>
      </c>
      <c r="F245" s="362"/>
      <c r="G245" s="175">
        <v>0</v>
      </c>
      <c r="H245" s="187">
        <v>0</v>
      </c>
      <c r="I245" s="173">
        <f t="shared" si="104"/>
        <v>18.395150432919376</v>
      </c>
      <c r="J245" s="168"/>
      <c r="K245" s="188" t="s">
        <v>16</v>
      </c>
      <c r="L245" s="175">
        <v>11.863195810351691</v>
      </c>
      <c r="M245" s="175">
        <v>6.0560166034302467E-3</v>
      </c>
      <c r="N245" s="175">
        <v>6.5258986059642545</v>
      </c>
      <c r="O245" s="175">
        <v>0</v>
      </c>
      <c r="P245" s="175">
        <v>0</v>
      </c>
      <c r="Q245" s="175">
        <v>0</v>
      </c>
      <c r="R245" s="176">
        <v>0</v>
      </c>
      <c r="S245" s="177">
        <f t="shared" si="105"/>
        <v>18.395150432919376</v>
      </c>
      <c r="U245" s="234" t="s">
        <v>16</v>
      </c>
      <c r="V245" s="226">
        <v>11.736668320601451</v>
      </c>
      <c r="W245" s="226">
        <v>0</v>
      </c>
      <c r="X245" s="226">
        <v>0</v>
      </c>
      <c r="Y245" s="226">
        <v>6.0560166034302467E-3</v>
      </c>
      <c r="Z245" s="226">
        <v>6.5258986059642545</v>
      </c>
      <c r="AA245" s="226">
        <v>0</v>
      </c>
      <c r="AB245" s="226">
        <v>0</v>
      </c>
      <c r="AC245" s="227">
        <v>0.12652748975023903</v>
      </c>
      <c r="AD245" s="228">
        <v>0.12652748975023903</v>
      </c>
      <c r="AE245" s="228">
        <v>0</v>
      </c>
      <c r="AF245" s="228">
        <v>0</v>
      </c>
      <c r="AG245" s="228">
        <v>0</v>
      </c>
      <c r="AH245" s="228">
        <v>0</v>
      </c>
      <c r="AI245" s="229">
        <f t="shared" si="106"/>
        <v>18.395150432919372</v>
      </c>
      <c r="AJ245" s="160" t="str">
        <f t="shared" si="107"/>
        <v/>
      </c>
      <c r="BA245" s="160"/>
      <c r="BR245" s="160"/>
      <c r="CG245" s="160"/>
    </row>
    <row r="246" spans="1:85" ht="15">
      <c r="A246" s="178" t="s">
        <v>15</v>
      </c>
      <c r="B246" s="179">
        <v>2.1135667673869882</v>
      </c>
      <c r="C246" s="179">
        <v>0</v>
      </c>
      <c r="D246" s="179">
        <v>0</v>
      </c>
      <c r="E246" s="179">
        <v>0</v>
      </c>
      <c r="F246" s="362"/>
      <c r="G246" s="179">
        <v>0</v>
      </c>
      <c r="H246" s="180">
        <v>0</v>
      </c>
      <c r="I246" s="181">
        <f t="shared" si="104"/>
        <v>2.1135667673869882</v>
      </c>
      <c r="J246" s="168"/>
      <c r="K246" s="182" t="s">
        <v>15</v>
      </c>
      <c r="L246" s="183">
        <v>2.1135667673869882</v>
      </c>
      <c r="M246" s="183">
        <v>0</v>
      </c>
      <c r="N246" s="183">
        <v>0</v>
      </c>
      <c r="O246" s="183">
        <v>0</v>
      </c>
      <c r="P246" s="183">
        <v>0</v>
      </c>
      <c r="Q246" s="183">
        <v>0</v>
      </c>
      <c r="R246" s="184">
        <v>0</v>
      </c>
      <c r="S246" s="185">
        <f t="shared" si="105"/>
        <v>2.1135667673869882</v>
      </c>
      <c r="U246" s="230" t="s">
        <v>57</v>
      </c>
      <c r="V246" s="231">
        <v>2.1135667673869882</v>
      </c>
      <c r="W246" s="231">
        <v>0</v>
      </c>
      <c r="X246" s="231">
        <v>0</v>
      </c>
      <c r="Y246" s="231">
        <v>0</v>
      </c>
      <c r="Z246" s="231">
        <v>0</v>
      </c>
      <c r="AA246" s="231">
        <v>0</v>
      </c>
      <c r="AB246" s="231">
        <v>0</v>
      </c>
      <c r="AC246" s="232">
        <v>0</v>
      </c>
      <c r="AD246" s="231">
        <v>0</v>
      </c>
      <c r="AE246" s="231">
        <v>0</v>
      </c>
      <c r="AF246" s="231">
        <v>0</v>
      </c>
      <c r="AG246" s="231">
        <v>0</v>
      </c>
      <c r="AH246" s="231">
        <v>0</v>
      </c>
      <c r="AI246" s="233">
        <f t="shared" si="106"/>
        <v>2.1135667673869882</v>
      </c>
      <c r="AJ246" s="160" t="str">
        <f t="shared" si="107"/>
        <v/>
      </c>
      <c r="BA246" s="160"/>
      <c r="BR246" s="160"/>
      <c r="CG246" s="160"/>
    </row>
    <row r="247" spans="1:85" ht="15">
      <c r="A247" s="186" t="s">
        <v>58</v>
      </c>
      <c r="B247" s="175">
        <v>0</v>
      </c>
      <c r="C247" s="175">
        <v>0</v>
      </c>
      <c r="D247" s="175">
        <v>0</v>
      </c>
      <c r="E247" s="175">
        <v>22.927800605085579</v>
      </c>
      <c r="F247" s="362"/>
      <c r="G247" s="175">
        <v>0</v>
      </c>
      <c r="H247" s="187">
        <v>0</v>
      </c>
      <c r="I247" s="173">
        <f t="shared" si="104"/>
        <v>22.927800605085579</v>
      </c>
      <c r="J247" s="168"/>
      <c r="K247" s="188" t="s">
        <v>58</v>
      </c>
      <c r="L247" s="175">
        <v>0</v>
      </c>
      <c r="M247" s="175">
        <v>0</v>
      </c>
      <c r="N247" s="175">
        <v>0</v>
      </c>
      <c r="O247" s="175">
        <v>22.927800605085579</v>
      </c>
      <c r="P247" s="175">
        <v>84.830219718103294</v>
      </c>
      <c r="Q247" s="175">
        <v>0</v>
      </c>
      <c r="R247" s="176">
        <v>0</v>
      </c>
      <c r="S247" s="177">
        <f t="shared" si="105"/>
        <v>107.75802032318887</v>
      </c>
      <c r="U247" s="234" t="s">
        <v>58</v>
      </c>
      <c r="V247" s="226">
        <v>0</v>
      </c>
      <c r="W247" s="226">
        <v>0</v>
      </c>
      <c r="X247" s="226">
        <v>0</v>
      </c>
      <c r="Y247" s="226">
        <v>0</v>
      </c>
      <c r="Z247" s="226">
        <v>0</v>
      </c>
      <c r="AA247" s="226">
        <v>4.8980720584897375</v>
      </c>
      <c r="AB247" s="226">
        <v>84.830219718103294</v>
      </c>
      <c r="AC247" s="227">
        <v>18.029728546595841</v>
      </c>
      <c r="AD247" s="226">
        <v>0</v>
      </c>
      <c r="AE247" s="226">
        <v>0</v>
      </c>
      <c r="AF247" s="226">
        <v>0</v>
      </c>
      <c r="AG247" s="226">
        <v>0</v>
      </c>
      <c r="AH247" s="226">
        <v>18.029728546595841</v>
      </c>
      <c r="AI247" s="229">
        <f t="shared" si="106"/>
        <v>107.75802032318887</v>
      </c>
      <c r="AJ247" s="160" t="str">
        <f t="shared" si="107"/>
        <v/>
      </c>
      <c r="BA247" s="160"/>
      <c r="BR247" s="160"/>
      <c r="CG247" s="160"/>
    </row>
    <row r="248" spans="1:85" ht="15">
      <c r="A248" s="178" t="s">
        <v>12</v>
      </c>
      <c r="B248" s="179">
        <v>0</v>
      </c>
      <c r="C248" s="179">
        <v>0</v>
      </c>
      <c r="D248" s="179">
        <v>0</v>
      </c>
      <c r="E248" s="179">
        <v>0.38550965868116205</v>
      </c>
      <c r="F248" s="362"/>
      <c r="G248" s="179">
        <v>0</v>
      </c>
      <c r="H248" s="180">
        <v>0</v>
      </c>
      <c r="I248" s="181">
        <f t="shared" si="104"/>
        <v>0.38550965868116205</v>
      </c>
      <c r="J248" s="168"/>
      <c r="K248" s="182" t="s">
        <v>12</v>
      </c>
      <c r="L248" s="183">
        <v>0</v>
      </c>
      <c r="M248" s="183">
        <v>0</v>
      </c>
      <c r="N248" s="183">
        <v>0</v>
      </c>
      <c r="O248" s="183">
        <v>0.38550965868116205</v>
      </c>
      <c r="P248" s="183">
        <v>7.6687387735781414</v>
      </c>
      <c r="Q248" s="183">
        <v>0</v>
      </c>
      <c r="R248" s="184">
        <v>0</v>
      </c>
      <c r="S248" s="185">
        <f t="shared" si="105"/>
        <v>8.0542484322593033</v>
      </c>
      <c r="U248" s="230" t="s">
        <v>12</v>
      </c>
      <c r="V248" s="231">
        <v>0</v>
      </c>
      <c r="W248" s="231">
        <v>0</v>
      </c>
      <c r="X248" s="231">
        <v>0</v>
      </c>
      <c r="Y248" s="231">
        <v>0</v>
      </c>
      <c r="Z248" s="231">
        <v>0</v>
      </c>
      <c r="AA248" s="231">
        <v>0.14932880859586892</v>
      </c>
      <c r="AB248" s="231">
        <v>7.6687387735781414</v>
      </c>
      <c r="AC248" s="232">
        <v>0.23618085008529313</v>
      </c>
      <c r="AD248" s="231">
        <v>0</v>
      </c>
      <c r="AE248" s="231">
        <v>0</v>
      </c>
      <c r="AF248" s="231">
        <v>0</v>
      </c>
      <c r="AG248" s="231">
        <v>0</v>
      </c>
      <c r="AH248" s="231">
        <v>0.23618085008529313</v>
      </c>
      <c r="AI248" s="233">
        <f t="shared" si="106"/>
        <v>8.0542484322593033</v>
      </c>
      <c r="AJ248" s="160" t="str">
        <f t="shared" si="107"/>
        <v/>
      </c>
      <c r="BA248" s="160"/>
      <c r="BR248" s="160"/>
      <c r="CG248" s="160"/>
    </row>
    <row r="249" spans="1:85" ht="15">
      <c r="A249" s="186" t="s">
        <v>59</v>
      </c>
      <c r="B249" s="175">
        <v>0</v>
      </c>
      <c r="C249" s="175">
        <v>0</v>
      </c>
      <c r="D249" s="175">
        <v>0</v>
      </c>
      <c r="E249" s="175">
        <v>0</v>
      </c>
      <c r="F249" s="362"/>
      <c r="G249" s="175">
        <v>0</v>
      </c>
      <c r="H249" s="187">
        <v>0</v>
      </c>
      <c r="I249" s="173">
        <f t="shared" si="104"/>
        <v>0</v>
      </c>
      <c r="J249" s="168"/>
      <c r="K249" s="188" t="s">
        <v>59</v>
      </c>
      <c r="L249" s="175">
        <v>0</v>
      </c>
      <c r="M249" s="175">
        <v>0</v>
      </c>
      <c r="N249" s="175">
        <v>0</v>
      </c>
      <c r="O249" s="175">
        <v>0</v>
      </c>
      <c r="P249" s="175">
        <v>0</v>
      </c>
      <c r="Q249" s="175">
        <v>0</v>
      </c>
      <c r="R249" s="176">
        <v>0</v>
      </c>
      <c r="S249" s="177">
        <f t="shared" si="105"/>
        <v>0</v>
      </c>
      <c r="U249" s="234" t="s">
        <v>59</v>
      </c>
      <c r="V249" s="226">
        <v>0</v>
      </c>
      <c r="W249" s="226">
        <v>0</v>
      </c>
      <c r="X249" s="226">
        <v>0</v>
      </c>
      <c r="Y249" s="226">
        <v>0</v>
      </c>
      <c r="Z249" s="226">
        <v>0</v>
      </c>
      <c r="AA249" s="226">
        <v>0</v>
      </c>
      <c r="AB249" s="226">
        <v>0</v>
      </c>
      <c r="AC249" s="227">
        <v>0</v>
      </c>
      <c r="AD249" s="226">
        <v>0</v>
      </c>
      <c r="AE249" s="226">
        <v>0</v>
      </c>
      <c r="AF249" s="226">
        <v>0</v>
      </c>
      <c r="AG249" s="226">
        <v>0</v>
      </c>
      <c r="AH249" s="226">
        <v>0</v>
      </c>
      <c r="AI249" s="229">
        <f t="shared" si="106"/>
        <v>0</v>
      </c>
      <c r="AJ249" s="160" t="str">
        <f t="shared" si="107"/>
        <v/>
      </c>
      <c r="BA249" s="160"/>
      <c r="BR249" s="160"/>
      <c r="CG249" s="160"/>
    </row>
    <row r="250" spans="1:85" ht="15">
      <c r="A250" s="178" t="s">
        <v>17</v>
      </c>
      <c r="B250" s="179">
        <v>1.508021221459535</v>
      </c>
      <c r="C250" s="179">
        <v>0</v>
      </c>
      <c r="D250" s="179">
        <v>2.8706743548976705</v>
      </c>
      <c r="E250" s="179">
        <v>0.45283617704657975</v>
      </c>
      <c r="F250" s="362"/>
      <c r="G250" s="179">
        <v>0</v>
      </c>
      <c r="H250" s="180">
        <v>0</v>
      </c>
      <c r="I250" s="181">
        <f t="shared" si="104"/>
        <v>4.8315317534037856</v>
      </c>
      <c r="J250" s="168"/>
      <c r="K250" s="182" t="s">
        <v>17</v>
      </c>
      <c r="L250" s="183">
        <v>1.508021221459535</v>
      </c>
      <c r="M250" s="183">
        <v>0</v>
      </c>
      <c r="N250" s="183">
        <v>2.8706743548976705</v>
      </c>
      <c r="O250" s="183">
        <v>0.45283617704657975</v>
      </c>
      <c r="P250" s="183">
        <v>0</v>
      </c>
      <c r="Q250" s="183">
        <v>0</v>
      </c>
      <c r="R250" s="184">
        <v>0</v>
      </c>
      <c r="S250" s="185">
        <f t="shared" si="105"/>
        <v>4.8315317534037856</v>
      </c>
      <c r="U250" s="230" t="s">
        <v>17</v>
      </c>
      <c r="V250" s="231">
        <v>1.508021221459535</v>
      </c>
      <c r="W250" s="231">
        <v>0</v>
      </c>
      <c r="X250" s="231">
        <v>0</v>
      </c>
      <c r="Y250" s="231">
        <v>0</v>
      </c>
      <c r="Z250" s="231">
        <v>2.8706743548976705</v>
      </c>
      <c r="AA250" s="231">
        <v>0.35689630902823821</v>
      </c>
      <c r="AB250" s="231">
        <v>0</v>
      </c>
      <c r="AC250" s="232">
        <v>9.5939868018341506E-2</v>
      </c>
      <c r="AD250" s="231">
        <v>0</v>
      </c>
      <c r="AE250" s="231">
        <v>0</v>
      </c>
      <c r="AF250" s="231">
        <v>0</v>
      </c>
      <c r="AG250" s="231">
        <v>0</v>
      </c>
      <c r="AH250" s="231">
        <v>9.5939868018341506E-2</v>
      </c>
      <c r="AI250" s="233">
        <f t="shared" si="106"/>
        <v>4.8315317534037856</v>
      </c>
      <c r="AJ250" s="160" t="str">
        <f t="shared" si="107"/>
        <v/>
      </c>
      <c r="BA250" s="160"/>
      <c r="BR250" s="160"/>
      <c r="CG250" s="160"/>
    </row>
    <row r="251" spans="1:85" ht="15">
      <c r="A251" s="186" t="s">
        <v>139</v>
      </c>
      <c r="B251" s="175">
        <v>59.731979281837667</v>
      </c>
      <c r="C251" s="175">
        <v>0</v>
      </c>
      <c r="D251" s="175">
        <v>65.925672657748393</v>
      </c>
      <c r="E251" s="175">
        <v>4.0662250021477293</v>
      </c>
      <c r="F251" s="362"/>
      <c r="G251" s="175">
        <v>6.5619847711939783E-3</v>
      </c>
      <c r="H251" s="187">
        <v>0</v>
      </c>
      <c r="I251" s="173">
        <f t="shared" si="104"/>
        <v>129.73043892650497</v>
      </c>
      <c r="J251" s="168"/>
      <c r="K251" s="188" t="s">
        <v>139</v>
      </c>
      <c r="L251" s="175">
        <v>59.731979281837667</v>
      </c>
      <c r="M251" s="175">
        <v>0</v>
      </c>
      <c r="N251" s="175">
        <v>65.925672657748393</v>
      </c>
      <c r="O251" s="175">
        <v>4.0662250021477293</v>
      </c>
      <c r="P251" s="175">
        <v>9.858660984301619E-2</v>
      </c>
      <c r="Q251" s="175">
        <v>6.5619847711939783E-3</v>
      </c>
      <c r="R251" s="176">
        <v>0</v>
      </c>
      <c r="S251" s="177">
        <f t="shared" si="105"/>
        <v>129.82902553634798</v>
      </c>
      <c r="U251" s="234" t="s">
        <v>139</v>
      </c>
      <c r="V251" s="226">
        <v>57.281406069035278</v>
      </c>
      <c r="W251" s="226">
        <v>2.1898801400312338</v>
      </c>
      <c r="X251" s="226">
        <v>6.5619847711939783E-3</v>
      </c>
      <c r="Y251" s="226">
        <v>0</v>
      </c>
      <c r="Z251" s="226">
        <v>65.767455913820712</v>
      </c>
      <c r="AA251" s="226">
        <v>2.6169742099585829</v>
      </c>
      <c r="AB251" s="226">
        <v>9.858660984301619E-2</v>
      </c>
      <c r="AC251" s="227">
        <v>1.8681606088879807</v>
      </c>
      <c r="AD251" s="226">
        <v>0.26069307277115694</v>
      </c>
      <c r="AE251" s="226">
        <v>0</v>
      </c>
      <c r="AF251" s="226">
        <v>0</v>
      </c>
      <c r="AG251" s="226">
        <v>0.15821674392767765</v>
      </c>
      <c r="AH251" s="226">
        <v>1.4492507921891464</v>
      </c>
      <c r="AI251" s="229">
        <f t="shared" si="106"/>
        <v>129.82902553634801</v>
      </c>
      <c r="AJ251" s="160" t="str">
        <f t="shared" si="107"/>
        <v/>
      </c>
      <c r="BA251" s="160"/>
      <c r="BR251" s="160"/>
      <c r="CG251" s="160"/>
    </row>
    <row r="252" spans="1:85" ht="15">
      <c r="A252" s="178" t="s">
        <v>25</v>
      </c>
      <c r="B252" s="179">
        <v>61.330322839038431</v>
      </c>
      <c r="C252" s="179">
        <v>0.8989260804620548</v>
      </c>
      <c r="D252" s="179">
        <v>114.11820530869822</v>
      </c>
      <c r="E252" s="179">
        <v>287.119744747906</v>
      </c>
      <c r="F252" s="362"/>
      <c r="G252" s="179">
        <v>68.059798678298108</v>
      </c>
      <c r="H252" s="180">
        <v>21.170195864397893</v>
      </c>
      <c r="I252" s="181">
        <f t="shared" si="104"/>
        <v>552.69719351880065</v>
      </c>
      <c r="J252" s="168"/>
      <c r="K252" s="182" t="s">
        <v>25</v>
      </c>
      <c r="L252" s="183">
        <v>61.330322839038431</v>
      </c>
      <c r="M252" s="183">
        <v>0.8989260804620548</v>
      </c>
      <c r="N252" s="183">
        <v>114.11820530869822</v>
      </c>
      <c r="O252" s="183">
        <v>287.119744747906</v>
      </c>
      <c r="P252" s="183">
        <v>1.2994275934299613</v>
      </c>
      <c r="Q252" s="183">
        <v>68.059798678298108</v>
      </c>
      <c r="R252" s="184">
        <v>21.170195864397893</v>
      </c>
      <c r="S252" s="185">
        <f t="shared" si="105"/>
        <v>553.99662111223063</v>
      </c>
      <c r="U252" s="230" t="s">
        <v>25</v>
      </c>
      <c r="V252" s="231">
        <v>9.1477425082579096</v>
      </c>
      <c r="W252" s="231">
        <v>51.160133962031971</v>
      </c>
      <c r="X252" s="231">
        <v>68.059798678298108</v>
      </c>
      <c r="Y252" s="231">
        <v>0.8989260804620548</v>
      </c>
      <c r="Z252" s="231">
        <v>114.11820530869822</v>
      </c>
      <c r="AA252" s="231">
        <v>286.33826045496795</v>
      </c>
      <c r="AB252" s="231">
        <v>1.2994275934299613</v>
      </c>
      <c r="AC252" s="232">
        <v>22.974126526084508</v>
      </c>
      <c r="AD252" s="231">
        <v>1.0224463687485432</v>
      </c>
      <c r="AE252" s="231">
        <v>0</v>
      </c>
      <c r="AF252" s="231">
        <v>21.170195864397893</v>
      </c>
      <c r="AG252" s="231">
        <v>0</v>
      </c>
      <c r="AH252" s="231">
        <v>0.78148429293807176</v>
      </c>
      <c r="AI252" s="233">
        <f t="shared" si="106"/>
        <v>553.99662111223074</v>
      </c>
      <c r="AJ252" s="160" t="str">
        <f t="shared" si="107"/>
        <v/>
      </c>
      <c r="BA252" s="160"/>
      <c r="BR252" s="160"/>
      <c r="CG252" s="160"/>
    </row>
    <row r="253" spans="1:85" ht="15">
      <c r="A253" s="186" t="s">
        <v>24</v>
      </c>
      <c r="B253" s="175">
        <v>180.47696444104898</v>
      </c>
      <c r="C253" s="175">
        <v>0</v>
      </c>
      <c r="D253" s="175">
        <v>6.0754422829018369</v>
      </c>
      <c r="E253" s="175">
        <v>0</v>
      </c>
      <c r="F253" s="362"/>
      <c r="G253" s="175">
        <v>0</v>
      </c>
      <c r="H253" s="187">
        <v>0</v>
      </c>
      <c r="I253" s="173">
        <f t="shared" si="104"/>
        <v>186.55240672395081</v>
      </c>
      <c r="J253" s="168"/>
      <c r="K253" s="188" t="s">
        <v>24</v>
      </c>
      <c r="L253" s="175">
        <v>180.47696444104898</v>
      </c>
      <c r="M253" s="175">
        <v>0</v>
      </c>
      <c r="N253" s="175">
        <v>6.0754422829018369</v>
      </c>
      <c r="O253" s="175">
        <v>0</v>
      </c>
      <c r="P253" s="175">
        <v>0</v>
      </c>
      <c r="Q253" s="175">
        <v>0</v>
      </c>
      <c r="R253" s="176">
        <v>0</v>
      </c>
      <c r="S253" s="177">
        <f t="shared" si="105"/>
        <v>186.55240672395081</v>
      </c>
      <c r="U253" s="234" t="s">
        <v>24</v>
      </c>
      <c r="V253" s="226">
        <v>179.1270478056415</v>
      </c>
      <c r="W253" s="226">
        <v>0</v>
      </c>
      <c r="X253" s="226">
        <v>0</v>
      </c>
      <c r="Y253" s="226">
        <v>0</v>
      </c>
      <c r="Z253" s="226">
        <v>5.8859167898857168</v>
      </c>
      <c r="AA253" s="226">
        <v>0</v>
      </c>
      <c r="AB253" s="226">
        <v>0</v>
      </c>
      <c r="AC253" s="227">
        <v>1.5394421284236044</v>
      </c>
      <c r="AD253" s="226">
        <v>1.3499166354074845</v>
      </c>
      <c r="AE253" s="226">
        <v>0</v>
      </c>
      <c r="AF253" s="226">
        <v>0</v>
      </c>
      <c r="AG253" s="226">
        <v>0.18952549301611971</v>
      </c>
      <c r="AH253" s="226">
        <v>0</v>
      </c>
      <c r="AI253" s="229">
        <f t="shared" si="106"/>
        <v>186.55240672395084</v>
      </c>
      <c r="AJ253" s="160" t="str">
        <f t="shared" si="107"/>
        <v/>
      </c>
      <c r="BA253" s="160"/>
      <c r="BR253" s="160"/>
      <c r="CG253" s="160"/>
    </row>
    <row r="254" spans="1:85" ht="15">
      <c r="A254" s="178" t="s">
        <v>60</v>
      </c>
      <c r="B254" s="179">
        <v>0</v>
      </c>
      <c r="C254" s="179">
        <v>0</v>
      </c>
      <c r="D254" s="179">
        <v>0</v>
      </c>
      <c r="E254" s="179">
        <v>0</v>
      </c>
      <c r="F254" s="362"/>
      <c r="G254" s="179">
        <v>0</v>
      </c>
      <c r="H254" s="180">
        <v>0</v>
      </c>
      <c r="I254" s="181">
        <f t="shared" si="104"/>
        <v>0</v>
      </c>
      <c r="J254" s="168"/>
      <c r="K254" s="182" t="s">
        <v>60</v>
      </c>
      <c r="L254" s="183">
        <v>0</v>
      </c>
      <c r="M254" s="183">
        <v>0</v>
      </c>
      <c r="N254" s="183">
        <v>0</v>
      </c>
      <c r="O254" s="183">
        <v>0</v>
      </c>
      <c r="P254" s="183">
        <v>0</v>
      </c>
      <c r="Q254" s="183">
        <v>0</v>
      </c>
      <c r="R254" s="184">
        <v>0</v>
      </c>
      <c r="S254" s="185">
        <f t="shared" si="105"/>
        <v>0</v>
      </c>
      <c r="U254" s="230" t="s">
        <v>60</v>
      </c>
      <c r="V254" s="231">
        <v>0</v>
      </c>
      <c r="W254" s="231">
        <v>0</v>
      </c>
      <c r="X254" s="231">
        <v>0</v>
      </c>
      <c r="Y254" s="231">
        <v>0</v>
      </c>
      <c r="Z254" s="231">
        <v>0</v>
      </c>
      <c r="AA254" s="231">
        <v>0</v>
      </c>
      <c r="AB254" s="231">
        <v>0</v>
      </c>
      <c r="AC254" s="232">
        <v>0</v>
      </c>
      <c r="AD254" s="231">
        <v>0</v>
      </c>
      <c r="AE254" s="231">
        <v>0</v>
      </c>
      <c r="AF254" s="231">
        <v>0</v>
      </c>
      <c r="AG254" s="231">
        <v>0</v>
      </c>
      <c r="AH254" s="231">
        <v>0</v>
      </c>
      <c r="AI254" s="233">
        <f t="shared" si="106"/>
        <v>0</v>
      </c>
      <c r="AJ254" s="160" t="str">
        <f t="shared" si="107"/>
        <v/>
      </c>
      <c r="BA254" s="160"/>
      <c r="BR254" s="160"/>
      <c r="CG254" s="160"/>
    </row>
    <row r="255" spans="1:85" ht="15">
      <c r="A255" s="186" t="s">
        <v>22</v>
      </c>
      <c r="B255" s="175">
        <v>4.2604027569374852</v>
      </c>
      <c r="C255" s="175">
        <v>0</v>
      </c>
      <c r="D255" s="175">
        <v>0.4139865398646374</v>
      </c>
      <c r="E255" s="175">
        <v>0</v>
      </c>
      <c r="F255" s="362"/>
      <c r="G255" s="175">
        <v>0</v>
      </c>
      <c r="H255" s="187">
        <v>0</v>
      </c>
      <c r="I255" s="173">
        <f t="shared" si="104"/>
        <v>4.6743892968021221</v>
      </c>
      <c r="J255" s="168"/>
      <c r="K255" s="188" t="s">
        <v>22</v>
      </c>
      <c r="L255" s="175">
        <v>4.2604027569374852</v>
      </c>
      <c r="M255" s="175">
        <v>0</v>
      </c>
      <c r="N255" s="175">
        <v>0.4139865398646374</v>
      </c>
      <c r="O255" s="175">
        <v>0</v>
      </c>
      <c r="P255" s="175">
        <v>6.6495427568494927</v>
      </c>
      <c r="Q255" s="175">
        <v>0</v>
      </c>
      <c r="R255" s="176">
        <v>0</v>
      </c>
      <c r="S255" s="177">
        <f t="shared" si="105"/>
        <v>11.323932053651614</v>
      </c>
      <c r="U255" s="234" t="s">
        <v>22</v>
      </c>
      <c r="V255" s="226">
        <v>4.2604027569374852</v>
      </c>
      <c r="W255" s="226">
        <v>0</v>
      </c>
      <c r="X255" s="226">
        <v>0</v>
      </c>
      <c r="Y255" s="226">
        <v>0</v>
      </c>
      <c r="Z255" s="226">
        <v>0.4139865398646374</v>
      </c>
      <c r="AA255" s="226">
        <v>0</v>
      </c>
      <c r="AB255" s="226">
        <v>6.6495427568494927</v>
      </c>
      <c r="AC255" s="227">
        <v>0</v>
      </c>
      <c r="AD255" s="226">
        <v>0</v>
      </c>
      <c r="AE255" s="226">
        <v>0</v>
      </c>
      <c r="AF255" s="226">
        <v>0</v>
      </c>
      <c r="AG255" s="226">
        <v>0</v>
      </c>
      <c r="AH255" s="226">
        <v>0</v>
      </c>
      <c r="AI255" s="229">
        <f t="shared" si="106"/>
        <v>11.323932053651614</v>
      </c>
      <c r="AJ255" s="160" t="str">
        <f t="shared" si="107"/>
        <v/>
      </c>
      <c r="BA255" s="160"/>
      <c r="BR255" s="160"/>
      <c r="CG255" s="160"/>
    </row>
    <row r="256" spans="1:85" ht="15">
      <c r="A256" s="178" t="s">
        <v>21</v>
      </c>
      <c r="B256" s="179">
        <v>9.3969647284021084E-3</v>
      </c>
      <c r="C256" s="179">
        <v>0</v>
      </c>
      <c r="D256" s="179">
        <v>9.1311012950748467E-4</v>
      </c>
      <c r="E256" s="179">
        <v>0</v>
      </c>
      <c r="F256" s="362"/>
      <c r="G256" s="179">
        <v>0</v>
      </c>
      <c r="H256" s="180">
        <v>0</v>
      </c>
      <c r="I256" s="181">
        <f t="shared" si="104"/>
        <v>1.0310074857909593E-2</v>
      </c>
      <c r="J256" s="168"/>
      <c r="K256" s="182" t="s">
        <v>21</v>
      </c>
      <c r="L256" s="183">
        <v>9.3969647284021084E-3</v>
      </c>
      <c r="M256" s="183">
        <v>0</v>
      </c>
      <c r="N256" s="183">
        <v>9.1311012950748467E-4</v>
      </c>
      <c r="O256" s="183">
        <v>0</v>
      </c>
      <c r="P256" s="183">
        <v>0</v>
      </c>
      <c r="Q256" s="183">
        <v>0</v>
      </c>
      <c r="R256" s="184">
        <v>0</v>
      </c>
      <c r="S256" s="185">
        <f t="shared" si="105"/>
        <v>1.0310074857909593E-2</v>
      </c>
      <c r="U256" s="230" t="s">
        <v>61</v>
      </c>
      <c r="V256" s="231">
        <v>9.3969647284021084E-3</v>
      </c>
      <c r="W256" s="231">
        <v>0</v>
      </c>
      <c r="X256" s="231">
        <v>0</v>
      </c>
      <c r="Y256" s="231">
        <v>0</v>
      </c>
      <c r="Z256" s="231">
        <v>9.1311012950748467E-4</v>
      </c>
      <c r="AA256" s="231">
        <v>0</v>
      </c>
      <c r="AB256" s="231">
        <v>0</v>
      </c>
      <c r="AC256" s="232">
        <v>0</v>
      </c>
      <c r="AD256" s="231">
        <v>0</v>
      </c>
      <c r="AE256" s="231">
        <v>0</v>
      </c>
      <c r="AF256" s="231">
        <v>0</v>
      </c>
      <c r="AG256" s="231">
        <v>0</v>
      </c>
      <c r="AH256" s="231">
        <v>0</v>
      </c>
      <c r="AI256" s="233">
        <f t="shared" si="106"/>
        <v>1.0310074857909593E-2</v>
      </c>
      <c r="AJ256" s="160" t="str">
        <f t="shared" si="107"/>
        <v/>
      </c>
      <c r="BA256" s="160"/>
      <c r="BR256" s="160"/>
      <c r="CG256" s="160"/>
    </row>
    <row r="257" spans="1:85" ht="15">
      <c r="A257" s="189" t="s">
        <v>64</v>
      </c>
      <c r="B257" s="175">
        <v>1.198798608656519</v>
      </c>
      <c r="C257" s="175">
        <v>0</v>
      </c>
      <c r="D257" s="175">
        <v>0</v>
      </c>
      <c r="E257" s="175">
        <v>0</v>
      </c>
      <c r="F257" s="362"/>
      <c r="G257" s="175">
        <v>0</v>
      </c>
      <c r="H257" s="187">
        <v>0</v>
      </c>
      <c r="I257" s="173">
        <f t="shared" si="104"/>
        <v>1.198798608656519</v>
      </c>
      <c r="J257" s="168"/>
      <c r="K257" s="190" t="s">
        <v>64</v>
      </c>
      <c r="L257" s="175">
        <v>1.198798608656519</v>
      </c>
      <c r="M257" s="175">
        <v>0</v>
      </c>
      <c r="N257" s="175">
        <v>0</v>
      </c>
      <c r="O257" s="175">
        <v>0</v>
      </c>
      <c r="P257" s="175">
        <v>0</v>
      </c>
      <c r="Q257" s="175">
        <v>0</v>
      </c>
      <c r="R257" s="176">
        <v>0</v>
      </c>
      <c r="S257" s="177">
        <f t="shared" si="105"/>
        <v>1.198798608656519</v>
      </c>
      <c r="U257" s="235" t="s">
        <v>62</v>
      </c>
      <c r="V257" s="226">
        <v>1.1976912242628743</v>
      </c>
      <c r="W257" s="226">
        <v>0</v>
      </c>
      <c r="X257" s="226">
        <v>0</v>
      </c>
      <c r="Y257" s="226">
        <v>0</v>
      </c>
      <c r="Z257" s="226">
        <v>0</v>
      </c>
      <c r="AA257" s="226">
        <v>0</v>
      </c>
      <c r="AB257" s="226">
        <v>0</v>
      </c>
      <c r="AC257" s="227">
        <v>1.1073843936447209E-3</v>
      </c>
      <c r="AD257" s="228">
        <v>1.1073843936447209E-3</v>
      </c>
      <c r="AE257" s="228">
        <v>0</v>
      </c>
      <c r="AF257" s="228">
        <v>0</v>
      </c>
      <c r="AG257" s="228">
        <v>0</v>
      </c>
      <c r="AH257" s="228">
        <v>0</v>
      </c>
      <c r="AI257" s="229">
        <f t="shared" si="106"/>
        <v>1.198798608656519</v>
      </c>
      <c r="AJ257" s="160" t="str">
        <f t="shared" si="107"/>
        <v/>
      </c>
      <c r="BA257" s="160"/>
      <c r="BR257" s="160"/>
      <c r="CG257" s="160"/>
    </row>
    <row r="258" spans="1:85">
      <c r="A258" s="191" t="s">
        <v>23</v>
      </c>
      <c r="B258" s="192">
        <v>1.198798608656519</v>
      </c>
      <c r="C258" s="192">
        <v>0</v>
      </c>
      <c r="D258" s="192">
        <v>0</v>
      </c>
      <c r="E258" s="192">
        <v>0</v>
      </c>
      <c r="F258" s="362"/>
      <c r="G258" s="192">
        <v>0</v>
      </c>
      <c r="H258" s="193">
        <v>0</v>
      </c>
      <c r="I258" s="194">
        <f t="shared" si="104"/>
        <v>1.198798608656519</v>
      </c>
      <c r="J258" s="168"/>
      <c r="K258" s="195" t="s">
        <v>23</v>
      </c>
      <c r="L258" s="196">
        <v>1.198798608656519</v>
      </c>
      <c r="M258" s="196">
        <v>0</v>
      </c>
      <c r="N258" s="196">
        <v>0</v>
      </c>
      <c r="O258" s="196">
        <v>0</v>
      </c>
      <c r="P258" s="196">
        <v>0</v>
      </c>
      <c r="Q258" s="196">
        <v>0</v>
      </c>
      <c r="R258" s="197">
        <v>0</v>
      </c>
      <c r="S258" s="198">
        <f t="shared" si="105"/>
        <v>1.198798608656519</v>
      </c>
      <c r="U258" s="236" t="s">
        <v>66</v>
      </c>
      <c r="V258" s="237">
        <v>1.1976912242628743</v>
      </c>
      <c r="W258" s="237">
        <v>0</v>
      </c>
      <c r="X258" s="237">
        <v>0</v>
      </c>
      <c r="Y258" s="237">
        <v>0</v>
      </c>
      <c r="Z258" s="237">
        <v>0</v>
      </c>
      <c r="AA258" s="237">
        <v>0</v>
      </c>
      <c r="AB258" s="237">
        <v>0</v>
      </c>
      <c r="AC258" s="237">
        <v>1.1073843936447209E-3</v>
      </c>
      <c r="AD258" s="237">
        <v>1.1073843936447209E-3</v>
      </c>
      <c r="AE258" s="237">
        <v>0</v>
      </c>
      <c r="AF258" s="237">
        <v>0</v>
      </c>
      <c r="AG258" s="237">
        <v>0</v>
      </c>
      <c r="AH258" s="125">
        <v>0</v>
      </c>
      <c r="AI258" s="238">
        <f t="shared" si="106"/>
        <v>1.198798608656519</v>
      </c>
      <c r="AJ258" s="160" t="str">
        <f t="shared" si="107"/>
        <v/>
      </c>
      <c r="BA258" s="160"/>
      <c r="BR258" s="160"/>
      <c r="CG258" s="160"/>
    </row>
    <row r="259" spans="1:85">
      <c r="A259" s="199" t="s">
        <v>19</v>
      </c>
      <c r="B259" s="200">
        <v>0</v>
      </c>
      <c r="C259" s="200">
        <v>0</v>
      </c>
      <c r="D259" s="200">
        <v>0</v>
      </c>
      <c r="E259" s="200">
        <v>0</v>
      </c>
      <c r="F259" s="362"/>
      <c r="G259" s="200">
        <v>0</v>
      </c>
      <c r="H259" s="201">
        <v>0</v>
      </c>
      <c r="I259" s="202">
        <f t="shared" si="104"/>
        <v>0</v>
      </c>
      <c r="J259" s="168"/>
      <c r="K259" s="203" t="s">
        <v>19</v>
      </c>
      <c r="L259" s="200">
        <v>0</v>
      </c>
      <c r="M259" s="200">
        <v>0</v>
      </c>
      <c r="N259" s="200">
        <v>0</v>
      </c>
      <c r="O259" s="200">
        <v>0</v>
      </c>
      <c r="P259" s="200">
        <v>0</v>
      </c>
      <c r="Q259" s="200">
        <v>0</v>
      </c>
      <c r="R259" s="204">
        <v>0</v>
      </c>
      <c r="S259" s="205">
        <f t="shared" si="105"/>
        <v>0</v>
      </c>
      <c r="U259" s="239" t="s">
        <v>19</v>
      </c>
      <c r="V259" s="240">
        <v>0</v>
      </c>
      <c r="W259" s="240">
        <v>0</v>
      </c>
      <c r="X259" s="240">
        <v>0</v>
      </c>
      <c r="Y259" s="240">
        <v>0</v>
      </c>
      <c r="Z259" s="240">
        <v>0</v>
      </c>
      <c r="AA259" s="240">
        <v>0</v>
      </c>
      <c r="AB259" s="240">
        <v>0</v>
      </c>
      <c r="AC259" s="240">
        <v>0</v>
      </c>
      <c r="AD259" s="241">
        <v>0</v>
      </c>
      <c r="AE259" s="241">
        <v>0</v>
      </c>
      <c r="AF259" s="241">
        <v>0</v>
      </c>
      <c r="AG259" s="241">
        <v>0</v>
      </c>
      <c r="AH259" s="241">
        <v>0</v>
      </c>
      <c r="AI259" s="242">
        <f t="shared" si="106"/>
        <v>0</v>
      </c>
      <c r="AJ259" s="160" t="str">
        <f t="shared" si="107"/>
        <v/>
      </c>
      <c r="BA259" s="160"/>
      <c r="BR259" s="160"/>
      <c r="CG259" s="160"/>
    </row>
    <row r="260" spans="1:85">
      <c r="A260" s="191" t="s">
        <v>20</v>
      </c>
      <c r="B260" s="192">
        <v>0</v>
      </c>
      <c r="C260" s="192">
        <v>0</v>
      </c>
      <c r="D260" s="192">
        <v>0</v>
      </c>
      <c r="E260" s="192">
        <v>0</v>
      </c>
      <c r="F260" s="362"/>
      <c r="G260" s="192">
        <v>0</v>
      </c>
      <c r="H260" s="193">
        <v>0</v>
      </c>
      <c r="I260" s="194">
        <f t="shared" si="104"/>
        <v>0</v>
      </c>
      <c r="J260" s="168"/>
      <c r="K260" s="195" t="s">
        <v>20</v>
      </c>
      <c r="L260" s="196">
        <v>0</v>
      </c>
      <c r="M260" s="196">
        <v>0</v>
      </c>
      <c r="N260" s="196">
        <v>0</v>
      </c>
      <c r="O260" s="196">
        <v>0</v>
      </c>
      <c r="P260" s="196">
        <v>0</v>
      </c>
      <c r="Q260" s="196">
        <v>0</v>
      </c>
      <c r="R260" s="197">
        <v>0</v>
      </c>
      <c r="S260" s="198">
        <f t="shared" si="105"/>
        <v>0</v>
      </c>
      <c r="U260" s="236" t="s">
        <v>20</v>
      </c>
      <c r="V260" s="237">
        <v>0</v>
      </c>
      <c r="W260" s="237">
        <v>0</v>
      </c>
      <c r="X260" s="237">
        <v>0</v>
      </c>
      <c r="Y260" s="237">
        <v>0</v>
      </c>
      <c r="Z260" s="237">
        <v>0</v>
      </c>
      <c r="AA260" s="237">
        <v>0</v>
      </c>
      <c r="AB260" s="237">
        <v>0</v>
      </c>
      <c r="AC260" s="237">
        <v>0</v>
      </c>
      <c r="AD260" s="237">
        <v>0</v>
      </c>
      <c r="AE260" s="237">
        <v>0</v>
      </c>
      <c r="AF260" s="237">
        <v>0</v>
      </c>
      <c r="AG260" s="237">
        <v>0</v>
      </c>
      <c r="AH260" s="125">
        <v>0</v>
      </c>
      <c r="AI260" s="238">
        <f t="shared" si="106"/>
        <v>0</v>
      </c>
      <c r="AJ260" s="160" t="str">
        <f t="shared" si="107"/>
        <v/>
      </c>
      <c r="BA260" s="160"/>
      <c r="BR260" s="160"/>
      <c r="CG260" s="160"/>
    </row>
    <row r="261" spans="1:85" ht="15" thickBot="1">
      <c r="A261" s="206" t="s">
        <v>11</v>
      </c>
      <c r="B261" s="207">
        <v>0</v>
      </c>
      <c r="C261" s="207">
        <v>0</v>
      </c>
      <c r="D261" s="207">
        <v>0</v>
      </c>
      <c r="E261" s="207">
        <v>0</v>
      </c>
      <c r="F261" s="363"/>
      <c r="G261" s="207">
        <v>0</v>
      </c>
      <c r="H261" s="208">
        <v>0</v>
      </c>
      <c r="I261" s="209">
        <f t="shared" si="104"/>
        <v>0</v>
      </c>
      <c r="J261" s="168"/>
      <c r="K261" s="210" t="s">
        <v>11</v>
      </c>
      <c r="L261" s="207">
        <v>0</v>
      </c>
      <c r="M261" s="207">
        <v>0</v>
      </c>
      <c r="N261" s="207">
        <v>0</v>
      </c>
      <c r="O261" s="207">
        <v>0</v>
      </c>
      <c r="P261" s="207">
        <v>0</v>
      </c>
      <c r="Q261" s="207">
        <v>0</v>
      </c>
      <c r="R261" s="211">
        <v>0</v>
      </c>
      <c r="S261" s="212">
        <f t="shared" si="105"/>
        <v>0</v>
      </c>
      <c r="U261" s="239" t="s">
        <v>11</v>
      </c>
      <c r="V261" s="240">
        <v>0</v>
      </c>
      <c r="W261" s="240">
        <v>0</v>
      </c>
      <c r="X261" s="240">
        <v>0</v>
      </c>
      <c r="Y261" s="240">
        <v>0</v>
      </c>
      <c r="Z261" s="240">
        <v>0</v>
      </c>
      <c r="AA261" s="240">
        <v>0</v>
      </c>
      <c r="AB261" s="240">
        <v>0</v>
      </c>
      <c r="AC261" s="240">
        <v>0</v>
      </c>
      <c r="AD261" s="241">
        <v>0</v>
      </c>
      <c r="AE261" s="241">
        <v>0</v>
      </c>
      <c r="AF261" s="241">
        <v>0</v>
      </c>
      <c r="AG261" s="241">
        <v>0</v>
      </c>
      <c r="AH261" s="241">
        <v>0</v>
      </c>
      <c r="AI261" s="242">
        <f t="shared" si="106"/>
        <v>0</v>
      </c>
      <c r="AJ261" s="160" t="str">
        <f t="shared" si="107"/>
        <v/>
      </c>
      <c r="BA261" s="160"/>
      <c r="BR261" s="160"/>
      <c r="CG261" s="160"/>
    </row>
    <row r="262" spans="1:85" ht="15">
      <c r="A262" s="213" t="s">
        <v>26</v>
      </c>
      <c r="B262" s="214">
        <f>SUM(B241:B257)</f>
        <v>322.49264869144571</v>
      </c>
      <c r="C262" s="214">
        <f t="shared" ref="C262:I262" si="108">SUM(C241:C257)</f>
        <v>0.90498209706548505</v>
      </c>
      <c r="D262" s="214">
        <f t="shared" si="108"/>
        <v>195.93079286020449</v>
      </c>
      <c r="E262" s="214">
        <f t="shared" si="108"/>
        <v>314.95211619086706</v>
      </c>
      <c r="F262" s="214">
        <f t="shared" si="108"/>
        <v>0</v>
      </c>
      <c r="G262" s="214">
        <f t="shared" si="108"/>
        <v>68.066360663069304</v>
      </c>
      <c r="H262" s="216">
        <f t="shared" si="108"/>
        <v>21.170195864397893</v>
      </c>
      <c r="I262" s="173">
        <f t="shared" si="108"/>
        <v>923.51709636704993</v>
      </c>
      <c r="J262" s="168"/>
      <c r="K262" s="215" t="s">
        <v>26</v>
      </c>
      <c r="L262" s="214">
        <f>SUM(L241:L257)</f>
        <v>322.49264869144571</v>
      </c>
      <c r="M262" s="214">
        <f t="shared" ref="M262:S262" si="109">SUM(M241:M257)</f>
        <v>0.90498209706548505</v>
      </c>
      <c r="N262" s="214">
        <f t="shared" si="109"/>
        <v>195.93079286020449</v>
      </c>
      <c r="O262" s="214">
        <f t="shared" si="109"/>
        <v>314.95211619086706</v>
      </c>
      <c r="P262" s="214">
        <f t="shared" si="109"/>
        <v>100.54651545180391</v>
      </c>
      <c r="Q262" s="214">
        <f t="shared" si="109"/>
        <v>68.066360663069304</v>
      </c>
      <c r="R262" s="216">
        <f t="shared" si="109"/>
        <v>21.170195864397893</v>
      </c>
      <c r="S262" s="217">
        <f t="shared" si="109"/>
        <v>1024.0636118188536</v>
      </c>
      <c r="T262" s="160" t="str">
        <f>IF(ABS(S262-AI262)&gt;0.01,S262-AI262,"")</f>
        <v/>
      </c>
      <c r="U262" s="243" t="s">
        <v>63</v>
      </c>
      <c r="V262" s="244">
        <f>SUM(V241:V257)</f>
        <v>266.38194363831144</v>
      </c>
      <c r="W262" s="244">
        <f t="shared" ref="W262:AH262" si="110">SUM(W241:W257)</f>
        <v>53.350014102063206</v>
      </c>
      <c r="X262" s="244">
        <f t="shared" si="110"/>
        <v>68.066360663069304</v>
      </c>
      <c r="Y262" s="244">
        <f t="shared" si="110"/>
        <v>0.90498209706548505</v>
      </c>
      <c r="Z262" s="244">
        <f t="shared" si="110"/>
        <v>195.58305062326073</v>
      </c>
      <c r="AA262" s="244">
        <f t="shared" si="110"/>
        <v>294.35953184104039</v>
      </c>
      <c r="AB262" s="244">
        <f t="shared" si="110"/>
        <v>100.54651545180391</v>
      </c>
      <c r="AC262" s="244">
        <f t="shared" si="110"/>
        <v>44.871213402239441</v>
      </c>
      <c r="AD262" s="245">
        <f t="shared" si="110"/>
        <v>2.7606909510710684</v>
      </c>
      <c r="AE262" s="245">
        <f t="shared" si="110"/>
        <v>0</v>
      </c>
      <c r="AF262" s="245">
        <f t="shared" si="110"/>
        <v>21.170195864397893</v>
      </c>
      <c r="AG262" s="245">
        <f t="shared" si="110"/>
        <v>0.34774223694379736</v>
      </c>
      <c r="AH262" s="245">
        <f t="shared" si="110"/>
        <v>20.592584349826694</v>
      </c>
      <c r="AI262" s="246">
        <f>SUM(V262:AC262)</f>
        <v>1024.0636118188538</v>
      </c>
      <c r="AJ262" s="160" t="str">
        <f t="shared" si="107"/>
        <v/>
      </c>
      <c r="BA262" s="160"/>
      <c r="BR262" s="160"/>
      <c r="CG262" s="160"/>
    </row>
    <row r="263" spans="1:85" s="23" customFormat="1" ht="15" thickBot="1">
      <c r="A263" s="30" t="s">
        <v>88</v>
      </c>
      <c r="B263" s="47">
        <f>IF($I262=0,"-",B262/$I262)</f>
        <v>0.34920051827960064</v>
      </c>
      <c r="C263" s="47">
        <f t="shared" ref="C263:H263" si="111">IF($I262=0,"-",C262/$I262)</f>
        <v>9.7992998789683664E-4</v>
      </c>
      <c r="D263" s="47">
        <f t="shared" si="111"/>
        <v>0.21215719084244458</v>
      </c>
      <c r="E263" s="47">
        <f t="shared" si="111"/>
        <v>0.34103550159475338</v>
      </c>
      <c r="F263" s="47">
        <f t="shared" si="111"/>
        <v>0</v>
      </c>
      <c r="G263" s="47">
        <f t="shared" si="111"/>
        <v>7.3703411589054621E-2</v>
      </c>
      <c r="H263" s="70">
        <f t="shared" si="111"/>
        <v>2.2923447706249982E-2</v>
      </c>
      <c r="I263" s="48">
        <f>SUM(B263:H263)</f>
        <v>1</v>
      </c>
      <c r="J263" s="160"/>
      <c r="K263" s="81" t="s">
        <v>88</v>
      </c>
      <c r="L263" s="98">
        <f t="shared" ref="L263:R263" si="112">IF($S262=0,"-",L262/$S262)</f>
        <v>0.31491466445005506</v>
      </c>
      <c r="M263" s="98">
        <f t="shared" si="112"/>
        <v>8.8371668187499971E-4</v>
      </c>
      <c r="N263" s="98">
        <f t="shared" si="112"/>
        <v>0.19132677950758264</v>
      </c>
      <c r="O263" s="98">
        <f t="shared" si="112"/>
        <v>0.30755132059762991</v>
      </c>
      <c r="P263" s="98">
        <f t="shared" si="112"/>
        <v>9.818385722467167E-2</v>
      </c>
      <c r="Q263" s="98">
        <f t="shared" si="112"/>
        <v>6.6466926348623695E-2</v>
      </c>
      <c r="R263" s="99">
        <f t="shared" si="112"/>
        <v>2.0672735189562311E-2</v>
      </c>
      <c r="S263" s="100">
        <f>SUM(L263:R263)</f>
        <v>1.0000000000000002</v>
      </c>
      <c r="U263" s="110" t="s">
        <v>88</v>
      </c>
      <c r="V263" s="133">
        <f>+V262/$AI262</f>
        <v>0.26012245778871756</v>
      </c>
      <c r="W263" s="133">
        <f t="shared" ref="W263:AH263" si="113">+W262/$AI262</f>
        <v>5.2096386871229118E-2</v>
      </c>
      <c r="X263" s="133">
        <f t="shared" si="113"/>
        <v>6.6466926348623681E-2</v>
      </c>
      <c r="Y263" s="133">
        <f t="shared" si="113"/>
        <v>8.8371668187499949E-4</v>
      </c>
      <c r="Z263" s="133">
        <f t="shared" si="113"/>
        <v>0.19098720857377494</v>
      </c>
      <c r="AA263" s="133">
        <f t="shared" si="113"/>
        <v>0.28744262411416444</v>
      </c>
      <c r="AB263" s="133">
        <f t="shared" si="113"/>
        <v>9.8183857224671642E-2</v>
      </c>
      <c r="AC263" s="133">
        <f t="shared" si="113"/>
        <v>4.3816822396943726E-2</v>
      </c>
      <c r="AD263" s="133">
        <f t="shared" si="113"/>
        <v>2.6958197901083181E-3</v>
      </c>
      <c r="AE263" s="133">
        <f t="shared" si="113"/>
        <v>0</v>
      </c>
      <c r="AF263" s="133">
        <f t="shared" si="113"/>
        <v>2.0672735189562308E-2</v>
      </c>
      <c r="AG263" s="133">
        <f t="shared" si="113"/>
        <v>3.3957093380768355E-4</v>
      </c>
      <c r="AH263" s="133">
        <f t="shared" si="113"/>
        <v>2.010869648346543E-2</v>
      </c>
      <c r="AI263" s="134">
        <f>SUM(V263:AC263)</f>
        <v>1</v>
      </c>
      <c r="AJ263" s="23" t="str">
        <f t="shared" si="107"/>
        <v/>
      </c>
    </row>
    <row r="264" spans="1:85" ht="15" thickBot="1">
      <c r="A264" s="247"/>
      <c r="B264" s="247"/>
      <c r="C264" s="247"/>
      <c r="D264" s="247"/>
      <c r="E264" s="247"/>
      <c r="F264" s="247"/>
      <c r="G264" s="247"/>
      <c r="H264" s="247"/>
      <c r="I264" s="247"/>
      <c r="K264" s="247"/>
      <c r="L264" s="247"/>
      <c r="M264" s="247"/>
      <c r="N264" s="247"/>
      <c r="O264" s="247"/>
      <c r="P264" s="247"/>
      <c r="Q264" s="247"/>
      <c r="R264" s="247"/>
      <c r="S264" s="247"/>
      <c r="AI264" s="168"/>
      <c r="BA264" s="160"/>
      <c r="BR264" s="160"/>
      <c r="CG264" s="160"/>
    </row>
    <row r="265" spans="1:85" ht="28.5">
      <c r="A265" s="312" t="s">
        <v>37</v>
      </c>
      <c r="B265" s="164" t="s">
        <v>0</v>
      </c>
      <c r="C265" s="164" t="s">
        <v>1</v>
      </c>
      <c r="D265" s="164" t="s">
        <v>2</v>
      </c>
      <c r="E265" s="164" t="s">
        <v>3</v>
      </c>
      <c r="F265" s="164" t="s">
        <v>27</v>
      </c>
      <c r="G265" s="164" t="s">
        <v>4</v>
      </c>
      <c r="H265" s="164" t="s">
        <v>5</v>
      </c>
      <c r="I265" s="165" t="s">
        <v>6</v>
      </c>
      <c r="K265" s="314" t="s">
        <v>37</v>
      </c>
      <c r="L265" s="166" t="s">
        <v>0</v>
      </c>
      <c r="M265" s="166" t="s">
        <v>1</v>
      </c>
      <c r="N265" s="166" t="s">
        <v>2</v>
      </c>
      <c r="O265" s="166" t="s">
        <v>3</v>
      </c>
      <c r="P265" s="166" t="s">
        <v>27</v>
      </c>
      <c r="Q265" s="166" t="s">
        <v>4</v>
      </c>
      <c r="R265" s="166" t="s">
        <v>5</v>
      </c>
      <c r="S265" s="167" t="s">
        <v>6</v>
      </c>
      <c r="U265" s="316" t="s">
        <v>37</v>
      </c>
      <c r="V265" s="219" t="s">
        <v>74</v>
      </c>
      <c r="W265" s="219" t="s">
        <v>75</v>
      </c>
      <c r="X265" s="219" t="s">
        <v>4</v>
      </c>
      <c r="Y265" s="219" t="s">
        <v>1</v>
      </c>
      <c r="Z265" s="219" t="s">
        <v>2</v>
      </c>
      <c r="AA265" s="219" t="s">
        <v>3</v>
      </c>
      <c r="AB265" s="219" t="s">
        <v>55</v>
      </c>
      <c r="AC265" s="219" t="s">
        <v>68</v>
      </c>
      <c r="AD265" s="220" t="s">
        <v>76</v>
      </c>
      <c r="AE265" s="220" t="s">
        <v>83</v>
      </c>
      <c r="AF265" s="220" t="s">
        <v>77</v>
      </c>
      <c r="AG265" s="220" t="s">
        <v>84</v>
      </c>
      <c r="AH265" s="220" t="s">
        <v>85</v>
      </c>
      <c r="AI265" s="221" t="s">
        <v>63</v>
      </c>
      <c r="BA265" s="160"/>
      <c r="BR265" s="160"/>
      <c r="CG265" s="160"/>
    </row>
    <row r="266" spans="1:85" ht="15">
      <c r="A266" s="313" t="s">
        <v>37</v>
      </c>
      <c r="B266" s="318" t="s">
        <v>69</v>
      </c>
      <c r="C266" s="319"/>
      <c r="D266" s="319"/>
      <c r="E266" s="319"/>
      <c r="F266" s="319"/>
      <c r="G266" s="319"/>
      <c r="H266" s="319"/>
      <c r="I266" s="320"/>
      <c r="K266" s="315" t="s">
        <v>37</v>
      </c>
      <c r="L266" s="321" t="s">
        <v>69</v>
      </c>
      <c r="M266" s="322"/>
      <c r="N266" s="322"/>
      <c r="O266" s="322"/>
      <c r="P266" s="322"/>
      <c r="Q266" s="322"/>
      <c r="R266" s="322"/>
      <c r="S266" s="323"/>
      <c r="U266" s="317" t="s">
        <v>37</v>
      </c>
      <c r="V266" s="324" t="s">
        <v>69</v>
      </c>
      <c r="W266" s="324"/>
      <c r="X266" s="324"/>
      <c r="Y266" s="324"/>
      <c r="Z266" s="324"/>
      <c r="AA266" s="324"/>
      <c r="AB266" s="324"/>
      <c r="AC266" s="324"/>
      <c r="AD266" s="324"/>
      <c r="AE266" s="324"/>
      <c r="AF266" s="324"/>
      <c r="AG266" s="324"/>
      <c r="AH266" s="324"/>
      <c r="AI266" s="325"/>
      <c r="BA266" s="160"/>
      <c r="BR266" s="160"/>
      <c r="CG266" s="160"/>
    </row>
    <row r="267" spans="1:85" ht="15">
      <c r="A267" s="170" t="s">
        <v>7</v>
      </c>
      <c r="B267" s="171">
        <v>0</v>
      </c>
      <c r="C267" s="171">
        <v>0</v>
      </c>
      <c r="D267" s="171">
        <v>0</v>
      </c>
      <c r="E267" s="171">
        <v>0</v>
      </c>
      <c r="F267" s="361"/>
      <c r="G267" s="171">
        <v>0</v>
      </c>
      <c r="H267" s="172">
        <v>0</v>
      </c>
      <c r="I267" s="173">
        <f>SUM(B267:H267)</f>
        <v>0</v>
      </c>
      <c r="J267" s="168"/>
      <c r="K267" s="222" t="s">
        <v>7</v>
      </c>
      <c r="L267" s="171">
        <v>0</v>
      </c>
      <c r="M267" s="171">
        <v>0</v>
      </c>
      <c r="N267" s="171">
        <v>0</v>
      </c>
      <c r="O267" s="171">
        <v>0</v>
      </c>
      <c r="P267" s="171">
        <v>0</v>
      </c>
      <c r="Q267" s="171">
        <v>0</v>
      </c>
      <c r="R267" s="223">
        <v>0</v>
      </c>
      <c r="S267" s="224">
        <f>SUM(L267:R267)</f>
        <v>0</v>
      </c>
      <c r="U267" s="225" t="s">
        <v>7</v>
      </c>
      <c r="V267" s="226">
        <v>0</v>
      </c>
      <c r="W267" s="226">
        <v>0</v>
      </c>
      <c r="X267" s="226">
        <v>0</v>
      </c>
      <c r="Y267" s="226">
        <v>0</v>
      </c>
      <c r="Z267" s="226">
        <v>0</v>
      </c>
      <c r="AA267" s="226">
        <v>0</v>
      </c>
      <c r="AB267" s="226">
        <v>0</v>
      </c>
      <c r="AC267" s="227">
        <v>0</v>
      </c>
      <c r="AD267" s="228">
        <v>0</v>
      </c>
      <c r="AE267" s="228">
        <v>0</v>
      </c>
      <c r="AF267" s="228">
        <v>0</v>
      </c>
      <c r="AG267" s="228">
        <v>0</v>
      </c>
      <c r="AH267" s="228">
        <v>0</v>
      </c>
      <c r="AI267" s="229">
        <f>SUM(V267:AC267)</f>
        <v>0</v>
      </c>
      <c r="AJ267" s="160" t="str">
        <f>IF(ABS(S267-AI267)&gt;0.001,S267-AI267,"")</f>
        <v/>
      </c>
      <c r="BA267" s="160"/>
      <c r="BR267" s="160"/>
      <c r="CG267" s="160"/>
    </row>
    <row r="268" spans="1:85" ht="15">
      <c r="A268" s="178" t="s">
        <v>8</v>
      </c>
      <c r="B268" s="179">
        <v>0</v>
      </c>
      <c r="C268" s="179">
        <v>0</v>
      </c>
      <c r="D268" s="179">
        <v>0</v>
      </c>
      <c r="E268" s="179">
        <v>0</v>
      </c>
      <c r="F268" s="362"/>
      <c r="G268" s="179">
        <v>0</v>
      </c>
      <c r="H268" s="180">
        <v>0</v>
      </c>
      <c r="I268" s="181">
        <f t="shared" ref="I268:I287" si="114">SUM(B268:H268)</f>
        <v>0</v>
      </c>
      <c r="J268" s="168"/>
      <c r="K268" s="182" t="s">
        <v>8</v>
      </c>
      <c r="L268" s="183">
        <v>0</v>
      </c>
      <c r="M268" s="183">
        <v>0</v>
      </c>
      <c r="N268" s="183">
        <v>0</v>
      </c>
      <c r="O268" s="183">
        <v>0</v>
      </c>
      <c r="P268" s="183">
        <v>0</v>
      </c>
      <c r="Q268" s="183">
        <v>0</v>
      </c>
      <c r="R268" s="184">
        <v>0</v>
      </c>
      <c r="S268" s="185">
        <f t="shared" ref="S268:S287" si="115">SUM(L268:R268)</f>
        <v>0</v>
      </c>
      <c r="U268" s="230" t="s">
        <v>8</v>
      </c>
      <c r="V268" s="231">
        <v>0</v>
      </c>
      <c r="W268" s="231">
        <v>0</v>
      </c>
      <c r="X268" s="231">
        <v>0</v>
      </c>
      <c r="Y268" s="231">
        <v>0</v>
      </c>
      <c r="Z268" s="231">
        <v>0</v>
      </c>
      <c r="AA268" s="231">
        <v>0</v>
      </c>
      <c r="AB268" s="231">
        <v>0</v>
      </c>
      <c r="AC268" s="232">
        <v>0</v>
      </c>
      <c r="AD268" s="231">
        <v>0</v>
      </c>
      <c r="AE268" s="231">
        <v>0</v>
      </c>
      <c r="AF268" s="231">
        <v>0</v>
      </c>
      <c r="AG268" s="231">
        <v>0</v>
      </c>
      <c r="AH268" s="231">
        <v>0</v>
      </c>
      <c r="AI268" s="233">
        <f t="shared" ref="AI268:AI287" si="116">SUM(V268:AC268)</f>
        <v>0</v>
      </c>
      <c r="AJ268" s="160" t="str">
        <f t="shared" ref="AJ268:AJ289" si="117">IF(ABS(S268-AI268)&gt;0.001,S268-AI268,"")</f>
        <v/>
      </c>
      <c r="BA268" s="160"/>
      <c r="BR268" s="160"/>
      <c r="CG268" s="160"/>
    </row>
    <row r="269" spans="1:85" ht="15">
      <c r="A269" s="186" t="s">
        <v>10</v>
      </c>
      <c r="B269" s="175">
        <v>0</v>
      </c>
      <c r="C269" s="175">
        <v>0</v>
      </c>
      <c r="D269" s="175">
        <v>0</v>
      </c>
      <c r="E269" s="175">
        <v>0</v>
      </c>
      <c r="F269" s="362"/>
      <c r="G269" s="175">
        <v>0</v>
      </c>
      <c r="H269" s="187">
        <v>0</v>
      </c>
      <c r="I269" s="173">
        <f t="shared" si="114"/>
        <v>0</v>
      </c>
      <c r="J269" s="168"/>
      <c r="K269" s="188" t="s">
        <v>10</v>
      </c>
      <c r="L269" s="175">
        <v>0</v>
      </c>
      <c r="M269" s="175">
        <v>0</v>
      </c>
      <c r="N269" s="175">
        <v>0</v>
      </c>
      <c r="O269" s="175">
        <v>0</v>
      </c>
      <c r="P269" s="175">
        <v>0</v>
      </c>
      <c r="Q269" s="175">
        <v>0</v>
      </c>
      <c r="R269" s="176">
        <v>0</v>
      </c>
      <c r="S269" s="177">
        <f t="shared" si="115"/>
        <v>0</v>
      </c>
      <c r="U269" s="234" t="s">
        <v>10</v>
      </c>
      <c r="V269" s="226">
        <v>0</v>
      </c>
      <c r="W269" s="226">
        <v>0</v>
      </c>
      <c r="X269" s="226">
        <v>0</v>
      </c>
      <c r="Y269" s="226">
        <v>0</v>
      </c>
      <c r="Z269" s="226">
        <v>0</v>
      </c>
      <c r="AA269" s="226">
        <v>0</v>
      </c>
      <c r="AB269" s="226">
        <v>0</v>
      </c>
      <c r="AC269" s="227">
        <v>0</v>
      </c>
      <c r="AD269" s="228">
        <v>0</v>
      </c>
      <c r="AE269" s="228">
        <v>0</v>
      </c>
      <c r="AF269" s="228">
        <v>0</v>
      </c>
      <c r="AG269" s="228">
        <v>0</v>
      </c>
      <c r="AH269" s="228">
        <v>0</v>
      </c>
      <c r="AI269" s="229">
        <f t="shared" si="116"/>
        <v>0</v>
      </c>
      <c r="AJ269" s="160" t="str">
        <f t="shared" si="117"/>
        <v/>
      </c>
      <c r="BA269" s="160"/>
      <c r="BR269" s="160"/>
      <c r="CG269" s="160"/>
    </row>
    <row r="270" spans="1:85" ht="15">
      <c r="A270" s="178" t="s">
        <v>56</v>
      </c>
      <c r="B270" s="179">
        <v>0</v>
      </c>
      <c r="C270" s="179">
        <v>0</v>
      </c>
      <c r="D270" s="179">
        <v>0</v>
      </c>
      <c r="E270" s="179">
        <v>0</v>
      </c>
      <c r="F270" s="362"/>
      <c r="G270" s="179">
        <v>0</v>
      </c>
      <c r="H270" s="180">
        <v>0</v>
      </c>
      <c r="I270" s="181">
        <f t="shared" si="114"/>
        <v>0</v>
      </c>
      <c r="J270" s="168"/>
      <c r="K270" s="182" t="s">
        <v>56</v>
      </c>
      <c r="L270" s="183">
        <v>0</v>
      </c>
      <c r="M270" s="183">
        <v>0</v>
      </c>
      <c r="N270" s="183">
        <v>0</v>
      </c>
      <c r="O270" s="183">
        <v>0</v>
      </c>
      <c r="P270" s="183">
        <v>0</v>
      </c>
      <c r="Q270" s="183">
        <v>0</v>
      </c>
      <c r="R270" s="184">
        <v>0</v>
      </c>
      <c r="S270" s="185">
        <f t="shared" si="115"/>
        <v>0</v>
      </c>
      <c r="U270" s="230" t="s">
        <v>56</v>
      </c>
      <c r="V270" s="231">
        <v>0</v>
      </c>
      <c r="W270" s="231">
        <v>0</v>
      </c>
      <c r="X270" s="231">
        <v>0</v>
      </c>
      <c r="Y270" s="231">
        <v>0</v>
      </c>
      <c r="Z270" s="231">
        <v>0</v>
      </c>
      <c r="AA270" s="231">
        <v>0</v>
      </c>
      <c r="AB270" s="231">
        <v>0</v>
      </c>
      <c r="AC270" s="232">
        <v>0</v>
      </c>
      <c r="AD270" s="231">
        <v>0</v>
      </c>
      <c r="AE270" s="231">
        <v>0</v>
      </c>
      <c r="AF270" s="231">
        <v>0</v>
      </c>
      <c r="AG270" s="231">
        <v>0</v>
      </c>
      <c r="AH270" s="231">
        <v>0</v>
      </c>
      <c r="AI270" s="233">
        <f t="shared" si="116"/>
        <v>0</v>
      </c>
      <c r="AJ270" s="160" t="str">
        <f t="shared" si="117"/>
        <v/>
      </c>
      <c r="BA270" s="160"/>
      <c r="BR270" s="160"/>
      <c r="CG270" s="160"/>
    </row>
    <row r="271" spans="1:85" ht="15">
      <c r="A271" s="186" t="s">
        <v>16</v>
      </c>
      <c r="B271" s="175">
        <v>0</v>
      </c>
      <c r="C271" s="175">
        <v>0</v>
      </c>
      <c r="D271" s="175">
        <v>0</v>
      </c>
      <c r="E271" s="175">
        <v>0</v>
      </c>
      <c r="F271" s="362"/>
      <c r="G271" s="175">
        <v>0</v>
      </c>
      <c r="H271" s="187">
        <v>0</v>
      </c>
      <c r="I271" s="173">
        <f t="shared" si="114"/>
        <v>0</v>
      </c>
      <c r="J271" s="168"/>
      <c r="K271" s="188" t="s">
        <v>16</v>
      </c>
      <c r="L271" s="175">
        <v>0</v>
      </c>
      <c r="M271" s="175">
        <v>0</v>
      </c>
      <c r="N271" s="175">
        <v>0</v>
      </c>
      <c r="O271" s="175">
        <v>0</v>
      </c>
      <c r="P271" s="175">
        <v>0</v>
      </c>
      <c r="Q271" s="175">
        <v>0</v>
      </c>
      <c r="R271" s="176">
        <v>0</v>
      </c>
      <c r="S271" s="177">
        <f t="shared" si="115"/>
        <v>0</v>
      </c>
      <c r="U271" s="234" t="s">
        <v>16</v>
      </c>
      <c r="V271" s="226">
        <v>0</v>
      </c>
      <c r="W271" s="226">
        <v>0</v>
      </c>
      <c r="X271" s="226">
        <v>0</v>
      </c>
      <c r="Y271" s="226">
        <v>0</v>
      </c>
      <c r="Z271" s="226">
        <v>0</v>
      </c>
      <c r="AA271" s="226">
        <v>0</v>
      </c>
      <c r="AB271" s="226">
        <v>0</v>
      </c>
      <c r="AC271" s="227">
        <v>0</v>
      </c>
      <c r="AD271" s="228">
        <v>0</v>
      </c>
      <c r="AE271" s="228">
        <v>0</v>
      </c>
      <c r="AF271" s="228">
        <v>0</v>
      </c>
      <c r="AG271" s="228">
        <v>0</v>
      </c>
      <c r="AH271" s="228">
        <v>0</v>
      </c>
      <c r="AI271" s="229">
        <f t="shared" si="116"/>
        <v>0</v>
      </c>
      <c r="AJ271" s="160" t="str">
        <f t="shared" si="117"/>
        <v/>
      </c>
      <c r="BA271" s="160"/>
      <c r="BR271" s="160"/>
      <c r="CG271" s="160"/>
    </row>
    <row r="272" spans="1:85" ht="15">
      <c r="A272" s="178" t="s">
        <v>15</v>
      </c>
      <c r="B272" s="179">
        <v>0</v>
      </c>
      <c r="C272" s="179">
        <v>0</v>
      </c>
      <c r="D272" s="179">
        <v>0</v>
      </c>
      <c r="E272" s="179">
        <v>0</v>
      </c>
      <c r="F272" s="362"/>
      <c r="G272" s="179">
        <v>0</v>
      </c>
      <c r="H272" s="180">
        <v>0</v>
      </c>
      <c r="I272" s="181">
        <f t="shared" si="114"/>
        <v>0</v>
      </c>
      <c r="J272" s="168"/>
      <c r="K272" s="182" t="s">
        <v>15</v>
      </c>
      <c r="L272" s="183">
        <v>0</v>
      </c>
      <c r="M272" s="183">
        <v>0</v>
      </c>
      <c r="N272" s="183">
        <v>0</v>
      </c>
      <c r="O272" s="183">
        <v>0</v>
      </c>
      <c r="P272" s="183">
        <v>0</v>
      </c>
      <c r="Q272" s="183">
        <v>0</v>
      </c>
      <c r="R272" s="184">
        <v>0</v>
      </c>
      <c r="S272" s="185">
        <f t="shared" si="115"/>
        <v>0</v>
      </c>
      <c r="U272" s="230" t="s">
        <v>57</v>
      </c>
      <c r="V272" s="231">
        <v>0</v>
      </c>
      <c r="W272" s="231">
        <v>0</v>
      </c>
      <c r="X272" s="231">
        <v>0</v>
      </c>
      <c r="Y272" s="231">
        <v>0</v>
      </c>
      <c r="Z272" s="231">
        <v>0</v>
      </c>
      <c r="AA272" s="231">
        <v>0</v>
      </c>
      <c r="AB272" s="231">
        <v>0</v>
      </c>
      <c r="AC272" s="232">
        <v>0</v>
      </c>
      <c r="AD272" s="231">
        <v>0</v>
      </c>
      <c r="AE272" s="231">
        <v>0</v>
      </c>
      <c r="AF272" s="231">
        <v>0</v>
      </c>
      <c r="AG272" s="231">
        <v>0</v>
      </c>
      <c r="AH272" s="231">
        <v>0</v>
      </c>
      <c r="AI272" s="233">
        <f t="shared" si="116"/>
        <v>0</v>
      </c>
      <c r="AJ272" s="160" t="str">
        <f t="shared" si="117"/>
        <v/>
      </c>
      <c r="BA272" s="160"/>
      <c r="BR272" s="160"/>
      <c r="CG272" s="160"/>
    </row>
    <row r="273" spans="1:85" ht="15">
      <c r="A273" s="186" t="s">
        <v>58</v>
      </c>
      <c r="B273" s="175">
        <v>0</v>
      </c>
      <c r="C273" s="175">
        <v>0</v>
      </c>
      <c r="D273" s="175">
        <v>0</v>
      </c>
      <c r="E273" s="175">
        <v>0</v>
      </c>
      <c r="F273" s="362"/>
      <c r="G273" s="175">
        <v>0</v>
      </c>
      <c r="H273" s="187">
        <v>0</v>
      </c>
      <c r="I273" s="173">
        <f t="shared" si="114"/>
        <v>0</v>
      </c>
      <c r="J273" s="168"/>
      <c r="K273" s="188" t="s">
        <v>58</v>
      </c>
      <c r="L273" s="175">
        <v>0</v>
      </c>
      <c r="M273" s="175">
        <v>0</v>
      </c>
      <c r="N273" s="175">
        <v>0</v>
      </c>
      <c r="O273" s="175">
        <v>0</v>
      </c>
      <c r="P273" s="175">
        <v>0</v>
      </c>
      <c r="Q273" s="175">
        <v>0</v>
      </c>
      <c r="R273" s="176">
        <v>0</v>
      </c>
      <c r="S273" s="177">
        <f t="shared" si="115"/>
        <v>0</v>
      </c>
      <c r="U273" s="234" t="s">
        <v>58</v>
      </c>
      <c r="V273" s="226">
        <v>0</v>
      </c>
      <c r="W273" s="226">
        <v>0</v>
      </c>
      <c r="X273" s="226">
        <v>0</v>
      </c>
      <c r="Y273" s="226">
        <v>0</v>
      </c>
      <c r="Z273" s="226">
        <v>0</v>
      </c>
      <c r="AA273" s="226">
        <v>0</v>
      </c>
      <c r="AB273" s="226">
        <v>0</v>
      </c>
      <c r="AC273" s="227">
        <v>0</v>
      </c>
      <c r="AD273" s="226">
        <v>0</v>
      </c>
      <c r="AE273" s="226">
        <v>0</v>
      </c>
      <c r="AF273" s="226">
        <v>0</v>
      </c>
      <c r="AG273" s="226">
        <v>0</v>
      </c>
      <c r="AH273" s="226">
        <v>0</v>
      </c>
      <c r="AI273" s="229">
        <f t="shared" si="116"/>
        <v>0</v>
      </c>
      <c r="AJ273" s="160" t="str">
        <f t="shared" si="117"/>
        <v/>
      </c>
      <c r="BA273" s="160"/>
      <c r="BR273" s="160"/>
      <c r="CG273" s="160"/>
    </row>
    <row r="274" spans="1:85" ht="15">
      <c r="A274" s="178" t="s">
        <v>12</v>
      </c>
      <c r="B274" s="179">
        <v>0</v>
      </c>
      <c r="C274" s="179">
        <v>0</v>
      </c>
      <c r="D274" s="179">
        <v>0</v>
      </c>
      <c r="E274" s="179">
        <v>1.5613073692789879E-3</v>
      </c>
      <c r="F274" s="362"/>
      <c r="G274" s="179">
        <v>0</v>
      </c>
      <c r="H274" s="180">
        <v>0</v>
      </c>
      <c r="I274" s="181">
        <f t="shared" si="114"/>
        <v>1.5613073692789879E-3</v>
      </c>
      <c r="J274" s="168"/>
      <c r="K274" s="182" t="s">
        <v>12</v>
      </c>
      <c r="L274" s="183">
        <v>0</v>
      </c>
      <c r="M274" s="183">
        <v>0</v>
      </c>
      <c r="N274" s="183">
        <v>0</v>
      </c>
      <c r="O274" s="183">
        <v>1.5613073692789879E-3</v>
      </c>
      <c r="P274" s="183">
        <v>0</v>
      </c>
      <c r="Q274" s="183">
        <v>0</v>
      </c>
      <c r="R274" s="184">
        <v>0</v>
      </c>
      <c r="S274" s="185">
        <f t="shared" si="115"/>
        <v>1.5613073692789879E-3</v>
      </c>
      <c r="U274" s="230" t="s">
        <v>12</v>
      </c>
      <c r="V274" s="231">
        <v>0</v>
      </c>
      <c r="W274" s="231">
        <v>0</v>
      </c>
      <c r="X274" s="231">
        <v>0</v>
      </c>
      <c r="Y274" s="231">
        <v>0</v>
      </c>
      <c r="Z274" s="231">
        <v>0</v>
      </c>
      <c r="AA274" s="231">
        <v>0</v>
      </c>
      <c r="AB274" s="231">
        <v>0</v>
      </c>
      <c r="AC274" s="232">
        <v>1.5613073692789879E-3</v>
      </c>
      <c r="AD274" s="231">
        <v>0</v>
      </c>
      <c r="AE274" s="231">
        <v>0</v>
      </c>
      <c r="AF274" s="231">
        <v>0</v>
      </c>
      <c r="AG274" s="231">
        <v>0</v>
      </c>
      <c r="AH274" s="231">
        <v>1.5613073692789879E-3</v>
      </c>
      <c r="AI274" s="233">
        <f t="shared" si="116"/>
        <v>1.5613073692789879E-3</v>
      </c>
      <c r="AJ274" s="160" t="str">
        <f t="shared" si="117"/>
        <v/>
      </c>
      <c r="BA274" s="160"/>
      <c r="BR274" s="160"/>
      <c r="CG274" s="160"/>
    </row>
    <row r="275" spans="1:85" ht="15">
      <c r="A275" s="186" t="s">
        <v>59</v>
      </c>
      <c r="B275" s="175">
        <v>0</v>
      </c>
      <c r="C275" s="175">
        <v>0</v>
      </c>
      <c r="D275" s="175">
        <v>0</v>
      </c>
      <c r="E275" s="175">
        <v>0</v>
      </c>
      <c r="F275" s="362"/>
      <c r="G275" s="175">
        <v>0</v>
      </c>
      <c r="H275" s="187">
        <v>0</v>
      </c>
      <c r="I275" s="173">
        <f t="shared" si="114"/>
        <v>0</v>
      </c>
      <c r="J275" s="168"/>
      <c r="K275" s="188" t="s">
        <v>59</v>
      </c>
      <c r="L275" s="175">
        <v>0</v>
      </c>
      <c r="M275" s="175">
        <v>0</v>
      </c>
      <c r="N275" s="175">
        <v>0</v>
      </c>
      <c r="O275" s="175">
        <v>0</v>
      </c>
      <c r="P275" s="175">
        <v>0</v>
      </c>
      <c r="Q275" s="175">
        <v>0</v>
      </c>
      <c r="R275" s="176">
        <v>0</v>
      </c>
      <c r="S275" s="177">
        <f t="shared" si="115"/>
        <v>0</v>
      </c>
      <c r="U275" s="234" t="s">
        <v>59</v>
      </c>
      <c r="V275" s="226">
        <v>0</v>
      </c>
      <c r="W275" s="226">
        <v>0</v>
      </c>
      <c r="X275" s="226">
        <v>0</v>
      </c>
      <c r="Y275" s="226">
        <v>0</v>
      </c>
      <c r="Z275" s="226">
        <v>0</v>
      </c>
      <c r="AA275" s="226">
        <v>0</v>
      </c>
      <c r="AB275" s="226">
        <v>0</v>
      </c>
      <c r="AC275" s="227">
        <v>0</v>
      </c>
      <c r="AD275" s="226">
        <v>0</v>
      </c>
      <c r="AE275" s="226">
        <v>0</v>
      </c>
      <c r="AF275" s="226">
        <v>0</v>
      </c>
      <c r="AG275" s="226">
        <v>0</v>
      </c>
      <c r="AH275" s="226">
        <v>0</v>
      </c>
      <c r="AI275" s="229">
        <f t="shared" si="116"/>
        <v>0</v>
      </c>
      <c r="AJ275" s="160" t="str">
        <f t="shared" si="117"/>
        <v/>
      </c>
      <c r="BA275" s="160"/>
      <c r="BR275" s="160"/>
      <c r="CG275" s="160"/>
    </row>
    <row r="276" spans="1:85" ht="15">
      <c r="A276" s="178" t="s">
        <v>17</v>
      </c>
      <c r="B276" s="179">
        <v>0</v>
      </c>
      <c r="C276" s="179">
        <v>0</v>
      </c>
      <c r="D276" s="179">
        <v>0</v>
      </c>
      <c r="E276" s="179">
        <v>0</v>
      </c>
      <c r="F276" s="362"/>
      <c r="G276" s="179">
        <v>0</v>
      </c>
      <c r="H276" s="180">
        <v>0</v>
      </c>
      <c r="I276" s="181">
        <f t="shared" si="114"/>
        <v>0</v>
      </c>
      <c r="J276" s="168"/>
      <c r="K276" s="182" t="s">
        <v>17</v>
      </c>
      <c r="L276" s="183">
        <v>0</v>
      </c>
      <c r="M276" s="183">
        <v>0</v>
      </c>
      <c r="N276" s="183">
        <v>0</v>
      </c>
      <c r="O276" s="183">
        <v>0</v>
      </c>
      <c r="P276" s="183">
        <v>0</v>
      </c>
      <c r="Q276" s="183">
        <v>0</v>
      </c>
      <c r="R276" s="184">
        <v>0</v>
      </c>
      <c r="S276" s="185">
        <f t="shared" si="115"/>
        <v>0</v>
      </c>
      <c r="U276" s="230" t="s">
        <v>17</v>
      </c>
      <c r="V276" s="231">
        <v>0</v>
      </c>
      <c r="W276" s="231">
        <v>0</v>
      </c>
      <c r="X276" s="231">
        <v>0</v>
      </c>
      <c r="Y276" s="231">
        <v>0</v>
      </c>
      <c r="Z276" s="231">
        <v>0</v>
      </c>
      <c r="AA276" s="231">
        <v>0</v>
      </c>
      <c r="AB276" s="231">
        <v>0</v>
      </c>
      <c r="AC276" s="232">
        <v>0</v>
      </c>
      <c r="AD276" s="231">
        <v>0</v>
      </c>
      <c r="AE276" s="231">
        <v>0</v>
      </c>
      <c r="AF276" s="231">
        <v>0</v>
      </c>
      <c r="AG276" s="231">
        <v>0</v>
      </c>
      <c r="AH276" s="231">
        <v>0</v>
      </c>
      <c r="AI276" s="233">
        <f t="shared" si="116"/>
        <v>0</v>
      </c>
      <c r="AJ276" s="160" t="str">
        <f t="shared" si="117"/>
        <v/>
      </c>
      <c r="BA276" s="160"/>
      <c r="BR276" s="160"/>
      <c r="CG276" s="160"/>
    </row>
    <row r="277" spans="1:85" ht="15">
      <c r="A277" s="186" t="s">
        <v>139</v>
      </c>
      <c r="B277" s="175">
        <v>0</v>
      </c>
      <c r="C277" s="175">
        <v>0</v>
      </c>
      <c r="D277" s="175">
        <v>0</v>
      </c>
      <c r="E277" s="175">
        <v>0</v>
      </c>
      <c r="F277" s="362"/>
      <c r="G277" s="175">
        <v>0</v>
      </c>
      <c r="H277" s="187">
        <v>0</v>
      </c>
      <c r="I277" s="173">
        <f t="shared" si="114"/>
        <v>0</v>
      </c>
      <c r="J277" s="168"/>
      <c r="K277" s="188" t="s">
        <v>139</v>
      </c>
      <c r="L277" s="175">
        <v>0</v>
      </c>
      <c r="M277" s="175">
        <v>0</v>
      </c>
      <c r="N277" s="175">
        <v>0</v>
      </c>
      <c r="O277" s="175">
        <v>0</v>
      </c>
      <c r="P277" s="175">
        <v>0</v>
      </c>
      <c r="Q277" s="175">
        <v>0</v>
      </c>
      <c r="R277" s="176">
        <v>0</v>
      </c>
      <c r="S277" s="177">
        <f t="shared" si="115"/>
        <v>0</v>
      </c>
      <c r="U277" s="234" t="s">
        <v>139</v>
      </c>
      <c r="V277" s="226">
        <v>0</v>
      </c>
      <c r="W277" s="226">
        <v>0</v>
      </c>
      <c r="X277" s="226">
        <v>0</v>
      </c>
      <c r="Y277" s="226">
        <v>0</v>
      </c>
      <c r="Z277" s="226">
        <v>0</v>
      </c>
      <c r="AA277" s="226">
        <v>0</v>
      </c>
      <c r="AB277" s="226">
        <v>0</v>
      </c>
      <c r="AC277" s="227">
        <v>0</v>
      </c>
      <c r="AD277" s="226">
        <v>0</v>
      </c>
      <c r="AE277" s="226">
        <v>0</v>
      </c>
      <c r="AF277" s="226">
        <v>0</v>
      </c>
      <c r="AG277" s="226">
        <v>0</v>
      </c>
      <c r="AH277" s="226">
        <v>0</v>
      </c>
      <c r="AI277" s="229">
        <f t="shared" si="116"/>
        <v>0</v>
      </c>
      <c r="AJ277" s="160" t="str">
        <f t="shared" si="117"/>
        <v/>
      </c>
      <c r="BA277" s="160"/>
      <c r="BR277" s="160"/>
      <c r="CG277" s="160"/>
    </row>
    <row r="278" spans="1:85" ht="15">
      <c r="A278" s="178" t="s">
        <v>25</v>
      </c>
      <c r="B278" s="179">
        <v>0</v>
      </c>
      <c r="C278" s="179">
        <v>0</v>
      </c>
      <c r="D278" s="179">
        <v>0</v>
      </c>
      <c r="E278" s="179">
        <v>0</v>
      </c>
      <c r="F278" s="362"/>
      <c r="G278" s="179">
        <v>0</v>
      </c>
      <c r="H278" s="180">
        <v>0</v>
      </c>
      <c r="I278" s="181">
        <f t="shared" si="114"/>
        <v>0</v>
      </c>
      <c r="J278" s="168"/>
      <c r="K278" s="182" t="s">
        <v>25</v>
      </c>
      <c r="L278" s="183">
        <v>0</v>
      </c>
      <c r="M278" s="183">
        <v>0</v>
      </c>
      <c r="N278" s="183">
        <v>0</v>
      </c>
      <c r="O278" s="183">
        <v>0</v>
      </c>
      <c r="P278" s="183">
        <v>0</v>
      </c>
      <c r="Q278" s="183">
        <v>0</v>
      </c>
      <c r="R278" s="184">
        <v>0</v>
      </c>
      <c r="S278" s="185">
        <f t="shared" si="115"/>
        <v>0</v>
      </c>
      <c r="U278" s="230" t="s">
        <v>25</v>
      </c>
      <c r="V278" s="231">
        <v>0</v>
      </c>
      <c r="W278" s="231">
        <v>0</v>
      </c>
      <c r="X278" s="231">
        <v>0</v>
      </c>
      <c r="Y278" s="231">
        <v>0</v>
      </c>
      <c r="Z278" s="231">
        <v>0</v>
      </c>
      <c r="AA278" s="231">
        <v>0</v>
      </c>
      <c r="AB278" s="231">
        <v>0</v>
      </c>
      <c r="AC278" s="232">
        <v>0</v>
      </c>
      <c r="AD278" s="231">
        <v>0</v>
      </c>
      <c r="AE278" s="231">
        <v>0</v>
      </c>
      <c r="AF278" s="231">
        <v>0</v>
      </c>
      <c r="AG278" s="231">
        <v>0</v>
      </c>
      <c r="AH278" s="231">
        <v>0</v>
      </c>
      <c r="AI278" s="233">
        <f t="shared" si="116"/>
        <v>0</v>
      </c>
      <c r="AJ278" s="160" t="str">
        <f t="shared" si="117"/>
        <v/>
      </c>
      <c r="BA278" s="160"/>
      <c r="BR278" s="160"/>
      <c r="CG278" s="160"/>
    </row>
    <row r="279" spans="1:85" ht="15">
      <c r="A279" s="186" t="s">
        <v>24</v>
      </c>
      <c r="B279" s="175">
        <v>0</v>
      </c>
      <c r="C279" s="175">
        <v>0</v>
      </c>
      <c r="D279" s="175">
        <v>0</v>
      </c>
      <c r="E279" s="175">
        <v>0</v>
      </c>
      <c r="F279" s="362"/>
      <c r="G279" s="175">
        <v>0</v>
      </c>
      <c r="H279" s="187">
        <v>0</v>
      </c>
      <c r="I279" s="173">
        <f t="shared" si="114"/>
        <v>0</v>
      </c>
      <c r="J279" s="168"/>
      <c r="K279" s="188" t="s">
        <v>24</v>
      </c>
      <c r="L279" s="175">
        <v>0</v>
      </c>
      <c r="M279" s="175">
        <v>0</v>
      </c>
      <c r="N279" s="175">
        <v>0</v>
      </c>
      <c r="O279" s="175">
        <v>0</v>
      </c>
      <c r="P279" s="175">
        <v>0</v>
      </c>
      <c r="Q279" s="175">
        <v>0</v>
      </c>
      <c r="R279" s="176">
        <v>0</v>
      </c>
      <c r="S279" s="177">
        <f t="shared" si="115"/>
        <v>0</v>
      </c>
      <c r="U279" s="234" t="s">
        <v>24</v>
      </c>
      <c r="V279" s="226">
        <v>0</v>
      </c>
      <c r="W279" s="226">
        <v>0</v>
      </c>
      <c r="X279" s="226">
        <v>0</v>
      </c>
      <c r="Y279" s="226">
        <v>0</v>
      </c>
      <c r="Z279" s="226">
        <v>0</v>
      </c>
      <c r="AA279" s="226">
        <v>0</v>
      </c>
      <c r="AB279" s="226">
        <v>0</v>
      </c>
      <c r="AC279" s="227">
        <v>0</v>
      </c>
      <c r="AD279" s="226">
        <v>0</v>
      </c>
      <c r="AE279" s="226">
        <v>0</v>
      </c>
      <c r="AF279" s="226">
        <v>0</v>
      </c>
      <c r="AG279" s="226">
        <v>0</v>
      </c>
      <c r="AH279" s="226">
        <v>0</v>
      </c>
      <c r="AI279" s="229">
        <f t="shared" si="116"/>
        <v>0</v>
      </c>
      <c r="AJ279" s="160" t="str">
        <f t="shared" si="117"/>
        <v/>
      </c>
      <c r="BA279" s="160"/>
      <c r="BR279" s="160"/>
      <c r="CG279" s="160"/>
    </row>
    <row r="280" spans="1:85" ht="15">
      <c r="A280" s="178" t="s">
        <v>60</v>
      </c>
      <c r="B280" s="179">
        <v>0</v>
      </c>
      <c r="C280" s="179">
        <v>0</v>
      </c>
      <c r="D280" s="179">
        <v>0</v>
      </c>
      <c r="E280" s="179">
        <v>0</v>
      </c>
      <c r="F280" s="362"/>
      <c r="G280" s="179">
        <v>0</v>
      </c>
      <c r="H280" s="180">
        <v>0</v>
      </c>
      <c r="I280" s="181">
        <f t="shared" si="114"/>
        <v>0</v>
      </c>
      <c r="J280" s="168"/>
      <c r="K280" s="182" t="s">
        <v>60</v>
      </c>
      <c r="L280" s="183">
        <v>0</v>
      </c>
      <c r="M280" s="183">
        <v>0</v>
      </c>
      <c r="N280" s="183">
        <v>0</v>
      </c>
      <c r="O280" s="183">
        <v>0</v>
      </c>
      <c r="P280" s="183">
        <v>0</v>
      </c>
      <c r="Q280" s="183">
        <v>0</v>
      </c>
      <c r="R280" s="184">
        <v>0</v>
      </c>
      <c r="S280" s="185">
        <f t="shared" si="115"/>
        <v>0</v>
      </c>
      <c r="U280" s="230" t="s">
        <v>60</v>
      </c>
      <c r="V280" s="231">
        <v>0</v>
      </c>
      <c r="W280" s="231">
        <v>0</v>
      </c>
      <c r="X280" s="231">
        <v>0</v>
      </c>
      <c r="Y280" s="231">
        <v>0</v>
      </c>
      <c r="Z280" s="231">
        <v>0</v>
      </c>
      <c r="AA280" s="231">
        <v>0</v>
      </c>
      <c r="AB280" s="231">
        <v>0</v>
      </c>
      <c r="AC280" s="232">
        <v>0</v>
      </c>
      <c r="AD280" s="231">
        <v>0</v>
      </c>
      <c r="AE280" s="231">
        <v>0</v>
      </c>
      <c r="AF280" s="231">
        <v>0</v>
      </c>
      <c r="AG280" s="231">
        <v>0</v>
      </c>
      <c r="AH280" s="231">
        <v>0</v>
      </c>
      <c r="AI280" s="233">
        <f t="shared" si="116"/>
        <v>0</v>
      </c>
      <c r="AJ280" s="160" t="str">
        <f t="shared" si="117"/>
        <v/>
      </c>
      <c r="BA280" s="160"/>
      <c r="BR280" s="160"/>
      <c r="CG280" s="160"/>
    </row>
    <row r="281" spans="1:85" ht="15">
      <c r="A281" s="186" t="s">
        <v>22</v>
      </c>
      <c r="B281" s="175">
        <v>0</v>
      </c>
      <c r="C281" s="175">
        <v>0</v>
      </c>
      <c r="D281" s="175">
        <v>0</v>
      </c>
      <c r="E281" s="175">
        <v>0</v>
      </c>
      <c r="F281" s="362"/>
      <c r="G281" s="175">
        <v>0</v>
      </c>
      <c r="H281" s="187">
        <v>0</v>
      </c>
      <c r="I281" s="173">
        <f t="shared" si="114"/>
        <v>0</v>
      </c>
      <c r="J281" s="168"/>
      <c r="K281" s="188" t="s">
        <v>22</v>
      </c>
      <c r="L281" s="175">
        <v>0</v>
      </c>
      <c r="M281" s="175">
        <v>0</v>
      </c>
      <c r="N281" s="175">
        <v>0</v>
      </c>
      <c r="O281" s="175">
        <v>0</v>
      </c>
      <c r="P281" s="175">
        <v>0</v>
      </c>
      <c r="Q281" s="175">
        <v>0</v>
      </c>
      <c r="R281" s="176">
        <v>0</v>
      </c>
      <c r="S281" s="177">
        <f t="shared" si="115"/>
        <v>0</v>
      </c>
      <c r="U281" s="234" t="s">
        <v>22</v>
      </c>
      <c r="V281" s="226">
        <v>0</v>
      </c>
      <c r="W281" s="226">
        <v>0</v>
      </c>
      <c r="X281" s="226">
        <v>0</v>
      </c>
      <c r="Y281" s="226">
        <v>0</v>
      </c>
      <c r="Z281" s="226">
        <v>0</v>
      </c>
      <c r="AA281" s="226">
        <v>0</v>
      </c>
      <c r="AB281" s="226">
        <v>0</v>
      </c>
      <c r="AC281" s="227">
        <v>0</v>
      </c>
      <c r="AD281" s="226">
        <v>0</v>
      </c>
      <c r="AE281" s="226">
        <v>0</v>
      </c>
      <c r="AF281" s="226">
        <v>0</v>
      </c>
      <c r="AG281" s="226">
        <v>0</v>
      </c>
      <c r="AH281" s="226">
        <v>0</v>
      </c>
      <c r="AI281" s="229">
        <f t="shared" si="116"/>
        <v>0</v>
      </c>
      <c r="AJ281" s="160" t="str">
        <f t="shared" si="117"/>
        <v/>
      </c>
      <c r="BA281" s="160"/>
      <c r="BR281" s="160"/>
      <c r="CG281" s="160"/>
    </row>
    <row r="282" spans="1:85" ht="15">
      <c r="A282" s="178" t="s">
        <v>21</v>
      </c>
      <c r="B282" s="179">
        <v>0</v>
      </c>
      <c r="C282" s="179">
        <v>0</v>
      </c>
      <c r="D282" s="179">
        <v>0</v>
      </c>
      <c r="E282" s="179">
        <v>0</v>
      </c>
      <c r="F282" s="362"/>
      <c r="G282" s="179">
        <v>0</v>
      </c>
      <c r="H282" s="180">
        <v>0</v>
      </c>
      <c r="I282" s="181">
        <f t="shared" si="114"/>
        <v>0</v>
      </c>
      <c r="J282" s="168"/>
      <c r="K282" s="182" t="s">
        <v>21</v>
      </c>
      <c r="L282" s="183">
        <v>0</v>
      </c>
      <c r="M282" s="183">
        <v>0</v>
      </c>
      <c r="N282" s="183">
        <v>0</v>
      </c>
      <c r="O282" s="183">
        <v>0</v>
      </c>
      <c r="P282" s="183">
        <v>0</v>
      </c>
      <c r="Q282" s="183">
        <v>0</v>
      </c>
      <c r="R282" s="184">
        <v>0</v>
      </c>
      <c r="S282" s="185">
        <f t="shared" si="115"/>
        <v>0</v>
      </c>
      <c r="U282" s="230" t="s">
        <v>61</v>
      </c>
      <c r="V282" s="231">
        <v>0</v>
      </c>
      <c r="W282" s="231">
        <v>0</v>
      </c>
      <c r="X282" s="231">
        <v>0</v>
      </c>
      <c r="Y282" s="231">
        <v>0</v>
      </c>
      <c r="Z282" s="231">
        <v>0</v>
      </c>
      <c r="AA282" s="231">
        <v>0</v>
      </c>
      <c r="AB282" s="231">
        <v>0</v>
      </c>
      <c r="AC282" s="232">
        <v>0</v>
      </c>
      <c r="AD282" s="231">
        <v>0</v>
      </c>
      <c r="AE282" s="231">
        <v>0</v>
      </c>
      <c r="AF282" s="231">
        <v>0</v>
      </c>
      <c r="AG282" s="231">
        <v>0</v>
      </c>
      <c r="AH282" s="231">
        <v>0</v>
      </c>
      <c r="AI282" s="233">
        <f t="shared" si="116"/>
        <v>0</v>
      </c>
      <c r="AJ282" s="160" t="str">
        <f t="shared" si="117"/>
        <v/>
      </c>
      <c r="BA282" s="160"/>
      <c r="BR282" s="160"/>
      <c r="CG282" s="160"/>
    </row>
    <row r="283" spans="1:85" ht="15">
      <c r="A283" s="189" t="s">
        <v>64</v>
      </c>
      <c r="B283" s="175">
        <v>0</v>
      </c>
      <c r="C283" s="175">
        <v>0</v>
      </c>
      <c r="D283" s="175">
        <v>0</v>
      </c>
      <c r="E283" s="175">
        <v>0</v>
      </c>
      <c r="F283" s="362"/>
      <c r="G283" s="175">
        <v>0</v>
      </c>
      <c r="H283" s="187">
        <v>0</v>
      </c>
      <c r="I283" s="173">
        <f t="shared" si="114"/>
        <v>0</v>
      </c>
      <c r="J283" s="168"/>
      <c r="K283" s="190" t="s">
        <v>64</v>
      </c>
      <c r="L283" s="175">
        <v>0</v>
      </c>
      <c r="M283" s="175">
        <v>0</v>
      </c>
      <c r="N283" s="175">
        <v>0</v>
      </c>
      <c r="O283" s="175">
        <v>0</v>
      </c>
      <c r="P283" s="175">
        <v>0</v>
      </c>
      <c r="Q283" s="175">
        <v>0</v>
      </c>
      <c r="R283" s="176">
        <v>0</v>
      </c>
      <c r="S283" s="177">
        <f t="shared" si="115"/>
        <v>0</v>
      </c>
      <c r="U283" s="235" t="s">
        <v>62</v>
      </c>
      <c r="V283" s="226">
        <v>0</v>
      </c>
      <c r="W283" s="226">
        <v>0</v>
      </c>
      <c r="X283" s="226">
        <v>0</v>
      </c>
      <c r="Y283" s="226">
        <v>0</v>
      </c>
      <c r="Z283" s="226">
        <v>0</v>
      </c>
      <c r="AA283" s="226">
        <v>0</v>
      </c>
      <c r="AB283" s="226">
        <v>0</v>
      </c>
      <c r="AC283" s="227">
        <v>0</v>
      </c>
      <c r="AD283" s="228">
        <v>0</v>
      </c>
      <c r="AE283" s="228">
        <v>0</v>
      </c>
      <c r="AF283" s="228">
        <v>0</v>
      </c>
      <c r="AG283" s="228">
        <v>0</v>
      </c>
      <c r="AH283" s="228">
        <v>0</v>
      </c>
      <c r="AI283" s="229">
        <f t="shared" si="116"/>
        <v>0</v>
      </c>
      <c r="AJ283" s="160" t="str">
        <f t="shared" si="117"/>
        <v/>
      </c>
      <c r="BA283" s="160"/>
      <c r="BR283" s="160"/>
      <c r="CG283" s="160"/>
    </row>
    <row r="284" spans="1:85">
      <c r="A284" s="191" t="s">
        <v>23</v>
      </c>
      <c r="B284" s="192">
        <v>0</v>
      </c>
      <c r="C284" s="192">
        <v>0</v>
      </c>
      <c r="D284" s="192">
        <v>0</v>
      </c>
      <c r="E284" s="192">
        <v>0</v>
      </c>
      <c r="F284" s="362"/>
      <c r="G284" s="192">
        <v>0</v>
      </c>
      <c r="H284" s="193">
        <v>0</v>
      </c>
      <c r="I284" s="194">
        <f t="shared" si="114"/>
        <v>0</v>
      </c>
      <c r="J284" s="168"/>
      <c r="K284" s="195" t="s">
        <v>23</v>
      </c>
      <c r="L284" s="196">
        <v>0</v>
      </c>
      <c r="M284" s="196">
        <v>0</v>
      </c>
      <c r="N284" s="196">
        <v>0</v>
      </c>
      <c r="O284" s="196">
        <v>0</v>
      </c>
      <c r="P284" s="196">
        <v>0</v>
      </c>
      <c r="Q284" s="196">
        <v>0</v>
      </c>
      <c r="R284" s="197">
        <v>0</v>
      </c>
      <c r="S284" s="198">
        <f t="shared" si="115"/>
        <v>0</v>
      </c>
      <c r="U284" s="236" t="s">
        <v>66</v>
      </c>
      <c r="V284" s="237">
        <v>0</v>
      </c>
      <c r="W284" s="237">
        <v>0</v>
      </c>
      <c r="X284" s="237">
        <v>0</v>
      </c>
      <c r="Y284" s="237">
        <v>0</v>
      </c>
      <c r="Z284" s="237">
        <v>0</v>
      </c>
      <c r="AA284" s="237">
        <v>0</v>
      </c>
      <c r="AB284" s="237">
        <v>0</v>
      </c>
      <c r="AC284" s="237">
        <v>0</v>
      </c>
      <c r="AD284" s="237">
        <v>0</v>
      </c>
      <c r="AE284" s="237">
        <v>0</v>
      </c>
      <c r="AF284" s="237">
        <v>0</v>
      </c>
      <c r="AG284" s="237">
        <v>0</v>
      </c>
      <c r="AH284" s="125">
        <v>0</v>
      </c>
      <c r="AI284" s="238">
        <f t="shared" si="116"/>
        <v>0</v>
      </c>
      <c r="AJ284" s="160" t="str">
        <f t="shared" si="117"/>
        <v/>
      </c>
      <c r="BA284" s="160"/>
      <c r="BR284" s="160"/>
      <c r="CG284" s="160"/>
    </row>
    <row r="285" spans="1:85">
      <c r="A285" s="199" t="s">
        <v>19</v>
      </c>
      <c r="B285" s="200">
        <v>0</v>
      </c>
      <c r="C285" s="200">
        <v>0</v>
      </c>
      <c r="D285" s="200">
        <v>0</v>
      </c>
      <c r="E285" s="200">
        <v>0</v>
      </c>
      <c r="F285" s="362"/>
      <c r="G285" s="200">
        <v>0</v>
      </c>
      <c r="H285" s="201">
        <v>0</v>
      </c>
      <c r="I285" s="202">
        <f t="shared" si="114"/>
        <v>0</v>
      </c>
      <c r="J285" s="168"/>
      <c r="K285" s="203" t="s">
        <v>19</v>
      </c>
      <c r="L285" s="200">
        <v>0</v>
      </c>
      <c r="M285" s="200">
        <v>0</v>
      </c>
      <c r="N285" s="200">
        <v>0</v>
      </c>
      <c r="O285" s="200">
        <v>0</v>
      </c>
      <c r="P285" s="200">
        <v>0</v>
      </c>
      <c r="Q285" s="200">
        <v>0</v>
      </c>
      <c r="R285" s="204">
        <v>0</v>
      </c>
      <c r="S285" s="205">
        <f t="shared" si="115"/>
        <v>0</v>
      </c>
      <c r="U285" s="239" t="s">
        <v>19</v>
      </c>
      <c r="V285" s="240">
        <v>0</v>
      </c>
      <c r="W285" s="240">
        <v>0</v>
      </c>
      <c r="X285" s="240">
        <v>0</v>
      </c>
      <c r="Y285" s="240">
        <v>0</v>
      </c>
      <c r="Z285" s="240">
        <v>0</v>
      </c>
      <c r="AA285" s="240">
        <v>0</v>
      </c>
      <c r="AB285" s="240">
        <v>0</v>
      </c>
      <c r="AC285" s="240">
        <v>0</v>
      </c>
      <c r="AD285" s="241">
        <v>0</v>
      </c>
      <c r="AE285" s="241">
        <v>0</v>
      </c>
      <c r="AF285" s="241">
        <v>0</v>
      </c>
      <c r="AG285" s="241">
        <v>0</v>
      </c>
      <c r="AH285" s="241">
        <v>0</v>
      </c>
      <c r="AI285" s="242">
        <f t="shared" si="116"/>
        <v>0</v>
      </c>
      <c r="AJ285" s="160" t="str">
        <f t="shared" si="117"/>
        <v/>
      </c>
      <c r="BA285" s="160"/>
      <c r="BR285" s="160"/>
      <c r="CG285" s="160"/>
    </row>
    <row r="286" spans="1:85">
      <c r="A286" s="191" t="s">
        <v>20</v>
      </c>
      <c r="B286" s="192">
        <v>0</v>
      </c>
      <c r="C286" s="192">
        <v>0</v>
      </c>
      <c r="D286" s="192">
        <v>0</v>
      </c>
      <c r="E286" s="192">
        <v>0</v>
      </c>
      <c r="F286" s="362"/>
      <c r="G286" s="192">
        <v>0</v>
      </c>
      <c r="H286" s="193">
        <v>0</v>
      </c>
      <c r="I286" s="194">
        <f t="shared" si="114"/>
        <v>0</v>
      </c>
      <c r="J286" s="168"/>
      <c r="K286" s="195" t="s">
        <v>20</v>
      </c>
      <c r="L286" s="196">
        <v>0</v>
      </c>
      <c r="M286" s="196">
        <v>0</v>
      </c>
      <c r="N286" s="196">
        <v>0</v>
      </c>
      <c r="O286" s="196">
        <v>0</v>
      </c>
      <c r="P286" s="196">
        <v>0</v>
      </c>
      <c r="Q286" s="196">
        <v>0</v>
      </c>
      <c r="R286" s="197">
        <v>0</v>
      </c>
      <c r="S286" s="198">
        <f t="shared" si="115"/>
        <v>0</v>
      </c>
      <c r="U286" s="236" t="s">
        <v>20</v>
      </c>
      <c r="V286" s="237">
        <v>0</v>
      </c>
      <c r="W286" s="237">
        <v>0</v>
      </c>
      <c r="X286" s="237">
        <v>0</v>
      </c>
      <c r="Y286" s="237">
        <v>0</v>
      </c>
      <c r="Z286" s="237">
        <v>0</v>
      </c>
      <c r="AA286" s="237">
        <v>0</v>
      </c>
      <c r="AB286" s="237">
        <v>0</v>
      </c>
      <c r="AC286" s="237">
        <v>0</v>
      </c>
      <c r="AD286" s="237">
        <v>0</v>
      </c>
      <c r="AE286" s="237">
        <v>0</v>
      </c>
      <c r="AF286" s="237">
        <v>0</v>
      </c>
      <c r="AG286" s="237">
        <v>0</v>
      </c>
      <c r="AH286" s="125">
        <v>0</v>
      </c>
      <c r="AI286" s="238">
        <f t="shared" si="116"/>
        <v>0</v>
      </c>
      <c r="AJ286" s="160" t="str">
        <f t="shared" si="117"/>
        <v/>
      </c>
      <c r="BA286" s="160"/>
      <c r="BR286" s="160"/>
      <c r="CG286" s="160"/>
    </row>
    <row r="287" spans="1:85" ht="15" thickBot="1">
      <c r="A287" s="206" t="s">
        <v>11</v>
      </c>
      <c r="B287" s="207">
        <v>0</v>
      </c>
      <c r="C287" s="207">
        <v>0</v>
      </c>
      <c r="D287" s="207">
        <v>0</v>
      </c>
      <c r="E287" s="207">
        <v>0</v>
      </c>
      <c r="F287" s="363"/>
      <c r="G287" s="207">
        <v>0</v>
      </c>
      <c r="H287" s="208">
        <v>0</v>
      </c>
      <c r="I287" s="209">
        <f t="shared" si="114"/>
        <v>0</v>
      </c>
      <c r="J287" s="168"/>
      <c r="K287" s="210" t="s">
        <v>11</v>
      </c>
      <c r="L287" s="207">
        <v>0</v>
      </c>
      <c r="M287" s="207">
        <v>0</v>
      </c>
      <c r="N287" s="207">
        <v>0</v>
      </c>
      <c r="O287" s="207">
        <v>0</v>
      </c>
      <c r="P287" s="207">
        <v>0</v>
      </c>
      <c r="Q287" s="207">
        <v>0</v>
      </c>
      <c r="R287" s="211">
        <v>0</v>
      </c>
      <c r="S287" s="212">
        <f t="shared" si="115"/>
        <v>0</v>
      </c>
      <c r="U287" s="239" t="s">
        <v>11</v>
      </c>
      <c r="V287" s="240">
        <v>0</v>
      </c>
      <c r="W287" s="240">
        <v>0</v>
      </c>
      <c r="X287" s="240">
        <v>0</v>
      </c>
      <c r="Y287" s="240">
        <v>0</v>
      </c>
      <c r="Z287" s="240">
        <v>0</v>
      </c>
      <c r="AA287" s="240">
        <v>0</v>
      </c>
      <c r="AB287" s="240">
        <v>0</v>
      </c>
      <c r="AC287" s="240">
        <v>0</v>
      </c>
      <c r="AD287" s="241">
        <v>0</v>
      </c>
      <c r="AE287" s="241">
        <v>0</v>
      </c>
      <c r="AF287" s="241">
        <v>0</v>
      </c>
      <c r="AG287" s="241">
        <v>0</v>
      </c>
      <c r="AH287" s="241">
        <v>0</v>
      </c>
      <c r="AI287" s="242">
        <f t="shared" si="116"/>
        <v>0</v>
      </c>
      <c r="AJ287" s="160" t="str">
        <f t="shared" si="117"/>
        <v/>
      </c>
      <c r="BA287" s="160"/>
      <c r="BR287" s="160"/>
      <c r="CG287" s="160"/>
    </row>
    <row r="288" spans="1:85" ht="15">
      <c r="A288" s="213" t="s">
        <v>26</v>
      </c>
      <c r="B288" s="214">
        <f>SUM(B267:B283)</f>
        <v>0</v>
      </c>
      <c r="C288" s="214">
        <f t="shared" ref="C288:I288" si="118">SUM(C267:C283)</f>
        <v>0</v>
      </c>
      <c r="D288" s="214">
        <f t="shared" si="118"/>
        <v>0</v>
      </c>
      <c r="E288" s="214">
        <f t="shared" si="118"/>
        <v>1.5613073692789879E-3</v>
      </c>
      <c r="F288" s="214">
        <f t="shared" si="118"/>
        <v>0</v>
      </c>
      <c r="G288" s="214">
        <f t="shared" si="118"/>
        <v>0</v>
      </c>
      <c r="H288" s="216">
        <f t="shared" si="118"/>
        <v>0</v>
      </c>
      <c r="I288" s="173">
        <f t="shared" si="118"/>
        <v>1.5613073692789879E-3</v>
      </c>
      <c r="J288" s="168"/>
      <c r="K288" s="215" t="s">
        <v>26</v>
      </c>
      <c r="L288" s="214">
        <f>SUM(L267:L283)</f>
        <v>0</v>
      </c>
      <c r="M288" s="214">
        <f t="shared" ref="M288:S288" si="119">SUM(M267:M283)</f>
        <v>0</v>
      </c>
      <c r="N288" s="214">
        <f t="shared" si="119"/>
        <v>0</v>
      </c>
      <c r="O288" s="214">
        <f t="shared" si="119"/>
        <v>1.5613073692789879E-3</v>
      </c>
      <c r="P288" s="214">
        <f t="shared" si="119"/>
        <v>0</v>
      </c>
      <c r="Q288" s="214">
        <f t="shared" si="119"/>
        <v>0</v>
      </c>
      <c r="R288" s="216">
        <f t="shared" si="119"/>
        <v>0</v>
      </c>
      <c r="S288" s="217">
        <f t="shared" si="119"/>
        <v>1.5613073692789879E-3</v>
      </c>
      <c r="T288" s="160" t="str">
        <f>IF(ABS(S288-AI288)&gt;0.01,S288-AI288,"")</f>
        <v/>
      </c>
      <c r="U288" s="243" t="s">
        <v>63</v>
      </c>
      <c r="V288" s="244">
        <f>SUM(V267:V283)</f>
        <v>0</v>
      </c>
      <c r="W288" s="244">
        <f t="shared" ref="W288:AH288" si="120">SUM(W267:W283)</f>
        <v>0</v>
      </c>
      <c r="X288" s="244">
        <f t="shared" si="120"/>
        <v>0</v>
      </c>
      <c r="Y288" s="244">
        <f t="shared" si="120"/>
        <v>0</v>
      </c>
      <c r="Z288" s="244">
        <f t="shared" si="120"/>
        <v>0</v>
      </c>
      <c r="AA288" s="244">
        <f t="shared" si="120"/>
        <v>0</v>
      </c>
      <c r="AB288" s="244">
        <f t="shared" si="120"/>
        <v>0</v>
      </c>
      <c r="AC288" s="244">
        <f t="shared" si="120"/>
        <v>1.5613073692789879E-3</v>
      </c>
      <c r="AD288" s="245">
        <f t="shared" si="120"/>
        <v>0</v>
      </c>
      <c r="AE288" s="245">
        <f t="shared" si="120"/>
        <v>0</v>
      </c>
      <c r="AF288" s="245">
        <f t="shared" si="120"/>
        <v>0</v>
      </c>
      <c r="AG288" s="245">
        <f t="shared" si="120"/>
        <v>0</v>
      </c>
      <c r="AH288" s="245">
        <f t="shared" si="120"/>
        <v>1.5613073692789879E-3</v>
      </c>
      <c r="AI288" s="246">
        <f>SUM(V288:AC288)</f>
        <v>1.5613073692789879E-3</v>
      </c>
      <c r="AJ288" s="160" t="str">
        <f t="shared" si="117"/>
        <v/>
      </c>
      <c r="BA288" s="160"/>
      <c r="BR288" s="160"/>
      <c r="CG288" s="160"/>
    </row>
    <row r="289" spans="1:85" s="23" customFormat="1" ht="15" thickBot="1">
      <c r="A289" s="30" t="s">
        <v>88</v>
      </c>
      <c r="B289" s="47">
        <f>IF($I288=0,"-",B288/$I288)</f>
        <v>0</v>
      </c>
      <c r="C289" s="47">
        <f t="shared" ref="C289:H289" si="121">IF($I288=0,"-",C288/$I288)</f>
        <v>0</v>
      </c>
      <c r="D289" s="47">
        <f t="shared" si="121"/>
        <v>0</v>
      </c>
      <c r="E289" s="47">
        <f t="shared" si="121"/>
        <v>1</v>
      </c>
      <c r="F289" s="47">
        <f t="shared" si="121"/>
        <v>0</v>
      </c>
      <c r="G289" s="47">
        <f t="shared" si="121"/>
        <v>0</v>
      </c>
      <c r="H289" s="70">
        <f t="shared" si="121"/>
        <v>0</v>
      </c>
      <c r="I289" s="48">
        <f>SUM(B289:H289)</f>
        <v>1</v>
      </c>
      <c r="J289" s="160"/>
      <c r="K289" s="81" t="s">
        <v>88</v>
      </c>
      <c r="L289" s="98">
        <f t="shared" ref="L289:R289" si="122">IF($S288=0,"-",L288/$S288)</f>
        <v>0</v>
      </c>
      <c r="M289" s="98">
        <f t="shared" si="122"/>
        <v>0</v>
      </c>
      <c r="N289" s="98">
        <f t="shared" si="122"/>
        <v>0</v>
      </c>
      <c r="O289" s="98">
        <f t="shared" si="122"/>
        <v>1</v>
      </c>
      <c r="P289" s="98">
        <f t="shared" si="122"/>
        <v>0</v>
      </c>
      <c r="Q289" s="98">
        <f t="shared" si="122"/>
        <v>0</v>
      </c>
      <c r="R289" s="99">
        <f t="shared" si="122"/>
        <v>0</v>
      </c>
      <c r="S289" s="100">
        <f>SUM(L289:R289)</f>
        <v>1</v>
      </c>
      <c r="U289" s="110" t="s">
        <v>88</v>
      </c>
      <c r="V289" s="133">
        <f>+V288/$AI288</f>
        <v>0</v>
      </c>
      <c r="W289" s="133">
        <f t="shared" ref="W289:AH289" si="123">+W288/$AI288</f>
        <v>0</v>
      </c>
      <c r="X289" s="133">
        <f t="shared" si="123"/>
        <v>0</v>
      </c>
      <c r="Y289" s="133">
        <f t="shared" si="123"/>
        <v>0</v>
      </c>
      <c r="Z289" s="133">
        <f t="shared" si="123"/>
        <v>0</v>
      </c>
      <c r="AA289" s="133">
        <f t="shared" si="123"/>
        <v>0</v>
      </c>
      <c r="AB289" s="133">
        <f t="shared" si="123"/>
        <v>0</v>
      </c>
      <c r="AC289" s="133">
        <f t="shared" si="123"/>
        <v>1</v>
      </c>
      <c r="AD289" s="133">
        <f t="shared" si="123"/>
        <v>0</v>
      </c>
      <c r="AE289" s="133">
        <f t="shared" si="123"/>
        <v>0</v>
      </c>
      <c r="AF289" s="133">
        <f t="shared" si="123"/>
        <v>0</v>
      </c>
      <c r="AG289" s="133">
        <f t="shared" si="123"/>
        <v>0</v>
      </c>
      <c r="AH289" s="133">
        <f t="shared" si="123"/>
        <v>1</v>
      </c>
      <c r="AI289" s="134">
        <f>SUM(V289:AC289)</f>
        <v>1</v>
      </c>
      <c r="AJ289" s="23" t="str">
        <f t="shared" si="117"/>
        <v/>
      </c>
    </row>
    <row r="290" spans="1:85" ht="15" thickBot="1">
      <c r="A290" s="247"/>
      <c r="B290" s="247"/>
      <c r="C290" s="247"/>
      <c r="D290" s="247"/>
      <c r="E290" s="247"/>
      <c r="F290" s="247"/>
      <c r="G290" s="247"/>
      <c r="H290" s="247"/>
      <c r="I290" s="247"/>
      <c r="K290" s="247"/>
      <c r="L290" s="247"/>
      <c r="M290" s="247"/>
      <c r="N290" s="247"/>
      <c r="O290" s="247"/>
      <c r="P290" s="247"/>
      <c r="Q290" s="247"/>
      <c r="R290" s="247"/>
      <c r="S290" s="247"/>
      <c r="AI290" s="168"/>
      <c r="BA290" s="160"/>
      <c r="BR290" s="160"/>
      <c r="CG290" s="160"/>
    </row>
    <row r="291" spans="1:85" ht="28.5">
      <c r="A291" s="312" t="s">
        <v>38</v>
      </c>
      <c r="B291" s="164" t="s">
        <v>0</v>
      </c>
      <c r="C291" s="164" t="s">
        <v>1</v>
      </c>
      <c r="D291" s="164" t="s">
        <v>2</v>
      </c>
      <c r="E291" s="164" t="s">
        <v>3</v>
      </c>
      <c r="F291" s="164" t="s">
        <v>27</v>
      </c>
      <c r="G291" s="164" t="s">
        <v>4</v>
      </c>
      <c r="H291" s="164" t="s">
        <v>5</v>
      </c>
      <c r="I291" s="165" t="s">
        <v>6</v>
      </c>
      <c r="K291" s="314" t="s">
        <v>38</v>
      </c>
      <c r="L291" s="166" t="s">
        <v>0</v>
      </c>
      <c r="M291" s="166" t="s">
        <v>1</v>
      </c>
      <c r="N291" s="166" t="s">
        <v>2</v>
      </c>
      <c r="O291" s="166" t="s">
        <v>3</v>
      </c>
      <c r="P291" s="166" t="s">
        <v>27</v>
      </c>
      <c r="Q291" s="166" t="s">
        <v>4</v>
      </c>
      <c r="R291" s="166" t="s">
        <v>5</v>
      </c>
      <c r="S291" s="167" t="s">
        <v>6</v>
      </c>
      <c r="U291" s="316" t="s">
        <v>38</v>
      </c>
      <c r="V291" s="219" t="s">
        <v>74</v>
      </c>
      <c r="W291" s="219" t="s">
        <v>75</v>
      </c>
      <c r="X291" s="219" t="s">
        <v>4</v>
      </c>
      <c r="Y291" s="219" t="s">
        <v>1</v>
      </c>
      <c r="Z291" s="219" t="s">
        <v>2</v>
      </c>
      <c r="AA291" s="219" t="s">
        <v>3</v>
      </c>
      <c r="AB291" s="219" t="s">
        <v>55</v>
      </c>
      <c r="AC291" s="219" t="s">
        <v>68</v>
      </c>
      <c r="AD291" s="220" t="s">
        <v>76</v>
      </c>
      <c r="AE291" s="220" t="s">
        <v>83</v>
      </c>
      <c r="AF291" s="220" t="s">
        <v>77</v>
      </c>
      <c r="AG291" s="220" t="s">
        <v>84</v>
      </c>
      <c r="AH291" s="220" t="s">
        <v>85</v>
      </c>
      <c r="AI291" s="221" t="s">
        <v>63</v>
      </c>
      <c r="BA291" s="160"/>
      <c r="BR291" s="160"/>
      <c r="CG291" s="160"/>
    </row>
    <row r="292" spans="1:85" ht="15">
      <c r="A292" s="313" t="s">
        <v>38</v>
      </c>
      <c r="B292" s="318" t="s">
        <v>69</v>
      </c>
      <c r="C292" s="319"/>
      <c r="D292" s="319"/>
      <c r="E292" s="319"/>
      <c r="F292" s="319"/>
      <c r="G292" s="319"/>
      <c r="H292" s="319"/>
      <c r="I292" s="320"/>
      <c r="K292" s="315" t="s">
        <v>38</v>
      </c>
      <c r="L292" s="321" t="s">
        <v>69</v>
      </c>
      <c r="M292" s="322"/>
      <c r="N292" s="322"/>
      <c r="O292" s="322"/>
      <c r="P292" s="322"/>
      <c r="Q292" s="322"/>
      <c r="R292" s="322"/>
      <c r="S292" s="323"/>
      <c r="U292" s="317" t="s">
        <v>38</v>
      </c>
      <c r="V292" s="324" t="s">
        <v>69</v>
      </c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  <c r="AG292" s="324"/>
      <c r="AH292" s="324"/>
      <c r="AI292" s="325"/>
      <c r="BA292" s="160"/>
      <c r="BR292" s="160"/>
      <c r="CG292" s="160"/>
    </row>
    <row r="293" spans="1:85" ht="15">
      <c r="A293" s="170" t="s">
        <v>7</v>
      </c>
      <c r="B293" s="171">
        <v>0</v>
      </c>
      <c r="C293" s="171">
        <v>0</v>
      </c>
      <c r="D293" s="171">
        <v>0</v>
      </c>
      <c r="E293" s="171">
        <v>0</v>
      </c>
      <c r="F293" s="361"/>
      <c r="G293" s="171">
        <v>0</v>
      </c>
      <c r="H293" s="172">
        <v>0</v>
      </c>
      <c r="I293" s="173">
        <f>SUM(B293:H293)</f>
        <v>0</v>
      </c>
      <c r="J293" s="168"/>
      <c r="K293" s="222" t="s">
        <v>7</v>
      </c>
      <c r="L293" s="171">
        <v>0</v>
      </c>
      <c r="M293" s="171">
        <v>0</v>
      </c>
      <c r="N293" s="171">
        <v>0</v>
      </c>
      <c r="O293" s="171">
        <v>0</v>
      </c>
      <c r="P293" s="171">
        <v>0</v>
      </c>
      <c r="Q293" s="171">
        <v>0</v>
      </c>
      <c r="R293" s="223">
        <v>0</v>
      </c>
      <c r="S293" s="224">
        <f>SUM(L293:R293)</f>
        <v>0</v>
      </c>
      <c r="U293" s="225" t="s">
        <v>7</v>
      </c>
      <c r="V293" s="226">
        <v>0</v>
      </c>
      <c r="W293" s="226">
        <v>0</v>
      </c>
      <c r="X293" s="226">
        <v>0</v>
      </c>
      <c r="Y293" s="226">
        <v>0</v>
      </c>
      <c r="Z293" s="226">
        <v>0</v>
      </c>
      <c r="AA293" s="226">
        <v>0</v>
      </c>
      <c r="AB293" s="226">
        <v>0</v>
      </c>
      <c r="AC293" s="227">
        <v>0</v>
      </c>
      <c r="AD293" s="228">
        <v>0</v>
      </c>
      <c r="AE293" s="228">
        <v>0</v>
      </c>
      <c r="AF293" s="228">
        <v>0</v>
      </c>
      <c r="AG293" s="228">
        <v>0</v>
      </c>
      <c r="AH293" s="228">
        <v>0</v>
      </c>
      <c r="AI293" s="229">
        <f>SUM(V293:AC293)</f>
        <v>0</v>
      </c>
      <c r="AJ293" s="160" t="str">
        <f>IF(ABS(S293-AI293)&gt;0.001,S293-AI293,"")</f>
        <v/>
      </c>
      <c r="BA293" s="160"/>
      <c r="BR293" s="160"/>
      <c r="CG293" s="160"/>
    </row>
    <row r="294" spans="1:85" ht="15">
      <c r="A294" s="178" t="s">
        <v>8</v>
      </c>
      <c r="B294" s="179">
        <v>0</v>
      </c>
      <c r="C294" s="179">
        <v>0</v>
      </c>
      <c r="D294" s="179">
        <v>0</v>
      </c>
      <c r="E294" s="179">
        <v>0</v>
      </c>
      <c r="F294" s="362"/>
      <c r="G294" s="179">
        <v>0</v>
      </c>
      <c r="H294" s="180">
        <v>0</v>
      </c>
      <c r="I294" s="181">
        <f t="shared" ref="I294:I313" si="124">SUM(B294:H294)</f>
        <v>0</v>
      </c>
      <c r="J294" s="168"/>
      <c r="K294" s="182" t="s">
        <v>8</v>
      </c>
      <c r="L294" s="183">
        <v>0</v>
      </c>
      <c r="M294" s="183">
        <v>0</v>
      </c>
      <c r="N294" s="183">
        <v>0</v>
      </c>
      <c r="O294" s="183">
        <v>0</v>
      </c>
      <c r="P294" s="183">
        <v>0</v>
      </c>
      <c r="Q294" s="183">
        <v>0</v>
      </c>
      <c r="R294" s="184">
        <v>0</v>
      </c>
      <c r="S294" s="185">
        <f t="shared" ref="S294:S313" si="125">SUM(L294:R294)</f>
        <v>0</v>
      </c>
      <c r="U294" s="230" t="s">
        <v>8</v>
      </c>
      <c r="V294" s="231">
        <v>0</v>
      </c>
      <c r="W294" s="231">
        <v>0</v>
      </c>
      <c r="X294" s="231">
        <v>0</v>
      </c>
      <c r="Y294" s="231">
        <v>0</v>
      </c>
      <c r="Z294" s="231">
        <v>0</v>
      </c>
      <c r="AA294" s="231">
        <v>0</v>
      </c>
      <c r="AB294" s="231">
        <v>0</v>
      </c>
      <c r="AC294" s="232">
        <v>0</v>
      </c>
      <c r="AD294" s="231">
        <v>0</v>
      </c>
      <c r="AE294" s="231">
        <v>0</v>
      </c>
      <c r="AF294" s="231">
        <v>0</v>
      </c>
      <c r="AG294" s="231">
        <v>0</v>
      </c>
      <c r="AH294" s="231">
        <v>0</v>
      </c>
      <c r="AI294" s="233">
        <f t="shared" ref="AI294:AI313" si="126">SUM(V294:AC294)</f>
        <v>0</v>
      </c>
      <c r="AJ294" s="160" t="str">
        <f t="shared" ref="AJ294:AJ315" si="127">IF(ABS(S294-AI294)&gt;0.001,S294-AI294,"")</f>
        <v/>
      </c>
      <c r="BA294" s="160"/>
      <c r="BR294" s="160"/>
      <c r="CG294" s="160"/>
    </row>
    <row r="295" spans="1:85" ht="15">
      <c r="A295" s="186" t="s">
        <v>10</v>
      </c>
      <c r="B295" s="175">
        <v>0</v>
      </c>
      <c r="C295" s="175">
        <v>0</v>
      </c>
      <c r="D295" s="175">
        <v>0</v>
      </c>
      <c r="E295" s="175">
        <v>0</v>
      </c>
      <c r="F295" s="362"/>
      <c r="G295" s="175">
        <v>0</v>
      </c>
      <c r="H295" s="187">
        <v>0</v>
      </c>
      <c r="I295" s="173">
        <f t="shared" si="124"/>
        <v>0</v>
      </c>
      <c r="J295" s="168"/>
      <c r="K295" s="188" t="s">
        <v>10</v>
      </c>
      <c r="L295" s="175">
        <v>0</v>
      </c>
      <c r="M295" s="175">
        <v>0</v>
      </c>
      <c r="N295" s="175">
        <v>0</v>
      </c>
      <c r="O295" s="175">
        <v>0</v>
      </c>
      <c r="P295" s="175">
        <v>0</v>
      </c>
      <c r="Q295" s="175">
        <v>0</v>
      </c>
      <c r="R295" s="176">
        <v>0</v>
      </c>
      <c r="S295" s="177">
        <f t="shared" si="125"/>
        <v>0</v>
      </c>
      <c r="U295" s="234" t="s">
        <v>10</v>
      </c>
      <c r="V295" s="226">
        <v>0</v>
      </c>
      <c r="W295" s="226">
        <v>0</v>
      </c>
      <c r="X295" s="226">
        <v>0</v>
      </c>
      <c r="Y295" s="226">
        <v>0</v>
      </c>
      <c r="Z295" s="226">
        <v>0</v>
      </c>
      <c r="AA295" s="226">
        <v>0</v>
      </c>
      <c r="AB295" s="226">
        <v>0</v>
      </c>
      <c r="AC295" s="227">
        <v>0</v>
      </c>
      <c r="AD295" s="228">
        <v>0</v>
      </c>
      <c r="AE295" s="228">
        <v>0</v>
      </c>
      <c r="AF295" s="228">
        <v>0</v>
      </c>
      <c r="AG295" s="228">
        <v>0</v>
      </c>
      <c r="AH295" s="228">
        <v>0</v>
      </c>
      <c r="AI295" s="229">
        <f t="shared" si="126"/>
        <v>0</v>
      </c>
      <c r="AJ295" s="160" t="str">
        <f t="shared" si="127"/>
        <v/>
      </c>
      <c r="BA295" s="160"/>
      <c r="BR295" s="160"/>
      <c r="CG295" s="160"/>
    </row>
    <row r="296" spans="1:85" ht="15">
      <c r="A296" s="178" t="s">
        <v>56</v>
      </c>
      <c r="B296" s="179">
        <v>0</v>
      </c>
      <c r="C296" s="179">
        <v>0</v>
      </c>
      <c r="D296" s="179">
        <v>0</v>
      </c>
      <c r="E296" s="179">
        <v>0</v>
      </c>
      <c r="F296" s="362"/>
      <c r="G296" s="179">
        <v>0</v>
      </c>
      <c r="H296" s="180">
        <v>0</v>
      </c>
      <c r="I296" s="181">
        <f t="shared" si="124"/>
        <v>0</v>
      </c>
      <c r="J296" s="168"/>
      <c r="K296" s="182" t="s">
        <v>56</v>
      </c>
      <c r="L296" s="183">
        <v>0</v>
      </c>
      <c r="M296" s="183">
        <v>0</v>
      </c>
      <c r="N296" s="183">
        <v>0</v>
      </c>
      <c r="O296" s="183">
        <v>0</v>
      </c>
      <c r="P296" s="183">
        <v>0</v>
      </c>
      <c r="Q296" s="183">
        <v>0</v>
      </c>
      <c r="R296" s="184">
        <v>0</v>
      </c>
      <c r="S296" s="185">
        <f t="shared" si="125"/>
        <v>0</v>
      </c>
      <c r="U296" s="230" t="s">
        <v>56</v>
      </c>
      <c r="V296" s="231">
        <v>0</v>
      </c>
      <c r="W296" s="231">
        <v>0</v>
      </c>
      <c r="X296" s="231">
        <v>0</v>
      </c>
      <c r="Y296" s="231">
        <v>0</v>
      </c>
      <c r="Z296" s="231">
        <v>0</v>
      </c>
      <c r="AA296" s="231">
        <v>0</v>
      </c>
      <c r="AB296" s="231">
        <v>0</v>
      </c>
      <c r="AC296" s="232">
        <v>0</v>
      </c>
      <c r="AD296" s="231">
        <v>0</v>
      </c>
      <c r="AE296" s="231">
        <v>0</v>
      </c>
      <c r="AF296" s="231">
        <v>0</v>
      </c>
      <c r="AG296" s="231">
        <v>0</v>
      </c>
      <c r="AH296" s="231">
        <v>0</v>
      </c>
      <c r="AI296" s="233">
        <f t="shared" si="126"/>
        <v>0</v>
      </c>
      <c r="AJ296" s="160" t="str">
        <f t="shared" si="127"/>
        <v/>
      </c>
      <c r="BA296" s="160"/>
      <c r="BR296" s="160"/>
      <c r="CG296" s="160"/>
    </row>
    <row r="297" spans="1:85" ht="15">
      <c r="A297" s="186" t="s">
        <v>16</v>
      </c>
      <c r="B297" s="175">
        <v>1.4578721037120153</v>
      </c>
      <c r="C297" s="175">
        <v>4.402615471701063</v>
      </c>
      <c r="D297" s="175">
        <v>0.58164631411472567</v>
      </c>
      <c r="E297" s="175">
        <v>0</v>
      </c>
      <c r="F297" s="362"/>
      <c r="G297" s="175">
        <v>0</v>
      </c>
      <c r="H297" s="187">
        <v>0</v>
      </c>
      <c r="I297" s="173">
        <f t="shared" si="124"/>
        <v>6.4421338895278035</v>
      </c>
      <c r="J297" s="168"/>
      <c r="K297" s="188" t="s">
        <v>16</v>
      </c>
      <c r="L297" s="175">
        <v>1.4578721037120153</v>
      </c>
      <c r="M297" s="175">
        <v>4.402615471701063</v>
      </c>
      <c r="N297" s="175">
        <v>0.58164631411472567</v>
      </c>
      <c r="O297" s="175">
        <v>0</v>
      </c>
      <c r="P297" s="175">
        <v>0</v>
      </c>
      <c r="Q297" s="175">
        <v>0</v>
      </c>
      <c r="R297" s="176">
        <v>0</v>
      </c>
      <c r="S297" s="177">
        <f t="shared" si="125"/>
        <v>6.4421338895278035</v>
      </c>
      <c r="U297" s="234" t="s">
        <v>16</v>
      </c>
      <c r="V297" s="226">
        <v>1.3301572772552344</v>
      </c>
      <c r="W297" s="226">
        <v>0</v>
      </c>
      <c r="X297" s="226">
        <v>0</v>
      </c>
      <c r="Y297" s="226">
        <v>4.402615471701063</v>
      </c>
      <c r="Z297" s="226">
        <v>0.58164631411472567</v>
      </c>
      <c r="AA297" s="226">
        <v>0</v>
      </c>
      <c r="AB297" s="226">
        <v>0</v>
      </c>
      <c r="AC297" s="227">
        <v>0.12771482645678095</v>
      </c>
      <c r="AD297" s="228">
        <v>0.12771482645678095</v>
      </c>
      <c r="AE297" s="228">
        <v>0</v>
      </c>
      <c r="AF297" s="228">
        <v>0</v>
      </c>
      <c r="AG297" s="228">
        <v>0</v>
      </c>
      <c r="AH297" s="228">
        <v>0</v>
      </c>
      <c r="AI297" s="229">
        <f t="shared" si="126"/>
        <v>6.4421338895278044</v>
      </c>
      <c r="AJ297" s="160" t="str">
        <f t="shared" si="127"/>
        <v/>
      </c>
      <c r="BA297" s="160"/>
      <c r="BR297" s="160"/>
      <c r="CG297" s="160"/>
    </row>
    <row r="298" spans="1:85" ht="15">
      <c r="A298" s="178" t="s">
        <v>15</v>
      </c>
      <c r="B298" s="179">
        <v>1.6631786958071909E-2</v>
      </c>
      <c r="C298" s="179">
        <v>4.592641171376681E-2</v>
      </c>
      <c r="D298" s="179">
        <v>0.15100906567613009</v>
      </c>
      <c r="E298" s="179">
        <v>0</v>
      </c>
      <c r="F298" s="362"/>
      <c r="G298" s="179">
        <v>0</v>
      </c>
      <c r="H298" s="180">
        <v>0</v>
      </c>
      <c r="I298" s="181">
        <f t="shared" si="124"/>
        <v>0.2135672643479688</v>
      </c>
      <c r="J298" s="168"/>
      <c r="K298" s="182" t="s">
        <v>15</v>
      </c>
      <c r="L298" s="183">
        <v>1.6631786958071909E-2</v>
      </c>
      <c r="M298" s="183">
        <v>4.592641171376681E-2</v>
      </c>
      <c r="N298" s="183">
        <v>0.15100906567613009</v>
      </c>
      <c r="O298" s="183">
        <v>0</v>
      </c>
      <c r="P298" s="183">
        <v>0</v>
      </c>
      <c r="Q298" s="183">
        <v>0</v>
      </c>
      <c r="R298" s="184">
        <v>0</v>
      </c>
      <c r="S298" s="185">
        <f t="shared" si="125"/>
        <v>0.2135672643479688</v>
      </c>
      <c r="U298" s="230" t="s">
        <v>57</v>
      </c>
      <c r="V298" s="231">
        <v>1.6631786958071909E-2</v>
      </c>
      <c r="W298" s="231">
        <v>0</v>
      </c>
      <c r="X298" s="231">
        <v>0</v>
      </c>
      <c r="Y298" s="231">
        <v>4.592641171376681E-2</v>
      </c>
      <c r="Z298" s="231">
        <v>0.15100906567613009</v>
      </c>
      <c r="AA298" s="231">
        <v>0</v>
      </c>
      <c r="AB298" s="231">
        <v>0</v>
      </c>
      <c r="AC298" s="232">
        <v>0</v>
      </c>
      <c r="AD298" s="231">
        <v>0</v>
      </c>
      <c r="AE298" s="231">
        <v>0</v>
      </c>
      <c r="AF298" s="231">
        <v>0</v>
      </c>
      <c r="AG298" s="231">
        <v>0</v>
      </c>
      <c r="AH298" s="231">
        <v>0</v>
      </c>
      <c r="AI298" s="233">
        <f t="shared" si="126"/>
        <v>0.2135672643479688</v>
      </c>
      <c r="AJ298" s="160" t="str">
        <f t="shared" si="127"/>
        <v/>
      </c>
      <c r="BA298" s="160"/>
      <c r="BR298" s="160"/>
      <c r="CG298" s="160"/>
    </row>
    <row r="299" spans="1:85" ht="15">
      <c r="A299" s="186" t="s">
        <v>58</v>
      </c>
      <c r="B299" s="175">
        <v>0</v>
      </c>
      <c r="C299" s="175">
        <v>0</v>
      </c>
      <c r="D299" s="175">
        <v>0</v>
      </c>
      <c r="E299" s="175">
        <v>0.11595903233278144</v>
      </c>
      <c r="F299" s="362"/>
      <c r="G299" s="175">
        <v>0</v>
      </c>
      <c r="H299" s="187">
        <v>0</v>
      </c>
      <c r="I299" s="173">
        <f t="shared" si="124"/>
        <v>0.11595903233278144</v>
      </c>
      <c r="J299" s="168"/>
      <c r="K299" s="188" t="s">
        <v>58</v>
      </c>
      <c r="L299" s="175">
        <v>0</v>
      </c>
      <c r="M299" s="175">
        <v>0</v>
      </c>
      <c r="N299" s="175">
        <v>0</v>
      </c>
      <c r="O299" s="175">
        <v>0.11595903233278144</v>
      </c>
      <c r="P299" s="175">
        <v>72.620815908655473</v>
      </c>
      <c r="Q299" s="175">
        <v>0</v>
      </c>
      <c r="R299" s="176">
        <v>0</v>
      </c>
      <c r="S299" s="177">
        <f t="shared" si="125"/>
        <v>72.736774940988255</v>
      </c>
      <c r="U299" s="234" t="s">
        <v>58</v>
      </c>
      <c r="V299" s="226">
        <v>0</v>
      </c>
      <c r="W299" s="226">
        <v>0</v>
      </c>
      <c r="X299" s="226">
        <v>0</v>
      </c>
      <c r="Y299" s="226">
        <v>0</v>
      </c>
      <c r="Z299" s="226">
        <v>0</v>
      </c>
      <c r="AA299" s="226">
        <v>1.8558065438499486E-4</v>
      </c>
      <c r="AB299" s="226">
        <v>72.620815908655473</v>
      </c>
      <c r="AC299" s="227">
        <v>0.11577345167839645</v>
      </c>
      <c r="AD299" s="226">
        <v>0</v>
      </c>
      <c r="AE299" s="226">
        <v>0</v>
      </c>
      <c r="AF299" s="226">
        <v>0</v>
      </c>
      <c r="AG299" s="226">
        <v>0</v>
      </c>
      <c r="AH299" s="226">
        <v>0.11577345167839645</v>
      </c>
      <c r="AI299" s="229">
        <f t="shared" si="126"/>
        <v>72.736774940988255</v>
      </c>
      <c r="AJ299" s="160" t="str">
        <f t="shared" si="127"/>
        <v/>
      </c>
      <c r="BA299" s="160"/>
      <c r="BR299" s="160"/>
      <c r="CG299" s="160"/>
    </row>
    <row r="300" spans="1:85" ht="15">
      <c r="A300" s="178" t="s">
        <v>12</v>
      </c>
      <c r="B300" s="179">
        <v>0</v>
      </c>
      <c r="C300" s="179">
        <v>0</v>
      </c>
      <c r="D300" s="179">
        <v>0</v>
      </c>
      <c r="E300" s="179">
        <v>0</v>
      </c>
      <c r="F300" s="362"/>
      <c r="G300" s="179">
        <v>0</v>
      </c>
      <c r="H300" s="180">
        <v>0</v>
      </c>
      <c r="I300" s="181">
        <f t="shared" si="124"/>
        <v>0</v>
      </c>
      <c r="J300" s="168"/>
      <c r="K300" s="182" t="s">
        <v>12</v>
      </c>
      <c r="L300" s="183">
        <v>0</v>
      </c>
      <c r="M300" s="183">
        <v>0</v>
      </c>
      <c r="N300" s="183">
        <v>0</v>
      </c>
      <c r="O300" s="183">
        <v>0</v>
      </c>
      <c r="P300" s="183">
        <v>4.2724039129154292</v>
      </c>
      <c r="Q300" s="183">
        <v>0</v>
      </c>
      <c r="R300" s="184">
        <v>0</v>
      </c>
      <c r="S300" s="185">
        <f t="shared" si="125"/>
        <v>4.2724039129154292</v>
      </c>
      <c r="U300" s="230" t="s">
        <v>12</v>
      </c>
      <c r="V300" s="231">
        <v>0</v>
      </c>
      <c r="W300" s="231">
        <v>0</v>
      </c>
      <c r="X300" s="231">
        <v>0</v>
      </c>
      <c r="Y300" s="231">
        <v>0</v>
      </c>
      <c r="Z300" s="231">
        <v>0</v>
      </c>
      <c r="AA300" s="231">
        <v>0</v>
      </c>
      <c r="AB300" s="231">
        <v>4.2724039129154292</v>
      </c>
      <c r="AC300" s="232">
        <v>0</v>
      </c>
      <c r="AD300" s="231">
        <v>0</v>
      </c>
      <c r="AE300" s="231">
        <v>0</v>
      </c>
      <c r="AF300" s="231">
        <v>0</v>
      </c>
      <c r="AG300" s="231">
        <v>0</v>
      </c>
      <c r="AH300" s="231">
        <v>0</v>
      </c>
      <c r="AI300" s="233">
        <f t="shared" si="126"/>
        <v>4.2724039129154292</v>
      </c>
      <c r="AJ300" s="160" t="str">
        <f t="shared" si="127"/>
        <v/>
      </c>
      <c r="BA300" s="160"/>
      <c r="BR300" s="160"/>
      <c r="CG300" s="160"/>
    </row>
    <row r="301" spans="1:85" ht="15">
      <c r="A301" s="186" t="s">
        <v>59</v>
      </c>
      <c r="B301" s="175">
        <v>0</v>
      </c>
      <c r="C301" s="175">
        <v>0</v>
      </c>
      <c r="D301" s="175">
        <v>0</v>
      </c>
      <c r="E301" s="175">
        <v>0</v>
      </c>
      <c r="F301" s="362"/>
      <c r="G301" s="175">
        <v>0</v>
      </c>
      <c r="H301" s="187">
        <v>0</v>
      </c>
      <c r="I301" s="173">
        <f t="shared" si="124"/>
        <v>0</v>
      </c>
      <c r="J301" s="168"/>
      <c r="K301" s="188" t="s">
        <v>59</v>
      </c>
      <c r="L301" s="175">
        <v>0</v>
      </c>
      <c r="M301" s="175">
        <v>0</v>
      </c>
      <c r="N301" s="175">
        <v>0</v>
      </c>
      <c r="O301" s="175">
        <v>0</v>
      </c>
      <c r="P301" s="175">
        <v>0</v>
      </c>
      <c r="Q301" s="175">
        <v>0</v>
      </c>
      <c r="R301" s="176">
        <v>0</v>
      </c>
      <c r="S301" s="177">
        <f t="shared" si="125"/>
        <v>0</v>
      </c>
      <c r="U301" s="234" t="s">
        <v>59</v>
      </c>
      <c r="V301" s="226">
        <v>0</v>
      </c>
      <c r="W301" s="226">
        <v>0</v>
      </c>
      <c r="X301" s="226">
        <v>0</v>
      </c>
      <c r="Y301" s="226">
        <v>0</v>
      </c>
      <c r="Z301" s="226">
        <v>0</v>
      </c>
      <c r="AA301" s="226">
        <v>0</v>
      </c>
      <c r="AB301" s="226">
        <v>0</v>
      </c>
      <c r="AC301" s="227">
        <v>0</v>
      </c>
      <c r="AD301" s="226">
        <v>0</v>
      </c>
      <c r="AE301" s="226">
        <v>0</v>
      </c>
      <c r="AF301" s="226">
        <v>0</v>
      </c>
      <c r="AG301" s="226">
        <v>0</v>
      </c>
      <c r="AH301" s="226">
        <v>0</v>
      </c>
      <c r="AI301" s="229">
        <f t="shared" si="126"/>
        <v>0</v>
      </c>
      <c r="AJ301" s="160" t="str">
        <f t="shared" si="127"/>
        <v/>
      </c>
      <c r="BA301" s="160"/>
      <c r="BR301" s="160"/>
      <c r="CG301" s="160"/>
    </row>
    <row r="302" spans="1:85" ht="15">
      <c r="A302" s="178" t="s">
        <v>17</v>
      </c>
      <c r="B302" s="179">
        <v>1.5061245495652711E-3</v>
      </c>
      <c r="C302" s="179">
        <v>4.3677611937392918E-2</v>
      </c>
      <c r="D302" s="179">
        <v>0.29369428716522816</v>
      </c>
      <c r="E302" s="179">
        <v>0.11295934121739543</v>
      </c>
      <c r="F302" s="362"/>
      <c r="G302" s="179">
        <v>0</v>
      </c>
      <c r="H302" s="180">
        <v>0</v>
      </c>
      <c r="I302" s="181">
        <f t="shared" si="124"/>
        <v>0.45183736486958176</v>
      </c>
      <c r="J302" s="168"/>
      <c r="K302" s="182" t="s">
        <v>17</v>
      </c>
      <c r="L302" s="183">
        <v>1.5061245495652711E-3</v>
      </c>
      <c r="M302" s="183">
        <v>4.3677611937392918E-2</v>
      </c>
      <c r="N302" s="183">
        <v>0.29369428716522816</v>
      </c>
      <c r="O302" s="183">
        <v>0.11295934121739543</v>
      </c>
      <c r="P302" s="183">
        <v>0</v>
      </c>
      <c r="Q302" s="183">
        <v>0</v>
      </c>
      <c r="R302" s="184">
        <v>0</v>
      </c>
      <c r="S302" s="185">
        <f t="shared" si="125"/>
        <v>0.45183736486958176</v>
      </c>
      <c r="U302" s="230" t="s">
        <v>17</v>
      </c>
      <c r="V302" s="231">
        <v>1.5061245495652711E-3</v>
      </c>
      <c r="W302" s="231">
        <v>0</v>
      </c>
      <c r="X302" s="231">
        <v>0</v>
      </c>
      <c r="Y302" s="231">
        <v>4.3677611937392918E-2</v>
      </c>
      <c r="Z302" s="231">
        <v>0.29369428716522816</v>
      </c>
      <c r="AA302" s="231">
        <v>2.108574369391383E-2</v>
      </c>
      <c r="AB302" s="231">
        <v>0</v>
      </c>
      <c r="AC302" s="232">
        <v>9.1873597523481593E-2</v>
      </c>
      <c r="AD302" s="231">
        <v>0</v>
      </c>
      <c r="AE302" s="231">
        <v>0</v>
      </c>
      <c r="AF302" s="231">
        <v>0</v>
      </c>
      <c r="AG302" s="231">
        <v>0</v>
      </c>
      <c r="AH302" s="231">
        <v>9.1873597523481593E-2</v>
      </c>
      <c r="AI302" s="233">
        <f t="shared" si="126"/>
        <v>0.4518373648695817</v>
      </c>
      <c r="AJ302" s="160" t="str">
        <f t="shared" si="127"/>
        <v/>
      </c>
      <c r="BA302" s="160"/>
      <c r="BR302" s="160"/>
      <c r="CG302" s="160"/>
    </row>
    <row r="303" spans="1:85" ht="15">
      <c r="A303" s="186" t="s">
        <v>139</v>
      </c>
      <c r="B303" s="175">
        <v>72.256416650102111</v>
      </c>
      <c r="C303" s="175">
        <v>787.25503033129246</v>
      </c>
      <c r="D303" s="175">
        <v>317.56834019340704</v>
      </c>
      <c r="E303" s="175">
        <v>2.8794603598746744</v>
      </c>
      <c r="F303" s="362"/>
      <c r="G303" s="175">
        <v>0</v>
      </c>
      <c r="H303" s="187">
        <v>0</v>
      </c>
      <c r="I303" s="173">
        <f t="shared" si="124"/>
        <v>1179.9592475346763</v>
      </c>
      <c r="J303" s="168"/>
      <c r="K303" s="188" t="s">
        <v>139</v>
      </c>
      <c r="L303" s="175">
        <v>72.256416650102111</v>
      </c>
      <c r="M303" s="175">
        <v>787.25503033129246</v>
      </c>
      <c r="N303" s="175">
        <v>317.56834019340704</v>
      </c>
      <c r="O303" s="175">
        <v>2.8794603598746744</v>
      </c>
      <c r="P303" s="175">
        <v>0.41980527758149089</v>
      </c>
      <c r="Q303" s="175">
        <v>0</v>
      </c>
      <c r="R303" s="176">
        <v>0</v>
      </c>
      <c r="S303" s="177">
        <f t="shared" si="125"/>
        <v>1180.3790528122577</v>
      </c>
      <c r="U303" s="234" t="s">
        <v>139</v>
      </c>
      <c r="V303" s="226">
        <v>71.155103536716396</v>
      </c>
      <c r="W303" s="226">
        <v>0.34479427257986539</v>
      </c>
      <c r="X303" s="226">
        <v>0</v>
      </c>
      <c r="Y303" s="226">
        <v>787.25503033129246</v>
      </c>
      <c r="Z303" s="226">
        <v>317.56834019340704</v>
      </c>
      <c r="AA303" s="226">
        <v>0.14515735625609941</v>
      </c>
      <c r="AB303" s="226">
        <v>0.41980527758149089</v>
      </c>
      <c r="AC303" s="227">
        <v>3.4908218444244228</v>
      </c>
      <c r="AD303" s="226">
        <v>0.75651884080584775</v>
      </c>
      <c r="AE303" s="226">
        <v>0</v>
      </c>
      <c r="AF303" s="226">
        <v>0</v>
      </c>
      <c r="AG303" s="226">
        <v>0</v>
      </c>
      <c r="AH303" s="226">
        <v>2.7343030036185749</v>
      </c>
      <c r="AI303" s="229">
        <f t="shared" si="126"/>
        <v>1180.3790528122574</v>
      </c>
      <c r="AJ303" s="160" t="str">
        <f t="shared" si="127"/>
        <v/>
      </c>
      <c r="BA303" s="160"/>
      <c r="BR303" s="160"/>
      <c r="CG303" s="160"/>
    </row>
    <row r="304" spans="1:85" ht="15">
      <c r="A304" s="178" t="s">
        <v>25</v>
      </c>
      <c r="B304" s="179">
        <v>31.589507902466949</v>
      </c>
      <c r="C304" s="179">
        <v>18.859845127156557</v>
      </c>
      <c r="D304" s="179">
        <v>40.235281339583118</v>
      </c>
      <c r="E304" s="179">
        <v>363.99863480874393</v>
      </c>
      <c r="F304" s="362"/>
      <c r="G304" s="179">
        <v>35.200244901333278</v>
      </c>
      <c r="H304" s="180">
        <v>0</v>
      </c>
      <c r="I304" s="181">
        <f t="shared" si="124"/>
        <v>489.88351407928388</v>
      </c>
      <c r="J304" s="168"/>
      <c r="K304" s="182" t="s">
        <v>25</v>
      </c>
      <c r="L304" s="183">
        <v>31.589507902466949</v>
      </c>
      <c r="M304" s="183">
        <v>18.859845127156557</v>
      </c>
      <c r="N304" s="183">
        <v>40.235281339583118</v>
      </c>
      <c r="O304" s="183">
        <v>363.99863480874393</v>
      </c>
      <c r="P304" s="183">
        <v>6.9675438460455181</v>
      </c>
      <c r="Q304" s="183">
        <v>35.200244901333278</v>
      </c>
      <c r="R304" s="184">
        <v>0</v>
      </c>
      <c r="S304" s="185">
        <f t="shared" si="125"/>
        <v>496.85105792532943</v>
      </c>
      <c r="U304" s="230" t="s">
        <v>25</v>
      </c>
      <c r="V304" s="231">
        <v>3.0389519350691256</v>
      </c>
      <c r="W304" s="231">
        <v>28.023209720489142</v>
      </c>
      <c r="X304" s="231">
        <v>35.200244901333278</v>
      </c>
      <c r="Y304" s="231">
        <v>18.859845127156557</v>
      </c>
      <c r="Z304" s="231">
        <v>30.074630830304354</v>
      </c>
      <c r="AA304" s="231">
        <v>338.88858178036418</v>
      </c>
      <c r="AB304" s="231">
        <v>6.9675438460455181</v>
      </c>
      <c r="AC304" s="232">
        <v>35.798049784567205</v>
      </c>
      <c r="AD304" s="231">
        <v>0.5273462469086807</v>
      </c>
      <c r="AE304" s="231">
        <v>20.200971061645919</v>
      </c>
      <c r="AF304" s="231">
        <v>0</v>
      </c>
      <c r="AG304" s="231">
        <v>10.160650509278764</v>
      </c>
      <c r="AH304" s="231">
        <v>4.909081966733841</v>
      </c>
      <c r="AI304" s="233">
        <f t="shared" si="126"/>
        <v>496.85105792532937</v>
      </c>
      <c r="AJ304" s="160" t="str">
        <f t="shared" si="127"/>
        <v/>
      </c>
      <c r="BA304" s="160"/>
      <c r="BR304" s="160"/>
      <c r="CG304" s="160"/>
    </row>
    <row r="305" spans="1:85" ht="15">
      <c r="A305" s="186" t="s">
        <v>24</v>
      </c>
      <c r="B305" s="175">
        <v>0.1533553617464545</v>
      </c>
      <c r="C305" s="175">
        <v>0</v>
      </c>
      <c r="D305" s="175">
        <v>8.2268887696144066</v>
      </c>
      <c r="E305" s="175">
        <v>0</v>
      </c>
      <c r="F305" s="362"/>
      <c r="G305" s="175">
        <v>0</v>
      </c>
      <c r="H305" s="187">
        <v>0</v>
      </c>
      <c r="I305" s="173">
        <f t="shared" si="124"/>
        <v>8.3802441313608611</v>
      </c>
      <c r="J305" s="168"/>
      <c r="K305" s="188" t="s">
        <v>24</v>
      </c>
      <c r="L305" s="175">
        <v>0.1533553617464545</v>
      </c>
      <c r="M305" s="175">
        <v>0</v>
      </c>
      <c r="N305" s="175">
        <v>8.2268887696144066</v>
      </c>
      <c r="O305" s="175">
        <v>0</v>
      </c>
      <c r="P305" s="175">
        <v>0</v>
      </c>
      <c r="Q305" s="175">
        <v>0</v>
      </c>
      <c r="R305" s="176">
        <v>0</v>
      </c>
      <c r="S305" s="177">
        <f t="shared" si="125"/>
        <v>8.3802441313608611</v>
      </c>
      <c r="U305" s="234" t="s">
        <v>24</v>
      </c>
      <c r="V305" s="226">
        <v>0.14945709246986857</v>
      </c>
      <c r="W305" s="226">
        <v>0</v>
      </c>
      <c r="X305" s="226">
        <v>0</v>
      </c>
      <c r="Y305" s="226">
        <v>0</v>
      </c>
      <c r="Z305" s="226">
        <v>7.2378746062841453</v>
      </c>
      <c r="AA305" s="226">
        <v>0</v>
      </c>
      <c r="AB305" s="226">
        <v>0</v>
      </c>
      <c r="AC305" s="227">
        <v>0.9929124326068498</v>
      </c>
      <c r="AD305" s="226">
        <v>3.8982692765859249E-3</v>
      </c>
      <c r="AE305" s="226">
        <v>0</v>
      </c>
      <c r="AF305" s="226">
        <v>0</v>
      </c>
      <c r="AG305" s="226">
        <v>0.98901416333026182</v>
      </c>
      <c r="AH305" s="226">
        <v>0</v>
      </c>
      <c r="AI305" s="229">
        <f t="shared" si="126"/>
        <v>8.3802441313608629</v>
      </c>
      <c r="AJ305" s="160" t="str">
        <f t="shared" si="127"/>
        <v/>
      </c>
      <c r="BA305" s="160"/>
      <c r="BR305" s="160"/>
      <c r="CG305" s="160"/>
    </row>
    <row r="306" spans="1:85" ht="15">
      <c r="A306" s="178" t="s">
        <v>60</v>
      </c>
      <c r="B306" s="179">
        <v>0</v>
      </c>
      <c r="C306" s="179">
        <v>4.6350805889957452E-3</v>
      </c>
      <c r="D306" s="179">
        <v>0</v>
      </c>
      <c r="E306" s="179">
        <v>0</v>
      </c>
      <c r="F306" s="362"/>
      <c r="G306" s="179">
        <v>0</v>
      </c>
      <c r="H306" s="180">
        <v>0</v>
      </c>
      <c r="I306" s="181">
        <f t="shared" si="124"/>
        <v>4.6350805889957452E-3</v>
      </c>
      <c r="J306" s="168"/>
      <c r="K306" s="182" t="s">
        <v>60</v>
      </c>
      <c r="L306" s="183">
        <v>0</v>
      </c>
      <c r="M306" s="183">
        <v>4.6350805889957452E-3</v>
      </c>
      <c r="N306" s="183">
        <v>0</v>
      </c>
      <c r="O306" s="183">
        <v>0</v>
      </c>
      <c r="P306" s="183">
        <v>0</v>
      </c>
      <c r="Q306" s="183">
        <v>0</v>
      </c>
      <c r="R306" s="184">
        <v>0</v>
      </c>
      <c r="S306" s="185">
        <f t="shared" si="125"/>
        <v>4.6350805889957452E-3</v>
      </c>
      <c r="U306" s="230" t="s">
        <v>60</v>
      </c>
      <c r="V306" s="231">
        <v>0</v>
      </c>
      <c r="W306" s="231">
        <v>0</v>
      </c>
      <c r="X306" s="231">
        <v>0</v>
      </c>
      <c r="Y306" s="231">
        <v>4.6350805889957452E-3</v>
      </c>
      <c r="Z306" s="231">
        <v>0</v>
      </c>
      <c r="AA306" s="231">
        <v>0</v>
      </c>
      <c r="AB306" s="231">
        <v>0</v>
      </c>
      <c r="AC306" s="232">
        <v>0</v>
      </c>
      <c r="AD306" s="231">
        <v>0</v>
      </c>
      <c r="AE306" s="231">
        <v>0</v>
      </c>
      <c r="AF306" s="231">
        <v>0</v>
      </c>
      <c r="AG306" s="231">
        <v>0</v>
      </c>
      <c r="AH306" s="231">
        <v>0</v>
      </c>
      <c r="AI306" s="233">
        <f t="shared" si="126"/>
        <v>4.6350805889957452E-3</v>
      </c>
      <c r="AJ306" s="160" t="str">
        <f t="shared" si="127"/>
        <v/>
      </c>
      <c r="BA306" s="160"/>
      <c r="BR306" s="160"/>
      <c r="CG306" s="160"/>
    </row>
    <row r="307" spans="1:85" ht="15">
      <c r="A307" s="186" t="s">
        <v>22</v>
      </c>
      <c r="B307" s="175">
        <v>2.6920410333598719</v>
      </c>
      <c r="C307" s="175">
        <v>1.3578185178518396</v>
      </c>
      <c r="D307" s="175">
        <v>6.7480432234796106E-2</v>
      </c>
      <c r="E307" s="175">
        <v>0</v>
      </c>
      <c r="F307" s="362"/>
      <c r="G307" s="175">
        <v>0</v>
      </c>
      <c r="H307" s="187">
        <v>0</v>
      </c>
      <c r="I307" s="173">
        <f t="shared" si="124"/>
        <v>4.1173399834465076</v>
      </c>
      <c r="J307" s="168"/>
      <c r="K307" s="188" t="s">
        <v>22</v>
      </c>
      <c r="L307" s="175">
        <v>2.6920410333598719</v>
      </c>
      <c r="M307" s="175">
        <v>1.3578185178518396</v>
      </c>
      <c r="N307" s="175">
        <v>6.7480432234796106E-2</v>
      </c>
      <c r="O307" s="175">
        <v>0</v>
      </c>
      <c r="P307" s="175">
        <v>4.5013240210485108</v>
      </c>
      <c r="Q307" s="175">
        <v>0</v>
      </c>
      <c r="R307" s="176">
        <v>0</v>
      </c>
      <c r="S307" s="177">
        <f t="shared" si="125"/>
        <v>8.6186640044950185</v>
      </c>
      <c r="U307" s="234" t="s">
        <v>22</v>
      </c>
      <c r="V307" s="226">
        <v>2.6920410333598719</v>
      </c>
      <c r="W307" s="226">
        <v>0</v>
      </c>
      <c r="X307" s="226">
        <v>0</v>
      </c>
      <c r="Y307" s="226">
        <v>1.3578185178518396</v>
      </c>
      <c r="Z307" s="226">
        <v>6.7480432234796106E-2</v>
      </c>
      <c r="AA307" s="226">
        <v>0</v>
      </c>
      <c r="AB307" s="226">
        <v>4.5013240210485108</v>
      </c>
      <c r="AC307" s="227">
        <v>0</v>
      </c>
      <c r="AD307" s="226">
        <v>0</v>
      </c>
      <c r="AE307" s="226">
        <v>0</v>
      </c>
      <c r="AF307" s="226">
        <v>0</v>
      </c>
      <c r="AG307" s="226">
        <v>0</v>
      </c>
      <c r="AH307" s="226">
        <v>0</v>
      </c>
      <c r="AI307" s="229">
        <f t="shared" si="126"/>
        <v>8.6186640044950185</v>
      </c>
      <c r="AJ307" s="160" t="str">
        <f t="shared" si="127"/>
        <v/>
      </c>
      <c r="BA307" s="160"/>
      <c r="BR307" s="160"/>
      <c r="CG307" s="160"/>
    </row>
    <row r="308" spans="1:85" ht="15">
      <c r="A308" s="178" t="s">
        <v>21</v>
      </c>
      <c r="B308" s="179">
        <v>1.8051294970018115E-4</v>
      </c>
      <c r="C308" s="179">
        <v>9.1047581659279333E-5</v>
      </c>
      <c r="D308" s="179">
        <v>4.5248537146342457E-6</v>
      </c>
      <c r="E308" s="179">
        <v>0</v>
      </c>
      <c r="F308" s="362"/>
      <c r="G308" s="179">
        <v>0</v>
      </c>
      <c r="H308" s="180">
        <v>0</v>
      </c>
      <c r="I308" s="181">
        <f t="shared" si="124"/>
        <v>2.7608538507409471E-4</v>
      </c>
      <c r="J308" s="168"/>
      <c r="K308" s="182" t="s">
        <v>21</v>
      </c>
      <c r="L308" s="183">
        <v>1.8051294970018115E-4</v>
      </c>
      <c r="M308" s="183">
        <v>9.1047581659279333E-5</v>
      </c>
      <c r="N308" s="183">
        <v>4.5248537146342457E-6</v>
      </c>
      <c r="O308" s="183">
        <v>0</v>
      </c>
      <c r="P308" s="183">
        <v>0</v>
      </c>
      <c r="Q308" s="183">
        <v>0</v>
      </c>
      <c r="R308" s="184">
        <v>0</v>
      </c>
      <c r="S308" s="185">
        <f t="shared" si="125"/>
        <v>2.7608538507409471E-4</v>
      </c>
      <c r="U308" s="230" t="s">
        <v>61</v>
      </c>
      <c r="V308" s="231">
        <v>1.8051294970018115E-4</v>
      </c>
      <c r="W308" s="231">
        <v>0</v>
      </c>
      <c r="X308" s="231">
        <v>0</v>
      </c>
      <c r="Y308" s="231">
        <v>9.1047581659279333E-5</v>
      </c>
      <c r="Z308" s="231">
        <v>4.5248537146342457E-6</v>
      </c>
      <c r="AA308" s="231">
        <v>0</v>
      </c>
      <c r="AB308" s="231">
        <v>0</v>
      </c>
      <c r="AC308" s="232">
        <v>0</v>
      </c>
      <c r="AD308" s="231">
        <v>0</v>
      </c>
      <c r="AE308" s="231">
        <v>0</v>
      </c>
      <c r="AF308" s="231">
        <v>0</v>
      </c>
      <c r="AG308" s="231">
        <v>0</v>
      </c>
      <c r="AH308" s="231">
        <v>0</v>
      </c>
      <c r="AI308" s="233">
        <f t="shared" si="126"/>
        <v>2.7608538507409471E-4</v>
      </c>
      <c r="AJ308" s="160" t="str">
        <f t="shared" si="127"/>
        <v/>
      </c>
      <c r="BA308" s="160"/>
      <c r="BR308" s="160"/>
      <c r="CG308" s="160"/>
    </row>
    <row r="309" spans="1:85" ht="15">
      <c r="A309" s="189" t="s">
        <v>64</v>
      </c>
      <c r="B309" s="175">
        <v>0.11867322555936975</v>
      </c>
      <c r="C309" s="175">
        <v>0</v>
      </c>
      <c r="D309" s="175">
        <v>0</v>
      </c>
      <c r="E309" s="175">
        <v>0</v>
      </c>
      <c r="F309" s="362"/>
      <c r="G309" s="175">
        <v>0</v>
      </c>
      <c r="H309" s="187">
        <v>0</v>
      </c>
      <c r="I309" s="173">
        <f t="shared" si="124"/>
        <v>0.11867322555936975</v>
      </c>
      <c r="J309" s="168"/>
      <c r="K309" s="190" t="s">
        <v>64</v>
      </c>
      <c r="L309" s="175">
        <v>0.11867322555936975</v>
      </c>
      <c r="M309" s="175">
        <v>0</v>
      </c>
      <c r="N309" s="175">
        <v>0</v>
      </c>
      <c r="O309" s="175">
        <v>0</v>
      </c>
      <c r="P309" s="175">
        <v>0</v>
      </c>
      <c r="Q309" s="175">
        <v>0</v>
      </c>
      <c r="R309" s="176">
        <v>0</v>
      </c>
      <c r="S309" s="177">
        <f t="shared" si="125"/>
        <v>0.11867322555936975</v>
      </c>
      <c r="U309" s="235" t="s">
        <v>62</v>
      </c>
      <c r="V309" s="226">
        <v>0.1009231459438131</v>
      </c>
      <c r="W309" s="226">
        <v>0</v>
      </c>
      <c r="X309" s="226">
        <v>0</v>
      </c>
      <c r="Y309" s="226">
        <v>0</v>
      </c>
      <c r="Z309" s="226">
        <v>0</v>
      </c>
      <c r="AA309" s="226">
        <v>0</v>
      </c>
      <c r="AB309" s="226">
        <v>0</v>
      </c>
      <c r="AC309" s="227">
        <v>1.7750079615556653E-2</v>
      </c>
      <c r="AD309" s="228">
        <v>1.7750079615556653E-2</v>
      </c>
      <c r="AE309" s="228">
        <v>0</v>
      </c>
      <c r="AF309" s="228">
        <v>0</v>
      </c>
      <c r="AG309" s="228">
        <v>0</v>
      </c>
      <c r="AH309" s="228">
        <v>0</v>
      </c>
      <c r="AI309" s="229">
        <f t="shared" si="126"/>
        <v>0.11867322555936975</v>
      </c>
      <c r="AJ309" s="160" t="str">
        <f t="shared" si="127"/>
        <v/>
      </c>
      <c r="BA309" s="160"/>
      <c r="BR309" s="160"/>
      <c r="CG309" s="160"/>
    </row>
    <row r="310" spans="1:85">
      <c r="A310" s="191" t="s">
        <v>23</v>
      </c>
      <c r="B310" s="192">
        <v>0.11867322555936975</v>
      </c>
      <c r="C310" s="192">
        <v>0</v>
      </c>
      <c r="D310" s="192">
        <v>0</v>
      </c>
      <c r="E310" s="192">
        <v>0</v>
      </c>
      <c r="F310" s="362"/>
      <c r="G310" s="192">
        <v>0</v>
      </c>
      <c r="H310" s="193">
        <v>0</v>
      </c>
      <c r="I310" s="194">
        <f t="shared" si="124"/>
        <v>0.11867322555936975</v>
      </c>
      <c r="J310" s="168"/>
      <c r="K310" s="195" t="s">
        <v>23</v>
      </c>
      <c r="L310" s="196">
        <v>0.11867322555936975</v>
      </c>
      <c r="M310" s="196">
        <v>0</v>
      </c>
      <c r="N310" s="196">
        <v>0</v>
      </c>
      <c r="O310" s="196">
        <v>0</v>
      </c>
      <c r="P310" s="196">
        <v>0</v>
      </c>
      <c r="Q310" s="196">
        <v>0</v>
      </c>
      <c r="R310" s="197">
        <v>0</v>
      </c>
      <c r="S310" s="198">
        <f t="shared" si="125"/>
        <v>0.11867322555936975</v>
      </c>
      <c r="U310" s="236" t="s">
        <v>66</v>
      </c>
      <c r="V310" s="237">
        <v>0.1009231459438131</v>
      </c>
      <c r="W310" s="237">
        <v>0</v>
      </c>
      <c r="X310" s="237">
        <v>0</v>
      </c>
      <c r="Y310" s="237">
        <v>0</v>
      </c>
      <c r="Z310" s="237">
        <v>0</v>
      </c>
      <c r="AA310" s="237">
        <v>0</v>
      </c>
      <c r="AB310" s="237">
        <v>0</v>
      </c>
      <c r="AC310" s="237">
        <v>1.7750079615556653E-2</v>
      </c>
      <c r="AD310" s="237">
        <v>1.7750079615556653E-2</v>
      </c>
      <c r="AE310" s="237">
        <v>0</v>
      </c>
      <c r="AF310" s="237">
        <v>0</v>
      </c>
      <c r="AG310" s="237">
        <v>0</v>
      </c>
      <c r="AH310" s="125">
        <v>0</v>
      </c>
      <c r="AI310" s="238">
        <f t="shared" si="126"/>
        <v>0.11867322555936975</v>
      </c>
      <c r="AJ310" s="160" t="str">
        <f t="shared" si="127"/>
        <v/>
      </c>
      <c r="BA310" s="160"/>
      <c r="BR310" s="160"/>
      <c r="CG310" s="160"/>
    </row>
    <row r="311" spans="1:85">
      <c r="A311" s="199" t="s">
        <v>19</v>
      </c>
      <c r="B311" s="200">
        <v>0</v>
      </c>
      <c r="C311" s="200">
        <v>0</v>
      </c>
      <c r="D311" s="200">
        <v>0</v>
      </c>
      <c r="E311" s="200">
        <v>0</v>
      </c>
      <c r="F311" s="362"/>
      <c r="G311" s="200">
        <v>0</v>
      </c>
      <c r="H311" s="201">
        <v>0</v>
      </c>
      <c r="I311" s="202">
        <f t="shared" si="124"/>
        <v>0</v>
      </c>
      <c r="J311" s="168"/>
      <c r="K311" s="203" t="s">
        <v>19</v>
      </c>
      <c r="L311" s="200">
        <v>0</v>
      </c>
      <c r="M311" s="200">
        <v>0</v>
      </c>
      <c r="N311" s="200">
        <v>0</v>
      </c>
      <c r="O311" s="200">
        <v>0</v>
      </c>
      <c r="P311" s="200">
        <v>0</v>
      </c>
      <c r="Q311" s="200">
        <v>0</v>
      </c>
      <c r="R311" s="204">
        <v>0</v>
      </c>
      <c r="S311" s="205">
        <f t="shared" si="125"/>
        <v>0</v>
      </c>
      <c r="U311" s="239" t="s">
        <v>19</v>
      </c>
      <c r="V311" s="240">
        <v>0</v>
      </c>
      <c r="W311" s="240">
        <v>0</v>
      </c>
      <c r="X311" s="240">
        <v>0</v>
      </c>
      <c r="Y311" s="240">
        <v>0</v>
      </c>
      <c r="Z311" s="240">
        <v>0</v>
      </c>
      <c r="AA311" s="240">
        <v>0</v>
      </c>
      <c r="AB311" s="240">
        <v>0</v>
      </c>
      <c r="AC311" s="240">
        <v>0</v>
      </c>
      <c r="AD311" s="241">
        <v>0</v>
      </c>
      <c r="AE311" s="241">
        <v>0</v>
      </c>
      <c r="AF311" s="241">
        <v>0</v>
      </c>
      <c r="AG311" s="241">
        <v>0</v>
      </c>
      <c r="AH311" s="241">
        <v>0</v>
      </c>
      <c r="AI311" s="242">
        <f t="shared" si="126"/>
        <v>0</v>
      </c>
      <c r="AJ311" s="160" t="str">
        <f t="shared" si="127"/>
        <v/>
      </c>
      <c r="BA311" s="160"/>
      <c r="BR311" s="160"/>
      <c r="CG311" s="160"/>
    </row>
    <row r="312" spans="1:85">
      <c r="A312" s="191" t="s">
        <v>20</v>
      </c>
      <c r="B312" s="192">
        <v>0</v>
      </c>
      <c r="C312" s="192">
        <v>0</v>
      </c>
      <c r="D312" s="192">
        <v>0</v>
      </c>
      <c r="E312" s="192">
        <v>0</v>
      </c>
      <c r="F312" s="362"/>
      <c r="G312" s="192">
        <v>0</v>
      </c>
      <c r="H312" s="193">
        <v>0</v>
      </c>
      <c r="I312" s="194">
        <f t="shared" si="124"/>
        <v>0</v>
      </c>
      <c r="J312" s="168"/>
      <c r="K312" s="195" t="s">
        <v>20</v>
      </c>
      <c r="L312" s="196">
        <v>0</v>
      </c>
      <c r="M312" s="196">
        <v>0</v>
      </c>
      <c r="N312" s="196">
        <v>0</v>
      </c>
      <c r="O312" s="196">
        <v>0</v>
      </c>
      <c r="P312" s="196">
        <v>0</v>
      </c>
      <c r="Q312" s="196">
        <v>0</v>
      </c>
      <c r="R312" s="197">
        <v>0</v>
      </c>
      <c r="S312" s="198">
        <f t="shared" si="125"/>
        <v>0</v>
      </c>
      <c r="U312" s="236" t="s">
        <v>20</v>
      </c>
      <c r="V312" s="237">
        <v>0</v>
      </c>
      <c r="W312" s="237">
        <v>0</v>
      </c>
      <c r="X312" s="237">
        <v>0</v>
      </c>
      <c r="Y312" s="237">
        <v>0</v>
      </c>
      <c r="Z312" s="237">
        <v>0</v>
      </c>
      <c r="AA312" s="237">
        <v>0</v>
      </c>
      <c r="AB312" s="237">
        <v>0</v>
      </c>
      <c r="AC312" s="237">
        <v>0</v>
      </c>
      <c r="AD312" s="237">
        <v>0</v>
      </c>
      <c r="AE312" s="237">
        <v>0</v>
      </c>
      <c r="AF312" s="237">
        <v>0</v>
      </c>
      <c r="AG312" s="237">
        <v>0</v>
      </c>
      <c r="AH312" s="125">
        <v>0</v>
      </c>
      <c r="AI312" s="238">
        <f t="shared" si="126"/>
        <v>0</v>
      </c>
      <c r="AJ312" s="160" t="str">
        <f t="shared" si="127"/>
        <v/>
      </c>
      <c r="BA312" s="160"/>
      <c r="BR312" s="160"/>
      <c r="CG312" s="160"/>
    </row>
    <row r="313" spans="1:85" ht="15" thickBot="1">
      <c r="A313" s="206" t="s">
        <v>11</v>
      </c>
      <c r="B313" s="207">
        <v>0</v>
      </c>
      <c r="C313" s="207">
        <v>0</v>
      </c>
      <c r="D313" s="207">
        <v>0</v>
      </c>
      <c r="E313" s="207">
        <v>0</v>
      </c>
      <c r="F313" s="363"/>
      <c r="G313" s="207">
        <v>0</v>
      </c>
      <c r="H313" s="208">
        <v>0</v>
      </c>
      <c r="I313" s="209">
        <f t="shared" si="124"/>
        <v>0</v>
      </c>
      <c r="J313" s="168"/>
      <c r="K313" s="210" t="s">
        <v>11</v>
      </c>
      <c r="L313" s="207">
        <v>0</v>
      </c>
      <c r="M313" s="207">
        <v>0</v>
      </c>
      <c r="N313" s="207">
        <v>0</v>
      </c>
      <c r="O313" s="207">
        <v>0</v>
      </c>
      <c r="P313" s="207">
        <v>0</v>
      </c>
      <c r="Q313" s="207">
        <v>0</v>
      </c>
      <c r="R313" s="211">
        <v>0</v>
      </c>
      <c r="S313" s="212">
        <f t="shared" si="125"/>
        <v>0</v>
      </c>
      <c r="U313" s="239" t="s">
        <v>11</v>
      </c>
      <c r="V313" s="240">
        <v>0</v>
      </c>
      <c r="W313" s="240">
        <v>0</v>
      </c>
      <c r="X313" s="240">
        <v>0</v>
      </c>
      <c r="Y313" s="240">
        <v>0</v>
      </c>
      <c r="Z313" s="240">
        <v>0</v>
      </c>
      <c r="AA313" s="240">
        <v>0</v>
      </c>
      <c r="AB313" s="240">
        <v>0</v>
      </c>
      <c r="AC313" s="240">
        <v>0</v>
      </c>
      <c r="AD313" s="241">
        <v>0</v>
      </c>
      <c r="AE313" s="241">
        <v>0</v>
      </c>
      <c r="AF313" s="241">
        <v>0</v>
      </c>
      <c r="AG313" s="241">
        <v>0</v>
      </c>
      <c r="AH313" s="241">
        <v>0</v>
      </c>
      <c r="AI313" s="242">
        <f t="shared" si="126"/>
        <v>0</v>
      </c>
      <c r="AJ313" s="160" t="str">
        <f t="shared" si="127"/>
        <v/>
      </c>
      <c r="BA313" s="160"/>
      <c r="BR313" s="160"/>
      <c r="CG313" s="160"/>
    </row>
    <row r="314" spans="1:85" ht="15">
      <c r="A314" s="213" t="s">
        <v>26</v>
      </c>
      <c r="B314" s="214">
        <f>SUM(B293:B309)</f>
        <v>108.28618470140411</v>
      </c>
      <c r="C314" s="214">
        <f t="shared" ref="C314:I314" si="128">SUM(C293:C309)</f>
        <v>811.96963959982361</v>
      </c>
      <c r="D314" s="214">
        <f t="shared" si="128"/>
        <v>367.12434492664914</v>
      </c>
      <c r="E314" s="214">
        <f t="shared" si="128"/>
        <v>367.10701354216877</v>
      </c>
      <c r="F314" s="214">
        <f t="shared" si="128"/>
        <v>0</v>
      </c>
      <c r="G314" s="214">
        <f t="shared" si="128"/>
        <v>35.200244901333278</v>
      </c>
      <c r="H314" s="216">
        <f t="shared" si="128"/>
        <v>0</v>
      </c>
      <c r="I314" s="173">
        <f t="shared" si="128"/>
        <v>1689.6874276713791</v>
      </c>
      <c r="J314" s="168"/>
      <c r="K314" s="215" t="s">
        <v>26</v>
      </c>
      <c r="L314" s="214">
        <f>SUM(L293:L309)</f>
        <v>108.28618470140411</v>
      </c>
      <c r="M314" s="214">
        <f t="shared" ref="M314:S314" si="129">SUM(M293:M309)</f>
        <v>811.96963959982361</v>
      </c>
      <c r="N314" s="214">
        <f t="shared" si="129"/>
        <v>367.12434492664914</v>
      </c>
      <c r="O314" s="214">
        <f t="shared" si="129"/>
        <v>367.10701354216877</v>
      </c>
      <c r="P314" s="214">
        <f t="shared" si="129"/>
        <v>88.781892966246431</v>
      </c>
      <c r="Q314" s="214">
        <f t="shared" si="129"/>
        <v>35.200244901333278</v>
      </c>
      <c r="R314" s="216">
        <f t="shared" si="129"/>
        <v>0</v>
      </c>
      <c r="S314" s="217">
        <f t="shared" si="129"/>
        <v>1778.4693206376253</v>
      </c>
      <c r="T314" s="160" t="str">
        <f>IF(ABS(S314-AI314)&gt;0.01,S314-AI314,"")</f>
        <v/>
      </c>
      <c r="U314" s="243" t="s">
        <v>63</v>
      </c>
      <c r="V314" s="244">
        <f>SUM(V293:V309)</f>
        <v>78.484952445271645</v>
      </c>
      <c r="W314" s="244">
        <f t="shared" ref="W314:AH314" si="130">SUM(W293:W309)</f>
        <v>28.368003993069006</v>
      </c>
      <c r="X314" s="244">
        <f t="shared" si="130"/>
        <v>35.200244901333278</v>
      </c>
      <c r="Y314" s="244">
        <f t="shared" si="130"/>
        <v>811.96963959982361</v>
      </c>
      <c r="Z314" s="244">
        <f t="shared" si="130"/>
        <v>355.97468025404009</v>
      </c>
      <c r="AA314" s="244">
        <f t="shared" si="130"/>
        <v>339.05501046096856</v>
      </c>
      <c r="AB314" s="244">
        <f t="shared" si="130"/>
        <v>88.781892966246431</v>
      </c>
      <c r="AC314" s="244">
        <f t="shared" si="130"/>
        <v>40.634896016872695</v>
      </c>
      <c r="AD314" s="245">
        <f t="shared" si="130"/>
        <v>1.4332282630634521</v>
      </c>
      <c r="AE314" s="245">
        <f t="shared" si="130"/>
        <v>20.200971061645919</v>
      </c>
      <c r="AF314" s="245">
        <f t="shared" si="130"/>
        <v>0</v>
      </c>
      <c r="AG314" s="245">
        <f t="shared" si="130"/>
        <v>11.149664672609026</v>
      </c>
      <c r="AH314" s="245">
        <f t="shared" si="130"/>
        <v>7.8510320195542942</v>
      </c>
      <c r="AI314" s="246">
        <f>SUM(V314:AC314)</f>
        <v>1778.4693206376253</v>
      </c>
      <c r="AJ314" s="160" t="str">
        <f t="shared" si="127"/>
        <v/>
      </c>
      <c r="BA314" s="160"/>
      <c r="BR314" s="160"/>
      <c r="CG314" s="160"/>
    </row>
    <row r="315" spans="1:85" s="23" customFormat="1" ht="15" thickBot="1">
      <c r="A315" s="30" t="s">
        <v>88</v>
      </c>
      <c r="B315" s="47">
        <f>IF($I314=0,"-",B314/$I314)</f>
        <v>6.4086518564346134E-2</v>
      </c>
      <c r="C315" s="47">
        <f t="shared" ref="C315:H315" si="131">IF($I314=0,"-",C314/$I314)</f>
        <v>0.48054428665473892</v>
      </c>
      <c r="D315" s="47">
        <f t="shared" si="131"/>
        <v>0.21727352580979833</v>
      </c>
      <c r="E315" s="47">
        <f t="shared" si="131"/>
        <v>0.21726326865560724</v>
      </c>
      <c r="F315" s="47">
        <f t="shared" si="131"/>
        <v>0</v>
      </c>
      <c r="G315" s="47">
        <f t="shared" si="131"/>
        <v>2.0832400315509265E-2</v>
      </c>
      <c r="H315" s="70">
        <f t="shared" si="131"/>
        <v>0</v>
      </c>
      <c r="I315" s="48">
        <f>SUM(B315:H315)</f>
        <v>0.99999999999999989</v>
      </c>
      <c r="J315" s="160"/>
      <c r="K315" s="81" t="s">
        <v>88</v>
      </c>
      <c r="L315" s="98">
        <f t="shared" ref="L315:R315" si="132">IF($S314=0,"-",L314/$S314)</f>
        <v>6.0887294171923546E-2</v>
      </c>
      <c r="M315" s="98">
        <f t="shared" si="132"/>
        <v>0.45655532551369082</v>
      </c>
      <c r="N315" s="98">
        <f t="shared" si="132"/>
        <v>0.20642714533587006</v>
      </c>
      <c r="O315" s="98">
        <f t="shared" si="132"/>
        <v>0.20641740022287919</v>
      </c>
      <c r="P315" s="98">
        <f t="shared" si="132"/>
        <v>4.9920396115922833E-2</v>
      </c>
      <c r="Q315" s="98">
        <f t="shared" si="132"/>
        <v>1.9792438639713569E-2</v>
      </c>
      <c r="R315" s="99">
        <f t="shared" si="132"/>
        <v>0</v>
      </c>
      <c r="S315" s="100">
        <f>SUM(L315:R315)</f>
        <v>1</v>
      </c>
      <c r="U315" s="110" t="s">
        <v>88</v>
      </c>
      <c r="V315" s="133">
        <f>+V314/$AI314</f>
        <v>4.4130619254726784E-2</v>
      </c>
      <c r="W315" s="133">
        <f t="shared" ref="W315:AH315" si="133">+W314/$AI314</f>
        <v>1.5950797499783901E-2</v>
      </c>
      <c r="X315" s="133">
        <f t="shared" si="133"/>
        <v>1.9792438639713569E-2</v>
      </c>
      <c r="Y315" s="133">
        <f t="shared" si="133"/>
        <v>0.45655532551369082</v>
      </c>
      <c r="Z315" s="133">
        <f t="shared" si="133"/>
        <v>0.20015789765010641</v>
      </c>
      <c r="AA315" s="133">
        <f t="shared" si="133"/>
        <v>0.19064428411922729</v>
      </c>
      <c r="AB315" s="133">
        <f t="shared" si="133"/>
        <v>4.9920396115922833E-2</v>
      </c>
      <c r="AC315" s="133">
        <f t="shared" si="133"/>
        <v>2.2848241206828396E-2</v>
      </c>
      <c r="AD315" s="133">
        <f t="shared" si="133"/>
        <v>8.0587741741285947E-4</v>
      </c>
      <c r="AE315" s="133">
        <f t="shared" si="133"/>
        <v>1.1358627797078542E-2</v>
      </c>
      <c r="AF315" s="133">
        <f t="shared" si="133"/>
        <v>0</v>
      </c>
      <c r="AG315" s="133">
        <f t="shared" si="133"/>
        <v>6.2692476857636181E-3</v>
      </c>
      <c r="AH315" s="133">
        <f t="shared" si="133"/>
        <v>4.4144883065733763E-3</v>
      </c>
      <c r="AI315" s="134">
        <f>SUM(V315:AC315)</f>
        <v>1</v>
      </c>
      <c r="AJ315" s="23" t="str">
        <f t="shared" si="127"/>
        <v/>
      </c>
    </row>
    <row r="316" spans="1:85" ht="15" thickBot="1">
      <c r="A316" s="247"/>
      <c r="B316" s="247"/>
      <c r="C316" s="247"/>
      <c r="D316" s="247"/>
      <c r="E316" s="247"/>
      <c r="F316" s="247"/>
      <c r="G316" s="247"/>
      <c r="H316" s="247"/>
      <c r="I316" s="247"/>
      <c r="K316" s="247"/>
      <c r="L316" s="247"/>
      <c r="M316" s="247"/>
      <c r="N316" s="247"/>
      <c r="O316" s="247"/>
      <c r="P316" s="247"/>
      <c r="Q316" s="247"/>
      <c r="R316" s="247"/>
      <c r="S316" s="247"/>
      <c r="AI316" s="168"/>
      <c r="BA316" s="160"/>
      <c r="BR316" s="160"/>
      <c r="CG316" s="160"/>
    </row>
    <row r="317" spans="1:85" ht="28.5">
      <c r="A317" s="312" t="s">
        <v>39</v>
      </c>
      <c r="B317" s="164" t="s">
        <v>0</v>
      </c>
      <c r="C317" s="164" t="s">
        <v>1</v>
      </c>
      <c r="D317" s="164" t="s">
        <v>2</v>
      </c>
      <c r="E317" s="164" t="s">
        <v>3</v>
      </c>
      <c r="F317" s="164" t="s">
        <v>27</v>
      </c>
      <c r="G317" s="164" t="s">
        <v>4</v>
      </c>
      <c r="H317" s="164" t="s">
        <v>5</v>
      </c>
      <c r="I317" s="165" t="s">
        <v>6</v>
      </c>
      <c r="K317" s="314" t="s">
        <v>39</v>
      </c>
      <c r="L317" s="166" t="s">
        <v>0</v>
      </c>
      <c r="M317" s="166" t="s">
        <v>1</v>
      </c>
      <c r="N317" s="166" t="s">
        <v>2</v>
      </c>
      <c r="O317" s="166" t="s">
        <v>3</v>
      </c>
      <c r="P317" s="166" t="s">
        <v>27</v>
      </c>
      <c r="Q317" s="166" t="s">
        <v>4</v>
      </c>
      <c r="R317" s="166" t="s">
        <v>5</v>
      </c>
      <c r="S317" s="167" t="s">
        <v>6</v>
      </c>
      <c r="U317" s="316" t="s">
        <v>39</v>
      </c>
      <c r="V317" s="219" t="s">
        <v>74</v>
      </c>
      <c r="W317" s="219" t="s">
        <v>75</v>
      </c>
      <c r="X317" s="219" t="s">
        <v>4</v>
      </c>
      <c r="Y317" s="219" t="s">
        <v>1</v>
      </c>
      <c r="Z317" s="219" t="s">
        <v>2</v>
      </c>
      <c r="AA317" s="219" t="s">
        <v>3</v>
      </c>
      <c r="AB317" s="219" t="s">
        <v>55</v>
      </c>
      <c r="AC317" s="219" t="s">
        <v>68</v>
      </c>
      <c r="AD317" s="220" t="s">
        <v>76</v>
      </c>
      <c r="AE317" s="220" t="s">
        <v>83</v>
      </c>
      <c r="AF317" s="220" t="s">
        <v>77</v>
      </c>
      <c r="AG317" s="220" t="s">
        <v>84</v>
      </c>
      <c r="AH317" s="220" t="s">
        <v>85</v>
      </c>
      <c r="AI317" s="221" t="s">
        <v>63</v>
      </c>
      <c r="BA317" s="160"/>
      <c r="BR317" s="160"/>
      <c r="CG317" s="160"/>
    </row>
    <row r="318" spans="1:85" ht="15">
      <c r="A318" s="313" t="s">
        <v>39</v>
      </c>
      <c r="B318" s="318" t="s">
        <v>69</v>
      </c>
      <c r="C318" s="319"/>
      <c r="D318" s="319"/>
      <c r="E318" s="319"/>
      <c r="F318" s="319"/>
      <c r="G318" s="319"/>
      <c r="H318" s="319"/>
      <c r="I318" s="320"/>
      <c r="K318" s="315" t="s">
        <v>39</v>
      </c>
      <c r="L318" s="321" t="s">
        <v>69</v>
      </c>
      <c r="M318" s="322"/>
      <c r="N318" s="322"/>
      <c r="O318" s="322"/>
      <c r="P318" s="322"/>
      <c r="Q318" s="322"/>
      <c r="R318" s="322"/>
      <c r="S318" s="323"/>
      <c r="U318" s="317" t="s">
        <v>39</v>
      </c>
      <c r="V318" s="324" t="s">
        <v>69</v>
      </c>
      <c r="W318" s="324"/>
      <c r="X318" s="324"/>
      <c r="Y318" s="324"/>
      <c r="Z318" s="324"/>
      <c r="AA318" s="324"/>
      <c r="AB318" s="324"/>
      <c r="AC318" s="324"/>
      <c r="AD318" s="324"/>
      <c r="AE318" s="324"/>
      <c r="AF318" s="324"/>
      <c r="AG318" s="324"/>
      <c r="AH318" s="324"/>
      <c r="AI318" s="325"/>
      <c r="BA318" s="160"/>
      <c r="BR318" s="160"/>
      <c r="CG318" s="160"/>
    </row>
    <row r="319" spans="1:85" ht="15">
      <c r="A319" s="170" t="s">
        <v>7</v>
      </c>
      <c r="B319" s="171">
        <v>0</v>
      </c>
      <c r="C319" s="171">
        <v>0</v>
      </c>
      <c r="D319" s="171">
        <v>0</v>
      </c>
      <c r="E319" s="171">
        <v>0</v>
      </c>
      <c r="F319" s="361"/>
      <c r="G319" s="171">
        <v>0</v>
      </c>
      <c r="H319" s="172">
        <v>0</v>
      </c>
      <c r="I319" s="173">
        <f>SUM(B319:H319)</f>
        <v>0</v>
      </c>
      <c r="J319" s="168"/>
      <c r="K319" s="222" t="s">
        <v>7</v>
      </c>
      <c r="L319" s="171">
        <v>0</v>
      </c>
      <c r="M319" s="171">
        <v>0</v>
      </c>
      <c r="N319" s="171">
        <v>0</v>
      </c>
      <c r="O319" s="171">
        <v>0</v>
      </c>
      <c r="P319" s="171">
        <v>0</v>
      </c>
      <c r="Q319" s="171">
        <v>0</v>
      </c>
      <c r="R319" s="223">
        <v>0</v>
      </c>
      <c r="S319" s="224">
        <f>SUM(L319:R319)</f>
        <v>0</v>
      </c>
      <c r="U319" s="225" t="s">
        <v>7</v>
      </c>
      <c r="V319" s="226">
        <v>0</v>
      </c>
      <c r="W319" s="226">
        <v>0</v>
      </c>
      <c r="X319" s="226">
        <v>0</v>
      </c>
      <c r="Y319" s="226">
        <v>0</v>
      </c>
      <c r="Z319" s="226">
        <v>0</v>
      </c>
      <c r="AA319" s="226">
        <v>0</v>
      </c>
      <c r="AB319" s="226">
        <v>0</v>
      </c>
      <c r="AC319" s="227">
        <v>0</v>
      </c>
      <c r="AD319" s="228">
        <v>0</v>
      </c>
      <c r="AE319" s="228">
        <v>0</v>
      </c>
      <c r="AF319" s="228">
        <v>0</v>
      </c>
      <c r="AG319" s="228">
        <v>0</v>
      </c>
      <c r="AH319" s="228">
        <v>0</v>
      </c>
      <c r="AI319" s="229">
        <f>SUM(V319:AC319)</f>
        <v>0</v>
      </c>
      <c r="AJ319" s="160" t="str">
        <f>IF(ABS(S319-AI319)&gt;0.001,S319-AI319,"")</f>
        <v/>
      </c>
      <c r="BA319" s="160"/>
      <c r="BR319" s="160"/>
      <c r="CG319" s="160"/>
    </row>
    <row r="320" spans="1:85" ht="15">
      <c r="A320" s="178" t="s">
        <v>8</v>
      </c>
      <c r="B320" s="179">
        <v>0</v>
      </c>
      <c r="C320" s="179">
        <v>0</v>
      </c>
      <c r="D320" s="179">
        <v>0</v>
      </c>
      <c r="E320" s="179">
        <v>0</v>
      </c>
      <c r="F320" s="362"/>
      <c r="G320" s="179">
        <v>0</v>
      </c>
      <c r="H320" s="180">
        <v>0</v>
      </c>
      <c r="I320" s="181">
        <f t="shared" ref="I320:I339" si="134">SUM(B320:H320)</f>
        <v>0</v>
      </c>
      <c r="J320" s="168"/>
      <c r="K320" s="182" t="s">
        <v>8</v>
      </c>
      <c r="L320" s="183">
        <v>0</v>
      </c>
      <c r="M320" s="183">
        <v>0</v>
      </c>
      <c r="N320" s="183">
        <v>0</v>
      </c>
      <c r="O320" s="183">
        <v>0</v>
      </c>
      <c r="P320" s="183">
        <v>0</v>
      </c>
      <c r="Q320" s="183">
        <v>0</v>
      </c>
      <c r="R320" s="184">
        <v>0</v>
      </c>
      <c r="S320" s="185">
        <f t="shared" ref="S320:S339" si="135">SUM(L320:R320)</f>
        <v>0</v>
      </c>
      <c r="U320" s="230" t="s">
        <v>8</v>
      </c>
      <c r="V320" s="231">
        <v>0</v>
      </c>
      <c r="W320" s="231">
        <v>0</v>
      </c>
      <c r="X320" s="231">
        <v>0</v>
      </c>
      <c r="Y320" s="231">
        <v>0</v>
      </c>
      <c r="Z320" s="231">
        <v>0</v>
      </c>
      <c r="AA320" s="231">
        <v>0</v>
      </c>
      <c r="AB320" s="231">
        <v>0</v>
      </c>
      <c r="AC320" s="232">
        <v>0</v>
      </c>
      <c r="AD320" s="231">
        <v>0</v>
      </c>
      <c r="AE320" s="231">
        <v>0</v>
      </c>
      <c r="AF320" s="231">
        <v>0</v>
      </c>
      <c r="AG320" s="231">
        <v>0</v>
      </c>
      <c r="AH320" s="231">
        <v>0</v>
      </c>
      <c r="AI320" s="233">
        <f t="shared" ref="AI320:AI339" si="136">SUM(V320:AC320)</f>
        <v>0</v>
      </c>
      <c r="AJ320" s="160" t="str">
        <f t="shared" ref="AJ320:AJ341" si="137">IF(ABS(S320-AI320)&gt;0.001,S320-AI320,"")</f>
        <v/>
      </c>
      <c r="BA320" s="160"/>
      <c r="BR320" s="160"/>
      <c r="CG320" s="160"/>
    </row>
    <row r="321" spans="1:85" ht="15">
      <c r="A321" s="186" t="s">
        <v>10</v>
      </c>
      <c r="B321" s="175">
        <v>0</v>
      </c>
      <c r="C321" s="175">
        <v>0</v>
      </c>
      <c r="D321" s="175">
        <v>0</v>
      </c>
      <c r="E321" s="175">
        <v>0</v>
      </c>
      <c r="F321" s="362"/>
      <c r="G321" s="175">
        <v>0</v>
      </c>
      <c r="H321" s="187">
        <v>0</v>
      </c>
      <c r="I321" s="173">
        <f t="shared" si="134"/>
        <v>0</v>
      </c>
      <c r="J321" s="168"/>
      <c r="K321" s="188" t="s">
        <v>10</v>
      </c>
      <c r="L321" s="175">
        <v>0</v>
      </c>
      <c r="M321" s="175">
        <v>0</v>
      </c>
      <c r="N321" s="175">
        <v>0</v>
      </c>
      <c r="O321" s="175">
        <v>0</v>
      </c>
      <c r="P321" s="175">
        <v>0</v>
      </c>
      <c r="Q321" s="175">
        <v>0</v>
      </c>
      <c r="R321" s="176">
        <v>0</v>
      </c>
      <c r="S321" s="177">
        <f t="shared" si="135"/>
        <v>0</v>
      </c>
      <c r="U321" s="234" t="s">
        <v>10</v>
      </c>
      <c r="V321" s="226">
        <v>0</v>
      </c>
      <c r="W321" s="226">
        <v>0</v>
      </c>
      <c r="X321" s="226">
        <v>0</v>
      </c>
      <c r="Y321" s="226">
        <v>0</v>
      </c>
      <c r="Z321" s="226">
        <v>0</v>
      </c>
      <c r="AA321" s="226">
        <v>0</v>
      </c>
      <c r="AB321" s="226">
        <v>0</v>
      </c>
      <c r="AC321" s="227">
        <v>0</v>
      </c>
      <c r="AD321" s="228">
        <v>0</v>
      </c>
      <c r="AE321" s="228">
        <v>0</v>
      </c>
      <c r="AF321" s="228">
        <v>0</v>
      </c>
      <c r="AG321" s="228">
        <v>0</v>
      </c>
      <c r="AH321" s="228">
        <v>0</v>
      </c>
      <c r="AI321" s="229">
        <f t="shared" si="136"/>
        <v>0</v>
      </c>
      <c r="AJ321" s="160" t="str">
        <f t="shared" si="137"/>
        <v/>
      </c>
      <c r="BA321" s="160"/>
      <c r="BR321" s="160"/>
      <c r="CG321" s="160"/>
    </row>
    <row r="322" spans="1:85" ht="15">
      <c r="A322" s="178" t="s">
        <v>56</v>
      </c>
      <c r="B322" s="179">
        <v>0</v>
      </c>
      <c r="C322" s="179">
        <v>0</v>
      </c>
      <c r="D322" s="179">
        <v>0</v>
      </c>
      <c r="E322" s="179">
        <v>0</v>
      </c>
      <c r="F322" s="362"/>
      <c r="G322" s="179">
        <v>0</v>
      </c>
      <c r="H322" s="180">
        <v>0</v>
      </c>
      <c r="I322" s="181">
        <f t="shared" si="134"/>
        <v>0</v>
      </c>
      <c r="J322" s="168"/>
      <c r="K322" s="182" t="s">
        <v>56</v>
      </c>
      <c r="L322" s="183">
        <v>0</v>
      </c>
      <c r="M322" s="183">
        <v>0</v>
      </c>
      <c r="N322" s="183">
        <v>0</v>
      </c>
      <c r="O322" s="183">
        <v>0</v>
      </c>
      <c r="P322" s="183">
        <v>0</v>
      </c>
      <c r="Q322" s="183">
        <v>0</v>
      </c>
      <c r="R322" s="184">
        <v>0</v>
      </c>
      <c r="S322" s="185">
        <f t="shared" si="135"/>
        <v>0</v>
      </c>
      <c r="U322" s="230" t="s">
        <v>56</v>
      </c>
      <c r="V322" s="231">
        <v>0</v>
      </c>
      <c r="W322" s="231">
        <v>0</v>
      </c>
      <c r="X322" s="231">
        <v>0</v>
      </c>
      <c r="Y322" s="231">
        <v>0</v>
      </c>
      <c r="Z322" s="231">
        <v>0</v>
      </c>
      <c r="AA322" s="231">
        <v>0</v>
      </c>
      <c r="AB322" s="231">
        <v>0</v>
      </c>
      <c r="AC322" s="232">
        <v>0</v>
      </c>
      <c r="AD322" s="231">
        <v>0</v>
      </c>
      <c r="AE322" s="231">
        <v>0</v>
      </c>
      <c r="AF322" s="231">
        <v>0</v>
      </c>
      <c r="AG322" s="231">
        <v>0</v>
      </c>
      <c r="AH322" s="231">
        <v>0</v>
      </c>
      <c r="AI322" s="233">
        <f t="shared" si="136"/>
        <v>0</v>
      </c>
      <c r="AJ322" s="160" t="str">
        <f t="shared" si="137"/>
        <v/>
      </c>
      <c r="BA322" s="160"/>
      <c r="BR322" s="160"/>
      <c r="CG322" s="160"/>
    </row>
    <row r="323" spans="1:85" ht="15">
      <c r="A323" s="186" t="s">
        <v>16</v>
      </c>
      <c r="B323" s="175">
        <v>1.875445883575247</v>
      </c>
      <c r="C323" s="175">
        <v>11.081688313797205</v>
      </c>
      <c r="D323" s="175">
        <v>0.12661694655412822</v>
      </c>
      <c r="E323" s="175">
        <v>0</v>
      </c>
      <c r="F323" s="362"/>
      <c r="G323" s="175">
        <v>0</v>
      </c>
      <c r="H323" s="187">
        <v>0</v>
      </c>
      <c r="I323" s="173">
        <f t="shared" si="134"/>
        <v>13.08375114392658</v>
      </c>
      <c r="J323" s="168"/>
      <c r="K323" s="188" t="s">
        <v>16</v>
      </c>
      <c r="L323" s="175">
        <v>1.875445883575247</v>
      </c>
      <c r="M323" s="175">
        <v>11.081688313797205</v>
      </c>
      <c r="N323" s="175">
        <v>0.12661694655412822</v>
      </c>
      <c r="O323" s="175">
        <v>0</v>
      </c>
      <c r="P323" s="175">
        <v>0</v>
      </c>
      <c r="Q323" s="175">
        <v>0</v>
      </c>
      <c r="R323" s="176">
        <v>0</v>
      </c>
      <c r="S323" s="177">
        <f t="shared" si="135"/>
        <v>13.08375114392658</v>
      </c>
      <c r="U323" s="234" t="s">
        <v>16</v>
      </c>
      <c r="V323" s="226">
        <v>1.875445883575247</v>
      </c>
      <c r="W323" s="226">
        <v>0</v>
      </c>
      <c r="X323" s="226">
        <v>0</v>
      </c>
      <c r="Y323" s="226">
        <v>11.081688313797205</v>
      </c>
      <c r="Z323" s="226">
        <v>0.12661694655412822</v>
      </c>
      <c r="AA323" s="226">
        <v>0</v>
      </c>
      <c r="AB323" s="226">
        <v>0</v>
      </c>
      <c r="AC323" s="227">
        <v>0</v>
      </c>
      <c r="AD323" s="228">
        <v>0</v>
      </c>
      <c r="AE323" s="228">
        <v>0</v>
      </c>
      <c r="AF323" s="228">
        <v>0</v>
      </c>
      <c r="AG323" s="228">
        <v>0</v>
      </c>
      <c r="AH323" s="228">
        <v>0</v>
      </c>
      <c r="AI323" s="229">
        <f t="shared" si="136"/>
        <v>13.08375114392658</v>
      </c>
      <c r="AJ323" s="160" t="str">
        <f t="shared" si="137"/>
        <v/>
      </c>
      <c r="BA323" s="160"/>
      <c r="BR323" s="160"/>
      <c r="CG323" s="160"/>
    </row>
    <row r="324" spans="1:85" ht="15">
      <c r="A324" s="178" t="s">
        <v>15</v>
      </c>
      <c r="B324" s="179">
        <v>0.3438440046671869</v>
      </c>
      <c r="C324" s="179">
        <v>0</v>
      </c>
      <c r="D324" s="179">
        <v>0</v>
      </c>
      <c r="E324" s="179">
        <v>0</v>
      </c>
      <c r="F324" s="362"/>
      <c r="G324" s="179">
        <v>0</v>
      </c>
      <c r="H324" s="180">
        <v>0</v>
      </c>
      <c r="I324" s="181">
        <f t="shared" si="134"/>
        <v>0.3438440046671869</v>
      </c>
      <c r="J324" s="168"/>
      <c r="K324" s="182" t="s">
        <v>15</v>
      </c>
      <c r="L324" s="183">
        <v>0.3438440046671869</v>
      </c>
      <c r="M324" s="183">
        <v>0</v>
      </c>
      <c r="N324" s="183">
        <v>0</v>
      </c>
      <c r="O324" s="183">
        <v>0</v>
      </c>
      <c r="P324" s="183">
        <v>0</v>
      </c>
      <c r="Q324" s="183">
        <v>0</v>
      </c>
      <c r="R324" s="184">
        <v>0</v>
      </c>
      <c r="S324" s="185">
        <f t="shared" si="135"/>
        <v>0.3438440046671869</v>
      </c>
      <c r="U324" s="230" t="s">
        <v>57</v>
      </c>
      <c r="V324" s="231">
        <v>0.3438440046671869</v>
      </c>
      <c r="W324" s="231">
        <v>0</v>
      </c>
      <c r="X324" s="231">
        <v>0</v>
      </c>
      <c r="Y324" s="231">
        <v>0</v>
      </c>
      <c r="Z324" s="231">
        <v>0</v>
      </c>
      <c r="AA324" s="231">
        <v>0</v>
      </c>
      <c r="AB324" s="231">
        <v>0</v>
      </c>
      <c r="AC324" s="232">
        <v>0</v>
      </c>
      <c r="AD324" s="231">
        <v>0</v>
      </c>
      <c r="AE324" s="231">
        <v>0</v>
      </c>
      <c r="AF324" s="231">
        <v>0</v>
      </c>
      <c r="AG324" s="231">
        <v>0</v>
      </c>
      <c r="AH324" s="231">
        <v>0</v>
      </c>
      <c r="AI324" s="233">
        <f t="shared" si="136"/>
        <v>0.3438440046671869</v>
      </c>
      <c r="AJ324" s="160" t="str">
        <f t="shared" si="137"/>
        <v/>
      </c>
      <c r="BA324" s="160"/>
      <c r="BR324" s="160"/>
      <c r="CG324" s="160"/>
    </row>
    <row r="325" spans="1:85" ht="15">
      <c r="A325" s="186" t="s">
        <v>58</v>
      </c>
      <c r="B325" s="175">
        <v>0</v>
      </c>
      <c r="C325" s="175">
        <v>0</v>
      </c>
      <c r="D325" s="175">
        <v>0</v>
      </c>
      <c r="E325" s="175">
        <v>1.2634397218791395E-2</v>
      </c>
      <c r="F325" s="362"/>
      <c r="G325" s="175">
        <v>0</v>
      </c>
      <c r="H325" s="187">
        <v>0</v>
      </c>
      <c r="I325" s="173">
        <f t="shared" si="134"/>
        <v>1.2634397218791395E-2</v>
      </c>
      <c r="J325" s="168"/>
      <c r="K325" s="188" t="s">
        <v>58</v>
      </c>
      <c r="L325" s="175">
        <v>0</v>
      </c>
      <c r="M325" s="175">
        <v>0</v>
      </c>
      <c r="N325" s="175">
        <v>0</v>
      </c>
      <c r="O325" s="175">
        <v>1.2634397218791395E-2</v>
      </c>
      <c r="P325" s="175">
        <v>9.2456055753972759</v>
      </c>
      <c r="Q325" s="175">
        <v>0</v>
      </c>
      <c r="R325" s="176">
        <v>0</v>
      </c>
      <c r="S325" s="177">
        <f t="shared" si="135"/>
        <v>9.2582399726160673</v>
      </c>
      <c r="U325" s="234" t="s">
        <v>58</v>
      </c>
      <c r="V325" s="226">
        <v>0</v>
      </c>
      <c r="W325" s="226">
        <v>0</v>
      </c>
      <c r="X325" s="226">
        <v>0</v>
      </c>
      <c r="Y325" s="226">
        <v>0</v>
      </c>
      <c r="Z325" s="226">
        <v>0</v>
      </c>
      <c r="AA325" s="226">
        <v>1.7370848605121047E-5</v>
      </c>
      <c r="AB325" s="226">
        <v>9.2456055753972759</v>
      </c>
      <c r="AC325" s="227">
        <v>1.2617026370186274E-2</v>
      </c>
      <c r="AD325" s="226">
        <v>0</v>
      </c>
      <c r="AE325" s="226">
        <v>0</v>
      </c>
      <c r="AF325" s="226">
        <v>0</v>
      </c>
      <c r="AG325" s="226">
        <v>0</v>
      </c>
      <c r="AH325" s="226">
        <v>1.2617026370186274E-2</v>
      </c>
      <c r="AI325" s="229">
        <f t="shared" si="136"/>
        <v>9.2582399726160673</v>
      </c>
      <c r="AJ325" s="160" t="str">
        <f t="shared" si="137"/>
        <v/>
      </c>
      <c r="BA325" s="160"/>
      <c r="BR325" s="160"/>
      <c r="CG325" s="160"/>
    </row>
    <row r="326" spans="1:85" ht="15">
      <c r="A326" s="178" t="s">
        <v>12</v>
      </c>
      <c r="B326" s="179">
        <v>0</v>
      </c>
      <c r="C326" s="179">
        <v>0</v>
      </c>
      <c r="D326" s="179">
        <v>0</v>
      </c>
      <c r="E326" s="179">
        <v>0</v>
      </c>
      <c r="F326" s="362"/>
      <c r="G326" s="179">
        <v>0</v>
      </c>
      <c r="H326" s="180">
        <v>0</v>
      </c>
      <c r="I326" s="181">
        <f t="shared" si="134"/>
        <v>0</v>
      </c>
      <c r="J326" s="168"/>
      <c r="K326" s="182" t="s">
        <v>12</v>
      </c>
      <c r="L326" s="183">
        <v>0</v>
      </c>
      <c r="M326" s="183">
        <v>0</v>
      </c>
      <c r="N326" s="183">
        <v>0</v>
      </c>
      <c r="O326" s="183">
        <v>0</v>
      </c>
      <c r="P326" s="183">
        <v>1.5688570233820025</v>
      </c>
      <c r="Q326" s="183">
        <v>0</v>
      </c>
      <c r="R326" s="184">
        <v>0</v>
      </c>
      <c r="S326" s="185">
        <f t="shared" si="135"/>
        <v>1.5688570233820025</v>
      </c>
      <c r="U326" s="230" t="s">
        <v>12</v>
      </c>
      <c r="V326" s="231">
        <v>0</v>
      </c>
      <c r="W326" s="231">
        <v>0</v>
      </c>
      <c r="X326" s="231">
        <v>0</v>
      </c>
      <c r="Y326" s="231">
        <v>0</v>
      </c>
      <c r="Z326" s="231">
        <v>0</v>
      </c>
      <c r="AA326" s="231">
        <v>0</v>
      </c>
      <c r="AB326" s="231">
        <v>1.5688570233820025</v>
      </c>
      <c r="AC326" s="232">
        <v>0</v>
      </c>
      <c r="AD326" s="231">
        <v>0</v>
      </c>
      <c r="AE326" s="231">
        <v>0</v>
      </c>
      <c r="AF326" s="231">
        <v>0</v>
      </c>
      <c r="AG326" s="231">
        <v>0</v>
      </c>
      <c r="AH326" s="231">
        <v>0</v>
      </c>
      <c r="AI326" s="233">
        <f t="shared" si="136"/>
        <v>1.5688570233820025</v>
      </c>
      <c r="AJ326" s="160" t="str">
        <f t="shared" si="137"/>
        <v/>
      </c>
      <c r="BA326" s="160"/>
      <c r="BR326" s="160"/>
      <c r="CG326" s="160"/>
    </row>
    <row r="327" spans="1:85" ht="15">
      <c r="A327" s="186" t="s">
        <v>59</v>
      </c>
      <c r="B327" s="175">
        <v>0</v>
      </c>
      <c r="C327" s="175">
        <v>0</v>
      </c>
      <c r="D327" s="175">
        <v>0</v>
      </c>
      <c r="E327" s="175">
        <v>0</v>
      </c>
      <c r="F327" s="362"/>
      <c r="G327" s="175">
        <v>0</v>
      </c>
      <c r="H327" s="187">
        <v>0</v>
      </c>
      <c r="I327" s="173">
        <f t="shared" si="134"/>
        <v>0</v>
      </c>
      <c r="J327" s="168"/>
      <c r="K327" s="188" t="s">
        <v>59</v>
      </c>
      <c r="L327" s="175">
        <v>0</v>
      </c>
      <c r="M327" s="175">
        <v>0</v>
      </c>
      <c r="N327" s="175">
        <v>0</v>
      </c>
      <c r="O327" s="175">
        <v>0</v>
      </c>
      <c r="P327" s="175">
        <v>0</v>
      </c>
      <c r="Q327" s="175">
        <v>0</v>
      </c>
      <c r="R327" s="176">
        <v>0</v>
      </c>
      <c r="S327" s="177">
        <f t="shared" si="135"/>
        <v>0</v>
      </c>
      <c r="U327" s="234" t="s">
        <v>59</v>
      </c>
      <c r="V327" s="226">
        <v>0</v>
      </c>
      <c r="W327" s="226">
        <v>0</v>
      </c>
      <c r="X327" s="226">
        <v>0</v>
      </c>
      <c r="Y327" s="226">
        <v>0</v>
      </c>
      <c r="Z327" s="226">
        <v>0</v>
      </c>
      <c r="AA327" s="226">
        <v>0</v>
      </c>
      <c r="AB327" s="226">
        <v>0</v>
      </c>
      <c r="AC327" s="227">
        <v>0</v>
      </c>
      <c r="AD327" s="226">
        <v>0</v>
      </c>
      <c r="AE327" s="226">
        <v>0</v>
      </c>
      <c r="AF327" s="226">
        <v>0</v>
      </c>
      <c r="AG327" s="226">
        <v>0</v>
      </c>
      <c r="AH327" s="226">
        <v>0</v>
      </c>
      <c r="AI327" s="229">
        <f t="shared" si="136"/>
        <v>0</v>
      </c>
      <c r="AJ327" s="160" t="str">
        <f t="shared" si="137"/>
        <v/>
      </c>
      <c r="BA327" s="160"/>
      <c r="BR327" s="160"/>
      <c r="CG327" s="160"/>
    </row>
    <row r="328" spans="1:85" ht="15">
      <c r="A328" s="178" t="s">
        <v>17</v>
      </c>
      <c r="B328" s="179">
        <v>6.6412090873842469E-3</v>
      </c>
      <c r="C328" s="179">
        <v>0</v>
      </c>
      <c r="D328" s="179">
        <v>7.3443959319308125E-2</v>
      </c>
      <c r="E328" s="179">
        <v>0</v>
      </c>
      <c r="F328" s="362"/>
      <c r="G328" s="179">
        <v>0</v>
      </c>
      <c r="H328" s="180">
        <v>0</v>
      </c>
      <c r="I328" s="181">
        <f t="shared" si="134"/>
        <v>8.0085168406692372E-2</v>
      </c>
      <c r="J328" s="168"/>
      <c r="K328" s="182" t="s">
        <v>17</v>
      </c>
      <c r="L328" s="183">
        <v>6.6412090873842469E-3</v>
      </c>
      <c r="M328" s="183">
        <v>0</v>
      </c>
      <c r="N328" s="183">
        <v>7.3443959319308125E-2</v>
      </c>
      <c r="O328" s="183">
        <v>0</v>
      </c>
      <c r="P328" s="183">
        <v>0</v>
      </c>
      <c r="Q328" s="183">
        <v>0</v>
      </c>
      <c r="R328" s="184">
        <v>0</v>
      </c>
      <c r="S328" s="185">
        <f t="shared" si="135"/>
        <v>8.0085168406692372E-2</v>
      </c>
      <c r="U328" s="230" t="s">
        <v>17</v>
      </c>
      <c r="V328" s="231">
        <v>6.6412090873842469E-3</v>
      </c>
      <c r="W328" s="231">
        <v>0</v>
      </c>
      <c r="X328" s="231">
        <v>0</v>
      </c>
      <c r="Y328" s="231">
        <v>0</v>
      </c>
      <c r="Z328" s="231">
        <v>7.3443959319308125E-2</v>
      </c>
      <c r="AA328" s="231">
        <v>0</v>
      </c>
      <c r="AB328" s="231">
        <v>0</v>
      </c>
      <c r="AC328" s="232">
        <v>0</v>
      </c>
      <c r="AD328" s="231">
        <v>0</v>
      </c>
      <c r="AE328" s="231">
        <v>0</v>
      </c>
      <c r="AF328" s="231">
        <v>0</v>
      </c>
      <c r="AG328" s="231">
        <v>0</v>
      </c>
      <c r="AH328" s="231">
        <v>0</v>
      </c>
      <c r="AI328" s="233">
        <f t="shared" si="136"/>
        <v>8.0085168406692372E-2</v>
      </c>
      <c r="AJ328" s="160" t="str">
        <f t="shared" si="137"/>
        <v/>
      </c>
      <c r="BA328" s="160"/>
      <c r="BR328" s="160"/>
      <c r="CG328" s="160"/>
    </row>
    <row r="329" spans="1:85" ht="15">
      <c r="A329" s="186" t="s">
        <v>139</v>
      </c>
      <c r="B329" s="175">
        <v>9.0148630924297617</v>
      </c>
      <c r="C329" s="175">
        <v>112.08428669242289</v>
      </c>
      <c r="D329" s="175">
        <v>15.399896937183678</v>
      </c>
      <c r="E329" s="175">
        <v>8.0441541359685083</v>
      </c>
      <c r="F329" s="362"/>
      <c r="G329" s="175">
        <v>0</v>
      </c>
      <c r="H329" s="187">
        <v>0</v>
      </c>
      <c r="I329" s="173">
        <f t="shared" si="134"/>
        <v>144.54320085800484</v>
      </c>
      <c r="J329" s="168"/>
      <c r="K329" s="188" t="s">
        <v>139</v>
      </c>
      <c r="L329" s="175">
        <v>9.0148630924297617</v>
      </c>
      <c r="M329" s="175">
        <v>112.08428669242289</v>
      </c>
      <c r="N329" s="175">
        <v>15.399896937183678</v>
      </c>
      <c r="O329" s="175">
        <v>8.0441541359685083</v>
      </c>
      <c r="P329" s="175">
        <v>8.5450295961227732E-2</v>
      </c>
      <c r="Q329" s="175">
        <v>0</v>
      </c>
      <c r="R329" s="176">
        <v>0</v>
      </c>
      <c r="S329" s="177">
        <f t="shared" si="135"/>
        <v>144.62865115396608</v>
      </c>
      <c r="U329" s="234" t="s">
        <v>139</v>
      </c>
      <c r="V329" s="226">
        <v>9.0148630924297617</v>
      </c>
      <c r="W329" s="226">
        <v>0</v>
      </c>
      <c r="X329" s="226">
        <v>0</v>
      </c>
      <c r="Y329" s="226">
        <v>112.08428669242289</v>
      </c>
      <c r="Z329" s="226">
        <v>14.958946419593756</v>
      </c>
      <c r="AA329" s="226">
        <v>0.37278763076877564</v>
      </c>
      <c r="AB329" s="226">
        <v>8.5450295961227732E-2</v>
      </c>
      <c r="AC329" s="227">
        <v>8.1123170227896537</v>
      </c>
      <c r="AD329" s="226">
        <v>0</v>
      </c>
      <c r="AE329" s="226">
        <v>0</v>
      </c>
      <c r="AF329" s="226">
        <v>0</v>
      </c>
      <c r="AG329" s="226">
        <v>0.44095051758992199</v>
      </c>
      <c r="AH329" s="226">
        <v>7.6713665051997317</v>
      </c>
      <c r="AI329" s="229">
        <f t="shared" si="136"/>
        <v>144.62865115396608</v>
      </c>
      <c r="AJ329" s="160" t="str">
        <f t="shared" si="137"/>
        <v/>
      </c>
      <c r="BA329" s="160"/>
      <c r="BR329" s="160"/>
      <c r="CG329" s="160"/>
    </row>
    <row r="330" spans="1:85" ht="15">
      <c r="A330" s="178" t="s">
        <v>25</v>
      </c>
      <c r="B330" s="179">
        <v>6.3650751684928348</v>
      </c>
      <c r="C330" s="179">
        <v>41.996172473211971</v>
      </c>
      <c r="D330" s="179">
        <v>0.27937815568440477</v>
      </c>
      <c r="E330" s="179">
        <v>215.0951138771272</v>
      </c>
      <c r="F330" s="362"/>
      <c r="G330" s="179">
        <v>9.7492124931696633</v>
      </c>
      <c r="H330" s="180">
        <v>0</v>
      </c>
      <c r="I330" s="181">
        <f t="shared" si="134"/>
        <v>273.48495216768606</v>
      </c>
      <c r="J330" s="168"/>
      <c r="K330" s="182" t="s">
        <v>25</v>
      </c>
      <c r="L330" s="183">
        <v>6.3650751684928348</v>
      </c>
      <c r="M330" s="183">
        <v>41.996172473211971</v>
      </c>
      <c r="N330" s="183">
        <v>0.27937815568440477</v>
      </c>
      <c r="O330" s="183">
        <v>215.0951138771272</v>
      </c>
      <c r="P330" s="183">
        <v>0.3948978441871871</v>
      </c>
      <c r="Q330" s="183">
        <v>9.7492124931696633</v>
      </c>
      <c r="R330" s="184">
        <v>0</v>
      </c>
      <c r="S330" s="185">
        <f t="shared" si="135"/>
        <v>273.87985001187326</v>
      </c>
      <c r="U330" s="230" t="s">
        <v>25</v>
      </c>
      <c r="V330" s="231">
        <v>2.3316608765665818</v>
      </c>
      <c r="W330" s="231">
        <v>4.0334142919262526</v>
      </c>
      <c r="X330" s="231">
        <v>9.7492124931696633</v>
      </c>
      <c r="Y330" s="231">
        <v>41.996172473211971</v>
      </c>
      <c r="Z330" s="231">
        <v>3.5934960644664352E-2</v>
      </c>
      <c r="AA330" s="231">
        <v>214.83223375359722</v>
      </c>
      <c r="AB330" s="231">
        <v>0.3948978441871871</v>
      </c>
      <c r="AC330" s="232">
        <v>0.5063233185697168</v>
      </c>
      <c r="AD330" s="231">
        <v>0</v>
      </c>
      <c r="AE330" s="231">
        <v>0</v>
      </c>
      <c r="AF330" s="231">
        <v>0</v>
      </c>
      <c r="AG330" s="231">
        <v>0.24344319503974043</v>
      </c>
      <c r="AH330" s="231">
        <v>0.26288012352997642</v>
      </c>
      <c r="AI330" s="233">
        <f t="shared" si="136"/>
        <v>273.87985001187332</v>
      </c>
      <c r="AJ330" s="160" t="str">
        <f t="shared" si="137"/>
        <v/>
      </c>
      <c r="BA330" s="160"/>
      <c r="BR330" s="160"/>
      <c r="CG330" s="160"/>
    </row>
    <row r="331" spans="1:85" ht="15">
      <c r="A331" s="186" t="s">
        <v>24</v>
      </c>
      <c r="B331" s="175">
        <v>2.0457965099938775</v>
      </c>
      <c r="C331" s="175">
        <v>23.917369505061778</v>
      </c>
      <c r="D331" s="175">
        <v>0</v>
      </c>
      <c r="E331" s="175">
        <v>0</v>
      </c>
      <c r="F331" s="362"/>
      <c r="G331" s="175">
        <v>0</v>
      </c>
      <c r="H331" s="187">
        <v>0</v>
      </c>
      <c r="I331" s="173">
        <f t="shared" si="134"/>
        <v>25.963166015055656</v>
      </c>
      <c r="J331" s="168"/>
      <c r="K331" s="188" t="s">
        <v>24</v>
      </c>
      <c r="L331" s="175">
        <v>2.0457965099938775</v>
      </c>
      <c r="M331" s="175">
        <v>23.917369505061778</v>
      </c>
      <c r="N331" s="175">
        <v>0</v>
      </c>
      <c r="O331" s="175">
        <v>0</v>
      </c>
      <c r="P331" s="175">
        <v>0</v>
      </c>
      <c r="Q331" s="175">
        <v>0</v>
      </c>
      <c r="R331" s="176">
        <v>0</v>
      </c>
      <c r="S331" s="177">
        <f t="shared" si="135"/>
        <v>25.963166015055656</v>
      </c>
      <c r="U331" s="234" t="s">
        <v>24</v>
      </c>
      <c r="V331" s="226">
        <v>2.0457965099938775</v>
      </c>
      <c r="W331" s="226">
        <v>0</v>
      </c>
      <c r="X331" s="226">
        <v>0</v>
      </c>
      <c r="Y331" s="226">
        <v>23.917369505061778</v>
      </c>
      <c r="Z331" s="226">
        <v>0</v>
      </c>
      <c r="AA331" s="226">
        <v>0</v>
      </c>
      <c r="AB331" s="226">
        <v>0</v>
      </c>
      <c r="AC331" s="227">
        <v>0</v>
      </c>
      <c r="AD331" s="226">
        <v>0</v>
      </c>
      <c r="AE331" s="226">
        <v>0</v>
      </c>
      <c r="AF331" s="226">
        <v>0</v>
      </c>
      <c r="AG331" s="226">
        <v>0</v>
      </c>
      <c r="AH331" s="226">
        <v>0</v>
      </c>
      <c r="AI331" s="229">
        <f t="shared" si="136"/>
        <v>25.963166015055656</v>
      </c>
      <c r="AJ331" s="160" t="str">
        <f t="shared" si="137"/>
        <v/>
      </c>
      <c r="BA331" s="160"/>
      <c r="BR331" s="160"/>
      <c r="CG331" s="160"/>
    </row>
    <row r="332" spans="1:85" ht="15">
      <c r="A332" s="178" t="s">
        <v>60</v>
      </c>
      <c r="B332" s="179">
        <v>0</v>
      </c>
      <c r="C332" s="179">
        <v>0</v>
      </c>
      <c r="D332" s="179">
        <v>0</v>
      </c>
      <c r="E332" s="179">
        <v>0</v>
      </c>
      <c r="F332" s="362"/>
      <c r="G332" s="179">
        <v>0</v>
      </c>
      <c r="H332" s="180">
        <v>0</v>
      </c>
      <c r="I332" s="181">
        <f t="shared" si="134"/>
        <v>0</v>
      </c>
      <c r="J332" s="168"/>
      <c r="K332" s="182" t="s">
        <v>60</v>
      </c>
      <c r="L332" s="183">
        <v>0</v>
      </c>
      <c r="M332" s="183">
        <v>0</v>
      </c>
      <c r="N332" s="183">
        <v>0</v>
      </c>
      <c r="O332" s="183">
        <v>0</v>
      </c>
      <c r="P332" s="183">
        <v>0</v>
      </c>
      <c r="Q332" s="183">
        <v>0</v>
      </c>
      <c r="R332" s="184">
        <v>0</v>
      </c>
      <c r="S332" s="185">
        <f t="shared" si="135"/>
        <v>0</v>
      </c>
      <c r="U332" s="230" t="s">
        <v>60</v>
      </c>
      <c r="V332" s="231">
        <v>0</v>
      </c>
      <c r="W332" s="231">
        <v>0</v>
      </c>
      <c r="X332" s="231">
        <v>0</v>
      </c>
      <c r="Y332" s="231">
        <v>0</v>
      </c>
      <c r="Z332" s="231">
        <v>0</v>
      </c>
      <c r="AA332" s="231">
        <v>0</v>
      </c>
      <c r="AB332" s="231">
        <v>0</v>
      </c>
      <c r="AC332" s="232">
        <v>0</v>
      </c>
      <c r="AD332" s="231">
        <v>0</v>
      </c>
      <c r="AE332" s="231">
        <v>0</v>
      </c>
      <c r="AF332" s="231">
        <v>0</v>
      </c>
      <c r="AG332" s="231">
        <v>0</v>
      </c>
      <c r="AH332" s="231">
        <v>0</v>
      </c>
      <c r="AI332" s="233">
        <f t="shared" si="136"/>
        <v>0</v>
      </c>
      <c r="AJ332" s="160" t="str">
        <f t="shared" si="137"/>
        <v/>
      </c>
      <c r="BA332" s="160"/>
      <c r="BR332" s="160"/>
      <c r="CG332" s="160"/>
    </row>
    <row r="333" spans="1:85" ht="15">
      <c r="A333" s="186" t="s">
        <v>22</v>
      </c>
      <c r="B333" s="175">
        <v>3.5223863813426418E-4</v>
      </c>
      <c r="C333" s="175">
        <v>2.1694487038128729</v>
      </c>
      <c r="D333" s="175">
        <v>0</v>
      </c>
      <c r="E333" s="175">
        <v>0</v>
      </c>
      <c r="F333" s="362"/>
      <c r="G333" s="175">
        <v>0</v>
      </c>
      <c r="H333" s="187">
        <v>0</v>
      </c>
      <c r="I333" s="173">
        <f t="shared" si="134"/>
        <v>2.169800942451007</v>
      </c>
      <c r="J333" s="168"/>
      <c r="K333" s="188" t="s">
        <v>22</v>
      </c>
      <c r="L333" s="175">
        <v>3.5223863813426418E-4</v>
      </c>
      <c r="M333" s="175">
        <v>2.1694487038128729</v>
      </c>
      <c r="N333" s="175">
        <v>0</v>
      </c>
      <c r="O333" s="175">
        <v>0</v>
      </c>
      <c r="P333" s="175">
        <v>0.53763268978987611</v>
      </c>
      <c r="Q333" s="175">
        <v>0</v>
      </c>
      <c r="R333" s="176">
        <v>0</v>
      </c>
      <c r="S333" s="177">
        <f t="shared" si="135"/>
        <v>2.7074336322408832</v>
      </c>
      <c r="U333" s="234" t="s">
        <v>22</v>
      </c>
      <c r="V333" s="226">
        <v>3.5223863813426418E-4</v>
      </c>
      <c r="W333" s="226">
        <v>0</v>
      </c>
      <c r="X333" s="226">
        <v>0</v>
      </c>
      <c r="Y333" s="226">
        <v>2.1694487038128729</v>
      </c>
      <c r="Z333" s="226">
        <v>0</v>
      </c>
      <c r="AA333" s="226">
        <v>0</v>
      </c>
      <c r="AB333" s="226">
        <v>0.53763268978987611</v>
      </c>
      <c r="AC333" s="227">
        <v>0</v>
      </c>
      <c r="AD333" s="226">
        <v>0</v>
      </c>
      <c r="AE333" s="226">
        <v>0</v>
      </c>
      <c r="AF333" s="226">
        <v>0</v>
      </c>
      <c r="AG333" s="226">
        <v>0</v>
      </c>
      <c r="AH333" s="226">
        <v>0</v>
      </c>
      <c r="AI333" s="229">
        <f t="shared" si="136"/>
        <v>2.7074336322408832</v>
      </c>
      <c r="AJ333" s="160" t="str">
        <f t="shared" si="137"/>
        <v/>
      </c>
      <c r="BA333" s="160"/>
      <c r="BR333" s="160"/>
      <c r="CG333" s="160"/>
    </row>
    <row r="334" spans="1:85" ht="15">
      <c r="A334" s="178" t="s">
        <v>21</v>
      </c>
      <c r="B334" s="179">
        <v>0</v>
      </c>
      <c r="C334" s="179">
        <v>7.3747801345630803E-2</v>
      </c>
      <c r="D334" s="179">
        <v>0</v>
      </c>
      <c r="E334" s="179">
        <v>0</v>
      </c>
      <c r="F334" s="362"/>
      <c r="G334" s="179">
        <v>0</v>
      </c>
      <c r="H334" s="180">
        <v>0</v>
      </c>
      <c r="I334" s="181">
        <f t="shared" si="134"/>
        <v>7.3747801345630803E-2</v>
      </c>
      <c r="J334" s="168"/>
      <c r="K334" s="182" t="s">
        <v>21</v>
      </c>
      <c r="L334" s="183">
        <v>0</v>
      </c>
      <c r="M334" s="183">
        <v>7.3747801345630803E-2</v>
      </c>
      <c r="N334" s="183">
        <v>0</v>
      </c>
      <c r="O334" s="183">
        <v>0</v>
      </c>
      <c r="P334" s="183">
        <v>0</v>
      </c>
      <c r="Q334" s="183">
        <v>0</v>
      </c>
      <c r="R334" s="184">
        <v>0</v>
      </c>
      <c r="S334" s="185">
        <f t="shared" si="135"/>
        <v>7.3747801345630803E-2</v>
      </c>
      <c r="U334" s="230" t="s">
        <v>61</v>
      </c>
      <c r="V334" s="231">
        <v>0</v>
      </c>
      <c r="W334" s="231">
        <v>0</v>
      </c>
      <c r="X334" s="231">
        <v>0</v>
      </c>
      <c r="Y334" s="231">
        <v>7.3747801345630803E-2</v>
      </c>
      <c r="Z334" s="231">
        <v>0</v>
      </c>
      <c r="AA334" s="231">
        <v>0</v>
      </c>
      <c r="AB334" s="231">
        <v>0</v>
      </c>
      <c r="AC334" s="232">
        <v>0</v>
      </c>
      <c r="AD334" s="231">
        <v>0</v>
      </c>
      <c r="AE334" s="231">
        <v>0</v>
      </c>
      <c r="AF334" s="231">
        <v>0</v>
      </c>
      <c r="AG334" s="231">
        <v>0</v>
      </c>
      <c r="AH334" s="231">
        <v>0</v>
      </c>
      <c r="AI334" s="233">
        <f t="shared" si="136"/>
        <v>7.3747801345630803E-2</v>
      </c>
      <c r="AJ334" s="160" t="str">
        <f t="shared" si="137"/>
        <v/>
      </c>
      <c r="BA334" s="160"/>
      <c r="BR334" s="160"/>
      <c r="CG334" s="160"/>
    </row>
    <row r="335" spans="1:85" ht="15">
      <c r="A335" s="189" t="s">
        <v>64</v>
      </c>
      <c r="B335" s="175">
        <v>0.19323290255490994</v>
      </c>
      <c r="C335" s="175">
        <v>0</v>
      </c>
      <c r="D335" s="175">
        <v>0</v>
      </c>
      <c r="E335" s="175">
        <v>0</v>
      </c>
      <c r="F335" s="362"/>
      <c r="G335" s="175">
        <v>0</v>
      </c>
      <c r="H335" s="187">
        <v>0</v>
      </c>
      <c r="I335" s="173">
        <f t="shared" si="134"/>
        <v>0.19323290255490994</v>
      </c>
      <c r="J335" s="168"/>
      <c r="K335" s="190" t="s">
        <v>64</v>
      </c>
      <c r="L335" s="175">
        <v>0.19323290255490994</v>
      </c>
      <c r="M335" s="175">
        <v>0</v>
      </c>
      <c r="N335" s="175">
        <v>0</v>
      </c>
      <c r="O335" s="175">
        <v>0</v>
      </c>
      <c r="P335" s="175">
        <v>0</v>
      </c>
      <c r="Q335" s="175">
        <v>0</v>
      </c>
      <c r="R335" s="176">
        <v>0</v>
      </c>
      <c r="S335" s="177">
        <f t="shared" si="135"/>
        <v>0.19323290255490994</v>
      </c>
      <c r="U335" s="235" t="s">
        <v>62</v>
      </c>
      <c r="V335" s="226">
        <v>0.19323290255490994</v>
      </c>
      <c r="W335" s="226">
        <v>0</v>
      </c>
      <c r="X335" s="226">
        <v>0</v>
      </c>
      <c r="Y335" s="226">
        <v>0</v>
      </c>
      <c r="Z335" s="226">
        <v>0</v>
      </c>
      <c r="AA335" s="226">
        <v>0</v>
      </c>
      <c r="AB335" s="226">
        <v>0</v>
      </c>
      <c r="AC335" s="227">
        <v>0</v>
      </c>
      <c r="AD335" s="228">
        <v>0</v>
      </c>
      <c r="AE335" s="228">
        <v>0</v>
      </c>
      <c r="AF335" s="228">
        <v>0</v>
      </c>
      <c r="AG335" s="228">
        <v>0</v>
      </c>
      <c r="AH335" s="228">
        <v>0</v>
      </c>
      <c r="AI335" s="229">
        <f t="shared" si="136"/>
        <v>0.19323290255490994</v>
      </c>
      <c r="AJ335" s="160" t="str">
        <f t="shared" si="137"/>
        <v/>
      </c>
      <c r="BA335" s="160"/>
      <c r="BR335" s="160"/>
      <c r="CG335" s="160"/>
    </row>
    <row r="336" spans="1:85">
      <c r="A336" s="191" t="s">
        <v>23</v>
      </c>
      <c r="B336" s="192">
        <v>0.19323290255490994</v>
      </c>
      <c r="C336" s="192">
        <v>0</v>
      </c>
      <c r="D336" s="192">
        <v>0</v>
      </c>
      <c r="E336" s="192">
        <v>0</v>
      </c>
      <c r="F336" s="362"/>
      <c r="G336" s="192">
        <v>0</v>
      </c>
      <c r="H336" s="193">
        <v>0</v>
      </c>
      <c r="I336" s="194">
        <f t="shared" si="134"/>
        <v>0.19323290255490994</v>
      </c>
      <c r="J336" s="168"/>
      <c r="K336" s="195" t="s">
        <v>23</v>
      </c>
      <c r="L336" s="196">
        <v>0.19323290255490994</v>
      </c>
      <c r="M336" s="196">
        <v>0</v>
      </c>
      <c r="N336" s="196">
        <v>0</v>
      </c>
      <c r="O336" s="196">
        <v>0</v>
      </c>
      <c r="P336" s="196">
        <v>0</v>
      </c>
      <c r="Q336" s="196">
        <v>0</v>
      </c>
      <c r="R336" s="197">
        <v>0</v>
      </c>
      <c r="S336" s="198">
        <f t="shared" si="135"/>
        <v>0.19323290255490994</v>
      </c>
      <c r="U336" s="236" t="s">
        <v>66</v>
      </c>
      <c r="V336" s="237">
        <v>0.19323290255490994</v>
      </c>
      <c r="W336" s="237">
        <v>0</v>
      </c>
      <c r="X336" s="237">
        <v>0</v>
      </c>
      <c r="Y336" s="237">
        <v>0</v>
      </c>
      <c r="Z336" s="237">
        <v>0</v>
      </c>
      <c r="AA336" s="237">
        <v>0</v>
      </c>
      <c r="AB336" s="237">
        <v>0</v>
      </c>
      <c r="AC336" s="237">
        <v>0</v>
      </c>
      <c r="AD336" s="237">
        <v>0</v>
      </c>
      <c r="AE336" s="237">
        <v>0</v>
      </c>
      <c r="AF336" s="237">
        <v>0</v>
      </c>
      <c r="AG336" s="237">
        <v>0</v>
      </c>
      <c r="AH336" s="125">
        <v>0</v>
      </c>
      <c r="AI336" s="238">
        <f t="shared" si="136"/>
        <v>0.19323290255490994</v>
      </c>
      <c r="AJ336" s="160" t="str">
        <f t="shared" si="137"/>
        <v/>
      </c>
      <c r="BA336" s="160"/>
      <c r="BR336" s="160"/>
      <c r="CG336" s="160"/>
    </row>
    <row r="337" spans="1:85">
      <c r="A337" s="199" t="s">
        <v>19</v>
      </c>
      <c r="B337" s="200">
        <v>0</v>
      </c>
      <c r="C337" s="200">
        <v>0</v>
      </c>
      <c r="D337" s="200">
        <v>0</v>
      </c>
      <c r="E337" s="200">
        <v>0</v>
      </c>
      <c r="F337" s="362"/>
      <c r="G337" s="200">
        <v>0</v>
      </c>
      <c r="H337" s="201">
        <v>0</v>
      </c>
      <c r="I337" s="202">
        <f t="shared" si="134"/>
        <v>0</v>
      </c>
      <c r="J337" s="168"/>
      <c r="K337" s="203" t="s">
        <v>19</v>
      </c>
      <c r="L337" s="200">
        <v>0</v>
      </c>
      <c r="M337" s="200">
        <v>0</v>
      </c>
      <c r="N337" s="200">
        <v>0</v>
      </c>
      <c r="O337" s="200">
        <v>0</v>
      </c>
      <c r="P337" s="200">
        <v>0</v>
      </c>
      <c r="Q337" s="200">
        <v>0</v>
      </c>
      <c r="R337" s="204">
        <v>0</v>
      </c>
      <c r="S337" s="205">
        <f t="shared" si="135"/>
        <v>0</v>
      </c>
      <c r="U337" s="239" t="s">
        <v>19</v>
      </c>
      <c r="V337" s="240">
        <v>0</v>
      </c>
      <c r="W337" s="240">
        <v>0</v>
      </c>
      <c r="X337" s="240">
        <v>0</v>
      </c>
      <c r="Y337" s="240">
        <v>0</v>
      </c>
      <c r="Z337" s="240">
        <v>0</v>
      </c>
      <c r="AA337" s="240">
        <v>0</v>
      </c>
      <c r="AB337" s="240">
        <v>0</v>
      </c>
      <c r="AC337" s="240">
        <v>0</v>
      </c>
      <c r="AD337" s="241">
        <v>0</v>
      </c>
      <c r="AE337" s="241">
        <v>0</v>
      </c>
      <c r="AF337" s="241">
        <v>0</v>
      </c>
      <c r="AG337" s="241">
        <v>0</v>
      </c>
      <c r="AH337" s="241">
        <v>0</v>
      </c>
      <c r="AI337" s="242">
        <f t="shared" si="136"/>
        <v>0</v>
      </c>
      <c r="AJ337" s="160" t="str">
        <f t="shared" si="137"/>
        <v/>
      </c>
      <c r="BA337" s="160"/>
      <c r="BR337" s="160"/>
      <c r="CG337" s="160"/>
    </row>
    <row r="338" spans="1:85">
      <c r="A338" s="191" t="s">
        <v>20</v>
      </c>
      <c r="B338" s="192">
        <v>0</v>
      </c>
      <c r="C338" s="192">
        <v>0</v>
      </c>
      <c r="D338" s="192">
        <v>0</v>
      </c>
      <c r="E338" s="192">
        <v>0</v>
      </c>
      <c r="F338" s="362"/>
      <c r="G338" s="192">
        <v>0</v>
      </c>
      <c r="H338" s="193">
        <v>0</v>
      </c>
      <c r="I338" s="194">
        <f t="shared" si="134"/>
        <v>0</v>
      </c>
      <c r="J338" s="168"/>
      <c r="K338" s="195" t="s">
        <v>20</v>
      </c>
      <c r="L338" s="196">
        <v>0</v>
      </c>
      <c r="M338" s="196">
        <v>0</v>
      </c>
      <c r="N338" s="196">
        <v>0</v>
      </c>
      <c r="O338" s="196">
        <v>0</v>
      </c>
      <c r="P338" s="196">
        <v>0</v>
      </c>
      <c r="Q338" s="196">
        <v>0</v>
      </c>
      <c r="R338" s="197">
        <v>0</v>
      </c>
      <c r="S338" s="198">
        <f t="shared" si="135"/>
        <v>0</v>
      </c>
      <c r="U338" s="236" t="s">
        <v>20</v>
      </c>
      <c r="V338" s="237">
        <v>0</v>
      </c>
      <c r="W338" s="237">
        <v>0</v>
      </c>
      <c r="X338" s="237">
        <v>0</v>
      </c>
      <c r="Y338" s="237">
        <v>0</v>
      </c>
      <c r="Z338" s="237">
        <v>0</v>
      </c>
      <c r="AA338" s="237">
        <v>0</v>
      </c>
      <c r="AB338" s="237">
        <v>0</v>
      </c>
      <c r="AC338" s="237">
        <v>0</v>
      </c>
      <c r="AD338" s="237">
        <v>0</v>
      </c>
      <c r="AE338" s="237">
        <v>0</v>
      </c>
      <c r="AF338" s="237">
        <v>0</v>
      </c>
      <c r="AG338" s="237">
        <v>0</v>
      </c>
      <c r="AH338" s="125">
        <v>0</v>
      </c>
      <c r="AI338" s="238">
        <f t="shared" si="136"/>
        <v>0</v>
      </c>
      <c r="AJ338" s="160" t="str">
        <f t="shared" si="137"/>
        <v/>
      </c>
      <c r="BA338" s="160"/>
      <c r="BR338" s="160"/>
      <c r="CG338" s="160"/>
    </row>
    <row r="339" spans="1:85" ht="15" thickBot="1">
      <c r="A339" s="206" t="s">
        <v>11</v>
      </c>
      <c r="B339" s="207">
        <v>0</v>
      </c>
      <c r="C339" s="207">
        <v>0</v>
      </c>
      <c r="D339" s="207">
        <v>0</v>
      </c>
      <c r="E339" s="207">
        <v>0</v>
      </c>
      <c r="F339" s="363"/>
      <c r="G339" s="207">
        <v>0</v>
      </c>
      <c r="H339" s="208">
        <v>0</v>
      </c>
      <c r="I339" s="209">
        <f t="shared" si="134"/>
        <v>0</v>
      </c>
      <c r="J339" s="168"/>
      <c r="K339" s="210" t="s">
        <v>11</v>
      </c>
      <c r="L339" s="207">
        <v>0</v>
      </c>
      <c r="M339" s="207">
        <v>0</v>
      </c>
      <c r="N339" s="207">
        <v>0</v>
      </c>
      <c r="O339" s="207">
        <v>0</v>
      </c>
      <c r="P339" s="207">
        <v>0</v>
      </c>
      <c r="Q339" s="207">
        <v>0</v>
      </c>
      <c r="R339" s="211">
        <v>0</v>
      </c>
      <c r="S339" s="212">
        <f t="shared" si="135"/>
        <v>0</v>
      </c>
      <c r="U339" s="239" t="s">
        <v>11</v>
      </c>
      <c r="V339" s="240">
        <v>0</v>
      </c>
      <c r="W339" s="240">
        <v>0</v>
      </c>
      <c r="X339" s="240">
        <v>0</v>
      </c>
      <c r="Y339" s="240">
        <v>0</v>
      </c>
      <c r="Z339" s="240">
        <v>0</v>
      </c>
      <c r="AA339" s="240">
        <v>0</v>
      </c>
      <c r="AB339" s="240">
        <v>0</v>
      </c>
      <c r="AC339" s="240">
        <v>0</v>
      </c>
      <c r="AD339" s="241">
        <v>0</v>
      </c>
      <c r="AE339" s="241">
        <v>0</v>
      </c>
      <c r="AF339" s="241">
        <v>0</v>
      </c>
      <c r="AG339" s="241">
        <v>0</v>
      </c>
      <c r="AH339" s="241">
        <v>0</v>
      </c>
      <c r="AI339" s="242">
        <f t="shared" si="136"/>
        <v>0</v>
      </c>
      <c r="AJ339" s="160" t="str">
        <f t="shared" si="137"/>
        <v/>
      </c>
      <c r="BA339" s="160"/>
      <c r="BR339" s="160"/>
      <c r="CG339" s="160"/>
    </row>
    <row r="340" spans="1:85" ht="15">
      <c r="A340" s="213" t="s">
        <v>26</v>
      </c>
      <c r="B340" s="214">
        <f>SUM(B319:B335)</f>
        <v>19.845251009439334</v>
      </c>
      <c r="C340" s="214">
        <f t="shared" ref="C340:I340" si="138">SUM(C319:C335)</f>
        <v>191.32271348965233</v>
      </c>
      <c r="D340" s="214">
        <f t="shared" si="138"/>
        <v>15.879335998741519</v>
      </c>
      <c r="E340" s="214">
        <f t="shared" si="138"/>
        <v>223.15190241031451</v>
      </c>
      <c r="F340" s="214">
        <f t="shared" si="138"/>
        <v>0</v>
      </c>
      <c r="G340" s="214">
        <f t="shared" si="138"/>
        <v>9.7492124931696633</v>
      </c>
      <c r="H340" s="216">
        <f t="shared" si="138"/>
        <v>0</v>
      </c>
      <c r="I340" s="173">
        <f t="shared" si="138"/>
        <v>459.94841540131733</v>
      </c>
      <c r="J340" s="168"/>
      <c r="K340" s="215" t="s">
        <v>26</v>
      </c>
      <c r="L340" s="214">
        <f>SUM(L319:L335)</f>
        <v>19.845251009439334</v>
      </c>
      <c r="M340" s="214">
        <f t="shared" ref="M340:S340" si="139">SUM(M319:M335)</f>
        <v>191.32271348965233</v>
      </c>
      <c r="N340" s="214">
        <f t="shared" si="139"/>
        <v>15.879335998741519</v>
      </c>
      <c r="O340" s="214">
        <f t="shared" si="139"/>
        <v>223.15190241031451</v>
      </c>
      <c r="P340" s="214">
        <f t="shared" si="139"/>
        <v>11.832443428717569</v>
      </c>
      <c r="Q340" s="214">
        <f t="shared" si="139"/>
        <v>9.7492124931696633</v>
      </c>
      <c r="R340" s="216">
        <f t="shared" si="139"/>
        <v>0</v>
      </c>
      <c r="S340" s="217">
        <f t="shared" si="139"/>
        <v>471.78085883003496</v>
      </c>
      <c r="T340" s="160" t="str">
        <f>IF(ABS(S340-AI340)&gt;0.01,S340-AI340,"")</f>
        <v/>
      </c>
      <c r="U340" s="243" t="s">
        <v>63</v>
      </c>
      <c r="V340" s="244">
        <f>SUM(V319:V335)</f>
        <v>15.811836717513083</v>
      </c>
      <c r="W340" s="244">
        <f t="shared" ref="W340:AH340" si="140">SUM(W319:W335)</f>
        <v>4.0334142919262526</v>
      </c>
      <c r="X340" s="244">
        <f t="shared" si="140"/>
        <v>9.7492124931696633</v>
      </c>
      <c r="Y340" s="244">
        <f t="shared" si="140"/>
        <v>191.32271348965233</v>
      </c>
      <c r="Z340" s="244">
        <f t="shared" si="140"/>
        <v>15.194942286111855</v>
      </c>
      <c r="AA340" s="244">
        <f t="shared" si="140"/>
        <v>215.20503875521462</v>
      </c>
      <c r="AB340" s="244">
        <f t="shared" si="140"/>
        <v>11.832443428717569</v>
      </c>
      <c r="AC340" s="244">
        <f t="shared" si="140"/>
        <v>8.6312573677295568</v>
      </c>
      <c r="AD340" s="245">
        <f t="shared" si="140"/>
        <v>0</v>
      </c>
      <c r="AE340" s="245">
        <f t="shared" si="140"/>
        <v>0</v>
      </c>
      <c r="AF340" s="245">
        <f t="shared" si="140"/>
        <v>0</v>
      </c>
      <c r="AG340" s="245">
        <f t="shared" si="140"/>
        <v>0.68439371262966242</v>
      </c>
      <c r="AH340" s="245">
        <f t="shared" si="140"/>
        <v>7.9468636550998948</v>
      </c>
      <c r="AI340" s="246">
        <f>SUM(V340:AC340)</f>
        <v>471.78085883003496</v>
      </c>
      <c r="AJ340" s="160" t="str">
        <f t="shared" si="137"/>
        <v/>
      </c>
      <c r="BA340" s="160"/>
      <c r="BR340" s="160"/>
      <c r="CG340" s="160"/>
    </row>
    <row r="341" spans="1:85" s="23" customFormat="1" ht="15" thickBot="1">
      <c r="A341" s="30" t="s">
        <v>88</v>
      </c>
      <c r="B341" s="47">
        <f>IF($I340=0,"-",B340/$I340)</f>
        <v>4.3146688508805535E-2</v>
      </c>
      <c r="C341" s="47">
        <f t="shared" ref="C341:H341" si="141">IF($I340=0,"-",C340/$I340)</f>
        <v>0.41596558892961533</v>
      </c>
      <c r="D341" s="47">
        <f t="shared" si="141"/>
        <v>3.4524167204460034E-2</v>
      </c>
      <c r="E341" s="47">
        <f t="shared" si="141"/>
        <v>0.48516723819041419</v>
      </c>
      <c r="F341" s="47">
        <f t="shared" si="141"/>
        <v>0</v>
      </c>
      <c r="G341" s="47">
        <f t="shared" si="141"/>
        <v>2.119631716670491E-2</v>
      </c>
      <c r="H341" s="70">
        <f t="shared" si="141"/>
        <v>0</v>
      </c>
      <c r="I341" s="48">
        <f>SUM(B341:H341)</f>
        <v>1</v>
      </c>
      <c r="J341" s="160"/>
      <c r="K341" s="81" t="s">
        <v>88</v>
      </c>
      <c r="L341" s="98">
        <f t="shared" ref="L341:R341" si="142">IF($S340=0,"-",L340/$S340)</f>
        <v>4.206455314582578E-2</v>
      </c>
      <c r="M341" s="98">
        <f t="shared" si="142"/>
        <v>0.40553301370494721</v>
      </c>
      <c r="N341" s="98">
        <f t="shared" si="142"/>
        <v>3.3658287956235738E-2</v>
      </c>
      <c r="O341" s="98">
        <f t="shared" si="142"/>
        <v>0.47299905927448366</v>
      </c>
      <c r="P341" s="98">
        <f t="shared" si="142"/>
        <v>2.508038045049292E-2</v>
      </c>
      <c r="Q341" s="98">
        <f t="shared" si="142"/>
        <v>2.0664705468014632E-2</v>
      </c>
      <c r="R341" s="99">
        <f t="shared" si="142"/>
        <v>0</v>
      </c>
      <c r="S341" s="100">
        <f>SUM(L341:R341)</f>
        <v>1</v>
      </c>
      <c r="U341" s="110" t="s">
        <v>88</v>
      </c>
      <c r="V341" s="133">
        <f>+V340/$AI340</f>
        <v>3.3515214578066423E-2</v>
      </c>
      <c r="W341" s="133">
        <f t="shared" ref="W341:AH341" si="143">+W340/$AI340</f>
        <v>8.5493385677593622E-3</v>
      </c>
      <c r="X341" s="133">
        <f t="shared" si="143"/>
        <v>2.0664705468014632E-2</v>
      </c>
      <c r="Y341" s="133">
        <f t="shared" si="143"/>
        <v>0.40553301370494721</v>
      </c>
      <c r="Z341" s="133">
        <f t="shared" si="143"/>
        <v>3.2207627761316249E-2</v>
      </c>
      <c r="AA341" s="133">
        <f t="shared" si="143"/>
        <v>0.45615466318175696</v>
      </c>
      <c r="AB341" s="133">
        <f t="shared" si="143"/>
        <v>2.508038045049292E-2</v>
      </c>
      <c r="AC341" s="133">
        <f t="shared" si="143"/>
        <v>1.8295056287646203E-2</v>
      </c>
      <c r="AD341" s="133">
        <f t="shared" si="143"/>
        <v>0</v>
      </c>
      <c r="AE341" s="133">
        <f t="shared" si="143"/>
        <v>0</v>
      </c>
      <c r="AF341" s="133">
        <f t="shared" si="143"/>
        <v>0</v>
      </c>
      <c r="AG341" s="133">
        <f t="shared" si="143"/>
        <v>1.4506601949194891E-3</v>
      </c>
      <c r="AH341" s="133">
        <f t="shared" si="143"/>
        <v>1.6844396092726716E-2</v>
      </c>
      <c r="AI341" s="134">
        <f>SUM(V341:AC341)</f>
        <v>0.99999999999999989</v>
      </c>
      <c r="AJ341" s="23" t="str">
        <f t="shared" si="137"/>
        <v/>
      </c>
    </row>
    <row r="342" spans="1:85" ht="15" thickBot="1">
      <c r="A342" s="247"/>
      <c r="B342" s="247"/>
      <c r="C342" s="247"/>
      <c r="D342" s="247"/>
      <c r="E342" s="247"/>
      <c r="F342" s="247"/>
      <c r="G342" s="247"/>
      <c r="H342" s="247"/>
      <c r="I342" s="247"/>
      <c r="K342" s="247"/>
      <c r="L342" s="247"/>
      <c r="M342" s="247"/>
      <c r="N342" s="247"/>
      <c r="O342" s="247"/>
      <c r="P342" s="247"/>
      <c r="Q342" s="247"/>
      <c r="R342" s="247"/>
      <c r="S342" s="247"/>
      <c r="AI342" s="168"/>
      <c r="BA342" s="160"/>
      <c r="BR342" s="160"/>
      <c r="CG342" s="160"/>
    </row>
    <row r="343" spans="1:85" ht="28.5">
      <c r="A343" s="312" t="s">
        <v>40</v>
      </c>
      <c r="B343" s="164" t="s">
        <v>0</v>
      </c>
      <c r="C343" s="164" t="s">
        <v>1</v>
      </c>
      <c r="D343" s="164" t="s">
        <v>2</v>
      </c>
      <c r="E343" s="164" t="s">
        <v>3</v>
      </c>
      <c r="F343" s="164" t="s">
        <v>27</v>
      </c>
      <c r="G343" s="164" t="s">
        <v>4</v>
      </c>
      <c r="H343" s="164" t="s">
        <v>5</v>
      </c>
      <c r="I343" s="165" t="s">
        <v>6</v>
      </c>
      <c r="K343" s="314" t="s">
        <v>40</v>
      </c>
      <c r="L343" s="166" t="s">
        <v>0</v>
      </c>
      <c r="M343" s="166" t="s">
        <v>1</v>
      </c>
      <c r="N343" s="166" t="s">
        <v>2</v>
      </c>
      <c r="O343" s="166" t="s">
        <v>3</v>
      </c>
      <c r="P343" s="166" t="s">
        <v>27</v>
      </c>
      <c r="Q343" s="166" t="s">
        <v>4</v>
      </c>
      <c r="R343" s="166" t="s">
        <v>5</v>
      </c>
      <c r="S343" s="167" t="s">
        <v>6</v>
      </c>
      <c r="U343" s="316" t="s">
        <v>40</v>
      </c>
      <c r="V343" s="219" t="s">
        <v>74</v>
      </c>
      <c r="W343" s="219" t="s">
        <v>75</v>
      </c>
      <c r="X343" s="219" t="s">
        <v>4</v>
      </c>
      <c r="Y343" s="219" t="s">
        <v>1</v>
      </c>
      <c r="Z343" s="219" t="s">
        <v>2</v>
      </c>
      <c r="AA343" s="219" t="s">
        <v>3</v>
      </c>
      <c r="AB343" s="219" t="s">
        <v>55</v>
      </c>
      <c r="AC343" s="219" t="s">
        <v>68</v>
      </c>
      <c r="AD343" s="220" t="s">
        <v>76</v>
      </c>
      <c r="AE343" s="220" t="s">
        <v>83</v>
      </c>
      <c r="AF343" s="220" t="s">
        <v>77</v>
      </c>
      <c r="AG343" s="220" t="s">
        <v>84</v>
      </c>
      <c r="AH343" s="220" t="s">
        <v>85</v>
      </c>
      <c r="AI343" s="221" t="s">
        <v>63</v>
      </c>
      <c r="BA343" s="160"/>
      <c r="BR343" s="160"/>
      <c r="CG343" s="160"/>
    </row>
    <row r="344" spans="1:85" ht="15">
      <c r="A344" s="313" t="s">
        <v>40</v>
      </c>
      <c r="B344" s="318" t="s">
        <v>69</v>
      </c>
      <c r="C344" s="319"/>
      <c r="D344" s="319"/>
      <c r="E344" s="319"/>
      <c r="F344" s="319"/>
      <c r="G344" s="319"/>
      <c r="H344" s="319"/>
      <c r="I344" s="320"/>
      <c r="K344" s="315" t="s">
        <v>40</v>
      </c>
      <c r="L344" s="321" t="s">
        <v>69</v>
      </c>
      <c r="M344" s="322"/>
      <c r="N344" s="322"/>
      <c r="O344" s="322"/>
      <c r="P344" s="322"/>
      <c r="Q344" s="322"/>
      <c r="R344" s="322"/>
      <c r="S344" s="323"/>
      <c r="U344" s="317" t="s">
        <v>40</v>
      </c>
      <c r="V344" s="324" t="s">
        <v>69</v>
      </c>
      <c r="W344" s="324"/>
      <c r="X344" s="324"/>
      <c r="Y344" s="324"/>
      <c r="Z344" s="324"/>
      <c r="AA344" s="324"/>
      <c r="AB344" s="324"/>
      <c r="AC344" s="324"/>
      <c r="AD344" s="324"/>
      <c r="AE344" s="324"/>
      <c r="AF344" s="324"/>
      <c r="AG344" s="324"/>
      <c r="AH344" s="324"/>
      <c r="AI344" s="325"/>
      <c r="BA344" s="160"/>
      <c r="BR344" s="160"/>
      <c r="CG344" s="160"/>
    </row>
    <row r="345" spans="1:85" ht="15">
      <c r="A345" s="170" t="s">
        <v>7</v>
      </c>
      <c r="B345" s="171">
        <v>0</v>
      </c>
      <c r="C345" s="171">
        <v>0</v>
      </c>
      <c r="D345" s="171">
        <v>0</v>
      </c>
      <c r="E345" s="171">
        <v>0</v>
      </c>
      <c r="F345" s="361"/>
      <c r="G345" s="171">
        <v>0</v>
      </c>
      <c r="H345" s="172">
        <v>0</v>
      </c>
      <c r="I345" s="173">
        <f>SUM(B345:H345)</f>
        <v>0</v>
      </c>
      <c r="J345" s="168"/>
      <c r="K345" s="222" t="s">
        <v>7</v>
      </c>
      <c r="L345" s="171">
        <v>0</v>
      </c>
      <c r="M345" s="171">
        <v>0</v>
      </c>
      <c r="N345" s="171">
        <v>0</v>
      </c>
      <c r="O345" s="171">
        <v>0</v>
      </c>
      <c r="P345" s="171">
        <v>0</v>
      </c>
      <c r="Q345" s="171">
        <v>0</v>
      </c>
      <c r="R345" s="223">
        <v>0</v>
      </c>
      <c r="S345" s="224">
        <f>SUM(L345:R345)</f>
        <v>0</v>
      </c>
      <c r="U345" s="225" t="s">
        <v>7</v>
      </c>
      <c r="V345" s="226">
        <v>0</v>
      </c>
      <c r="W345" s="226">
        <v>0</v>
      </c>
      <c r="X345" s="226">
        <v>0</v>
      </c>
      <c r="Y345" s="226">
        <v>0</v>
      </c>
      <c r="Z345" s="226">
        <v>0</v>
      </c>
      <c r="AA345" s="226">
        <v>0</v>
      </c>
      <c r="AB345" s="226">
        <v>0</v>
      </c>
      <c r="AC345" s="227">
        <v>0</v>
      </c>
      <c r="AD345" s="228">
        <v>0</v>
      </c>
      <c r="AE345" s="228">
        <v>0</v>
      </c>
      <c r="AF345" s="228">
        <v>0</v>
      </c>
      <c r="AG345" s="228">
        <v>0</v>
      </c>
      <c r="AH345" s="228">
        <v>0</v>
      </c>
      <c r="AI345" s="229">
        <f>SUM(V345:AC345)</f>
        <v>0</v>
      </c>
      <c r="AJ345" s="160" t="str">
        <f>IF(ABS(S345-AI345)&gt;0.001,S345-AI345,"")</f>
        <v/>
      </c>
      <c r="BA345" s="160"/>
      <c r="BR345" s="160"/>
      <c r="CG345" s="160"/>
    </row>
    <row r="346" spans="1:85" ht="15">
      <c r="A346" s="178" t="s">
        <v>8</v>
      </c>
      <c r="B346" s="179">
        <v>0</v>
      </c>
      <c r="C346" s="179">
        <v>0</v>
      </c>
      <c r="D346" s="179">
        <v>0</v>
      </c>
      <c r="E346" s="179">
        <v>0</v>
      </c>
      <c r="F346" s="362"/>
      <c r="G346" s="179">
        <v>0</v>
      </c>
      <c r="H346" s="180">
        <v>0</v>
      </c>
      <c r="I346" s="181">
        <f t="shared" ref="I346:I365" si="144">SUM(B346:H346)</f>
        <v>0</v>
      </c>
      <c r="J346" s="168"/>
      <c r="K346" s="182" t="s">
        <v>8</v>
      </c>
      <c r="L346" s="183">
        <v>0</v>
      </c>
      <c r="M346" s="183">
        <v>0</v>
      </c>
      <c r="N346" s="183">
        <v>0</v>
      </c>
      <c r="O346" s="183">
        <v>0</v>
      </c>
      <c r="P346" s="183">
        <v>0</v>
      </c>
      <c r="Q346" s="183">
        <v>0</v>
      </c>
      <c r="R346" s="184">
        <v>0</v>
      </c>
      <c r="S346" s="185">
        <f t="shared" ref="S346:S365" si="145">SUM(L346:R346)</f>
        <v>0</v>
      </c>
      <c r="U346" s="230" t="s">
        <v>8</v>
      </c>
      <c r="V346" s="231">
        <v>0</v>
      </c>
      <c r="W346" s="231">
        <v>0</v>
      </c>
      <c r="X346" s="231">
        <v>0</v>
      </c>
      <c r="Y346" s="231">
        <v>0</v>
      </c>
      <c r="Z346" s="231">
        <v>0</v>
      </c>
      <c r="AA346" s="231">
        <v>0</v>
      </c>
      <c r="AB346" s="231">
        <v>0</v>
      </c>
      <c r="AC346" s="232">
        <v>0</v>
      </c>
      <c r="AD346" s="231">
        <v>0</v>
      </c>
      <c r="AE346" s="231">
        <v>0</v>
      </c>
      <c r="AF346" s="231">
        <v>0</v>
      </c>
      <c r="AG346" s="231">
        <v>0</v>
      </c>
      <c r="AH346" s="231">
        <v>0</v>
      </c>
      <c r="AI346" s="233">
        <f t="shared" ref="AI346:AI365" si="146">SUM(V346:AC346)</f>
        <v>0</v>
      </c>
      <c r="AJ346" s="160" t="str">
        <f t="shared" ref="AJ346:AJ367" si="147">IF(ABS(S346-AI346)&gt;0.001,S346-AI346,"")</f>
        <v/>
      </c>
      <c r="BA346" s="160"/>
      <c r="BR346" s="160"/>
      <c r="CG346" s="160"/>
    </row>
    <row r="347" spans="1:85" ht="15">
      <c r="A347" s="186" t="s">
        <v>10</v>
      </c>
      <c r="B347" s="175">
        <v>0</v>
      </c>
      <c r="C347" s="175">
        <v>0</v>
      </c>
      <c r="D347" s="175">
        <v>0</v>
      </c>
      <c r="E347" s="175">
        <v>0</v>
      </c>
      <c r="F347" s="362"/>
      <c r="G347" s="175">
        <v>0</v>
      </c>
      <c r="H347" s="187">
        <v>0</v>
      </c>
      <c r="I347" s="173">
        <f t="shared" si="144"/>
        <v>0</v>
      </c>
      <c r="J347" s="168"/>
      <c r="K347" s="188" t="s">
        <v>10</v>
      </c>
      <c r="L347" s="175">
        <v>0</v>
      </c>
      <c r="M347" s="175">
        <v>0</v>
      </c>
      <c r="N347" s="175">
        <v>0</v>
      </c>
      <c r="O347" s="175">
        <v>0</v>
      </c>
      <c r="P347" s="175">
        <v>0</v>
      </c>
      <c r="Q347" s="175">
        <v>0</v>
      </c>
      <c r="R347" s="176">
        <v>0</v>
      </c>
      <c r="S347" s="177">
        <f t="shared" si="145"/>
        <v>0</v>
      </c>
      <c r="U347" s="234" t="s">
        <v>10</v>
      </c>
      <c r="V347" s="226">
        <v>0</v>
      </c>
      <c r="W347" s="226">
        <v>0</v>
      </c>
      <c r="X347" s="226">
        <v>0</v>
      </c>
      <c r="Y347" s="226">
        <v>0</v>
      </c>
      <c r="Z347" s="226">
        <v>0</v>
      </c>
      <c r="AA347" s="226">
        <v>0</v>
      </c>
      <c r="AB347" s="226">
        <v>0</v>
      </c>
      <c r="AC347" s="227">
        <v>0</v>
      </c>
      <c r="AD347" s="228">
        <v>0</v>
      </c>
      <c r="AE347" s="228">
        <v>0</v>
      </c>
      <c r="AF347" s="228">
        <v>0</v>
      </c>
      <c r="AG347" s="228">
        <v>0</v>
      </c>
      <c r="AH347" s="228">
        <v>0</v>
      </c>
      <c r="AI347" s="229">
        <f t="shared" si="146"/>
        <v>0</v>
      </c>
      <c r="AJ347" s="160" t="str">
        <f t="shared" si="147"/>
        <v/>
      </c>
      <c r="BA347" s="160"/>
      <c r="BR347" s="160"/>
      <c r="CG347" s="160"/>
    </row>
    <row r="348" spans="1:85" ht="15">
      <c r="A348" s="178" t="s">
        <v>56</v>
      </c>
      <c r="B348" s="179">
        <v>0</v>
      </c>
      <c r="C348" s="179">
        <v>0</v>
      </c>
      <c r="D348" s="179">
        <v>0</v>
      </c>
      <c r="E348" s="179">
        <v>0</v>
      </c>
      <c r="F348" s="362"/>
      <c r="G348" s="179">
        <v>0</v>
      </c>
      <c r="H348" s="180">
        <v>0</v>
      </c>
      <c r="I348" s="181">
        <f t="shared" si="144"/>
        <v>0</v>
      </c>
      <c r="J348" s="168"/>
      <c r="K348" s="182" t="s">
        <v>56</v>
      </c>
      <c r="L348" s="183">
        <v>0</v>
      </c>
      <c r="M348" s="183">
        <v>0</v>
      </c>
      <c r="N348" s="183">
        <v>0</v>
      </c>
      <c r="O348" s="183">
        <v>0</v>
      </c>
      <c r="P348" s="183">
        <v>0</v>
      </c>
      <c r="Q348" s="183">
        <v>0</v>
      </c>
      <c r="R348" s="184">
        <v>0</v>
      </c>
      <c r="S348" s="185">
        <f t="shared" si="145"/>
        <v>0</v>
      </c>
      <c r="U348" s="230" t="s">
        <v>56</v>
      </c>
      <c r="V348" s="231">
        <v>0</v>
      </c>
      <c r="W348" s="231">
        <v>0</v>
      </c>
      <c r="X348" s="231">
        <v>0</v>
      </c>
      <c r="Y348" s="231">
        <v>0</v>
      </c>
      <c r="Z348" s="231">
        <v>0</v>
      </c>
      <c r="AA348" s="231">
        <v>0</v>
      </c>
      <c r="AB348" s="231">
        <v>0</v>
      </c>
      <c r="AC348" s="232">
        <v>0</v>
      </c>
      <c r="AD348" s="231">
        <v>0</v>
      </c>
      <c r="AE348" s="231">
        <v>0</v>
      </c>
      <c r="AF348" s="231">
        <v>0</v>
      </c>
      <c r="AG348" s="231">
        <v>0</v>
      </c>
      <c r="AH348" s="231">
        <v>0</v>
      </c>
      <c r="AI348" s="233">
        <f t="shared" si="146"/>
        <v>0</v>
      </c>
      <c r="AJ348" s="160" t="str">
        <f t="shared" si="147"/>
        <v/>
      </c>
      <c r="BA348" s="160"/>
      <c r="BR348" s="160"/>
      <c r="CG348" s="160"/>
    </row>
    <row r="349" spans="1:85" ht="15">
      <c r="A349" s="186" t="s">
        <v>16</v>
      </c>
      <c r="B349" s="175">
        <v>0.18621486006664748</v>
      </c>
      <c r="C349" s="175">
        <v>0</v>
      </c>
      <c r="D349" s="175">
        <v>2.2345783207997662E-2</v>
      </c>
      <c r="E349" s="175">
        <v>0</v>
      </c>
      <c r="F349" s="362"/>
      <c r="G349" s="175">
        <v>0</v>
      </c>
      <c r="H349" s="187">
        <v>0</v>
      </c>
      <c r="I349" s="173">
        <f t="shared" si="144"/>
        <v>0.20856064327464513</v>
      </c>
      <c r="J349" s="168"/>
      <c r="K349" s="188" t="s">
        <v>16</v>
      </c>
      <c r="L349" s="175">
        <v>0.18621486006664748</v>
      </c>
      <c r="M349" s="175">
        <v>0</v>
      </c>
      <c r="N349" s="175">
        <v>2.2345783207997662E-2</v>
      </c>
      <c r="O349" s="175">
        <v>0</v>
      </c>
      <c r="P349" s="175">
        <v>0</v>
      </c>
      <c r="Q349" s="175">
        <v>0</v>
      </c>
      <c r="R349" s="176">
        <v>0</v>
      </c>
      <c r="S349" s="177">
        <f t="shared" si="145"/>
        <v>0.20856064327464513</v>
      </c>
      <c r="U349" s="234" t="s">
        <v>16</v>
      </c>
      <c r="V349" s="226">
        <v>0.18621486006664748</v>
      </c>
      <c r="W349" s="226">
        <v>0</v>
      </c>
      <c r="X349" s="226">
        <v>0</v>
      </c>
      <c r="Y349" s="226">
        <v>0</v>
      </c>
      <c r="Z349" s="226">
        <v>2.2345783207997662E-2</v>
      </c>
      <c r="AA349" s="226">
        <v>0</v>
      </c>
      <c r="AB349" s="226">
        <v>0</v>
      </c>
      <c r="AC349" s="227">
        <v>0</v>
      </c>
      <c r="AD349" s="228">
        <v>0</v>
      </c>
      <c r="AE349" s="228">
        <v>0</v>
      </c>
      <c r="AF349" s="228">
        <v>0</v>
      </c>
      <c r="AG349" s="228">
        <v>0</v>
      </c>
      <c r="AH349" s="228">
        <v>0</v>
      </c>
      <c r="AI349" s="229">
        <f t="shared" si="146"/>
        <v>0.20856064327464513</v>
      </c>
      <c r="AJ349" s="160" t="str">
        <f t="shared" si="147"/>
        <v/>
      </c>
      <c r="BA349" s="160"/>
      <c r="BR349" s="160"/>
      <c r="CG349" s="160"/>
    </row>
    <row r="350" spans="1:85" ht="15">
      <c r="A350" s="178" t="s">
        <v>15</v>
      </c>
      <c r="B350" s="179">
        <v>0.1178338605814014</v>
      </c>
      <c r="C350" s="179">
        <v>0</v>
      </c>
      <c r="D350" s="179">
        <v>1.4140063269768147E-2</v>
      </c>
      <c r="E350" s="179">
        <v>0</v>
      </c>
      <c r="F350" s="362"/>
      <c r="G350" s="179">
        <v>0</v>
      </c>
      <c r="H350" s="180">
        <v>0</v>
      </c>
      <c r="I350" s="181">
        <f t="shared" si="144"/>
        <v>0.13197392385116954</v>
      </c>
      <c r="J350" s="168"/>
      <c r="K350" s="182" t="s">
        <v>15</v>
      </c>
      <c r="L350" s="183">
        <v>0.1178338605814014</v>
      </c>
      <c r="M350" s="183">
        <v>0</v>
      </c>
      <c r="N350" s="183">
        <v>1.4140063269768147E-2</v>
      </c>
      <c r="O350" s="183">
        <v>0</v>
      </c>
      <c r="P350" s="183">
        <v>0</v>
      </c>
      <c r="Q350" s="183">
        <v>0</v>
      </c>
      <c r="R350" s="184">
        <v>0</v>
      </c>
      <c r="S350" s="185">
        <f t="shared" si="145"/>
        <v>0.13197392385116954</v>
      </c>
      <c r="U350" s="230" t="s">
        <v>57</v>
      </c>
      <c r="V350" s="231">
        <v>0.1178338605814014</v>
      </c>
      <c r="W350" s="231">
        <v>0</v>
      </c>
      <c r="X350" s="231">
        <v>0</v>
      </c>
      <c r="Y350" s="231">
        <v>0</v>
      </c>
      <c r="Z350" s="231">
        <v>1.4140063269768147E-2</v>
      </c>
      <c r="AA350" s="231">
        <v>0</v>
      </c>
      <c r="AB350" s="231">
        <v>0</v>
      </c>
      <c r="AC350" s="232">
        <v>0</v>
      </c>
      <c r="AD350" s="231">
        <v>0</v>
      </c>
      <c r="AE350" s="231">
        <v>0</v>
      </c>
      <c r="AF350" s="231">
        <v>0</v>
      </c>
      <c r="AG350" s="231">
        <v>0</v>
      </c>
      <c r="AH350" s="231">
        <v>0</v>
      </c>
      <c r="AI350" s="233">
        <f t="shared" si="146"/>
        <v>0.13197392385116954</v>
      </c>
      <c r="AJ350" s="160" t="str">
        <f t="shared" si="147"/>
        <v/>
      </c>
      <c r="BA350" s="160"/>
      <c r="BR350" s="160"/>
      <c r="CG350" s="160"/>
    </row>
    <row r="351" spans="1:85" ht="15">
      <c r="A351" s="186" t="s">
        <v>58</v>
      </c>
      <c r="B351" s="175">
        <v>0</v>
      </c>
      <c r="C351" s="175">
        <v>0</v>
      </c>
      <c r="D351" s="175">
        <v>0</v>
      </c>
      <c r="E351" s="175">
        <v>0.19430560973140143</v>
      </c>
      <c r="F351" s="362"/>
      <c r="G351" s="175">
        <v>0</v>
      </c>
      <c r="H351" s="187">
        <v>0</v>
      </c>
      <c r="I351" s="173">
        <f t="shared" si="144"/>
        <v>0.19430560973140143</v>
      </c>
      <c r="J351" s="168"/>
      <c r="K351" s="188" t="s">
        <v>58</v>
      </c>
      <c r="L351" s="175">
        <v>0</v>
      </c>
      <c r="M351" s="175">
        <v>0</v>
      </c>
      <c r="N351" s="175">
        <v>0</v>
      </c>
      <c r="O351" s="175">
        <v>0.19430560973140143</v>
      </c>
      <c r="P351" s="175">
        <v>2.1878732478023841</v>
      </c>
      <c r="Q351" s="175">
        <v>0</v>
      </c>
      <c r="R351" s="176">
        <v>0</v>
      </c>
      <c r="S351" s="177">
        <f t="shared" si="145"/>
        <v>2.3821788575337854</v>
      </c>
      <c r="U351" s="234" t="s">
        <v>58</v>
      </c>
      <c r="V351" s="226">
        <v>0</v>
      </c>
      <c r="W351" s="226">
        <v>0</v>
      </c>
      <c r="X351" s="226">
        <v>0</v>
      </c>
      <c r="Y351" s="226">
        <v>0</v>
      </c>
      <c r="Z351" s="226">
        <v>0</v>
      </c>
      <c r="AA351" s="226">
        <v>1.5924305070821931E-2</v>
      </c>
      <c r="AB351" s="226">
        <v>2.1878732478023841</v>
      </c>
      <c r="AC351" s="227">
        <v>0.1783813046605795</v>
      </c>
      <c r="AD351" s="226">
        <v>0</v>
      </c>
      <c r="AE351" s="226">
        <v>0</v>
      </c>
      <c r="AF351" s="226">
        <v>0</v>
      </c>
      <c r="AG351" s="226">
        <v>0</v>
      </c>
      <c r="AH351" s="226">
        <v>0.1783813046605795</v>
      </c>
      <c r="AI351" s="229">
        <f t="shared" si="146"/>
        <v>2.3821788575337854</v>
      </c>
      <c r="AJ351" s="160" t="str">
        <f t="shared" si="147"/>
        <v/>
      </c>
      <c r="BA351" s="160"/>
      <c r="BR351" s="160"/>
      <c r="CG351" s="160"/>
    </row>
    <row r="352" spans="1:85" ht="15">
      <c r="A352" s="178" t="s">
        <v>12</v>
      </c>
      <c r="B352" s="179">
        <v>0</v>
      </c>
      <c r="C352" s="179">
        <v>0</v>
      </c>
      <c r="D352" s="179">
        <v>0</v>
      </c>
      <c r="E352" s="179">
        <v>0</v>
      </c>
      <c r="F352" s="362"/>
      <c r="G352" s="179">
        <v>0</v>
      </c>
      <c r="H352" s="180">
        <v>0</v>
      </c>
      <c r="I352" s="181">
        <f t="shared" si="144"/>
        <v>0</v>
      </c>
      <c r="J352" s="168"/>
      <c r="K352" s="182" t="s">
        <v>12</v>
      </c>
      <c r="L352" s="183">
        <v>0</v>
      </c>
      <c r="M352" s="183">
        <v>0</v>
      </c>
      <c r="N352" s="183">
        <v>0</v>
      </c>
      <c r="O352" s="183">
        <v>0</v>
      </c>
      <c r="P352" s="183">
        <v>0.78345259847644244</v>
      </c>
      <c r="Q352" s="183">
        <v>0</v>
      </c>
      <c r="R352" s="184">
        <v>0</v>
      </c>
      <c r="S352" s="185">
        <f t="shared" si="145"/>
        <v>0.78345259847644244</v>
      </c>
      <c r="U352" s="230" t="s">
        <v>12</v>
      </c>
      <c r="V352" s="231">
        <v>0</v>
      </c>
      <c r="W352" s="231">
        <v>0</v>
      </c>
      <c r="X352" s="231">
        <v>0</v>
      </c>
      <c r="Y352" s="231">
        <v>0</v>
      </c>
      <c r="Z352" s="231">
        <v>0</v>
      </c>
      <c r="AA352" s="231">
        <v>0</v>
      </c>
      <c r="AB352" s="231">
        <v>0.78345259847644244</v>
      </c>
      <c r="AC352" s="232">
        <v>0</v>
      </c>
      <c r="AD352" s="231">
        <v>0</v>
      </c>
      <c r="AE352" s="231">
        <v>0</v>
      </c>
      <c r="AF352" s="231">
        <v>0</v>
      </c>
      <c r="AG352" s="231">
        <v>0</v>
      </c>
      <c r="AH352" s="231">
        <v>0</v>
      </c>
      <c r="AI352" s="233">
        <f t="shared" si="146"/>
        <v>0.78345259847644244</v>
      </c>
      <c r="AJ352" s="160" t="str">
        <f t="shared" si="147"/>
        <v/>
      </c>
      <c r="BA352" s="160"/>
      <c r="BR352" s="160"/>
      <c r="CG352" s="160"/>
    </row>
    <row r="353" spans="1:85" ht="15">
      <c r="A353" s="186" t="s">
        <v>59</v>
      </c>
      <c r="B353" s="175">
        <v>0</v>
      </c>
      <c r="C353" s="175">
        <v>0</v>
      </c>
      <c r="D353" s="175">
        <v>0</v>
      </c>
      <c r="E353" s="175">
        <v>0</v>
      </c>
      <c r="F353" s="362"/>
      <c r="G353" s="175">
        <v>0</v>
      </c>
      <c r="H353" s="187">
        <v>0</v>
      </c>
      <c r="I353" s="173">
        <f t="shared" si="144"/>
        <v>0</v>
      </c>
      <c r="J353" s="168"/>
      <c r="K353" s="188" t="s">
        <v>59</v>
      </c>
      <c r="L353" s="175">
        <v>0</v>
      </c>
      <c r="M353" s="175">
        <v>0</v>
      </c>
      <c r="N353" s="175">
        <v>0</v>
      </c>
      <c r="O353" s="175">
        <v>0</v>
      </c>
      <c r="P353" s="175">
        <v>0</v>
      </c>
      <c r="Q353" s="175">
        <v>0</v>
      </c>
      <c r="R353" s="176">
        <v>0</v>
      </c>
      <c r="S353" s="177">
        <f t="shared" si="145"/>
        <v>0</v>
      </c>
      <c r="U353" s="234" t="s">
        <v>59</v>
      </c>
      <c r="V353" s="226">
        <v>0</v>
      </c>
      <c r="W353" s="226">
        <v>0</v>
      </c>
      <c r="X353" s="226">
        <v>0</v>
      </c>
      <c r="Y353" s="226">
        <v>0</v>
      </c>
      <c r="Z353" s="226">
        <v>0</v>
      </c>
      <c r="AA353" s="226">
        <v>0</v>
      </c>
      <c r="AB353" s="226">
        <v>0</v>
      </c>
      <c r="AC353" s="227">
        <v>0</v>
      </c>
      <c r="AD353" s="226">
        <v>0</v>
      </c>
      <c r="AE353" s="226">
        <v>0</v>
      </c>
      <c r="AF353" s="226">
        <v>0</v>
      </c>
      <c r="AG353" s="226">
        <v>0</v>
      </c>
      <c r="AH353" s="226">
        <v>0</v>
      </c>
      <c r="AI353" s="229">
        <f t="shared" si="146"/>
        <v>0</v>
      </c>
      <c r="AJ353" s="160" t="str">
        <f t="shared" si="147"/>
        <v/>
      </c>
      <c r="BA353" s="160"/>
      <c r="BR353" s="160"/>
      <c r="CG353" s="160"/>
    </row>
    <row r="354" spans="1:85" ht="15">
      <c r="A354" s="178" t="s">
        <v>17</v>
      </c>
      <c r="B354" s="179">
        <v>0</v>
      </c>
      <c r="C354" s="179">
        <v>0</v>
      </c>
      <c r="D354" s="179">
        <v>0</v>
      </c>
      <c r="E354" s="179">
        <v>7.6343179691135812E-2</v>
      </c>
      <c r="F354" s="362"/>
      <c r="G354" s="179">
        <v>0</v>
      </c>
      <c r="H354" s="180">
        <v>0</v>
      </c>
      <c r="I354" s="181">
        <f t="shared" si="144"/>
        <v>7.6343179691135812E-2</v>
      </c>
      <c r="J354" s="168"/>
      <c r="K354" s="182" t="s">
        <v>17</v>
      </c>
      <c r="L354" s="183">
        <v>0</v>
      </c>
      <c r="M354" s="183">
        <v>0</v>
      </c>
      <c r="N354" s="183">
        <v>0</v>
      </c>
      <c r="O354" s="183">
        <v>7.6343179691135812E-2</v>
      </c>
      <c r="P354" s="183">
        <v>0</v>
      </c>
      <c r="Q354" s="183">
        <v>0</v>
      </c>
      <c r="R354" s="184">
        <v>0</v>
      </c>
      <c r="S354" s="185">
        <f t="shared" si="145"/>
        <v>7.6343179691135812E-2</v>
      </c>
      <c r="U354" s="230" t="s">
        <v>17</v>
      </c>
      <c r="V354" s="231">
        <v>0</v>
      </c>
      <c r="W354" s="231">
        <v>0</v>
      </c>
      <c r="X354" s="231">
        <v>0</v>
      </c>
      <c r="Y354" s="231">
        <v>0</v>
      </c>
      <c r="Z354" s="231">
        <v>0</v>
      </c>
      <c r="AA354" s="231">
        <v>7.6343179691135812E-2</v>
      </c>
      <c r="AB354" s="231">
        <v>0</v>
      </c>
      <c r="AC354" s="232">
        <v>0</v>
      </c>
      <c r="AD354" s="231">
        <v>0</v>
      </c>
      <c r="AE354" s="231">
        <v>0</v>
      </c>
      <c r="AF354" s="231">
        <v>0</v>
      </c>
      <c r="AG354" s="231">
        <v>0</v>
      </c>
      <c r="AH354" s="231">
        <v>0</v>
      </c>
      <c r="AI354" s="233">
        <f t="shared" si="146"/>
        <v>7.6343179691135812E-2</v>
      </c>
      <c r="AJ354" s="160" t="str">
        <f t="shared" si="147"/>
        <v/>
      </c>
      <c r="BA354" s="160"/>
      <c r="BR354" s="160"/>
      <c r="CG354" s="160"/>
    </row>
    <row r="355" spans="1:85" ht="15">
      <c r="A355" s="186" t="s">
        <v>139</v>
      </c>
      <c r="B355" s="175">
        <v>0.650476466109144</v>
      </c>
      <c r="C355" s="175">
        <v>0</v>
      </c>
      <c r="D355" s="175">
        <v>0</v>
      </c>
      <c r="E355" s="175">
        <v>0</v>
      </c>
      <c r="F355" s="362"/>
      <c r="G355" s="175">
        <v>0</v>
      </c>
      <c r="H355" s="187">
        <v>0</v>
      </c>
      <c r="I355" s="173">
        <f t="shared" si="144"/>
        <v>0.650476466109144</v>
      </c>
      <c r="J355" s="168"/>
      <c r="K355" s="188" t="s">
        <v>139</v>
      </c>
      <c r="L355" s="175">
        <v>0.650476466109144</v>
      </c>
      <c r="M355" s="175">
        <v>0</v>
      </c>
      <c r="N355" s="175">
        <v>0</v>
      </c>
      <c r="O355" s="175">
        <v>0</v>
      </c>
      <c r="P355" s="175">
        <v>0</v>
      </c>
      <c r="Q355" s="175">
        <v>0</v>
      </c>
      <c r="R355" s="176">
        <v>0</v>
      </c>
      <c r="S355" s="177">
        <f t="shared" si="145"/>
        <v>0.650476466109144</v>
      </c>
      <c r="U355" s="234" t="s">
        <v>139</v>
      </c>
      <c r="V355" s="226">
        <v>0.650476466109144</v>
      </c>
      <c r="W355" s="226">
        <v>0</v>
      </c>
      <c r="X355" s="226">
        <v>0</v>
      </c>
      <c r="Y355" s="226">
        <v>0</v>
      </c>
      <c r="Z355" s="226">
        <v>0</v>
      </c>
      <c r="AA355" s="226">
        <v>0</v>
      </c>
      <c r="AB355" s="226">
        <v>0</v>
      </c>
      <c r="AC355" s="227">
        <v>0</v>
      </c>
      <c r="AD355" s="226">
        <v>0</v>
      </c>
      <c r="AE355" s="226">
        <v>0</v>
      </c>
      <c r="AF355" s="226">
        <v>0</v>
      </c>
      <c r="AG355" s="226">
        <v>0</v>
      </c>
      <c r="AH355" s="226">
        <v>0</v>
      </c>
      <c r="AI355" s="229">
        <f t="shared" si="146"/>
        <v>0.650476466109144</v>
      </c>
      <c r="AJ355" s="160" t="str">
        <f t="shared" si="147"/>
        <v/>
      </c>
      <c r="BA355" s="160"/>
      <c r="BR355" s="160"/>
      <c r="CG355" s="160"/>
    </row>
    <row r="356" spans="1:85" ht="15">
      <c r="A356" s="178" t="s">
        <v>25</v>
      </c>
      <c r="B356" s="179">
        <v>0.10502001290774493</v>
      </c>
      <c r="C356" s="179">
        <v>5.8973858720793727E-2</v>
      </c>
      <c r="D356" s="179">
        <v>2.0246305008653553E-2</v>
      </c>
      <c r="E356" s="179">
        <v>2.0061112410259727</v>
      </c>
      <c r="F356" s="362"/>
      <c r="G356" s="179">
        <v>0.17741079790088074</v>
      </c>
      <c r="H356" s="180">
        <v>0</v>
      </c>
      <c r="I356" s="181">
        <f t="shared" si="144"/>
        <v>2.3677622155640456</v>
      </c>
      <c r="J356" s="168"/>
      <c r="K356" s="182" t="s">
        <v>25</v>
      </c>
      <c r="L356" s="183">
        <v>0.10502001290774493</v>
      </c>
      <c r="M356" s="183">
        <v>5.8973858720793727E-2</v>
      </c>
      <c r="N356" s="183">
        <v>2.0246305008653553E-2</v>
      </c>
      <c r="O356" s="183">
        <v>2.0061112410259727</v>
      </c>
      <c r="P356" s="183">
        <v>0.20236152200944513</v>
      </c>
      <c r="Q356" s="183">
        <v>0.17741079790088074</v>
      </c>
      <c r="R356" s="184">
        <v>0</v>
      </c>
      <c r="S356" s="185">
        <f t="shared" si="145"/>
        <v>2.5701237375734909</v>
      </c>
      <c r="U356" s="230" t="s">
        <v>25</v>
      </c>
      <c r="V356" s="231">
        <v>3.5076642716622149E-2</v>
      </c>
      <c r="W356" s="231">
        <v>6.9943370191122789E-2</v>
      </c>
      <c r="X356" s="231">
        <v>0.17741079790088074</v>
      </c>
      <c r="Y356" s="231">
        <v>5.8973858720793727E-2</v>
      </c>
      <c r="Z356" s="231">
        <v>1.3520242884011737E-2</v>
      </c>
      <c r="AA356" s="231">
        <v>1.9989962931656062</v>
      </c>
      <c r="AB356" s="231">
        <v>0.20236152200944513</v>
      </c>
      <c r="AC356" s="232">
        <v>1.3841009985008257E-2</v>
      </c>
      <c r="AD356" s="231">
        <v>0</v>
      </c>
      <c r="AE356" s="231">
        <v>0</v>
      </c>
      <c r="AF356" s="231">
        <v>0</v>
      </c>
      <c r="AG356" s="231">
        <v>6.7260621246418156E-3</v>
      </c>
      <c r="AH356" s="231">
        <v>7.1149478603664404E-3</v>
      </c>
      <c r="AI356" s="233">
        <f t="shared" si="146"/>
        <v>2.5701237375734909</v>
      </c>
      <c r="AJ356" s="160" t="str">
        <f t="shared" si="147"/>
        <v/>
      </c>
      <c r="BA356" s="160"/>
      <c r="BR356" s="160"/>
      <c r="CG356" s="160"/>
    </row>
    <row r="357" spans="1:85" ht="15">
      <c r="A357" s="186" t="s">
        <v>24</v>
      </c>
      <c r="B357" s="175">
        <v>0.14471524235323252</v>
      </c>
      <c r="C357" s="175">
        <v>3.6058929733735055E-2</v>
      </c>
      <c r="D357" s="175">
        <v>0.60199427366557134</v>
      </c>
      <c r="E357" s="175">
        <v>0</v>
      </c>
      <c r="F357" s="362"/>
      <c r="G357" s="175">
        <v>0</v>
      </c>
      <c r="H357" s="187">
        <v>0</v>
      </c>
      <c r="I357" s="173">
        <f t="shared" si="144"/>
        <v>0.7827684457525389</v>
      </c>
      <c r="J357" s="168"/>
      <c r="K357" s="188" t="s">
        <v>24</v>
      </c>
      <c r="L357" s="175">
        <v>0.14471524235323252</v>
      </c>
      <c r="M357" s="175">
        <v>3.6058929733735055E-2</v>
      </c>
      <c r="N357" s="175">
        <v>0.60199427366557134</v>
      </c>
      <c r="O357" s="175">
        <v>0</v>
      </c>
      <c r="P357" s="175">
        <v>0</v>
      </c>
      <c r="Q357" s="175">
        <v>0</v>
      </c>
      <c r="R357" s="176">
        <v>0</v>
      </c>
      <c r="S357" s="177">
        <f t="shared" si="145"/>
        <v>0.7827684457525389</v>
      </c>
      <c r="U357" s="234" t="s">
        <v>24</v>
      </c>
      <c r="V357" s="226">
        <v>0.14471524235323252</v>
      </c>
      <c r="W357" s="226">
        <v>0</v>
      </c>
      <c r="X357" s="226">
        <v>0</v>
      </c>
      <c r="Y357" s="226">
        <v>3.6058929733735055E-2</v>
      </c>
      <c r="Z357" s="226">
        <v>3.2497806465772486E-3</v>
      </c>
      <c r="AA357" s="226">
        <v>0</v>
      </c>
      <c r="AB357" s="226">
        <v>0</v>
      </c>
      <c r="AC357" s="227">
        <v>0.59874449301899413</v>
      </c>
      <c r="AD357" s="226">
        <v>0</v>
      </c>
      <c r="AE357" s="226">
        <v>0</v>
      </c>
      <c r="AF357" s="226">
        <v>0</v>
      </c>
      <c r="AG357" s="226">
        <v>0.59874449301899413</v>
      </c>
      <c r="AH357" s="226">
        <v>0</v>
      </c>
      <c r="AI357" s="229">
        <f t="shared" si="146"/>
        <v>0.78276844575253901</v>
      </c>
      <c r="AJ357" s="160" t="str">
        <f t="shared" si="147"/>
        <v/>
      </c>
      <c r="BA357" s="160"/>
      <c r="BR357" s="160"/>
      <c r="CG357" s="160"/>
    </row>
    <row r="358" spans="1:85" ht="15">
      <c r="A358" s="178" t="s">
        <v>60</v>
      </c>
      <c r="B358" s="179">
        <v>0</v>
      </c>
      <c r="C358" s="179">
        <v>0</v>
      </c>
      <c r="D358" s="179">
        <v>0</v>
      </c>
      <c r="E358" s="179">
        <v>0</v>
      </c>
      <c r="F358" s="362"/>
      <c r="G358" s="179">
        <v>0</v>
      </c>
      <c r="H358" s="180">
        <v>0</v>
      </c>
      <c r="I358" s="181">
        <f t="shared" si="144"/>
        <v>0</v>
      </c>
      <c r="J358" s="168"/>
      <c r="K358" s="182" t="s">
        <v>60</v>
      </c>
      <c r="L358" s="183">
        <v>0</v>
      </c>
      <c r="M358" s="183">
        <v>0</v>
      </c>
      <c r="N358" s="183">
        <v>0</v>
      </c>
      <c r="O358" s="183">
        <v>0</v>
      </c>
      <c r="P358" s="183">
        <v>0</v>
      </c>
      <c r="Q358" s="183">
        <v>0</v>
      </c>
      <c r="R358" s="184">
        <v>0</v>
      </c>
      <c r="S358" s="185">
        <f t="shared" si="145"/>
        <v>0</v>
      </c>
      <c r="U358" s="230" t="s">
        <v>60</v>
      </c>
      <c r="V358" s="231">
        <v>0</v>
      </c>
      <c r="W358" s="231">
        <v>0</v>
      </c>
      <c r="X358" s="231">
        <v>0</v>
      </c>
      <c r="Y358" s="231">
        <v>0</v>
      </c>
      <c r="Z358" s="231">
        <v>0</v>
      </c>
      <c r="AA358" s="231">
        <v>0</v>
      </c>
      <c r="AB358" s="231">
        <v>0</v>
      </c>
      <c r="AC358" s="232">
        <v>0</v>
      </c>
      <c r="AD358" s="231">
        <v>0</v>
      </c>
      <c r="AE358" s="231">
        <v>0</v>
      </c>
      <c r="AF358" s="231">
        <v>0</v>
      </c>
      <c r="AG358" s="231">
        <v>0</v>
      </c>
      <c r="AH358" s="231">
        <v>0</v>
      </c>
      <c r="AI358" s="233">
        <f t="shared" si="146"/>
        <v>0</v>
      </c>
      <c r="AJ358" s="160" t="str">
        <f t="shared" si="147"/>
        <v/>
      </c>
      <c r="BA358" s="160"/>
      <c r="BR358" s="160"/>
      <c r="CG358" s="160"/>
    </row>
    <row r="359" spans="1:85" ht="15">
      <c r="A359" s="186" t="s">
        <v>22</v>
      </c>
      <c r="B359" s="175">
        <v>0.53358269698059457</v>
      </c>
      <c r="C359" s="175">
        <v>0.53346828684754555</v>
      </c>
      <c r="D359" s="175">
        <v>3.6264695169412713</v>
      </c>
      <c r="E359" s="175">
        <v>0</v>
      </c>
      <c r="F359" s="362"/>
      <c r="G359" s="175">
        <v>0</v>
      </c>
      <c r="H359" s="187">
        <v>0</v>
      </c>
      <c r="I359" s="173">
        <f t="shared" si="144"/>
        <v>4.6935205007694112</v>
      </c>
      <c r="J359" s="168"/>
      <c r="K359" s="188" t="s">
        <v>22</v>
      </c>
      <c r="L359" s="175">
        <v>0.53358269698059457</v>
      </c>
      <c r="M359" s="175">
        <v>0.53346828684754555</v>
      </c>
      <c r="N359" s="175">
        <v>3.6264695169412713</v>
      </c>
      <c r="O359" s="175">
        <v>0</v>
      </c>
      <c r="P359" s="175">
        <v>0.14517063439293054</v>
      </c>
      <c r="Q359" s="175">
        <v>0</v>
      </c>
      <c r="R359" s="176">
        <v>0</v>
      </c>
      <c r="S359" s="177">
        <f t="shared" si="145"/>
        <v>4.8386911351623416</v>
      </c>
      <c r="U359" s="234" t="s">
        <v>22</v>
      </c>
      <c r="V359" s="226">
        <v>0.53358269698059457</v>
      </c>
      <c r="W359" s="226">
        <v>0</v>
      </c>
      <c r="X359" s="226">
        <v>0</v>
      </c>
      <c r="Y359" s="226">
        <v>0.53346828684754555</v>
      </c>
      <c r="Z359" s="226">
        <v>1.8222696113804404</v>
      </c>
      <c r="AA359" s="226">
        <v>0</v>
      </c>
      <c r="AB359" s="226">
        <v>0.14517063439293054</v>
      </c>
      <c r="AC359" s="227">
        <v>1.8041999055608307</v>
      </c>
      <c r="AD359" s="226">
        <v>0</v>
      </c>
      <c r="AE359" s="226">
        <v>0</v>
      </c>
      <c r="AF359" s="226">
        <v>0</v>
      </c>
      <c r="AG359" s="226">
        <v>1.8041999055608307</v>
      </c>
      <c r="AH359" s="226">
        <v>0</v>
      </c>
      <c r="AI359" s="229">
        <f t="shared" si="146"/>
        <v>4.8386911351623416</v>
      </c>
      <c r="AJ359" s="160" t="str">
        <f t="shared" si="147"/>
        <v/>
      </c>
      <c r="BA359" s="160"/>
      <c r="BR359" s="160"/>
      <c r="CG359" s="160"/>
    </row>
    <row r="360" spans="1:85" ht="15">
      <c r="A360" s="178" t="s">
        <v>21</v>
      </c>
      <c r="B360" s="179">
        <v>0</v>
      </c>
      <c r="C360" s="179">
        <v>0</v>
      </c>
      <c r="D360" s="179">
        <v>0</v>
      </c>
      <c r="E360" s="179">
        <v>0</v>
      </c>
      <c r="F360" s="362"/>
      <c r="G360" s="179">
        <v>0</v>
      </c>
      <c r="H360" s="180">
        <v>0</v>
      </c>
      <c r="I360" s="181">
        <f t="shared" si="144"/>
        <v>0</v>
      </c>
      <c r="J360" s="168"/>
      <c r="K360" s="182" t="s">
        <v>21</v>
      </c>
      <c r="L360" s="183">
        <v>0</v>
      </c>
      <c r="M360" s="183">
        <v>0</v>
      </c>
      <c r="N360" s="183">
        <v>0</v>
      </c>
      <c r="O360" s="183">
        <v>0</v>
      </c>
      <c r="P360" s="183">
        <v>0</v>
      </c>
      <c r="Q360" s="183">
        <v>0</v>
      </c>
      <c r="R360" s="184">
        <v>0</v>
      </c>
      <c r="S360" s="185">
        <f t="shared" si="145"/>
        <v>0</v>
      </c>
      <c r="U360" s="230" t="s">
        <v>61</v>
      </c>
      <c r="V360" s="231">
        <v>0</v>
      </c>
      <c r="W360" s="231">
        <v>0</v>
      </c>
      <c r="X360" s="231">
        <v>0</v>
      </c>
      <c r="Y360" s="231">
        <v>0</v>
      </c>
      <c r="Z360" s="231">
        <v>0</v>
      </c>
      <c r="AA360" s="231">
        <v>0</v>
      </c>
      <c r="AB360" s="231">
        <v>0</v>
      </c>
      <c r="AC360" s="232">
        <v>0</v>
      </c>
      <c r="AD360" s="231">
        <v>0</v>
      </c>
      <c r="AE360" s="231">
        <v>0</v>
      </c>
      <c r="AF360" s="231">
        <v>0</v>
      </c>
      <c r="AG360" s="231">
        <v>0</v>
      </c>
      <c r="AH360" s="231">
        <v>0</v>
      </c>
      <c r="AI360" s="233">
        <f t="shared" si="146"/>
        <v>0</v>
      </c>
      <c r="AJ360" s="160" t="str">
        <f t="shared" si="147"/>
        <v/>
      </c>
      <c r="BA360" s="160"/>
      <c r="BR360" s="160"/>
      <c r="CG360" s="160"/>
    </row>
    <row r="361" spans="1:85" ht="15">
      <c r="A361" s="189" t="s">
        <v>64</v>
      </c>
      <c r="B361" s="175">
        <v>0</v>
      </c>
      <c r="C361" s="175">
        <v>0</v>
      </c>
      <c r="D361" s="175">
        <v>0</v>
      </c>
      <c r="E361" s="175">
        <v>0</v>
      </c>
      <c r="F361" s="362"/>
      <c r="G361" s="175">
        <v>0</v>
      </c>
      <c r="H361" s="187">
        <v>0</v>
      </c>
      <c r="I361" s="173">
        <f t="shared" si="144"/>
        <v>0</v>
      </c>
      <c r="J361" s="168"/>
      <c r="K361" s="190" t="s">
        <v>64</v>
      </c>
      <c r="L361" s="175">
        <v>0</v>
      </c>
      <c r="M361" s="175">
        <v>0</v>
      </c>
      <c r="N361" s="175">
        <v>0</v>
      </c>
      <c r="O361" s="175">
        <v>0</v>
      </c>
      <c r="P361" s="175">
        <v>0</v>
      </c>
      <c r="Q361" s="175">
        <v>0</v>
      </c>
      <c r="R361" s="176">
        <v>0</v>
      </c>
      <c r="S361" s="177">
        <f t="shared" si="145"/>
        <v>0</v>
      </c>
      <c r="U361" s="235" t="s">
        <v>62</v>
      </c>
      <c r="V361" s="226">
        <v>0</v>
      </c>
      <c r="W361" s="226">
        <v>0</v>
      </c>
      <c r="X361" s="226">
        <v>0</v>
      </c>
      <c r="Y361" s="226">
        <v>0</v>
      </c>
      <c r="Z361" s="226">
        <v>0</v>
      </c>
      <c r="AA361" s="226">
        <v>0</v>
      </c>
      <c r="AB361" s="226">
        <v>0</v>
      </c>
      <c r="AC361" s="227">
        <v>0</v>
      </c>
      <c r="AD361" s="228">
        <v>0</v>
      </c>
      <c r="AE361" s="228">
        <v>0</v>
      </c>
      <c r="AF361" s="228">
        <v>0</v>
      </c>
      <c r="AG361" s="228">
        <v>0</v>
      </c>
      <c r="AH361" s="228">
        <v>0</v>
      </c>
      <c r="AI361" s="229">
        <f t="shared" si="146"/>
        <v>0</v>
      </c>
      <c r="AJ361" s="160" t="str">
        <f t="shared" si="147"/>
        <v/>
      </c>
      <c r="BA361" s="160"/>
      <c r="BR361" s="160"/>
      <c r="CG361" s="160"/>
    </row>
    <row r="362" spans="1:85">
      <c r="A362" s="191" t="s">
        <v>23</v>
      </c>
      <c r="B362" s="192">
        <v>0</v>
      </c>
      <c r="C362" s="192">
        <v>0</v>
      </c>
      <c r="D362" s="192">
        <v>0</v>
      </c>
      <c r="E362" s="192">
        <v>0</v>
      </c>
      <c r="F362" s="362"/>
      <c r="G362" s="192">
        <v>0</v>
      </c>
      <c r="H362" s="193">
        <v>0</v>
      </c>
      <c r="I362" s="194">
        <f t="shared" si="144"/>
        <v>0</v>
      </c>
      <c r="J362" s="168"/>
      <c r="K362" s="195" t="s">
        <v>23</v>
      </c>
      <c r="L362" s="196">
        <v>0</v>
      </c>
      <c r="M362" s="196">
        <v>0</v>
      </c>
      <c r="N362" s="196">
        <v>0</v>
      </c>
      <c r="O362" s="196">
        <v>0</v>
      </c>
      <c r="P362" s="196">
        <v>0</v>
      </c>
      <c r="Q362" s="196">
        <v>0</v>
      </c>
      <c r="R362" s="197">
        <v>0</v>
      </c>
      <c r="S362" s="198">
        <f t="shared" si="145"/>
        <v>0</v>
      </c>
      <c r="U362" s="236" t="s">
        <v>66</v>
      </c>
      <c r="V362" s="237">
        <v>0</v>
      </c>
      <c r="W362" s="237">
        <v>0</v>
      </c>
      <c r="X362" s="237">
        <v>0</v>
      </c>
      <c r="Y362" s="237">
        <v>0</v>
      </c>
      <c r="Z362" s="237">
        <v>0</v>
      </c>
      <c r="AA362" s="237">
        <v>0</v>
      </c>
      <c r="AB362" s="237">
        <v>0</v>
      </c>
      <c r="AC362" s="237">
        <v>0</v>
      </c>
      <c r="AD362" s="237">
        <v>0</v>
      </c>
      <c r="AE362" s="237">
        <v>0</v>
      </c>
      <c r="AF362" s="237">
        <v>0</v>
      </c>
      <c r="AG362" s="237">
        <v>0</v>
      </c>
      <c r="AH362" s="125">
        <v>0</v>
      </c>
      <c r="AI362" s="238">
        <f t="shared" si="146"/>
        <v>0</v>
      </c>
      <c r="AJ362" s="160" t="str">
        <f t="shared" si="147"/>
        <v/>
      </c>
      <c r="BA362" s="160"/>
      <c r="BR362" s="160"/>
      <c r="CG362" s="160"/>
    </row>
    <row r="363" spans="1:85">
      <c r="A363" s="199" t="s">
        <v>19</v>
      </c>
      <c r="B363" s="200">
        <v>0</v>
      </c>
      <c r="C363" s="200">
        <v>0</v>
      </c>
      <c r="D363" s="200">
        <v>0</v>
      </c>
      <c r="E363" s="200">
        <v>0</v>
      </c>
      <c r="F363" s="362"/>
      <c r="G363" s="200">
        <v>0</v>
      </c>
      <c r="H363" s="201">
        <v>0</v>
      </c>
      <c r="I363" s="202">
        <f t="shared" si="144"/>
        <v>0</v>
      </c>
      <c r="J363" s="168"/>
      <c r="K363" s="203" t="s">
        <v>19</v>
      </c>
      <c r="L363" s="200">
        <v>0</v>
      </c>
      <c r="M363" s="200">
        <v>0</v>
      </c>
      <c r="N363" s="200">
        <v>0</v>
      </c>
      <c r="O363" s="200">
        <v>0</v>
      </c>
      <c r="P363" s="200">
        <v>0</v>
      </c>
      <c r="Q363" s="200">
        <v>0</v>
      </c>
      <c r="R363" s="204">
        <v>0</v>
      </c>
      <c r="S363" s="205">
        <f t="shared" si="145"/>
        <v>0</v>
      </c>
      <c r="U363" s="239" t="s">
        <v>19</v>
      </c>
      <c r="V363" s="240">
        <v>0</v>
      </c>
      <c r="W363" s="240">
        <v>0</v>
      </c>
      <c r="X363" s="240">
        <v>0</v>
      </c>
      <c r="Y363" s="240">
        <v>0</v>
      </c>
      <c r="Z363" s="240">
        <v>0</v>
      </c>
      <c r="AA363" s="240">
        <v>0</v>
      </c>
      <c r="AB363" s="240">
        <v>0</v>
      </c>
      <c r="AC363" s="240">
        <v>0</v>
      </c>
      <c r="AD363" s="241">
        <v>0</v>
      </c>
      <c r="AE363" s="241">
        <v>0</v>
      </c>
      <c r="AF363" s="241">
        <v>0</v>
      </c>
      <c r="AG363" s="241">
        <v>0</v>
      </c>
      <c r="AH363" s="241">
        <v>0</v>
      </c>
      <c r="AI363" s="242">
        <f t="shared" si="146"/>
        <v>0</v>
      </c>
      <c r="AJ363" s="160" t="str">
        <f t="shared" si="147"/>
        <v/>
      </c>
      <c r="BA363" s="160"/>
      <c r="BR363" s="160"/>
      <c r="CG363" s="160"/>
    </row>
    <row r="364" spans="1:85">
      <c r="A364" s="191" t="s">
        <v>20</v>
      </c>
      <c r="B364" s="192">
        <v>0</v>
      </c>
      <c r="C364" s="192">
        <v>0</v>
      </c>
      <c r="D364" s="192">
        <v>0</v>
      </c>
      <c r="E364" s="192">
        <v>0</v>
      </c>
      <c r="F364" s="362"/>
      <c r="G364" s="192">
        <v>0</v>
      </c>
      <c r="H364" s="193">
        <v>0</v>
      </c>
      <c r="I364" s="194">
        <f t="shared" si="144"/>
        <v>0</v>
      </c>
      <c r="J364" s="168"/>
      <c r="K364" s="195" t="s">
        <v>20</v>
      </c>
      <c r="L364" s="196">
        <v>0</v>
      </c>
      <c r="M364" s="196">
        <v>0</v>
      </c>
      <c r="N364" s="196">
        <v>0</v>
      </c>
      <c r="O364" s="196">
        <v>0</v>
      </c>
      <c r="P364" s="196">
        <v>0</v>
      </c>
      <c r="Q364" s="196">
        <v>0</v>
      </c>
      <c r="R364" s="197">
        <v>0</v>
      </c>
      <c r="S364" s="198">
        <f t="shared" si="145"/>
        <v>0</v>
      </c>
      <c r="U364" s="236" t="s">
        <v>20</v>
      </c>
      <c r="V364" s="237">
        <v>0</v>
      </c>
      <c r="W364" s="237">
        <v>0</v>
      </c>
      <c r="X364" s="237">
        <v>0</v>
      </c>
      <c r="Y364" s="237">
        <v>0</v>
      </c>
      <c r="Z364" s="237">
        <v>0</v>
      </c>
      <c r="AA364" s="237">
        <v>0</v>
      </c>
      <c r="AB364" s="237">
        <v>0</v>
      </c>
      <c r="AC364" s="237">
        <v>0</v>
      </c>
      <c r="AD364" s="237">
        <v>0</v>
      </c>
      <c r="AE364" s="237">
        <v>0</v>
      </c>
      <c r="AF364" s="237">
        <v>0</v>
      </c>
      <c r="AG364" s="237">
        <v>0</v>
      </c>
      <c r="AH364" s="125">
        <v>0</v>
      </c>
      <c r="AI364" s="238">
        <f t="shared" si="146"/>
        <v>0</v>
      </c>
      <c r="AJ364" s="160" t="str">
        <f t="shared" si="147"/>
        <v/>
      </c>
      <c r="BA364" s="160"/>
      <c r="BR364" s="160"/>
      <c r="CG364" s="160"/>
    </row>
    <row r="365" spans="1:85" ht="15" thickBot="1">
      <c r="A365" s="206" t="s">
        <v>11</v>
      </c>
      <c r="B365" s="207">
        <v>0</v>
      </c>
      <c r="C365" s="207">
        <v>0</v>
      </c>
      <c r="D365" s="207">
        <v>0</v>
      </c>
      <c r="E365" s="207">
        <v>0</v>
      </c>
      <c r="F365" s="363"/>
      <c r="G365" s="207">
        <v>0</v>
      </c>
      <c r="H365" s="208">
        <v>0</v>
      </c>
      <c r="I365" s="209">
        <f t="shared" si="144"/>
        <v>0</v>
      </c>
      <c r="J365" s="168"/>
      <c r="K365" s="210" t="s">
        <v>11</v>
      </c>
      <c r="L365" s="207">
        <v>0</v>
      </c>
      <c r="M365" s="207">
        <v>0</v>
      </c>
      <c r="N365" s="207">
        <v>0</v>
      </c>
      <c r="O365" s="207">
        <v>0</v>
      </c>
      <c r="P365" s="207">
        <v>0</v>
      </c>
      <c r="Q365" s="207">
        <v>0</v>
      </c>
      <c r="R365" s="211">
        <v>0</v>
      </c>
      <c r="S365" s="212">
        <f t="shared" si="145"/>
        <v>0</v>
      </c>
      <c r="U365" s="239" t="s">
        <v>11</v>
      </c>
      <c r="V365" s="240">
        <v>0</v>
      </c>
      <c r="W365" s="240">
        <v>0</v>
      </c>
      <c r="X365" s="240">
        <v>0</v>
      </c>
      <c r="Y365" s="240">
        <v>0</v>
      </c>
      <c r="Z365" s="240">
        <v>0</v>
      </c>
      <c r="AA365" s="240">
        <v>0</v>
      </c>
      <c r="AB365" s="240">
        <v>0</v>
      </c>
      <c r="AC365" s="240">
        <v>0</v>
      </c>
      <c r="AD365" s="241">
        <v>0</v>
      </c>
      <c r="AE365" s="241">
        <v>0</v>
      </c>
      <c r="AF365" s="241">
        <v>0</v>
      </c>
      <c r="AG365" s="241">
        <v>0</v>
      </c>
      <c r="AH365" s="241">
        <v>0</v>
      </c>
      <c r="AI365" s="242">
        <f t="shared" si="146"/>
        <v>0</v>
      </c>
      <c r="AJ365" s="160" t="str">
        <f t="shared" si="147"/>
        <v/>
      </c>
      <c r="BA365" s="160"/>
      <c r="BR365" s="160"/>
      <c r="CG365" s="160"/>
    </row>
    <row r="366" spans="1:85" ht="15">
      <c r="A366" s="213" t="s">
        <v>26</v>
      </c>
      <c r="B366" s="214">
        <f>SUM(B345:B361)</f>
        <v>1.737843138998765</v>
      </c>
      <c r="C366" s="214">
        <f t="shared" ref="C366:I366" si="148">SUM(C345:C361)</f>
        <v>0.62850107530207433</v>
      </c>
      <c r="D366" s="214">
        <f t="shared" si="148"/>
        <v>4.2851959420932619</v>
      </c>
      <c r="E366" s="214">
        <f t="shared" si="148"/>
        <v>2.2767600304485098</v>
      </c>
      <c r="F366" s="214">
        <f t="shared" si="148"/>
        <v>0</v>
      </c>
      <c r="G366" s="214">
        <f t="shared" si="148"/>
        <v>0.17741079790088074</v>
      </c>
      <c r="H366" s="216">
        <f t="shared" si="148"/>
        <v>0</v>
      </c>
      <c r="I366" s="173">
        <f t="shared" si="148"/>
        <v>9.1057109847434923</v>
      </c>
      <c r="J366" s="168"/>
      <c r="K366" s="215" t="s">
        <v>26</v>
      </c>
      <c r="L366" s="214">
        <f>SUM(L345:L361)</f>
        <v>1.737843138998765</v>
      </c>
      <c r="M366" s="214">
        <f t="shared" ref="M366:S366" si="149">SUM(M345:M361)</f>
        <v>0.62850107530207433</v>
      </c>
      <c r="N366" s="214">
        <f t="shared" si="149"/>
        <v>4.2851959420932619</v>
      </c>
      <c r="O366" s="214">
        <f t="shared" si="149"/>
        <v>2.2767600304485098</v>
      </c>
      <c r="P366" s="214">
        <f t="shared" si="149"/>
        <v>3.3188580026812025</v>
      </c>
      <c r="Q366" s="214">
        <f t="shared" si="149"/>
        <v>0.17741079790088074</v>
      </c>
      <c r="R366" s="216">
        <f t="shared" si="149"/>
        <v>0</v>
      </c>
      <c r="S366" s="217">
        <f t="shared" si="149"/>
        <v>12.424568987424694</v>
      </c>
      <c r="T366" s="160" t="str">
        <f>IF(ABS(S366-AI366)&gt;0.01,S366-AI366,"")</f>
        <v/>
      </c>
      <c r="U366" s="243" t="s">
        <v>63</v>
      </c>
      <c r="V366" s="244">
        <f>SUM(V345:V361)</f>
        <v>1.6678997688076422</v>
      </c>
      <c r="W366" s="244">
        <f t="shared" ref="W366:AH366" si="150">SUM(W345:W361)</f>
        <v>6.9943370191122789E-2</v>
      </c>
      <c r="X366" s="244">
        <f t="shared" si="150"/>
        <v>0.17741079790088074</v>
      </c>
      <c r="Y366" s="244">
        <f t="shared" si="150"/>
        <v>0.62850107530207433</v>
      </c>
      <c r="Z366" s="244">
        <f t="shared" si="150"/>
        <v>1.8755254813887952</v>
      </c>
      <c r="AA366" s="244">
        <f t="shared" si="150"/>
        <v>2.0912637779275638</v>
      </c>
      <c r="AB366" s="244">
        <f t="shared" si="150"/>
        <v>3.3188580026812025</v>
      </c>
      <c r="AC366" s="244">
        <f t="shared" si="150"/>
        <v>2.5951667132254128</v>
      </c>
      <c r="AD366" s="245">
        <f t="shared" si="150"/>
        <v>0</v>
      </c>
      <c r="AE366" s="245">
        <f t="shared" si="150"/>
        <v>0</v>
      </c>
      <c r="AF366" s="245">
        <f t="shared" si="150"/>
        <v>0</v>
      </c>
      <c r="AG366" s="245">
        <f t="shared" si="150"/>
        <v>2.4096704607044668</v>
      </c>
      <c r="AH366" s="245">
        <f t="shared" si="150"/>
        <v>0.18549625252094593</v>
      </c>
      <c r="AI366" s="246">
        <f>SUM(V366:AC366)</f>
        <v>12.424568987424696</v>
      </c>
      <c r="AJ366" s="160" t="str">
        <f t="shared" si="147"/>
        <v/>
      </c>
      <c r="BA366" s="160"/>
      <c r="BR366" s="160"/>
      <c r="CG366" s="160"/>
    </row>
    <row r="367" spans="1:85" s="23" customFormat="1" ht="15" thickBot="1">
      <c r="A367" s="30" t="s">
        <v>88</v>
      </c>
      <c r="B367" s="47">
        <f>IF($I366=0,"-",B366/$I366)</f>
        <v>0.19085199847771359</v>
      </c>
      <c r="C367" s="47">
        <f t="shared" ref="C367:H367" si="151">IF($I366=0,"-",C366/$I366)</f>
        <v>6.9022734891884902E-2</v>
      </c>
      <c r="D367" s="47">
        <f t="shared" si="151"/>
        <v>0.47060531014800006</v>
      </c>
      <c r="E367" s="47">
        <f t="shared" si="151"/>
        <v>0.25003649185255206</v>
      </c>
      <c r="F367" s="47">
        <f t="shared" si="151"/>
        <v>0</v>
      </c>
      <c r="G367" s="47">
        <f t="shared" si="151"/>
        <v>1.9483464629849373E-2</v>
      </c>
      <c r="H367" s="70">
        <f t="shared" si="151"/>
        <v>0</v>
      </c>
      <c r="I367" s="48">
        <f>SUM(B367:H367)</f>
        <v>1</v>
      </c>
      <c r="J367" s="160"/>
      <c r="K367" s="81" t="s">
        <v>88</v>
      </c>
      <c r="L367" s="98">
        <f t="shared" ref="L367:R367" si="152">IF($S366=0,"-",L366/$S366)</f>
        <v>0.13987150304833043</v>
      </c>
      <c r="M367" s="98">
        <f t="shared" si="152"/>
        <v>5.0585342311528107E-2</v>
      </c>
      <c r="N367" s="98">
        <f t="shared" si="152"/>
        <v>0.34489694945800103</v>
      </c>
      <c r="O367" s="98">
        <f t="shared" si="152"/>
        <v>0.18324660056641739</v>
      </c>
      <c r="P367" s="98">
        <f t="shared" si="152"/>
        <v>0.26712057424610264</v>
      </c>
      <c r="Q367" s="98">
        <f t="shared" si="152"/>
        <v>1.4279030369620381E-2</v>
      </c>
      <c r="R367" s="99">
        <f t="shared" si="152"/>
        <v>0</v>
      </c>
      <c r="S367" s="100">
        <f>SUM(L367:R367)</f>
        <v>1</v>
      </c>
      <c r="U367" s="110" t="s">
        <v>88</v>
      </c>
      <c r="V367" s="133">
        <f>+V366/$AI366</f>
        <v>0.13424206268207589</v>
      </c>
      <c r="W367" s="133">
        <f t="shared" ref="W367:AH367" si="153">+W366/$AI366</f>
        <v>5.6294403662545331E-3</v>
      </c>
      <c r="X367" s="133">
        <f t="shared" si="153"/>
        <v>1.4279030369620378E-2</v>
      </c>
      <c r="Y367" s="133">
        <f t="shared" si="153"/>
        <v>5.05853423115281E-2</v>
      </c>
      <c r="Z367" s="133">
        <f t="shared" si="153"/>
        <v>0.15095296128880403</v>
      </c>
      <c r="AA367" s="133">
        <f t="shared" si="153"/>
        <v>0.16831680680788194</v>
      </c>
      <c r="AB367" s="133">
        <f t="shared" si="153"/>
        <v>0.26712057424610264</v>
      </c>
      <c r="AC367" s="133">
        <f t="shared" si="153"/>
        <v>0.2088737819277324</v>
      </c>
      <c r="AD367" s="133">
        <f t="shared" si="153"/>
        <v>0</v>
      </c>
      <c r="AE367" s="133">
        <f t="shared" si="153"/>
        <v>0</v>
      </c>
      <c r="AF367" s="133">
        <f t="shared" si="153"/>
        <v>0</v>
      </c>
      <c r="AG367" s="133">
        <f t="shared" si="153"/>
        <v>0.19394398816919697</v>
      </c>
      <c r="AH367" s="133">
        <f t="shared" si="153"/>
        <v>1.4929793758535417E-2</v>
      </c>
      <c r="AI367" s="134">
        <f>SUM(V367:AC367)</f>
        <v>1</v>
      </c>
      <c r="AJ367" s="23" t="str">
        <f t="shared" si="147"/>
        <v/>
      </c>
    </row>
    <row r="368" spans="1:85" ht="15" thickBot="1">
      <c r="A368" s="247"/>
      <c r="B368" s="247"/>
      <c r="C368" s="247"/>
      <c r="D368" s="247"/>
      <c r="E368" s="247"/>
      <c r="F368" s="247"/>
      <c r="G368" s="247"/>
      <c r="H368" s="247"/>
      <c r="I368" s="247"/>
      <c r="K368" s="247"/>
      <c r="L368" s="247"/>
      <c r="M368" s="247"/>
      <c r="N368" s="247"/>
      <c r="O368" s="247"/>
      <c r="P368" s="247"/>
      <c r="Q368" s="247"/>
      <c r="R368" s="247"/>
      <c r="S368" s="247"/>
      <c r="AI368" s="168"/>
      <c r="BA368" s="160"/>
      <c r="BR368" s="160"/>
      <c r="CG368" s="160"/>
    </row>
    <row r="369" spans="1:85" ht="28.5">
      <c r="A369" s="312" t="s">
        <v>41</v>
      </c>
      <c r="B369" s="164" t="s">
        <v>0</v>
      </c>
      <c r="C369" s="164" t="s">
        <v>1</v>
      </c>
      <c r="D369" s="164" t="s">
        <v>2</v>
      </c>
      <c r="E369" s="164" t="s">
        <v>3</v>
      </c>
      <c r="F369" s="164" t="s">
        <v>27</v>
      </c>
      <c r="G369" s="164" t="s">
        <v>4</v>
      </c>
      <c r="H369" s="164" t="s">
        <v>5</v>
      </c>
      <c r="I369" s="165" t="s">
        <v>6</v>
      </c>
      <c r="K369" s="314" t="s">
        <v>41</v>
      </c>
      <c r="L369" s="166" t="s">
        <v>0</v>
      </c>
      <c r="M369" s="166" t="s">
        <v>1</v>
      </c>
      <c r="N369" s="166" t="s">
        <v>2</v>
      </c>
      <c r="O369" s="166" t="s">
        <v>3</v>
      </c>
      <c r="P369" s="166" t="s">
        <v>27</v>
      </c>
      <c r="Q369" s="166" t="s">
        <v>4</v>
      </c>
      <c r="R369" s="166" t="s">
        <v>5</v>
      </c>
      <c r="S369" s="167" t="s">
        <v>6</v>
      </c>
      <c r="U369" s="316" t="s">
        <v>41</v>
      </c>
      <c r="V369" s="219" t="s">
        <v>74</v>
      </c>
      <c r="W369" s="219" t="s">
        <v>75</v>
      </c>
      <c r="X369" s="219" t="s">
        <v>4</v>
      </c>
      <c r="Y369" s="219" t="s">
        <v>1</v>
      </c>
      <c r="Z369" s="219" t="s">
        <v>2</v>
      </c>
      <c r="AA369" s="219" t="s">
        <v>3</v>
      </c>
      <c r="AB369" s="219" t="s">
        <v>55</v>
      </c>
      <c r="AC369" s="219" t="s">
        <v>68</v>
      </c>
      <c r="AD369" s="220" t="s">
        <v>76</v>
      </c>
      <c r="AE369" s="220" t="s">
        <v>83</v>
      </c>
      <c r="AF369" s="220" t="s">
        <v>77</v>
      </c>
      <c r="AG369" s="220" t="s">
        <v>84</v>
      </c>
      <c r="AH369" s="220" t="s">
        <v>85</v>
      </c>
      <c r="AI369" s="221" t="s">
        <v>63</v>
      </c>
      <c r="BA369" s="160"/>
      <c r="BR369" s="160"/>
      <c r="CG369" s="160"/>
    </row>
    <row r="370" spans="1:85" ht="15">
      <c r="A370" s="313" t="s">
        <v>41</v>
      </c>
      <c r="B370" s="318" t="s">
        <v>69</v>
      </c>
      <c r="C370" s="319"/>
      <c r="D370" s="319"/>
      <c r="E370" s="319"/>
      <c r="F370" s="319"/>
      <c r="G370" s="319"/>
      <c r="H370" s="319"/>
      <c r="I370" s="320"/>
      <c r="K370" s="315" t="s">
        <v>41</v>
      </c>
      <c r="L370" s="321" t="s">
        <v>69</v>
      </c>
      <c r="M370" s="322"/>
      <c r="N370" s="322"/>
      <c r="O370" s="322"/>
      <c r="P370" s="322"/>
      <c r="Q370" s="322"/>
      <c r="R370" s="322"/>
      <c r="S370" s="323"/>
      <c r="U370" s="317" t="s">
        <v>41</v>
      </c>
      <c r="V370" s="324" t="s">
        <v>69</v>
      </c>
      <c r="W370" s="324"/>
      <c r="X370" s="324"/>
      <c r="Y370" s="324"/>
      <c r="Z370" s="324"/>
      <c r="AA370" s="324"/>
      <c r="AB370" s="324"/>
      <c r="AC370" s="324"/>
      <c r="AD370" s="324"/>
      <c r="AE370" s="324"/>
      <c r="AF370" s="324"/>
      <c r="AG370" s="324"/>
      <c r="AH370" s="324"/>
      <c r="AI370" s="325"/>
      <c r="BA370" s="160"/>
      <c r="BR370" s="160"/>
      <c r="CG370" s="160"/>
    </row>
    <row r="371" spans="1:85" ht="15">
      <c r="A371" s="170" t="s">
        <v>7</v>
      </c>
      <c r="B371" s="171">
        <v>0</v>
      </c>
      <c r="C371" s="171">
        <v>0</v>
      </c>
      <c r="D371" s="171">
        <v>0</v>
      </c>
      <c r="E371" s="171">
        <v>0</v>
      </c>
      <c r="F371" s="361"/>
      <c r="G371" s="171">
        <v>0</v>
      </c>
      <c r="H371" s="172">
        <v>0</v>
      </c>
      <c r="I371" s="173">
        <f>SUM(B371:H371)</f>
        <v>0</v>
      </c>
      <c r="J371" s="168"/>
      <c r="K371" s="222" t="s">
        <v>7</v>
      </c>
      <c r="L371" s="171">
        <v>0</v>
      </c>
      <c r="M371" s="171">
        <v>0</v>
      </c>
      <c r="N371" s="171">
        <v>0</v>
      </c>
      <c r="O371" s="171">
        <v>0</v>
      </c>
      <c r="P371" s="171">
        <v>0</v>
      </c>
      <c r="Q371" s="171">
        <v>0</v>
      </c>
      <c r="R371" s="223">
        <v>0</v>
      </c>
      <c r="S371" s="224">
        <f>SUM(L371:R371)</f>
        <v>0</v>
      </c>
      <c r="U371" s="225" t="s">
        <v>7</v>
      </c>
      <c r="V371" s="226">
        <v>0</v>
      </c>
      <c r="W371" s="226">
        <v>0</v>
      </c>
      <c r="X371" s="226">
        <v>0</v>
      </c>
      <c r="Y371" s="226">
        <v>0</v>
      </c>
      <c r="Z371" s="226">
        <v>0</v>
      </c>
      <c r="AA371" s="226">
        <v>0</v>
      </c>
      <c r="AB371" s="226">
        <v>0</v>
      </c>
      <c r="AC371" s="227">
        <v>0</v>
      </c>
      <c r="AD371" s="228">
        <v>0</v>
      </c>
      <c r="AE371" s="228">
        <v>0</v>
      </c>
      <c r="AF371" s="228">
        <v>0</v>
      </c>
      <c r="AG371" s="228">
        <v>0</v>
      </c>
      <c r="AH371" s="228">
        <v>0</v>
      </c>
      <c r="AI371" s="229">
        <f>SUM(V371:AC371)</f>
        <v>0</v>
      </c>
      <c r="AJ371" s="160" t="str">
        <f>IF(ABS(S371-AI371)&gt;0.001,S371-AI371,"")</f>
        <v/>
      </c>
      <c r="BA371" s="160"/>
      <c r="BR371" s="160"/>
      <c r="CG371" s="160"/>
    </row>
    <row r="372" spans="1:85" ht="15">
      <c r="A372" s="178" t="s">
        <v>8</v>
      </c>
      <c r="B372" s="179">
        <v>0</v>
      </c>
      <c r="C372" s="179">
        <v>0</v>
      </c>
      <c r="D372" s="179">
        <v>0</v>
      </c>
      <c r="E372" s="179">
        <v>0</v>
      </c>
      <c r="F372" s="362"/>
      <c r="G372" s="179">
        <v>0</v>
      </c>
      <c r="H372" s="180">
        <v>0</v>
      </c>
      <c r="I372" s="181">
        <f t="shared" ref="I372:I391" si="154">SUM(B372:H372)</f>
        <v>0</v>
      </c>
      <c r="J372" s="168"/>
      <c r="K372" s="182" t="s">
        <v>8</v>
      </c>
      <c r="L372" s="183">
        <v>0</v>
      </c>
      <c r="M372" s="183">
        <v>0</v>
      </c>
      <c r="N372" s="183">
        <v>0</v>
      </c>
      <c r="O372" s="183">
        <v>0</v>
      </c>
      <c r="P372" s="183">
        <v>0</v>
      </c>
      <c r="Q372" s="183">
        <v>0</v>
      </c>
      <c r="R372" s="184">
        <v>0</v>
      </c>
      <c r="S372" s="185">
        <f t="shared" ref="S372:S391" si="155">SUM(L372:R372)</f>
        <v>0</v>
      </c>
      <c r="U372" s="230" t="s">
        <v>8</v>
      </c>
      <c r="V372" s="231">
        <v>0</v>
      </c>
      <c r="W372" s="231">
        <v>0</v>
      </c>
      <c r="X372" s="231">
        <v>0</v>
      </c>
      <c r="Y372" s="231">
        <v>0</v>
      </c>
      <c r="Z372" s="231">
        <v>0</v>
      </c>
      <c r="AA372" s="231">
        <v>0</v>
      </c>
      <c r="AB372" s="231">
        <v>0</v>
      </c>
      <c r="AC372" s="232">
        <v>0</v>
      </c>
      <c r="AD372" s="231">
        <v>0</v>
      </c>
      <c r="AE372" s="231">
        <v>0</v>
      </c>
      <c r="AF372" s="231">
        <v>0</v>
      </c>
      <c r="AG372" s="231">
        <v>0</v>
      </c>
      <c r="AH372" s="231">
        <v>0</v>
      </c>
      <c r="AI372" s="233">
        <f t="shared" ref="AI372:AI391" si="156">SUM(V372:AC372)</f>
        <v>0</v>
      </c>
      <c r="AJ372" s="160" t="str">
        <f t="shared" ref="AJ372:AJ393" si="157">IF(ABS(S372-AI372)&gt;0.001,S372-AI372,"")</f>
        <v/>
      </c>
      <c r="BA372" s="160"/>
      <c r="BR372" s="160"/>
      <c r="CG372" s="160"/>
    </row>
    <row r="373" spans="1:85" ht="15">
      <c r="A373" s="186" t="s">
        <v>10</v>
      </c>
      <c r="B373" s="175">
        <v>0</v>
      </c>
      <c r="C373" s="175">
        <v>0</v>
      </c>
      <c r="D373" s="175">
        <v>0</v>
      </c>
      <c r="E373" s="175">
        <v>0</v>
      </c>
      <c r="F373" s="362"/>
      <c r="G373" s="175">
        <v>0</v>
      </c>
      <c r="H373" s="187">
        <v>0</v>
      </c>
      <c r="I373" s="173">
        <f t="shared" si="154"/>
        <v>0</v>
      </c>
      <c r="J373" s="168"/>
      <c r="K373" s="188" t="s">
        <v>10</v>
      </c>
      <c r="L373" s="175">
        <v>0</v>
      </c>
      <c r="M373" s="175">
        <v>0</v>
      </c>
      <c r="N373" s="175">
        <v>0</v>
      </c>
      <c r="O373" s="175">
        <v>0</v>
      </c>
      <c r="P373" s="175">
        <v>0</v>
      </c>
      <c r="Q373" s="175">
        <v>0</v>
      </c>
      <c r="R373" s="176">
        <v>0</v>
      </c>
      <c r="S373" s="177">
        <f t="shared" si="155"/>
        <v>0</v>
      </c>
      <c r="U373" s="234" t="s">
        <v>10</v>
      </c>
      <c r="V373" s="226">
        <v>0</v>
      </c>
      <c r="W373" s="226">
        <v>0</v>
      </c>
      <c r="X373" s="226">
        <v>0</v>
      </c>
      <c r="Y373" s="226">
        <v>0</v>
      </c>
      <c r="Z373" s="226">
        <v>0</v>
      </c>
      <c r="AA373" s="226">
        <v>0</v>
      </c>
      <c r="AB373" s="226">
        <v>0</v>
      </c>
      <c r="AC373" s="227">
        <v>0</v>
      </c>
      <c r="AD373" s="228">
        <v>0</v>
      </c>
      <c r="AE373" s="228">
        <v>0</v>
      </c>
      <c r="AF373" s="228">
        <v>0</v>
      </c>
      <c r="AG373" s="228">
        <v>0</v>
      </c>
      <c r="AH373" s="228">
        <v>0</v>
      </c>
      <c r="AI373" s="229">
        <f t="shared" si="156"/>
        <v>0</v>
      </c>
      <c r="AJ373" s="160" t="str">
        <f t="shared" si="157"/>
        <v/>
      </c>
      <c r="BA373" s="160"/>
      <c r="BR373" s="160"/>
      <c r="CG373" s="160"/>
    </row>
    <row r="374" spans="1:85" ht="15">
      <c r="A374" s="178" t="s">
        <v>56</v>
      </c>
      <c r="B374" s="179">
        <v>0</v>
      </c>
      <c r="C374" s="179">
        <v>0</v>
      </c>
      <c r="D374" s="179">
        <v>0</v>
      </c>
      <c r="E374" s="179">
        <v>0</v>
      </c>
      <c r="F374" s="362"/>
      <c r="G374" s="179">
        <v>0</v>
      </c>
      <c r="H374" s="180">
        <v>0</v>
      </c>
      <c r="I374" s="181">
        <f t="shared" si="154"/>
        <v>0</v>
      </c>
      <c r="J374" s="168"/>
      <c r="K374" s="182" t="s">
        <v>56</v>
      </c>
      <c r="L374" s="183">
        <v>0</v>
      </c>
      <c r="M374" s="183">
        <v>0</v>
      </c>
      <c r="N374" s="183">
        <v>0</v>
      </c>
      <c r="O374" s="183">
        <v>0</v>
      </c>
      <c r="P374" s="183">
        <v>0</v>
      </c>
      <c r="Q374" s="183">
        <v>0</v>
      </c>
      <c r="R374" s="184">
        <v>0</v>
      </c>
      <c r="S374" s="185">
        <f t="shared" si="155"/>
        <v>0</v>
      </c>
      <c r="U374" s="230" t="s">
        <v>56</v>
      </c>
      <c r="V374" s="231">
        <v>0</v>
      </c>
      <c r="W374" s="231">
        <v>0</v>
      </c>
      <c r="X374" s="231">
        <v>0</v>
      </c>
      <c r="Y374" s="231">
        <v>0</v>
      </c>
      <c r="Z374" s="231">
        <v>0</v>
      </c>
      <c r="AA374" s="231">
        <v>0</v>
      </c>
      <c r="AB374" s="231">
        <v>0</v>
      </c>
      <c r="AC374" s="232">
        <v>0</v>
      </c>
      <c r="AD374" s="231">
        <v>0</v>
      </c>
      <c r="AE374" s="231">
        <v>0</v>
      </c>
      <c r="AF374" s="231">
        <v>0</v>
      </c>
      <c r="AG374" s="231">
        <v>0</v>
      </c>
      <c r="AH374" s="231">
        <v>0</v>
      </c>
      <c r="AI374" s="233">
        <f t="shared" si="156"/>
        <v>0</v>
      </c>
      <c r="AJ374" s="160" t="str">
        <f t="shared" si="157"/>
        <v/>
      </c>
      <c r="BA374" s="160"/>
      <c r="BR374" s="160"/>
      <c r="CG374" s="160"/>
    </row>
    <row r="375" spans="1:85" ht="15">
      <c r="A375" s="186" t="s">
        <v>16</v>
      </c>
      <c r="B375" s="175">
        <v>41.024372523432845</v>
      </c>
      <c r="C375" s="175">
        <v>0.63842882931032663</v>
      </c>
      <c r="D375" s="175">
        <v>18.243103797542666</v>
      </c>
      <c r="E375" s="175">
        <v>0</v>
      </c>
      <c r="F375" s="362"/>
      <c r="G375" s="175">
        <v>0</v>
      </c>
      <c r="H375" s="187">
        <v>0</v>
      </c>
      <c r="I375" s="173">
        <f t="shared" si="154"/>
        <v>59.90590515028584</v>
      </c>
      <c r="J375" s="168"/>
      <c r="K375" s="188" t="s">
        <v>16</v>
      </c>
      <c r="L375" s="175">
        <v>41.024372523432845</v>
      </c>
      <c r="M375" s="175">
        <v>0.63842882931032663</v>
      </c>
      <c r="N375" s="175">
        <v>18.243103797542666</v>
      </c>
      <c r="O375" s="175">
        <v>0</v>
      </c>
      <c r="P375" s="175">
        <v>0</v>
      </c>
      <c r="Q375" s="175">
        <v>0</v>
      </c>
      <c r="R375" s="176">
        <v>0</v>
      </c>
      <c r="S375" s="177">
        <f t="shared" si="155"/>
        <v>59.90590515028584</v>
      </c>
      <c r="U375" s="234" t="s">
        <v>16</v>
      </c>
      <c r="V375" s="226">
        <v>41.024372523432845</v>
      </c>
      <c r="W375" s="226">
        <v>0</v>
      </c>
      <c r="X375" s="226">
        <v>0</v>
      </c>
      <c r="Y375" s="226">
        <v>0.63842882931032663</v>
      </c>
      <c r="Z375" s="226">
        <v>18.243103797542666</v>
      </c>
      <c r="AA375" s="226">
        <v>0</v>
      </c>
      <c r="AB375" s="226">
        <v>0</v>
      </c>
      <c r="AC375" s="227">
        <v>0</v>
      </c>
      <c r="AD375" s="228">
        <v>0</v>
      </c>
      <c r="AE375" s="228">
        <v>0</v>
      </c>
      <c r="AF375" s="228">
        <v>0</v>
      </c>
      <c r="AG375" s="228">
        <v>0</v>
      </c>
      <c r="AH375" s="228">
        <v>0</v>
      </c>
      <c r="AI375" s="229">
        <f t="shared" si="156"/>
        <v>59.90590515028584</v>
      </c>
      <c r="AJ375" s="160" t="str">
        <f t="shared" si="157"/>
        <v/>
      </c>
      <c r="BA375" s="160"/>
      <c r="BR375" s="160"/>
      <c r="CG375" s="160"/>
    </row>
    <row r="376" spans="1:85" ht="15">
      <c r="A376" s="178" t="s">
        <v>15</v>
      </c>
      <c r="B376" s="179">
        <v>1.681990106458686</v>
      </c>
      <c r="C376" s="179">
        <v>0</v>
      </c>
      <c r="D376" s="179">
        <v>7.5689554790640781</v>
      </c>
      <c r="E376" s="179">
        <v>0</v>
      </c>
      <c r="F376" s="362"/>
      <c r="G376" s="179">
        <v>0</v>
      </c>
      <c r="H376" s="180">
        <v>0</v>
      </c>
      <c r="I376" s="181">
        <f t="shared" si="154"/>
        <v>9.2509455855227642</v>
      </c>
      <c r="J376" s="168"/>
      <c r="K376" s="182" t="s">
        <v>15</v>
      </c>
      <c r="L376" s="183">
        <v>1.681990106458686</v>
      </c>
      <c r="M376" s="183">
        <v>0</v>
      </c>
      <c r="N376" s="183">
        <v>7.5689554790640781</v>
      </c>
      <c r="O376" s="183">
        <v>0</v>
      </c>
      <c r="P376" s="183">
        <v>0</v>
      </c>
      <c r="Q376" s="183">
        <v>0</v>
      </c>
      <c r="R376" s="184">
        <v>0</v>
      </c>
      <c r="S376" s="185">
        <f t="shared" si="155"/>
        <v>9.2509455855227642</v>
      </c>
      <c r="U376" s="230" t="s">
        <v>57</v>
      </c>
      <c r="V376" s="231">
        <v>1.681990106458686</v>
      </c>
      <c r="W376" s="231">
        <v>0</v>
      </c>
      <c r="X376" s="231">
        <v>0</v>
      </c>
      <c r="Y376" s="231">
        <v>0</v>
      </c>
      <c r="Z376" s="231">
        <v>7.5689554790640781</v>
      </c>
      <c r="AA376" s="231">
        <v>0</v>
      </c>
      <c r="AB376" s="231">
        <v>0</v>
      </c>
      <c r="AC376" s="232">
        <v>0</v>
      </c>
      <c r="AD376" s="231">
        <v>0</v>
      </c>
      <c r="AE376" s="231">
        <v>0</v>
      </c>
      <c r="AF376" s="231">
        <v>0</v>
      </c>
      <c r="AG376" s="231">
        <v>0</v>
      </c>
      <c r="AH376" s="231">
        <v>0</v>
      </c>
      <c r="AI376" s="233">
        <f t="shared" si="156"/>
        <v>9.2509455855227642</v>
      </c>
      <c r="AJ376" s="160" t="str">
        <f t="shared" si="157"/>
        <v/>
      </c>
      <c r="BA376" s="160"/>
      <c r="BR376" s="160"/>
      <c r="CG376" s="160"/>
    </row>
    <row r="377" spans="1:85" ht="15">
      <c r="A377" s="186" t="s">
        <v>58</v>
      </c>
      <c r="B377" s="175">
        <v>0</v>
      </c>
      <c r="C377" s="175">
        <v>0</v>
      </c>
      <c r="D377" s="175">
        <v>0</v>
      </c>
      <c r="E377" s="175">
        <v>1026.8106193983342</v>
      </c>
      <c r="F377" s="362"/>
      <c r="G377" s="175">
        <v>0</v>
      </c>
      <c r="H377" s="187">
        <v>0</v>
      </c>
      <c r="I377" s="173">
        <f t="shared" si="154"/>
        <v>1026.8106193983342</v>
      </c>
      <c r="J377" s="168"/>
      <c r="K377" s="188" t="s">
        <v>58</v>
      </c>
      <c r="L377" s="175">
        <v>0</v>
      </c>
      <c r="M377" s="175">
        <v>0</v>
      </c>
      <c r="N377" s="175">
        <v>0</v>
      </c>
      <c r="O377" s="175">
        <v>1026.8106193983342</v>
      </c>
      <c r="P377" s="175">
        <v>517.36804361966438</v>
      </c>
      <c r="Q377" s="175">
        <v>0</v>
      </c>
      <c r="R377" s="176">
        <v>0</v>
      </c>
      <c r="S377" s="177">
        <f t="shared" si="155"/>
        <v>1544.1786630179986</v>
      </c>
      <c r="U377" s="234" t="s">
        <v>58</v>
      </c>
      <c r="V377" s="226">
        <v>0</v>
      </c>
      <c r="W377" s="226">
        <v>0</v>
      </c>
      <c r="X377" s="226">
        <v>0</v>
      </c>
      <c r="Y377" s="226">
        <v>0</v>
      </c>
      <c r="Z377" s="226">
        <v>0</v>
      </c>
      <c r="AA377" s="226">
        <v>1026.8106193983342</v>
      </c>
      <c r="AB377" s="226">
        <v>517.36804361966438</v>
      </c>
      <c r="AC377" s="227">
        <v>0</v>
      </c>
      <c r="AD377" s="226">
        <v>0</v>
      </c>
      <c r="AE377" s="226">
        <v>0</v>
      </c>
      <c r="AF377" s="226">
        <v>0</v>
      </c>
      <c r="AG377" s="226">
        <v>0</v>
      </c>
      <c r="AH377" s="226">
        <v>0</v>
      </c>
      <c r="AI377" s="229">
        <f t="shared" si="156"/>
        <v>1544.1786630179986</v>
      </c>
      <c r="AJ377" s="160" t="str">
        <f t="shared" si="157"/>
        <v/>
      </c>
      <c r="BA377" s="160"/>
      <c r="BR377" s="160"/>
      <c r="CG377" s="160"/>
    </row>
    <row r="378" spans="1:85" ht="15">
      <c r="A378" s="178" t="s">
        <v>12</v>
      </c>
      <c r="B378" s="179">
        <v>0</v>
      </c>
      <c r="C378" s="179">
        <v>0</v>
      </c>
      <c r="D378" s="179">
        <v>0</v>
      </c>
      <c r="E378" s="179">
        <v>10.064995400269755</v>
      </c>
      <c r="F378" s="362"/>
      <c r="G378" s="179">
        <v>0</v>
      </c>
      <c r="H378" s="180">
        <v>0</v>
      </c>
      <c r="I378" s="181">
        <f t="shared" si="154"/>
        <v>10.064995400269755</v>
      </c>
      <c r="J378" s="168"/>
      <c r="K378" s="182" t="s">
        <v>12</v>
      </c>
      <c r="L378" s="183">
        <v>0</v>
      </c>
      <c r="M378" s="183">
        <v>0</v>
      </c>
      <c r="N378" s="183">
        <v>0</v>
      </c>
      <c r="O378" s="183">
        <v>10.064995400269755</v>
      </c>
      <c r="P378" s="183">
        <v>41.702466746730551</v>
      </c>
      <c r="Q378" s="183">
        <v>0</v>
      </c>
      <c r="R378" s="184">
        <v>0</v>
      </c>
      <c r="S378" s="185">
        <f t="shared" si="155"/>
        <v>51.767462147000302</v>
      </c>
      <c r="U378" s="230" t="s">
        <v>12</v>
      </c>
      <c r="V378" s="231">
        <v>0</v>
      </c>
      <c r="W378" s="231">
        <v>0</v>
      </c>
      <c r="X378" s="231">
        <v>0</v>
      </c>
      <c r="Y378" s="231">
        <v>0</v>
      </c>
      <c r="Z378" s="231">
        <v>0</v>
      </c>
      <c r="AA378" s="231">
        <v>1.1461490112346844</v>
      </c>
      <c r="AB378" s="231">
        <v>41.702466746730551</v>
      </c>
      <c r="AC378" s="232">
        <v>8.9188463890350711</v>
      </c>
      <c r="AD378" s="231">
        <v>0</v>
      </c>
      <c r="AE378" s="231">
        <v>0</v>
      </c>
      <c r="AF378" s="231">
        <v>0</v>
      </c>
      <c r="AG378" s="231">
        <v>0</v>
      </c>
      <c r="AH378" s="231">
        <v>8.9188463890350711</v>
      </c>
      <c r="AI378" s="233">
        <f t="shared" si="156"/>
        <v>51.767462147000302</v>
      </c>
      <c r="AJ378" s="160" t="str">
        <f t="shared" si="157"/>
        <v/>
      </c>
      <c r="BA378" s="160"/>
      <c r="BR378" s="160"/>
      <c r="CG378" s="160"/>
    </row>
    <row r="379" spans="1:85" ht="15">
      <c r="A379" s="186" t="s">
        <v>59</v>
      </c>
      <c r="B379" s="175">
        <v>0</v>
      </c>
      <c r="C379" s="175">
        <v>0</v>
      </c>
      <c r="D379" s="175">
        <v>0</v>
      </c>
      <c r="E379" s="175">
        <v>0</v>
      </c>
      <c r="F379" s="362"/>
      <c r="G379" s="175">
        <v>0</v>
      </c>
      <c r="H379" s="187">
        <v>0</v>
      </c>
      <c r="I379" s="173">
        <f t="shared" si="154"/>
        <v>0</v>
      </c>
      <c r="J379" s="168"/>
      <c r="K379" s="188" t="s">
        <v>59</v>
      </c>
      <c r="L379" s="175">
        <v>0</v>
      </c>
      <c r="M379" s="175">
        <v>0</v>
      </c>
      <c r="N379" s="175">
        <v>0</v>
      </c>
      <c r="O379" s="175">
        <v>0</v>
      </c>
      <c r="P379" s="175">
        <v>0</v>
      </c>
      <c r="Q379" s="175">
        <v>0</v>
      </c>
      <c r="R379" s="176">
        <v>0</v>
      </c>
      <c r="S379" s="177">
        <f t="shared" si="155"/>
        <v>0</v>
      </c>
      <c r="U379" s="234" t="s">
        <v>59</v>
      </c>
      <c r="V379" s="226">
        <v>0</v>
      </c>
      <c r="W379" s="226">
        <v>0</v>
      </c>
      <c r="X379" s="226">
        <v>0</v>
      </c>
      <c r="Y379" s="226">
        <v>0</v>
      </c>
      <c r="Z379" s="226">
        <v>0</v>
      </c>
      <c r="AA379" s="226">
        <v>0</v>
      </c>
      <c r="AB379" s="226">
        <v>0</v>
      </c>
      <c r="AC379" s="227">
        <v>0</v>
      </c>
      <c r="AD379" s="226">
        <v>0</v>
      </c>
      <c r="AE379" s="226">
        <v>0</v>
      </c>
      <c r="AF379" s="226">
        <v>0</v>
      </c>
      <c r="AG379" s="226">
        <v>0</v>
      </c>
      <c r="AH379" s="226">
        <v>0</v>
      </c>
      <c r="AI379" s="229">
        <f t="shared" si="156"/>
        <v>0</v>
      </c>
      <c r="AJ379" s="160" t="str">
        <f t="shared" si="157"/>
        <v/>
      </c>
      <c r="BA379" s="160"/>
      <c r="BR379" s="160"/>
      <c r="CG379" s="160"/>
    </row>
    <row r="380" spans="1:85" ht="15">
      <c r="A380" s="178" t="s">
        <v>17</v>
      </c>
      <c r="B380" s="179">
        <v>0.36197761723621696</v>
      </c>
      <c r="C380" s="179">
        <v>0</v>
      </c>
      <c r="D380" s="179">
        <v>18.929784028648513</v>
      </c>
      <c r="E380" s="179">
        <v>0.24680292084287345</v>
      </c>
      <c r="F380" s="362"/>
      <c r="G380" s="179">
        <v>0</v>
      </c>
      <c r="H380" s="180">
        <v>0</v>
      </c>
      <c r="I380" s="181">
        <f t="shared" si="154"/>
        <v>19.538564566727604</v>
      </c>
      <c r="J380" s="168"/>
      <c r="K380" s="182" t="s">
        <v>17</v>
      </c>
      <c r="L380" s="183">
        <v>0.36197761723621696</v>
      </c>
      <c r="M380" s="183">
        <v>0</v>
      </c>
      <c r="N380" s="183">
        <v>18.929784028648513</v>
      </c>
      <c r="O380" s="183">
        <v>0.24680292084287345</v>
      </c>
      <c r="P380" s="183">
        <v>10.28476</v>
      </c>
      <c r="Q380" s="183">
        <v>0</v>
      </c>
      <c r="R380" s="184">
        <v>0</v>
      </c>
      <c r="S380" s="185">
        <f t="shared" si="155"/>
        <v>29.823324566727607</v>
      </c>
      <c r="U380" s="230" t="s">
        <v>17</v>
      </c>
      <c r="V380" s="231">
        <v>0.36197761723621696</v>
      </c>
      <c r="W380" s="231">
        <v>0</v>
      </c>
      <c r="X380" s="231">
        <v>0</v>
      </c>
      <c r="Y380" s="231">
        <v>0</v>
      </c>
      <c r="Z380" s="231">
        <v>18.929784028648513</v>
      </c>
      <c r="AA380" s="231">
        <v>0.21938037408255565</v>
      </c>
      <c r="AB380" s="231">
        <v>10.28476</v>
      </c>
      <c r="AC380" s="232">
        <v>2.7422546760317794E-2</v>
      </c>
      <c r="AD380" s="231">
        <v>0</v>
      </c>
      <c r="AE380" s="231">
        <v>0</v>
      </c>
      <c r="AF380" s="231">
        <v>0</v>
      </c>
      <c r="AG380" s="231">
        <v>0</v>
      </c>
      <c r="AH380" s="231">
        <v>2.7422546760317794E-2</v>
      </c>
      <c r="AI380" s="233">
        <f t="shared" si="156"/>
        <v>29.823324566727603</v>
      </c>
      <c r="AJ380" s="160" t="str">
        <f t="shared" si="157"/>
        <v/>
      </c>
      <c r="BA380" s="160"/>
      <c r="BR380" s="160"/>
      <c r="CG380" s="160"/>
    </row>
    <row r="381" spans="1:85" ht="15">
      <c r="A381" s="186" t="s">
        <v>139</v>
      </c>
      <c r="B381" s="175">
        <v>117.46910979296406</v>
      </c>
      <c r="C381" s="175">
        <v>0</v>
      </c>
      <c r="D381" s="175">
        <v>116.98159893045113</v>
      </c>
      <c r="E381" s="175">
        <v>2.3844162464353684</v>
      </c>
      <c r="F381" s="362"/>
      <c r="G381" s="175">
        <v>0</v>
      </c>
      <c r="H381" s="187">
        <v>0</v>
      </c>
      <c r="I381" s="173">
        <f t="shared" si="154"/>
        <v>236.83512496985054</v>
      </c>
      <c r="J381" s="168"/>
      <c r="K381" s="188" t="s">
        <v>139</v>
      </c>
      <c r="L381" s="175">
        <v>117.46910979296406</v>
      </c>
      <c r="M381" s="175">
        <v>0</v>
      </c>
      <c r="N381" s="175">
        <v>116.98159893045113</v>
      </c>
      <c r="O381" s="175">
        <v>2.3844162464353684</v>
      </c>
      <c r="P381" s="175">
        <v>0.32913520065037244</v>
      </c>
      <c r="Q381" s="175">
        <v>0</v>
      </c>
      <c r="R381" s="176">
        <v>0</v>
      </c>
      <c r="S381" s="177">
        <f t="shared" si="155"/>
        <v>237.16426017050091</v>
      </c>
      <c r="U381" s="234" t="s">
        <v>139</v>
      </c>
      <c r="V381" s="226">
        <v>117.05821660719586</v>
      </c>
      <c r="W381" s="226">
        <v>0</v>
      </c>
      <c r="X381" s="226">
        <v>0</v>
      </c>
      <c r="Y381" s="226">
        <v>0</v>
      </c>
      <c r="Z381" s="226">
        <v>114.20111872600467</v>
      </c>
      <c r="AA381" s="226">
        <v>1.0899482401430114</v>
      </c>
      <c r="AB381" s="226">
        <v>0.32913520065037244</v>
      </c>
      <c r="AC381" s="227">
        <v>4.4858413965070216</v>
      </c>
      <c r="AD381" s="226">
        <v>0.41089318576819944</v>
      </c>
      <c r="AE381" s="305">
        <v>0</v>
      </c>
      <c r="AF381" s="305">
        <v>0</v>
      </c>
      <c r="AG381" s="305">
        <v>2.7804802044464654</v>
      </c>
      <c r="AH381" s="305">
        <v>1.294468006292357</v>
      </c>
      <c r="AI381" s="229">
        <f t="shared" si="156"/>
        <v>237.16426017050091</v>
      </c>
      <c r="AJ381" s="160" t="str">
        <f t="shared" si="157"/>
        <v/>
      </c>
      <c r="BA381" s="160"/>
      <c r="BR381" s="160"/>
      <c r="CG381" s="160"/>
    </row>
    <row r="382" spans="1:85" ht="15">
      <c r="A382" s="178" t="s">
        <v>25</v>
      </c>
      <c r="B382" s="179">
        <v>43.900138072555364</v>
      </c>
      <c r="C382" s="179">
        <v>3.3131673957551837E-2</v>
      </c>
      <c r="D382" s="179">
        <v>3.3766759752738302</v>
      </c>
      <c r="E382" s="179">
        <v>143.64806811275881</v>
      </c>
      <c r="F382" s="362"/>
      <c r="G382" s="179">
        <v>102.43691903455833</v>
      </c>
      <c r="H382" s="180">
        <v>1.3959974982114548E-2</v>
      </c>
      <c r="I382" s="181">
        <f t="shared" si="154"/>
        <v>293.40889284408604</v>
      </c>
      <c r="J382" s="168"/>
      <c r="K382" s="182" t="s">
        <v>25</v>
      </c>
      <c r="L382" s="183">
        <v>43.900138072555364</v>
      </c>
      <c r="M382" s="183">
        <v>3.3131673957551837E-2</v>
      </c>
      <c r="N382" s="183">
        <v>3.3766759752738302</v>
      </c>
      <c r="O382" s="183">
        <v>143.64806811275881</v>
      </c>
      <c r="P382" s="183">
        <v>6.7045090964750127</v>
      </c>
      <c r="Q382" s="183">
        <v>102.43691903455833</v>
      </c>
      <c r="R382" s="184">
        <v>1.3959974982114548E-2</v>
      </c>
      <c r="S382" s="185">
        <f t="shared" si="155"/>
        <v>300.11340194056106</v>
      </c>
      <c r="U382" s="230" t="s">
        <v>25</v>
      </c>
      <c r="V382" s="231">
        <v>25.446763569797728</v>
      </c>
      <c r="W382" s="231">
        <v>18.433011552583725</v>
      </c>
      <c r="X382" s="231">
        <v>102.43691903455833</v>
      </c>
      <c r="Y382" s="231">
        <v>3.3131673957551837E-2</v>
      </c>
      <c r="Z382" s="231">
        <v>3.3766759752738302</v>
      </c>
      <c r="AA382" s="231">
        <v>139.24613434819844</v>
      </c>
      <c r="AB382" s="231">
        <v>6.7045090964750127</v>
      </c>
      <c r="AC382" s="232">
        <v>4.4362566897163953</v>
      </c>
      <c r="AD382" s="231">
        <v>2.0362950173911095E-2</v>
      </c>
      <c r="AE382" s="231">
        <v>0</v>
      </c>
      <c r="AF382" s="231">
        <v>1.3959974982114548E-2</v>
      </c>
      <c r="AG382" s="231">
        <v>0</v>
      </c>
      <c r="AH382" s="231">
        <v>4.4019337645603702</v>
      </c>
      <c r="AI382" s="233">
        <f t="shared" si="156"/>
        <v>300.113401940561</v>
      </c>
      <c r="AJ382" s="160" t="str">
        <f t="shared" si="157"/>
        <v/>
      </c>
      <c r="BA382" s="160"/>
      <c r="BR382" s="160"/>
      <c r="CG382" s="160"/>
    </row>
    <row r="383" spans="1:85" ht="15">
      <c r="A383" s="186" t="s">
        <v>24</v>
      </c>
      <c r="B383" s="175">
        <v>44.175426131234573</v>
      </c>
      <c r="C383" s="175">
        <v>0</v>
      </c>
      <c r="D383" s="175">
        <v>0</v>
      </c>
      <c r="E383" s="175">
        <v>0</v>
      </c>
      <c r="F383" s="362"/>
      <c r="G383" s="175">
        <v>0</v>
      </c>
      <c r="H383" s="187">
        <v>0</v>
      </c>
      <c r="I383" s="173">
        <f t="shared" si="154"/>
        <v>44.175426131234573</v>
      </c>
      <c r="J383" s="168"/>
      <c r="K383" s="188" t="s">
        <v>24</v>
      </c>
      <c r="L383" s="175">
        <v>44.175426131234573</v>
      </c>
      <c r="M383" s="175">
        <v>0</v>
      </c>
      <c r="N383" s="175">
        <v>0</v>
      </c>
      <c r="O383" s="175">
        <v>0</v>
      </c>
      <c r="P383" s="175">
        <v>0</v>
      </c>
      <c r="Q383" s="175">
        <v>0</v>
      </c>
      <c r="R383" s="176">
        <v>0</v>
      </c>
      <c r="S383" s="177">
        <f t="shared" si="155"/>
        <v>44.175426131234573</v>
      </c>
      <c r="U383" s="234" t="s">
        <v>24</v>
      </c>
      <c r="V383" s="226">
        <v>43.976534580144808</v>
      </c>
      <c r="W383" s="226">
        <v>0</v>
      </c>
      <c r="X383" s="226">
        <v>0</v>
      </c>
      <c r="Y383" s="226">
        <v>0</v>
      </c>
      <c r="Z383" s="226">
        <v>0</v>
      </c>
      <c r="AA383" s="226">
        <v>0</v>
      </c>
      <c r="AB383" s="226">
        <v>0</v>
      </c>
      <c r="AC383" s="227">
        <v>0.19889155108976364</v>
      </c>
      <c r="AD383" s="226">
        <v>0.19889155108976364</v>
      </c>
      <c r="AE383" s="226">
        <v>0</v>
      </c>
      <c r="AF383" s="226">
        <v>0</v>
      </c>
      <c r="AG383" s="226">
        <v>0</v>
      </c>
      <c r="AH383" s="226">
        <v>0</v>
      </c>
      <c r="AI383" s="229">
        <f t="shared" si="156"/>
        <v>44.175426131234573</v>
      </c>
      <c r="AJ383" s="160" t="str">
        <f t="shared" si="157"/>
        <v/>
      </c>
      <c r="BA383" s="160"/>
      <c r="BR383" s="160"/>
      <c r="CG383" s="160"/>
    </row>
    <row r="384" spans="1:85" ht="15">
      <c r="A384" s="178" t="s">
        <v>60</v>
      </c>
      <c r="B384" s="179">
        <v>0.32344901218614464</v>
      </c>
      <c r="C384" s="179">
        <v>0</v>
      </c>
      <c r="D384" s="179">
        <v>0</v>
      </c>
      <c r="E384" s="179">
        <v>0</v>
      </c>
      <c r="F384" s="362"/>
      <c r="G384" s="179">
        <v>0</v>
      </c>
      <c r="H384" s="180">
        <v>0</v>
      </c>
      <c r="I384" s="181">
        <f t="shared" si="154"/>
        <v>0.32344901218614464</v>
      </c>
      <c r="J384" s="168"/>
      <c r="K384" s="182" t="s">
        <v>60</v>
      </c>
      <c r="L384" s="183">
        <v>0.32344901218614464</v>
      </c>
      <c r="M384" s="183">
        <v>0</v>
      </c>
      <c r="N384" s="183">
        <v>0</v>
      </c>
      <c r="O384" s="183">
        <v>0</v>
      </c>
      <c r="P384" s="183">
        <v>0</v>
      </c>
      <c r="Q384" s="183">
        <v>0</v>
      </c>
      <c r="R384" s="184">
        <v>0</v>
      </c>
      <c r="S384" s="185">
        <f t="shared" si="155"/>
        <v>0.32344901218614464</v>
      </c>
      <c r="U384" s="230" t="s">
        <v>60</v>
      </c>
      <c r="V384" s="231">
        <v>0.32344901218614464</v>
      </c>
      <c r="W384" s="231">
        <v>0</v>
      </c>
      <c r="X384" s="231">
        <v>0</v>
      </c>
      <c r="Y384" s="231">
        <v>0</v>
      </c>
      <c r="Z384" s="231">
        <v>0</v>
      </c>
      <c r="AA384" s="231">
        <v>0</v>
      </c>
      <c r="AB384" s="231">
        <v>0</v>
      </c>
      <c r="AC384" s="232">
        <v>0</v>
      </c>
      <c r="AD384" s="231">
        <v>0</v>
      </c>
      <c r="AE384" s="231">
        <v>0</v>
      </c>
      <c r="AF384" s="231">
        <v>0</v>
      </c>
      <c r="AG384" s="231">
        <v>0</v>
      </c>
      <c r="AH384" s="231">
        <v>0</v>
      </c>
      <c r="AI384" s="233">
        <f t="shared" si="156"/>
        <v>0.32344901218614464</v>
      </c>
      <c r="AJ384" s="160" t="str">
        <f t="shared" si="157"/>
        <v/>
      </c>
      <c r="BA384" s="160"/>
      <c r="BR384" s="160"/>
      <c r="CG384" s="160"/>
    </row>
    <row r="385" spans="1:85" ht="15">
      <c r="A385" s="186" t="s">
        <v>22</v>
      </c>
      <c r="B385" s="175">
        <v>77.606141263656539</v>
      </c>
      <c r="C385" s="175">
        <v>0</v>
      </c>
      <c r="D385" s="175">
        <v>4.8134385767447467</v>
      </c>
      <c r="E385" s="175">
        <v>0</v>
      </c>
      <c r="F385" s="362"/>
      <c r="G385" s="175">
        <v>0</v>
      </c>
      <c r="H385" s="187">
        <v>0</v>
      </c>
      <c r="I385" s="173">
        <f t="shared" si="154"/>
        <v>82.419579840401283</v>
      </c>
      <c r="J385" s="168"/>
      <c r="K385" s="188" t="s">
        <v>22</v>
      </c>
      <c r="L385" s="175">
        <v>77.606141263656539</v>
      </c>
      <c r="M385" s="175">
        <v>0</v>
      </c>
      <c r="N385" s="175">
        <v>4.8134385767447467</v>
      </c>
      <c r="O385" s="175">
        <v>0</v>
      </c>
      <c r="P385" s="175">
        <v>93.262316388371772</v>
      </c>
      <c r="Q385" s="175">
        <v>0</v>
      </c>
      <c r="R385" s="176">
        <v>0</v>
      </c>
      <c r="S385" s="177">
        <f t="shared" si="155"/>
        <v>175.68189622877304</v>
      </c>
      <c r="U385" s="234" t="s">
        <v>22</v>
      </c>
      <c r="V385" s="226">
        <v>77.606141263656539</v>
      </c>
      <c r="W385" s="226">
        <v>0</v>
      </c>
      <c r="X385" s="226">
        <v>0</v>
      </c>
      <c r="Y385" s="226">
        <v>0</v>
      </c>
      <c r="Z385" s="226">
        <v>4.8134385767447467</v>
      </c>
      <c r="AA385" s="226">
        <v>0</v>
      </c>
      <c r="AB385" s="226">
        <v>93.262316388371772</v>
      </c>
      <c r="AC385" s="227">
        <v>0</v>
      </c>
      <c r="AD385" s="226">
        <v>0</v>
      </c>
      <c r="AE385" s="226">
        <v>0</v>
      </c>
      <c r="AF385" s="226">
        <v>0</v>
      </c>
      <c r="AG385" s="226">
        <v>0</v>
      </c>
      <c r="AH385" s="226">
        <v>0</v>
      </c>
      <c r="AI385" s="229">
        <f t="shared" si="156"/>
        <v>175.68189622877304</v>
      </c>
      <c r="AJ385" s="160" t="str">
        <f t="shared" si="157"/>
        <v/>
      </c>
      <c r="BA385" s="160"/>
      <c r="BR385" s="160"/>
      <c r="CG385" s="160"/>
    </row>
    <row r="386" spans="1:85" ht="15">
      <c r="A386" s="178" t="s">
        <v>21</v>
      </c>
      <c r="B386" s="179">
        <v>0.19124342650557233</v>
      </c>
      <c r="C386" s="179">
        <v>0</v>
      </c>
      <c r="D386" s="179">
        <v>0</v>
      </c>
      <c r="E386" s="179">
        <v>0</v>
      </c>
      <c r="F386" s="362"/>
      <c r="G386" s="179">
        <v>0</v>
      </c>
      <c r="H386" s="180">
        <v>0</v>
      </c>
      <c r="I386" s="181">
        <f t="shared" si="154"/>
        <v>0.19124342650557233</v>
      </c>
      <c r="J386" s="168"/>
      <c r="K386" s="182" t="s">
        <v>21</v>
      </c>
      <c r="L386" s="183">
        <v>0.19124342650557233</v>
      </c>
      <c r="M386" s="183">
        <v>0</v>
      </c>
      <c r="N386" s="183">
        <v>0</v>
      </c>
      <c r="O386" s="183">
        <v>0</v>
      </c>
      <c r="P386" s="183">
        <v>0</v>
      </c>
      <c r="Q386" s="183">
        <v>0</v>
      </c>
      <c r="R386" s="184">
        <v>0</v>
      </c>
      <c r="S386" s="185">
        <f t="shared" si="155"/>
        <v>0.19124342650557233</v>
      </c>
      <c r="U386" s="230" t="s">
        <v>61</v>
      </c>
      <c r="V386" s="231">
        <v>0.19124342650557233</v>
      </c>
      <c r="W386" s="231">
        <v>0</v>
      </c>
      <c r="X386" s="231">
        <v>0</v>
      </c>
      <c r="Y386" s="231">
        <v>0</v>
      </c>
      <c r="Z386" s="231">
        <v>0</v>
      </c>
      <c r="AA386" s="231">
        <v>0</v>
      </c>
      <c r="AB386" s="231">
        <v>0</v>
      </c>
      <c r="AC386" s="232">
        <v>0</v>
      </c>
      <c r="AD386" s="231">
        <v>0</v>
      </c>
      <c r="AE386" s="231">
        <v>0</v>
      </c>
      <c r="AF386" s="231">
        <v>0</v>
      </c>
      <c r="AG386" s="231">
        <v>0</v>
      </c>
      <c r="AH386" s="231">
        <v>0</v>
      </c>
      <c r="AI386" s="233">
        <f t="shared" si="156"/>
        <v>0.19124342650557233</v>
      </c>
      <c r="AJ386" s="160" t="str">
        <f t="shared" si="157"/>
        <v/>
      </c>
      <c r="BA386" s="160"/>
      <c r="BR386" s="160"/>
      <c r="CG386" s="160"/>
    </row>
    <row r="387" spans="1:85" ht="15">
      <c r="A387" s="189" t="s">
        <v>64</v>
      </c>
      <c r="B387" s="175">
        <v>0.9226513054397314</v>
      </c>
      <c r="C387" s="175">
        <v>0</v>
      </c>
      <c r="D387" s="175">
        <v>0</v>
      </c>
      <c r="E387" s="175">
        <v>0</v>
      </c>
      <c r="F387" s="362"/>
      <c r="G387" s="175">
        <v>0</v>
      </c>
      <c r="H387" s="187">
        <v>0</v>
      </c>
      <c r="I387" s="173">
        <f t="shared" si="154"/>
        <v>0.9226513054397314</v>
      </c>
      <c r="J387" s="168"/>
      <c r="K387" s="190" t="s">
        <v>64</v>
      </c>
      <c r="L387" s="175">
        <v>0.9226513054397314</v>
      </c>
      <c r="M387" s="175">
        <v>0</v>
      </c>
      <c r="N387" s="175">
        <v>0</v>
      </c>
      <c r="O387" s="175">
        <v>0</v>
      </c>
      <c r="P387" s="175">
        <v>0</v>
      </c>
      <c r="Q387" s="175">
        <v>0</v>
      </c>
      <c r="R387" s="176">
        <v>0</v>
      </c>
      <c r="S387" s="177">
        <f t="shared" si="155"/>
        <v>0.9226513054397314</v>
      </c>
      <c r="U387" s="235" t="s">
        <v>62</v>
      </c>
      <c r="V387" s="226">
        <v>0.58377096615205459</v>
      </c>
      <c r="W387" s="226">
        <v>0</v>
      </c>
      <c r="X387" s="226">
        <v>0</v>
      </c>
      <c r="Y387" s="226">
        <v>0</v>
      </c>
      <c r="Z387" s="226">
        <v>0</v>
      </c>
      <c r="AA387" s="226">
        <v>0</v>
      </c>
      <c r="AB387" s="226">
        <v>0</v>
      </c>
      <c r="AC387" s="227">
        <v>0.33888033928767686</v>
      </c>
      <c r="AD387" s="228">
        <v>0.33888033928767686</v>
      </c>
      <c r="AE387" s="228">
        <v>0</v>
      </c>
      <c r="AF387" s="228">
        <v>0</v>
      </c>
      <c r="AG387" s="228">
        <v>0</v>
      </c>
      <c r="AH387" s="228">
        <v>0</v>
      </c>
      <c r="AI387" s="229">
        <f t="shared" si="156"/>
        <v>0.9226513054397314</v>
      </c>
      <c r="AJ387" s="160" t="str">
        <f t="shared" si="157"/>
        <v/>
      </c>
      <c r="BA387" s="160"/>
      <c r="BR387" s="160"/>
      <c r="CG387" s="160"/>
    </row>
    <row r="388" spans="1:85">
      <c r="A388" s="191" t="s">
        <v>23</v>
      </c>
      <c r="B388" s="192">
        <v>0.9226513054397314</v>
      </c>
      <c r="C388" s="192">
        <v>0</v>
      </c>
      <c r="D388" s="192">
        <v>0</v>
      </c>
      <c r="E388" s="192">
        <v>0</v>
      </c>
      <c r="F388" s="362"/>
      <c r="G388" s="192">
        <v>0</v>
      </c>
      <c r="H388" s="193">
        <v>0</v>
      </c>
      <c r="I388" s="194">
        <f t="shared" si="154"/>
        <v>0.9226513054397314</v>
      </c>
      <c r="J388" s="168"/>
      <c r="K388" s="195" t="s">
        <v>23</v>
      </c>
      <c r="L388" s="196">
        <v>0.9226513054397314</v>
      </c>
      <c r="M388" s="196">
        <v>0</v>
      </c>
      <c r="N388" s="196">
        <v>0</v>
      </c>
      <c r="O388" s="196">
        <v>0</v>
      </c>
      <c r="P388" s="196">
        <v>0</v>
      </c>
      <c r="Q388" s="196">
        <v>0</v>
      </c>
      <c r="R388" s="197">
        <v>0</v>
      </c>
      <c r="S388" s="198">
        <f t="shared" si="155"/>
        <v>0.9226513054397314</v>
      </c>
      <c r="U388" s="236" t="s">
        <v>66</v>
      </c>
      <c r="V388" s="237">
        <v>0.58377096615205459</v>
      </c>
      <c r="W388" s="237">
        <v>0</v>
      </c>
      <c r="X388" s="237">
        <v>0</v>
      </c>
      <c r="Y388" s="237">
        <v>0</v>
      </c>
      <c r="Z388" s="237">
        <v>0</v>
      </c>
      <c r="AA388" s="237">
        <v>0</v>
      </c>
      <c r="AB388" s="237">
        <v>0</v>
      </c>
      <c r="AC388" s="237">
        <v>0.33888033928767686</v>
      </c>
      <c r="AD388" s="237">
        <v>0.33888033928767686</v>
      </c>
      <c r="AE388" s="237">
        <v>0</v>
      </c>
      <c r="AF388" s="237">
        <v>0</v>
      </c>
      <c r="AG388" s="237">
        <v>0</v>
      </c>
      <c r="AH388" s="125">
        <v>0</v>
      </c>
      <c r="AI388" s="238">
        <f t="shared" si="156"/>
        <v>0.9226513054397314</v>
      </c>
      <c r="BA388" s="160"/>
      <c r="BR388" s="160"/>
      <c r="CG388" s="160"/>
    </row>
    <row r="389" spans="1:85">
      <c r="A389" s="199" t="s">
        <v>19</v>
      </c>
      <c r="B389" s="200">
        <v>0</v>
      </c>
      <c r="C389" s="200">
        <v>0</v>
      </c>
      <c r="D389" s="200">
        <v>0</v>
      </c>
      <c r="E389" s="200">
        <v>0</v>
      </c>
      <c r="F389" s="362"/>
      <c r="G389" s="200">
        <v>0</v>
      </c>
      <c r="H389" s="201">
        <v>0</v>
      </c>
      <c r="I389" s="202">
        <f t="shared" si="154"/>
        <v>0</v>
      </c>
      <c r="J389" s="168"/>
      <c r="K389" s="203" t="s">
        <v>19</v>
      </c>
      <c r="L389" s="200">
        <v>0</v>
      </c>
      <c r="M389" s="200">
        <v>0</v>
      </c>
      <c r="N389" s="200">
        <v>0</v>
      </c>
      <c r="O389" s="200">
        <v>0</v>
      </c>
      <c r="P389" s="200">
        <v>0</v>
      </c>
      <c r="Q389" s="200">
        <v>0</v>
      </c>
      <c r="R389" s="204">
        <v>0</v>
      </c>
      <c r="S389" s="205">
        <f t="shared" si="155"/>
        <v>0</v>
      </c>
      <c r="U389" s="239" t="s">
        <v>19</v>
      </c>
      <c r="V389" s="240">
        <v>0</v>
      </c>
      <c r="W389" s="240">
        <v>0</v>
      </c>
      <c r="X389" s="240">
        <v>0</v>
      </c>
      <c r="Y389" s="240">
        <v>0</v>
      </c>
      <c r="Z389" s="240">
        <v>0</v>
      </c>
      <c r="AA389" s="240">
        <v>0</v>
      </c>
      <c r="AB389" s="240">
        <v>0</v>
      </c>
      <c r="AC389" s="240">
        <v>0</v>
      </c>
      <c r="AD389" s="241">
        <v>0</v>
      </c>
      <c r="AE389" s="241">
        <v>0</v>
      </c>
      <c r="AF389" s="241">
        <v>0</v>
      </c>
      <c r="AG389" s="241">
        <v>0</v>
      </c>
      <c r="AH389" s="241">
        <v>0</v>
      </c>
      <c r="AI389" s="242">
        <f t="shared" si="156"/>
        <v>0</v>
      </c>
      <c r="AJ389" s="160" t="str">
        <f t="shared" si="157"/>
        <v/>
      </c>
      <c r="BA389" s="160"/>
      <c r="BR389" s="160"/>
      <c r="CG389" s="160"/>
    </row>
    <row r="390" spans="1:85">
      <c r="A390" s="191" t="s">
        <v>20</v>
      </c>
      <c r="B390" s="192">
        <v>0</v>
      </c>
      <c r="C390" s="192">
        <v>0</v>
      </c>
      <c r="D390" s="192">
        <v>0</v>
      </c>
      <c r="E390" s="192">
        <v>0</v>
      </c>
      <c r="F390" s="362"/>
      <c r="G390" s="192">
        <v>0</v>
      </c>
      <c r="H390" s="193">
        <v>0</v>
      </c>
      <c r="I390" s="194">
        <f t="shared" si="154"/>
        <v>0</v>
      </c>
      <c r="J390" s="168"/>
      <c r="K390" s="195" t="s">
        <v>20</v>
      </c>
      <c r="L390" s="196">
        <v>0</v>
      </c>
      <c r="M390" s="196">
        <v>0</v>
      </c>
      <c r="N390" s="196">
        <v>0</v>
      </c>
      <c r="O390" s="196">
        <v>0</v>
      </c>
      <c r="P390" s="196">
        <v>0</v>
      </c>
      <c r="Q390" s="196">
        <v>0</v>
      </c>
      <c r="R390" s="197">
        <v>0</v>
      </c>
      <c r="S390" s="198">
        <f t="shared" si="155"/>
        <v>0</v>
      </c>
      <c r="U390" s="236" t="s">
        <v>20</v>
      </c>
      <c r="V390" s="237">
        <v>0</v>
      </c>
      <c r="W390" s="237">
        <v>0</v>
      </c>
      <c r="X390" s="237">
        <v>0</v>
      </c>
      <c r="Y390" s="237">
        <v>0</v>
      </c>
      <c r="Z390" s="237">
        <v>0</v>
      </c>
      <c r="AA390" s="237">
        <v>0</v>
      </c>
      <c r="AB390" s="237">
        <v>0</v>
      </c>
      <c r="AC390" s="237">
        <v>0</v>
      </c>
      <c r="AD390" s="237">
        <v>0</v>
      </c>
      <c r="AE390" s="237">
        <v>0</v>
      </c>
      <c r="AF390" s="237">
        <v>0</v>
      </c>
      <c r="AG390" s="237">
        <v>0</v>
      </c>
      <c r="AH390" s="125">
        <v>0</v>
      </c>
      <c r="AI390" s="238">
        <f t="shared" si="156"/>
        <v>0</v>
      </c>
      <c r="AJ390" s="160" t="str">
        <f t="shared" si="157"/>
        <v/>
      </c>
      <c r="BA390" s="160"/>
      <c r="BR390" s="160"/>
      <c r="CG390" s="160"/>
    </row>
    <row r="391" spans="1:85" ht="15" thickBot="1">
      <c r="A391" s="206" t="s">
        <v>11</v>
      </c>
      <c r="B391" s="207">
        <v>0</v>
      </c>
      <c r="C391" s="207">
        <v>0</v>
      </c>
      <c r="D391" s="207">
        <v>0</v>
      </c>
      <c r="E391" s="207">
        <v>0</v>
      </c>
      <c r="F391" s="363"/>
      <c r="G391" s="207">
        <v>0</v>
      </c>
      <c r="H391" s="208">
        <v>0</v>
      </c>
      <c r="I391" s="209">
        <f t="shared" si="154"/>
        <v>0</v>
      </c>
      <c r="J391" s="168"/>
      <c r="K391" s="210" t="s">
        <v>11</v>
      </c>
      <c r="L391" s="207">
        <v>0</v>
      </c>
      <c r="M391" s="207">
        <v>0</v>
      </c>
      <c r="N391" s="207">
        <v>0</v>
      </c>
      <c r="O391" s="207">
        <v>0</v>
      </c>
      <c r="P391" s="207">
        <v>0</v>
      </c>
      <c r="Q391" s="207">
        <v>0</v>
      </c>
      <c r="R391" s="211">
        <v>0</v>
      </c>
      <c r="S391" s="212">
        <f t="shared" si="155"/>
        <v>0</v>
      </c>
      <c r="U391" s="239" t="s">
        <v>11</v>
      </c>
      <c r="V391" s="240">
        <v>0</v>
      </c>
      <c r="W391" s="240">
        <v>0</v>
      </c>
      <c r="X391" s="240">
        <v>0</v>
      </c>
      <c r="Y391" s="240">
        <v>0</v>
      </c>
      <c r="Z391" s="240">
        <v>0</v>
      </c>
      <c r="AA391" s="240">
        <v>0</v>
      </c>
      <c r="AB391" s="240">
        <v>0</v>
      </c>
      <c r="AC391" s="240">
        <v>0</v>
      </c>
      <c r="AD391" s="241">
        <v>0</v>
      </c>
      <c r="AE391" s="241">
        <v>0</v>
      </c>
      <c r="AF391" s="241">
        <v>0</v>
      </c>
      <c r="AG391" s="241">
        <v>0</v>
      </c>
      <c r="AH391" s="241">
        <v>0</v>
      </c>
      <c r="AI391" s="242">
        <f t="shared" si="156"/>
        <v>0</v>
      </c>
      <c r="AJ391" s="160" t="str">
        <f t="shared" si="157"/>
        <v/>
      </c>
      <c r="BA391" s="160"/>
      <c r="BR391" s="160"/>
      <c r="CG391" s="160"/>
    </row>
    <row r="392" spans="1:85" ht="15">
      <c r="A392" s="213" t="s">
        <v>26</v>
      </c>
      <c r="B392" s="214">
        <f>SUM(B371:B387)</f>
        <v>327.65649925166974</v>
      </c>
      <c r="C392" s="214">
        <f t="shared" ref="C392:I392" si="158">SUM(C371:C387)</f>
        <v>0.67156050326787842</v>
      </c>
      <c r="D392" s="214">
        <f t="shared" si="158"/>
        <v>169.91355678772496</v>
      </c>
      <c r="E392" s="214">
        <f t="shared" si="158"/>
        <v>1183.154902078641</v>
      </c>
      <c r="F392" s="214">
        <f t="shared" si="158"/>
        <v>0</v>
      </c>
      <c r="G392" s="214">
        <f t="shared" si="158"/>
        <v>102.43691903455833</v>
      </c>
      <c r="H392" s="216">
        <f t="shared" si="158"/>
        <v>1.3959974982114548E-2</v>
      </c>
      <c r="I392" s="173">
        <f t="shared" si="158"/>
        <v>1783.8473976308439</v>
      </c>
      <c r="J392" s="168"/>
      <c r="K392" s="215" t="s">
        <v>26</v>
      </c>
      <c r="L392" s="214">
        <f>SUM(L371:L387)</f>
        <v>327.65649925166974</v>
      </c>
      <c r="M392" s="214">
        <f t="shared" ref="M392:S392" si="159">SUM(M371:M387)</f>
        <v>0.67156050326787842</v>
      </c>
      <c r="N392" s="214">
        <f t="shared" si="159"/>
        <v>169.91355678772496</v>
      </c>
      <c r="O392" s="214">
        <f t="shared" si="159"/>
        <v>1183.154902078641</v>
      </c>
      <c r="P392" s="214">
        <f t="shared" si="159"/>
        <v>669.65123105189218</v>
      </c>
      <c r="Q392" s="214">
        <f t="shared" si="159"/>
        <v>102.43691903455833</v>
      </c>
      <c r="R392" s="216">
        <f t="shared" si="159"/>
        <v>1.3959974982114548E-2</v>
      </c>
      <c r="S392" s="217">
        <f t="shared" si="159"/>
        <v>2453.4986286827361</v>
      </c>
      <c r="T392" s="160" t="str">
        <f>IF(ABS(S392-AI392)&gt;0.01,S392-AI392,"")</f>
        <v/>
      </c>
      <c r="U392" s="243" t="s">
        <v>63</v>
      </c>
      <c r="V392" s="244">
        <f>SUM(V371:V387)</f>
        <v>308.25445967276642</v>
      </c>
      <c r="W392" s="244">
        <f t="shared" ref="W392:AH392" si="160">SUM(W371:W387)</f>
        <v>18.433011552583725</v>
      </c>
      <c r="X392" s="244">
        <f t="shared" si="160"/>
        <v>102.43691903455833</v>
      </c>
      <c r="Y392" s="244">
        <f t="shared" si="160"/>
        <v>0.67156050326787842</v>
      </c>
      <c r="Z392" s="244">
        <f t="shared" si="160"/>
        <v>167.13307658327849</v>
      </c>
      <c r="AA392" s="244">
        <f t="shared" si="160"/>
        <v>1168.5122313719928</v>
      </c>
      <c r="AB392" s="244">
        <f t="shared" si="160"/>
        <v>669.65123105189218</v>
      </c>
      <c r="AC392" s="244">
        <f t="shared" si="160"/>
        <v>18.406138912396244</v>
      </c>
      <c r="AD392" s="245">
        <f t="shared" si="160"/>
        <v>0.96902802631955098</v>
      </c>
      <c r="AE392" s="245">
        <f t="shared" si="160"/>
        <v>0</v>
      </c>
      <c r="AF392" s="245">
        <f t="shared" si="160"/>
        <v>1.3959974982114548E-2</v>
      </c>
      <c r="AG392" s="245">
        <f t="shared" si="160"/>
        <v>2.7804802044464654</v>
      </c>
      <c r="AH392" s="245">
        <f t="shared" si="160"/>
        <v>14.642670706648117</v>
      </c>
      <c r="AI392" s="246">
        <f>SUM(V392:AC392)</f>
        <v>2453.4986286827361</v>
      </c>
      <c r="AJ392" s="160" t="str">
        <f t="shared" si="157"/>
        <v/>
      </c>
      <c r="BA392" s="160"/>
      <c r="BR392" s="160"/>
      <c r="CG392" s="160"/>
    </row>
    <row r="393" spans="1:85" s="23" customFormat="1" ht="15" thickBot="1">
      <c r="A393" s="30" t="s">
        <v>88</v>
      </c>
      <c r="B393" s="47">
        <f>IF($I392=0,"-",B392/$I392)</f>
        <v>0.18367966883649103</v>
      </c>
      <c r="C393" s="47">
        <f t="shared" ref="C393:H393" si="161">IF($I392=0,"-",C392/$I392)</f>
        <v>3.7646746249695383E-4</v>
      </c>
      <c r="D393" s="47">
        <f t="shared" si="161"/>
        <v>9.5251172837648473E-2</v>
      </c>
      <c r="E393" s="47">
        <f t="shared" si="161"/>
        <v>0.66326015535297911</v>
      </c>
      <c r="F393" s="47">
        <f t="shared" si="161"/>
        <v>0</v>
      </c>
      <c r="G393" s="47">
        <f t="shared" si="161"/>
        <v>5.7424709742888561E-2</v>
      </c>
      <c r="H393" s="70">
        <f t="shared" si="161"/>
        <v>7.8257674959500525E-6</v>
      </c>
      <c r="I393" s="48">
        <f>SUM(B393:H393)</f>
        <v>1.0000000000000002</v>
      </c>
      <c r="J393" s="160"/>
      <c r="K393" s="81" t="s">
        <v>88</v>
      </c>
      <c r="L393" s="98">
        <f t="shared" ref="L393:R393" si="162">IF($S392=0,"-",L392/$S392)</f>
        <v>0.13354664046728484</v>
      </c>
      <c r="M393" s="98">
        <f t="shared" si="162"/>
        <v>2.7371545898455788E-4</v>
      </c>
      <c r="N393" s="98">
        <f t="shared" si="162"/>
        <v>6.9253577239189332E-2</v>
      </c>
      <c r="O393" s="98">
        <f t="shared" si="162"/>
        <v>0.48223173563127991</v>
      </c>
      <c r="P393" s="98">
        <f t="shared" si="162"/>
        <v>0.27293727545770941</v>
      </c>
      <c r="Q393" s="98">
        <f t="shared" si="162"/>
        <v>4.175136592171478E-2</v>
      </c>
      <c r="R393" s="99">
        <f t="shared" si="162"/>
        <v>5.6898238372399442E-6</v>
      </c>
      <c r="S393" s="100">
        <f>SUM(L393:R393)</f>
        <v>1.0000000000000002</v>
      </c>
      <c r="U393" s="110" t="s">
        <v>88</v>
      </c>
      <c r="V393" s="133">
        <f>+V392/$AI392</f>
        <v>0.12563873322328523</v>
      </c>
      <c r="W393" s="133">
        <f t="shared" ref="W393:AH393" si="163">+W392/$AI392</f>
        <v>7.5129496047365886E-3</v>
      </c>
      <c r="X393" s="133">
        <f t="shared" si="163"/>
        <v>4.175136592171478E-2</v>
      </c>
      <c r="Y393" s="133">
        <f t="shared" si="163"/>
        <v>2.7371545898455788E-4</v>
      </c>
      <c r="Z393" s="133">
        <f t="shared" si="163"/>
        <v>6.8120305684870472E-2</v>
      </c>
      <c r="AA393" s="133">
        <f t="shared" si="163"/>
        <v>0.47626365782782515</v>
      </c>
      <c r="AB393" s="133">
        <f t="shared" si="163"/>
        <v>0.27293727545770941</v>
      </c>
      <c r="AC393" s="133">
        <f t="shared" si="163"/>
        <v>7.5019968208738528E-3</v>
      </c>
      <c r="AD393" s="133">
        <f t="shared" si="163"/>
        <v>3.9495763926300395E-4</v>
      </c>
      <c r="AE393" s="133">
        <f t="shared" si="163"/>
        <v>0</v>
      </c>
      <c r="AF393" s="133">
        <f t="shared" si="163"/>
        <v>5.6898238372399442E-6</v>
      </c>
      <c r="AG393" s="133">
        <f t="shared" si="163"/>
        <v>1.1332715543188557E-3</v>
      </c>
      <c r="AH393" s="133">
        <f t="shared" si="163"/>
        <v>5.9680778034547546E-3</v>
      </c>
      <c r="AI393" s="134">
        <f>SUM(V393:AC393)</f>
        <v>1</v>
      </c>
      <c r="AJ393" s="23" t="str">
        <f t="shared" si="157"/>
        <v/>
      </c>
    </row>
    <row r="394" spans="1:85" ht="15" thickBot="1">
      <c r="A394" s="247"/>
      <c r="B394" s="247"/>
      <c r="C394" s="247"/>
      <c r="D394" s="247"/>
      <c r="E394" s="247"/>
      <c r="F394" s="247"/>
      <c r="G394" s="247"/>
      <c r="H394" s="247"/>
      <c r="I394" s="247"/>
      <c r="K394" s="247"/>
      <c r="L394" s="247"/>
      <c r="M394" s="247"/>
      <c r="N394" s="247"/>
      <c r="O394" s="247"/>
      <c r="P394" s="247"/>
      <c r="Q394" s="247"/>
      <c r="R394" s="247"/>
      <c r="S394" s="247"/>
      <c r="AI394" s="168"/>
      <c r="BA394" s="160"/>
      <c r="BR394" s="160"/>
      <c r="CG394" s="160"/>
    </row>
    <row r="395" spans="1:85" ht="28.5">
      <c r="A395" s="312" t="s">
        <v>42</v>
      </c>
      <c r="B395" s="164" t="s">
        <v>0</v>
      </c>
      <c r="C395" s="164" t="s">
        <v>1</v>
      </c>
      <c r="D395" s="164" t="s">
        <v>2</v>
      </c>
      <c r="E395" s="164" t="s">
        <v>3</v>
      </c>
      <c r="F395" s="164" t="s">
        <v>27</v>
      </c>
      <c r="G395" s="164" t="s">
        <v>4</v>
      </c>
      <c r="H395" s="164" t="s">
        <v>5</v>
      </c>
      <c r="I395" s="165" t="s">
        <v>6</v>
      </c>
      <c r="K395" s="314" t="s">
        <v>42</v>
      </c>
      <c r="L395" s="166" t="s">
        <v>0</v>
      </c>
      <c r="M395" s="166" t="s">
        <v>1</v>
      </c>
      <c r="N395" s="166" t="s">
        <v>2</v>
      </c>
      <c r="O395" s="166" t="s">
        <v>3</v>
      </c>
      <c r="P395" s="166" t="s">
        <v>27</v>
      </c>
      <c r="Q395" s="166" t="s">
        <v>4</v>
      </c>
      <c r="R395" s="166" t="s">
        <v>5</v>
      </c>
      <c r="S395" s="167" t="s">
        <v>6</v>
      </c>
      <c r="U395" s="316" t="s">
        <v>42</v>
      </c>
      <c r="V395" s="219" t="s">
        <v>74</v>
      </c>
      <c r="W395" s="219" t="s">
        <v>75</v>
      </c>
      <c r="X395" s="219" t="s">
        <v>4</v>
      </c>
      <c r="Y395" s="219" t="s">
        <v>1</v>
      </c>
      <c r="Z395" s="219" t="s">
        <v>2</v>
      </c>
      <c r="AA395" s="219" t="s">
        <v>3</v>
      </c>
      <c r="AB395" s="219" t="s">
        <v>55</v>
      </c>
      <c r="AC395" s="219" t="s">
        <v>68</v>
      </c>
      <c r="AD395" s="220" t="s">
        <v>76</v>
      </c>
      <c r="AE395" s="220" t="s">
        <v>83</v>
      </c>
      <c r="AF395" s="220" t="s">
        <v>77</v>
      </c>
      <c r="AG395" s="220" t="s">
        <v>84</v>
      </c>
      <c r="AH395" s="220" t="s">
        <v>85</v>
      </c>
      <c r="AI395" s="221" t="s">
        <v>63</v>
      </c>
      <c r="BA395" s="160"/>
      <c r="BR395" s="160"/>
      <c r="CG395" s="160"/>
    </row>
    <row r="396" spans="1:85" ht="15">
      <c r="A396" s="313" t="s">
        <v>42</v>
      </c>
      <c r="B396" s="318" t="s">
        <v>69</v>
      </c>
      <c r="C396" s="319"/>
      <c r="D396" s="319"/>
      <c r="E396" s="319"/>
      <c r="F396" s="319"/>
      <c r="G396" s="319"/>
      <c r="H396" s="319"/>
      <c r="I396" s="320"/>
      <c r="K396" s="315" t="s">
        <v>42</v>
      </c>
      <c r="L396" s="321" t="s">
        <v>69</v>
      </c>
      <c r="M396" s="322"/>
      <c r="N396" s="322"/>
      <c r="O396" s="322"/>
      <c r="P396" s="322"/>
      <c r="Q396" s="322"/>
      <c r="R396" s="322"/>
      <c r="S396" s="323"/>
      <c r="U396" s="317" t="s">
        <v>42</v>
      </c>
      <c r="V396" s="324" t="s">
        <v>69</v>
      </c>
      <c r="W396" s="324"/>
      <c r="X396" s="324"/>
      <c r="Y396" s="324"/>
      <c r="Z396" s="324"/>
      <c r="AA396" s="324"/>
      <c r="AB396" s="324"/>
      <c r="AC396" s="324"/>
      <c r="AD396" s="324"/>
      <c r="AE396" s="324"/>
      <c r="AF396" s="324"/>
      <c r="AG396" s="324"/>
      <c r="AH396" s="324"/>
      <c r="AI396" s="325"/>
      <c r="BA396" s="160"/>
      <c r="BR396" s="160"/>
      <c r="CG396" s="160"/>
    </row>
    <row r="397" spans="1:85" ht="15">
      <c r="A397" s="170" t="s">
        <v>7</v>
      </c>
      <c r="B397" s="171">
        <v>0</v>
      </c>
      <c r="C397" s="171">
        <v>0</v>
      </c>
      <c r="D397" s="171">
        <v>0</v>
      </c>
      <c r="E397" s="171">
        <v>0</v>
      </c>
      <c r="F397" s="361"/>
      <c r="G397" s="171">
        <v>0</v>
      </c>
      <c r="H397" s="172">
        <v>0</v>
      </c>
      <c r="I397" s="173">
        <f>SUM(B397:H397)</f>
        <v>0</v>
      </c>
      <c r="J397" s="168"/>
      <c r="K397" s="222" t="s">
        <v>7</v>
      </c>
      <c r="L397" s="171">
        <v>0</v>
      </c>
      <c r="M397" s="171">
        <v>0</v>
      </c>
      <c r="N397" s="171">
        <v>0</v>
      </c>
      <c r="O397" s="171">
        <v>0</v>
      </c>
      <c r="P397" s="171">
        <v>0</v>
      </c>
      <c r="Q397" s="171">
        <v>0</v>
      </c>
      <c r="R397" s="223">
        <v>0</v>
      </c>
      <c r="S397" s="224">
        <f>SUM(L397:R397)</f>
        <v>0</v>
      </c>
      <c r="U397" s="225" t="s">
        <v>7</v>
      </c>
      <c r="V397" s="226">
        <v>0</v>
      </c>
      <c r="W397" s="226">
        <v>0</v>
      </c>
      <c r="X397" s="226">
        <v>0</v>
      </c>
      <c r="Y397" s="226">
        <v>0</v>
      </c>
      <c r="Z397" s="226">
        <v>0</v>
      </c>
      <c r="AA397" s="226">
        <v>0</v>
      </c>
      <c r="AB397" s="226">
        <v>0</v>
      </c>
      <c r="AC397" s="227">
        <v>0</v>
      </c>
      <c r="AD397" s="228">
        <v>0</v>
      </c>
      <c r="AE397" s="228">
        <v>0</v>
      </c>
      <c r="AF397" s="228">
        <v>0</v>
      </c>
      <c r="AG397" s="228">
        <v>0</v>
      </c>
      <c r="AH397" s="228">
        <v>0</v>
      </c>
      <c r="AI397" s="229">
        <f>SUM(V397:AC397)</f>
        <v>0</v>
      </c>
      <c r="AJ397" s="160" t="str">
        <f>IF(ABS(S397-AI397)&gt;0.001,S397-AI397,"")</f>
        <v/>
      </c>
      <c r="BA397" s="160"/>
      <c r="BR397" s="160"/>
      <c r="CG397" s="160"/>
    </row>
    <row r="398" spans="1:85" ht="15">
      <c r="A398" s="178" t="s">
        <v>8</v>
      </c>
      <c r="B398" s="179">
        <v>0</v>
      </c>
      <c r="C398" s="179">
        <v>0</v>
      </c>
      <c r="D398" s="179">
        <v>0</v>
      </c>
      <c r="E398" s="179">
        <v>0</v>
      </c>
      <c r="F398" s="362"/>
      <c r="G398" s="179">
        <v>0</v>
      </c>
      <c r="H398" s="180">
        <v>0</v>
      </c>
      <c r="I398" s="181">
        <f t="shared" ref="I398:I417" si="164">SUM(B398:H398)</f>
        <v>0</v>
      </c>
      <c r="J398" s="168"/>
      <c r="K398" s="182" t="s">
        <v>8</v>
      </c>
      <c r="L398" s="183">
        <v>0</v>
      </c>
      <c r="M398" s="183">
        <v>0</v>
      </c>
      <c r="N398" s="183">
        <v>0</v>
      </c>
      <c r="O398" s="183">
        <v>0</v>
      </c>
      <c r="P398" s="183">
        <v>0</v>
      </c>
      <c r="Q398" s="183">
        <v>0</v>
      </c>
      <c r="R398" s="184">
        <v>0</v>
      </c>
      <c r="S398" s="185">
        <f t="shared" ref="S398:S417" si="165">SUM(L398:R398)</f>
        <v>0</v>
      </c>
      <c r="U398" s="230" t="s">
        <v>8</v>
      </c>
      <c r="V398" s="231">
        <v>0</v>
      </c>
      <c r="W398" s="231">
        <v>0</v>
      </c>
      <c r="X398" s="231">
        <v>0</v>
      </c>
      <c r="Y398" s="231">
        <v>0</v>
      </c>
      <c r="Z398" s="231">
        <v>0</v>
      </c>
      <c r="AA398" s="231">
        <v>0</v>
      </c>
      <c r="AB398" s="231">
        <v>0</v>
      </c>
      <c r="AC398" s="232">
        <v>0</v>
      </c>
      <c r="AD398" s="231">
        <v>0</v>
      </c>
      <c r="AE398" s="231">
        <v>0</v>
      </c>
      <c r="AF398" s="231">
        <v>0</v>
      </c>
      <c r="AG398" s="231">
        <v>0</v>
      </c>
      <c r="AH398" s="231">
        <v>0</v>
      </c>
      <c r="AI398" s="233">
        <f t="shared" ref="AI398:AI417" si="166">SUM(V398:AC398)</f>
        <v>0</v>
      </c>
      <c r="AJ398" s="160" t="str">
        <f t="shared" ref="AJ398:AJ419" si="167">IF(ABS(S398-AI398)&gt;0.001,S398-AI398,"")</f>
        <v/>
      </c>
      <c r="BA398" s="160"/>
      <c r="BR398" s="160"/>
      <c r="CG398" s="160"/>
    </row>
    <row r="399" spans="1:85" ht="15">
      <c r="A399" s="186" t="s">
        <v>10</v>
      </c>
      <c r="B399" s="175">
        <v>0</v>
      </c>
      <c r="C399" s="175">
        <v>0</v>
      </c>
      <c r="D399" s="175">
        <v>0</v>
      </c>
      <c r="E399" s="175">
        <v>0</v>
      </c>
      <c r="F399" s="362"/>
      <c r="G399" s="175">
        <v>0</v>
      </c>
      <c r="H399" s="187">
        <v>0</v>
      </c>
      <c r="I399" s="173">
        <f t="shared" si="164"/>
        <v>0</v>
      </c>
      <c r="J399" s="168"/>
      <c r="K399" s="188" t="s">
        <v>10</v>
      </c>
      <c r="L399" s="175">
        <v>0</v>
      </c>
      <c r="M399" s="175">
        <v>0</v>
      </c>
      <c r="N399" s="175">
        <v>0</v>
      </c>
      <c r="O399" s="175">
        <v>0</v>
      </c>
      <c r="P399" s="175">
        <v>0</v>
      </c>
      <c r="Q399" s="175">
        <v>0</v>
      </c>
      <c r="R399" s="176">
        <v>0</v>
      </c>
      <c r="S399" s="177">
        <f t="shared" si="165"/>
        <v>0</v>
      </c>
      <c r="U399" s="234" t="s">
        <v>10</v>
      </c>
      <c r="V399" s="226">
        <v>0</v>
      </c>
      <c r="W399" s="226">
        <v>0</v>
      </c>
      <c r="X399" s="226">
        <v>0</v>
      </c>
      <c r="Y399" s="226">
        <v>0</v>
      </c>
      <c r="Z399" s="226">
        <v>0</v>
      </c>
      <c r="AA399" s="226">
        <v>0</v>
      </c>
      <c r="AB399" s="226">
        <v>0</v>
      </c>
      <c r="AC399" s="227">
        <v>0</v>
      </c>
      <c r="AD399" s="228">
        <v>0</v>
      </c>
      <c r="AE399" s="228">
        <v>0</v>
      </c>
      <c r="AF399" s="228">
        <v>0</v>
      </c>
      <c r="AG399" s="228">
        <v>0</v>
      </c>
      <c r="AH399" s="228">
        <v>0</v>
      </c>
      <c r="AI399" s="229">
        <f t="shared" si="166"/>
        <v>0</v>
      </c>
      <c r="AJ399" s="160" t="str">
        <f t="shared" si="167"/>
        <v/>
      </c>
      <c r="BA399" s="160"/>
      <c r="BR399" s="160"/>
      <c r="CG399" s="160"/>
    </row>
    <row r="400" spans="1:85" ht="15">
      <c r="A400" s="178" t="s">
        <v>56</v>
      </c>
      <c r="B400" s="179">
        <v>0</v>
      </c>
      <c r="C400" s="179">
        <v>0</v>
      </c>
      <c r="D400" s="179">
        <v>0</v>
      </c>
      <c r="E400" s="179">
        <v>0</v>
      </c>
      <c r="F400" s="362"/>
      <c r="G400" s="179">
        <v>0</v>
      </c>
      <c r="H400" s="180">
        <v>0</v>
      </c>
      <c r="I400" s="181">
        <f t="shared" si="164"/>
        <v>0</v>
      </c>
      <c r="J400" s="168"/>
      <c r="K400" s="182" t="s">
        <v>56</v>
      </c>
      <c r="L400" s="183">
        <v>0</v>
      </c>
      <c r="M400" s="183">
        <v>0</v>
      </c>
      <c r="N400" s="183">
        <v>0</v>
      </c>
      <c r="O400" s="183">
        <v>0</v>
      </c>
      <c r="P400" s="183">
        <v>0</v>
      </c>
      <c r="Q400" s="183">
        <v>0</v>
      </c>
      <c r="R400" s="184">
        <v>0</v>
      </c>
      <c r="S400" s="185">
        <f t="shared" si="165"/>
        <v>0</v>
      </c>
      <c r="U400" s="230" t="s">
        <v>56</v>
      </c>
      <c r="V400" s="231">
        <v>0</v>
      </c>
      <c r="W400" s="231">
        <v>0</v>
      </c>
      <c r="X400" s="231">
        <v>0</v>
      </c>
      <c r="Y400" s="231">
        <v>0</v>
      </c>
      <c r="Z400" s="231">
        <v>0</v>
      </c>
      <c r="AA400" s="231">
        <v>0</v>
      </c>
      <c r="AB400" s="231">
        <v>0</v>
      </c>
      <c r="AC400" s="232">
        <v>0</v>
      </c>
      <c r="AD400" s="231">
        <v>0</v>
      </c>
      <c r="AE400" s="231">
        <v>0</v>
      </c>
      <c r="AF400" s="231">
        <v>0</v>
      </c>
      <c r="AG400" s="231">
        <v>0</v>
      </c>
      <c r="AH400" s="231">
        <v>0</v>
      </c>
      <c r="AI400" s="233">
        <f t="shared" si="166"/>
        <v>0</v>
      </c>
      <c r="AJ400" s="160" t="str">
        <f t="shared" si="167"/>
        <v/>
      </c>
      <c r="BA400" s="160"/>
      <c r="BR400" s="160"/>
      <c r="CG400" s="160"/>
    </row>
    <row r="401" spans="1:85" ht="15">
      <c r="A401" s="186" t="s">
        <v>16</v>
      </c>
      <c r="B401" s="175">
        <v>0.69890498465686968</v>
      </c>
      <c r="C401" s="175">
        <v>3.7255063148020809E-2</v>
      </c>
      <c r="D401" s="175">
        <v>0.22651078393996657</v>
      </c>
      <c r="E401" s="175">
        <v>0</v>
      </c>
      <c r="F401" s="362"/>
      <c r="G401" s="175">
        <v>0</v>
      </c>
      <c r="H401" s="187">
        <v>0</v>
      </c>
      <c r="I401" s="173">
        <f t="shared" si="164"/>
        <v>0.96267083174485713</v>
      </c>
      <c r="J401" s="168"/>
      <c r="K401" s="188" t="s">
        <v>16</v>
      </c>
      <c r="L401" s="175">
        <v>0.69890498465686968</v>
      </c>
      <c r="M401" s="175">
        <v>3.7255063148020809E-2</v>
      </c>
      <c r="N401" s="175">
        <v>0.22651078393996657</v>
      </c>
      <c r="O401" s="175">
        <v>0</v>
      </c>
      <c r="P401" s="175">
        <v>0</v>
      </c>
      <c r="Q401" s="175">
        <v>0</v>
      </c>
      <c r="R401" s="176">
        <v>0</v>
      </c>
      <c r="S401" s="177">
        <f t="shared" si="165"/>
        <v>0.96267083174485713</v>
      </c>
      <c r="U401" s="234" t="s">
        <v>16</v>
      </c>
      <c r="V401" s="226">
        <v>0.69890498465686968</v>
      </c>
      <c r="W401" s="226">
        <v>0</v>
      </c>
      <c r="X401" s="226">
        <v>0</v>
      </c>
      <c r="Y401" s="226">
        <v>3.7255063148020809E-2</v>
      </c>
      <c r="Z401" s="226">
        <v>0.22651078393996657</v>
      </c>
      <c r="AA401" s="226">
        <v>0</v>
      </c>
      <c r="AB401" s="226">
        <v>0</v>
      </c>
      <c r="AC401" s="227">
        <v>0</v>
      </c>
      <c r="AD401" s="228">
        <v>0</v>
      </c>
      <c r="AE401" s="228">
        <v>0</v>
      </c>
      <c r="AF401" s="228">
        <v>0</v>
      </c>
      <c r="AG401" s="228">
        <v>0</v>
      </c>
      <c r="AH401" s="228">
        <v>0</v>
      </c>
      <c r="AI401" s="229">
        <f t="shared" si="166"/>
        <v>0.96267083174485713</v>
      </c>
      <c r="AJ401" s="160" t="str">
        <f t="shared" si="167"/>
        <v/>
      </c>
      <c r="BA401" s="160"/>
      <c r="BR401" s="160"/>
      <c r="CG401" s="160"/>
    </row>
    <row r="402" spans="1:85" ht="15">
      <c r="A402" s="178" t="s">
        <v>15</v>
      </c>
      <c r="B402" s="179">
        <v>8.867886010821514E-3</v>
      </c>
      <c r="C402" s="179">
        <v>4.7270181294357797E-4</v>
      </c>
      <c r="D402" s="179">
        <v>2.8740270226969549E-3</v>
      </c>
      <c r="E402" s="179">
        <v>0</v>
      </c>
      <c r="F402" s="362"/>
      <c r="G402" s="179">
        <v>0</v>
      </c>
      <c r="H402" s="180">
        <v>0</v>
      </c>
      <c r="I402" s="181">
        <f t="shared" si="164"/>
        <v>1.2214614846462047E-2</v>
      </c>
      <c r="J402" s="168"/>
      <c r="K402" s="182" t="s">
        <v>15</v>
      </c>
      <c r="L402" s="183">
        <v>8.867886010821514E-3</v>
      </c>
      <c r="M402" s="183">
        <v>4.7270181294357797E-4</v>
      </c>
      <c r="N402" s="183">
        <v>2.8740270226969549E-3</v>
      </c>
      <c r="O402" s="183">
        <v>0</v>
      </c>
      <c r="P402" s="183">
        <v>0</v>
      </c>
      <c r="Q402" s="183">
        <v>0</v>
      </c>
      <c r="R402" s="184">
        <v>0</v>
      </c>
      <c r="S402" s="185">
        <f t="shared" si="165"/>
        <v>1.2214614846462047E-2</v>
      </c>
      <c r="U402" s="230" t="s">
        <v>57</v>
      </c>
      <c r="V402" s="231">
        <v>8.867886010821514E-3</v>
      </c>
      <c r="W402" s="231">
        <v>0</v>
      </c>
      <c r="X402" s="231">
        <v>0</v>
      </c>
      <c r="Y402" s="231">
        <v>4.7270181294357797E-4</v>
      </c>
      <c r="Z402" s="231">
        <v>2.8740270226969549E-3</v>
      </c>
      <c r="AA402" s="231">
        <v>0</v>
      </c>
      <c r="AB402" s="231">
        <v>0</v>
      </c>
      <c r="AC402" s="232">
        <v>0</v>
      </c>
      <c r="AD402" s="231">
        <v>0</v>
      </c>
      <c r="AE402" s="231">
        <v>0</v>
      </c>
      <c r="AF402" s="231">
        <v>0</v>
      </c>
      <c r="AG402" s="231">
        <v>0</v>
      </c>
      <c r="AH402" s="231">
        <v>0</v>
      </c>
      <c r="AI402" s="233">
        <f t="shared" si="166"/>
        <v>1.2214614846462047E-2</v>
      </c>
      <c r="AJ402" s="160" t="str">
        <f t="shared" si="167"/>
        <v/>
      </c>
      <c r="BA402" s="160"/>
      <c r="BR402" s="160"/>
      <c r="CG402" s="160"/>
    </row>
    <row r="403" spans="1:85" ht="15">
      <c r="A403" s="186" t="s">
        <v>58</v>
      </c>
      <c r="B403" s="175">
        <v>0</v>
      </c>
      <c r="C403" s="175">
        <v>0</v>
      </c>
      <c r="D403" s="175">
        <v>0</v>
      </c>
      <c r="E403" s="175">
        <v>4.1703645476909669E-2</v>
      </c>
      <c r="F403" s="362"/>
      <c r="G403" s="175">
        <v>0</v>
      </c>
      <c r="H403" s="187">
        <v>0</v>
      </c>
      <c r="I403" s="173">
        <f t="shared" si="164"/>
        <v>4.1703645476909669E-2</v>
      </c>
      <c r="J403" s="168"/>
      <c r="K403" s="188" t="s">
        <v>58</v>
      </c>
      <c r="L403" s="175">
        <v>0</v>
      </c>
      <c r="M403" s="175">
        <v>0</v>
      </c>
      <c r="N403" s="175">
        <v>0</v>
      </c>
      <c r="O403" s="175">
        <v>4.1703645476909669E-2</v>
      </c>
      <c r="P403" s="175">
        <v>0.32926731071527648</v>
      </c>
      <c r="Q403" s="175">
        <v>0</v>
      </c>
      <c r="R403" s="176">
        <v>0</v>
      </c>
      <c r="S403" s="177">
        <f t="shared" si="165"/>
        <v>0.37097095619218617</v>
      </c>
      <c r="U403" s="234" t="s">
        <v>58</v>
      </c>
      <c r="V403" s="226">
        <v>0</v>
      </c>
      <c r="W403" s="226">
        <v>0</v>
      </c>
      <c r="X403" s="226">
        <v>0</v>
      </c>
      <c r="Y403" s="226">
        <v>0</v>
      </c>
      <c r="Z403" s="226">
        <v>0</v>
      </c>
      <c r="AA403" s="226">
        <v>4.1703645476909669E-2</v>
      </c>
      <c r="AB403" s="226">
        <v>0.32926731071527648</v>
      </c>
      <c r="AC403" s="227">
        <v>0</v>
      </c>
      <c r="AD403" s="226">
        <v>0</v>
      </c>
      <c r="AE403" s="226">
        <v>0</v>
      </c>
      <c r="AF403" s="226">
        <v>0</v>
      </c>
      <c r="AG403" s="226">
        <v>0</v>
      </c>
      <c r="AH403" s="226">
        <v>0</v>
      </c>
      <c r="AI403" s="229">
        <f t="shared" si="166"/>
        <v>0.37097095619218617</v>
      </c>
      <c r="AJ403" s="160" t="str">
        <f t="shared" si="167"/>
        <v/>
      </c>
      <c r="BA403" s="160"/>
      <c r="BR403" s="160"/>
      <c r="CG403" s="160"/>
    </row>
    <row r="404" spans="1:85" ht="15">
      <c r="A404" s="178" t="s">
        <v>12</v>
      </c>
      <c r="B404" s="179">
        <v>0</v>
      </c>
      <c r="C404" s="179">
        <v>0</v>
      </c>
      <c r="D404" s="179">
        <v>0</v>
      </c>
      <c r="E404" s="179">
        <v>2.1003410417670666E-2</v>
      </c>
      <c r="F404" s="362"/>
      <c r="G404" s="179">
        <v>0</v>
      </c>
      <c r="H404" s="180">
        <v>0</v>
      </c>
      <c r="I404" s="181">
        <f t="shared" si="164"/>
        <v>2.1003410417670666E-2</v>
      </c>
      <c r="J404" s="168"/>
      <c r="K404" s="182" t="s">
        <v>12</v>
      </c>
      <c r="L404" s="183">
        <v>0</v>
      </c>
      <c r="M404" s="183">
        <v>0</v>
      </c>
      <c r="N404" s="183">
        <v>0</v>
      </c>
      <c r="O404" s="183">
        <v>2.1003410417670666E-2</v>
      </c>
      <c r="P404" s="183">
        <v>3.7145759554014258E-3</v>
      </c>
      <c r="Q404" s="183">
        <v>0</v>
      </c>
      <c r="R404" s="184">
        <v>0</v>
      </c>
      <c r="S404" s="185">
        <f t="shared" si="165"/>
        <v>2.4717986373072091E-2</v>
      </c>
      <c r="U404" s="230" t="s">
        <v>12</v>
      </c>
      <c r="V404" s="231">
        <v>0</v>
      </c>
      <c r="W404" s="231">
        <v>0</v>
      </c>
      <c r="X404" s="231">
        <v>0</v>
      </c>
      <c r="Y404" s="231">
        <v>0</v>
      </c>
      <c r="Z404" s="231">
        <v>0</v>
      </c>
      <c r="AA404" s="231">
        <v>2.1003410417670666E-2</v>
      </c>
      <c r="AB404" s="231">
        <v>3.7145759554014258E-3</v>
      </c>
      <c r="AC404" s="232">
        <v>0</v>
      </c>
      <c r="AD404" s="231">
        <v>0</v>
      </c>
      <c r="AE404" s="231">
        <v>0</v>
      </c>
      <c r="AF404" s="231">
        <v>0</v>
      </c>
      <c r="AG404" s="231">
        <v>0</v>
      </c>
      <c r="AH404" s="231">
        <v>0</v>
      </c>
      <c r="AI404" s="233">
        <f t="shared" si="166"/>
        <v>2.4717986373072091E-2</v>
      </c>
      <c r="AJ404" s="160" t="str">
        <f t="shared" si="167"/>
        <v/>
      </c>
      <c r="BA404" s="160"/>
      <c r="BR404" s="160"/>
      <c r="CG404" s="160"/>
    </row>
    <row r="405" spans="1:85" ht="15">
      <c r="A405" s="186" t="s">
        <v>59</v>
      </c>
      <c r="B405" s="175">
        <v>0</v>
      </c>
      <c r="C405" s="175">
        <v>0</v>
      </c>
      <c r="D405" s="175">
        <v>0</v>
      </c>
      <c r="E405" s="175">
        <v>0</v>
      </c>
      <c r="F405" s="362"/>
      <c r="G405" s="175">
        <v>0</v>
      </c>
      <c r="H405" s="187">
        <v>0</v>
      </c>
      <c r="I405" s="173">
        <f t="shared" si="164"/>
        <v>0</v>
      </c>
      <c r="J405" s="168"/>
      <c r="K405" s="188" t="s">
        <v>59</v>
      </c>
      <c r="L405" s="175">
        <v>0</v>
      </c>
      <c r="M405" s="175">
        <v>0</v>
      </c>
      <c r="N405" s="175">
        <v>0</v>
      </c>
      <c r="O405" s="175">
        <v>0</v>
      </c>
      <c r="P405" s="175">
        <v>0</v>
      </c>
      <c r="Q405" s="175">
        <v>0</v>
      </c>
      <c r="R405" s="176">
        <v>0</v>
      </c>
      <c r="S405" s="177">
        <f t="shared" si="165"/>
        <v>0</v>
      </c>
      <c r="U405" s="234" t="s">
        <v>59</v>
      </c>
      <c r="V405" s="226">
        <v>0</v>
      </c>
      <c r="W405" s="226">
        <v>0</v>
      </c>
      <c r="X405" s="226">
        <v>0</v>
      </c>
      <c r="Y405" s="226">
        <v>0</v>
      </c>
      <c r="Z405" s="226">
        <v>0</v>
      </c>
      <c r="AA405" s="226">
        <v>0</v>
      </c>
      <c r="AB405" s="226">
        <v>0</v>
      </c>
      <c r="AC405" s="227">
        <v>0</v>
      </c>
      <c r="AD405" s="226">
        <v>0</v>
      </c>
      <c r="AE405" s="226">
        <v>0</v>
      </c>
      <c r="AF405" s="226">
        <v>0</v>
      </c>
      <c r="AG405" s="226">
        <v>0</v>
      </c>
      <c r="AH405" s="226">
        <v>0</v>
      </c>
      <c r="AI405" s="229">
        <f t="shared" si="166"/>
        <v>0</v>
      </c>
      <c r="AJ405" s="160" t="str">
        <f t="shared" si="167"/>
        <v/>
      </c>
      <c r="BA405" s="160"/>
      <c r="BR405" s="160"/>
      <c r="CG405" s="160"/>
    </row>
    <row r="406" spans="1:85" ht="15">
      <c r="A406" s="178" t="s">
        <v>17</v>
      </c>
      <c r="B406" s="179">
        <v>0</v>
      </c>
      <c r="C406" s="179">
        <v>0</v>
      </c>
      <c r="D406" s="179">
        <v>0</v>
      </c>
      <c r="E406" s="179">
        <v>6.8608475892542597E-2</v>
      </c>
      <c r="F406" s="362"/>
      <c r="G406" s="179">
        <v>0</v>
      </c>
      <c r="H406" s="180">
        <v>0</v>
      </c>
      <c r="I406" s="181">
        <f t="shared" si="164"/>
        <v>6.8608475892542597E-2</v>
      </c>
      <c r="J406" s="168"/>
      <c r="K406" s="182" t="s">
        <v>17</v>
      </c>
      <c r="L406" s="183">
        <v>0</v>
      </c>
      <c r="M406" s="183">
        <v>0</v>
      </c>
      <c r="N406" s="183">
        <v>0</v>
      </c>
      <c r="O406" s="183">
        <v>6.8608475892542597E-2</v>
      </c>
      <c r="P406" s="183">
        <v>0</v>
      </c>
      <c r="Q406" s="183">
        <v>0</v>
      </c>
      <c r="R406" s="184">
        <v>0</v>
      </c>
      <c r="S406" s="185">
        <f t="shared" si="165"/>
        <v>6.8608475892542597E-2</v>
      </c>
      <c r="U406" s="230" t="s">
        <v>17</v>
      </c>
      <c r="V406" s="231">
        <v>0</v>
      </c>
      <c r="W406" s="231">
        <v>0</v>
      </c>
      <c r="X406" s="231">
        <v>0</v>
      </c>
      <c r="Y406" s="231">
        <v>0</v>
      </c>
      <c r="Z406" s="231">
        <v>0</v>
      </c>
      <c r="AA406" s="231">
        <v>0</v>
      </c>
      <c r="AB406" s="231">
        <v>0</v>
      </c>
      <c r="AC406" s="232">
        <v>6.8608475892542597E-2</v>
      </c>
      <c r="AD406" s="231">
        <v>0</v>
      </c>
      <c r="AE406" s="231">
        <v>0</v>
      </c>
      <c r="AF406" s="231">
        <v>0</v>
      </c>
      <c r="AG406" s="231">
        <v>0</v>
      </c>
      <c r="AH406" s="231">
        <v>6.8608475892542597E-2</v>
      </c>
      <c r="AI406" s="233">
        <f t="shared" si="166"/>
        <v>6.8608475892542597E-2</v>
      </c>
      <c r="AJ406" s="160" t="str">
        <f t="shared" si="167"/>
        <v/>
      </c>
      <c r="BA406" s="160"/>
      <c r="BR406" s="160"/>
      <c r="CG406" s="160"/>
    </row>
    <row r="407" spans="1:85" ht="15">
      <c r="A407" s="186" t="s">
        <v>139</v>
      </c>
      <c r="B407" s="175">
        <v>0.84952170100432456</v>
      </c>
      <c r="C407" s="175">
        <v>7.018467318891692</v>
      </c>
      <c r="D407" s="175">
        <v>4.8168498508184445</v>
      </c>
      <c r="E407" s="175">
        <v>1.5609518543550069</v>
      </c>
      <c r="F407" s="362"/>
      <c r="G407" s="175">
        <v>0</v>
      </c>
      <c r="H407" s="187">
        <v>0</v>
      </c>
      <c r="I407" s="173">
        <f t="shared" si="164"/>
        <v>14.245790725069469</v>
      </c>
      <c r="J407" s="168"/>
      <c r="K407" s="188" t="s">
        <v>139</v>
      </c>
      <c r="L407" s="175">
        <v>0.84952170100432456</v>
      </c>
      <c r="M407" s="175">
        <v>7.018467318891692</v>
      </c>
      <c r="N407" s="175">
        <v>4.8168498508184445</v>
      </c>
      <c r="O407" s="175">
        <v>1.5609518543550069</v>
      </c>
      <c r="P407" s="175">
        <v>0</v>
      </c>
      <c r="Q407" s="175">
        <v>0</v>
      </c>
      <c r="R407" s="176">
        <v>0</v>
      </c>
      <c r="S407" s="177">
        <f t="shared" si="165"/>
        <v>14.245790725069469</v>
      </c>
      <c r="U407" s="234" t="s">
        <v>139</v>
      </c>
      <c r="V407" s="226">
        <v>0.84952170100432456</v>
      </c>
      <c r="W407" s="226">
        <v>0</v>
      </c>
      <c r="X407" s="226">
        <v>0</v>
      </c>
      <c r="Y407" s="226">
        <v>7.018467318891692</v>
      </c>
      <c r="Z407" s="226">
        <v>4.8168498508184445</v>
      </c>
      <c r="AA407" s="226">
        <v>1.5609518543550069</v>
      </c>
      <c r="AB407" s="226">
        <v>0</v>
      </c>
      <c r="AC407" s="227">
        <v>0</v>
      </c>
      <c r="AD407" s="226">
        <v>0</v>
      </c>
      <c r="AE407" s="226">
        <v>0</v>
      </c>
      <c r="AF407" s="226">
        <v>0</v>
      </c>
      <c r="AG407" s="226">
        <v>0</v>
      </c>
      <c r="AH407" s="226">
        <v>0</v>
      </c>
      <c r="AI407" s="229">
        <f t="shared" si="166"/>
        <v>14.245790725069469</v>
      </c>
      <c r="AJ407" s="160" t="str">
        <f t="shared" si="167"/>
        <v/>
      </c>
      <c r="BA407" s="160"/>
      <c r="BR407" s="160"/>
      <c r="CG407" s="160"/>
    </row>
    <row r="408" spans="1:85" ht="15">
      <c r="A408" s="178" t="s">
        <v>25</v>
      </c>
      <c r="B408" s="179">
        <v>0.77065174069391762</v>
      </c>
      <c r="C408" s="179">
        <v>9.0527458232213739E-2</v>
      </c>
      <c r="D408" s="179">
        <v>0.53293300770991681</v>
      </c>
      <c r="E408" s="179">
        <v>11.671678653280374</v>
      </c>
      <c r="F408" s="362"/>
      <c r="G408" s="179">
        <v>1.7216750138662287</v>
      </c>
      <c r="H408" s="180">
        <v>0</v>
      </c>
      <c r="I408" s="181">
        <f t="shared" si="164"/>
        <v>14.787465873782651</v>
      </c>
      <c r="J408" s="168"/>
      <c r="K408" s="182" t="s">
        <v>25</v>
      </c>
      <c r="L408" s="183">
        <v>0.77065174069391762</v>
      </c>
      <c r="M408" s="183">
        <v>9.0527458232213739E-2</v>
      </c>
      <c r="N408" s="183">
        <v>0.53293300770991681</v>
      </c>
      <c r="O408" s="183">
        <v>11.671678653280374</v>
      </c>
      <c r="P408" s="183">
        <v>7.9129378257114913E-2</v>
      </c>
      <c r="Q408" s="183">
        <v>1.7216750138662287</v>
      </c>
      <c r="R408" s="184">
        <v>0</v>
      </c>
      <c r="S408" s="185">
        <f t="shared" si="165"/>
        <v>14.866595252039765</v>
      </c>
      <c r="U408" s="230" t="s">
        <v>25</v>
      </c>
      <c r="V408" s="231">
        <v>0.19454889747261231</v>
      </c>
      <c r="W408" s="231">
        <v>0.41803701476217953</v>
      </c>
      <c r="X408" s="231">
        <v>1.7216750138662287</v>
      </c>
      <c r="Y408" s="231">
        <v>9.0527458232213739E-2</v>
      </c>
      <c r="Z408" s="231">
        <v>0.53293300770991681</v>
      </c>
      <c r="AA408" s="231">
        <v>11.652638992207374</v>
      </c>
      <c r="AB408" s="231">
        <v>7.9129378257114913E-2</v>
      </c>
      <c r="AC408" s="232">
        <v>0.17710548953212635</v>
      </c>
      <c r="AD408" s="231">
        <v>0.15806582845912576</v>
      </c>
      <c r="AE408" s="231">
        <v>0</v>
      </c>
      <c r="AF408" s="231">
        <v>0</v>
      </c>
      <c r="AG408" s="231">
        <v>0</v>
      </c>
      <c r="AH408" s="231">
        <v>1.9039661073000584E-2</v>
      </c>
      <c r="AI408" s="233">
        <f t="shared" si="166"/>
        <v>14.866595252039765</v>
      </c>
      <c r="AJ408" s="160" t="str">
        <f t="shared" si="167"/>
        <v/>
      </c>
      <c r="BA408" s="160"/>
      <c r="BR408" s="160"/>
      <c r="CG408" s="160"/>
    </row>
    <row r="409" spans="1:85" ht="15">
      <c r="A409" s="186" t="s">
        <v>24</v>
      </c>
      <c r="B409" s="175">
        <v>9.5010980387519303E-2</v>
      </c>
      <c r="C409" s="175">
        <v>0</v>
      </c>
      <c r="D409" s="175">
        <v>0</v>
      </c>
      <c r="E409" s="175">
        <v>0</v>
      </c>
      <c r="F409" s="362"/>
      <c r="G409" s="175">
        <v>0</v>
      </c>
      <c r="H409" s="187">
        <v>0</v>
      </c>
      <c r="I409" s="173">
        <f t="shared" si="164"/>
        <v>9.5010980387519303E-2</v>
      </c>
      <c r="J409" s="168"/>
      <c r="K409" s="188" t="s">
        <v>24</v>
      </c>
      <c r="L409" s="175">
        <v>9.5010980387519303E-2</v>
      </c>
      <c r="M409" s="175">
        <v>0</v>
      </c>
      <c r="N409" s="175">
        <v>0</v>
      </c>
      <c r="O409" s="175">
        <v>0</v>
      </c>
      <c r="P409" s="175">
        <v>0</v>
      </c>
      <c r="Q409" s="175">
        <v>0</v>
      </c>
      <c r="R409" s="176">
        <v>0</v>
      </c>
      <c r="S409" s="177">
        <f t="shared" si="165"/>
        <v>9.5010980387519303E-2</v>
      </c>
      <c r="U409" s="234" t="s">
        <v>24</v>
      </c>
      <c r="V409" s="226">
        <v>9.5010980387519303E-2</v>
      </c>
      <c r="W409" s="226">
        <v>0</v>
      </c>
      <c r="X409" s="226">
        <v>0</v>
      </c>
      <c r="Y409" s="226">
        <v>0</v>
      </c>
      <c r="Z409" s="226">
        <v>0</v>
      </c>
      <c r="AA409" s="226">
        <v>0</v>
      </c>
      <c r="AB409" s="226">
        <v>0</v>
      </c>
      <c r="AC409" s="227">
        <v>0</v>
      </c>
      <c r="AD409" s="226">
        <v>0</v>
      </c>
      <c r="AE409" s="226">
        <v>0</v>
      </c>
      <c r="AF409" s="226">
        <v>0</v>
      </c>
      <c r="AG409" s="226">
        <v>0</v>
      </c>
      <c r="AH409" s="226">
        <v>0</v>
      </c>
      <c r="AI409" s="229">
        <f t="shared" si="166"/>
        <v>9.5010980387519303E-2</v>
      </c>
      <c r="AJ409" s="160" t="str">
        <f t="shared" si="167"/>
        <v/>
      </c>
      <c r="BA409" s="160"/>
      <c r="BR409" s="160"/>
      <c r="CG409" s="160"/>
    </row>
    <row r="410" spans="1:85" ht="15">
      <c r="A410" s="178" t="s">
        <v>60</v>
      </c>
      <c r="B410" s="179">
        <v>0</v>
      </c>
      <c r="C410" s="179">
        <v>0</v>
      </c>
      <c r="D410" s="179">
        <v>0</v>
      </c>
      <c r="E410" s="179">
        <v>0</v>
      </c>
      <c r="F410" s="362"/>
      <c r="G410" s="179">
        <v>0</v>
      </c>
      <c r="H410" s="180">
        <v>0</v>
      </c>
      <c r="I410" s="181">
        <f t="shared" si="164"/>
        <v>0</v>
      </c>
      <c r="J410" s="168"/>
      <c r="K410" s="182" t="s">
        <v>60</v>
      </c>
      <c r="L410" s="183">
        <v>0</v>
      </c>
      <c r="M410" s="183">
        <v>0</v>
      </c>
      <c r="N410" s="183">
        <v>0</v>
      </c>
      <c r="O410" s="183">
        <v>0</v>
      </c>
      <c r="P410" s="183">
        <v>0</v>
      </c>
      <c r="Q410" s="183">
        <v>0</v>
      </c>
      <c r="R410" s="184">
        <v>0</v>
      </c>
      <c r="S410" s="185">
        <f t="shared" si="165"/>
        <v>0</v>
      </c>
      <c r="U410" s="230" t="s">
        <v>60</v>
      </c>
      <c r="V410" s="231">
        <v>0</v>
      </c>
      <c r="W410" s="231">
        <v>0</v>
      </c>
      <c r="X410" s="231">
        <v>0</v>
      </c>
      <c r="Y410" s="231">
        <v>0</v>
      </c>
      <c r="Z410" s="231">
        <v>0</v>
      </c>
      <c r="AA410" s="231">
        <v>0</v>
      </c>
      <c r="AB410" s="231">
        <v>0</v>
      </c>
      <c r="AC410" s="232">
        <v>0</v>
      </c>
      <c r="AD410" s="231">
        <v>0</v>
      </c>
      <c r="AE410" s="231">
        <v>0</v>
      </c>
      <c r="AF410" s="231">
        <v>0</v>
      </c>
      <c r="AG410" s="231">
        <v>0</v>
      </c>
      <c r="AH410" s="231">
        <v>0</v>
      </c>
      <c r="AI410" s="233">
        <f t="shared" si="166"/>
        <v>0</v>
      </c>
      <c r="AJ410" s="160" t="str">
        <f t="shared" si="167"/>
        <v/>
      </c>
      <c r="BA410" s="160"/>
      <c r="BR410" s="160"/>
      <c r="CG410" s="160"/>
    </row>
    <row r="411" spans="1:85" ht="15">
      <c r="A411" s="186" t="s">
        <v>22</v>
      </c>
      <c r="B411" s="175">
        <v>3.1126371532339901E-2</v>
      </c>
      <c r="C411" s="175">
        <v>0</v>
      </c>
      <c r="D411" s="175">
        <v>0</v>
      </c>
      <c r="E411" s="175">
        <v>0</v>
      </c>
      <c r="F411" s="362"/>
      <c r="G411" s="175">
        <v>0</v>
      </c>
      <c r="H411" s="187">
        <v>0</v>
      </c>
      <c r="I411" s="173">
        <f t="shared" si="164"/>
        <v>3.1126371532339901E-2</v>
      </c>
      <c r="J411" s="168"/>
      <c r="K411" s="188" t="s">
        <v>22</v>
      </c>
      <c r="L411" s="175">
        <v>3.1126371532339901E-2</v>
      </c>
      <c r="M411" s="175">
        <v>0</v>
      </c>
      <c r="N411" s="175">
        <v>0</v>
      </c>
      <c r="O411" s="175">
        <v>0</v>
      </c>
      <c r="P411" s="175">
        <v>2.3023227734041377E-2</v>
      </c>
      <c r="Q411" s="175">
        <v>0</v>
      </c>
      <c r="R411" s="176">
        <v>0</v>
      </c>
      <c r="S411" s="177">
        <f t="shared" si="165"/>
        <v>5.4149599266381278E-2</v>
      </c>
      <c r="U411" s="234" t="s">
        <v>22</v>
      </c>
      <c r="V411" s="226">
        <v>3.1126371532339901E-2</v>
      </c>
      <c r="W411" s="226">
        <v>0</v>
      </c>
      <c r="X411" s="226">
        <v>0</v>
      </c>
      <c r="Y411" s="226">
        <v>0</v>
      </c>
      <c r="Z411" s="226">
        <v>0</v>
      </c>
      <c r="AA411" s="226">
        <v>0</v>
      </c>
      <c r="AB411" s="226">
        <v>2.3023227734041377E-2</v>
      </c>
      <c r="AC411" s="227">
        <v>0</v>
      </c>
      <c r="AD411" s="226">
        <v>0</v>
      </c>
      <c r="AE411" s="226">
        <v>0</v>
      </c>
      <c r="AF411" s="226">
        <v>0</v>
      </c>
      <c r="AG411" s="226">
        <v>0</v>
      </c>
      <c r="AH411" s="226">
        <v>0</v>
      </c>
      <c r="AI411" s="229">
        <f t="shared" si="166"/>
        <v>5.4149599266381278E-2</v>
      </c>
      <c r="AJ411" s="160" t="str">
        <f t="shared" si="167"/>
        <v/>
      </c>
      <c r="BA411" s="160"/>
      <c r="BR411" s="160"/>
      <c r="CG411" s="160"/>
    </row>
    <row r="412" spans="1:85" ht="15">
      <c r="A412" s="178" t="s">
        <v>21</v>
      </c>
      <c r="B412" s="179">
        <v>1.4721713050039594E-3</v>
      </c>
      <c r="C412" s="179">
        <v>0</v>
      </c>
      <c r="D412" s="179">
        <v>0</v>
      </c>
      <c r="E412" s="179">
        <v>0</v>
      </c>
      <c r="F412" s="362"/>
      <c r="G412" s="179">
        <v>0</v>
      </c>
      <c r="H412" s="180">
        <v>0</v>
      </c>
      <c r="I412" s="181">
        <f t="shared" si="164"/>
        <v>1.4721713050039594E-3</v>
      </c>
      <c r="J412" s="168"/>
      <c r="K412" s="182" t="s">
        <v>21</v>
      </c>
      <c r="L412" s="183">
        <v>1.4721713050039594E-3</v>
      </c>
      <c r="M412" s="183">
        <v>0</v>
      </c>
      <c r="N412" s="183">
        <v>0</v>
      </c>
      <c r="O412" s="183">
        <v>0</v>
      </c>
      <c r="P412" s="183">
        <v>0</v>
      </c>
      <c r="Q412" s="183">
        <v>0</v>
      </c>
      <c r="R412" s="184">
        <v>0</v>
      </c>
      <c r="S412" s="185">
        <f t="shared" si="165"/>
        <v>1.4721713050039594E-3</v>
      </c>
      <c r="U412" s="230" t="s">
        <v>61</v>
      </c>
      <c r="V412" s="231">
        <v>1.4721713050039594E-3</v>
      </c>
      <c r="W412" s="231">
        <v>0</v>
      </c>
      <c r="X412" s="231">
        <v>0</v>
      </c>
      <c r="Y412" s="231">
        <v>0</v>
      </c>
      <c r="Z412" s="231">
        <v>0</v>
      </c>
      <c r="AA412" s="231">
        <v>0</v>
      </c>
      <c r="AB412" s="231">
        <v>0</v>
      </c>
      <c r="AC412" s="232">
        <v>0</v>
      </c>
      <c r="AD412" s="231">
        <v>0</v>
      </c>
      <c r="AE412" s="231">
        <v>0</v>
      </c>
      <c r="AF412" s="231">
        <v>0</v>
      </c>
      <c r="AG412" s="231">
        <v>0</v>
      </c>
      <c r="AH412" s="231">
        <v>0</v>
      </c>
      <c r="AI412" s="233">
        <f t="shared" si="166"/>
        <v>1.4721713050039594E-3</v>
      </c>
      <c r="AJ412" s="160" t="str">
        <f t="shared" si="167"/>
        <v/>
      </c>
      <c r="BA412" s="160"/>
      <c r="BR412" s="160"/>
      <c r="CG412" s="160"/>
    </row>
    <row r="413" spans="1:85" ht="15">
      <c r="A413" s="189" t="s">
        <v>64</v>
      </c>
      <c r="B413" s="175">
        <v>6.8654567299335884E-4</v>
      </c>
      <c r="C413" s="175">
        <v>0</v>
      </c>
      <c r="D413" s="175">
        <v>0</v>
      </c>
      <c r="E413" s="175">
        <v>0</v>
      </c>
      <c r="F413" s="362"/>
      <c r="G413" s="175">
        <v>0</v>
      </c>
      <c r="H413" s="187">
        <v>0</v>
      </c>
      <c r="I413" s="173">
        <f t="shared" si="164"/>
        <v>6.8654567299335884E-4</v>
      </c>
      <c r="J413" s="168"/>
      <c r="K413" s="190" t="s">
        <v>64</v>
      </c>
      <c r="L413" s="175">
        <v>6.8654567299335884E-4</v>
      </c>
      <c r="M413" s="175">
        <v>0</v>
      </c>
      <c r="N413" s="175">
        <v>0</v>
      </c>
      <c r="O413" s="175">
        <v>0</v>
      </c>
      <c r="P413" s="175">
        <v>0</v>
      </c>
      <c r="Q413" s="175">
        <v>0</v>
      </c>
      <c r="R413" s="176">
        <v>0</v>
      </c>
      <c r="S413" s="177">
        <f t="shared" si="165"/>
        <v>6.8654567299335884E-4</v>
      </c>
      <c r="U413" s="235" t="s">
        <v>62</v>
      </c>
      <c r="V413" s="226">
        <v>6.8654567299335884E-4</v>
      </c>
      <c r="W413" s="226">
        <v>0</v>
      </c>
      <c r="X413" s="226">
        <v>0</v>
      </c>
      <c r="Y413" s="226">
        <v>0</v>
      </c>
      <c r="Z413" s="226">
        <v>0</v>
      </c>
      <c r="AA413" s="226">
        <v>0</v>
      </c>
      <c r="AB413" s="226">
        <v>0</v>
      </c>
      <c r="AC413" s="227">
        <v>0</v>
      </c>
      <c r="AD413" s="228">
        <v>0</v>
      </c>
      <c r="AE413" s="228">
        <v>0</v>
      </c>
      <c r="AF413" s="228">
        <v>0</v>
      </c>
      <c r="AG413" s="228">
        <v>0</v>
      </c>
      <c r="AH413" s="228">
        <v>0</v>
      </c>
      <c r="AI413" s="229">
        <f t="shared" si="166"/>
        <v>6.8654567299335884E-4</v>
      </c>
      <c r="AJ413" s="160" t="str">
        <f t="shared" si="167"/>
        <v/>
      </c>
      <c r="BA413" s="160"/>
      <c r="BR413" s="160"/>
      <c r="CG413" s="160"/>
    </row>
    <row r="414" spans="1:85">
      <c r="A414" s="191" t="s">
        <v>23</v>
      </c>
      <c r="B414" s="192">
        <v>6.8654567299335884E-4</v>
      </c>
      <c r="C414" s="192">
        <v>0</v>
      </c>
      <c r="D414" s="192">
        <v>0</v>
      </c>
      <c r="E414" s="192">
        <v>0</v>
      </c>
      <c r="F414" s="362"/>
      <c r="G414" s="192">
        <v>0</v>
      </c>
      <c r="H414" s="193">
        <v>0</v>
      </c>
      <c r="I414" s="194">
        <f t="shared" si="164"/>
        <v>6.8654567299335884E-4</v>
      </c>
      <c r="J414" s="168"/>
      <c r="K414" s="195" t="s">
        <v>23</v>
      </c>
      <c r="L414" s="196">
        <v>6.8654567299335884E-4</v>
      </c>
      <c r="M414" s="196">
        <v>0</v>
      </c>
      <c r="N414" s="196">
        <v>0</v>
      </c>
      <c r="O414" s="196">
        <v>0</v>
      </c>
      <c r="P414" s="196">
        <v>0</v>
      </c>
      <c r="Q414" s="196">
        <v>0</v>
      </c>
      <c r="R414" s="197">
        <v>0</v>
      </c>
      <c r="S414" s="198">
        <f t="shared" si="165"/>
        <v>6.8654567299335884E-4</v>
      </c>
      <c r="U414" s="236" t="s">
        <v>66</v>
      </c>
      <c r="V414" s="237">
        <v>6.8654567299335884E-4</v>
      </c>
      <c r="W414" s="237">
        <v>0</v>
      </c>
      <c r="X414" s="237">
        <v>0</v>
      </c>
      <c r="Y414" s="237">
        <v>0</v>
      </c>
      <c r="Z414" s="237">
        <v>0</v>
      </c>
      <c r="AA414" s="237">
        <v>0</v>
      </c>
      <c r="AB414" s="237">
        <v>0</v>
      </c>
      <c r="AC414" s="237">
        <v>0</v>
      </c>
      <c r="AD414" s="237">
        <v>0</v>
      </c>
      <c r="AE414" s="237">
        <v>0</v>
      </c>
      <c r="AF414" s="237">
        <v>0</v>
      </c>
      <c r="AG414" s="237">
        <v>0</v>
      </c>
      <c r="AH414" s="125">
        <v>0</v>
      </c>
      <c r="AI414" s="238">
        <f t="shared" si="166"/>
        <v>6.8654567299335884E-4</v>
      </c>
      <c r="AJ414" s="160" t="str">
        <f t="shared" si="167"/>
        <v/>
      </c>
      <c r="BA414" s="160"/>
      <c r="BR414" s="160"/>
      <c r="CG414" s="160"/>
    </row>
    <row r="415" spans="1:85">
      <c r="A415" s="199" t="s">
        <v>19</v>
      </c>
      <c r="B415" s="200">
        <v>0</v>
      </c>
      <c r="C415" s="200">
        <v>0</v>
      </c>
      <c r="D415" s="200">
        <v>0</v>
      </c>
      <c r="E415" s="200">
        <v>0</v>
      </c>
      <c r="F415" s="362"/>
      <c r="G415" s="200">
        <v>0</v>
      </c>
      <c r="H415" s="201">
        <v>0</v>
      </c>
      <c r="I415" s="202">
        <f t="shared" si="164"/>
        <v>0</v>
      </c>
      <c r="J415" s="168"/>
      <c r="K415" s="203" t="s">
        <v>19</v>
      </c>
      <c r="L415" s="200">
        <v>0</v>
      </c>
      <c r="M415" s="200">
        <v>0</v>
      </c>
      <c r="N415" s="200">
        <v>0</v>
      </c>
      <c r="O415" s="200">
        <v>0</v>
      </c>
      <c r="P415" s="200">
        <v>0</v>
      </c>
      <c r="Q415" s="200">
        <v>0</v>
      </c>
      <c r="R415" s="204">
        <v>0</v>
      </c>
      <c r="S415" s="205">
        <f t="shared" si="165"/>
        <v>0</v>
      </c>
      <c r="U415" s="239" t="s">
        <v>19</v>
      </c>
      <c r="V415" s="240">
        <v>0</v>
      </c>
      <c r="W415" s="240">
        <v>0</v>
      </c>
      <c r="X415" s="240">
        <v>0</v>
      </c>
      <c r="Y415" s="240">
        <v>0</v>
      </c>
      <c r="Z415" s="240">
        <v>0</v>
      </c>
      <c r="AA415" s="240">
        <v>0</v>
      </c>
      <c r="AB415" s="240">
        <v>0</v>
      </c>
      <c r="AC415" s="240">
        <v>0</v>
      </c>
      <c r="AD415" s="241">
        <v>0</v>
      </c>
      <c r="AE415" s="241">
        <v>0</v>
      </c>
      <c r="AF415" s="241">
        <v>0</v>
      </c>
      <c r="AG415" s="241">
        <v>0</v>
      </c>
      <c r="AH415" s="241">
        <v>0</v>
      </c>
      <c r="AI415" s="242">
        <f t="shared" si="166"/>
        <v>0</v>
      </c>
      <c r="AJ415" s="160" t="str">
        <f t="shared" si="167"/>
        <v/>
      </c>
      <c r="BA415" s="160"/>
      <c r="BR415" s="160"/>
      <c r="CG415" s="160"/>
    </row>
    <row r="416" spans="1:85">
      <c r="A416" s="191" t="s">
        <v>20</v>
      </c>
      <c r="B416" s="192">
        <v>0</v>
      </c>
      <c r="C416" s="192">
        <v>0</v>
      </c>
      <c r="D416" s="192">
        <v>0</v>
      </c>
      <c r="E416" s="192">
        <v>0</v>
      </c>
      <c r="F416" s="362"/>
      <c r="G416" s="192">
        <v>0</v>
      </c>
      <c r="H416" s="193">
        <v>0</v>
      </c>
      <c r="I416" s="194">
        <f t="shared" si="164"/>
        <v>0</v>
      </c>
      <c r="J416" s="168"/>
      <c r="K416" s="195" t="s">
        <v>20</v>
      </c>
      <c r="L416" s="196">
        <v>0</v>
      </c>
      <c r="M416" s="196">
        <v>0</v>
      </c>
      <c r="N416" s="196">
        <v>0</v>
      </c>
      <c r="O416" s="196">
        <v>0</v>
      </c>
      <c r="P416" s="196">
        <v>0</v>
      </c>
      <c r="Q416" s="196">
        <v>0</v>
      </c>
      <c r="R416" s="197">
        <v>0</v>
      </c>
      <c r="S416" s="198">
        <f t="shared" si="165"/>
        <v>0</v>
      </c>
      <c r="U416" s="236" t="s">
        <v>20</v>
      </c>
      <c r="V416" s="237">
        <v>0</v>
      </c>
      <c r="W416" s="237">
        <v>0</v>
      </c>
      <c r="X416" s="237">
        <v>0</v>
      </c>
      <c r="Y416" s="237">
        <v>0</v>
      </c>
      <c r="Z416" s="237">
        <v>0</v>
      </c>
      <c r="AA416" s="237">
        <v>0</v>
      </c>
      <c r="AB416" s="237">
        <v>0</v>
      </c>
      <c r="AC416" s="237">
        <v>0</v>
      </c>
      <c r="AD416" s="237">
        <v>0</v>
      </c>
      <c r="AE416" s="237">
        <v>0</v>
      </c>
      <c r="AF416" s="237">
        <v>0</v>
      </c>
      <c r="AG416" s="237">
        <v>0</v>
      </c>
      <c r="AH416" s="125">
        <v>0</v>
      </c>
      <c r="AI416" s="238">
        <f t="shared" si="166"/>
        <v>0</v>
      </c>
      <c r="AJ416" s="160" t="str">
        <f t="shared" si="167"/>
        <v/>
      </c>
      <c r="BA416" s="160"/>
      <c r="BR416" s="160"/>
      <c r="CG416" s="160"/>
    </row>
    <row r="417" spans="1:85" ht="15" thickBot="1">
      <c r="A417" s="206" t="s">
        <v>11</v>
      </c>
      <c r="B417" s="207">
        <v>0</v>
      </c>
      <c r="C417" s="207">
        <v>0</v>
      </c>
      <c r="D417" s="207">
        <v>0</v>
      </c>
      <c r="E417" s="207">
        <v>0</v>
      </c>
      <c r="F417" s="363"/>
      <c r="G417" s="207">
        <v>0</v>
      </c>
      <c r="H417" s="208">
        <v>0</v>
      </c>
      <c r="I417" s="209">
        <f t="shared" si="164"/>
        <v>0</v>
      </c>
      <c r="J417" s="168"/>
      <c r="K417" s="210" t="s">
        <v>11</v>
      </c>
      <c r="L417" s="207">
        <v>0</v>
      </c>
      <c r="M417" s="207">
        <v>0</v>
      </c>
      <c r="N417" s="207">
        <v>0</v>
      </c>
      <c r="O417" s="207">
        <v>0</v>
      </c>
      <c r="P417" s="207">
        <v>0</v>
      </c>
      <c r="Q417" s="207">
        <v>0</v>
      </c>
      <c r="R417" s="211">
        <v>0</v>
      </c>
      <c r="S417" s="212">
        <f t="shared" si="165"/>
        <v>0</v>
      </c>
      <c r="U417" s="239" t="s">
        <v>11</v>
      </c>
      <c r="V417" s="240">
        <v>0</v>
      </c>
      <c r="W417" s="240">
        <v>0</v>
      </c>
      <c r="X417" s="240">
        <v>0</v>
      </c>
      <c r="Y417" s="240">
        <v>0</v>
      </c>
      <c r="Z417" s="240">
        <v>0</v>
      </c>
      <c r="AA417" s="240">
        <v>0</v>
      </c>
      <c r="AB417" s="240">
        <v>0</v>
      </c>
      <c r="AC417" s="240">
        <v>0</v>
      </c>
      <c r="AD417" s="241">
        <v>0</v>
      </c>
      <c r="AE417" s="241">
        <v>0</v>
      </c>
      <c r="AF417" s="241">
        <v>0</v>
      </c>
      <c r="AG417" s="241">
        <v>0</v>
      </c>
      <c r="AH417" s="241">
        <v>0</v>
      </c>
      <c r="AI417" s="242">
        <f t="shared" si="166"/>
        <v>0</v>
      </c>
      <c r="AJ417" s="160" t="str">
        <f t="shared" si="167"/>
        <v/>
      </c>
      <c r="BA417" s="160"/>
      <c r="BR417" s="160"/>
      <c r="CG417" s="160"/>
    </row>
    <row r="418" spans="1:85" ht="15">
      <c r="A418" s="213" t="s">
        <v>26</v>
      </c>
      <c r="B418" s="214">
        <f>SUM(B397:B413)</f>
        <v>2.4562423812637904</v>
      </c>
      <c r="C418" s="214">
        <f t="shared" ref="C418:I418" si="168">SUM(C397:C413)</f>
        <v>7.1467225420848699</v>
      </c>
      <c r="D418" s="214">
        <f t="shared" si="168"/>
        <v>5.5791676694910253</v>
      </c>
      <c r="E418" s="214">
        <f t="shared" si="168"/>
        <v>13.363946039422503</v>
      </c>
      <c r="F418" s="214">
        <f t="shared" si="168"/>
        <v>0</v>
      </c>
      <c r="G418" s="214">
        <f t="shared" si="168"/>
        <v>1.7216750138662287</v>
      </c>
      <c r="H418" s="216">
        <f t="shared" si="168"/>
        <v>0</v>
      </c>
      <c r="I418" s="173">
        <f t="shared" si="168"/>
        <v>30.267753646128423</v>
      </c>
      <c r="J418" s="168"/>
      <c r="K418" s="215" t="s">
        <v>26</v>
      </c>
      <c r="L418" s="214">
        <f>SUM(L397:L413)</f>
        <v>2.4562423812637904</v>
      </c>
      <c r="M418" s="214">
        <f t="shared" ref="M418:S418" si="169">SUM(M397:M413)</f>
        <v>7.1467225420848699</v>
      </c>
      <c r="N418" s="214">
        <f t="shared" si="169"/>
        <v>5.5791676694910253</v>
      </c>
      <c r="O418" s="214">
        <f t="shared" si="169"/>
        <v>13.363946039422503</v>
      </c>
      <c r="P418" s="214">
        <f t="shared" si="169"/>
        <v>0.43513449266183418</v>
      </c>
      <c r="Q418" s="214">
        <f t="shared" si="169"/>
        <v>1.7216750138662287</v>
      </c>
      <c r="R418" s="216">
        <f t="shared" si="169"/>
        <v>0</v>
      </c>
      <c r="S418" s="217">
        <f t="shared" si="169"/>
        <v>30.702888138790254</v>
      </c>
      <c r="T418" s="160" t="str">
        <f>IF(ABS(S418-AI418)&gt;0.01,S418-AI418,"")</f>
        <v/>
      </c>
      <c r="U418" s="243" t="s">
        <v>63</v>
      </c>
      <c r="V418" s="244">
        <f>SUM(V397:V413)</f>
        <v>1.8801395380424846</v>
      </c>
      <c r="W418" s="244">
        <f t="shared" ref="W418:AH418" si="170">SUM(W397:W413)</f>
        <v>0.41803701476217953</v>
      </c>
      <c r="X418" s="244">
        <f t="shared" si="170"/>
        <v>1.7216750138662287</v>
      </c>
      <c r="Y418" s="244">
        <f t="shared" si="170"/>
        <v>7.1467225420848699</v>
      </c>
      <c r="Z418" s="244">
        <f t="shared" si="170"/>
        <v>5.5791676694910253</v>
      </c>
      <c r="AA418" s="244">
        <f t="shared" si="170"/>
        <v>13.27629790245696</v>
      </c>
      <c r="AB418" s="244">
        <f t="shared" si="170"/>
        <v>0.43513449266183418</v>
      </c>
      <c r="AC418" s="244">
        <f t="shared" si="170"/>
        <v>0.24571396542466895</v>
      </c>
      <c r="AD418" s="245">
        <f t="shared" si="170"/>
        <v>0.15806582845912576</v>
      </c>
      <c r="AE418" s="245">
        <f t="shared" si="170"/>
        <v>0</v>
      </c>
      <c r="AF418" s="245">
        <f t="shared" si="170"/>
        <v>0</v>
      </c>
      <c r="AG418" s="245">
        <f t="shared" si="170"/>
        <v>0</v>
      </c>
      <c r="AH418" s="245">
        <f t="shared" si="170"/>
        <v>8.7648136965543189E-2</v>
      </c>
      <c r="AI418" s="246">
        <f>SUM(V418:AC418)</f>
        <v>30.702888138790254</v>
      </c>
      <c r="AJ418" s="160" t="str">
        <f t="shared" si="167"/>
        <v/>
      </c>
      <c r="BA418" s="160"/>
      <c r="BR418" s="160"/>
      <c r="CG418" s="160"/>
    </row>
    <row r="419" spans="1:85" s="23" customFormat="1" ht="15" thickBot="1">
      <c r="A419" s="30" t="s">
        <v>88</v>
      </c>
      <c r="B419" s="47">
        <f>IF($I418=0,"-",B418/$I418)</f>
        <v>8.1150468250159383E-2</v>
      </c>
      <c r="C419" s="47">
        <f t="shared" ref="C419:H419" si="171">IF($I418=0,"-",C418/$I418)</f>
        <v>0.23611671436340681</v>
      </c>
      <c r="D419" s="47">
        <f t="shared" si="171"/>
        <v>0.18432711375674429</v>
      </c>
      <c r="E419" s="47">
        <f t="shared" si="171"/>
        <v>0.44152421073811332</v>
      </c>
      <c r="F419" s="47">
        <f t="shared" si="171"/>
        <v>0</v>
      </c>
      <c r="G419" s="47">
        <f t="shared" si="171"/>
        <v>5.6881492891576041E-2</v>
      </c>
      <c r="H419" s="70">
        <f t="shared" si="171"/>
        <v>0</v>
      </c>
      <c r="I419" s="48">
        <f>SUM(B419:H419)</f>
        <v>0.99999999999999989</v>
      </c>
      <c r="J419" s="160"/>
      <c r="K419" s="81" t="s">
        <v>88</v>
      </c>
      <c r="L419" s="98">
        <f t="shared" ref="L419:R419" si="172">IF($S418=0,"-",L418/$S418)</f>
        <v>8.0000369025888335E-2</v>
      </c>
      <c r="M419" s="98">
        <f t="shared" si="172"/>
        <v>0.23277036706705284</v>
      </c>
      <c r="N419" s="98">
        <f t="shared" si="172"/>
        <v>0.18171475088176686</v>
      </c>
      <c r="O419" s="98">
        <f t="shared" si="172"/>
        <v>0.43526674034741364</v>
      </c>
      <c r="P419" s="98">
        <f t="shared" si="172"/>
        <v>1.4172428687973561E-2</v>
      </c>
      <c r="Q419" s="98">
        <f t="shared" si="172"/>
        <v>5.6075343989904713E-2</v>
      </c>
      <c r="R419" s="99">
        <f t="shared" si="172"/>
        <v>0</v>
      </c>
      <c r="S419" s="100">
        <f>SUM(L419:R419)</f>
        <v>1</v>
      </c>
      <c r="U419" s="110" t="s">
        <v>88</v>
      </c>
      <c r="V419" s="133">
        <f>+V418/$AI418</f>
        <v>6.1236569326750159E-2</v>
      </c>
      <c r="W419" s="133">
        <f t="shared" ref="W419:AH419" si="173">+W418/$AI418</f>
        <v>1.3615559971833025E-2</v>
      </c>
      <c r="X419" s="133">
        <f t="shared" si="173"/>
        <v>5.6075343989904713E-2</v>
      </c>
      <c r="Y419" s="133">
        <f t="shared" si="173"/>
        <v>0.23277036706705284</v>
      </c>
      <c r="Z419" s="133">
        <f t="shared" si="173"/>
        <v>0.18171475088176686</v>
      </c>
      <c r="AA419" s="133">
        <f t="shared" si="173"/>
        <v>0.43241202073376245</v>
      </c>
      <c r="AB419" s="133">
        <f t="shared" si="173"/>
        <v>1.4172428687973561E-2</v>
      </c>
      <c r="AC419" s="133">
        <f t="shared" si="173"/>
        <v>8.0029593409563365E-3</v>
      </c>
      <c r="AD419" s="133">
        <f t="shared" si="173"/>
        <v>5.1482397273051404E-3</v>
      </c>
      <c r="AE419" s="133">
        <f t="shared" si="173"/>
        <v>0</v>
      </c>
      <c r="AF419" s="133">
        <f t="shared" si="173"/>
        <v>0</v>
      </c>
      <c r="AG419" s="133">
        <f t="shared" si="173"/>
        <v>0</v>
      </c>
      <c r="AH419" s="133">
        <f t="shared" si="173"/>
        <v>2.8547196136511957E-3</v>
      </c>
      <c r="AI419" s="134">
        <f>SUM(V419:AC419)</f>
        <v>0.99999999999999989</v>
      </c>
      <c r="AJ419" s="23" t="str">
        <f t="shared" si="167"/>
        <v/>
      </c>
    </row>
    <row r="420" spans="1:85" ht="15" thickBot="1">
      <c r="A420" s="247"/>
      <c r="B420" s="247"/>
      <c r="C420" s="247"/>
      <c r="D420" s="247"/>
      <c r="E420" s="247"/>
      <c r="F420" s="247"/>
      <c r="G420" s="247"/>
      <c r="H420" s="247"/>
      <c r="I420" s="247"/>
      <c r="K420" s="247"/>
      <c r="L420" s="247"/>
      <c r="M420" s="247"/>
      <c r="N420" s="247"/>
      <c r="O420" s="247"/>
      <c r="P420" s="247"/>
      <c r="Q420" s="247"/>
      <c r="R420" s="247"/>
      <c r="S420" s="247"/>
      <c r="AI420" s="168"/>
      <c r="BA420" s="160"/>
      <c r="BR420" s="160"/>
      <c r="CG420" s="160"/>
    </row>
    <row r="421" spans="1:85" ht="28.5">
      <c r="A421" s="312" t="s">
        <v>43</v>
      </c>
      <c r="B421" s="164" t="s">
        <v>0</v>
      </c>
      <c r="C421" s="164" t="s">
        <v>1</v>
      </c>
      <c r="D421" s="164" t="s">
        <v>2</v>
      </c>
      <c r="E421" s="164" t="s">
        <v>3</v>
      </c>
      <c r="F421" s="164" t="s">
        <v>27</v>
      </c>
      <c r="G421" s="164" t="s">
        <v>4</v>
      </c>
      <c r="H421" s="164" t="s">
        <v>5</v>
      </c>
      <c r="I421" s="165" t="s">
        <v>6</v>
      </c>
      <c r="K421" s="314" t="s">
        <v>43</v>
      </c>
      <c r="L421" s="166" t="s">
        <v>0</v>
      </c>
      <c r="M421" s="166" t="s">
        <v>1</v>
      </c>
      <c r="N421" s="166" t="s">
        <v>2</v>
      </c>
      <c r="O421" s="166" t="s">
        <v>3</v>
      </c>
      <c r="P421" s="166" t="s">
        <v>27</v>
      </c>
      <c r="Q421" s="166" t="s">
        <v>4</v>
      </c>
      <c r="R421" s="166" t="s">
        <v>5</v>
      </c>
      <c r="S421" s="167" t="s">
        <v>6</v>
      </c>
      <c r="U421" s="316" t="s">
        <v>43</v>
      </c>
      <c r="V421" s="219" t="s">
        <v>74</v>
      </c>
      <c r="W421" s="219" t="s">
        <v>75</v>
      </c>
      <c r="X421" s="219" t="s">
        <v>4</v>
      </c>
      <c r="Y421" s="219" t="s">
        <v>1</v>
      </c>
      <c r="Z421" s="219" t="s">
        <v>2</v>
      </c>
      <c r="AA421" s="219" t="s">
        <v>3</v>
      </c>
      <c r="AB421" s="219" t="s">
        <v>55</v>
      </c>
      <c r="AC421" s="219" t="s">
        <v>68</v>
      </c>
      <c r="AD421" s="220" t="s">
        <v>76</v>
      </c>
      <c r="AE421" s="220" t="s">
        <v>83</v>
      </c>
      <c r="AF421" s="220" t="s">
        <v>77</v>
      </c>
      <c r="AG421" s="220" t="s">
        <v>84</v>
      </c>
      <c r="AH421" s="220" t="s">
        <v>85</v>
      </c>
      <c r="AI421" s="221" t="s">
        <v>63</v>
      </c>
      <c r="BA421" s="160"/>
      <c r="BR421" s="160"/>
      <c r="CG421" s="160"/>
    </row>
    <row r="422" spans="1:85" ht="15">
      <c r="A422" s="313" t="s">
        <v>43</v>
      </c>
      <c r="B422" s="318" t="s">
        <v>69</v>
      </c>
      <c r="C422" s="319"/>
      <c r="D422" s="319"/>
      <c r="E422" s="319"/>
      <c r="F422" s="319"/>
      <c r="G422" s="319"/>
      <c r="H422" s="319"/>
      <c r="I422" s="320"/>
      <c r="K422" s="315" t="s">
        <v>43</v>
      </c>
      <c r="L422" s="321" t="s">
        <v>69</v>
      </c>
      <c r="M422" s="322"/>
      <c r="N422" s="322"/>
      <c r="O422" s="322"/>
      <c r="P422" s="322"/>
      <c r="Q422" s="322"/>
      <c r="R422" s="322"/>
      <c r="S422" s="323"/>
      <c r="U422" s="317" t="s">
        <v>43</v>
      </c>
      <c r="V422" s="324" t="s">
        <v>69</v>
      </c>
      <c r="W422" s="324"/>
      <c r="X422" s="324"/>
      <c r="Y422" s="324"/>
      <c r="Z422" s="324"/>
      <c r="AA422" s="324"/>
      <c r="AB422" s="324"/>
      <c r="AC422" s="324"/>
      <c r="AD422" s="324"/>
      <c r="AE422" s="324"/>
      <c r="AF422" s="324"/>
      <c r="AG422" s="324"/>
      <c r="AH422" s="324"/>
      <c r="AI422" s="325"/>
      <c r="BA422" s="160"/>
      <c r="BR422" s="160"/>
      <c r="CG422" s="160"/>
    </row>
    <row r="423" spans="1:85" ht="15">
      <c r="A423" s="170" t="s">
        <v>7</v>
      </c>
      <c r="B423" s="171">
        <v>0</v>
      </c>
      <c r="C423" s="171">
        <v>0</v>
      </c>
      <c r="D423" s="171">
        <v>0</v>
      </c>
      <c r="E423" s="171">
        <v>0</v>
      </c>
      <c r="F423" s="361"/>
      <c r="G423" s="171">
        <v>0</v>
      </c>
      <c r="H423" s="172">
        <v>0</v>
      </c>
      <c r="I423" s="173">
        <f>SUM(B423:H423)</f>
        <v>0</v>
      </c>
      <c r="J423" s="168"/>
      <c r="K423" s="222" t="s">
        <v>7</v>
      </c>
      <c r="L423" s="171">
        <v>0</v>
      </c>
      <c r="M423" s="171">
        <v>0</v>
      </c>
      <c r="N423" s="171">
        <v>0</v>
      </c>
      <c r="O423" s="171">
        <v>0</v>
      </c>
      <c r="P423" s="171">
        <v>0</v>
      </c>
      <c r="Q423" s="171">
        <v>0</v>
      </c>
      <c r="R423" s="223">
        <v>0</v>
      </c>
      <c r="S423" s="224">
        <f>SUM(L423:R423)</f>
        <v>0</v>
      </c>
      <c r="U423" s="225" t="s">
        <v>7</v>
      </c>
      <c r="V423" s="226">
        <v>0</v>
      </c>
      <c r="W423" s="226">
        <v>0</v>
      </c>
      <c r="X423" s="226">
        <v>0</v>
      </c>
      <c r="Y423" s="226">
        <v>0</v>
      </c>
      <c r="Z423" s="226">
        <v>0</v>
      </c>
      <c r="AA423" s="226">
        <v>0</v>
      </c>
      <c r="AB423" s="226">
        <v>0</v>
      </c>
      <c r="AC423" s="227">
        <v>0</v>
      </c>
      <c r="AD423" s="228">
        <v>0</v>
      </c>
      <c r="AE423" s="228">
        <v>0</v>
      </c>
      <c r="AF423" s="228">
        <v>0</v>
      </c>
      <c r="AG423" s="228">
        <v>0</v>
      </c>
      <c r="AH423" s="228">
        <v>0</v>
      </c>
      <c r="AI423" s="229">
        <f>SUM(V423:AC423)</f>
        <v>0</v>
      </c>
      <c r="AJ423" s="160" t="str">
        <f>IF(ABS(S423-AI423)&gt;0.001,S423-AI423,"")</f>
        <v/>
      </c>
      <c r="BA423" s="160"/>
      <c r="BR423" s="160"/>
      <c r="CG423" s="160"/>
    </row>
    <row r="424" spans="1:85" ht="15">
      <c r="A424" s="178" t="s">
        <v>8</v>
      </c>
      <c r="B424" s="179">
        <v>0</v>
      </c>
      <c r="C424" s="179">
        <v>0</v>
      </c>
      <c r="D424" s="179">
        <v>0</v>
      </c>
      <c r="E424" s="179">
        <v>0</v>
      </c>
      <c r="F424" s="362"/>
      <c r="G424" s="179">
        <v>0</v>
      </c>
      <c r="H424" s="180">
        <v>0</v>
      </c>
      <c r="I424" s="181">
        <f t="shared" ref="I424:I443" si="174">SUM(B424:H424)</f>
        <v>0</v>
      </c>
      <c r="J424" s="168"/>
      <c r="K424" s="182" t="s">
        <v>8</v>
      </c>
      <c r="L424" s="183">
        <v>0</v>
      </c>
      <c r="M424" s="183">
        <v>0</v>
      </c>
      <c r="N424" s="183">
        <v>0</v>
      </c>
      <c r="O424" s="183">
        <v>0</v>
      </c>
      <c r="P424" s="183">
        <v>0</v>
      </c>
      <c r="Q424" s="183">
        <v>0</v>
      </c>
      <c r="R424" s="184">
        <v>0</v>
      </c>
      <c r="S424" s="185">
        <f t="shared" ref="S424:S443" si="175">SUM(L424:R424)</f>
        <v>0</v>
      </c>
      <c r="U424" s="230" t="s">
        <v>8</v>
      </c>
      <c r="V424" s="231">
        <v>0</v>
      </c>
      <c r="W424" s="231">
        <v>0</v>
      </c>
      <c r="X424" s="231">
        <v>0</v>
      </c>
      <c r="Y424" s="231">
        <v>0</v>
      </c>
      <c r="Z424" s="231">
        <v>0</v>
      </c>
      <c r="AA424" s="231">
        <v>0</v>
      </c>
      <c r="AB424" s="231">
        <v>0</v>
      </c>
      <c r="AC424" s="232">
        <v>0</v>
      </c>
      <c r="AD424" s="231">
        <v>0</v>
      </c>
      <c r="AE424" s="231">
        <v>0</v>
      </c>
      <c r="AF424" s="231">
        <v>0</v>
      </c>
      <c r="AG424" s="231">
        <v>0</v>
      </c>
      <c r="AH424" s="231">
        <v>0</v>
      </c>
      <c r="AI424" s="233">
        <f t="shared" ref="AI424:AI443" si="176">SUM(V424:AC424)</f>
        <v>0</v>
      </c>
      <c r="AJ424" s="160" t="str">
        <f t="shared" ref="AJ424:AJ445" si="177">IF(ABS(S424-AI424)&gt;0.001,S424-AI424,"")</f>
        <v/>
      </c>
      <c r="BA424" s="160"/>
      <c r="BR424" s="160"/>
      <c r="CG424" s="160"/>
    </row>
    <row r="425" spans="1:85" ht="15">
      <c r="A425" s="186" t="s">
        <v>10</v>
      </c>
      <c r="B425" s="175">
        <v>0</v>
      </c>
      <c r="C425" s="175">
        <v>0</v>
      </c>
      <c r="D425" s="175">
        <v>0</v>
      </c>
      <c r="E425" s="175">
        <v>0</v>
      </c>
      <c r="F425" s="362"/>
      <c r="G425" s="175">
        <v>0</v>
      </c>
      <c r="H425" s="187">
        <v>0</v>
      </c>
      <c r="I425" s="173">
        <f t="shared" si="174"/>
        <v>0</v>
      </c>
      <c r="J425" s="168"/>
      <c r="K425" s="188" t="s">
        <v>10</v>
      </c>
      <c r="L425" s="175">
        <v>0</v>
      </c>
      <c r="M425" s="175">
        <v>0</v>
      </c>
      <c r="N425" s="175">
        <v>0</v>
      </c>
      <c r="O425" s="175">
        <v>0</v>
      </c>
      <c r="P425" s="175">
        <v>0</v>
      </c>
      <c r="Q425" s="175">
        <v>0</v>
      </c>
      <c r="R425" s="176">
        <v>0</v>
      </c>
      <c r="S425" s="177">
        <f t="shared" si="175"/>
        <v>0</v>
      </c>
      <c r="U425" s="234" t="s">
        <v>10</v>
      </c>
      <c r="V425" s="226">
        <v>0</v>
      </c>
      <c r="W425" s="226">
        <v>0</v>
      </c>
      <c r="X425" s="226">
        <v>0</v>
      </c>
      <c r="Y425" s="226">
        <v>0</v>
      </c>
      <c r="Z425" s="226">
        <v>0</v>
      </c>
      <c r="AA425" s="226">
        <v>0</v>
      </c>
      <c r="AB425" s="226">
        <v>0</v>
      </c>
      <c r="AC425" s="227">
        <v>0</v>
      </c>
      <c r="AD425" s="228">
        <v>0</v>
      </c>
      <c r="AE425" s="228">
        <v>0</v>
      </c>
      <c r="AF425" s="228">
        <v>0</v>
      </c>
      <c r="AG425" s="228">
        <v>0</v>
      </c>
      <c r="AH425" s="228">
        <v>0</v>
      </c>
      <c r="AI425" s="229">
        <f t="shared" si="176"/>
        <v>0</v>
      </c>
      <c r="AJ425" s="160" t="str">
        <f t="shared" si="177"/>
        <v/>
      </c>
      <c r="BA425" s="160"/>
      <c r="BR425" s="160"/>
      <c r="CG425" s="160"/>
    </row>
    <row r="426" spans="1:85" ht="15">
      <c r="A426" s="178" t="s">
        <v>56</v>
      </c>
      <c r="B426" s="179">
        <v>0</v>
      </c>
      <c r="C426" s="179">
        <v>0</v>
      </c>
      <c r="D426" s="179">
        <v>0</v>
      </c>
      <c r="E426" s="179">
        <v>0</v>
      </c>
      <c r="F426" s="362"/>
      <c r="G426" s="179">
        <v>0</v>
      </c>
      <c r="H426" s="180">
        <v>0</v>
      </c>
      <c r="I426" s="181">
        <f t="shared" si="174"/>
        <v>0</v>
      </c>
      <c r="J426" s="168"/>
      <c r="K426" s="182" t="s">
        <v>56</v>
      </c>
      <c r="L426" s="183">
        <v>0</v>
      </c>
      <c r="M426" s="183">
        <v>0</v>
      </c>
      <c r="N426" s="183">
        <v>0</v>
      </c>
      <c r="O426" s="183">
        <v>0</v>
      </c>
      <c r="P426" s="183">
        <v>0</v>
      </c>
      <c r="Q426" s="183">
        <v>0</v>
      </c>
      <c r="R426" s="184">
        <v>0</v>
      </c>
      <c r="S426" s="185">
        <f t="shared" si="175"/>
        <v>0</v>
      </c>
      <c r="U426" s="230" t="s">
        <v>56</v>
      </c>
      <c r="V426" s="231">
        <v>0</v>
      </c>
      <c r="W426" s="231">
        <v>0</v>
      </c>
      <c r="X426" s="231">
        <v>0</v>
      </c>
      <c r="Y426" s="231">
        <v>0</v>
      </c>
      <c r="Z426" s="231">
        <v>0</v>
      </c>
      <c r="AA426" s="231">
        <v>0</v>
      </c>
      <c r="AB426" s="231">
        <v>0</v>
      </c>
      <c r="AC426" s="232">
        <v>0</v>
      </c>
      <c r="AD426" s="231">
        <v>0</v>
      </c>
      <c r="AE426" s="231">
        <v>0</v>
      </c>
      <c r="AF426" s="231">
        <v>0</v>
      </c>
      <c r="AG426" s="231">
        <v>0</v>
      </c>
      <c r="AH426" s="231">
        <v>0</v>
      </c>
      <c r="AI426" s="233">
        <f t="shared" si="176"/>
        <v>0</v>
      </c>
      <c r="AJ426" s="160" t="str">
        <f t="shared" si="177"/>
        <v/>
      </c>
      <c r="BA426" s="160"/>
      <c r="BR426" s="160"/>
      <c r="CG426" s="160"/>
    </row>
    <row r="427" spans="1:85" ht="15">
      <c r="A427" s="186" t="s">
        <v>16</v>
      </c>
      <c r="B427" s="175">
        <v>5.8561727378139832</v>
      </c>
      <c r="C427" s="175">
        <v>0</v>
      </c>
      <c r="D427" s="175">
        <v>1.8207550807072597</v>
      </c>
      <c r="E427" s="175">
        <v>0</v>
      </c>
      <c r="F427" s="362"/>
      <c r="G427" s="175">
        <v>0</v>
      </c>
      <c r="H427" s="187">
        <v>0</v>
      </c>
      <c r="I427" s="173">
        <f t="shared" si="174"/>
        <v>7.6769278185212428</v>
      </c>
      <c r="J427" s="168"/>
      <c r="K427" s="188" t="s">
        <v>16</v>
      </c>
      <c r="L427" s="175">
        <v>5.8561727378139832</v>
      </c>
      <c r="M427" s="175">
        <v>0</v>
      </c>
      <c r="N427" s="175">
        <v>1.8207550807072597</v>
      </c>
      <c r="O427" s="175">
        <v>0</v>
      </c>
      <c r="P427" s="175">
        <v>0</v>
      </c>
      <c r="Q427" s="175">
        <v>0</v>
      </c>
      <c r="R427" s="176">
        <v>0</v>
      </c>
      <c r="S427" s="177">
        <f t="shared" si="175"/>
        <v>7.6769278185212428</v>
      </c>
      <c r="U427" s="234" t="s">
        <v>16</v>
      </c>
      <c r="V427" s="226">
        <v>5.8561727378139832</v>
      </c>
      <c r="W427" s="226">
        <v>0</v>
      </c>
      <c r="X427" s="226">
        <v>0</v>
      </c>
      <c r="Y427" s="226">
        <v>0</v>
      </c>
      <c r="Z427" s="226">
        <v>1.8207550807072597</v>
      </c>
      <c r="AA427" s="226">
        <v>0</v>
      </c>
      <c r="AB427" s="226">
        <v>0</v>
      </c>
      <c r="AC427" s="227">
        <v>0</v>
      </c>
      <c r="AD427" s="228">
        <v>0</v>
      </c>
      <c r="AE427" s="228">
        <v>0</v>
      </c>
      <c r="AF427" s="228">
        <v>0</v>
      </c>
      <c r="AG427" s="228">
        <v>0</v>
      </c>
      <c r="AH427" s="228">
        <v>0</v>
      </c>
      <c r="AI427" s="229">
        <f>SUM(V427:AC427)</f>
        <v>7.6769278185212428</v>
      </c>
      <c r="AJ427" s="160" t="str">
        <f t="shared" si="177"/>
        <v/>
      </c>
      <c r="BA427" s="160"/>
      <c r="BR427" s="160"/>
      <c r="CG427" s="160"/>
    </row>
    <row r="428" spans="1:85" ht="15">
      <c r="A428" s="178" t="s">
        <v>15</v>
      </c>
      <c r="B428" s="179">
        <v>0.17667629481530112</v>
      </c>
      <c r="C428" s="179">
        <v>0</v>
      </c>
      <c r="D428" s="179">
        <v>0</v>
      </c>
      <c r="E428" s="179">
        <v>0</v>
      </c>
      <c r="F428" s="362"/>
      <c r="G428" s="179">
        <v>0</v>
      </c>
      <c r="H428" s="180">
        <v>0</v>
      </c>
      <c r="I428" s="181">
        <f t="shared" si="174"/>
        <v>0.17667629481530112</v>
      </c>
      <c r="J428" s="168"/>
      <c r="K428" s="182" t="s">
        <v>15</v>
      </c>
      <c r="L428" s="183">
        <v>0.17667629481530112</v>
      </c>
      <c r="M428" s="183">
        <v>0</v>
      </c>
      <c r="N428" s="183">
        <v>0</v>
      </c>
      <c r="O428" s="183">
        <v>0</v>
      </c>
      <c r="P428" s="183">
        <v>0</v>
      </c>
      <c r="Q428" s="183">
        <v>0</v>
      </c>
      <c r="R428" s="184">
        <v>0</v>
      </c>
      <c r="S428" s="185">
        <f t="shared" si="175"/>
        <v>0.17667629481530112</v>
      </c>
      <c r="U428" s="230" t="s">
        <v>57</v>
      </c>
      <c r="V428" s="231">
        <v>0.15017485059300595</v>
      </c>
      <c r="W428" s="231">
        <v>0</v>
      </c>
      <c r="X428" s="231">
        <v>0</v>
      </c>
      <c r="Y428" s="231">
        <v>0</v>
      </c>
      <c r="Z428" s="231">
        <v>0</v>
      </c>
      <c r="AA428" s="231">
        <v>0</v>
      </c>
      <c r="AB428" s="231">
        <v>0</v>
      </c>
      <c r="AC428" s="232">
        <v>2.6501444222295167E-2</v>
      </c>
      <c r="AD428" s="231">
        <v>2.6501444222295167E-2</v>
      </c>
      <c r="AE428" s="231">
        <v>0</v>
      </c>
      <c r="AF428" s="231">
        <v>0</v>
      </c>
      <c r="AG428" s="231">
        <v>0</v>
      </c>
      <c r="AH428" s="231">
        <v>0</v>
      </c>
      <c r="AI428" s="233">
        <f t="shared" si="176"/>
        <v>0.17667629481530112</v>
      </c>
      <c r="AJ428" s="160" t="str">
        <f t="shared" si="177"/>
        <v/>
      </c>
      <c r="BA428" s="160"/>
      <c r="BR428" s="160"/>
      <c r="CG428" s="160"/>
    </row>
    <row r="429" spans="1:85" ht="15">
      <c r="A429" s="186" t="s">
        <v>58</v>
      </c>
      <c r="B429" s="175">
        <v>0</v>
      </c>
      <c r="C429" s="175">
        <v>0</v>
      </c>
      <c r="D429" s="175">
        <v>0</v>
      </c>
      <c r="E429" s="175">
        <v>0.44005455568931212</v>
      </c>
      <c r="F429" s="362"/>
      <c r="G429" s="175">
        <v>0</v>
      </c>
      <c r="H429" s="187">
        <v>0</v>
      </c>
      <c r="I429" s="173">
        <f t="shared" si="174"/>
        <v>0.44005455568931212</v>
      </c>
      <c r="J429" s="168"/>
      <c r="K429" s="188" t="s">
        <v>58</v>
      </c>
      <c r="L429" s="175">
        <v>0</v>
      </c>
      <c r="M429" s="175">
        <v>0</v>
      </c>
      <c r="N429" s="175">
        <v>0</v>
      </c>
      <c r="O429" s="175">
        <v>0.44005455568931212</v>
      </c>
      <c r="P429" s="175">
        <v>15.668110868628652</v>
      </c>
      <c r="Q429" s="175">
        <v>0</v>
      </c>
      <c r="R429" s="176">
        <v>0</v>
      </c>
      <c r="S429" s="177">
        <f t="shared" si="175"/>
        <v>16.108165424317963</v>
      </c>
      <c r="U429" s="234" t="s">
        <v>58</v>
      </c>
      <c r="V429" s="226">
        <v>0</v>
      </c>
      <c r="W429" s="226">
        <v>0</v>
      </c>
      <c r="X429" s="226">
        <v>0</v>
      </c>
      <c r="Y429" s="226">
        <v>0</v>
      </c>
      <c r="Z429" s="226">
        <v>0</v>
      </c>
      <c r="AA429" s="226">
        <v>1.2066311088389559E-2</v>
      </c>
      <c r="AB429" s="226">
        <v>15.668110868628652</v>
      </c>
      <c r="AC429" s="227">
        <v>0.42798824460092255</v>
      </c>
      <c r="AD429" s="226">
        <v>0</v>
      </c>
      <c r="AE429" s="226">
        <v>0</v>
      </c>
      <c r="AF429" s="226">
        <v>0</v>
      </c>
      <c r="AG429" s="226">
        <v>0</v>
      </c>
      <c r="AH429" s="226">
        <v>0.42798824460092255</v>
      </c>
      <c r="AI429" s="229">
        <f t="shared" si="176"/>
        <v>16.108165424317963</v>
      </c>
      <c r="AJ429" s="160" t="str">
        <f t="shared" si="177"/>
        <v/>
      </c>
      <c r="BA429" s="160"/>
      <c r="BR429" s="160"/>
      <c r="CG429" s="160"/>
    </row>
    <row r="430" spans="1:85" ht="15">
      <c r="A430" s="178" t="s">
        <v>12</v>
      </c>
      <c r="B430" s="179">
        <v>0</v>
      </c>
      <c r="C430" s="179">
        <v>0</v>
      </c>
      <c r="D430" s="179">
        <v>0</v>
      </c>
      <c r="E430" s="179">
        <v>0</v>
      </c>
      <c r="F430" s="362"/>
      <c r="G430" s="179">
        <v>0</v>
      </c>
      <c r="H430" s="180">
        <v>0</v>
      </c>
      <c r="I430" s="181">
        <f t="shared" si="174"/>
        <v>0</v>
      </c>
      <c r="J430" s="168"/>
      <c r="K430" s="182" t="s">
        <v>12</v>
      </c>
      <c r="L430" s="183">
        <v>0</v>
      </c>
      <c r="M430" s="183">
        <v>0</v>
      </c>
      <c r="N430" s="183">
        <v>0</v>
      </c>
      <c r="O430" s="183">
        <v>0</v>
      </c>
      <c r="P430" s="183">
        <v>1.3880697248478595</v>
      </c>
      <c r="Q430" s="183">
        <v>0</v>
      </c>
      <c r="R430" s="184">
        <v>0</v>
      </c>
      <c r="S430" s="185">
        <f t="shared" si="175"/>
        <v>1.3880697248478595</v>
      </c>
      <c r="U430" s="230" t="s">
        <v>12</v>
      </c>
      <c r="V430" s="231">
        <v>0</v>
      </c>
      <c r="W430" s="231">
        <v>0</v>
      </c>
      <c r="X430" s="231">
        <v>0</v>
      </c>
      <c r="Y430" s="231">
        <v>0</v>
      </c>
      <c r="Z430" s="231">
        <v>0</v>
      </c>
      <c r="AA430" s="231">
        <v>0</v>
      </c>
      <c r="AB430" s="231">
        <v>1.3880697248478595</v>
      </c>
      <c r="AC430" s="232">
        <v>0</v>
      </c>
      <c r="AD430" s="231">
        <v>0</v>
      </c>
      <c r="AE430" s="231">
        <v>0</v>
      </c>
      <c r="AF430" s="231">
        <v>0</v>
      </c>
      <c r="AG430" s="231">
        <v>0</v>
      </c>
      <c r="AH430" s="231">
        <v>0</v>
      </c>
      <c r="AI430" s="233">
        <f t="shared" si="176"/>
        <v>1.3880697248478595</v>
      </c>
      <c r="AJ430" s="160" t="str">
        <f t="shared" si="177"/>
        <v/>
      </c>
      <c r="BA430" s="160"/>
      <c r="BR430" s="160"/>
      <c r="CG430" s="160"/>
    </row>
    <row r="431" spans="1:85" ht="15">
      <c r="A431" s="186" t="s">
        <v>59</v>
      </c>
      <c r="B431" s="175">
        <v>0</v>
      </c>
      <c r="C431" s="175">
        <v>0</v>
      </c>
      <c r="D431" s="175">
        <v>0</v>
      </c>
      <c r="E431" s="175">
        <v>0</v>
      </c>
      <c r="F431" s="362"/>
      <c r="G431" s="175">
        <v>0</v>
      </c>
      <c r="H431" s="187">
        <v>0</v>
      </c>
      <c r="I431" s="173">
        <f t="shared" si="174"/>
        <v>0</v>
      </c>
      <c r="J431" s="168"/>
      <c r="K431" s="188" t="s">
        <v>59</v>
      </c>
      <c r="L431" s="175">
        <v>0</v>
      </c>
      <c r="M431" s="175">
        <v>0</v>
      </c>
      <c r="N431" s="175">
        <v>0</v>
      </c>
      <c r="O431" s="175">
        <v>0</v>
      </c>
      <c r="P431" s="175">
        <v>0</v>
      </c>
      <c r="Q431" s="175">
        <v>0</v>
      </c>
      <c r="R431" s="176">
        <v>0</v>
      </c>
      <c r="S431" s="177">
        <f t="shared" si="175"/>
        <v>0</v>
      </c>
      <c r="U431" s="234" t="s">
        <v>59</v>
      </c>
      <c r="V431" s="226">
        <v>0</v>
      </c>
      <c r="W431" s="226">
        <v>0</v>
      </c>
      <c r="X431" s="226">
        <v>0</v>
      </c>
      <c r="Y431" s="226">
        <v>0</v>
      </c>
      <c r="Z431" s="226">
        <v>0</v>
      </c>
      <c r="AA431" s="226">
        <v>0</v>
      </c>
      <c r="AB431" s="226">
        <v>0</v>
      </c>
      <c r="AC431" s="227">
        <v>0</v>
      </c>
      <c r="AD431" s="226">
        <v>0</v>
      </c>
      <c r="AE431" s="226">
        <v>0</v>
      </c>
      <c r="AF431" s="226">
        <v>0</v>
      </c>
      <c r="AG431" s="226">
        <v>0</v>
      </c>
      <c r="AH431" s="226">
        <v>0</v>
      </c>
      <c r="AI431" s="229">
        <f t="shared" si="176"/>
        <v>0</v>
      </c>
      <c r="AJ431" s="160" t="str">
        <f t="shared" si="177"/>
        <v/>
      </c>
      <c r="BA431" s="160"/>
      <c r="BR431" s="160"/>
      <c r="CG431" s="160"/>
    </row>
    <row r="432" spans="1:85" ht="15">
      <c r="A432" s="178" t="s">
        <v>17</v>
      </c>
      <c r="B432" s="179">
        <v>1.5546259320897576E-2</v>
      </c>
      <c r="C432" s="179">
        <v>0</v>
      </c>
      <c r="D432" s="179">
        <v>0.20368426302979614</v>
      </c>
      <c r="E432" s="179">
        <v>1.961655267036904E-2</v>
      </c>
      <c r="F432" s="362"/>
      <c r="G432" s="179">
        <v>0</v>
      </c>
      <c r="H432" s="180">
        <v>0</v>
      </c>
      <c r="I432" s="181">
        <f t="shared" si="174"/>
        <v>0.23884707502106275</v>
      </c>
      <c r="J432" s="168"/>
      <c r="K432" s="182" t="s">
        <v>17</v>
      </c>
      <c r="L432" s="183">
        <v>1.5546259320897576E-2</v>
      </c>
      <c r="M432" s="183">
        <v>0</v>
      </c>
      <c r="N432" s="183">
        <v>0.20368426302979614</v>
      </c>
      <c r="O432" s="183">
        <v>1.961655267036904E-2</v>
      </c>
      <c r="P432" s="183">
        <v>0</v>
      </c>
      <c r="Q432" s="183">
        <v>0</v>
      </c>
      <c r="R432" s="184">
        <v>0</v>
      </c>
      <c r="S432" s="185">
        <f t="shared" si="175"/>
        <v>0.23884707502106275</v>
      </c>
      <c r="U432" s="230" t="s">
        <v>17</v>
      </c>
      <c r="V432" s="231">
        <v>1.5546259320897576E-2</v>
      </c>
      <c r="W432" s="231">
        <v>0</v>
      </c>
      <c r="X432" s="231">
        <v>0</v>
      </c>
      <c r="Y432" s="231">
        <v>0</v>
      </c>
      <c r="Z432" s="231">
        <v>0.20368426302979614</v>
      </c>
      <c r="AA432" s="231">
        <v>1.4132963018997798E-3</v>
      </c>
      <c r="AB432" s="231">
        <v>0</v>
      </c>
      <c r="AC432" s="232">
        <v>1.820325636846926E-2</v>
      </c>
      <c r="AD432" s="231">
        <v>0</v>
      </c>
      <c r="AE432" s="231">
        <v>0</v>
      </c>
      <c r="AF432" s="231">
        <v>0</v>
      </c>
      <c r="AG432" s="231">
        <v>0</v>
      </c>
      <c r="AH432" s="231">
        <v>1.820325636846926E-2</v>
      </c>
      <c r="AI432" s="233">
        <f t="shared" si="176"/>
        <v>0.23884707502106275</v>
      </c>
      <c r="AJ432" s="160" t="str">
        <f t="shared" si="177"/>
        <v/>
      </c>
      <c r="BA432" s="160"/>
      <c r="BR432" s="160"/>
      <c r="CG432" s="160"/>
    </row>
    <row r="433" spans="1:85" ht="15">
      <c r="A433" s="186" t="s">
        <v>139</v>
      </c>
      <c r="B433" s="175">
        <v>9.9902025864160731</v>
      </c>
      <c r="C433" s="175">
        <v>7.3911332920636594</v>
      </c>
      <c r="D433" s="175">
        <v>15.112462787294328</v>
      </c>
      <c r="E433" s="175">
        <v>1.8933021800888017</v>
      </c>
      <c r="F433" s="362"/>
      <c r="G433" s="175">
        <v>0</v>
      </c>
      <c r="H433" s="187">
        <v>0</v>
      </c>
      <c r="I433" s="173">
        <f t="shared" si="174"/>
        <v>34.387100845862861</v>
      </c>
      <c r="J433" s="168"/>
      <c r="K433" s="188" t="s">
        <v>139</v>
      </c>
      <c r="L433" s="175">
        <v>9.9902025864160731</v>
      </c>
      <c r="M433" s="175">
        <v>7.3911332920636594</v>
      </c>
      <c r="N433" s="175">
        <v>15.112462787294328</v>
      </c>
      <c r="O433" s="175">
        <v>1.8933021800888017</v>
      </c>
      <c r="P433" s="175">
        <v>0</v>
      </c>
      <c r="Q433" s="175">
        <v>0</v>
      </c>
      <c r="R433" s="176">
        <v>0</v>
      </c>
      <c r="S433" s="177">
        <f t="shared" si="175"/>
        <v>34.387100845862861</v>
      </c>
      <c r="U433" s="234" t="s">
        <v>139</v>
      </c>
      <c r="V433" s="226">
        <v>9.6018604915228583</v>
      </c>
      <c r="W433" s="226">
        <v>0.38468457931804279</v>
      </c>
      <c r="X433" s="226">
        <v>0</v>
      </c>
      <c r="Y433" s="226">
        <v>7.3911332920636594</v>
      </c>
      <c r="Z433" s="226">
        <v>13.798145322755184</v>
      </c>
      <c r="AA433" s="226">
        <v>1.8933021800888017</v>
      </c>
      <c r="AB433" s="226">
        <v>0</v>
      </c>
      <c r="AC433" s="227">
        <v>1.3179749801143161</v>
      </c>
      <c r="AD433" s="226">
        <v>3.6575155751715628E-3</v>
      </c>
      <c r="AE433" s="226">
        <v>0</v>
      </c>
      <c r="AF433" s="226">
        <v>0</v>
      </c>
      <c r="AG433" s="226">
        <v>1.3143174645391433</v>
      </c>
      <c r="AH433" s="226">
        <v>0</v>
      </c>
      <c r="AI433" s="229">
        <f t="shared" si="176"/>
        <v>34.387100845862861</v>
      </c>
      <c r="AJ433" s="160" t="str">
        <f t="shared" si="177"/>
        <v/>
      </c>
      <c r="BA433" s="160"/>
      <c r="BR433" s="160"/>
      <c r="CG433" s="160"/>
    </row>
    <row r="434" spans="1:85" ht="15">
      <c r="A434" s="178" t="s">
        <v>25</v>
      </c>
      <c r="B434" s="179">
        <v>8.96522354881429</v>
      </c>
      <c r="C434" s="179">
        <v>1.3878755331539685</v>
      </c>
      <c r="D434" s="179">
        <v>11.803381767640783</v>
      </c>
      <c r="E434" s="179">
        <v>109.03442027983597</v>
      </c>
      <c r="F434" s="362"/>
      <c r="G434" s="179">
        <v>12.423721948161157</v>
      </c>
      <c r="H434" s="180">
        <v>0</v>
      </c>
      <c r="I434" s="181">
        <f t="shared" si="174"/>
        <v>143.61462307760618</v>
      </c>
      <c r="J434" s="168"/>
      <c r="K434" s="182" t="s">
        <v>25</v>
      </c>
      <c r="L434" s="183">
        <v>8.96522354881429</v>
      </c>
      <c r="M434" s="183">
        <v>1.3878755331539685</v>
      </c>
      <c r="N434" s="183">
        <v>11.803381767640783</v>
      </c>
      <c r="O434" s="183">
        <v>109.03442027983597</v>
      </c>
      <c r="P434" s="183">
        <v>0.86488546574170733</v>
      </c>
      <c r="Q434" s="183">
        <v>12.423721948161157</v>
      </c>
      <c r="R434" s="184">
        <v>0</v>
      </c>
      <c r="S434" s="185">
        <f t="shared" si="175"/>
        <v>144.47950854334789</v>
      </c>
      <c r="U434" s="230" t="s">
        <v>25</v>
      </c>
      <c r="V434" s="231">
        <v>1.54498064670366</v>
      </c>
      <c r="W434" s="231">
        <v>7.4202429021106306</v>
      </c>
      <c r="X434" s="231">
        <v>12.423721948161157</v>
      </c>
      <c r="Y434" s="231">
        <v>1.3878755331539685</v>
      </c>
      <c r="Z434" s="231">
        <v>11.765259277021533</v>
      </c>
      <c r="AA434" s="231">
        <v>108.70854075835801</v>
      </c>
      <c r="AB434" s="231">
        <v>0.86488546574170733</v>
      </c>
      <c r="AC434" s="232">
        <v>0.3640020120972095</v>
      </c>
      <c r="AD434" s="231">
        <v>0</v>
      </c>
      <c r="AE434" s="231">
        <v>5.4091578356423534E-3</v>
      </c>
      <c r="AF434" s="231">
        <v>0</v>
      </c>
      <c r="AG434" s="231">
        <v>3.8122490619249091E-2</v>
      </c>
      <c r="AH434" s="231">
        <v>0.32047036364231807</v>
      </c>
      <c r="AI434" s="233">
        <f t="shared" si="176"/>
        <v>144.47950854334789</v>
      </c>
      <c r="AJ434" s="160" t="str">
        <f t="shared" si="177"/>
        <v/>
      </c>
      <c r="BA434" s="160"/>
      <c r="BR434" s="160"/>
      <c r="CG434" s="160"/>
    </row>
    <row r="435" spans="1:85" ht="15">
      <c r="A435" s="186" t="s">
        <v>24</v>
      </c>
      <c r="B435" s="175">
        <v>10.98664048007374</v>
      </c>
      <c r="C435" s="175">
        <v>0.88860770344488738</v>
      </c>
      <c r="D435" s="175">
        <v>13.482543118893426</v>
      </c>
      <c r="E435" s="175">
        <v>0</v>
      </c>
      <c r="F435" s="362"/>
      <c r="G435" s="175">
        <v>0</v>
      </c>
      <c r="H435" s="187">
        <v>0</v>
      </c>
      <c r="I435" s="173">
        <f t="shared" si="174"/>
        <v>25.357791302412053</v>
      </c>
      <c r="J435" s="168"/>
      <c r="K435" s="188" t="s">
        <v>24</v>
      </c>
      <c r="L435" s="175">
        <v>10.98664048007374</v>
      </c>
      <c r="M435" s="175">
        <v>0.88860770344488738</v>
      </c>
      <c r="N435" s="175">
        <v>13.482543118893426</v>
      </c>
      <c r="O435" s="175">
        <v>0</v>
      </c>
      <c r="P435" s="175">
        <v>0</v>
      </c>
      <c r="Q435" s="175">
        <v>0</v>
      </c>
      <c r="R435" s="176">
        <v>0</v>
      </c>
      <c r="S435" s="177">
        <f t="shared" si="175"/>
        <v>25.357791302412053</v>
      </c>
      <c r="U435" s="234" t="s">
        <v>24</v>
      </c>
      <c r="V435" s="226">
        <v>10.953560493586478</v>
      </c>
      <c r="W435" s="226">
        <v>0</v>
      </c>
      <c r="X435" s="226">
        <v>0</v>
      </c>
      <c r="Y435" s="226">
        <v>0.88860770344488738</v>
      </c>
      <c r="Z435" s="226">
        <v>12.528874184611196</v>
      </c>
      <c r="AA435" s="226">
        <v>0</v>
      </c>
      <c r="AB435" s="226">
        <v>0</v>
      </c>
      <c r="AC435" s="227">
        <v>0.98674892076949083</v>
      </c>
      <c r="AD435" s="226">
        <v>3.3079986487261563E-2</v>
      </c>
      <c r="AE435" s="226">
        <v>0</v>
      </c>
      <c r="AF435" s="226">
        <v>0</v>
      </c>
      <c r="AG435" s="226">
        <v>0.95366893428223087</v>
      </c>
      <c r="AH435" s="226">
        <v>0</v>
      </c>
      <c r="AI435" s="229">
        <f t="shared" si="176"/>
        <v>25.35779130241205</v>
      </c>
      <c r="AJ435" s="160" t="str">
        <f t="shared" si="177"/>
        <v/>
      </c>
      <c r="BA435" s="160"/>
      <c r="BR435" s="160"/>
      <c r="CG435" s="160"/>
    </row>
    <row r="436" spans="1:85" ht="15">
      <c r="A436" s="178" t="s">
        <v>60</v>
      </c>
      <c r="B436" s="179">
        <v>0</v>
      </c>
      <c r="C436" s="179">
        <v>0</v>
      </c>
      <c r="D436" s="179">
        <v>0</v>
      </c>
      <c r="E436" s="179">
        <v>0</v>
      </c>
      <c r="F436" s="362"/>
      <c r="G436" s="179">
        <v>0</v>
      </c>
      <c r="H436" s="180">
        <v>0</v>
      </c>
      <c r="I436" s="181">
        <f t="shared" si="174"/>
        <v>0</v>
      </c>
      <c r="J436" s="168"/>
      <c r="K436" s="182" t="s">
        <v>60</v>
      </c>
      <c r="L436" s="183">
        <v>0</v>
      </c>
      <c r="M436" s="183">
        <v>0</v>
      </c>
      <c r="N436" s="183">
        <v>0</v>
      </c>
      <c r="O436" s="183">
        <v>0</v>
      </c>
      <c r="P436" s="183">
        <v>0</v>
      </c>
      <c r="Q436" s="183">
        <v>0</v>
      </c>
      <c r="R436" s="184">
        <v>0</v>
      </c>
      <c r="S436" s="185">
        <f t="shared" si="175"/>
        <v>0</v>
      </c>
      <c r="U436" s="230" t="s">
        <v>60</v>
      </c>
      <c r="V436" s="231">
        <v>0</v>
      </c>
      <c r="W436" s="231">
        <v>0</v>
      </c>
      <c r="X436" s="231">
        <v>0</v>
      </c>
      <c r="Y436" s="231">
        <v>0</v>
      </c>
      <c r="Z436" s="231">
        <v>0</v>
      </c>
      <c r="AA436" s="231">
        <v>0</v>
      </c>
      <c r="AB436" s="231">
        <v>0</v>
      </c>
      <c r="AC436" s="232">
        <v>0</v>
      </c>
      <c r="AD436" s="231">
        <v>0</v>
      </c>
      <c r="AE436" s="231">
        <v>0</v>
      </c>
      <c r="AF436" s="231">
        <v>0</v>
      </c>
      <c r="AG436" s="231">
        <v>0</v>
      </c>
      <c r="AH436" s="231">
        <v>0</v>
      </c>
      <c r="AI436" s="233">
        <f t="shared" si="176"/>
        <v>0</v>
      </c>
      <c r="AJ436" s="160" t="str">
        <f t="shared" si="177"/>
        <v/>
      </c>
      <c r="BA436" s="160"/>
      <c r="BR436" s="160"/>
      <c r="CG436" s="160"/>
    </row>
    <row r="437" spans="1:85" ht="15">
      <c r="A437" s="186" t="s">
        <v>22</v>
      </c>
      <c r="B437" s="175">
        <v>3.6667137789887376</v>
      </c>
      <c r="C437" s="175">
        <v>0</v>
      </c>
      <c r="D437" s="175">
        <v>0</v>
      </c>
      <c r="E437" s="175">
        <v>4.5369911776016961E-3</v>
      </c>
      <c r="F437" s="362"/>
      <c r="G437" s="175">
        <v>0</v>
      </c>
      <c r="H437" s="187">
        <v>0</v>
      </c>
      <c r="I437" s="173">
        <f t="shared" si="174"/>
        <v>3.6712507701663393</v>
      </c>
      <c r="J437" s="168"/>
      <c r="K437" s="188" t="s">
        <v>22</v>
      </c>
      <c r="L437" s="175">
        <v>3.6667137789887376</v>
      </c>
      <c r="M437" s="175">
        <v>0</v>
      </c>
      <c r="N437" s="175">
        <v>0</v>
      </c>
      <c r="O437" s="175">
        <v>4.5369911776016961E-3</v>
      </c>
      <c r="P437" s="175">
        <v>0.9996138236200921</v>
      </c>
      <c r="Q437" s="175">
        <v>0</v>
      </c>
      <c r="R437" s="176">
        <v>0</v>
      </c>
      <c r="S437" s="177">
        <f t="shared" si="175"/>
        <v>4.6708645937864315</v>
      </c>
      <c r="U437" s="234" t="s">
        <v>22</v>
      </c>
      <c r="V437" s="226">
        <v>3.6667137789887376</v>
      </c>
      <c r="W437" s="226">
        <v>0</v>
      </c>
      <c r="X437" s="226">
        <v>0</v>
      </c>
      <c r="Y437" s="226">
        <v>0</v>
      </c>
      <c r="Z437" s="226">
        <v>0</v>
      </c>
      <c r="AA437" s="226">
        <v>0</v>
      </c>
      <c r="AB437" s="226">
        <v>0.9996138236200921</v>
      </c>
      <c r="AC437" s="227">
        <v>4.5369911776016961E-3</v>
      </c>
      <c r="AD437" s="226">
        <v>0</v>
      </c>
      <c r="AE437" s="226">
        <v>0</v>
      </c>
      <c r="AF437" s="226">
        <v>0</v>
      </c>
      <c r="AG437" s="226">
        <v>0</v>
      </c>
      <c r="AH437" s="226">
        <v>4.5369911776016961E-3</v>
      </c>
      <c r="AI437" s="229">
        <f t="shared" si="176"/>
        <v>4.6708645937864315</v>
      </c>
      <c r="AJ437" s="160" t="str">
        <f t="shared" si="177"/>
        <v/>
      </c>
      <c r="BA437" s="160"/>
      <c r="BR437" s="160"/>
      <c r="CG437" s="160"/>
    </row>
    <row r="438" spans="1:85" ht="15">
      <c r="A438" s="178" t="s">
        <v>21</v>
      </c>
      <c r="B438" s="179">
        <v>0.71217873266308773</v>
      </c>
      <c r="C438" s="179">
        <v>0</v>
      </c>
      <c r="D438" s="179">
        <v>0</v>
      </c>
      <c r="E438" s="179">
        <v>0</v>
      </c>
      <c r="F438" s="362"/>
      <c r="G438" s="179">
        <v>0</v>
      </c>
      <c r="H438" s="180">
        <v>0</v>
      </c>
      <c r="I438" s="181">
        <f t="shared" si="174"/>
        <v>0.71217873266308773</v>
      </c>
      <c r="J438" s="168"/>
      <c r="K438" s="182" t="s">
        <v>21</v>
      </c>
      <c r="L438" s="183">
        <v>0.71217873266308773</v>
      </c>
      <c r="M438" s="183">
        <v>0</v>
      </c>
      <c r="N438" s="183">
        <v>0</v>
      </c>
      <c r="O438" s="183">
        <v>0</v>
      </c>
      <c r="P438" s="183">
        <v>0</v>
      </c>
      <c r="Q438" s="183">
        <v>0</v>
      </c>
      <c r="R438" s="184">
        <v>0</v>
      </c>
      <c r="S438" s="185">
        <f t="shared" si="175"/>
        <v>0.71217873266308773</v>
      </c>
      <c r="U438" s="230" t="s">
        <v>61</v>
      </c>
      <c r="V438" s="231">
        <v>0.71217873266308773</v>
      </c>
      <c r="W438" s="231">
        <v>0</v>
      </c>
      <c r="X438" s="231">
        <v>0</v>
      </c>
      <c r="Y438" s="231">
        <v>0</v>
      </c>
      <c r="Z438" s="231">
        <v>0</v>
      </c>
      <c r="AA438" s="231">
        <v>0</v>
      </c>
      <c r="AB438" s="231">
        <v>0</v>
      </c>
      <c r="AC438" s="232">
        <v>0</v>
      </c>
      <c r="AD438" s="231">
        <v>0</v>
      </c>
      <c r="AE438" s="231">
        <v>0</v>
      </c>
      <c r="AF438" s="231">
        <v>0</v>
      </c>
      <c r="AG438" s="231">
        <v>0</v>
      </c>
      <c r="AH438" s="231">
        <v>0</v>
      </c>
      <c r="AI438" s="233">
        <f t="shared" si="176"/>
        <v>0.71217873266308773</v>
      </c>
      <c r="AJ438" s="160" t="str">
        <f t="shared" si="177"/>
        <v/>
      </c>
      <c r="BA438" s="160"/>
      <c r="BR438" s="160"/>
      <c r="CG438" s="160"/>
    </row>
    <row r="439" spans="1:85" ht="15">
      <c r="A439" s="189" t="s">
        <v>64</v>
      </c>
      <c r="B439" s="175">
        <v>2.2061128295886709E-5</v>
      </c>
      <c r="C439" s="175">
        <v>0</v>
      </c>
      <c r="D439" s="175">
        <v>0</v>
      </c>
      <c r="E439" s="175">
        <v>0</v>
      </c>
      <c r="F439" s="362"/>
      <c r="G439" s="175">
        <v>0</v>
      </c>
      <c r="H439" s="187">
        <v>0</v>
      </c>
      <c r="I439" s="173">
        <f t="shared" si="174"/>
        <v>2.2061128295886709E-5</v>
      </c>
      <c r="J439" s="168"/>
      <c r="K439" s="190" t="s">
        <v>64</v>
      </c>
      <c r="L439" s="175">
        <v>2.2061128295886709E-5</v>
      </c>
      <c r="M439" s="175">
        <v>0</v>
      </c>
      <c r="N439" s="175">
        <v>0</v>
      </c>
      <c r="O439" s="175">
        <v>0</v>
      </c>
      <c r="P439" s="175">
        <v>0</v>
      </c>
      <c r="Q439" s="175">
        <v>0</v>
      </c>
      <c r="R439" s="176">
        <v>0</v>
      </c>
      <c r="S439" s="177">
        <f t="shared" si="175"/>
        <v>2.2061128295886709E-5</v>
      </c>
      <c r="U439" s="235" t="s">
        <v>62</v>
      </c>
      <c r="V439" s="226">
        <v>2.2061128295886709E-5</v>
      </c>
      <c r="W439" s="226">
        <v>0</v>
      </c>
      <c r="X439" s="226">
        <v>0</v>
      </c>
      <c r="Y439" s="226">
        <v>0</v>
      </c>
      <c r="Z439" s="226">
        <v>0</v>
      </c>
      <c r="AA439" s="226">
        <v>0</v>
      </c>
      <c r="AB439" s="226">
        <v>0</v>
      </c>
      <c r="AC439" s="227">
        <v>0</v>
      </c>
      <c r="AD439" s="228">
        <v>0</v>
      </c>
      <c r="AE439" s="228">
        <v>0</v>
      </c>
      <c r="AF439" s="228">
        <v>0</v>
      </c>
      <c r="AG439" s="228">
        <v>0</v>
      </c>
      <c r="AH439" s="228">
        <v>0</v>
      </c>
      <c r="AI439" s="229">
        <f t="shared" si="176"/>
        <v>2.2061128295886709E-5</v>
      </c>
      <c r="AJ439" s="160" t="str">
        <f t="shared" si="177"/>
        <v/>
      </c>
      <c r="BA439" s="160"/>
      <c r="BR439" s="160"/>
      <c r="CG439" s="160"/>
    </row>
    <row r="440" spans="1:85">
      <c r="A440" s="191" t="s">
        <v>23</v>
      </c>
      <c r="B440" s="192">
        <v>2.2061128295886709E-5</v>
      </c>
      <c r="C440" s="192">
        <v>0</v>
      </c>
      <c r="D440" s="192">
        <v>0</v>
      </c>
      <c r="E440" s="192">
        <v>0</v>
      </c>
      <c r="F440" s="362"/>
      <c r="G440" s="192">
        <v>0</v>
      </c>
      <c r="H440" s="193">
        <v>0</v>
      </c>
      <c r="I440" s="194">
        <f t="shared" si="174"/>
        <v>2.2061128295886709E-5</v>
      </c>
      <c r="J440" s="168"/>
      <c r="K440" s="195" t="s">
        <v>23</v>
      </c>
      <c r="L440" s="196">
        <v>2.2061128295886709E-5</v>
      </c>
      <c r="M440" s="196">
        <v>0</v>
      </c>
      <c r="N440" s="196">
        <v>0</v>
      </c>
      <c r="O440" s="196">
        <v>0</v>
      </c>
      <c r="P440" s="196">
        <v>0</v>
      </c>
      <c r="Q440" s="196">
        <v>0</v>
      </c>
      <c r="R440" s="197">
        <v>0</v>
      </c>
      <c r="S440" s="198">
        <f t="shared" si="175"/>
        <v>2.2061128295886709E-5</v>
      </c>
      <c r="U440" s="236" t="s">
        <v>66</v>
      </c>
      <c r="V440" s="237">
        <v>2.2061128295886709E-5</v>
      </c>
      <c r="W440" s="237">
        <v>0</v>
      </c>
      <c r="X440" s="237">
        <v>0</v>
      </c>
      <c r="Y440" s="237">
        <v>0</v>
      </c>
      <c r="Z440" s="237">
        <v>0</v>
      </c>
      <c r="AA440" s="237">
        <v>0</v>
      </c>
      <c r="AB440" s="237">
        <v>0</v>
      </c>
      <c r="AC440" s="237">
        <v>0</v>
      </c>
      <c r="AD440" s="237">
        <v>0</v>
      </c>
      <c r="AE440" s="237">
        <v>0</v>
      </c>
      <c r="AF440" s="237">
        <v>0</v>
      </c>
      <c r="AG440" s="237">
        <v>0</v>
      </c>
      <c r="AH440" s="125">
        <v>0</v>
      </c>
      <c r="AI440" s="238">
        <f t="shared" si="176"/>
        <v>2.2061128295886709E-5</v>
      </c>
      <c r="AJ440" s="160" t="str">
        <f t="shared" si="177"/>
        <v/>
      </c>
      <c r="BA440" s="160"/>
      <c r="BR440" s="160"/>
      <c r="CG440" s="160"/>
    </row>
    <row r="441" spans="1:85">
      <c r="A441" s="199" t="s">
        <v>19</v>
      </c>
      <c r="B441" s="200">
        <v>0</v>
      </c>
      <c r="C441" s="200">
        <v>0</v>
      </c>
      <c r="D441" s="200">
        <v>0</v>
      </c>
      <c r="E441" s="200">
        <v>0</v>
      </c>
      <c r="F441" s="362"/>
      <c r="G441" s="200">
        <v>0</v>
      </c>
      <c r="H441" s="201">
        <v>0</v>
      </c>
      <c r="I441" s="202">
        <f t="shared" si="174"/>
        <v>0</v>
      </c>
      <c r="J441" s="168"/>
      <c r="K441" s="203" t="s">
        <v>19</v>
      </c>
      <c r="L441" s="200">
        <v>0</v>
      </c>
      <c r="M441" s="200">
        <v>0</v>
      </c>
      <c r="N441" s="200">
        <v>0</v>
      </c>
      <c r="O441" s="200">
        <v>0</v>
      </c>
      <c r="P441" s="200">
        <v>0</v>
      </c>
      <c r="Q441" s="200">
        <v>0</v>
      </c>
      <c r="R441" s="204">
        <v>0</v>
      </c>
      <c r="S441" s="205">
        <f t="shared" si="175"/>
        <v>0</v>
      </c>
      <c r="U441" s="239" t="s">
        <v>19</v>
      </c>
      <c r="V441" s="240">
        <v>0</v>
      </c>
      <c r="W441" s="240">
        <v>0</v>
      </c>
      <c r="X441" s="240">
        <v>0</v>
      </c>
      <c r="Y441" s="240">
        <v>0</v>
      </c>
      <c r="Z441" s="240">
        <v>0</v>
      </c>
      <c r="AA441" s="240">
        <v>0</v>
      </c>
      <c r="AB441" s="240">
        <v>0</v>
      </c>
      <c r="AC441" s="240">
        <v>0</v>
      </c>
      <c r="AD441" s="241">
        <v>0</v>
      </c>
      <c r="AE441" s="241">
        <v>0</v>
      </c>
      <c r="AF441" s="241">
        <v>0</v>
      </c>
      <c r="AG441" s="241">
        <v>0</v>
      </c>
      <c r="AH441" s="241">
        <v>0</v>
      </c>
      <c r="AI441" s="242">
        <f t="shared" si="176"/>
        <v>0</v>
      </c>
      <c r="AJ441" s="160" t="str">
        <f t="shared" si="177"/>
        <v/>
      </c>
      <c r="BA441" s="160"/>
      <c r="BR441" s="160"/>
      <c r="CG441" s="160"/>
    </row>
    <row r="442" spans="1:85">
      <c r="A442" s="191" t="s">
        <v>20</v>
      </c>
      <c r="B442" s="192">
        <v>0</v>
      </c>
      <c r="C442" s="192">
        <v>0</v>
      </c>
      <c r="D442" s="192">
        <v>0</v>
      </c>
      <c r="E442" s="192">
        <v>0</v>
      </c>
      <c r="F442" s="362"/>
      <c r="G442" s="192">
        <v>0</v>
      </c>
      <c r="H442" s="193">
        <v>0</v>
      </c>
      <c r="I442" s="194">
        <f t="shared" si="174"/>
        <v>0</v>
      </c>
      <c r="J442" s="168"/>
      <c r="K442" s="195" t="s">
        <v>20</v>
      </c>
      <c r="L442" s="196">
        <v>0</v>
      </c>
      <c r="M442" s="196">
        <v>0</v>
      </c>
      <c r="N442" s="196">
        <v>0</v>
      </c>
      <c r="O442" s="196">
        <v>0</v>
      </c>
      <c r="P442" s="196">
        <v>0</v>
      </c>
      <c r="Q442" s="196">
        <v>0</v>
      </c>
      <c r="R442" s="197">
        <v>0</v>
      </c>
      <c r="S442" s="198">
        <f t="shared" si="175"/>
        <v>0</v>
      </c>
      <c r="U442" s="236" t="s">
        <v>20</v>
      </c>
      <c r="V442" s="237">
        <v>0</v>
      </c>
      <c r="W442" s="237">
        <v>0</v>
      </c>
      <c r="X442" s="237">
        <v>0</v>
      </c>
      <c r="Y442" s="237">
        <v>0</v>
      </c>
      <c r="Z442" s="237">
        <v>0</v>
      </c>
      <c r="AA442" s="237">
        <v>0</v>
      </c>
      <c r="AB442" s="237">
        <v>0</v>
      </c>
      <c r="AC442" s="237">
        <v>0</v>
      </c>
      <c r="AD442" s="237">
        <v>0</v>
      </c>
      <c r="AE442" s="237">
        <v>0</v>
      </c>
      <c r="AF442" s="237">
        <v>0</v>
      </c>
      <c r="AG442" s="237">
        <v>0</v>
      </c>
      <c r="AH442" s="125">
        <v>0</v>
      </c>
      <c r="AI442" s="238">
        <f t="shared" si="176"/>
        <v>0</v>
      </c>
      <c r="AJ442" s="160" t="str">
        <f t="shared" si="177"/>
        <v/>
      </c>
      <c r="BA442" s="160"/>
      <c r="BR442" s="160"/>
      <c r="CG442" s="160"/>
    </row>
    <row r="443" spans="1:85" ht="15" thickBot="1">
      <c r="A443" s="206" t="s">
        <v>11</v>
      </c>
      <c r="B443" s="207">
        <v>0</v>
      </c>
      <c r="C443" s="207">
        <v>0</v>
      </c>
      <c r="D443" s="207">
        <v>0</v>
      </c>
      <c r="E443" s="207">
        <v>0</v>
      </c>
      <c r="F443" s="363"/>
      <c r="G443" s="207">
        <v>0</v>
      </c>
      <c r="H443" s="208">
        <v>0</v>
      </c>
      <c r="I443" s="209">
        <f t="shared" si="174"/>
        <v>0</v>
      </c>
      <c r="J443" s="168"/>
      <c r="K443" s="210" t="s">
        <v>11</v>
      </c>
      <c r="L443" s="207">
        <v>0</v>
      </c>
      <c r="M443" s="207">
        <v>0</v>
      </c>
      <c r="N443" s="207">
        <v>0</v>
      </c>
      <c r="O443" s="207">
        <v>0</v>
      </c>
      <c r="P443" s="207">
        <v>0</v>
      </c>
      <c r="Q443" s="207">
        <v>0</v>
      </c>
      <c r="R443" s="211">
        <v>0</v>
      </c>
      <c r="S443" s="212">
        <f t="shared" si="175"/>
        <v>0</v>
      </c>
      <c r="U443" s="239" t="s">
        <v>11</v>
      </c>
      <c r="V443" s="240">
        <v>0</v>
      </c>
      <c r="W443" s="240">
        <v>0</v>
      </c>
      <c r="X443" s="240">
        <v>0</v>
      </c>
      <c r="Y443" s="240">
        <v>0</v>
      </c>
      <c r="Z443" s="240">
        <v>0</v>
      </c>
      <c r="AA443" s="240">
        <v>0</v>
      </c>
      <c r="AB443" s="240">
        <v>0</v>
      </c>
      <c r="AC443" s="240">
        <v>0</v>
      </c>
      <c r="AD443" s="241">
        <v>0</v>
      </c>
      <c r="AE443" s="241">
        <v>0</v>
      </c>
      <c r="AF443" s="241">
        <v>0</v>
      </c>
      <c r="AG443" s="241">
        <v>0</v>
      </c>
      <c r="AH443" s="241">
        <v>0</v>
      </c>
      <c r="AI443" s="242">
        <f t="shared" si="176"/>
        <v>0</v>
      </c>
      <c r="AJ443" s="169" t="str">
        <f t="shared" si="177"/>
        <v/>
      </c>
    </row>
    <row r="444" spans="1:85" ht="15">
      <c r="A444" s="213" t="s">
        <v>26</v>
      </c>
      <c r="B444" s="214">
        <f>SUM(B423:B439)</f>
        <v>40.369376480034411</v>
      </c>
      <c r="C444" s="214">
        <f t="shared" ref="C444:I444" si="178">SUM(C423:C439)</f>
        <v>9.6676165286625153</v>
      </c>
      <c r="D444" s="214">
        <f t="shared" si="178"/>
        <v>42.422827017565595</v>
      </c>
      <c r="E444" s="214">
        <f t="shared" si="178"/>
        <v>111.39193055946205</v>
      </c>
      <c r="F444" s="214">
        <f t="shared" si="178"/>
        <v>0</v>
      </c>
      <c r="G444" s="214">
        <f t="shared" si="178"/>
        <v>12.423721948161157</v>
      </c>
      <c r="H444" s="216">
        <f t="shared" si="178"/>
        <v>0</v>
      </c>
      <c r="I444" s="173">
        <f t="shared" si="178"/>
        <v>216.27547253388576</v>
      </c>
      <c r="J444" s="168"/>
      <c r="K444" s="215" t="s">
        <v>26</v>
      </c>
      <c r="L444" s="214">
        <f>SUM(L423:L439)</f>
        <v>40.369376480034411</v>
      </c>
      <c r="M444" s="214">
        <f t="shared" ref="M444:S444" si="179">SUM(M423:M439)</f>
        <v>9.6676165286625153</v>
      </c>
      <c r="N444" s="214">
        <f t="shared" si="179"/>
        <v>42.422827017565595</v>
      </c>
      <c r="O444" s="214">
        <f t="shared" si="179"/>
        <v>111.39193055946205</v>
      </c>
      <c r="P444" s="214">
        <f t="shared" si="179"/>
        <v>18.920679882838311</v>
      </c>
      <c r="Q444" s="214">
        <f t="shared" si="179"/>
        <v>12.423721948161157</v>
      </c>
      <c r="R444" s="216">
        <f t="shared" si="179"/>
        <v>0</v>
      </c>
      <c r="S444" s="217">
        <f t="shared" si="179"/>
        <v>235.19615241672406</v>
      </c>
      <c r="T444" s="160" t="str">
        <f>IF(ABS(S444-AI444)&gt;0.01,S444-AI444,"")</f>
        <v/>
      </c>
      <c r="U444" s="243" t="s">
        <v>63</v>
      </c>
      <c r="V444" s="244">
        <f>SUM(V423:V439)</f>
        <v>32.501210052321007</v>
      </c>
      <c r="W444" s="244">
        <f t="shared" ref="W444:AH444" si="180">SUM(W423:W439)</f>
        <v>7.8049274814286731</v>
      </c>
      <c r="X444" s="244">
        <f t="shared" si="180"/>
        <v>12.423721948161157</v>
      </c>
      <c r="Y444" s="244">
        <f t="shared" si="180"/>
        <v>9.6676165286625153</v>
      </c>
      <c r="Z444" s="244">
        <f t="shared" si="180"/>
        <v>40.116718128124973</v>
      </c>
      <c r="AA444" s="244">
        <f t="shared" si="180"/>
        <v>110.6153225458371</v>
      </c>
      <c r="AB444" s="244">
        <f t="shared" si="180"/>
        <v>18.920679882838311</v>
      </c>
      <c r="AC444" s="244">
        <f t="shared" si="180"/>
        <v>3.145955849350305</v>
      </c>
      <c r="AD444" s="245">
        <f t="shared" si="180"/>
        <v>6.3238946284728287E-2</v>
      </c>
      <c r="AE444" s="245">
        <f t="shared" si="180"/>
        <v>5.4091578356423534E-3</v>
      </c>
      <c r="AF444" s="245">
        <f t="shared" si="180"/>
        <v>0</v>
      </c>
      <c r="AG444" s="245">
        <f t="shared" si="180"/>
        <v>2.3061088894406234</v>
      </c>
      <c r="AH444" s="245">
        <f t="shared" si="180"/>
        <v>0.77119885578931147</v>
      </c>
      <c r="AI444" s="246">
        <f>SUM(V444:AC444)</f>
        <v>235.19615241672403</v>
      </c>
      <c r="AJ444" s="160" t="str">
        <f>IF(ABS(S444-AI444)&gt;0.001,S444-AI444,"")</f>
        <v/>
      </c>
    </row>
    <row r="445" spans="1:85" s="23" customFormat="1" ht="15" thickBot="1">
      <c r="A445" s="30" t="s">
        <v>88</v>
      </c>
      <c r="B445" s="47">
        <f>IF($I444=0,"-",B444/$I444)</f>
        <v>0.18665721085736797</v>
      </c>
      <c r="C445" s="47">
        <f t="shared" ref="C445:H445" si="181">IF($I444=0,"-",C444/$I444)</f>
        <v>4.4700475811688754E-2</v>
      </c>
      <c r="D445" s="47">
        <f t="shared" si="181"/>
        <v>0.19615181749709895</v>
      </c>
      <c r="E445" s="47">
        <f t="shared" si="181"/>
        <v>0.51504652494521452</v>
      </c>
      <c r="F445" s="47">
        <f t="shared" si="181"/>
        <v>0</v>
      </c>
      <c r="G445" s="47">
        <f t="shared" si="181"/>
        <v>5.744397088862966E-2</v>
      </c>
      <c r="H445" s="70">
        <f t="shared" si="181"/>
        <v>0</v>
      </c>
      <c r="I445" s="48">
        <f>SUM(B445:H445)</f>
        <v>0.99999999999999978</v>
      </c>
      <c r="J445" s="160"/>
      <c r="K445" s="81" t="s">
        <v>88</v>
      </c>
      <c r="L445" s="98">
        <f t="shared" ref="L445:R445" si="182">IF($S444=0,"-",L444/$S444)</f>
        <v>0.17164131328350707</v>
      </c>
      <c r="M445" s="98">
        <f t="shared" si="182"/>
        <v>4.1104484190427094E-2</v>
      </c>
      <c r="N445" s="98">
        <f t="shared" si="182"/>
        <v>0.1803721131560018</v>
      </c>
      <c r="O445" s="98">
        <f t="shared" si="182"/>
        <v>0.47361289466205281</v>
      </c>
      <c r="P445" s="98">
        <f t="shared" si="182"/>
        <v>8.0446383533155627E-2</v>
      </c>
      <c r="Q445" s="98">
        <f t="shared" si="182"/>
        <v>5.2822811174855537E-2</v>
      </c>
      <c r="R445" s="99">
        <f t="shared" si="182"/>
        <v>0</v>
      </c>
      <c r="S445" s="100">
        <f>SUM(L445:R445)</f>
        <v>0.99999999999999989</v>
      </c>
      <c r="U445" s="110" t="s">
        <v>88</v>
      </c>
      <c r="V445" s="133">
        <f>+V444/$AI444</f>
        <v>0.13818767746988853</v>
      </c>
      <c r="W445" s="133">
        <f t="shared" ref="W445:AH445" si="183">+W444/$AI444</f>
        <v>3.3184758344174725E-2</v>
      </c>
      <c r="X445" s="133">
        <f t="shared" si="183"/>
        <v>5.2822811174855537E-2</v>
      </c>
      <c r="Y445" s="133">
        <f t="shared" si="183"/>
        <v>4.1104484190427101E-2</v>
      </c>
      <c r="Z445" s="133">
        <f t="shared" si="183"/>
        <v>0.17056706802348354</v>
      </c>
      <c r="AA445" s="133">
        <f t="shared" si="183"/>
        <v>0.47031093582622574</v>
      </c>
      <c r="AB445" s="133">
        <f t="shared" si="183"/>
        <v>8.0446383533155627E-2</v>
      </c>
      <c r="AC445" s="133">
        <f t="shared" si="183"/>
        <v>1.3375881437789228E-2</v>
      </c>
      <c r="AD445" s="133">
        <f t="shared" si="183"/>
        <v>2.6887746944380527E-4</v>
      </c>
      <c r="AE445" s="133">
        <f t="shared" si="183"/>
        <v>2.2998496276666665E-5</v>
      </c>
      <c r="AF445" s="133">
        <f t="shared" si="183"/>
        <v>0</v>
      </c>
      <c r="AG445" s="133">
        <f t="shared" si="183"/>
        <v>9.8050451325182621E-3</v>
      </c>
      <c r="AH445" s="133">
        <f t="shared" si="183"/>
        <v>3.2789603395504954E-3</v>
      </c>
      <c r="AI445" s="134">
        <f>SUM(V445:AC445)</f>
        <v>1</v>
      </c>
      <c r="AJ445" s="160" t="str">
        <f t="shared" si="177"/>
        <v/>
      </c>
      <c r="BA445" s="218"/>
      <c r="BR445" s="218"/>
    </row>
    <row r="446" spans="1:85" ht="15" thickBot="1">
      <c r="A446" s="247"/>
      <c r="B446" s="247"/>
      <c r="C446" s="247"/>
      <c r="D446" s="247"/>
      <c r="E446" s="247"/>
      <c r="F446" s="247"/>
      <c r="G446" s="247"/>
      <c r="H446" s="247"/>
      <c r="I446" s="247"/>
      <c r="K446" s="247"/>
      <c r="L446" s="247"/>
      <c r="M446" s="247"/>
      <c r="N446" s="247"/>
      <c r="O446" s="247"/>
      <c r="P446" s="247"/>
      <c r="Q446" s="247"/>
      <c r="R446" s="247"/>
      <c r="S446" s="247"/>
    </row>
    <row r="447" spans="1:85" ht="28.5">
      <c r="A447" s="364" t="s">
        <v>44</v>
      </c>
      <c r="B447" s="164" t="s">
        <v>0</v>
      </c>
      <c r="C447" s="164" t="s">
        <v>1</v>
      </c>
      <c r="D447" s="164" t="s">
        <v>2</v>
      </c>
      <c r="E447" s="164" t="s">
        <v>3</v>
      </c>
      <c r="F447" s="164" t="s">
        <v>27</v>
      </c>
      <c r="G447" s="164" t="s">
        <v>4</v>
      </c>
      <c r="H447" s="164" t="s">
        <v>5</v>
      </c>
      <c r="I447" s="165" t="s">
        <v>6</v>
      </c>
      <c r="K447" s="366" t="s">
        <v>44</v>
      </c>
      <c r="L447" s="166" t="s">
        <v>0</v>
      </c>
      <c r="M447" s="166" t="s">
        <v>1</v>
      </c>
      <c r="N447" s="166" t="s">
        <v>2</v>
      </c>
      <c r="O447" s="166" t="s">
        <v>3</v>
      </c>
      <c r="P447" s="166" t="s">
        <v>27</v>
      </c>
      <c r="Q447" s="166" t="s">
        <v>4</v>
      </c>
      <c r="R447" s="166" t="s">
        <v>5</v>
      </c>
      <c r="S447" s="167" t="s">
        <v>6</v>
      </c>
    </row>
    <row r="448" spans="1:85" ht="15">
      <c r="A448" s="365" t="s">
        <v>44</v>
      </c>
      <c r="B448" s="318" t="s">
        <v>69</v>
      </c>
      <c r="C448" s="319"/>
      <c r="D448" s="319"/>
      <c r="E448" s="319"/>
      <c r="F448" s="319"/>
      <c r="G448" s="319"/>
      <c r="H448" s="319"/>
      <c r="I448" s="320"/>
      <c r="K448" s="367" t="s">
        <v>44</v>
      </c>
      <c r="L448" s="321" t="s">
        <v>69</v>
      </c>
      <c r="M448" s="322"/>
      <c r="N448" s="322"/>
      <c r="O448" s="322"/>
      <c r="P448" s="322"/>
      <c r="Q448" s="322"/>
      <c r="R448" s="322"/>
      <c r="S448" s="323"/>
    </row>
    <row r="449" spans="1:19" ht="15">
      <c r="A449" s="170" t="s">
        <v>7</v>
      </c>
      <c r="B449" s="368"/>
      <c r="C449" s="369"/>
      <c r="D449" s="369"/>
      <c r="E449" s="370"/>
      <c r="F449" s="171">
        <v>0.28894672563203894</v>
      </c>
      <c r="G449" s="368"/>
      <c r="H449" s="370"/>
      <c r="I449" s="173">
        <f>SUM(B449:H449)</f>
        <v>0.28894672563203894</v>
      </c>
      <c r="J449" s="168"/>
      <c r="K449" s="222" t="s">
        <v>7</v>
      </c>
      <c r="L449" s="368"/>
      <c r="M449" s="369"/>
      <c r="N449" s="369"/>
      <c r="O449" s="370"/>
      <c r="P449" s="171">
        <v>0</v>
      </c>
      <c r="Q449" s="368"/>
      <c r="R449" s="377"/>
      <c r="S449" s="224">
        <f>SUM(L449:R449)</f>
        <v>0</v>
      </c>
    </row>
    <row r="450" spans="1:19" ht="15">
      <c r="A450" s="178" t="s">
        <v>8</v>
      </c>
      <c r="B450" s="371"/>
      <c r="C450" s="372"/>
      <c r="D450" s="372"/>
      <c r="E450" s="373"/>
      <c r="F450" s="179">
        <v>0</v>
      </c>
      <c r="G450" s="371"/>
      <c r="H450" s="373"/>
      <c r="I450" s="181">
        <f t="shared" ref="I450:I469" si="184">SUM(B450:H450)</f>
        <v>0</v>
      </c>
      <c r="J450" s="168"/>
      <c r="K450" s="182" t="s">
        <v>8</v>
      </c>
      <c r="L450" s="371"/>
      <c r="M450" s="372"/>
      <c r="N450" s="372"/>
      <c r="O450" s="373"/>
      <c r="P450" s="183">
        <v>0</v>
      </c>
      <c r="Q450" s="371"/>
      <c r="R450" s="378"/>
      <c r="S450" s="185">
        <f t="shared" ref="S450:S469" si="185">SUM(L450:R450)</f>
        <v>0</v>
      </c>
    </row>
    <row r="451" spans="1:19" ht="15">
      <c r="A451" s="186" t="s">
        <v>10</v>
      </c>
      <c r="B451" s="371"/>
      <c r="C451" s="372"/>
      <c r="D451" s="372"/>
      <c r="E451" s="373"/>
      <c r="F451" s="175">
        <v>0</v>
      </c>
      <c r="G451" s="371"/>
      <c r="H451" s="373"/>
      <c r="I451" s="173">
        <f t="shared" si="184"/>
        <v>0</v>
      </c>
      <c r="J451" s="168"/>
      <c r="K451" s="188" t="s">
        <v>10</v>
      </c>
      <c r="L451" s="371"/>
      <c r="M451" s="372"/>
      <c r="N451" s="372"/>
      <c r="O451" s="373"/>
      <c r="P451" s="175">
        <v>0</v>
      </c>
      <c r="Q451" s="371"/>
      <c r="R451" s="378"/>
      <c r="S451" s="177">
        <f t="shared" si="185"/>
        <v>0</v>
      </c>
    </row>
    <row r="452" spans="1:19" ht="15">
      <c r="A452" s="178" t="s">
        <v>56</v>
      </c>
      <c r="B452" s="371"/>
      <c r="C452" s="372"/>
      <c r="D452" s="372"/>
      <c r="E452" s="373"/>
      <c r="F452" s="179">
        <v>0</v>
      </c>
      <c r="G452" s="371"/>
      <c r="H452" s="373"/>
      <c r="I452" s="181">
        <f t="shared" si="184"/>
        <v>0</v>
      </c>
      <c r="J452" s="168"/>
      <c r="K452" s="182" t="s">
        <v>56</v>
      </c>
      <c r="L452" s="371"/>
      <c r="M452" s="372"/>
      <c r="N452" s="372"/>
      <c r="O452" s="373"/>
      <c r="P452" s="183">
        <v>0</v>
      </c>
      <c r="Q452" s="371"/>
      <c r="R452" s="378"/>
      <c r="S452" s="185">
        <f t="shared" si="185"/>
        <v>0</v>
      </c>
    </row>
    <row r="453" spans="1:19" ht="15">
      <c r="A453" s="186" t="s">
        <v>16</v>
      </c>
      <c r="B453" s="371"/>
      <c r="C453" s="372"/>
      <c r="D453" s="372"/>
      <c r="E453" s="373"/>
      <c r="F453" s="175">
        <v>0</v>
      </c>
      <c r="G453" s="371"/>
      <c r="H453" s="373"/>
      <c r="I453" s="173">
        <f t="shared" si="184"/>
        <v>0</v>
      </c>
      <c r="J453" s="168"/>
      <c r="K453" s="188" t="s">
        <v>16</v>
      </c>
      <c r="L453" s="371"/>
      <c r="M453" s="372"/>
      <c r="N453" s="372"/>
      <c r="O453" s="373"/>
      <c r="P453" s="175">
        <v>0</v>
      </c>
      <c r="Q453" s="371"/>
      <c r="R453" s="378"/>
      <c r="S453" s="177">
        <f t="shared" si="185"/>
        <v>0</v>
      </c>
    </row>
    <row r="454" spans="1:19" ht="15">
      <c r="A454" s="178" t="s">
        <v>15</v>
      </c>
      <c r="B454" s="371"/>
      <c r="C454" s="372"/>
      <c r="D454" s="372"/>
      <c r="E454" s="373"/>
      <c r="F454" s="179">
        <v>0</v>
      </c>
      <c r="G454" s="371"/>
      <c r="H454" s="373"/>
      <c r="I454" s="181">
        <f t="shared" si="184"/>
        <v>0</v>
      </c>
      <c r="J454" s="168"/>
      <c r="K454" s="182" t="s">
        <v>15</v>
      </c>
      <c r="L454" s="371"/>
      <c r="M454" s="372"/>
      <c r="N454" s="372"/>
      <c r="O454" s="373"/>
      <c r="P454" s="183">
        <v>0</v>
      </c>
      <c r="Q454" s="371"/>
      <c r="R454" s="378"/>
      <c r="S454" s="185">
        <f t="shared" si="185"/>
        <v>0</v>
      </c>
    </row>
    <row r="455" spans="1:19" ht="15">
      <c r="A455" s="186" t="s">
        <v>58</v>
      </c>
      <c r="B455" s="371"/>
      <c r="C455" s="372"/>
      <c r="D455" s="372"/>
      <c r="E455" s="373"/>
      <c r="F455" s="175">
        <v>186.27006784817053</v>
      </c>
      <c r="G455" s="371"/>
      <c r="H455" s="373"/>
      <c r="I455" s="173">
        <f t="shared" si="184"/>
        <v>186.27006784817053</v>
      </c>
      <c r="J455" s="168"/>
      <c r="K455" s="188" t="s">
        <v>58</v>
      </c>
      <c r="L455" s="371"/>
      <c r="M455" s="372"/>
      <c r="N455" s="372"/>
      <c r="O455" s="373"/>
      <c r="P455" s="175">
        <v>0</v>
      </c>
      <c r="Q455" s="371"/>
      <c r="R455" s="378"/>
      <c r="S455" s="177">
        <f t="shared" si="185"/>
        <v>0</v>
      </c>
    </row>
    <row r="456" spans="1:19" ht="15">
      <c r="A456" s="178" t="s">
        <v>12</v>
      </c>
      <c r="B456" s="371"/>
      <c r="C456" s="372"/>
      <c r="D456" s="372"/>
      <c r="E456" s="373"/>
      <c r="F456" s="179">
        <v>0</v>
      </c>
      <c r="G456" s="371"/>
      <c r="H456" s="373"/>
      <c r="I456" s="181">
        <f t="shared" si="184"/>
        <v>0</v>
      </c>
      <c r="J456" s="168"/>
      <c r="K456" s="182" t="s">
        <v>12</v>
      </c>
      <c r="L456" s="371"/>
      <c r="M456" s="372"/>
      <c r="N456" s="372"/>
      <c r="O456" s="373"/>
      <c r="P456" s="183">
        <v>0</v>
      </c>
      <c r="Q456" s="371"/>
      <c r="R456" s="378"/>
      <c r="S456" s="185">
        <f t="shared" si="185"/>
        <v>0</v>
      </c>
    </row>
    <row r="457" spans="1:19" ht="15">
      <c r="A457" s="186" t="s">
        <v>59</v>
      </c>
      <c r="B457" s="371"/>
      <c r="C457" s="372"/>
      <c r="D457" s="372"/>
      <c r="E457" s="373"/>
      <c r="F457" s="175">
        <v>0</v>
      </c>
      <c r="G457" s="371"/>
      <c r="H457" s="373"/>
      <c r="I457" s="173">
        <f t="shared" si="184"/>
        <v>0</v>
      </c>
      <c r="J457" s="168"/>
      <c r="K457" s="188" t="s">
        <v>59</v>
      </c>
      <c r="L457" s="371"/>
      <c r="M457" s="372"/>
      <c r="N457" s="372"/>
      <c r="O457" s="373"/>
      <c r="P457" s="175">
        <v>0</v>
      </c>
      <c r="Q457" s="371"/>
      <c r="R457" s="378"/>
      <c r="S457" s="177">
        <f t="shared" si="185"/>
        <v>0</v>
      </c>
    </row>
    <row r="458" spans="1:19" ht="15">
      <c r="A458" s="178" t="s">
        <v>17</v>
      </c>
      <c r="B458" s="371"/>
      <c r="C458" s="372"/>
      <c r="D458" s="372"/>
      <c r="E458" s="373"/>
      <c r="F458" s="179">
        <v>0</v>
      </c>
      <c r="G458" s="371"/>
      <c r="H458" s="373"/>
      <c r="I458" s="181">
        <f t="shared" si="184"/>
        <v>0</v>
      </c>
      <c r="J458" s="168"/>
      <c r="K458" s="182" t="s">
        <v>17</v>
      </c>
      <c r="L458" s="371"/>
      <c r="M458" s="372"/>
      <c r="N458" s="372"/>
      <c r="O458" s="373"/>
      <c r="P458" s="183">
        <v>0</v>
      </c>
      <c r="Q458" s="371"/>
      <c r="R458" s="378"/>
      <c r="S458" s="185">
        <f t="shared" si="185"/>
        <v>0</v>
      </c>
    </row>
    <row r="459" spans="1:19" ht="15">
      <c r="A459" s="186" t="s">
        <v>139</v>
      </c>
      <c r="B459" s="371"/>
      <c r="C459" s="372"/>
      <c r="D459" s="372"/>
      <c r="E459" s="373"/>
      <c r="F459" s="175">
        <v>0</v>
      </c>
      <c r="G459" s="371"/>
      <c r="H459" s="373"/>
      <c r="I459" s="173">
        <f t="shared" si="184"/>
        <v>0</v>
      </c>
      <c r="J459" s="168"/>
      <c r="K459" s="188" t="s">
        <v>139</v>
      </c>
      <c r="L459" s="371"/>
      <c r="M459" s="372"/>
      <c r="N459" s="372"/>
      <c r="O459" s="373"/>
      <c r="P459" s="175">
        <v>0</v>
      </c>
      <c r="Q459" s="371"/>
      <c r="R459" s="378"/>
      <c r="S459" s="177">
        <f t="shared" si="185"/>
        <v>0</v>
      </c>
    </row>
    <row r="460" spans="1:19" ht="15">
      <c r="A460" s="178" t="s">
        <v>25</v>
      </c>
      <c r="B460" s="371"/>
      <c r="C460" s="372"/>
      <c r="D460" s="372"/>
      <c r="E460" s="373"/>
      <c r="F460" s="179">
        <v>704.70223774777094</v>
      </c>
      <c r="G460" s="371"/>
      <c r="H460" s="373"/>
      <c r="I460" s="181">
        <f t="shared" si="184"/>
        <v>704.70223774777094</v>
      </c>
      <c r="J460" s="168"/>
      <c r="K460" s="182" t="s">
        <v>25</v>
      </c>
      <c r="L460" s="371"/>
      <c r="M460" s="372"/>
      <c r="N460" s="372"/>
      <c r="O460" s="373"/>
      <c r="P460" s="183">
        <v>0</v>
      </c>
      <c r="Q460" s="371"/>
      <c r="R460" s="378"/>
      <c r="S460" s="185">
        <f t="shared" si="185"/>
        <v>0</v>
      </c>
    </row>
    <row r="461" spans="1:19" ht="15">
      <c r="A461" s="186" t="s">
        <v>24</v>
      </c>
      <c r="B461" s="371"/>
      <c r="C461" s="372"/>
      <c r="D461" s="372"/>
      <c r="E461" s="373"/>
      <c r="F461" s="175">
        <v>0</v>
      </c>
      <c r="G461" s="371"/>
      <c r="H461" s="373"/>
      <c r="I461" s="173">
        <f t="shared" si="184"/>
        <v>0</v>
      </c>
      <c r="J461" s="168"/>
      <c r="K461" s="188" t="s">
        <v>24</v>
      </c>
      <c r="L461" s="371"/>
      <c r="M461" s="372"/>
      <c r="N461" s="372"/>
      <c r="O461" s="373"/>
      <c r="P461" s="175">
        <v>0</v>
      </c>
      <c r="Q461" s="371"/>
      <c r="R461" s="378"/>
      <c r="S461" s="177">
        <f t="shared" si="185"/>
        <v>0</v>
      </c>
    </row>
    <row r="462" spans="1:19" ht="15">
      <c r="A462" s="178" t="s">
        <v>60</v>
      </c>
      <c r="B462" s="371"/>
      <c r="C462" s="372"/>
      <c r="D462" s="372"/>
      <c r="E462" s="373"/>
      <c r="F462" s="179">
        <v>0</v>
      </c>
      <c r="G462" s="371"/>
      <c r="H462" s="373"/>
      <c r="I462" s="181">
        <f t="shared" si="184"/>
        <v>0</v>
      </c>
      <c r="J462" s="168"/>
      <c r="K462" s="182" t="s">
        <v>60</v>
      </c>
      <c r="L462" s="371"/>
      <c r="M462" s="372"/>
      <c r="N462" s="372"/>
      <c r="O462" s="373"/>
      <c r="P462" s="183">
        <v>0</v>
      </c>
      <c r="Q462" s="371"/>
      <c r="R462" s="378"/>
      <c r="S462" s="185">
        <f t="shared" si="185"/>
        <v>0</v>
      </c>
    </row>
    <row r="463" spans="1:19" ht="15">
      <c r="A463" s="186" t="s">
        <v>22</v>
      </c>
      <c r="B463" s="371"/>
      <c r="C463" s="372"/>
      <c r="D463" s="372"/>
      <c r="E463" s="373"/>
      <c r="F463" s="175">
        <v>12.292868025299793</v>
      </c>
      <c r="G463" s="371"/>
      <c r="H463" s="373"/>
      <c r="I463" s="173">
        <f t="shared" si="184"/>
        <v>12.292868025299793</v>
      </c>
      <c r="J463" s="168"/>
      <c r="K463" s="188" t="s">
        <v>22</v>
      </c>
      <c r="L463" s="371"/>
      <c r="M463" s="372"/>
      <c r="N463" s="372"/>
      <c r="O463" s="373"/>
      <c r="P463" s="175">
        <v>0</v>
      </c>
      <c r="Q463" s="371"/>
      <c r="R463" s="378"/>
      <c r="S463" s="177">
        <f t="shared" si="185"/>
        <v>0</v>
      </c>
    </row>
    <row r="464" spans="1:19" ht="15">
      <c r="A464" s="178" t="s">
        <v>21</v>
      </c>
      <c r="B464" s="371"/>
      <c r="C464" s="372"/>
      <c r="D464" s="372"/>
      <c r="E464" s="373"/>
      <c r="F464" s="179">
        <v>0</v>
      </c>
      <c r="G464" s="371"/>
      <c r="H464" s="373"/>
      <c r="I464" s="181">
        <f t="shared" si="184"/>
        <v>0</v>
      </c>
      <c r="J464" s="168"/>
      <c r="K464" s="182" t="s">
        <v>21</v>
      </c>
      <c r="L464" s="371"/>
      <c r="M464" s="372"/>
      <c r="N464" s="372"/>
      <c r="O464" s="373"/>
      <c r="P464" s="183">
        <v>0</v>
      </c>
      <c r="Q464" s="371"/>
      <c r="R464" s="378"/>
      <c r="S464" s="185">
        <f t="shared" si="185"/>
        <v>0</v>
      </c>
    </row>
    <row r="465" spans="1:19" ht="15">
      <c r="A465" s="189" t="s">
        <v>64</v>
      </c>
      <c r="B465" s="371"/>
      <c r="C465" s="372"/>
      <c r="D465" s="372"/>
      <c r="E465" s="373"/>
      <c r="F465" s="175">
        <v>0</v>
      </c>
      <c r="G465" s="371"/>
      <c r="H465" s="373"/>
      <c r="I465" s="173">
        <f t="shared" si="184"/>
        <v>0</v>
      </c>
      <c r="J465" s="168"/>
      <c r="K465" s="190" t="s">
        <v>64</v>
      </c>
      <c r="L465" s="371"/>
      <c r="M465" s="372"/>
      <c r="N465" s="372"/>
      <c r="O465" s="373"/>
      <c r="P465" s="175">
        <v>0</v>
      </c>
      <c r="Q465" s="371"/>
      <c r="R465" s="378"/>
      <c r="S465" s="177">
        <f t="shared" si="185"/>
        <v>0</v>
      </c>
    </row>
    <row r="466" spans="1:19">
      <c r="A466" s="191" t="s">
        <v>23</v>
      </c>
      <c r="B466" s="371"/>
      <c r="C466" s="372"/>
      <c r="D466" s="372"/>
      <c r="E466" s="373"/>
      <c r="F466" s="192">
        <v>0</v>
      </c>
      <c r="G466" s="371"/>
      <c r="H466" s="373"/>
      <c r="I466" s="194">
        <f t="shared" si="184"/>
        <v>0</v>
      </c>
      <c r="J466" s="168"/>
      <c r="K466" s="195" t="s">
        <v>23</v>
      </c>
      <c r="L466" s="371"/>
      <c r="M466" s="372"/>
      <c r="N466" s="372"/>
      <c r="O466" s="373"/>
      <c r="P466" s="196">
        <v>0</v>
      </c>
      <c r="Q466" s="371"/>
      <c r="R466" s="378"/>
      <c r="S466" s="198">
        <f t="shared" si="185"/>
        <v>0</v>
      </c>
    </row>
    <row r="467" spans="1:19">
      <c r="A467" s="199" t="s">
        <v>19</v>
      </c>
      <c r="B467" s="371"/>
      <c r="C467" s="372"/>
      <c r="D467" s="372"/>
      <c r="E467" s="373"/>
      <c r="F467" s="200">
        <v>0</v>
      </c>
      <c r="G467" s="371"/>
      <c r="H467" s="373"/>
      <c r="I467" s="202">
        <f t="shared" si="184"/>
        <v>0</v>
      </c>
      <c r="J467" s="168"/>
      <c r="K467" s="203" t="s">
        <v>19</v>
      </c>
      <c r="L467" s="371"/>
      <c r="M467" s="372"/>
      <c r="N467" s="372"/>
      <c r="O467" s="373"/>
      <c r="P467" s="200">
        <v>0</v>
      </c>
      <c r="Q467" s="371"/>
      <c r="R467" s="378"/>
      <c r="S467" s="205">
        <f t="shared" si="185"/>
        <v>0</v>
      </c>
    </row>
    <row r="468" spans="1:19">
      <c r="A468" s="191" t="s">
        <v>20</v>
      </c>
      <c r="B468" s="371"/>
      <c r="C468" s="372"/>
      <c r="D468" s="372"/>
      <c r="E468" s="373"/>
      <c r="F468" s="192">
        <v>0</v>
      </c>
      <c r="G468" s="371"/>
      <c r="H468" s="373"/>
      <c r="I468" s="194">
        <f t="shared" si="184"/>
        <v>0</v>
      </c>
      <c r="J468" s="168"/>
      <c r="K468" s="195" t="s">
        <v>20</v>
      </c>
      <c r="L468" s="371"/>
      <c r="M468" s="372"/>
      <c r="N468" s="372"/>
      <c r="O468" s="373"/>
      <c r="P468" s="196">
        <v>0</v>
      </c>
      <c r="Q468" s="371"/>
      <c r="R468" s="378"/>
      <c r="S468" s="198">
        <f t="shared" si="185"/>
        <v>0</v>
      </c>
    </row>
    <row r="469" spans="1:19" ht="15" thickBot="1">
      <c r="A469" s="206" t="s">
        <v>11</v>
      </c>
      <c r="B469" s="374"/>
      <c r="C469" s="375"/>
      <c r="D469" s="375"/>
      <c r="E469" s="376"/>
      <c r="F469" s="207">
        <v>0</v>
      </c>
      <c r="G469" s="374"/>
      <c r="H469" s="376"/>
      <c r="I469" s="209">
        <f t="shared" si="184"/>
        <v>0</v>
      </c>
      <c r="J469" s="168"/>
      <c r="K469" s="210" t="s">
        <v>11</v>
      </c>
      <c r="L469" s="374"/>
      <c r="M469" s="375"/>
      <c r="N469" s="375"/>
      <c r="O469" s="376"/>
      <c r="P469" s="207">
        <v>0</v>
      </c>
      <c r="Q469" s="374"/>
      <c r="R469" s="379"/>
      <c r="S469" s="212">
        <f t="shared" si="185"/>
        <v>0</v>
      </c>
    </row>
    <row r="470" spans="1:19" ht="15">
      <c r="A470" s="213" t="s">
        <v>26</v>
      </c>
      <c r="B470" s="214">
        <f>SUM(B449:B465)</f>
        <v>0</v>
      </c>
      <c r="C470" s="214">
        <f t="shared" ref="C470:I470" si="186">SUM(C449:C465)</f>
        <v>0</v>
      </c>
      <c r="D470" s="214">
        <f t="shared" si="186"/>
        <v>0</v>
      </c>
      <c r="E470" s="214">
        <f t="shared" si="186"/>
        <v>0</v>
      </c>
      <c r="F470" s="214">
        <f t="shared" si="186"/>
        <v>903.55412034687322</v>
      </c>
      <c r="G470" s="214">
        <f t="shared" si="186"/>
        <v>0</v>
      </c>
      <c r="H470" s="216">
        <f t="shared" si="186"/>
        <v>0</v>
      </c>
      <c r="I470" s="173">
        <f t="shared" si="186"/>
        <v>903.55412034687322</v>
      </c>
      <c r="J470" s="168"/>
      <c r="K470" s="215" t="s">
        <v>26</v>
      </c>
      <c r="L470" s="214">
        <f>SUM(L449:L465)</f>
        <v>0</v>
      </c>
      <c r="M470" s="214">
        <f t="shared" ref="M470:S470" si="187">SUM(M449:M465)</f>
        <v>0</v>
      </c>
      <c r="N470" s="214">
        <f t="shared" si="187"/>
        <v>0</v>
      </c>
      <c r="O470" s="214">
        <f t="shared" si="187"/>
        <v>0</v>
      </c>
      <c r="P470" s="214">
        <f t="shared" si="187"/>
        <v>0</v>
      </c>
      <c r="Q470" s="214">
        <f t="shared" si="187"/>
        <v>0</v>
      </c>
      <c r="R470" s="216">
        <f t="shared" si="187"/>
        <v>0</v>
      </c>
      <c r="S470" s="217">
        <f t="shared" si="187"/>
        <v>0</v>
      </c>
    </row>
    <row r="471" spans="1:19" ht="15" thickBot="1">
      <c r="A471" s="30" t="s">
        <v>88</v>
      </c>
      <c r="B471" s="47">
        <f>IF($I470=0,"-",B470/$I470)</f>
        <v>0</v>
      </c>
      <c r="C471" s="47">
        <f t="shared" ref="C471:H471" si="188">IF($I470=0,"-",C470/$I470)</f>
        <v>0</v>
      </c>
      <c r="D471" s="47">
        <f t="shared" si="188"/>
        <v>0</v>
      </c>
      <c r="E471" s="47">
        <f t="shared" si="188"/>
        <v>0</v>
      </c>
      <c r="F471" s="47">
        <f t="shared" si="188"/>
        <v>1</v>
      </c>
      <c r="G471" s="47">
        <f t="shared" si="188"/>
        <v>0</v>
      </c>
      <c r="H471" s="70">
        <f t="shared" si="188"/>
        <v>0</v>
      </c>
      <c r="I471" s="48">
        <f>SUM(B471:H471)</f>
        <v>1</v>
      </c>
      <c r="J471" s="23"/>
      <c r="K471" s="81" t="s">
        <v>88</v>
      </c>
      <c r="L471" s="98" t="str">
        <f t="shared" ref="L471:R471" si="189">IF($S470=0,"-",L470/$S470)</f>
        <v>-</v>
      </c>
      <c r="M471" s="98" t="str">
        <f t="shared" si="189"/>
        <v>-</v>
      </c>
      <c r="N471" s="98" t="str">
        <f t="shared" si="189"/>
        <v>-</v>
      </c>
      <c r="O471" s="98" t="str">
        <f t="shared" si="189"/>
        <v>-</v>
      </c>
      <c r="P471" s="98" t="str">
        <f t="shared" si="189"/>
        <v>-</v>
      </c>
      <c r="Q471" s="98" t="str">
        <f t="shared" si="189"/>
        <v>-</v>
      </c>
      <c r="R471" s="99" t="str">
        <f t="shared" si="189"/>
        <v>-</v>
      </c>
      <c r="S471" s="100">
        <f>SUM(L471:R471)</f>
        <v>0</v>
      </c>
    </row>
    <row r="472" spans="1:19" ht="15" thickBot="1">
      <c r="A472" s="247"/>
      <c r="B472" s="247"/>
      <c r="C472" s="247"/>
      <c r="D472" s="247"/>
      <c r="E472" s="247"/>
      <c r="F472" s="247"/>
      <c r="G472" s="247"/>
      <c r="H472" s="247"/>
      <c r="I472" s="247"/>
      <c r="K472" s="247"/>
      <c r="L472" s="247"/>
      <c r="M472" s="247"/>
      <c r="N472" s="247"/>
      <c r="O472" s="247"/>
      <c r="P472" s="247"/>
      <c r="Q472" s="247"/>
      <c r="R472" s="247"/>
      <c r="S472" s="247"/>
    </row>
    <row r="473" spans="1:19" ht="28.5">
      <c r="A473" s="364" t="s">
        <v>45</v>
      </c>
      <c r="B473" s="164" t="s">
        <v>0</v>
      </c>
      <c r="C473" s="164" t="s">
        <v>1</v>
      </c>
      <c r="D473" s="164" t="s">
        <v>2</v>
      </c>
      <c r="E473" s="164" t="s">
        <v>3</v>
      </c>
      <c r="F473" s="164" t="s">
        <v>27</v>
      </c>
      <c r="G473" s="164" t="s">
        <v>4</v>
      </c>
      <c r="H473" s="164" t="s">
        <v>5</v>
      </c>
      <c r="I473" s="165" t="s">
        <v>6</v>
      </c>
      <c r="K473" s="366" t="s">
        <v>45</v>
      </c>
      <c r="L473" s="166" t="s">
        <v>0</v>
      </c>
      <c r="M473" s="166" t="s">
        <v>1</v>
      </c>
      <c r="N473" s="166" t="s">
        <v>2</v>
      </c>
      <c r="O473" s="166" t="s">
        <v>3</v>
      </c>
      <c r="P473" s="166" t="s">
        <v>27</v>
      </c>
      <c r="Q473" s="166" t="s">
        <v>4</v>
      </c>
      <c r="R473" s="166" t="s">
        <v>5</v>
      </c>
      <c r="S473" s="167" t="s">
        <v>6</v>
      </c>
    </row>
    <row r="474" spans="1:19" ht="15">
      <c r="A474" s="365" t="s">
        <v>45</v>
      </c>
      <c r="B474" s="318" t="s">
        <v>69</v>
      </c>
      <c r="C474" s="319"/>
      <c r="D474" s="319"/>
      <c r="E474" s="319"/>
      <c r="F474" s="319"/>
      <c r="G474" s="319"/>
      <c r="H474" s="319"/>
      <c r="I474" s="320"/>
      <c r="K474" s="367" t="s">
        <v>45</v>
      </c>
      <c r="L474" s="321" t="s">
        <v>69</v>
      </c>
      <c r="M474" s="322"/>
      <c r="N474" s="322"/>
      <c r="O474" s="322"/>
      <c r="P474" s="322"/>
      <c r="Q474" s="322"/>
      <c r="R474" s="322"/>
      <c r="S474" s="323"/>
    </row>
    <row r="475" spans="1:19" ht="15">
      <c r="A475" s="170" t="s">
        <v>7</v>
      </c>
      <c r="B475" s="368"/>
      <c r="C475" s="369"/>
      <c r="D475" s="369"/>
      <c r="E475" s="370"/>
      <c r="F475" s="171">
        <v>0</v>
      </c>
      <c r="G475" s="368"/>
      <c r="H475" s="370"/>
      <c r="I475" s="173">
        <f>SUM(B475:H475)</f>
        <v>0</v>
      </c>
      <c r="J475" s="168"/>
      <c r="K475" s="222" t="s">
        <v>7</v>
      </c>
      <c r="L475" s="368"/>
      <c r="M475" s="369"/>
      <c r="N475" s="369"/>
      <c r="O475" s="370"/>
      <c r="P475" s="171">
        <v>0</v>
      </c>
      <c r="Q475" s="368"/>
      <c r="R475" s="377"/>
      <c r="S475" s="224">
        <f>SUM(L475:R475)</f>
        <v>0</v>
      </c>
    </row>
    <row r="476" spans="1:19" ht="15">
      <c r="A476" s="178" t="s">
        <v>8</v>
      </c>
      <c r="B476" s="371"/>
      <c r="C476" s="372"/>
      <c r="D476" s="372"/>
      <c r="E476" s="373"/>
      <c r="F476" s="179">
        <v>0</v>
      </c>
      <c r="G476" s="371"/>
      <c r="H476" s="373"/>
      <c r="I476" s="181">
        <f t="shared" ref="I476:I495" si="190">SUM(B476:H476)</f>
        <v>0</v>
      </c>
      <c r="J476" s="168"/>
      <c r="K476" s="182" t="s">
        <v>8</v>
      </c>
      <c r="L476" s="371"/>
      <c r="M476" s="372"/>
      <c r="N476" s="372"/>
      <c r="O476" s="373"/>
      <c r="P476" s="183">
        <v>0</v>
      </c>
      <c r="Q476" s="371"/>
      <c r="R476" s="378"/>
      <c r="S476" s="185">
        <f t="shared" ref="S476:S495" si="191">SUM(L476:R476)</f>
        <v>0</v>
      </c>
    </row>
    <row r="477" spans="1:19" ht="15">
      <c r="A477" s="186" t="s">
        <v>10</v>
      </c>
      <c r="B477" s="371"/>
      <c r="C477" s="372"/>
      <c r="D477" s="372"/>
      <c r="E477" s="373"/>
      <c r="F477" s="175">
        <v>0</v>
      </c>
      <c r="G477" s="371"/>
      <c r="H477" s="373"/>
      <c r="I477" s="173">
        <f t="shared" si="190"/>
        <v>0</v>
      </c>
      <c r="J477" s="168"/>
      <c r="K477" s="188" t="s">
        <v>10</v>
      </c>
      <c r="L477" s="371"/>
      <c r="M477" s="372"/>
      <c r="N477" s="372"/>
      <c r="O477" s="373"/>
      <c r="P477" s="175">
        <v>0</v>
      </c>
      <c r="Q477" s="371"/>
      <c r="R477" s="378"/>
      <c r="S477" s="177">
        <f t="shared" si="191"/>
        <v>0</v>
      </c>
    </row>
    <row r="478" spans="1:19" ht="15">
      <c r="A478" s="178" t="s">
        <v>56</v>
      </c>
      <c r="B478" s="371"/>
      <c r="C478" s="372"/>
      <c r="D478" s="372"/>
      <c r="E478" s="373"/>
      <c r="F478" s="179">
        <v>0</v>
      </c>
      <c r="G478" s="371"/>
      <c r="H478" s="373"/>
      <c r="I478" s="181">
        <f t="shared" si="190"/>
        <v>0</v>
      </c>
      <c r="J478" s="168"/>
      <c r="K478" s="182" t="s">
        <v>56</v>
      </c>
      <c r="L478" s="371"/>
      <c r="M478" s="372"/>
      <c r="N478" s="372"/>
      <c r="O478" s="373"/>
      <c r="P478" s="183">
        <v>0</v>
      </c>
      <c r="Q478" s="371"/>
      <c r="R478" s="378"/>
      <c r="S478" s="185">
        <f t="shared" si="191"/>
        <v>0</v>
      </c>
    </row>
    <row r="479" spans="1:19" ht="15">
      <c r="A479" s="186" t="s">
        <v>16</v>
      </c>
      <c r="B479" s="371"/>
      <c r="C479" s="372"/>
      <c r="D479" s="372"/>
      <c r="E479" s="373"/>
      <c r="F479" s="175">
        <v>0</v>
      </c>
      <c r="G479" s="371"/>
      <c r="H479" s="373"/>
      <c r="I479" s="173">
        <f t="shared" si="190"/>
        <v>0</v>
      </c>
      <c r="J479" s="168"/>
      <c r="K479" s="188" t="s">
        <v>16</v>
      </c>
      <c r="L479" s="371"/>
      <c r="M479" s="372"/>
      <c r="N479" s="372"/>
      <c r="O479" s="373"/>
      <c r="P479" s="175">
        <v>0</v>
      </c>
      <c r="Q479" s="371"/>
      <c r="R479" s="378"/>
      <c r="S479" s="177">
        <f t="shared" si="191"/>
        <v>0</v>
      </c>
    </row>
    <row r="480" spans="1:19" ht="15">
      <c r="A480" s="178" t="s">
        <v>15</v>
      </c>
      <c r="B480" s="371"/>
      <c r="C480" s="372"/>
      <c r="D480" s="372"/>
      <c r="E480" s="373"/>
      <c r="F480" s="179">
        <v>0</v>
      </c>
      <c r="G480" s="371"/>
      <c r="H480" s="373"/>
      <c r="I480" s="181">
        <f t="shared" si="190"/>
        <v>0</v>
      </c>
      <c r="J480" s="168"/>
      <c r="K480" s="182" t="s">
        <v>15</v>
      </c>
      <c r="L480" s="371"/>
      <c r="M480" s="372"/>
      <c r="N480" s="372"/>
      <c r="O480" s="373"/>
      <c r="P480" s="183">
        <v>0</v>
      </c>
      <c r="Q480" s="371"/>
      <c r="R480" s="378"/>
      <c r="S480" s="185">
        <f t="shared" si="191"/>
        <v>0</v>
      </c>
    </row>
    <row r="481" spans="1:19" ht="15">
      <c r="A481" s="186" t="s">
        <v>58</v>
      </c>
      <c r="B481" s="371"/>
      <c r="C481" s="372"/>
      <c r="D481" s="372"/>
      <c r="E481" s="373"/>
      <c r="F481" s="175">
        <v>32069.277009093774</v>
      </c>
      <c r="G481" s="371"/>
      <c r="H481" s="373"/>
      <c r="I481" s="173">
        <f t="shared" si="190"/>
        <v>32069.277009093774</v>
      </c>
      <c r="J481" s="168"/>
      <c r="K481" s="188" t="s">
        <v>58</v>
      </c>
      <c r="L481" s="371"/>
      <c r="M481" s="372"/>
      <c r="N481" s="372"/>
      <c r="O481" s="373"/>
      <c r="P481" s="175">
        <v>19452.77830628051</v>
      </c>
      <c r="Q481" s="371"/>
      <c r="R481" s="378"/>
      <c r="S481" s="177">
        <f t="shared" si="191"/>
        <v>19452.77830628051</v>
      </c>
    </row>
    <row r="482" spans="1:19" ht="15">
      <c r="A482" s="178" t="s">
        <v>12</v>
      </c>
      <c r="B482" s="371"/>
      <c r="C482" s="372"/>
      <c r="D482" s="372"/>
      <c r="E482" s="373"/>
      <c r="F482" s="179">
        <v>10004.131756994566</v>
      </c>
      <c r="G482" s="371"/>
      <c r="H482" s="373"/>
      <c r="I482" s="181">
        <f t="shared" si="190"/>
        <v>10004.131756994566</v>
      </c>
      <c r="J482" s="168"/>
      <c r="K482" s="182" t="s">
        <v>12</v>
      </c>
      <c r="L482" s="371"/>
      <c r="M482" s="372"/>
      <c r="N482" s="372"/>
      <c r="O482" s="373"/>
      <c r="P482" s="183">
        <v>3797.991764355977</v>
      </c>
      <c r="Q482" s="371"/>
      <c r="R482" s="378"/>
      <c r="S482" s="185">
        <f t="shared" si="191"/>
        <v>3797.991764355977</v>
      </c>
    </row>
    <row r="483" spans="1:19" ht="15">
      <c r="A483" s="186" t="s">
        <v>59</v>
      </c>
      <c r="B483" s="371"/>
      <c r="C483" s="372"/>
      <c r="D483" s="372"/>
      <c r="E483" s="373"/>
      <c r="F483" s="175">
        <v>0</v>
      </c>
      <c r="G483" s="371"/>
      <c r="H483" s="373"/>
      <c r="I483" s="173">
        <f t="shared" si="190"/>
        <v>0</v>
      </c>
      <c r="J483" s="168"/>
      <c r="K483" s="188" t="s">
        <v>59</v>
      </c>
      <c r="L483" s="371"/>
      <c r="M483" s="372"/>
      <c r="N483" s="372"/>
      <c r="O483" s="373"/>
      <c r="P483" s="175">
        <v>0</v>
      </c>
      <c r="Q483" s="371"/>
      <c r="R483" s="378"/>
      <c r="S483" s="177">
        <f t="shared" si="191"/>
        <v>0</v>
      </c>
    </row>
    <row r="484" spans="1:19" ht="15">
      <c r="A484" s="178" t="s">
        <v>17</v>
      </c>
      <c r="B484" s="371"/>
      <c r="C484" s="372"/>
      <c r="D484" s="372"/>
      <c r="E484" s="373"/>
      <c r="F484" s="179">
        <v>485.09547260596179</v>
      </c>
      <c r="G484" s="371"/>
      <c r="H484" s="373"/>
      <c r="I484" s="181">
        <f t="shared" si="190"/>
        <v>485.09547260596179</v>
      </c>
      <c r="J484" s="168"/>
      <c r="K484" s="182" t="s">
        <v>17</v>
      </c>
      <c r="L484" s="371"/>
      <c r="M484" s="372"/>
      <c r="N484" s="372"/>
      <c r="O484" s="373"/>
      <c r="P484" s="183">
        <v>13.856259824961837</v>
      </c>
      <c r="Q484" s="371"/>
      <c r="R484" s="378"/>
      <c r="S484" s="185">
        <f t="shared" si="191"/>
        <v>13.856259824961837</v>
      </c>
    </row>
    <row r="485" spans="1:19" ht="15">
      <c r="A485" s="186" t="s">
        <v>139</v>
      </c>
      <c r="B485" s="371"/>
      <c r="C485" s="372"/>
      <c r="D485" s="372"/>
      <c r="E485" s="373"/>
      <c r="F485" s="175">
        <v>108.02010057936128</v>
      </c>
      <c r="G485" s="371"/>
      <c r="H485" s="373"/>
      <c r="I485" s="173">
        <f t="shared" si="190"/>
        <v>108.02010057936128</v>
      </c>
      <c r="J485" s="168"/>
      <c r="K485" s="188" t="s">
        <v>139</v>
      </c>
      <c r="L485" s="371"/>
      <c r="M485" s="372"/>
      <c r="N485" s="372"/>
      <c r="O485" s="373"/>
      <c r="P485" s="175">
        <v>101.10486727476908</v>
      </c>
      <c r="Q485" s="371"/>
      <c r="R485" s="378"/>
      <c r="S485" s="177">
        <f t="shared" si="191"/>
        <v>101.10486727476908</v>
      </c>
    </row>
    <row r="486" spans="1:19" ht="15">
      <c r="A486" s="178" t="s">
        <v>25</v>
      </c>
      <c r="B486" s="371"/>
      <c r="C486" s="372"/>
      <c r="D486" s="372"/>
      <c r="E486" s="373"/>
      <c r="F486" s="179">
        <v>1500.3279527576765</v>
      </c>
      <c r="G486" s="371"/>
      <c r="H486" s="373"/>
      <c r="I486" s="181">
        <f t="shared" si="190"/>
        <v>1500.3279527576765</v>
      </c>
      <c r="J486" s="168"/>
      <c r="K486" s="182" t="s">
        <v>25</v>
      </c>
      <c r="L486" s="371"/>
      <c r="M486" s="372"/>
      <c r="N486" s="372"/>
      <c r="O486" s="373"/>
      <c r="P486" s="183">
        <v>-2.1316282072803006E-13</v>
      </c>
      <c r="Q486" s="371"/>
      <c r="R486" s="378"/>
      <c r="S486" s="185">
        <f t="shared" si="191"/>
        <v>-2.1316282072803006E-13</v>
      </c>
    </row>
    <row r="487" spans="1:19" ht="15">
      <c r="A487" s="186" t="s">
        <v>24</v>
      </c>
      <c r="B487" s="371"/>
      <c r="C487" s="372"/>
      <c r="D487" s="372"/>
      <c r="E487" s="373"/>
      <c r="F487" s="175">
        <v>0</v>
      </c>
      <c r="G487" s="371"/>
      <c r="H487" s="373"/>
      <c r="I487" s="173">
        <f t="shared" si="190"/>
        <v>0</v>
      </c>
      <c r="J487" s="168"/>
      <c r="K487" s="188" t="s">
        <v>24</v>
      </c>
      <c r="L487" s="371"/>
      <c r="M487" s="372"/>
      <c r="N487" s="372"/>
      <c r="O487" s="373"/>
      <c r="P487" s="175">
        <v>0</v>
      </c>
      <c r="Q487" s="371"/>
      <c r="R487" s="378"/>
      <c r="S487" s="177">
        <f t="shared" si="191"/>
        <v>0</v>
      </c>
    </row>
    <row r="488" spans="1:19" ht="15">
      <c r="A488" s="178" t="s">
        <v>60</v>
      </c>
      <c r="B488" s="371"/>
      <c r="C488" s="372"/>
      <c r="D488" s="372"/>
      <c r="E488" s="373"/>
      <c r="F488" s="179">
        <v>0</v>
      </c>
      <c r="G488" s="371"/>
      <c r="H488" s="373"/>
      <c r="I488" s="181">
        <f t="shared" si="190"/>
        <v>0</v>
      </c>
      <c r="J488" s="168"/>
      <c r="K488" s="182" t="s">
        <v>60</v>
      </c>
      <c r="L488" s="371"/>
      <c r="M488" s="372"/>
      <c r="N488" s="372"/>
      <c r="O488" s="373"/>
      <c r="P488" s="183">
        <v>0</v>
      </c>
      <c r="Q488" s="371"/>
      <c r="R488" s="378"/>
      <c r="S488" s="185">
        <f t="shared" si="191"/>
        <v>0</v>
      </c>
    </row>
    <row r="489" spans="1:19" ht="15">
      <c r="A489" s="186" t="s">
        <v>22</v>
      </c>
      <c r="B489" s="371"/>
      <c r="C489" s="372"/>
      <c r="D489" s="372"/>
      <c r="E489" s="373"/>
      <c r="F489" s="175">
        <v>3762.5436699118677</v>
      </c>
      <c r="G489" s="371"/>
      <c r="H489" s="373"/>
      <c r="I489" s="173">
        <f t="shared" si="190"/>
        <v>3762.5436699118677</v>
      </c>
      <c r="J489" s="168"/>
      <c r="K489" s="188" t="s">
        <v>22</v>
      </c>
      <c r="L489" s="371"/>
      <c r="M489" s="372"/>
      <c r="N489" s="372"/>
      <c r="O489" s="373"/>
      <c r="P489" s="175">
        <v>2623.2901061073121</v>
      </c>
      <c r="Q489" s="371"/>
      <c r="R489" s="378"/>
      <c r="S489" s="177">
        <f t="shared" si="191"/>
        <v>2623.2901061073121</v>
      </c>
    </row>
    <row r="490" spans="1:19" ht="15">
      <c r="A490" s="178" t="s">
        <v>21</v>
      </c>
      <c r="B490" s="371"/>
      <c r="C490" s="372"/>
      <c r="D490" s="372"/>
      <c r="E490" s="373"/>
      <c r="F490" s="179">
        <v>0</v>
      </c>
      <c r="G490" s="371"/>
      <c r="H490" s="373"/>
      <c r="I490" s="181">
        <f t="shared" si="190"/>
        <v>0</v>
      </c>
      <c r="J490" s="168"/>
      <c r="K490" s="182" t="s">
        <v>21</v>
      </c>
      <c r="L490" s="371"/>
      <c r="M490" s="372"/>
      <c r="N490" s="372"/>
      <c r="O490" s="373"/>
      <c r="P490" s="183">
        <v>0</v>
      </c>
      <c r="Q490" s="371"/>
      <c r="R490" s="378"/>
      <c r="S490" s="185">
        <f t="shared" si="191"/>
        <v>0</v>
      </c>
    </row>
    <row r="491" spans="1:19" ht="15">
      <c r="A491" s="189" t="s">
        <v>64</v>
      </c>
      <c r="B491" s="371"/>
      <c r="C491" s="372"/>
      <c r="D491" s="372"/>
      <c r="E491" s="373"/>
      <c r="F491" s="175">
        <v>0</v>
      </c>
      <c r="G491" s="371"/>
      <c r="H491" s="373"/>
      <c r="I491" s="173">
        <f t="shared" si="190"/>
        <v>0</v>
      </c>
      <c r="J491" s="168"/>
      <c r="K491" s="190" t="s">
        <v>64</v>
      </c>
      <c r="L491" s="371"/>
      <c r="M491" s="372"/>
      <c r="N491" s="372"/>
      <c r="O491" s="373"/>
      <c r="P491" s="175">
        <v>0</v>
      </c>
      <c r="Q491" s="371"/>
      <c r="R491" s="378"/>
      <c r="S491" s="177">
        <f t="shared" si="191"/>
        <v>0</v>
      </c>
    </row>
    <row r="492" spans="1:19">
      <c r="A492" s="191" t="s">
        <v>23</v>
      </c>
      <c r="B492" s="371"/>
      <c r="C492" s="372"/>
      <c r="D492" s="372"/>
      <c r="E492" s="373"/>
      <c r="F492" s="192">
        <v>0</v>
      </c>
      <c r="G492" s="371"/>
      <c r="H492" s="373"/>
      <c r="I492" s="194">
        <f t="shared" si="190"/>
        <v>0</v>
      </c>
      <c r="J492" s="168"/>
      <c r="K492" s="195" t="s">
        <v>23</v>
      </c>
      <c r="L492" s="371"/>
      <c r="M492" s="372"/>
      <c r="N492" s="372"/>
      <c r="O492" s="373"/>
      <c r="P492" s="196">
        <v>0</v>
      </c>
      <c r="Q492" s="371"/>
      <c r="R492" s="378"/>
      <c r="S492" s="198">
        <f t="shared" si="191"/>
        <v>0</v>
      </c>
    </row>
    <row r="493" spans="1:19">
      <c r="A493" s="199" t="s">
        <v>19</v>
      </c>
      <c r="B493" s="371"/>
      <c r="C493" s="372"/>
      <c r="D493" s="372"/>
      <c r="E493" s="373"/>
      <c r="F493" s="200">
        <v>0</v>
      </c>
      <c r="G493" s="371"/>
      <c r="H493" s="373"/>
      <c r="I493" s="202">
        <f t="shared" si="190"/>
        <v>0</v>
      </c>
      <c r="J493" s="168"/>
      <c r="K493" s="203" t="s">
        <v>19</v>
      </c>
      <c r="L493" s="371"/>
      <c r="M493" s="372"/>
      <c r="N493" s="372"/>
      <c r="O493" s="373"/>
      <c r="P493" s="200">
        <v>0</v>
      </c>
      <c r="Q493" s="371"/>
      <c r="R493" s="378"/>
      <c r="S493" s="205">
        <f t="shared" si="191"/>
        <v>0</v>
      </c>
    </row>
    <row r="494" spans="1:19">
      <c r="A494" s="191" t="s">
        <v>20</v>
      </c>
      <c r="B494" s="371"/>
      <c r="C494" s="372"/>
      <c r="D494" s="372"/>
      <c r="E494" s="373"/>
      <c r="F494" s="192">
        <v>0</v>
      </c>
      <c r="G494" s="371"/>
      <c r="H494" s="373"/>
      <c r="I494" s="194">
        <f t="shared" si="190"/>
        <v>0</v>
      </c>
      <c r="J494" s="168"/>
      <c r="K494" s="195" t="s">
        <v>20</v>
      </c>
      <c r="L494" s="371"/>
      <c r="M494" s="372"/>
      <c r="N494" s="372"/>
      <c r="O494" s="373"/>
      <c r="P494" s="196">
        <v>0</v>
      </c>
      <c r="Q494" s="371"/>
      <c r="R494" s="378"/>
      <c r="S494" s="198">
        <f t="shared" si="191"/>
        <v>0</v>
      </c>
    </row>
    <row r="495" spans="1:19" ht="15" thickBot="1">
      <c r="A495" s="206" t="s">
        <v>11</v>
      </c>
      <c r="B495" s="374"/>
      <c r="C495" s="375"/>
      <c r="D495" s="375"/>
      <c r="E495" s="376"/>
      <c r="F495" s="207">
        <v>0</v>
      </c>
      <c r="G495" s="374"/>
      <c r="H495" s="376"/>
      <c r="I495" s="209">
        <f t="shared" si="190"/>
        <v>0</v>
      </c>
      <c r="J495" s="168"/>
      <c r="K495" s="210" t="s">
        <v>11</v>
      </c>
      <c r="L495" s="374"/>
      <c r="M495" s="375"/>
      <c r="N495" s="375"/>
      <c r="O495" s="376"/>
      <c r="P495" s="207">
        <v>0</v>
      </c>
      <c r="Q495" s="374"/>
      <c r="R495" s="379"/>
      <c r="S495" s="212">
        <f t="shared" si="191"/>
        <v>0</v>
      </c>
    </row>
    <row r="496" spans="1:19" ht="15">
      <c r="A496" s="213" t="s">
        <v>26</v>
      </c>
      <c r="B496" s="214">
        <f>SUM(B475:B491)</f>
        <v>0</v>
      </c>
      <c r="C496" s="214">
        <f t="shared" ref="C496:I496" si="192">SUM(C475:C491)</f>
        <v>0</v>
      </c>
      <c r="D496" s="214">
        <f t="shared" si="192"/>
        <v>0</v>
      </c>
      <c r="E496" s="214">
        <f t="shared" si="192"/>
        <v>0</v>
      </c>
      <c r="F496" s="214">
        <f t="shared" si="192"/>
        <v>47929.395961943206</v>
      </c>
      <c r="G496" s="214">
        <f t="shared" si="192"/>
        <v>0</v>
      </c>
      <c r="H496" s="216">
        <f t="shared" si="192"/>
        <v>0</v>
      </c>
      <c r="I496" s="173">
        <f t="shared" si="192"/>
        <v>47929.395961943206</v>
      </c>
      <c r="J496" s="168"/>
      <c r="K496" s="215" t="s">
        <v>26</v>
      </c>
      <c r="L496" s="214">
        <f>SUM(L475:L491)</f>
        <v>0</v>
      </c>
      <c r="M496" s="214">
        <f t="shared" ref="M496:S496" si="193">SUM(M475:M491)</f>
        <v>0</v>
      </c>
      <c r="N496" s="214">
        <f t="shared" si="193"/>
        <v>0</v>
      </c>
      <c r="O496" s="214">
        <f t="shared" si="193"/>
        <v>0</v>
      </c>
      <c r="P496" s="214">
        <f t="shared" si="193"/>
        <v>25989.021303843532</v>
      </c>
      <c r="Q496" s="214">
        <f t="shared" si="193"/>
        <v>0</v>
      </c>
      <c r="R496" s="216">
        <f t="shared" si="193"/>
        <v>0</v>
      </c>
      <c r="S496" s="217">
        <f t="shared" si="193"/>
        <v>25989.021303843532</v>
      </c>
    </row>
    <row r="497" spans="1:19" ht="15" thickBot="1">
      <c r="A497" s="30" t="s">
        <v>88</v>
      </c>
      <c r="B497" s="47">
        <f>IF($I496=0,"-",B496/$I496)</f>
        <v>0</v>
      </c>
      <c r="C497" s="47">
        <f t="shared" ref="C497:H497" si="194">IF($I496=0,"-",C496/$I496)</f>
        <v>0</v>
      </c>
      <c r="D497" s="47">
        <f t="shared" si="194"/>
        <v>0</v>
      </c>
      <c r="E497" s="47">
        <f t="shared" si="194"/>
        <v>0</v>
      </c>
      <c r="F497" s="47">
        <f t="shared" si="194"/>
        <v>1</v>
      </c>
      <c r="G497" s="47">
        <f t="shared" si="194"/>
        <v>0</v>
      </c>
      <c r="H497" s="70">
        <f t="shared" si="194"/>
        <v>0</v>
      </c>
      <c r="I497" s="48">
        <f>SUM(B497:H497)</f>
        <v>1</v>
      </c>
      <c r="J497" s="23"/>
      <c r="K497" s="81" t="s">
        <v>88</v>
      </c>
      <c r="L497" s="98">
        <f t="shared" ref="L497:R497" si="195">IF($S496=0,"-",L496/$S496)</f>
        <v>0</v>
      </c>
      <c r="M497" s="98">
        <f t="shared" si="195"/>
        <v>0</v>
      </c>
      <c r="N497" s="98">
        <f t="shared" si="195"/>
        <v>0</v>
      </c>
      <c r="O497" s="98">
        <f t="shared" si="195"/>
        <v>0</v>
      </c>
      <c r="P497" s="98">
        <f t="shared" si="195"/>
        <v>1</v>
      </c>
      <c r="Q497" s="98">
        <f t="shared" si="195"/>
        <v>0</v>
      </c>
      <c r="R497" s="99">
        <f t="shared" si="195"/>
        <v>0</v>
      </c>
      <c r="S497" s="100">
        <f>SUM(L497:R497)</f>
        <v>1</v>
      </c>
    </row>
    <row r="498" spans="1:19" ht="15" thickBot="1">
      <c r="A498" s="247"/>
      <c r="B498" s="247"/>
      <c r="C498" s="247"/>
      <c r="D498" s="247"/>
      <c r="E498" s="247"/>
      <c r="F498" s="247"/>
      <c r="G498" s="247"/>
      <c r="H498" s="247"/>
      <c r="I498" s="247"/>
      <c r="K498" s="247"/>
      <c r="L498" s="247"/>
      <c r="M498" s="247"/>
      <c r="N498" s="247"/>
      <c r="O498" s="247"/>
      <c r="P498" s="247"/>
      <c r="Q498" s="247"/>
      <c r="R498" s="247"/>
      <c r="S498" s="247"/>
    </row>
    <row r="499" spans="1:19" ht="28.5">
      <c r="A499" s="364" t="s">
        <v>46</v>
      </c>
      <c r="B499" s="164" t="s">
        <v>0</v>
      </c>
      <c r="C499" s="164" t="s">
        <v>1</v>
      </c>
      <c r="D499" s="164" t="s">
        <v>2</v>
      </c>
      <c r="E499" s="164" t="s">
        <v>3</v>
      </c>
      <c r="F499" s="164" t="s">
        <v>27</v>
      </c>
      <c r="G499" s="164" t="s">
        <v>4</v>
      </c>
      <c r="H499" s="164" t="s">
        <v>5</v>
      </c>
      <c r="I499" s="165" t="s">
        <v>6</v>
      </c>
      <c r="K499" s="366" t="s">
        <v>46</v>
      </c>
      <c r="L499" s="166" t="s">
        <v>0</v>
      </c>
      <c r="M499" s="166" t="s">
        <v>1</v>
      </c>
      <c r="N499" s="166" t="s">
        <v>2</v>
      </c>
      <c r="O499" s="166" t="s">
        <v>3</v>
      </c>
      <c r="P499" s="166" t="s">
        <v>27</v>
      </c>
      <c r="Q499" s="166" t="s">
        <v>4</v>
      </c>
      <c r="R499" s="166" t="s">
        <v>5</v>
      </c>
      <c r="S499" s="167" t="s">
        <v>6</v>
      </c>
    </row>
    <row r="500" spans="1:19" ht="15">
      <c r="A500" s="365" t="s">
        <v>46</v>
      </c>
      <c r="B500" s="318" t="s">
        <v>69</v>
      </c>
      <c r="C500" s="319"/>
      <c r="D500" s="319"/>
      <c r="E500" s="319"/>
      <c r="F500" s="319"/>
      <c r="G500" s="319"/>
      <c r="H500" s="319"/>
      <c r="I500" s="320"/>
      <c r="K500" s="367" t="s">
        <v>46</v>
      </c>
      <c r="L500" s="321" t="s">
        <v>69</v>
      </c>
      <c r="M500" s="322"/>
      <c r="N500" s="322"/>
      <c r="O500" s="322"/>
      <c r="P500" s="322"/>
      <c r="Q500" s="322"/>
      <c r="R500" s="322"/>
      <c r="S500" s="323"/>
    </row>
    <row r="501" spans="1:19" ht="15">
      <c r="A501" s="170" t="s">
        <v>7</v>
      </c>
      <c r="B501" s="368"/>
      <c r="C501" s="369"/>
      <c r="D501" s="369"/>
      <c r="E501" s="370"/>
      <c r="F501" s="171">
        <v>0</v>
      </c>
      <c r="G501" s="368"/>
      <c r="H501" s="370"/>
      <c r="I501" s="173">
        <f>SUM(B501:H501)</f>
        <v>0</v>
      </c>
      <c r="J501" s="168"/>
      <c r="K501" s="222" t="s">
        <v>7</v>
      </c>
      <c r="L501" s="368"/>
      <c r="M501" s="369"/>
      <c r="N501" s="369"/>
      <c r="O501" s="370"/>
      <c r="P501" s="171">
        <v>0</v>
      </c>
      <c r="Q501" s="368"/>
      <c r="R501" s="377"/>
      <c r="S501" s="224">
        <f>SUM(L501:R501)</f>
        <v>0</v>
      </c>
    </row>
    <row r="502" spans="1:19" ht="15">
      <c r="A502" s="178" t="s">
        <v>8</v>
      </c>
      <c r="B502" s="371"/>
      <c r="C502" s="372"/>
      <c r="D502" s="372"/>
      <c r="E502" s="373"/>
      <c r="F502" s="179">
        <v>0</v>
      </c>
      <c r="G502" s="371"/>
      <c r="H502" s="373"/>
      <c r="I502" s="181">
        <f t="shared" ref="I502:I521" si="196">SUM(B502:H502)</f>
        <v>0</v>
      </c>
      <c r="J502" s="168"/>
      <c r="K502" s="182" t="s">
        <v>8</v>
      </c>
      <c r="L502" s="371"/>
      <c r="M502" s="372"/>
      <c r="N502" s="372"/>
      <c r="O502" s="373"/>
      <c r="P502" s="183">
        <v>0</v>
      </c>
      <c r="Q502" s="371"/>
      <c r="R502" s="378"/>
      <c r="S502" s="185">
        <f t="shared" ref="S502:S521" si="197">SUM(L502:R502)</f>
        <v>0</v>
      </c>
    </row>
    <row r="503" spans="1:19" ht="15">
      <c r="A503" s="186" t="s">
        <v>10</v>
      </c>
      <c r="B503" s="371"/>
      <c r="C503" s="372"/>
      <c r="D503" s="372"/>
      <c r="E503" s="373"/>
      <c r="F503" s="175">
        <v>0</v>
      </c>
      <c r="G503" s="371"/>
      <c r="H503" s="373"/>
      <c r="I503" s="173">
        <f t="shared" si="196"/>
        <v>0</v>
      </c>
      <c r="J503" s="168"/>
      <c r="K503" s="188" t="s">
        <v>10</v>
      </c>
      <c r="L503" s="371"/>
      <c r="M503" s="372"/>
      <c r="N503" s="372"/>
      <c r="O503" s="373"/>
      <c r="P503" s="175">
        <v>0</v>
      </c>
      <c r="Q503" s="371"/>
      <c r="R503" s="378"/>
      <c r="S503" s="177">
        <f t="shared" si="197"/>
        <v>0</v>
      </c>
    </row>
    <row r="504" spans="1:19" ht="15">
      <c r="A504" s="178" t="s">
        <v>56</v>
      </c>
      <c r="B504" s="371"/>
      <c r="C504" s="372"/>
      <c r="D504" s="372"/>
      <c r="E504" s="373"/>
      <c r="F504" s="179">
        <v>0</v>
      </c>
      <c r="G504" s="371"/>
      <c r="H504" s="373"/>
      <c r="I504" s="181">
        <f t="shared" si="196"/>
        <v>0</v>
      </c>
      <c r="J504" s="168"/>
      <c r="K504" s="182" t="s">
        <v>56</v>
      </c>
      <c r="L504" s="371"/>
      <c r="M504" s="372"/>
      <c r="N504" s="372"/>
      <c r="O504" s="373"/>
      <c r="P504" s="183">
        <v>0</v>
      </c>
      <c r="Q504" s="371"/>
      <c r="R504" s="378"/>
      <c r="S504" s="185">
        <f t="shared" si="197"/>
        <v>0</v>
      </c>
    </row>
    <row r="505" spans="1:19" ht="15">
      <c r="A505" s="186" t="s">
        <v>16</v>
      </c>
      <c r="B505" s="371"/>
      <c r="C505" s="372"/>
      <c r="D505" s="372"/>
      <c r="E505" s="373"/>
      <c r="F505" s="175">
        <v>0</v>
      </c>
      <c r="G505" s="371"/>
      <c r="H505" s="373"/>
      <c r="I505" s="173">
        <f t="shared" si="196"/>
        <v>0</v>
      </c>
      <c r="J505" s="168"/>
      <c r="K505" s="188" t="s">
        <v>16</v>
      </c>
      <c r="L505" s="371"/>
      <c r="M505" s="372"/>
      <c r="N505" s="372"/>
      <c r="O505" s="373"/>
      <c r="P505" s="175">
        <v>0</v>
      </c>
      <c r="Q505" s="371"/>
      <c r="R505" s="378"/>
      <c r="S505" s="177">
        <f t="shared" si="197"/>
        <v>0</v>
      </c>
    </row>
    <row r="506" spans="1:19" ht="15">
      <c r="A506" s="178" t="s">
        <v>15</v>
      </c>
      <c r="B506" s="371"/>
      <c r="C506" s="372"/>
      <c r="D506" s="372"/>
      <c r="E506" s="373"/>
      <c r="F506" s="179">
        <v>0</v>
      </c>
      <c r="G506" s="371"/>
      <c r="H506" s="373"/>
      <c r="I506" s="181">
        <f t="shared" si="196"/>
        <v>0</v>
      </c>
      <c r="J506" s="168"/>
      <c r="K506" s="182" t="s">
        <v>15</v>
      </c>
      <c r="L506" s="371"/>
      <c r="M506" s="372"/>
      <c r="N506" s="372"/>
      <c r="O506" s="373"/>
      <c r="P506" s="183">
        <v>0</v>
      </c>
      <c r="Q506" s="371"/>
      <c r="R506" s="378"/>
      <c r="S506" s="185">
        <f t="shared" si="197"/>
        <v>0</v>
      </c>
    </row>
    <row r="507" spans="1:19" ht="15">
      <c r="A507" s="186" t="s">
        <v>58</v>
      </c>
      <c r="B507" s="371"/>
      <c r="C507" s="372"/>
      <c r="D507" s="372"/>
      <c r="E507" s="373"/>
      <c r="F507" s="175">
        <v>0</v>
      </c>
      <c r="G507" s="371"/>
      <c r="H507" s="373"/>
      <c r="I507" s="173">
        <f t="shared" si="196"/>
        <v>0</v>
      </c>
      <c r="J507" s="168"/>
      <c r="K507" s="188" t="s">
        <v>58</v>
      </c>
      <c r="L507" s="371"/>
      <c r="M507" s="372"/>
      <c r="N507" s="372"/>
      <c r="O507" s="373"/>
      <c r="P507" s="175">
        <v>0</v>
      </c>
      <c r="Q507" s="371"/>
      <c r="R507" s="378"/>
      <c r="S507" s="177">
        <f t="shared" si="197"/>
        <v>0</v>
      </c>
    </row>
    <row r="508" spans="1:19" ht="15">
      <c r="A508" s="178" t="s">
        <v>12</v>
      </c>
      <c r="B508" s="371"/>
      <c r="C508" s="372"/>
      <c r="D508" s="372"/>
      <c r="E508" s="373"/>
      <c r="F508" s="179">
        <v>0</v>
      </c>
      <c r="G508" s="371"/>
      <c r="H508" s="373"/>
      <c r="I508" s="181">
        <f t="shared" si="196"/>
        <v>0</v>
      </c>
      <c r="J508" s="168"/>
      <c r="K508" s="182" t="s">
        <v>12</v>
      </c>
      <c r="L508" s="371"/>
      <c r="M508" s="372"/>
      <c r="N508" s="372"/>
      <c r="O508" s="373"/>
      <c r="P508" s="183">
        <v>0</v>
      </c>
      <c r="Q508" s="371"/>
      <c r="R508" s="378"/>
      <c r="S508" s="185">
        <f t="shared" si="197"/>
        <v>0</v>
      </c>
    </row>
    <row r="509" spans="1:19" ht="15">
      <c r="A509" s="186" t="s">
        <v>59</v>
      </c>
      <c r="B509" s="371"/>
      <c r="C509" s="372"/>
      <c r="D509" s="372"/>
      <c r="E509" s="373"/>
      <c r="F509" s="175">
        <v>0</v>
      </c>
      <c r="G509" s="371"/>
      <c r="H509" s="373"/>
      <c r="I509" s="173">
        <f t="shared" si="196"/>
        <v>0</v>
      </c>
      <c r="J509" s="168"/>
      <c r="K509" s="188" t="s">
        <v>59</v>
      </c>
      <c r="L509" s="371"/>
      <c r="M509" s="372"/>
      <c r="N509" s="372"/>
      <c r="O509" s="373"/>
      <c r="P509" s="175">
        <v>0</v>
      </c>
      <c r="Q509" s="371"/>
      <c r="R509" s="378"/>
      <c r="S509" s="177">
        <f t="shared" si="197"/>
        <v>0</v>
      </c>
    </row>
    <row r="510" spans="1:19" ht="15">
      <c r="A510" s="178" t="s">
        <v>17</v>
      </c>
      <c r="B510" s="371"/>
      <c r="C510" s="372"/>
      <c r="D510" s="372"/>
      <c r="E510" s="373"/>
      <c r="F510" s="179">
        <v>0</v>
      </c>
      <c r="G510" s="371"/>
      <c r="H510" s="373"/>
      <c r="I510" s="181">
        <f t="shared" si="196"/>
        <v>0</v>
      </c>
      <c r="J510" s="168"/>
      <c r="K510" s="182" t="s">
        <v>17</v>
      </c>
      <c r="L510" s="371"/>
      <c r="M510" s="372"/>
      <c r="N510" s="372"/>
      <c r="O510" s="373"/>
      <c r="P510" s="183">
        <v>0</v>
      </c>
      <c r="Q510" s="371"/>
      <c r="R510" s="378"/>
      <c r="S510" s="185">
        <f t="shared" si="197"/>
        <v>0</v>
      </c>
    </row>
    <row r="511" spans="1:19" ht="15">
      <c r="A511" s="186" t="s">
        <v>139</v>
      </c>
      <c r="B511" s="371"/>
      <c r="C511" s="372"/>
      <c r="D511" s="372"/>
      <c r="E511" s="373"/>
      <c r="F511" s="175">
        <v>0</v>
      </c>
      <c r="G511" s="371"/>
      <c r="H511" s="373"/>
      <c r="I511" s="173">
        <f t="shared" si="196"/>
        <v>0</v>
      </c>
      <c r="J511" s="168"/>
      <c r="K511" s="188" t="s">
        <v>139</v>
      </c>
      <c r="L511" s="371"/>
      <c r="M511" s="372"/>
      <c r="N511" s="372"/>
      <c r="O511" s="373"/>
      <c r="P511" s="175">
        <v>0</v>
      </c>
      <c r="Q511" s="371"/>
      <c r="R511" s="378"/>
      <c r="S511" s="177">
        <f t="shared" si="197"/>
        <v>0</v>
      </c>
    </row>
    <row r="512" spans="1:19" ht="15">
      <c r="A512" s="178" t="s">
        <v>25</v>
      </c>
      <c r="B512" s="371"/>
      <c r="C512" s="372"/>
      <c r="D512" s="372"/>
      <c r="E512" s="373"/>
      <c r="F512" s="179">
        <v>0</v>
      </c>
      <c r="G512" s="371"/>
      <c r="H512" s="373"/>
      <c r="I512" s="181">
        <f t="shared" si="196"/>
        <v>0</v>
      </c>
      <c r="J512" s="168"/>
      <c r="K512" s="182" t="s">
        <v>25</v>
      </c>
      <c r="L512" s="371"/>
      <c r="M512" s="372"/>
      <c r="N512" s="372"/>
      <c r="O512" s="373"/>
      <c r="P512" s="183">
        <v>0</v>
      </c>
      <c r="Q512" s="371"/>
      <c r="R512" s="378"/>
      <c r="S512" s="185">
        <f t="shared" si="197"/>
        <v>0</v>
      </c>
    </row>
    <row r="513" spans="1:19" ht="15">
      <c r="A513" s="186" t="s">
        <v>24</v>
      </c>
      <c r="B513" s="371"/>
      <c r="C513" s="372"/>
      <c r="D513" s="372"/>
      <c r="E513" s="373"/>
      <c r="F513" s="175">
        <v>0</v>
      </c>
      <c r="G513" s="371"/>
      <c r="H513" s="373"/>
      <c r="I513" s="173">
        <f t="shared" si="196"/>
        <v>0</v>
      </c>
      <c r="J513" s="168"/>
      <c r="K513" s="188" t="s">
        <v>24</v>
      </c>
      <c r="L513" s="371"/>
      <c r="M513" s="372"/>
      <c r="N513" s="372"/>
      <c r="O513" s="373"/>
      <c r="P513" s="175">
        <v>0</v>
      </c>
      <c r="Q513" s="371"/>
      <c r="R513" s="378"/>
      <c r="S513" s="177">
        <f t="shared" si="197"/>
        <v>0</v>
      </c>
    </row>
    <row r="514" spans="1:19" ht="15">
      <c r="A514" s="178" t="s">
        <v>60</v>
      </c>
      <c r="B514" s="371"/>
      <c r="C514" s="372"/>
      <c r="D514" s="372"/>
      <c r="E514" s="373"/>
      <c r="F514" s="179">
        <v>0</v>
      </c>
      <c r="G514" s="371"/>
      <c r="H514" s="373"/>
      <c r="I514" s="181">
        <f t="shared" si="196"/>
        <v>0</v>
      </c>
      <c r="J514" s="168"/>
      <c r="K514" s="182" t="s">
        <v>60</v>
      </c>
      <c r="L514" s="371"/>
      <c r="M514" s="372"/>
      <c r="N514" s="372"/>
      <c r="O514" s="373"/>
      <c r="P514" s="183">
        <v>0</v>
      </c>
      <c r="Q514" s="371"/>
      <c r="R514" s="378"/>
      <c r="S514" s="185">
        <f t="shared" si="197"/>
        <v>0</v>
      </c>
    </row>
    <row r="515" spans="1:19" ht="15">
      <c r="A515" s="186" t="s">
        <v>22</v>
      </c>
      <c r="B515" s="371"/>
      <c r="C515" s="372"/>
      <c r="D515" s="372"/>
      <c r="E515" s="373"/>
      <c r="F515" s="175">
        <v>0</v>
      </c>
      <c r="G515" s="371"/>
      <c r="H515" s="373"/>
      <c r="I515" s="173">
        <f t="shared" si="196"/>
        <v>0</v>
      </c>
      <c r="J515" s="168"/>
      <c r="K515" s="188" t="s">
        <v>22</v>
      </c>
      <c r="L515" s="371"/>
      <c r="M515" s="372"/>
      <c r="N515" s="372"/>
      <c r="O515" s="373"/>
      <c r="P515" s="175">
        <v>0</v>
      </c>
      <c r="Q515" s="371"/>
      <c r="R515" s="378"/>
      <c r="S515" s="177">
        <f t="shared" si="197"/>
        <v>0</v>
      </c>
    </row>
    <row r="516" spans="1:19" ht="15">
      <c r="A516" s="178" t="s">
        <v>21</v>
      </c>
      <c r="B516" s="371"/>
      <c r="C516" s="372"/>
      <c r="D516" s="372"/>
      <c r="E516" s="373"/>
      <c r="F516" s="179">
        <v>0</v>
      </c>
      <c r="G516" s="371"/>
      <c r="H516" s="373"/>
      <c r="I516" s="181">
        <f t="shared" si="196"/>
        <v>0</v>
      </c>
      <c r="J516" s="168"/>
      <c r="K516" s="182" t="s">
        <v>21</v>
      </c>
      <c r="L516" s="371"/>
      <c r="M516" s="372"/>
      <c r="N516" s="372"/>
      <c r="O516" s="373"/>
      <c r="P516" s="183">
        <v>0</v>
      </c>
      <c r="Q516" s="371"/>
      <c r="R516" s="378"/>
      <c r="S516" s="185">
        <f t="shared" si="197"/>
        <v>0</v>
      </c>
    </row>
    <row r="517" spans="1:19" ht="15">
      <c r="A517" s="189" t="s">
        <v>64</v>
      </c>
      <c r="B517" s="371"/>
      <c r="C517" s="372"/>
      <c r="D517" s="372"/>
      <c r="E517" s="373"/>
      <c r="F517" s="175">
        <v>0</v>
      </c>
      <c r="G517" s="371"/>
      <c r="H517" s="373"/>
      <c r="I517" s="173">
        <f t="shared" si="196"/>
        <v>0</v>
      </c>
      <c r="J517" s="168"/>
      <c r="K517" s="190" t="s">
        <v>64</v>
      </c>
      <c r="L517" s="371"/>
      <c r="M517" s="372"/>
      <c r="N517" s="372"/>
      <c r="O517" s="373"/>
      <c r="P517" s="175">
        <v>0</v>
      </c>
      <c r="Q517" s="371"/>
      <c r="R517" s="378"/>
      <c r="S517" s="177">
        <f t="shared" si="197"/>
        <v>0</v>
      </c>
    </row>
    <row r="518" spans="1:19">
      <c r="A518" s="191" t="s">
        <v>23</v>
      </c>
      <c r="B518" s="371"/>
      <c r="C518" s="372"/>
      <c r="D518" s="372"/>
      <c r="E518" s="373"/>
      <c r="F518" s="192">
        <v>0</v>
      </c>
      <c r="G518" s="371"/>
      <c r="H518" s="373"/>
      <c r="I518" s="194">
        <f t="shared" si="196"/>
        <v>0</v>
      </c>
      <c r="J518" s="168"/>
      <c r="K518" s="195" t="s">
        <v>23</v>
      </c>
      <c r="L518" s="371"/>
      <c r="M518" s="372"/>
      <c r="N518" s="372"/>
      <c r="O518" s="373"/>
      <c r="P518" s="196">
        <v>0</v>
      </c>
      <c r="Q518" s="371"/>
      <c r="R518" s="378"/>
      <c r="S518" s="198">
        <f t="shared" si="197"/>
        <v>0</v>
      </c>
    </row>
    <row r="519" spans="1:19">
      <c r="A519" s="199" t="s">
        <v>19</v>
      </c>
      <c r="B519" s="371"/>
      <c r="C519" s="372"/>
      <c r="D519" s="372"/>
      <c r="E519" s="373"/>
      <c r="F519" s="200">
        <v>0</v>
      </c>
      <c r="G519" s="371"/>
      <c r="H519" s="373"/>
      <c r="I519" s="202">
        <f t="shared" si="196"/>
        <v>0</v>
      </c>
      <c r="J519" s="168"/>
      <c r="K519" s="203" t="s">
        <v>19</v>
      </c>
      <c r="L519" s="371"/>
      <c r="M519" s="372"/>
      <c r="N519" s="372"/>
      <c r="O519" s="373"/>
      <c r="P519" s="200">
        <v>0</v>
      </c>
      <c r="Q519" s="371"/>
      <c r="R519" s="378"/>
      <c r="S519" s="205">
        <f t="shared" si="197"/>
        <v>0</v>
      </c>
    </row>
    <row r="520" spans="1:19">
      <c r="A520" s="191" t="s">
        <v>20</v>
      </c>
      <c r="B520" s="371"/>
      <c r="C520" s="372"/>
      <c r="D520" s="372"/>
      <c r="E520" s="373"/>
      <c r="F520" s="192">
        <v>0</v>
      </c>
      <c r="G520" s="371"/>
      <c r="H520" s="373"/>
      <c r="I520" s="194">
        <f t="shared" si="196"/>
        <v>0</v>
      </c>
      <c r="J520" s="168"/>
      <c r="K520" s="195" t="s">
        <v>20</v>
      </c>
      <c r="L520" s="371"/>
      <c r="M520" s="372"/>
      <c r="N520" s="372"/>
      <c r="O520" s="373"/>
      <c r="P520" s="196">
        <v>0</v>
      </c>
      <c r="Q520" s="371"/>
      <c r="R520" s="378"/>
      <c r="S520" s="198">
        <f t="shared" si="197"/>
        <v>0</v>
      </c>
    </row>
    <row r="521" spans="1:19" ht="15" thickBot="1">
      <c r="A521" s="206" t="s">
        <v>11</v>
      </c>
      <c r="B521" s="374"/>
      <c r="C521" s="375"/>
      <c r="D521" s="375"/>
      <c r="E521" s="376"/>
      <c r="F521" s="207">
        <v>0</v>
      </c>
      <c r="G521" s="374"/>
      <c r="H521" s="376"/>
      <c r="I521" s="209">
        <f t="shared" si="196"/>
        <v>0</v>
      </c>
      <c r="J521" s="168"/>
      <c r="K521" s="210" t="s">
        <v>11</v>
      </c>
      <c r="L521" s="374"/>
      <c r="M521" s="375"/>
      <c r="N521" s="375"/>
      <c r="O521" s="376"/>
      <c r="P521" s="207">
        <v>0</v>
      </c>
      <c r="Q521" s="374"/>
      <c r="R521" s="379"/>
      <c r="S521" s="212">
        <f t="shared" si="197"/>
        <v>0</v>
      </c>
    </row>
    <row r="522" spans="1:19" ht="15">
      <c r="A522" s="213" t="s">
        <v>26</v>
      </c>
      <c r="B522" s="214">
        <f>SUM(B501:B517)</f>
        <v>0</v>
      </c>
      <c r="C522" s="214">
        <f t="shared" ref="C522:I522" si="198">SUM(C501:C517)</f>
        <v>0</v>
      </c>
      <c r="D522" s="214">
        <f t="shared" si="198"/>
        <v>0</v>
      </c>
      <c r="E522" s="214">
        <f t="shared" si="198"/>
        <v>0</v>
      </c>
      <c r="F522" s="214">
        <f t="shared" si="198"/>
        <v>0</v>
      </c>
      <c r="G522" s="214">
        <f t="shared" si="198"/>
        <v>0</v>
      </c>
      <c r="H522" s="216">
        <f t="shared" si="198"/>
        <v>0</v>
      </c>
      <c r="I522" s="173">
        <f t="shared" si="198"/>
        <v>0</v>
      </c>
      <c r="J522" s="168"/>
      <c r="K522" s="215" t="s">
        <v>26</v>
      </c>
      <c r="L522" s="214">
        <f>SUM(L501:L517)</f>
        <v>0</v>
      </c>
      <c r="M522" s="214">
        <f t="shared" ref="M522:S522" si="199">SUM(M501:M517)</f>
        <v>0</v>
      </c>
      <c r="N522" s="214">
        <f t="shared" si="199"/>
        <v>0</v>
      </c>
      <c r="O522" s="214">
        <f t="shared" si="199"/>
        <v>0</v>
      </c>
      <c r="P522" s="214">
        <f t="shared" si="199"/>
        <v>0</v>
      </c>
      <c r="Q522" s="214">
        <f t="shared" si="199"/>
        <v>0</v>
      </c>
      <c r="R522" s="216">
        <f t="shared" si="199"/>
        <v>0</v>
      </c>
      <c r="S522" s="217">
        <f t="shared" si="199"/>
        <v>0</v>
      </c>
    </row>
    <row r="523" spans="1:19" ht="15" thickBot="1">
      <c r="A523" s="30" t="s">
        <v>88</v>
      </c>
      <c r="B523" s="47" t="str">
        <f>IF($I522=0,"-",B522/$I522)</f>
        <v>-</v>
      </c>
      <c r="C523" s="47" t="str">
        <f t="shared" ref="C523:H523" si="200">IF($I522=0,"-",C522/$I522)</f>
        <v>-</v>
      </c>
      <c r="D523" s="47" t="str">
        <f t="shared" si="200"/>
        <v>-</v>
      </c>
      <c r="E523" s="47" t="str">
        <f t="shared" si="200"/>
        <v>-</v>
      </c>
      <c r="F523" s="47" t="str">
        <f t="shared" si="200"/>
        <v>-</v>
      </c>
      <c r="G523" s="47" t="str">
        <f t="shared" si="200"/>
        <v>-</v>
      </c>
      <c r="H523" s="70" t="str">
        <f t="shared" si="200"/>
        <v>-</v>
      </c>
      <c r="I523" s="48">
        <f>SUM(B523:H523)</f>
        <v>0</v>
      </c>
      <c r="J523" s="23"/>
      <c r="K523" s="81" t="s">
        <v>88</v>
      </c>
      <c r="L523" s="98" t="str">
        <f t="shared" ref="L523:R523" si="201">IF($S522=0,"-",L522/$S522)</f>
        <v>-</v>
      </c>
      <c r="M523" s="98" t="str">
        <f t="shared" si="201"/>
        <v>-</v>
      </c>
      <c r="N523" s="98" t="str">
        <f t="shared" si="201"/>
        <v>-</v>
      </c>
      <c r="O523" s="98" t="str">
        <f t="shared" si="201"/>
        <v>-</v>
      </c>
      <c r="P523" s="98" t="str">
        <f t="shared" si="201"/>
        <v>-</v>
      </c>
      <c r="Q523" s="98" t="str">
        <f t="shared" si="201"/>
        <v>-</v>
      </c>
      <c r="R523" s="99" t="str">
        <f t="shared" si="201"/>
        <v>-</v>
      </c>
      <c r="S523" s="100">
        <f>SUM(L523:R523)</f>
        <v>0</v>
      </c>
    </row>
    <row r="524" spans="1:19" ht="15" thickBot="1">
      <c r="A524" s="247"/>
      <c r="B524" s="247"/>
      <c r="C524" s="247"/>
      <c r="D524" s="247"/>
      <c r="E524" s="247"/>
      <c r="F524" s="247"/>
      <c r="G524" s="247"/>
      <c r="H524" s="247"/>
      <c r="I524" s="247"/>
      <c r="K524" s="247"/>
      <c r="L524" s="247"/>
      <c r="M524" s="247"/>
      <c r="N524" s="247"/>
      <c r="O524" s="247"/>
      <c r="P524" s="247"/>
      <c r="Q524" s="247"/>
      <c r="R524" s="247"/>
      <c r="S524" s="247"/>
    </row>
    <row r="525" spans="1:19" ht="28.5">
      <c r="A525" s="364" t="s">
        <v>47</v>
      </c>
      <c r="B525" s="164" t="s">
        <v>0</v>
      </c>
      <c r="C525" s="164" t="s">
        <v>1</v>
      </c>
      <c r="D525" s="164" t="s">
        <v>2</v>
      </c>
      <c r="E525" s="164" t="s">
        <v>3</v>
      </c>
      <c r="F525" s="164" t="s">
        <v>27</v>
      </c>
      <c r="G525" s="164" t="s">
        <v>4</v>
      </c>
      <c r="H525" s="164" t="s">
        <v>5</v>
      </c>
      <c r="I525" s="165" t="s">
        <v>6</v>
      </c>
      <c r="K525" s="366" t="s">
        <v>47</v>
      </c>
      <c r="L525" s="166" t="s">
        <v>0</v>
      </c>
      <c r="M525" s="166" t="s">
        <v>1</v>
      </c>
      <c r="N525" s="166" t="s">
        <v>2</v>
      </c>
      <c r="O525" s="166" t="s">
        <v>3</v>
      </c>
      <c r="P525" s="166" t="s">
        <v>27</v>
      </c>
      <c r="Q525" s="166" t="s">
        <v>4</v>
      </c>
      <c r="R525" s="166" t="s">
        <v>5</v>
      </c>
      <c r="S525" s="167" t="s">
        <v>6</v>
      </c>
    </row>
    <row r="526" spans="1:19" ht="15">
      <c r="A526" s="365" t="s">
        <v>47</v>
      </c>
      <c r="B526" s="318" t="s">
        <v>69</v>
      </c>
      <c r="C526" s="319"/>
      <c r="D526" s="319"/>
      <c r="E526" s="319"/>
      <c r="F526" s="319"/>
      <c r="G526" s="319"/>
      <c r="H526" s="319"/>
      <c r="I526" s="320"/>
      <c r="K526" s="367" t="s">
        <v>47</v>
      </c>
      <c r="L526" s="321" t="s">
        <v>69</v>
      </c>
      <c r="M526" s="322"/>
      <c r="N526" s="322"/>
      <c r="O526" s="322"/>
      <c r="P526" s="322"/>
      <c r="Q526" s="322"/>
      <c r="R526" s="322"/>
      <c r="S526" s="323"/>
    </row>
    <row r="527" spans="1:19" ht="15">
      <c r="A527" s="170" t="s">
        <v>7</v>
      </c>
      <c r="B527" s="368"/>
      <c r="C527" s="369"/>
      <c r="D527" s="369"/>
      <c r="E527" s="370"/>
      <c r="F527" s="171">
        <v>0</v>
      </c>
      <c r="G527" s="368"/>
      <c r="H527" s="370"/>
      <c r="I527" s="173">
        <f>SUM(B527:H527)</f>
        <v>0</v>
      </c>
      <c r="J527" s="168"/>
      <c r="K527" s="222" t="s">
        <v>7</v>
      </c>
      <c r="L527" s="368"/>
      <c r="M527" s="369"/>
      <c r="N527" s="369"/>
      <c r="O527" s="370"/>
      <c r="P527" s="171">
        <v>0</v>
      </c>
      <c r="Q527" s="368"/>
      <c r="R527" s="377"/>
      <c r="S527" s="224">
        <f>SUM(L527:R527)</f>
        <v>0</v>
      </c>
    </row>
    <row r="528" spans="1:19" ht="15">
      <c r="A528" s="178" t="s">
        <v>8</v>
      </c>
      <c r="B528" s="371"/>
      <c r="C528" s="372"/>
      <c r="D528" s="372"/>
      <c r="E528" s="373"/>
      <c r="F528" s="179">
        <v>0</v>
      </c>
      <c r="G528" s="371"/>
      <c r="H528" s="373"/>
      <c r="I528" s="181">
        <f t="shared" ref="I528:I547" si="202">SUM(B528:H528)</f>
        <v>0</v>
      </c>
      <c r="J528" s="168"/>
      <c r="K528" s="182" t="s">
        <v>8</v>
      </c>
      <c r="L528" s="371"/>
      <c r="M528" s="372"/>
      <c r="N528" s="372"/>
      <c r="O528" s="373"/>
      <c r="P528" s="183">
        <v>0</v>
      </c>
      <c r="Q528" s="371"/>
      <c r="R528" s="378"/>
      <c r="S528" s="185">
        <f t="shared" ref="S528:S547" si="203">SUM(L528:R528)</f>
        <v>0</v>
      </c>
    </row>
    <row r="529" spans="1:19" ht="15">
      <c r="A529" s="186" t="s">
        <v>10</v>
      </c>
      <c r="B529" s="371"/>
      <c r="C529" s="372"/>
      <c r="D529" s="372"/>
      <c r="E529" s="373"/>
      <c r="F529" s="175">
        <v>0</v>
      </c>
      <c r="G529" s="371"/>
      <c r="H529" s="373"/>
      <c r="I529" s="173">
        <f t="shared" si="202"/>
        <v>0</v>
      </c>
      <c r="J529" s="168"/>
      <c r="K529" s="188" t="s">
        <v>10</v>
      </c>
      <c r="L529" s="371"/>
      <c r="M529" s="372"/>
      <c r="N529" s="372"/>
      <c r="O529" s="373"/>
      <c r="P529" s="175">
        <v>0</v>
      </c>
      <c r="Q529" s="371"/>
      <c r="R529" s="378"/>
      <c r="S529" s="177">
        <f t="shared" si="203"/>
        <v>0</v>
      </c>
    </row>
    <row r="530" spans="1:19" ht="15">
      <c r="A530" s="178" t="s">
        <v>56</v>
      </c>
      <c r="B530" s="371"/>
      <c r="C530" s="372"/>
      <c r="D530" s="372"/>
      <c r="E530" s="373"/>
      <c r="F530" s="179">
        <v>0</v>
      </c>
      <c r="G530" s="371"/>
      <c r="H530" s="373"/>
      <c r="I530" s="181">
        <f t="shared" si="202"/>
        <v>0</v>
      </c>
      <c r="J530" s="168"/>
      <c r="K530" s="182" t="s">
        <v>56</v>
      </c>
      <c r="L530" s="371"/>
      <c r="M530" s="372"/>
      <c r="N530" s="372"/>
      <c r="O530" s="373"/>
      <c r="P530" s="183">
        <v>0</v>
      </c>
      <c r="Q530" s="371"/>
      <c r="R530" s="378"/>
      <c r="S530" s="185">
        <f t="shared" si="203"/>
        <v>0</v>
      </c>
    </row>
    <row r="531" spans="1:19" ht="15">
      <c r="A531" s="186" t="s">
        <v>16</v>
      </c>
      <c r="B531" s="371"/>
      <c r="C531" s="372"/>
      <c r="D531" s="372"/>
      <c r="E531" s="373"/>
      <c r="F531" s="175">
        <v>0</v>
      </c>
      <c r="G531" s="371"/>
      <c r="H531" s="373"/>
      <c r="I531" s="173">
        <f t="shared" si="202"/>
        <v>0</v>
      </c>
      <c r="J531" s="168"/>
      <c r="K531" s="188" t="s">
        <v>16</v>
      </c>
      <c r="L531" s="371"/>
      <c r="M531" s="372"/>
      <c r="N531" s="372"/>
      <c r="O531" s="373"/>
      <c r="P531" s="175">
        <v>0</v>
      </c>
      <c r="Q531" s="371"/>
      <c r="R531" s="378"/>
      <c r="S531" s="177">
        <f t="shared" si="203"/>
        <v>0</v>
      </c>
    </row>
    <row r="532" spans="1:19" ht="15">
      <c r="A532" s="178" t="s">
        <v>15</v>
      </c>
      <c r="B532" s="371"/>
      <c r="C532" s="372"/>
      <c r="D532" s="372"/>
      <c r="E532" s="373"/>
      <c r="F532" s="179">
        <v>0</v>
      </c>
      <c r="G532" s="371"/>
      <c r="H532" s="373"/>
      <c r="I532" s="181">
        <f t="shared" si="202"/>
        <v>0</v>
      </c>
      <c r="J532" s="168"/>
      <c r="K532" s="182" t="s">
        <v>15</v>
      </c>
      <c r="L532" s="371"/>
      <c r="M532" s="372"/>
      <c r="N532" s="372"/>
      <c r="O532" s="373"/>
      <c r="P532" s="183">
        <v>0</v>
      </c>
      <c r="Q532" s="371"/>
      <c r="R532" s="378"/>
      <c r="S532" s="185">
        <f t="shared" si="203"/>
        <v>0</v>
      </c>
    </row>
    <row r="533" spans="1:19" ht="15">
      <c r="A533" s="186" t="s">
        <v>58</v>
      </c>
      <c r="B533" s="371"/>
      <c r="C533" s="372"/>
      <c r="D533" s="372"/>
      <c r="E533" s="373"/>
      <c r="F533" s="175">
        <v>67.865900617549229</v>
      </c>
      <c r="G533" s="371"/>
      <c r="H533" s="373"/>
      <c r="I533" s="173">
        <f t="shared" si="202"/>
        <v>67.865900617549229</v>
      </c>
      <c r="J533" s="168"/>
      <c r="K533" s="188" t="s">
        <v>58</v>
      </c>
      <c r="L533" s="371"/>
      <c r="M533" s="372"/>
      <c r="N533" s="372"/>
      <c r="O533" s="373"/>
      <c r="P533" s="175">
        <v>0</v>
      </c>
      <c r="Q533" s="371"/>
      <c r="R533" s="378"/>
      <c r="S533" s="177">
        <f t="shared" si="203"/>
        <v>0</v>
      </c>
    </row>
    <row r="534" spans="1:19" ht="15">
      <c r="A534" s="178" t="s">
        <v>12</v>
      </c>
      <c r="B534" s="371"/>
      <c r="C534" s="372"/>
      <c r="D534" s="372"/>
      <c r="E534" s="373"/>
      <c r="F534" s="179">
        <v>7.0619913561739525</v>
      </c>
      <c r="G534" s="371"/>
      <c r="H534" s="373"/>
      <c r="I534" s="181">
        <f t="shared" si="202"/>
        <v>7.0619913561739525</v>
      </c>
      <c r="J534" s="168"/>
      <c r="K534" s="182" t="s">
        <v>12</v>
      </c>
      <c r="L534" s="371"/>
      <c r="M534" s="372"/>
      <c r="N534" s="372"/>
      <c r="O534" s="373"/>
      <c r="P534" s="183">
        <v>0</v>
      </c>
      <c r="Q534" s="371"/>
      <c r="R534" s="378"/>
      <c r="S534" s="185">
        <f t="shared" si="203"/>
        <v>0</v>
      </c>
    </row>
    <row r="535" spans="1:19" ht="15">
      <c r="A535" s="186" t="s">
        <v>59</v>
      </c>
      <c r="B535" s="371"/>
      <c r="C535" s="372"/>
      <c r="D535" s="372"/>
      <c r="E535" s="373"/>
      <c r="F535" s="175">
        <v>0</v>
      </c>
      <c r="G535" s="371"/>
      <c r="H535" s="373"/>
      <c r="I535" s="173">
        <f t="shared" si="202"/>
        <v>0</v>
      </c>
      <c r="J535" s="168"/>
      <c r="K535" s="188" t="s">
        <v>59</v>
      </c>
      <c r="L535" s="371"/>
      <c r="M535" s="372"/>
      <c r="N535" s="372"/>
      <c r="O535" s="373"/>
      <c r="P535" s="175">
        <v>0</v>
      </c>
      <c r="Q535" s="371"/>
      <c r="R535" s="378"/>
      <c r="S535" s="177">
        <f t="shared" si="203"/>
        <v>0</v>
      </c>
    </row>
    <row r="536" spans="1:19" ht="15">
      <c r="A536" s="178" t="s">
        <v>17</v>
      </c>
      <c r="B536" s="371"/>
      <c r="C536" s="372"/>
      <c r="D536" s="372"/>
      <c r="E536" s="373"/>
      <c r="F536" s="179">
        <v>0</v>
      </c>
      <c r="G536" s="371"/>
      <c r="H536" s="373"/>
      <c r="I536" s="181">
        <f t="shared" si="202"/>
        <v>0</v>
      </c>
      <c r="J536" s="168"/>
      <c r="K536" s="182" t="s">
        <v>17</v>
      </c>
      <c r="L536" s="371"/>
      <c r="M536" s="372"/>
      <c r="N536" s="372"/>
      <c r="O536" s="373"/>
      <c r="P536" s="183">
        <v>0</v>
      </c>
      <c r="Q536" s="371"/>
      <c r="R536" s="378"/>
      <c r="S536" s="185">
        <f t="shared" si="203"/>
        <v>0</v>
      </c>
    </row>
    <row r="537" spans="1:19" ht="15">
      <c r="A537" s="186" t="s">
        <v>139</v>
      </c>
      <c r="B537" s="371"/>
      <c r="C537" s="372"/>
      <c r="D537" s="372"/>
      <c r="E537" s="373"/>
      <c r="F537" s="175">
        <v>0</v>
      </c>
      <c r="G537" s="371"/>
      <c r="H537" s="373"/>
      <c r="I537" s="173">
        <f t="shared" si="202"/>
        <v>0</v>
      </c>
      <c r="J537" s="168"/>
      <c r="K537" s="188" t="s">
        <v>139</v>
      </c>
      <c r="L537" s="371"/>
      <c r="M537" s="372"/>
      <c r="N537" s="372"/>
      <c r="O537" s="373"/>
      <c r="P537" s="175">
        <v>0</v>
      </c>
      <c r="Q537" s="371"/>
      <c r="R537" s="378"/>
      <c r="S537" s="177">
        <f t="shared" si="203"/>
        <v>0</v>
      </c>
    </row>
    <row r="538" spans="1:19" ht="15">
      <c r="A538" s="178" t="s">
        <v>25</v>
      </c>
      <c r="B538" s="371"/>
      <c r="C538" s="372"/>
      <c r="D538" s="372"/>
      <c r="E538" s="373"/>
      <c r="F538" s="179">
        <v>0</v>
      </c>
      <c r="G538" s="371"/>
      <c r="H538" s="373"/>
      <c r="I538" s="181">
        <f t="shared" si="202"/>
        <v>0</v>
      </c>
      <c r="J538" s="168"/>
      <c r="K538" s="182" t="s">
        <v>25</v>
      </c>
      <c r="L538" s="371"/>
      <c r="M538" s="372"/>
      <c r="N538" s="372"/>
      <c r="O538" s="373"/>
      <c r="P538" s="183">
        <v>0</v>
      </c>
      <c r="Q538" s="371"/>
      <c r="R538" s="378"/>
      <c r="S538" s="185">
        <f t="shared" si="203"/>
        <v>0</v>
      </c>
    </row>
    <row r="539" spans="1:19" ht="15">
      <c r="A539" s="186" t="s">
        <v>24</v>
      </c>
      <c r="B539" s="371"/>
      <c r="C539" s="372"/>
      <c r="D539" s="372"/>
      <c r="E539" s="373"/>
      <c r="F539" s="175">
        <v>0</v>
      </c>
      <c r="G539" s="371"/>
      <c r="H539" s="373"/>
      <c r="I539" s="173">
        <f t="shared" si="202"/>
        <v>0</v>
      </c>
      <c r="J539" s="168"/>
      <c r="K539" s="188" t="s">
        <v>24</v>
      </c>
      <c r="L539" s="371"/>
      <c r="M539" s="372"/>
      <c r="N539" s="372"/>
      <c r="O539" s="373"/>
      <c r="P539" s="175">
        <v>0</v>
      </c>
      <c r="Q539" s="371"/>
      <c r="R539" s="378"/>
      <c r="S539" s="177">
        <f t="shared" si="203"/>
        <v>0</v>
      </c>
    </row>
    <row r="540" spans="1:19" ht="15">
      <c r="A540" s="178" t="s">
        <v>60</v>
      </c>
      <c r="B540" s="371"/>
      <c r="C540" s="372"/>
      <c r="D540" s="372"/>
      <c r="E540" s="373"/>
      <c r="F540" s="179">
        <v>0</v>
      </c>
      <c r="G540" s="371"/>
      <c r="H540" s="373"/>
      <c r="I540" s="181">
        <f t="shared" si="202"/>
        <v>0</v>
      </c>
      <c r="J540" s="168"/>
      <c r="K540" s="182" t="s">
        <v>60</v>
      </c>
      <c r="L540" s="371"/>
      <c r="M540" s="372"/>
      <c r="N540" s="372"/>
      <c r="O540" s="373"/>
      <c r="P540" s="183">
        <v>0</v>
      </c>
      <c r="Q540" s="371"/>
      <c r="R540" s="378"/>
      <c r="S540" s="185">
        <f t="shared" si="203"/>
        <v>0</v>
      </c>
    </row>
    <row r="541" spans="1:19" ht="15">
      <c r="A541" s="186" t="s">
        <v>22</v>
      </c>
      <c r="B541" s="371"/>
      <c r="C541" s="372"/>
      <c r="D541" s="372"/>
      <c r="E541" s="373"/>
      <c r="F541" s="175">
        <v>0</v>
      </c>
      <c r="G541" s="371"/>
      <c r="H541" s="373"/>
      <c r="I541" s="173">
        <f t="shared" si="202"/>
        <v>0</v>
      </c>
      <c r="J541" s="168"/>
      <c r="K541" s="188" t="s">
        <v>22</v>
      </c>
      <c r="L541" s="371"/>
      <c r="M541" s="372"/>
      <c r="N541" s="372"/>
      <c r="O541" s="373"/>
      <c r="P541" s="175">
        <v>0</v>
      </c>
      <c r="Q541" s="371"/>
      <c r="R541" s="378"/>
      <c r="S541" s="177">
        <f t="shared" si="203"/>
        <v>0</v>
      </c>
    </row>
    <row r="542" spans="1:19" ht="15">
      <c r="A542" s="178" t="s">
        <v>21</v>
      </c>
      <c r="B542" s="371"/>
      <c r="C542" s="372"/>
      <c r="D542" s="372"/>
      <c r="E542" s="373"/>
      <c r="F542" s="179">
        <v>0</v>
      </c>
      <c r="G542" s="371"/>
      <c r="H542" s="373"/>
      <c r="I542" s="181">
        <f t="shared" si="202"/>
        <v>0</v>
      </c>
      <c r="J542" s="168"/>
      <c r="K542" s="182" t="s">
        <v>21</v>
      </c>
      <c r="L542" s="371"/>
      <c r="M542" s="372"/>
      <c r="N542" s="372"/>
      <c r="O542" s="373"/>
      <c r="P542" s="183">
        <v>0</v>
      </c>
      <c r="Q542" s="371"/>
      <c r="R542" s="378"/>
      <c r="S542" s="185">
        <f t="shared" si="203"/>
        <v>0</v>
      </c>
    </row>
    <row r="543" spans="1:19" ht="15">
      <c r="A543" s="189" t="s">
        <v>64</v>
      </c>
      <c r="B543" s="371"/>
      <c r="C543" s="372"/>
      <c r="D543" s="372"/>
      <c r="E543" s="373"/>
      <c r="F543" s="175">
        <v>0</v>
      </c>
      <c r="G543" s="371"/>
      <c r="H543" s="373"/>
      <c r="I543" s="173">
        <f t="shared" si="202"/>
        <v>0</v>
      </c>
      <c r="J543" s="168"/>
      <c r="K543" s="190" t="s">
        <v>64</v>
      </c>
      <c r="L543" s="371"/>
      <c r="M543" s="372"/>
      <c r="N543" s="372"/>
      <c r="O543" s="373"/>
      <c r="P543" s="175">
        <v>0</v>
      </c>
      <c r="Q543" s="371"/>
      <c r="R543" s="378"/>
      <c r="S543" s="177">
        <f t="shared" si="203"/>
        <v>0</v>
      </c>
    </row>
    <row r="544" spans="1:19">
      <c r="A544" s="191" t="s">
        <v>23</v>
      </c>
      <c r="B544" s="371"/>
      <c r="C544" s="372"/>
      <c r="D544" s="372"/>
      <c r="E544" s="373"/>
      <c r="F544" s="192">
        <v>0</v>
      </c>
      <c r="G544" s="371"/>
      <c r="H544" s="373"/>
      <c r="I544" s="194">
        <f t="shared" si="202"/>
        <v>0</v>
      </c>
      <c r="J544" s="168"/>
      <c r="K544" s="195" t="s">
        <v>23</v>
      </c>
      <c r="L544" s="371"/>
      <c r="M544" s="372"/>
      <c r="N544" s="372"/>
      <c r="O544" s="373"/>
      <c r="P544" s="196">
        <v>0</v>
      </c>
      <c r="Q544" s="371"/>
      <c r="R544" s="378"/>
      <c r="S544" s="198">
        <f t="shared" si="203"/>
        <v>0</v>
      </c>
    </row>
    <row r="545" spans="1:19">
      <c r="A545" s="199" t="s">
        <v>19</v>
      </c>
      <c r="B545" s="371"/>
      <c r="C545" s="372"/>
      <c r="D545" s="372"/>
      <c r="E545" s="373"/>
      <c r="F545" s="200">
        <v>0</v>
      </c>
      <c r="G545" s="371"/>
      <c r="H545" s="373"/>
      <c r="I545" s="202">
        <f t="shared" si="202"/>
        <v>0</v>
      </c>
      <c r="J545" s="168"/>
      <c r="K545" s="203" t="s">
        <v>19</v>
      </c>
      <c r="L545" s="371"/>
      <c r="M545" s="372"/>
      <c r="N545" s="372"/>
      <c r="O545" s="373"/>
      <c r="P545" s="200">
        <v>0</v>
      </c>
      <c r="Q545" s="371"/>
      <c r="R545" s="378"/>
      <c r="S545" s="205">
        <f t="shared" si="203"/>
        <v>0</v>
      </c>
    </row>
    <row r="546" spans="1:19">
      <c r="A546" s="191" t="s">
        <v>20</v>
      </c>
      <c r="B546" s="371"/>
      <c r="C546" s="372"/>
      <c r="D546" s="372"/>
      <c r="E546" s="373"/>
      <c r="F546" s="192">
        <v>0</v>
      </c>
      <c r="G546" s="371"/>
      <c r="H546" s="373"/>
      <c r="I546" s="194">
        <f t="shared" si="202"/>
        <v>0</v>
      </c>
      <c r="J546" s="168"/>
      <c r="K546" s="195" t="s">
        <v>20</v>
      </c>
      <c r="L546" s="371"/>
      <c r="M546" s="372"/>
      <c r="N546" s="372"/>
      <c r="O546" s="373"/>
      <c r="P546" s="196">
        <v>0</v>
      </c>
      <c r="Q546" s="371"/>
      <c r="R546" s="378"/>
      <c r="S546" s="198">
        <f t="shared" si="203"/>
        <v>0</v>
      </c>
    </row>
    <row r="547" spans="1:19" ht="15" thickBot="1">
      <c r="A547" s="206" t="s">
        <v>11</v>
      </c>
      <c r="B547" s="374"/>
      <c r="C547" s="375"/>
      <c r="D547" s="375"/>
      <c r="E547" s="376"/>
      <c r="F547" s="207">
        <v>0</v>
      </c>
      <c r="G547" s="374"/>
      <c r="H547" s="376"/>
      <c r="I547" s="209">
        <f t="shared" si="202"/>
        <v>0</v>
      </c>
      <c r="J547" s="168"/>
      <c r="K547" s="210" t="s">
        <v>11</v>
      </c>
      <c r="L547" s="374"/>
      <c r="M547" s="375"/>
      <c r="N547" s="375"/>
      <c r="O547" s="376"/>
      <c r="P547" s="207">
        <v>0</v>
      </c>
      <c r="Q547" s="374"/>
      <c r="R547" s="379"/>
      <c r="S547" s="212">
        <f t="shared" si="203"/>
        <v>0</v>
      </c>
    </row>
    <row r="548" spans="1:19" ht="15">
      <c r="A548" s="213" t="s">
        <v>26</v>
      </c>
      <c r="B548" s="214">
        <f>SUM(B527:B543)</f>
        <v>0</v>
      </c>
      <c r="C548" s="214">
        <f t="shared" ref="C548:I548" si="204">SUM(C527:C543)</f>
        <v>0</v>
      </c>
      <c r="D548" s="214">
        <f t="shared" si="204"/>
        <v>0</v>
      </c>
      <c r="E548" s="214">
        <f t="shared" si="204"/>
        <v>0</v>
      </c>
      <c r="F548" s="214">
        <f t="shared" si="204"/>
        <v>74.927891973723177</v>
      </c>
      <c r="G548" s="214">
        <f t="shared" si="204"/>
        <v>0</v>
      </c>
      <c r="H548" s="216">
        <f t="shared" si="204"/>
        <v>0</v>
      </c>
      <c r="I548" s="173">
        <f t="shared" si="204"/>
        <v>74.927891973723177</v>
      </c>
      <c r="J548" s="168"/>
      <c r="K548" s="215" t="s">
        <v>26</v>
      </c>
      <c r="L548" s="214">
        <f>SUM(L527:L543)</f>
        <v>0</v>
      </c>
      <c r="M548" s="214">
        <f t="shared" ref="M548:S548" si="205">SUM(M527:M543)</f>
        <v>0</v>
      </c>
      <c r="N548" s="214">
        <f t="shared" si="205"/>
        <v>0</v>
      </c>
      <c r="O548" s="214">
        <f t="shared" si="205"/>
        <v>0</v>
      </c>
      <c r="P548" s="214">
        <f t="shared" si="205"/>
        <v>0</v>
      </c>
      <c r="Q548" s="214">
        <f t="shared" si="205"/>
        <v>0</v>
      </c>
      <c r="R548" s="216">
        <f t="shared" si="205"/>
        <v>0</v>
      </c>
      <c r="S548" s="217">
        <f t="shared" si="205"/>
        <v>0</v>
      </c>
    </row>
    <row r="549" spans="1:19" ht="15" thickBot="1">
      <c r="A549" s="30" t="s">
        <v>88</v>
      </c>
      <c r="B549" s="47">
        <f>IF($I548=0,"-",B548/$I548)</f>
        <v>0</v>
      </c>
      <c r="C549" s="47">
        <f t="shared" ref="C549:H549" si="206">IF($I548=0,"-",C548/$I548)</f>
        <v>0</v>
      </c>
      <c r="D549" s="47">
        <f t="shared" si="206"/>
        <v>0</v>
      </c>
      <c r="E549" s="47">
        <f t="shared" si="206"/>
        <v>0</v>
      </c>
      <c r="F549" s="47">
        <f t="shared" si="206"/>
        <v>1</v>
      </c>
      <c r="G549" s="47">
        <f t="shared" si="206"/>
        <v>0</v>
      </c>
      <c r="H549" s="70">
        <f t="shared" si="206"/>
        <v>0</v>
      </c>
      <c r="I549" s="48">
        <f>SUM(B549:H549)</f>
        <v>1</v>
      </c>
      <c r="J549" s="23"/>
      <c r="K549" s="81" t="s">
        <v>88</v>
      </c>
      <c r="L549" s="98" t="str">
        <f t="shared" ref="L549:R549" si="207">IF($S548=0,"-",L548/$S548)</f>
        <v>-</v>
      </c>
      <c r="M549" s="98" t="str">
        <f t="shared" si="207"/>
        <v>-</v>
      </c>
      <c r="N549" s="98" t="str">
        <f t="shared" si="207"/>
        <v>-</v>
      </c>
      <c r="O549" s="98" t="str">
        <f t="shared" si="207"/>
        <v>-</v>
      </c>
      <c r="P549" s="98" t="str">
        <f t="shared" si="207"/>
        <v>-</v>
      </c>
      <c r="Q549" s="98" t="str">
        <f t="shared" si="207"/>
        <v>-</v>
      </c>
      <c r="R549" s="99" t="str">
        <f t="shared" si="207"/>
        <v>-</v>
      </c>
      <c r="S549" s="100">
        <f>SUM(L549:R549)</f>
        <v>0</v>
      </c>
    </row>
    <row r="550" spans="1:19" ht="15" thickBot="1">
      <c r="A550" s="247"/>
      <c r="B550" s="247"/>
      <c r="C550" s="247"/>
      <c r="D550" s="247"/>
      <c r="E550" s="247"/>
      <c r="F550" s="247"/>
      <c r="G550" s="247"/>
      <c r="H550" s="247"/>
      <c r="I550" s="247"/>
      <c r="K550" s="247"/>
      <c r="L550" s="247"/>
      <c r="M550" s="247"/>
      <c r="N550" s="247"/>
      <c r="O550" s="247"/>
      <c r="P550" s="247"/>
      <c r="Q550" s="247"/>
      <c r="R550" s="247"/>
      <c r="S550" s="247"/>
    </row>
    <row r="551" spans="1:19" ht="28.5">
      <c r="A551" s="364" t="s">
        <v>48</v>
      </c>
      <c r="B551" s="164" t="s">
        <v>0</v>
      </c>
      <c r="C551" s="164" t="s">
        <v>1</v>
      </c>
      <c r="D551" s="164" t="s">
        <v>2</v>
      </c>
      <c r="E551" s="164" t="s">
        <v>3</v>
      </c>
      <c r="F551" s="164" t="s">
        <v>27</v>
      </c>
      <c r="G551" s="164" t="s">
        <v>4</v>
      </c>
      <c r="H551" s="164" t="s">
        <v>5</v>
      </c>
      <c r="I551" s="165" t="s">
        <v>6</v>
      </c>
      <c r="K551" s="366" t="s">
        <v>48</v>
      </c>
      <c r="L551" s="166" t="s">
        <v>0</v>
      </c>
      <c r="M551" s="166" t="s">
        <v>1</v>
      </c>
      <c r="N551" s="166" t="s">
        <v>2</v>
      </c>
      <c r="O551" s="166" t="s">
        <v>3</v>
      </c>
      <c r="P551" s="166" t="s">
        <v>27</v>
      </c>
      <c r="Q551" s="166" t="s">
        <v>4</v>
      </c>
      <c r="R551" s="166" t="s">
        <v>5</v>
      </c>
      <c r="S551" s="167" t="s">
        <v>6</v>
      </c>
    </row>
    <row r="552" spans="1:19" ht="15">
      <c r="A552" s="365" t="s">
        <v>48</v>
      </c>
      <c r="B552" s="318" t="s">
        <v>69</v>
      </c>
      <c r="C552" s="319"/>
      <c r="D552" s="319"/>
      <c r="E552" s="319"/>
      <c r="F552" s="319"/>
      <c r="G552" s="319"/>
      <c r="H552" s="319"/>
      <c r="I552" s="320"/>
      <c r="K552" s="367" t="s">
        <v>48</v>
      </c>
      <c r="L552" s="321" t="s">
        <v>69</v>
      </c>
      <c r="M552" s="322"/>
      <c r="N552" s="322"/>
      <c r="O552" s="322"/>
      <c r="P552" s="322"/>
      <c r="Q552" s="322"/>
      <c r="R552" s="322"/>
      <c r="S552" s="323"/>
    </row>
    <row r="553" spans="1:19" ht="15">
      <c r="A553" s="170" t="s">
        <v>7</v>
      </c>
      <c r="B553" s="368"/>
      <c r="C553" s="369"/>
      <c r="D553" s="369"/>
      <c r="E553" s="370"/>
      <c r="F553" s="171">
        <v>0</v>
      </c>
      <c r="G553" s="368"/>
      <c r="H553" s="370"/>
      <c r="I553" s="173">
        <f>SUM(B553:H553)</f>
        <v>0</v>
      </c>
      <c r="J553" s="168"/>
      <c r="K553" s="222" t="s">
        <v>7</v>
      </c>
      <c r="L553" s="368"/>
      <c r="M553" s="369"/>
      <c r="N553" s="369"/>
      <c r="O553" s="370"/>
      <c r="P553" s="171">
        <v>0</v>
      </c>
      <c r="Q553" s="368"/>
      <c r="R553" s="377"/>
      <c r="S553" s="224">
        <f>SUM(L553:R553)</f>
        <v>0</v>
      </c>
    </row>
    <row r="554" spans="1:19" ht="15">
      <c r="A554" s="178" t="s">
        <v>8</v>
      </c>
      <c r="B554" s="371"/>
      <c r="C554" s="372"/>
      <c r="D554" s="372"/>
      <c r="E554" s="373"/>
      <c r="F554" s="179">
        <v>0</v>
      </c>
      <c r="G554" s="371"/>
      <c r="H554" s="373"/>
      <c r="I554" s="181">
        <f t="shared" ref="I554:I573" si="208">SUM(B554:H554)</f>
        <v>0</v>
      </c>
      <c r="J554" s="168"/>
      <c r="K554" s="182" t="s">
        <v>8</v>
      </c>
      <c r="L554" s="371"/>
      <c r="M554" s="372"/>
      <c r="N554" s="372"/>
      <c r="O554" s="373"/>
      <c r="P554" s="183">
        <v>0</v>
      </c>
      <c r="Q554" s="371"/>
      <c r="R554" s="378"/>
      <c r="S554" s="185">
        <f t="shared" ref="S554:S573" si="209">SUM(L554:R554)</f>
        <v>0</v>
      </c>
    </row>
    <row r="555" spans="1:19" ht="15">
      <c r="A555" s="186" t="s">
        <v>10</v>
      </c>
      <c r="B555" s="371"/>
      <c r="C555" s="372"/>
      <c r="D555" s="372"/>
      <c r="E555" s="373"/>
      <c r="F555" s="175">
        <v>0</v>
      </c>
      <c r="G555" s="371"/>
      <c r="H555" s="373"/>
      <c r="I555" s="173">
        <f t="shared" si="208"/>
        <v>0</v>
      </c>
      <c r="J555" s="168"/>
      <c r="K555" s="188" t="s">
        <v>10</v>
      </c>
      <c r="L555" s="371"/>
      <c r="M555" s="372"/>
      <c r="N555" s="372"/>
      <c r="O555" s="373"/>
      <c r="P555" s="175">
        <v>0</v>
      </c>
      <c r="Q555" s="371"/>
      <c r="R555" s="378"/>
      <c r="S555" s="177">
        <f t="shared" si="209"/>
        <v>0</v>
      </c>
    </row>
    <row r="556" spans="1:19" ht="15">
      <c r="A556" s="178" t="s">
        <v>56</v>
      </c>
      <c r="B556" s="371"/>
      <c r="C556" s="372"/>
      <c r="D556" s="372"/>
      <c r="E556" s="373"/>
      <c r="F556" s="179">
        <v>0</v>
      </c>
      <c r="G556" s="371"/>
      <c r="H556" s="373"/>
      <c r="I556" s="181">
        <f t="shared" si="208"/>
        <v>0</v>
      </c>
      <c r="J556" s="168"/>
      <c r="K556" s="182" t="s">
        <v>56</v>
      </c>
      <c r="L556" s="371"/>
      <c r="M556" s="372"/>
      <c r="N556" s="372"/>
      <c r="O556" s="373"/>
      <c r="P556" s="183">
        <v>0</v>
      </c>
      <c r="Q556" s="371"/>
      <c r="R556" s="378"/>
      <c r="S556" s="185">
        <f t="shared" si="209"/>
        <v>0</v>
      </c>
    </row>
    <row r="557" spans="1:19" ht="15">
      <c r="A557" s="186" t="s">
        <v>16</v>
      </c>
      <c r="B557" s="371"/>
      <c r="C557" s="372"/>
      <c r="D557" s="372"/>
      <c r="E557" s="373"/>
      <c r="F557" s="175">
        <v>0</v>
      </c>
      <c r="G557" s="371"/>
      <c r="H557" s="373"/>
      <c r="I557" s="173">
        <f t="shared" si="208"/>
        <v>0</v>
      </c>
      <c r="J557" s="168"/>
      <c r="K557" s="188" t="s">
        <v>16</v>
      </c>
      <c r="L557" s="371"/>
      <c r="M557" s="372"/>
      <c r="N557" s="372"/>
      <c r="O557" s="373"/>
      <c r="P557" s="175">
        <v>0</v>
      </c>
      <c r="Q557" s="371"/>
      <c r="R557" s="378"/>
      <c r="S557" s="177">
        <f t="shared" si="209"/>
        <v>0</v>
      </c>
    </row>
    <row r="558" spans="1:19" ht="15">
      <c r="A558" s="178" t="s">
        <v>15</v>
      </c>
      <c r="B558" s="371"/>
      <c r="C558" s="372"/>
      <c r="D558" s="372"/>
      <c r="E558" s="373"/>
      <c r="F558" s="179">
        <v>0</v>
      </c>
      <c r="G558" s="371"/>
      <c r="H558" s="373"/>
      <c r="I558" s="181">
        <f t="shared" si="208"/>
        <v>0</v>
      </c>
      <c r="J558" s="168"/>
      <c r="K558" s="182" t="s">
        <v>15</v>
      </c>
      <c r="L558" s="371"/>
      <c r="M558" s="372"/>
      <c r="N558" s="372"/>
      <c r="O558" s="373"/>
      <c r="P558" s="183">
        <v>0</v>
      </c>
      <c r="Q558" s="371"/>
      <c r="R558" s="378"/>
      <c r="S558" s="185">
        <f t="shared" si="209"/>
        <v>0</v>
      </c>
    </row>
    <row r="559" spans="1:19" ht="15">
      <c r="A559" s="186" t="s">
        <v>58</v>
      </c>
      <c r="B559" s="371"/>
      <c r="C559" s="372"/>
      <c r="D559" s="372"/>
      <c r="E559" s="373"/>
      <c r="F559" s="175">
        <v>0</v>
      </c>
      <c r="G559" s="371"/>
      <c r="H559" s="373"/>
      <c r="I559" s="173">
        <f t="shared" si="208"/>
        <v>0</v>
      </c>
      <c r="J559" s="168"/>
      <c r="K559" s="188" t="s">
        <v>58</v>
      </c>
      <c r="L559" s="371"/>
      <c r="M559" s="372"/>
      <c r="N559" s="372"/>
      <c r="O559" s="373"/>
      <c r="P559" s="175">
        <v>0</v>
      </c>
      <c r="Q559" s="371"/>
      <c r="R559" s="378"/>
      <c r="S559" s="177">
        <f t="shared" si="209"/>
        <v>0</v>
      </c>
    </row>
    <row r="560" spans="1:19" ht="15">
      <c r="A560" s="178" t="s">
        <v>12</v>
      </c>
      <c r="B560" s="371"/>
      <c r="C560" s="372"/>
      <c r="D560" s="372"/>
      <c r="E560" s="373"/>
      <c r="F560" s="179">
        <v>7.6453652304166772E-2</v>
      </c>
      <c r="G560" s="371"/>
      <c r="H560" s="373"/>
      <c r="I560" s="181">
        <f t="shared" si="208"/>
        <v>7.6453652304166772E-2</v>
      </c>
      <c r="J560" s="168"/>
      <c r="K560" s="182" t="s">
        <v>12</v>
      </c>
      <c r="L560" s="371"/>
      <c r="M560" s="372"/>
      <c r="N560" s="372"/>
      <c r="O560" s="373"/>
      <c r="P560" s="183">
        <v>0</v>
      </c>
      <c r="Q560" s="371"/>
      <c r="R560" s="378"/>
      <c r="S560" s="185">
        <f t="shared" si="209"/>
        <v>0</v>
      </c>
    </row>
    <row r="561" spans="1:19" ht="15">
      <c r="A561" s="186" t="s">
        <v>59</v>
      </c>
      <c r="B561" s="371"/>
      <c r="C561" s="372"/>
      <c r="D561" s="372"/>
      <c r="E561" s="373"/>
      <c r="F561" s="175">
        <v>0.79729954741519404</v>
      </c>
      <c r="G561" s="371"/>
      <c r="H561" s="373"/>
      <c r="I561" s="173">
        <f t="shared" si="208"/>
        <v>0.79729954741519404</v>
      </c>
      <c r="J561" s="168"/>
      <c r="K561" s="188" t="s">
        <v>59</v>
      </c>
      <c r="L561" s="371"/>
      <c r="M561" s="372"/>
      <c r="N561" s="372"/>
      <c r="O561" s="373"/>
      <c r="P561" s="175">
        <v>0</v>
      </c>
      <c r="Q561" s="371"/>
      <c r="R561" s="378"/>
      <c r="S561" s="177">
        <f t="shared" si="209"/>
        <v>0</v>
      </c>
    </row>
    <row r="562" spans="1:19" ht="15">
      <c r="A562" s="178" t="s">
        <v>17</v>
      </c>
      <c r="B562" s="371"/>
      <c r="C562" s="372"/>
      <c r="D562" s="372"/>
      <c r="E562" s="373"/>
      <c r="F562" s="179">
        <v>0</v>
      </c>
      <c r="G562" s="371"/>
      <c r="H562" s="373"/>
      <c r="I562" s="181">
        <f t="shared" si="208"/>
        <v>0</v>
      </c>
      <c r="J562" s="168"/>
      <c r="K562" s="182" t="s">
        <v>17</v>
      </c>
      <c r="L562" s="371"/>
      <c r="M562" s="372"/>
      <c r="N562" s="372"/>
      <c r="O562" s="373"/>
      <c r="P562" s="183">
        <v>0</v>
      </c>
      <c r="Q562" s="371"/>
      <c r="R562" s="378"/>
      <c r="S562" s="185">
        <f t="shared" si="209"/>
        <v>0</v>
      </c>
    </row>
    <row r="563" spans="1:19" ht="15">
      <c r="A563" s="186" t="s">
        <v>139</v>
      </c>
      <c r="B563" s="371"/>
      <c r="C563" s="372"/>
      <c r="D563" s="372"/>
      <c r="E563" s="373"/>
      <c r="F563" s="175">
        <v>0</v>
      </c>
      <c r="G563" s="371"/>
      <c r="H563" s="373"/>
      <c r="I563" s="173">
        <f t="shared" si="208"/>
        <v>0</v>
      </c>
      <c r="J563" s="168"/>
      <c r="K563" s="188" t="s">
        <v>139</v>
      </c>
      <c r="L563" s="371"/>
      <c r="M563" s="372"/>
      <c r="N563" s="372"/>
      <c r="O563" s="373"/>
      <c r="P563" s="175">
        <v>0</v>
      </c>
      <c r="Q563" s="371"/>
      <c r="R563" s="378"/>
      <c r="S563" s="177">
        <f t="shared" si="209"/>
        <v>0</v>
      </c>
    </row>
    <row r="564" spans="1:19" ht="15">
      <c r="A564" s="178" t="s">
        <v>25</v>
      </c>
      <c r="B564" s="371"/>
      <c r="C564" s="372"/>
      <c r="D564" s="372"/>
      <c r="E564" s="373"/>
      <c r="F564" s="179">
        <v>0</v>
      </c>
      <c r="G564" s="371"/>
      <c r="H564" s="373"/>
      <c r="I564" s="181">
        <f t="shared" si="208"/>
        <v>0</v>
      </c>
      <c r="J564" s="168"/>
      <c r="K564" s="182" t="s">
        <v>25</v>
      </c>
      <c r="L564" s="371"/>
      <c r="M564" s="372"/>
      <c r="N564" s="372"/>
      <c r="O564" s="373"/>
      <c r="P564" s="183">
        <v>0</v>
      </c>
      <c r="Q564" s="371"/>
      <c r="R564" s="378"/>
      <c r="S564" s="185">
        <f t="shared" si="209"/>
        <v>0</v>
      </c>
    </row>
    <row r="565" spans="1:19" ht="15">
      <c r="A565" s="186" t="s">
        <v>24</v>
      </c>
      <c r="B565" s="371"/>
      <c r="C565" s="372"/>
      <c r="D565" s="372"/>
      <c r="E565" s="373"/>
      <c r="F565" s="175">
        <v>0</v>
      </c>
      <c r="G565" s="371"/>
      <c r="H565" s="373"/>
      <c r="I565" s="173">
        <f t="shared" si="208"/>
        <v>0</v>
      </c>
      <c r="J565" s="168"/>
      <c r="K565" s="188" t="s">
        <v>24</v>
      </c>
      <c r="L565" s="371"/>
      <c r="M565" s="372"/>
      <c r="N565" s="372"/>
      <c r="O565" s="373"/>
      <c r="P565" s="175">
        <v>0</v>
      </c>
      <c r="Q565" s="371"/>
      <c r="R565" s="378"/>
      <c r="S565" s="177">
        <f t="shared" si="209"/>
        <v>0</v>
      </c>
    </row>
    <row r="566" spans="1:19" ht="15">
      <c r="A566" s="178" t="s">
        <v>60</v>
      </c>
      <c r="B566" s="371"/>
      <c r="C566" s="372"/>
      <c r="D566" s="372"/>
      <c r="E566" s="373"/>
      <c r="F566" s="179">
        <v>0</v>
      </c>
      <c r="G566" s="371"/>
      <c r="H566" s="373"/>
      <c r="I566" s="181">
        <f t="shared" si="208"/>
        <v>0</v>
      </c>
      <c r="J566" s="168"/>
      <c r="K566" s="182" t="s">
        <v>60</v>
      </c>
      <c r="L566" s="371"/>
      <c r="M566" s="372"/>
      <c r="N566" s="372"/>
      <c r="O566" s="373"/>
      <c r="P566" s="183">
        <v>0</v>
      </c>
      <c r="Q566" s="371"/>
      <c r="R566" s="378"/>
      <c r="S566" s="185">
        <f t="shared" si="209"/>
        <v>0</v>
      </c>
    </row>
    <row r="567" spans="1:19" ht="15">
      <c r="A567" s="186" t="s">
        <v>22</v>
      </c>
      <c r="B567" s="371"/>
      <c r="C567" s="372"/>
      <c r="D567" s="372"/>
      <c r="E567" s="373"/>
      <c r="F567" s="175">
        <v>0</v>
      </c>
      <c r="G567" s="371"/>
      <c r="H567" s="373"/>
      <c r="I567" s="173">
        <f t="shared" si="208"/>
        <v>0</v>
      </c>
      <c r="J567" s="168"/>
      <c r="K567" s="188" t="s">
        <v>22</v>
      </c>
      <c r="L567" s="371"/>
      <c r="M567" s="372"/>
      <c r="N567" s="372"/>
      <c r="O567" s="373"/>
      <c r="P567" s="175">
        <v>0</v>
      </c>
      <c r="Q567" s="371"/>
      <c r="R567" s="378"/>
      <c r="S567" s="177">
        <f t="shared" si="209"/>
        <v>0</v>
      </c>
    </row>
    <row r="568" spans="1:19" ht="15">
      <c r="A568" s="178" t="s">
        <v>21</v>
      </c>
      <c r="B568" s="371"/>
      <c r="C568" s="372"/>
      <c r="D568" s="372"/>
      <c r="E568" s="373"/>
      <c r="F568" s="179">
        <v>0</v>
      </c>
      <c r="G568" s="371"/>
      <c r="H568" s="373"/>
      <c r="I568" s="181">
        <f t="shared" si="208"/>
        <v>0</v>
      </c>
      <c r="J568" s="168"/>
      <c r="K568" s="182" t="s">
        <v>21</v>
      </c>
      <c r="L568" s="371"/>
      <c r="M568" s="372"/>
      <c r="N568" s="372"/>
      <c r="O568" s="373"/>
      <c r="P568" s="183">
        <v>0</v>
      </c>
      <c r="Q568" s="371"/>
      <c r="R568" s="378"/>
      <c r="S568" s="185">
        <f t="shared" si="209"/>
        <v>0</v>
      </c>
    </row>
    <row r="569" spans="1:19" ht="15">
      <c r="A569" s="189" t="s">
        <v>64</v>
      </c>
      <c r="B569" s="371"/>
      <c r="C569" s="372"/>
      <c r="D569" s="372"/>
      <c r="E569" s="373"/>
      <c r="F569" s="175">
        <v>0</v>
      </c>
      <c r="G569" s="371"/>
      <c r="H569" s="373"/>
      <c r="I569" s="173">
        <f t="shared" si="208"/>
        <v>0</v>
      </c>
      <c r="J569" s="168"/>
      <c r="K569" s="190" t="s">
        <v>64</v>
      </c>
      <c r="L569" s="371"/>
      <c r="M569" s="372"/>
      <c r="N569" s="372"/>
      <c r="O569" s="373"/>
      <c r="P569" s="175">
        <v>0</v>
      </c>
      <c r="Q569" s="371"/>
      <c r="R569" s="378"/>
      <c r="S569" s="177">
        <f t="shared" si="209"/>
        <v>0</v>
      </c>
    </row>
    <row r="570" spans="1:19">
      <c r="A570" s="191" t="s">
        <v>23</v>
      </c>
      <c r="B570" s="371"/>
      <c r="C570" s="372"/>
      <c r="D570" s="372"/>
      <c r="E570" s="373"/>
      <c r="F570" s="192">
        <v>0</v>
      </c>
      <c r="G570" s="371"/>
      <c r="H570" s="373"/>
      <c r="I570" s="194">
        <f t="shared" si="208"/>
        <v>0</v>
      </c>
      <c r="J570" s="168"/>
      <c r="K570" s="195" t="s">
        <v>23</v>
      </c>
      <c r="L570" s="371"/>
      <c r="M570" s="372"/>
      <c r="N570" s="372"/>
      <c r="O570" s="373"/>
      <c r="P570" s="196">
        <v>0</v>
      </c>
      <c r="Q570" s="371"/>
      <c r="R570" s="378"/>
      <c r="S570" s="198">
        <f t="shared" si="209"/>
        <v>0</v>
      </c>
    </row>
    <row r="571" spans="1:19">
      <c r="A571" s="199" t="s">
        <v>19</v>
      </c>
      <c r="B571" s="371"/>
      <c r="C571" s="372"/>
      <c r="D571" s="372"/>
      <c r="E571" s="373"/>
      <c r="F571" s="200">
        <v>0</v>
      </c>
      <c r="G571" s="371"/>
      <c r="H571" s="373"/>
      <c r="I571" s="202">
        <f t="shared" si="208"/>
        <v>0</v>
      </c>
      <c r="J571" s="168"/>
      <c r="K571" s="203" t="s">
        <v>19</v>
      </c>
      <c r="L571" s="371"/>
      <c r="M571" s="372"/>
      <c r="N571" s="372"/>
      <c r="O571" s="373"/>
      <c r="P571" s="200">
        <v>0</v>
      </c>
      <c r="Q571" s="371"/>
      <c r="R571" s="378"/>
      <c r="S571" s="205">
        <f t="shared" si="209"/>
        <v>0</v>
      </c>
    </row>
    <row r="572" spans="1:19">
      <c r="A572" s="191" t="s">
        <v>20</v>
      </c>
      <c r="B572" s="371"/>
      <c r="C572" s="372"/>
      <c r="D572" s="372"/>
      <c r="E572" s="373"/>
      <c r="F572" s="192">
        <v>0</v>
      </c>
      <c r="G572" s="371"/>
      <c r="H572" s="373"/>
      <c r="I572" s="194">
        <f t="shared" si="208"/>
        <v>0</v>
      </c>
      <c r="J572" s="168"/>
      <c r="K572" s="195" t="s">
        <v>20</v>
      </c>
      <c r="L572" s="371"/>
      <c r="M572" s="372"/>
      <c r="N572" s="372"/>
      <c r="O572" s="373"/>
      <c r="P572" s="196">
        <v>0</v>
      </c>
      <c r="Q572" s="371"/>
      <c r="R572" s="378"/>
      <c r="S572" s="198">
        <f t="shared" si="209"/>
        <v>0</v>
      </c>
    </row>
    <row r="573" spans="1:19" ht="15" thickBot="1">
      <c r="A573" s="206" t="s">
        <v>11</v>
      </c>
      <c r="B573" s="374"/>
      <c r="C573" s="375"/>
      <c r="D573" s="375"/>
      <c r="E573" s="376"/>
      <c r="F573" s="207">
        <v>0</v>
      </c>
      <c r="G573" s="374"/>
      <c r="H573" s="376"/>
      <c r="I573" s="209">
        <f t="shared" si="208"/>
        <v>0</v>
      </c>
      <c r="J573" s="168"/>
      <c r="K573" s="210" t="s">
        <v>11</v>
      </c>
      <c r="L573" s="374"/>
      <c r="M573" s="375"/>
      <c r="N573" s="375"/>
      <c r="O573" s="376"/>
      <c r="P573" s="207">
        <v>0</v>
      </c>
      <c r="Q573" s="374"/>
      <c r="R573" s="379"/>
      <c r="S573" s="212">
        <f t="shared" si="209"/>
        <v>0</v>
      </c>
    </row>
    <row r="574" spans="1:19" ht="15">
      <c r="A574" s="213" t="s">
        <v>26</v>
      </c>
      <c r="B574" s="214">
        <f>SUM(B553:B569)</f>
        <v>0</v>
      </c>
      <c r="C574" s="214">
        <f t="shared" ref="C574:I574" si="210">SUM(C553:C569)</f>
        <v>0</v>
      </c>
      <c r="D574" s="214">
        <f t="shared" si="210"/>
        <v>0</v>
      </c>
      <c r="E574" s="214">
        <f t="shared" si="210"/>
        <v>0</v>
      </c>
      <c r="F574" s="214">
        <f t="shared" si="210"/>
        <v>0.87375319971936083</v>
      </c>
      <c r="G574" s="214">
        <f t="shared" si="210"/>
        <v>0</v>
      </c>
      <c r="H574" s="216">
        <f t="shared" si="210"/>
        <v>0</v>
      </c>
      <c r="I574" s="173">
        <f t="shared" si="210"/>
        <v>0.87375319971936083</v>
      </c>
      <c r="J574" s="168"/>
      <c r="K574" s="215" t="s">
        <v>26</v>
      </c>
      <c r="L574" s="214">
        <f>SUM(L553:L569)</f>
        <v>0</v>
      </c>
      <c r="M574" s="214">
        <f t="shared" ref="M574:S574" si="211">SUM(M553:M569)</f>
        <v>0</v>
      </c>
      <c r="N574" s="214">
        <f t="shared" si="211"/>
        <v>0</v>
      </c>
      <c r="O574" s="214">
        <f t="shared" si="211"/>
        <v>0</v>
      </c>
      <c r="P574" s="214">
        <f t="shared" si="211"/>
        <v>0</v>
      </c>
      <c r="Q574" s="214">
        <f t="shared" si="211"/>
        <v>0</v>
      </c>
      <c r="R574" s="216">
        <f t="shared" si="211"/>
        <v>0</v>
      </c>
      <c r="S574" s="217">
        <f t="shared" si="211"/>
        <v>0</v>
      </c>
    </row>
    <row r="575" spans="1:19" ht="15" thickBot="1">
      <c r="A575" s="30" t="s">
        <v>88</v>
      </c>
      <c r="B575" s="47">
        <f>IF($I574=0,"-",B574/$I574)</f>
        <v>0</v>
      </c>
      <c r="C575" s="47">
        <f t="shared" ref="C575:H575" si="212">IF($I574=0,"-",C574/$I574)</f>
        <v>0</v>
      </c>
      <c r="D575" s="47">
        <f t="shared" si="212"/>
        <v>0</v>
      </c>
      <c r="E575" s="47">
        <f t="shared" si="212"/>
        <v>0</v>
      </c>
      <c r="F575" s="47">
        <f t="shared" si="212"/>
        <v>1</v>
      </c>
      <c r="G575" s="47">
        <f t="shared" si="212"/>
        <v>0</v>
      </c>
      <c r="H575" s="70">
        <f t="shared" si="212"/>
        <v>0</v>
      </c>
      <c r="I575" s="48">
        <f>SUM(B575:H575)</f>
        <v>1</v>
      </c>
      <c r="J575" s="23"/>
      <c r="K575" s="81" t="s">
        <v>88</v>
      </c>
      <c r="L575" s="98" t="str">
        <f t="shared" ref="L575:R575" si="213">IF($S574=0,"-",L574/$S574)</f>
        <v>-</v>
      </c>
      <c r="M575" s="98" t="str">
        <f t="shared" si="213"/>
        <v>-</v>
      </c>
      <c r="N575" s="98" t="str">
        <f t="shared" si="213"/>
        <v>-</v>
      </c>
      <c r="O575" s="98" t="str">
        <f t="shared" si="213"/>
        <v>-</v>
      </c>
      <c r="P575" s="98" t="str">
        <f t="shared" si="213"/>
        <v>-</v>
      </c>
      <c r="Q575" s="98" t="str">
        <f t="shared" si="213"/>
        <v>-</v>
      </c>
      <c r="R575" s="99" t="str">
        <f t="shared" si="213"/>
        <v>-</v>
      </c>
      <c r="S575" s="100">
        <f>SUM(L575:R575)</f>
        <v>0</v>
      </c>
    </row>
    <row r="576" spans="1:19" ht="15" thickBot="1">
      <c r="A576" s="247"/>
      <c r="B576" s="247"/>
      <c r="C576" s="247"/>
      <c r="D576" s="247"/>
      <c r="E576" s="247"/>
      <c r="F576" s="247"/>
      <c r="G576" s="247"/>
      <c r="H576" s="247"/>
      <c r="I576" s="247"/>
      <c r="K576" s="247"/>
      <c r="L576" s="247"/>
      <c r="M576" s="247"/>
      <c r="N576" s="247"/>
      <c r="O576" s="247"/>
      <c r="P576" s="247"/>
      <c r="Q576" s="247"/>
      <c r="R576" s="247"/>
      <c r="S576" s="247"/>
    </row>
    <row r="577" spans="1:19" ht="28.5">
      <c r="A577" s="380" t="s">
        <v>49</v>
      </c>
      <c r="B577" s="164" t="s">
        <v>0</v>
      </c>
      <c r="C577" s="164" t="s">
        <v>1</v>
      </c>
      <c r="D577" s="164" t="s">
        <v>2</v>
      </c>
      <c r="E577" s="164" t="s">
        <v>3</v>
      </c>
      <c r="F577" s="164" t="s">
        <v>27</v>
      </c>
      <c r="G577" s="164" t="s">
        <v>4</v>
      </c>
      <c r="H577" s="164" t="s">
        <v>5</v>
      </c>
      <c r="I577" s="165" t="s">
        <v>6</v>
      </c>
      <c r="K577" s="382" t="s">
        <v>49</v>
      </c>
      <c r="L577" s="166" t="s">
        <v>0</v>
      </c>
      <c r="M577" s="166" t="s">
        <v>1</v>
      </c>
      <c r="N577" s="166" t="s">
        <v>2</v>
      </c>
      <c r="O577" s="166" t="s">
        <v>3</v>
      </c>
      <c r="P577" s="166" t="s">
        <v>27</v>
      </c>
      <c r="Q577" s="166" t="s">
        <v>4</v>
      </c>
      <c r="R577" s="166" t="s">
        <v>5</v>
      </c>
      <c r="S577" s="167" t="s">
        <v>6</v>
      </c>
    </row>
    <row r="578" spans="1:19" ht="15">
      <c r="A578" s="381" t="s">
        <v>49</v>
      </c>
      <c r="B578" s="318" t="s">
        <v>69</v>
      </c>
      <c r="C578" s="319"/>
      <c r="D578" s="319"/>
      <c r="E578" s="319"/>
      <c r="F578" s="319"/>
      <c r="G578" s="319"/>
      <c r="H578" s="319"/>
      <c r="I578" s="320"/>
      <c r="K578" s="383" t="s">
        <v>49</v>
      </c>
      <c r="L578" s="321" t="s">
        <v>69</v>
      </c>
      <c r="M578" s="322"/>
      <c r="N578" s="322"/>
      <c r="O578" s="322"/>
      <c r="P578" s="322"/>
      <c r="Q578" s="322"/>
      <c r="R578" s="322"/>
      <c r="S578" s="323"/>
    </row>
    <row r="579" spans="1:19" ht="15">
      <c r="A579" s="170" t="s">
        <v>7</v>
      </c>
      <c r="B579" s="171">
        <v>0</v>
      </c>
      <c r="C579" s="171">
        <v>0</v>
      </c>
      <c r="D579" s="171">
        <v>0</v>
      </c>
      <c r="E579" s="171">
        <v>0</v>
      </c>
      <c r="F579" s="361"/>
      <c r="G579" s="171">
        <v>0</v>
      </c>
      <c r="H579" s="172">
        <v>0</v>
      </c>
      <c r="I579" s="173">
        <f>SUM(B579:H579)</f>
        <v>0</v>
      </c>
      <c r="J579" s="168"/>
      <c r="K579" s="222" t="s">
        <v>7</v>
      </c>
      <c r="L579" s="171">
        <v>0</v>
      </c>
      <c r="M579" s="171">
        <v>0</v>
      </c>
      <c r="N579" s="171">
        <v>0</v>
      </c>
      <c r="O579" s="171">
        <v>0</v>
      </c>
      <c r="P579" s="171">
        <v>0.28894672563203894</v>
      </c>
      <c r="Q579" s="171">
        <v>0</v>
      </c>
      <c r="R579" s="223">
        <v>0</v>
      </c>
      <c r="S579" s="224">
        <f>SUM(L579:R579)</f>
        <v>0.28894672563203894</v>
      </c>
    </row>
    <row r="580" spans="1:19" ht="15">
      <c r="A580" s="178" t="s">
        <v>8</v>
      </c>
      <c r="B580" s="179">
        <v>0</v>
      </c>
      <c r="C580" s="179">
        <v>0</v>
      </c>
      <c r="D580" s="179">
        <v>0</v>
      </c>
      <c r="E580" s="179">
        <v>0</v>
      </c>
      <c r="F580" s="362"/>
      <c r="G580" s="179">
        <v>0</v>
      </c>
      <c r="H580" s="180">
        <v>0</v>
      </c>
      <c r="I580" s="181">
        <f t="shared" ref="I580:I599" si="214">SUM(B580:H580)</f>
        <v>0</v>
      </c>
      <c r="J580" s="168"/>
      <c r="K580" s="182" t="s">
        <v>8</v>
      </c>
      <c r="L580" s="183">
        <v>0</v>
      </c>
      <c r="M580" s="183">
        <v>0</v>
      </c>
      <c r="N580" s="183">
        <v>0</v>
      </c>
      <c r="O580" s="183">
        <v>0</v>
      </c>
      <c r="P580" s="183">
        <v>0</v>
      </c>
      <c r="Q580" s="183">
        <v>0</v>
      </c>
      <c r="R580" s="184">
        <v>0</v>
      </c>
      <c r="S580" s="185">
        <f t="shared" ref="S580:S599" si="215">SUM(L580:R580)</f>
        <v>0</v>
      </c>
    </row>
    <row r="581" spans="1:19" ht="15">
      <c r="A581" s="186" t="s">
        <v>10</v>
      </c>
      <c r="B581" s="175">
        <v>0</v>
      </c>
      <c r="C581" s="175">
        <v>0</v>
      </c>
      <c r="D581" s="175">
        <v>0</v>
      </c>
      <c r="E581" s="175">
        <v>0</v>
      </c>
      <c r="F581" s="362"/>
      <c r="G581" s="175">
        <v>0</v>
      </c>
      <c r="H581" s="187">
        <v>0</v>
      </c>
      <c r="I581" s="173">
        <f t="shared" si="214"/>
        <v>0</v>
      </c>
      <c r="J581" s="168"/>
      <c r="K581" s="188" t="s">
        <v>10</v>
      </c>
      <c r="L581" s="175">
        <v>0</v>
      </c>
      <c r="M581" s="175">
        <v>0</v>
      </c>
      <c r="N581" s="175">
        <v>0</v>
      </c>
      <c r="O581" s="175">
        <v>0</v>
      </c>
      <c r="P581" s="175">
        <v>0</v>
      </c>
      <c r="Q581" s="175">
        <v>0</v>
      </c>
      <c r="R581" s="176">
        <v>0</v>
      </c>
      <c r="S581" s="177">
        <f t="shared" si="215"/>
        <v>0</v>
      </c>
    </row>
    <row r="582" spans="1:19" ht="15">
      <c r="A582" s="178" t="s">
        <v>56</v>
      </c>
      <c r="B582" s="179">
        <v>0</v>
      </c>
      <c r="C582" s="179">
        <v>0</v>
      </c>
      <c r="D582" s="179">
        <v>0</v>
      </c>
      <c r="E582" s="179">
        <v>0</v>
      </c>
      <c r="F582" s="362"/>
      <c r="G582" s="179">
        <v>0</v>
      </c>
      <c r="H582" s="180">
        <v>0</v>
      </c>
      <c r="I582" s="181">
        <f t="shared" si="214"/>
        <v>0</v>
      </c>
      <c r="J582" s="168"/>
      <c r="K582" s="182" t="s">
        <v>56</v>
      </c>
      <c r="L582" s="183">
        <v>0</v>
      </c>
      <c r="M582" s="183">
        <v>0</v>
      </c>
      <c r="N582" s="183">
        <v>0</v>
      </c>
      <c r="O582" s="183">
        <v>0</v>
      </c>
      <c r="P582" s="183">
        <v>0</v>
      </c>
      <c r="Q582" s="183">
        <v>0</v>
      </c>
      <c r="R582" s="184">
        <v>0</v>
      </c>
      <c r="S582" s="185">
        <f t="shared" si="215"/>
        <v>0</v>
      </c>
    </row>
    <row r="583" spans="1:19" ht="15">
      <c r="A583" s="186" t="s">
        <v>16</v>
      </c>
      <c r="B583" s="175">
        <v>133.89689346214419</v>
      </c>
      <c r="C583" s="175">
        <v>16.218234308378683</v>
      </c>
      <c r="D583" s="175">
        <v>3.4970068254380715</v>
      </c>
      <c r="E583" s="175">
        <v>7.799318183097963</v>
      </c>
      <c r="F583" s="362"/>
      <c r="G583" s="175">
        <v>0</v>
      </c>
      <c r="H583" s="187">
        <v>0</v>
      </c>
      <c r="I583" s="173">
        <f t="shared" si="214"/>
        <v>161.41145277905889</v>
      </c>
      <c r="J583" s="168"/>
      <c r="K583" s="188" t="s">
        <v>16</v>
      </c>
      <c r="L583" s="175">
        <v>133.89689346214419</v>
      </c>
      <c r="M583" s="175">
        <v>16.218234308378683</v>
      </c>
      <c r="N583" s="175">
        <v>3.4970068254380715</v>
      </c>
      <c r="O583" s="175">
        <v>7.799318183097963</v>
      </c>
      <c r="P583" s="175">
        <v>0</v>
      </c>
      <c r="Q583" s="175">
        <v>0</v>
      </c>
      <c r="R583" s="176">
        <v>0</v>
      </c>
      <c r="S583" s="177">
        <f t="shared" si="215"/>
        <v>161.41145277905889</v>
      </c>
    </row>
    <row r="584" spans="1:19" ht="15">
      <c r="A584" s="178" t="s">
        <v>15</v>
      </c>
      <c r="B584" s="179">
        <v>1492.7233083941671</v>
      </c>
      <c r="C584" s="179">
        <v>22.653337425458346</v>
      </c>
      <c r="D584" s="179">
        <v>26.785250615574249</v>
      </c>
      <c r="E584" s="179">
        <v>0</v>
      </c>
      <c r="F584" s="362"/>
      <c r="G584" s="179">
        <v>0</v>
      </c>
      <c r="H584" s="180">
        <v>0</v>
      </c>
      <c r="I584" s="181">
        <f t="shared" si="214"/>
        <v>1542.1618964351999</v>
      </c>
      <c r="J584" s="168"/>
      <c r="K584" s="182" t="s">
        <v>15</v>
      </c>
      <c r="L584" s="183">
        <v>1492.7233083941671</v>
      </c>
      <c r="M584" s="183">
        <v>22.653337425458346</v>
      </c>
      <c r="N584" s="183">
        <v>26.785250615574249</v>
      </c>
      <c r="O584" s="183">
        <v>0</v>
      </c>
      <c r="P584" s="183">
        <v>0</v>
      </c>
      <c r="Q584" s="183">
        <v>0</v>
      </c>
      <c r="R584" s="184">
        <v>0</v>
      </c>
      <c r="S584" s="185">
        <f t="shared" si="215"/>
        <v>1542.1618964351999</v>
      </c>
    </row>
    <row r="585" spans="1:19" ht="15">
      <c r="A585" s="186" t="s">
        <v>58</v>
      </c>
      <c r="B585" s="175">
        <v>0</v>
      </c>
      <c r="C585" s="175">
        <v>0</v>
      </c>
      <c r="D585" s="175">
        <v>0.50519813344479547</v>
      </c>
      <c r="E585" s="175">
        <v>235.66717689344748</v>
      </c>
      <c r="F585" s="362"/>
      <c r="G585" s="175">
        <v>0</v>
      </c>
      <c r="H585" s="187">
        <v>0</v>
      </c>
      <c r="I585" s="173">
        <f t="shared" si="214"/>
        <v>236.17237502689227</v>
      </c>
      <c r="J585" s="168"/>
      <c r="K585" s="188" t="s">
        <v>58</v>
      </c>
      <c r="L585" s="175">
        <v>0</v>
      </c>
      <c r="M585" s="175">
        <v>0</v>
      </c>
      <c r="N585" s="175">
        <v>0.50519813344479547</v>
      </c>
      <c r="O585" s="175">
        <v>235.66717689344748</v>
      </c>
      <c r="P585" s="175">
        <v>2305.5716175985526</v>
      </c>
      <c r="Q585" s="175">
        <v>0</v>
      </c>
      <c r="R585" s="176">
        <v>0</v>
      </c>
      <c r="S585" s="177">
        <f t="shared" si="215"/>
        <v>2541.7439926254447</v>
      </c>
    </row>
    <row r="586" spans="1:19" ht="15">
      <c r="A586" s="178" t="s">
        <v>12</v>
      </c>
      <c r="B586" s="179">
        <v>0</v>
      </c>
      <c r="C586" s="179">
        <v>0</v>
      </c>
      <c r="D586" s="179">
        <v>0.35371637926377247</v>
      </c>
      <c r="E586" s="179">
        <v>10.341785835524343</v>
      </c>
      <c r="F586" s="362"/>
      <c r="G586" s="179">
        <v>0</v>
      </c>
      <c r="H586" s="180">
        <v>0</v>
      </c>
      <c r="I586" s="181">
        <f t="shared" si="214"/>
        <v>10.695502214788116</v>
      </c>
      <c r="J586" s="168"/>
      <c r="K586" s="182" t="s">
        <v>12</v>
      </c>
      <c r="L586" s="183">
        <v>0</v>
      </c>
      <c r="M586" s="183">
        <v>0</v>
      </c>
      <c r="N586" s="183">
        <v>0.35371637926377247</v>
      </c>
      <c r="O586" s="183">
        <v>10.341785835524343</v>
      </c>
      <c r="P586" s="183">
        <v>7.2362449943784242</v>
      </c>
      <c r="Q586" s="183">
        <v>0</v>
      </c>
      <c r="R586" s="184">
        <v>0</v>
      </c>
      <c r="S586" s="185">
        <f t="shared" si="215"/>
        <v>17.931747209166538</v>
      </c>
    </row>
    <row r="587" spans="1:19" ht="15">
      <c r="A587" s="186" t="s">
        <v>59</v>
      </c>
      <c r="B587" s="175">
        <v>0</v>
      </c>
      <c r="C587" s="175">
        <v>0</v>
      </c>
      <c r="D587" s="175">
        <v>0</v>
      </c>
      <c r="E587" s="175">
        <v>0</v>
      </c>
      <c r="F587" s="362"/>
      <c r="G587" s="175">
        <v>0</v>
      </c>
      <c r="H587" s="187">
        <v>0</v>
      </c>
      <c r="I587" s="173">
        <f t="shared" si="214"/>
        <v>0</v>
      </c>
      <c r="J587" s="168"/>
      <c r="K587" s="188" t="s">
        <v>59</v>
      </c>
      <c r="L587" s="175">
        <v>0</v>
      </c>
      <c r="M587" s="175">
        <v>0</v>
      </c>
      <c r="N587" s="175">
        <v>0</v>
      </c>
      <c r="O587" s="175">
        <v>0</v>
      </c>
      <c r="P587" s="175">
        <v>0.79729954741519404</v>
      </c>
      <c r="Q587" s="175">
        <v>0</v>
      </c>
      <c r="R587" s="176">
        <v>0</v>
      </c>
      <c r="S587" s="177">
        <f t="shared" si="215"/>
        <v>0.79729954741519404</v>
      </c>
    </row>
    <row r="588" spans="1:19" ht="15">
      <c r="A588" s="178" t="s">
        <v>17</v>
      </c>
      <c r="B588" s="179">
        <v>18.710528863664706</v>
      </c>
      <c r="C588" s="179">
        <v>0.10137915945148485</v>
      </c>
      <c r="D588" s="179">
        <v>2.3746731529857703</v>
      </c>
      <c r="E588" s="179">
        <v>0.32370908326764775</v>
      </c>
      <c r="F588" s="362"/>
      <c r="G588" s="179">
        <v>0</v>
      </c>
      <c r="H588" s="180">
        <v>0</v>
      </c>
      <c r="I588" s="181">
        <f t="shared" si="214"/>
        <v>21.510290259369611</v>
      </c>
      <c r="J588" s="168"/>
      <c r="K588" s="182" t="s">
        <v>17</v>
      </c>
      <c r="L588" s="183">
        <v>18.710528863664706</v>
      </c>
      <c r="M588" s="183">
        <v>0.10137915945148485</v>
      </c>
      <c r="N588" s="183">
        <v>2.3746731529857703</v>
      </c>
      <c r="O588" s="183">
        <v>0.32370908326764775</v>
      </c>
      <c r="P588" s="183">
        <v>460.49445278099995</v>
      </c>
      <c r="Q588" s="183">
        <v>0</v>
      </c>
      <c r="R588" s="184">
        <v>0</v>
      </c>
      <c r="S588" s="185">
        <f t="shared" si="215"/>
        <v>482.00474304036959</v>
      </c>
    </row>
    <row r="589" spans="1:19" ht="15">
      <c r="A589" s="186" t="s">
        <v>139</v>
      </c>
      <c r="B589" s="175">
        <v>4661.2770707859991</v>
      </c>
      <c r="C589" s="175">
        <v>734.55566100669648</v>
      </c>
      <c r="D589" s="175">
        <v>143.2612700208191</v>
      </c>
      <c r="E589" s="175">
        <v>112.8067072036357</v>
      </c>
      <c r="F589" s="362"/>
      <c r="G589" s="175">
        <v>0</v>
      </c>
      <c r="H589" s="187">
        <v>0</v>
      </c>
      <c r="I589" s="173">
        <f t="shared" si="214"/>
        <v>5651.9007090171508</v>
      </c>
      <c r="J589" s="168"/>
      <c r="K589" s="188" t="s">
        <v>139</v>
      </c>
      <c r="L589" s="175">
        <v>4661.2770707859991</v>
      </c>
      <c r="M589" s="175">
        <v>734.55566100669648</v>
      </c>
      <c r="N589" s="175">
        <v>143.2612700208191</v>
      </c>
      <c r="O589" s="175">
        <v>112.8067072036357</v>
      </c>
      <c r="P589" s="175">
        <v>0</v>
      </c>
      <c r="Q589" s="175">
        <v>0</v>
      </c>
      <c r="R589" s="176">
        <v>0</v>
      </c>
      <c r="S589" s="177">
        <f t="shared" si="215"/>
        <v>5651.9007090171508</v>
      </c>
    </row>
    <row r="590" spans="1:19" ht="15">
      <c r="A590" s="178" t="s">
        <v>25</v>
      </c>
      <c r="B590" s="179">
        <v>2824.7557435904687</v>
      </c>
      <c r="C590" s="179">
        <v>0</v>
      </c>
      <c r="D590" s="179">
        <v>6230.0823327156477</v>
      </c>
      <c r="E590" s="179">
        <v>1372.8822103292812</v>
      </c>
      <c r="F590" s="362"/>
      <c r="G590" s="179">
        <v>4268.3123617574747</v>
      </c>
      <c r="H590" s="180">
        <v>1.1111827670466619</v>
      </c>
      <c r="I590" s="181">
        <f t="shared" si="214"/>
        <v>14697.143831159918</v>
      </c>
      <c r="J590" s="168"/>
      <c r="K590" s="182" t="s">
        <v>25</v>
      </c>
      <c r="L590" s="183">
        <v>2824.7557435904687</v>
      </c>
      <c r="M590" s="183">
        <v>0</v>
      </c>
      <c r="N590" s="183">
        <v>6230.0823327156477</v>
      </c>
      <c r="O590" s="183">
        <v>1372.8822103292812</v>
      </c>
      <c r="P590" s="183">
        <v>2187.9685045191827</v>
      </c>
      <c r="Q590" s="183">
        <v>4268.3123617574747</v>
      </c>
      <c r="R590" s="184">
        <v>1.1111827670466619</v>
      </c>
      <c r="S590" s="185">
        <f t="shared" si="215"/>
        <v>16885.112335679099</v>
      </c>
    </row>
    <row r="591" spans="1:19" ht="15">
      <c r="A591" s="186" t="s">
        <v>24</v>
      </c>
      <c r="B591" s="175">
        <v>10308.304458151637</v>
      </c>
      <c r="C591" s="175">
        <v>65.352810704443641</v>
      </c>
      <c r="D591" s="175">
        <v>0</v>
      </c>
      <c r="E591" s="175">
        <v>0</v>
      </c>
      <c r="F591" s="362"/>
      <c r="G591" s="175">
        <v>0</v>
      </c>
      <c r="H591" s="187">
        <v>0</v>
      </c>
      <c r="I591" s="173">
        <f t="shared" si="214"/>
        <v>10373.657268856081</v>
      </c>
      <c r="J591" s="168"/>
      <c r="K591" s="188" t="s">
        <v>24</v>
      </c>
      <c r="L591" s="175">
        <v>10308.304458151637</v>
      </c>
      <c r="M591" s="175">
        <v>65.352810704443641</v>
      </c>
      <c r="N591" s="175">
        <v>0</v>
      </c>
      <c r="O591" s="175">
        <v>0</v>
      </c>
      <c r="P591" s="175">
        <v>0</v>
      </c>
      <c r="Q591" s="175">
        <v>0</v>
      </c>
      <c r="R591" s="176">
        <v>0</v>
      </c>
      <c r="S591" s="177">
        <f t="shared" si="215"/>
        <v>10373.657268856081</v>
      </c>
    </row>
    <row r="592" spans="1:19" ht="15">
      <c r="A592" s="178" t="s">
        <v>60</v>
      </c>
      <c r="B592" s="179">
        <v>6.9965556625326313</v>
      </c>
      <c r="C592" s="179">
        <v>0</v>
      </c>
      <c r="D592" s="179">
        <v>1.2437815632571612</v>
      </c>
      <c r="E592" s="179">
        <v>0</v>
      </c>
      <c r="F592" s="362"/>
      <c r="G592" s="179">
        <v>0</v>
      </c>
      <c r="H592" s="180">
        <v>0</v>
      </c>
      <c r="I592" s="181">
        <f t="shared" si="214"/>
        <v>8.2403372257897924</v>
      </c>
      <c r="J592" s="168"/>
      <c r="K592" s="182" t="s">
        <v>60</v>
      </c>
      <c r="L592" s="183">
        <v>6.9965556625326313</v>
      </c>
      <c r="M592" s="183">
        <v>0</v>
      </c>
      <c r="N592" s="183">
        <v>1.2437815632571612</v>
      </c>
      <c r="O592" s="183">
        <v>0</v>
      </c>
      <c r="P592" s="183">
        <v>0</v>
      </c>
      <c r="Q592" s="183">
        <v>0</v>
      </c>
      <c r="R592" s="184">
        <v>0</v>
      </c>
      <c r="S592" s="185">
        <f t="shared" si="215"/>
        <v>8.2403372257897924</v>
      </c>
    </row>
    <row r="593" spans="1:85" ht="15">
      <c r="A593" s="186" t="s">
        <v>22</v>
      </c>
      <c r="B593" s="175">
        <v>228.23943503016216</v>
      </c>
      <c r="C593" s="175">
        <v>0</v>
      </c>
      <c r="D593" s="175">
        <v>14.077629909609488</v>
      </c>
      <c r="E593" s="175">
        <v>0</v>
      </c>
      <c r="F593" s="362"/>
      <c r="G593" s="175">
        <v>0</v>
      </c>
      <c r="H593" s="187">
        <v>0</v>
      </c>
      <c r="I593" s="173">
        <f t="shared" si="214"/>
        <v>242.31706493977165</v>
      </c>
      <c r="J593" s="168"/>
      <c r="K593" s="188" t="s">
        <v>22</v>
      </c>
      <c r="L593" s="175">
        <v>228.23943503016216</v>
      </c>
      <c r="M593" s="175">
        <v>0</v>
      </c>
      <c r="N593" s="175">
        <v>14.077629909609488</v>
      </c>
      <c r="O593" s="175">
        <v>0</v>
      </c>
      <c r="P593" s="175">
        <v>152.95377745794258</v>
      </c>
      <c r="Q593" s="175">
        <v>0</v>
      </c>
      <c r="R593" s="176">
        <v>0</v>
      </c>
      <c r="S593" s="177">
        <f t="shared" si="215"/>
        <v>395.2708423977142</v>
      </c>
    </row>
    <row r="594" spans="1:85" ht="15">
      <c r="A594" s="178" t="s">
        <v>21</v>
      </c>
      <c r="B594" s="179">
        <v>0</v>
      </c>
      <c r="C594" s="179">
        <v>0</v>
      </c>
      <c r="D594" s="179">
        <v>0</v>
      </c>
      <c r="E594" s="179">
        <v>0</v>
      </c>
      <c r="F594" s="362"/>
      <c r="G594" s="179">
        <v>0</v>
      </c>
      <c r="H594" s="180">
        <v>0</v>
      </c>
      <c r="I594" s="181">
        <f t="shared" si="214"/>
        <v>0</v>
      </c>
      <c r="J594" s="168"/>
      <c r="K594" s="182" t="s">
        <v>21</v>
      </c>
      <c r="L594" s="183">
        <v>0</v>
      </c>
      <c r="M594" s="183">
        <v>0</v>
      </c>
      <c r="N594" s="183">
        <v>0</v>
      </c>
      <c r="O594" s="183">
        <v>0</v>
      </c>
      <c r="P594" s="183">
        <v>0</v>
      </c>
      <c r="Q594" s="183">
        <v>0</v>
      </c>
      <c r="R594" s="184">
        <v>0</v>
      </c>
      <c r="S594" s="185">
        <f t="shared" si="215"/>
        <v>0</v>
      </c>
    </row>
    <row r="595" spans="1:85" ht="15">
      <c r="A595" s="189" t="s">
        <v>64</v>
      </c>
      <c r="B595" s="175">
        <v>228.88373034712077</v>
      </c>
      <c r="C595" s="175">
        <v>0</v>
      </c>
      <c r="D595" s="175">
        <v>0</v>
      </c>
      <c r="E595" s="175">
        <v>0</v>
      </c>
      <c r="F595" s="362"/>
      <c r="G595" s="175">
        <v>0</v>
      </c>
      <c r="H595" s="187">
        <v>0</v>
      </c>
      <c r="I595" s="173">
        <f t="shared" si="214"/>
        <v>228.88373034712077</v>
      </c>
      <c r="J595" s="168"/>
      <c r="K595" s="190" t="s">
        <v>64</v>
      </c>
      <c r="L595" s="175">
        <v>228.88373034712077</v>
      </c>
      <c r="M595" s="175">
        <v>0</v>
      </c>
      <c r="N595" s="175">
        <v>0</v>
      </c>
      <c r="O595" s="175">
        <v>0</v>
      </c>
      <c r="P595" s="175">
        <v>0</v>
      </c>
      <c r="Q595" s="175">
        <v>0</v>
      </c>
      <c r="R595" s="176">
        <v>0</v>
      </c>
      <c r="S595" s="177">
        <f t="shared" si="215"/>
        <v>228.88373034712077</v>
      </c>
    </row>
    <row r="596" spans="1:85">
      <c r="A596" s="191" t="s">
        <v>23</v>
      </c>
      <c r="B596" s="192">
        <v>228.88373034712077</v>
      </c>
      <c r="C596" s="192">
        <v>0</v>
      </c>
      <c r="D596" s="192">
        <v>0</v>
      </c>
      <c r="E596" s="192">
        <v>0</v>
      </c>
      <c r="F596" s="362"/>
      <c r="G596" s="192">
        <v>0</v>
      </c>
      <c r="H596" s="193">
        <v>0</v>
      </c>
      <c r="I596" s="194">
        <f t="shared" si="214"/>
        <v>228.88373034712077</v>
      </c>
      <c r="J596" s="168"/>
      <c r="K596" s="195" t="s">
        <v>23</v>
      </c>
      <c r="L596" s="196">
        <v>228.88373034712077</v>
      </c>
      <c r="M596" s="196">
        <v>0</v>
      </c>
      <c r="N596" s="196">
        <v>0</v>
      </c>
      <c r="O596" s="196">
        <v>0</v>
      </c>
      <c r="P596" s="196">
        <v>0</v>
      </c>
      <c r="Q596" s="196">
        <v>0</v>
      </c>
      <c r="R596" s="197">
        <v>0</v>
      </c>
      <c r="S596" s="198">
        <f t="shared" si="215"/>
        <v>228.88373034712077</v>
      </c>
    </row>
    <row r="597" spans="1:85">
      <c r="A597" s="199" t="s">
        <v>19</v>
      </c>
      <c r="B597" s="200">
        <v>0</v>
      </c>
      <c r="C597" s="200">
        <v>0</v>
      </c>
      <c r="D597" s="200">
        <v>0</v>
      </c>
      <c r="E597" s="200">
        <v>0</v>
      </c>
      <c r="F597" s="362"/>
      <c r="G597" s="200">
        <v>0</v>
      </c>
      <c r="H597" s="201">
        <v>0</v>
      </c>
      <c r="I597" s="202">
        <f t="shared" si="214"/>
        <v>0</v>
      </c>
      <c r="J597" s="168"/>
      <c r="K597" s="203" t="s">
        <v>19</v>
      </c>
      <c r="L597" s="200">
        <v>0</v>
      </c>
      <c r="M597" s="200">
        <v>0</v>
      </c>
      <c r="N597" s="200">
        <v>0</v>
      </c>
      <c r="O597" s="200">
        <v>0</v>
      </c>
      <c r="P597" s="200">
        <v>0</v>
      </c>
      <c r="Q597" s="200">
        <v>0</v>
      </c>
      <c r="R597" s="204">
        <v>0</v>
      </c>
      <c r="S597" s="205">
        <f t="shared" si="215"/>
        <v>0</v>
      </c>
    </row>
    <row r="598" spans="1:85">
      <c r="A598" s="191" t="s">
        <v>20</v>
      </c>
      <c r="B598" s="192">
        <v>0</v>
      </c>
      <c r="C598" s="192">
        <v>0</v>
      </c>
      <c r="D598" s="192">
        <v>0</v>
      </c>
      <c r="E598" s="192">
        <v>0</v>
      </c>
      <c r="F598" s="362"/>
      <c r="G598" s="192">
        <v>0</v>
      </c>
      <c r="H598" s="193">
        <v>0</v>
      </c>
      <c r="I598" s="194">
        <f t="shared" si="214"/>
        <v>0</v>
      </c>
      <c r="J598" s="168"/>
      <c r="K598" s="195" t="s">
        <v>20</v>
      </c>
      <c r="L598" s="196">
        <v>0</v>
      </c>
      <c r="M598" s="196">
        <v>0</v>
      </c>
      <c r="N598" s="196">
        <v>0</v>
      </c>
      <c r="O598" s="196">
        <v>0</v>
      </c>
      <c r="P598" s="196">
        <v>0</v>
      </c>
      <c r="Q598" s="196">
        <v>0</v>
      </c>
      <c r="R598" s="197">
        <v>0</v>
      </c>
      <c r="S598" s="198">
        <f t="shared" si="215"/>
        <v>0</v>
      </c>
    </row>
    <row r="599" spans="1:85" ht="15" thickBot="1">
      <c r="A599" s="206" t="s">
        <v>11</v>
      </c>
      <c r="B599" s="207">
        <v>0</v>
      </c>
      <c r="C599" s="207">
        <v>0</v>
      </c>
      <c r="D599" s="207">
        <v>0</v>
      </c>
      <c r="E599" s="207">
        <v>0</v>
      </c>
      <c r="F599" s="363"/>
      <c r="G599" s="207">
        <v>0</v>
      </c>
      <c r="H599" s="208">
        <v>0</v>
      </c>
      <c r="I599" s="209">
        <f t="shared" si="214"/>
        <v>0</v>
      </c>
      <c r="J599" s="168"/>
      <c r="K599" s="210" t="s">
        <v>11</v>
      </c>
      <c r="L599" s="207">
        <v>0</v>
      </c>
      <c r="M599" s="207">
        <v>0</v>
      </c>
      <c r="N599" s="207">
        <v>0</v>
      </c>
      <c r="O599" s="207">
        <v>0</v>
      </c>
      <c r="P599" s="207">
        <v>0</v>
      </c>
      <c r="Q599" s="207">
        <v>0</v>
      </c>
      <c r="R599" s="211">
        <v>0</v>
      </c>
      <c r="S599" s="212">
        <f t="shared" si="215"/>
        <v>0</v>
      </c>
    </row>
    <row r="600" spans="1:85" ht="15">
      <c r="A600" s="213" t="s">
        <v>26</v>
      </c>
      <c r="B600" s="214">
        <f>SUM(B579:B595)</f>
        <v>19903.787724287893</v>
      </c>
      <c r="C600" s="214">
        <f t="shared" ref="C600:I600" si="216">SUM(C579:C595)</f>
        <v>838.88142260442862</v>
      </c>
      <c r="D600" s="214">
        <f t="shared" si="216"/>
        <v>6422.1808593160404</v>
      </c>
      <c r="E600" s="214">
        <f t="shared" si="216"/>
        <v>1739.8209075282543</v>
      </c>
      <c r="F600" s="214">
        <f t="shared" si="216"/>
        <v>0</v>
      </c>
      <c r="G600" s="214">
        <f t="shared" si="216"/>
        <v>4268.3123617574747</v>
      </c>
      <c r="H600" s="216">
        <f t="shared" si="216"/>
        <v>1.1111827670466619</v>
      </c>
      <c r="I600" s="173">
        <f t="shared" si="216"/>
        <v>33174.094458261141</v>
      </c>
      <c r="J600" s="168"/>
      <c r="K600" s="215" t="s">
        <v>26</v>
      </c>
      <c r="L600" s="214">
        <f>SUM(L579:L595)</f>
        <v>19903.787724287893</v>
      </c>
      <c r="M600" s="214">
        <f t="shared" ref="M600:S600" si="217">SUM(M579:M595)</f>
        <v>838.88142260442862</v>
      </c>
      <c r="N600" s="214">
        <f t="shared" si="217"/>
        <v>6422.1808593160404</v>
      </c>
      <c r="O600" s="214">
        <f t="shared" si="217"/>
        <v>1739.8209075282543</v>
      </c>
      <c r="P600" s="214">
        <f t="shared" si="217"/>
        <v>5115.3108436241037</v>
      </c>
      <c r="Q600" s="214">
        <f t="shared" si="217"/>
        <v>4268.3123617574747</v>
      </c>
      <c r="R600" s="216">
        <f t="shared" si="217"/>
        <v>1.1111827670466619</v>
      </c>
      <c r="S600" s="217">
        <f t="shared" si="217"/>
        <v>38289.40530188525</v>
      </c>
    </row>
    <row r="601" spans="1:85" s="23" customFormat="1" ht="15" thickBot="1">
      <c r="A601" s="59" t="s">
        <v>88</v>
      </c>
      <c r="B601" s="47">
        <f>IF($I600=0,"-",B600/$I600)</f>
        <v>0.59997983514909103</v>
      </c>
      <c r="C601" s="47">
        <f t="shared" ref="C601:H601" si="218">IF($I600=0,"-",C600/$I600)</f>
        <v>2.5287244047004487E-2</v>
      </c>
      <c r="D601" s="47">
        <f t="shared" si="218"/>
        <v>0.19359023853375337</v>
      </c>
      <c r="E601" s="47">
        <f t="shared" si="218"/>
        <v>5.2445166505366278E-2</v>
      </c>
      <c r="F601" s="47">
        <f t="shared" si="218"/>
        <v>0</v>
      </c>
      <c r="G601" s="47">
        <f t="shared" si="218"/>
        <v>0.12866402026821755</v>
      </c>
      <c r="H601" s="70">
        <f t="shared" si="218"/>
        <v>3.3495496567200218E-5</v>
      </c>
      <c r="I601" s="48">
        <f>SUM(B601:H601)</f>
        <v>0.99999999999999978</v>
      </c>
      <c r="K601" s="81" t="s">
        <v>88</v>
      </c>
      <c r="L601" s="98">
        <f t="shared" ref="L601:R601" si="219">IF($S600=0,"-",L600/$S600)</f>
        <v>0.51982493766514293</v>
      </c>
      <c r="M601" s="98">
        <f t="shared" si="219"/>
        <v>2.1908969752609992E-2</v>
      </c>
      <c r="N601" s="98">
        <f t="shared" si="219"/>
        <v>0.16772735979265346</v>
      </c>
      <c r="O601" s="98">
        <f t="shared" si="219"/>
        <v>4.5438702790262221E-2</v>
      </c>
      <c r="P601" s="98">
        <f t="shared" si="219"/>
        <v>0.1335959857118032</v>
      </c>
      <c r="Q601" s="98">
        <f t="shared" si="219"/>
        <v>0.11147502365484158</v>
      </c>
      <c r="R601" s="99">
        <f t="shared" si="219"/>
        <v>2.9020632686398782E-5</v>
      </c>
      <c r="S601" s="100">
        <f>SUM(L601:R601)</f>
        <v>0.99999999999999967</v>
      </c>
      <c r="BA601" s="218"/>
      <c r="BR601" s="218"/>
    </row>
    <row r="602" spans="1:85" ht="15" thickBot="1">
      <c r="A602" s="247"/>
      <c r="B602" s="247"/>
      <c r="C602" s="247"/>
      <c r="D602" s="247"/>
      <c r="E602" s="247"/>
      <c r="F602" s="247"/>
      <c r="G602" s="247"/>
      <c r="H602" s="247"/>
      <c r="I602" s="247"/>
      <c r="K602" s="247"/>
      <c r="L602" s="247"/>
      <c r="M602" s="247"/>
      <c r="N602" s="247"/>
      <c r="O602" s="247"/>
      <c r="P602" s="247"/>
      <c r="Q602" s="247"/>
      <c r="R602" s="247"/>
      <c r="S602" s="247"/>
      <c r="U602" s="254"/>
      <c r="AA602" s="255"/>
      <c r="AC602" s="255"/>
      <c r="AD602" s="255"/>
      <c r="AE602" s="255"/>
      <c r="AF602" s="255"/>
      <c r="AG602" s="255"/>
      <c r="AH602" s="255"/>
      <c r="AI602" s="256"/>
      <c r="AJ602" s="256"/>
      <c r="AK602" s="256"/>
      <c r="AL602" s="256"/>
      <c r="AM602" s="256"/>
      <c r="AN602" s="256"/>
      <c r="AO602" s="256"/>
      <c r="AP602" s="256"/>
    </row>
    <row r="603" spans="1:85" ht="28.5">
      <c r="A603" s="380" t="s">
        <v>50</v>
      </c>
      <c r="B603" s="164" t="s">
        <v>0</v>
      </c>
      <c r="C603" s="164" t="s">
        <v>1</v>
      </c>
      <c r="D603" s="164" t="s">
        <v>2</v>
      </c>
      <c r="E603" s="164" t="s">
        <v>3</v>
      </c>
      <c r="F603" s="164" t="s">
        <v>27</v>
      </c>
      <c r="G603" s="164" t="s">
        <v>4</v>
      </c>
      <c r="H603" s="164" t="s">
        <v>5</v>
      </c>
      <c r="I603" s="165" t="s">
        <v>6</v>
      </c>
      <c r="K603" s="382" t="s">
        <v>50</v>
      </c>
      <c r="L603" s="166" t="s">
        <v>0</v>
      </c>
      <c r="M603" s="166" t="s">
        <v>28</v>
      </c>
      <c r="N603" s="166" t="s">
        <v>29</v>
      </c>
      <c r="O603" s="166" t="s">
        <v>3</v>
      </c>
      <c r="P603" s="166" t="s">
        <v>27</v>
      </c>
      <c r="Q603" s="166" t="s">
        <v>4</v>
      </c>
      <c r="R603" s="166" t="s">
        <v>5</v>
      </c>
      <c r="S603" s="167" t="s">
        <v>6</v>
      </c>
      <c r="U603" s="384" t="s">
        <v>50</v>
      </c>
      <c r="V603" s="220" t="s">
        <v>78</v>
      </c>
      <c r="W603" s="220" t="s">
        <v>65</v>
      </c>
      <c r="X603" s="220" t="s">
        <v>72</v>
      </c>
      <c r="Y603" s="220" t="s">
        <v>79</v>
      </c>
      <c r="Z603" s="220" t="s">
        <v>80</v>
      </c>
      <c r="AA603" s="220" t="s">
        <v>112</v>
      </c>
      <c r="AB603" s="220" t="s">
        <v>81</v>
      </c>
      <c r="AC603" s="220" t="s">
        <v>82</v>
      </c>
      <c r="AD603" s="220" t="s">
        <v>68</v>
      </c>
      <c r="AE603" s="257" t="s">
        <v>27</v>
      </c>
      <c r="AF603" s="258" t="s">
        <v>63</v>
      </c>
      <c r="AG603" s="259"/>
      <c r="AH603" s="160"/>
      <c r="AI603" s="160"/>
      <c r="AR603" s="161"/>
      <c r="BA603" s="160"/>
      <c r="BI603" s="161"/>
      <c r="BR603" s="160"/>
      <c r="BX603" s="23"/>
      <c r="CG603" s="160"/>
    </row>
    <row r="604" spans="1:85" ht="15" customHeight="1">
      <c r="A604" s="381" t="s">
        <v>50</v>
      </c>
      <c r="B604" s="318" t="s">
        <v>69</v>
      </c>
      <c r="C604" s="319"/>
      <c r="D604" s="319"/>
      <c r="E604" s="319"/>
      <c r="F604" s="319"/>
      <c r="G604" s="319"/>
      <c r="H604" s="319"/>
      <c r="I604" s="320"/>
      <c r="K604" s="383" t="s">
        <v>50</v>
      </c>
      <c r="L604" s="321" t="s">
        <v>69</v>
      </c>
      <c r="M604" s="322"/>
      <c r="N604" s="322"/>
      <c r="O604" s="322"/>
      <c r="P604" s="322"/>
      <c r="Q604" s="322"/>
      <c r="R604" s="322"/>
      <c r="S604" s="323"/>
      <c r="U604" s="385" t="s">
        <v>50</v>
      </c>
      <c r="V604" s="386" t="s">
        <v>69</v>
      </c>
      <c r="W604" s="387"/>
      <c r="X604" s="387"/>
      <c r="Y604" s="387"/>
      <c r="Z604" s="387"/>
      <c r="AA604" s="387"/>
      <c r="AB604" s="387"/>
      <c r="AC604" s="387"/>
      <c r="AD604" s="387"/>
      <c r="AE604" s="387"/>
      <c r="AF604" s="388"/>
      <c r="AG604" s="260"/>
      <c r="AH604" s="160"/>
      <c r="AI604" s="160"/>
      <c r="AR604" s="161"/>
      <c r="BA604" s="160"/>
      <c r="BI604" s="161"/>
      <c r="BR604" s="160"/>
      <c r="BX604" s="23"/>
      <c r="CG604" s="160"/>
    </row>
    <row r="605" spans="1:85" ht="15">
      <c r="A605" s="170" t="s">
        <v>7</v>
      </c>
      <c r="B605" s="171">
        <v>2.3173550981874578</v>
      </c>
      <c r="C605" s="171">
        <v>0</v>
      </c>
      <c r="D605" s="171">
        <v>0.15950875219700822</v>
      </c>
      <c r="E605" s="171">
        <v>0</v>
      </c>
      <c r="F605" s="361"/>
      <c r="G605" s="171">
        <v>0</v>
      </c>
      <c r="H605" s="172">
        <v>0</v>
      </c>
      <c r="I605" s="173">
        <f>SUM(B605:H605)</f>
        <v>2.4768638503844658</v>
      </c>
      <c r="J605" s="168"/>
      <c r="K605" s="222" t="s">
        <v>7</v>
      </c>
      <c r="L605" s="171">
        <v>2.3173550981874578</v>
      </c>
      <c r="M605" s="171">
        <v>0</v>
      </c>
      <c r="N605" s="171">
        <v>0.15950875219700822</v>
      </c>
      <c r="O605" s="171">
        <v>0</v>
      </c>
      <c r="P605" s="171">
        <v>0</v>
      </c>
      <c r="Q605" s="171">
        <v>0</v>
      </c>
      <c r="R605" s="223">
        <v>0</v>
      </c>
      <c r="S605" s="224">
        <f>SUM(L605:R605)</f>
        <v>2.4768638503844658</v>
      </c>
      <c r="U605" s="103" t="s">
        <v>7</v>
      </c>
      <c r="V605" s="226">
        <v>2.3173550981874578</v>
      </c>
      <c r="W605" s="226">
        <v>0.15950875219700822</v>
      </c>
      <c r="X605" s="226">
        <v>0</v>
      </c>
      <c r="Y605" s="226">
        <v>0</v>
      </c>
      <c r="Z605" s="226">
        <v>0</v>
      </c>
      <c r="AA605" s="226">
        <v>0</v>
      </c>
      <c r="AB605" s="226">
        <v>0</v>
      </c>
      <c r="AC605" s="226">
        <v>0</v>
      </c>
      <c r="AD605" s="228">
        <v>0</v>
      </c>
      <c r="AE605" s="261">
        <f t="shared" ref="AE605:AE610" si="220">+P605</f>
        <v>0</v>
      </c>
      <c r="AF605" s="229">
        <f t="shared" ref="AF605:AF625" si="221">SUM(V605:AE605)</f>
        <v>2.4768638503844658</v>
      </c>
      <c r="AG605" s="147" t="str">
        <f>+IF(ABS(S605-AF605)&gt;0.01,S605-AF605,"")</f>
        <v/>
      </c>
      <c r="AH605" s="160"/>
      <c r="AI605" s="160"/>
      <c r="AR605" s="161"/>
      <c r="BA605" s="160"/>
      <c r="BI605" s="161"/>
      <c r="BR605" s="160"/>
      <c r="BX605" s="23"/>
      <c r="CG605" s="160"/>
    </row>
    <row r="606" spans="1:85" ht="15">
      <c r="A606" s="178" t="s">
        <v>8</v>
      </c>
      <c r="B606" s="179">
        <v>1.7431270927948248</v>
      </c>
      <c r="C606" s="179">
        <v>0</v>
      </c>
      <c r="D606" s="179">
        <v>0</v>
      </c>
      <c r="E606" s="179">
        <v>0</v>
      </c>
      <c r="F606" s="362"/>
      <c r="G606" s="179">
        <v>0</v>
      </c>
      <c r="H606" s="180">
        <v>0</v>
      </c>
      <c r="I606" s="181">
        <f t="shared" ref="I606:I625" si="222">SUM(B606:H606)</f>
        <v>1.7431270927948248</v>
      </c>
      <c r="J606" s="168"/>
      <c r="K606" s="182" t="s">
        <v>8</v>
      </c>
      <c r="L606" s="183">
        <v>1.7431270927948248</v>
      </c>
      <c r="M606" s="183">
        <v>0</v>
      </c>
      <c r="N606" s="183">
        <v>0</v>
      </c>
      <c r="O606" s="183">
        <v>0</v>
      </c>
      <c r="P606" s="183">
        <v>0</v>
      </c>
      <c r="Q606" s="183">
        <v>0</v>
      </c>
      <c r="R606" s="184">
        <v>0</v>
      </c>
      <c r="S606" s="185">
        <f t="shared" ref="S606:S625" si="223">SUM(L606:R606)</f>
        <v>1.7431270927948248</v>
      </c>
      <c r="U606" s="104" t="s">
        <v>8</v>
      </c>
      <c r="V606" s="231">
        <v>1.7431270927948248</v>
      </c>
      <c r="W606" s="231">
        <v>0</v>
      </c>
      <c r="X606" s="231">
        <v>0</v>
      </c>
      <c r="Y606" s="231">
        <v>0</v>
      </c>
      <c r="Z606" s="231">
        <v>0</v>
      </c>
      <c r="AA606" s="231">
        <v>0</v>
      </c>
      <c r="AB606" s="231">
        <v>0</v>
      </c>
      <c r="AC606" s="231">
        <v>0</v>
      </c>
      <c r="AD606" s="231">
        <v>0</v>
      </c>
      <c r="AE606" s="262">
        <f t="shared" si="220"/>
        <v>0</v>
      </c>
      <c r="AF606" s="233">
        <f t="shared" si="221"/>
        <v>1.7431270927948248</v>
      </c>
      <c r="AG606" s="147" t="str">
        <f t="shared" ref="AG606:AG626" si="224">+IF(ABS(S606-AF606)&gt;0.01,S606-AF606,"")</f>
        <v/>
      </c>
      <c r="AH606" s="160"/>
      <c r="AI606" s="160"/>
      <c r="AR606" s="161"/>
      <c r="BA606" s="160"/>
      <c r="BI606" s="161"/>
      <c r="BR606" s="160"/>
      <c r="BX606" s="23"/>
      <c r="CG606" s="160"/>
    </row>
    <row r="607" spans="1:85" ht="15">
      <c r="A607" s="186" t="s">
        <v>10</v>
      </c>
      <c r="B607" s="175">
        <v>3.4066056722642171</v>
      </c>
      <c r="C607" s="175">
        <v>0</v>
      </c>
      <c r="D607" s="175">
        <v>0</v>
      </c>
      <c r="E607" s="175">
        <v>0</v>
      </c>
      <c r="F607" s="362"/>
      <c r="G607" s="175">
        <v>0</v>
      </c>
      <c r="H607" s="187">
        <v>0</v>
      </c>
      <c r="I607" s="173">
        <f t="shared" si="222"/>
        <v>3.4066056722642171</v>
      </c>
      <c r="J607" s="168"/>
      <c r="K607" s="188" t="s">
        <v>10</v>
      </c>
      <c r="L607" s="175">
        <v>3.4066056722642171</v>
      </c>
      <c r="M607" s="175">
        <v>0</v>
      </c>
      <c r="N607" s="175">
        <v>0</v>
      </c>
      <c r="O607" s="175">
        <v>0</v>
      </c>
      <c r="P607" s="175">
        <v>0</v>
      </c>
      <c r="Q607" s="175">
        <v>0</v>
      </c>
      <c r="R607" s="176">
        <v>0</v>
      </c>
      <c r="S607" s="177">
        <f t="shared" si="223"/>
        <v>3.4066056722642171</v>
      </c>
      <c r="U607" s="287" t="s">
        <v>10</v>
      </c>
      <c r="V607" s="226">
        <v>3.4066056722642171</v>
      </c>
      <c r="W607" s="226">
        <v>0</v>
      </c>
      <c r="X607" s="226">
        <v>0</v>
      </c>
      <c r="Y607" s="226">
        <v>0</v>
      </c>
      <c r="Z607" s="226">
        <v>0</v>
      </c>
      <c r="AA607" s="226">
        <v>0</v>
      </c>
      <c r="AB607" s="226">
        <v>0</v>
      </c>
      <c r="AC607" s="226">
        <v>0</v>
      </c>
      <c r="AD607" s="228">
        <v>0</v>
      </c>
      <c r="AE607" s="261">
        <f t="shared" si="220"/>
        <v>0</v>
      </c>
      <c r="AF607" s="229">
        <f t="shared" si="221"/>
        <v>3.4066056722642171</v>
      </c>
      <c r="AG607" s="147" t="str">
        <f t="shared" si="224"/>
        <v/>
      </c>
      <c r="AH607" s="160"/>
      <c r="AI607" s="160"/>
      <c r="AR607" s="161"/>
      <c r="BA607" s="160"/>
      <c r="BI607" s="161"/>
      <c r="BR607" s="160"/>
      <c r="BX607" s="23"/>
      <c r="CG607" s="160"/>
    </row>
    <row r="608" spans="1:85" ht="15">
      <c r="A608" s="178" t="s">
        <v>56</v>
      </c>
      <c r="B608" s="179">
        <v>0</v>
      </c>
      <c r="C608" s="179">
        <v>0</v>
      </c>
      <c r="D608" s="179">
        <v>0</v>
      </c>
      <c r="E608" s="179">
        <v>0</v>
      </c>
      <c r="F608" s="362"/>
      <c r="G608" s="179">
        <v>0</v>
      </c>
      <c r="H608" s="180">
        <v>0</v>
      </c>
      <c r="I608" s="181">
        <f t="shared" si="222"/>
        <v>0</v>
      </c>
      <c r="J608" s="168"/>
      <c r="K608" s="182" t="s">
        <v>56</v>
      </c>
      <c r="L608" s="183">
        <v>0</v>
      </c>
      <c r="M608" s="183">
        <v>0</v>
      </c>
      <c r="N608" s="183">
        <v>0</v>
      </c>
      <c r="O608" s="183">
        <v>0</v>
      </c>
      <c r="P608" s="183">
        <v>0</v>
      </c>
      <c r="Q608" s="183">
        <v>0</v>
      </c>
      <c r="R608" s="184">
        <v>0</v>
      </c>
      <c r="S608" s="185">
        <f t="shared" si="223"/>
        <v>0</v>
      </c>
      <c r="U608" s="104" t="s">
        <v>56</v>
      </c>
      <c r="V608" s="231">
        <v>0</v>
      </c>
      <c r="W608" s="231">
        <v>0</v>
      </c>
      <c r="X608" s="231">
        <v>0</v>
      </c>
      <c r="Y608" s="231">
        <v>0</v>
      </c>
      <c r="Z608" s="231">
        <v>0</v>
      </c>
      <c r="AA608" s="231">
        <v>0</v>
      </c>
      <c r="AB608" s="231">
        <v>0</v>
      </c>
      <c r="AC608" s="231">
        <v>0</v>
      </c>
      <c r="AD608" s="231">
        <v>0</v>
      </c>
      <c r="AE608" s="262">
        <f t="shared" si="220"/>
        <v>0</v>
      </c>
      <c r="AF608" s="233">
        <f t="shared" si="221"/>
        <v>0</v>
      </c>
      <c r="AG608" s="147" t="str">
        <f t="shared" si="224"/>
        <v/>
      </c>
      <c r="AH608" s="160"/>
      <c r="AI608" s="160"/>
      <c r="AR608" s="161"/>
      <c r="BA608" s="160"/>
      <c r="BI608" s="161"/>
      <c r="BR608" s="160"/>
      <c r="BX608" s="23"/>
      <c r="CG608" s="160"/>
    </row>
    <row r="609" spans="1:85" ht="15">
      <c r="A609" s="186" t="s">
        <v>16</v>
      </c>
      <c r="B609" s="175">
        <v>0</v>
      </c>
      <c r="C609" s="175">
        <v>0</v>
      </c>
      <c r="D609" s="175">
        <v>0</v>
      </c>
      <c r="E609" s="175">
        <v>0</v>
      </c>
      <c r="F609" s="362"/>
      <c r="G609" s="175">
        <v>0</v>
      </c>
      <c r="H609" s="187">
        <v>0</v>
      </c>
      <c r="I609" s="173">
        <f t="shared" si="222"/>
        <v>0</v>
      </c>
      <c r="J609" s="168"/>
      <c r="K609" s="188" t="s">
        <v>16</v>
      </c>
      <c r="L609" s="175">
        <v>0</v>
      </c>
      <c r="M609" s="175">
        <v>0</v>
      </c>
      <c r="N609" s="175">
        <v>0</v>
      </c>
      <c r="O609" s="175">
        <v>0</v>
      </c>
      <c r="P609" s="175">
        <v>0</v>
      </c>
      <c r="Q609" s="175">
        <v>0</v>
      </c>
      <c r="R609" s="176">
        <v>0</v>
      </c>
      <c r="S609" s="177">
        <f t="shared" si="223"/>
        <v>0</v>
      </c>
      <c r="U609" s="287" t="s">
        <v>16</v>
      </c>
      <c r="V609" s="226">
        <v>0</v>
      </c>
      <c r="W609" s="226">
        <v>0</v>
      </c>
      <c r="X609" s="226">
        <v>0</v>
      </c>
      <c r="Y609" s="226">
        <v>0</v>
      </c>
      <c r="Z609" s="226">
        <v>0</v>
      </c>
      <c r="AA609" s="226">
        <v>0</v>
      </c>
      <c r="AB609" s="226">
        <v>0</v>
      </c>
      <c r="AC609" s="226">
        <v>0</v>
      </c>
      <c r="AD609" s="228">
        <v>0</v>
      </c>
      <c r="AE609" s="261">
        <f t="shared" si="220"/>
        <v>0</v>
      </c>
      <c r="AF609" s="229">
        <f t="shared" si="221"/>
        <v>0</v>
      </c>
      <c r="AG609" s="147" t="str">
        <f t="shared" si="224"/>
        <v/>
      </c>
      <c r="AH609" s="160"/>
      <c r="AI609" s="160"/>
      <c r="AR609" s="161"/>
      <c r="BA609" s="160"/>
      <c r="BI609" s="161"/>
      <c r="BR609" s="160"/>
      <c r="BX609" s="23"/>
      <c r="CG609" s="160"/>
    </row>
    <row r="610" spans="1:85" ht="15">
      <c r="A610" s="178" t="s">
        <v>15</v>
      </c>
      <c r="B610" s="179">
        <v>1342.5291775204519</v>
      </c>
      <c r="C610" s="179">
        <v>0</v>
      </c>
      <c r="D610" s="179">
        <v>115.2245298286232</v>
      </c>
      <c r="E610" s="179">
        <v>0</v>
      </c>
      <c r="F610" s="362"/>
      <c r="G610" s="179">
        <v>0</v>
      </c>
      <c r="H610" s="180">
        <v>0</v>
      </c>
      <c r="I610" s="181">
        <f t="shared" si="222"/>
        <v>1457.7537073490751</v>
      </c>
      <c r="J610" s="168"/>
      <c r="K610" s="182" t="s">
        <v>15</v>
      </c>
      <c r="L610" s="183">
        <v>1342.5291775204519</v>
      </c>
      <c r="M610" s="183">
        <v>0</v>
      </c>
      <c r="N610" s="183">
        <v>115.2245298286232</v>
      </c>
      <c r="O610" s="183">
        <v>0</v>
      </c>
      <c r="P610" s="183">
        <v>0</v>
      </c>
      <c r="Q610" s="183">
        <v>0</v>
      </c>
      <c r="R610" s="184">
        <v>0</v>
      </c>
      <c r="S610" s="185">
        <f t="shared" si="223"/>
        <v>1457.7537073490751</v>
      </c>
      <c r="U610" s="104" t="s">
        <v>15</v>
      </c>
      <c r="V610" s="231">
        <v>1342.5291775204519</v>
      </c>
      <c r="W610" s="231">
        <v>115.2245298286232</v>
      </c>
      <c r="X610" s="231">
        <v>0</v>
      </c>
      <c r="Y610" s="231">
        <v>0</v>
      </c>
      <c r="Z610" s="231">
        <v>0</v>
      </c>
      <c r="AA610" s="231">
        <v>0</v>
      </c>
      <c r="AB610" s="231">
        <v>0</v>
      </c>
      <c r="AC610" s="231">
        <v>0</v>
      </c>
      <c r="AD610" s="231">
        <v>0</v>
      </c>
      <c r="AE610" s="262">
        <f t="shared" si="220"/>
        <v>0</v>
      </c>
      <c r="AF610" s="233">
        <f t="shared" si="221"/>
        <v>1457.7537073490751</v>
      </c>
      <c r="AG610" s="147" t="str">
        <f t="shared" si="224"/>
        <v/>
      </c>
      <c r="AH610" s="160"/>
      <c r="AI610" s="160"/>
      <c r="AR610" s="161"/>
      <c r="BA610" s="160"/>
      <c r="BI610" s="161"/>
      <c r="BR610" s="160"/>
      <c r="BX610" s="23"/>
      <c r="CG610" s="160"/>
    </row>
    <row r="611" spans="1:85" ht="15">
      <c r="A611" s="186" t="s">
        <v>58</v>
      </c>
      <c r="B611" s="175">
        <v>0</v>
      </c>
      <c r="C611" s="175">
        <v>0</v>
      </c>
      <c r="D611" s="175">
        <v>0</v>
      </c>
      <c r="E611" s="175">
        <v>0</v>
      </c>
      <c r="F611" s="362"/>
      <c r="G611" s="175">
        <v>0</v>
      </c>
      <c r="H611" s="187">
        <v>0</v>
      </c>
      <c r="I611" s="173">
        <f t="shared" si="222"/>
        <v>0</v>
      </c>
      <c r="J611" s="168"/>
      <c r="K611" s="188" t="s">
        <v>58</v>
      </c>
      <c r="L611" s="175">
        <v>0</v>
      </c>
      <c r="M611" s="175">
        <v>0</v>
      </c>
      <c r="N611" s="175">
        <v>0</v>
      </c>
      <c r="O611" s="175">
        <v>0</v>
      </c>
      <c r="P611" s="175">
        <v>9773.7287646552741</v>
      </c>
      <c r="Q611" s="175">
        <v>0</v>
      </c>
      <c r="R611" s="176">
        <v>0</v>
      </c>
      <c r="S611" s="177">
        <f t="shared" si="223"/>
        <v>9773.7287646552741</v>
      </c>
      <c r="U611" s="288" t="s">
        <v>58</v>
      </c>
      <c r="V611" s="226">
        <v>0</v>
      </c>
      <c r="W611" s="226">
        <v>0</v>
      </c>
      <c r="X611" s="226">
        <v>0</v>
      </c>
      <c r="Y611" s="226">
        <v>0</v>
      </c>
      <c r="Z611" s="226">
        <v>0</v>
      </c>
      <c r="AA611" s="226">
        <v>0</v>
      </c>
      <c r="AB611" s="226">
        <v>0</v>
      </c>
      <c r="AC611" s="226">
        <v>0</v>
      </c>
      <c r="AD611" s="226">
        <v>0</v>
      </c>
      <c r="AE611" s="263">
        <f>+P611</f>
        <v>9773.7287646552741</v>
      </c>
      <c r="AF611" s="264">
        <f t="shared" si="221"/>
        <v>9773.7287646552741</v>
      </c>
      <c r="AG611" s="147" t="str">
        <f t="shared" si="224"/>
        <v/>
      </c>
      <c r="AH611" s="160"/>
      <c r="AI611" s="160"/>
      <c r="AR611" s="161"/>
      <c r="BA611" s="160"/>
      <c r="BI611" s="161"/>
      <c r="BR611" s="160"/>
      <c r="BX611" s="23"/>
      <c r="CG611" s="160"/>
    </row>
    <row r="612" spans="1:85" ht="15">
      <c r="A612" s="178" t="s">
        <v>12</v>
      </c>
      <c r="B612" s="179">
        <v>0</v>
      </c>
      <c r="C612" s="179">
        <v>0</v>
      </c>
      <c r="D612" s="179">
        <v>0</v>
      </c>
      <c r="E612" s="179">
        <v>0</v>
      </c>
      <c r="F612" s="362"/>
      <c r="G612" s="179">
        <v>0</v>
      </c>
      <c r="H612" s="180">
        <v>0</v>
      </c>
      <c r="I612" s="181">
        <f t="shared" si="222"/>
        <v>0</v>
      </c>
      <c r="J612" s="168"/>
      <c r="K612" s="182" t="s">
        <v>12</v>
      </c>
      <c r="L612" s="183">
        <v>0</v>
      </c>
      <c r="M612" s="183">
        <v>0</v>
      </c>
      <c r="N612" s="183">
        <v>0</v>
      </c>
      <c r="O612" s="183">
        <v>0</v>
      </c>
      <c r="P612" s="183">
        <v>6144.2197459730351</v>
      </c>
      <c r="Q612" s="183">
        <v>0</v>
      </c>
      <c r="R612" s="184">
        <v>0</v>
      </c>
      <c r="S612" s="185">
        <f t="shared" si="223"/>
        <v>6144.2197459730351</v>
      </c>
      <c r="U612" s="104" t="s">
        <v>12</v>
      </c>
      <c r="V612" s="231">
        <v>0</v>
      </c>
      <c r="W612" s="231">
        <v>0</v>
      </c>
      <c r="X612" s="231">
        <v>0</v>
      </c>
      <c r="Y612" s="231">
        <v>0</v>
      </c>
      <c r="Z612" s="231">
        <v>0</v>
      </c>
      <c r="AA612" s="231">
        <v>0</v>
      </c>
      <c r="AB612" s="231">
        <v>0</v>
      </c>
      <c r="AC612" s="231">
        <v>0</v>
      </c>
      <c r="AD612" s="231">
        <v>0</v>
      </c>
      <c r="AE612" s="262">
        <f t="shared" ref="AE612:AE625" si="225">+P612</f>
        <v>6144.2197459730351</v>
      </c>
      <c r="AF612" s="233">
        <f t="shared" si="221"/>
        <v>6144.2197459730351</v>
      </c>
      <c r="AG612" s="147" t="str">
        <f t="shared" si="224"/>
        <v/>
      </c>
      <c r="AH612" s="160"/>
      <c r="AI612" s="160"/>
      <c r="AR612" s="161"/>
      <c r="BA612" s="160"/>
      <c r="BI612" s="161"/>
      <c r="BR612" s="160"/>
      <c r="BX612" s="23"/>
      <c r="CG612" s="160"/>
    </row>
    <row r="613" spans="1:85" ht="15">
      <c r="A613" s="186" t="s">
        <v>59</v>
      </c>
      <c r="B613" s="175">
        <v>0</v>
      </c>
      <c r="C613" s="175">
        <v>0</v>
      </c>
      <c r="D613" s="175">
        <v>0</v>
      </c>
      <c r="E613" s="175">
        <v>0</v>
      </c>
      <c r="F613" s="362"/>
      <c r="G613" s="175">
        <v>0</v>
      </c>
      <c r="H613" s="187">
        <v>0</v>
      </c>
      <c r="I613" s="173">
        <f t="shared" si="222"/>
        <v>0</v>
      </c>
      <c r="J613" s="168"/>
      <c r="K613" s="188" t="s">
        <v>59</v>
      </c>
      <c r="L613" s="175">
        <v>0</v>
      </c>
      <c r="M613" s="175">
        <v>0</v>
      </c>
      <c r="N613" s="175">
        <v>0</v>
      </c>
      <c r="O613" s="175">
        <v>0</v>
      </c>
      <c r="P613" s="175">
        <v>0</v>
      </c>
      <c r="Q613" s="175">
        <v>0</v>
      </c>
      <c r="R613" s="176">
        <v>0</v>
      </c>
      <c r="S613" s="177">
        <f t="shared" si="223"/>
        <v>0</v>
      </c>
      <c r="U613" s="289" t="s">
        <v>59</v>
      </c>
      <c r="V613" s="226">
        <v>0</v>
      </c>
      <c r="W613" s="226">
        <v>0</v>
      </c>
      <c r="X613" s="226">
        <v>0</v>
      </c>
      <c r="Y613" s="226">
        <v>0</v>
      </c>
      <c r="Z613" s="226">
        <v>0</v>
      </c>
      <c r="AA613" s="226">
        <v>0</v>
      </c>
      <c r="AB613" s="226">
        <v>0</v>
      </c>
      <c r="AC613" s="226">
        <v>0</v>
      </c>
      <c r="AD613" s="226">
        <v>0</v>
      </c>
      <c r="AE613" s="263">
        <f t="shared" si="225"/>
        <v>0</v>
      </c>
      <c r="AF613" s="264">
        <f t="shared" si="221"/>
        <v>0</v>
      </c>
      <c r="AG613" s="147" t="str">
        <f t="shared" si="224"/>
        <v/>
      </c>
      <c r="AH613" s="160"/>
      <c r="AI613" s="160"/>
      <c r="AR613" s="161"/>
      <c r="BA613" s="160"/>
      <c r="BI613" s="161"/>
      <c r="BR613" s="160"/>
      <c r="BX613" s="23"/>
      <c r="CG613" s="160"/>
    </row>
    <row r="614" spans="1:85" ht="15">
      <c r="A614" s="178" t="s">
        <v>17</v>
      </c>
      <c r="B614" s="179">
        <v>10.991571560762184</v>
      </c>
      <c r="C614" s="179">
        <v>0</v>
      </c>
      <c r="D614" s="179">
        <v>1.3076880796539547</v>
      </c>
      <c r="E614" s="179">
        <v>0</v>
      </c>
      <c r="F614" s="362"/>
      <c r="G614" s="179">
        <v>0</v>
      </c>
      <c r="H614" s="180">
        <v>0</v>
      </c>
      <c r="I614" s="181">
        <f t="shared" si="222"/>
        <v>12.299259640416139</v>
      </c>
      <c r="J614" s="168"/>
      <c r="K614" s="182" t="s">
        <v>17</v>
      </c>
      <c r="L614" s="183">
        <v>10.991571560762184</v>
      </c>
      <c r="M614" s="183">
        <v>0</v>
      </c>
      <c r="N614" s="183">
        <v>1.3076880796539547</v>
      </c>
      <c r="O614" s="183">
        <v>0</v>
      </c>
      <c r="P614" s="183">
        <v>0</v>
      </c>
      <c r="Q614" s="183">
        <v>0</v>
      </c>
      <c r="R614" s="184">
        <v>0</v>
      </c>
      <c r="S614" s="185">
        <f t="shared" si="223"/>
        <v>12.299259640416139</v>
      </c>
      <c r="U614" s="104" t="s">
        <v>17</v>
      </c>
      <c r="V614" s="231">
        <v>10.991571560762184</v>
      </c>
      <c r="W614" s="231">
        <v>0</v>
      </c>
      <c r="X614" s="231">
        <v>1.3076880796539547</v>
      </c>
      <c r="Y614" s="231">
        <v>0</v>
      </c>
      <c r="Z614" s="231">
        <v>0</v>
      </c>
      <c r="AA614" s="231">
        <v>0</v>
      </c>
      <c r="AB614" s="231">
        <v>0</v>
      </c>
      <c r="AC614" s="231">
        <v>0</v>
      </c>
      <c r="AD614" s="231">
        <v>0</v>
      </c>
      <c r="AE614" s="262">
        <f t="shared" si="225"/>
        <v>0</v>
      </c>
      <c r="AF614" s="233">
        <f t="shared" si="221"/>
        <v>12.299259640416139</v>
      </c>
      <c r="AG614" s="147" t="str">
        <f t="shared" si="224"/>
        <v/>
      </c>
      <c r="AH614" s="160"/>
      <c r="AI614" s="160"/>
      <c r="AR614" s="161"/>
      <c r="BA614" s="160"/>
      <c r="BI614" s="161"/>
      <c r="BR614" s="160"/>
      <c r="BX614" s="23"/>
      <c r="CG614" s="160"/>
    </row>
    <row r="615" spans="1:85" ht="15">
      <c r="A615" s="186" t="s">
        <v>139</v>
      </c>
      <c r="B615" s="175">
        <v>14906.334738402735</v>
      </c>
      <c r="C615" s="175">
        <v>0</v>
      </c>
      <c r="D615" s="303">
        <v>3633.9133428990449</v>
      </c>
      <c r="E615" s="175">
        <v>0</v>
      </c>
      <c r="F615" s="362"/>
      <c r="G615" s="175">
        <v>0</v>
      </c>
      <c r="H615" s="187">
        <v>0</v>
      </c>
      <c r="I615" s="173">
        <f t="shared" si="222"/>
        <v>18540.248081301779</v>
      </c>
      <c r="J615" s="168"/>
      <c r="K615" s="188" t="s">
        <v>139</v>
      </c>
      <c r="L615" s="175">
        <v>14906.334738402735</v>
      </c>
      <c r="M615" s="175">
        <v>0</v>
      </c>
      <c r="N615" s="175">
        <v>3633.9133428990449</v>
      </c>
      <c r="O615" s="175">
        <v>0</v>
      </c>
      <c r="P615" s="175">
        <v>0</v>
      </c>
      <c r="Q615" s="175">
        <v>0</v>
      </c>
      <c r="R615" s="176">
        <v>0</v>
      </c>
      <c r="S615" s="177">
        <f t="shared" si="223"/>
        <v>18540.248081301779</v>
      </c>
      <c r="U615" s="105" t="s">
        <v>139</v>
      </c>
      <c r="V615" s="226">
        <v>14906.334738402735</v>
      </c>
      <c r="W615" s="304">
        <v>3284.1758198923658</v>
      </c>
      <c r="X615" s="304">
        <v>349.737523006679</v>
      </c>
      <c r="Y615" s="226">
        <v>0</v>
      </c>
      <c r="Z615" s="226">
        <v>0</v>
      </c>
      <c r="AA615" s="226">
        <v>0</v>
      </c>
      <c r="AB615" s="226">
        <v>0</v>
      </c>
      <c r="AC615" s="226">
        <v>0</v>
      </c>
      <c r="AD615" s="226">
        <v>0</v>
      </c>
      <c r="AE615" s="263">
        <f t="shared" si="225"/>
        <v>0</v>
      </c>
      <c r="AF615" s="264">
        <f t="shared" si="221"/>
        <v>18540.248081301779</v>
      </c>
      <c r="AG615" s="147" t="str">
        <f t="shared" si="224"/>
        <v/>
      </c>
      <c r="AH615" s="160"/>
      <c r="AI615" s="160"/>
      <c r="AR615" s="161"/>
      <c r="BA615" s="160"/>
      <c r="BI615" s="161"/>
      <c r="BR615" s="160"/>
      <c r="BX615" s="23"/>
      <c r="CG615" s="160"/>
    </row>
    <row r="616" spans="1:85" ht="15">
      <c r="A616" s="178" t="s">
        <v>25</v>
      </c>
      <c r="B616" s="179">
        <v>909.3825422868731</v>
      </c>
      <c r="C616" s="179">
        <v>0</v>
      </c>
      <c r="D616" s="179">
        <v>2240.509528601875</v>
      </c>
      <c r="E616" s="179">
        <v>5020.3456047494801</v>
      </c>
      <c r="F616" s="362"/>
      <c r="G616" s="179">
        <v>2274.0123927194545</v>
      </c>
      <c r="H616" s="180">
        <v>0</v>
      </c>
      <c r="I616" s="181">
        <f t="shared" si="222"/>
        <v>10444.250068357684</v>
      </c>
      <c r="J616" s="168"/>
      <c r="K616" s="182" t="s">
        <v>25</v>
      </c>
      <c r="L616" s="183">
        <v>909.3825422868731</v>
      </c>
      <c r="M616" s="183">
        <v>0</v>
      </c>
      <c r="N616" s="183">
        <v>2240.509528601875</v>
      </c>
      <c r="O616" s="183">
        <v>5020.3456047494801</v>
      </c>
      <c r="P616" s="183">
        <v>0</v>
      </c>
      <c r="Q616" s="183">
        <v>2274.0123927194545</v>
      </c>
      <c r="R616" s="184">
        <v>0</v>
      </c>
      <c r="S616" s="185">
        <f t="shared" si="223"/>
        <v>10444.250068357684</v>
      </c>
      <c r="U616" s="104" t="s">
        <v>25</v>
      </c>
      <c r="V616" s="231">
        <v>909.3825422868731</v>
      </c>
      <c r="W616" s="231">
        <v>1069.2270003397675</v>
      </c>
      <c r="X616" s="231">
        <v>1171.2825282621075</v>
      </c>
      <c r="Y616" s="231">
        <v>1529.8542977220766</v>
      </c>
      <c r="Z616" s="231">
        <v>1470.0315048268951</v>
      </c>
      <c r="AA616" s="231">
        <v>410.73442126506006</v>
      </c>
      <c r="AB616" s="231">
        <v>1426.9960309392297</v>
      </c>
      <c r="AC616" s="231">
        <v>847.01636178022466</v>
      </c>
      <c r="AD616" s="231">
        <v>1609.7253809354477</v>
      </c>
      <c r="AE616" s="262">
        <f t="shared" si="225"/>
        <v>0</v>
      </c>
      <c r="AF616" s="233">
        <f t="shared" si="221"/>
        <v>10444.250068357682</v>
      </c>
      <c r="AG616" s="147" t="str">
        <f t="shared" si="224"/>
        <v/>
      </c>
      <c r="AH616" s="160"/>
      <c r="AI616" s="160"/>
      <c r="AR616" s="161"/>
      <c r="BA616" s="160"/>
      <c r="BI616" s="161"/>
      <c r="BR616" s="160"/>
      <c r="BX616" s="23"/>
      <c r="CG616" s="160"/>
    </row>
    <row r="617" spans="1:85" ht="15">
      <c r="A617" s="186" t="s">
        <v>24</v>
      </c>
      <c r="B617" s="175">
        <v>8094.6576443544363</v>
      </c>
      <c r="C617" s="175">
        <v>0</v>
      </c>
      <c r="D617" s="175">
        <v>2302.9083046546684</v>
      </c>
      <c r="E617" s="175">
        <v>0</v>
      </c>
      <c r="F617" s="362"/>
      <c r="G617" s="175">
        <v>0</v>
      </c>
      <c r="H617" s="187">
        <v>0</v>
      </c>
      <c r="I617" s="173">
        <f t="shared" si="222"/>
        <v>10397.565949009106</v>
      </c>
      <c r="J617" s="168"/>
      <c r="K617" s="188" t="s">
        <v>24</v>
      </c>
      <c r="L617" s="175">
        <v>8094.6576443544363</v>
      </c>
      <c r="M617" s="175">
        <v>0</v>
      </c>
      <c r="N617" s="175">
        <v>2302.9083046546684</v>
      </c>
      <c r="O617" s="175">
        <v>0</v>
      </c>
      <c r="P617" s="175">
        <v>0</v>
      </c>
      <c r="Q617" s="175">
        <v>0</v>
      </c>
      <c r="R617" s="176">
        <v>0</v>
      </c>
      <c r="S617" s="177">
        <f t="shared" si="223"/>
        <v>10397.565949009106</v>
      </c>
      <c r="U617" s="289" t="s">
        <v>24</v>
      </c>
      <c r="V617" s="226">
        <v>8094.6576443544363</v>
      </c>
      <c r="W617" s="226">
        <v>2302.9083046546684</v>
      </c>
      <c r="X617" s="226">
        <v>0</v>
      </c>
      <c r="Y617" s="226">
        <v>0</v>
      </c>
      <c r="Z617" s="226">
        <v>0</v>
      </c>
      <c r="AA617" s="226">
        <v>0</v>
      </c>
      <c r="AB617" s="226">
        <v>0</v>
      </c>
      <c r="AC617" s="226">
        <v>0</v>
      </c>
      <c r="AD617" s="226">
        <v>0</v>
      </c>
      <c r="AE617" s="263">
        <f t="shared" si="225"/>
        <v>0</v>
      </c>
      <c r="AF617" s="264">
        <f t="shared" si="221"/>
        <v>10397.565949009106</v>
      </c>
      <c r="AG617" s="147" t="str">
        <f t="shared" si="224"/>
        <v/>
      </c>
      <c r="AH617" s="160"/>
      <c r="AI617" s="160"/>
      <c r="AR617" s="161"/>
      <c r="BA617" s="160"/>
      <c r="BI617" s="161"/>
      <c r="BR617" s="160"/>
      <c r="BX617" s="23"/>
      <c r="CG617" s="160"/>
    </row>
    <row r="618" spans="1:85" ht="15">
      <c r="A618" s="178" t="s">
        <v>60</v>
      </c>
      <c r="B618" s="179">
        <v>789.15385535540759</v>
      </c>
      <c r="C618" s="179">
        <v>0</v>
      </c>
      <c r="D618" s="179">
        <v>10.344769359668256</v>
      </c>
      <c r="E618" s="179">
        <v>0</v>
      </c>
      <c r="F618" s="362"/>
      <c r="G618" s="179">
        <v>0</v>
      </c>
      <c r="H618" s="180">
        <v>0</v>
      </c>
      <c r="I618" s="181">
        <f t="shared" si="222"/>
        <v>799.49862471507583</v>
      </c>
      <c r="J618" s="168"/>
      <c r="K618" s="182" t="s">
        <v>60</v>
      </c>
      <c r="L618" s="183">
        <v>789.15385535540759</v>
      </c>
      <c r="M618" s="183">
        <v>0</v>
      </c>
      <c r="N618" s="183">
        <v>10.344769359668256</v>
      </c>
      <c r="O618" s="183">
        <v>0</v>
      </c>
      <c r="P618" s="183">
        <v>0</v>
      </c>
      <c r="Q618" s="183">
        <v>0</v>
      </c>
      <c r="R618" s="184">
        <v>0</v>
      </c>
      <c r="S618" s="185">
        <f t="shared" si="223"/>
        <v>799.49862471507583</v>
      </c>
      <c r="U618" s="104" t="s">
        <v>60</v>
      </c>
      <c r="V618" s="231">
        <v>789.15385535540759</v>
      </c>
      <c r="W618" s="231">
        <v>9.5586459713593861</v>
      </c>
      <c r="X618" s="231">
        <v>0.78612338830886952</v>
      </c>
      <c r="Y618" s="231">
        <v>0</v>
      </c>
      <c r="Z618" s="231">
        <v>0</v>
      </c>
      <c r="AA618" s="231">
        <v>0</v>
      </c>
      <c r="AB618" s="231">
        <v>0</v>
      </c>
      <c r="AC618" s="231">
        <v>0</v>
      </c>
      <c r="AD618" s="231">
        <v>0</v>
      </c>
      <c r="AE618" s="262">
        <f t="shared" si="225"/>
        <v>0</v>
      </c>
      <c r="AF618" s="233">
        <f t="shared" si="221"/>
        <v>799.49862471507583</v>
      </c>
      <c r="AG618" s="147" t="str">
        <f t="shared" si="224"/>
        <v/>
      </c>
      <c r="AH618" s="160"/>
      <c r="AI618" s="160"/>
      <c r="AR618" s="161"/>
      <c r="BA618" s="160"/>
      <c r="BI618" s="161"/>
      <c r="BR618" s="160"/>
      <c r="BX618" s="23"/>
      <c r="CG618" s="160"/>
    </row>
    <row r="619" spans="1:85" ht="15">
      <c r="A619" s="186" t="s">
        <v>22</v>
      </c>
      <c r="B619" s="175">
        <v>335.63506507499329</v>
      </c>
      <c r="C619" s="175">
        <v>0</v>
      </c>
      <c r="D619" s="175">
        <v>54.725892840808456</v>
      </c>
      <c r="E619" s="175">
        <v>0</v>
      </c>
      <c r="F619" s="362"/>
      <c r="G619" s="175">
        <v>0</v>
      </c>
      <c r="H619" s="187">
        <v>0</v>
      </c>
      <c r="I619" s="173">
        <f t="shared" si="222"/>
        <v>390.36095791580175</v>
      </c>
      <c r="J619" s="168"/>
      <c r="K619" s="188" t="s">
        <v>22</v>
      </c>
      <c r="L619" s="175">
        <v>335.63506507499329</v>
      </c>
      <c r="M619" s="175">
        <v>0</v>
      </c>
      <c r="N619" s="175">
        <v>54.725892840808456</v>
      </c>
      <c r="O619" s="175">
        <v>0</v>
      </c>
      <c r="P619" s="175">
        <v>886.66771655401703</v>
      </c>
      <c r="Q619" s="175">
        <v>0</v>
      </c>
      <c r="R619" s="176">
        <v>0</v>
      </c>
      <c r="S619" s="177">
        <f t="shared" si="223"/>
        <v>1277.0286744698187</v>
      </c>
      <c r="U619" s="289" t="s">
        <v>22</v>
      </c>
      <c r="V619" s="226">
        <v>335.63506507499329</v>
      </c>
      <c r="W619" s="226">
        <v>54.725892840808456</v>
      </c>
      <c r="X619" s="226">
        <v>0</v>
      </c>
      <c r="Y619" s="226">
        <v>0</v>
      </c>
      <c r="Z619" s="226">
        <v>0</v>
      </c>
      <c r="AA619" s="226">
        <v>0</v>
      </c>
      <c r="AB619" s="226">
        <v>0</v>
      </c>
      <c r="AC619" s="226">
        <v>0</v>
      </c>
      <c r="AD619" s="226">
        <v>0</v>
      </c>
      <c r="AE619" s="263">
        <f t="shared" si="225"/>
        <v>886.66771655401703</v>
      </c>
      <c r="AF619" s="264">
        <f t="shared" si="221"/>
        <v>1277.0286744698187</v>
      </c>
      <c r="AG619" s="147" t="str">
        <f t="shared" si="224"/>
        <v/>
      </c>
      <c r="AH619" s="160"/>
      <c r="AI619" s="160"/>
      <c r="AR619" s="161"/>
      <c r="BA619" s="160"/>
      <c r="BI619" s="161"/>
      <c r="BR619" s="160"/>
      <c r="BX619" s="23"/>
      <c r="CG619" s="160"/>
    </row>
    <row r="620" spans="1:85" ht="15">
      <c r="A620" s="178" t="s">
        <v>21</v>
      </c>
      <c r="B620" s="179">
        <v>0</v>
      </c>
      <c r="C620" s="179">
        <v>0</v>
      </c>
      <c r="D620" s="179">
        <v>0</v>
      </c>
      <c r="E620" s="179">
        <v>0</v>
      </c>
      <c r="F620" s="362"/>
      <c r="G620" s="179">
        <v>0</v>
      </c>
      <c r="H620" s="180">
        <v>0</v>
      </c>
      <c r="I620" s="181">
        <f t="shared" si="222"/>
        <v>0</v>
      </c>
      <c r="J620" s="168"/>
      <c r="K620" s="182" t="s">
        <v>21</v>
      </c>
      <c r="L620" s="183">
        <v>0</v>
      </c>
      <c r="M620" s="183">
        <v>0</v>
      </c>
      <c r="N620" s="183">
        <v>0</v>
      </c>
      <c r="O620" s="183">
        <v>0</v>
      </c>
      <c r="P620" s="183">
        <v>0</v>
      </c>
      <c r="Q620" s="183">
        <v>0</v>
      </c>
      <c r="R620" s="184">
        <v>0</v>
      </c>
      <c r="S620" s="185">
        <f t="shared" si="223"/>
        <v>0</v>
      </c>
      <c r="U620" s="104" t="s">
        <v>21</v>
      </c>
      <c r="V620" s="231">
        <v>0</v>
      </c>
      <c r="W620" s="231">
        <v>0</v>
      </c>
      <c r="X620" s="231">
        <v>0</v>
      </c>
      <c r="Y620" s="231">
        <v>0</v>
      </c>
      <c r="Z620" s="231">
        <v>0</v>
      </c>
      <c r="AA620" s="231">
        <v>0</v>
      </c>
      <c r="AB620" s="231">
        <v>0</v>
      </c>
      <c r="AC620" s="231">
        <v>0</v>
      </c>
      <c r="AD620" s="231">
        <v>0</v>
      </c>
      <c r="AE620" s="262">
        <f t="shared" si="225"/>
        <v>0</v>
      </c>
      <c r="AF620" s="233">
        <f t="shared" si="221"/>
        <v>0</v>
      </c>
      <c r="AG620" s="147" t="str">
        <f t="shared" si="224"/>
        <v/>
      </c>
      <c r="AH620" s="160"/>
      <c r="AI620" s="160"/>
      <c r="AR620" s="161"/>
      <c r="BA620" s="160"/>
      <c r="BI620" s="161"/>
      <c r="BR620" s="160"/>
      <c r="BX620" s="23"/>
      <c r="CG620" s="160"/>
    </row>
    <row r="621" spans="1:85" ht="15">
      <c r="A621" s="189" t="s">
        <v>64</v>
      </c>
      <c r="B621" s="175">
        <v>210.95299481983767</v>
      </c>
      <c r="C621" s="175">
        <v>0</v>
      </c>
      <c r="D621" s="175">
        <v>92.593512293113193</v>
      </c>
      <c r="E621" s="175">
        <v>0</v>
      </c>
      <c r="F621" s="362"/>
      <c r="G621" s="175">
        <v>0</v>
      </c>
      <c r="H621" s="187">
        <v>0</v>
      </c>
      <c r="I621" s="173">
        <f t="shared" si="222"/>
        <v>303.54650711295085</v>
      </c>
      <c r="J621" s="168"/>
      <c r="K621" s="190" t="s">
        <v>64</v>
      </c>
      <c r="L621" s="175">
        <v>210.95299481983767</v>
      </c>
      <c r="M621" s="175">
        <v>0</v>
      </c>
      <c r="N621" s="175">
        <v>92.593512293113193</v>
      </c>
      <c r="O621" s="175">
        <v>0</v>
      </c>
      <c r="P621" s="175">
        <v>0</v>
      </c>
      <c r="Q621" s="175">
        <v>0</v>
      </c>
      <c r="R621" s="176">
        <v>0</v>
      </c>
      <c r="S621" s="177">
        <f t="shared" si="223"/>
        <v>303.54650711295085</v>
      </c>
      <c r="U621" s="290" t="s">
        <v>64</v>
      </c>
      <c r="V621" s="226">
        <v>210.95299481983767</v>
      </c>
      <c r="W621" s="226">
        <v>92.593512293113193</v>
      </c>
      <c r="X621" s="226">
        <v>0</v>
      </c>
      <c r="Y621" s="226">
        <v>0</v>
      </c>
      <c r="Z621" s="226">
        <v>0</v>
      </c>
      <c r="AA621" s="226">
        <v>0</v>
      </c>
      <c r="AB621" s="226">
        <v>0</v>
      </c>
      <c r="AC621" s="226">
        <v>0</v>
      </c>
      <c r="AD621" s="228">
        <v>0</v>
      </c>
      <c r="AE621" s="261">
        <f t="shared" si="225"/>
        <v>0</v>
      </c>
      <c r="AF621" s="229">
        <f t="shared" si="221"/>
        <v>303.54650711295085</v>
      </c>
      <c r="AG621" s="147" t="str">
        <f t="shared" si="224"/>
        <v/>
      </c>
      <c r="AH621" s="160"/>
      <c r="AI621" s="160"/>
      <c r="AR621" s="161"/>
      <c r="BA621" s="160"/>
      <c r="BI621" s="161"/>
      <c r="BR621" s="160"/>
      <c r="BX621" s="23"/>
      <c r="CG621" s="160"/>
    </row>
    <row r="622" spans="1:85" ht="15">
      <c r="A622" s="191" t="s">
        <v>23</v>
      </c>
      <c r="B622" s="192">
        <v>210.95299481983767</v>
      </c>
      <c r="C622" s="192">
        <v>0</v>
      </c>
      <c r="D622" s="192">
        <v>92.593512293113193</v>
      </c>
      <c r="E622" s="192">
        <v>0</v>
      </c>
      <c r="F622" s="362"/>
      <c r="G622" s="192">
        <v>0</v>
      </c>
      <c r="H622" s="193">
        <v>0</v>
      </c>
      <c r="I622" s="194">
        <f t="shared" si="222"/>
        <v>303.54650711295085</v>
      </c>
      <c r="J622" s="168"/>
      <c r="K622" s="195" t="s">
        <v>23</v>
      </c>
      <c r="L622" s="196">
        <v>210.95299481983767</v>
      </c>
      <c r="M622" s="196">
        <v>0</v>
      </c>
      <c r="N622" s="196">
        <v>92.593512293113193</v>
      </c>
      <c r="O622" s="196">
        <v>0</v>
      </c>
      <c r="P622" s="196">
        <v>0</v>
      </c>
      <c r="Q622" s="196">
        <v>0</v>
      </c>
      <c r="R622" s="197">
        <v>0</v>
      </c>
      <c r="S622" s="198">
        <f t="shared" si="223"/>
        <v>303.54650711295085</v>
      </c>
      <c r="U622" s="291" t="s">
        <v>134</v>
      </c>
      <c r="V622" s="231">
        <v>210.95299481983767</v>
      </c>
      <c r="W622" s="231">
        <v>92.593512293113193</v>
      </c>
      <c r="X622" s="231">
        <v>0</v>
      </c>
      <c r="Y622" s="231">
        <v>0</v>
      </c>
      <c r="Z622" s="231">
        <v>0</v>
      </c>
      <c r="AA622" s="231">
        <v>0</v>
      </c>
      <c r="AB622" s="231">
        <v>0</v>
      </c>
      <c r="AC622" s="231">
        <v>0</v>
      </c>
      <c r="AD622" s="231">
        <v>0</v>
      </c>
      <c r="AE622" s="262">
        <f t="shared" si="225"/>
        <v>0</v>
      </c>
      <c r="AF622" s="233">
        <f t="shared" si="221"/>
        <v>303.54650711295085</v>
      </c>
      <c r="AG622" s="149" t="str">
        <f t="shared" si="224"/>
        <v/>
      </c>
      <c r="AH622" s="160"/>
      <c r="AI622" s="160"/>
      <c r="AR622" s="161"/>
      <c r="BA622" s="160"/>
      <c r="BI622" s="161"/>
      <c r="BR622" s="160"/>
      <c r="BX622" s="23"/>
      <c r="CG622" s="160"/>
    </row>
    <row r="623" spans="1:85" ht="15">
      <c r="A623" s="199" t="s">
        <v>19</v>
      </c>
      <c r="B623" s="200">
        <v>0</v>
      </c>
      <c r="C623" s="200">
        <v>0</v>
      </c>
      <c r="D623" s="200">
        <v>0</v>
      </c>
      <c r="E623" s="200">
        <v>0</v>
      </c>
      <c r="F623" s="362"/>
      <c r="G623" s="200">
        <v>0</v>
      </c>
      <c r="H623" s="201">
        <v>0</v>
      </c>
      <c r="I623" s="202">
        <f t="shared" si="222"/>
        <v>0</v>
      </c>
      <c r="J623" s="168"/>
      <c r="K623" s="203" t="s">
        <v>19</v>
      </c>
      <c r="L623" s="200">
        <v>0</v>
      </c>
      <c r="M623" s="200">
        <v>0</v>
      </c>
      <c r="N623" s="200">
        <v>0</v>
      </c>
      <c r="O623" s="200">
        <v>0</v>
      </c>
      <c r="P623" s="200">
        <v>0</v>
      </c>
      <c r="Q623" s="200">
        <v>0</v>
      </c>
      <c r="R623" s="204">
        <v>0</v>
      </c>
      <c r="S623" s="205">
        <f t="shared" si="223"/>
        <v>0</v>
      </c>
      <c r="U623" s="292" t="s">
        <v>19</v>
      </c>
      <c r="V623" s="226">
        <v>0</v>
      </c>
      <c r="W623" s="226">
        <v>0</v>
      </c>
      <c r="X623" s="226">
        <v>0</v>
      </c>
      <c r="Y623" s="226">
        <v>0</v>
      </c>
      <c r="Z623" s="226">
        <v>0</v>
      </c>
      <c r="AA623" s="226">
        <v>0</v>
      </c>
      <c r="AB623" s="226">
        <v>0</v>
      </c>
      <c r="AC623" s="226">
        <v>0</v>
      </c>
      <c r="AD623" s="226">
        <v>0</v>
      </c>
      <c r="AE623" s="263">
        <f t="shared" si="225"/>
        <v>0</v>
      </c>
      <c r="AF623" s="264">
        <f t="shared" si="221"/>
        <v>0</v>
      </c>
      <c r="AG623" s="149" t="str">
        <f t="shared" si="224"/>
        <v/>
      </c>
      <c r="AH623" s="160"/>
      <c r="AI623" s="160"/>
      <c r="AR623" s="161"/>
      <c r="BA623" s="160"/>
      <c r="BI623" s="161"/>
      <c r="BR623" s="160"/>
      <c r="BX623" s="23"/>
      <c r="CG623" s="160"/>
    </row>
    <row r="624" spans="1:85" ht="15">
      <c r="A624" s="191" t="s">
        <v>20</v>
      </c>
      <c r="B624" s="192">
        <v>0</v>
      </c>
      <c r="C624" s="192">
        <v>0</v>
      </c>
      <c r="D624" s="192">
        <v>0</v>
      </c>
      <c r="E624" s="192">
        <v>0</v>
      </c>
      <c r="F624" s="362"/>
      <c r="G624" s="192">
        <v>0</v>
      </c>
      <c r="H624" s="193">
        <v>0</v>
      </c>
      <c r="I624" s="194">
        <f t="shared" si="222"/>
        <v>0</v>
      </c>
      <c r="J624" s="168"/>
      <c r="K624" s="195" t="s">
        <v>20</v>
      </c>
      <c r="L624" s="196">
        <v>0</v>
      </c>
      <c r="M624" s="196">
        <v>0</v>
      </c>
      <c r="N624" s="196">
        <v>0</v>
      </c>
      <c r="O624" s="196">
        <v>0</v>
      </c>
      <c r="P624" s="196">
        <v>0</v>
      </c>
      <c r="Q624" s="196">
        <v>0</v>
      </c>
      <c r="R624" s="197">
        <v>0</v>
      </c>
      <c r="S624" s="198">
        <f t="shared" si="223"/>
        <v>0</v>
      </c>
      <c r="U624" s="291" t="s">
        <v>135</v>
      </c>
      <c r="V624" s="231">
        <v>0</v>
      </c>
      <c r="W624" s="231">
        <v>0</v>
      </c>
      <c r="X624" s="231">
        <v>0</v>
      </c>
      <c r="Y624" s="231">
        <v>0</v>
      </c>
      <c r="Z624" s="231">
        <v>0</v>
      </c>
      <c r="AA624" s="231">
        <v>0</v>
      </c>
      <c r="AB624" s="231">
        <v>0</v>
      </c>
      <c r="AC624" s="231">
        <v>0</v>
      </c>
      <c r="AD624" s="231">
        <v>0</v>
      </c>
      <c r="AE624" s="262">
        <f t="shared" si="225"/>
        <v>0</v>
      </c>
      <c r="AF624" s="233">
        <f t="shared" si="221"/>
        <v>0</v>
      </c>
      <c r="AG624" s="149" t="str">
        <f t="shared" si="224"/>
        <v/>
      </c>
      <c r="AH624" s="160"/>
      <c r="AI624" s="160"/>
      <c r="AR624" s="161"/>
      <c r="BA624" s="160"/>
      <c r="BI624" s="161"/>
      <c r="BR624" s="160"/>
      <c r="BX624" s="23"/>
      <c r="CG624" s="160"/>
    </row>
    <row r="625" spans="1:85" ht="15.75" thickBot="1">
      <c r="A625" s="206" t="s">
        <v>11</v>
      </c>
      <c r="B625" s="207">
        <v>0</v>
      </c>
      <c r="C625" s="207">
        <v>0</v>
      </c>
      <c r="D625" s="207">
        <v>0</v>
      </c>
      <c r="E625" s="207">
        <v>0</v>
      </c>
      <c r="F625" s="363"/>
      <c r="G625" s="207">
        <v>0</v>
      </c>
      <c r="H625" s="208">
        <v>0</v>
      </c>
      <c r="I625" s="209">
        <f t="shared" si="222"/>
        <v>0</v>
      </c>
      <c r="J625" s="168"/>
      <c r="K625" s="210" t="s">
        <v>11</v>
      </c>
      <c r="L625" s="207">
        <v>0</v>
      </c>
      <c r="M625" s="207">
        <v>0</v>
      </c>
      <c r="N625" s="207">
        <v>0</v>
      </c>
      <c r="O625" s="207">
        <v>0</v>
      </c>
      <c r="P625" s="207">
        <v>0</v>
      </c>
      <c r="Q625" s="207">
        <v>0</v>
      </c>
      <c r="R625" s="211">
        <v>0</v>
      </c>
      <c r="S625" s="212">
        <f t="shared" si="223"/>
        <v>0</v>
      </c>
      <c r="U625" s="293" t="s">
        <v>11</v>
      </c>
      <c r="V625" s="226">
        <v>0</v>
      </c>
      <c r="W625" s="226">
        <v>0</v>
      </c>
      <c r="X625" s="226">
        <v>0</v>
      </c>
      <c r="Y625" s="226">
        <v>0</v>
      </c>
      <c r="Z625" s="226">
        <v>0</v>
      </c>
      <c r="AA625" s="226">
        <v>0</v>
      </c>
      <c r="AB625" s="226">
        <v>0</v>
      </c>
      <c r="AC625" s="226">
        <v>0</v>
      </c>
      <c r="AD625" s="226">
        <v>0</v>
      </c>
      <c r="AE625" s="263">
        <f t="shared" si="225"/>
        <v>0</v>
      </c>
      <c r="AF625" s="264">
        <f t="shared" si="221"/>
        <v>0</v>
      </c>
      <c r="AG625" s="149" t="str">
        <f t="shared" si="224"/>
        <v/>
      </c>
      <c r="AH625" s="160"/>
      <c r="AI625" s="160"/>
      <c r="AR625" s="161"/>
      <c r="BA625" s="160"/>
      <c r="BI625" s="161"/>
      <c r="BR625" s="160"/>
      <c r="BX625" s="23"/>
      <c r="CG625" s="160"/>
    </row>
    <row r="626" spans="1:85" ht="15">
      <c r="A626" s="213" t="s">
        <v>26</v>
      </c>
      <c r="B626" s="214">
        <f>SUM(B605:B621)</f>
        <v>26607.104677238742</v>
      </c>
      <c r="C626" s="214">
        <f t="shared" ref="C626:I626" si="226">SUM(C605:C621)</f>
        <v>0</v>
      </c>
      <c r="D626" s="214">
        <f t="shared" si="226"/>
        <v>8451.6870773096507</v>
      </c>
      <c r="E626" s="214">
        <f t="shared" si="226"/>
        <v>5020.3456047494801</v>
      </c>
      <c r="F626" s="214">
        <f t="shared" si="226"/>
        <v>0</v>
      </c>
      <c r="G626" s="214">
        <f t="shared" si="226"/>
        <v>2274.0123927194545</v>
      </c>
      <c r="H626" s="216">
        <f t="shared" si="226"/>
        <v>0</v>
      </c>
      <c r="I626" s="173">
        <f t="shared" si="226"/>
        <v>42353.149752017329</v>
      </c>
      <c r="J626" s="168"/>
      <c r="K626" s="215" t="s">
        <v>26</v>
      </c>
      <c r="L626" s="214">
        <f>SUM(L605:L621)</f>
        <v>26607.104677238742</v>
      </c>
      <c r="M626" s="214">
        <f t="shared" ref="M626:S626" si="227">SUM(M605:M621)</f>
        <v>0</v>
      </c>
      <c r="N626" s="214">
        <f t="shared" si="227"/>
        <v>8451.6870773096507</v>
      </c>
      <c r="O626" s="214">
        <f t="shared" si="227"/>
        <v>5020.3456047494801</v>
      </c>
      <c r="P626" s="214">
        <f t="shared" si="227"/>
        <v>16804.616227182327</v>
      </c>
      <c r="Q626" s="214">
        <f t="shared" si="227"/>
        <v>2274.0123927194545</v>
      </c>
      <c r="R626" s="216">
        <f t="shared" si="227"/>
        <v>0</v>
      </c>
      <c r="S626" s="217">
        <f t="shared" si="227"/>
        <v>59157.765979199648</v>
      </c>
      <c r="U626" s="243" t="s">
        <v>63</v>
      </c>
      <c r="V626" s="244">
        <f>SUM(V605:V621)</f>
        <v>26607.104677238742</v>
      </c>
      <c r="W626" s="244">
        <f t="shared" ref="W626:AE626" si="228">SUM(W605:W621)</f>
        <v>6928.5732145729025</v>
      </c>
      <c r="X626" s="244">
        <f t="shared" si="228"/>
        <v>1523.1138627367493</v>
      </c>
      <c r="Y626" s="244">
        <f t="shared" si="228"/>
        <v>1529.8542977220766</v>
      </c>
      <c r="Z626" s="244">
        <f t="shared" si="228"/>
        <v>1470.0315048268951</v>
      </c>
      <c r="AA626" s="244">
        <f t="shared" si="228"/>
        <v>410.73442126506006</v>
      </c>
      <c r="AB626" s="244">
        <f t="shared" si="228"/>
        <v>1426.9960309392297</v>
      </c>
      <c r="AC626" s="244">
        <f t="shared" si="228"/>
        <v>847.01636178022466</v>
      </c>
      <c r="AD626" s="244">
        <f t="shared" si="228"/>
        <v>1609.7253809354477</v>
      </c>
      <c r="AE626" s="265">
        <f t="shared" si="228"/>
        <v>16804.616227182327</v>
      </c>
      <c r="AF626" s="266">
        <f>SUM(AF605:AF621)</f>
        <v>59157.765979199648</v>
      </c>
      <c r="AG626" s="152" t="str">
        <f t="shared" si="224"/>
        <v/>
      </c>
      <c r="AH626" s="160"/>
      <c r="AI626" s="160"/>
      <c r="AR626" s="161"/>
      <c r="BA626" s="160"/>
      <c r="BI626" s="161"/>
      <c r="BR626" s="160"/>
      <c r="BX626" s="23"/>
      <c r="CG626" s="160"/>
    </row>
    <row r="627" spans="1:85" s="23" customFormat="1" ht="15" thickBot="1">
      <c r="A627" s="59" t="s">
        <v>88</v>
      </c>
      <c r="B627" s="47">
        <f>IF($I626=0,"-",B626/$I626)</f>
        <v>0.62822021108291748</v>
      </c>
      <c r="C627" s="47">
        <f t="shared" ref="C627:H627" si="229">IF($I626=0,"-",C626/$I626)</f>
        <v>0</v>
      </c>
      <c r="D627" s="47">
        <f t="shared" si="229"/>
        <v>0.19955273992124015</v>
      </c>
      <c r="E627" s="47">
        <f t="shared" si="229"/>
        <v>0.11853535413881125</v>
      </c>
      <c r="F627" s="47">
        <f t="shared" si="229"/>
        <v>0</v>
      </c>
      <c r="G627" s="47">
        <f t="shared" si="229"/>
        <v>5.3691694857031048E-2</v>
      </c>
      <c r="H627" s="70">
        <f t="shared" si="229"/>
        <v>0</v>
      </c>
      <c r="I627" s="48">
        <f>SUM(B627:H627)</f>
        <v>0.99999999999999989</v>
      </c>
      <c r="K627" s="81" t="s">
        <v>88</v>
      </c>
      <c r="L627" s="98">
        <f t="shared" ref="L627:R627" si="230">IF($S626=0,"-",L626/$S626)</f>
        <v>0.44976520388876778</v>
      </c>
      <c r="M627" s="98">
        <f t="shared" si="230"/>
        <v>0</v>
      </c>
      <c r="N627" s="98">
        <f t="shared" si="230"/>
        <v>0.14286690745355957</v>
      </c>
      <c r="O627" s="98">
        <f t="shared" si="230"/>
        <v>8.4863678025209305E-2</v>
      </c>
      <c r="P627" s="98">
        <f t="shared" si="230"/>
        <v>0.28406441570310426</v>
      </c>
      <c r="Q627" s="98">
        <f t="shared" si="230"/>
        <v>3.8439794929359158E-2</v>
      </c>
      <c r="R627" s="99">
        <f t="shared" si="230"/>
        <v>0</v>
      </c>
      <c r="S627" s="100">
        <f>SUM(L627:R627)</f>
        <v>1.0000000000000002</v>
      </c>
      <c r="U627" s="110" t="s">
        <v>88</v>
      </c>
      <c r="V627" s="133">
        <f>V626/$AF626</f>
        <v>0.44976520388876778</v>
      </c>
      <c r="W627" s="133">
        <f t="shared" ref="W627:AF627" si="231">W626/$AF626</f>
        <v>0.11712026476809563</v>
      </c>
      <c r="X627" s="133">
        <f t="shared" si="231"/>
        <v>2.574664268546396E-2</v>
      </c>
      <c r="Y627" s="133">
        <f t="shared" si="231"/>
        <v>2.5860582670751728E-2</v>
      </c>
      <c r="Z627" s="133">
        <f t="shared" si="231"/>
        <v>2.4849341088096027E-2</v>
      </c>
      <c r="AA627" s="133">
        <f t="shared" si="231"/>
        <v>6.9430346881164786E-3</v>
      </c>
      <c r="AB627" s="133">
        <f t="shared" si="231"/>
        <v>2.4121871529783141E-2</v>
      </c>
      <c r="AC627" s="133">
        <f t="shared" si="231"/>
        <v>1.4317923399576016E-2</v>
      </c>
      <c r="AD627" s="267">
        <f t="shared" si="231"/>
        <v>2.7210719578245064E-2</v>
      </c>
      <c r="AE627" s="267">
        <f t="shared" si="231"/>
        <v>0.28406441570310426</v>
      </c>
      <c r="AF627" s="268">
        <f t="shared" si="231"/>
        <v>1</v>
      </c>
      <c r="AG627" s="153"/>
      <c r="AR627" s="218"/>
      <c r="BI627" s="218"/>
    </row>
    <row r="628" spans="1:85" ht="15" thickBot="1">
      <c r="A628" s="247"/>
      <c r="B628" s="247"/>
      <c r="C628" s="247"/>
      <c r="D628" s="247"/>
      <c r="E628" s="247"/>
      <c r="F628" s="247"/>
      <c r="G628" s="247"/>
      <c r="H628" s="247"/>
      <c r="I628" s="247"/>
      <c r="K628" s="247"/>
      <c r="L628" s="247"/>
      <c r="M628" s="247"/>
      <c r="N628" s="247"/>
      <c r="O628" s="247"/>
      <c r="P628" s="247"/>
      <c r="Q628" s="247"/>
      <c r="R628" s="247"/>
      <c r="S628" s="247"/>
      <c r="AG628" s="160"/>
      <c r="AH628" s="160"/>
      <c r="AI628" s="160"/>
      <c r="AP628" s="161"/>
      <c r="BA628" s="160"/>
      <c r="BG628" s="161"/>
      <c r="BR628" s="160"/>
      <c r="BV628" s="23"/>
      <c r="CG628" s="160"/>
    </row>
    <row r="629" spans="1:85" ht="28.5">
      <c r="A629" s="380" t="s">
        <v>51</v>
      </c>
      <c r="B629" s="164" t="s">
        <v>0</v>
      </c>
      <c r="C629" s="164" t="s">
        <v>1</v>
      </c>
      <c r="D629" s="164" t="s">
        <v>2</v>
      </c>
      <c r="E629" s="164" t="s">
        <v>3</v>
      </c>
      <c r="F629" s="164" t="s">
        <v>27</v>
      </c>
      <c r="G629" s="164" t="s">
        <v>4</v>
      </c>
      <c r="H629" s="164" t="s">
        <v>5</v>
      </c>
      <c r="I629" s="165" t="s">
        <v>6</v>
      </c>
      <c r="K629" s="382" t="s">
        <v>51</v>
      </c>
      <c r="L629" s="166" t="s">
        <v>0</v>
      </c>
      <c r="M629" s="166" t="s">
        <v>1</v>
      </c>
      <c r="N629" s="166" t="s">
        <v>2</v>
      </c>
      <c r="O629" s="166" t="s">
        <v>3</v>
      </c>
      <c r="P629" s="166" t="s">
        <v>27</v>
      </c>
      <c r="Q629" s="166" t="s">
        <v>4</v>
      </c>
      <c r="R629" s="166" t="s">
        <v>5</v>
      </c>
      <c r="S629" s="167" t="s">
        <v>6</v>
      </c>
    </row>
    <row r="630" spans="1:85" ht="15" customHeight="1">
      <c r="A630" s="381" t="s">
        <v>51</v>
      </c>
      <c r="B630" s="318" t="s">
        <v>69</v>
      </c>
      <c r="C630" s="319"/>
      <c r="D630" s="319"/>
      <c r="E630" s="319"/>
      <c r="F630" s="319"/>
      <c r="G630" s="319"/>
      <c r="H630" s="319"/>
      <c r="I630" s="320"/>
      <c r="K630" s="383" t="s">
        <v>51</v>
      </c>
      <c r="L630" s="321" t="s">
        <v>69</v>
      </c>
      <c r="M630" s="322"/>
      <c r="N630" s="322"/>
      <c r="O630" s="322"/>
      <c r="P630" s="322"/>
      <c r="Q630" s="322"/>
      <c r="R630" s="322"/>
      <c r="S630" s="323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</row>
    <row r="631" spans="1:85" ht="15">
      <c r="A631" s="170" t="s">
        <v>7</v>
      </c>
      <c r="B631" s="171">
        <v>7.2114032043785236E-3</v>
      </c>
      <c r="C631" s="171">
        <v>0</v>
      </c>
      <c r="D631" s="171">
        <v>1.0828406437159412E-2</v>
      </c>
      <c r="E631" s="171">
        <v>0</v>
      </c>
      <c r="F631" s="171">
        <v>0</v>
      </c>
      <c r="G631" s="171">
        <v>0</v>
      </c>
      <c r="H631" s="172">
        <v>0</v>
      </c>
      <c r="I631" s="173">
        <f>SUM(B631:H631)</f>
        <v>1.8039809641537934E-2</v>
      </c>
      <c r="J631" s="168"/>
      <c r="K631" s="222" t="s">
        <v>7</v>
      </c>
      <c r="L631" s="171">
        <v>7.2114032043785236E-3</v>
      </c>
      <c r="M631" s="171">
        <v>0</v>
      </c>
      <c r="N631" s="171">
        <v>1.0828406437159412E-2</v>
      </c>
      <c r="O631" s="171">
        <v>0</v>
      </c>
      <c r="P631" s="171">
        <v>0</v>
      </c>
      <c r="Q631" s="171">
        <v>0</v>
      </c>
      <c r="R631" s="223">
        <v>0</v>
      </c>
      <c r="S631" s="224">
        <f>SUM(L631:R631)</f>
        <v>1.8039809641537934E-2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</row>
    <row r="632" spans="1:85" ht="15">
      <c r="A632" s="178" t="s">
        <v>8</v>
      </c>
      <c r="B632" s="179">
        <v>7.1346638826855394E-2</v>
      </c>
      <c r="C632" s="179">
        <v>0</v>
      </c>
      <c r="D632" s="179">
        <v>0</v>
      </c>
      <c r="E632" s="179">
        <v>0</v>
      </c>
      <c r="F632" s="179">
        <v>0</v>
      </c>
      <c r="G632" s="179">
        <v>0</v>
      </c>
      <c r="H632" s="180">
        <v>0</v>
      </c>
      <c r="I632" s="181">
        <f t="shared" ref="I632:I651" si="232">SUM(B632:H632)</f>
        <v>7.1346638826855394E-2</v>
      </c>
      <c r="J632" s="168"/>
      <c r="K632" s="182" t="s">
        <v>8</v>
      </c>
      <c r="L632" s="183">
        <v>7.1346638826855394E-2</v>
      </c>
      <c r="M632" s="183">
        <v>0</v>
      </c>
      <c r="N632" s="183">
        <v>0</v>
      </c>
      <c r="O632" s="183">
        <v>0</v>
      </c>
      <c r="P632" s="183">
        <v>0</v>
      </c>
      <c r="Q632" s="183">
        <v>0</v>
      </c>
      <c r="R632" s="184">
        <v>0</v>
      </c>
      <c r="S632" s="185">
        <f t="shared" ref="S632:S651" si="233">SUM(L632:R632)</f>
        <v>7.1346638826855394E-2</v>
      </c>
    </row>
    <row r="633" spans="1:85" ht="15">
      <c r="A633" s="186" t="s">
        <v>10</v>
      </c>
      <c r="B633" s="175">
        <v>7.8444553852599519E-2</v>
      </c>
      <c r="C633" s="175">
        <v>0</v>
      </c>
      <c r="D633" s="175">
        <v>2.5129284827274997E-4</v>
      </c>
      <c r="E633" s="175">
        <v>0</v>
      </c>
      <c r="F633" s="175">
        <v>0</v>
      </c>
      <c r="G633" s="175">
        <v>0</v>
      </c>
      <c r="H633" s="187">
        <v>0</v>
      </c>
      <c r="I633" s="173">
        <f t="shared" si="232"/>
        <v>7.8695846700872263E-2</v>
      </c>
      <c r="J633" s="168"/>
      <c r="K633" s="188" t="s">
        <v>10</v>
      </c>
      <c r="L633" s="175">
        <v>7.8444553852599519E-2</v>
      </c>
      <c r="M633" s="175">
        <v>0</v>
      </c>
      <c r="N633" s="175">
        <v>2.5129284827274997E-4</v>
      </c>
      <c r="O633" s="175">
        <v>0</v>
      </c>
      <c r="P633" s="175">
        <v>0</v>
      </c>
      <c r="Q633" s="175">
        <v>0</v>
      </c>
      <c r="R633" s="176">
        <v>0</v>
      </c>
      <c r="S633" s="177">
        <f t="shared" si="233"/>
        <v>7.8695846700872263E-2</v>
      </c>
    </row>
    <row r="634" spans="1:85" ht="15">
      <c r="A634" s="178" t="s">
        <v>56</v>
      </c>
      <c r="B634" s="179">
        <v>0</v>
      </c>
      <c r="C634" s="179">
        <v>0</v>
      </c>
      <c r="D634" s="179">
        <v>0</v>
      </c>
      <c r="E634" s="179">
        <v>0</v>
      </c>
      <c r="F634" s="179">
        <v>0</v>
      </c>
      <c r="G634" s="179">
        <v>0</v>
      </c>
      <c r="H634" s="180">
        <v>0</v>
      </c>
      <c r="I634" s="181">
        <f t="shared" si="232"/>
        <v>0</v>
      </c>
      <c r="J634" s="168"/>
      <c r="K634" s="182" t="s">
        <v>56</v>
      </c>
      <c r="L634" s="183">
        <v>0</v>
      </c>
      <c r="M634" s="183">
        <v>0</v>
      </c>
      <c r="N634" s="183">
        <v>0</v>
      </c>
      <c r="O634" s="183">
        <v>0</v>
      </c>
      <c r="P634" s="183">
        <v>0</v>
      </c>
      <c r="Q634" s="183">
        <v>0</v>
      </c>
      <c r="R634" s="184">
        <v>0</v>
      </c>
      <c r="S634" s="185">
        <f t="shared" si="233"/>
        <v>0</v>
      </c>
    </row>
    <row r="635" spans="1:85" ht="15">
      <c r="A635" s="186" t="s">
        <v>16</v>
      </c>
      <c r="B635" s="175">
        <v>11.344839493637387</v>
      </c>
      <c r="C635" s="175">
        <v>4.9033107360791209E-2</v>
      </c>
      <c r="D635" s="175">
        <v>0.91416410127252046</v>
      </c>
      <c r="E635" s="175">
        <v>0</v>
      </c>
      <c r="F635" s="175">
        <v>0</v>
      </c>
      <c r="G635" s="175">
        <v>0</v>
      </c>
      <c r="H635" s="187">
        <v>0</v>
      </c>
      <c r="I635" s="173">
        <f t="shared" si="232"/>
        <v>12.3080367022707</v>
      </c>
      <c r="J635" s="168"/>
      <c r="K635" s="188" t="s">
        <v>16</v>
      </c>
      <c r="L635" s="175">
        <v>11.344839493637387</v>
      </c>
      <c r="M635" s="175">
        <v>4.9033107360791209E-2</v>
      </c>
      <c r="N635" s="175">
        <v>0.91416410127252046</v>
      </c>
      <c r="O635" s="175">
        <v>0</v>
      </c>
      <c r="P635" s="175">
        <v>0</v>
      </c>
      <c r="Q635" s="175">
        <v>0</v>
      </c>
      <c r="R635" s="176">
        <v>0</v>
      </c>
      <c r="S635" s="177">
        <f t="shared" si="233"/>
        <v>12.3080367022707</v>
      </c>
    </row>
    <row r="636" spans="1:85" ht="15">
      <c r="A636" s="178" t="s">
        <v>15</v>
      </c>
      <c r="B636" s="179">
        <v>1.351629785918955</v>
      </c>
      <c r="C636" s="179">
        <v>3.050331930811331E-2</v>
      </c>
      <c r="D636" s="179">
        <v>0</v>
      </c>
      <c r="E636" s="179">
        <v>0</v>
      </c>
      <c r="F636" s="179">
        <v>0</v>
      </c>
      <c r="G636" s="179">
        <v>0</v>
      </c>
      <c r="H636" s="180">
        <v>0</v>
      </c>
      <c r="I636" s="181">
        <f t="shared" si="232"/>
        <v>1.3821331052270682</v>
      </c>
      <c r="J636" s="168"/>
      <c r="K636" s="182" t="s">
        <v>15</v>
      </c>
      <c r="L636" s="183">
        <v>1.351629785918955</v>
      </c>
      <c r="M636" s="183">
        <v>3.050331930811331E-2</v>
      </c>
      <c r="N636" s="183">
        <v>0</v>
      </c>
      <c r="O636" s="183">
        <v>0</v>
      </c>
      <c r="P636" s="183">
        <v>0</v>
      </c>
      <c r="Q636" s="183">
        <v>0</v>
      </c>
      <c r="R636" s="184">
        <v>0</v>
      </c>
      <c r="S636" s="185">
        <f t="shared" si="233"/>
        <v>1.3821331052270682</v>
      </c>
    </row>
    <row r="637" spans="1:85" ht="15">
      <c r="A637" s="186" t="s">
        <v>58</v>
      </c>
      <c r="B637" s="175">
        <v>0</v>
      </c>
      <c r="C637" s="175">
        <v>1.320132682684514E-2</v>
      </c>
      <c r="D637" s="175">
        <v>0</v>
      </c>
      <c r="E637" s="175">
        <v>0.64073511995540389</v>
      </c>
      <c r="F637" s="175">
        <v>25.304410906385801</v>
      </c>
      <c r="G637" s="175">
        <v>0</v>
      </c>
      <c r="H637" s="187">
        <v>0</v>
      </c>
      <c r="I637" s="173">
        <f t="shared" si="232"/>
        <v>25.958347353168051</v>
      </c>
      <c r="J637" s="168"/>
      <c r="K637" s="188" t="s">
        <v>58</v>
      </c>
      <c r="L637" s="175">
        <v>0</v>
      </c>
      <c r="M637" s="175">
        <v>1.320132682684514E-2</v>
      </c>
      <c r="N637" s="175">
        <v>0</v>
      </c>
      <c r="O637" s="175">
        <v>0.64073511995540389</v>
      </c>
      <c r="P637" s="175">
        <v>25.304410906385801</v>
      </c>
      <c r="Q637" s="175">
        <v>0</v>
      </c>
      <c r="R637" s="176">
        <v>0</v>
      </c>
      <c r="S637" s="177">
        <f t="shared" si="233"/>
        <v>25.958347353168051</v>
      </c>
    </row>
    <row r="638" spans="1:85" ht="15">
      <c r="A638" s="178" t="s">
        <v>12</v>
      </c>
      <c r="B638" s="179">
        <v>0</v>
      </c>
      <c r="C638" s="179">
        <v>0</v>
      </c>
      <c r="D638" s="179">
        <v>0</v>
      </c>
      <c r="E638" s="179">
        <v>0.60314303498734112</v>
      </c>
      <c r="F638" s="179">
        <v>0</v>
      </c>
      <c r="G638" s="179">
        <v>0</v>
      </c>
      <c r="H638" s="180">
        <v>0</v>
      </c>
      <c r="I638" s="181">
        <f t="shared" si="232"/>
        <v>0.60314303498734112</v>
      </c>
      <c r="J638" s="168"/>
      <c r="K638" s="182" t="s">
        <v>12</v>
      </c>
      <c r="L638" s="183">
        <v>0</v>
      </c>
      <c r="M638" s="183">
        <v>0</v>
      </c>
      <c r="N638" s="183">
        <v>0</v>
      </c>
      <c r="O638" s="183">
        <v>0.60314303498734112</v>
      </c>
      <c r="P638" s="183">
        <v>0</v>
      </c>
      <c r="Q638" s="183">
        <v>0</v>
      </c>
      <c r="R638" s="184">
        <v>0</v>
      </c>
      <c r="S638" s="185">
        <f t="shared" si="233"/>
        <v>0.60314303498734112</v>
      </c>
    </row>
    <row r="639" spans="1:85" ht="15">
      <c r="A639" s="186" t="s">
        <v>59</v>
      </c>
      <c r="B639" s="175">
        <v>0</v>
      </c>
      <c r="C639" s="175">
        <v>0</v>
      </c>
      <c r="D639" s="175">
        <v>0</v>
      </c>
      <c r="E639" s="175">
        <v>0</v>
      </c>
      <c r="F639" s="175">
        <v>0</v>
      </c>
      <c r="G639" s="175">
        <v>0</v>
      </c>
      <c r="H639" s="187">
        <v>0</v>
      </c>
      <c r="I639" s="173">
        <f t="shared" si="232"/>
        <v>0</v>
      </c>
      <c r="J639" s="168"/>
      <c r="K639" s="188" t="s">
        <v>59</v>
      </c>
      <c r="L639" s="175">
        <v>0</v>
      </c>
      <c r="M639" s="175">
        <v>0</v>
      </c>
      <c r="N639" s="175">
        <v>0</v>
      </c>
      <c r="O639" s="175">
        <v>0</v>
      </c>
      <c r="P639" s="175">
        <v>0</v>
      </c>
      <c r="Q639" s="175">
        <v>0</v>
      </c>
      <c r="R639" s="176">
        <v>0</v>
      </c>
      <c r="S639" s="177">
        <f t="shared" si="233"/>
        <v>0</v>
      </c>
    </row>
    <row r="640" spans="1:85" ht="15">
      <c r="A640" s="178" t="s">
        <v>17</v>
      </c>
      <c r="B640" s="179">
        <v>1.2167098098917553</v>
      </c>
      <c r="C640" s="179">
        <v>0</v>
      </c>
      <c r="D640" s="179">
        <v>5.8903742241065583E-3</v>
      </c>
      <c r="E640" s="179">
        <v>3.5841237972537431E-2</v>
      </c>
      <c r="F640" s="179">
        <v>0</v>
      </c>
      <c r="G640" s="179">
        <v>0</v>
      </c>
      <c r="H640" s="180">
        <v>0</v>
      </c>
      <c r="I640" s="181">
        <f t="shared" si="232"/>
        <v>1.2584414220883993</v>
      </c>
      <c r="J640" s="168"/>
      <c r="K640" s="182" t="s">
        <v>17</v>
      </c>
      <c r="L640" s="183">
        <v>1.2167098098917553</v>
      </c>
      <c r="M640" s="183">
        <v>0</v>
      </c>
      <c r="N640" s="183">
        <v>5.8903742241065583E-3</v>
      </c>
      <c r="O640" s="183">
        <v>3.5841237972537431E-2</v>
      </c>
      <c r="P640" s="183">
        <v>0</v>
      </c>
      <c r="Q640" s="183">
        <v>0</v>
      </c>
      <c r="R640" s="184">
        <v>0</v>
      </c>
      <c r="S640" s="185">
        <f t="shared" si="233"/>
        <v>1.2584414220883993</v>
      </c>
    </row>
    <row r="641" spans="1:70" ht="15">
      <c r="A641" s="186" t="s">
        <v>139</v>
      </c>
      <c r="B641" s="175">
        <v>139.53278198659217</v>
      </c>
      <c r="C641" s="175">
        <v>0</v>
      </c>
      <c r="D641" s="175">
        <v>36.063131715600313</v>
      </c>
      <c r="E641" s="175">
        <v>0</v>
      </c>
      <c r="F641" s="175">
        <v>0</v>
      </c>
      <c r="G641" s="175">
        <v>0</v>
      </c>
      <c r="H641" s="187">
        <v>0</v>
      </c>
      <c r="I641" s="173">
        <f t="shared" si="232"/>
        <v>175.59591370219249</v>
      </c>
      <c r="J641" s="168"/>
      <c r="K641" s="188" t="s">
        <v>139</v>
      </c>
      <c r="L641" s="175">
        <v>139.53278198659217</v>
      </c>
      <c r="M641" s="175">
        <v>0</v>
      </c>
      <c r="N641" s="175">
        <v>36.063131715600313</v>
      </c>
      <c r="O641" s="175">
        <v>0</v>
      </c>
      <c r="P641" s="175">
        <v>0</v>
      </c>
      <c r="Q641" s="175">
        <v>0</v>
      </c>
      <c r="R641" s="176">
        <v>0</v>
      </c>
      <c r="S641" s="177">
        <f t="shared" si="233"/>
        <v>175.59591370219249</v>
      </c>
    </row>
    <row r="642" spans="1:70" ht="15">
      <c r="A642" s="178" t="s">
        <v>25</v>
      </c>
      <c r="B642" s="179">
        <v>36.112629380784185</v>
      </c>
      <c r="C642" s="179">
        <v>4.6921986835286596E-2</v>
      </c>
      <c r="D642" s="179">
        <v>0.74696450385116109</v>
      </c>
      <c r="E642" s="179">
        <v>60.007882212361153</v>
      </c>
      <c r="F642" s="179">
        <v>0</v>
      </c>
      <c r="G642" s="179">
        <v>20.235873247738976</v>
      </c>
      <c r="H642" s="180">
        <v>0.28390912311184519</v>
      </c>
      <c r="I642" s="181">
        <f t="shared" si="232"/>
        <v>117.4341804546826</v>
      </c>
      <c r="J642" s="168"/>
      <c r="K642" s="182" t="s">
        <v>25</v>
      </c>
      <c r="L642" s="183">
        <v>36.112629380784185</v>
      </c>
      <c r="M642" s="183">
        <v>4.6921986835286596E-2</v>
      </c>
      <c r="N642" s="183">
        <v>0.74696450385116109</v>
      </c>
      <c r="O642" s="183">
        <v>60.007882212361153</v>
      </c>
      <c r="P642" s="183">
        <v>0</v>
      </c>
      <c r="Q642" s="183">
        <v>20.235873247738976</v>
      </c>
      <c r="R642" s="184">
        <v>0.28390912311184519</v>
      </c>
      <c r="S642" s="185">
        <f t="shared" si="233"/>
        <v>117.4341804546826</v>
      </c>
    </row>
    <row r="643" spans="1:70" ht="15">
      <c r="A643" s="186" t="s">
        <v>24</v>
      </c>
      <c r="B643" s="175">
        <v>146.98148869638453</v>
      </c>
      <c r="C643" s="175">
        <v>0</v>
      </c>
      <c r="D643" s="175">
        <v>0</v>
      </c>
      <c r="E643" s="175">
        <v>0</v>
      </c>
      <c r="F643" s="175">
        <v>0</v>
      </c>
      <c r="G643" s="175">
        <v>0</v>
      </c>
      <c r="H643" s="187">
        <v>0</v>
      </c>
      <c r="I643" s="173">
        <f t="shared" si="232"/>
        <v>146.98148869638453</v>
      </c>
      <c r="J643" s="168"/>
      <c r="K643" s="188" t="s">
        <v>24</v>
      </c>
      <c r="L643" s="175">
        <v>146.98148869638453</v>
      </c>
      <c r="M643" s="175">
        <v>0</v>
      </c>
      <c r="N643" s="175">
        <v>0</v>
      </c>
      <c r="O643" s="175">
        <v>0</v>
      </c>
      <c r="P643" s="175">
        <v>0</v>
      </c>
      <c r="Q643" s="175">
        <v>0</v>
      </c>
      <c r="R643" s="176">
        <v>0</v>
      </c>
      <c r="S643" s="177">
        <f t="shared" si="233"/>
        <v>146.98148869638453</v>
      </c>
    </row>
    <row r="644" spans="1:70" ht="15">
      <c r="A644" s="178" t="s">
        <v>60</v>
      </c>
      <c r="B644" s="179">
        <v>31.213217928686554</v>
      </c>
      <c r="C644" s="179">
        <v>1.4138528354032025</v>
      </c>
      <c r="D644" s="179">
        <v>17.773043412639428</v>
      </c>
      <c r="E644" s="179">
        <v>0</v>
      </c>
      <c r="F644" s="179">
        <v>0</v>
      </c>
      <c r="G644" s="179">
        <v>0</v>
      </c>
      <c r="H644" s="180">
        <v>0</v>
      </c>
      <c r="I644" s="181">
        <f t="shared" si="232"/>
        <v>50.40011417672919</v>
      </c>
      <c r="J644" s="168"/>
      <c r="K644" s="182" t="s">
        <v>60</v>
      </c>
      <c r="L644" s="183">
        <v>31.213217928686554</v>
      </c>
      <c r="M644" s="183">
        <v>1.4138528354032025</v>
      </c>
      <c r="N644" s="183">
        <v>17.773043412639428</v>
      </c>
      <c r="O644" s="183">
        <v>0</v>
      </c>
      <c r="P644" s="183">
        <v>0</v>
      </c>
      <c r="Q644" s="183">
        <v>0</v>
      </c>
      <c r="R644" s="184">
        <v>0</v>
      </c>
      <c r="S644" s="185">
        <f t="shared" si="233"/>
        <v>50.40011417672919</v>
      </c>
    </row>
    <row r="645" spans="1:70" ht="15">
      <c r="A645" s="186" t="s">
        <v>22</v>
      </c>
      <c r="B645" s="175">
        <v>7.8779890000071155</v>
      </c>
      <c r="C645" s="175">
        <v>0</v>
      </c>
      <c r="D645" s="175">
        <v>0</v>
      </c>
      <c r="E645" s="175">
        <v>4.230674332938076E-2</v>
      </c>
      <c r="F645" s="175">
        <v>1.7475544274890698</v>
      </c>
      <c r="G645" s="175">
        <v>0</v>
      </c>
      <c r="H645" s="187">
        <v>0</v>
      </c>
      <c r="I645" s="173">
        <f t="shared" si="232"/>
        <v>9.6678501708255666</v>
      </c>
      <c r="J645" s="168"/>
      <c r="K645" s="188" t="s">
        <v>22</v>
      </c>
      <c r="L645" s="175">
        <v>7.8779890000071155</v>
      </c>
      <c r="M645" s="175">
        <v>0</v>
      </c>
      <c r="N645" s="175">
        <v>0</v>
      </c>
      <c r="O645" s="175">
        <v>4.230674332938076E-2</v>
      </c>
      <c r="P645" s="175">
        <v>1.7475544274890698</v>
      </c>
      <c r="Q645" s="175">
        <v>0</v>
      </c>
      <c r="R645" s="176">
        <v>0</v>
      </c>
      <c r="S645" s="177">
        <f t="shared" si="233"/>
        <v>9.6678501708255666</v>
      </c>
    </row>
    <row r="646" spans="1:70" ht="15">
      <c r="A646" s="178" t="s">
        <v>21</v>
      </c>
      <c r="B646" s="179">
        <v>0</v>
      </c>
      <c r="C646" s="179">
        <v>0</v>
      </c>
      <c r="D646" s="179">
        <v>0</v>
      </c>
      <c r="E646" s="179">
        <v>0</v>
      </c>
      <c r="F646" s="179">
        <v>0</v>
      </c>
      <c r="G646" s="179">
        <v>0</v>
      </c>
      <c r="H646" s="180">
        <v>0</v>
      </c>
      <c r="I646" s="181">
        <f t="shared" si="232"/>
        <v>0</v>
      </c>
      <c r="J646" s="168"/>
      <c r="K646" s="182" t="s">
        <v>21</v>
      </c>
      <c r="L646" s="183">
        <v>0</v>
      </c>
      <c r="M646" s="183">
        <v>0</v>
      </c>
      <c r="N646" s="183">
        <v>0</v>
      </c>
      <c r="O646" s="183">
        <v>0</v>
      </c>
      <c r="P646" s="183">
        <v>0</v>
      </c>
      <c r="Q646" s="183">
        <v>0</v>
      </c>
      <c r="R646" s="184">
        <v>0</v>
      </c>
      <c r="S646" s="185">
        <f t="shared" si="233"/>
        <v>0</v>
      </c>
    </row>
    <row r="647" spans="1:70" ht="15">
      <c r="A647" s="189" t="s">
        <v>64</v>
      </c>
      <c r="B647" s="175">
        <v>4.098724135022179</v>
      </c>
      <c r="C647" s="175">
        <v>0</v>
      </c>
      <c r="D647" s="175">
        <v>0</v>
      </c>
      <c r="E647" s="175">
        <v>0</v>
      </c>
      <c r="F647" s="175">
        <v>0</v>
      </c>
      <c r="G647" s="175">
        <v>0</v>
      </c>
      <c r="H647" s="187">
        <v>0</v>
      </c>
      <c r="I647" s="173">
        <f t="shared" si="232"/>
        <v>4.098724135022179</v>
      </c>
      <c r="J647" s="168"/>
      <c r="K647" s="190" t="s">
        <v>64</v>
      </c>
      <c r="L647" s="175">
        <v>4.098724135022179</v>
      </c>
      <c r="M647" s="175">
        <v>0</v>
      </c>
      <c r="N647" s="175">
        <v>0</v>
      </c>
      <c r="O647" s="175">
        <v>0</v>
      </c>
      <c r="P647" s="175">
        <v>0</v>
      </c>
      <c r="Q647" s="175">
        <v>0</v>
      </c>
      <c r="R647" s="176">
        <v>0</v>
      </c>
      <c r="S647" s="177">
        <f t="shared" si="233"/>
        <v>4.098724135022179</v>
      </c>
    </row>
    <row r="648" spans="1:70">
      <c r="A648" s="191" t="s">
        <v>23</v>
      </c>
      <c r="B648" s="192">
        <v>4.098724135022179</v>
      </c>
      <c r="C648" s="192">
        <v>0</v>
      </c>
      <c r="D648" s="192">
        <v>0</v>
      </c>
      <c r="E648" s="192">
        <v>0</v>
      </c>
      <c r="F648" s="192">
        <v>0</v>
      </c>
      <c r="G648" s="192">
        <v>0</v>
      </c>
      <c r="H648" s="193">
        <v>0</v>
      </c>
      <c r="I648" s="194">
        <f t="shared" si="232"/>
        <v>4.098724135022179</v>
      </c>
      <c r="J648" s="168"/>
      <c r="K648" s="195" t="s">
        <v>23</v>
      </c>
      <c r="L648" s="196">
        <v>4.098724135022179</v>
      </c>
      <c r="M648" s="196">
        <v>0</v>
      </c>
      <c r="N648" s="196">
        <v>0</v>
      </c>
      <c r="O648" s="196">
        <v>0</v>
      </c>
      <c r="P648" s="196">
        <v>0</v>
      </c>
      <c r="Q648" s="196">
        <v>0</v>
      </c>
      <c r="R648" s="197">
        <v>0</v>
      </c>
      <c r="S648" s="198">
        <f t="shared" si="233"/>
        <v>4.098724135022179</v>
      </c>
    </row>
    <row r="649" spans="1:70">
      <c r="A649" s="199" t="s">
        <v>19</v>
      </c>
      <c r="B649" s="200">
        <v>0</v>
      </c>
      <c r="C649" s="200">
        <v>0</v>
      </c>
      <c r="D649" s="200">
        <v>0</v>
      </c>
      <c r="E649" s="200">
        <v>0</v>
      </c>
      <c r="F649" s="200">
        <v>0</v>
      </c>
      <c r="G649" s="200">
        <v>0</v>
      </c>
      <c r="H649" s="201">
        <v>0</v>
      </c>
      <c r="I649" s="202">
        <f t="shared" si="232"/>
        <v>0</v>
      </c>
      <c r="J649" s="168"/>
      <c r="K649" s="203" t="s">
        <v>19</v>
      </c>
      <c r="L649" s="200">
        <v>0</v>
      </c>
      <c r="M649" s="200">
        <v>0</v>
      </c>
      <c r="N649" s="200">
        <v>0</v>
      </c>
      <c r="O649" s="200">
        <v>0</v>
      </c>
      <c r="P649" s="200">
        <v>0</v>
      </c>
      <c r="Q649" s="200">
        <v>0</v>
      </c>
      <c r="R649" s="204">
        <v>0</v>
      </c>
      <c r="S649" s="205">
        <f t="shared" si="233"/>
        <v>0</v>
      </c>
    </row>
    <row r="650" spans="1:70">
      <c r="A650" s="191" t="s">
        <v>20</v>
      </c>
      <c r="B650" s="192">
        <v>0</v>
      </c>
      <c r="C650" s="192">
        <v>0</v>
      </c>
      <c r="D650" s="192">
        <v>0</v>
      </c>
      <c r="E650" s="192">
        <v>0</v>
      </c>
      <c r="F650" s="192">
        <v>0</v>
      </c>
      <c r="G650" s="192">
        <v>0</v>
      </c>
      <c r="H650" s="193">
        <v>0</v>
      </c>
      <c r="I650" s="194">
        <f t="shared" si="232"/>
        <v>0</v>
      </c>
      <c r="J650" s="168"/>
      <c r="K650" s="195" t="s">
        <v>20</v>
      </c>
      <c r="L650" s="196">
        <v>0</v>
      </c>
      <c r="M650" s="196">
        <v>0</v>
      </c>
      <c r="N650" s="196">
        <v>0</v>
      </c>
      <c r="O650" s="196">
        <v>0</v>
      </c>
      <c r="P650" s="196">
        <v>0</v>
      </c>
      <c r="Q650" s="196">
        <v>0</v>
      </c>
      <c r="R650" s="197">
        <v>0</v>
      </c>
      <c r="S650" s="198">
        <f t="shared" si="233"/>
        <v>0</v>
      </c>
    </row>
    <row r="651" spans="1:70" ht="15" thickBot="1">
      <c r="A651" s="206" t="s">
        <v>11</v>
      </c>
      <c r="B651" s="207">
        <v>0</v>
      </c>
      <c r="C651" s="207">
        <v>0</v>
      </c>
      <c r="D651" s="207">
        <v>0</v>
      </c>
      <c r="E651" s="207">
        <v>0</v>
      </c>
      <c r="F651" s="207">
        <v>0</v>
      </c>
      <c r="G651" s="207">
        <v>0</v>
      </c>
      <c r="H651" s="208">
        <v>0</v>
      </c>
      <c r="I651" s="209">
        <f t="shared" si="232"/>
        <v>0</v>
      </c>
      <c r="J651" s="168"/>
      <c r="K651" s="210" t="s">
        <v>11</v>
      </c>
      <c r="L651" s="207">
        <v>0</v>
      </c>
      <c r="M651" s="207">
        <v>0</v>
      </c>
      <c r="N651" s="207">
        <v>0</v>
      </c>
      <c r="O651" s="207">
        <v>0</v>
      </c>
      <c r="P651" s="207">
        <v>0</v>
      </c>
      <c r="Q651" s="207">
        <v>0</v>
      </c>
      <c r="R651" s="211">
        <v>0</v>
      </c>
      <c r="S651" s="212">
        <f t="shared" si="233"/>
        <v>0</v>
      </c>
    </row>
    <row r="652" spans="1:70" ht="15">
      <c r="A652" s="213" t="s">
        <v>26</v>
      </c>
      <c r="B652" s="214">
        <f>SUM(B631:B647)</f>
        <v>379.88701281280868</v>
      </c>
      <c r="C652" s="214">
        <f t="shared" ref="C652:I652" si="234">SUM(C631:C647)</f>
        <v>1.5535125757342387</v>
      </c>
      <c r="D652" s="214">
        <f t="shared" si="234"/>
        <v>55.514273806872964</v>
      </c>
      <c r="E652" s="214">
        <f t="shared" si="234"/>
        <v>61.329908348605819</v>
      </c>
      <c r="F652" s="214">
        <f t="shared" si="234"/>
        <v>27.051965333874872</v>
      </c>
      <c r="G652" s="214">
        <f t="shared" si="234"/>
        <v>20.235873247738976</v>
      </c>
      <c r="H652" s="216">
        <f t="shared" si="234"/>
        <v>0.28390912311184519</v>
      </c>
      <c r="I652" s="173">
        <f t="shared" si="234"/>
        <v>545.85645524874735</v>
      </c>
      <c r="J652" s="168"/>
      <c r="K652" s="215" t="s">
        <v>26</v>
      </c>
      <c r="L652" s="214">
        <f>SUM(L631:L647)</f>
        <v>379.88701281280868</v>
      </c>
      <c r="M652" s="214">
        <f t="shared" ref="M652:S652" si="235">SUM(M631:M647)</f>
        <v>1.5535125757342387</v>
      </c>
      <c r="N652" s="214">
        <f t="shared" si="235"/>
        <v>55.514273806872964</v>
      </c>
      <c r="O652" s="214">
        <f t="shared" si="235"/>
        <v>61.329908348605819</v>
      </c>
      <c r="P652" s="214">
        <f t="shared" si="235"/>
        <v>27.051965333874872</v>
      </c>
      <c r="Q652" s="214">
        <f t="shared" si="235"/>
        <v>20.235873247738976</v>
      </c>
      <c r="R652" s="216">
        <f t="shared" si="235"/>
        <v>0.28390912311184519</v>
      </c>
      <c r="S652" s="217">
        <f t="shared" si="235"/>
        <v>545.85645524874735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</row>
    <row r="653" spans="1:70" s="23" customFormat="1" ht="15" thickBot="1">
      <c r="A653" s="59" t="s">
        <v>88</v>
      </c>
      <c r="B653" s="47">
        <f>IF($I652=0,"-",B652/$I652)</f>
        <v>0.69594672584698802</v>
      </c>
      <c r="C653" s="47">
        <f t="shared" ref="C653:H653" si="236">IF($I652=0,"-",C652/$I652)</f>
        <v>2.8460093506200296E-3</v>
      </c>
      <c r="D653" s="47">
        <f t="shared" si="236"/>
        <v>0.1017012316572771</v>
      </c>
      <c r="E653" s="47">
        <f t="shared" si="236"/>
        <v>0.11235537797323972</v>
      </c>
      <c r="F653" s="47">
        <f t="shared" si="236"/>
        <v>4.9558753173574291E-2</v>
      </c>
      <c r="G653" s="47">
        <f t="shared" si="236"/>
        <v>3.7071785179342558E-2</v>
      </c>
      <c r="H653" s="70">
        <f t="shared" si="236"/>
        <v>5.2011681895832395E-4</v>
      </c>
      <c r="I653" s="48">
        <f>SUM(B653:H653)</f>
        <v>1</v>
      </c>
      <c r="K653" s="81" t="s">
        <v>88</v>
      </c>
      <c r="L653" s="98">
        <f t="shared" ref="L653:R653" si="237">IF($S652=0,"-",L652/$S652)</f>
        <v>0.69594672584698802</v>
      </c>
      <c r="M653" s="98">
        <f t="shared" si="237"/>
        <v>2.8460093506200296E-3</v>
      </c>
      <c r="N653" s="98">
        <f t="shared" si="237"/>
        <v>0.1017012316572771</v>
      </c>
      <c r="O653" s="98">
        <f t="shared" si="237"/>
        <v>0.11235537797323972</v>
      </c>
      <c r="P653" s="98">
        <f t="shared" si="237"/>
        <v>4.9558753173574291E-2</v>
      </c>
      <c r="Q653" s="98">
        <f t="shared" si="237"/>
        <v>3.7071785179342558E-2</v>
      </c>
      <c r="R653" s="99">
        <f t="shared" si="237"/>
        <v>5.2011681895832395E-4</v>
      </c>
      <c r="S653" s="100">
        <f>SUM(L653:R653)</f>
        <v>1</v>
      </c>
      <c r="U653" s="160"/>
      <c r="V653" s="168"/>
      <c r="W653" s="168"/>
      <c r="X653" s="168"/>
      <c r="Y653" s="168"/>
      <c r="Z653" s="168"/>
      <c r="AA653" s="168"/>
      <c r="AB653" s="168"/>
      <c r="AC653" s="168"/>
      <c r="AD653" s="168"/>
      <c r="AE653" s="168"/>
      <c r="AF653" s="168"/>
      <c r="AG653" s="168"/>
      <c r="AH653" s="168"/>
      <c r="AI653" s="169"/>
      <c r="AJ653" s="160"/>
      <c r="AK653" s="160"/>
      <c r="AL653" s="160"/>
      <c r="AM653" s="160"/>
      <c r="AN653" s="160"/>
      <c r="AO653" s="160"/>
      <c r="AP653" s="160"/>
      <c r="BA653" s="218"/>
      <c r="BR653" s="218"/>
    </row>
    <row r="654" spans="1:70">
      <c r="A654" s="247"/>
      <c r="B654" s="247"/>
      <c r="C654" s="247"/>
      <c r="D654" s="247"/>
      <c r="E654" s="247"/>
      <c r="F654" s="247"/>
      <c r="G654" s="247"/>
      <c r="H654" s="247"/>
      <c r="I654" s="247"/>
      <c r="K654" s="247"/>
      <c r="L654" s="247"/>
      <c r="M654" s="247"/>
      <c r="N654" s="247"/>
      <c r="O654" s="247"/>
      <c r="P654" s="247"/>
      <c r="Q654" s="247"/>
      <c r="R654" s="247"/>
      <c r="S654" s="247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160" customWidth="1"/>
    <col min="2" max="9" width="16.625" style="168" customWidth="1"/>
    <col min="10" max="10" width="11.625" style="160" customWidth="1"/>
    <col min="11" max="11" width="39.5" style="160" customWidth="1"/>
    <col min="12" max="19" width="16.625" style="168" customWidth="1"/>
    <col min="20" max="20" width="11.625" style="160" customWidth="1"/>
    <col min="21" max="21" width="41" style="160" customWidth="1"/>
    <col min="22" max="23" width="16.625" style="168" customWidth="1"/>
    <col min="24" max="24" width="23.5" style="168" customWidth="1"/>
    <col min="25" max="26" width="16.625" style="168" customWidth="1"/>
    <col min="27" max="27" width="20.5" style="168" customWidth="1"/>
    <col min="28" max="31" width="16.625" style="168" customWidth="1"/>
    <col min="32" max="32" width="21.5" style="168" customWidth="1"/>
    <col min="33" max="34" width="16.625" style="168" customWidth="1"/>
    <col min="35" max="35" width="16.625" style="169" customWidth="1"/>
    <col min="36" max="42" width="16.625" style="160" customWidth="1"/>
    <col min="43" max="50" width="8.625" style="160" customWidth="1"/>
    <col min="51" max="51" width="11" style="160"/>
    <col min="52" max="52" width="22.25" style="160" customWidth="1"/>
    <col min="53" max="53" width="3" style="161" customWidth="1"/>
    <col min="54" max="66" width="8.625" style="160" customWidth="1"/>
    <col min="67" max="68" width="11" style="160"/>
    <col min="69" max="69" width="25.625" style="160" customWidth="1"/>
    <col min="70" max="70" width="4.375" style="161" customWidth="1"/>
    <col min="71" max="84" width="8.625" style="160" customWidth="1"/>
    <col min="85" max="85" width="11" style="23" customWidth="1"/>
    <col min="86" max="88" width="11" style="160"/>
    <col min="89" max="101" width="8.625" style="160" customWidth="1"/>
    <col min="102" max="16384" width="11" style="160"/>
  </cols>
  <sheetData>
    <row r="1" spans="1:85" ht="15" customHeight="1" thickTop="1">
      <c r="A1" s="326" t="s">
        <v>143</v>
      </c>
      <c r="B1" s="327"/>
      <c r="C1" s="327"/>
      <c r="D1" s="327"/>
      <c r="E1" s="327"/>
      <c r="F1" s="327"/>
      <c r="G1" s="327"/>
      <c r="H1" s="327"/>
      <c r="I1" s="328"/>
      <c r="K1" s="335" t="s">
        <v>144</v>
      </c>
      <c r="L1" s="336"/>
      <c r="M1" s="336"/>
      <c r="N1" s="336"/>
      <c r="O1" s="336"/>
      <c r="P1" s="336"/>
      <c r="Q1" s="336"/>
      <c r="R1" s="336"/>
      <c r="S1" s="337"/>
      <c r="U1" s="344" t="s">
        <v>145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>
      <c r="A4" s="162"/>
      <c r="B4" s="162"/>
      <c r="C4" s="162"/>
      <c r="D4" s="162"/>
      <c r="E4" s="162"/>
      <c r="F4" s="162"/>
      <c r="G4" s="162"/>
      <c r="H4" s="162"/>
      <c r="I4" s="162"/>
      <c r="K4" s="162"/>
      <c r="L4" s="162"/>
      <c r="M4" s="162"/>
      <c r="N4" s="162"/>
      <c r="O4" s="162"/>
      <c r="P4" s="162"/>
      <c r="Q4" s="162"/>
      <c r="R4" s="162"/>
      <c r="S4" s="162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</row>
    <row r="5" spans="1:85" ht="28.5">
      <c r="A5" s="353" t="s">
        <v>90</v>
      </c>
      <c r="B5" s="164" t="s">
        <v>0</v>
      </c>
      <c r="C5" s="164" t="s">
        <v>1</v>
      </c>
      <c r="D5" s="164" t="s">
        <v>2</v>
      </c>
      <c r="E5" s="164" t="s">
        <v>3</v>
      </c>
      <c r="F5" s="164" t="s">
        <v>27</v>
      </c>
      <c r="G5" s="164" t="s">
        <v>4</v>
      </c>
      <c r="H5" s="164" t="s">
        <v>5</v>
      </c>
      <c r="I5" s="165" t="s">
        <v>6</v>
      </c>
      <c r="K5" s="355" t="s">
        <v>90</v>
      </c>
      <c r="L5" s="166" t="s">
        <v>0</v>
      </c>
      <c r="M5" s="166" t="s">
        <v>1</v>
      </c>
      <c r="N5" s="166" t="s">
        <v>2</v>
      </c>
      <c r="O5" s="166" t="s">
        <v>3</v>
      </c>
      <c r="P5" s="166" t="s">
        <v>27</v>
      </c>
      <c r="Q5" s="166" t="s">
        <v>4</v>
      </c>
      <c r="R5" s="166" t="s">
        <v>5</v>
      </c>
      <c r="S5" s="167" t="s">
        <v>6</v>
      </c>
      <c r="U5" s="168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9"/>
      <c r="AJ5" s="169"/>
      <c r="AR5" s="161"/>
      <c r="BA5" s="160"/>
      <c r="BI5" s="161"/>
      <c r="BR5" s="160"/>
      <c r="BX5" s="23"/>
      <c r="CG5" s="160"/>
    </row>
    <row r="6" spans="1:85" ht="15">
      <c r="A6" s="354" t="s">
        <v>87</v>
      </c>
      <c r="B6" s="318" t="s">
        <v>69</v>
      </c>
      <c r="C6" s="319"/>
      <c r="D6" s="319"/>
      <c r="E6" s="319"/>
      <c r="F6" s="319"/>
      <c r="G6" s="319"/>
      <c r="H6" s="319"/>
      <c r="I6" s="320"/>
      <c r="K6" s="356" t="s">
        <v>87</v>
      </c>
      <c r="L6" s="321" t="s">
        <v>69</v>
      </c>
      <c r="M6" s="322"/>
      <c r="N6" s="322"/>
      <c r="O6" s="322"/>
      <c r="P6" s="322"/>
      <c r="Q6" s="322"/>
      <c r="R6" s="322"/>
      <c r="S6" s="323"/>
      <c r="U6" s="168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9"/>
      <c r="AJ6" s="169"/>
      <c r="AR6" s="161"/>
      <c r="BA6" s="160"/>
      <c r="BI6" s="161"/>
      <c r="BR6" s="160"/>
      <c r="BX6" s="23"/>
      <c r="CG6" s="160"/>
    </row>
    <row r="7" spans="1:85" ht="15">
      <c r="A7" s="170" t="s">
        <v>7</v>
      </c>
      <c r="B7" s="36">
        <f>B33+B85</f>
        <v>32.74618429630663</v>
      </c>
      <c r="C7" s="36">
        <f>C33+C85</f>
        <v>0</v>
      </c>
      <c r="D7" s="36">
        <f>D33+D85</f>
        <v>0.43422198085277713</v>
      </c>
      <c r="E7" s="36">
        <f>E33+E85</f>
        <v>0</v>
      </c>
      <c r="F7" s="171">
        <f>F59+F85</f>
        <v>0.29735070208492187</v>
      </c>
      <c r="G7" s="36">
        <f>G33+G85</f>
        <v>0</v>
      </c>
      <c r="H7" s="36">
        <f>H33+H85</f>
        <v>0</v>
      </c>
      <c r="I7" s="173">
        <f>SUM(B7:H7)</f>
        <v>33.477756979244326</v>
      </c>
      <c r="J7" s="168"/>
      <c r="K7" s="174" t="s">
        <v>7</v>
      </c>
      <c r="L7" s="36">
        <f>L33+L85</f>
        <v>32.74618429630663</v>
      </c>
      <c r="M7" s="36">
        <f t="shared" ref="M7:O7" si="0">M33+M85</f>
        <v>0</v>
      </c>
      <c r="N7" s="36">
        <f t="shared" si="0"/>
        <v>0.43422198085277713</v>
      </c>
      <c r="O7" s="36">
        <f t="shared" si="0"/>
        <v>0</v>
      </c>
      <c r="P7" s="42">
        <f>P59+P85+P33</f>
        <v>0.29735070208492187</v>
      </c>
      <c r="Q7" s="36">
        <f t="shared" ref="Q7:R22" si="1">Q33+Q85</f>
        <v>0</v>
      </c>
      <c r="R7" s="36">
        <f t="shared" si="1"/>
        <v>0</v>
      </c>
      <c r="S7" s="177">
        <f>SUM(L7:R7)</f>
        <v>33.477756979244326</v>
      </c>
      <c r="T7" s="168" t="str">
        <f>IF(ABS(S7-I7)&gt;0.01,S7-I7,"")</f>
        <v/>
      </c>
      <c r="U7" s="168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9"/>
      <c r="AJ7" s="169"/>
      <c r="AR7" s="161"/>
      <c r="BA7" s="160"/>
      <c r="BI7" s="161"/>
      <c r="BR7" s="160"/>
      <c r="BX7" s="23"/>
      <c r="CG7" s="160"/>
    </row>
    <row r="8" spans="1:85" ht="15">
      <c r="A8" s="178" t="s">
        <v>8</v>
      </c>
      <c r="B8" s="39">
        <f t="shared" ref="B8:E23" si="2">B34+B86</f>
        <v>3.1288707294530895</v>
      </c>
      <c r="C8" s="39">
        <f t="shared" si="2"/>
        <v>0</v>
      </c>
      <c r="D8" s="39">
        <f t="shared" si="2"/>
        <v>0</v>
      </c>
      <c r="E8" s="39">
        <f t="shared" si="2"/>
        <v>0</v>
      </c>
      <c r="F8" s="179">
        <f t="shared" ref="F8:F27" si="3">F60+F86</f>
        <v>0</v>
      </c>
      <c r="G8" s="39">
        <f t="shared" ref="G8:H23" si="4">G34+G86</f>
        <v>0</v>
      </c>
      <c r="H8" s="39">
        <f t="shared" si="4"/>
        <v>0</v>
      </c>
      <c r="I8" s="181">
        <f t="shared" ref="I8:I27" si="5">SUM(B8:H8)</f>
        <v>3.1288707294530895</v>
      </c>
      <c r="J8" s="168"/>
      <c r="K8" s="182" t="s">
        <v>8</v>
      </c>
      <c r="L8" s="87">
        <f t="shared" ref="L8:O23" si="6">L34+L86</f>
        <v>3.1288707294530895</v>
      </c>
      <c r="M8" s="87">
        <f t="shared" si="6"/>
        <v>0</v>
      </c>
      <c r="N8" s="87">
        <f t="shared" si="6"/>
        <v>0</v>
      </c>
      <c r="O8" s="87">
        <f t="shared" si="6"/>
        <v>0</v>
      </c>
      <c r="P8" s="87">
        <f t="shared" ref="P8:P27" si="7">P60+P86+P34</f>
        <v>0</v>
      </c>
      <c r="Q8" s="87">
        <f t="shared" si="1"/>
        <v>0</v>
      </c>
      <c r="R8" s="87">
        <f t="shared" si="1"/>
        <v>0</v>
      </c>
      <c r="S8" s="185">
        <f t="shared" ref="S8:S27" si="8">SUM(L8:R8)</f>
        <v>3.1288707294530895</v>
      </c>
      <c r="T8" s="168" t="str">
        <f t="shared" ref="T8:T24" si="9">IF(ABS(S8-I8)&gt;0.01,S8-I8,"")</f>
        <v/>
      </c>
      <c r="U8" s="168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9"/>
      <c r="AJ8" s="169"/>
      <c r="AR8" s="161"/>
      <c r="BA8" s="160"/>
      <c r="BI8" s="161"/>
      <c r="BR8" s="160"/>
      <c r="BX8" s="23"/>
      <c r="CG8" s="160"/>
    </row>
    <row r="9" spans="1:85" ht="15">
      <c r="A9" s="186" t="s">
        <v>10</v>
      </c>
      <c r="B9" s="42">
        <f t="shared" si="2"/>
        <v>3.8327144435194103</v>
      </c>
      <c r="C9" s="42">
        <f t="shared" si="2"/>
        <v>0</v>
      </c>
      <c r="D9" s="42">
        <f t="shared" si="2"/>
        <v>0.37245221813368584</v>
      </c>
      <c r="E9" s="42">
        <f t="shared" si="2"/>
        <v>0</v>
      </c>
      <c r="F9" s="175">
        <f t="shared" si="3"/>
        <v>0</v>
      </c>
      <c r="G9" s="42">
        <f t="shared" si="4"/>
        <v>0</v>
      </c>
      <c r="H9" s="42">
        <f t="shared" si="4"/>
        <v>0</v>
      </c>
      <c r="I9" s="173">
        <f t="shared" si="5"/>
        <v>4.205166661653096</v>
      </c>
      <c r="J9" s="168"/>
      <c r="K9" s="174" t="s">
        <v>10</v>
      </c>
      <c r="L9" s="42">
        <f t="shared" si="6"/>
        <v>3.8327144435194103</v>
      </c>
      <c r="M9" s="42">
        <f t="shared" si="6"/>
        <v>0</v>
      </c>
      <c r="N9" s="42">
        <f t="shared" si="6"/>
        <v>0.37245221813368584</v>
      </c>
      <c r="O9" s="42">
        <f t="shared" si="6"/>
        <v>0</v>
      </c>
      <c r="P9" s="42">
        <f t="shared" si="7"/>
        <v>0</v>
      </c>
      <c r="Q9" s="42">
        <f t="shared" si="1"/>
        <v>0</v>
      </c>
      <c r="R9" s="42">
        <f t="shared" si="1"/>
        <v>0</v>
      </c>
      <c r="S9" s="177">
        <f t="shared" si="8"/>
        <v>4.205166661653096</v>
      </c>
      <c r="T9" s="168" t="str">
        <f t="shared" si="9"/>
        <v/>
      </c>
      <c r="U9" s="168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9"/>
      <c r="AJ9" s="169"/>
      <c r="AR9" s="161"/>
      <c r="BA9" s="160"/>
      <c r="BI9" s="161"/>
      <c r="BR9" s="160"/>
      <c r="BX9" s="23"/>
      <c r="CG9" s="160"/>
    </row>
    <row r="10" spans="1:85" ht="15">
      <c r="A10" s="178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179">
        <f t="shared" si="3"/>
        <v>0</v>
      </c>
      <c r="G10" s="39">
        <f t="shared" si="4"/>
        <v>0</v>
      </c>
      <c r="H10" s="39">
        <f t="shared" si="4"/>
        <v>0</v>
      </c>
      <c r="I10" s="181">
        <f t="shared" si="5"/>
        <v>0</v>
      </c>
      <c r="J10" s="168"/>
      <c r="K10" s="182" t="s">
        <v>56</v>
      </c>
      <c r="L10" s="87">
        <f t="shared" si="6"/>
        <v>0</v>
      </c>
      <c r="M10" s="87">
        <f t="shared" si="6"/>
        <v>0</v>
      </c>
      <c r="N10" s="87">
        <f t="shared" si="6"/>
        <v>0</v>
      </c>
      <c r="O10" s="87">
        <f t="shared" si="6"/>
        <v>0</v>
      </c>
      <c r="P10" s="87">
        <f t="shared" si="7"/>
        <v>0</v>
      </c>
      <c r="Q10" s="87">
        <f t="shared" si="1"/>
        <v>0</v>
      </c>
      <c r="R10" s="87">
        <f t="shared" si="1"/>
        <v>0</v>
      </c>
      <c r="S10" s="185">
        <f t="shared" si="8"/>
        <v>0</v>
      </c>
      <c r="T10" s="168" t="str">
        <f t="shared" si="9"/>
        <v/>
      </c>
      <c r="U10" s="168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9"/>
      <c r="AJ10" s="169"/>
      <c r="AR10" s="161"/>
      <c r="BA10" s="160"/>
      <c r="BI10" s="161"/>
      <c r="BR10" s="160"/>
      <c r="BX10" s="23"/>
      <c r="CG10" s="160"/>
    </row>
    <row r="11" spans="1:85" ht="15">
      <c r="A11" s="186" t="s">
        <v>16</v>
      </c>
      <c r="B11" s="42">
        <f t="shared" si="2"/>
        <v>216.12766203895006</v>
      </c>
      <c r="C11" s="42">
        <f t="shared" si="2"/>
        <v>36.620400752154701</v>
      </c>
      <c r="D11" s="42">
        <f t="shared" si="2"/>
        <v>22.228797637425679</v>
      </c>
      <c r="E11" s="42">
        <f t="shared" si="2"/>
        <v>5.7314490901454551</v>
      </c>
      <c r="F11" s="175">
        <f t="shared" si="3"/>
        <v>0</v>
      </c>
      <c r="G11" s="42">
        <f t="shared" si="4"/>
        <v>0</v>
      </c>
      <c r="H11" s="42">
        <f t="shared" si="4"/>
        <v>0</v>
      </c>
      <c r="I11" s="173">
        <f t="shared" si="5"/>
        <v>280.70830951867589</v>
      </c>
      <c r="J11" s="168"/>
      <c r="K11" s="174" t="s">
        <v>16</v>
      </c>
      <c r="L11" s="42">
        <f t="shared" si="6"/>
        <v>216.12766203895006</v>
      </c>
      <c r="M11" s="42">
        <f t="shared" si="6"/>
        <v>36.620400752154701</v>
      </c>
      <c r="N11" s="42">
        <f t="shared" si="6"/>
        <v>22.228797637425679</v>
      </c>
      <c r="O11" s="42">
        <f t="shared" si="6"/>
        <v>5.7314490901454551</v>
      </c>
      <c r="P11" s="42">
        <f t="shared" si="7"/>
        <v>0</v>
      </c>
      <c r="Q11" s="42">
        <f t="shared" si="1"/>
        <v>0</v>
      </c>
      <c r="R11" s="42">
        <f t="shared" si="1"/>
        <v>0</v>
      </c>
      <c r="S11" s="177">
        <f t="shared" si="8"/>
        <v>280.70830951867589</v>
      </c>
      <c r="T11" s="168" t="str">
        <f t="shared" si="9"/>
        <v/>
      </c>
      <c r="U11" s="168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9"/>
      <c r="AJ11" s="169"/>
      <c r="AR11" s="161"/>
      <c r="BA11" s="160"/>
      <c r="BI11" s="161"/>
      <c r="BR11" s="160"/>
      <c r="BX11" s="23"/>
      <c r="CG11" s="160"/>
    </row>
    <row r="12" spans="1:85" ht="15">
      <c r="A12" s="178" t="s">
        <v>15</v>
      </c>
      <c r="B12" s="39">
        <f t="shared" si="2"/>
        <v>1845.3640673505902</v>
      </c>
      <c r="C12" s="39">
        <f t="shared" si="2"/>
        <v>17.62324327533717</v>
      </c>
      <c r="D12" s="39">
        <f t="shared" si="2"/>
        <v>107.86729781121394</v>
      </c>
      <c r="E12" s="39">
        <f t="shared" si="2"/>
        <v>0.17113828102818601</v>
      </c>
      <c r="F12" s="179">
        <f t="shared" si="3"/>
        <v>0</v>
      </c>
      <c r="G12" s="39">
        <f t="shared" si="4"/>
        <v>0</v>
      </c>
      <c r="H12" s="39">
        <f t="shared" si="4"/>
        <v>0</v>
      </c>
      <c r="I12" s="181">
        <f t="shared" si="5"/>
        <v>1971.0257467181696</v>
      </c>
      <c r="J12" s="168"/>
      <c r="K12" s="182" t="s">
        <v>15</v>
      </c>
      <c r="L12" s="87">
        <f t="shared" si="6"/>
        <v>1845.3640673505902</v>
      </c>
      <c r="M12" s="87">
        <f t="shared" si="6"/>
        <v>17.62324327533717</v>
      </c>
      <c r="N12" s="87">
        <f t="shared" si="6"/>
        <v>107.86729781121394</v>
      </c>
      <c r="O12" s="87">
        <f t="shared" si="6"/>
        <v>0.17113828102818601</v>
      </c>
      <c r="P12" s="87">
        <f t="shared" si="7"/>
        <v>0</v>
      </c>
      <c r="Q12" s="87">
        <f t="shared" si="1"/>
        <v>0</v>
      </c>
      <c r="R12" s="87">
        <f t="shared" si="1"/>
        <v>0</v>
      </c>
      <c r="S12" s="185">
        <f t="shared" si="8"/>
        <v>1971.0257467181696</v>
      </c>
      <c r="T12" s="168" t="str">
        <f t="shared" si="9"/>
        <v/>
      </c>
      <c r="U12" s="168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9"/>
      <c r="AJ12" s="169"/>
      <c r="AR12" s="161"/>
      <c r="BA12" s="160"/>
      <c r="BI12" s="161"/>
      <c r="BR12" s="160"/>
      <c r="BX12" s="23"/>
      <c r="CG12" s="160"/>
    </row>
    <row r="13" spans="1:85" ht="15">
      <c r="A13" s="186" t="s">
        <v>58</v>
      </c>
      <c r="B13" s="42">
        <f t="shared" si="2"/>
        <v>0</v>
      </c>
      <c r="C13" s="42">
        <f t="shared" si="2"/>
        <v>1.4120118165156698E-2</v>
      </c>
      <c r="D13" s="42">
        <f t="shared" si="2"/>
        <v>0.37389582031915219</v>
      </c>
      <c r="E13" s="42">
        <f t="shared" si="2"/>
        <v>1214.2289442458268</v>
      </c>
      <c r="F13" s="175">
        <f t="shared" si="3"/>
        <v>31758.617827906746</v>
      </c>
      <c r="G13" s="42">
        <f t="shared" si="4"/>
        <v>0</v>
      </c>
      <c r="H13" s="42">
        <f t="shared" si="4"/>
        <v>0</v>
      </c>
      <c r="I13" s="173">
        <f t="shared" si="5"/>
        <v>32973.23478809106</v>
      </c>
      <c r="J13" s="168"/>
      <c r="K13" s="188" t="s">
        <v>58</v>
      </c>
      <c r="L13" s="42">
        <f t="shared" si="6"/>
        <v>0</v>
      </c>
      <c r="M13" s="42">
        <f t="shared" si="6"/>
        <v>1.4120118165156698E-2</v>
      </c>
      <c r="N13" s="42">
        <f t="shared" si="6"/>
        <v>0.37389582031915219</v>
      </c>
      <c r="O13" s="42">
        <f t="shared" si="6"/>
        <v>1214.2289442458268</v>
      </c>
      <c r="P13" s="42">
        <f t="shared" si="7"/>
        <v>31758.61782790675</v>
      </c>
      <c r="Q13" s="42">
        <f t="shared" si="1"/>
        <v>0</v>
      </c>
      <c r="R13" s="42">
        <f t="shared" si="1"/>
        <v>0</v>
      </c>
      <c r="S13" s="177">
        <f t="shared" si="8"/>
        <v>32973.23478809106</v>
      </c>
      <c r="T13" s="168" t="str">
        <f t="shared" si="9"/>
        <v/>
      </c>
      <c r="U13" s="168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9"/>
      <c r="AJ13" s="169"/>
      <c r="AR13" s="161"/>
      <c r="BA13" s="160"/>
      <c r="BI13" s="161"/>
      <c r="BR13" s="160"/>
      <c r="BX13" s="23"/>
      <c r="CG13" s="160"/>
    </row>
    <row r="14" spans="1:85" ht="15">
      <c r="A14" s="178" t="s">
        <v>12</v>
      </c>
      <c r="B14" s="39">
        <f t="shared" si="2"/>
        <v>0</v>
      </c>
      <c r="C14" s="39">
        <f t="shared" si="2"/>
        <v>0</v>
      </c>
      <c r="D14" s="39">
        <f t="shared" si="2"/>
        <v>0.49825805377946697</v>
      </c>
      <c r="E14" s="39">
        <f t="shared" si="2"/>
        <v>26.637118911209797</v>
      </c>
      <c r="F14" s="179">
        <f t="shared" si="3"/>
        <v>10039.818570081407</v>
      </c>
      <c r="G14" s="39">
        <f t="shared" si="4"/>
        <v>0</v>
      </c>
      <c r="H14" s="39">
        <f t="shared" si="4"/>
        <v>0</v>
      </c>
      <c r="I14" s="181">
        <f t="shared" si="5"/>
        <v>10066.953947046395</v>
      </c>
      <c r="J14" s="168"/>
      <c r="K14" s="182" t="s">
        <v>12</v>
      </c>
      <c r="L14" s="87">
        <f t="shared" si="6"/>
        <v>0</v>
      </c>
      <c r="M14" s="87">
        <f t="shared" si="6"/>
        <v>0</v>
      </c>
      <c r="N14" s="87">
        <f t="shared" si="6"/>
        <v>0.49825805377946697</v>
      </c>
      <c r="O14" s="87">
        <f t="shared" si="6"/>
        <v>26.637118911209797</v>
      </c>
      <c r="P14" s="87">
        <f t="shared" si="7"/>
        <v>10039.818570081407</v>
      </c>
      <c r="Q14" s="87">
        <f t="shared" si="1"/>
        <v>0</v>
      </c>
      <c r="R14" s="87">
        <f t="shared" si="1"/>
        <v>0</v>
      </c>
      <c r="S14" s="185">
        <f t="shared" si="8"/>
        <v>10066.953947046395</v>
      </c>
      <c r="T14" s="168" t="str">
        <f t="shared" si="9"/>
        <v/>
      </c>
      <c r="U14" s="168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9"/>
      <c r="AJ14" s="169"/>
      <c r="AR14" s="161"/>
      <c r="BA14" s="160"/>
      <c r="BI14" s="161"/>
      <c r="BR14" s="160"/>
      <c r="BX14" s="23"/>
      <c r="CG14" s="160"/>
    </row>
    <row r="15" spans="1:85" ht="15">
      <c r="A15" s="186" t="s">
        <v>59</v>
      </c>
      <c r="B15" s="42">
        <f t="shared" si="2"/>
        <v>2.6037351949121474E-4</v>
      </c>
      <c r="C15" s="42">
        <f t="shared" si="2"/>
        <v>0</v>
      </c>
      <c r="D15" s="42">
        <f t="shared" si="2"/>
        <v>6.5523826136944102E-3</v>
      </c>
      <c r="E15" s="42">
        <f t="shared" si="2"/>
        <v>6.1435139918978206E-2</v>
      </c>
      <c r="F15" s="175">
        <f t="shared" si="3"/>
        <v>1.0950058575852257</v>
      </c>
      <c r="G15" s="42">
        <f t="shared" si="4"/>
        <v>0</v>
      </c>
      <c r="H15" s="42">
        <f t="shared" si="4"/>
        <v>0</v>
      </c>
      <c r="I15" s="173">
        <f t="shared" si="5"/>
        <v>1.1632537536373895</v>
      </c>
      <c r="J15" s="168"/>
      <c r="K15" s="188" t="s">
        <v>59</v>
      </c>
      <c r="L15" s="42">
        <f t="shared" si="6"/>
        <v>2.6037351949121474E-4</v>
      </c>
      <c r="M15" s="42">
        <f t="shared" si="6"/>
        <v>0</v>
      </c>
      <c r="N15" s="42">
        <f t="shared" si="6"/>
        <v>6.5523826136944102E-3</v>
      </c>
      <c r="O15" s="42">
        <f t="shared" si="6"/>
        <v>6.1435139918978206E-2</v>
      </c>
      <c r="P15" s="42">
        <f t="shared" si="7"/>
        <v>1.0950058575852257</v>
      </c>
      <c r="Q15" s="42">
        <f t="shared" si="1"/>
        <v>0</v>
      </c>
      <c r="R15" s="42">
        <f t="shared" si="1"/>
        <v>0</v>
      </c>
      <c r="S15" s="177">
        <f t="shared" si="8"/>
        <v>1.1632537536373895</v>
      </c>
      <c r="T15" s="168" t="str">
        <f t="shared" si="9"/>
        <v/>
      </c>
      <c r="U15" s="168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9"/>
      <c r="AJ15" s="169"/>
      <c r="AR15" s="161"/>
      <c r="BA15" s="160"/>
      <c r="BI15" s="161"/>
      <c r="BR15" s="160"/>
      <c r="BX15" s="23"/>
      <c r="CG15" s="160"/>
    </row>
    <row r="16" spans="1:85" ht="15">
      <c r="A16" s="178" t="s">
        <v>17</v>
      </c>
      <c r="B16" s="39">
        <f t="shared" si="2"/>
        <v>29.551698654450686</v>
      </c>
      <c r="C16" s="39">
        <f t="shared" si="2"/>
        <v>0.39958944284400666</v>
      </c>
      <c r="D16" s="39">
        <f t="shared" si="2"/>
        <v>26.571480482617577</v>
      </c>
      <c r="E16" s="39">
        <f t="shared" si="2"/>
        <v>10.746458445404549</v>
      </c>
      <c r="F16" s="179">
        <f t="shared" si="3"/>
        <v>644.75061034591079</v>
      </c>
      <c r="G16" s="39">
        <f t="shared" si="4"/>
        <v>0</v>
      </c>
      <c r="H16" s="39">
        <f t="shared" si="4"/>
        <v>0</v>
      </c>
      <c r="I16" s="181">
        <f t="shared" si="5"/>
        <v>712.0198373712276</v>
      </c>
      <c r="J16" s="168"/>
      <c r="K16" s="182" t="s">
        <v>17</v>
      </c>
      <c r="L16" s="87">
        <f t="shared" si="6"/>
        <v>29.551698654450686</v>
      </c>
      <c r="M16" s="87">
        <f t="shared" si="6"/>
        <v>0.39958944284400666</v>
      </c>
      <c r="N16" s="87">
        <f t="shared" si="6"/>
        <v>26.571480482617577</v>
      </c>
      <c r="O16" s="87">
        <f t="shared" si="6"/>
        <v>10.746458445404549</v>
      </c>
      <c r="P16" s="87">
        <f t="shared" si="7"/>
        <v>644.75061034591079</v>
      </c>
      <c r="Q16" s="87">
        <f t="shared" si="1"/>
        <v>0</v>
      </c>
      <c r="R16" s="87">
        <f t="shared" si="1"/>
        <v>0</v>
      </c>
      <c r="S16" s="185">
        <f t="shared" si="8"/>
        <v>712.0198373712276</v>
      </c>
      <c r="T16" s="168" t="str">
        <f t="shared" si="9"/>
        <v/>
      </c>
      <c r="U16" s="168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9"/>
      <c r="AJ16" s="169"/>
      <c r="AR16" s="161"/>
      <c r="BA16" s="160"/>
      <c r="BI16" s="161"/>
      <c r="BR16" s="160"/>
      <c r="BX16" s="23"/>
      <c r="CG16" s="160"/>
    </row>
    <row r="17" spans="1:85" ht="15">
      <c r="A17" s="186" t="s">
        <v>139</v>
      </c>
      <c r="B17" s="42">
        <f t="shared" si="2"/>
        <v>18619.707426254863</v>
      </c>
      <c r="C17" s="42">
        <f t="shared" si="2"/>
        <v>1733.256794359896</v>
      </c>
      <c r="D17" s="42">
        <f t="shared" si="2"/>
        <v>4666.6686934112204</v>
      </c>
      <c r="E17" s="42">
        <f t="shared" si="2"/>
        <v>167.05259749924613</v>
      </c>
      <c r="F17" s="175">
        <f t="shared" si="3"/>
        <v>104.80480130161946</v>
      </c>
      <c r="G17" s="42">
        <f t="shared" si="4"/>
        <v>0</v>
      </c>
      <c r="H17" s="42">
        <f t="shared" si="4"/>
        <v>0</v>
      </c>
      <c r="I17" s="173">
        <f t="shared" si="5"/>
        <v>25291.490312826842</v>
      </c>
      <c r="J17" s="168"/>
      <c r="K17" s="188" t="s">
        <v>139</v>
      </c>
      <c r="L17" s="42">
        <f t="shared" si="6"/>
        <v>18619.707426254863</v>
      </c>
      <c r="M17" s="42">
        <f t="shared" si="6"/>
        <v>1733.256794359896</v>
      </c>
      <c r="N17" s="42">
        <f t="shared" si="6"/>
        <v>4666.6686934112204</v>
      </c>
      <c r="O17" s="42">
        <f t="shared" si="6"/>
        <v>167.05259749924613</v>
      </c>
      <c r="P17" s="42">
        <f t="shared" si="7"/>
        <v>104.80480130161946</v>
      </c>
      <c r="Q17" s="42">
        <f t="shared" si="1"/>
        <v>0</v>
      </c>
      <c r="R17" s="42">
        <f t="shared" si="1"/>
        <v>0</v>
      </c>
      <c r="S17" s="177">
        <f t="shared" si="8"/>
        <v>25291.490312826842</v>
      </c>
      <c r="T17" s="168" t="str">
        <f t="shared" si="9"/>
        <v/>
      </c>
      <c r="U17" s="168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9"/>
      <c r="AJ17" s="169"/>
      <c r="AR17" s="161"/>
      <c r="BA17" s="160"/>
      <c r="BI17" s="161"/>
      <c r="BR17" s="160"/>
      <c r="BX17" s="23"/>
      <c r="CG17" s="160"/>
    </row>
    <row r="18" spans="1:85" ht="15">
      <c r="A18" s="178" t="s">
        <v>25</v>
      </c>
      <c r="B18" s="39">
        <f t="shared" si="2"/>
        <v>3988.0184455275212</v>
      </c>
      <c r="C18" s="39">
        <f t="shared" si="2"/>
        <v>21.432251552195055</v>
      </c>
      <c r="D18" s="39">
        <f t="shared" si="2"/>
        <v>8306.4371501022979</v>
      </c>
      <c r="E18" s="39">
        <f t="shared" si="2"/>
        <v>8258.992933670168</v>
      </c>
      <c r="F18" s="179">
        <f t="shared" si="3"/>
        <v>2130.8072059137376</v>
      </c>
      <c r="G18" s="39">
        <f t="shared" si="4"/>
        <v>6569.7456676926977</v>
      </c>
      <c r="H18" s="39">
        <f t="shared" si="4"/>
        <v>17.279240683374852</v>
      </c>
      <c r="I18" s="181">
        <f t="shared" si="5"/>
        <v>29292.712895141995</v>
      </c>
      <c r="J18" s="168"/>
      <c r="K18" s="182" t="s">
        <v>25</v>
      </c>
      <c r="L18" s="87">
        <f t="shared" si="6"/>
        <v>3988.0184455275212</v>
      </c>
      <c r="M18" s="87">
        <f t="shared" si="6"/>
        <v>21.432251552195055</v>
      </c>
      <c r="N18" s="87">
        <f t="shared" si="6"/>
        <v>8306.4371501022979</v>
      </c>
      <c r="O18" s="87">
        <f t="shared" si="6"/>
        <v>8258.992933670168</v>
      </c>
      <c r="P18" s="87">
        <f t="shared" si="7"/>
        <v>2130.8072059137376</v>
      </c>
      <c r="Q18" s="87">
        <f t="shared" si="1"/>
        <v>6569.7456676926977</v>
      </c>
      <c r="R18" s="87">
        <f t="shared" si="1"/>
        <v>17.279240683374852</v>
      </c>
      <c r="S18" s="185">
        <f t="shared" si="8"/>
        <v>29292.712895141995</v>
      </c>
      <c r="T18" s="168" t="str">
        <f t="shared" si="9"/>
        <v/>
      </c>
      <c r="U18" s="168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9"/>
      <c r="AJ18" s="169"/>
      <c r="AR18" s="161"/>
      <c r="BA18" s="160"/>
      <c r="BI18" s="161"/>
      <c r="BR18" s="160"/>
      <c r="BX18" s="23"/>
      <c r="CG18" s="160"/>
    </row>
    <row r="19" spans="1:85" ht="15">
      <c r="A19" s="186" t="s">
        <v>24</v>
      </c>
      <c r="B19" s="42">
        <f t="shared" si="2"/>
        <v>18589.969121376784</v>
      </c>
      <c r="C19" s="42">
        <f t="shared" si="2"/>
        <v>142.40450449525287</v>
      </c>
      <c r="D19" s="42">
        <f t="shared" si="2"/>
        <v>2286.2013313717025</v>
      </c>
      <c r="E19" s="42">
        <f t="shared" si="2"/>
        <v>0</v>
      </c>
      <c r="F19" s="175">
        <f t="shared" si="3"/>
        <v>0</v>
      </c>
      <c r="G19" s="42">
        <f t="shared" si="4"/>
        <v>0</v>
      </c>
      <c r="H19" s="42">
        <f t="shared" si="4"/>
        <v>0</v>
      </c>
      <c r="I19" s="173">
        <f t="shared" si="5"/>
        <v>21018.574957243742</v>
      </c>
      <c r="J19" s="168"/>
      <c r="K19" s="188" t="s">
        <v>24</v>
      </c>
      <c r="L19" s="42">
        <f t="shared" si="6"/>
        <v>18589.969121376784</v>
      </c>
      <c r="M19" s="42">
        <f t="shared" si="6"/>
        <v>142.40450449525287</v>
      </c>
      <c r="N19" s="42">
        <f t="shared" si="6"/>
        <v>2286.2013313717025</v>
      </c>
      <c r="O19" s="42">
        <f t="shared" si="6"/>
        <v>0</v>
      </c>
      <c r="P19" s="42">
        <f t="shared" si="7"/>
        <v>0</v>
      </c>
      <c r="Q19" s="42">
        <f t="shared" si="1"/>
        <v>0</v>
      </c>
      <c r="R19" s="42">
        <f t="shared" si="1"/>
        <v>0</v>
      </c>
      <c r="S19" s="177">
        <f t="shared" si="8"/>
        <v>21018.574957243742</v>
      </c>
      <c r="T19" s="168" t="str">
        <f t="shared" si="9"/>
        <v/>
      </c>
      <c r="U19" s="168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9"/>
      <c r="AJ19" s="169"/>
      <c r="AR19" s="161"/>
      <c r="BA19" s="160"/>
      <c r="BI19" s="161"/>
      <c r="BR19" s="160"/>
      <c r="BX19" s="23"/>
      <c r="CG19" s="160"/>
    </row>
    <row r="20" spans="1:85" ht="15">
      <c r="A20" s="178" t="s">
        <v>60</v>
      </c>
      <c r="B20" s="39">
        <f t="shared" si="2"/>
        <v>975.71230434980544</v>
      </c>
      <c r="C20" s="39">
        <f t="shared" si="2"/>
        <v>1.6567359818614673</v>
      </c>
      <c r="D20" s="39">
        <f t="shared" si="2"/>
        <v>40.5805481836273</v>
      </c>
      <c r="E20" s="39">
        <f t="shared" si="2"/>
        <v>0</v>
      </c>
      <c r="F20" s="179">
        <f t="shared" si="3"/>
        <v>0</v>
      </c>
      <c r="G20" s="39">
        <f t="shared" si="4"/>
        <v>0</v>
      </c>
      <c r="H20" s="39">
        <f t="shared" si="4"/>
        <v>0</v>
      </c>
      <c r="I20" s="181">
        <f t="shared" si="5"/>
        <v>1017.9495885152943</v>
      </c>
      <c r="J20" s="168"/>
      <c r="K20" s="182" t="s">
        <v>60</v>
      </c>
      <c r="L20" s="87">
        <f t="shared" si="6"/>
        <v>975.71230434980544</v>
      </c>
      <c r="M20" s="87">
        <f t="shared" si="6"/>
        <v>1.6567359818614673</v>
      </c>
      <c r="N20" s="87">
        <f t="shared" si="6"/>
        <v>40.5805481836273</v>
      </c>
      <c r="O20" s="87">
        <f t="shared" si="6"/>
        <v>0</v>
      </c>
      <c r="P20" s="87">
        <f t="shared" si="7"/>
        <v>0</v>
      </c>
      <c r="Q20" s="87">
        <f t="shared" si="1"/>
        <v>0</v>
      </c>
      <c r="R20" s="87">
        <f t="shared" si="1"/>
        <v>0</v>
      </c>
      <c r="S20" s="185">
        <f t="shared" si="8"/>
        <v>1017.9495885152943</v>
      </c>
      <c r="T20" s="168" t="str">
        <f t="shared" si="9"/>
        <v/>
      </c>
      <c r="U20" s="168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9"/>
      <c r="AJ20" s="169"/>
      <c r="AR20" s="161"/>
      <c r="BA20" s="160"/>
      <c r="BI20" s="161"/>
      <c r="BR20" s="160"/>
      <c r="BX20" s="23"/>
      <c r="CG20" s="160"/>
    </row>
    <row r="21" spans="1:85" ht="15">
      <c r="A21" s="186" t="s">
        <v>22</v>
      </c>
      <c r="B21" s="42">
        <f t="shared" si="2"/>
        <v>540.08195929885449</v>
      </c>
      <c r="C21" s="42">
        <f t="shared" si="2"/>
        <v>84.236118738540839</v>
      </c>
      <c r="D21" s="42">
        <f t="shared" si="2"/>
        <v>62.667943069844114</v>
      </c>
      <c r="E21" s="42">
        <f t="shared" si="2"/>
        <v>0.22793042485597526</v>
      </c>
      <c r="F21" s="175">
        <f t="shared" si="3"/>
        <v>3469.533657619017</v>
      </c>
      <c r="G21" s="42">
        <f t="shared" si="4"/>
        <v>0</v>
      </c>
      <c r="H21" s="42">
        <f t="shared" si="4"/>
        <v>0</v>
      </c>
      <c r="I21" s="173">
        <f t="shared" si="5"/>
        <v>4156.7476091511126</v>
      </c>
      <c r="J21" s="168"/>
      <c r="K21" s="188" t="s">
        <v>22</v>
      </c>
      <c r="L21" s="42">
        <f t="shared" si="6"/>
        <v>540.08195929885449</v>
      </c>
      <c r="M21" s="42">
        <f t="shared" si="6"/>
        <v>84.236118738540839</v>
      </c>
      <c r="N21" s="42">
        <f t="shared" si="6"/>
        <v>62.667943069844114</v>
      </c>
      <c r="O21" s="42">
        <f t="shared" si="6"/>
        <v>0.22793042485597526</v>
      </c>
      <c r="P21" s="42">
        <f t="shared" si="7"/>
        <v>3469.5336576190175</v>
      </c>
      <c r="Q21" s="42">
        <f t="shared" si="1"/>
        <v>0</v>
      </c>
      <c r="R21" s="42">
        <f t="shared" si="1"/>
        <v>0</v>
      </c>
      <c r="S21" s="177">
        <f t="shared" si="8"/>
        <v>4156.7476091511126</v>
      </c>
      <c r="T21" s="168" t="str">
        <f t="shared" si="9"/>
        <v/>
      </c>
      <c r="U21" s="168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9"/>
      <c r="AJ21" s="169"/>
      <c r="AR21" s="161"/>
      <c r="BA21" s="160"/>
      <c r="BI21" s="161"/>
      <c r="BR21" s="160"/>
      <c r="BX21" s="23"/>
      <c r="CG21" s="160"/>
    </row>
    <row r="22" spans="1:85" ht="15">
      <c r="A22" s="178" t="s">
        <v>21</v>
      </c>
      <c r="B22" s="39">
        <f t="shared" si="2"/>
        <v>0.34414595217682248</v>
      </c>
      <c r="C22" s="39">
        <f t="shared" si="2"/>
        <v>4.0596781780032939E-2</v>
      </c>
      <c r="D22" s="39">
        <f t="shared" si="2"/>
        <v>0.21004976110710807</v>
      </c>
      <c r="E22" s="39">
        <f t="shared" si="2"/>
        <v>0</v>
      </c>
      <c r="F22" s="179">
        <f t="shared" si="3"/>
        <v>0</v>
      </c>
      <c r="G22" s="39">
        <f t="shared" si="4"/>
        <v>0</v>
      </c>
      <c r="H22" s="39">
        <f t="shared" si="4"/>
        <v>0</v>
      </c>
      <c r="I22" s="181">
        <f t="shared" si="5"/>
        <v>0.59479249506396348</v>
      </c>
      <c r="J22" s="168"/>
      <c r="K22" s="182" t="s">
        <v>21</v>
      </c>
      <c r="L22" s="87">
        <f t="shared" si="6"/>
        <v>0.34414595217682248</v>
      </c>
      <c r="M22" s="87">
        <f t="shared" si="6"/>
        <v>4.0596781780032939E-2</v>
      </c>
      <c r="N22" s="87">
        <f t="shared" si="6"/>
        <v>0.21004976110710807</v>
      </c>
      <c r="O22" s="87">
        <f t="shared" si="6"/>
        <v>0</v>
      </c>
      <c r="P22" s="87">
        <f t="shared" si="7"/>
        <v>0</v>
      </c>
      <c r="Q22" s="87">
        <f t="shared" si="1"/>
        <v>0</v>
      </c>
      <c r="R22" s="87">
        <f t="shared" si="1"/>
        <v>0</v>
      </c>
      <c r="S22" s="185">
        <f t="shared" si="8"/>
        <v>0.59479249506396348</v>
      </c>
      <c r="T22" s="168" t="str">
        <f t="shared" si="9"/>
        <v/>
      </c>
      <c r="U22" s="168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9"/>
      <c r="AJ22" s="169"/>
      <c r="AR22" s="161"/>
      <c r="BA22" s="160"/>
      <c r="BI22" s="161"/>
      <c r="BR22" s="160"/>
      <c r="BX22" s="23"/>
      <c r="CG22" s="160"/>
    </row>
    <row r="23" spans="1:85" ht="15">
      <c r="A23" s="189" t="s">
        <v>64</v>
      </c>
      <c r="B23" s="42">
        <f t="shared" si="2"/>
        <v>423.43301060674048</v>
      </c>
      <c r="C23" s="42">
        <f t="shared" si="2"/>
        <v>0</v>
      </c>
      <c r="D23" s="42">
        <f t="shared" si="2"/>
        <v>114.1996010253512</v>
      </c>
      <c r="E23" s="42">
        <f t="shared" si="2"/>
        <v>0</v>
      </c>
      <c r="F23" s="175">
        <f t="shared" si="3"/>
        <v>0</v>
      </c>
      <c r="G23" s="42">
        <f t="shared" si="4"/>
        <v>0</v>
      </c>
      <c r="H23" s="42">
        <f t="shared" si="4"/>
        <v>0</v>
      </c>
      <c r="I23" s="173">
        <f t="shared" si="5"/>
        <v>537.63261163209165</v>
      </c>
      <c r="J23" s="168"/>
      <c r="K23" s="190" t="s">
        <v>64</v>
      </c>
      <c r="L23" s="42">
        <f t="shared" si="6"/>
        <v>423.43301060674048</v>
      </c>
      <c r="M23" s="42">
        <f t="shared" si="6"/>
        <v>0</v>
      </c>
      <c r="N23" s="42">
        <f t="shared" si="6"/>
        <v>114.1996010253512</v>
      </c>
      <c r="O23" s="42">
        <f t="shared" si="6"/>
        <v>0</v>
      </c>
      <c r="P23" s="42">
        <f t="shared" si="7"/>
        <v>0</v>
      </c>
      <c r="Q23" s="42">
        <f t="shared" ref="Q23:R27" si="10">Q49+Q101</f>
        <v>0</v>
      </c>
      <c r="R23" s="42">
        <f t="shared" si="10"/>
        <v>0</v>
      </c>
      <c r="S23" s="177">
        <f t="shared" si="8"/>
        <v>537.63261163209165</v>
      </c>
      <c r="T23" s="168" t="str">
        <f t="shared" si="9"/>
        <v/>
      </c>
      <c r="U23" s="168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9"/>
      <c r="AJ23" s="169"/>
      <c r="AR23" s="161"/>
      <c r="BA23" s="160"/>
      <c r="BI23" s="161"/>
      <c r="BR23" s="160"/>
      <c r="BX23" s="23"/>
      <c r="CG23" s="160"/>
    </row>
    <row r="24" spans="1:85">
      <c r="A24" s="191" t="str">
        <f>A50</f>
        <v>Umgebungswärme etc.</v>
      </c>
      <c r="B24" s="60">
        <f t="shared" ref="B24:E27" si="11">B50+B102</f>
        <v>423.43301060674048</v>
      </c>
      <c r="C24" s="60">
        <f t="shared" si="11"/>
        <v>0</v>
      </c>
      <c r="D24" s="60">
        <f t="shared" si="11"/>
        <v>114.1996010253512</v>
      </c>
      <c r="E24" s="60">
        <f t="shared" si="11"/>
        <v>0</v>
      </c>
      <c r="F24" s="192">
        <f t="shared" si="3"/>
        <v>0</v>
      </c>
      <c r="G24" s="60">
        <f t="shared" ref="G24:H27" si="12">G50+G102</f>
        <v>0</v>
      </c>
      <c r="H24" s="60">
        <f t="shared" si="12"/>
        <v>0</v>
      </c>
      <c r="I24" s="194">
        <f t="shared" si="5"/>
        <v>537.63261163209165</v>
      </c>
      <c r="J24" s="168"/>
      <c r="K24" s="195" t="s">
        <v>23</v>
      </c>
      <c r="L24" s="90">
        <f t="shared" ref="L24:O27" si="13">L50+L102</f>
        <v>423.43301060674048</v>
      </c>
      <c r="M24" s="90">
        <f t="shared" si="13"/>
        <v>0</v>
      </c>
      <c r="N24" s="90">
        <f t="shared" si="13"/>
        <v>114.1996010253512</v>
      </c>
      <c r="O24" s="90">
        <f t="shared" si="13"/>
        <v>0</v>
      </c>
      <c r="P24" s="90">
        <f t="shared" si="7"/>
        <v>0</v>
      </c>
      <c r="Q24" s="90">
        <f t="shared" si="10"/>
        <v>0</v>
      </c>
      <c r="R24" s="90">
        <f t="shared" si="10"/>
        <v>0</v>
      </c>
      <c r="S24" s="198">
        <f t="shared" si="8"/>
        <v>537.63261163209165</v>
      </c>
      <c r="T24" s="168" t="str">
        <f t="shared" si="9"/>
        <v/>
      </c>
      <c r="U24" s="168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9"/>
      <c r="AJ24" s="169"/>
      <c r="AR24" s="161"/>
      <c r="BA24" s="160"/>
      <c r="BI24" s="161"/>
      <c r="BR24" s="160"/>
      <c r="BX24" s="23"/>
      <c r="CG24" s="160"/>
    </row>
    <row r="25" spans="1:85">
      <c r="A25" s="199" t="str">
        <f>A51</f>
        <v>Gichtgas</v>
      </c>
      <c r="B25" s="63">
        <f t="shared" si="11"/>
        <v>0</v>
      </c>
      <c r="C25" s="63">
        <f t="shared" si="11"/>
        <v>0</v>
      </c>
      <c r="D25" s="63">
        <f t="shared" si="11"/>
        <v>0</v>
      </c>
      <c r="E25" s="63">
        <f t="shared" si="11"/>
        <v>0</v>
      </c>
      <c r="F25" s="200">
        <f t="shared" si="3"/>
        <v>0</v>
      </c>
      <c r="G25" s="63">
        <f t="shared" si="12"/>
        <v>0</v>
      </c>
      <c r="H25" s="63">
        <f t="shared" si="12"/>
        <v>0</v>
      </c>
      <c r="I25" s="202">
        <f t="shared" si="5"/>
        <v>0</v>
      </c>
      <c r="J25" s="168"/>
      <c r="K25" s="203" t="s">
        <v>19</v>
      </c>
      <c r="L25" s="63">
        <f t="shared" si="13"/>
        <v>0</v>
      </c>
      <c r="M25" s="63">
        <f t="shared" si="13"/>
        <v>0</v>
      </c>
      <c r="N25" s="63">
        <f t="shared" si="13"/>
        <v>0</v>
      </c>
      <c r="O25" s="63">
        <f t="shared" si="13"/>
        <v>0</v>
      </c>
      <c r="P25" s="63">
        <f t="shared" si="7"/>
        <v>0</v>
      </c>
      <c r="Q25" s="63">
        <f t="shared" si="10"/>
        <v>0</v>
      </c>
      <c r="R25" s="63">
        <f t="shared" si="10"/>
        <v>0</v>
      </c>
      <c r="S25" s="205">
        <f t="shared" si="8"/>
        <v>0</v>
      </c>
      <c r="T25" s="168"/>
      <c r="U25" s="168"/>
      <c r="Z25" s="169"/>
      <c r="AA25" s="160"/>
      <c r="AB25" s="160"/>
      <c r="AC25" s="160"/>
      <c r="AD25" s="160"/>
      <c r="AE25" s="160"/>
      <c r="AF25" s="160"/>
      <c r="AG25" s="160"/>
      <c r="AH25" s="160"/>
      <c r="AI25" s="160"/>
      <c r="AR25" s="161"/>
      <c r="BA25" s="160"/>
      <c r="BI25" s="161"/>
      <c r="BR25" s="160"/>
      <c r="BX25" s="23"/>
      <c r="CG25" s="160"/>
    </row>
    <row r="26" spans="1:85">
      <c r="A26" s="191" t="str">
        <f>A52</f>
        <v>Kokereigas</v>
      </c>
      <c r="B26" s="60">
        <f t="shared" si="11"/>
        <v>0</v>
      </c>
      <c r="C26" s="60">
        <f t="shared" si="11"/>
        <v>0</v>
      </c>
      <c r="D26" s="60">
        <f t="shared" si="11"/>
        <v>0</v>
      </c>
      <c r="E26" s="60">
        <f t="shared" si="11"/>
        <v>0</v>
      </c>
      <c r="F26" s="192">
        <f t="shared" si="3"/>
        <v>0</v>
      </c>
      <c r="G26" s="60">
        <f t="shared" si="12"/>
        <v>0</v>
      </c>
      <c r="H26" s="60">
        <f t="shared" si="12"/>
        <v>0</v>
      </c>
      <c r="I26" s="194">
        <f t="shared" si="5"/>
        <v>0</v>
      </c>
      <c r="J26" s="168"/>
      <c r="K26" s="195" t="s">
        <v>20</v>
      </c>
      <c r="L26" s="90">
        <f t="shared" si="13"/>
        <v>0</v>
      </c>
      <c r="M26" s="90">
        <f t="shared" si="13"/>
        <v>0</v>
      </c>
      <c r="N26" s="90">
        <f t="shared" si="13"/>
        <v>0</v>
      </c>
      <c r="O26" s="90">
        <f t="shared" si="13"/>
        <v>0</v>
      </c>
      <c r="P26" s="90">
        <f t="shared" si="7"/>
        <v>0</v>
      </c>
      <c r="Q26" s="90">
        <f t="shared" si="10"/>
        <v>0</v>
      </c>
      <c r="R26" s="90">
        <f t="shared" si="10"/>
        <v>0</v>
      </c>
      <c r="S26" s="198">
        <f t="shared" si="8"/>
        <v>0</v>
      </c>
      <c r="T26" s="168"/>
      <c r="U26" s="168"/>
      <c r="Z26" s="169"/>
      <c r="AA26" s="160"/>
      <c r="AB26" s="160"/>
      <c r="AC26" s="160"/>
      <c r="AD26" s="160"/>
      <c r="AE26" s="160"/>
      <c r="AF26" s="160"/>
      <c r="AG26" s="160"/>
      <c r="AH26" s="160"/>
      <c r="AI26" s="160"/>
      <c r="AR26" s="161"/>
      <c r="BA26" s="160"/>
      <c r="BI26" s="161"/>
      <c r="BR26" s="160"/>
      <c r="BX26" s="23"/>
      <c r="CG26" s="160"/>
    </row>
    <row r="27" spans="1:85" ht="15" thickBot="1">
      <c r="A27" s="206" t="str">
        <f>A53</f>
        <v>Brenntorf</v>
      </c>
      <c r="B27" s="52">
        <f t="shared" si="11"/>
        <v>0</v>
      </c>
      <c r="C27" s="52">
        <f t="shared" si="11"/>
        <v>0</v>
      </c>
      <c r="D27" s="52">
        <f t="shared" si="11"/>
        <v>0</v>
      </c>
      <c r="E27" s="52">
        <f t="shared" si="11"/>
        <v>0</v>
      </c>
      <c r="F27" s="207">
        <f t="shared" si="3"/>
        <v>0</v>
      </c>
      <c r="G27" s="52">
        <f t="shared" si="12"/>
        <v>0</v>
      </c>
      <c r="H27" s="52">
        <f t="shared" si="12"/>
        <v>0</v>
      </c>
      <c r="I27" s="209">
        <f t="shared" si="5"/>
        <v>0</v>
      </c>
      <c r="J27" s="168"/>
      <c r="K27" s="210" t="s">
        <v>67</v>
      </c>
      <c r="L27" s="52">
        <f t="shared" si="13"/>
        <v>0</v>
      </c>
      <c r="M27" s="52">
        <f t="shared" si="13"/>
        <v>0</v>
      </c>
      <c r="N27" s="52">
        <f t="shared" si="13"/>
        <v>0</v>
      </c>
      <c r="O27" s="52">
        <f t="shared" si="13"/>
        <v>0</v>
      </c>
      <c r="P27" s="52">
        <f t="shared" si="7"/>
        <v>0</v>
      </c>
      <c r="Q27" s="52">
        <f t="shared" si="10"/>
        <v>0</v>
      </c>
      <c r="R27" s="52">
        <f t="shared" si="10"/>
        <v>0</v>
      </c>
      <c r="S27" s="212">
        <f t="shared" si="8"/>
        <v>0</v>
      </c>
      <c r="T27" s="168"/>
      <c r="U27" s="168"/>
      <c r="Z27" s="169"/>
      <c r="AA27" s="160"/>
      <c r="AB27" s="160"/>
      <c r="AC27" s="160"/>
      <c r="AD27" s="160"/>
      <c r="AE27" s="160"/>
      <c r="AF27" s="160"/>
      <c r="AG27" s="160"/>
      <c r="AH27" s="160"/>
      <c r="AI27" s="160"/>
      <c r="AR27" s="161"/>
      <c r="BA27" s="160"/>
      <c r="BI27" s="161"/>
      <c r="BR27" s="160"/>
      <c r="BX27" s="23"/>
      <c r="CG27" s="160"/>
    </row>
    <row r="28" spans="1:85" ht="15">
      <c r="A28" s="213" t="s">
        <v>26</v>
      </c>
      <c r="B28" s="214">
        <f>SUM(B7:B23)</f>
        <v>45268.017871253534</v>
      </c>
      <c r="C28" s="214">
        <f t="shared" ref="C28:I28" si="14">SUM(C7:C23)</f>
        <v>2037.6843554980276</v>
      </c>
      <c r="D28" s="214">
        <f t="shared" si="14"/>
        <v>15635.318273312105</v>
      </c>
      <c r="E28" s="214">
        <f t="shared" si="14"/>
        <v>9683.8500057078054</v>
      </c>
      <c r="F28" s="214">
        <f t="shared" si="14"/>
        <v>48149.725029728099</v>
      </c>
      <c r="G28" s="214">
        <f t="shared" si="14"/>
        <v>6569.7456676926977</v>
      </c>
      <c r="H28" s="214">
        <f t="shared" si="14"/>
        <v>17.279240683374852</v>
      </c>
      <c r="I28" s="214">
        <f t="shared" si="14"/>
        <v>127361.62044387565</v>
      </c>
      <c r="J28" s="469"/>
      <c r="K28" s="215" t="s">
        <v>26</v>
      </c>
      <c r="L28" s="214">
        <f>SUM(L7:L23)</f>
        <v>45268.017871253534</v>
      </c>
      <c r="M28" s="214">
        <f t="shared" ref="M28:S28" si="15">SUM(M7:M23)</f>
        <v>2037.6843554980276</v>
      </c>
      <c r="N28" s="214">
        <f t="shared" si="15"/>
        <v>15635.318273312105</v>
      </c>
      <c r="O28" s="214">
        <f t="shared" si="15"/>
        <v>9683.8500057078054</v>
      </c>
      <c r="P28" s="214">
        <f t="shared" si="15"/>
        <v>48149.725029728099</v>
      </c>
      <c r="Q28" s="214">
        <f t="shared" si="15"/>
        <v>6569.7456676926977</v>
      </c>
      <c r="R28" s="214">
        <f t="shared" si="15"/>
        <v>17.279240683374852</v>
      </c>
      <c r="S28" s="214">
        <f t="shared" si="15"/>
        <v>127361.62044387565</v>
      </c>
      <c r="T28" s="168" t="str">
        <f>IF(ABS(S28-S54-S80-S106)&gt;0.01,S28-S54-S80-S106,"")</f>
        <v/>
      </c>
      <c r="U28" s="168"/>
      <c r="Z28" s="169"/>
      <c r="AA28" s="160"/>
      <c r="AB28" s="160"/>
      <c r="AC28" s="160"/>
      <c r="AD28" s="160"/>
      <c r="AE28" s="160"/>
      <c r="AF28" s="160"/>
      <c r="AG28" s="160"/>
      <c r="AH28" s="160"/>
      <c r="AI28" s="160"/>
      <c r="AR28" s="161"/>
      <c r="BA28" s="160"/>
      <c r="BI28" s="161"/>
      <c r="BR28" s="160"/>
      <c r="BX28" s="23"/>
      <c r="CG28" s="160"/>
    </row>
    <row r="29" spans="1:85" s="23" customFormat="1" ht="15" thickBot="1">
      <c r="A29" s="30" t="s">
        <v>88</v>
      </c>
      <c r="B29" s="53">
        <f>IF($I28=0,"-",B28/$I28)</f>
        <v>0.35542903516371133</v>
      </c>
      <c r="C29" s="53">
        <f t="shared" ref="C29:H29" si="16">IF($I28=0,"-",C28/$I28)</f>
        <v>1.599920249441214E-2</v>
      </c>
      <c r="D29" s="53">
        <f t="shared" si="16"/>
        <v>0.12276318579192472</v>
      </c>
      <c r="E29" s="53">
        <f t="shared" si="16"/>
        <v>7.6034287032137604E-2</v>
      </c>
      <c r="F29" s="53">
        <f t="shared" si="16"/>
        <v>0.37805521680643345</v>
      </c>
      <c r="G29" s="53">
        <f t="shared" si="16"/>
        <v>5.1583402007575607E-2</v>
      </c>
      <c r="H29" s="53">
        <f t="shared" si="16"/>
        <v>1.3567070380507038E-4</v>
      </c>
      <c r="I29" s="54">
        <f>SUM(B29:H29)</f>
        <v>0.99999999999999989</v>
      </c>
      <c r="K29" s="81" t="s">
        <v>88</v>
      </c>
      <c r="L29" s="98">
        <f>IF($I28=0,"-",L28/$I28)</f>
        <v>0.35542903516371133</v>
      </c>
      <c r="M29" s="98">
        <f t="shared" ref="M29:R29" si="17">IF($I28=0,"-",M28/$I28)</f>
        <v>1.599920249441214E-2</v>
      </c>
      <c r="N29" s="98">
        <f t="shared" si="17"/>
        <v>0.12276318579192472</v>
      </c>
      <c r="O29" s="98">
        <f t="shared" si="17"/>
        <v>7.6034287032137604E-2</v>
      </c>
      <c r="P29" s="98">
        <f t="shared" si="17"/>
        <v>0.37805521680643345</v>
      </c>
      <c r="Q29" s="98">
        <f t="shared" si="17"/>
        <v>5.1583402007575607E-2</v>
      </c>
      <c r="R29" s="99">
        <f t="shared" si="17"/>
        <v>1.3567070380507038E-4</v>
      </c>
      <c r="S29" s="100">
        <f>SUM(L29:R29)</f>
        <v>0.99999999999999989</v>
      </c>
      <c r="BA29" s="218"/>
      <c r="BR29" s="218"/>
    </row>
    <row r="30" spans="1:85" ht="15" thickBot="1"/>
    <row r="31" spans="1:85" ht="28.5">
      <c r="A31" s="312" t="s">
        <v>53</v>
      </c>
      <c r="B31" s="164" t="s">
        <v>0</v>
      </c>
      <c r="C31" s="164" t="s">
        <v>1</v>
      </c>
      <c r="D31" s="164" t="s">
        <v>2</v>
      </c>
      <c r="E31" s="164" t="s">
        <v>3</v>
      </c>
      <c r="F31" s="164" t="s">
        <v>27</v>
      </c>
      <c r="G31" s="164" t="s">
        <v>4</v>
      </c>
      <c r="H31" s="164" t="s">
        <v>5</v>
      </c>
      <c r="I31" s="165" t="s">
        <v>6</v>
      </c>
      <c r="K31" s="314" t="s">
        <v>53</v>
      </c>
      <c r="L31" s="166" t="s">
        <v>0</v>
      </c>
      <c r="M31" s="166" t="s">
        <v>1</v>
      </c>
      <c r="N31" s="166" t="s">
        <v>2</v>
      </c>
      <c r="O31" s="166" t="s">
        <v>3</v>
      </c>
      <c r="P31" s="166" t="s">
        <v>27</v>
      </c>
      <c r="Q31" s="166" t="s">
        <v>4</v>
      </c>
      <c r="R31" s="166" t="s">
        <v>5</v>
      </c>
      <c r="S31" s="167" t="s">
        <v>6</v>
      </c>
      <c r="U31" s="316" t="s">
        <v>53</v>
      </c>
      <c r="V31" s="219" t="s">
        <v>74</v>
      </c>
      <c r="W31" s="219" t="s">
        <v>75</v>
      </c>
      <c r="X31" s="219" t="s">
        <v>4</v>
      </c>
      <c r="Y31" s="219" t="s">
        <v>1</v>
      </c>
      <c r="Z31" s="219" t="s">
        <v>2</v>
      </c>
      <c r="AA31" s="219" t="s">
        <v>3</v>
      </c>
      <c r="AB31" s="219" t="s">
        <v>55</v>
      </c>
      <c r="AC31" s="219" t="s">
        <v>68</v>
      </c>
      <c r="AD31" s="220" t="s">
        <v>76</v>
      </c>
      <c r="AE31" s="220" t="s">
        <v>83</v>
      </c>
      <c r="AF31" s="220" t="s">
        <v>77</v>
      </c>
      <c r="AG31" s="220" t="s">
        <v>84</v>
      </c>
      <c r="AH31" s="220" t="s">
        <v>85</v>
      </c>
      <c r="AI31" s="221" t="s">
        <v>63</v>
      </c>
    </row>
    <row r="32" spans="1:85" ht="15">
      <c r="A32" s="313" t="s">
        <v>53</v>
      </c>
      <c r="B32" s="318" t="s">
        <v>69</v>
      </c>
      <c r="C32" s="319"/>
      <c r="D32" s="319"/>
      <c r="E32" s="319"/>
      <c r="F32" s="319"/>
      <c r="G32" s="319"/>
      <c r="H32" s="319"/>
      <c r="I32" s="320"/>
      <c r="K32" s="315" t="s">
        <v>53</v>
      </c>
      <c r="L32" s="321" t="s">
        <v>69</v>
      </c>
      <c r="M32" s="322"/>
      <c r="N32" s="322"/>
      <c r="O32" s="322"/>
      <c r="P32" s="322"/>
      <c r="Q32" s="322"/>
      <c r="R32" s="322"/>
      <c r="S32" s="323"/>
      <c r="U32" s="317" t="s">
        <v>53</v>
      </c>
      <c r="V32" s="324" t="s">
        <v>69</v>
      </c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324"/>
      <c r="AH32" s="324"/>
      <c r="AI32" s="325"/>
    </row>
    <row r="33" spans="1:36" ht="15">
      <c r="A33" s="170" t="s">
        <v>7</v>
      </c>
      <c r="B33" s="36">
        <f>B111+B137+B163+B189+B215+B241+B267+B293+B319+B345+B371+B397+B423</f>
        <v>0</v>
      </c>
      <c r="C33" s="36">
        <f t="shared" ref="C33:E33" si="18">C111+C137+C163+C189+C215+C241+C267+C293+C319+C345+C371+C397+C423</f>
        <v>0</v>
      </c>
      <c r="D33" s="36">
        <f t="shared" si="18"/>
        <v>2.7291537045404568E-6</v>
      </c>
      <c r="E33" s="36">
        <f t="shared" si="18"/>
        <v>0</v>
      </c>
      <c r="F33" s="361">
        <v>0</v>
      </c>
      <c r="G33" s="36">
        <f t="shared" ref="G33:H48" si="19">G111+G137+G163+G189+G215+G241+G267+G293+G319+G345+G371+G397+G423</f>
        <v>0</v>
      </c>
      <c r="H33" s="36">
        <f t="shared" si="19"/>
        <v>0</v>
      </c>
      <c r="I33" s="173">
        <f>SUM(B33:H33)</f>
        <v>2.7291537045404568E-6</v>
      </c>
      <c r="J33" s="168"/>
      <c r="K33" s="222" t="s">
        <v>7</v>
      </c>
      <c r="L33" s="36">
        <f t="shared" ref="L33:R48" si="20">L111+L137+L163+L189+L215+L241+L267+L293+L319+L345+L371+L397+L423</f>
        <v>0</v>
      </c>
      <c r="M33" s="36">
        <f t="shared" si="20"/>
        <v>0</v>
      </c>
      <c r="N33" s="36">
        <f t="shared" si="20"/>
        <v>2.7291537045404568E-6</v>
      </c>
      <c r="O33" s="36">
        <f t="shared" si="20"/>
        <v>0</v>
      </c>
      <c r="P33" s="36">
        <f t="shared" si="20"/>
        <v>0</v>
      </c>
      <c r="Q33" s="36">
        <f t="shared" si="20"/>
        <v>0</v>
      </c>
      <c r="R33" s="36">
        <f t="shared" si="20"/>
        <v>0</v>
      </c>
      <c r="S33" s="224">
        <f>SUM(L33:R33)</f>
        <v>2.7291537045404568E-6</v>
      </c>
      <c r="T33" s="168"/>
      <c r="U33" s="225" t="s">
        <v>7</v>
      </c>
      <c r="V33" s="117">
        <f t="shared" ref="V33:AH48" si="21">V111+V137+V163+V189+V215+V241+V267+V293+V319+V345+V371+V397+V423</f>
        <v>0</v>
      </c>
      <c r="W33" s="117">
        <f t="shared" si="21"/>
        <v>0</v>
      </c>
      <c r="X33" s="117">
        <f t="shared" si="21"/>
        <v>0</v>
      </c>
      <c r="Y33" s="117">
        <f t="shared" si="21"/>
        <v>0</v>
      </c>
      <c r="Z33" s="117">
        <f t="shared" si="21"/>
        <v>2.7291537045404568E-6</v>
      </c>
      <c r="AA33" s="117">
        <f t="shared" si="21"/>
        <v>0</v>
      </c>
      <c r="AB33" s="117">
        <f t="shared" si="21"/>
        <v>0</v>
      </c>
      <c r="AC33" s="118">
        <f t="shared" si="21"/>
        <v>0</v>
      </c>
      <c r="AD33" s="117">
        <f t="shared" si="21"/>
        <v>0</v>
      </c>
      <c r="AE33" s="117">
        <f t="shared" si="21"/>
        <v>0</v>
      </c>
      <c r="AF33" s="117">
        <f t="shared" si="21"/>
        <v>0</v>
      </c>
      <c r="AG33" s="117">
        <f t="shared" si="21"/>
        <v>0</v>
      </c>
      <c r="AH33" s="117">
        <f t="shared" si="21"/>
        <v>0</v>
      </c>
      <c r="AI33" s="229">
        <f>SUM(V33:AC33)</f>
        <v>2.7291537045404568E-6</v>
      </c>
      <c r="AJ33" s="160" t="str">
        <f>IF(ABS(S33-AI33)&gt;0.001,S33-AI33,"")</f>
        <v/>
      </c>
    </row>
    <row r="34" spans="1:36" ht="15">
      <c r="A34" s="178" t="s">
        <v>8</v>
      </c>
      <c r="B34" s="39">
        <f t="shared" ref="B34:E49" si="22">B112+B138+B164+B190+B216+B242+B268+B294+B320+B346+B372+B398+B424</f>
        <v>0</v>
      </c>
      <c r="C34" s="39">
        <f t="shared" si="22"/>
        <v>0</v>
      </c>
      <c r="D34" s="39">
        <f t="shared" si="22"/>
        <v>0</v>
      </c>
      <c r="E34" s="39">
        <f t="shared" si="22"/>
        <v>0</v>
      </c>
      <c r="F34" s="362">
        <v>0</v>
      </c>
      <c r="G34" s="39">
        <f t="shared" si="19"/>
        <v>0</v>
      </c>
      <c r="H34" s="39">
        <f t="shared" si="19"/>
        <v>0</v>
      </c>
      <c r="I34" s="181">
        <f t="shared" ref="I34:I53" si="23">SUM(B34:H34)</f>
        <v>0</v>
      </c>
      <c r="J34" s="168"/>
      <c r="K34" s="182" t="s">
        <v>8</v>
      </c>
      <c r="L34" s="87">
        <f t="shared" si="20"/>
        <v>0</v>
      </c>
      <c r="M34" s="87">
        <f t="shared" si="20"/>
        <v>0</v>
      </c>
      <c r="N34" s="87">
        <f t="shared" si="20"/>
        <v>0</v>
      </c>
      <c r="O34" s="87">
        <f t="shared" si="20"/>
        <v>0</v>
      </c>
      <c r="P34" s="87">
        <f t="shared" si="20"/>
        <v>0</v>
      </c>
      <c r="Q34" s="87">
        <f t="shared" si="20"/>
        <v>0</v>
      </c>
      <c r="R34" s="87">
        <f t="shared" si="20"/>
        <v>0</v>
      </c>
      <c r="S34" s="185">
        <f t="shared" ref="S34:S53" si="24">SUM(L34:R34)</f>
        <v>0</v>
      </c>
      <c r="T34" s="168"/>
      <c r="U34" s="230" t="s">
        <v>8</v>
      </c>
      <c r="V34" s="121">
        <f t="shared" si="21"/>
        <v>0</v>
      </c>
      <c r="W34" s="121">
        <f t="shared" si="21"/>
        <v>0</v>
      </c>
      <c r="X34" s="121">
        <f t="shared" si="21"/>
        <v>0</v>
      </c>
      <c r="Y34" s="121">
        <f t="shared" si="21"/>
        <v>0</v>
      </c>
      <c r="Z34" s="121">
        <f t="shared" si="21"/>
        <v>0</v>
      </c>
      <c r="AA34" s="121">
        <f t="shared" si="21"/>
        <v>0</v>
      </c>
      <c r="AB34" s="121">
        <f t="shared" si="21"/>
        <v>0</v>
      </c>
      <c r="AC34" s="122">
        <f t="shared" si="21"/>
        <v>0</v>
      </c>
      <c r="AD34" s="121">
        <f t="shared" si="21"/>
        <v>0</v>
      </c>
      <c r="AE34" s="121">
        <f t="shared" si="21"/>
        <v>0</v>
      </c>
      <c r="AF34" s="121">
        <f t="shared" si="21"/>
        <v>0</v>
      </c>
      <c r="AG34" s="121">
        <f t="shared" si="21"/>
        <v>0</v>
      </c>
      <c r="AH34" s="121">
        <f t="shared" si="21"/>
        <v>0</v>
      </c>
      <c r="AI34" s="233">
        <f t="shared" ref="AI34:AI53" si="25">SUM(V34:AC34)</f>
        <v>0</v>
      </c>
      <c r="AJ34" s="160" t="str">
        <f t="shared" ref="AJ34:AJ55" si="26">IF(ABS(S34-AI34)&gt;0.001,S34-AI34,"")</f>
        <v/>
      </c>
    </row>
    <row r="35" spans="1:36" ht="15">
      <c r="A35" s="186" t="s">
        <v>10</v>
      </c>
      <c r="B35" s="42">
        <f t="shared" si="22"/>
        <v>0</v>
      </c>
      <c r="C35" s="42">
        <f t="shared" si="22"/>
        <v>0</v>
      </c>
      <c r="D35" s="42">
        <f t="shared" si="22"/>
        <v>0.37217585662764197</v>
      </c>
      <c r="E35" s="42">
        <f t="shared" si="22"/>
        <v>0</v>
      </c>
      <c r="F35" s="362">
        <v>0</v>
      </c>
      <c r="G35" s="42">
        <f t="shared" si="19"/>
        <v>0</v>
      </c>
      <c r="H35" s="42">
        <f t="shared" si="19"/>
        <v>0</v>
      </c>
      <c r="I35" s="173">
        <f t="shared" si="23"/>
        <v>0.37217585662764197</v>
      </c>
      <c r="J35" s="168"/>
      <c r="K35" s="188" t="s">
        <v>10</v>
      </c>
      <c r="L35" s="42">
        <f t="shared" si="20"/>
        <v>0</v>
      </c>
      <c r="M35" s="42">
        <f t="shared" si="20"/>
        <v>0</v>
      </c>
      <c r="N35" s="42">
        <f t="shared" si="20"/>
        <v>0.37217585662764197</v>
      </c>
      <c r="O35" s="42">
        <f t="shared" si="20"/>
        <v>0</v>
      </c>
      <c r="P35" s="42">
        <f t="shared" si="20"/>
        <v>0</v>
      </c>
      <c r="Q35" s="42">
        <f t="shared" si="20"/>
        <v>0</v>
      </c>
      <c r="R35" s="42">
        <f t="shared" si="20"/>
        <v>0</v>
      </c>
      <c r="S35" s="177">
        <f t="shared" si="24"/>
        <v>0.37217585662764197</v>
      </c>
      <c r="T35" s="168"/>
      <c r="U35" s="234" t="s">
        <v>10</v>
      </c>
      <c r="V35" s="117">
        <f t="shared" si="21"/>
        <v>0</v>
      </c>
      <c r="W35" s="117">
        <f t="shared" si="21"/>
        <v>0</v>
      </c>
      <c r="X35" s="117">
        <f t="shared" si="21"/>
        <v>0</v>
      </c>
      <c r="Y35" s="117">
        <f t="shared" si="21"/>
        <v>0</v>
      </c>
      <c r="Z35" s="117">
        <f t="shared" si="21"/>
        <v>0.37217585662764197</v>
      </c>
      <c r="AA35" s="117">
        <f t="shared" si="21"/>
        <v>0</v>
      </c>
      <c r="AB35" s="117">
        <f t="shared" si="21"/>
        <v>0</v>
      </c>
      <c r="AC35" s="118">
        <f t="shared" si="21"/>
        <v>0</v>
      </c>
      <c r="AD35" s="117">
        <f t="shared" si="21"/>
        <v>0</v>
      </c>
      <c r="AE35" s="117">
        <f t="shared" si="21"/>
        <v>0</v>
      </c>
      <c r="AF35" s="117">
        <f t="shared" si="21"/>
        <v>0</v>
      </c>
      <c r="AG35" s="117">
        <f t="shared" si="21"/>
        <v>0</v>
      </c>
      <c r="AH35" s="117">
        <f t="shared" si="21"/>
        <v>0</v>
      </c>
      <c r="AI35" s="229">
        <f t="shared" si="25"/>
        <v>0.37217585662764197</v>
      </c>
      <c r="AJ35" s="160" t="str">
        <f t="shared" si="26"/>
        <v/>
      </c>
    </row>
    <row r="36" spans="1:36" ht="15">
      <c r="A36" s="178" t="s">
        <v>56</v>
      </c>
      <c r="B36" s="39">
        <f t="shared" si="22"/>
        <v>0</v>
      </c>
      <c r="C36" s="39">
        <f t="shared" si="22"/>
        <v>0</v>
      </c>
      <c r="D36" s="39">
        <f t="shared" si="22"/>
        <v>0</v>
      </c>
      <c r="E36" s="39">
        <f t="shared" si="22"/>
        <v>0</v>
      </c>
      <c r="F36" s="362">
        <v>0</v>
      </c>
      <c r="G36" s="39">
        <f t="shared" si="19"/>
        <v>0</v>
      </c>
      <c r="H36" s="39">
        <f t="shared" si="19"/>
        <v>0</v>
      </c>
      <c r="I36" s="181">
        <f t="shared" si="23"/>
        <v>0</v>
      </c>
      <c r="J36" s="168"/>
      <c r="K36" s="182" t="s">
        <v>56</v>
      </c>
      <c r="L36" s="87">
        <f t="shared" si="20"/>
        <v>0</v>
      </c>
      <c r="M36" s="87">
        <f t="shared" si="20"/>
        <v>0</v>
      </c>
      <c r="N36" s="87">
        <f t="shared" si="20"/>
        <v>0</v>
      </c>
      <c r="O36" s="87">
        <f t="shared" si="20"/>
        <v>0</v>
      </c>
      <c r="P36" s="87">
        <f t="shared" si="20"/>
        <v>0</v>
      </c>
      <c r="Q36" s="87">
        <f t="shared" si="20"/>
        <v>0</v>
      </c>
      <c r="R36" s="87">
        <f t="shared" si="20"/>
        <v>0</v>
      </c>
      <c r="S36" s="185">
        <f t="shared" si="24"/>
        <v>0</v>
      </c>
      <c r="T36" s="168"/>
      <c r="U36" s="230" t="s">
        <v>56</v>
      </c>
      <c r="V36" s="121">
        <f t="shared" si="21"/>
        <v>0</v>
      </c>
      <c r="W36" s="121">
        <f t="shared" si="21"/>
        <v>0</v>
      </c>
      <c r="X36" s="121">
        <f t="shared" si="21"/>
        <v>0</v>
      </c>
      <c r="Y36" s="121">
        <f t="shared" si="21"/>
        <v>0</v>
      </c>
      <c r="Z36" s="121">
        <f t="shared" si="21"/>
        <v>0</v>
      </c>
      <c r="AA36" s="121">
        <f t="shared" si="21"/>
        <v>0</v>
      </c>
      <c r="AB36" s="121">
        <f t="shared" si="21"/>
        <v>0</v>
      </c>
      <c r="AC36" s="122">
        <f t="shared" si="21"/>
        <v>0</v>
      </c>
      <c r="AD36" s="121">
        <f t="shared" si="21"/>
        <v>0</v>
      </c>
      <c r="AE36" s="121">
        <f t="shared" si="21"/>
        <v>0</v>
      </c>
      <c r="AF36" s="121">
        <f t="shared" si="21"/>
        <v>0</v>
      </c>
      <c r="AG36" s="121">
        <f t="shared" si="21"/>
        <v>0</v>
      </c>
      <c r="AH36" s="121">
        <f t="shared" si="21"/>
        <v>0</v>
      </c>
      <c r="AI36" s="233">
        <f t="shared" si="25"/>
        <v>0</v>
      </c>
      <c r="AJ36" s="160" t="str">
        <f t="shared" si="26"/>
        <v/>
      </c>
    </row>
    <row r="37" spans="1:36" ht="15">
      <c r="A37" s="186" t="s">
        <v>16</v>
      </c>
      <c r="B37" s="42">
        <f t="shared" si="22"/>
        <v>110.71628184611895</v>
      </c>
      <c r="C37" s="42">
        <f t="shared" si="22"/>
        <v>24.699394351844127</v>
      </c>
      <c r="D37" s="42">
        <f t="shared" si="22"/>
        <v>19.080848525710625</v>
      </c>
      <c r="E37" s="42">
        <f t="shared" si="22"/>
        <v>1.3730481309784593E-2</v>
      </c>
      <c r="F37" s="362">
        <v>0</v>
      </c>
      <c r="G37" s="42">
        <f t="shared" si="19"/>
        <v>0</v>
      </c>
      <c r="H37" s="42">
        <f t="shared" si="19"/>
        <v>0</v>
      </c>
      <c r="I37" s="173">
        <f t="shared" si="23"/>
        <v>154.51025520498348</v>
      </c>
      <c r="J37" s="168"/>
      <c r="K37" s="188" t="s">
        <v>16</v>
      </c>
      <c r="L37" s="42">
        <f t="shared" si="20"/>
        <v>110.71628184611895</v>
      </c>
      <c r="M37" s="42">
        <f t="shared" si="20"/>
        <v>24.699394351844127</v>
      </c>
      <c r="N37" s="42">
        <f t="shared" si="20"/>
        <v>19.080848525710625</v>
      </c>
      <c r="O37" s="42">
        <f t="shared" si="20"/>
        <v>1.3730481309784593E-2</v>
      </c>
      <c r="P37" s="42">
        <f t="shared" si="20"/>
        <v>0</v>
      </c>
      <c r="Q37" s="42">
        <f t="shared" si="20"/>
        <v>0</v>
      </c>
      <c r="R37" s="42">
        <f t="shared" si="20"/>
        <v>0</v>
      </c>
      <c r="S37" s="177">
        <f t="shared" si="24"/>
        <v>154.51025520498348</v>
      </c>
      <c r="T37" s="168"/>
      <c r="U37" s="234" t="s">
        <v>16</v>
      </c>
      <c r="V37" s="117">
        <f t="shared" si="21"/>
        <v>110.69244586258422</v>
      </c>
      <c r="W37" s="117">
        <f t="shared" si="21"/>
        <v>0</v>
      </c>
      <c r="X37" s="117">
        <f t="shared" si="21"/>
        <v>0</v>
      </c>
      <c r="Y37" s="117">
        <f t="shared" si="21"/>
        <v>24.699394351844127</v>
      </c>
      <c r="Z37" s="117">
        <f t="shared" si="21"/>
        <v>19.016215243039543</v>
      </c>
      <c r="AA37" s="117">
        <f t="shared" si="21"/>
        <v>1.3730481309784593E-2</v>
      </c>
      <c r="AB37" s="117">
        <f t="shared" si="21"/>
        <v>0</v>
      </c>
      <c r="AC37" s="118">
        <f t="shared" si="21"/>
        <v>8.846926620580714E-2</v>
      </c>
      <c r="AD37" s="117">
        <f t="shared" si="21"/>
        <v>2.3835983534724499E-2</v>
      </c>
      <c r="AE37" s="117">
        <f t="shared" si="21"/>
        <v>0</v>
      </c>
      <c r="AF37" s="117">
        <f t="shared" si="21"/>
        <v>0</v>
      </c>
      <c r="AG37" s="117">
        <f t="shared" si="21"/>
        <v>6.4633282671082634E-2</v>
      </c>
      <c r="AH37" s="117">
        <f t="shared" si="21"/>
        <v>0</v>
      </c>
      <c r="AI37" s="229">
        <f t="shared" si="25"/>
        <v>154.51025520498348</v>
      </c>
      <c r="AJ37" s="160" t="str">
        <f t="shared" si="26"/>
        <v/>
      </c>
    </row>
    <row r="38" spans="1:36" ht="15">
      <c r="A38" s="178" t="s">
        <v>15</v>
      </c>
      <c r="B38" s="39">
        <f t="shared" si="22"/>
        <v>5.2022150266236542</v>
      </c>
      <c r="C38" s="39">
        <f t="shared" si="22"/>
        <v>0.14176571589632522</v>
      </c>
      <c r="D38" s="39">
        <f t="shared" si="22"/>
        <v>0.74418724323986229</v>
      </c>
      <c r="E38" s="39">
        <f t="shared" si="22"/>
        <v>0.17113828102818601</v>
      </c>
      <c r="F38" s="362">
        <v>0</v>
      </c>
      <c r="G38" s="39">
        <f t="shared" si="19"/>
        <v>0</v>
      </c>
      <c r="H38" s="39">
        <f t="shared" si="19"/>
        <v>0</v>
      </c>
      <c r="I38" s="181">
        <f t="shared" si="23"/>
        <v>6.2593062667880268</v>
      </c>
      <c r="J38" s="168"/>
      <c r="K38" s="182" t="s">
        <v>15</v>
      </c>
      <c r="L38" s="87">
        <f t="shared" si="20"/>
        <v>5.2022150266236542</v>
      </c>
      <c r="M38" s="87">
        <f t="shared" si="20"/>
        <v>0.14176571589632522</v>
      </c>
      <c r="N38" s="87">
        <f t="shared" si="20"/>
        <v>0.74418724323986229</v>
      </c>
      <c r="O38" s="87">
        <f t="shared" si="20"/>
        <v>0.17113828102818601</v>
      </c>
      <c r="P38" s="87">
        <f t="shared" si="20"/>
        <v>0</v>
      </c>
      <c r="Q38" s="87">
        <f t="shared" si="20"/>
        <v>0</v>
      </c>
      <c r="R38" s="87">
        <f t="shared" si="20"/>
        <v>0</v>
      </c>
      <c r="S38" s="185">
        <f t="shared" si="24"/>
        <v>6.2593062667880268</v>
      </c>
      <c r="T38" s="168"/>
      <c r="U38" s="230" t="s">
        <v>57</v>
      </c>
      <c r="V38" s="121">
        <f t="shared" si="21"/>
        <v>5.0909779514540947</v>
      </c>
      <c r="W38" s="121">
        <f t="shared" si="21"/>
        <v>0</v>
      </c>
      <c r="X38" s="121">
        <f t="shared" si="21"/>
        <v>0</v>
      </c>
      <c r="Y38" s="121">
        <f t="shared" si="21"/>
        <v>0.14176571589632522</v>
      </c>
      <c r="Z38" s="121">
        <f t="shared" si="21"/>
        <v>0.7344415796720396</v>
      </c>
      <c r="AA38" s="121">
        <f t="shared" si="21"/>
        <v>0.1522176457824965</v>
      </c>
      <c r="AB38" s="121">
        <f t="shared" si="21"/>
        <v>0</v>
      </c>
      <c r="AC38" s="122">
        <f t="shared" si="21"/>
        <v>0.13990337398307187</v>
      </c>
      <c r="AD38" s="121">
        <f t="shared" si="21"/>
        <v>0.11123707516955969</v>
      </c>
      <c r="AE38" s="121">
        <f t="shared" si="21"/>
        <v>0</v>
      </c>
      <c r="AF38" s="121">
        <f t="shared" si="21"/>
        <v>0</v>
      </c>
      <c r="AG38" s="121">
        <f t="shared" si="21"/>
        <v>9.7456635678226898E-3</v>
      </c>
      <c r="AH38" s="121">
        <f t="shared" si="21"/>
        <v>1.8920635245689491E-2</v>
      </c>
      <c r="AI38" s="233">
        <f t="shared" si="25"/>
        <v>6.2593062667880268</v>
      </c>
      <c r="AJ38" s="160" t="str">
        <f t="shared" si="26"/>
        <v/>
      </c>
    </row>
    <row r="39" spans="1:36" ht="15">
      <c r="A39" s="186" t="s">
        <v>58</v>
      </c>
      <c r="B39" s="42">
        <f t="shared" si="22"/>
        <v>0</v>
      </c>
      <c r="C39" s="42">
        <f t="shared" si="22"/>
        <v>0</v>
      </c>
      <c r="D39" s="42">
        <f t="shared" si="22"/>
        <v>0</v>
      </c>
      <c r="E39" s="42">
        <f t="shared" si="22"/>
        <v>1039.1269523026497</v>
      </c>
      <c r="F39" s="362">
        <v>0</v>
      </c>
      <c r="G39" s="42">
        <f t="shared" si="19"/>
        <v>0</v>
      </c>
      <c r="H39" s="42">
        <f t="shared" si="19"/>
        <v>0</v>
      </c>
      <c r="I39" s="173">
        <f t="shared" si="23"/>
        <v>1039.1269523026497</v>
      </c>
      <c r="J39" s="168"/>
      <c r="K39" s="188" t="s">
        <v>58</v>
      </c>
      <c r="L39" s="42">
        <f t="shared" si="20"/>
        <v>0</v>
      </c>
      <c r="M39" s="42">
        <f t="shared" si="20"/>
        <v>0</v>
      </c>
      <c r="N39" s="42">
        <f t="shared" si="20"/>
        <v>0</v>
      </c>
      <c r="O39" s="42">
        <f t="shared" si="20"/>
        <v>1039.1269523026497</v>
      </c>
      <c r="P39" s="42">
        <f t="shared" si="20"/>
        <v>1006.4616984068884</v>
      </c>
      <c r="Q39" s="42">
        <f t="shared" si="20"/>
        <v>0</v>
      </c>
      <c r="R39" s="42">
        <f t="shared" si="20"/>
        <v>0</v>
      </c>
      <c r="S39" s="177">
        <f t="shared" si="24"/>
        <v>2045.5886507095381</v>
      </c>
      <c r="T39" s="168"/>
      <c r="U39" s="234" t="s">
        <v>58</v>
      </c>
      <c r="V39" s="117">
        <f t="shared" si="21"/>
        <v>0</v>
      </c>
      <c r="W39" s="117">
        <f t="shared" si="21"/>
        <v>0</v>
      </c>
      <c r="X39" s="117">
        <f t="shared" si="21"/>
        <v>0</v>
      </c>
      <c r="Y39" s="117">
        <f t="shared" si="21"/>
        <v>0</v>
      </c>
      <c r="Z39" s="117">
        <f t="shared" si="21"/>
        <v>0</v>
      </c>
      <c r="AA39" s="117">
        <f t="shared" si="21"/>
        <v>518.43648660858685</v>
      </c>
      <c r="AB39" s="117">
        <f t="shared" si="21"/>
        <v>1006.4616984068884</v>
      </c>
      <c r="AC39" s="118">
        <f t="shared" si="21"/>
        <v>520.69046569406282</v>
      </c>
      <c r="AD39" s="117">
        <f t="shared" si="21"/>
        <v>0</v>
      </c>
      <c r="AE39" s="117">
        <f t="shared" si="21"/>
        <v>0</v>
      </c>
      <c r="AF39" s="117">
        <f t="shared" si="21"/>
        <v>0</v>
      </c>
      <c r="AG39" s="117">
        <f t="shared" si="21"/>
        <v>0</v>
      </c>
      <c r="AH39" s="117">
        <f t="shared" si="21"/>
        <v>520.69046569406282</v>
      </c>
      <c r="AI39" s="229">
        <f t="shared" si="25"/>
        <v>2045.5886507095381</v>
      </c>
      <c r="AJ39" s="160" t="str">
        <f t="shared" si="26"/>
        <v/>
      </c>
    </row>
    <row r="40" spans="1:36" ht="15">
      <c r="A40" s="178" t="s">
        <v>12</v>
      </c>
      <c r="B40" s="39">
        <f t="shared" si="22"/>
        <v>0</v>
      </c>
      <c r="C40" s="39">
        <f t="shared" si="22"/>
        <v>0</v>
      </c>
      <c r="D40" s="39">
        <f t="shared" si="22"/>
        <v>0</v>
      </c>
      <c r="E40" s="39">
        <f t="shared" si="22"/>
        <v>11.379123741223808</v>
      </c>
      <c r="F40" s="362">
        <v>0</v>
      </c>
      <c r="G40" s="39">
        <f t="shared" si="19"/>
        <v>0</v>
      </c>
      <c r="H40" s="39">
        <f t="shared" si="19"/>
        <v>0</v>
      </c>
      <c r="I40" s="181">
        <f t="shared" si="23"/>
        <v>11.379123741223808</v>
      </c>
      <c r="J40" s="168"/>
      <c r="K40" s="182" t="s">
        <v>12</v>
      </c>
      <c r="L40" s="87">
        <f t="shared" si="20"/>
        <v>0</v>
      </c>
      <c r="M40" s="87">
        <f t="shared" si="20"/>
        <v>0</v>
      </c>
      <c r="N40" s="87">
        <f t="shared" si="20"/>
        <v>0</v>
      </c>
      <c r="O40" s="87">
        <f t="shared" si="20"/>
        <v>11.379123741223808</v>
      </c>
      <c r="P40" s="87">
        <f t="shared" si="20"/>
        <v>63.030980005448519</v>
      </c>
      <c r="Q40" s="87">
        <f t="shared" si="20"/>
        <v>0</v>
      </c>
      <c r="R40" s="87">
        <f t="shared" si="20"/>
        <v>0</v>
      </c>
      <c r="S40" s="185">
        <f t="shared" si="24"/>
        <v>74.41010374667232</v>
      </c>
      <c r="T40" s="168"/>
      <c r="U40" s="230" t="s">
        <v>12</v>
      </c>
      <c r="V40" s="121">
        <f t="shared" si="21"/>
        <v>0</v>
      </c>
      <c r="W40" s="121">
        <f t="shared" si="21"/>
        <v>0</v>
      </c>
      <c r="X40" s="121">
        <f t="shared" si="21"/>
        <v>0</v>
      </c>
      <c r="Y40" s="121">
        <f t="shared" si="21"/>
        <v>0</v>
      </c>
      <c r="Z40" s="121">
        <f t="shared" si="21"/>
        <v>0</v>
      </c>
      <c r="AA40" s="121">
        <f t="shared" si="21"/>
        <v>9.234316884682892</v>
      </c>
      <c r="AB40" s="121">
        <f t="shared" si="21"/>
        <v>63.030980005448519</v>
      </c>
      <c r="AC40" s="122">
        <f t="shared" si="21"/>
        <v>2.1448068565409155</v>
      </c>
      <c r="AD40" s="121">
        <f t="shared" si="21"/>
        <v>0</v>
      </c>
      <c r="AE40" s="121">
        <f t="shared" si="21"/>
        <v>0</v>
      </c>
      <c r="AF40" s="121">
        <f t="shared" si="21"/>
        <v>0</v>
      </c>
      <c r="AG40" s="121">
        <f t="shared" si="21"/>
        <v>0</v>
      </c>
      <c r="AH40" s="121">
        <f t="shared" si="21"/>
        <v>2.1448068565409155</v>
      </c>
      <c r="AI40" s="233">
        <f t="shared" si="25"/>
        <v>74.41010374667232</v>
      </c>
      <c r="AJ40" s="160" t="str">
        <f t="shared" si="26"/>
        <v/>
      </c>
    </row>
    <row r="41" spans="1:36" ht="15">
      <c r="A41" s="186" t="s">
        <v>59</v>
      </c>
      <c r="B41" s="42">
        <f t="shared" si="22"/>
        <v>2.6037351949121474E-4</v>
      </c>
      <c r="C41" s="42">
        <f t="shared" si="22"/>
        <v>0</v>
      </c>
      <c r="D41" s="42">
        <f t="shared" si="22"/>
        <v>6.5523826136944102E-3</v>
      </c>
      <c r="E41" s="42">
        <f t="shared" si="22"/>
        <v>6.1435139918978206E-2</v>
      </c>
      <c r="F41" s="362">
        <v>0</v>
      </c>
      <c r="G41" s="42">
        <f t="shared" si="19"/>
        <v>0</v>
      </c>
      <c r="H41" s="42">
        <f t="shared" si="19"/>
        <v>0</v>
      </c>
      <c r="I41" s="173">
        <f t="shared" si="23"/>
        <v>6.8247896052163831E-2</v>
      </c>
      <c r="J41" s="168"/>
      <c r="K41" s="188" t="s">
        <v>59</v>
      </c>
      <c r="L41" s="42">
        <f t="shared" si="20"/>
        <v>2.6037351949121474E-4</v>
      </c>
      <c r="M41" s="42">
        <f t="shared" si="20"/>
        <v>0</v>
      </c>
      <c r="N41" s="42">
        <f t="shared" si="20"/>
        <v>6.5523826136944102E-3</v>
      </c>
      <c r="O41" s="42">
        <f t="shared" si="20"/>
        <v>6.1435139918978206E-2</v>
      </c>
      <c r="P41" s="42">
        <f t="shared" si="20"/>
        <v>0</v>
      </c>
      <c r="Q41" s="42">
        <f t="shared" si="20"/>
        <v>0</v>
      </c>
      <c r="R41" s="42">
        <f t="shared" si="20"/>
        <v>0</v>
      </c>
      <c r="S41" s="177">
        <f t="shared" si="24"/>
        <v>6.8247896052163831E-2</v>
      </c>
      <c r="T41" s="168"/>
      <c r="U41" s="234" t="s">
        <v>59</v>
      </c>
      <c r="V41" s="117">
        <f t="shared" si="21"/>
        <v>0</v>
      </c>
      <c r="W41" s="117">
        <f t="shared" si="21"/>
        <v>0</v>
      </c>
      <c r="X41" s="117">
        <f t="shared" si="21"/>
        <v>0</v>
      </c>
      <c r="Y41" s="117">
        <f t="shared" si="21"/>
        <v>0</v>
      </c>
      <c r="Z41" s="117">
        <f t="shared" si="21"/>
        <v>6.5523826136944102E-3</v>
      </c>
      <c r="AA41" s="117">
        <f t="shared" si="21"/>
        <v>0</v>
      </c>
      <c r="AB41" s="117">
        <f t="shared" si="21"/>
        <v>0</v>
      </c>
      <c r="AC41" s="118">
        <f t="shared" si="21"/>
        <v>6.1695513438469421E-2</v>
      </c>
      <c r="AD41" s="117">
        <f t="shared" si="21"/>
        <v>2.6037351949121474E-4</v>
      </c>
      <c r="AE41" s="117">
        <f t="shared" si="21"/>
        <v>0</v>
      </c>
      <c r="AF41" s="117">
        <f t="shared" si="21"/>
        <v>0</v>
      </c>
      <c r="AG41" s="117">
        <f t="shared" si="21"/>
        <v>0</v>
      </c>
      <c r="AH41" s="117">
        <f t="shared" si="21"/>
        <v>6.1435139918978206E-2</v>
      </c>
      <c r="AI41" s="229">
        <f t="shared" si="25"/>
        <v>6.8247896052163831E-2</v>
      </c>
      <c r="AJ41" s="160" t="str">
        <f t="shared" si="26"/>
        <v/>
      </c>
    </row>
    <row r="42" spans="1:36" ht="15">
      <c r="A42" s="178" t="s">
        <v>17</v>
      </c>
      <c r="B42" s="39">
        <f t="shared" si="22"/>
        <v>2.9705388043225627</v>
      </c>
      <c r="C42" s="39">
        <f t="shared" si="22"/>
        <v>0.32201316324841572</v>
      </c>
      <c r="D42" s="39">
        <f t="shared" si="22"/>
        <v>24.749013789279161</v>
      </c>
      <c r="E42" s="39">
        <f t="shared" si="22"/>
        <v>10.466232754637401</v>
      </c>
      <c r="F42" s="362">
        <v>0</v>
      </c>
      <c r="G42" s="39">
        <f t="shared" si="19"/>
        <v>0</v>
      </c>
      <c r="H42" s="39">
        <f t="shared" si="19"/>
        <v>0</v>
      </c>
      <c r="I42" s="181">
        <f t="shared" si="23"/>
        <v>38.507798511487543</v>
      </c>
      <c r="J42" s="168"/>
      <c r="K42" s="182" t="s">
        <v>17</v>
      </c>
      <c r="L42" s="87">
        <f t="shared" si="20"/>
        <v>2.9705388043225627</v>
      </c>
      <c r="M42" s="87">
        <f t="shared" si="20"/>
        <v>0.32201316324841572</v>
      </c>
      <c r="N42" s="87">
        <f t="shared" si="20"/>
        <v>24.749013789279161</v>
      </c>
      <c r="O42" s="87">
        <f t="shared" si="20"/>
        <v>10.466232754637401</v>
      </c>
      <c r="P42" s="87">
        <f t="shared" si="20"/>
        <v>16.139119999999998</v>
      </c>
      <c r="Q42" s="87">
        <f t="shared" si="20"/>
        <v>0</v>
      </c>
      <c r="R42" s="87">
        <f t="shared" si="20"/>
        <v>0</v>
      </c>
      <c r="S42" s="185">
        <f t="shared" si="24"/>
        <v>54.646918511487542</v>
      </c>
      <c r="T42" s="168"/>
      <c r="U42" s="230" t="s">
        <v>17</v>
      </c>
      <c r="V42" s="121">
        <f t="shared" si="21"/>
        <v>2.9696931725566666</v>
      </c>
      <c r="W42" s="121">
        <f t="shared" si="21"/>
        <v>0</v>
      </c>
      <c r="X42" s="121">
        <f t="shared" si="21"/>
        <v>0</v>
      </c>
      <c r="Y42" s="121">
        <f t="shared" si="21"/>
        <v>0.32201316324841572</v>
      </c>
      <c r="Z42" s="121">
        <f t="shared" si="21"/>
        <v>24.74525971354209</v>
      </c>
      <c r="AA42" s="121">
        <f t="shared" si="21"/>
        <v>1.6980399858267894E-2</v>
      </c>
      <c r="AB42" s="121">
        <f t="shared" si="21"/>
        <v>16.139119999999998</v>
      </c>
      <c r="AC42" s="122">
        <f t="shared" si="21"/>
        <v>10.453852062282097</v>
      </c>
      <c r="AD42" s="121">
        <f t="shared" si="21"/>
        <v>8.456317658961847E-4</v>
      </c>
      <c r="AE42" s="121">
        <f t="shared" si="21"/>
        <v>0</v>
      </c>
      <c r="AF42" s="121">
        <f t="shared" si="21"/>
        <v>0</v>
      </c>
      <c r="AG42" s="121">
        <f t="shared" si="21"/>
        <v>3.7540757370693781E-3</v>
      </c>
      <c r="AH42" s="121">
        <f t="shared" si="21"/>
        <v>10.449252354779132</v>
      </c>
      <c r="AI42" s="233">
        <f t="shared" si="25"/>
        <v>54.646918511487534</v>
      </c>
      <c r="AJ42" s="160" t="str">
        <f t="shared" si="26"/>
        <v/>
      </c>
    </row>
    <row r="43" spans="1:36" ht="15">
      <c r="A43" s="186" t="s">
        <v>139</v>
      </c>
      <c r="B43" s="42">
        <f t="shared" si="22"/>
        <v>465.13774777386175</v>
      </c>
      <c r="C43" s="42">
        <f t="shared" si="22"/>
        <v>1068.941519603288</v>
      </c>
      <c r="D43" s="42">
        <f t="shared" si="22"/>
        <v>796.22921041677694</v>
      </c>
      <c r="E43" s="42">
        <f t="shared" si="22"/>
        <v>65.032801494041408</v>
      </c>
      <c r="F43" s="362">
        <v>0</v>
      </c>
      <c r="G43" s="42">
        <f t="shared" si="19"/>
        <v>0</v>
      </c>
      <c r="H43" s="42">
        <f t="shared" si="19"/>
        <v>0</v>
      </c>
      <c r="I43" s="173">
        <f t="shared" si="23"/>
        <v>2395.3412792879681</v>
      </c>
      <c r="J43" s="168"/>
      <c r="K43" s="188" t="s">
        <v>139</v>
      </c>
      <c r="L43" s="42">
        <f t="shared" si="20"/>
        <v>465.13774777386175</v>
      </c>
      <c r="M43" s="42">
        <f t="shared" si="20"/>
        <v>1068.941519603288</v>
      </c>
      <c r="N43" s="42">
        <f t="shared" si="20"/>
        <v>796.22921041677694</v>
      </c>
      <c r="O43" s="42">
        <f t="shared" si="20"/>
        <v>65.032801494041408</v>
      </c>
      <c r="P43" s="42">
        <f t="shared" si="20"/>
        <v>6.9452497741103141</v>
      </c>
      <c r="Q43" s="42">
        <f t="shared" si="20"/>
        <v>0</v>
      </c>
      <c r="R43" s="42">
        <f t="shared" si="20"/>
        <v>0</v>
      </c>
      <c r="S43" s="177">
        <f t="shared" si="24"/>
        <v>2402.2865290620784</v>
      </c>
      <c r="T43" s="168"/>
      <c r="U43" s="234" t="s">
        <v>139</v>
      </c>
      <c r="V43" s="117">
        <f t="shared" si="21"/>
        <v>438.20215440814553</v>
      </c>
      <c r="W43" s="117">
        <f t="shared" si="21"/>
        <v>0</v>
      </c>
      <c r="X43" s="117">
        <f t="shared" si="21"/>
        <v>0</v>
      </c>
      <c r="Y43" s="117">
        <f t="shared" si="21"/>
        <v>1068.941519603288</v>
      </c>
      <c r="Z43" s="117">
        <f t="shared" si="21"/>
        <v>781.01626157753356</v>
      </c>
      <c r="AA43" s="117">
        <f t="shared" si="21"/>
        <v>45.300138149491303</v>
      </c>
      <c r="AB43" s="117">
        <f t="shared" si="21"/>
        <v>6.9452497741103141</v>
      </c>
      <c r="AC43" s="118">
        <f t="shared" si="21"/>
        <v>61.881205549509808</v>
      </c>
      <c r="AD43" s="117">
        <f t="shared" si="21"/>
        <v>26.935593365716343</v>
      </c>
      <c r="AE43" s="117">
        <f t="shared" si="21"/>
        <v>2.6964764877029341</v>
      </c>
      <c r="AF43" s="117">
        <f t="shared" si="21"/>
        <v>0</v>
      </c>
      <c r="AG43" s="117">
        <f t="shared" si="21"/>
        <v>15.212948839243339</v>
      </c>
      <c r="AH43" s="117">
        <f t="shared" si="21"/>
        <v>17.036186856847173</v>
      </c>
      <c r="AI43" s="229">
        <f t="shared" si="25"/>
        <v>2402.2865290620789</v>
      </c>
      <c r="AJ43" s="160" t="str">
        <f t="shared" si="26"/>
        <v/>
      </c>
    </row>
    <row r="44" spans="1:36" ht="15">
      <c r="A44" s="178" t="s">
        <v>25</v>
      </c>
      <c r="B44" s="39">
        <f t="shared" si="22"/>
        <v>149.12016377661288</v>
      </c>
      <c r="C44" s="39">
        <f t="shared" si="22"/>
        <v>21.386271369698672</v>
      </c>
      <c r="D44" s="39">
        <f t="shared" si="22"/>
        <v>347.5026176244059</v>
      </c>
      <c r="E44" s="39">
        <f t="shared" si="22"/>
        <v>1948.2134358188598</v>
      </c>
      <c r="F44" s="362">
        <v>0</v>
      </c>
      <c r="G44" s="39">
        <f t="shared" si="19"/>
        <v>335.97178236700421</v>
      </c>
      <c r="H44" s="39">
        <f t="shared" si="19"/>
        <v>15.967671864202817</v>
      </c>
      <c r="I44" s="181">
        <f t="shared" si="23"/>
        <v>2818.1619428207846</v>
      </c>
      <c r="J44" s="168"/>
      <c r="K44" s="182" t="s">
        <v>25</v>
      </c>
      <c r="L44" s="87">
        <f t="shared" si="20"/>
        <v>149.12016377661288</v>
      </c>
      <c r="M44" s="87">
        <f t="shared" si="20"/>
        <v>21.386271369698672</v>
      </c>
      <c r="N44" s="87">
        <f t="shared" si="20"/>
        <v>347.5026176244059</v>
      </c>
      <c r="O44" s="87">
        <f t="shared" si="20"/>
        <v>1948.2134358188598</v>
      </c>
      <c r="P44" s="87">
        <f t="shared" si="20"/>
        <v>2.0162798141300682</v>
      </c>
      <c r="Q44" s="87">
        <f t="shared" si="20"/>
        <v>335.97178236700421</v>
      </c>
      <c r="R44" s="87">
        <f t="shared" si="20"/>
        <v>15.967671864202817</v>
      </c>
      <c r="S44" s="185">
        <f t="shared" si="24"/>
        <v>2820.1782226349146</v>
      </c>
      <c r="T44" s="168"/>
      <c r="U44" s="230" t="s">
        <v>25</v>
      </c>
      <c r="V44" s="121">
        <f t="shared" si="21"/>
        <v>49.307697086317269</v>
      </c>
      <c r="W44" s="121">
        <f t="shared" si="21"/>
        <v>95.475652172488921</v>
      </c>
      <c r="X44" s="121">
        <f t="shared" si="21"/>
        <v>335.97178236700421</v>
      </c>
      <c r="Y44" s="121">
        <f t="shared" si="21"/>
        <v>21.386271369698672</v>
      </c>
      <c r="Z44" s="121">
        <f t="shared" si="21"/>
        <v>347.02189554474086</v>
      </c>
      <c r="AA44" s="121">
        <f t="shared" si="21"/>
        <v>1783.0610129820429</v>
      </c>
      <c r="AB44" s="121">
        <f t="shared" si="21"/>
        <v>2.0162798141300682</v>
      </c>
      <c r="AC44" s="122">
        <f t="shared" si="21"/>
        <v>185.93763129849157</v>
      </c>
      <c r="AD44" s="121">
        <f t="shared" si="21"/>
        <v>4.3368145178066841</v>
      </c>
      <c r="AE44" s="121">
        <f t="shared" si="21"/>
        <v>111.89750822639064</v>
      </c>
      <c r="AF44" s="121">
        <f t="shared" si="21"/>
        <v>15.967671864202817</v>
      </c>
      <c r="AG44" s="121">
        <f t="shared" si="21"/>
        <v>0.48072207966507136</v>
      </c>
      <c r="AH44" s="121">
        <f t="shared" si="21"/>
        <v>53.254914610426368</v>
      </c>
      <c r="AI44" s="233">
        <f t="shared" si="25"/>
        <v>2820.1782226349142</v>
      </c>
      <c r="AJ44" s="160" t="str">
        <f t="shared" si="26"/>
        <v/>
      </c>
    </row>
    <row r="45" spans="1:36" ht="15">
      <c r="A45" s="186" t="s">
        <v>24</v>
      </c>
      <c r="B45" s="42">
        <f t="shared" si="22"/>
        <v>437.43467157824466</v>
      </c>
      <c r="C45" s="42">
        <f t="shared" si="22"/>
        <v>72.861198968973881</v>
      </c>
      <c r="D45" s="42">
        <f t="shared" si="22"/>
        <v>18.478486260531557</v>
      </c>
      <c r="E45" s="42">
        <f t="shared" si="22"/>
        <v>0</v>
      </c>
      <c r="F45" s="362">
        <v>0</v>
      </c>
      <c r="G45" s="42">
        <f t="shared" si="19"/>
        <v>0</v>
      </c>
      <c r="H45" s="42">
        <f t="shared" si="19"/>
        <v>0</v>
      </c>
      <c r="I45" s="173">
        <f t="shared" si="23"/>
        <v>528.77435680775011</v>
      </c>
      <c r="J45" s="168"/>
      <c r="K45" s="188" t="s">
        <v>24</v>
      </c>
      <c r="L45" s="42">
        <f t="shared" si="20"/>
        <v>437.43467157824466</v>
      </c>
      <c r="M45" s="42">
        <f t="shared" si="20"/>
        <v>72.861198968973881</v>
      </c>
      <c r="N45" s="42">
        <f t="shared" si="20"/>
        <v>18.478486260531557</v>
      </c>
      <c r="O45" s="42">
        <f t="shared" si="20"/>
        <v>0</v>
      </c>
      <c r="P45" s="42">
        <f t="shared" si="20"/>
        <v>0</v>
      </c>
      <c r="Q45" s="42">
        <f t="shared" si="20"/>
        <v>0</v>
      </c>
      <c r="R45" s="42">
        <f t="shared" si="20"/>
        <v>0</v>
      </c>
      <c r="S45" s="177">
        <f t="shared" si="24"/>
        <v>528.77435680775011</v>
      </c>
      <c r="T45" s="168"/>
      <c r="U45" s="234" t="s">
        <v>24</v>
      </c>
      <c r="V45" s="117">
        <f t="shared" si="21"/>
        <v>431.83291526304708</v>
      </c>
      <c r="W45" s="117">
        <f t="shared" si="21"/>
        <v>5.0503475992120208</v>
      </c>
      <c r="X45" s="117">
        <f t="shared" si="21"/>
        <v>0</v>
      </c>
      <c r="Y45" s="117">
        <f t="shared" si="21"/>
        <v>72.861198968973881</v>
      </c>
      <c r="Z45" s="117">
        <f t="shared" si="21"/>
        <v>17.673491280377572</v>
      </c>
      <c r="AA45" s="117">
        <f t="shared" si="21"/>
        <v>0</v>
      </c>
      <c r="AB45" s="117">
        <f t="shared" si="21"/>
        <v>0</v>
      </c>
      <c r="AC45" s="118">
        <f t="shared" si="21"/>
        <v>1.3564036961396593</v>
      </c>
      <c r="AD45" s="117">
        <f t="shared" si="21"/>
        <v>0.55140871598567232</v>
      </c>
      <c r="AE45" s="117">
        <f t="shared" si="21"/>
        <v>0</v>
      </c>
      <c r="AF45" s="117">
        <f t="shared" si="21"/>
        <v>0</v>
      </c>
      <c r="AG45" s="117">
        <f t="shared" si="21"/>
        <v>0.80499498015398729</v>
      </c>
      <c r="AH45" s="117">
        <f t="shared" si="21"/>
        <v>0</v>
      </c>
      <c r="AI45" s="229">
        <f t="shared" si="25"/>
        <v>528.77435680775022</v>
      </c>
      <c r="AJ45" s="160" t="str">
        <f t="shared" si="26"/>
        <v/>
      </c>
    </row>
    <row r="46" spans="1:36" ht="15">
      <c r="A46" s="178" t="s">
        <v>60</v>
      </c>
      <c r="B46" s="39">
        <f t="shared" si="22"/>
        <v>1.32553262787105</v>
      </c>
      <c r="C46" s="39">
        <f t="shared" si="22"/>
        <v>6.9590565355001966E-5</v>
      </c>
      <c r="D46" s="39">
        <f t="shared" si="22"/>
        <v>1.6579090406912895E-3</v>
      </c>
      <c r="E46" s="39">
        <f t="shared" si="22"/>
        <v>0</v>
      </c>
      <c r="F46" s="362">
        <v>0</v>
      </c>
      <c r="G46" s="39">
        <f t="shared" si="19"/>
        <v>0</v>
      </c>
      <c r="H46" s="39">
        <f t="shared" si="19"/>
        <v>0</v>
      </c>
      <c r="I46" s="181">
        <f t="shared" si="23"/>
        <v>1.3272601274770961</v>
      </c>
      <c r="J46" s="168"/>
      <c r="K46" s="182" t="s">
        <v>60</v>
      </c>
      <c r="L46" s="87">
        <f t="shared" si="20"/>
        <v>1.32553262787105</v>
      </c>
      <c r="M46" s="87">
        <f t="shared" si="20"/>
        <v>6.9590565355001966E-5</v>
      </c>
      <c r="N46" s="87">
        <f t="shared" si="20"/>
        <v>1.6579090406912895E-3</v>
      </c>
      <c r="O46" s="87">
        <f t="shared" si="20"/>
        <v>0</v>
      </c>
      <c r="P46" s="87">
        <f t="shared" si="20"/>
        <v>0</v>
      </c>
      <c r="Q46" s="87">
        <f t="shared" si="20"/>
        <v>0</v>
      </c>
      <c r="R46" s="87">
        <f t="shared" si="20"/>
        <v>0</v>
      </c>
      <c r="S46" s="185">
        <f t="shared" si="24"/>
        <v>1.3272601274770961</v>
      </c>
      <c r="T46" s="168"/>
      <c r="U46" s="230" t="s">
        <v>60</v>
      </c>
      <c r="V46" s="121">
        <f t="shared" si="21"/>
        <v>1.325444786189264</v>
      </c>
      <c r="W46" s="121">
        <f t="shared" si="21"/>
        <v>0</v>
      </c>
      <c r="X46" s="121">
        <f t="shared" si="21"/>
        <v>0</v>
      </c>
      <c r="Y46" s="121">
        <f t="shared" si="21"/>
        <v>6.9590565355001966E-5</v>
      </c>
      <c r="Z46" s="121">
        <f t="shared" si="21"/>
        <v>1.6579090406912895E-3</v>
      </c>
      <c r="AA46" s="121">
        <f t="shared" si="21"/>
        <v>0</v>
      </c>
      <c r="AB46" s="121">
        <f t="shared" si="21"/>
        <v>0</v>
      </c>
      <c r="AC46" s="122">
        <f t="shared" si="21"/>
        <v>8.7841681785948107E-5</v>
      </c>
      <c r="AD46" s="121">
        <f t="shared" si="21"/>
        <v>8.7841681785948107E-5</v>
      </c>
      <c r="AE46" s="121">
        <f t="shared" si="21"/>
        <v>0</v>
      </c>
      <c r="AF46" s="121">
        <f t="shared" si="21"/>
        <v>0</v>
      </c>
      <c r="AG46" s="121">
        <f t="shared" si="21"/>
        <v>0</v>
      </c>
      <c r="AH46" s="121">
        <f t="shared" si="21"/>
        <v>0</v>
      </c>
      <c r="AI46" s="233">
        <f t="shared" si="25"/>
        <v>1.3272601274770961</v>
      </c>
      <c r="AJ46" s="160" t="str">
        <f t="shared" si="26"/>
        <v/>
      </c>
    </row>
    <row r="47" spans="1:36" ht="15">
      <c r="A47" s="186" t="s">
        <v>22</v>
      </c>
      <c r="B47" s="42">
        <f t="shared" si="22"/>
        <v>91.990788062928274</v>
      </c>
      <c r="C47" s="42">
        <f t="shared" si="22"/>
        <v>84.236118738540839</v>
      </c>
      <c r="D47" s="42">
        <f t="shared" si="22"/>
        <v>15.247305981547559</v>
      </c>
      <c r="E47" s="42">
        <f t="shared" si="22"/>
        <v>0.1834151101406549</v>
      </c>
      <c r="F47" s="362">
        <v>0</v>
      </c>
      <c r="G47" s="42">
        <f t="shared" si="19"/>
        <v>0</v>
      </c>
      <c r="H47" s="42">
        <f t="shared" si="19"/>
        <v>0</v>
      </c>
      <c r="I47" s="173">
        <f t="shared" si="23"/>
        <v>191.65762789315733</v>
      </c>
      <c r="J47" s="168"/>
      <c r="K47" s="188" t="s">
        <v>22</v>
      </c>
      <c r="L47" s="42">
        <f t="shared" si="20"/>
        <v>91.990788062928274</v>
      </c>
      <c r="M47" s="42">
        <f t="shared" si="20"/>
        <v>84.236118738540839</v>
      </c>
      <c r="N47" s="42">
        <f t="shared" si="20"/>
        <v>15.247305981547559</v>
      </c>
      <c r="O47" s="42">
        <f t="shared" si="20"/>
        <v>0.1834151101406549</v>
      </c>
      <c r="P47" s="42">
        <f t="shared" si="20"/>
        <v>121.70310765436577</v>
      </c>
      <c r="Q47" s="42">
        <f t="shared" si="20"/>
        <v>0</v>
      </c>
      <c r="R47" s="42">
        <f t="shared" si="20"/>
        <v>0</v>
      </c>
      <c r="S47" s="177">
        <f t="shared" si="24"/>
        <v>313.36073554752306</v>
      </c>
      <c r="T47" s="168"/>
      <c r="U47" s="234" t="s">
        <v>22</v>
      </c>
      <c r="V47" s="117">
        <f t="shared" si="21"/>
        <v>91.314683592131558</v>
      </c>
      <c r="W47" s="117">
        <f t="shared" si="21"/>
        <v>0</v>
      </c>
      <c r="X47" s="117">
        <f t="shared" si="21"/>
        <v>0</v>
      </c>
      <c r="Y47" s="117">
        <f t="shared" si="21"/>
        <v>84.236118738540839</v>
      </c>
      <c r="Z47" s="117">
        <f t="shared" si="21"/>
        <v>7.2913702391429425</v>
      </c>
      <c r="AA47" s="117">
        <f t="shared" si="21"/>
        <v>0</v>
      </c>
      <c r="AB47" s="117">
        <f t="shared" si="21"/>
        <v>121.70310765436577</v>
      </c>
      <c r="AC47" s="118">
        <f t="shared" si="21"/>
        <v>8.8154553233419879</v>
      </c>
      <c r="AD47" s="117">
        <f t="shared" si="21"/>
        <v>0.67610447079672042</v>
      </c>
      <c r="AE47" s="117">
        <f t="shared" si="21"/>
        <v>0</v>
      </c>
      <c r="AF47" s="117">
        <f t="shared" si="21"/>
        <v>0</v>
      </c>
      <c r="AG47" s="117">
        <f t="shared" si="21"/>
        <v>7.9559357424046144</v>
      </c>
      <c r="AH47" s="117">
        <f t="shared" si="21"/>
        <v>0.1834151101406549</v>
      </c>
      <c r="AI47" s="229">
        <f t="shared" si="25"/>
        <v>313.36073554752312</v>
      </c>
      <c r="AJ47" s="160" t="str">
        <f t="shared" si="26"/>
        <v/>
      </c>
    </row>
    <row r="48" spans="1:36" ht="15">
      <c r="A48" s="178" t="s">
        <v>21</v>
      </c>
      <c r="B48" s="39">
        <f t="shared" si="22"/>
        <v>0.34414595217682248</v>
      </c>
      <c r="C48" s="39">
        <f t="shared" si="22"/>
        <v>4.0596781780032939E-2</v>
      </c>
      <c r="D48" s="39">
        <f t="shared" si="22"/>
        <v>0.21004976110710807</v>
      </c>
      <c r="E48" s="39">
        <f t="shared" si="22"/>
        <v>0</v>
      </c>
      <c r="F48" s="362">
        <v>0</v>
      </c>
      <c r="G48" s="39">
        <f t="shared" si="19"/>
        <v>0</v>
      </c>
      <c r="H48" s="39">
        <f t="shared" si="19"/>
        <v>0</v>
      </c>
      <c r="I48" s="181">
        <f t="shared" si="23"/>
        <v>0.59479249506396348</v>
      </c>
      <c r="J48" s="168"/>
      <c r="K48" s="182" t="s">
        <v>21</v>
      </c>
      <c r="L48" s="87">
        <f t="shared" si="20"/>
        <v>0.34414595217682248</v>
      </c>
      <c r="M48" s="87">
        <f t="shared" si="20"/>
        <v>4.0596781780032939E-2</v>
      </c>
      <c r="N48" s="87">
        <f t="shared" si="20"/>
        <v>0.21004976110710807</v>
      </c>
      <c r="O48" s="87">
        <f t="shared" si="20"/>
        <v>0</v>
      </c>
      <c r="P48" s="87">
        <f t="shared" si="20"/>
        <v>0</v>
      </c>
      <c r="Q48" s="87">
        <f t="shared" si="20"/>
        <v>0</v>
      </c>
      <c r="R48" s="87">
        <f t="shared" si="20"/>
        <v>0</v>
      </c>
      <c r="S48" s="185">
        <f t="shared" si="24"/>
        <v>0.59479249506396348</v>
      </c>
      <c r="T48" s="168"/>
      <c r="U48" s="230" t="s">
        <v>61</v>
      </c>
      <c r="V48" s="121">
        <f t="shared" si="21"/>
        <v>0.34414595217682248</v>
      </c>
      <c r="W48" s="121">
        <f t="shared" si="21"/>
        <v>0</v>
      </c>
      <c r="X48" s="121">
        <f t="shared" si="21"/>
        <v>0</v>
      </c>
      <c r="Y48" s="121">
        <f t="shared" si="21"/>
        <v>4.0596781780032939E-2</v>
      </c>
      <c r="Z48" s="121">
        <f t="shared" si="21"/>
        <v>0.21004976110710807</v>
      </c>
      <c r="AA48" s="121">
        <f t="shared" si="21"/>
        <v>0</v>
      </c>
      <c r="AB48" s="121">
        <f t="shared" si="21"/>
        <v>0</v>
      </c>
      <c r="AC48" s="122">
        <f t="shared" si="21"/>
        <v>0</v>
      </c>
      <c r="AD48" s="121">
        <f t="shared" si="21"/>
        <v>0</v>
      </c>
      <c r="AE48" s="121">
        <f t="shared" si="21"/>
        <v>0</v>
      </c>
      <c r="AF48" s="121">
        <f t="shared" si="21"/>
        <v>0</v>
      </c>
      <c r="AG48" s="121">
        <f t="shared" si="21"/>
        <v>0</v>
      </c>
      <c r="AH48" s="121">
        <f t="shared" si="21"/>
        <v>0</v>
      </c>
      <c r="AI48" s="233">
        <f t="shared" si="25"/>
        <v>0.59479249506396348</v>
      </c>
      <c r="AJ48" s="160" t="str">
        <f t="shared" si="26"/>
        <v/>
      </c>
    </row>
    <row r="49" spans="1:36" ht="15">
      <c r="A49" s="189" t="s">
        <v>64</v>
      </c>
      <c r="B49" s="42">
        <f t="shared" si="22"/>
        <v>2.3736644352466745</v>
      </c>
      <c r="C49" s="42">
        <f t="shared" si="22"/>
        <v>0</v>
      </c>
      <c r="D49" s="42">
        <f t="shared" si="22"/>
        <v>0</v>
      </c>
      <c r="E49" s="42">
        <f t="shared" si="22"/>
        <v>0</v>
      </c>
      <c r="F49" s="362">
        <v>0</v>
      </c>
      <c r="G49" s="42">
        <f t="shared" ref="G49:H53" si="27">G127+G153+G179+G205+G231+G257+G283+G309+G335+G361+G387+G413+G439</f>
        <v>0</v>
      </c>
      <c r="H49" s="42">
        <f t="shared" si="27"/>
        <v>0</v>
      </c>
      <c r="I49" s="173">
        <f t="shared" si="23"/>
        <v>2.3736644352466745</v>
      </c>
      <c r="J49" s="168"/>
      <c r="K49" s="190" t="s">
        <v>64</v>
      </c>
      <c r="L49" s="42">
        <f t="shared" ref="L49:R53" si="28">L127+L153+L179+L205+L231+L257+L283+L309+L335+L361+L387+L413+L439</f>
        <v>2.3736644352466745</v>
      </c>
      <c r="M49" s="42">
        <f t="shared" si="28"/>
        <v>0</v>
      </c>
      <c r="N49" s="42">
        <f t="shared" si="28"/>
        <v>0</v>
      </c>
      <c r="O49" s="42">
        <f t="shared" si="28"/>
        <v>0</v>
      </c>
      <c r="P49" s="42">
        <f t="shared" si="28"/>
        <v>0</v>
      </c>
      <c r="Q49" s="42">
        <f t="shared" si="28"/>
        <v>0</v>
      </c>
      <c r="R49" s="42">
        <f t="shared" si="28"/>
        <v>0</v>
      </c>
      <c r="S49" s="177">
        <f t="shared" si="24"/>
        <v>2.3736644352466745</v>
      </c>
      <c r="T49" s="168"/>
      <c r="U49" s="235" t="s">
        <v>62</v>
      </c>
      <c r="V49" s="117">
        <f t="shared" ref="V49:AH53" si="29">V127+V153+V179+V205+V231+V257+V283+V309+V335+V361+V387+V413+V439</f>
        <v>2.3736644352466745</v>
      </c>
      <c r="W49" s="117">
        <f t="shared" si="29"/>
        <v>0</v>
      </c>
      <c r="X49" s="117">
        <f t="shared" si="29"/>
        <v>0</v>
      </c>
      <c r="Y49" s="117">
        <f t="shared" si="29"/>
        <v>0</v>
      </c>
      <c r="Z49" s="117">
        <f t="shared" si="29"/>
        <v>0</v>
      </c>
      <c r="AA49" s="117">
        <f t="shared" si="29"/>
        <v>0</v>
      </c>
      <c r="AB49" s="117">
        <f t="shared" si="29"/>
        <v>0</v>
      </c>
      <c r="AC49" s="118">
        <f t="shared" si="29"/>
        <v>0</v>
      </c>
      <c r="AD49" s="117">
        <f t="shared" si="29"/>
        <v>0</v>
      </c>
      <c r="AE49" s="117">
        <f t="shared" si="29"/>
        <v>0</v>
      </c>
      <c r="AF49" s="117">
        <f t="shared" si="29"/>
        <v>0</v>
      </c>
      <c r="AG49" s="117">
        <f t="shared" si="29"/>
        <v>0</v>
      </c>
      <c r="AH49" s="117">
        <f t="shared" si="29"/>
        <v>0</v>
      </c>
      <c r="AI49" s="229">
        <f t="shared" si="25"/>
        <v>2.3736644352466745</v>
      </c>
      <c r="AJ49" s="160" t="str">
        <f t="shared" si="26"/>
        <v/>
      </c>
    </row>
    <row r="50" spans="1:36">
      <c r="A50" s="191" t="s">
        <v>23</v>
      </c>
      <c r="B50" s="60">
        <f t="shared" ref="B50:E53" si="30">B128+B154+B180+B206+B232+B258+B284+B310+B336+B362+B388+B414+B440</f>
        <v>2.3736644352466745</v>
      </c>
      <c r="C50" s="60">
        <f t="shared" si="30"/>
        <v>0</v>
      </c>
      <c r="D50" s="60">
        <f t="shared" si="30"/>
        <v>0</v>
      </c>
      <c r="E50" s="60">
        <f t="shared" si="30"/>
        <v>0</v>
      </c>
      <c r="F50" s="362">
        <v>0</v>
      </c>
      <c r="G50" s="60">
        <f t="shared" si="27"/>
        <v>0</v>
      </c>
      <c r="H50" s="60">
        <f t="shared" si="27"/>
        <v>0</v>
      </c>
      <c r="I50" s="194">
        <f t="shared" si="23"/>
        <v>2.3736644352466745</v>
      </c>
      <c r="J50" s="168"/>
      <c r="K50" s="195" t="s">
        <v>23</v>
      </c>
      <c r="L50" s="90">
        <f t="shared" si="28"/>
        <v>2.3736644352466745</v>
      </c>
      <c r="M50" s="90">
        <f t="shared" si="28"/>
        <v>0</v>
      </c>
      <c r="N50" s="90">
        <f t="shared" si="28"/>
        <v>0</v>
      </c>
      <c r="O50" s="90">
        <f t="shared" si="28"/>
        <v>0</v>
      </c>
      <c r="P50" s="90">
        <f t="shared" si="28"/>
        <v>0</v>
      </c>
      <c r="Q50" s="90">
        <f t="shared" si="28"/>
        <v>0</v>
      </c>
      <c r="R50" s="90">
        <f t="shared" si="28"/>
        <v>0</v>
      </c>
      <c r="S50" s="198">
        <f t="shared" si="24"/>
        <v>2.3736644352466745</v>
      </c>
      <c r="T50" s="168"/>
      <c r="U50" s="236" t="s">
        <v>66</v>
      </c>
      <c r="V50" s="124">
        <f t="shared" si="29"/>
        <v>2.0245901983493026</v>
      </c>
      <c r="W50" s="124">
        <f t="shared" si="29"/>
        <v>0</v>
      </c>
      <c r="X50" s="124">
        <f t="shared" si="29"/>
        <v>0</v>
      </c>
      <c r="Y50" s="124">
        <f t="shared" si="29"/>
        <v>0</v>
      </c>
      <c r="Z50" s="124">
        <f t="shared" si="29"/>
        <v>0</v>
      </c>
      <c r="AA50" s="124">
        <f t="shared" si="29"/>
        <v>0</v>
      </c>
      <c r="AB50" s="124">
        <f t="shared" si="29"/>
        <v>0</v>
      </c>
      <c r="AC50" s="297">
        <f t="shared" si="29"/>
        <v>0</v>
      </c>
      <c r="AD50" s="124">
        <f t="shared" si="29"/>
        <v>0</v>
      </c>
      <c r="AE50" s="124">
        <f t="shared" si="29"/>
        <v>0</v>
      </c>
      <c r="AF50" s="124">
        <f t="shared" si="29"/>
        <v>0</v>
      </c>
      <c r="AG50" s="124">
        <f t="shared" si="29"/>
        <v>0</v>
      </c>
      <c r="AH50" s="124">
        <f t="shared" si="29"/>
        <v>0</v>
      </c>
      <c r="AI50" s="238">
        <f t="shared" si="25"/>
        <v>2.0245901983493026</v>
      </c>
      <c r="AJ50" s="160">
        <f t="shared" si="26"/>
        <v>0.34907423689737183</v>
      </c>
    </row>
    <row r="51" spans="1:36">
      <c r="A51" s="199" t="s">
        <v>19</v>
      </c>
      <c r="B51" s="63">
        <f t="shared" si="30"/>
        <v>0</v>
      </c>
      <c r="C51" s="63">
        <f t="shared" si="30"/>
        <v>0</v>
      </c>
      <c r="D51" s="63">
        <f t="shared" si="30"/>
        <v>0</v>
      </c>
      <c r="E51" s="63">
        <f t="shared" si="30"/>
        <v>0</v>
      </c>
      <c r="F51" s="362">
        <v>0</v>
      </c>
      <c r="G51" s="63">
        <f t="shared" si="27"/>
        <v>0</v>
      </c>
      <c r="H51" s="63">
        <f t="shared" si="27"/>
        <v>0</v>
      </c>
      <c r="I51" s="202">
        <f t="shared" si="23"/>
        <v>0</v>
      </c>
      <c r="J51" s="168"/>
      <c r="K51" s="203" t="s">
        <v>19</v>
      </c>
      <c r="L51" s="63">
        <f t="shared" si="28"/>
        <v>0</v>
      </c>
      <c r="M51" s="63">
        <f t="shared" si="28"/>
        <v>0</v>
      </c>
      <c r="N51" s="63">
        <f t="shared" si="28"/>
        <v>0</v>
      </c>
      <c r="O51" s="63">
        <f t="shared" si="28"/>
        <v>0</v>
      </c>
      <c r="P51" s="63">
        <f t="shared" si="28"/>
        <v>0</v>
      </c>
      <c r="Q51" s="63">
        <f t="shared" si="28"/>
        <v>0</v>
      </c>
      <c r="R51" s="63">
        <f t="shared" si="28"/>
        <v>0</v>
      </c>
      <c r="S51" s="205">
        <f t="shared" si="24"/>
        <v>0</v>
      </c>
      <c r="T51" s="168"/>
      <c r="U51" s="239" t="s">
        <v>19</v>
      </c>
      <c r="V51" s="127">
        <f t="shared" si="29"/>
        <v>0</v>
      </c>
      <c r="W51" s="127">
        <f t="shared" si="29"/>
        <v>0</v>
      </c>
      <c r="X51" s="127">
        <f t="shared" si="29"/>
        <v>0</v>
      </c>
      <c r="Y51" s="127">
        <f t="shared" si="29"/>
        <v>0</v>
      </c>
      <c r="Z51" s="127">
        <f t="shared" si="29"/>
        <v>0</v>
      </c>
      <c r="AA51" s="127">
        <f t="shared" si="29"/>
        <v>0</v>
      </c>
      <c r="AB51" s="127">
        <f t="shared" si="29"/>
        <v>0</v>
      </c>
      <c r="AC51" s="298">
        <f t="shared" si="29"/>
        <v>0</v>
      </c>
      <c r="AD51" s="127">
        <f t="shared" si="29"/>
        <v>0</v>
      </c>
      <c r="AE51" s="127">
        <f t="shared" si="29"/>
        <v>0</v>
      </c>
      <c r="AF51" s="127">
        <f t="shared" si="29"/>
        <v>0</v>
      </c>
      <c r="AG51" s="127">
        <f t="shared" si="29"/>
        <v>0</v>
      </c>
      <c r="AH51" s="127">
        <f t="shared" si="29"/>
        <v>0</v>
      </c>
      <c r="AI51" s="242">
        <f t="shared" si="25"/>
        <v>0</v>
      </c>
      <c r="AJ51" s="160" t="str">
        <f t="shared" si="26"/>
        <v/>
      </c>
    </row>
    <row r="52" spans="1:36">
      <c r="A52" s="191" t="s">
        <v>20</v>
      </c>
      <c r="B52" s="60">
        <f t="shared" si="30"/>
        <v>0</v>
      </c>
      <c r="C52" s="60">
        <f t="shared" si="30"/>
        <v>0</v>
      </c>
      <c r="D52" s="60">
        <f t="shared" si="30"/>
        <v>0</v>
      </c>
      <c r="E52" s="60">
        <f t="shared" si="30"/>
        <v>0</v>
      </c>
      <c r="F52" s="362">
        <v>0</v>
      </c>
      <c r="G52" s="60">
        <f t="shared" si="27"/>
        <v>0</v>
      </c>
      <c r="H52" s="60">
        <f t="shared" si="27"/>
        <v>0</v>
      </c>
      <c r="I52" s="194">
        <f t="shared" si="23"/>
        <v>0</v>
      </c>
      <c r="J52" s="168"/>
      <c r="K52" s="195" t="s">
        <v>20</v>
      </c>
      <c r="L52" s="90">
        <f t="shared" si="28"/>
        <v>0</v>
      </c>
      <c r="M52" s="90">
        <f t="shared" si="28"/>
        <v>0</v>
      </c>
      <c r="N52" s="90">
        <f t="shared" si="28"/>
        <v>0</v>
      </c>
      <c r="O52" s="90">
        <f t="shared" si="28"/>
        <v>0</v>
      </c>
      <c r="P52" s="90">
        <f t="shared" si="28"/>
        <v>0</v>
      </c>
      <c r="Q52" s="90">
        <f t="shared" si="28"/>
        <v>0</v>
      </c>
      <c r="R52" s="90">
        <f t="shared" si="28"/>
        <v>0</v>
      </c>
      <c r="S52" s="198">
        <f t="shared" si="24"/>
        <v>0</v>
      </c>
      <c r="T52" s="168"/>
      <c r="U52" s="236" t="s">
        <v>20</v>
      </c>
      <c r="V52" s="124">
        <f t="shared" si="29"/>
        <v>0</v>
      </c>
      <c r="W52" s="124">
        <f t="shared" si="29"/>
        <v>0</v>
      </c>
      <c r="X52" s="124">
        <f t="shared" si="29"/>
        <v>0</v>
      </c>
      <c r="Y52" s="124">
        <f t="shared" si="29"/>
        <v>0</v>
      </c>
      <c r="Z52" s="124">
        <f t="shared" si="29"/>
        <v>0</v>
      </c>
      <c r="AA52" s="124">
        <f t="shared" si="29"/>
        <v>0</v>
      </c>
      <c r="AB52" s="124">
        <f t="shared" si="29"/>
        <v>0</v>
      </c>
      <c r="AC52" s="297">
        <f t="shared" si="29"/>
        <v>0</v>
      </c>
      <c r="AD52" s="124">
        <f t="shared" si="29"/>
        <v>0</v>
      </c>
      <c r="AE52" s="124">
        <f t="shared" si="29"/>
        <v>0</v>
      </c>
      <c r="AF52" s="124">
        <f t="shared" si="29"/>
        <v>0</v>
      </c>
      <c r="AG52" s="124">
        <f t="shared" si="29"/>
        <v>0</v>
      </c>
      <c r="AH52" s="124">
        <f t="shared" si="29"/>
        <v>0</v>
      </c>
      <c r="AI52" s="238">
        <f t="shared" si="25"/>
        <v>0</v>
      </c>
      <c r="AJ52" s="160" t="str">
        <f t="shared" si="26"/>
        <v/>
      </c>
    </row>
    <row r="53" spans="1:36" ht="15" thickBot="1">
      <c r="A53" s="206" t="s">
        <v>11</v>
      </c>
      <c r="B53" s="52">
        <f t="shared" si="30"/>
        <v>0</v>
      </c>
      <c r="C53" s="52">
        <f t="shared" si="30"/>
        <v>0</v>
      </c>
      <c r="D53" s="52">
        <f t="shared" si="30"/>
        <v>0</v>
      </c>
      <c r="E53" s="52">
        <f t="shared" si="30"/>
        <v>0</v>
      </c>
      <c r="F53" s="363">
        <v>0</v>
      </c>
      <c r="G53" s="52">
        <f t="shared" si="27"/>
        <v>0</v>
      </c>
      <c r="H53" s="52">
        <f t="shared" si="27"/>
        <v>0</v>
      </c>
      <c r="I53" s="209">
        <f t="shared" si="23"/>
        <v>0</v>
      </c>
      <c r="J53" s="168"/>
      <c r="K53" s="210" t="s">
        <v>11</v>
      </c>
      <c r="L53" s="52">
        <f t="shared" si="28"/>
        <v>0</v>
      </c>
      <c r="M53" s="52">
        <f t="shared" si="28"/>
        <v>0</v>
      </c>
      <c r="N53" s="52">
        <f t="shared" si="28"/>
        <v>0</v>
      </c>
      <c r="O53" s="52">
        <f t="shared" si="28"/>
        <v>0</v>
      </c>
      <c r="P53" s="52">
        <f t="shared" si="28"/>
        <v>0</v>
      </c>
      <c r="Q53" s="52">
        <f t="shared" si="28"/>
        <v>0</v>
      </c>
      <c r="R53" s="52">
        <f t="shared" si="28"/>
        <v>0</v>
      </c>
      <c r="S53" s="212">
        <f t="shared" si="24"/>
        <v>0</v>
      </c>
      <c r="T53" s="168"/>
      <c r="U53" s="239" t="s">
        <v>11</v>
      </c>
      <c r="V53" s="127">
        <f t="shared" si="29"/>
        <v>0</v>
      </c>
      <c r="W53" s="127">
        <f t="shared" si="29"/>
        <v>0</v>
      </c>
      <c r="X53" s="127">
        <f t="shared" si="29"/>
        <v>0</v>
      </c>
      <c r="Y53" s="127">
        <f t="shared" si="29"/>
        <v>0</v>
      </c>
      <c r="Z53" s="127">
        <f t="shared" si="29"/>
        <v>0</v>
      </c>
      <c r="AA53" s="127">
        <f t="shared" si="29"/>
        <v>0</v>
      </c>
      <c r="AB53" s="127">
        <f t="shared" si="29"/>
        <v>0</v>
      </c>
      <c r="AC53" s="298">
        <f t="shared" si="29"/>
        <v>0</v>
      </c>
      <c r="AD53" s="127">
        <f t="shared" si="29"/>
        <v>0</v>
      </c>
      <c r="AE53" s="127">
        <f t="shared" si="29"/>
        <v>0</v>
      </c>
      <c r="AF53" s="127">
        <f t="shared" si="29"/>
        <v>0</v>
      </c>
      <c r="AG53" s="127">
        <f t="shared" si="29"/>
        <v>0</v>
      </c>
      <c r="AH53" s="127">
        <f t="shared" si="29"/>
        <v>0</v>
      </c>
      <c r="AI53" s="242">
        <f t="shared" si="25"/>
        <v>0</v>
      </c>
      <c r="AJ53" s="160" t="str">
        <f t="shared" si="26"/>
        <v/>
      </c>
    </row>
    <row r="54" spans="1:36" ht="15">
      <c r="A54" s="213" t="s">
        <v>26</v>
      </c>
      <c r="B54" s="214">
        <f>SUM(B33:B49)</f>
        <v>1266.6160102575268</v>
      </c>
      <c r="C54" s="214">
        <f t="shared" ref="C54:I54" si="31">SUM(C33:C49)</f>
        <v>1272.6289482838358</v>
      </c>
      <c r="D54" s="214">
        <f t="shared" si="31"/>
        <v>1222.6221084800343</v>
      </c>
      <c r="E54" s="214">
        <f t="shared" si="31"/>
        <v>3074.6482651238098</v>
      </c>
      <c r="F54" s="214">
        <f t="shared" si="31"/>
        <v>0</v>
      </c>
      <c r="G54" s="214">
        <f t="shared" si="31"/>
        <v>335.97178236700421</v>
      </c>
      <c r="H54" s="214">
        <f t="shared" si="31"/>
        <v>15.967671864202817</v>
      </c>
      <c r="I54" s="214">
        <f t="shared" si="31"/>
        <v>7188.4547863764137</v>
      </c>
      <c r="J54" s="168"/>
      <c r="K54" s="215" t="s">
        <v>26</v>
      </c>
      <c r="L54" s="214">
        <f>SUM(L33:L49)</f>
        <v>1266.6160102575268</v>
      </c>
      <c r="M54" s="214">
        <f t="shared" ref="M54:S54" si="32">SUM(M33:M49)</f>
        <v>1272.6289482838358</v>
      </c>
      <c r="N54" s="214">
        <f t="shared" si="32"/>
        <v>1222.6221084800343</v>
      </c>
      <c r="O54" s="214">
        <f t="shared" si="32"/>
        <v>3074.6482651238098</v>
      </c>
      <c r="P54" s="214">
        <f t="shared" si="32"/>
        <v>1216.2964356549433</v>
      </c>
      <c r="Q54" s="214">
        <f t="shared" si="32"/>
        <v>335.97178236700421</v>
      </c>
      <c r="R54" s="216">
        <f t="shared" si="32"/>
        <v>15.967671864202817</v>
      </c>
      <c r="S54" s="217">
        <f t="shared" si="32"/>
        <v>8404.7512220313565</v>
      </c>
      <c r="T54" s="168" t="str">
        <f>IF(ABS(S54-AI54)&gt;0.01,S54-AI54,"")</f>
        <v/>
      </c>
      <c r="U54" s="243" t="s">
        <v>63</v>
      </c>
      <c r="V54" s="244">
        <f>SUM(V33:V49)</f>
        <v>1133.4538225098493</v>
      </c>
      <c r="W54" s="244">
        <f t="shared" ref="W54:AH54" si="33">SUM(W33:W49)</f>
        <v>100.52599977170094</v>
      </c>
      <c r="X54" s="244">
        <f t="shared" si="33"/>
        <v>335.97178236700421</v>
      </c>
      <c r="Y54" s="244">
        <f t="shared" si="33"/>
        <v>1272.6289482838358</v>
      </c>
      <c r="Z54" s="244">
        <f t="shared" si="33"/>
        <v>1198.0893738165914</v>
      </c>
      <c r="AA54" s="244">
        <f t="shared" si="33"/>
        <v>2356.2148831517547</v>
      </c>
      <c r="AB54" s="244">
        <f t="shared" si="33"/>
        <v>1216.2964356549433</v>
      </c>
      <c r="AC54" s="244">
        <f t="shared" si="33"/>
        <v>791.569976475678</v>
      </c>
      <c r="AD54" s="245">
        <f t="shared" si="33"/>
        <v>32.636187975976881</v>
      </c>
      <c r="AE54" s="245">
        <f t="shared" si="33"/>
        <v>114.59398471409358</v>
      </c>
      <c r="AF54" s="245">
        <f t="shared" si="33"/>
        <v>15.967671864202817</v>
      </c>
      <c r="AG54" s="245">
        <f t="shared" si="33"/>
        <v>24.532734663442987</v>
      </c>
      <c r="AH54" s="245">
        <f t="shared" si="33"/>
        <v>603.83939725796165</v>
      </c>
      <c r="AI54" s="246">
        <f>SUM(V54:AC54)</f>
        <v>8404.7512220313565</v>
      </c>
      <c r="AJ54" s="160" t="str">
        <f t="shared" si="26"/>
        <v/>
      </c>
    </row>
    <row r="55" spans="1:36" ht="15" thickBot="1">
      <c r="A55" s="30" t="s">
        <v>88</v>
      </c>
      <c r="B55" s="47">
        <f>IF($I54=0,"-",B54/$I54)</f>
        <v>0.17620142963937427</v>
      </c>
      <c r="C55" s="47">
        <f t="shared" ref="C55:H55" si="34">IF($I54=0,"-",C54/$I54)</f>
        <v>0.17703790120454357</v>
      </c>
      <c r="D55" s="47">
        <f t="shared" si="34"/>
        <v>0.17008135194745222</v>
      </c>
      <c r="E55" s="47">
        <f t="shared" si="34"/>
        <v>0.4277203316282791</v>
      </c>
      <c r="F55" s="47">
        <f t="shared" si="34"/>
        <v>0</v>
      </c>
      <c r="G55" s="47">
        <f t="shared" si="34"/>
        <v>4.6737691527773004E-2</v>
      </c>
      <c r="H55" s="70">
        <f t="shared" si="34"/>
        <v>2.2212940525778652E-3</v>
      </c>
      <c r="I55" s="48">
        <f>SUM(B55:H55)</f>
        <v>1</v>
      </c>
      <c r="K55" s="81" t="s">
        <v>88</v>
      </c>
      <c r="L55" s="98">
        <f>IF($S54=0,"-",L54/$S54)</f>
        <v>0.15070237973699316</v>
      </c>
      <c r="M55" s="98">
        <f t="shared" ref="M55:R55" si="35">IF($S54=0,"-",M54/$S54)</f>
        <v>0.15141780103471669</v>
      </c>
      <c r="N55" s="98">
        <f t="shared" si="35"/>
        <v>0.14546797117268356</v>
      </c>
      <c r="O55" s="98">
        <f t="shared" si="35"/>
        <v>0.36582263816021593</v>
      </c>
      <c r="P55" s="98">
        <f t="shared" si="35"/>
        <v>0.14471534058815066</v>
      </c>
      <c r="Q55" s="98">
        <f t="shared" si="35"/>
        <v>3.9974030580027416E-2</v>
      </c>
      <c r="R55" s="99">
        <f t="shared" si="35"/>
        <v>1.8998387272126261E-3</v>
      </c>
      <c r="S55" s="100">
        <f>SUM(L55:R55)</f>
        <v>1</v>
      </c>
      <c r="U55" s="110" t="s">
        <v>88</v>
      </c>
      <c r="V55" s="133">
        <f>+V54/$AI54</f>
        <v>0.13485869986713339</v>
      </c>
      <c r="W55" s="133">
        <f t="shared" ref="W55:AH55" si="36">+W54/$AI54</f>
        <v>1.1960615741747638E-2</v>
      </c>
      <c r="X55" s="133">
        <f t="shared" si="36"/>
        <v>3.9974030580027416E-2</v>
      </c>
      <c r="Y55" s="133">
        <f t="shared" si="36"/>
        <v>0.15141780103471669</v>
      </c>
      <c r="Z55" s="133">
        <f t="shared" si="36"/>
        <v>0.14254905852252264</v>
      </c>
      <c r="AA55" s="133">
        <f t="shared" si="36"/>
        <v>0.28034320361266774</v>
      </c>
      <c r="AB55" s="133">
        <f t="shared" si="36"/>
        <v>0.14471534058815066</v>
      </c>
      <c r="AC55" s="133">
        <f t="shared" si="36"/>
        <v>9.4181250053033974E-2</v>
      </c>
      <c r="AD55" s="133">
        <f t="shared" si="36"/>
        <v>3.8830641281121696E-3</v>
      </c>
      <c r="AE55" s="133">
        <f t="shared" si="36"/>
        <v>1.3634429108824614E-2</v>
      </c>
      <c r="AF55" s="133">
        <f t="shared" si="36"/>
        <v>1.8998387272126261E-3</v>
      </c>
      <c r="AG55" s="133">
        <f t="shared" si="36"/>
        <v>2.9189126501609451E-3</v>
      </c>
      <c r="AH55" s="133">
        <f t="shared" si="36"/>
        <v>7.1845005438723603E-2</v>
      </c>
      <c r="AI55" s="134">
        <f>SUM(V55:AC55)</f>
        <v>1</v>
      </c>
      <c r="AJ55" s="160" t="str">
        <f t="shared" si="26"/>
        <v/>
      </c>
    </row>
    <row r="56" spans="1:36" ht="15" thickBot="1"/>
    <row r="57" spans="1:36" ht="28.5">
      <c r="A57" s="364" t="s">
        <v>52</v>
      </c>
      <c r="B57" s="164" t="s">
        <v>0</v>
      </c>
      <c r="C57" s="164" t="s">
        <v>1</v>
      </c>
      <c r="D57" s="164" t="s">
        <v>2</v>
      </c>
      <c r="E57" s="164" t="s">
        <v>3</v>
      </c>
      <c r="F57" s="164" t="s">
        <v>27</v>
      </c>
      <c r="G57" s="164" t="s">
        <v>4</v>
      </c>
      <c r="H57" s="164" t="s">
        <v>5</v>
      </c>
      <c r="I57" s="165" t="s">
        <v>6</v>
      </c>
      <c r="K57" s="366" t="s">
        <v>52</v>
      </c>
      <c r="L57" s="166" t="s">
        <v>0</v>
      </c>
      <c r="M57" s="166" t="s">
        <v>1</v>
      </c>
      <c r="N57" s="166" t="s">
        <v>2</v>
      </c>
      <c r="O57" s="166" t="s">
        <v>3</v>
      </c>
      <c r="P57" s="166" t="s">
        <v>27</v>
      </c>
      <c r="Q57" s="166" t="s">
        <v>4</v>
      </c>
      <c r="R57" s="166" t="s">
        <v>5</v>
      </c>
      <c r="S57" s="167" t="s">
        <v>6</v>
      </c>
    </row>
    <row r="58" spans="1:36" ht="15">
      <c r="A58" s="365" t="s">
        <v>52</v>
      </c>
      <c r="B58" s="318" t="s">
        <v>69</v>
      </c>
      <c r="C58" s="319"/>
      <c r="D58" s="319"/>
      <c r="E58" s="319"/>
      <c r="F58" s="319"/>
      <c r="G58" s="319"/>
      <c r="H58" s="319"/>
      <c r="I58" s="320"/>
      <c r="K58" s="367" t="s">
        <v>52</v>
      </c>
      <c r="L58" s="321" t="s">
        <v>69</v>
      </c>
      <c r="M58" s="322"/>
      <c r="N58" s="322"/>
      <c r="O58" s="322"/>
      <c r="P58" s="322"/>
      <c r="Q58" s="322"/>
      <c r="R58" s="322"/>
      <c r="S58" s="323"/>
    </row>
    <row r="59" spans="1:36" ht="15">
      <c r="A59" s="170" t="s">
        <v>7</v>
      </c>
      <c r="B59" s="368"/>
      <c r="C59" s="369"/>
      <c r="D59" s="369"/>
      <c r="E59" s="370"/>
      <c r="F59" s="36">
        <f>F449+F475+F501+F527+F553</f>
        <v>0.29735070208492187</v>
      </c>
      <c r="G59" s="368"/>
      <c r="H59" s="370"/>
      <c r="I59" s="173">
        <f>SUM(B59:H59)</f>
        <v>0.29735070208492187</v>
      </c>
      <c r="J59" s="168"/>
      <c r="K59" s="222" t="s">
        <v>7</v>
      </c>
      <c r="L59" s="368"/>
      <c r="M59" s="369"/>
      <c r="N59" s="369"/>
      <c r="O59" s="370"/>
      <c r="P59" s="36">
        <f>P449+P475+P501+P527+P553</f>
        <v>0</v>
      </c>
      <c r="Q59" s="368"/>
      <c r="R59" s="377"/>
      <c r="S59" s="224">
        <f>SUM(L59:R59)</f>
        <v>0</v>
      </c>
      <c r="T59" s="168"/>
    </row>
    <row r="60" spans="1:36" ht="15">
      <c r="A60" s="178" t="s">
        <v>8</v>
      </c>
      <c r="B60" s="371"/>
      <c r="C60" s="372"/>
      <c r="D60" s="372"/>
      <c r="E60" s="373"/>
      <c r="F60" s="39">
        <f t="shared" ref="F60:F79" si="37">F450+F476+F502+F528+F554</f>
        <v>0</v>
      </c>
      <c r="G60" s="371"/>
      <c r="H60" s="373"/>
      <c r="I60" s="181">
        <f t="shared" ref="I60:I79" si="38">SUM(B60:H60)</f>
        <v>0</v>
      </c>
      <c r="J60" s="168"/>
      <c r="K60" s="182" t="s">
        <v>8</v>
      </c>
      <c r="L60" s="371"/>
      <c r="M60" s="372"/>
      <c r="N60" s="372"/>
      <c r="O60" s="373"/>
      <c r="P60" s="87">
        <f t="shared" ref="P60:P79" si="39">P450+P476+P502+P528+P554</f>
        <v>0</v>
      </c>
      <c r="Q60" s="371"/>
      <c r="R60" s="378"/>
      <c r="S60" s="185">
        <f t="shared" ref="S60:S79" si="40">SUM(L60:R60)</f>
        <v>0</v>
      </c>
      <c r="T60" s="168"/>
    </row>
    <row r="61" spans="1:36" ht="15">
      <c r="A61" s="186" t="s">
        <v>10</v>
      </c>
      <c r="B61" s="371"/>
      <c r="C61" s="372"/>
      <c r="D61" s="372"/>
      <c r="E61" s="373"/>
      <c r="F61" s="42">
        <f t="shared" si="37"/>
        <v>0</v>
      </c>
      <c r="G61" s="371"/>
      <c r="H61" s="373"/>
      <c r="I61" s="173">
        <f t="shared" si="38"/>
        <v>0</v>
      </c>
      <c r="J61" s="168"/>
      <c r="K61" s="188" t="s">
        <v>10</v>
      </c>
      <c r="L61" s="371"/>
      <c r="M61" s="372"/>
      <c r="N61" s="372"/>
      <c r="O61" s="373"/>
      <c r="P61" s="42">
        <f t="shared" si="39"/>
        <v>0</v>
      </c>
      <c r="Q61" s="371"/>
      <c r="R61" s="378"/>
      <c r="S61" s="177">
        <f t="shared" si="40"/>
        <v>0</v>
      </c>
      <c r="T61" s="168"/>
    </row>
    <row r="62" spans="1:36" ht="15">
      <c r="A62" s="178" t="s">
        <v>56</v>
      </c>
      <c r="B62" s="371"/>
      <c r="C62" s="372"/>
      <c r="D62" s="372"/>
      <c r="E62" s="373"/>
      <c r="F62" s="39">
        <f t="shared" si="37"/>
        <v>0</v>
      </c>
      <c r="G62" s="371"/>
      <c r="H62" s="373"/>
      <c r="I62" s="181">
        <f t="shared" si="38"/>
        <v>0</v>
      </c>
      <c r="J62" s="168"/>
      <c r="K62" s="182" t="s">
        <v>56</v>
      </c>
      <c r="L62" s="371"/>
      <c r="M62" s="372"/>
      <c r="N62" s="372"/>
      <c r="O62" s="373"/>
      <c r="P62" s="87">
        <f t="shared" si="39"/>
        <v>0</v>
      </c>
      <c r="Q62" s="371"/>
      <c r="R62" s="378"/>
      <c r="S62" s="185">
        <f t="shared" si="40"/>
        <v>0</v>
      </c>
      <c r="T62" s="168"/>
    </row>
    <row r="63" spans="1:36" ht="15">
      <c r="A63" s="186" t="s">
        <v>16</v>
      </c>
      <c r="B63" s="371"/>
      <c r="C63" s="372"/>
      <c r="D63" s="372"/>
      <c r="E63" s="373"/>
      <c r="F63" s="42">
        <f t="shared" si="37"/>
        <v>0</v>
      </c>
      <c r="G63" s="371"/>
      <c r="H63" s="373"/>
      <c r="I63" s="173">
        <f t="shared" si="38"/>
        <v>0</v>
      </c>
      <c r="J63" s="168"/>
      <c r="K63" s="188" t="s">
        <v>16</v>
      </c>
      <c r="L63" s="371"/>
      <c r="M63" s="372"/>
      <c r="N63" s="372"/>
      <c r="O63" s="373"/>
      <c r="P63" s="42">
        <f t="shared" si="39"/>
        <v>0</v>
      </c>
      <c r="Q63" s="371"/>
      <c r="R63" s="378"/>
      <c r="S63" s="177">
        <f t="shared" si="40"/>
        <v>0</v>
      </c>
      <c r="T63" s="168"/>
    </row>
    <row r="64" spans="1:36" ht="15">
      <c r="A64" s="178" t="s">
        <v>15</v>
      </c>
      <c r="B64" s="371"/>
      <c r="C64" s="372"/>
      <c r="D64" s="372"/>
      <c r="E64" s="373"/>
      <c r="F64" s="39">
        <f t="shared" si="37"/>
        <v>0</v>
      </c>
      <c r="G64" s="371"/>
      <c r="H64" s="373"/>
      <c r="I64" s="181">
        <f t="shared" si="38"/>
        <v>0</v>
      </c>
      <c r="J64" s="168"/>
      <c r="K64" s="182" t="s">
        <v>15</v>
      </c>
      <c r="L64" s="371"/>
      <c r="M64" s="372"/>
      <c r="N64" s="372"/>
      <c r="O64" s="373"/>
      <c r="P64" s="87">
        <f t="shared" si="39"/>
        <v>0</v>
      </c>
      <c r="Q64" s="371"/>
      <c r="R64" s="378"/>
      <c r="S64" s="185">
        <f t="shared" si="40"/>
        <v>0</v>
      </c>
      <c r="T64" s="168"/>
    </row>
    <row r="65" spans="1:20" ht="15">
      <c r="A65" s="186" t="s">
        <v>58</v>
      </c>
      <c r="B65" s="371"/>
      <c r="C65" s="372"/>
      <c r="D65" s="372"/>
      <c r="E65" s="373"/>
      <c r="F65" s="42">
        <f t="shared" si="37"/>
        <v>31731.552270271186</v>
      </c>
      <c r="G65" s="371"/>
      <c r="H65" s="373"/>
      <c r="I65" s="173">
        <f t="shared" si="38"/>
        <v>31731.552270271186</v>
      </c>
      <c r="J65" s="168"/>
      <c r="K65" s="188" t="s">
        <v>58</v>
      </c>
      <c r="L65" s="371"/>
      <c r="M65" s="372"/>
      <c r="N65" s="372"/>
      <c r="O65" s="373"/>
      <c r="P65" s="42">
        <f t="shared" si="39"/>
        <v>17672.214988527641</v>
      </c>
      <c r="Q65" s="371"/>
      <c r="R65" s="378"/>
      <c r="S65" s="177">
        <f t="shared" si="40"/>
        <v>17672.214988527641</v>
      </c>
      <c r="T65" s="168"/>
    </row>
    <row r="66" spans="1:20" ht="15">
      <c r="A66" s="178" t="s">
        <v>12</v>
      </c>
      <c r="B66" s="371"/>
      <c r="C66" s="372"/>
      <c r="D66" s="372"/>
      <c r="E66" s="373"/>
      <c r="F66" s="39">
        <f t="shared" si="37"/>
        <v>10039.818570081407</v>
      </c>
      <c r="G66" s="371"/>
      <c r="H66" s="373"/>
      <c r="I66" s="181">
        <f t="shared" si="38"/>
        <v>10039.818570081407</v>
      </c>
      <c r="J66" s="168"/>
      <c r="K66" s="182" t="s">
        <v>12</v>
      </c>
      <c r="L66" s="371"/>
      <c r="M66" s="372"/>
      <c r="N66" s="372"/>
      <c r="O66" s="373"/>
      <c r="P66" s="87">
        <f t="shared" si="39"/>
        <v>3605.4091431707948</v>
      </c>
      <c r="Q66" s="371"/>
      <c r="R66" s="378"/>
      <c r="S66" s="185">
        <f t="shared" si="40"/>
        <v>3605.4091431707948</v>
      </c>
      <c r="T66" s="168"/>
    </row>
    <row r="67" spans="1:20" ht="15">
      <c r="A67" s="186" t="s">
        <v>59</v>
      </c>
      <c r="B67" s="371"/>
      <c r="C67" s="372"/>
      <c r="D67" s="372"/>
      <c r="E67" s="373"/>
      <c r="F67" s="42">
        <f t="shared" si="37"/>
        <v>1.0950058575852257</v>
      </c>
      <c r="G67" s="371"/>
      <c r="H67" s="373"/>
      <c r="I67" s="173">
        <f t="shared" si="38"/>
        <v>1.0950058575852257</v>
      </c>
      <c r="J67" s="168"/>
      <c r="K67" s="188" t="s">
        <v>59</v>
      </c>
      <c r="L67" s="371"/>
      <c r="M67" s="372"/>
      <c r="N67" s="372"/>
      <c r="O67" s="373"/>
      <c r="P67" s="42">
        <f t="shared" si="39"/>
        <v>0</v>
      </c>
      <c r="Q67" s="371"/>
      <c r="R67" s="378"/>
      <c r="S67" s="177">
        <f t="shared" si="40"/>
        <v>0</v>
      </c>
      <c r="T67" s="168"/>
    </row>
    <row r="68" spans="1:20" ht="15">
      <c r="A68" s="178" t="s">
        <v>17</v>
      </c>
      <c r="B68" s="371"/>
      <c r="C68" s="372"/>
      <c r="D68" s="372"/>
      <c r="E68" s="373"/>
      <c r="F68" s="39">
        <f t="shared" si="37"/>
        <v>644.75061034591079</v>
      </c>
      <c r="G68" s="371"/>
      <c r="H68" s="373"/>
      <c r="I68" s="181">
        <f t="shared" si="38"/>
        <v>644.75061034591079</v>
      </c>
      <c r="J68" s="168"/>
      <c r="K68" s="182" t="s">
        <v>17</v>
      </c>
      <c r="L68" s="371"/>
      <c r="M68" s="372"/>
      <c r="N68" s="372"/>
      <c r="O68" s="373"/>
      <c r="P68" s="87">
        <f t="shared" si="39"/>
        <v>627.99777489863629</v>
      </c>
      <c r="Q68" s="371"/>
      <c r="R68" s="378"/>
      <c r="S68" s="185">
        <f t="shared" si="40"/>
        <v>627.99777489863629</v>
      </c>
      <c r="T68" s="168"/>
    </row>
    <row r="69" spans="1:20" ht="15">
      <c r="A69" s="186" t="s">
        <v>139</v>
      </c>
      <c r="B69" s="371"/>
      <c r="C69" s="372"/>
      <c r="D69" s="372"/>
      <c r="E69" s="373"/>
      <c r="F69" s="42">
        <f t="shared" si="37"/>
        <v>104.80480130161946</v>
      </c>
      <c r="G69" s="371"/>
      <c r="H69" s="373"/>
      <c r="I69" s="173">
        <f t="shared" si="38"/>
        <v>104.80480130161946</v>
      </c>
      <c r="J69" s="168"/>
      <c r="K69" s="188" t="s">
        <v>139</v>
      </c>
      <c r="L69" s="371"/>
      <c r="M69" s="372"/>
      <c r="N69" s="372"/>
      <c r="O69" s="373"/>
      <c r="P69" s="42">
        <f t="shared" si="39"/>
        <v>97.859551527509154</v>
      </c>
      <c r="Q69" s="371"/>
      <c r="R69" s="378"/>
      <c r="S69" s="177">
        <f t="shared" si="40"/>
        <v>97.859551527509154</v>
      </c>
      <c r="T69" s="168"/>
    </row>
    <row r="70" spans="1:20" ht="15">
      <c r="A70" s="178" t="s">
        <v>25</v>
      </c>
      <c r="B70" s="371"/>
      <c r="C70" s="372"/>
      <c r="D70" s="372"/>
      <c r="E70" s="373"/>
      <c r="F70" s="39">
        <f t="shared" si="37"/>
        <v>2130.8072059137376</v>
      </c>
      <c r="G70" s="371"/>
      <c r="H70" s="373"/>
      <c r="I70" s="181">
        <f t="shared" si="38"/>
        <v>2130.8072059137376</v>
      </c>
      <c r="J70" s="168"/>
      <c r="K70" s="182" t="s">
        <v>25</v>
      </c>
      <c r="L70" s="371"/>
      <c r="M70" s="372"/>
      <c r="N70" s="372"/>
      <c r="O70" s="373"/>
      <c r="P70" s="87">
        <f t="shared" si="39"/>
        <v>-3.8191672047105385E-14</v>
      </c>
      <c r="Q70" s="371"/>
      <c r="R70" s="378"/>
      <c r="S70" s="185">
        <f t="shared" si="40"/>
        <v>-3.8191672047105385E-14</v>
      </c>
      <c r="T70" s="168"/>
    </row>
    <row r="71" spans="1:20" ht="15">
      <c r="A71" s="186" t="s">
        <v>24</v>
      </c>
      <c r="B71" s="371"/>
      <c r="C71" s="372"/>
      <c r="D71" s="372"/>
      <c r="E71" s="373"/>
      <c r="F71" s="42">
        <f t="shared" si="37"/>
        <v>0</v>
      </c>
      <c r="G71" s="371"/>
      <c r="H71" s="373"/>
      <c r="I71" s="173">
        <f t="shared" si="38"/>
        <v>0</v>
      </c>
      <c r="J71" s="168"/>
      <c r="K71" s="188" t="s">
        <v>24</v>
      </c>
      <c r="L71" s="371"/>
      <c r="M71" s="372"/>
      <c r="N71" s="372"/>
      <c r="O71" s="373"/>
      <c r="P71" s="42">
        <f t="shared" si="39"/>
        <v>0</v>
      </c>
      <c r="Q71" s="371"/>
      <c r="R71" s="378"/>
      <c r="S71" s="177">
        <f t="shared" si="40"/>
        <v>0</v>
      </c>
      <c r="T71" s="168"/>
    </row>
    <row r="72" spans="1:20" ht="15">
      <c r="A72" s="178" t="s">
        <v>60</v>
      </c>
      <c r="B72" s="371"/>
      <c r="C72" s="372"/>
      <c r="D72" s="372"/>
      <c r="E72" s="373"/>
      <c r="F72" s="39">
        <f t="shared" si="37"/>
        <v>0</v>
      </c>
      <c r="G72" s="371"/>
      <c r="H72" s="373"/>
      <c r="I72" s="181">
        <f t="shared" si="38"/>
        <v>0</v>
      </c>
      <c r="J72" s="168"/>
      <c r="K72" s="182" t="s">
        <v>60</v>
      </c>
      <c r="L72" s="371"/>
      <c r="M72" s="372"/>
      <c r="N72" s="372"/>
      <c r="O72" s="373"/>
      <c r="P72" s="87">
        <f t="shared" si="39"/>
        <v>0</v>
      </c>
      <c r="Q72" s="371"/>
      <c r="R72" s="378"/>
      <c r="S72" s="185">
        <f t="shared" si="40"/>
        <v>0</v>
      </c>
      <c r="T72" s="168"/>
    </row>
    <row r="73" spans="1:20" ht="15">
      <c r="A73" s="186" t="s">
        <v>22</v>
      </c>
      <c r="B73" s="371"/>
      <c r="C73" s="372"/>
      <c r="D73" s="372"/>
      <c r="E73" s="373"/>
      <c r="F73" s="50">
        <f t="shared" si="37"/>
        <v>3467.689291439819</v>
      </c>
      <c r="G73" s="371"/>
      <c r="H73" s="373"/>
      <c r="I73" s="173">
        <f t="shared" si="38"/>
        <v>3467.689291439819</v>
      </c>
      <c r="J73" s="168"/>
      <c r="K73" s="188" t="s">
        <v>22</v>
      </c>
      <c r="L73" s="371"/>
      <c r="M73" s="372"/>
      <c r="N73" s="372"/>
      <c r="O73" s="373"/>
      <c r="P73" s="42">
        <f t="shared" si="39"/>
        <v>2231.880772920008</v>
      </c>
      <c r="Q73" s="371"/>
      <c r="R73" s="378"/>
      <c r="S73" s="177">
        <f t="shared" si="40"/>
        <v>2231.880772920008</v>
      </c>
      <c r="T73" s="168"/>
    </row>
    <row r="74" spans="1:20" ht="15">
      <c r="A74" s="178" t="s">
        <v>21</v>
      </c>
      <c r="B74" s="371"/>
      <c r="C74" s="372"/>
      <c r="D74" s="372"/>
      <c r="E74" s="373"/>
      <c r="F74" s="39">
        <f t="shared" si="37"/>
        <v>0</v>
      </c>
      <c r="G74" s="371"/>
      <c r="H74" s="373"/>
      <c r="I74" s="181">
        <f t="shared" si="38"/>
        <v>0</v>
      </c>
      <c r="J74" s="168"/>
      <c r="K74" s="182" t="s">
        <v>21</v>
      </c>
      <c r="L74" s="371"/>
      <c r="M74" s="372"/>
      <c r="N74" s="372"/>
      <c r="O74" s="373"/>
      <c r="P74" s="87">
        <f t="shared" si="39"/>
        <v>0</v>
      </c>
      <c r="Q74" s="371"/>
      <c r="R74" s="378"/>
      <c r="S74" s="185">
        <f t="shared" si="40"/>
        <v>0</v>
      </c>
      <c r="T74" s="168"/>
    </row>
    <row r="75" spans="1:20" ht="15">
      <c r="A75" s="189" t="s">
        <v>64</v>
      </c>
      <c r="B75" s="371"/>
      <c r="C75" s="372"/>
      <c r="D75" s="372"/>
      <c r="E75" s="373"/>
      <c r="F75" s="42">
        <f t="shared" si="37"/>
        <v>0</v>
      </c>
      <c r="G75" s="371"/>
      <c r="H75" s="373"/>
      <c r="I75" s="173">
        <f t="shared" si="38"/>
        <v>0</v>
      </c>
      <c r="J75" s="168"/>
      <c r="K75" s="190" t="s">
        <v>64</v>
      </c>
      <c r="L75" s="371"/>
      <c r="M75" s="372"/>
      <c r="N75" s="372"/>
      <c r="O75" s="373"/>
      <c r="P75" s="42">
        <f t="shared" si="39"/>
        <v>0</v>
      </c>
      <c r="Q75" s="371"/>
      <c r="R75" s="378"/>
      <c r="S75" s="177">
        <f t="shared" si="40"/>
        <v>0</v>
      </c>
      <c r="T75" s="168"/>
    </row>
    <row r="76" spans="1:20">
      <c r="A76" s="191" t="s">
        <v>23</v>
      </c>
      <c r="B76" s="371"/>
      <c r="C76" s="372"/>
      <c r="D76" s="372"/>
      <c r="E76" s="373"/>
      <c r="F76" s="60">
        <f t="shared" si="37"/>
        <v>0</v>
      </c>
      <c r="G76" s="371"/>
      <c r="H76" s="373"/>
      <c r="I76" s="194">
        <f t="shared" si="38"/>
        <v>0</v>
      </c>
      <c r="J76" s="168"/>
      <c r="K76" s="195" t="s">
        <v>23</v>
      </c>
      <c r="L76" s="371"/>
      <c r="M76" s="372"/>
      <c r="N76" s="372"/>
      <c r="O76" s="373"/>
      <c r="P76" s="90">
        <f t="shared" si="39"/>
        <v>0</v>
      </c>
      <c r="Q76" s="371"/>
      <c r="R76" s="378"/>
      <c r="S76" s="198">
        <f t="shared" si="40"/>
        <v>0</v>
      </c>
      <c r="T76" s="168"/>
    </row>
    <row r="77" spans="1:20">
      <c r="A77" s="199" t="s">
        <v>19</v>
      </c>
      <c r="B77" s="371"/>
      <c r="C77" s="372"/>
      <c r="D77" s="372"/>
      <c r="E77" s="373"/>
      <c r="F77" s="63">
        <f t="shared" si="37"/>
        <v>0</v>
      </c>
      <c r="G77" s="371"/>
      <c r="H77" s="373"/>
      <c r="I77" s="202">
        <f t="shared" si="38"/>
        <v>0</v>
      </c>
      <c r="J77" s="168"/>
      <c r="K77" s="203" t="s">
        <v>19</v>
      </c>
      <c r="L77" s="371"/>
      <c r="M77" s="372"/>
      <c r="N77" s="372"/>
      <c r="O77" s="373"/>
      <c r="P77" s="63">
        <f t="shared" si="39"/>
        <v>0</v>
      </c>
      <c r="Q77" s="371"/>
      <c r="R77" s="378"/>
      <c r="S77" s="205">
        <f t="shared" si="40"/>
        <v>0</v>
      </c>
      <c r="T77" s="168"/>
    </row>
    <row r="78" spans="1:20">
      <c r="A78" s="191" t="s">
        <v>20</v>
      </c>
      <c r="B78" s="371"/>
      <c r="C78" s="372"/>
      <c r="D78" s="372"/>
      <c r="E78" s="373"/>
      <c r="F78" s="60">
        <f t="shared" si="37"/>
        <v>0</v>
      </c>
      <c r="G78" s="371"/>
      <c r="H78" s="373"/>
      <c r="I78" s="194">
        <f t="shared" si="38"/>
        <v>0</v>
      </c>
      <c r="J78" s="168"/>
      <c r="K78" s="195" t="s">
        <v>20</v>
      </c>
      <c r="L78" s="371"/>
      <c r="M78" s="372"/>
      <c r="N78" s="372"/>
      <c r="O78" s="373"/>
      <c r="P78" s="90">
        <f t="shared" si="39"/>
        <v>0</v>
      </c>
      <c r="Q78" s="371"/>
      <c r="R78" s="378"/>
      <c r="S78" s="198">
        <f t="shared" si="40"/>
        <v>0</v>
      </c>
      <c r="T78" s="168"/>
    </row>
    <row r="79" spans="1:20" ht="15" thickBot="1">
      <c r="A79" s="206" t="s">
        <v>11</v>
      </c>
      <c r="B79" s="374"/>
      <c r="C79" s="375"/>
      <c r="D79" s="375"/>
      <c r="E79" s="376"/>
      <c r="F79" s="52">
        <f t="shared" si="37"/>
        <v>0</v>
      </c>
      <c r="G79" s="374"/>
      <c r="H79" s="376"/>
      <c r="I79" s="209">
        <f t="shared" si="38"/>
        <v>0</v>
      </c>
      <c r="J79" s="168"/>
      <c r="K79" s="210" t="s">
        <v>11</v>
      </c>
      <c r="L79" s="374"/>
      <c r="M79" s="375"/>
      <c r="N79" s="375"/>
      <c r="O79" s="376"/>
      <c r="P79" s="52">
        <f t="shared" si="39"/>
        <v>0</v>
      </c>
      <c r="Q79" s="374"/>
      <c r="R79" s="379"/>
      <c r="S79" s="212">
        <f t="shared" si="40"/>
        <v>0</v>
      </c>
      <c r="T79" s="168"/>
    </row>
    <row r="80" spans="1:20" ht="15">
      <c r="A80" s="213" t="s">
        <v>26</v>
      </c>
      <c r="B80" s="214">
        <f>SUM(B59:B75)</f>
        <v>0</v>
      </c>
      <c r="C80" s="214">
        <f t="shared" ref="C80:I80" si="41">SUM(C59:C75)</f>
        <v>0</v>
      </c>
      <c r="D80" s="214">
        <f t="shared" si="41"/>
        <v>0</v>
      </c>
      <c r="E80" s="214">
        <f t="shared" si="41"/>
        <v>0</v>
      </c>
      <c r="F80" s="214">
        <f t="shared" si="41"/>
        <v>48120.815105913338</v>
      </c>
      <c r="G80" s="214">
        <f t="shared" si="41"/>
        <v>0</v>
      </c>
      <c r="H80" s="216">
        <f t="shared" si="41"/>
        <v>0</v>
      </c>
      <c r="I80" s="214">
        <f t="shared" si="41"/>
        <v>48120.815105913338</v>
      </c>
      <c r="J80" s="168"/>
      <c r="K80" s="215" t="s">
        <v>26</v>
      </c>
      <c r="L80" s="214">
        <f>SUM(L59:L75)</f>
        <v>0</v>
      </c>
      <c r="M80" s="214">
        <f t="shared" ref="M80:S80" si="42">SUM(M59:M75)</f>
        <v>0</v>
      </c>
      <c r="N80" s="214">
        <f t="shared" si="42"/>
        <v>0</v>
      </c>
      <c r="O80" s="214">
        <f t="shared" si="42"/>
        <v>0</v>
      </c>
      <c r="P80" s="214">
        <f t="shared" si="42"/>
        <v>24235.36223104459</v>
      </c>
      <c r="Q80" s="214">
        <f t="shared" si="42"/>
        <v>0</v>
      </c>
      <c r="R80" s="216">
        <f t="shared" si="42"/>
        <v>0</v>
      </c>
      <c r="S80" s="217">
        <f t="shared" si="42"/>
        <v>24235.36223104459</v>
      </c>
      <c r="T80" s="168"/>
    </row>
    <row r="81" spans="1:85" s="23" customFormat="1" ht="15" thickBot="1">
      <c r="A81" s="30" t="s">
        <v>88</v>
      </c>
      <c r="B81" s="47">
        <f>IF($I80=0,"-",B80/$I80)</f>
        <v>0</v>
      </c>
      <c r="C81" s="47">
        <f t="shared" ref="C81:H81" si="43">IF($I80=0,"-",C80/$I80)</f>
        <v>0</v>
      </c>
      <c r="D81" s="47">
        <f t="shared" si="43"/>
        <v>0</v>
      </c>
      <c r="E81" s="47">
        <f t="shared" si="43"/>
        <v>0</v>
      </c>
      <c r="F81" s="47">
        <f t="shared" si="43"/>
        <v>1</v>
      </c>
      <c r="G81" s="47">
        <f t="shared" si="43"/>
        <v>0</v>
      </c>
      <c r="H81" s="47">
        <f t="shared" si="43"/>
        <v>0</v>
      </c>
      <c r="I81" s="48">
        <f>SUM(B81:H81)</f>
        <v>1</v>
      </c>
      <c r="K81" s="81" t="s">
        <v>88</v>
      </c>
      <c r="L81" s="98">
        <f t="shared" ref="L81:R81" si="44">IF($S80=0,"-",L80/$S80)</f>
        <v>0</v>
      </c>
      <c r="M81" s="98">
        <f t="shared" si="44"/>
        <v>0</v>
      </c>
      <c r="N81" s="98">
        <f t="shared" si="44"/>
        <v>0</v>
      </c>
      <c r="O81" s="98">
        <f t="shared" si="44"/>
        <v>0</v>
      </c>
      <c r="P81" s="98">
        <f t="shared" si="44"/>
        <v>1</v>
      </c>
      <c r="Q81" s="98">
        <f t="shared" si="44"/>
        <v>0</v>
      </c>
      <c r="R81" s="99">
        <f t="shared" si="44"/>
        <v>0</v>
      </c>
      <c r="S81" s="100">
        <f>SUM(L81:R81)</f>
        <v>1</v>
      </c>
      <c r="BA81" s="218"/>
      <c r="BR81" s="218"/>
    </row>
    <row r="82" spans="1:85" ht="15" thickBot="1">
      <c r="A82" s="247"/>
      <c r="B82" s="247"/>
      <c r="C82" s="247"/>
      <c r="D82" s="247"/>
      <c r="E82" s="247"/>
      <c r="F82" s="247"/>
      <c r="G82" s="247"/>
      <c r="H82" s="247"/>
      <c r="I82" s="247"/>
      <c r="K82" s="247"/>
    </row>
    <row r="83" spans="1:85" ht="28.5">
      <c r="A83" s="357" t="s">
        <v>54</v>
      </c>
      <c r="B83" s="164" t="s">
        <v>0</v>
      </c>
      <c r="C83" s="164" t="s">
        <v>1</v>
      </c>
      <c r="D83" s="164" t="s">
        <v>2</v>
      </c>
      <c r="E83" s="164" t="s">
        <v>3</v>
      </c>
      <c r="F83" s="164" t="s">
        <v>27</v>
      </c>
      <c r="G83" s="164" t="s">
        <v>4</v>
      </c>
      <c r="H83" s="164" t="s">
        <v>5</v>
      </c>
      <c r="I83" s="165" t="s">
        <v>6</v>
      </c>
      <c r="K83" s="359" t="s">
        <v>54</v>
      </c>
      <c r="L83" s="166" t="s">
        <v>0</v>
      </c>
      <c r="M83" s="166" t="s">
        <v>1</v>
      </c>
      <c r="N83" s="166" t="s">
        <v>2</v>
      </c>
      <c r="O83" s="166" t="s">
        <v>3</v>
      </c>
      <c r="P83" s="166" t="s">
        <v>27</v>
      </c>
      <c r="Q83" s="166" t="s">
        <v>4</v>
      </c>
      <c r="R83" s="166" t="s">
        <v>5</v>
      </c>
      <c r="S83" s="167" t="s">
        <v>6</v>
      </c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248"/>
      <c r="BA83" s="160"/>
      <c r="BR83" s="160"/>
      <c r="CG83" s="160"/>
    </row>
    <row r="84" spans="1:85" ht="15">
      <c r="A84" s="358" t="s">
        <v>54</v>
      </c>
      <c r="B84" s="318" t="s">
        <v>69</v>
      </c>
      <c r="C84" s="319"/>
      <c r="D84" s="319"/>
      <c r="E84" s="319"/>
      <c r="F84" s="319"/>
      <c r="G84" s="319"/>
      <c r="H84" s="319"/>
      <c r="I84" s="320"/>
      <c r="K84" s="360" t="s">
        <v>54</v>
      </c>
      <c r="L84" s="321" t="s">
        <v>69</v>
      </c>
      <c r="M84" s="322"/>
      <c r="N84" s="322"/>
      <c r="O84" s="322"/>
      <c r="P84" s="322"/>
      <c r="Q84" s="322"/>
      <c r="R84" s="322"/>
      <c r="S84" s="323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249"/>
      <c r="BA84" s="160"/>
      <c r="BR84" s="160"/>
      <c r="CG84" s="160"/>
    </row>
    <row r="85" spans="1:85" ht="15">
      <c r="A85" s="170" t="s">
        <v>7</v>
      </c>
      <c r="B85" s="36">
        <f t="shared" ref="B85:H100" si="45">B579+B605+B631</f>
        <v>32.74618429630663</v>
      </c>
      <c r="C85" s="36">
        <f t="shared" si="45"/>
        <v>0</v>
      </c>
      <c r="D85" s="36">
        <f t="shared" si="45"/>
        <v>0.43421925169907261</v>
      </c>
      <c r="E85" s="36">
        <f t="shared" si="45"/>
        <v>0</v>
      </c>
      <c r="F85" s="36">
        <f t="shared" si="45"/>
        <v>0</v>
      </c>
      <c r="G85" s="36">
        <f t="shared" si="45"/>
        <v>0</v>
      </c>
      <c r="H85" s="36">
        <f t="shared" si="45"/>
        <v>0</v>
      </c>
      <c r="I85" s="173">
        <f>SUM(B85:H85)</f>
        <v>33.1804035480057</v>
      </c>
      <c r="J85" s="168"/>
      <c r="K85" s="222" t="s">
        <v>7</v>
      </c>
      <c r="L85" s="36">
        <f t="shared" ref="L85:R100" si="46">L579+L605+L631</f>
        <v>32.74618429630663</v>
      </c>
      <c r="M85" s="36">
        <f t="shared" si="46"/>
        <v>0</v>
      </c>
      <c r="N85" s="36">
        <f t="shared" si="46"/>
        <v>0.43421925169907261</v>
      </c>
      <c r="O85" s="36">
        <f t="shared" si="46"/>
        <v>0</v>
      </c>
      <c r="P85" s="36">
        <f t="shared" si="46"/>
        <v>0.29735070208492187</v>
      </c>
      <c r="Q85" s="36">
        <f t="shared" si="46"/>
        <v>0</v>
      </c>
      <c r="R85" s="36">
        <f t="shared" si="46"/>
        <v>0</v>
      </c>
      <c r="S85" s="224">
        <f>SUM(L85:R85)</f>
        <v>33.477754250090619</v>
      </c>
      <c r="T85" s="168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250"/>
      <c r="BA85" s="160"/>
      <c r="BR85" s="160"/>
      <c r="CG85" s="160"/>
    </row>
    <row r="86" spans="1:85" ht="15">
      <c r="A86" s="178" t="s">
        <v>8</v>
      </c>
      <c r="B86" s="39">
        <f t="shared" si="45"/>
        <v>3.1288707294530895</v>
      </c>
      <c r="C86" s="39">
        <f t="shared" si="45"/>
        <v>0</v>
      </c>
      <c r="D86" s="39">
        <f t="shared" si="45"/>
        <v>0</v>
      </c>
      <c r="E86" s="39">
        <f t="shared" si="45"/>
        <v>0</v>
      </c>
      <c r="F86" s="39">
        <f t="shared" si="45"/>
        <v>0</v>
      </c>
      <c r="G86" s="39">
        <f t="shared" si="45"/>
        <v>0</v>
      </c>
      <c r="H86" s="39">
        <f t="shared" si="45"/>
        <v>0</v>
      </c>
      <c r="I86" s="181">
        <f t="shared" ref="I86:I105" si="47">SUM(B86:H86)</f>
        <v>3.1288707294530895</v>
      </c>
      <c r="J86" s="168"/>
      <c r="K86" s="182" t="s">
        <v>8</v>
      </c>
      <c r="L86" s="87">
        <f t="shared" si="46"/>
        <v>3.1288707294530895</v>
      </c>
      <c r="M86" s="87">
        <f t="shared" si="46"/>
        <v>0</v>
      </c>
      <c r="N86" s="87">
        <f t="shared" si="46"/>
        <v>0</v>
      </c>
      <c r="O86" s="87">
        <f t="shared" si="46"/>
        <v>0</v>
      </c>
      <c r="P86" s="87">
        <f t="shared" si="46"/>
        <v>0</v>
      </c>
      <c r="Q86" s="87">
        <f t="shared" si="46"/>
        <v>0</v>
      </c>
      <c r="R86" s="87">
        <f t="shared" si="46"/>
        <v>0</v>
      </c>
      <c r="S86" s="185">
        <f t="shared" ref="S86:S105" si="48">SUM(L86:R86)</f>
        <v>3.1288707294530895</v>
      </c>
      <c r="T86" s="168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250"/>
      <c r="BA86" s="160"/>
      <c r="BR86" s="160"/>
      <c r="CG86" s="160"/>
    </row>
    <row r="87" spans="1:85" ht="15">
      <c r="A87" s="186" t="s">
        <v>10</v>
      </c>
      <c r="B87" s="42">
        <f t="shared" si="45"/>
        <v>3.8327144435194103</v>
      </c>
      <c r="C87" s="42">
        <f t="shared" si="45"/>
        <v>0</v>
      </c>
      <c r="D87" s="42">
        <f t="shared" si="45"/>
        <v>2.7636150604384911E-4</v>
      </c>
      <c r="E87" s="42">
        <f t="shared" si="45"/>
        <v>0</v>
      </c>
      <c r="F87" s="42">
        <f t="shared" si="45"/>
        <v>0</v>
      </c>
      <c r="G87" s="42">
        <f t="shared" si="45"/>
        <v>0</v>
      </c>
      <c r="H87" s="42">
        <f t="shared" si="45"/>
        <v>0</v>
      </c>
      <c r="I87" s="173">
        <f t="shared" si="47"/>
        <v>3.832990805025454</v>
      </c>
      <c r="J87" s="168"/>
      <c r="K87" s="188" t="s">
        <v>10</v>
      </c>
      <c r="L87" s="42">
        <f t="shared" si="46"/>
        <v>3.8327144435194103</v>
      </c>
      <c r="M87" s="42">
        <f t="shared" si="46"/>
        <v>0</v>
      </c>
      <c r="N87" s="42">
        <f t="shared" si="46"/>
        <v>2.7636150604384911E-4</v>
      </c>
      <c r="O87" s="42">
        <f t="shared" si="46"/>
        <v>0</v>
      </c>
      <c r="P87" s="42">
        <f t="shared" si="46"/>
        <v>0</v>
      </c>
      <c r="Q87" s="42">
        <f t="shared" si="46"/>
        <v>0</v>
      </c>
      <c r="R87" s="42">
        <f t="shared" si="46"/>
        <v>0</v>
      </c>
      <c r="S87" s="177">
        <f t="shared" si="48"/>
        <v>3.832990805025454</v>
      </c>
      <c r="T87" s="168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250"/>
      <c r="BA87" s="160"/>
      <c r="BR87" s="160"/>
      <c r="CG87" s="160"/>
    </row>
    <row r="88" spans="1:85" ht="15">
      <c r="A88" s="178" t="s">
        <v>56</v>
      </c>
      <c r="B88" s="39">
        <f t="shared" si="45"/>
        <v>0</v>
      </c>
      <c r="C88" s="39">
        <f t="shared" si="45"/>
        <v>0</v>
      </c>
      <c r="D88" s="39">
        <f t="shared" si="45"/>
        <v>0</v>
      </c>
      <c r="E88" s="39">
        <f t="shared" si="45"/>
        <v>0</v>
      </c>
      <c r="F88" s="39">
        <f t="shared" si="45"/>
        <v>0</v>
      </c>
      <c r="G88" s="39">
        <f t="shared" si="45"/>
        <v>0</v>
      </c>
      <c r="H88" s="39">
        <f t="shared" si="45"/>
        <v>0</v>
      </c>
      <c r="I88" s="181">
        <f t="shared" si="47"/>
        <v>0</v>
      </c>
      <c r="J88" s="168"/>
      <c r="K88" s="182" t="s">
        <v>56</v>
      </c>
      <c r="L88" s="87">
        <f t="shared" si="46"/>
        <v>0</v>
      </c>
      <c r="M88" s="87">
        <f t="shared" si="46"/>
        <v>0</v>
      </c>
      <c r="N88" s="87">
        <f t="shared" si="46"/>
        <v>0</v>
      </c>
      <c r="O88" s="87">
        <f t="shared" si="46"/>
        <v>0</v>
      </c>
      <c r="P88" s="87">
        <f t="shared" si="46"/>
        <v>0</v>
      </c>
      <c r="Q88" s="87">
        <f t="shared" si="46"/>
        <v>0</v>
      </c>
      <c r="R88" s="87">
        <f t="shared" si="46"/>
        <v>0</v>
      </c>
      <c r="S88" s="185">
        <f t="shared" si="48"/>
        <v>0</v>
      </c>
      <c r="T88" s="168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250"/>
      <c r="BA88" s="160"/>
      <c r="BR88" s="160"/>
      <c r="CG88" s="160"/>
    </row>
    <row r="89" spans="1:85" ht="15">
      <c r="A89" s="186" t="s">
        <v>16</v>
      </c>
      <c r="B89" s="42">
        <f t="shared" si="45"/>
        <v>105.41138019283113</v>
      </c>
      <c r="C89" s="42">
        <f t="shared" si="45"/>
        <v>11.921006400310572</v>
      </c>
      <c r="D89" s="42">
        <f t="shared" si="45"/>
        <v>3.1479491117150538</v>
      </c>
      <c r="E89" s="42">
        <f t="shared" si="45"/>
        <v>5.7177186088356704</v>
      </c>
      <c r="F89" s="42">
        <f t="shared" si="45"/>
        <v>0</v>
      </c>
      <c r="G89" s="42">
        <f t="shared" si="45"/>
        <v>0</v>
      </c>
      <c r="H89" s="42">
        <f t="shared" si="45"/>
        <v>0</v>
      </c>
      <c r="I89" s="173">
        <f t="shared" si="47"/>
        <v>126.19805431369242</v>
      </c>
      <c r="J89" s="168"/>
      <c r="K89" s="188" t="s">
        <v>16</v>
      </c>
      <c r="L89" s="42">
        <f t="shared" si="46"/>
        <v>105.41138019283113</v>
      </c>
      <c r="M89" s="42">
        <f t="shared" si="46"/>
        <v>11.921006400310572</v>
      </c>
      <c r="N89" s="42">
        <f t="shared" si="46"/>
        <v>3.1479491117150538</v>
      </c>
      <c r="O89" s="42">
        <f t="shared" si="46"/>
        <v>5.7177186088356704</v>
      </c>
      <c r="P89" s="42">
        <f t="shared" si="46"/>
        <v>0</v>
      </c>
      <c r="Q89" s="42">
        <f t="shared" si="46"/>
        <v>0</v>
      </c>
      <c r="R89" s="42">
        <f t="shared" si="46"/>
        <v>0</v>
      </c>
      <c r="S89" s="177">
        <f t="shared" si="48"/>
        <v>126.19805431369242</v>
      </c>
      <c r="T89" s="168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250"/>
      <c r="BA89" s="160"/>
      <c r="BR89" s="160"/>
      <c r="CG89" s="160"/>
    </row>
    <row r="90" spans="1:85" ht="15">
      <c r="A90" s="178" t="s">
        <v>15</v>
      </c>
      <c r="B90" s="39">
        <f t="shared" si="45"/>
        <v>1840.1618523239665</v>
      </c>
      <c r="C90" s="39">
        <f t="shared" si="45"/>
        <v>17.481477559440844</v>
      </c>
      <c r="D90" s="39">
        <f t="shared" si="45"/>
        <v>107.12311056797408</v>
      </c>
      <c r="E90" s="39">
        <f t="shared" si="45"/>
        <v>0</v>
      </c>
      <c r="F90" s="39">
        <f t="shared" si="45"/>
        <v>0</v>
      </c>
      <c r="G90" s="39">
        <f t="shared" si="45"/>
        <v>0</v>
      </c>
      <c r="H90" s="39">
        <f t="shared" si="45"/>
        <v>0</v>
      </c>
      <c r="I90" s="181">
        <f t="shared" si="47"/>
        <v>1964.7664404513814</v>
      </c>
      <c r="J90" s="168"/>
      <c r="K90" s="182" t="s">
        <v>15</v>
      </c>
      <c r="L90" s="87">
        <f t="shared" si="46"/>
        <v>1840.1618523239665</v>
      </c>
      <c r="M90" s="87">
        <f t="shared" si="46"/>
        <v>17.481477559440844</v>
      </c>
      <c r="N90" s="87">
        <f t="shared" si="46"/>
        <v>107.12311056797408</v>
      </c>
      <c r="O90" s="87">
        <f t="shared" si="46"/>
        <v>0</v>
      </c>
      <c r="P90" s="87">
        <f t="shared" si="46"/>
        <v>0</v>
      </c>
      <c r="Q90" s="87">
        <f t="shared" si="46"/>
        <v>0</v>
      </c>
      <c r="R90" s="87">
        <f t="shared" si="46"/>
        <v>0</v>
      </c>
      <c r="S90" s="185">
        <f t="shared" si="48"/>
        <v>1964.7664404513814</v>
      </c>
      <c r="T90" s="168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250"/>
      <c r="BA90" s="160"/>
      <c r="BR90" s="160"/>
      <c r="CG90" s="160"/>
    </row>
    <row r="91" spans="1:85" ht="15">
      <c r="A91" s="186" t="s">
        <v>58</v>
      </c>
      <c r="B91" s="42">
        <f t="shared" si="45"/>
        <v>0</v>
      </c>
      <c r="C91" s="42">
        <f t="shared" si="45"/>
        <v>1.4120118165156698E-2</v>
      </c>
      <c r="D91" s="42">
        <f t="shared" si="45"/>
        <v>0.37389582031915219</v>
      </c>
      <c r="E91" s="42">
        <f t="shared" si="45"/>
        <v>175.1019919431771</v>
      </c>
      <c r="F91" s="42">
        <f t="shared" si="45"/>
        <v>27.065557635560442</v>
      </c>
      <c r="G91" s="42">
        <f t="shared" si="45"/>
        <v>0</v>
      </c>
      <c r="H91" s="42">
        <f t="shared" si="45"/>
        <v>0</v>
      </c>
      <c r="I91" s="173">
        <f t="shared" si="47"/>
        <v>202.55556551722185</v>
      </c>
      <c r="J91" s="168"/>
      <c r="K91" s="188" t="s">
        <v>58</v>
      </c>
      <c r="L91" s="42">
        <f t="shared" si="46"/>
        <v>0</v>
      </c>
      <c r="M91" s="42">
        <f t="shared" si="46"/>
        <v>1.4120118165156698E-2</v>
      </c>
      <c r="N91" s="42">
        <f t="shared" si="46"/>
        <v>0.37389582031915219</v>
      </c>
      <c r="O91" s="42">
        <f t="shared" si="46"/>
        <v>175.1019919431771</v>
      </c>
      <c r="P91" s="42">
        <f t="shared" si="46"/>
        <v>13079.941140972218</v>
      </c>
      <c r="Q91" s="42">
        <f t="shared" si="46"/>
        <v>0</v>
      </c>
      <c r="R91" s="42">
        <f t="shared" si="46"/>
        <v>0</v>
      </c>
      <c r="S91" s="177">
        <f t="shared" si="48"/>
        <v>13255.431148853879</v>
      </c>
      <c r="T91" s="168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250"/>
      <c r="BA91" s="160"/>
      <c r="BR91" s="160"/>
      <c r="CG91" s="160"/>
    </row>
    <row r="92" spans="1:85" ht="15">
      <c r="A92" s="178" t="s">
        <v>12</v>
      </c>
      <c r="B92" s="39">
        <f t="shared" si="45"/>
        <v>0</v>
      </c>
      <c r="C92" s="39">
        <f t="shared" si="45"/>
        <v>0</v>
      </c>
      <c r="D92" s="39">
        <f t="shared" si="45"/>
        <v>0.49825805377946697</v>
      </c>
      <c r="E92" s="39">
        <f t="shared" si="45"/>
        <v>15.257995169985987</v>
      </c>
      <c r="F92" s="39">
        <f t="shared" si="45"/>
        <v>0</v>
      </c>
      <c r="G92" s="39">
        <f t="shared" si="45"/>
        <v>0</v>
      </c>
      <c r="H92" s="39">
        <f t="shared" si="45"/>
        <v>0</v>
      </c>
      <c r="I92" s="181">
        <f t="shared" si="47"/>
        <v>15.756253223765455</v>
      </c>
      <c r="J92" s="168"/>
      <c r="K92" s="182" t="s">
        <v>12</v>
      </c>
      <c r="L92" s="87">
        <f t="shared" si="46"/>
        <v>0</v>
      </c>
      <c r="M92" s="87">
        <f t="shared" si="46"/>
        <v>0</v>
      </c>
      <c r="N92" s="87">
        <f t="shared" si="46"/>
        <v>0.49825805377946697</v>
      </c>
      <c r="O92" s="87">
        <f t="shared" si="46"/>
        <v>15.257995169985987</v>
      </c>
      <c r="P92" s="87">
        <f t="shared" si="46"/>
        <v>6371.3784469051616</v>
      </c>
      <c r="Q92" s="87">
        <f t="shared" si="46"/>
        <v>0</v>
      </c>
      <c r="R92" s="87">
        <f t="shared" si="46"/>
        <v>0</v>
      </c>
      <c r="S92" s="185">
        <f t="shared" si="48"/>
        <v>6387.1347001289269</v>
      </c>
      <c r="T92" s="168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250"/>
      <c r="BA92" s="160"/>
      <c r="BR92" s="160"/>
      <c r="CG92" s="160"/>
    </row>
    <row r="93" spans="1:85" ht="15">
      <c r="A93" s="186" t="s">
        <v>59</v>
      </c>
      <c r="B93" s="42">
        <f t="shared" si="45"/>
        <v>0</v>
      </c>
      <c r="C93" s="42">
        <f t="shared" si="45"/>
        <v>0</v>
      </c>
      <c r="D93" s="42">
        <f t="shared" si="45"/>
        <v>0</v>
      </c>
      <c r="E93" s="42">
        <f t="shared" si="45"/>
        <v>0</v>
      </c>
      <c r="F93" s="42">
        <f t="shared" si="45"/>
        <v>0</v>
      </c>
      <c r="G93" s="42">
        <f t="shared" si="45"/>
        <v>0</v>
      </c>
      <c r="H93" s="42">
        <f t="shared" si="45"/>
        <v>0</v>
      </c>
      <c r="I93" s="173">
        <f t="shared" si="47"/>
        <v>0</v>
      </c>
      <c r="J93" s="168"/>
      <c r="K93" s="188" t="s">
        <v>59</v>
      </c>
      <c r="L93" s="42">
        <f t="shared" si="46"/>
        <v>0</v>
      </c>
      <c r="M93" s="42">
        <f t="shared" si="46"/>
        <v>0</v>
      </c>
      <c r="N93" s="42">
        <f t="shared" si="46"/>
        <v>0</v>
      </c>
      <c r="O93" s="42">
        <f t="shared" si="46"/>
        <v>0</v>
      </c>
      <c r="P93" s="42">
        <f t="shared" si="46"/>
        <v>1.0950058575852257</v>
      </c>
      <c r="Q93" s="42">
        <f t="shared" si="46"/>
        <v>0</v>
      </c>
      <c r="R93" s="42">
        <f t="shared" si="46"/>
        <v>0</v>
      </c>
      <c r="S93" s="177">
        <f t="shared" si="48"/>
        <v>1.0950058575852257</v>
      </c>
      <c r="T93" s="168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250"/>
      <c r="BA93" s="160"/>
      <c r="BR93" s="160"/>
      <c r="CG93" s="160"/>
    </row>
    <row r="94" spans="1:85" ht="15">
      <c r="A94" s="178" t="s">
        <v>17</v>
      </c>
      <c r="B94" s="39">
        <f t="shared" si="45"/>
        <v>26.581159850128124</v>
      </c>
      <c r="C94" s="39">
        <f t="shared" si="45"/>
        <v>7.7576279595590922E-2</v>
      </c>
      <c r="D94" s="39">
        <f t="shared" si="45"/>
        <v>1.8224666933384153</v>
      </c>
      <c r="E94" s="39">
        <f t="shared" si="45"/>
        <v>0.28022569076714854</v>
      </c>
      <c r="F94" s="39">
        <f t="shared" si="45"/>
        <v>0</v>
      </c>
      <c r="G94" s="39">
        <f t="shared" si="45"/>
        <v>0</v>
      </c>
      <c r="H94" s="39">
        <f t="shared" si="45"/>
        <v>0</v>
      </c>
      <c r="I94" s="181">
        <f t="shared" si="47"/>
        <v>28.76142851382928</v>
      </c>
      <c r="J94" s="168"/>
      <c r="K94" s="182" t="s">
        <v>17</v>
      </c>
      <c r="L94" s="87">
        <f t="shared" si="46"/>
        <v>26.581159850128124</v>
      </c>
      <c r="M94" s="87">
        <f t="shared" si="46"/>
        <v>7.7576279595590922E-2</v>
      </c>
      <c r="N94" s="87">
        <f t="shared" si="46"/>
        <v>1.8224666933384153</v>
      </c>
      <c r="O94" s="87">
        <f t="shared" si="46"/>
        <v>0.28022569076714854</v>
      </c>
      <c r="P94" s="87">
        <f t="shared" si="46"/>
        <v>0.61371544727443994</v>
      </c>
      <c r="Q94" s="87">
        <f t="shared" si="46"/>
        <v>0</v>
      </c>
      <c r="R94" s="87">
        <f t="shared" si="46"/>
        <v>0</v>
      </c>
      <c r="S94" s="185">
        <f t="shared" si="48"/>
        <v>29.375143961103721</v>
      </c>
      <c r="T94" s="168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250"/>
      <c r="BA94" s="160"/>
      <c r="BR94" s="160"/>
      <c r="CG94" s="160"/>
    </row>
    <row r="95" spans="1:85" ht="15">
      <c r="A95" s="186" t="s">
        <v>139</v>
      </c>
      <c r="B95" s="42">
        <f t="shared" si="45"/>
        <v>18154.569678481002</v>
      </c>
      <c r="C95" s="42">
        <f t="shared" si="45"/>
        <v>664.31527475660812</v>
      </c>
      <c r="D95" s="42">
        <f t="shared" si="45"/>
        <v>3870.4394829944436</v>
      </c>
      <c r="E95" s="42">
        <f t="shared" si="45"/>
        <v>102.01979600520473</v>
      </c>
      <c r="F95" s="42">
        <f t="shared" si="45"/>
        <v>0</v>
      </c>
      <c r="G95" s="42">
        <f t="shared" si="45"/>
        <v>0</v>
      </c>
      <c r="H95" s="42">
        <f t="shared" si="45"/>
        <v>0</v>
      </c>
      <c r="I95" s="173">
        <f t="shared" si="47"/>
        <v>22791.344232237261</v>
      </c>
      <c r="J95" s="168"/>
      <c r="K95" s="188" t="s">
        <v>139</v>
      </c>
      <c r="L95" s="42">
        <f t="shared" si="46"/>
        <v>18154.569678481002</v>
      </c>
      <c r="M95" s="42">
        <f t="shared" si="46"/>
        <v>664.31527475660812</v>
      </c>
      <c r="N95" s="42">
        <f t="shared" si="46"/>
        <v>3870.4394829944436</v>
      </c>
      <c r="O95" s="42">
        <f t="shared" si="46"/>
        <v>102.01979600520473</v>
      </c>
      <c r="P95" s="42">
        <f t="shared" si="46"/>
        <v>0</v>
      </c>
      <c r="Q95" s="42">
        <f t="shared" si="46"/>
        <v>0</v>
      </c>
      <c r="R95" s="42">
        <f t="shared" si="46"/>
        <v>0</v>
      </c>
      <c r="S95" s="177">
        <f t="shared" si="48"/>
        <v>22791.344232237261</v>
      </c>
      <c r="T95" s="168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250"/>
      <c r="BA95" s="160"/>
      <c r="BR95" s="160"/>
      <c r="CG95" s="160"/>
    </row>
    <row r="96" spans="1:85" ht="15">
      <c r="A96" s="178" t="s">
        <v>25</v>
      </c>
      <c r="B96" s="39">
        <f t="shared" si="45"/>
        <v>3838.8982817509082</v>
      </c>
      <c r="C96" s="39">
        <f t="shared" si="45"/>
        <v>4.5980182496382853E-2</v>
      </c>
      <c r="D96" s="39">
        <f t="shared" si="45"/>
        <v>7958.9345324778924</v>
      </c>
      <c r="E96" s="39">
        <f t="shared" si="45"/>
        <v>6310.7794978513084</v>
      </c>
      <c r="F96" s="39">
        <f t="shared" si="45"/>
        <v>0</v>
      </c>
      <c r="G96" s="39">
        <f t="shared" si="45"/>
        <v>6233.7738853256933</v>
      </c>
      <c r="H96" s="39">
        <f t="shared" si="45"/>
        <v>1.3115688191720327</v>
      </c>
      <c r="I96" s="181">
        <f t="shared" si="47"/>
        <v>24343.743746407468</v>
      </c>
      <c r="J96" s="168"/>
      <c r="K96" s="182" t="s">
        <v>25</v>
      </c>
      <c r="L96" s="87">
        <f t="shared" si="46"/>
        <v>3838.8982817509082</v>
      </c>
      <c r="M96" s="87">
        <f t="shared" si="46"/>
        <v>4.5980182496382853E-2</v>
      </c>
      <c r="N96" s="87">
        <f t="shared" si="46"/>
        <v>7958.9345324778924</v>
      </c>
      <c r="O96" s="87">
        <f t="shared" si="46"/>
        <v>6310.7794978513084</v>
      </c>
      <c r="P96" s="87">
        <f t="shared" si="46"/>
        <v>2128.7909260996075</v>
      </c>
      <c r="Q96" s="87">
        <f t="shared" si="46"/>
        <v>6233.7738853256933</v>
      </c>
      <c r="R96" s="87">
        <f t="shared" si="46"/>
        <v>1.3115688191720327</v>
      </c>
      <c r="S96" s="185">
        <f t="shared" si="48"/>
        <v>26472.534672507078</v>
      </c>
      <c r="T96" s="168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250"/>
      <c r="BA96" s="160"/>
      <c r="BR96" s="160"/>
      <c r="CG96" s="160"/>
    </row>
    <row r="97" spans="1:85" ht="15">
      <c r="A97" s="186" t="s">
        <v>24</v>
      </c>
      <c r="B97" s="42">
        <f t="shared" si="45"/>
        <v>18152.534449798539</v>
      </c>
      <c r="C97" s="42">
        <f t="shared" si="45"/>
        <v>69.543305526278985</v>
      </c>
      <c r="D97" s="42">
        <f t="shared" si="45"/>
        <v>2267.722845111171</v>
      </c>
      <c r="E97" s="42">
        <f t="shared" si="45"/>
        <v>0</v>
      </c>
      <c r="F97" s="42">
        <f t="shared" si="45"/>
        <v>0</v>
      </c>
      <c r="G97" s="42">
        <f t="shared" si="45"/>
        <v>0</v>
      </c>
      <c r="H97" s="42">
        <f t="shared" si="45"/>
        <v>0</v>
      </c>
      <c r="I97" s="173">
        <f t="shared" si="47"/>
        <v>20489.800600435989</v>
      </c>
      <c r="J97" s="168"/>
      <c r="K97" s="188" t="s">
        <v>24</v>
      </c>
      <c r="L97" s="42">
        <f t="shared" si="46"/>
        <v>18152.534449798539</v>
      </c>
      <c r="M97" s="42">
        <f t="shared" si="46"/>
        <v>69.543305526278985</v>
      </c>
      <c r="N97" s="42">
        <f t="shared" si="46"/>
        <v>2267.722845111171</v>
      </c>
      <c r="O97" s="42">
        <f t="shared" si="46"/>
        <v>0</v>
      </c>
      <c r="P97" s="42">
        <f t="shared" si="46"/>
        <v>0</v>
      </c>
      <c r="Q97" s="42">
        <f t="shared" si="46"/>
        <v>0</v>
      </c>
      <c r="R97" s="42">
        <f t="shared" si="46"/>
        <v>0</v>
      </c>
      <c r="S97" s="177">
        <f t="shared" si="48"/>
        <v>20489.800600435989</v>
      </c>
      <c r="T97" s="168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250"/>
      <c r="BA97" s="160"/>
      <c r="BR97" s="160"/>
      <c r="CG97" s="160"/>
    </row>
    <row r="98" spans="1:85" ht="15">
      <c r="A98" s="178" t="s">
        <v>60</v>
      </c>
      <c r="B98" s="39">
        <f t="shared" si="45"/>
        <v>974.38677172193434</v>
      </c>
      <c r="C98" s="39">
        <f t="shared" si="45"/>
        <v>1.6566663912961124</v>
      </c>
      <c r="D98" s="39">
        <f t="shared" si="45"/>
        <v>40.578890274586612</v>
      </c>
      <c r="E98" s="39">
        <f t="shared" si="45"/>
        <v>0</v>
      </c>
      <c r="F98" s="39">
        <f t="shared" si="45"/>
        <v>0</v>
      </c>
      <c r="G98" s="39">
        <f t="shared" si="45"/>
        <v>0</v>
      </c>
      <c r="H98" s="39">
        <f t="shared" si="45"/>
        <v>0</v>
      </c>
      <c r="I98" s="181">
        <f t="shared" si="47"/>
        <v>1016.622328387817</v>
      </c>
      <c r="J98" s="168"/>
      <c r="K98" s="182" t="s">
        <v>60</v>
      </c>
      <c r="L98" s="87">
        <f t="shared" si="46"/>
        <v>974.38677172193434</v>
      </c>
      <c r="M98" s="87">
        <f t="shared" si="46"/>
        <v>1.6566663912961124</v>
      </c>
      <c r="N98" s="87">
        <f t="shared" si="46"/>
        <v>40.578890274586612</v>
      </c>
      <c r="O98" s="87">
        <f t="shared" si="46"/>
        <v>0</v>
      </c>
      <c r="P98" s="87">
        <f t="shared" si="46"/>
        <v>0</v>
      </c>
      <c r="Q98" s="87">
        <f t="shared" si="46"/>
        <v>0</v>
      </c>
      <c r="R98" s="87">
        <f t="shared" si="46"/>
        <v>0</v>
      </c>
      <c r="S98" s="185">
        <f t="shared" si="48"/>
        <v>1016.622328387817</v>
      </c>
      <c r="T98" s="168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250"/>
      <c r="BA98" s="160"/>
      <c r="BR98" s="160"/>
      <c r="CG98" s="160"/>
    </row>
    <row r="99" spans="1:85" ht="15">
      <c r="A99" s="186" t="s">
        <v>22</v>
      </c>
      <c r="B99" s="42">
        <f t="shared" si="45"/>
        <v>448.0911712359262</v>
      </c>
      <c r="C99" s="42">
        <f t="shared" si="45"/>
        <v>0</v>
      </c>
      <c r="D99" s="42">
        <f t="shared" si="45"/>
        <v>47.420637088296559</v>
      </c>
      <c r="E99" s="42">
        <f t="shared" si="45"/>
        <v>4.4515314715320345E-2</v>
      </c>
      <c r="F99" s="42">
        <f t="shared" si="45"/>
        <v>1.8443661791981969</v>
      </c>
      <c r="G99" s="42">
        <f t="shared" si="45"/>
        <v>0</v>
      </c>
      <c r="H99" s="42">
        <f t="shared" si="45"/>
        <v>0</v>
      </c>
      <c r="I99" s="173">
        <f t="shared" si="47"/>
        <v>497.4006898181363</v>
      </c>
      <c r="J99" s="168"/>
      <c r="K99" s="188" t="s">
        <v>22</v>
      </c>
      <c r="L99" s="42">
        <f t="shared" si="46"/>
        <v>448.0911712359262</v>
      </c>
      <c r="M99" s="42">
        <f t="shared" si="46"/>
        <v>0</v>
      </c>
      <c r="N99" s="42">
        <f t="shared" si="46"/>
        <v>47.420637088296559</v>
      </c>
      <c r="O99" s="42">
        <f t="shared" si="46"/>
        <v>4.4515314715320345E-2</v>
      </c>
      <c r="P99" s="42">
        <f t="shared" si="46"/>
        <v>1115.9497770446437</v>
      </c>
      <c r="Q99" s="42">
        <f t="shared" si="46"/>
        <v>0</v>
      </c>
      <c r="R99" s="42">
        <f t="shared" si="46"/>
        <v>0</v>
      </c>
      <c r="S99" s="177">
        <f t="shared" si="48"/>
        <v>1611.5061006835817</v>
      </c>
      <c r="T99" s="168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250"/>
      <c r="BA99" s="160"/>
      <c r="BR99" s="160"/>
      <c r="CG99" s="160"/>
    </row>
    <row r="100" spans="1:85" ht="15">
      <c r="A100" s="178" t="s">
        <v>21</v>
      </c>
      <c r="B100" s="39">
        <f t="shared" si="45"/>
        <v>0</v>
      </c>
      <c r="C100" s="39">
        <f t="shared" si="45"/>
        <v>0</v>
      </c>
      <c r="D100" s="39">
        <f t="shared" si="45"/>
        <v>0</v>
      </c>
      <c r="E100" s="39">
        <f t="shared" si="45"/>
        <v>0</v>
      </c>
      <c r="F100" s="39">
        <f t="shared" si="45"/>
        <v>0</v>
      </c>
      <c r="G100" s="39">
        <f t="shared" si="45"/>
        <v>0</v>
      </c>
      <c r="H100" s="39">
        <f t="shared" si="45"/>
        <v>0</v>
      </c>
      <c r="I100" s="181">
        <f t="shared" si="47"/>
        <v>0</v>
      </c>
      <c r="J100" s="168"/>
      <c r="K100" s="182" t="s">
        <v>21</v>
      </c>
      <c r="L100" s="87">
        <f t="shared" si="46"/>
        <v>0</v>
      </c>
      <c r="M100" s="87">
        <f t="shared" si="46"/>
        <v>0</v>
      </c>
      <c r="N100" s="87">
        <f t="shared" si="46"/>
        <v>0</v>
      </c>
      <c r="O100" s="87">
        <f t="shared" si="46"/>
        <v>0</v>
      </c>
      <c r="P100" s="87">
        <f t="shared" si="46"/>
        <v>0</v>
      </c>
      <c r="Q100" s="87">
        <f t="shared" si="46"/>
        <v>0</v>
      </c>
      <c r="R100" s="87">
        <f t="shared" si="46"/>
        <v>0</v>
      </c>
      <c r="S100" s="185">
        <f t="shared" si="48"/>
        <v>0</v>
      </c>
      <c r="T100" s="168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250"/>
      <c r="BA100" s="160"/>
      <c r="BR100" s="160"/>
      <c r="CG100" s="160"/>
    </row>
    <row r="101" spans="1:85" ht="15">
      <c r="A101" s="189" t="s">
        <v>64</v>
      </c>
      <c r="B101" s="42">
        <f t="shared" ref="B101:H105" si="49">B595+B621+B647</f>
        <v>421.05934617149381</v>
      </c>
      <c r="C101" s="42">
        <f t="shared" si="49"/>
        <v>0</v>
      </c>
      <c r="D101" s="42">
        <f t="shared" si="49"/>
        <v>114.1996010253512</v>
      </c>
      <c r="E101" s="42">
        <f t="shared" si="49"/>
        <v>0</v>
      </c>
      <c r="F101" s="42">
        <f t="shared" si="49"/>
        <v>0</v>
      </c>
      <c r="G101" s="42">
        <f t="shared" si="49"/>
        <v>0</v>
      </c>
      <c r="H101" s="42">
        <f t="shared" si="49"/>
        <v>0</v>
      </c>
      <c r="I101" s="173">
        <f t="shared" si="47"/>
        <v>535.25894719684504</v>
      </c>
      <c r="J101" s="168"/>
      <c r="K101" s="190" t="s">
        <v>64</v>
      </c>
      <c r="L101" s="42">
        <f t="shared" ref="L101:R105" si="50">L595+L621+L647</f>
        <v>421.05934617149381</v>
      </c>
      <c r="M101" s="42">
        <f t="shared" si="50"/>
        <v>0</v>
      </c>
      <c r="N101" s="42">
        <f t="shared" si="50"/>
        <v>114.1996010253512</v>
      </c>
      <c r="O101" s="42">
        <f t="shared" si="50"/>
        <v>0</v>
      </c>
      <c r="P101" s="42">
        <f t="shared" si="50"/>
        <v>0</v>
      </c>
      <c r="Q101" s="42">
        <f t="shared" si="50"/>
        <v>0</v>
      </c>
      <c r="R101" s="42">
        <f t="shared" si="50"/>
        <v>0</v>
      </c>
      <c r="S101" s="177">
        <f t="shared" si="48"/>
        <v>535.25894719684504</v>
      </c>
      <c r="T101" s="168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250"/>
      <c r="BA101" s="160"/>
      <c r="BR101" s="160"/>
      <c r="CG101" s="160"/>
    </row>
    <row r="102" spans="1:85">
      <c r="A102" s="191" t="s">
        <v>23</v>
      </c>
      <c r="B102" s="60">
        <f t="shared" si="49"/>
        <v>421.05934617149381</v>
      </c>
      <c r="C102" s="60">
        <f t="shared" si="49"/>
        <v>0</v>
      </c>
      <c r="D102" s="60">
        <f t="shared" si="49"/>
        <v>114.1996010253512</v>
      </c>
      <c r="E102" s="60">
        <f t="shared" si="49"/>
        <v>0</v>
      </c>
      <c r="F102" s="60">
        <f t="shared" si="49"/>
        <v>0</v>
      </c>
      <c r="G102" s="60">
        <f t="shared" si="49"/>
        <v>0</v>
      </c>
      <c r="H102" s="60">
        <f t="shared" si="49"/>
        <v>0</v>
      </c>
      <c r="I102" s="194">
        <f t="shared" si="47"/>
        <v>535.25894719684504</v>
      </c>
      <c r="J102" s="168"/>
      <c r="K102" s="195" t="s">
        <v>23</v>
      </c>
      <c r="L102" s="90">
        <f t="shared" si="50"/>
        <v>421.05934617149381</v>
      </c>
      <c r="M102" s="90">
        <f t="shared" si="50"/>
        <v>0</v>
      </c>
      <c r="N102" s="90">
        <f t="shared" si="50"/>
        <v>114.1996010253512</v>
      </c>
      <c r="O102" s="90">
        <f t="shared" si="50"/>
        <v>0</v>
      </c>
      <c r="P102" s="90">
        <f t="shared" si="50"/>
        <v>0</v>
      </c>
      <c r="Q102" s="90">
        <f t="shared" si="50"/>
        <v>0</v>
      </c>
      <c r="R102" s="90">
        <f t="shared" si="50"/>
        <v>0</v>
      </c>
      <c r="S102" s="198">
        <f t="shared" si="48"/>
        <v>535.25894719684504</v>
      </c>
      <c r="T102" s="168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251"/>
      <c r="BA102" s="160"/>
      <c r="BR102" s="160"/>
      <c r="CG102" s="160"/>
    </row>
    <row r="103" spans="1:85">
      <c r="A103" s="199" t="s">
        <v>19</v>
      </c>
      <c r="B103" s="63">
        <f t="shared" si="49"/>
        <v>0</v>
      </c>
      <c r="C103" s="63">
        <f t="shared" si="49"/>
        <v>0</v>
      </c>
      <c r="D103" s="63">
        <f t="shared" si="49"/>
        <v>0</v>
      </c>
      <c r="E103" s="63">
        <f t="shared" si="49"/>
        <v>0</v>
      </c>
      <c r="F103" s="63">
        <f t="shared" si="49"/>
        <v>0</v>
      </c>
      <c r="G103" s="63">
        <f t="shared" si="49"/>
        <v>0</v>
      </c>
      <c r="H103" s="63">
        <f t="shared" si="49"/>
        <v>0</v>
      </c>
      <c r="I103" s="202">
        <f t="shared" si="47"/>
        <v>0</v>
      </c>
      <c r="J103" s="168"/>
      <c r="K103" s="203" t="s">
        <v>19</v>
      </c>
      <c r="L103" s="63">
        <f t="shared" si="50"/>
        <v>0</v>
      </c>
      <c r="M103" s="63">
        <f t="shared" si="50"/>
        <v>0</v>
      </c>
      <c r="N103" s="63">
        <f t="shared" si="50"/>
        <v>0</v>
      </c>
      <c r="O103" s="63">
        <f t="shared" si="50"/>
        <v>0</v>
      </c>
      <c r="P103" s="63">
        <f t="shared" si="50"/>
        <v>0</v>
      </c>
      <c r="Q103" s="63">
        <f t="shared" si="50"/>
        <v>0</v>
      </c>
      <c r="R103" s="63">
        <f t="shared" si="50"/>
        <v>0</v>
      </c>
      <c r="S103" s="205">
        <f t="shared" si="48"/>
        <v>0</v>
      </c>
      <c r="T103" s="168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251"/>
      <c r="BA103" s="160"/>
      <c r="BR103" s="160"/>
      <c r="CG103" s="160"/>
    </row>
    <row r="104" spans="1:85">
      <c r="A104" s="191" t="s">
        <v>20</v>
      </c>
      <c r="B104" s="60">
        <f t="shared" si="49"/>
        <v>0</v>
      </c>
      <c r="C104" s="60">
        <f t="shared" si="49"/>
        <v>0</v>
      </c>
      <c r="D104" s="60">
        <f t="shared" si="49"/>
        <v>0</v>
      </c>
      <c r="E104" s="60">
        <f t="shared" si="49"/>
        <v>0</v>
      </c>
      <c r="F104" s="60">
        <f t="shared" si="49"/>
        <v>0</v>
      </c>
      <c r="G104" s="60">
        <f t="shared" si="49"/>
        <v>0</v>
      </c>
      <c r="H104" s="60">
        <f t="shared" si="49"/>
        <v>0</v>
      </c>
      <c r="I104" s="194">
        <f t="shared" si="47"/>
        <v>0</v>
      </c>
      <c r="J104" s="168"/>
      <c r="K104" s="195" t="s">
        <v>20</v>
      </c>
      <c r="L104" s="90">
        <f t="shared" si="50"/>
        <v>0</v>
      </c>
      <c r="M104" s="90">
        <f t="shared" si="50"/>
        <v>0</v>
      </c>
      <c r="N104" s="90">
        <f t="shared" si="50"/>
        <v>0</v>
      </c>
      <c r="O104" s="90">
        <f t="shared" si="50"/>
        <v>0</v>
      </c>
      <c r="P104" s="90">
        <f t="shared" si="50"/>
        <v>0</v>
      </c>
      <c r="Q104" s="90">
        <f t="shared" si="50"/>
        <v>0</v>
      </c>
      <c r="R104" s="90">
        <f t="shared" si="50"/>
        <v>0</v>
      </c>
      <c r="S104" s="198">
        <f t="shared" si="48"/>
        <v>0</v>
      </c>
      <c r="T104" s="168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251"/>
      <c r="BA104" s="160"/>
      <c r="BR104" s="160"/>
      <c r="CG104" s="160"/>
    </row>
    <row r="105" spans="1:85" ht="15" thickBot="1">
      <c r="A105" s="206" t="s">
        <v>11</v>
      </c>
      <c r="B105" s="52">
        <f t="shared" si="49"/>
        <v>0</v>
      </c>
      <c r="C105" s="52">
        <f t="shared" si="49"/>
        <v>0</v>
      </c>
      <c r="D105" s="52">
        <f t="shared" si="49"/>
        <v>0</v>
      </c>
      <c r="E105" s="52">
        <f t="shared" si="49"/>
        <v>0</v>
      </c>
      <c r="F105" s="52">
        <f t="shared" si="49"/>
        <v>0</v>
      </c>
      <c r="G105" s="52">
        <f t="shared" si="49"/>
        <v>0</v>
      </c>
      <c r="H105" s="52">
        <f t="shared" si="49"/>
        <v>0</v>
      </c>
      <c r="I105" s="209">
        <f t="shared" si="47"/>
        <v>0</v>
      </c>
      <c r="J105" s="168"/>
      <c r="K105" s="210" t="s">
        <v>11</v>
      </c>
      <c r="L105" s="52">
        <f t="shared" si="50"/>
        <v>0</v>
      </c>
      <c r="M105" s="52">
        <f t="shared" si="50"/>
        <v>0</v>
      </c>
      <c r="N105" s="52">
        <f t="shared" si="50"/>
        <v>0</v>
      </c>
      <c r="O105" s="52">
        <f t="shared" si="50"/>
        <v>0</v>
      </c>
      <c r="P105" s="52">
        <f t="shared" si="50"/>
        <v>0</v>
      </c>
      <c r="Q105" s="52">
        <f t="shared" si="50"/>
        <v>0</v>
      </c>
      <c r="R105" s="52">
        <f t="shared" si="50"/>
        <v>0</v>
      </c>
      <c r="S105" s="212">
        <f t="shared" si="48"/>
        <v>0</v>
      </c>
      <c r="T105" s="168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251"/>
      <c r="BA105" s="160"/>
      <c r="BR105" s="160"/>
      <c r="CG105" s="160"/>
    </row>
    <row r="106" spans="1:85" ht="15">
      <c r="A106" s="213" t="s">
        <v>26</v>
      </c>
      <c r="B106" s="214">
        <f>SUM(B85:B101)</f>
        <v>44001.401860996004</v>
      </c>
      <c r="C106" s="214">
        <f t="shared" ref="C106:I106" si="51">SUM(C85:C101)</f>
        <v>765.05540721419175</v>
      </c>
      <c r="D106" s="214">
        <f t="shared" si="51"/>
        <v>14412.696164832074</v>
      </c>
      <c r="E106" s="214">
        <f t="shared" si="51"/>
        <v>6609.2017405839943</v>
      </c>
      <c r="F106" s="214">
        <f t="shared" si="51"/>
        <v>28.909923814758638</v>
      </c>
      <c r="G106" s="214">
        <f t="shared" si="51"/>
        <v>6233.7738853256933</v>
      </c>
      <c r="H106" s="214">
        <f t="shared" si="51"/>
        <v>1.3115688191720327</v>
      </c>
      <c r="I106" s="214">
        <f t="shared" si="51"/>
        <v>72052.3505515859</v>
      </c>
      <c r="J106" s="168"/>
      <c r="K106" s="215" t="s">
        <v>26</v>
      </c>
      <c r="L106" s="214">
        <f>SUM(L85:L101)</f>
        <v>44001.401860996004</v>
      </c>
      <c r="M106" s="214">
        <f t="shared" ref="M106:S106" si="52">SUM(M85:M101)</f>
        <v>765.05540721419175</v>
      </c>
      <c r="N106" s="214">
        <f t="shared" si="52"/>
        <v>14412.696164832074</v>
      </c>
      <c r="O106" s="214">
        <f t="shared" si="52"/>
        <v>6609.2017405839943</v>
      </c>
      <c r="P106" s="214">
        <f t="shared" si="52"/>
        <v>22698.066363028574</v>
      </c>
      <c r="Q106" s="214">
        <f t="shared" si="52"/>
        <v>6233.7738853256933</v>
      </c>
      <c r="R106" s="216">
        <f t="shared" si="52"/>
        <v>1.3115688191720327</v>
      </c>
      <c r="S106" s="217">
        <f t="shared" si="52"/>
        <v>94721.506990799695</v>
      </c>
      <c r="T106" s="168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250"/>
      <c r="BA106" s="160"/>
      <c r="BR106" s="160"/>
      <c r="CG106" s="160"/>
    </row>
    <row r="107" spans="1:85" s="23" customFormat="1" ht="15" thickBot="1">
      <c r="A107" s="59" t="s">
        <v>88</v>
      </c>
      <c r="B107" s="47">
        <f>IF($I106=0,"-",B106/$I106)</f>
        <v>0.61068655670703187</v>
      </c>
      <c r="C107" s="47">
        <f t="shared" ref="C107:H107" si="53">IF($I106=0,"-",C106/$I106)</f>
        <v>1.0618049256650552E-2</v>
      </c>
      <c r="D107" s="47">
        <f t="shared" si="53"/>
        <v>0.20003089496037052</v>
      </c>
      <c r="E107" s="47">
        <f t="shared" si="53"/>
        <v>9.1727774180692889E-2</v>
      </c>
      <c r="F107" s="47">
        <f t="shared" si="53"/>
        <v>4.0123498530503275E-4</v>
      </c>
      <c r="G107" s="47">
        <f t="shared" si="53"/>
        <v>8.65172869115855E-2</v>
      </c>
      <c r="H107" s="70">
        <f t="shared" si="53"/>
        <v>1.8202998363433191E-5</v>
      </c>
      <c r="I107" s="48">
        <f>SUM(B107:H107)</f>
        <v>0.99999999999999989</v>
      </c>
      <c r="K107" s="81" t="s">
        <v>88</v>
      </c>
      <c r="L107" s="98">
        <f t="shared" ref="L107:R107" si="54">IF($S106=0,"-",L106/$S106)</f>
        <v>0.46453443635846992</v>
      </c>
      <c r="M107" s="98">
        <f t="shared" si="54"/>
        <v>8.076892265750181E-3</v>
      </c>
      <c r="N107" s="98">
        <f t="shared" si="54"/>
        <v>0.15215864509241792</v>
      </c>
      <c r="O107" s="98">
        <f t="shared" si="54"/>
        <v>6.9775090690078936E-2</v>
      </c>
      <c r="P107" s="98">
        <f t="shared" si="54"/>
        <v>0.23962948948049612</v>
      </c>
      <c r="Q107" s="98">
        <f t="shared" si="54"/>
        <v>6.5811599533896564E-2</v>
      </c>
      <c r="R107" s="99">
        <f t="shared" si="54"/>
        <v>1.3846578890467035E-5</v>
      </c>
      <c r="S107" s="100">
        <f>SUM(L107:R107)</f>
        <v>1</v>
      </c>
      <c r="AI107" s="140"/>
    </row>
    <row r="108" spans="1:85" ht="15" thickBot="1">
      <c r="A108" s="252"/>
      <c r="B108" s="253"/>
      <c r="C108" s="253"/>
      <c r="D108" s="253"/>
      <c r="E108" s="253"/>
      <c r="F108" s="253"/>
      <c r="G108" s="253"/>
      <c r="H108" s="253"/>
      <c r="I108" s="253"/>
      <c r="K108" s="252"/>
      <c r="AI108" s="168"/>
      <c r="BA108" s="160"/>
      <c r="BR108" s="160"/>
      <c r="CG108" s="160"/>
    </row>
    <row r="109" spans="1:85" ht="28.5">
      <c r="A109" s="312" t="s">
        <v>32</v>
      </c>
      <c r="B109" s="164" t="s">
        <v>0</v>
      </c>
      <c r="C109" s="164" t="s">
        <v>1</v>
      </c>
      <c r="D109" s="164" t="s">
        <v>2</v>
      </c>
      <c r="E109" s="164" t="s">
        <v>3</v>
      </c>
      <c r="F109" s="164" t="s">
        <v>27</v>
      </c>
      <c r="G109" s="164" t="s">
        <v>4</v>
      </c>
      <c r="H109" s="164" t="s">
        <v>5</v>
      </c>
      <c r="I109" s="165" t="s">
        <v>6</v>
      </c>
      <c r="K109" s="314" t="s">
        <v>32</v>
      </c>
      <c r="L109" s="166" t="s">
        <v>0</v>
      </c>
      <c r="M109" s="166" t="s">
        <v>1</v>
      </c>
      <c r="N109" s="166" t="s">
        <v>2</v>
      </c>
      <c r="O109" s="166" t="s">
        <v>3</v>
      </c>
      <c r="P109" s="166" t="s">
        <v>27</v>
      </c>
      <c r="Q109" s="166" t="s">
        <v>4</v>
      </c>
      <c r="R109" s="166" t="s">
        <v>5</v>
      </c>
      <c r="S109" s="167" t="s">
        <v>6</v>
      </c>
      <c r="U109" s="316" t="s">
        <v>32</v>
      </c>
      <c r="V109" s="219" t="s">
        <v>74</v>
      </c>
      <c r="W109" s="219" t="s">
        <v>75</v>
      </c>
      <c r="X109" s="219" t="s">
        <v>4</v>
      </c>
      <c r="Y109" s="219" t="s">
        <v>1</v>
      </c>
      <c r="Z109" s="219" t="s">
        <v>2</v>
      </c>
      <c r="AA109" s="219" t="s">
        <v>3</v>
      </c>
      <c r="AB109" s="219" t="s">
        <v>55</v>
      </c>
      <c r="AC109" s="219" t="s">
        <v>68</v>
      </c>
      <c r="AD109" s="220" t="s">
        <v>76</v>
      </c>
      <c r="AE109" s="220" t="s">
        <v>83</v>
      </c>
      <c r="AF109" s="220" t="s">
        <v>77</v>
      </c>
      <c r="AG109" s="220" t="s">
        <v>84</v>
      </c>
      <c r="AH109" s="220" t="s">
        <v>85</v>
      </c>
      <c r="AI109" s="221" t="s">
        <v>63</v>
      </c>
      <c r="BA109" s="160"/>
      <c r="BR109" s="160"/>
      <c r="CG109" s="160"/>
    </row>
    <row r="110" spans="1:85" ht="15">
      <c r="A110" s="313" t="s">
        <v>32</v>
      </c>
      <c r="B110" s="318" t="s">
        <v>69</v>
      </c>
      <c r="C110" s="319"/>
      <c r="D110" s="319"/>
      <c r="E110" s="319"/>
      <c r="F110" s="319"/>
      <c r="G110" s="319"/>
      <c r="H110" s="319"/>
      <c r="I110" s="320"/>
      <c r="K110" s="315" t="s">
        <v>32</v>
      </c>
      <c r="L110" s="321" t="s">
        <v>69</v>
      </c>
      <c r="M110" s="322"/>
      <c r="N110" s="322"/>
      <c r="O110" s="322"/>
      <c r="P110" s="322"/>
      <c r="Q110" s="322"/>
      <c r="R110" s="322"/>
      <c r="S110" s="323"/>
      <c r="U110" s="317" t="s">
        <v>32</v>
      </c>
      <c r="V110" s="324" t="s">
        <v>69</v>
      </c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5"/>
      <c r="BA110" s="160"/>
      <c r="BR110" s="160"/>
      <c r="CG110" s="160"/>
    </row>
    <row r="111" spans="1:85" ht="15">
      <c r="A111" s="170" t="s">
        <v>7</v>
      </c>
      <c r="B111" s="171">
        <v>0</v>
      </c>
      <c r="C111" s="171">
        <v>0</v>
      </c>
      <c r="D111" s="171">
        <v>2.7291537045404568E-6</v>
      </c>
      <c r="E111" s="171">
        <v>0</v>
      </c>
      <c r="F111" s="361"/>
      <c r="G111" s="171">
        <v>0</v>
      </c>
      <c r="H111" s="172">
        <v>0</v>
      </c>
      <c r="I111" s="173">
        <f>SUM(B111:H111)</f>
        <v>2.7291537045404568E-6</v>
      </c>
      <c r="J111" s="168"/>
      <c r="K111" s="222" t="s">
        <v>7</v>
      </c>
      <c r="L111" s="171">
        <v>0</v>
      </c>
      <c r="M111" s="171">
        <v>0</v>
      </c>
      <c r="N111" s="171">
        <v>2.7291537045404568E-6</v>
      </c>
      <c r="O111" s="171">
        <v>0</v>
      </c>
      <c r="P111" s="171">
        <v>0</v>
      </c>
      <c r="Q111" s="171">
        <v>0</v>
      </c>
      <c r="R111" s="223">
        <v>0</v>
      </c>
      <c r="S111" s="224">
        <f>SUM(L111:R111)</f>
        <v>2.7291537045404568E-6</v>
      </c>
      <c r="U111" s="225" t="s">
        <v>7</v>
      </c>
      <c r="V111" s="226">
        <v>0</v>
      </c>
      <c r="W111" s="226">
        <v>0</v>
      </c>
      <c r="X111" s="226">
        <v>0</v>
      </c>
      <c r="Y111" s="226">
        <v>0</v>
      </c>
      <c r="Z111" s="226">
        <v>2.7291537045404568E-6</v>
      </c>
      <c r="AA111" s="226">
        <v>0</v>
      </c>
      <c r="AB111" s="226">
        <v>0</v>
      </c>
      <c r="AC111" s="227">
        <v>0</v>
      </c>
      <c r="AD111" s="228">
        <v>0</v>
      </c>
      <c r="AE111" s="228">
        <v>0</v>
      </c>
      <c r="AF111" s="228">
        <v>0</v>
      </c>
      <c r="AG111" s="228">
        <v>0</v>
      </c>
      <c r="AH111" s="228">
        <v>0</v>
      </c>
      <c r="AI111" s="229">
        <f>SUM(V111:AC111)</f>
        <v>2.7291537045404568E-6</v>
      </c>
      <c r="AJ111" s="160" t="str">
        <f>IF(ABS(S111-AI111)&gt;0.001,S111-AI111,"")</f>
        <v/>
      </c>
      <c r="BA111" s="160"/>
      <c r="BR111" s="160"/>
      <c r="CG111" s="160"/>
    </row>
    <row r="112" spans="1:85" ht="15">
      <c r="A112" s="178" t="s">
        <v>8</v>
      </c>
      <c r="B112" s="179">
        <v>0</v>
      </c>
      <c r="C112" s="179">
        <v>0</v>
      </c>
      <c r="D112" s="179">
        <v>0</v>
      </c>
      <c r="E112" s="179">
        <v>0</v>
      </c>
      <c r="F112" s="362"/>
      <c r="G112" s="179">
        <v>0</v>
      </c>
      <c r="H112" s="180">
        <v>0</v>
      </c>
      <c r="I112" s="181">
        <f t="shared" ref="I112:I131" si="55">SUM(B112:H112)</f>
        <v>0</v>
      </c>
      <c r="J112" s="168"/>
      <c r="K112" s="182" t="s">
        <v>8</v>
      </c>
      <c r="L112" s="183">
        <v>0</v>
      </c>
      <c r="M112" s="183">
        <v>0</v>
      </c>
      <c r="N112" s="183">
        <v>0</v>
      </c>
      <c r="O112" s="183">
        <v>0</v>
      </c>
      <c r="P112" s="183">
        <v>0</v>
      </c>
      <c r="Q112" s="183">
        <v>0</v>
      </c>
      <c r="R112" s="184">
        <v>0</v>
      </c>
      <c r="S112" s="185">
        <f t="shared" ref="S112:S131" si="56">SUM(L112:R112)</f>
        <v>0</v>
      </c>
      <c r="U112" s="230" t="s">
        <v>8</v>
      </c>
      <c r="V112" s="231">
        <v>0</v>
      </c>
      <c r="W112" s="231">
        <v>0</v>
      </c>
      <c r="X112" s="231">
        <v>0</v>
      </c>
      <c r="Y112" s="231">
        <v>0</v>
      </c>
      <c r="Z112" s="231">
        <v>0</v>
      </c>
      <c r="AA112" s="231">
        <v>0</v>
      </c>
      <c r="AB112" s="231">
        <v>0</v>
      </c>
      <c r="AC112" s="232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33">
        <f t="shared" ref="AI112:AI131" si="57">SUM(V112:AC112)</f>
        <v>0</v>
      </c>
      <c r="AJ112" s="160" t="str">
        <f t="shared" ref="AJ112:AJ133" si="58">IF(ABS(S112-AI112)&gt;0.001,S112-AI112,"")</f>
        <v/>
      </c>
      <c r="BA112" s="160"/>
      <c r="BR112" s="160"/>
      <c r="CG112" s="160"/>
    </row>
    <row r="113" spans="1:85" ht="15">
      <c r="A113" s="186" t="s">
        <v>10</v>
      </c>
      <c r="B113" s="175">
        <v>0</v>
      </c>
      <c r="C113" s="175">
        <v>0</v>
      </c>
      <c r="D113" s="175">
        <v>0.34743835868216405</v>
      </c>
      <c r="E113" s="175">
        <v>0</v>
      </c>
      <c r="F113" s="362"/>
      <c r="G113" s="175">
        <v>0</v>
      </c>
      <c r="H113" s="187">
        <v>0</v>
      </c>
      <c r="I113" s="173">
        <f t="shared" si="55"/>
        <v>0.34743835868216405</v>
      </c>
      <c r="J113" s="168"/>
      <c r="K113" s="188" t="s">
        <v>10</v>
      </c>
      <c r="L113" s="175">
        <v>0</v>
      </c>
      <c r="M113" s="175">
        <v>0</v>
      </c>
      <c r="N113" s="175">
        <v>0.34743835868216405</v>
      </c>
      <c r="O113" s="175">
        <v>0</v>
      </c>
      <c r="P113" s="175">
        <v>0</v>
      </c>
      <c r="Q113" s="175">
        <v>0</v>
      </c>
      <c r="R113" s="176">
        <v>0</v>
      </c>
      <c r="S113" s="177">
        <f t="shared" si="56"/>
        <v>0.34743835868216405</v>
      </c>
      <c r="U113" s="234" t="s">
        <v>10</v>
      </c>
      <c r="V113" s="226">
        <v>0</v>
      </c>
      <c r="W113" s="226">
        <v>0</v>
      </c>
      <c r="X113" s="226">
        <v>0</v>
      </c>
      <c r="Y113" s="226">
        <v>0</v>
      </c>
      <c r="Z113" s="226">
        <v>0.34743835868216405</v>
      </c>
      <c r="AA113" s="226">
        <v>0</v>
      </c>
      <c r="AB113" s="226">
        <v>0</v>
      </c>
      <c r="AC113" s="227">
        <v>0</v>
      </c>
      <c r="AD113" s="228">
        <v>0</v>
      </c>
      <c r="AE113" s="228">
        <v>0</v>
      </c>
      <c r="AF113" s="228">
        <v>0</v>
      </c>
      <c r="AG113" s="228">
        <v>0</v>
      </c>
      <c r="AH113" s="228">
        <v>0</v>
      </c>
      <c r="AI113" s="229">
        <f t="shared" si="57"/>
        <v>0.34743835868216405</v>
      </c>
      <c r="AJ113" s="160" t="str">
        <f t="shared" si="58"/>
        <v/>
      </c>
      <c r="BA113" s="160"/>
      <c r="BR113" s="160"/>
      <c r="CG113" s="160"/>
    </row>
    <row r="114" spans="1:85" ht="15">
      <c r="A114" s="178" t="s">
        <v>56</v>
      </c>
      <c r="B114" s="179">
        <v>0</v>
      </c>
      <c r="C114" s="179">
        <v>0</v>
      </c>
      <c r="D114" s="179">
        <v>0</v>
      </c>
      <c r="E114" s="179">
        <v>0</v>
      </c>
      <c r="F114" s="362"/>
      <c r="G114" s="179">
        <v>0</v>
      </c>
      <c r="H114" s="180">
        <v>0</v>
      </c>
      <c r="I114" s="181">
        <f t="shared" si="55"/>
        <v>0</v>
      </c>
      <c r="J114" s="168"/>
      <c r="K114" s="182" t="s">
        <v>56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4">
        <v>0</v>
      </c>
      <c r="S114" s="185">
        <f t="shared" si="56"/>
        <v>0</v>
      </c>
      <c r="U114" s="230" t="s">
        <v>56</v>
      </c>
      <c r="V114" s="231">
        <v>0</v>
      </c>
      <c r="W114" s="231">
        <v>0</v>
      </c>
      <c r="X114" s="231">
        <v>0</v>
      </c>
      <c r="Y114" s="231">
        <v>0</v>
      </c>
      <c r="Z114" s="231">
        <v>0</v>
      </c>
      <c r="AA114" s="231">
        <v>0</v>
      </c>
      <c r="AB114" s="231">
        <v>0</v>
      </c>
      <c r="AC114" s="232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33">
        <f t="shared" si="57"/>
        <v>0</v>
      </c>
      <c r="AJ114" s="160" t="str">
        <f t="shared" si="58"/>
        <v/>
      </c>
      <c r="BA114" s="160"/>
      <c r="BR114" s="160"/>
      <c r="CG114" s="160"/>
    </row>
    <row r="115" spans="1:85" ht="15">
      <c r="A115" s="186" t="s">
        <v>16</v>
      </c>
      <c r="B115" s="175">
        <v>0</v>
      </c>
      <c r="C115" s="175">
        <v>0</v>
      </c>
      <c r="D115" s="175">
        <v>6.4633282671082634E-2</v>
      </c>
      <c r="E115" s="175">
        <v>0</v>
      </c>
      <c r="F115" s="362"/>
      <c r="G115" s="175">
        <v>0</v>
      </c>
      <c r="H115" s="187">
        <v>0</v>
      </c>
      <c r="I115" s="173">
        <f t="shared" si="55"/>
        <v>6.4633282671082634E-2</v>
      </c>
      <c r="J115" s="168"/>
      <c r="K115" s="188" t="s">
        <v>16</v>
      </c>
      <c r="L115" s="175">
        <v>0</v>
      </c>
      <c r="M115" s="175">
        <v>0</v>
      </c>
      <c r="N115" s="175">
        <v>6.4633282671082634E-2</v>
      </c>
      <c r="O115" s="175">
        <v>0</v>
      </c>
      <c r="P115" s="175">
        <v>0</v>
      </c>
      <c r="Q115" s="175">
        <v>0</v>
      </c>
      <c r="R115" s="176">
        <v>0</v>
      </c>
      <c r="S115" s="177">
        <f t="shared" si="56"/>
        <v>6.4633282671082634E-2</v>
      </c>
      <c r="U115" s="234" t="s">
        <v>16</v>
      </c>
      <c r="V115" s="226">
        <v>0</v>
      </c>
      <c r="W115" s="226">
        <v>0</v>
      </c>
      <c r="X115" s="226">
        <v>0</v>
      </c>
      <c r="Y115" s="226">
        <v>0</v>
      </c>
      <c r="Z115" s="226">
        <v>0</v>
      </c>
      <c r="AA115" s="226">
        <v>0</v>
      </c>
      <c r="AB115" s="226">
        <v>0</v>
      </c>
      <c r="AC115" s="227">
        <v>6.4633282671082634E-2</v>
      </c>
      <c r="AD115" s="228">
        <v>0</v>
      </c>
      <c r="AE115" s="228">
        <v>0</v>
      </c>
      <c r="AF115" s="228">
        <v>0</v>
      </c>
      <c r="AG115" s="228">
        <v>6.4633282671082634E-2</v>
      </c>
      <c r="AH115" s="228">
        <v>0</v>
      </c>
      <c r="AI115" s="229">
        <f t="shared" si="57"/>
        <v>6.4633282671082634E-2</v>
      </c>
      <c r="AJ115" s="160" t="str">
        <f t="shared" si="58"/>
        <v/>
      </c>
      <c r="BA115" s="160"/>
      <c r="BR115" s="160"/>
      <c r="CG115" s="160"/>
    </row>
    <row r="116" spans="1:85" ht="15">
      <c r="A116" s="178" t="s">
        <v>15</v>
      </c>
      <c r="B116" s="179">
        <v>6.779664640729114E-4</v>
      </c>
      <c r="C116" s="179">
        <v>0</v>
      </c>
      <c r="D116" s="179">
        <v>0</v>
      </c>
      <c r="E116" s="179">
        <v>3.3958230045747001E-5</v>
      </c>
      <c r="F116" s="362"/>
      <c r="G116" s="179">
        <v>0</v>
      </c>
      <c r="H116" s="180">
        <v>0</v>
      </c>
      <c r="I116" s="181">
        <f t="shared" si="55"/>
        <v>7.1192469411865845E-4</v>
      </c>
      <c r="J116" s="168"/>
      <c r="K116" s="182" t="s">
        <v>15</v>
      </c>
      <c r="L116" s="183">
        <v>6.779664640729114E-4</v>
      </c>
      <c r="M116" s="183">
        <v>0</v>
      </c>
      <c r="N116" s="183">
        <v>0</v>
      </c>
      <c r="O116" s="183">
        <v>3.3958230045747001E-5</v>
      </c>
      <c r="P116" s="183">
        <v>0</v>
      </c>
      <c r="Q116" s="183">
        <v>0</v>
      </c>
      <c r="R116" s="184">
        <v>0</v>
      </c>
      <c r="S116" s="185">
        <f t="shared" si="56"/>
        <v>7.1192469411865845E-4</v>
      </c>
      <c r="U116" s="230" t="s">
        <v>57</v>
      </c>
      <c r="V116" s="231">
        <v>5.1669934671606571E-4</v>
      </c>
      <c r="W116" s="231">
        <v>0</v>
      </c>
      <c r="X116" s="231">
        <v>0</v>
      </c>
      <c r="Y116" s="231">
        <v>0</v>
      </c>
      <c r="Z116" s="231">
        <v>0</v>
      </c>
      <c r="AA116" s="231">
        <v>3.3958230045747001E-5</v>
      </c>
      <c r="AB116" s="231">
        <v>0</v>
      </c>
      <c r="AC116" s="232">
        <v>1.6126711735684572E-4</v>
      </c>
      <c r="AD116" s="231">
        <v>1.6126711735684572E-4</v>
      </c>
      <c r="AE116" s="231">
        <v>0</v>
      </c>
      <c r="AF116" s="231">
        <v>0</v>
      </c>
      <c r="AG116" s="231">
        <v>0</v>
      </c>
      <c r="AH116" s="231">
        <v>0</v>
      </c>
      <c r="AI116" s="233">
        <f t="shared" si="57"/>
        <v>7.1192469411865845E-4</v>
      </c>
      <c r="AJ116" s="160" t="str">
        <f t="shared" si="58"/>
        <v/>
      </c>
      <c r="BA116" s="160"/>
      <c r="BR116" s="160"/>
      <c r="CG116" s="160"/>
    </row>
    <row r="117" spans="1:85" ht="15">
      <c r="A117" s="186" t="s">
        <v>58</v>
      </c>
      <c r="B117" s="175">
        <v>0</v>
      </c>
      <c r="C117" s="175">
        <v>0</v>
      </c>
      <c r="D117" s="175">
        <v>0</v>
      </c>
      <c r="E117" s="175">
        <v>1.2437911515485839E-2</v>
      </c>
      <c r="F117" s="362"/>
      <c r="G117" s="175">
        <v>0</v>
      </c>
      <c r="H117" s="187">
        <v>0</v>
      </c>
      <c r="I117" s="173">
        <f t="shared" si="55"/>
        <v>1.2437911515485839E-2</v>
      </c>
      <c r="J117" s="168"/>
      <c r="K117" s="188" t="s">
        <v>58</v>
      </c>
      <c r="L117" s="175">
        <v>0</v>
      </c>
      <c r="M117" s="175">
        <v>0</v>
      </c>
      <c r="N117" s="175">
        <v>0</v>
      </c>
      <c r="O117" s="175">
        <v>1.2437911515485839E-2</v>
      </c>
      <c r="P117" s="175">
        <v>0.993973351595548</v>
      </c>
      <c r="Q117" s="175">
        <v>0</v>
      </c>
      <c r="R117" s="176">
        <v>0</v>
      </c>
      <c r="S117" s="177">
        <f t="shared" si="56"/>
        <v>1.0064112631110338</v>
      </c>
      <c r="U117" s="234" t="s">
        <v>58</v>
      </c>
      <c r="V117" s="226">
        <v>0</v>
      </c>
      <c r="W117" s="226">
        <v>0</v>
      </c>
      <c r="X117" s="226">
        <v>0</v>
      </c>
      <c r="Y117" s="226">
        <v>0</v>
      </c>
      <c r="Z117" s="226">
        <v>0</v>
      </c>
      <c r="AA117" s="226">
        <v>6.2189557577429198E-4</v>
      </c>
      <c r="AB117" s="226">
        <v>0.993973351595548</v>
      </c>
      <c r="AC117" s="227">
        <v>1.1816015939711547E-2</v>
      </c>
      <c r="AD117" s="226">
        <v>0</v>
      </c>
      <c r="AE117" s="226">
        <v>0</v>
      </c>
      <c r="AF117" s="226">
        <v>0</v>
      </c>
      <c r="AG117" s="226">
        <v>0</v>
      </c>
      <c r="AH117" s="226">
        <v>1.1816015939711547E-2</v>
      </c>
      <c r="AI117" s="229">
        <f t="shared" si="57"/>
        <v>1.0064112631110338</v>
      </c>
      <c r="AJ117" s="160" t="str">
        <f t="shared" si="58"/>
        <v/>
      </c>
      <c r="BA117" s="160"/>
      <c r="BR117" s="160"/>
      <c r="CG117" s="160"/>
    </row>
    <row r="118" spans="1:85" ht="15">
      <c r="A118" s="178" t="s">
        <v>12</v>
      </c>
      <c r="B118" s="179">
        <v>0</v>
      </c>
      <c r="C118" s="179">
        <v>0</v>
      </c>
      <c r="D118" s="179">
        <v>0</v>
      </c>
      <c r="E118" s="179">
        <v>0</v>
      </c>
      <c r="F118" s="362"/>
      <c r="G118" s="179">
        <v>0</v>
      </c>
      <c r="H118" s="180">
        <v>0</v>
      </c>
      <c r="I118" s="181">
        <f t="shared" si="55"/>
        <v>0</v>
      </c>
      <c r="J118" s="168"/>
      <c r="K118" s="182" t="s">
        <v>12</v>
      </c>
      <c r="L118" s="183">
        <v>0</v>
      </c>
      <c r="M118" s="183">
        <v>0</v>
      </c>
      <c r="N118" s="183">
        <v>0</v>
      </c>
      <c r="O118" s="183">
        <v>0</v>
      </c>
      <c r="P118" s="183">
        <v>6.7877126956791573E-4</v>
      </c>
      <c r="Q118" s="183">
        <v>0</v>
      </c>
      <c r="R118" s="184">
        <v>0</v>
      </c>
      <c r="S118" s="185">
        <f t="shared" si="56"/>
        <v>6.7877126956791573E-4</v>
      </c>
      <c r="U118" s="230" t="s">
        <v>12</v>
      </c>
      <c r="V118" s="231">
        <v>0</v>
      </c>
      <c r="W118" s="231">
        <v>0</v>
      </c>
      <c r="X118" s="231">
        <v>0</v>
      </c>
      <c r="Y118" s="231">
        <v>0</v>
      </c>
      <c r="Z118" s="231">
        <v>0</v>
      </c>
      <c r="AA118" s="231">
        <v>0</v>
      </c>
      <c r="AB118" s="231">
        <v>6.7877126956791573E-4</v>
      </c>
      <c r="AC118" s="232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33">
        <f t="shared" si="57"/>
        <v>6.7877126956791573E-4</v>
      </c>
      <c r="AJ118" s="160" t="str">
        <f t="shared" si="58"/>
        <v/>
      </c>
      <c r="BA118" s="160"/>
      <c r="BR118" s="160"/>
      <c r="CG118" s="160"/>
    </row>
    <row r="119" spans="1:85" ht="15">
      <c r="A119" s="186" t="s">
        <v>59</v>
      </c>
      <c r="B119" s="175">
        <v>2.6037351949121474E-4</v>
      </c>
      <c r="C119" s="175">
        <v>0</v>
      </c>
      <c r="D119" s="175">
        <v>0</v>
      </c>
      <c r="E119" s="175">
        <v>0</v>
      </c>
      <c r="F119" s="362"/>
      <c r="G119" s="175">
        <v>0</v>
      </c>
      <c r="H119" s="187">
        <v>0</v>
      </c>
      <c r="I119" s="173">
        <f t="shared" si="55"/>
        <v>2.6037351949121474E-4</v>
      </c>
      <c r="J119" s="168"/>
      <c r="K119" s="188" t="s">
        <v>59</v>
      </c>
      <c r="L119" s="175">
        <v>2.6037351949121474E-4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6">
        <v>0</v>
      </c>
      <c r="S119" s="177">
        <f t="shared" si="56"/>
        <v>2.6037351949121474E-4</v>
      </c>
      <c r="U119" s="234" t="s">
        <v>59</v>
      </c>
      <c r="V119" s="226">
        <v>0</v>
      </c>
      <c r="W119" s="226">
        <v>0</v>
      </c>
      <c r="X119" s="226">
        <v>0</v>
      </c>
      <c r="Y119" s="226">
        <v>0</v>
      </c>
      <c r="Z119" s="226">
        <v>0</v>
      </c>
      <c r="AA119" s="226">
        <v>0</v>
      </c>
      <c r="AB119" s="226">
        <v>0</v>
      </c>
      <c r="AC119" s="227">
        <v>2.6037351949121474E-4</v>
      </c>
      <c r="AD119" s="226">
        <v>2.6037351949121474E-4</v>
      </c>
      <c r="AE119" s="226">
        <v>0</v>
      </c>
      <c r="AF119" s="226">
        <v>0</v>
      </c>
      <c r="AG119" s="226">
        <v>0</v>
      </c>
      <c r="AH119" s="226">
        <v>0</v>
      </c>
      <c r="AI119" s="229">
        <f t="shared" si="57"/>
        <v>2.6037351949121474E-4</v>
      </c>
      <c r="AJ119" s="160" t="str">
        <f t="shared" si="58"/>
        <v/>
      </c>
      <c r="BA119" s="160"/>
      <c r="BR119" s="160"/>
      <c r="CG119" s="160"/>
    </row>
    <row r="120" spans="1:85" ht="15">
      <c r="A120" s="178" t="s">
        <v>17</v>
      </c>
      <c r="B120" s="179">
        <v>6.9639075409374824E-4</v>
      </c>
      <c r="C120" s="179">
        <v>0</v>
      </c>
      <c r="D120" s="179">
        <v>1.1565360948952311E-3</v>
      </c>
      <c r="E120" s="179">
        <v>0</v>
      </c>
      <c r="F120" s="362"/>
      <c r="G120" s="179">
        <v>0</v>
      </c>
      <c r="H120" s="180">
        <v>0</v>
      </c>
      <c r="I120" s="181">
        <f t="shared" si="55"/>
        <v>1.8529268489889793E-3</v>
      </c>
      <c r="J120" s="168"/>
      <c r="K120" s="182" t="s">
        <v>17</v>
      </c>
      <c r="L120" s="183">
        <v>6.9639075409374824E-4</v>
      </c>
      <c r="M120" s="183">
        <v>0</v>
      </c>
      <c r="N120" s="183">
        <v>1.1565360948952311E-3</v>
      </c>
      <c r="O120" s="183">
        <v>0</v>
      </c>
      <c r="P120" s="183">
        <v>0</v>
      </c>
      <c r="Q120" s="183">
        <v>0</v>
      </c>
      <c r="R120" s="184">
        <v>0</v>
      </c>
      <c r="S120" s="185">
        <f t="shared" si="56"/>
        <v>1.8529268489889793E-3</v>
      </c>
      <c r="U120" s="230" t="s">
        <v>17</v>
      </c>
      <c r="V120" s="231">
        <v>6.9639075409374824E-4</v>
      </c>
      <c r="W120" s="231">
        <v>0</v>
      </c>
      <c r="X120" s="231">
        <v>0</v>
      </c>
      <c r="Y120" s="231">
        <v>0</v>
      </c>
      <c r="Z120" s="231">
        <v>1.1565360948952311E-3</v>
      </c>
      <c r="AA120" s="231">
        <v>0</v>
      </c>
      <c r="AB120" s="231">
        <v>0</v>
      </c>
      <c r="AC120" s="232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33">
        <f t="shared" si="57"/>
        <v>1.8529268489889793E-3</v>
      </c>
      <c r="AJ120" s="160" t="str">
        <f t="shared" si="58"/>
        <v/>
      </c>
      <c r="BA120" s="160"/>
      <c r="BR120" s="160"/>
      <c r="CG120" s="160"/>
    </row>
    <row r="121" spans="1:85" ht="15">
      <c r="A121" s="186" t="s">
        <v>139</v>
      </c>
      <c r="B121" s="175">
        <v>3.0297904622997724</v>
      </c>
      <c r="C121" s="175">
        <v>0.78824045158837708</v>
      </c>
      <c r="D121" s="175">
        <v>3.9825970601418801</v>
      </c>
      <c r="E121" s="175">
        <v>1.6485156461452242</v>
      </c>
      <c r="F121" s="362"/>
      <c r="G121" s="175">
        <v>0</v>
      </c>
      <c r="H121" s="187">
        <v>0</v>
      </c>
      <c r="I121" s="173">
        <f t="shared" si="55"/>
        <v>9.4491436201752528</v>
      </c>
      <c r="J121" s="168"/>
      <c r="K121" s="188" t="s">
        <v>139</v>
      </c>
      <c r="L121" s="175">
        <v>3.0297904622997724</v>
      </c>
      <c r="M121" s="175">
        <v>0.78824045158837708</v>
      </c>
      <c r="N121" s="175">
        <v>3.9825970601418801</v>
      </c>
      <c r="O121" s="175">
        <v>1.6485156461452242</v>
      </c>
      <c r="P121" s="175">
        <v>0</v>
      </c>
      <c r="Q121" s="175">
        <v>0</v>
      </c>
      <c r="R121" s="176">
        <v>0</v>
      </c>
      <c r="S121" s="177">
        <f t="shared" si="56"/>
        <v>9.4491436201752528</v>
      </c>
      <c r="U121" s="234" t="s">
        <v>139</v>
      </c>
      <c r="V121" s="226">
        <v>2.8735047219935343</v>
      </c>
      <c r="W121" s="226">
        <v>0</v>
      </c>
      <c r="X121" s="226">
        <v>0</v>
      </c>
      <c r="Y121" s="226">
        <v>0.78824045158837708</v>
      </c>
      <c r="Z121" s="226">
        <v>3.9825970601418801</v>
      </c>
      <c r="AA121" s="226">
        <v>1.6249400624398285</v>
      </c>
      <c r="AB121" s="226">
        <v>0</v>
      </c>
      <c r="AC121" s="227">
        <v>0.17986132401163371</v>
      </c>
      <c r="AD121" s="226">
        <v>0.15628574030623793</v>
      </c>
      <c r="AE121" s="226">
        <v>0</v>
      </c>
      <c r="AF121" s="226">
        <v>0</v>
      </c>
      <c r="AG121" s="226">
        <v>0</v>
      </c>
      <c r="AH121" s="226">
        <v>2.357558370539576E-2</v>
      </c>
      <c r="AI121" s="229">
        <f t="shared" si="57"/>
        <v>9.4491436201752546</v>
      </c>
      <c r="AJ121" s="160" t="str">
        <f t="shared" si="58"/>
        <v/>
      </c>
      <c r="BA121" s="160"/>
      <c r="BR121" s="160"/>
      <c r="CG121" s="160"/>
    </row>
    <row r="122" spans="1:85" ht="15">
      <c r="A122" s="178" t="s">
        <v>25</v>
      </c>
      <c r="B122" s="179">
        <v>1.1740380042631287</v>
      </c>
      <c r="C122" s="179">
        <v>1.3607186321798345E-2</v>
      </c>
      <c r="D122" s="179">
        <v>1.7252561509902899</v>
      </c>
      <c r="E122" s="179">
        <v>7.8427666696703708</v>
      </c>
      <c r="F122" s="362"/>
      <c r="G122" s="179">
        <v>0.75797222986649881</v>
      </c>
      <c r="H122" s="180">
        <v>0</v>
      </c>
      <c r="I122" s="181">
        <f t="shared" si="55"/>
        <v>11.513640241112086</v>
      </c>
      <c r="J122" s="168"/>
      <c r="K122" s="182" t="s">
        <v>25</v>
      </c>
      <c r="L122" s="183">
        <v>1.1740380042631287</v>
      </c>
      <c r="M122" s="183">
        <v>1.3607186321798345E-2</v>
      </c>
      <c r="N122" s="183">
        <v>1.7252561509902899</v>
      </c>
      <c r="O122" s="183">
        <v>7.8427666696703708</v>
      </c>
      <c r="P122" s="183">
        <v>1.2579043250950389E-2</v>
      </c>
      <c r="Q122" s="183">
        <v>0.75797222986649881</v>
      </c>
      <c r="R122" s="184">
        <v>0</v>
      </c>
      <c r="S122" s="185">
        <f t="shared" si="56"/>
        <v>11.526219284363037</v>
      </c>
      <c r="U122" s="230" t="s">
        <v>25</v>
      </c>
      <c r="V122" s="231">
        <v>1.0514907837199754</v>
      </c>
      <c r="W122" s="231">
        <v>0.11145259110224633</v>
      </c>
      <c r="X122" s="231">
        <v>0.75797222986649881</v>
      </c>
      <c r="Y122" s="231">
        <v>1.3607186321798345E-2</v>
      </c>
      <c r="Z122" s="231">
        <v>1.7252561509902899</v>
      </c>
      <c r="AA122" s="231">
        <v>7.7348504149081547</v>
      </c>
      <c r="AB122" s="231">
        <v>1.2579043250950389E-2</v>
      </c>
      <c r="AC122" s="232">
        <v>0.11901088420312281</v>
      </c>
      <c r="AD122" s="231">
        <v>1.1094629440906979E-2</v>
      </c>
      <c r="AE122" s="231">
        <v>0</v>
      </c>
      <c r="AF122" s="231">
        <v>0</v>
      </c>
      <c r="AG122" s="231">
        <v>0</v>
      </c>
      <c r="AH122" s="231">
        <v>0.10791625476221584</v>
      </c>
      <c r="AI122" s="233">
        <f t="shared" si="57"/>
        <v>11.526219284363037</v>
      </c>
      <c r="AJ122" s="160" t="str">
        <f t="shared" si="58"/>
        <v/>
      </c>
      <c r="BA122" s="160"/>
      <c r="BR122" s="160"/>
      <c r="CG122" s="160"/>
    </row>
    <row r="123" spans="1:85" ht="15">
      <c r="A123" s="186" t="s">
        <v>24</v>
      </c>
      <c r="B123" s="175">
        <v>4.6773409762094342</v>
      </c>
      <c r="C123" s="175">
        <v>0</v>
      </c>
      <c r="D123" s="175">
        <v>0</v>
      </c>
      <c r="E123" s="175">
        <v>0</v>
      </c>
      <c r="F123" s="362"/>
      <c r="G123" s="175">
        <v>0</v>
      </c>
      <c r="H123" s="187">
        <v>0</v>
      </c>
      <c r="I123" s="173">
        <f t="shared" si="55"/>
        <v>4.6773409762094342</v>
      </c>
      <c r="J123" s="168"/>
      <c r="K123" s="188" t="s">
        <v>24</v>
      </c>
      <c r="L123" s="175">
        <v>4.6773409762094342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6">
        <v>0</v>
      </c>
      <c r="S123" s="177">
        <f t="shared" si="56"/>
        <v>4.6773409762094342</v>
      </c>
      <c r="U123" s="234" t="s">
        <v>24</v>
      </c>
      <c r="V123" s="226">
        <v>4.6773409762094342</v>
      </c>
      <c r="W123" s="226">
        <v>0</v>
      </c>
      <c r="X123" s="226">
        <v>0</v>
      </c>
      <c r="Y123" s="226">
        <v>0</v>
      </c>
      <c r="Z123" s="226">
        <v>0</v>
      </c>
      <c r="AA123" s="226">
        <v>0</v>
      </c>
      <c r="AB123" s="226">
        <v>0</v>
      </c>
      <c r="AC123" s="227">
        <v>0</v>
      </c>
      <c r="AD123" s="226">
        <v>0</v>
      </c>
      <c r="AE123" s="226">
        <v>0</v>
      </c>
      <c r="AF123" s="226">
        <v>0</v>
      </c>
      <c r="AG123" s="226">
        <v>0</v>
      </c>
      <c r="AH123" s="226">
        <v>0</v>
      </c>
      <c r="AI123" s="229">
        <f t="shared" si="57"/>
        <v>4.6773409762094342</v>
      </c>
      <c r="AJ123" s="160" t="str">
        <f t="shared" si="58"/>
        <v/>
      </c>
      <c r="BA123" s="160"/>
      <c r="BR123" s="160"/>
      <c r="CG123" s="160"/>
    </row>
    <row r="124" spans="1:85" ht="15">
      <c r="A124" s="178" t="s">
        <v>60</v>
      </c>
      <c r="B124" s="179">
        <v>0</v>
      </c>
      <c r="C124" s="179">
        <v>0</v>
      </c>
      <c r="D124" s="179">
        <v>0</v>
      </c>
      <c r="E124" s="179">
        <v>0</v>
      </c>
      <c r="F124" s="362"/>
      <c r="G124" s="179">
        <v>0</v>
      </c>
      <c r="H124" s="180">
        <v>0</v>
      </c>
      <c r="I124" s="181">
        <f t="shared" si="55"/>
        <v>0</v>
      </c>
      <c r="J124" s="168"/>
      <c r="K124" s="182" t="s">
        <v>60</v>
      </c>
      <c r="L124" s="183">
        <v>0</v>
      </c>
      <c r="M124" s="183">
        <v>0</v>
      </c>
      <c r="N124" s="183">
        <v>0</v>
      </c>
      <c r="O124" s="183">
        <v>0</v>
      </c>
      <c r="P124" s="183">
        <v>0</v>
      </c>
      <c r="Q124" s="183">
        <v>0</v>
      </c>
      <c r="R124" s="184">
        <v>0</v>
      </c>
      <c r="S124" s="185">
        <f t="shared" si="56"/>
        <v>0</v>
      </c>
      <c r="U124" s="230" t="s">
        <v>60</v>
      </c>
      <c r="V124" s="231">
        <v>0</v>
      </c>
      <c r="W124" s="231">
        <v>0</v>
      </c>
      <c r="X124" s="231">
        <v>0</v>
      </c>
      <c r="Y124" s="231">
        <v>0</v>
      </c>
      <c r="Z124" s="231">
        <v>0</v>
      </c>
      <c r="AA124" s="231">
        <v>0</v>
      </c>
      <c r="AB124" s="231">
        <v>0</v>
      </c>
      <c r="AC124" s="232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33">
        <f t="shared" si="57"/>
        <v>0</v>
      </c>
      <c r="AJ124" s="160" t="str">
        <f t="shared" si="58"/>
        <v/>
      </c>
      <c r="BA124" s="160"/>
      <c r="BR124" s="160"/>
      <c r="CG124" s="160"/>
    </row>
    <row r="125" spans="1:85" ht="15">
      <c r="A125" s="186" t="s">
        <v>22</v>
      </c>
      <c r="B125" s="175">
        <v>0</v>
      </c>
      <c r="C125" s="175">
        <v>3.0035540272084866E-3</v>
      </c>
      <c r="D125" s="175">
        <v>0</v>
      </c>
      <c r="E125" s="175">
        <v>0</v>
      </c>
      <c r="F125" s="362"/>
      <c r="G125" s="175">
        <v>0</v>
      </c>
      <c r="H125" s="187">
        <v>0</v>
      </c>
      <c r="I125" s="173">
        <f t="shared" si="55"/>
        <v>3.0035540272084866E-3</v>
      </c>
      <c r="J125" s="168"/>
      <c r="K125" s="188" t="s">
        <v>22</v>
      </c>
      <c r="L125" s="175">
        <v>0</v>
      </c>
      <c r="M125" s="175">
        <v>3.0035540272084866E-3</v>
      </c>
      <c r="N125" s="175">
        <v>0</v>
      </c>
      <c r="O125" s="175">
        <v>0</v>
      </c>
      <c r="P125" s="175">
        <v>6.2079154631337334E-2</v>
      </c>
      <c r="Q125" s="175">
        <v>0</v>
      </c>
      <c r="R125" s="176">
        <v>0</v>
      </c>
      <c r="S125" s="177">
        <f t="shared" si="56"/>
        <v>6.5082708658545818E-2</v>
      </c>
      <c r="U125" s="234" t="s">
        <v>22</v>
      </c>
      <c r="V125" s="226">
        <v>0</v>
      </c>
      <c r="W125" s="226">
        <v>0</v>
      </c>
      <c r="X125" s="226">
        <v>0</v>
      </c>
      <c r="Y125" s="226">
        <v>3.0035540272084866E-3</v>
      </c>
      <c r="Z125" s="226">
        <v>0</v>
      </c>
      <c r="AA125" s="226">
        <v>0</v>
      </c>
      <c r="AB125" s="226">
        <v>6.2079154631337334E-2</v>
      </c>
      <c r="AC125" s="227">
        <v>0</v>
      </c>
      <c r="AD125" s="226">
        <v>0</v>
      </c>
      <c r="AE125" s="226">
        <v>0</v>
      </c>
      <c r="AF125" s="226">
        <v>0</v>
      </c>
      <c r="AG125" s="226">
        <v>0</v>
      </c>
      <c r="AH125" s="226">
        <v>0</v>
      </c>
      <c r="AI125" s="229">
        <f t="shared" si="57"/>
        <v>6.5082708658545818E-2</v>
      </c>
      <c r="AJ125" s="160" t="str">
        <f t="shared" si="58"/>
        <v/>
      </c>
      <c r="BA125" s="160"/>
      <c r="BR125" s="160"/>
      <c r="CG125" s="160"/>
    </row>
    <row r="126" spans="1:85" ht="15">
      <c r="A126" s="178" t="s">
        <v>21</v>
      </c>
      <c r="B126" s="179">
        <v>0</v>
      </c>
      <c r="C126" s="179">
        <v>0</v>
      </c>
      <c r="D126" s="179">
        <v>0</v>
      </c>
      <c r="E126" s="179">
        <v>0</v>
      </c>
      <c r="F126" s="362"/>
      <c r="G126" s="179">
        <v>0</v>
      </c>
      <c r="H126" s="180">
        <v>0</v>
      </c>
      <c r="I126" s="181">
        <f t="shared" si="55"/>
        <v>0</v>
      </c>
      <c r="J126" s="168"/>
      <c r="K126" s="182" t="s">
        <v>21</v>
      </c>
      <c r="L126" s="183">
        <v>0</v>
      </c>
      <c r="M126" s="183">
        <v>0</v>
      </c>
      <c r="N126" s="183">
        <v>0</v>
      </c>
      <c r="O126" s="183">
        <v>0</v>
      </c>
      <c r="P126" s="183">
        <v>0</v>
      </c>
      <c r="Q126" s="183">
        <v>0</v>
      </c>
      <c r="R126" s="184">
        <v>0</v>
      </c>
      <c r="S126" s="185">
        <f t="shared" si="56"/>
        <v>0</v>
      </c>
      <c r="U126" s="230" t="s">
        <v>61</v>
      </c>
      <c r="V126" s="231">
        <v>0</v>
      </c>
      <c r="W126" s="231">
        <v>0</v>
      </c>
      <c r="X126" s="231">
        <v>0</v>
      </c>
      <c r="Y126" s="231">
        <v>0</v>
      </c>
      <c r="Z126" s="231">
        <v>0</v>
      </c>
      <c r="AA126" s="231">
        <v>0</v>
      </c>
      <c r="AB126" s="231">
        <v>0</v>
      </c>
      <c r="AC126" s="232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33">
        <f t="shared" si="57"/>
        <v>0</v>
      </c>
      <c r="AJ126" s="160" t="str">
        <f t="shared" si="58"/>
        <v/>
      </c>
      <c r="BA126" s="160"/>
      <c r="BR126" s="160"/>
      <c r="CG126" s="160"/>
    </row>
    <row r="127" spans="1:85" ht="15">
      <c r="A127" s="189" t="s">
        <v>64</v>
      </c>
      <c r="B127" s="175">
        <v>0</v>
      </c>
      <c r="C127" s="175">
        <v>0</v>
      </c>
      <c r="D127" s="175">
        <v>0</v>
      </c>
      <c r="E127" s="175">
        <v>0</v>
      </c>
      <c r="F127" s="362"/>
      <c r="G127" s="175">
        <v>0</v>
      </c>
      <c r="H127" s="187">
        <v>0</v>
      </c>
      <c r="I127" s="173">
        <f t="shared" si="55"/>
        <v>0</v>
      </c>
      <c r="J127" s="168"/>
      <c r="K127" s="190" t="s">
        <v>64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6">
        <v>0</v>
      </c>
      <c r="S127" s="177">
        <f t="shared" si="56"/>
        <v>0</v>
      </c>
      <c r="U127" s="235" t="s">
        <v>62</v>
      </c>
      <c r="V127" s="226">
        <v>0</v>
      </c>
      <c r="W127" s="226">
        <v>0</v>
      </c>
      <c r="X127" s="226">
        <v>0</v>
      </c>
      <c r="Y127" s="226">
        <v>0</v>
      </c>
      <c r="Z127" s="226">
        <v>0</v>
      </c>
      <c r="AA127" s="226">
        <v>0</v>
      </c>
      <c r="AB127" s="226">
        <v>0</v>
      </c>
      <c r="AC127" s="227">
        <v>0</v>
      </c>
      <c r="AD127" s="228">
        <v>0</v>
      </c>
      <c r="AE127" s="228">
        <v>0</v>
      </c>
      <c r="AF127" s="228">
        <v>0</v>
      </c>
      <c r="AG127" s="228">
        <v>0</v>
      </c>
      <c r="AH127" s="228">
        <v>0</v>
      </c>
      <c r="AI127" s="229">
        <f t="shared" si="57"/>
        <v>0</v>
      </c>
      <c r="AJ127" s="160" t="str">
        <f t="shared" si="58"/>
        <v/>
      </c>
      <c r="BA127" s="160"/>
      <c r="BR127" s="160"/>
      <c r="CG127" s="160"/>
    </row>
    <row r="128" spans="1:85">
      <c r="A128" s="191" t="s">
        <v>23</v>
      </c>
      <c r="B128" s="192">
        <v>0</v>
      </c>
      <c r="C128" s="192">
        <v>0</v>
      </c>
      <c r="D128" s="192">
        <v>0</v>
      </c>
      <c r="E128" s="192">
        <v>0</v>
      </c>
      <c r="F128" s="362"/>
      <c r="G128" s="192">
        <v>0</v>
      </c>
      <c r="H128" s="193">
        <v>0</v>
      </c>
      <c r="I128" s="194">
        <f t="shared" si="55"/>
        <v>0</v>
      </c>
      <c r="J128" s="168"/>
      <c r="K128" s="195" t="s">
        <v>23</v>
      </c>
      <c r="L128" s="196">
        <v>0</v>
      </c>
      <c r="M128" s="196">
        <v>0</v>
      </c>
      <c r="N128" s="196">
        <v>0</v>
      </c>
      <c r="O128" s="196">
        <v>0</v>
      </c>
      <c r="P128" s="196">
        <v>0</v>
      </c>
      <c r="Q128" s="196">
        <v>0</v>
      </c>
      <c r="R128" s="197">
        <v>0</v>
      </c>
      <c r="S128" s="198">
        <f t="shared" si="56"/>
        <v>0</v>
      </c>
      <c r="U128" s="236" t="s">
        <v>66</v>
      </c>
      <c r="V128" s="237">
        <v>0</v>
      </c>
      <c r="W128" s="237">
        <v>0</v>
      </c>
      <c r="X128" s="237">
        <v>0</v>
      </c>
      <c r="Y128" s="237">
        <v>0</v>
      </c>
      <c r="Z128" s="237">
        <v>0</v>
      </c>
      <c r="AA128" s="237">
        <v>0</v>
      </c>
      <c r="AB128" s="237">
        <v>0</v>
      </c>
      <c r="AC128" s="237">
        <v>0</v>
      </c>
      <c r="AD128" s="237">
        <v>0</v>
      </c>
      <c r="AE128" s="237">
        <v>0</v>
      </c>
      <c r="AF128" s="237">
        <v>0</v>
      </c>
      <c r="AG128" s="237">
        <v>0</v>
      </c>
      <c r="AH128" s="125">
        <v>0</v>
      </c>
      <c r="AI128" s="238">
        <f t="shared" si="57"/>
        <v>0</v>
      </c>
      <c r="AJ128" s="160" t="str">
        <f t="shared" si="58"/>
        <v/>
      </c>
      <c r="BA128" s="160"/>
      <c r="BR128" s="160"/>
      <c r="CG128" s="160"/>
    </row>
    <row r="129" spans="1:85">
      <c r="A129" s="199" t="s">
        <v>19</v>
      </c>
      <c r="B129" s="200">
        <v>0</v>
      </c>
      <c r="C129" s="200">
        <v>0</v>
      </c>
      <c r="D129" s="200">
        <v>0</v>
      </c>
      <c r="E129" s="200">
        <v>0</v>
      </c>
      <c r="F129" s="362"/>
      <c r="G129" s="200">
        <v>0</v>
      </c>
      <c r="H129" s="201">
        <v>0</v>
      </c>
      <c r="I129" s="202">
        <f t="shared" si="55"/>
        <v>0</v>
      </c>
      <c r="J129" s="168"/>
      <c r="K129" s="203" t="s">
        <v>19</v>
      </c>
      <c r="L129" s="200">
        <v>0</v>
      </c>
      <c r="M129" s="200">
        <v>0</v>
      </c>
      <c r="N129" s="200">
        <v>0</v>
      </c>
      <c r="O129" s="200">
        <v>0</v>
      </c>
      <c r="P129" s="200">
        <v>0</v>
      </c>
      <c r="Q129" s="200">
        <v>0</v>
      </c>
      <c r="R129" s="204">
        <v>0</v>
      </c>
      <c r="S129" s="205">
        <f t="shared" si="56"/>
        <v>0</v>
      </c>
      <c r="U129" s="239" t="s">
        <v>19</v>
      </c>
      <c r="V129" s="240">
        <v>0</v>
      </c>
      <c r="W129" s="240">
        <v>0</v>
      </c>
      <c r="X129" s="240">
        <v>0</v>
      </c>
      <c r="Y129" s="240">
        <v>0</v>
      </c>
      <c r="Z129" s="240">
        <v>0</v>
      </c>
      <c r="AA129" s="240">
        <v>0</v>
      </c>
      <c r="AB129" s="240">
        <v>0</v>
      </c>
      <c r="AC129" s="240">
        <v>0</v>
      </c>
      <c r="AD129" s="241">
        <v>0</v>
      </c>
      <c r="AE129" s="241">
        <v>0</v>
      </c>
      <c r="AF129" s="241">
        <v>0</v>
      </c>
      <c r="AG129" s="241">
        <v>0</v>
      </c>
      <c r="AH129" s="241">
        <v>0</v>
      </c>
      <c r="AI129" s="242">
        <f t="shared" si="57"/>
        <v>0</v>
      </c>
      <c r="AJ129" s="160" t="str">
        <f t="shared" si="58"/>
        <v/>
      </c>
      <c r="BA129" s="160"/>
      <c r="BR129" s="160"/>
      <c r="CG129" s="160"/>
    </row>
    <row r="130" spans="1:85">
      <c r="A130" s="191" t="s">
        <v>20</v>
      </c>
      <c r="B130" s="192">
        <v>0</v>
      </c>
      <c r="C130" s="192">
        <v>0</v>
      </c>
      <c r="D130" s="192">
        <v>0</v>
      </c>
      <c r="E130" s="192">
        <v>0</v>
      </c>
      <c r="F130" s="362"/>
      <c r="G130" s="192">
        <v>0</v>
      </c>
      <c r="H130" s="193">
        <v>0</v>
      </c>
      <c r="I130" s="194">
        <f t="shared" si="55"/>
        <v>0</v>
      </c>
      <c r="J130" s="168"/>
      <c r="K130" s="195" t="s">
        <v>20</v>
      </c>
      <c r="L130" s="196">
        <v>0</v>
      </c>
      <c r="M130" s="196">
        <v>0</v>
      </c>
      <c r="N130" s="196">
        <v>0</v>
      </c>
      <c r="O130" s="196">
        <v>0</v>
      </c>
      <c r="P130" s="196">
        <v>0</v>
      </c>
      <c r="Q130" s="196">
        <v>0</v>
      </c>
      <c r="R130" s="197">
        <v>0</v>
      </c>
      <c r="S130" s="198">
        <f t="shared" si="56"/>
        <v>0</v>
      </c>
      <c r="U130" s="236" t="s">
        <v>20</v>
      </c>
      <c r="V130" s="237">
        <v>0</v>
      </c>
      <c r="W130" s="237">
        <v>0</v>
      </c>
      <c r="X130" s="237">
        <v>0</v>
      </c>
      <c r="Y130" s="237">
        <v>0</v>
      </c>
      <c r="Z130" s="237">
        <v>0</v>
      </c>
      <c r="AA130" s="237">
        <v>0</v>
      </c>
      <c r="AB130" s="237">
        <v>0</v>
      </c>
      <c r="AC130" s="237">
        <v>0</v>
      </c>
      <c r="AD130" s="237">
        <v>0</v>
      </c>
      <c r="AE130" s="237">
        <v>0</v>
      </c>
      <c r="AF130" s="237">
        <v>0</v>
      </c>
      <c r="AG130" s="237">
        <v>0</v>
      </c>
      <c r="AH130" s="125">
        <v>0</v>
      </c>
      <c r="AI130" s="238">
        <f t="shared" si="57"/>
        <v>0</v>
      </c>
      <c r="AJ130" s="160" t="str">
        <f t="shared" si="58"/>
        <v/>
      </c>
      <c r="BA130" s="160"/>
      <c r="BR130" s="160"/>
      <c r="CG130" s="160"/>
    </row>
    <row r="131" spans="1:85" ht="15" thickBot="1">
      <c r="A131" s="206" t="s">
        <v>11</v>
      </c>
      <c r="B131" s="207">
        <v>0</v>
      </c>
      <c r="C131" s="207">
        <v>0</v>
      </c>
      <c r="D131" s="207">
        <v>0</v>
      </c>
      <c r="E131" s="207">
        <v>0</v>
      </c>
      <c r="F131" s="363"/>
      <c r="G131" s="207">
        <v>0</v>
      </c>
      <c r="H131" s="208">
        <v>0</v>
      </c>
      <c r="I131" s="209">
        <f t="shared" si="55"/>
        <v>0</v>
      </c>
      <c r="J131" s="168"/>
      <c r="K131" s="210" t="s">
        <v>11</v>
      </c>
      <c r="L131" s="207">
        <v>0</v>
      </c>
      <c r="M131" s="207">
        <v>0</v>
      </c>
      <c r="N131" s="207">
        <v>0</v>
      </c>
      <c r="O131" s="207">
        <v>0</v>
      </c>
      <c r="P131" s="207">
        <v>0</v>
      </c>
      <c r="Q131" s="207">
        <v>0</v>
      </c>
      <c r="R131" s="211">
        <v>0</v>
      </c>
      <c r="S131" s="212">
        <f t="shared" si="56"/>
        <v>0</v>
      </c>
      <c r="U131" s="239" t="s">
        <v>11</v>
      </c>
      <c r="V131" s="240">
        <v>0</v>
      </c>
      <c r="W131" s="240">
        <v>0</v>
      </c>
      <c r="X131" s="240">
        <v>0</v>
      </c>
      <c r="Y131" s="240">
        <v>0</v>
      </c>
      <c r="Z131" s="240">
        <v>0</v>
      </c>
      <c r="AA131" s="240">
        <v>0</v>
      </c>
      <c r="AB131" s="240">
        <v>0</v>
      </c>
      <c r="AC131" s="240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2">
        <f t="shared" si="57"/>
        <v>0</v>
      </c>
      <c r="AJ131" s="160" t="str">
        <f t="shared" si="58"/>
        <v/>
      </c>
      <c r="BA131" s="160"/>
      <c r="BR131" s="160"/>
      <c r="CG131" s="160"/>
    </row>
    <row r="132" spans="1:85" ht="15">
      <c r="A132" s="213" t="s">
        <v>26</v>
      </c>
      <c r="B132" s="214">
        <f>SUM(B111:B127)</f>
        <v>8.8828041735099923</v>
      </c>
      <c r="C132" s="214">
        <f t="shared" ref="C132:I132" si="59">SUM(C111:C127)</f>
        <v>0.80485119193738397</v>
      </c>
      <c r="D132" s="214">
        <f t="shared" si="59"/>
        <v>6.1210841177340161</v>
      </c>
      <c r="E132" s="214">
        <f t="shared" si="59"/>
        <v>9.5037541855611263</v>
      </c>
      <c r="F132" s="214">
        <f t="shared" si="59"/>
        <v>0</v>
      </c>
      <c r="G132" s="214">
        <f t="shared" si="59"/>
        <v>0.75797222986649881</v>
      </c>
      <c r="H132" s="216">
        <f t="shared" si="59"/>
        <v>0</v>
      </c>
      <c r="I132" s="173">
        <f t="shared" si="59"/>
        <v>26.070465898609022</v>
      </c>
      <c r="J132" s="168"/>
      <c r="K132" s="215" t="s">
        <v>26</v>
      </c>
      <c r="L132" s="214">
        <f>SUM(L111:L127)</f>
        <v>8.8828041735099923</v>
      </c>
      <c r="M132" s="214">
        <f t="shared" ref="M132:S132" si="60">SUM(M111:M127)</f>
        <v>0.80485119193738397</v>
      </c>
      <c r="N132" s="214">
        <f t="shared" si="60"/>
        <v>6.1210841177340161</v>
      </c>
      <c r="O132" s="214">
        <f t="shared" si="60"/>
        <v>9.5037541855611263</v>
      </c>
      <c r="P132" s="214">
        <f t="shared" si="60"/>
        <v>1.0693103207474037</v>
      </c>
      <c r="Q132" s="214">
        <f t="shared" si="60"/>
        <v>0.75797222986649881</v>
      </c>
      <c r="R132" s="216">
        <f t="shared" si="60"/>
        <v>0</v>
      </c>
      <c r="S132" s="217">
        <f t="shared" si="60"/>
        <v>27.139776219356424</v>
      </c>
      <c r="T132" s="160" t="str">
        <f>IF(ABS(S132-AI132)&gt;0.01,S132-AI132,"")</f>
        <v/>
      </c>
      <c r="U132" s="243" t="s">
        <v>63</v>
      </c>
      <c r="V132" s="244">
        <f>SUM(V111:V127)</f>
        <v>8.6035495720237538</v>
      </c>
      <c r="W132" s="244">
        <f t="shared" ref="W132:AH132" si="61">SUM(W111:W127)</f>
        <v>0.11145259110224633</v>
      </c>
      <c r="X132" s="244">
        <f t="shared" si="61"/>
        <v>0.75797222986649881</v>
      </c>
      <c r="Y132" s="244">
        <f t="shared" si="61"/>
        <v>0.80485119193738397</v>
      </c>
      <c r="Z132" s="244">
        <f t="shared" si="61"/>
        <v>6.0564508350629342</v>
      </c>
      <c r="AA132" s="244">
        <f t="shared" si="61"/>
        <v>9.3604463311538026</v>
      </c>
      <c r="AB132" s="244">
        <f t="shared" si="61"/>
        <v>1.0693103207474037</v>
      </c>
      <c r="AC132" s="244">
        <f t="shared" si="61"/>
        <v>0.37574314746239879</v>
      </c>
      <c r="AD132" s="245">
        <f t="shared" si="61"/>
        <v>0.16780201038399295</v>
      </c>
      <c r="AE132" s="245">
        <f t="shared" si="61"/>
        <v>0</v>
      </c>
      <c r="AF132" s="245">
        <f t="shared" si="61"/>
        <v>0</v>
      </c>
      <c r="AG132" s="245">
        <f t="shared" si="61"/>
        <v>6.4633282671082634E-2</v>
      </c>
      <c r="AH132" s="245">
        <f t="shared" si="61"/>
        <v>0.14330785440732313</v>
      </c>
      <c r="AI132" s="246">
        <f>SUM(V132:AC132)</f>
        <v>27.139776219356424</v>
      </c>
      <c r="AJ132" s="160" t="str">
        <f t="shared" si="58"/>
        <v/>
      </c>
      <c r="BA132" s="160"/>
      <c r="BR132" s="160"/>
      <c r="CG132" s="160"/>
    </row>
    <row r="133" spans="1:85" s="23" customFormat="1" ht="15" thickBot="1">
      <c r="A133" s="30" t="s">
        <v>88</v>
      </c>
      <c r="B133" s="47">
        <f>IF($I132=0,"-",B132/$I132)</f>
        <v>0.3407228780665531</v>
      </c>
      <c r="C133" s="47">
        <f t="shared" ref="C133:H133" si="62">IF($I132=0,"-",C132/$I132)</f>
        <v>3.0872144558809992E-2</v>
      </c>
      <c r="D133" s="47">
        <f t="shared" si="62"/>
        <v>0.23478997811314925</v>
      </c>
      <c r="E133" s="47">
        <f t="shared" si="62"/>
        <v>0.36454101827417645</v>
      </c>
      <c r="F133" s="47">
        <f t="shared" si="62"/>
        <v>0</v>
      </c>
      <c r="G133" s="47">
        <f t="shared" si="62"/>
        <v>2.9073980987311013E-2</v>
      </c>
      <c r="H133" s="70">
        <f t="shared" si="62"/>
        <v>0</v>
      </c>
      <c r="I133" s="48">
        <f>SUM(B133:H133)</f>
        <v>0.99999999999999978</v>
      </c>
      <c r="J133" s="160"/>
      <c r="K133" s="81" t="s">
        <v>88</v>
      </c>
      <c r="L133" s="98">
        <f t="shared" ref="L133:R133" si="63">IF($S132=0,"-",L132/$S132)</f>
        <v>0.32729835727881451</v>
      </c>
      <c r="M133" s="98">
        <f t="shared" si="63"/>
        <v>2.9655778493978671E-2</v>
      </c>
      <c r="N133" s="98">
        <f t="shared" si="63"/>
        <v>0.22553922583077096</v>
      </c>
      <c r="O133" s="98">
        <f t="shared" si="63"/>
        <v>0.35017806000857632</v>
      </c>
      <c r="P133" s="98">
        <f t="shared" si="63"/>
        <v>3.9400115612772013E-2</v>
      </c>
      <c r="Q133" s="98">
        <f t="shared" si="63"/>
        <v>2.7928462775087426E-2</v>
      </c>
      <c r="R133" s="99">
        <f t="shared" si="63"/>
        <v>0</v>
      </c>
      <c r="S133" s="100">
        <f>SUM(L133:R133)</f>
        <v>0.99999999999999989</v>
      </c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23">
        <f t="shared" si="58"/>
        <v>0.99999999999999989</v>
      </c>
    </row>
    <row r="134" spans="1:85" ht="15" thickBot="1">
      <c r="A134" s="252"/>
      <c r="B134" s="247"/>
      <c r="C134" s="247"/>
      <c r="D134" s="247"/>
      <c r="E134" s="247"/>
      <c r="F134" s="247"/>
      <c r="G134" s="247"/>
      <c r="H134" s="247"/>
      <c r="I134" s="247"/>
      <c r="K134" s="252"/>
      <c r="L134" s="247"/>
      <c r="M134" s="247"/>
      <c r="N134" s="247"/>
      <c r="O134" s="247"/>
      <c r="P134" s="247"/>
      <c r="Q134" s="247"/>
      <c r="R134" s="247"/>
      <c r="S134" s="247"/>
      <c r="AI134" s="168"/>
      <c r="BA134" s="160"/>
      <c r="BR134" s="160"/>
      <c r="CG134" s="160"/>
    </row>
    <row r="135" spans="1:85" ht="28.5">
      <c r="A135" s="312" t="s">
        <v>33</v>
      </c>
      <c r="B135" s="164" t="s">
        <v>0</v>
      </c>
      <c r="C135" s="164" t="s">
        <v>1</v>
      </c>
      <c r="D135" s="164" t="s">
        <v>2</v>
      </c>
      <c r="E135" s="164" t="s">
        <v>3</v>
      </c>
      <c r="F135" s="164" t="s">
        <v>27</v>
      </c>
      <c r="G135" s="164" t="s">
        <v>4</v>
      </c>
      <c r="H135" s="164" t="s">
        <v>5</v>
      </c>
      <c r="I135" s="165" t="s">
        <v>6</v>
      </c>
      <c r="K135" s="314" t="s">
        <v>33</v>
      </c>
      <c r="L135" s="166" t="s">
        <v>0</v>
      </c>
      <c r="M135" s="166" t="s">
        <v>1</v>
      </c>
      <c r="N135" s="166" t="s">
        <v>2</v>
      </c>
      <c r="O135" s="166" t="s">
        <v>3</v>
      </c>
      <c r="P135" s="166" t="s">
        <v>27</v>
      </c>
      <c r="Q135" s="166" t="s">
        <v>4</v>
      </c>
      <c r="R135" s="166" t="s">
        <v>5</v>
      </c>
      <c r="S135" s="167" t="s">
        <v>6</v>
      </c>
      <c r="U135" s="316" t="s">
        <v>33</v>
      </c>
      <c r="V135" s="219" t="s">
        <v>74</v>
      </c>
      <c r="W135" s="219" t="s">
        <v>75</v>
      </c>
      <c r="X135" s="219" t="s">
        <v>4</v>
      </c>
      <c r="Y135" s="219" t="s">
        <v>1</v>
      </c>
      <c r="Z135" s="219" t="s">
        <v>2</v>
      </c>
      <c r="AA135" s="219" t="s">
        <v>3</v>
      </c>
      <c r="AB135" s="219" t="s">
        <v>55</v>
      </c>
      <c r="AC135" s="219" t="s">
        <v>68</v>
      </c>
      <c r="AD135" s="220" t="s">
        <v>76</v>
      </c>
      <c r="AE135" s="220" t="s">
        <v>83</v>
      </c>
      <c r="AF135" s="220" t="s">
        <v>77</v>
      </c>
      <c r="AG135" s="220" t="s">
        <v>84</v>
      </c>
      <c r="AH135" s="220" t="s">
        <v>85</v>
      </c>
      <c r="AI135" s="221" t="s">
        <v>63</v>
      </c>
      <c r="BA135" s="160"/>
      <c r="BR135" s="160"/>
      <c r="CG135" s="160"/>
    </row>
    <row r="136" spans="1:85" ht="15">
      <c r="A136" s="313" t="s">
        <v>33</v>
      </c>
      <c r="B136" s="318" t="s">
        <v>69</v>
      </c>
      <c r="C136" s="319"/>
      <c r="D136" s="319"/>
      <c r="E136" s="319"/>
      <c r="F136" s="319"/>
      <c r="G136" s="319"/>
      <c r="H136" s="319"/>
      <c r="I136" s="320"/>
      <c r="K136" s="315" t="s">
        <v>33</v>
      </c>
      <c r="L136" s="321" t="s">
        <v>69</v>
      </c>
      <c r="M136" s="322"/>
      <c r="N136" s="322"/>
      <c r="O136" s="322"/>
      <c r="P136" s="322"/>
      <c r="Q136" s="322"/>
      <c r="R136" s="322"/>
      <c r="S136" s="323"/>
      <c r="U136" s="317" t="s">
        <v>33</v>
      </c>
      <c r="V136" s="324" t="s">
        <v>69</v>
      </c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5"/>
      <c r="BA136" s="160"/>
      <c r="BR136" s="160"/>
      <c r="CG136" s="160"/>
    </row>
    <row r="137" spans="1:85" ht="15">
      <c r="A137" s="170" t="s">
        <v>7</v>
      </c>
      <c r="B137" s="171">
        <v>0</v>
      </c>
      <c r="C137" s="171">
        <v>0</v>
      </c>
      <c r="D137" s="171">
        <v>0</v>
      </c>
      <c r="E137" s="171">
        <v>0</v>
      </c>
      <c r="F137" s="361"/>
      <c r="G137" s="171">
        <v>0</v>
      </c>
      <c r="H137" s="172">
        <v>0</v>
      </c>
      <c r="I137" s="173">
        <f>SUM(B137:H137)</f>
        <v>0</v>
      </c>
      <c r="J137" s="168"/>
      <c r="K137" s="222" t="s">
        <v>7</v>
      </c>
      <c r="L137" s="171">
        <v>0</v>
      </c>
      <c r="M137" s="171">
        <v>0</v>
      </c>
      <c r="N137" s="171">
        <v>0</v>
      </c>
      <c r="O137" s="171">
        <v>0</v>
      </c>
      <c r="P137" s="171">
        <v>0</v>
      </c>
      <c r="Q137" s="171">
        <v>0</v>
      </c>
      <c r="R137" s="223">
        <v>0</v>
      </c>
      <c r="S137" s="224">
        <f>SUM(L137:R137)</f>
        <v>0</v>
      </c>
      <c r="U137" s="225" t="s">
        <v>7</v>
      </c>
      <c r="V137" s="226">
        <v>0</v>
      </c>
      <c r="W137" s="226">
        <v>0</v>
      </c>
      <c r="X137" s="226">
        <v>0</v>
      </c>
      <c r="Y137" s="226">
        <v>0</v>
      </c>
      <c r="Z137" s="226">
        <v>0</v>
      </c>
      <c r="AA137" s="226">
        <v>0</v>
      </c>
      <c r="AB137" s="226">
        <v>0</v>
      </c>
      <c r="AC137" s="227">
        <v>0</v>
      </c>
      <c r="AD137" s="228">
        <v>0</v>
      </c>
      <c r="AE137" s="228">
        <v>0</v>
      </c>
      <c r="AF137" s="228">
        <v>0</v>
      </c>
      <c r="AG137" s="228">
        <v>0</v>
      </c>
      <c r="AH137" s="228">
        <v>0</v>
      </c>
      <c r="AI137" s="229">
        <f>SUM(V137:AC137)</f>
        <v>0</v>
      </c>
      <c r="AJ137" s="160" t="str">
        <f>IF(ABS(S137-AI137)&gt;0.001,S137-AI137,"")</f>
        <v/>
      </c>
      <c r="BA137" s="160"/>
      <c r="BR137" s="160"/>
      <c r="CG137" s="160"/>
    </row>
    <row r="138" spans="1:85" ht="15">
      <c r="A138" s="178" t="s">
        <v>8</v>
      </c>
      <c r="B138" s="179">
        <v>0</v>
      </c>
      <c r="C138" s="179">
        <v>0</v>
      </c>
      <c r="D138" s="179">
        <v>0</v>
      </c>
      <c r="E138" s="179">
        <v>0</v>
      </c>
      <c r="F138" s="362"/>
      <c r="G138" s="179">
        <v>0</v>
      </c>
      <c r="H138" s="180">
        <v>0</v>
      </c>
      <c r="I138" s="181">
        <f t="shared" ref="I138:I157" si="64">SUM(B138:H138)</f>
        <v>0</v>
      </c>
      <c r="J138" s="168"/>
      <c r="K138" s="182" t="s">
        <v>8</v>
      </c>
      <c r="L138" s="183">
        <v>0</v>
      </c>
      <c r="M138" s="183">
        <v>0</v>
      </c>
      <c r="N138" s="183">
        <v>0</v>
      </c>
      <c r="O138" s="183">
        <v>0</v>
      </c>
      <c r="P138" s="183">
        <v>0</v>
      </c>
      <c r="Q138" s="183">
        <v>0</v>
      </c>
      <c r="R138" s="184">
        <v>0</v>
      </c>
      <c r="S138" s="185">
        <f t="shared" ref="S138:S157" si="65">SUM(L138:R138)</f>
        <v>0</v>
      </c>
      <c r="U138" s="230" t="s">
        <v>8</v>
      </c>
      <c r="V138" s="231">
        <v>0</v>
      </c>
      <c r="W138" s="231">
        <v>0</v>
      </c>
      <c r="X138" s="231">
        <v>0</v>
      </c>
      <c r="Y138" s="231">
        <v>0</v>
      </c>
      <c r="Z138" s="231">
        <v>0</v>
      </c>
      <c r="AA138" s="231">
        <v>0</v>
      </c>
      <c r="AB138" s="231">
        <v>0</v>
      </c>
      <c r="AC138" s="232">
        <v>0</v>
      </c>
      <c r="AD138" s="231">
        <v>0</v>
      </c>
      <c r="AE138" s="231">
        <v>0</v>
      </c>
      <c r="AF138" s="231">
        <v>0</v>
      </c>
      <c r="AG138" s="231">
        <v>0</v>
      </c>
      <c r="AH138" s="231">
        <v>0</v>
      </c>
      <c r="AI138" s="233">
        <f t="shared" ref="AI138:AI157" si="66">SUM(V138:AC138)</f>
        <v>0</v>
      </c>
      <c r="AJ138" s="160" t="str">
        <f t="shared" ref="AJ138:AJ159" si="67">IF(ABS(S138-AI138)&gt;0.001,S138-AI138,"")</f>
        <v/>
      </c>
      <c r="BA138" s="160"/>
      <c r="BR138" s="160"/>
      <c r="CG138" s="160"/>
    </row>
    <row r="139" spans="1:85" ht="15">
      <c r="A139" s="186" t="s">
        <v>10</v>
      </c>
      <c r="B139" s="175">
        <v>0</v>
      </c>
      <c r="C139" s="175">
        <v>0</v>
      </c>
      <c r="D139" s="175">
        <v>0</v>
      </c>
      <c r="E139" s="175">
        <v>0</v>
      </c>
      <c r="F139" s="362"/>
      <c r="G139" s="175">
        <v>0</v>
      </c>
      <c r="H139" s="187">
        <v>0</v>
      </c>
      <c r="I139" s="173">
        <f t="shared" si="64"/>
        <v>0</v>
      </c>
      <c r="J139" s="168"/>
      <c r="K139" s="188" t="s">
        <v>10</v>
      </c>
      <c r="L139" s="175">
        <v>0</v>
      </c>
      <c r="M139" s="175">
        <v>0</v>
      </c>
      <c r="N139" s="175">
        <v>0</v>
      </c>
      <c r="O139" s="175">
        <v>0</v>
      </c>
      <c r="P139" s="175">
        <v>0</v>
      </c>
      <c r="Q139" s="175">
        <v>0</v>
      </c>
      <c r="R139" s="176">
        <v>0</v>
      </c>
      <c r="S139" s="177">
        <f t="shared" si="65"/>
        <v>0</v>
      </c>
      <c r="U139" s="234" t="s">
        <v>10</v>
      </c>
      <c r="V139" s="226">
        <v>0</v>
      </c>
      <c r="W139" s="226">
        <v>0</v>
      </c>
      <c r="X139" s="226">
        <v>0</v>
      </c>
      <c r="Y139" s="226">
        <v>0</v>
      </c>
      <c r="Z139" s="226">
        <v>0</v>
      </c>
      <c r="AA139" s="226">
        <v>0</v>
      </c>
      <c r="AB139" s="226">
        <v>0</v>
      </c>
      <c r="AC139" s="227">
        <v>0</v>
      </c>
      <c r="AD139" s="228">
        <v>0</v>
      </c>
      <c r="AE139" s="228">
        <v>0</v>
      </c>
      <c r="AF139" s="228">
        <v>0</v>
      </c>
      <c r="AG139" s="228">
        <v>0</v>
      </c>
      <c r="AH139" s="228">
        <v>0</v>
      </c>
      <c r="AI139" s="229">
        <f t="shared" si="66"/>
        <v>0</v>
      </c>
      <c r="AJ139" s="160" t="str">
        <f t="shared" si="67"/>
        <v/>
      </c>
      <c r="BA139" s="160"/>
      <c r="BR139" s="160"/>
      <c r="CG139" s="160"/>
    </row>
    <row r="140" spans="1:85" ht="15">
      <c r="A140" s="178" t="s">
        <v>56</v>
      </c>
      <c r="B140" s="179">
        <v>0</v>
      </c>
      <c r="C140" s="179">
        <v>0</v>
      </c>
      <c r="D140" s="179">
        <v>0</v>
      </c>
      <c r="E140" s="179">
        <v>0</v>
      </c>
      <c r="F140" s="362"/>
      <c r="G140" s="179">
        <v>0</v>
      </c>
      <c r="H140" s="180">
        <v>0</v>
      </c>
      <c r="I140" s="181">
        <f t="shared" si="64"/>
        <v>0</v>
      </c>
      <c r="J140" s="168"/>
      <c r="K140" s="182" t="s">
        <v>56</v>
      </c>
      <c r="L140" s="183">
        <v>0</v>
      </c>
      <c r="M140" s="183">
        <v>0</v>
      </c>
      <c r="N140" s="183">
        <v>0</v>
      </c>
      <c r="O140" s="183">
        <v>0</v>
      </c>
      <c r="P140" s="183">
        <v>0</v>
      </c>
      <c r="Q140" s="183">
        <v>0</v>
      </c>
      <c r="R140" s="184">
        <v>0</v>
      </c>
      <c r="S140" s="185">
        <f t="shared" si="65"/>
        <v>0</v>
      </c>
      <c r="U140" s="230" t="s">
        <v>56</v>
      </c>
      <c r="V140" s="231">
        <v>0</v>
      </c>
      <c r="W140" s="231">
        <v>0</v>
      </c>
      <c r="X140" s="231">
        <v>0</v>
      </c>
      <c r="Y140" s="231">
        <v>0</v>
      </c>
      <c r="Z140" s="231">
        <v>0</v>
      </c>
      <c r="AA140" s="231">
        <v>0</v>
      </c>
      <c r="AB140" s="231">
        <v>0</v>
      </c>
      <c r="AC140" s="232">
        <v>0</v>
      </c>
      <c r="AD140" s="231">
        <v>0</v>
      </c>
      <c r="AE140" s="231">
        <v>0</v>
      </c>
      <c r="AF140" s="231">
        <v>0</v>
      </c>
      <c r="AG140" s="231">
        <v>0</v>
      </c>
      <c r="AH140" s="231">
        <v>0</v>
      </c>
      <c r="AI140" s="233">
        <f t="shared" si="66"/>
        <v>0</v>
      </c>
      <c r="AJ140" s="160" t="str">
        <f t="shared" si="67"/>
        <v/>
      </c>
      <c r="BA140" s="160"/>
      <c r="BR140" s="160"/>
      <c r="CG140" s="160"/>
    </row>
    <row r="141" spans="1:85" ht="15">
      <c r="A141" s="186" t="s">
        <v>16</v>
      </c>
      <c r="B141" s="175">
        <v>19.809671308029817</v>
      </c>
      <c r="C141" s="175">
        <v>3.3950513410440695</v>
      </c>
      <c r="D141" s="175">
        <v>0</v>
      </c>
      <c r="E141" s="175">
        <v>0</v>
      </c>
      <c r="F141" s="362"/>
      <c r="G141" s="175">
        <v>0</v>
      </c>
      <c r="H141" s="187">
        <v>0</v>
      </c>
      <c r="I141" s="173">
        <f t="shared" si="64"/>
        <v>23.204722649073886</v>
      </c>
      <c r="J141" s="168"/>
      <c r="K141" s="188" t="s">
        <v>16</v>
      </c>
      <c r="L141" s="175">
        <v>19.809671308029817</v>
      </c>
      <c r="M141" s="175">
        <v>3.3950513410440695</v>
      </c>
      <c r="N141" s="175">
        <v>0</v>
      </c>
      <c r="O141" s="175">
        <v>0</v>
      </c>
      <c r="P141" s="175">
        <v>0</v>
      </c>
      <c r="Q141" s="175">
        <v>0</v>
      </c>
      <c r="R141" s="176">
        <v>0</v>
      </c>
      <c r="S141" s="177">
        <f t="shared" si="65"/>
        <v>23.204722649073886</v>
      </c>
      <c r="U141" s="234" t="s">
        <v>16</v>
      </c>
      <c r="V141" s="226">
        <v>19.809671308029817</v>
      </c>
      <c r="W141" s="226">
        <v>0</v>
      </c>
      <c r="X141" s="226">
        <v>0</v>
      </c>
      <c r="Y141" s="226">
        <v>3.3950513410440695</v>
      </c>
      <c r="Z141" s="226">
        <v>0</v>
      </c>
      <c r="AA141" s="226">
        <v>0</v>
      </c>
      <c r="AB141" s="226">
        <v>0</v>
      </c>
      <c r="AC141" s="227">
        <v>0</v>
      </c>
      <c r="AD141" s="228">
        <v>0</v>
      </c>
      <c r="AE141" s="228">
        <v>0</v>
      </c>
      <c r="AF141" s="228">
        <v>0</v>
      </c>
      <c r="AG141" s="228">
        <v>0</v>
      </c>
      <c r="AH141" s="228">
        <v>0</v>
      </c>
      <c r="AI141" s="229">
        <f t="shared" si="66"/>
        <v>23.204722649073886</v>
      </c>
      <c r="AJ141" s="160" t="str">
        <f t="shared" si="67"/>
        <v/>
      </c>
      <c r="BA141" s="160"/>
      <c r="BR141" s="160"/>
      <c r="CG141" s="160"/>
    </row>
    <row r="142" spans="1:85" ht="15">
      <c r="A142" s="178" t="s">
        <v>15</v>
      </c>
      <c r="B142" s="179">
        <v>3.2418881874363512E-3</v>
      </c>
      <c r="C142" s="179">
        <v>1.7394758131376885E-2</v>
      </c>
      <c r="D142" s="179">
        <v>5.5159325928108701E-4</v>
      </c>
      <c r="E142" s="179">
        <v>3.264198708719994E-4</v>
      </c>
      <c r="F142" s="362"/>
      <c r="G142" s="179">
        <v>0</v>
      </c>
      <c r="H142" s="180">
        <v>0</v>
      </c>
      <c r="I142" s="181">
        <f t="shared" si="64"/>
        <v>2.1514659448966321E-2</v>
      </c>
      <c r="J142" s="168"/>
      <c r="K142" s="182" t="s">
        <v>15</v>
      </c>
      <c r="L142" s="183">
        <v>3.2418881874363512E-3</v>
      </c>
      <c r="M142" s="183">
        <v>1.7394758131376885E-2</v>
      </c>
      <c r="N142" s="183">
        <v>5.5159325928108701E-4</v>
      </c>
      <c r="O142" s="183">
        <v>3.264198708719994E-4</v>
      </c>
      <c r="P142" s="183">
        <v>0</v>
      </c>
      <c r="Q142" s="183">
        <v>0</v>
      </c>
      <c r="R142" s="184">
        <v>0</v>
      </c>
      <c r="S142" s="185">
        <f t="shared" si="65"/>
        <v>2.1514659448966321E-2</v>
      </c>
      <c r="U142" s="230" t="s">
        <v>57</v>
      </c>
      <c r="V142" s="231">
        <v>3.2418881874363512E-3</v>
      </c>
      <c r="W142" s="231">
        <v>0</v>
      </c>
      <c r="X142" s="231">
        <v>0</v>
      </c>
      <c r="Y142" s="231">
        <v>1.7394758131376885E-2</v>
      </c>
      <c r="Z142" s="231">
        <v>5.5159325928108701E-4</v>
      </c>
      <c r="AA142" s="231">
        <v>0</v>
      </c>
      <c r="AB142" s="231">
        <v>0</v>
      </c>
      <c r="AC142" s="232">
        <v>3.264198708719994E-4</v>
      </c>
      <c r="AD142" s="231">
        <v>0</v>
      </c>
      <c r="AE142" s="231">
        <v>0</v>
      </c>
      <c r="AF142" s="231">
        <v>0</v>
      </c>
      <c r="AG142" s="231">
        <v>0</v>
      </c>
      <c r="AH142" s="231">
        <v>3.264198708719994E-4</v>
      </c>
      <c r="AI142" s="233">
        <f t="shared" si="66"/>
        <v>2.1514659448966321E-2</v>
      </c>
      <c r="AJ142" s="160" t="str">
        <f t="shared" si="67"/>
        <v/>
      </c>
      <c r="BA142" s="160"/>
      <c r="BR142" s="160"/>
      <c r="CG142" s="160"/>
    </row>
    <row r="143" spans="1:85" ht="15">
      <c r="A143" s="186" t="s">
        <v>58</v>
      </c>
      <c r="B143" s="175">
        <v>0</v>
      </c>
      <c r="C143" s="175">
        <v>0</v>
      </c>
      <c r="D143" s="175">
        <v>0</v>
      </c>
      <c r="E143" s="175">
        <v>0</v>
      </c>
      <c r="F143" s="362"/>
      <c r="G143" s="175">
        <v>0</v>
      </c>
      <c r="H143" s="187">
        <v>0</v>
      </c>
      <c r="I143" s="173">
        <f t="shared" si="64"/>
        <v>0</v>
      </c>
      <c r="J143" s="168"/>
      <c r="K143" s="188" t="s">
        <v>58</v>
      </c>
      <c r="L143" s="175">
        <v>0</v>
      </c>
      <c r="M143" s="175">
        <v>0</v>
      </c>
      <c r="N143" s="175">
        <v>0</v>
      </c>
      <c r="O143" s="175">
        <v>0</v>
      </c>
      <c r="P143" s="175">
        <v>3.5311438358602221</v>
      </c>
      <c r="Q143" s="175">
        <v>0</v>
      </c>
      <c r="R143" s="176">
        <v>0</v>
      </c>
      <c r="S143" s="177">
        <f t="shared" si="65"/>
        <v>3.5311438358602221</v>
      </c>
      <c r="U143" s="234" t="s">
        <v>58</v>
      </c>
      <c r="V143" s="226">
        <v>0</v>
      </c>
      <c r="W143" s="226">
        <v>0</v>
      </c>
      <c r="X143" s="226">
        <v>0</v>
      </c>
      <c r="Y143" s="226">
        <v>0</v>
      </c>
      <c r="Z143" s="226">
        <v>0</v>
      </c>
      <c r="AA143" s="226">
        <v>0</v>
      </c>
      <c r="AB143" s="226">
        <v>3.5311438358602221</v>
      </c>
      <c r="AC143" s="227">
        <v>0</v>
      </c>
      <c r="AD143" s="226">
        <v>0</v>
      </c>
      <c r="AE143" s="226">
        <v>0</v>
      </c>
      <c r="AF143" s="226">
        <v>0</v>
      </c>
      <c r="AG143" s="226">
        <v>0</v>
      </c>
      <c r="AH143" s="226">
        <v>0</v>
      </c>
      <c r="AI143" s="229">
        <f t="shared" si="66"/>
        <v>3.5311438358602221</v>
      </c>
      <c r="AJ143" s="160" t="str">
        <f t="shared" si="67"/>
        <v/>
      </c>
      <c r="BA143" s="160"/>
      <c r="BR143" s="160"/>
      <c r="CG143" s="160"/>
    </row>
    <row r="144" spans="1:85" ht="15">
      <c r="A144" s="178" t="s">
        <v>12</v>
      </c>
      <c r="B144" s="179">
        <v>0</v>
      </c>
      <c r="C144" s="179">
        <v>0</v>
      </c>
      <c r="D144" s="179">
        <v>0</v>
      </c>
      <c r="E144" s="179">
        <v>0</v>
      </c>
      <c r="F144" s="362"/>
      <c r="G144" s="179">
        <v>0</v>
      </c>
      <c r="H144" s="180">
        <v>0</v>
      </c>
      <c r="I144" s="181">
        <f t="shared" si="64"/>
        <v>0</v>
      </c>
      <c r="J144" s="168"/>
      <c r="K144" s="182" t="s">
        <v>12</v>
      </c>
      <c r="L144" s="183">
        <v>0</v>
      </c>
      <c r="M144" s="183">
        <v>0</v>
      </c>
      <c r="N144" s="183">
        <v>0</v>
      </c>
      <c r="O144" s="183">
        <v>0</v>
      </c>
      <c r="P144" s="183">
        <v>9.7783871372717115E-2</v>
      </c>
      <c r="Q144" s="183">
        <v>0</v>
      </c>
      <c r="R144" s="184">
        <v>0</v>
      </c>
      <c r="S144" s="185">
        <f t="shared" si="65"/>
        <v>9.7783871372717115E-2</v>
      </c>
      <c r="U144" s="230" t="s">
        <v>12</v>
      </c>
      <c r="V144" s="231">
        <v>0</v>
      </c>
      <c r="W144" s="231">
        <v>0</v>
      </c>
      <c r="X144" s="231">
        <v>0</v>
      </c>
      <c r="Y144" s="231">
        <v>0</v>
      </c>
      <c r="Z144" s="231">
        <v>0</v>
      </c>
      <c r="AA144" s="231">
        <v>0</v>
      </c>
      <c r="AB144" s="231">
        <v>9.7783871372717115E-2</v>
      </c>
      <c r="AC144" s="232">
        <v>0</v>
      </c>
      <c r="AD144" s="231">
        <v>0</v>
      </c>
      <c r="AE144" s="231">
        <v>0</v>
      </c>
      <c r="AF144" s="231">
        <v>0</v>
      </c>
      <c r="AG144" s="231">
        <v>0</v>
      </c>
      <c r="AH144" s="231">
        <v>0</v>
      </c>
      <c r="AI144" s="233">
        <f t="shared" si="66"/>
        <v>9.7783871372717115E-2</v>
      </c>
      <c r="AJ144" s="160" t="str">
        <f t="shared" si="67"/>
        <v/>
      </c>
      <c r="BA144" s="160"/>
      <c r="BR144" s="160"/>
      <c r="CG144" s="160"/>
    </row>
    <row r="145" spans="1:85" ht="15">
      <c r="A145" s="186" t="s">
        <v>59</v>
      </c>
      <c r="B145" s="175">
        <v>0</v>
      </c>
      <c r="C145" s="175">
        <v>0</v>
      </c>
      <c r="D145" s="175">
        <v>0</v>
      </c>
      <c r="E145" s="175">
        <v>0</v>
      </c>
      <c r="F145" s="362"/>
      <c r="G145" s="175">
        <v>0</v>
      </c>
      <c r="H145" s="187">
        <v>0</v>
      </c>
      <c r="I145" s="173">
        <f t="shared" si="64"/>
        <v>0</v>
      </c>
      <c r="J145" s="168"/>
      <c r="K145" s="188" t="s">
        <v>59</v>
      </c>
      <c r="L145" s="175">
        <v>0</v>
      </c>
      <c r="M145" s="175">
        <v>0</v>
      </c>
      <c r="N145" s="175">
        <v>0</v>
      </c>
      <c r="O145" s="175">
        <v>0</v>
      </c>
      <c r="P145" s="175">
        <v>0</v>
      </c>
      <c r="Q145" s="175">
        <v>0</v>
      </c>
      <c r="R145" s="176">
        <v>0</v>
      </c>
      <c r="S145" s="177">
        <f t="shared" si="65"/>
        <v>0</v>
      </c>
      <c r="U145" s="234" t="s">
        <v>59</v>
      </c>
      <c r="V145" s="226">
        <v>0</v>
      </c>
      <c r="W145" s="226">
        <v>0</v>
      </c>
      <c r="X145" s="226">
        <v>0</v>
      </c>
      <c r="Y145" s="226">
        <v>0</v>
      </c>
      <c r="Z145" s="226">
        <v>0</v>
      </c>
      <c r="AA145" s="226">
        <v>0</v>
      </c>
      <c r="AB145" s="226">
        <v>0</v>
      </c>
      <c r="AC145" s="227">
        <v>0</v>
      </c>
      <c r="AD145" s="226">
        <v>0</v>
      </c>
      <c r="AE145" s="226">
        <v>0</v>
      </c>
      <c r="AF145" s="226">
        <v>0</v>
      </c>
      <c r="AG145" s="226">
        <v>0</v>
      </c>
      <c r="AH145" s="226">
        <v>0</v>
      </c>
      <c r="AI145" s="229">
        <f t="shared" si="66"/>
        <v>0</v>
      </c>
      <c r="AJ145" s="160" t="str">
        <f t="shared" si="67"/>
        <v/>
      </c>
      <c r="BA145" s="160"/>
      <c r="BR145" s="160"/>
      <c r="CG145" s="160"/>
    </row>
    <row r="146" spans="1:85" ht="15">
      <c r="A146" s="178" t="s">
        <v>17</v>
      </c>
      <c r="B146" s="179">
        <v>4.281055989491442E-5</v>
      </c>
      <c r="C146" s="179">
        <v>0.23015945603880922</v>
      </c>
      <c r="D146" s="179">
        <v>0.23054475107786346</v>
      </c>
      <c r="E146" s="179">
        <v>0</v>
      </c>
      <c r="F146" s="362"/>
      <c r="G146" s="179">
        <v>0</v>
      </c>
      <c r="H146" s="180">
        <v>0</v>
      </c>
      <c r="I146" s="181">
        <f t="shared" si="64"/>
        <v>0.46074701767656756</v>
      </c>
      <c r="J146" s="168"/>
      <c r="K146" s="182" t="s">
        <v>17</v>
      </c>
      <c r="L146" s="183">
        <v>4.281055989491442E-5</v>
      </c>
      <c r="M146" s="183">
        <v>0.23015945603880922</v>
      </c>
      <c r="N146" s="183">
        <v>0.23054475107786346</v>
      </c>
      <c r="O146" s="183">
        <v>0</v>
      </c>
      <c r="P146" s="183">
        <v>0.46</v>
      </c>
      <c r="Q146" s="183">
        <v>0</v>
      </c>
      <c r="R146" s="184">
        <v>0</v>
      </c>
      <c r="S146" s="185">
        <f t="shared" si="65"/>
        <v>0.92074701767656753</v>
      </c>
      <c r="U146" s="230" t="s">
        <v>17</v>
      </c>
      <c r="V146" s="231">
        <v>4.281055989491442E-5</v>
      </c>
      <c r="W146" s="231">
        <v>0</v>
      </c>
      <c r="X146" s="231">
        <v>0</v>
      </c>
      <c r="Y146" s="231">
        <v>0.23015945603880922</v>
      </c>
      <c r="Z146" s="231">
        <v>0.23054475107786346</v>
      </c>
      <c r="AA146" s="231">
        <v>0</v>
      </c>
      <c r="AB146" s="231">
        <v>0.46</v>
      </c>
      <c r="AC146" s="232">
        <v>0</v>
      </c>
      <c r="AD146" s="231">
        <v>0</v>
      </c>
      <c r="AE146" s="231">
        <v>0</v>
      </c>
      <c r="AF146" s="231">
        <v>0</v>
      </c>
      <c r="AG146" s="231">
        <v>0</v>
      </c>
      <c r="AH146" s="231">
        <v>0</v>
      </c>
      <c r="AI146" s="233">
        <f t="shared" si="66"/>
        <v>0.92074701767656753</v>
      </c>
      <c r="AJ146" s="160" t="str">
        <f t="shared" si="67"/>
        <v/>
      </c>
      <c r="BA146" s="160"/>
      <c r="BR146" s="160"/>
      <c r="CG146" s="160"/>
    </row>
    <row r="147" spans="1:85" ht="15">
      <c r="A147" s="186" t="s">
        <v>139</v>
      </c>
      <c r="B147" s="175">
        <v>8.3013746856908561</v>
      </c>
      <c r="C147" s="175">
        <v>101.29647182388871</v>
      </c>
      <c r="D147" s="175">
        <v>266.4346457162091</v>
      </c>
      <c r="E147" s="175">
        <v>2.005345515761956</v>
      </c>
      <c r="F147" s="362"/>
      <c r="G147" s="175">
        <v>0</v>
      </c>
      <c r="H147" s="187">
        <v>0</v>
      </c>
      <c r="I147" s="173">
        <f t="shared" si="64"/>
        <v>378.03783774155067</v>
      </c>
      <c r="J147" s="168"/>
      <c r="K147" s="188" t="s">
        <v>139</v>
      </c>
      <c r="L147" s="175">
        <v>8.3013746856908561</v>
      </c>
      <c r="M147" s="175">
        <v>101.29647182388871</v>
      </c>
      <c r="N147" s="175">
        <v>266.4346457162091</v>
      </c>
      <c r="O147" s="175">
        <v>2.005345515761956</v>
      </c>
      <c r="P147" s="175">
        <v>0</v>
      </c>
      <c r="Q147" s="175">
        <v>0</v>
      </c>
      <c r="R147" s="176">
        <v>0</v>
      </c>
      <c r="S147" s="177">
        <f t="shared" si="65"/>
        <v>378.03783774155067</v>
      </c>
      <c r="U147" s="234" t="s">
        <v>139</v>
      </c>
      <c r="V147" s="226">
        <v>8.2389452351659447</v>
      </c>
      <c r="W147" s="226">
        <v>0</v>
      </c>
      <c r="X147" s="226">
        <v>0</v>
      </c>
      <c r="Y147" s="226">
        <v>101.29647182388871</v>
      </c>
      <c r="Z147" s="226">
        <v>266.06584545846027</v>
      </c>
      <c r="AA147" s="226">
        <v>0</v>
      </c>
      <c r="AB147" s="226">
        <v>0</v>
      </c>
      <c r="AC147" s="227">
        <v>2.4365752240356873</v>
      </c>
      <c r="AD147" s="226">
        <v>6.2429450524911528E-2</v>
      </c>
      <c r="AE147" s="226">
        <v>0</v>
      </c>
      <c r="AF147" s="226">
        <v>0</v>
      </c>
      <c r="AG147" s="226">
        <v>0.36880025774882008</v>
      </c>
      <c r="AH147" s="226">
        <v>2.005345515761956</v>
      </c>
      <c r="AI147" s="229">
        <f t="shared" si="66"/>
        <v>378.03783774155056</v>
      </c>
      <c r="AJ147" s="160" t="str">
        <f t="shared" si="67"/>
        <v/>
      </c>
      <c r="BA147" s="160"/>
      <c r="BR147" s="160"/>
      <c r="CG147" s="160"/>
    </row>
    <row r="148" spans="1:85" ht="15">
      <c r="A148" s="178" t="s">
        <v>25</v>
      </c>
      <c r="B148" s="179">
        <v>6.69354903765527</v>
      </c>
      <c r="C148" s="179">
        <v>4.9515619054202675</v>
      </c>
      <c r="D148" s="179">
        <v>1.9718311084779461</v>
      </c>
      <c r="E148" s="179">
        <v>258.19083146485161</v>
      </c>
      <c r="F148" s="362"/>
      <c r="G148" s="179">
        <v>7.2297866340334442</v>
      </c>
      <c r="H148" s="180">
        <v>0</v>
      </c>
      <c r="I148" s="181">
        <f t="shared" si="64"/>
        <v>279.03756015043854</v>
      </c>
      <c r="J148" s="168"/>
      <c r="K148" s="182" t="s">
        <v>25</v>
      </c>
      <c r="L148" s="183">
        <v>6.69354903765527</v>
      </c>
      <c r="M148" s="183">
        <v>4.9515619054202675</v>
      </c>
      <c r="N148" s="183">
        <v>1.9718311084779461</v>
      </c>
      <c r="O148" s="183">
        <v>258.19083146485161</v>
      </c>
      <c r="P148" s="183">
        <v>1.0629519146614842E-2</v>
      </c>
      <c r="Q148" s="183">
        <v>7.2297866340334442</v>
      </c>
      <c r="R148" s="184">
        <v>0</v>
      </c>
      <c r="S148" s="185">
        <f t="shared" si="65"/>
        <v>279.04818966958516</v>
      </c>
      <c r="U148" s="230" t="s">
        <v>25</v>
      </c>
      <c r="V148" s="231">
        <v>1.2640524051878672</v>
      </c>
      <c r="W148" s="231">
        <v>5.4294966324674023</v>
      </c>
      <c r="X148" s="231">
        <v>7.2297866340334442</v>
      </c>
      <c r="Y148" s="231">
        <v>4.9515619054202675</v>
      </c>
      <c r="Z148" s="231">
        <v>1.9718311084779461</v>
      </c>
      <c r="AA148" s="231">
        <v>256.58257438196301</v>
      </c>
      <c r="AB148" s="231">
        <v>1.0629519146614842E-2</v>
      </c>
      <c r="AC148" s="232">
        <v>1.6082570828885503</v>
      </c>
      <c r="AD148" s="231">
        <v>0</v>
      </c>
      <c r="AE148" s="231">
        <v>1.9279375080464664E-2</v>
      </c>
      <c r="AF148" s="231">
        <v>0</v>
      </c>
      <c r="AG148" s="231">
        <v>0</v>
      </c>
      <c r="AH148" s="231">
        <v>1.5889777078080853</v>
      </c>
      <c r="AI148" s="233">
        <f t="shared" si="66"/>
        <v>279.0481896695851</v>
      </c>
      <c r="AJ148" s="160" t="str">
        <f t="shared" si="67"/>
        <v/>
      </c>
      <c r="BA148" s="160"/>
      <c r="BR148" s="160"/>
      <c r="CG148" s="160"/>
    </row>
    <row r="149" spans="1:85" ht="15">
      <c r="A149" s="186" t="s">
        <v>24</v>
      </c>
      <c r="B149" s="175">
        <v>7.3501668202106485</v>
      </c>
      <c r="C149" s="175">
        <v>72.725665326365657</v>
      </c>
      <c r="D149" s="175">
        <v>3.9705470484230898</v>
      </c>
      <c r="E149" s="175">
        <v>0</v>
      </c>
      <c r="F149" s="362"/>
      <c r="G149" s="175">
        <v>0</v>
      </c>
      <c r="H149" s="187">
        <v>0</v>
      </c>
      <c r="I149" s="173">
        <f t="shared" si="64"/>
        <v>84.046379194999389</v>
      </c>
      <c r="J149" s="168"/>
      <c r="K149" s="188" t="s">
        <v>24</v>
      </c>
      <c r="L149" s="175">
        <v>7.3501668202106485</v>
      </c>
      <c r="M149" s="175">
        <v>72.725665326365657</v>
      </c>
      <c r="N149" s="175">
        <v>3.9705470484230898</v>
      </c>
      <c r="O149" s="175">
        <v>0</v>
      </c>
      <c r="P149" s="175">
        <v>0</v>
      </c>
      <c r="Q149" s="175">
        <v>0</v>
      </c>
      <c r="R149" s="176">
        <v>0</v>
      </c>
      <c r="S149" s="177">
        <f t="shared" si="65"/>
        <v>84.046379194999389</v>
      </c>
      <c r="U149" s="234" t="s">
        <v>24</v>
      </c>
      <c r="V149" s="226">
        <v>6.5705714458012938</v>
      </c>
      <c r="W149" s="226">
        <v>0.57765577025808257</v>
      </c>
      <c r="X149" s="226">
        <v>0</v>
      </c>
      <c r="Y149" s="226">
        <v>72.725665326365657</v>
      </c>
      <c r="Z149" s="226">
        <v>3.9705470484230898</v>
      </c>
      <c r="AA149" s="226">
        <v>0</v>
      </c>
      <c r="AB149" s="226">
        <v>0</v>
      </c>
      <c r="AC149" s="227">
        <v>0.20193960415127274</v>
      </c>
      <c r="AD149" s="226">
        <v>0.20193960415127274</v>
      </c>
      <c r="AE149" s="226">
        <v>0</v>
      </c>
      <c r="AF149" s="226">
        <v>0</v>
      </c>
      <c r="AG149" s="226">
        <v>0</v>
      </c>
      <c r="AH149" s="226">
        <v>0</v>
      </c>
      <c r="AI149" s="229">
        <f t="shared" si="66"/>
        <v>84.046379194999403</v>
      </c>
      <c r="AJ149" s="160" t="str">
        <f t="shared" si="67"/>
        <v/>
      </c>
      <c r="BA149" s="160"/>
      <c r="BR149" s="160"/>
      <c r="CG149" s="160"/>
    </row>
    <row r="150" spans="1:85" ht="15">
      <c r="A150" s="178" t="s">
        <v>60</v>
      </c>
      <c r="B150" s="179">
        <v>0</v>
      </c>
      <c r="C150" s="179">
        <v>0</v>
      </c>
      <c r="D150" s="179">
        <v>0</v>
      </c>
      <c r="E150" s="179">
        <v>0</v>
      </c>
      <c r="F150" s="362"/>
      <c r="G150" s="179">
        <v>0</v>
      </c>
      <c r="H150" s="180">
        <v>0</v>
      </c>
      <c r="I150" s="181">
        <f t="shared" si="64"/>
        <v>0</v>
      </c>
      <c r="J150" s="168"/>
      <c r="K150" s="182" t="s">
        <v>60</v>
      </c>
      <c r="L150" s="183">
        <v>0</v>
      </c>
      <c r="M150" s="183">
        <v>0</v>
      </c>
      <c r="N150" s="183">
        <v>0</v>
      </c>
      <c r="O150" s="183">
        <v>0</v>
      </c>
      <c r="P150" s="183">
        <v>0</v>
      </c>
      <c r="Q150" s="183">
        <v>0</v>
      </c>
      <c r="R150" s="184">
        <v>0</v>
      </c>
      <c r="S150" s="185">
        <f t="shared" si="65"/>
        <v>0</v>
      </c>
      <c r="U150" s="230" t="s">
        <v>60</v>
      </c>
      <c r="V150" s="231">
        <v>0</v>
      </c>
      <c r="W150" s="231">
        <v>0</v>
      </c>
      <c r="X150" s="231">
        <v>0</v>
      </c>
      <c r="Y150" s="231">
        <v>0</v>
      </c>
      <c r="Z150" s="231">
        <v>0</v>
      </c>
      <c r="AA150" s="231">
        <v>0</v>
      </c>
      <c r="AB150" s="231">
        <v>0</v>
      </c>
      <c r="AC150" s="232">
        <v>0</v>
      </c>
      <c r="AD150" s="231">
        <v>0</v>
      </c>
      <c r="AE150" s="231">
        <v>0</v>
      </c>
      <c r="AF150" s="231">
        <v>0</v>
      </c>
      <c r="AG150" s="231">
        <v>0</v>
      </c>
      <c r="AH150" s="231">
        <v>0</v>
      </c>
      <c r="AI150" s="233">
        <f t="shared" si="66"/>
        <v>0</v>
      </c>
      <c r="AJ150" s="160" t="str">
        <f t="shared" si="67"/>
        <v/>
      </c>
      <c r="BA150" s="160"/>
      <c r="BR150" s="160"/>
      <c r="CG150" s="160"/>
    </row>
    <row r="151" spans="1:85" ht="15">
      <c r="A151" s="186" t="s">
        <v>22</v>
      </c>
      <c r="B151" s="175">
        <v>4.1770956562966148</v>
      </c>
      <c r="C151" s="175">
        <v>79.364817469635682</v>
      </c>
      <c r="D151" s="175">
        <v>0</v>
      </c>
      <c r="E151" s="175">
        <v>0</v>
      </c>
      <c r="F151" s="362"/>
      <c r="G151" s="175">
        <v>0</v>
      </c>
      <c r="H151" s="187">
        <v>0</v>
      </c>
      <c r="I151" s="173">
        <f t="shared" si="64"/>
        <v>83.541913125932297</v>
      </c>
      <c r="J151" s="168"/>
      <c r="K151" s="188" t="s">
        <v>22</v>
      </c>
      <c r="L151" s="175">
        <v>4.1770956562966148</v>
      </c>
      <c r="M151" s="175">
        <v>79.364817469635682</v>
      </c>
      <c r="N151" s="175">
        <v>0</v>
      </c>
      <c r="O151" s="175">
        <v>0</v>
      </c>
      <c r="P151" s="175">
        <v>0.21528634001656477</v>
      </c>
      <c r="Q151" s="175">
        <v>0</v>
      </c>
      <c r="R151" s="176">
        <v>0</v>
      </c>
      <c r="S151" s="177">
        <f t="shared" si="65"/>
        <v>83.757199465948858</v>
      </c>
      <c r="U151" s="234" t="s">
        <v>22</v>
      </c>
      <c r="V151" s="226">
        <v>4.1770956562966148</v>
      </c>
      <c r="W151" s="226">
        <v>0</v>
      </c>
      <c r="X151" s="226">
        <v>0</v>
      </c>
      <c r="Y151" s="226">
        <v>79.364817469635682</v>
      </c>
      <c r="Z151" s="226">
        <v>0</v>
      </c>
      <c r="AA151" s="226">
        <v>0</v>
      </c>
      <c r="AB151" s="226">
        <v>0.21528634001656477</v>
      </c>
      <c r="AC151" s="227">
        <v>0</v>
      </c>
      <c r="AD151" s="226">
        <v>0</v>
      </c>
      <c r="AE151" s="226">
        <v>0</v>
      </c>
      <c r="AF151" s="226">
        <v>0</v>
      </c>
      <c r="AG151" s="226">
        <v>0</v>
      </c>
      <c r="AH151" s="226">
        <v>0</v>
      </c>
      <c r="AI151" s="229">
        <f t="shared" si="66"/>
        <v>83.757199465948858</v>
      </c>
      <c r="AJ151" s="160" t="str">
        <f t="shared" si="67"/>
        <v/>
      </c>
      <c r="BA151" s="160"/>
      <c r="BR151" s="160"/>
      <c r="CG151" s="160"/>
    </row>
    <row r="152" spans="1:85" ht="15">
      <c r="A152" s="178" t="s">
        <v>21</v>
      </c>
      <c r="B152" s="179">
        <v>0</v>
      </c>
      <c r="C152" s="179">
        <v>0</v>
      </c>
      <c r="D152" s="179">
        <v>0</v>
      </c>
      <c r="E152" s="179">
        <v>0</v>
      </c>
      <c r="F152" s="362"/>
      <c r="G152" s="179">
        <v>0</v>
      </c>
      <c r="H152" s="180">
        <v>0</v>
      </c>
      <c r="I152" s="181">
        <f t="shared" si="64"/>
        <v>0</v>
      </c>
      <c r="J152" s="168"/>
      <c r="K152" s="182" t="s">
        <v>21</v>
      </c>
      <c r="L152" s="183">
        <v>0</v>
      </c>
      <c r="M152" s="183">
        <v>0</v>
      </c>
      <c r="N152" s="183">
        <v>0</v>
      </c>
      <c r="O152" s="183">
        <v>0</v>
      </c>
      <c r="P152" s="183">
        <v>0</v>
      </c>
      <c r="Q152" s="183">
        <v>0</v>
      </c>
      <c r="R152" s="184">
        <v>0</v>
      </c>
      <c r="S152" s="185">
        <f t="shared" si="65"/>
        <v>0</v>
      </c>
      <c r="U152" s="230" t="s">
        <v>61</v>
      </c>
      <c r="V152" s="231">
        <v>0</v>
      </c>
      <c r="W152" s="231">
        <v>0</v>
      </c>
      <c r="X152" s="231">
        <v>0</v>
      </c>
      <c r="Y152" s="231">
        <v>0</v>
      </c>
      <c r="Z152" s="231">
        <v>0</v>
      </c>
      <c r="AA152" s="231">
        <v>0</v>
      </c>
      <c r="AB152" s="231">
        <v>0</v>
      </c>
      <c r="AC152" s="232">
        <v>0</v>
      </c>
      <c r="AD152" s="231">
        <v>0</v>
      </c>
      <c r="AE152" s="231">
        <v>0</v>
      </c>
      <c r="AF152" s="231">
        <v>0</v>
      </c>
      <c r="AG152" s="231">
        <v>0</v>
      </c>
      <c r="AH152" s="231">
        <v>0</v>
      </c>
      <c r="AI152" s="233">
        <f t="shared" si="66"/>
        <v>0</v>
      </c>
      <c r="AJ152" s="160" t="str">
        <f t="shared" si="67"/>
        <v/>
      </c>
      <c r="BA152" s="160"/>
      <c r="BR152" s="160"/>
      <c r="CG152" s="160"/>
    </row>
    <row r="153" spans="1:85" ht="15">
      <c r="A153" s="189" t="s">
        <v>64</v>
      </c>
      <c r="B153" s="175">
        <v>0</v>
      </c>
      <c r="C153" s="175">
        <v>0</v>
      </c>
      <c r="D153" s="175">
        <v>0</v>
      </c>
      <c r="E153" s="175">
        <v>0</v>
      </c>
      <c r="F153" s="362"/>
      <c r="G153" s="175">
        <v>0</v>
      </c>
      <c r="H153" s="187">
        <v>0</v>
      </c>
      <c r="I153" s="173">
        <f t="shared" si="64"/>
        <v>0</v>
      </c>
      <c r="J153" s="168"/>
      <c r="K153" s="190" t="s">
        <v>64</v>
      </c>
      <c r="L153" s="175">
        <v>0</v>
      </c>
      <c r="M153" s="175">
        <v>0</v>
      </c>
      <c r="N153" s="175">
        <v>0</v>
      </c>
      <c r="O153" s="175">
        <v>0</v>
      </c>
      <c r="P153" s="175">
        <v>0</v>
      </c>
      <c r="Q153" s="175">
        <v>0</v>
      </c>
      <c r="R153" s="176">
        <v>0</v>
      </c>
      <c r="S153" s="177">
        <f t="shared" si="65"/>
        <v>0</v>
      </c>
      <c r="U153" s="235" t="s">
        <v>62</v>
      </c>
      <c r="V153" s="226">
        <v>0</v>
      </c>
      <c r="W153" s="226">
        <v>0</v>
      </c>
      <c r="X153" s="226">
        <v>0</v>
      </c>
      <c r="Y153" s="226">
        <v>0</v>
      </c>
      <c r="Z153" s="226">
        <v>0</v>
      </c>
      <c r="AA153" s="226">
        <v>0</v>
      </c>
      <c r="AB153" s="226">
        <v>0</v>
      </c>
      <c r="AC153" s="227">
        <v>0</v>
      </c>
      <c r="AD153" s="228">
        <v>0</v>
      </c>
      <c r="AE153" s="228">
        <v>0</v>
      </c>
      <c r="AF153" s="228">
        <v>0</v>
      </c>
      <c r="AG153" s="228">
        <v>0</v>
      </c>
      <c r="AH153" s="228">
        <v>0</v>
      </c>
      <c r="AI153" s="229">
        <f t="shared" si="66"/>
        <v>0</v>
      </c>
      <c r="AJ153" s="160" t="str">
        <f t="shared" si="67"/>
        <v/>
      </c>
      <c r="BA153" s="160"/>
      <c r="BR153" s="160"/>
      <c r="CG153" s="160"/>
    </row>
    <row r="154" spans="1:85">
      <c r="A154" s="191" t="s">
        <v>23</v>
      </c>
      <c r="B154" s="192">
        <v>0</v>
      </c>
      <c r="C154" s="192">
        <v>0</v>
      </c>
      <c r="D154" s="192">
        <v>0</v>
      </c>
      <c r="E154" s="192">
        <v>0</v>
      </c>
      <c r="F154" s="362"/>
      <c r="G154" s="192">
        <v>0</v>
      </c>
      <c r="H154" s="193">
        <v>0</v>
      </c>
      <c r="I154" s="194">
        <f t="shared" si="64"/>
        <v>0</v>
      </c>
      <c r="J154" s="168"/>
      <c r="K154" s="195" t="s">
        <v>23</v>
      </c>
      <c r="L154" s="196">
        <v>0</v>
      </c>
      <c r="M154" s="196">
        <v>0</v>
      </c>
      <c r="N154" s="196">
        <v>0</v>
      </c>
      <c r="O154" s="196">
        <v>0</v>
      </c>
      <c r="P154" s="196">
        <v>0</v>
      </c>
      <c r="Q154" s="196">
        <v>0</v>
      </c>
      <c r="R154" s="197">
        <v>0</v>
      </c>
      <c r="S154" s="198">
        <f t="shared" si="65"/>
        <v>0</v>
      </c>
      <c r="U154" s="236" t="s">
        <v>66</v>
      </c>
      <c r="V154" s="237">
        <v>0</v>
      </c>
      <c r="W154" s="237">
        <v>0</v>
      </c>
      <c r="X154" s="237">
        <v>0</v>
      </c>
      <c r="Y154" s="237">
        <v>0</v>
      </c>
      <c r="Z154" s="237">
        <v>0</v>
      </c>
      <c r="AA154" s="237">
        <v>0</v>
      </c>
      <c r="AB154" s="237">
        <v>0</v>
      </c>
      <c r="AC154" s="237">
        <v>0</v>
      </c>
      <c r="AD154" s="237">
        <v>0</v>
      </c>
      <c r="AE154" s="237">
        <v>0</v>
      </c>
      <c r="AF154" s="237">
        <v>0</v>
      </c>
      <c r="AG154" s="237">
        <v>0</v>
      </c>
      <c r="AH154" s="125">
        <v>0</v>
      </c>
      <c r="AI154" s="238">
        <f t="shared" si="66"/>
        <v>0</v>
      </c>
      <c r="AJ154" s="160" t="str">
        <f t="shared" si="67"/>
        <v/>
      </c>
      <c r="BA154" s="160"/>
      <c r="BR154" s="160"/>
      <c r="CG154" s="160"/>
    </row>
    <row r="155" spans="1:85">
      <c r="A155" s="199" t="s">
        <v>19</v>
      </c>
      <c r="B155" s="200">
        <v>0</v>
      </c>
      <c r="C155" s="200">
        <v>0</v>
      </c>
      <c r="D155" s="200">
        <v>0</v>
      </c>
      <c r="E155" s="200">
        <v>0</v>
      </c>
      <c r="F155" s="362"/>
      <c r="G155" s="200">
        <v>0</v>
      </c>
      <c r="H155" s="201">
        <v>0</v>
      </c>
      <c r="I155" s="202">
        <f t="shared" si="64"/>
        <v>0</v>
      </c>
      <c r="J155" s="168"/>
      <c r="K155" s="203" t="s">
        <v>19</v>
      </c>
      <c r="L155" s="200">
        <v>0</v>
      </c>
      <c r="M155" s="200">
        <v>0</v>
      </c>
      <c r="N155" s="200">
        <v>0</v>
      </c>
      <c r="O155" s="200">
        <v>0</v>
      </c>
      <c r="P155" s="200">
        <v>0</v>
      </c>
      <c r="Q155" s="200">
        <v>0</v>
      </c>
      <c r="R155" s="204">
        <v>0</v>
      </c>
      <c r="S155" s="205">
        <f t="shared" si="65"/>
        <v>0</v>
      </c>
      <c r="U155" s="239" t="s">
        <v>19</v>
      </c>
      <c r="V155" s="240">
        <v>0</v>
      </c>
      <c r="W155" s="240">
        <v>0</v>
      </c>
      <c r="X155" s="240">
        <v>0</v>
      </c>
      <c r="Y155" s="240">
        <v>0</v>
      </c>
      <c r="Z155" s="240">
        <v>0</v>
      </c>
      <c r="AA155" s="240">
        <v>0</v>
      </c>
      <c r="AB155" s="240">
        <v>0</v>
      </c>
      <c r="AC155" s="240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2">
        <f t="shared" si="66"/>
        <v>0</v>
      </c>
      <c r="AJ155" s="160" t="str">
        <f t="shared" si="67"/>
        <v/>
      </c>
      <c r="BA155" s="160"/>
      <c r="BR155" s="160"/>
      <c r="CG155" s="160"/>
    </row>
    <row r="156" spans="1:85">
      <c r="A156" s="191" t="s">
        <v>20</v>
      </c>
      <c r="B156" s="192">
        <v>0</v>
      </c>
      <c r="C156" s="192">
        <v>0</v>
      </c>
      <c r="D156" s="192">
        <v>0</v>
      </c>
      <c r="E156" s="192">
        <v>0</v>
      </c>
      <c r="F156" s="362"/>
      <c r="G156" s="192">
        <v>0</v>
      </c>
      <c r="H156" s="193">
        <v>0</v>
      </c>
      <c r="I156" s="194">
        <f t="shared" si="64"/>
        <v>0</v>
      </c>
      <c r="J156" s="168"/>
      <c r="K156" s="195" t="s">
        <v>20</v>
      </c>
      <c r="L156" s="196">
        <v>0</v>
      </c>
      <c r="M156" s="196">
        <v>0</v>
      </c>
      <c r="N156" s="196">
        <v>0</v>
      </c>
      <c r="O156" s="196">
        <v>0</v>
      </c>
      <c r="P156" s="196">
        <v>0</v>
      </c>
      <c r="Q156" s="196">
        <v>0</v>
      </c>
      <c r="R156" s="197">
        <v>0</v>
      </c>
      <c r="S156" s="198">
        <f t="shared" si="65"/>
        <v>0</v>
      </c>
      <c r="U156" s="236" t="s">
        <v>20</v>
      </c>
      <c r="V156" s="237">
        <v>0</v>
      </c>
      <c r="W156" s="237">
        <v>0</v>
      </c>
      <c r="X156" s="237">
        <v>0</v>
      </c>
      <c r="Y156" s="237">
        <v>0</v>
      </c>
      <c r="Z156" s="237">
        <v>0</v>
      </c>
      <c r="AA156" s="237">
        <v>0</v>
      </c>
      <c r="AB156" s="237">
        <v>0</v>
      </c>
      <c r="AC156" s="237">
        <v>0</v>
      </c>
      <c r="AD156" s="237">
        <v>0</v>
      </c>
      <c r="AE156" s="237">
        <v>0</v>
      </c>
      <c r="AF156" s="237">
        <v>0</v>
      </c>
      <c r="AG156" s="237">
        <v>0</v>
      </c>
      <c r="AH156" s="125">
        <v>0</v>
      </c>
      <c r="AI156" s="238">
        <f t="shared" si="66"/>
        <v>0</v>
      </c>
      <c r="AJ156" s="160" t="str">
        <f t="shared" si="67"/>
        <v/>
      </c>
      <c r="BA156" s="160"/>
      <c r="BR156" s="160"/>
      <c r="CG156" s="160"/>
    </row>
    <row r="157" spans="1:85" ht="15" thickBot="1">
      <c r="A157" s="206" t="s">
        <v>11</v>
      </c>
      <c r="B157" s="207">
        <v>0</v>
      </c>
      <c r="C157" s="207">
        <v>0</v>
      </c>
      <c r="D157" s="207">
        <v>0</v>
      </c>
      <c r="E157" s="207">
        <v>0</v>
      </c>
      <c r="F157" s="363"/>
      <c r="G157" s="207">
        <v>0</v>
      </c>
      <c r="H157" s="208">
        <v>0</v>
      </c>
      <c r="I157" s="209">
        <f t="shared" si="64"/>
        <v>0</v>
      </c>
      <c r="J157" s="168"/>
      <c r="K157" s="210" t="s">
        <v>11</v>
      </c>
      <c r="L157" s="207">
        <v>0</v>
      </c>
      <c r="M157" s="207">
        <v>0</v>
      </c>
      <c r="N157" s="207">
        <v>0</v>
      </c>
      <c r="O157" s="207">
        <v>0</v>
      </c>
      <c r="P157" s="207">
        <v>0</v>
      </c>
      <c r="Q157" s="207">
        <v>0</v>
      </c>
      <c r="R157" s="211">
        <v>0</v>
      </c>
      <c r="S157" s="212">
        <f t="shared" si="65"/>
        <v>0</v>
      </c>
      <c r="U157" s="239" t="s">
        <v>11</v>
      </c>
      <c r="V157" s="240">
        <v>0</v>
      </c>
      <c r="W157" s="240">
        <v>0</v>
      </c>
      <c r="X157" s="240">
        <v>0</v>
      </c>
      <c r="Y157" s="240">
        <v>0</v>
      </c>
      <c r="Z157" s="240">
        <v>0</v>
      </c>
      <c r="AA157" s="240">
        <v>0</v>
      </c>
      <c r="AB157" s="240">
        <v>0</v>
      </c>
      <c r="AC157" s="240">
        <v>0</v>
      </c>
      <c r="AD157" s="241">
        <v>0</v>
      </c>
      <c r="AE157" s="241">
        <v>0</v>
      </c>
      <c r="AF157" s="241">
        <v>0</v>
      </c>
      <c r="AG157" s="241">
        <v>0</v>
      </c>
      <c r="AH157" s="241">
        <v>0</v>
      </c>
      <c r="AI157" s="242">
        <f t="shared" si="66"/>
        <v>0</v>
      </c>
      <c r="AJ157" s="160" t="str">
        <f t="shared" si="67"/>
        <v/>
      </c>
      <c r="BA157" s="160"/>
      <c r="BR157" s="160"/>
      <c r="CG157" s="160"/>
    </row>
    <row r="158" spans="1:85" ht="15">
      <c r="A158" s="213" t="s">
        <v>26</v>
      </c>
      <c r="B158" s="214">
        <f>SUM(B137:B153)</f>
        <v>46.335142206630536</v>
      </c>
      <c r="C158" s="214">
        <f t="shared" ref="C158:I158" si="68">SUM(C137:C153)</f>
        <v>261.98112208052459</v>
      </c>
      <c r="D158" s="214">
        <f t="shared" si="68"/>
        <v>272.60812021744727</v>
      </c>
      <c r="E158" s="214">
        <f t="shared" si="68"/>
        <v>260.19650340048446</v>
      </c>
      <c r="F158" s="214">
        <f t="shared" si="68"/>
        <v>0</v>
      </c>
      <c r="G158" s="214">
        <f t="shared" si="68"/>
        <v>7.2297866340334442</v>
      </c>
      <c r="H158" s="216">
        <f t="shared" si="68"/>
        <v>0</v>
      </c>
      <c r="I158" s="173">
        <f t="shared" si="68"/>
        <v>848.35067453912029</v>
      </c>
      <c r="J158" s="168"/>
      <c r="K158" s="215" t="s">
        <v>26</v>
      </c>
      <c r="L158" s="214">
        <f>SUM(L137:L153)</f>
        <v>46.335142206630536</v>
      </c>
      <c r="M158" s="214">
        <f t="shared" ref="M158:S158" si="69">SUM(M137:M153)</f>
        <v>261.98112208052459</v>
      </c>
      <c r="N158" s="214">
        <f t="shared" si="69"/>
        <v>272.60812021744727</v>
      </c>
      <c r="O158" s="214">
        <f t="shared" si="69"/>
        <v>260.19650340048446</v>
      </c>
      <c r="P158" s="214">
        <f t="shared" si="69"/>
        <v>4.31484356639612</v>
      </c>
      <c r="Q158" s="214">
        <f t="shared" si="69"/>
        <v>7.2297866340334442</v>
      </c>
      <c r="R158" s="216">
        <f t="shared" si="69"/>
        <v>0</v>
      </c>
      <c r="S158" s="217">
        <f t="shared" si="69"/>
        <v>852.66551810551641</v>
      </c>
      <c r="T158" s="160" t="str">
        <f>IF(ABS(S158-AI158)&gt;0.01,S158-AI158,"")</f>
        <v/>
      </c>
      <c r="U158" s="243" t="s">
        <v>63</v>
      </c>
      <c r="V158" s="244">
        <f>SUM(V137:V153)</f>
        <v>40.063620749228868</v>
      </c>
      <c r="W158" s="244">
        <f t="shared" ref="W158:AH158" si="70">SUM(W137:W153)</f>
        <v>6.0071524027254846</v>
      </c>
      <c r="X158" s="244">
        <f t="shared" si="70"/>
        <v>7.2297866340334442</v>
      </c>
      <c r="Y158" s="244">
        <f t="shared" si="70"/>
        <v>261.98112208052459</v>
      </c>
      <c r="Z158" s="244">
        <f t="shared" si="70"/>
        <v>272.23931995969843</v>
      </c>
      <c r="AA158" s="244">
        <f t="shared" si="70"/>
        <v>256.58257438196301</v>
      </c>
      <c r="AB158" s="244">
        <f t="shared" si="70"/>
        <v>4.31484356639612</v>
      </c>
      <c r="AC158" s="244">
        <f t="shared" si="70"/>
        <v>4.2470983309463826</v>
      </c>
      <c r="AD158" s="245">
        <f t="shared" si="70"/>
        <v>0.26436905467618427</v>
      </c>
      <c r="AE158" s="245">
        <f t="shared" si="70"/>
        <v>1.9279375080464664E-2</v>
      </c>
      <c r="AF158" s="245">
        <f t="shared" si="70"/>
        <v>0</v>
      </c>
      <c r="AG158" s="245">
        <f t="shared" si="70"/>
        <v>0.36880025774882008</v>
      </c>
      <c r="AH158" s="245">
        <f t="shared" si="70"/>
        <v>3.5946496434409134</v>
      </c>
      <c r="AI158" s="246">
        <f>SUM(V158:AC158)</f>
        <v>852.6655181055163</v>
      </c>
      <c r="AJ158" s="160" t="str">
        <f t="shared" si="67"/>
        <v/>
      </c>
      <c r="BA158" s="160"/>
      <c r="BR158" s="160"/>
      <c r="CG158" s="160"/>
    </row>
    <row r="159" spans="1:85" s="23" customFormat="1" ht="15" thickBot="1">
      <c r="A159" s="30" t="s">
        <v>88</v>
      </c>
      <c r="B159" s="47">
        <f>IF($I158=0,"-",B158/$I158)</f>
        <v>5.461791166937284E-2</v>
      </c>
      <c r="C159" s="47">
        <f t="shared" ref="C159:H159" si="71">IF($I158=0,"-",C158/$I158)</f>
        <v>0.3088122989032217</v>
      </c>
      <c r="D159" s="47">
        <f t="shared" si="71"/>
        <v>0.3213389561640248</v>
      </c>
      <c r="E159" s="47">
        <f t="shared" si="71"/>
        <v>0.30670866566097832</v>
      </c>
      <c r="F159" s="47">
        <f t="shared" si="71"/>
        <v>0</v>
      </c>
      <c r="G159" s="47">
        <f t="shared" si="71"/>
        <v>8.5221676024023179E-3</v>
      </c>
      <c r="H159" s="70">
        <f t="shared" si="71"/>
        <v>0</v>
      </c>
      <c r="I159" s="48">
        <f>SUM(B159:H159)</f>
        <v>1</v>
      </c>
      <c r="J159" s="160"/>
      <c r="K159" s="81" t="s">
        <v>88</v>
      </c>
      <c r="L159" s="98">
        <f t="shared" ref="L159:R159" si="72">IF($S158=0,"-",L158/$S158)</f>
        <v>5.4341522229701109E-2</v>
      </c>
      <c r="M159" s="98">
        <f t="shared" si="72"/>
        <v>0.30724957972101868</v>
      </c>
      <c r="N159" s="98">
        <f t="shared" si="72"/>
        <v>0.31971284686536638</v>
      </c>
      <c r="O159" s="98">
        <f t="shared" si="72"/>
        <v>0.30515659174138837</v>
      </c>
      <c r="P159" s="98">
        <f t="shared" si="72"/>
        <v>5.0604175667652166E-3</v>
      </c>
      <c r="Q159" s="98">
        <f t="shared" si="72"/>
        <v>8.4790418757602036E-3</v>
      </c>
      <c r="R159" s="99">
        <f t="shared" si="72"/>
        <v>0</v>
      </c>
      <c r="S159" s="100">
        <f>SUM(L159:R159)</f>
        <v>0.99999999999999989</v>
      </c>
      <c r="U159" s="110" t="s">
        <v>88</v>
      </c>
      <c r="V159" s="133">
        <f>+V158/$AI158</f>
        <v>4.6986326875565108E-2</v>
      </c>
      <c r="W159" s="133">
        <f t="shared" ref="W159:AH159" si="73">+W158/$AI158</f>
        <v>7.0451452242051458E-3</v>
      </c>
      <c r="X159" s="133">
        <f t="shared" si="73"/>
        <v>8.4790418757602053E-3</v>
      </c>
      <c r="Y159" s="133">
        <f t="shared" si="73"/>
        <v>0.30724957972101874</v>
      </c>
      <c r="Z159" s="133">
        <f t="shared" si="73"/>
        <v>0.31928032056998129</v>
      </c>
      <c r="AA159" s="133">
        <f t="shared" si="73"/>
        <v>0.30091820172586276</v>
      </c>
      <c r="AB159" s="133">
        <f t="shared" si="73"/>
        <v>5.0604175667652174E-3</v>
      </c>
      <c r="AC159" s="133">
        <f t="shared" si="73"/>
        <v>4.9809664408415888E-3</v>
      </c>
      <c r="AD159" s="133">
        <f t="shared" si="73"/>
        <v>3.1005012993086574E-4</v>
      </c>
      <c r="AE159" s="133">
        <f t="shared" si="73"/>
        <v>2.261071272507922E-5</v>
      </c>
      <c r="AF159" s="133">
        <f t="shared" si="73"/>
        <v>0</v>
      </c>
      <c r="AG159" s="133">
        <f t="shared" si="73"/>
        <v>4.3252629538512838E-4</v>
      </c>
      <c r="AH159" s="133">
        <f t="shared" si="73"/>
        <v>4.2157793028005149E-3</v>
      </c>
      <c r="AI159" s="134">
        <f>SUM(V159:AC159)</f>
        <v>1</v>
      </c>
      <c r="AJ159" s="23" t="str">
        <f t="shared" si="67"/>
        <v/>
      </c>
    </row>
    <row r="160" spans="1:85" ht="15" thickBot="1">
      <c r="A160" s="247"/>
      <c r="B160" s="247"/>
      <c r="C160" s="247"/>
      <c r="D160" s="247"/>
      <c r="E160" s="247"/>
      <c r="F160" s="247"/>
      <c r="G160" s="247"/>
      <c r="H160" s="247"/>
      <c r="I160" s="247"/>
      <c r="K160" s="247"/>
      <c r="AI160" s="168"/>
      <c r="BA160" s="160"/>
      <c r="BR160" s="160"/>
      <c r="CG160" s="160"/>
    </row>
    <row r="161" spans="1:85" ht="28.5">
      <c r="A161" s="312" t="s">
        <v>34</v>
      </c>
      <c r="B161" s="164" t="s">
        <v>0</v>
      </c>
      <c r="C161" s="164" t="s">
        <v>1</v>
      </c>
      <c r="D161" s="164" t="s">
        <v>2</v>
      </c>
      <c r="E161" s="164" t="s">
        <v>3</v>
      </c>
      <c r="F161" s="164" t="s">
        <v>27</v>
      </c>
      <c r="G161" s="164" t="s">
        <v>4</v>
      </c>
      <c r="H161" s="164" t="s">
        <v>5</v>
      </c>
      <c r="I161" s="165" t="s">
        <v>6</v>
      </c>
      <c r="K161" s="314" t="s">
        <v>34</v>
      </c>
      <c r="L161" s="166" t="s">
        <v>0</v>
      </c>
      <c r="M161" s="166" t="s">
        <v>1</v>
      </c>
      <c r="N161" s="166" t="s">
        <v>2</v>
      </c>
      <c r="O161" s="166" t="s">
        <v>3</v>
      </c>
      <c r="P161" s="166" t="s">
        <v>27</v>
      </c>
      <c r="Q161" s="166" t="s">
        <v>4</v>
      </c>
      <c r="R161" s="166" t="s">
        <v>5</v>
      </c>
      <c r="S161" s="167" t="s">
        <v>6</v>
      </c>
      <c r="U161" s="316" t="s">
        <v>34</v>
      </c>
      <c r="V161" s="219" t="s">
        <v>74</v>
      </c>
      <c r="W161" s="219" t="s">
        <v>75</v>
      </c>
      <c r="X161" s="219" t="s">
        <v>4</v>
      </c>
      <c r="Y161" s="219" t="s">
        <v>1</v>
      </c>
      <c r="Z161" s="219" t="s">
        <v>2</v>
      </c>
      <c r="AA161" s="219" t="s">
        <v>3</v>
      </c>
      <c r="AB161" s="219" t="s">
        <v>55</v>
      </c>
      <c r="AC161" s="219" t="s">
        <v>68</v>
      </c>
      <c r="AD161" s="220" t="s">
        <v>76</v>
      </c>
      <c r="AE161" s="220" t="s">
        <v>83</v>
      </c>
      <c r="AF161" s="220" t="s">
        <v>77</v>
      </c>
      <c r="AG161" s="220" t="s">
        <v>84</v>
      </c>
      <c r="AH161" s="220" t="s">
        <v>85</v>
      </c>
      <c r="AI161" s="221" t="s">
        <v>63</v>
      </c>
      <c r="BA161" s="160"/>
      <c r="BR161" s="160"/>
      <c r="CG161" s="160"/>
    </row>
    <row r="162" spans="1:85" ht="15">
      <c r="A162" s="313" t="s">
        <v>34</v>
      </c>
      <c r="B162" s="318" t="s">
        <v>69</v>
      </c>
      <c r="C162" s="319"/>
      <c r="D162" s="319"/>
      <c r="E162" s="319"/>
      <c r="F162" s="319"/>
      <c r="G162" s="319"/>
      <c r="H162" s="319"/>
      <c r="I162" s="320"/>
      <c r="K162" s="315" t="s">
        <v>34</v>
      </c>
      <c r="L162" s="321" t="s">
        <v>69</v>
      </c>
      <c r="M162" s="322"/>
      <c r="N162" s="322"/>
      <c r="O162" s="322"/>
      <c r="P162" s="322"/>
      <c r="Q162" s="322"/>
      <c r="R162" s="322"/>
      <c r="S162" s="323"/>
      <c r="U162" s="317" t="s">
        <v>34</v>
      </c>
      <c r="V162" s="324" t="s">
        <v>69</v>
      </c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5"/>
      <c r="BA162" s="160"/>
      <c r="BR162" s="160"/>
      <c r="CG162" s="160"/>
    </row>
    <row r="163" spans="1:85" ht="15">
      <c r="A163" s="170" t="s">
        <v>7</v>
      </c>
      <c r="B163" s="171">
        <v>0</v>
      </c>
      <c r="C163" s="171">
        <v>0</v>
      </c>
      <c r="D163" s="171">
        <v>0</v>
      </c>
      <c r="E163" s="171">
        <v>0</v>
      </c>
      <c r="F163" s="361"/>
      <c r="G163" s="171">
        <v>0</v>
      </c>
      <c r="H163" s="172">
        <v>0</v>
      </c>
      <c r="I163" s="173">
        <f>SUM(B163:H163)</f>
        <v>0</v>
      </c>
      <c r="J163" s="168"/>
      <c r="K163" s="222" t="s">
        <v>7</v>
      </c>
      <c r="L163" s="171">
        <v>0</v>
      </c>
      <c r="M163" s="171">
        <v>0</v>
      </c>
      <c r="N163" s="171">
        <v>0</v>
      </c>
      <c r="O163" s="171">
        <v>0</v>
      </c>
      <c r="P163" s="171">
        <v>0</v>
      </c>
      <c r="Q163" s="171">
        <v>0</v>
      </c>
      <c r="R163" s="223">
        <v>0</v>
      </c>
      <c r="S163" s="224">
        <f>SUM(L163:R163)</f>
        <v>0</v>
      </c>
      <c r="U163" s="225" t="s">
        <v>7</v>
      </c>
      <c r="V163" s="226">
        <v>0</v>
      </c>
      <c r="W163" s="226">
        <v>0</v>
      </c>
      <c r="X163" s="226">
        <v>0</v>
      </c>
      <c r="Y163" s="226">
        <v>0</v>
      </c>
      <c r="Z163" s="226">
        <v>0</v>
      </c>
      <c r="AA163" s="226">
        <v>0</v>
      </c>
      <c r="AB163" s="226">
        <v>0</v>
      </c>
      <c r="AC163" s="227">
        <v>0</v>
      </c>
      <c r="AD163" s="228">
        <v>0</v>
      </c>
      <c r="AE163" s="228">
        <v>0</v>
      </c>
      <c r="AF163" s="228">
        <v>0</v>
      </c>
      <c r="AG163" s="228">
        <v>0</v>
      </c>
      <c r="AH163" s="228">
        <v>0</v>
      </c>
      <c r="AI163" s="229">
        <f>SUM(V163:AC163)</f>
        <v>0</v>
      </c>
      <c r="AJ163" s="160" t="str">
        <f>IF(ABS(S163-AI163)&gt;0.001,S163-AI163,"")</f>
        <v/>
      </c>
      <c r="BA163" s="160"/>
      <c r="BR163" s="160"/>
      <c r="CG163" s="160"/>
    </row>
    <row r="164" spans="1:85" ht="15">
      <c r="A164" s="178" t="s">
        <v>8</v>
      </c>
      <c r="B164" s="179">
        <v>0</v>
      </c>
      <c r="C164" s="179">
        <v>0</v>
      </c>
      <c r="D164" s="179">
        <v>0</v>
      </c>
      <c r="E164" s="179">
        <v>0</v>
      </c>
      <c r="F164" s="362"/>
      <c r="G164" s="179">
        <v>0</v>
      </c>
      <c r="H164" s="180">
        <v>0</v>
      </c>
      <c r="I164" s="181">
        <f t="shared" ref="I164:I183" si="74">SUM(B164:H164)</f>
        <v>0</v>
      </c>
      <c r="J164" s="168"/>
      <c r="K164" s="182" t="s">
        <v>8</v>
      </c>
      <c r="L164" s="183">
        <v>0</v>
      </c>
      <c r="M164" s="183">
        <v>0</v>
      </c>
      <c r="N164" s="183">
        <v>0</v>
      </c>
      <c r="O164" s="183">
        <v>0</v>
      </c>
      <c r="P164" s="183">
        <v>0</v>
      </c>
      <c r="Q164" s="183">
        <v>0</v>
      </c>
      <c r="R164" s="184">
        <v>0</v>
      </c>
      <c r="S164" s="185">
        <f t="shared" ref="S164:S183" si="75">SUM(L164:R164)</f>
        <v>0</v>
      </c>
      <c r="U164" s="230" t="s">
        <v>8</v>
      </c>
      <c r="V164" s="231">
        <v>0</v>
      </c>
      <c r="W164" s="231">
        <v>0</v>
      </c>
      <c r="X164" s="231">
        <v>0</v>
      </c>
      <c r="Y164" s="231">
        <v>0</v>
      </c>
      <c r="Z164" s="231">
        <v>0</v>
      </c>
      <c r="AA164" s="231">
        <v>0</v>
      </c>
      <c r="AB164" s="231">
        <v>0</v>
      </c>
      <c r="AC164" s="232">
        <v>0</v>
      </c>
      <c r="AD164" s="231">
        <v>0</v>
      </c>
      <c r="AE164" s="231">
        <v>0</v>
      </c>
      <c r="AF164" s="231">
        <v>0</v>
      </c>
      <c r="AG164" s="231">
        <v>0</v>
      </c>
      <c r="AH164" s="231">
        <v>0</v>
      </c>
      <c r="AI164" s="233">
        <f t="shared" ref="AI164:AI183" si="76">SUM(V164:AC164)</f>
        <v>0</v>
      </c>
      <c r="AJ164" s="160" t="str">
        <f t="shared" ref="AJ164:AJ185" si="77">IF(ABS(S164-AI164)&gt;0.001,S164-AI164,"")</f>
        <v/>
      </c>
      <c r="BA164" s="160"/>
      <c r="BR164" s="160"/>
      <c r="CG164" s="160"/>
    </row>
    <row r="165" spans="1:85" ht="15">
      <c r="A165" s="186" t="s">
        <v>10</v>
      </c>
      <c r="B165" s="175">
        <v>0</v>
      </c>
      <c r="C165" s="175">
        <v>0</v>
      </c>
      <c r="D165" s="175">
        <v>0</v>
      </c>
      <c r="E165" s="175">
        <v>0</v>
      </c>
      <c r="F165" s="362"/>
      <c r="G165" s="175">
        <v>0</v>
      </c>
      <c r="H165" s="187">
        <v>0</v>
      </c>
      <c r="I165" s="173">
        <f t="shared" si="74"/>
        <v>0</v>
      </c>
      <c r="J165" s="168"/>
      <c r="K165" s="188" t="s">
        <v>10</v>
      </c>
      <c r="L165" s="175">
        <v>0</v>
      </c>
      <c r="M165" s="175">
        <v>0</v>
      </c>
      <c r="N165" s="175">
        <v>0</v>
      </c>
      <c r="O165" s="175">
        <v>0</v>
      </c>
      <c r="P165" s="175">
        <v>0</v>
      </c>
      <c r="Q165" s="175">
        <v>0</v>
      </c>
      <c r="R165" s="176">
        <v>0</v>
      </c>
      <c r="S165" s="177">
        <f t="shared" si="75"/>
        <v>0</v>
      </c>
      <c r="U165" s="234" t="s">
        <v>10</v>
      </c>
      <c r="V165" s="226">
        <v>0</v>
      </c>
      <c r="W165" s="226">
        <v>0</v>
      </c>
      <c r="X165" s="226">
        <v>0</v>
      </c>
      <c r="Y165" s="226">
        <v>0</v>
      </c>
      <c r="Z165" s="226">
        <v>0</v>
      </c>
      <c r="AA165" s="226">
        <v>0</v>
      </c>
      <c r="AB165" s="226">
        <v>0</v>
      </c>
      <c r="AC165" s="227">
        <v>0</v>
      </c>
      <c r="AD165" s="228">
        <v>0</v>
      </c>
      <c r="AE165" s="228">
        <v>0</v>
      </c>
      <c r="AF165" s="228">
        <v>0</v>
      </c>
      <c r="AG165" s="228">
        <v>0</v>
      </c>
      <c r="AH165" s="228">
        <v>0</v>
      </c>
      <c r="AI165" s="229">
        <f t="shared" si="76"/>
        <v>0</v>
      </c>
      <c r="AJ165" s="160" t="str">
        <f t="shared" si="77"/>
        <v/>
      </c>
      <c r="BA165" s="160"/>
      <c r="BR165" s="160"/>
      <c r="CG165" s="160"/>
    </row>
    <row r="166" spans="1:85" ht="15">
      <c r="A166" s="178" t="s">
        <v>56</v>
      </c>
      <c r="B166" s="179">
        <v>0</v>
      </c>
      <c r="C166" s="179">
        <v>0</v>
      </c>
      <c r="D166" s="179">
        <v>0</v>
      </c>
      <c r="E166" s="179">
        <v>0</v>
      </c>
      <c r="F166" s="362"/>
      <c r="G166" s="179">
        <v>0</v>
      </c>
      <c r="H166" s="180">
        <v>0</v>
      </c>
      <c r="I166" s="181">
        <f t="shared" si="74"/>
        <v>0</v>
      </c>
      <c r="J166" s="168"/>
      <c r="K166" s="182" t="s">
        <v>56</v>
      </c>
      <c r="L166" s="183">
        <v>0</v>
      </c>
      <c r="M166" s="183">
        <v>0</v>
      </c>
      <c r="N166" s="183">
        <v>0</v>
      </c>
      <c r="O166" s="183">
        <v>0</v>
      </c>
      <c r="P166" s="183">
        <v>0</v>
      </c>
      <c r="Q166" s="183">
        <v>0</v>
      </c>
      <c r="R166" s="184">
        <v>0</v>
      </c>
      <c r="S166" s="185">
        <f t="shared" si="75"/>
        <v>0</v>
      </c>
      <c r="U166" s="230" t="s">
        <v>56</v>
      </c>
      <c r="V166" s="231">
        <v>0</v>
      </c>
      <c r="W166" s="231">
        <v>0</v>
      </c>
      <c r="X166" s="231">
        <v>0</v>
      </c>
      <c r="Y166" s="231">
        <v>0</v>
      </c>
      <c r="Z166" s="231">
        <v>0</v>
      </c>
      <c r="AA166" s="231">
        <v>0</v>
      </c>
      <c r="AB166" s="231">
        <v>0</v>
      </c>
      <c r="AC166" s="232">
        <v>0</v>
      </c>
      <c r="AD166" s="231">
        <v>0</v>
      </c>
      <c r="AE166" s="231">
        <v>0</v>
      </c>
      <c r="AF166" s="231">
        <v>0</v>
      </c>
      <c r="AG166" s="231">
        <v>0</v>
      </c>
      <c r="AH166" s="231">
        <v>0</v>
      </c>
      <c r="AI166" s="233">
        <f t="shared" si="76"/>
        <v>0</v>
      </c>
      <c r="AJ166" s="160" t="str">
        <f t="shared" si="77"/>
        <v/>
      </c>
      <c r="BA166" s="160"/>
      <c r="BR166" s="160"/>
      <c r="CG166" s="160"/>
    </row>
    <row r="167" spans="1:85" ht="15">
      <c r="A167" s="186" t="s">
        <v>16</v>
      </c>
      <c r="B167" s="175">
        <v>0</v>
      </c>
      <c r="C167" s="175">
        <v>0</v>
      </c>
      <c r="D167" s="175">
        <v>0</v>
      </c>
      <c r="E167" s="175">
        <v>0</v>
      </c>
      <c r="F167" s="362"/>
      <c r="G167" s="175">
        <v>0</v>
      </c>
      <c r="H167" s="187">
        <v>0</v>
      </c>
      <c r="I167" s="173">
        <f t="shared" si="74"/>
        <v>0</v>
      </c>
      <c r="J167" s="168"/>
      <c r="K167" s="188" t="s">
        <v>16</v>
      </c>
      <c r="L167" s="175">
        <v>0</v>
      </c>
      <c r="M167" s="175">
        <v>0</v>
      </c>
      <c r="N167" s="175">
        <v>0</v>
      </c>
      <c r="O167" s="175">
        <v>0</v>
      </c>
      <c r="P167" s="175">
        <v>0</v>
      </c>
      <c r="Q167" s="175">
        <v>0</v>
      </c>
      <c r="R167" s="176">
        <v>0</v>
      </c>
      <c r="S167" s="177">
        <f t="shared" si="75"/>
        <v>0</v>
      </c>
      <c r="U167" s="234" t="s">
        <v>16</v>
      </c>
      <c r="V167" s="226">
        <v>0</v>
      </c>
      <c r="W167" s="226">
        <v>0</v>
      </c>
      <c r="X167" s="226">
        <v>0</v>
      </c>
      <c r="Y167" s="226">
        <v>0</v>
      </c>
      <c r="Z167" s="226">
        <v>0</v>
      </c>
      <c r="AA167" s="226">
        <v>0</v>
      </c>
      <c r="AB167" s="226">
        <v>0</v>
      </c>
      <c r="AC167" s="227">
        <v>0</v>
      </c>
      <c r="AD167" s="228">
        <v>0</v>
      </c>
      <c r="AE167" s="228">
        <v>0</v>
      </c>
      <c r="AF167" s="228">
        <v>0</v>
      </c>
      <c r="AG167" s="228">
        <v>0</v>
      </c>
      <c r="AH167" s="228">
        <v>0</v>
      </c>
      <c r="AI167" s="229">
        <f t="shared" si="76"/>
        <v>0</v>
      </c>
      <c r="AJ167" s="160" t="str">
        <f t="shared" si="77"/>
        <v/>
      </c>
      <c r="BA167" s="160"/>
      <c r="BR167" s="160"/>
      <c r="CG167" s="160"/>
    </row>
    <row r="168" spans="1:85" ht="15">
      <c r="A168" s="178" t="s">
        <v>15</v>
      </c>
      <c r="B168" s="179">
        <v>0</v>
      </c>
      <c r="C168" s="179">
        <v>0</v>
      </c>
      <c r="D168" s="179">
        <v>0</v>
      </c>
      <c r="E168" s="179">
        <v>0</v>
      </c>
      <c r="F168" s="362"/>
      <c r="G168" s="179">
        <v>0</v>
      </c>
      <c r="H168" s="180">
        <v>0</v>
      </c>
      <c r="I168" s="181">
        <f t="shared" si="74"/>
        <v>0</v>
      </c>
      <c r="J168" s="168"/>
      <c r="K168" s="182" t="s">
        <v>15</v>
      </c>
      <c r="L168" s="183">
        <v>0</v>
      </c>
      <c r="M168" s="183">
        <v>0</v>
      </c>
      <c r="N168" s="183">
        <v>0</v>
      </c>
      <c r="O168" s="183">
        <v>0</v>
      </c>
      <c r="P168" s="183">
        <v>0</v>
      </c>
      <c r="Q168" s="183">
        <v>0</v>
      </c>
      <c r="R168" s="184">
        <v>0</v>
      </c>
      <c r="S168" s="185">
        <f t="shared" si="75"/>
        <v>0</v>
      </c>
      <c r="U168" s="230" t="s">
        <v>57</v>
      </c>
      <c r="V168" s="231">
        <v>0</v>
      </c>
      <c r="W168" s="231">
        <v>0</v>
      </c>
      <c r="X168" s="231">
        <v>0</v>
      </c>
      <c r="Y168" s="231">
        <v>0</v>
      </c>
      <c r="Z168" s="231">
        <v>0</v>
      </c>
      <c r="AA168" s="231">
        <v>0</v>
      </c>
      <c r="AB168" s="231">
        <v>0</v>
      </c>
      <c r="AC168" s="232">
        <v>0</v>
      </c>
      <c r="AD168" s="231">
        <v>0</v>
      </c>
      <c r="AE168" s="231">
        <v>0</v>
      </c>
      <c r="AF168" s="231">
        <v>0</v>
      </c>
      <c r="AG168" s="231">
        <v>0</v>
      </c>
      <c r="AH168" s="231">
        <v>0</v>
      </c>
      <c r="AI168" s="233">
        <f t="shared" si="76"/>
        <v>0</v>
      </c>
      <c r="AJ168" s="160" t="str">
        <f t="shared" si="77"/>
        <v/>
      </c>
      <c r="BA168" s="160"/>
      <c r="BR168" s="160"/>
      <c r="CG168" s="160"/>
    </row>
    <row r="169" spans="1:85" ht="15">
      <c r="A169" s="186" t="s">
        <v>58</v>
      </c>
      <c r="B169" s="175">
        <v>0</v>
      </c>
      <c r="C169" s="175">
        <v>0</v>
      </c>
      <c r="D169" s="175">
        <v>0</v>
      </c>
      <c r="E169" s="175">
        <v>0</v>
      </c>
      <c r="F169" s="362"/>
      <c r="G169" s="175">
        <v>0</v>
      </c>
      <c r="H169" s="187">
        <v>0</v>
      </c>
      <c r="I169" s="173">
        <f t="shared" si="74"/>
        <v>0</v>
      </c>
      <c r="J169" s="168"/>
      <c r="K169" s="188" t="s">
        <v>58</v>
      </c>
      <c r="L169" s="175">
        <v>0</v>
      </c>
      <c r="M169" s="175">
        <v>0</v>
      </c>
      <c r="N169" s="175">
        <v>0</v>
      </c>
      <c r="O169" s="175">
        <v>0</v>
      </c>
      <c r="P169" s="175">
        <v>0</v>
      </c>
      <c r="Q169" s="175">
        <v>0</v>
      </c>
      <c r="R169" s="176">
        <v>0</v>
      </c>
      <c r="S169" s="177">
        <f t="shared" si="75"/>
        <v>0</v>
      </c>
      <c r="U169" s="234" t="s">
        <v>58</v>
      </c>
      <c r="V169" s="226">
        <v>0</v>
      </c>
      <c r="W169" s="226">
        <v>0</v>
      </c>
      <c r="X169" s="226">
        <v>0</v>
      </c>
      <c r="Y169" s="226">
        <v>0</v>
      </c>
      <c r="Z169" s="226">
        <v>0</v>
      </c>
      <c r="AA169" s="226">
        <v>0</v>
      </c>
      <c r="AB169" s="226">
        <v>0</v>
      </c>
      <c r="AC169" s="227">
        <v>0</v>
      </c>
      <c r="AD169" s="226">
        <v>0</v>
      </c>
      <c r="AE169" s="226">
        <v>0</v>
      </c>
      <c r="AF169" s="226">
        <v>0</v>
      </c>
      <c r="AG169" s="226">
        <v>0</v>
      </c>
      <c r="AH169" s="226">
        <v>0</v>
      </c>
      <c r="AI169" s="229">
        <f t="shared" si="76"/>
        <v>0</v>
      </c>
      <c r="AJ169" s="160" t="str">
        <f t="shared" si="77"/>
        <v/>
      </c>
      <c r="BA169" s="160"/>
      <c r="BR169" s="160"/>
      <c r="CG169" s="160"/>
    </row>
    <row r="170" spans="1:85" ht="15">
      <c r="A170" s="178" t="s">
        <v>12</v>
      </c>
      <c r="B170" s="179">
        <v>0</v>
      </c>
      <c r="C170" s="179">
        <v>0</v>
      </c>
      <c r="D170" s="179">
        <v>0</v>
      </c>
      <c r="E170" s="179">
        <v>0</v>
      </c>
      <c r="F170" s="362"/>
      <c r="G170" s="179">
        <v>0</v>
      </c>
      <c r="H170" s="180">
        <v>0</v>
      </c>
      <c r="I170" s="181">
        <f t="shared" si="74"/>
        <v>0</v>
      </c>
      <c r="J170" s="168"/>
      <c r="K170" s="182" t="s">
        <v>12</v>
      </c>
      <c r="L170" s="183">
        <v>0</v>
      </c>
      <c r="M170" s="183">
        <v>0</v>
      </c>
      <c r="N170" s="183">
        <v>0</v>
      </c>
      <c r="O170" s="183">
        <v>0</v>
      </c>
      <c r="P170" s="183">
        <v>0</v>
      </c>
      <c r="Q170" s="183">
        <v>0</v>
      </c>
      <c r="R170" s="184">
        <v>0</v>
      </c>
      <c r="S170" s="185">
        <f t="shared" si="75"/>
        <v>0</v>
      </c>
      <c r="U170" s="230" t="s">
        <v>12</v>
      </c>
      <c r="V170" s="231">
        <v>0</v>
      </c>
      <c r="W170" s="231">
        <v>0</v>
      </c>
      <c r="X170" s="231">
        <v>0</v>
      </c>
      <c r="Y170" s="231">
        <v>0</v>
      </c>
      <c r="Z170" s="231">
        <v>0</v>
      </c>
      <c r="AA170" s="231">
        <v>0</v>
      </c>
      <c r="AB170" s="231">
        <v>0</v>
      </c>
      <c r="AC170" s="232">
        <v>0</v>
      </c>
      <c r="AD170" s="231">
        <v>0</v>
      </c>
      <c r="AE170" s="231">
        <v>0</v>
      </c>
      <c r="AF170" s="231">
        <v>0</v>
      </c>
      <c r="AG170" s="231">
        <v>0</v>
      </c>
      <c r="AH170" s="231">
        <v>0</v>
      </c>
      <c r="AI170" s="233">
        <f t="shared" si="76"/>
        <v>0</v>
      </c>
      <c r="AJ170" s="160" t="str">
        <f t="shared" si="77"/>
        <v/>
      </c>
      <c r="BA170" s="160"/>
      <c r="BR170" s="160"/>
      <c r="CG170" s="160"/>
    </row>
    <row r="171" spans="1:85" ht="15">
      <c r="A171" s="186" t="s">
        <v>59</v>
      </c>
      <c r="B171" s="175">
        <v>0</v>
      </c>
      <c r="C171" s="175">
        <v>0</v>
      </c>
      <c r="D171" s="175">
        <v>0</v>
      </c>
      <c r="E171" s="175">
        <v>0</v>
      </c>
      <c r="F171" s="362"/>
      <c r="G171" s="175">
        <v>0</v>
      </c>
      <c r="H171" s="187">
        <v>0</v>
      </c>
      <c r="I171" s="173">
        <f t="shared" si="74"/>
        <v>0</v>
      </c>
      <c r="J171" s="168"/>
      <c r="K171" s="188" t="s">
        <v>59</v>
      </c>
      <c r="L171" s="175">
        <v>0</v>
      </c>
      <c r="M171" s="175">
        <v>0</v>
      </c>
      <c r="N171" s="175">
        <v>0</v>
      </c>
      <c r="O171" s="175">
        <v>0</v>
      </c>
      <c r="P171" s="175">
        <v>0</v>
      </c>
      <c r="Q171" s="175">
        <v>0</v>
      </c>
      <c r="R171" s="176">
        <v>0</v>
      </c>
      <c r="S171" s="177">
        <f t="shared" si="75"/>
        <v>0</v>
      </c>
      <c r="U171" s="234" t="s">
        <v>59</v>
      </c>
      <c r="V171" s="226">
        <v>0</v>
      </c>
      <c r="W171" s="226">
        <v>0</v>
      </c>
      <c r="X171" s="226">
        <v>0</v>
      </c>
      <c r="Y171" s="226">
        <v>0</v>
      </c>
      <c r="Z171" s="226">
        <v>0</v>
      </c>
      <c r="AA171" s="226">
        <v>0</v>
      </c>
      <c r="AB171" s="226">
        <v>0</v>
      </c>
      <c r="AC171" s="227">
        <v>0</v>
      </c>
      <c r="AD171" s="226">
        <v>0</v>
      </c>
      <c r="AE171" s="226">
        <v>0</v>
      </c>
      <c r="AF171" s="226">
        <v>0</v>
      </c>
      <c r="AG171" s="226">
        <v>0</v>
      </c>
      <c r="AH171" s="226">
        <v>0</v>
      </c>
      <c r="AI171" s="229">
        <f t="shared" si="76"/>
        <v>0</v>
      </c>
      <c r="AJ171" s="160" t="str">
        <f t="shared" si="77"/>
        <v/>
      </c>
      <c r="BA171" s="160"/>
      <c r="BR171" s="160"/>
      <c r="CG171" s="160"/>
    </row>
    <row r="172" spans="1:85" ht="15">
      <c r="A172" s="178" t="s">
        <v>17</v>
      </c>
      <c r="B172" s="179">
        <v>0</v>
      </c>
      <c r="C172" s="179">
        <v>0</v>
      </c>
      <c r="D172" s="179">
        <v>0</v>
      </c>
      <c r="E172" s="179">
        <v>0</v>
      </c>
      <c r="F172" s="362"/>
      <c r="G172" s="179">
        <v>0</v>
      </c>
      <c r="H172" s="180">
        <v>0</v>
      </c>
      <c r="I172" s="181">
        <f t="shared" si="74"/>
        <v>0</v>
      </c>
      <c r="J172" s="168"/>
      <c r="K172" s="182" t="s">
        <v>17</v>
      </c>
      <c r="L172" s="183">
        <v>0</v>
      </c>
      <c r="M172" s="183">
        <v>0</v>
      </c>
      <c r="N172" s="183">
        <v>0</v>
      </c>
      <c r="O172" s="183">
        <v>0</v>
      </c>
      <c r="P172" s="183">
        <v>0</v>
      </c>
      <c r="Q172" s="183">
        <v>0</v>
      </c>
      <c r="R172" s="184">
        <v>0</v>
      </c>
      <c r="S172" s="185">
        <f t="shared" si="75"/>
        <v>0</v>
      </c>
      <c r="U172" s="230" t="s">
        <v>17</v>
      </c>
      <c r="V172" s="231">
        <v>0</v>
      </c>
      <c r="W172" s="231">
        <v>0</v>
      </c>
      <c r="X172" s="231">
        <v>0</v>
      </c>
      <c r="Y172" s="231">
        <v>0</v>
      </c>
      <c r="Z172" s="231">
        <v>0</v>
      </c>
      <c r="AA172" s="231">
        <v>0</v>
      </c>
      <c r="AB172" s="231">
        <v>0</v>
      </c>
      <c r="AC172" s="232">
        <v>0</v>
      </c>
      <c r="AD172" s="231">
        <v>0</v>
      </c>
      <c r="AE172" s="231">
        <v>0</v>
      </c>
      <c r="AF172" s="231">
        <v>0</v>
      </c>
      <c r="AG172" s="231">
        <v>0</v>
      </c>
      <c r="AH172" s="231">
        <v>0</v>
      </c>
      <c r="AI172" s="233">
        <f t="shared" si="76"/>
        <v>0</v>
      </c>
      <c r="AJ172" s="160" t="str">
        <f t="shared" si="77"/>
        <v/>
      </c>
      <c r="BA172" s="160"/>
      <c r="BR172" s="160"/>
      <c r="CG172" s="160"/>
    </row>
    <row r="173" spans="1:85" ht="15">
      <c r="A173" s="186" t="s">
        <v>139</v>
      </c>
      <c r="B173" s="175">
        <v>0</v>
      </c>
      <c r="C173" s="175">
        <v>0</v>
      </c>
      <c r="D173" s="175">
        <v>0</v>
      </c>
      <c r="E173" s="175">
        <v>0</v>
      </c>
      <c r="F173" s="362"/>
      <c r="G173" s="175">
        <v>0</v>
      </c>
      <c r="H173" s="187">
        <v>0</v>
      </c>
      <c r="I173" s="173">
        <f t="shared" si="74"/>
        <v>0</v>
      </c>
      <c r="J173" s="168"/>
      <c r="K173" s="188" t="s">
        <v>139</v>
      </c>
      <c r="L173" s="175">
        <v>0</v>
      </c>
      <c r="M173" s="175">
        <v>0</v>
      </c>
      <c r="N173" s="175">
        <v>0</v>
      </c>
      <c r="O173" s="175">
        <v>0</v>
      </c>
      <c r="P173" s="175">
        <v>0</v>
      </c>
      <c r="Q173" s="175">
        <v>0</v>
      </c>
      <c r="R173" s="176">
        <v>0</v>
      </c>
      <c r="S173" s="177">
        <f t="shared" si="75"/>
        <v>0</v>
      </c>
      <c r="U173" s="234" t="s">
        <v>139</v>
      </c>
      <c r="V173" s="226">
        <v>0</v>
      </c>
      <c r="W173" s="226">
        <v>0</v>
      </c>
      <c r="X173" s="226">
        <v>0</v>
      </c>
      <c r="Y173" s="226">
        <v>0</v>
      </c>
      <c r="Z173" s="226">
        <v>0</v>
      </c>
      <c r="AA173" s="226">
        <v>0</v>
      </c>
      <c r="AB173" s="226">
        <v>0</v>
      </c>
      <c r="AC173" s="227">
        <v>0</v>
      </c>
      <c r="AD173" s="226">
        <v>0</v>
      </c>
      <c r="AE173" s="226">
        <v>0</v>
      </c>
      <c r="AF173" s="226">
        <v>0</v>
      </c>
      <c r="AG173" s="226">
        <v>0</v>
      </c>
      <c r="AH173" s="226">
        <v>0</v>
      </c>
      <c r="AI173" s="229">
        <f t="shared" si="76"/>
        <v>0</v>
      </c>
      <c r="AJ173" s="160" t="str">
        <f t="shared" si="77"/>
        <v/>
      </c>
      <c r="BA173" s="160"/>
      <c r="BR173" s="160"/>
      <c r="CG173" s="160"/>
    </row>
    <row r="174" spans="1:85" ht="15">
      <c r="A174" s="178" t="s">
        <v>25</v>
      </c>
      <c r="B174" s="179">
        <v>0</v>
      </c>
      <c r="C174" s="179">
        <v>0</v>
      </c>
      <c r="D174" s="179">
        <v>0</v>
      </c>
      <c r="E174" s="179">
        <v>0</v>
      </c>
      <c r="F174" s="362"/>
      <c r="G174" s="179">
        <v>0</v>
      </c>
      <c r="H174" s="180">
        <v>0</v>
      </c>
      <c r="I174" s="181">
        <f t="shared" si="74"/>
        <v>0</v>
      </c>
      <c r="J174" s="168"/>
      <c r="K174" s="182" t="s">
        <v>25</v>
      </c>
      <c r="L174" s="183">
        <v>0</v>
      </c>
      <c r="M174" s="183">
        <v>0</v>
      </c>
      <c r="N174" s="183">
        <v>0</v>
      </c>
      <c r="O174" s="183">
        <v>0</v>
      </c>
      <c r="P174" s="183">
        <v>0</v>
      </c>
      <c r="Q174" s="183">
        <v>0</v>
      </c>
      <c r="R174" s="184">
        <v>0</v>
      </c>
      <c r="S174" s="185">
        <f t="shared" si="75"/>
        <v>0</v>
      </c>
      <c r="U174" s="230" t="s">
        <v>25</v>
      </c>
      <c r="V174" s="231">
        <v>0</v>
      </c>
      <c r="W174" s="231">
        <v>0</v>
      </c>
      <c r="X174" s="231">
        <v>0</v>
      </c>
      <c r="Y174" s="231">
        <v>0</v>
      </c>
      <c r="Z174" s="231">
        <v>0</v>
      </c>
      <c r="AA174" s="231">
        <v>0</v>
      </c>
      <c r="AB174" s="231">
        <v>0</v>
      </c>
      <c r="AC174" s="232">
        <v>0</v>
      </c>
      <c r="AD174" s="231">
        <v>0</v>
      </c>
      <c r="AE174" s="231">
        <v>0</v>
      </c>
      <c r="AF174" s="231">
        <v>0</v>
      </c>
      <c r="AG174" s="231">
        <v>0</v>
      </c>
      <c r="AH174" s="231">
        <v>0</v>
      </c>
      <c r="AI174" s="233">
        <f t="shared" si="76"/>
        <v>0</v>
      </c>
      <c r="AJ174" s="160" t="str">
        <f t="shared" si="77"/>
        <v/>
      </c>
      <c r="BA174" s="160"/>
      <c r="BR174" s="160"/>
      <c r="CG174" s="160"/>
    </row>
    <row r="175" spans="1:85" ht="15">
      <c r="A175" s="186" t="s">
        <v>24</v>
      </c>
      <c r="B175" s="175">
        <v>0</v>
      </c>
      <c r="C175" s="175">
        <v>0</v>
      </c>
      <c r="D175" s="175">
        <v>0</v>
      </c>
      <c r="E175" s="175">
        <v>0</v>
      </c>
      <c r="F175" s="362"/>
      <c r="G175" s="175">
        <v>0</v>
      </c>
      <c r="H175" s="187">
        <v>0</v>
      </c>
      <c r="I175" s="173">
        <f t="shared" si="74"/>
        <v>0</v>
      </c>
      <c r="J175" s="168"/>
      <c r="K175" s="188" t="s">
        <v>24</v>
      </c>
      <c r="L175" s="175">
        <v>0</v>
      </c>
      <c r="M175" s="175">
        <v>0</v>
      </c>
      <c r="N175" s="175">
        <v>0</v>
      </c>
      <c r="O175" s="175">
        <v>0</v>
      </c>
      <c r="P175" s="175">
        <v>0</v>
      </c>
      <c r="Q175" s="175">
        <v>0</v>
      </c>
      <c r="R175" s="176">
        <v>0</v>
      </c>
      <c r="S175" s="177">
        <f t="shared" si="75"/>
        <v>0</v>
      </c>
      <c r="U175" s="234" t="s">
        <v>24</v>
      </c>
      <c r="V175" s="226">
        <v>0</v>
      </c>
      <c r="W175" s="226">
        <v>0</v>
      </c>
      <c r="X175" s="226">
        <v>0</v>
      </c>
      <c r="Y175" s="226">
        <v>0</v>
      </c>
      <c r="Z175" s="226">
        <v>0</v>
      </c>
      <c r="AA175" s="226">
        <v>0</v>
      </c>
      <c r="AB175" s="226">
        <v>0</v>
      </c>
      <c r="AC175" s="227">
        <v>0</v>
      </c>
      <c r="AD175" s="226">
        <v>0</v>
      </c>
      <c r="AE175" s="226">
        <v>0</v>
      </c>
      <c r="AF175" s="226">
        <v>0</v>
      </c>
      <c r="AG175" s="226">
        <v>0</v>
      </c>
      <c r="AH175" s="226">
        <v>0</v>
      </c>
      <c r="AI175" s="229">
        <f t="shared" si="76"/>
        <v>0</v>
      </c>
      <c r="AJ175" s="160" t="str">
        <f t="shared" si="77"/>
        <v/>
      </c>
      <c r="BA175" s="160"/>
      <c r="BR175" s="160"/>
      <c r="CG175" s="160"/>
    </row>
    <row r="176" spans="1:85" ht="15">
      <c r="A176" s="178" t="s">
        <v>60</v>
      </c>
      <c r="B176" s="179">
        <v>0</v>
      </c>
      <c r="C176" s="179">
        <v>0</v>
      </c>
      <c r="D176" s="179">
        <v>0</v>
      </c>
      <c r="E176" s="179">
        <v>0</v>
      </c>
      <c r="F176" s="362"/>
      <c r="G176" s="179">
        <v>0</v>
      </c>
      <c r="H176" s="180">
        <v>0</v>
      </c>
      <c r="I176" s="181">
        <f t="shared" si="74"/>
        <v>0</v>
      </c>
      <c r="J176" s="168"/>
      <c r="K176" s="182" t="s">
        <v>60</v>
      </c>
      <c r="L176" s="183">
        <v>0</v>
      </c>
      <c r="M176" s="183">
        <v>0</v>
      </c>
      <c r="N176" s="183">
        <v>0</v>
      </c>
      <c r="O176" s="183">
        <v>0</v>
      </c>
      <c r="P176" s="183">
        <v>0</v>
      </c>
      <c r="Q176" s="183">
        <v>0</v>
      </c>
      <c r="R176" s="184">
        <v>0</v>
      </c>
      <c r="S176" s="185">
        <f t="shared" si="75"/>
        <v>0</v>
      </c>
      <c r="U176" s="230" t="s">
        <v>60</v>
      </c>
      <c r="V176" s="231">
        <v>0</v>
      </c>
      <c r="W176" s="231">
        <v>0</v>
      </c>
      <c r="X176" s="231">
        <v>0</v>
      </c>
      <c r="Y176" s="231">
        <v>0</v>
      </c>
      <c r="Z176" s="231">
        <v>0</v>
      </c>
      <c r="AA176" s="231">
        <v>0</v>
      </c>
      <c r="AB176" s="231">
        <v>0</v>
      </c>
      <c r="AC176" s="232">
        <v>0</v>
      </c>
      <c r="AD176" s="231">
        <v>0</v>
      </c>
      <c r="AE176" s="231">
        <v>0</v>
      </c>
      <c r="AF176" s="231">
        <v>0</v>
      </c>
      <c r="AG176" s="231">
        <v>0</v>
      </c>
      <c r="AH176" s="231">
        <v>0</v>
      </c>
      <c r="AI176" s="233">
        <f t="shared" si="76"/>
        <v>0</v>
      </c>
      <c r="AJ176" s="160" t="str">
        <f t="shared" si="77"/>
        <v/>
      </c>
      <c r="BA176" s="160"/>
      <c r="BR176" s="160"/>
      <c r="CG176" s="160"/>
    </row>
    <row r="177" spans="1:85" ht="15">
      <c r="A177" s="186" t="s">
        <v>22</v>
      </c>
      <c r="B177" s="175">
        <v>0</v>
      </c>
      <c r="C177" s="175">
        <v>0</v>
      </c>
      <c r="D177" s="175">
        <v>0</v>
      </c>
      <c r="E177" s="175">
        <v>0</v>
      </c>
      <c r="F177" s="362"/>
      <c r="G177" s="175">
        <v>0</v>
      </c>
      <c r="H177" s="187">
        <v>0</v>
      </c>
      <c r="I177" s="173">
        <f t="shared" si="74"/>
        <v>0</v>
      </c>
      <c r="J177" s="168"/>
      <c r="K177" s="188" t="s">
        <v>22</v>
      </c>
      <c r="L177" s="175">
        <v>0</v>
      </c>
      <c r="M177" s="175">
        <v>0</v>
      </c>
      <c r="N177" s="175">
        <v>0</v>
      </c>
      <c r="O177" s="175">
        <v>0</v>
      </c>
      <c r="P177" s="175">
        <v>0</v>
      </c>
      <c r="Q177" s="175">
        <v>0</v>
      </c>
      <c r="R177" s="176">
        <v>0</v>
      </c>
      <c r="S177" s="177">
        <f t="shared" si="75"/>
        <v>0</v>
      </c>
      <c r="U177" s="234" t="s">
        <v>22</v>
      </c>
      <c r="V177" s="226">
        <v>0</v>
      </c>
      <c r="W177" s="226">
        <v>0</v>
      </c>
      <c r="X177" s="226">
        <v>0</v>
      </c>
      <c r="Y177" s="226">
        <v>0</v>
      </c>
      <c r="Z177" s="226">
        <v>0</v>
      </c>
      <c r="AA177" s="226">
        <v>0</v>
      </c>
      <c r="AB177" s="226">
        <v>0</v>
      </c>
      <c r="AC177" s="227">
        <v>0</v>
      </c>
      <c r="AD177" s="226">
        <v>0</v>
      </c>
      <c r="AE177" s="226">
        <v>0</v>
      </c>
      <c r="AF177" s="226">
        <v>0</v>
      </c>
      <c r="AG177" s="226">
        <v>0</v>
      </c>
      <c r="AH177" s="226">
        <v>0</v>
      </c>
      <c r="AI177" s="229">
        <f t="shared" si="76"/>
        <v>0</v>
      </c>
      <c r="AJ177" s="160" t="str">
        <f t="shared" si="77"/>
        <v/>
      </c>
      <c r="BA177" s="160"/>
      <c r="BR177" s="160"/>
      <c r="CG177" s="160"/>
    </row>
    <row r="178" spans="1:85" ht="15">
      <c r="A178" s="178" t="s">
        <v>21</v>
      </c>
      <c r="B178" s="179">
        <v>0</v>
      </c>
      <c r="C178" s="179">
        <v>0</v>
      </c>
      <c r="D178" s="179">
        <v>0</v>
      </c>
      <c r="E178" s="179">
        <v>0</v>
      </c>
      <c r="F178" s="362"/>
      <c r="G178" s="179">
        <v>0</v>
      </c>
      <c r="H178" s="180">
        <v>0</v>
      </c>
      <c r="I178" s="181">
        <f t="shared" si="74"/>
        <v>0</v>
      </c>
      <c r="J178" s="168"/>
      <c r="K178" s="182" t="s">
        <v>21</v>
      </c>
      <c r="L178" s="183">
        <v>0</v>
      </c>
      <c r="M178" s="183">
        <v>0</v>
      </c>
      <c r="N178" s="183">
        <v>0</v>
      </c>
      <c r="O178" s="183">
        <v>0</v>
      </c>
      <c r="P178" s="183">
        <v>0</v>
      </c>
      <c r="Q178" s="183">
        <v>0</v>
      </c>
      <c r="R178" s="184">
        <v>0</v>
      </c>
      <c r="S178" s="185">
        <f t="shared" si="75"/>
        <v>0</v>
      </c>
      <c r="U178" s="230" t="s">
        <v>61</v>
      </c>
      <c r="V178" s="231">
        <v>0</v>
      </c>
      <c r="W178" s="231">
        <v>0</v>
      </c>
      <c r="X178" s="231">
        <v>0</v>
      </c>
      <c r="Y178" s="231">
        <v>0</v>
      </c>
      <c r="Z178" s="231">
        <v>0</v>
      </c>
      <c r="AA178" s="231">
        <v>0</v>
      </c>
      <c r="AB178" s="231">
        <v>0</v>
      </c>
      <c r="AC178" s="232">
        <v>0</v>
      </c>
      <c r="AD178" s="231">
        <v>0</v>
      </c>
      <c r="AE178" s="231">
        <v>0</v>
      </c>
      <c r="AF178" s="231">
        <v>0</v>
      </c>
      <c r="AG178" s="231">
        <v>0</v>
      </c>
      <c r="AH178" s="231">
        <v>0</v>
      </c>
      <c r="AI178" s="233">
        <f t="shared" si="76"/>
        <v>0</v>
      </c>
      <c r="AJ178" s="160" t="str">
        <f t="shared" si="77"/>
        <v/>
      </c>
      <c r="BA178" s="160"/>
      <c r="BR178" s="160"/>
      <c r="CG178" s="160"/>
    </row>
    <row r="179" spans="1:85" ht="15">
      <c r="A179" s="189" t="s">
        <v>64</v>
      </c>
      <c r="B179" s="175">
        <v>0</v>
      </c>
      <c r="C179" s="175">
        <v>0</v>
      </c>
      <c r="D179" s="175">
        <v>0</v>
      </c>
      <c r="E179" s="175">
        <v>0</v>
      </c>
      <c r="F179" s="362"/>
      <c r="G179" s="175">
        <v>0</v>
      </c>
      <c r="H179" s="187">
        <v>0</v>
      </c>
      <c r="I179" s="173">
        <f t="shared" si="74"/>
        <v>0</v>
      </c>
      <c r="J179" s="168"/>
      <c r="K179" s="190" t="s">
        <v>64</v>
      </c>
      <c r="L179" s="175">
        <v>0</v>
      </c>
      <c r="M179" s="175">
        <v>0</v>
      </c>
      <c r="N179" s="175">
        <v>0</v>
      </c>
      <c r="O179" s="175">
        <v>0</v>
      </c>
      <c r="P179" s="175">
        <v>0</v>
      </c>
      <c r="Q179" s="175">
        <v>0</v>
      </c>
      <c r="R179" s="176">
        <v>0</v>
      </c>
      <c r="S179" s="177">
        <f t="shared" si="75"/>
        <v>0</v>
      </c>
      <c r="U179" s="235" t="s">
        <v>62</v>
      </c>
      <c r="V179" s="226">
        <v>0</v>
      </c>
      <c r="W179" s="226">
        <v>0</v>
      </c>
      <c r="X179" s="226">
        <v>0</v>
      </c>
      <c r="Y179" s="226">
        <v>0</v>
      </c>
      <c r="Z179" s="226">
        <v>0</v>
      </c>
      <c r="AA179" s="226">
        <v>0</v>
      </c>
      <c r="AB179" s="226">
        <v>0</v>
      </c>
      <c r="AC179" s="227">
        <v>0</v>
      </c>
      <c r="AD179" s="228">
        <v>0</v>
      </c>
      <c r="AE179" s="228">
        <v>0</v>
      </c>
      <c r="AF179" s="228">
        <v>0</v>
      </c>
      <c r="AG179" s="228">
        <v>0</v>
      </c>
      <c r="AH179" s="228">
        <v>0</v>
      </c>
      <c r="AI179" s="229">
        <f t="shared" si="76"/>
        <v>0</v>
      </c>
      <c r="AJ179" s="160" t="str">
        <f t="shared" si="77"/>
        <v/>
      </c>
      <c r="BA179" s="160"/>
      <c r="BR179" s="160"/>
      <c r="CG179" s="160"/>
    </row>
    <row r="180" spans="1:85">
      <c r="A180" s="191" t="s">
        <v>23</v>
      </c>
      <c r="B180" s="192">
        <v>0</v>
      </c>
      <c r="C180" s="192">
        <v>0</v>
      </c>
      <c r="D180" s="192">
        <v>0</v>
      </c>
      <c r="E180" s="192">
        <v>0</v>
      </c>
      <c r="F180" s="362"/>
      <c r="G180" s="192">
        <v>0</v>
      </c>
      <c r="H180" s="193">
        <v>0</v>
      </c>
      <c r="I180" s="194">
        <f t="shared" si="74"/>
        <v>0</v>
      </c>
      <c r="J180" s="168"/>
      <c r="K180" s="195" t="s">
        <v>23</v>
      </c>
      <c r="L180" s="196">
        <v>0</v>
      </c>
      <c r="M180" s="196">
        <v>0</v>
      </c>
      <c r="N180" s="196">
        <v>0</v>
      </c>
      <c r="O180" s="196">
        <v>0</v>
      </c>
      <c r="P180" s="196">
        <v>0</v>
      </c>
      <c r="Q180" s="196">
        <v>0</v>
      </c>
      <c r="R180" s="197">
        <v>0</v>
      </c>
      <c r="S180" s="198">
        <f t="shared" si="75"/>
        <v>0</v>
      </c>
      <c r="U180" s="236" t="s">
        <v>66</v>
      </c>
      <c r="V180" s="237">
        <v>0</v>
      </c>
      <c r="W180" s="237">
        <v>0</v>
      </c>
      <c r="X180" s="237">
        <v>0</v>
      </c>
      <c r="Y180" s="237">
        <v>0</v>
      </c>
      <c r="Z180" s="237">
        <v>0</v>
      </c>
      <c r="AA180" s="237">
        <v>0</v>
      </c>
      <c r="AB180" s="237">
        <v>0</v>
      </c>
      <c r="AC180" s="237">
        <v>0</v>
      </c>
      <c r="AD180" s="237">
        <v>0</v>
      </c>
      <c r="AE180" s="237">
        <v>0</v>
      </c>
      <c r="AF180" s="237">
        <v>0</v>
      </c>
      <c r="AG180" s="237">
        <v>0</v>
      </c>
      <c r="AH180" s="125">
        <v>0</v>
      </c>
      <c r="AI180" s="238">
        <f t="shared" si="76"/>
        <v>0</v>
      </c>
      <c r="AJ180" s="160" t="str">
        <f t="shared" si="77"/>
        <v/>
      </c>
      <c r="BA180" s="160"/>
      <c r="BR180" s="160"/>
      <c r="CG180" s="160"/>
    </row>
    <row r="181" spans="1:85">
      <c r="A181" s="199" t="s">
        <v>19</v>
      </c>
      <c r="B181" s="200">
        <v>0</v>
      </c>
      <c r="C181" s="200">
        <v>0</v>
      </c>
      <c r="D181" s="200">
        <v>0</v>
      </c>
      <c r="E181" s="200">
        <v>0</v>
      </c>
      <c r="F181" s="362"/>
      <c r="G181" s="200">
        <v>0</v>
      </c>
      <c r="H181" s="201">
        <v>0</v>
      </c>
      <c r="I181" s="202">
        <f t="shared" si="74"/>
        <v>0</v>
      </c>
      <c r="J181" s="168"/>
      <c r="K181" s="203" t="s">
        <v>19</v>
      </c>
      <c r="L181" s="200">
        <v>0</v>
      </c>
      <c r="M181" s="200">
        <v>0</v>
      </c>
      <c r="N181" s="200">
        <v>0</v>
      </c>
      <c r="O181" s="200">
        <v>0</v>
      </c>
      <c r="P181" s="200">
        <v>0</v>
      </c>
      <c r="Q181" s="200">
        <v>0</v>
      </c>
      <c r="R181" s="204">
        <v>0</v>
      </c>
      <c r="S181" s="205">
        <f t="shared" si="75"/>
        <v>0</v>
      </c>
      <c r="U181" s="239" t="s">
        <v>19</v>
      </c>
      <c r="V181" s="240">
        <v>0</v>
      </c>
      <c r="W181" s="240">
        <v>0</v>
      </c>
      <c r="X181" s="240">
        <v>0</v>
      </c>
      <c r="Y181" s="240">
        <v>0</v>
      </c>
      <c r="Z181" s="240">
        <v>0</v>
      </c>
      <c r="AA181" s="240">
        <v>0</v>
      </c>
      <c r="AB181" s="240">
        <v>0</v>
      </c>
      <c r="AC181" s="240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2">
        <f t="shared" si="76"/>
        <v>0</v>
      </c>
      <c r="AJ181" s="160" t="str">
        <f t="shared" si="77"/>
        <v/>
      </c>
      <c r="BA181" s="160"/>
      <c r="BR181" s="160"/>
      <c r="CG181" s="160"/>
    </row>
    <row r="182" spans="1:85">
      <c r="A182" s="191" t="s">
        <v>20</v>
      </c>
      <c r="B182" s="192">
        <v>0</v>
      </c>
      <c r="C182" s="192">
        <v>0</v>
      </c>
      <c r="D182" s="192">
        <v>0</v>
      </c>
      <c r="E182" s="192">
        <v>0</v>
      </c>
      <c r="F182" s="362"/>
      <c r="G182" s="192">
        <v>0</v>
      </c>
      <c r="H182" s="193">
        <v>0</v>
      </c>
      <c r="I182" s="194">
        <f t="shared" si="74"/>
        <v>0</v>
      </c>
      <c r="J182" s="168"/>
      <c r="K182" s="195" t="s">
        <v>20</v>
      </c>
      <c r="L182" s="196">
        <v>0</v>
      </c>
      <c r="M182" s="196">
        <v>0</v>
      </c>
      <c r="N182" s="196">
        <v>0</v>
      </c>
      <c r="O182" s="196">
        <v>0</v>
      </c>
      <c r="P182" s="196">
        <v>0</v>
      </c>
      <c r="Q182" s="196">
        <v>0</v>
      </c>
      <c r="R182" s="197">
        <v>0</v>
      </c>
      <c r="S182" s="198">
        <f t="shared" si="75"/>
        <v>0</v>
      </c>
      <c r="U182" s="236" t="s">
        <v>20</v>
      </c>
      <c r="V182" s="237">
        <v>0</v>
      </c>
      <c r="W182" s="237">
        <v>0</v>
      </c>
      <c r="X182" s="237">
        <v>0</v>
      </c>
      <c r="Y182" s="237">
        <v>0</v>
      </c>
      <c r="Z182" s="237">
        <v>0</v>
      </c>
      <c r="AA182" s="237">
        <v>0</v>
      </c>
      <c r="AB182" s="237">
        <v>0</v>
      </c>
      <c r="AC182" s="237">
        <v>0</v>
      </c>
      <c r="AD182" s="237">
        <v>0</v>
      </c>
      <c r="AE182" s="237">
        <v>0</v>
      </c>
      <c r="AF182" s="237">
        <v>0</v>
      </c>
      <c r="AG182" s="237">
        <v>0</v>
      </c>
      <c r="AH182" s="125">
        <v>0</v>
      </c>
      <c r="AI182" s="238">
        <f t="shared" si="76"/>
        <v>0</v>
      </c>
      <c r="AJ182" s="160" t="str">
        <f t="shared" si="77"/>
        <v/>
      </c>
      <c r="BA182" s="160"/>
      <c r="BR182" s="160"/>
      <c r="CG182" s="160"/>
    </row>
    <row r="183" spans="1:85" ht="15" thickBot="1">
      <c r="A183" s="206" t="s">
        <v>11</v>
      </c>
      <c r="B183" s="207">
        <v>0</v>
      </c>
      <c r="C183" s="207">
        <v>0</v>
      </c>
      <c r="D183" s="207">
        <v>0</v>
      </c>
      <c r="E183" s="207">
        <v>0</v>
      </c>
      <c r="F183" s="363"/>
      <c r="G183" s="207">
        <v>0</v>
      </c>
      <c r="H183" s="208">
        <v>0</v>
      </c>
      <c r="I183" s="209">
        <f t="shared" si="74"/>
        <v>0</v>
      </c>
      <c r="J183" s="168"/>
      <c r="K183" s="210" t="s">
        <v>11</v>
      </c>
      <c r="L183" s="207">
        <v>0</v>
      </c>
      <c r="M183" s="207">
        <v>0</v>
      </c>
      <c r="N183" s="207">
        <v>0</v>
      </c>
      <c r="O183" s="207">
        <v>0</v>
      </c>
      <c r="P183" s="207">
        <v>0</v>
      </c>
      <c r="Q183" s="207">
        <v>0</v>
      </c>
      <c r="R183" s="211">
        <v>0</v>
      </c>
      <c r="S183" s="212">
        <f t="shared" si="75"/>
        <v>0</v>
      </c>
      <c r="U183" s="239" t="s">
        <v>11</v>
      </c>
      <c r="V183" s="240">
        <v>0</v>
      </c>
      <c r="W183" s="240">
        <v>0</v>
      </c>
      <c r="X183" s="240">
        <v>0</v>
      </c>
      <c r="Y183" s="240">
        <v>0</v>
      </c>
      <c r="Z183" s="240">
        <v>0</v>
      </c>
      <c r="AA183" s="240">
        <v>0</v>
      </c>
      <c r="AB183" s="240">
        <v>0</v>
      </c>
      <c r="AC183" s="240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2">
        <f t="shared" si="76"/>
        <v>0</v>
      </c>
      <c r="AJ183" s="160" t="str">
        <f t="shared" si="77"/>
        <v/>
      </c>
      <c r="BA183" s="160"/>
      <c r="BR183" s="160"/>
      <c r="CG183" s="160"/>
    </row>
    <row r="184" spans="1:85" ht="15">
      <c r="A184" s="213" t="s">
        <v>26</v>
      </c>
      <c r="B184" s="214">
        <f>SUM(B163:B179)</f>
        <v>0</v>
      </c>
      <c r="C184" s="214">
        <f t="shared" ref="C184:I184" si="78">SUM(C163:C179)</f>
        <v>0</v>
      </c>
      <c r="D184" s="214">
        <f t="shared" si="78"/>
        <v>0</v>
      </c>
      <c r="E184" s="214">
        <f t="shared" si="78"/>
        <v>0</v>
      </c>
      <c r="F184" s="214">
        <f t="shared" si="78"/>
        <v>0</v>
      </c>
      <c r="G184" s="214">
        <f t="shared" si="78"/>
        <v>0</v>
      </c>
      <c r="H184" s="216">
        <f t="shared" si="78"/>
        <v>0</v>
      </c>
      <c r="I184" s="173">
        <f t="shared" si="78"/>
        <v>0</v>
      </c>
      <c r="J184" s="168"/>
      <c r="K184" s="215" t="s">
        <v>26</v>
      </c>
      <c r="L184" s="214">
        <f>SUM(L163:L179)</f>
        <v>0</v>
      </c>
      <c r="M184" s="214">
        <f t="shared" ref="M184:S184" si="79">SUM(M163:M179)</f>
        <v>0</v>
      </c>
      <c r="N184" s="214">
        <f t="shared" si="79"/>
        <v>0</v>
      </c>
      <c r="O184" s="214">
        <f t="shared" si="79"/>
        <v>0</v>
      </c>
      <c r="P184" s="214">
        <f t="shared" si="79"/>
        <v>0</v>
      </c>
      <c r="Q184" s="214">
        <f t="shared" si="79"/>
        <v>0</v>
      </c>
      <c r="R184" s="216">
        <f t="shared" si="79"/>
        <v>0</v>
      </c>
      <c r="S184" s="217">
        <f t="shared" si="79"/>
        <v>0</v>
      </c>
      <c r="T184" s="160" t="str">
        <f>IF(ABS(S184-AI184)&gt;0.01,S184-AI184,"")</f>
        <v/>
      </c>
      <c r="U184" s="243" t="s">
        <v>63</v>
      </c>
      <c r="V184" s="244">
        <f>SUM(V163:V179)</f>
        <v>0</v>
      </c>
      <c r="W184" s="244">
        <f t="shared" ref="W184:AH184" si="80">SUM(W163:W179)</f>
        <v>0</v>
      </c>
      <c r="X184" s="244">
        <f t="shared" si="80"/>
        <v>0</v>
      </c>
      <c r="Y184" s="244">
        <f t="shared" si="80"/>
        <v>0</v>
      </c>
      <c r="Z184" s="244">
        <f t="shared" si="80"/>
        <v>0</v>
      </c>
      <c r="AA184" s="244">
        <f t="shared" si="80"/>
        <v>0</v>
      </c>
      <c r="AB184" s="244">
        <f t="shared" si="80"/>
        <v>0</v>
      </c>
      <c r="AC184" s="244">
        <f t="shared" si="80"/>
        <v>0</v>
      </c>
      <c r="AD184" s="245">
        <f t="shared" si="80"/>
        <v>0</v>
      </c>
      <c r="AE184" s="245">
        <f t="shared" si="80"/>
        <v>0</v>
      </c>
      <c r="AF184" s="245">
        <f t="shared" si="80"/>
        <v>0</v>
      </c>
      <c r="AG184" s="245">
        <f t="shared" si="80"/>
        <v>0</v>
      </c>
      <c r="AH184" s="245">
        <f t="shared" si="80"/>
        <v>0</v>
      </c>
      <c r="AI184" s="246">
        <f>SUM(V184:AC184)</f>
        <v>0</v>
      </c>
      <c r="AJ184" s="160" t="str">
        <f t="shared" si="77"/>
        <v/>
      </c>
      <c r="BA184" s="160"/>
      <c r="BR184" s="160"/>
      <c r="CG184" s="160"/>
    </row>
    <row r="185" spans="1:85" s="23" customFormat="1" ht="15" thickBot="1">
      <c r="A185" s="30" t="s">
        <v>88</v>
      </c>
      <c r="B185" s="47" t="str">
        <f>IF($I184=0,"-",B184/$I184)</f>
        <v>-</v>
      </c>
      <c r="C185" s="47" t="str">
        <f t="shared" ref="C185:H185" si="81">IF($I184=0,"-",C184/$I184)</f>
        <v>-</v>
      </c>
      <c r="D185" s="47" t="str">
        <f t="shared" si="81"/>
        <v>-</v>
      </c>
      <c r="E185" s="47" t="str">
        <f t="shared" si="81"/>
        <v>-</v>
      </c>
      <c r="F185" s="47" t="str">
        <f t="shared" si="81"/>
        <v>-</v>
      </c>
      <c r="G185" s="47" t="str">
        <f t="shared" si="81"/>
        <v>-</v>
      </c>
      <c r="H185" s="70" t="str">
        <f t="shared" si="81"/>
        <v>-</v>
      </c>
      <c r="I185" s="48">
        <f>SUM(B185:H185)</f>
        <v>0</v>
      </c>
      <c r="J185" s="160"/>
      <c r="K185" s="81" t="s">
        <v>88</v>
      </c>
      <c r="L185" s="98" t="str">
        <f t="shared" ref="L185:R185" si="82">IF($S184=0,"-",L184/$S184)</f>
        <v>-</v>
      </c>
      <c r="M185" s="98" t="str">
        <f t="shared" si="82"/>
        <v>-</v>
      </c>
      <c r="N185" s="98" t="str">
        <f t="shared" si="82"/>
        <v>-</v>
      </c>
      <c r="O185" s="98" t="str">
        <f t="shared" si="82"/>
        <v>-</v>
      </c>
      <c r="P185" s="98" t="str">
        <f t="shared" si="82"/>
        <v>-</v>
      </c>
      <c r="Q185" s="98" t="str">
        <f t="shared" si="82"/>
        <v>-</v>
      </c>
      <c r="R185" s="99" t="str">
        <f t="shared" si="82"/>
        <v>-</v>
      </c>
      <c r="S185" s="100">
        <f>SUM(L185:R185)</f>
        <v>0</v>
      </c>
      <c r="U185" s="110" t="s">
        <v>88</v>
      </c>
      <c r="V185" s="133" t="e">
        <f>+V184/$AI184</f>
        <v>#DIV/0!</v>
      </c>
      <c r="W185" s="133" t="e">
        <f t="shared" ref="W185:AH185" si="83">+W184/$AI184</f>
        <v>#DIV/0!</v>
      </c>
      <c r="X185" s="133" t="e">
        <f t="shared" si="83"/>
        <v>#DIV/0!</v>
      </c>
      <c r="Y185" s="133" t="e">
        <f t="shared" si="83"/>
        <v>#DIV/0!</v>
      </c>
      <c r="Z185" s="133" t="e">
        <f t="shared" si="83"/>
        <v>#DIV/0!</v>
      </c>
      <c r="AA185" s="133" t="e">
        <f t="shared" si="83"/>
        <v>#DIV/0!</v>
      </c>
      <c r="AB185" s="133" t="e">
        <f t="shared" si="83"/>
        <v>#DIV/0!</v>
      </c>
      <c r="AC185" s="133" t="e">
        <f t="shared" si="83"/>
        <v>#DIV/0!</v>
      </c>
      <c r="AD185" s="133" t="e">
        <f t="shared" si="83"/>
        <v>#DIV/0!</v>
      </c>
      <c r="AE185" s="133" t="e">
        <f t="shared" si="83"/>
        <v>#DIV/0!</v>
      </c>
      <c r="AF185" s="133" t="e">
        <f t="shared" si="83"/>
        <v>#DIV/0!</v>
      </c>
      <c r="AG185" s="133" t="e">
        <f t="shared" si="83"/>
        <v>#DIV/0!</v>
      </c>
      <c r="AH185" s="133" t="e">
        <f t="shared" si="83"/>
        <v>#DIV/0!</v>
      </c>
      <c r="AI185" s="134" t="e">
        <f>SUM(V185:AC185)</f>
        <v>#DIV/0!</v>
      </c>
      <c r="AJ185" s="23" t="e">
        <f t="shared" si="77"/>
        <v>#DIV/0!</v>
      </c>
    </row>
    <row r="186" spans="1:85" ht="15" thickBot="1">
      <c r="A186" s="247"/>
      <c r="B186" s="247"/>
      <c r="C186" s="247"/>
      <c r="D186" s="247"/>
      <c r="E186" s="247"/>
      <c r="F186" s="247"/>
      <c r="G186" s="247"/>
      <c r="H186" s="247"/>
      <c r="I186" s="247"/>
      <c r="K186" s="247"/>
      <c r="L186" s="247"/>
      <c r="M186" s="247"/>
      <c r="N186" s="247"/>
      <c r="O186" s="247"/>
      <c r="P186" s="247"/>
      <c r="Q186" s="247"/>
      <c r="R186" s="247"/>
      <c r="S186" s="247"/>
      <c r="AI186" s="168"/>
      <c r="BA186" s="160"/>
      <c r="BR186" s="160"/>
      <c r="CG186" s="160"/>
    </row>
    <row r="187" spans="1:85" ht="28.5">
      <c r="A187" s="312" t="s">
        <v>35</v>
      </c>
      <c r="B187" s="164" t="s">
        <v>0</v>
      </c>
      <c r="C187" s="164" t="s">
        <v>1</v>
      </c>
      <c r="D187" s="164" t="s">
        <v>2</v>
      </c>
      <c r="E187" s="164" t="s">
        <v>3</v>
      </c>
      <c r="F187" s="164" t="s">
        <v>27</v>
      </c>
      <c r="G187" s="164" t="s">
        <v>4</v>
      </c>
      <c r="H187" s="164" t="s">
        <v>5</v>
      </c>
      <c r="I187" s="165" t="s">
        <v>6</v>
      </c>
      <c r="K187" s="314" t="s">
        <v>35</v>
      </c>
      <c r="L187" s="166" t="s">
        <v>0</v>
      </c>
      <c r="M187" s="166" t="s">
        <v>1</v>
      </c>
      <c r="N187" s="166" t="s">
        <v>2</v>
      </c>
      <c r="O187" s="166" t="s">
        <v>3</v>
      </c>
      <c r="P187" s="166" t="s">
        <v>27</v>
      </c>
      <c r="Q187" s="166" t="s">
        <v>4</v>
      </c>
      <c r="R187" s="166" t="s">
        <v>5</v>
      </c>
      <c r="S187" s="167" t="s">
        <v>6</v>
      </c>
      <c r="U187" s="316" t="s">
        <v>35</v>
      </c>
      <c r="V187" s="219" t="s">
        <v>74</v>
      </c>
      <c r="W187" s="219" t="s">
        <v>75</v>
      </c>
      <c r="X187" s="219" t="s">
        <v>4</v>
      </c>
      <c r="Y187" s="219" t="s">
        <v>1</v>
      </c>
      <c r="Z187" s="219" t="s">
        <v>2</v>
      </c>
      <c r="AA187" s="219" t="s">
        <v>3</v>
      </c>
      <c r="AB187" s="219" t="s">
        <v>55</v>
      </c>
      <c r="AC187" s="219" t="s">
        <v>68</v>
      </c>
      <c r="AD187" s="220" t="s">
        <v>76</v>
      </c>
      <c r="AE187" s="220" t="s">
        <v>83</v>
      </c>
      <c r="AF187" s="220" t="s">
        <v>77</v>
      </c>
      <c r="AG187" s="220" t="s">
        <v>84</v>
      </c>
      <c r="AH187" s="220" t="s">
        <v>85</v>
      </c>
      <c r="AI187" s="221" t="s">
        <v>63</v>
      </c>
      <c r="BA187" s="160"/>
      <c r="BR187" s="160"/>
      <c r="CG187" s="160"/>
    </row>
    <row r="188" spans="1:85" ht="15">
      <c r="A188" s="313" t="s">
        <v>35</v>
      </c>
      <c r="B188" s="318" t="s">
        <v>69</v>
      </c>
      <c r="C188" s="319"/>
      <c r="D188" s="319"/>
      <c r="E188" s="319"/>
      <c r="F188" s="319"/>
      <c r="G188" s="319"/>
      <c r="H188" s="319"/>
      <c r="I188" s="320"/>
      <c r="K188" s="315" t="s">
        <v>35</v>
      </c>
      <c r="L188" s="321" t="s">
        <v>69</v>
      </c>
      <c r="M188" s="322"/>
      <c r="N188" s="322"/>
      <c r="O188" s="322"/>
      <c r="P188" s="322"/>
      <c r="Q188" s="322"/>
      <c r="R188" s="322"/>
      <c r="S188" s="323"/>
      <c r="U188" s="317" t="s">
        <v>35</v>
      </c>
      <c r="V188" s="324" t="s">
        <v>69</v>
      </c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5"/>
      <c r="BA188" s="160"/>
      <c r="BR188" s="160"/>
      <c r="CG188" s="160"/>
    </row>
    <row r="189" spans="1:85" ht="15">
      <c r="A189" s="170" t="s">
        <v>7</v>
      </c>
      <c r="B189" s="171">
        <v>0</v>
      </c>
      <c r="C189" s="171">
        <v>0</v>
      </c>
      <c r="D189" s="171">
        <v>0</v>
      </c>
      <c r="E189" s="171">
        <v>0</v>
      </c>
      <c r="F189" s="361"/>
      <c r="G189" s="171">
        <v>0</v>
      </c>
      <c r="H189" s="172">
        <v>0</v>
      </c>
      <c r="I189" s="173">
        <f>SUM(B189:H189)</f>
        <v>0</v>
      </c>
      <c r="J189" s="168"/>
      <c r="K189" s="222" t="s">
        <v>7</v>
      </c>
      <c r="L189" s="171">
        <v>0</v>
      </c>
      <c r="M189" s="171">
        <v>0</v>
      </c>
      <c r="N189" s="171">
        <v>0</v>
      </c>
      <c r="O189" s="171">
        <v>0</v>
      </c>
      <c r="P189" s="171">
        <v>0</v>
      </c>
      <c r="Q189" s="171">
        <v>0</v>
      </c>
      <c r="R189" s="223">
        <v>0</v>
      </c>
      <c r="S189" s="224">
        <f>SUM(L189:R189)</f>
        <v>0</v>
      </c>
      <c r="U189" s="225" t="s">
        <v>7</v>
      </c>
      <c r="V189" s="226">
        <v>0</v>
      </c>
      <c r="W189" s="226">
        <v>0</v>
      </c>
      <c r="X189" s="226">
        <v>0</v>
      </c>
      <c r="Y189" s="226">
        <v>0</v>
      </c>
      <c r="Z189" s="226">
        <v>0</v>
      </c>
      <c r="AA189" s="226">
        <v>0</v>
      </c>
      <c r="AB189" s="226">
        <v>0</v>
      </c>
      <c r="AC189" s="227">
        <v>0</v>
      </c>
      <c r="AD189" s="228">
        <v>0</v>
      </c>
      <c r="AE189" s="228">
        <v>0</v>
      </c>
      <c r="AF189" s="228">
        <v>0</v>
      </c>
      <c r="AG189" s="228">
        <v>0</v>
      </c>
      <c r="AH189" s="228">
        <v>0</v>
      </c>
      <c r="AI189" s="229">
        <f>SUM(V189:AC189)</f>
        <v>0</v>
      </c>
      <c r="AJ189" s="160" t="str">
        <f>IF(ABS(S189-AI189)&gt;0.001,S189-AI189,"")</f>
        <v/>
      </c>
      <c r="BA189" s="160"/>
      <c r="BR189" s="160"/>
      <c r="CG189" s="160"/>
    </row>
    <row r="190" spans="1:85" ht="15">
      <c r="A190" s="178" t="s">
        <v>8</v>
      </c>
      <c r="B190" s="179">
        <v>0</v>
      </c>
      <c r="C190" s="179">
        <v>0</v>
      </c>
      <c r="D190" s="179">
        <v>0</v>
      </c>
      <c r="E190" s="179">
        <v>0</v>
      </c>
      <c r="F190" s="362"/>
      <c r="G190" s="179">
        <v>0</v>
      </c>
      <c r="H190" s="180">
        <v>0</v>
      </c>
      <c r="I190" s="181">
        <f t="shared" ref="I190:I209" si="84">SUM(B190:H190)</f>
        <v>0</v>
      </c>
      <c r="J190" s="168"/>
      <c r="K190" s="182" t="s">
        <v>8</v>
      </c>
      <c r="L190" s="183">
        <v>0</v>
      </c>
      <c r="M190" s="183">
        <v>0</v>
      </c>
      <c r="N190" s="183">
        <v>0</v>
      </c>
      <c r="O190" s="183">
        <v>0</v>
      </c>
      <c r="P190" s="183">
        <v>0</v>
      </c>
      <c r="Q190" s="183">
        <v>0</v>
      </c>
      <c r="R190" s="184">
        <v>0</v>
      </c>
      <c r="S190" s="185">
        <f t="shared" ref="S190:S209" si="85">SUM(L190:R190)</f>
        <v>0</v>
      </c>
      <c r="U190" s="230" t="s">
        <v>8</v>
      </c>
      <c r="V190" s="231">
        <v>0</v>
      </c>
      <c r="W190" s="231">
        <v>0</v>
      </c>
      <c r="X190" s="231">
        <v>0</v>
      </c>
      <c r="Y190" s="231">
        <v>0</v>
      </c>
      <c r="Z190" s="231">
        <v>0</v>
      </c>
      <c r="AA190" s="231">
        <v>0</v>
      </c>
      <c r="AB190" s="231">
        <v>0</v>
      </c>
      <c r="AC190" s="232">
        <v>0</v>
      </c>
      <c r="AD190" s="231">
        <v>0</v>
      </c>
      <c r="AE190" s="231">
        <v>0</v>
      </c>
      <c r="AF190" s="231">
        <v>0</v>
      </c>
      <c r="AG190" s="231">
        <v>0</v>
      </c>
      <c r="AH190" s="231">
        <v>0</v>
      </c>
      <c r="AI190" s="233">
        <f t="shared" ref="AI190:AI209" si="86">SUM(V190:AC190)</f>
        <v>0</v>
      </c>
      <c r="AJ190" s="160" t="str">
        <f t="shared" ref="AJ190:AJ211" si="87">IF(ABS(S190-AI190)&gt;0.001,S190-AI190,"")</f>
        <v/>
      </c>
      <c r="BA190" s="160"/>
      <c r="BR190" s="160"/>
      <c r="CG190" s="160"/>
    </row>
    <row r="191" spans="1:85" ht="15">
      <c r="A191" s="186" t="s">
        <v>10</v>
      </c>
      <c r="B191" s="175">
        <v>0</v>
      </c>
      <c r="C191" s="175">
        <v>0</v>
      </c>
      <c r="D191" s="175">
        <v>2.4737497945477929E-2</v>
      </c>
      <c r="E191" s="175">
        <v>0</v>
      </c>
      <c r="F191" s="362"/>
      <c r="G191" s="175">
        <v>0</v>
      </c>
      <c r="H191" s="187">
        <v>0</v>
      </c>
      <c r="I191" s="173">
        <f t="shared" si="84"/>
        <v>2.4737497945477929E-2</v>
      </c>
      <c r="J191" s="168"/>
      <c r="K191" s="188" t="s">
        <v>10</v>
      </c>
      <c r="L191" s="175">
        <v>0</v>
      </c>
      <c r="M191" s="175">
        <v>0</v>
      </c>
      <c r="N191" s="175">
        <v>2.4737497945477929E-2</v>
      </c>
      <c r="O191" s="175">
        <v>0</v>
      </c>
      <c r="P191" s="175">
        <v>0</v>
      </c>
      <c r="Q191" s="175">
        <v>0</v>
      </c>
      <c r="R191" s="176">
        <v>0</v>
      </c>
      <c r="S191" s="177">
        <f t="shared" si="85"/>
        <v>2.4737497945477929E-2</v>
      </c>
      <c r="U191" s="234" t="s">
        <v>10</v>
      </c>
      <c r="V191" s="226">
        <v>0</v>
      </c>
      <c r="W191" s="226">
        <v>0</v>
      </c>
      <c r="X191" s="226">
        <v>0</v>
      </c>
      <c r="Y191" s="226">
        <v>0</v>
      </c>
      <c r="Z191" s="226">
        <v>2.4737497945477929E-2</v>
      </c>
      <c r="AA191" s="226">
        <v>0</v>
      </c>
      <c r="AB191" s="226">
        <v>0</v>
      </c>
      <c r="AC191" s="227">
        <v>0</v>
      </c>
      <c r="AD191" s="228">
        <v>0</v>
      </c>
      <c r="AE191" s="228">
        <v>0</v>
      </c>
      <c r="AF191" s="228">
        <v>0</v>
      </c>
      <c r="AG191" s="228">
        <v>0</v>
      </c>
      <c r="AH191" s="228">
        <v>0</v>
      </c>
      <c r="AI191" s="229">
        <f t="shared" si="86"/>
        <v>2.4737497945477929E-2</v>
      </c>
      <c r="AJ191" s="160" t="str">
        <f t="shared" si="87"/>
        <v/>
      </c>
      <c r="BA191" s="160"/>
      <c r="BR191" s="160"/>
      <c r="CG191" s="160"/>
    </row>
    <row r="192" spans="1:85" ht="15">
      <c r="A192" s="178" t="s">
        <v>56</v>
      </c>
      <c r="B192" s="179">
        <v>0</v>
      </c>
      <c r="C192" s="179">
        <v>0</v>
      </c>
      <c r="D192" s="179">
        <v>0</v>
      </c>
      <c r="E192" s="179">
        <v>0</v>
      </c>
      <c r="F192" s="362"/>
      <c r="G192" s="179">
        <v>0</v>
      </c>
      <c r="H192" s="180">
        <v>0</v>
      </c>
      <c r="I192" s="181">
        <f t="shared" si="84"/>
        <v>0</v>
      </c>
      <c r="J192" s="168"/>
      <c r="K192" s="182" t="s">
        <v>56</v>
      </c>
      <c r="L192" s="183">
        <v>0</v>
      </c>
      <c r="M192" s="183">
        <v>0</v>
      </c>
      <c r="N192" s="183">
        <v>0</v>
      </c>
      <c r="O192" s="183">
        <v>0</v>
      </c>
      <c r="P192" s="183">
        <v>0</v>
      </c>
      <c r="Q192" s="183">
        <v>0</v>
      </c>
      <c r="R192" s="184">
        <v>0</v>
      </c>
      <c r="S192" s="185">
        <f t="shared" si="85"/>
        <v>0</v>
      </c>
      <c r="U192" s="230" t="s">
        <v>56</v>
      </c>
      <c r="V192" s="231">
        <v>0</v>
      </c>
      <c r="W192" s="231">
        <v>0</v>
      </c>
      <c r="X192" s="231">
        <v>0</v>
      </c>
      <c r="Y192" s="231">
        <v>0</v>
      </c>
      <c r="Z192" s="231">
        <v>0</v>
      </c>
      <c r="AA192" s="231">
        <v>0</v>
      </c>
      <c r="AB192" s="231">
        <v>0</v>
      </c>
      <c r="AC192" s="232">
        <v>0</v>
      </c>
      <c r="AD192" s="231">
        <v>0</v>
      </c>
      <c r="AE192" s="231">
        <v>0</v>
      </c>
      <c r="AF192" s="231">
        <v>0</v>
      </c>
      <c r="AG192" s="231">
        <v>0</v>
      </c>
      <c r="AH192" s="231">
        <v>0</v>
      </c>
      <c r="AI192" s="233">
        <f t="shared" si="86"/>
        <v>0</v>
      </c>
      <c r="AJ192" s="160" t="str">
        <f t="shared" si="87"/>
        <v/>
      </c>
      <c r="BA192" s="160"/>
      <c r="BR192" s="160"/>
      <c r="CG192" s="160"/>
    </row>
    <row r="193" spans="1:85" ht="15">
      <c r="A193" s="186" t="s">
        <v>16</v>
      </c>
      <c r="B193" s="175">
        <v>0.33107370095908301</v>
      </c>
      <c r="C193" s="175">
        <v>0</v>
      </c>
      <c r="D193" s="175">
        <v>15.006949364909957</v>
      </c>
      <c r="E193" s="175">
        <v>0</v>
      </c>
      <c r="F193" s="362"/>
      <c r="G193" s="175">
        <v>0</v>
      </c>
      <c r="H193" s="187">
        <v>0</v>
      </c>
      <c r="I193" s="173">
        <f t="shared" si="84"/>
        <v>15.33802306586904</v>
      </c>
      <c r="J193" s="168"/>
      <c r="K193" s="188" t="s">
        <v>16</v>
      </c>
      <c r="L193" s="175">
        <v>0.33107370095908301</v>
      </c>
      <c r="M193" s="175">
        <v>0</v>
      </c>
      <c r="N193" s="175">
        <v>15.006949364909957</v>
      </c>
      <c r="O193" s="175">
        <v>0</v>
      </c>
      <c r="P193" s="175">
        <v>0</v>
      </c>
      <c r="Q193" s="175">
        <v>0</v>
      </c>
      <c r="R193" s="176">
        <v>0</v>
      </c>
      <c r="S193" s="177">
        <f t="shared" si="85"/>
        <v>15.33802306586904</v>
      </c>
      <c r="U193" s="234" t="s">
        <v>16</v>
      </c>
      <c r="V193" s="226">
        <v>0.33107370095908301</v>
      </c>
      <c r="W193" s="226">
        <v>0</v>
      </c>
      <c r="X193" s="226">
        <v>0</v>
      </c>
      <c r="Y193" s="226">
        <v>0</v>
      </c>
      <c r="Z193" s="226">
        <v>15.006949364909957</v>
      </c>
      <c r="AA193" s="226">
        <v>0</v>
      </c>
      <c r="AB193" s="226">
        <v>0</v>
      </c>
      <c r="AC193" s="227">
        <v>0</v>
      </c>
      <c r="AD193" s="228">
        <v>0</v>
      </c>
      <c r="AE193" s="228">
        <v>0</v>
      </c>
      <c r="AF193" s="228">
        <v>0</v>
      </c>
      <c r="AG193" s="228">
        <v>0</v>
      </c>
      <c r="AH193" s="228">
        <v>0</v>
      </c>
      <c r="AI193" s="229">
        <f t="shared" si="86"/>
        <v>15.33802306586904</v>
      </c>
      <c r="AJ193" s="160" t="str">
        <f t="shared" si="87"/>
        <v/>
      </c>
      <c r="BA193" s="160"/>
      <c r="BR193" s="160"/>
      <c r="CG193" s="160"/>
    </row>
    <row r="194" spans="1:85" ht="15">
      <c r="A194" s="178" t="s">
        <v>15</v>
      </c>
      <c r="B194" s="179">
        <v>0.2327499797633627</v>
      </c>
      <c r="C194" s="179">
        <v>1.4167998728781219E-2</v>
      </c>
      <c r="D194" s="179">
        <v>0.23367823914331307</v>
      </c>
      <c r="E194" s="179">
        <v>5.4575052028901214E-2</v>
      </c>
      <c r="F194" s="362"/>
      <c r="G194" s="179">
        <v>0</v>
      </c>
      <c r="H194" s="180">
        <v>0</v>
      </c>
      <c r="I194" s="181">
        <f t="shared" si="84"/>
        <v>0.53517126966435824</v>
      </c>
      <c r="J194" s="168"/>
      <c r="K194" s="182" t="s">
        <v>15</v>
      </c>
      <c r="L194" s="183">
        <v>0.2327499797633627</v>
      </c>
      <c r="M194" s="183">
        <v>1.4167998728781219E-2</v>
      </c>
      <c r="N194" s="183">
        <v>0.23367823914331307</v>
      </c>
      <c r="O194" s="183">
        <v>5.4575052028901214E-2</v>
      </c>
      <c r="P194" s="183">
        <v>0</v>
      </c>
      <c r="Q194" s="183">
        <v>0</v>
      </c>
      <c r="R194" s="184">
        <v>0</v>
      </c>
      <c r="S194" s="185">
        <f t="shared" si="85"/>
        <v>0.53517126966435824</v>
      </c>
      <c r="U194" s="230" t="s">
        <v>57</v>
      </c>
      <c r="V194" s="231">
        <v>0.16226125314721748</v>
      </c>
      <c r="W194" s="231">
        <v>0</v>
      </c>
      <c r="X194" s="231">
        <v>0</v>
      </c>
      <c r="Y194" s="231">
        <v>1.4167998728781219E-2</v>
      </c>
      <c r="Z194" s="231">
        <v>0.22544831151410449</v>
      </c>
      <c r="AA194" s="231">
        <v>3.731002027681974E-2</v>
      </c>
      <c r="AB194" s="231">
        <v>0</v>
      </c>
      <c r="AC194" s="232">
        <v>9.5983685997435245E-2</v>
      </c>
      <c r="AD194" s="231">
        <v>7.0488726616145206E-2</v>
      </c>
      <c r="AE194" s="231">
        <v>0</v>
      </c>
      <c r="AF194" s="231">
        <v>0</v>
      </c>
      <c r="AG194" s="231">
        <v>8.22992762920856E-3</v>
      </c>
      <c r="AH194" s="231">
        <v>1.7265031752081477E-2</v>
      </c>
      <c r="AI194" s="233">
        <f t="shared" si="86"/>
        <v>0.53517126966435813</v>
      </c>
      <c r="AJ194" s="160" t="str">
        <f t="shared" si="87"/>
        <v/>
      </c>
      <c r="BA194" s="160"/>
      <c r="BR194" s="160"/>
      <c r="CG194" s="160"/>
    </row>
    <row r="195" spans="1:85" ht="15">
      <c r="A195" s="186" t="s">
        <v>58</v>
      </c>
      <c r="B195" s="175">
        <v>0</v>
      </c>
      <c r="C195" s="175">
        <v>0</v>
      </c>
      <c r="D195" s="175">
        <v>0</v>
      </c>
      <c r="E195" s="175">
        <v>0.58285377095303226</v>
      </c>
      <c r="F195" s="362"/>
      <c r="G195" s="175">
        <v>0</v>
      </c>
      <c r="H195" s="187">
        <v>0</v>
      </c>
      <c r="I195" s="173">
        <f t="shared" si="84"/>
        <v>0.58285377095303226</v>
      </c>
      <c r="J195" s="168"/>
      <c r="K195" s="188" t="s">
        <v>58</v>
      </c>
      <c r="L195" s="175">
        <v>0</v>
      </c>
      <c r="M195" s="175">
        <v>0</v>
      </c>
      <c r="N195" s="175">
        <v>0</v>
      </c>
      <c r="O195" s="175">
        <v>0.58285377095303226</v>
      </c>
      <c r="P195" s="175">
        <v>91.464049167207719</v>
      </c>
      <c r="Q195" s="175">
        <v>0</v>
      </c>
      <c r="R195" s="176">
        <v>0</v>
      </c>
      <c r="S195" s="177">
        <f t="shared" si="85"/>
        <v>92.046902938160756</v>
      </c>
      <c r="U195" s="234" t="s">
        <v>58</v>
      </c>
      <c r="V195" s="226">
        <v>0</v>
      </c>
      <c r="W195" s="226">
        <v>0</v>
      </c>
      <c r="X195" s="226">
        <v>0</v>
      </c>
      <c r="Y195" s="226">
        <v>0</v>
      </c>
      <c r="Z195" s="226">
        <v>0</v>
      </c>
      <c r="AA195" s="226">
        <v>8.7428065642954841E-2</v>
      </c>
      <c r="AB195" s="226">
        <v>91.464049167207719</v>
      </c>
      <c r="AC195" s="227">
        <v>0.4954257053100774</v>
      </c>
      <c r="AD195" s="226">
        <v>0</v>
      </c>
      <c r="AE195" s="226">
        <v>0</v>
      </c>
      <c r="AF195" s="226">
        <v>0</v>
      </c>
      <c r="AG195" s="226">
        <v>0</v>
      </c>
      <c r="AH195" s="226">
        <v>0.4954257053100774</v>
      </c>
      <c r="AI195" s="229">
        <f t="shared" si="86"/>
        <v>92.046902938160756</v>
      </c>
      <c r="AJ195" s="160" t="str">
        <f t="shared" si="87"/>
        <v/>
      </c>
      <c r="BA195" s="160"/>
      <c r="BR195" s="160"/>
      <c r="CG195" s="160"/>
    </row>
    <row r="196" spans="1:85" ht="15">
      <c r="A196" s="178" t="s">
        <v>12</v>
      </c>
      <c r="B196" s="179">
        <v>0</v>
      </c>
      <c r="C196" s="179">
        <v>0</v>
      </c>
      <c r="D196" s="179">
        <v>0</v>
      </c>
      <c r="E196" s="179">
        <v>0</v>
      </c>
      <c r="F196" s="362"/>
      <c r="G196" s="179">
        <v>0</v>
      </c>
      <c r="H196" s="180">
        <v>0</v>
      </c>
      <c r="I196" s="181">
        <f t="shared" si="84"/>
        <v>0</v>
      </c>
      <c r="J196" s="168"/>
      <c r="K196" s="182" t="s">
        <v>12</v>
      </c>
      <c r="L196" s="183">
        <v>0</v>
      </c>
      <c r="M196" s="183">
        <v>0</v>
      </c>
      <c r="N196" s="183">
        <v>0</v>
      </c>
      <c r="O196" s="183">
        <v>0</v>
      </c>
      <c r="P196" s="183">
        <v>9.7300312741044559E-2</v>
      </c>
      <c r="Q196" s="183">
        <v>0</v>
      </c>
      <c r="R196" s="184">
        <v>0</v>
      </c>
      <c r="S196" s="185">
        <f t="shared" si="85"/>
        <v>9.7300312741044559E-2</v>
      </c>
      <c r="U196" s="230" t="s">
        <v>12</v>
      </c>
      <c r="V196" s="231">
        <v>0</v>
      </c>
      <c r="W196" s="231">
        <v>0</v>
      </c>
      <c r="X196" s="231">
        <v>0</v>
      </c>
      <c r="Y196" s="231">
        <v>0</v>
      </c>
      <c r="Z196" s="231">
        <v>0</v>
      </c>
      <c r="AA196" s="231">
        <v>0</v>
      </c>
      <c r="AB196" s="231">
        <v>9.7300312741044559E-2</v>
      </c>
      <c r="AC196" s="232">
        <v>0</v>
      </c>
      <c r="AD196" s="231">
        <v>0</v>
      </c>
      <c r="AE196" s="231">
        <v>0</v>
      </c>
      <c r="AF196" s="231">
        <v>0</v>
      </c>
      <c r="AG196" s="231">
        <v>0</v>
      </c>
      <c r="AH196" s="231">
        <v>0</v>
      </c>
      <c r="AI196" s="233">
        <f t="shared" si="86"/>
        <v>9.7300312741044559E-2</v>
      </c>
      <c r="AJ196" s="160" t="str">
        <f t="shared" si="87"/>
        <v/>
      </c>
      <c r="BA196" s="160"/>
      <c r="BR196" s="160"/>
      <c r="CG196" s="160"/>
    </row>
    <row r="197" spans="1:85" ht="15">
      <c r="A197" s="186" t="s">
        <v>59</v>
      </c>
      <c r="B197" s="175">
        <v>0</v>
      </c>
      <c r="C197" s="175">
        <v>0</v>
      </c>
      <c r="D197" s="175">
        <v>6.1174211550503697E-3</v>
      </c>
      <c r="E197" s="175">
        <v>0</v>
      </c>
      <c r="F197" s="362"/>
      <c r="G197" s="175">
        <v>0</v>
      </c>
      <c r="H197" s="187">
        <v>0</v>
      </c>
      <c r="I197" s="173">
        <f t="shared" si="84"/>
        <v>6.1174211550503697E-3</v>
      </c>
      <c r="J197" s="168"/>
      <c r="K197" s="188" t="s">
        <v>59</v>
      </c>
      <c r="L197" s="175">
        <v>0</v>
      </c>
      <c r="M197" s="175">
        <v>0</v>
      </c>
      <c r="N197" s="175">
        <v>6.1174211550503697E-3</v>
      </c>
      <c r="O197" s="175">
        <v>0</v>
      </c>
      <c r="P197" s="175">
        <v>0</v>
      </c>
      <c r="Q197" s="175">
        <v>0</v>
      </c>
      <c r="R197" s="176">
        <v>0</v>
      </c>
      <c r="S197" s="177">
        <f t="shared" si="85"/>
        <v>6.1174211550503697E-3</v>
      </c>
      <c r="U197" s="234" t="s">
        <v>59</v>
      </c>
      <c r="V197" s="226">
        <v>0</v>
      </c>
      <c r="W197" s="226">
        <v>0</v>
      </c>
      <c r="X197" s="226">
        <v>0</v>
      </c>
      <c r="Y197" s="226">
        <v>0</v>
      </c>
      <c r="Z197" s="226">
        <v>6.1174211550503697E-3</v>
      </c>
      <c r="AA197" s="226">
        <v>0</v>
      </c>
      <c r="AB197" s="226">
        <v>0</v>
      </c>
      <c r="AC197" s="227">
        <v>0</v>
      </c>
      <c r="AD197" s="226">
        <v>0</v>
      </c>
      <c r="AE197" s="226">
        <v>0</v>
      </c>
      <c r="AF197" s="226">
        <v>0</v>
      </c>
      <c r="AG197" s="226">
        <v>0</v>
      </c>
      <c r="AH197" s="226">
        <v>0</v>
      </c>
      <c r="AI197" s="229">
        <f t="shared" si="86"/>
        <v>6.1174211550503697E-3</v>
      </c>
      <c r="AJ197" s="160" t="str">
        <f t="shared" si="87"/>
        <v/>
      </c>
      <c r="BA197" s="160"/>
      <c r="BR197" s="160"/>
      <c r="CG197" s="160"/>
    </row>
    <row r="198" spans="1:85" ht="15">
      <c r="A198" s="178" t="s">
        <v>17</v>
      </c>
      <c r="B198" s="179">
        <v>1.1329148874528092</v>
      </c>
      <c r="C198" s="179">
        <v>0</v>
      </c>
      <c r="D198" s="179">
        <v>0.21005510945025377</v>
      </c>
      <c r="E198" s="179">
        <v>1.0221572460962948E-2</v>
      </c>
      <c r="F198" s="362"/>
      <c r="G198" s="179">
        <v>0</v>
      </c>
      <c r="H198" s="180">
        <v>0</v>
      </c>
      <c r="I198" s="181">
        <f t="shared" si="84"/>
        <v>1.353191569364026</v>
      </c>
      <c r="J198" s="168"/>
      <c r="K198" s="182" t="s">
        <v>17</v>
      </c>
      <c r="L198" s="183">
        <v>1.1329148874528092</v>
      </c>
      <c r="M198" s="183">
        <v>0</v>
      </c>
      <c r="N198" s="183">
        <v>0.21005510945025377</v>
      </c>
      <c r="O198" s="183">
        <v>1.0221572460962948E-2</v>
      </c>
      <c r="P198" s="183">
        <v>0.64400000000000002</v>
      </c>
      <c r="Q198" s="183">
        <v>0</v>
      </c>
      <c r="R198" s="184">
        <v>0</v>
      </c>
      <c r="S198" s="185">
        <f t="shared" si="85"/>
        <v>1.9971915693640261</v>
      </c>
      <c r="U198" s="230" t="s">
        <v>17</v>
      </c>
      <c r="V198" s="231">
        <v>1.1329148874528092</v>
      </c>
      <c r="W198" s="231">
        <v>0</v>
      </c>
      <c r="X198" s="231">
        <v>0</v>
      </c>
      <c r="Y198" s="231">
        <v>0</v>
      </c>
      <c r="Z198" s="231">
        <v>0.21005510945025377</v>
      </c>
      <c r="AA198" s="231">
        <v>1.758641100072775E-3</v>
      </c>
      <c r="AB198" s="231">
        <v>0.64400000000000002</v>
      </c>
      <c r="AC198" s="232">
        <v>8.4629313608901736E-3</v>
      </c>
      <c r="AD198" s="231">
        <v>0</v>
      </c>
      <c r="AE198" s="231">
        <v>0</v>
      </c>
      <c r="AF198" s="231">
        <v>0</v>
      </c>
      <c r="AG198" s="231">
        <v>0</v>
      </c>
      <c r="AH198" s="231">
        <v>8.4629313608901736E-3</v>
      </c>
      <c r="AI198" s="233">
        <f t="shared" si="86"/>
        <v>1.9971915693640259</v>
      </c>
      <c r="AJ198" s="160" t="str">
        <f t="shared" si="87"/>
        <v/>
      </c>
      <c r="BA198" s="160"/>
      <c r="BR198" s="160"/>
      <c r="CG198" s="160"/>
    </row>
    <row r="199" spans="1:85" ht="15">
      <c r="A199" s="186" t="s">
        <v>139</v>
      </c>
      <c r="B199" s="175">
        <v>3.3684870761813666</v>
      </c>
      <c r="C199" s="175">
        <v>2.5785952576936095</v>
      </c>
      <c r="D199" s="175">
        <v>68.708993198916119</v>
      </c>
      <c r="E199" s="175">
        <v>0</v>
      </c>
      <c r="F199" s="362"/>
      <c r="G199" s="175">
        <v>0</v>
      </c>
      <c r="H199" s="187">
        <v>0</v>
      </c>
      <c r="I199" s="173">
        <f t="shared" si="84"/>
        <v>74.656075532791093</v>
      </c>
      <c r="J199" s="168"/>
      <c r="K199" s="188" t="s">
        <v>139</v>
      </c>
      <c r="L199" s="175">
        <v>3.3684870761813666</v>
      </c>
      <c r="M199" s="175">
        <v>2.5785952576936095</v>
      </c>
      <c r="N199" s="175">
        <v>68.708993198916119</v>
      </c>
      <c r="O199" s="175">
        <v>0</v>
      </c>
      <c r="P199" s="175">
        <v>5.9822559205561046</v>
      </c>
      <c r="Q199" s="175">
        <v>0</v>
      </c>
      <c r="R199" s="176">
        <v>0</v>
      </c>
      <c r="S199" s="177">
        <f t="shared" si="85"/>
        <v>80.638331453347192</v>
      </c>
      <c r="U199" s="234" t="s">
        <v>139</v>
      </c>
      <c r="V199" s="226">
        <v>3.3278239488998631</v>
      </c>
      <c r="W199" s="226">
        <v>0</v>
      </c>
      <c r="X199" s="226">
        <v>0</v>
      </c>
      <c r="Y199" s="226">
        <v>2.5785952576936095</v>
      </c>
      <c r="Z199" s="226">
        <v>55.393275537004627</v>
      </c>
      <c r="AA199" s="226">
        <v>0</v>
      </c>
      <c r="AB199" s="226">
        <v>5.9822559205561046</v>
      </c>
      <c r="AC199" s="227">
        <v>13.356380789192992</v>
      </c>
      <c r="AD199" s="226">
        <v>4.0663127281503432E-2</v>
      </c>
      <c r="AE199" s="226">
        <v>0</v>
      </c>
      <c r="AF199" s="226">
        <v>0</v>
      </c>
      <c r="AG199" s="226">
        <v>13.315717661911487</v>
      </c>
      <c r="AH199" s="226">
        <v>0</v>
      </c>
      <c r="AI199" s="229">
        <f t="shared" si="86"/>
        <v>80.638331453347192</v>
      </c>
      <c r="AJ199" s="160" t="str">
        <f t="shared" si="87"/>
        <v/>
      </c>
      <c r="BA199" s="160"/>
      <c r="BR199" s="160"/>
      <c r="CG199" s="160"/>
    </row>
    <row r="200" spans="1:85" ht="15">
      <c r="A200" s="178" t="s">
        <v>25</v>
      </c>
      <c r="B200" s="179">
        <v>1.8316166295355376</v>
      </c>
      <c r="C200" s="179">
        <v>0.99906361611029326</v>
      </c>
      <c r="D200" s="179">
        <v>27.307738840348016</v>
      </c>
      <c r="E200" s="179">
        <v>52.534095147132923</v>
      </c>
      <c r="F200" s="362"/>
      <c r="G200" s="179">
        <v>0.58278710939767109</v>
      </c>
      <c r="H200" s="180">
        <v>0</v>
      </c>
      <c r="I200" s="181">
        <f t="shared" si="84"/>
        <v>83.255301342524447</v>
      </c>
      <c r="J200" s="168"/>
      <c r="K200" s="182" t="s">
        <v>25</v>
      </c>
      <c r="L200" s="183">
        <v>1.8316166295355376</v>
      </c>
      <c r="M200" s="183">
        <v>0.99906361611029326</v>
      </c>
      <c r="N200" s="183">
        <v>27.307738840348016</v>
      </c>
      <c r="O200" s="183">
        <v>52.534095147132923</v>
      </c>
      <c r="P200" s="183">
        <v>0</v>
      </c>
      <c r="Q200" s="183">
        <v>0.58278710939767109</v>
      </c>
      <c r="R200" s="184">
        <v>0</v>
      </c>
      <c r="S200" s="185">
        <f t="shared" si="85"/>
        <v>83.255301342524447</v>
      </c>
      <c r="U200" s="230" t="s">
        <v>25</v>
      </c>
      <c r="V200" s="231">
        <v>0.16651060268504886</v>
      </c>
      <c r="W200" s="231">
        <v>1.6651060268504887</v>
      </c>
      <c r="X200" s="231">
        <v>0.58278710939767109</v>
      </c>
      <c r="Y200" s="231">
        <v>0.99906361611029326</v>
      </c>
      <c r="Z200" s="231">
        <v>27.307738840348016</v>
      </c>
      <c r="AA200" s="231">
        <v>52.201073941762822</v>
      </c>
      <c r="AB200" s="231">
        <v>0</v>
      </c>
      <c r="AC200" s="232">
        <v>0.33302120537009772</v>
      </c>
      <c r="AD200" s="231">
        <v>0</v>
      </c>
      <c r="AE200" s="231">
        <v>0.24976590402757332</v>
      </c>
      <c r="AF200" s="231">
        <v>0</v>
      </c>
      <c r="AG200" s="231">
        <v>0</v>
      </c>
      <c r="AH200" s="231">
        <v>8.3255301342524429E-2</v>
      </c>
      <c r="AI200" s="233">
        <f t="shared" si="86"/>
        <v>83.255301342524433</v>
      </c>
      <c r="AJ200" s="160" t="str">
        <f t="shared" si="87"/>
        <v/>
      </c>
      <c r="BA200" s="160"/>
      <c r="BR200" s="160"/>
      <c r="CG200" s="160"/>
    </row>
    <row r="201" spans="1:85" ht="15">
      <c r="A201" s="186" t="s">
        <v>24</v>
      </c>
      <c r="B201" s="175">
        <v>0.18781128747934381</v>
      </c>
      <c r="C201" s="175">
        <v>0</v>
      </c>
      <c r="D201" s="175">
        <v>2.0464367332037797E-2</v>
      </c>
      <c r="E201" s="175">
        <v>0</v>
      </c>
      <c r="F201" s="362"/>
      <c r="G201" s="175">
        <v>0</v>
      </c>
      <c r="H201" s="187">
        <v>0</v>
      </c>
      <c r="I201" s="173">
        <f t="shared" si="84"/>
        <v>0.20827565481138161</v>
      </c>
      <c r="J201" s="168"/>
      <c r="K201" s="188" t="s">
        <v>24</v>
      </c>
      <c r="L201" s="175">
        <v>0.18781128747934381</v>
      </c>
      <c r="M201" s="175">
        <v>0</v>
      </c>
      <c r="N201" s="175">
        <v>2.0464367332037797E-2</v>
      </c>
      <c r="O201" s="175">
        <v>0</v>
      </c>
      <c r="P201" s="175">
        <v>0</v>
      </c>
      <c r="Q201" s="175">
        <v>0</v>
      </c>
      <c r="R201" s="176">
        <v>0</v>
      </c>
      <c r="S201" s="177">
        <f t="shared" si="85"/>
        <v>0.20827565481138161</v>
      </c>
      <c r="U201" s="234" t="s">
        <v>24</v>
      </c>
      <c r="V201" s="226">
        <v>0.18781128747934381</v>
      </c>
      <c r="W201" s="226">
        <v>0</v>
      </c>
      <c r="X201" s="226">
        <v>0</v>
      </c>
      <c r="Y201" s="226">
        <v>0</v>
      </c>
      <c r="Z201" s="226">
        <v>0</v>
      </c>
      <c r="AA201" s="226">
        <v>0</v>
      </c>
      <c r="AB201" s="226">
        <v>0</v>
      </c>
      <c r="AC201" s="227">
        <v>2.0464367332037797E-2</v>
      </c>
      <c r="AD201" s="226">
        <v>0</v>
      </c>
      <c r="AE201" s="226">
        <v>0</v>
      </c>
      <c r="AF201" s="226">
        <v>0</v>
      </c>
      <c r="AG201" s="226">
        <v>2.0464367332037797E-2</v>
      </c>
      <c r="AH201" s="226">
        <v>0</v>
      </c>
      <c r="AI201" s="229">
        <f t="shared" si="86"/>
        <v>0.20827565481138161</v>
      </c>
      <c r="AJ201" s="160" t="str">
        <f t="shared" si="87"/>
        <v/>
      </c>
      <c r="BA201" s="160"/>
      <c r="BR201" s="160"/>
      <c r="CG201" s="160"/>
    </row>
    <row r="202" spans="1:85" ht="15">
      <c r="A202" s="178" t="s">
        <v>60</v>
      </c>
      <c r="B202" s="179">
        <v>0</v>
      </c>
      <c r="C202" s="179">
        <v>0</v>
      </c>
      <c r="D202" s="179">
        <v>0</v>
      </c>
      <c r="E202" s="179">
        <v>0</v>
      </c>
      <c r="F202" s="362"/>
      <c r="G202" s="179">
        <v>0</v>
      </c>
      <c r="H202" s="180">
        <v>0</v>
      </c>
      <c r="I202" s="181">
        <f t="shared" si="84"/>
        <v>0</v>
      </c>
      <c r="J202" s="168"/>
      <c r="K202" s="182" t="s">
        <v>60</v>
      </c>
      <c r="L202" s="183">
        <v>0</v>
      </c>
      <c r="M202" s="183">
        <v>0</v>
      </c>
      <c r="N202" s="183">
        <v>0</v>
      </c>
      <c r="O202" s="183">
        <v>0</v>
      </c>
      <c r="P202" s="183">
        <v>0</v>
      </c>
      <c r="Q202" s="183">
        <v>0</v>
      </c>
      <c r="R202" s="184">
        <v>0</v>
      </c>
      <c r="S202" s="185">
        <f t="shared" si="85"/>
        <v>0</v>
      </c>
      <c r="U202" s="230" t="s">
        <v>60</v>
      </c>
      <c r="V202" s="231">
        <v>0</v>
      </c>
      <c r="W202" s="231">
        <v>0</v>
      </c>
      <c r="X202" s="231">
        <v>0</v>
      </c>
      <c r="Y202" s="231">
        <v>0</v>
      </c>
      <c r="Z202" s="231">
        <v>0</v>
      </c>
      <c r="AA202" s="231">
        <v>0</v>
      </c>
      <c r="AB202" s="231">
        <v>0</v>
      </c>
      <c r="AC202" s="232">
        <v>0</v>
      </c>
      <c r="AD202" s="231">
        <v>0</v>
      </c>
      <c r="AE202" s="231">
        <v>0</v>
      </c>
      <c r="AF202" s="231">
        <v>0</v>
      </c>
      <c r="AG202" s="231">
        <v>0</v>
      </c>
      <c r="AH202" s="231">
        <v>0</v>
      </c>
      <c r="AI202" s="233">
        <f t="shared" si="86"/>
        <v>0</v>
      </c>
      <c r="AJ202" s="160" t="str">
        <f t="shared" si="87"/>
        <v/>
      </c>
      <c r="BA202" s="160"/>
      <c r="BR202" s="160"/>
      <c r="CG202" s="160"/>
    </row>
    <row r="203" spans="1:85" ht="15">
      <c r="A203" s="186" t="s">
        <v>22</v>
      </c>
      <c r="B203" s="175">
        <v>0.35630083351874242</v>
      </c>
      <c r="C203" s="175">
        <v>0</v>
      </c>
      <c r="D203" s="175">
        <v>4.7388257667904652</v>
      </c>
      <c r="E203" s="175">
        <v>0</v>
      </c>
      <c r="F203" s="362"/>
      <c r="G203" s="175">
        <v>0</v>
      </c>
      <c r="H203" s="187">
        <v>0</v>
      </c>
      <c r="I203" s="173">
        <f t="shared" si="84"/>
        <v>5.0951266003092073</v>
      </c>
      <c r="J203" s="168"/>
      <c r="K203" s="188" t="s">
        <v>22</v>
      </c>
      <c r="L203" s="175">
        <v>0.35630083351874242</v>
      </c>
      <c r="M203" s="175">
        <v>0</v>
      </c>
      <c r="N203" s="175">
        <v>4.7388257667904652</v>
      </c>
      <c r="O203" s="175">
        <v>0</v>
      </c>
      <c r="P203" s="175">
        <v>5.5728220110441642</v>
      </c>
      <c r="Q203" s="175">
        <v>0</v>
      </c>
      <c r="R203" s="176">
        <v>0</v>
      </c>
      <c r="S203" s="177">
        <f t="shared" si="85"/>
        <v>10.667948611353371</v>
      </c>
      <c r="U203" s="234" t="s">
        <v>22</v>
      </c>
      <c r="V203" s="226">
        <v>0.35630083351874242</v>
      </c>
      <c r="W203" s="226">
        <v>0</v>
      </c>
      <c r="X203" s="226">
        <v>0</v>
      </c>
      <c r="Y203" s="226">
        <v>0</v>
      </c>
      <c r="Z203" s="226">
        <v>4.7388257667904652</v>
      </c>
      <c r="AA203" s="226">
        <v>0</v>
      </c>
      <c r="AB203" s="226">
        <v>5.5728220110441642</v>
      </c>
      <c r="AC203" s="227">
        <v>0</v>
      </c>
      <c r="AD203" s="226">
        <v>0</v>
      </c>
      <c r="AE203" s="226">
        <v>0</v>
      </c>
      <c r="AF203" s="226">
        <v>0</v>
      </c>
      <c r="AG203" s="226">
        <v>0</v>
      </c>
      <c r="AH203" s="226">
        <v>0</v>
      </c>
      <c r="AI203" s="229">
        <f t="shared" si="86"/>
        <v>10.667948611353371</v>
      </c>
      <c r="AJ203" s="160" t="str">
        <f t="shared" si="87"/>
        <v/>
      </c>
      <c r="BA203" s="160"/>
      <c r="BR203" s="160"/>
      <c r="CG203" s="160"/>
    </row>
    <row r="204" spans="1:85" ht="15">
      <c r="A204" s="178" t="s">
        <v>21</v>
      </c>
      <c r="B204" s="179">
        <v>0</v>
      </c>
      <c r="C204" s="179">
        <v>0</v>
      </c>
      <c r="D204" s="179">
        <v>0</v>
      </c>
      <c r="E204" s="179">
        <v>0</v>
      </c>
      <c r="F204" s="362"/>
      <c r="G204" s="179">
        <v>0</v>
      </c>
      <c r="H204" s="180">
        <v>0</v>
      </c>
      <c r="I204" s="181">
        <f t="shared" si="84"/>
        <v>0</v>
      </c>
      <c r="J204" s="168"/>
      <c r="K204" s="182" t="s">
        <v>21</v>
      </c>
      <c r="L204" s="183">
        <v>0</v>
      </c>
      <c r="M204" s="183">
        <v>0</v>
      </c>
      <c r="N204" s="183">
        <v>0</v>
      </c>
      <c r="O204" s="183">
        <v>0</v>
      </c>
      <c r="P204" s="183">
        <v>0</v>
      </c>
      <c r="Q204" s="183">
        <v>0</v>
      </c>
      <c r="R204" s="184">
        <v>0</v>
      </c>
      <c r="S204" s="185">
        <f t="shared" si="85"/>
        <v>0</v>
      </c>
      <c r="U204" s="230" t="s">
        <v>61</v>
      </c>
      <c r="V204" s="231">
        <v>0</v>
      </c>
      <c r="W204" s="231">
        <v>0</v>
      </c>
      <c r="X204" s="231">
        <v>0</v>
      </c>
      <c r="Y204" s="231">
        <v>0</v>
      </c>
      <c r="Z204" s="231">
        <v>0</v>
      </c>
      <c r="AA204" s="231">
        <v>0</v>
      </c>
      <c r="AB204" s="231">
        <v>0</v>
      </c>
      <c r="AC204" s="232">
        <v>0</v>
      </c>
      <c r="AD204" s="231">
        <v>0</v>
      </c>
      <c r="AE204" s="231">
        <v>0</v>
      </c>
      <c r="AF204" s="231">
        <v>0</v>
      </c>
      <c r="AG204" s="231">
        <v>0</v>
      </c>
      <c r="AH204" s="231">
        <v>0</v>
      </c>
      <c r="AI204" s="233">
        <f t="shared" si="86"/>
        <v>0</v>
      </c>
      <c r="AJ204" s="160" t="str">
        <f t="shared" si="87"/>
        <v/>
      </c>
      <c r="BA204" s="160"/>
      <c r="BR204" s="160"/>
      <c r="CG204" s="160"/>
    </row>
    <row r="205" spans="1:85" ht="15">
      <c r="A205" s="189" t="s">
        <v>64</v>
      </c>
      <c r="B205" s="175">
        <v>0</v>
      </c>
      <c r="C205" s="175">
        <v>0</v>
      </c>
      <c r="D205" s="175">
        <v>0</v>
      </c>
      <c r="E205" s="175">
        <v>0</v>
      </c>
      <c r="F205" s="362"/>
      <c r="G205" s="175">
        <v>0</v>
      </c>
      <c r="H205" s="187">
        <v>0</v>
      </c>
      <c r="I205" s="173">
        <f t="shared" si="84"/>
        <v>0</v>
      </c>
      <c r="J205" s="168"/>
      <c r="K205" s="190" t="s">
        <v>64</v>
      </c>
      <c r="L205" s="175">
        <v>0</v>
      </c>
      <c r="M205" s="175">
        <v>0</v>
      </c>
      <c r="N205" s="175">
        <v>0</v>
      </c>
      <c r="O205" s="175">
        <v>0</v>
      </c>
      <c r="P205" s="175">
        <v>0</v>
      </c>
      <c r="Q205" s="175">
        <v>0</v>
      </c>
      <c r="R205" s="176">
        <v>0</v>
      </c>
      <c r="S205" s="177">
        <f t="shared" si="85"/>
        <v>0</v>
      </c>
      <c r="U205" s="235" t="s">
        <v>62</v>
      </c>
      <c r="V205" s="226">
        <v>0</v>
      </c>
      <c r="W205" s="226">
        <v>0</v>
      </c>
      <c r="X205" s="226">
        <v>0</v>
      </c>
      <c r="Y205" s="226">
        <v>0</v>
      </c>
      <c r="Z205" s="226">
        <v>0</v>
      </c>
      <c r="AA205" s="226">
        <v>0</v>
      </c>
      <c r="AB205" s="226">
        <v>0</v>
      </c>
      <c r="AC205" s="227">
        <v>0</v>
      </c>
      <c r="AD205" s="228">
        <v>0</v>
      </c>
      <c r="AE205" s="228">
        <v>0</v>
      </c>
      <c r="AF205" s="228">
        <v>0</v>
      </c>
      <c r="AG205" s="228">
        <v>0</v>
      </c>
      <c r="AH205" s="228">
        <v>0</v>
      </c>
      <c r="AI205" s="229">
        <f t="shared" si="86"/>
        <v>0</v>
      </c>
      <c r="AJ205" s="160" t="str">
        <f t="shared" si="87"/>
        <v/>
      </c>
      <c r="BA205" s="160"/>
      <c r="BR205" s="160"/>
      <c r="CG205" s="160"/>
    </row>
    <row r="206" spans="1:85">
      <c r="A206" s="191" t="s">
        <v>23</v>
      </c>
      <c r="B206" s="192">
        <v>0</v>
      </c>
      <c r="C206" s="192">
        <v>0</v>
      </c>
      <c r="D206" s="192">
        <v>0</v>
      </c>
      <c r="E206" s="192">
        <v>0</v>
      </c>
      <c r="F206" s="362"/>
      <c r="G206" s="192">
        <v>0</v>
      </c>
      <c r="H206" s="193">
        <v>0</v>
      </c>
      <c r="I206" s="194">
        <f t="shared" si="84"/>
        <v>0</v>
      </c>
      <c r="J206" s="168"/>
      <c r="K206" s="195" t="s">
        <v>23</v>
      </c>
      <c r="L206" s="196">
        <v>0</v>
      </c>
      <c r="M206" s="196">
        <v>0</v>
      </c>
      <c r="N206" s="196">
        <v>0</v>
      </c>
      <c r="O206" s="196">
        <v>0</v>
      </c>
      <c r="P206" s="196">
        <v>0</v>
      </c>
      <c r="Q206" s="196">
        <v>0</v>
      </c>
      <c r="R206" s="197">
        <v>0</v>
      </c>
      <c r="S206" s="198">
        <f t="shared" si="85"/>
        <v>0</v>
      </c>
      <c r="U206" s="236" t="s">
        <v>66</v>
      </c>
      <c r="V206" s="237">
        <v>0</v>
      </c>
      <c r="W206" s="237">
        <v>0</v>
      </c>
      <c r="X206" s="237">
        <v>0</v>
      </c>
      <c r="Y206" s="237">
        <v>0</v>
      </c>
      <c r="Z206" s="237">
        <v>0</v>
      </c>
      <c r="AA206" s="237">
        <v>0</v>
      </c>
      <c r="AB206" s="237">
        <v>0</v>
      </c>
      <c r="AC206" s="237">
        <v>0</v>
      </c>
      <c r="AD206" s="237">
        <v>0</v>
      </c>
      <c r="AE206" s="237">
        <v>0</v>
      </c>
      <c r="AF206" s="237">
        <v>0</v>
      </c>
      <c r="AG206" s="237">
        <v>0</v>
      </c>
      <c r="AH206" s="125">
        <v>0</v>
      </c>
      <c r="AI206" s="238">
        <f t="shared" si="86"/>
        <v>0</v>
      </c>
      <c r="AJ206" s="160" t="str">
        <f t="shared" si="87"/>
        <v/>
      </c>
      <c r="BA206" s="160"/>
      <c r="BR206" s="160"/>
      <c r="CG206" s="160"/>
    </row>
    <row r="207" spans="1:85">
      <c r="A207" s="199" t="s">
        <v>19</v>
      </c>
      <c r="B207" s="200">
        <v>0</v>
      </c>
      <c r="C207" s="200">
        <v>0</v>
      </c>
      <c r="D207" s="200">
        <v>0</v>
      </c>
      <c r="E207" s="200">
        <v>0</v>
      </c>
      <c r="F207" s="362"/>
      <c r="G207" s="200">
        <v>0</v>
      </c>
      <c r="H207" s="201">
        <v>0</v>
      </c>
      <c r="I207" s="202">
        <f t="shared" si="84"/>
        <v>0</v>
      </c>
      <c r="J207" s="168"/>
      <c r="K207" s="203" t="s">
        <v>19</v>
      </c>
      <c r="L207" s="200">
        <v>0</v>
      </c>
      <c r="M207" s="200">
        <v>0</v>
      </c>
      <c r="N207" s="200">
        <v>0</v>
      </c>
      <c r="O207" s="200">
        <v>0</v>
      </c>
      <c r="P207" s="200">
        <v>0</v>
      </c>
      <c r="Q207" s="200">
        <v>0</v>
      </c>
      <c r="R207" s="204">
        <v>0</v>
      </c>
      <c r="S207" s="205">
        <f t="shared" si="85"/>
        <v>0</v>
      </c>
      <c r="U207" s="239" t="s">
        <v>19</v>
      </c>
      <c r="V207" s="240">
        <v>0</v>
      </c>
      <c r="W207" s="240">
        <v>0</v>
      </c>
      <c r="X207" s="240">
        <v>0</v>
      </c>
      <c r="Y207" s="240">
        <v>0</v>
      </c>
      <c r="Z207" s="240">
        <v>0</v>
      </c>
      <c r="AA207" s="240">
        <v>0</v>
      </c>
      <c r="AB207" s="240">
        <v>0</v>
      </c>
      <c r="AC207" s="240">
        <v>0</v>
      </c>
      <c r="AD207" s="241">
        <v>0</v>
      </c>
      <c r="AE207" s="241">
        <v>0</v>
      </c>
      <c r="AF207" s="241">
        <v>0</v>
      </c>
      <c r="AG207" s="241">
        <v>0</v>
      </c>
      <c r="AH207" s="241">
        <v>0</v>
      </c>
      <c r="AI207" s="242">
        <f t="shared" si="86"/>
        <v>0</v>
      </c>
      <c r="AJ207" s="160" t="str">
        <f t="shared" si="87"/>
        <v/>
      </c>
      <c r="BA207" s="160"/>
      <c r="BR207" s="160"/>
      <c r="CG207" s="160"/>
    </row>
    <row r="208" spans="1:85">
      <c r="A208" s="191" t="s">
        <v>20</v>
      </c>
      <c r="B208" s="192">
        <v>0</v>
      </c>
      <c r="C208" s="192">
        <v>0</v>
      </c>
      <c r="D208" s="192">
        <v>0</v>
      </c>
      <c r="E208" s="192">
        <v>0</v>
      </c>
      <c r="F208" s="362"/>
      <c r="G208" s="192">
        <v>0</v>
      </c>
      <c r="H208" s="193">
        <v>0</v>
      </c>
      <c r="I208" s="194">
        <f t="shared" si="84"/>
        <v>0</v>
      </c>
      <c r="J208" s="168"/>
      <c r="K208" s="195" t="s">
        <v>20</v>
      </c>
      <c r="L208" s="196">
        <v>0</v>
      </c>
      <c r="M208" s="196">
        <v>0</v>
      </c>
      <c r="N208" s="196">
        <v>0</v>
      </c>
      <c r="O208" s="196">
        <v>0</v>
      </c>
      <c r="P208" s="196">
        <v>0</v>
      </c>
      <c r="Q208" s="196">
        <v>0</v>
      </c>
      <c r="R208" s="197">
        <v>0</v>
      </c>
      <c r="S208" s="198">
        <f t="shared" si="85"/>
        <v>0</v>
      </c>
      <c r="U208" s="236" t="s">
        <v>20</v>
      </c>
      <c r="V208" s="237">
        <v>0</v>
      </c>
      <c r="W208" s="237">
        <v>0</v>
      </c>
      <c r="X208" s="237">
        <v>0</v>
      </c>
      <c r="Y208" s="237">
        <v>0</v>
      </c>
      <c r="Z208" s="237">
        <v>0</v>
      </c>
      <c r="AA208" s="237">
        <v>0</v>
      </c>
      <c r="AB208" s="237">
        <v>0</v>
      </c>
      <c r="AC208" s="237">
        <v>0</v>
      </c>
      <c r="AD208" s="237">
        <v>0</v>
      </c>
      <c r="AE208" s="237">
        <v>0</v>
      </c>
      <c r="AF208" s="237">
        <v>0</v>
      </c>
      <c r="AG208" s="237">
        <v>0</v>
      </c>
      <c r="AH208" s="125">
        <v>0</v>
      </c>
      <c r="AI208" s="238">
        <f t="shared" si="86"/>
        <v>0</v>
      </c>
      <c r="AJ208" s="160" t="str">
        <f t="shared" si="87"/>
        <v/>
      </c>
      <c r="BA208" s="160"/>
      <c r="BR208" s="160"/>
      <c r="CG208" s="160"/>
    </row>
    <row r="209" spans="1:85" ht="15" thickBot="1">
      <c r="A209" s="206" t="s">
        <v>11</v>
      </c>
      <c r="B209" s="207">
        <v>0</v>
      </c>
      <c r="C209" s="207">
        <v>0</v>
      </c>
      <c r="D209" s="207">
        <v>0</v>
      </c>
      <c r="E209" s="207">
        <v>0</v>
      </c>
      <c r="F209" s="363"/>
      <c r="G209" s="207">
        <v>0</v>
      </c>
      <c r="H209" s="208">
        <v>0</v>
      </c>
      <c r="I209" s="209">
        <f t="shared" si="84"/>
        <v>0</v>
      </c>
      <c r="J209" s="168"/>
      <c r="K209" s="210" t="s">
        <v>11</v>
      </c>
      <c r="L209" s="207">
        <v>0</v>
      </c>
      <c r="M209" s="207">
        <v>0</v>
      </c>
      <c r="N209" s="207">
        <v>0</v>
      </c>
      <c r="O209" s="207">
        <v>0</v>
      </c>
      <c r="P209" s="207">
        <v>0</v>
      </c>
      <c r="Q209" s="207">
        <v>0</v>
      </c>
      <c r="R209" s="211">
        <v>0</v>
      </c>
      <c r="S209" s="212">
        <f t="shared" si="85"/>
        <v>0</v>
      </c>
      <c r="U209" s="239" t="s">
        <v>11</v>
      </c>
      <c r="V209" s="240">
        <v>0</v>
      </c>
      <c r="W209" s="240">
        <v>0</v>
      </c>
      <c r="X209" s="240">
        <v>0</v>
      </c>
      <c r="Y209" s="240">
        <v>0</v>
      </c>
      <c r="Z209" s="240">
        <v>0</v>
      </c>
      <c r="AA209" s="240">
        <v>0</v>
      </c>
      <c r="AB209" s="240">
        <v>0</v>
      </c>
      <c r="AC209" s="240">
        <v>0</v>
      </c>
      <c r="AD209" s="241">
        <v>0</v>
      </c>
      <c r="AE209" s="241">
        <v>0</v>
      </c>
      <c r="AF209" s="241">
        <v>0</v>
      </c>
      <c r="AG209" s="241">
        <v>0</v>
      </c>
      <c r="AH209" s="241">
        <v>0</v>
      </c>
      <c r="AI209" s="242">
        <f t="shared" si="86"/>
        <v>0</v>
      </c>
      <c r="AJ209" s="160" t="str">
        <f t="shared" si="87"/>
        <v/>
      </c>
      <c r="BA209" s="160"/>
      <c r="BR209" s="160"/>
      <c r="CG209" s="160"/>
    </row>
    <row r="210" spans="1:85" ht="15">
      <c r="A210" s="213" t="s">
        <v>26</v>
      </c>
      <c r="B210" s="214">
        <f>SUM(B189:B205)</f>
        <v>7.4409543948902446</v>
      </c>
      <c r="C210" s="214">
        <f t="shared" ref="C210:I210" si="88">SUM(C189:C205)</f>
        <v>3.5918268725326836</v>
      </c>
      <c r="D210" s="214">
        <f t="shared" si="88"/>
        <v>116.25755980599068</v>
      </c>
      <c r="E210" s="214">
        <f t="shared" si="88"/>
        <v>53.181745542575818</v>
      </c>
      <c r="F210" s="214">
        <f t="shared" si="88"/>
        <v>0</v>
      </c>
      <c r="G210" s="214">
        <f t="shared" si="88"/>
        <v>0.58278710939767109</v>
      </c>
      <c r="H210" s="216">
        <f t="shared" si="88"/>
        <v>0</v>
      </c>
      <c r="I210" s="173">
        <f t="shared" si="88"/>
        <v>181.05487372538713</v>
      </c>
      <c r="J210" s="168"/>
      <c r="K210" s="215" t="s">
        <v>26</v>
      </c>
      <c r="L210" s="214">
        <f>SUM(L189:L205)</f>
        <v>7.4409543948902446</v>
      </c>
      <c r="M210" s="214">
        <f t="shared" ref="M210:S210" si="89">SUM(M189:M205)</f>
        <v>3.5918268725326836</v>
      </c>
      <c r="N210" s="214">
        <f t="shared" si="89"/>
        <v>116.25755980599068</v>
      </c>
      <c r="O210" s="214">
        <f t="shared" si="89"/>
        <v>53.181745542575818</v>
      </c>
      <c r="P210" s="214">
        <f t="shared" si="89"/>
        <v>103.76042741154903</v>
      </c>
      <c r="Q210" s="214">
        <f t="shared" si="89"/>
        <v>0.58278710939767109</v>
      </c>
      <c r="R210" s="216">
        <f t="shared" si="89"/>
        <v>0</v>
      </c>
      <c r="S210" s="217">
        <f t="shared" si="89"/>
        <v>284.81530113693611</v>
      </c>
      <c r="T210" s="160" t="str">
        <f>IF(ABS(S210-AI210)&gt;0.01,S210-AI210,"")</f>
        <v/>
      </c>
      <c r="U210" s="243" t="s">
        <v>63</v>
      </c>
      <c r="V210" s="244">
        <f>SUM(V189:V205)</f>
        <v>5.6646965141421068</v>
      </c>
      <c r="W210" s="244">
        <f t="shared" ref="W210:AH210" si="90">SUM(W189:W205)</f>
        <v>1.6651060268504887</v>
      </c>
      <c r="X210" s="244">
        <f t="shared" si="90"/>
        <v>0.58278710939767109</v>
      </c>
      <c r="Y210" s="244">
        <f t="shared" si="90"/>
        <v>3.5918268725326836</v>
      </c>
      <c r="Z210" s="244">
        <f t="shared" si="90"/>
        <v>102.91314784911795</v>
      </c>
      <c r="AA210" s="244">
        <f t="shared" si="90"/>
        <v>52.32757066878267</v>
      </c>
      <c r="AB210" s="244">
        <f t="shared" si="90"/>
        <v>103.76042741154903</v>
      </c>
      <c r="AC210" s="244">
        <f t="shared" si="90"/>
        <v>14.309738684563531</v>
      </c>
      <c r="AD210" s="245">
        <f t="shared" si="90"/>
        <v>0.11115185389764864</v>
      </c>
      <c r="AE210" s="245">
        <f t="shared" si="90"/>
        <v>0.24976590402757332</v>
      </c>
      <c r="AF210" s="245">
        <f t="shared" si="90"/>
        <v>0</v>
      </c>
      <c r="AG210" s="245">
        <f t="shared" si="90"/>
        <v>13.344411956872733</v>
      </c>
      <c r="AH210" s="245">
        <f t="shared" si="90"/>
        <v>0.60440896976557346</v>
      </c>
      <c r="AI210" s="246">
        <f>SUM(V210:AC210)</f>
        <v>284.81530113693611</v>
      </c>
      <c r="AJ210" s="160" t="str">
        <f t="shared" si="87"/>
        <v/>
      </c>
      <c r="BA210" s="160"/>
      <c r="BR210" s="160"/>
      <c r="CG210" s="160"/>
    </row>
    <row r="211" spans="1:85" s="23" customFormat="1" ht="15" thickBot="1">
      <c r="A211" s="30" t="s">
        <v>88</v>
      </c>
      <c r="B211" s="47">
        <f>IF($I210=0,"-",B210/$I210)</f>
        <v>4.1097785670084895E-2</v>
      </c>
      <c r="C211" s="47">
        <f t="shared" ref="C211:H211" si="91">IF($I210=0,"-",C210/$I210)</f>
        <v>1.983833297953937E-2</v>
      </c>
      <c r="D211" s="47">
        <f t="shared" si="91"/>
        <v>0.64211229122902802</v>
      </c>
      <c r="E211" s="47">
        <f t="shared" si="91"/>
        <v>0.29373274769304808</v>
      </c>
      <c r="F211" s="47">
        <f t="shared" si="91"/>
        <v>0</v>
      </c>
      <c r="G211" s="47">
        <f t="shared" si="91"/>
        <v>3.2188424282994263E-3</v>
      </c>
      <c r="H211" s="70">
        <f t="shared" si="91"/>
        <v>0</v>
      </c>
      <c r="I211" s="48">
        <f>SUM(B211:H211)</f>
        <v>0.99999999999999967</v>
      </c>
      <c r="J211" s="160"/>
      <c r="K211" s="81" t="s">
        <v>88</v>
      </c>
      <c r="L211" s="98">
        <f t="shared" ref="L211:R211" si="92">IF($S210=0,"-",L210/$S210)</f>
        <v>2.6125542992905124E-2</v>
      </c>
      <c r="M211" s="98">
        <f t="shared" si="92"/>
        <v>1.2611074117839519E-2</v>
      </c>
      <c r="N211" s="98">
        <f t="shared" si="92"/>
        <v>0.40818579388786175</v>
      </c>
      <c r="O211" s="98">
        <f t="shared" si="92"/>
        <v>0.1867236252065215</v>
      </c>
      <c r="P211" s="98">
        <f t="shared" si="92"/>
        <v>0.36430777067578313</v>
      </c>
      <c r="Q211" s="98">
        <f t="shared" si="92"/>
        <v>2.0461931190890385E-3</v>
      </c>
      <c r="R211" s="99">
        <f t="shared" si="92"/>
        <v>0</v>
      </c>
      <c r="S211" s="100">
        <f>SUM(L211:R211)</f>
        <v>1</v>
      </c>
      <c r="U211" s="110" t="s">
        <v>88</v>
      </c>
      <c r="V211" s="133">
        <f>+V210/$AI210</f>
        <v>1.9889017519527794E-2</v>
      </c>
      <c r="W211" s="133">
        <f t="shared" ref="W211:AH211" si="93">+W210/$AI210</f>
        <v>5.8462660545401095E-3</v>
      </c>
      <c r="X211" s="133">
        <f t="shared" si="93"/>
        <v>2.0461931190890385E-3</v>
      </c>
      <c r="Y211" s="133">
        <f t="shared" si="93"/>
        <v>1.2611074117839519E-2</v>
      </c>
      <c r="Z211" s="133">
        <f t="shared" si="93"/>
        <v>0.36133293203808042</v>
      </c>
      <c r="AA211" s="133">
        <f t="shared" si="93"/>
        <v>0.18372457680433446</v>
      </c>
      <c r="AB211" s="133">
        <f t="shared" si="93"/>
        <v>0.36430777067578313</v>
      </c>
      <c r="AC211" s="133">
        <f t="shared" si="93"/>
        <v>5.0242169670805581E-2</v>
      </c>
      <c r="AD211" s="133">
        <f t="shared" si="93"/>
        <v>3.9025941883722055E-4</v>
      </c>
      <c r="AE211" s="133">
        <f t="shared" si="93"/>
        <v>8.7693990818101647E-4</v>
      </c>
      <c r="AF211" s="133">
        <f t="shared" si="93"/>
        <v>0</v>
      </c>
      <c r="AG211" s="133">
        <f t="shared" si="93"/>
        <v>4.6852861849781324E-2</v>
      </c>
      <c r="AH211" s="133">
        <f t="shared" si="93"/>
        <v>2.1221084940060159E-3</v>
      </c>
      <c r="AI211" s="134">
        <f>SUM(V211:AC211)</f>
        <v>1</v>
      </c>
      <c r="AJ211" s="23" t="str">
        <f t="shared" si="87"/>
        <v/>
      </c>
    </row>
    <row r="212" spans="1:85" ht="15" thickBot="1">
      <c r="A212" s="247"/>
      <c r="B212" s="247"/>
      <c r="C212" s="247"/>
      <c r="D212" s="247"/>
      <c r="E212" s="247"/>
      <c r="F212" s="247"/>
      <c r="G212" s="247"/>
      <c r="H212" s="247"/>
      <c r="I212" s="247"/>
      <c r="K212" s="247"/>
      <c r="L212" s="247"/>
      <c r="M212" s="247"/>
      <c r="N212" s="247"/>
      <c r="O212" s="247"/>
      <c r="P212" s="247"/>
      <c r="Q212" s="247"/>
      <c r="R212" s="247"/>
      <c r="S212" s="247"/>
      <c r="AI212" s="168"/>
      <c r="BA212" s="160"/>
      <c r="BR212" s="160"/>
      <c r="CG212" s="160"/>
    </row>
    <row r="213" spans="1:85" ht="28.5">
      <c r="A213" s="312" t="s">
        <v>36</v>
      </c>
      <c r="B213" s="164" t="s">
        <v>0</v>
      </c>
      <c r="C213" s="164" t="s">
        <v>1</v>
      </c>
      <c r="D213" s="164" t="s">
        <v>2</v>
      </c>
      <c r="E213" s="164" t="s">
        <v>3</v>
      </c>
      <c r="F213" s="164" t="s">
        <v>27</v>
      </c>
      <c r="G213" s="164" t="s">
        <v>4</v>
      </c>
      <c r="H213" s="164" t="s">
        <v>5</v>
      </c>
      <c r="I213" s="165" t="s">
        <v>6</v>
      </c>
      <c r="K213" s="314" t="s">
        <v>36</v>
      </c>
      <c r="L213" s="166" t="s">
        <v>0</v>
      </c>
      <c r="M213" s="166" t="s">
        <v>1</v>
      </c>
      <c r="N213" s="166" t="s">
        <v>2</v>
      </c>
      <c r="O213" s="166" t="s">
        <v>3</v>
      </c>
      <c r="P213" s="166" t="s">
        <v>27</v>
      </c>
      <c r="Q213" s="166" t="s">
        <v>4</v>
      </c>
      <c r="R213" s="166" t="s">
        <v>5</v>
      </c>
      <c r="S213" s="167" t="s">
        <v>6</v>
      </c>
      <c r="U213" s="316" t="s">
        <v>36</v>
      </c>
      <c r="V213" s="219" t="s">
        <v>74</v>
      </c>
      <c r="W213" s="219" t="s">
        <v>75</v>
      </c>
      <c r="X213" s="219" t="s">
        <v>4</v>
      </c>
      <c r="Y213" s="219" t="s">
        <v>1</v>
      </c>
      <c r="Z213" s="219" t="s">
        <v>2</v>
      </c>
      <c r="AA213" s="219" t="s">
        <v>3</v>
      </c>
      <c r="AB213" s="219" t="s">
        <v>55</v>
      </c>
      <c r="AC213" s="219" t="s">
        <v>68</v>
      </c>
      <c r="AD213" s="220" t="s">
        <v>76</v>
      </c>
      <c r="AE213" s="220" t="s">
        <v>83</v>
      </c>
      <c r="AF213" s="220" t="s">
        <v>77</v>
      </c>
      <c r="AG213" s="220" t="s">
        <v>84</v>
      </c>
      <c r="AH213" s="220" t="s">
        <v>85</v>
      </c>
      <c r="AI213" s="221" t="s">
        <v>63</v>
      </c>
      <c r="BA213" s="160"/>
      <c r="BR213" s="160"/>
      <c r="CG213" s="160"/>
    </row>
    <row r="214" spans="1:85" ht="15">
      <c r="A214" s="313" t="s">
        <v>36</v>
      </c>
      <c r="B214" s="318" t="s">
        <v>69</v>
      </c>
      <c r="C214" s="319"/>
      <c r="D214" s="319"/>
      <c r="E214" s="319"/>
      <c r="F214" s="319"/>
      <c r="G214" s="319"/>
      <c r="H214" s="319"/>
      <c r="I214" s="320"/>
      <c r="K214" s="315" t="s">
        <v>36</v>
      </c>
      <c r="L214" s="321" t="s">
        <v>69</v>
      </c>
      <c r="M214" s="322"/>
      <c r="N214" s="322"/>
      <c r="O214" s="322"/>
      <c r="P214" s="322"/>
      <c r="Q214" s="322"/>
      <c r="R214" s="322"/>
      <c r="S214" s="323"/>
      <c r="U214" s="317" t="s">
        <v>36</v>
      </c>
      <c r="V214" s="324" t="s">
        <v>69</v>
      </c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5"/>
      <c r="BA214" s="160"/>
      <c r="BR214" s="160"/>
      <c r="CG214" s="160"/>
    </row>
    <row r="215" spans="1:85" ht="15">
      <c r="A215" s="170" t="s">
        <v>7</v>
      </c>
      <c r="B215" s="171">
        <v>0</v>
      </c>
      <c r="C215" s="171">
        <v>0</v>
      </c>
      <c r="D215" s="171">
        <v>0</v>
      </c>
      <c r="E215" s="171">
        <v>0</v>
      </c>
      <c r="F215" s="361"/>
      <c r="G215" s="171">
        <v>0</v>
      </c>
      <c r="H215" s="172">
        <v>0</v>
      </c>
      <c r="I215" s="173">
        <f>SUM(B215:H215)</f>
        <v>0</v>
      </c>
      <c r="J215" s="168"/>
      <c r="K215" s="222" t="s">
        <v>7</v>
      </c>
      <c r="L215" s="171">
        <v>0</v>
      </c>
      <c r="M215" s="171">
        <v>0</v>
      </c>
      <c r="N215" s="171">
        <v>0</v>
      </c>
      <c r="O215" s="171">
        <v>0</v>
      </c>
      <c r="P215" s="171">
        <v>0</v>
      </c>
      <c r="Q215" s="171">
        <v>0</v>
      </c>
      <c r="R215" s="223">
        <v>0</v>
      </c>
      <c r="S215" s="224">
        <f>SUM(L215:R215)</f>
        <v>0</v>
      </c>
      <c r="U215" s="225" t="s">
        <v>7</v>
      </c>
      <c r="V215" s="226">
        <v>0</v>
      </c>
      <c r="W215" s="226">
        <v>0</v>
      </c>
      <c r="X215" s="226">
        <v>0</v>
      </c>
      <c r="Y215" s="226">
        <v>0</v>
      </c>
      <c r="Z215" s="226">
        <v>0</v>
      </c>
      <c r="AA215" s="226">
        <v>0</v>
      </c>
      <c r="AB215" s="226">
        <v>0</v>
      </c>
      <c r="AC215" s="227">
        <v>0</v>
      </c>
      <c r="AD215" s="228">
        <v>0</v>
      </c>
      <c r="AE215" s="228">
        <v>0</v>
      </c>
      <c r="AF215" s="228">
        <v>0</v>
      </c>
      <c r="AG215" s="228">
        <v>0</v>
      </c>
      <c r="AH215" s="228">
        <v>0</v>
      </c>
      <c r="AI215" s="229">
        <f>SUM(V215:AC215)</f>
        <v>0</v>
      </c>
      <c r="AJ215" s="160" t="str">
        <f>IF(ABS(S215-AI215)&gt;0.001,S215-AI215,"")</f>
        <v/>
      </c>
      <c r="BA215" s="160"/>
      <c r="BR215" s="160"/>
      <c r="CG215" s="160"/>
    </row>
    <row r="216" spans="1:85" ht="15">
      <c r="A216" s="178" t="s">
        <v>8</v>
      </c>
      <c r="B216" s="179">
        <v>0</v>
      </c>
      <c r="C216" s="179">
        <v>0</v>
      </c>
      <c r="D216" s="179">
        <v>0</v>
      </c>
      <c r="E216" s="179">
        <v>0</v>
      </c>
      <c r="F216" s="362"/>
      <c r="G216" s="179">
        <v>0</v>
      </c>
      <c r="H216" s="180">
        <v>0</v>
      </c>
      <c r="I216" s="181">
        <f t="shared" ref="I216:I235" si="94">SUM(B216:H216)</f>
        <v>0</v>
      </c>
      <c r="J216" s="168"/>
      <c r="K216" s="182" t="s">
        <v>8</v>
      </c>
      <c r="L216" s="183">
        <v>0</v>
      </c>
      <c r="M216" s="183">
        <v>0</v>
      </c>
      <c r="N216" s="183">
        <v>0</v>
      </c>
      <c r="O216" s="183">
        <v>0</v>
      </c>
      <c r="P216" s="183">
        <v>0</v>
      </c>
      <c r="Q216" s="183">
        <v>0</v>
      </c>
      <c r="R216" s="184">
        <v>0</v>
      </c>
      <c r="S216" s="185">
        <f t="shared" ref="S216:S235" si="95">SUM(L216:R216)</f>
        <v>0</v>
      </c>
      <c r="U216" s="230" t="s">
        <v>8</v>
      </c>
      <c r="V216" s="231">
        <v>0</v>
      </c>
      <c r="W216" s="231">
        <v>0</v>
      </c>
      <c r="X216" s="231">
        <v>0</v>
      </c>
      <c r="Y216" s="231">
        <v>0</v>
      </c>
      <c r="Z216" s="231">
        <v>0</v>
      </c>
      <c r="AA216" s="231">
        <v>0</v>
      </c>
      <c r="AB216" s="231">
        <v>0</v>
      </c>
      <c r="AC216" s="232">
        <v>0</v>
      </c>
      <c r="AD216" s="231">
        <v>0</v>
      </c>
      <c r="AE216" s="231">
        <v>0</v>
      </c>
      <c r="AF216" s="231">
        <v>0</v>
      </c>
      <c r="AG216" s="231">
        <v>0</v>
      </c>
      <c r="AH216" s="231">
        <v>0</v>
      </c>
      <c r="AI216" s="233">
        <f t="shared" ref="AI216:AI235" si="96">SUM(V216:AC216)</f>
        <v>0</v>
      </c>
      <c r="AJ216" s="160" t="str">
        <f t="shared" ref="AJ216:AJ237" si="97">IF(ABS(S216-AI216)&gt;0.001,S216-AI216,"")</f>
        <v/>
      </c>
      <c r="BA216" s="160"/>
      <c r="BR216" s="160"/>
      <c r="CG216" s="160"/>
    </row>
    <row r="217" spans="1:85" ht="15">
      <c r="A217" s="186" t="s">
        <v>10</v>
      </c>
      <c r="B217" s="175">
        <v>0</v>
      </c>
      <c r="C217" s="175">
        <v>0</v>
      </c>
      <c r="D217" s="175">
        <v>0</v>
      </c>
      <c r="E217" s="175">
        <v>0</v>
      </c>
      <c r="F217" s="362"/>
      <c r="G217" s="175">
        <v>0</v>
      </c>
      <c r="H217" s="187">
        <v>0</v>
      </c>
      <c r="I217" s="173">
        <f t="shared" si="94"/>
        <v>0</v>
      </c>
      <c r="J217" s="168"/>
      <c r="K217" s="188" t="s">
        <v>10</v>
      </c>
      <c r="L217" s="175">
        <v>0</v>
      </c>
      <c r="M217" s="175">
        <v>0</v>
      </c>
      <c r="N217" s="175">
        <v>0</v>
      </c>
      <c r="O217" s="175">
        <v>0</v>
      </c>
      <c r="P217" s="175">
        <v>0</v>
      </c>
      <c r="Q217" s="175">
        <v>0</v>
      </c>
      <c r="R217" s="176">
        <v>0</v>
      </c>
      <c r="S217" s="177">
        <f t="shared" si="95"/>
        <v>0</v>
      </c>
      <c r="U217" s="234" t="s">
        <v>10</v>
      </c>
      <c r="V217" s="226">
        <v>0</v>
      </c>
      <c r="W217" s="226">
        <v>0</v>
      </c>
      <c r="X217" s="226">
        <v>0</v>
      </c>
      <c r="Y217" s="226">
        <v>0</v>
      </c>
      <c r="Z217" s="226">
        <v>0</v>
      </c>
      <c r="AA217" s="226">
        <v>0</v>
      </c>
      <c r="AB217" s="226">
        <v>0</v>
      </c>
      <c r="AC217" s="227">
        <v>0</v>
      </c>
      <c r="AD217" s="228">
        <v>0</v>
      </c>
      <c r="AE217" s="228">
        <v>0</v>
      </c>
      <c r="AF217" s="228">
        <v>0</v>
      </c>
      <c r="AG217" s="228">
        <v>0</v>
      </c>
      <c r="AH217" s="228">
        <v>0</v>
      </c>
      <c r="AI217" s="229">
        <f t="shared" si="96"/>
        <v>0</v>
      </c>
      <c r="AJ217" s="160" t="str">
        <f t="shared" si="97"/>
        <v/>
      </c>
      <c r="BA217" s="160"/>
      <c r="BR217" s="160"/>
      <c r="CG217" s="160"/>
    </row>
    <row r="218" spans="1:85" ht="15">
      <c r="A218" s="178" t="s">
        <v>56</v>
      </c>
      <c r="B218" s="179">
        <v>0</v>
      </c>
      <c r="C218" s="179">
        <v>0</v>
      </c>
      <c r="D218" s="179">
        <v>0</v>
      </c>
      <c r="E218" s="179">
        <v>0</v>
      </c>
      <c r="F218" s="362"/>
      <c r="G218" s="179">
        <v>0</v>
      </c>
      <c r="H218" s="180">
        <v>0</v>
      </c>
      <c r="I218" s="181">
        <f t="shared" si="94"/>
        <v>0</v>
      </c>
      <c r="J218" s="168"/>
      <c r="K218" s="182" t="s">
        <v>56</v>
      </c>
      <c r="L218" s="183">
        <v>0</v>
      </c>
      <c r="M218" s="183">
        <v>0</v>
      </c>
      <c r="N218" s="183">
        <v>0</v>
      </c>
      <c r="O218" s="183">
        <v>0</v>
      </c>
      <c r="P218" s="183">
        <v>0</v>
      </c>
      <c r="Q218" s="183">
        <v>0</v>
      </c>
      <c r="R218" s="184">
        <v>0</v>
      </c>
      <c r="S218" s="185">
        <f t="shared" si="95"/>
        <v>0</v>
      </c>
      <c r="U218" s="230" t="s">
        <v>56</v>
      </c>
      <c r="V218" s="231">
        <v>0</v>
      </c>
      <c r="W218" s="231">
        <v>0</v>
      </c>
      <c r="X218" s="231">
        <v>0</v>
      </c>
      <c r="Y218" s="231">
        <v>0</v>
      </c>
      <c r="Z218" s="231">
        <v>0</v>
      </c>
      <c r="AA218" s="231">
        <v>0</v>
      </c>
      <c r="AB218" s="231">
        <v>0</v>
      </c>
      <c r="AC218" s="232">
        <v>0</v>
      </c>
      <c r="AD218" s="231">
        <v>0</v>
      </c>
      <c r="AE218" s="231">
        <v>0</v>
      </c>
      <c r="AF218" s="231">
        <v>0</v>
      </c>
      <c r="AG218" s="231">
        <v>0</v>
      </c>
      <c r="AH218" s="231">
        <v>0</v>
      </c>
      <c r="AI218" s="233">
        <f t="shared" si="96"/>
        <v>0</v>
      </c>
      <c r="AJ218" s="160" t="str">
        <f t="shared" si="97"/>
        <v/>
      </c>
      <c r="BA218" s="160"/>
      <c r="BR218" s="160"/>
      <c r="CG218" s="160"/>
    </row>
    <row r="219" spans="1:85" ht="15">
      <c r="A219" s="186" t="s">
        <v>16</v>
      </c>
      <c r="B219" s="175">
        <v>2.297451150083194</v>
      </c>
      <c r="C219" s="175">
        <v>0</v>
      </c>
      <c r="D219" s="175">
        <v>0</v>
      </c>
      <c r="E219" s="175">
        <v>0</v>
      </c>
      <c r="F219" s="362"/>
      <c r="G219" s="175">
        <v>0</v>
      </c>
      <c r="H219" s="187">
        <v>0</v>
      </c>
      <c r="I219" s="173">
        <f t="shared" si="94"/>
        <v>2.297451150083194</v>
      </c>
      <c r="J219" s="168"/>
      <c r="K219" s="188" t="s">
        <v>16</v>
      </c>
      <c r="L219" s="175">
        <v>2.297451150083194</v>
      </c>
      <c r="M219" s="175">
        <v>0</v>
      </c>
      <c r="N219" s="175">
        <v>0</v>
      </c>
      <c r="O219" s="175">
        <v>0</v>
      </c>
      <c r="P219" s="175">
        <v>0</v>
      </c>
      <c r="Q219" s="175">
        <v>0</v>
      </c>
      <c r="R219" s="176">
        <v>0</v>
      </c>
      <c r="S219" s="177">
        <f t="shared" si="95"/>
        <v>2.297451150083194</v>
      </c>
      <c r="U219" s="234" t="s">
        <v>16</v>
      </c>
      <c r="V219" s="226">
        <v>2.297451150083194</v>
      </c>
      <c r="W219" s="226">
        <v>0</v>
      </c>
      <c r="X219" s="226">
        <v>0</v>
      </c>
      <c r="Y219" s="226">
        <v>0</v>
      </c>
      <c r="Z219" s="226">
        <v>0</v>
      </c>
      <c r="AA219" s="226">
        <v>0</v>
      </c>
      <c r="AB219" s="226">
        <v>0</v>
      </c>
      <c r="AC219" s="227">
        <v>0</v>
      </c>
      <c r="AD219" s="228">
        <v>0</v>
      </c>
      <c r="AE219" s="228">
        <v>0</v>
      </c>
      <c r="AF219" s="228">
        <v>0</v>
      </c>
      <c r="AG219" s="228">
        <v>0</v>
      </c>
      <c r="AH219" s="228">
        <v>0</v>
      </c>
      <c r="AI219" s="229">
        <f t="shared" si="96"/>
        <v>2.297451150083194</v>
      </c>
      <c r="AJ219" s="160" t="str">
        <f t="shared" si="97"/>
        <v/>
      </c>
      <c r="BA219" s="160"/>
      <c r="BR219" s="160"/>
      <c r="CG219" s="160"/>
    </row>
    <row r="220" spans="1:85" ht="15">
      <c r="A220" s="178" t="s">
        <v>15</v>
      </c>
      <c r="B220" s="179">
        <v>1.0232928430710567E-2</v>
      </c>
      <c r="C220" s="179">
        <v>0</v>
      </c>
      <c r="D220" s="179">
        <v>0</v>
      </c>
      <c r="E220" s="179">
        <v>0</v>
      </c>
      <c r="F220" s="362"/>
      <c r="G220" s="179">
        <v>0</v>
      </c>
      <c r="H220" s="180">
        <v>0</v>
      </c>
      <c r="I220" s="181">
        <f t="shared" si="94"/>
        <v>1.0232928430710567E-2</v>
      </c>
      <c r="J220" s="168"/>
      <c r="K220" s="182" t="s">
        <v>15</v>
      </c>
      <c r="L220" s="183">
        <v>1.0232928430710567E-2</v>
      </c>
      <c r="M220" s="183">
        <v>0</v>
      </c>
      <c r="N220" s="183">
        <v>0</v>
      </c>
      <c r="O220" s="183">
        <v>0</v>
      </c>
      <c r="P220" s="183">
        <v>0</v>
      </c>
      <c r="Q220" s="183">
        <v>0</v>
      </c>
      <c r="R220" s="184">
        <v>0</v>
      </c>
      <c r="S220" s="185">
        <f t="shared" si="95"/>
        <v>1.0232928430710567E-2</v>
      </c>
      <c r="U220" s="230" t="s">
        <v>57</v>
      </c>
      <c r="V220" s="231">
        <v>1.0232928430710567E-2</v>
      </c>
      <c r="W220" s="231">
        <v>0</v>
      </c>
      <c r="X220" s="231">
        <v>0</v>
      </c>
      <c r="Y220" s="231">
        <v>0</v>
      </c>
      <c r="Z220" s="231">
        <v>0</v>
      </c>
      <c r="AA220" s="231">
        <v>0</v>
      </c>
      <c r="AB220" s="231">
        <v>0</v>
      </c>
      <c r="AC220" s="232">
        <v>0</v>
      </c>
      <c r="AD220" s="231">
        <v>0</v>
      </c>
      <c r="AE220" s="231">
        <v>0</v>
      </c>
      <c r="AF220" s="231">
        <v>0</v>
      </c>
      <c r="AG220" s="231">
        <v>0</v>
      </c>
      <c r="AH220" s="231">
        <v>0</v>
      </c>
      <c r="AI220" s="233">
        <f t="shared" si="96"/>
        <v>1.0232928430710567E-2</v>
      </c>
      <c r="AJ220" s="160" t="str">
        <f t="shared" si="97"/>
        <v/>
      </c>
      <c r="BA220" s="160"/>
      <c r="BR220" s="160"/>
      <c r="CG220" s="160"/>
    </row>
    <row r="221" spans="1:85" ht="15">
      <c r="A221" s="186" t="s">
        <v>58</v>
      </c>
      <c r="B221" s="175">
        <v>0</v>
      </c>
      <c r="C221" s="175">
        <v>0</v>
      </c>
      <c r="D221" s="175">
        <v>0</v>
      </c>
      <c r="E221" s="175">
        <v>1.0020011501603121</v>
      </c>
      <c r="F221" s="362"/>
      <c r="G221" s="175">
        <v>0</v>
      </c>
      <c r="H221" s="187">
        <v>0</v>
      </c>
      <c r="I221" s="173">
        <f t="shared" si="94"/>
        <v>1.0020011501603121</v>
      </c>
      <c r="J221" s="168"/>
      <c r="K221" s="188" t="s">
        <v>58</v>
      </c>
      <c r="L221" s="175">
        <v>0</v>
      </c>
      <c r="M221" s="175">
        <v>0</v>
      </c>
      <c r="N221" s="175">
        <v>0</v>
      </c>
      <c r="O221" s="175">
        <v>1.0020011501603121</v>
      </c>
      <c r="P221" s="175">
        <v>5.6946503957238654</v>
      </c>
      <c r="Q221" s="175">
        <v>0</v>
      </c>
      <c r="R221" s="176">
        <v>0</v>
      </c>
      <c r="S221" s="177">
        <f t="shared" si="95"/>
        <v>6.696651545884178</v>
      </c>
      <c r="U221" s="234" t="s">
        <v>58</v>
      </c>
      <c r="V221" s="226">
        <v>0</v>
      </c>
      <c r="W221" s="226">
        <v>0</v>
      </c>
      <c r="X221" s="226">
        <v>0</v>
      </c>
      <c r="Y221" s="226">
        <v>0</v>
      </c>
      <c r="Z221" s="226">
        <v>0</v>
      </c>
      <c r="AA221" s="226">
        <v>0</v>
      </c>
      <c r="AB221" s="226">
        <v>5.6946503957238654</v>
      </c>
      <c r="AC221" s="227">
        <v>1.0020011501603121</v>
      </c>
      <c r="AD221" s="226">
        <v>0</v>
      </c>
      <c r="AE221" s="226">
        <v>0</v>
      </c>
      <c r="AF221" s="226">
        <v>0</v>
      </c>
      <c r="AG221" s="226">
        <v>0</v>
      </c>
      <c r="AH221" s="226">
        <v>1.0020011501603121</v>
      </c>
      <c r="AI221" s="229">
        <f t="shared" si="96"/>
        <v>6.696651545884178</v>
      </c>
      <c r="AJ221" s="160" t="str">
        <f t="shared" si="97"/>
        <v/>
      </c>
      <c r="BA221" s="160"/>
      <c r="BR221" s="160"/>
      <c r="CG221" s="160"/>
    </row>
    <row r="222" spans="1:85" ht="15">
      <c r="A222" s="178" t="s">
        <v>12</v>
      </c>
      <c r="B222" s="179">
        <v>0</v>
      </c>
      <c r="C222" s="179">
        <v>0</v>
      </c>
      <c r="D222" s="179">
        <v>0</v>
      </c>
      <c r="E222" s="179">
        <v>0.23630080600037304</v>
      </c>
      <c r="F222" s="362"/>
      <c r="G222" s="179">
        <v>0</v>
      </c>
      <c r="H222" s="180">
        <v>0</v>
      </c>
      <c r="I222" s="181">
        <f t="shared" si="94"/>
        <v>0.23630080600037304</v>
      </c>
      <c r="J222" s="168"/>
      <c r="K222" s="182" t="s">
        <v>12</v>
      </c>
      <c r="L222" s="183">
        <v>0</v>
      </c>
      <c r="M222" s="183">
        <v>0</v>
      </c>
      <c r="N222" s="183">
        <v>0</v>
      </c>
      <c r="O222" s="183">
        <v>0.23630080600037304</v>
      </c>
      <c r="P222" s="183">
        <v>4.746246789083016</v>
      </c>
      <c r="Q222" s="183">
        <v>0</v>
      </c>
      <c r="R222" s="184">
        <v>0</v>
      </c>
      <c r="S222" s="185">
        <f t="shared" si="95"/>
        <v>4.9825475950833891</v>
      </c>
      <c r="U222" s="230" t="s">
        <v>12</v>
      </c>
      <c r="V222" s="231">
        <v>0</v>
      </c>
      <c r="W222" s="231">
        <v>0</v>
      </c>
      <c r="X222" s="231">
        <v>0</v>
      </c>
      <c r="Y222" s="231">
        <v>0</v>
      </c>
      <c r="Z222" s="231">
        <v>0</v>
      </c>
      <c r="AA222" s="231">
        <v>0.23630080600037304</v>
      </c>
      <c r="AB222" s="231">
        <v>4.746246789083016</v>
      </c>
      <c r="AC222" s="232">
        <v>0</v>
      </c>
      <c r="AD222" s="231">
        <v>0</v>
      </c>
      <c r="AE222" s="231">
        <v>0</v>
      </c>
      <c r="AF222" s="231">
        <v>0</v>
      </c>
      <c r="AG222" s="231">
        <v>0</v>
      </c>
      <c r="AH222" s="231">
        <v>0</v>
      </c>
      <c r="AI222" s="233">
        <f t="shared" si="96"/>
        <v>4.9825475950833891</v>
      </c>
      <c r="AJ222" s="160" t="str">
        <f t="shared" si="97"/>
        <v/>
      </c>
      <c r="BA222" s="160"/>
      <c r="BR222" s="160"/>
      <c r="CG222" s="160"/>
    </row>
    <row r="223" spans="1:85" ht="15">
      <c r="A223" s="186" t="s">
        <v>59</v>
      </c>
      <c r="B223" s="175">
        <v>0</v>
      </c>
      <c r="C223" s="175">
        <v>0</v>
      </c>
      <c r="D223" s="175">
        <v>0</v>
      </c>
      <c r="E223" s="175">
        <v>0</v>
      </c>
      <c r="F223" s="362"/>
      <c r="G223" s="175">
        <v>0</v>
      </c>
      <c r="H223" s="187">
        <v>0</v>
      </c>
      <c r="I223" s="173">
        <f t="shared" si="94"/>
        <v>0</v>
      </c>
      <c r="J223" s="168"/>
      <c r="K223" s="188" t="s">
        <v>59</v>
      </c>
      <c r="L223" s="175">
        <v>0</v>
      </c>
      <c r="M223" s="175">
        <v>0</v>
      </c>
      <c r="N223" s="175">
        <v>0</v>
      </c>
      <c r="O223" s="175">
        <v>0</v>
      </c>
      <c r="P223" s="175">
        <v>0</v>
      </c>
      <c r="Q223" s="175">
        <v>0</v>
      </c>
      <c r="R223" s="176">
        <v>0</v>
      </c>
      <c r="S223" s="177">
        <f t="shared" si="95"/>
        <v>0</v>
      </c>
      <c r="U223" s="234" t="s">
        <v>59</v>
      </c>
      <c r="V223" s="226">
        <v>0</v>
      </c>
      <c r="W223" s="226">
        <v>0</v>
      </c>
      <c r="X223" s="226">
        <v>0</v>
      </c>
      <c r="Y223" s="226">
        <v>0</v>
      </c>
      <c r="Z223" s="226">
        <v>0</v>
      </c>
      <c r="AA223" s="226">
        <v>0</v>
      </c>
      <c r="AB223" s="226">
        <v>0</v>
      </c>
      <c r="AC223" s="227">
        <v>0</v>
      </c>
      <c r="AD223" s="226">
        <v>0</v>
      </c>
      <c r="AE223" s="226">
        <v>0</v>
      </c>
      <c r="AF223" s="226">
        <v>0</v>
      </c>
      <c r="AG223" s="226">
        <v>0</v>
      </c>
      <c r="AH223" s="226">
        <v>0</v>
      </c>
      <c r="AI223" s="229">
        <f t="shared" si="96"/>
        <v>0</v>
      </c>
      <c r="AJ223" s="160" t="str">
        <f t="shared" si="97"/>
        <v/>
      </c>
      <c r="BA223" s="160"/>
      <c r="BR223" s="160"/>
      <c r="CG223" s="160"/>
    </row>
    <row r="224" spans="1:85" ht="15">
      <c r="A224" s="178" t="s">
        <v>17</v>
      </c>
      <c r="B224" s="179">
        <v>0</v>
      </c>
      <c r="C224" s="179">
        <v>0</v>
      </c>
      <c r="D224" s="179">
        <v>0</v>
      </c>
      <c r="E224" s="179">
        <v>2.7605935431154687</v>
      </c>
      <c r="F224" s="362"/>
      <c r="G224" s="179">
        <v>0</v>
      </c>
      <c r="H224" s="180">
        <v>0</v>
      </c>
      <c r="I224" s="181">
        <f t="shared" si="94"/>
        <v>2.7605935431154687</v>
      </c>
      <c r="J224" s="168"/>
      <c r="K224" s="182" t="s">
        <v>17</v>
      </c>
      <c r="L224" s="183">
        <v>0</v>
      </c>
      <c r="M224" s="183">
        <v>0</v>
      </c>
      <c r="N224" s="183">
        <v>0</v>
      </c>
      <c r="O224" s="183">
        <v>2.7605935431154687</v>
      </c>
      <c r="P224" s="183">
        <v>0</v>
      </c>
      <c r="Q224" s="183">
        <v>0</v>
      </c>
      <c r="R224" s="184">
        <v>0</v>
      </c>
      <c r="S224" s="185">
        <f t="shared" si="95"/>
        <v>2.7605935431154687</v>
      </c>
      <c r="U224" s="230" t="s">
        <v>17</v>
      </c>
      <c r="V224" s="231">
        <v>0</v>
      </c>
      <c r="W224" s="231">
        <v>0</v>
      </c>
      <c r="X224" s="231">
        <v>0</v>
      </c>
      <c r="Y224" s="231">
        <v>0</v>
      </c>
      <c r="Z224" s="231">
        <v>0</v>
      </c>
      <c r="AA224" s="231">
        <v>0</v>
      </c>
      <c r="AB224" s="231">
        <v>0</v>
      </c>
      <c r="AC224" s="232">
        <v>2.7605935431154687</v>
      </c>
      <c r="AD224" s="231">
        <v>0</v>
      </c>
      <c r="AE224" s="231">
        <v>0</v>
      </c>
      <c r="AF224" s="231">
        <v>0</v>
      </c>
      <c r="AG224" s="231">
        <v>0</v>
      </c>
      <c r="AH224" s="231">
        <v>2.7605935431154687</v>
      </c>
      <c r="AI224" s="233">
        <f t="shared" si="96"/>
        <v>2.7605935431154687</v>
      </c>
      <c r="AJ224" s="160" t="str">
        <f t="shared" si="97"/>
        <v/>
      </c>
      <c r="BA224" s="160"/>
      <c r="BR224" s="160"/>
      <c r="CG224" s="160"/>
    </row>
    <row r="225" spans="1:85" ht="15">
      <c r="A225" s="186" t="s">
        <v>139</v>
      </c>
      <c r="B225" s="175">
        <v>60.965592720471825</v>
      </c>
      <c r="C225" s="175">
        <v>0</v>
      </c>
      <c r="D225" s="175">
        <v>0.86192378140879888</v>
      </c>
      <c r="E225" s="175">
        <v>2.0086236158533328</v>
      </c>
      <c r="F225" s="362"/>
      <c r="G225" s="175">
        <v>0</v>
      </c>
      <c r="H225" s="187">
        <v>0</v>
      </c>
      <c r="I225" s="173">
        <f t="shared" si="94"/>
        <v>63.836140117733954</v>
      </c>
      <c r="J225" s="168"/>
      <c r="K225" s="188" t="s">
        <v>139</v>
      </c>
      <c r="L225" s="175">
        <v>60.965592720471825</v>
      </c>
      <c r="M225" s="175">
        <v>0</v>
      </c>
      <c r="N225" s="175">
        <v>0.86192378140879888</v>
      </c>
      <c r="O225" s="175">
        <v>2.0086236158533328</v>
      </c>
      <c r="P225" s="175">
        <v>0</v>
      </c>
      <c r="Q225" s="175">
        <v>0</v>
      </c>
      <c r="R225" s="176">
        <v>0</v>
      </c>
      <c r="S225" s="177">
        <f t="shared" si="95"/>
        <v>63.836140117733954</v>
      </c>
      <c r="U225" s="234" t="s">
        <v>139</v>
      </c>
      <c r="V225" s="226">
        <v>60.568038806553304</v>
      </c>
      <c r="W225" s="226">
        <v>0</v>
      </c>
      <c r="X225" s="226">
        <v>0</v>
      </c>
      <c r="Y225" s="226">
        <v>0</v>
      </c>
      <c r="Z225" s="226">
        <v>0.86192378140879888</v>
      </c>
      <c r="AA225" s="226">
        <v>0</v>
      </c>
      <c r="AB225" s="226">
        <v>0</v>
      </c>
      <c r="AC225" s="227">
        <v>2.4061775297718531</v>
      </c>
      <c r="AD225" s="226">
        <v>0.39755391391852063</v>
      </c>
      <c r="AE225" s="226">
        <v>0</v>
      </c>
      <c r="AF225" s="226">
        <v>0</v>
      </c>
      <c r="AG225" s="226">
        <v>0</v>
      </c>
      <c r="AH225" s="226">
        <v>2.0086236158533328</v>
      </c>
      <c r="AI225" s="229">
        <f t="shared" si="96"/>
        <v>63.836140117733954</v>
      </c>
      <c r="AJ225" s="160" t="str">
        <f t="shared" si="97"/>
        <v/>
      </c>
      <c r="BA225" s="160"/>
      <c r="BR225" s="160"/>
      <c r="CG225" s="160"/>
    </row>
    <row r="226" spans="1:85" ht="15">
      <c r="A226" s="178" t="s">
        <v>25</v>
      </c>
      <c r="B226" s="179">
        <v>28.485475163582002</v>
      </c>
      <c r="C226" s="179">
        <v>0</v>
      </c>
      <c r="D226" s="179">
        <v>88.60511557393815</v>
      </c>
      <c r="E226" s="179">
        <v>346.47823101917828</v>
      </c>
      <c r="F226" s="362"/>
      <c r="G226" s="179">
        <v>68.029456057268803</v>
      </c>
      <c r="H226" s="180">
        <v>0</v>
      </c>
      <c r="I226" s="181">
        <f t="shared" si="94"/>
        <v>531.59827781396723</v>
      </c>
      <c r="J226" s="168"/>
      <c r="K226" s="182" t="s">
        <v>25</v>
      </c>
      <c r="L226" s="183">
        <v>28.485475163582002</v>
      </c>
      <c r="M226" s="183">
        <v>0</v>
      </c>
      <c r="N226" s="183">
        <v>88.60511557393815</v>
      </c>
      <c r="O226" s="183">
        <v>346.47823101917828</v>
      </c>
      <c r="P226" s="183">
        <v>0</v>
      </c>
      <c r="Q226" s="183">
        <v>68.029456057268803</v>
      </c>
      <c r="R226" s="184">
        <v>0</v>
      </c>
      <c r="S226" s="185">
        <f t="shared" si="95"/>
        <v>531.59827781396723</v>
      </c>
      <c r="U226" s="230" t="s">
        <v>25</v>
      </c>
      <c r="V226" s="231">
        <v>7.8533515338963413</v>
      </c>
      <c r="W226" s="231">
        <v>20.632123629685662</v>
      </c>
      <c r="X226" s="231">
        <v>68.029456057268803</v>
      </c>
      <c r="Y226" s="231">
        <v>0</v>
      </c>
      <c r="Z226" s="231">
        <v>88.60511557393815</v>
      </c>
      <c r="AA226" s="231">
        <v>337.20687124648458</v>
      </c>
      <c r="AB226" s="231">
        <v>0</v>
      </c>
      <c r="AC226" s="232">
        <v>9.2713597726937014</v>
      </c>
      <c r="AD226" s="231">
        <v>0</v>
      </c>
      <c r="AE226" s="231">
        <v>3.8052276986548632</v>
      </c>
      <c r="AF226" s="231">
        <v>0</v>
      </c>
      <c r="AG226" s="231">
        <v>0</v>
      </c>
      <c r="AH226" s="231">
        <v>5.4661320740388373</v>
      </c>
      <c r="AI226" s="233">
        <f t="shared" si="96"/>
        <v>531.59827781396723</v>
      </c>
      <c r="AJ226" s="160" t="str">
        <f t="shared" si="97"/>
        <v/>
      </c>
      <c r="BA226" s="160"/>
      <c r="BR226" s="160"/>
      <c r="CG226" s="160"/>
    </row>
    <row r="227" spans="1:85" ht="15">
      <c r="A227" s="186" t="s">
        <v>24</v>
      </c>
      <c r="B227" s="175">
        <v>131.41171249699153</v>
      </c>
      <c r="C227" s="175">
        <v>0</v>
      </c>
      <c r="D227" s="175">
        <v>0</v>
      </c>
      <c r="E227" s="175">
        <v>0</v>
      </c>
      <c r="F227" s="362"/>
      <c r="G227" s="175">
        <v>0</v>
      </c>
      <c r="H227" s="187">
        <v>0</v>
      </c>
      <c r="I227" s="173">
        <f t="shared" si="94"/>
        <v>131.41171249699153</v>
      </c>
      <c r="J227" s="168"/>
      <c r="K227" s="188" t="s">
        <v>24</v>
      </c>
      <c r="L227" s="175">
        <v>131.41171249699153</v>
      </c>
      <c r="M227" s="175">
        <v>0</v>
      </c>
      <c r="N227" s="175">
        <v>0</v>
      </c>
      <c r="O227" s="175">
        <v>0</v>
      </c>
      <c r="P227" s="175">
        <v>0</v>
      </c>
      <c r="Q227" s="175">
        <v>0</v>
      </c>
      <c r="R227" s="176">
        <v>0</v>
      </c>
      <c r="S227" s="177">
        <f t="shared" si="95"/>
        <v>131.41171249699153</v>
      </c>
      <c r="U227" s="234" t="s">
        <v>24</v>
      </c>
      <c r="V227" s="226">
        <v>128.31520705530036</v>
      </c>
      <c r="W227" s="226">
        <v>3.0965054416911553</v>
      </c>
      <c r="X227" s="226">
        <v>0</v>
      </c>
      <c r="Y227" s="226">
        <v>0</v>
      </c>
      <c r="Z227" s="226">
        <v>0</v>
      </c>
      <c r="AA227" s="226">
        <v>0</v>
      </c>
      <c r="AB227" s="226">
        <v>0</v>
      </c>
      <c r="AC227" s="227">
        <v>0</v>
      </c>
      <c r="AD227" s="226">
        <v>0</v>
      </c>
      <c r="AE227" s="226">
        <v>0</v>
      </c>
      <c r="AF227" s="226">
        <v>0</v>
      </c>
      <c r="AG227" s="226">
        <v>0</v>
      </c>
      <c r="AH227" s="226">
        <v>0</v>
      </c>
      <c r="AI227" s="229">
        <f t="shared" si="96"/>
        <v>131.41171249699153</v>
      </c>
      <c r="AJ227" s="160" t="str">
        <f t="shared" si="97"/>
        <v/>
      </c>
      <c r="BA227" s="160"/>
      <c r="BR227" s="160"/>
      <c r="CG227" s="160"/>
    </row>
    <row r="228" spans="1:85" ht="15">
      <c r="A228" s="178" t="s">
        <v>60</v>
      </c>
      <c r="B228" s="179">
        <v>0</v>
      </c>
      <c r="C228" s="179">
        <v>0</v>
      </c>
      <c r="D228" s="179">
        <v>0</v>
      </c>
      <c r="E228" s="179">
        <v>0</v>
      </c>
      <c r="F228" s="362"/>
      <c r="G228" s="179">
        <v>0</v>
      </c>
      <c r="H228" s="180">
        <v>0</v>
      </c>
      <c r="I228" s="181">
        <f t="shared" si="94"/>
        <v>0</v>
      </c>
      <c r="J228" s="168"/>
      <c r="K228" s="182" t="s">
        <v>60</v>
      </c>
      <c r="L228" s="183">
        <v>0</v>
      </c>
      <c r="M228" s="183">
        <v>0</v>
      </c>
      <c r="N228" s="183">
        <v>0</v>
      </c>
      <c r="O228" s="183">
        <v>0</v>
      </c>
      <c r="P228" s="183">
        <v>0</v>
      </c>
      <c r="Q228" s="183">
        <v>0</v>
      </c>
      <c r="R228" s="184">
        <v>0</v>
      </c>
      <c r="S228" s="185">
        <f t="shared" si="95"/>
        <v>0</v>
      </c>
      <c r="U228" s="230" t="s">
        <v>60</v>
      </c>
      <c r="V228" s="231">
        <v>0</v>
      </c>
      <c r="W228" s="231">
        <v>0</v>
      </c>
      <c r="X228" s="231">
        <v>0</v>
      </c>
      <c r="Y228" s="231">
        <v>0</v>
      </c>
      <c r="Z228" s="231">
        <v>0</v>
      </c>
      <c r="AA228" s="231">
        <v>0</v>
      </c>
      <c r="AB228" s="231">
        <v>0</v>
      </c>
      <c r="AC228" s="232">
        <v>0</v>
      </c>
      <c r="AD228" s="231">
        <v>0</v>
      </c>
      <c r="AE228" s="231">
        <v>0</v>
      </c>
      <c r="AF228" s="231">
        <v>0</v>
      </c>
      <c r="AG228" s="231">
        <v>0</v>
      </c>
      <c r="AH228" s="231">
        <v>0</v>
      </c>
      <c r="AI228" s="233">
        <f t="shared" si="96"/>
        <v>0</v>
      </c>
      <c r="AJ228" s="160" t="str">
        <f t="shared" si="97"/>
        <v/>
      </c>
      <c r="BA228" s="160"/>
      <c r="BR228" s="160"/>
      <c r="CG228" s="160"/>
    </row>
    <row r="229" spans="1:85" ht="15">
      <c r="A229" s="186" t="s">
        <v>22</v>
      </c>
      <c r="B229" s="175">
        <v>8.0770666074557865E-2</v>
      </c>
      <c r="C229" s="175">
        <v>0</v>
      </c>
      <c r="D229" s="175">
        <v>0</v>
      </c>
      <c r="E229" s="175">
        <v>0</v>
      </c>
      <c r="F229" s="362"/>
      <c r="G229" s="175">
        <v>0</v>
      </c>
      <c r="H229" s="187">
        <v>0</v>
      </c>
      <c r="I229" s="173">
        <f t="shared" si="94"/>
        <v>8.0770666074557865E-2</v>
      </c>
      <c r="J229" s="168"/>
      <c r="K229" s="188" t="s">
        <v>22</v>
      </c>
      <c r="L229" s="175">
        <v>8.0770666074557865E-2</v>
      </c>
      <c r="M229" s="175">
        <v>0</v>
      </c>
      <c r="N229" s="175">
        <v>0</v>
      </c>
      <c r="O229" s="175">
        <v>0</v>
      </c>
      <c r="P229" s="175">
        <v>0.40798923275077403</v>
      </c>
      <c r="Q229" s="175">
        <v>0</v>
      </c>
      <c r="R229" s="176">
        <v>0</v>
      </c>
      <c r="S229" s="177">
        <f t="shared" si="95"/>
        <v>0.48875989882533188</v>
      </c>
      <c r="U229" s="234" t="s">
        <v>22</v>
      </c>
      <c r="V229" s="226">
        <v>8.0770666074557865E-2</v>
      </c>
      <c r="W229" s="226">
        <v>0</v>
      </c>
      <c r="X229" s="226">
        <v>0</v>
      </c>
      <c r="Y229" s="226">
        <v>0</v>
      </c>
      <c r="Z229" s="226">
        <v>0</v>
      </c>
      <c r="AA229" s="226">
        <v>0</v>
      </c>
      <c r="AB229" s="226">
        <v>0.40798923275077403</v>
      </c>
      <c r="AC229" s="227">
        <v>0</v>
      </c>
      <c r="AD229" s="226">
        <v>0</v>
      </c>
      <c r="AE229" s="226">
        <v>0</v>
      </c>
      <c r="AF229" s="226">
        <v>0</v>
      </c>
      <c r="AG229" s="226">
        <v>0</v>
      </c>
      <c r="AH229" s="226">
        <v>0</v>
      </c>
      <c r="AI229" s="229">
        <f t="shared" si="96"/>
        <v>0.48875989882533188</v>
      </c>
      <c r="AJ229" s="160" t="str">
        <f t="shared" si="97"/>
        <v/>
      </c>
      <c r="BA229" s="160"/>
      <c r="BR229" s="160"/>
      <c r="CG229" s="160"/>
    </row>
    <row r="230" spans="1:85" ht="15">
      <c r="A230" s="178" t="s">
        <v>21</v>
      </c>
      <c r="B230" s="179">
        <v>0</v>
      </c>
      <c r="C230" s="179">
        <v>0</v>
      </c>
      <c r="D230" s="179">
        <v>0</v>
      </c>
      <c r="E230" s="179">
        <v>0</v>
      </c>
      <c r="F230" s="362"/>
      <c r="G230" s="179">
        <v>0</v>
      </c>
      <c r="H230" s="180">
        <v>0</v>
      </c>
      <c r="I230" s="181">
        <f t="shared" si="94"/>
        <v>0</v>
      </c>
      <c r="J230" s="168"/>
      <c r="K230" s="182" t="s">
        <v>21</v>
      </c>
      <c r="L230" s="183">
        <v>0</v>
      </c>
      <c r="M230" s="183">
        <v>0</v>
      </c>
      <c r="N230" s="183">
        <v>0</v>
      </c>
      <c r="O230" s="183">
        <v>0</v>
      </c>
      <c r="P230" s="183">
        <v>0</v>
      </c>
      <c r="Q230" s="183">
        <v>0</v>
      </c>
      <c r="R230" s="184">
        <v>0</v>
      </c>
      <c r="S230" s="185">
        <f t="shared" si="95"/>
        <v>0</v>
      </c>
      <c r="U230" s="230" t="s">
        <v>61</v>
      </c>
      <c r="V230" s="231">
        <v>0</v>
      </c>
      <c r="W230" s="231">
        <v>0</v>
      </c>
      <c r="X230" s="231">
        <v>0</v>
      </c>
      <c r="Y230" s="231">
        <v>0</v>
      </c>
      <c r="Z230" s="231">
        <v>0</v>
      </c>
      <c r="AA230" s="231">
        <v>0</v>
      </c>
      <c r="AB230" s="231">
        <v>0</v>
      </c>
      <c r="AC230" s="232">
        <v>0</v>
      </c>
      <c r="AD230" s="231">
        <v>0</v>
      </c>
      <c r="AE230" s="231">
        <v>0</v>
      </c>
      <c r="AF230" s="231">
        <v>0</v>
      </c>
      <c r="AG230" s="231">
        <v>0</v>
      </c>
      <c r="AH230" s="231">
        <v>0</v>
      </c>
      <c r="AI230" s="233">
        <f t="shared" si="96"/>
        <v>0</v>
      </c>
      <c r="AJ230" s="160" t="str">
        <f t="shared" si="97"/>
        <v/>
      </c>
      <c r="BA230" s="160"/>
      <c r="BR230" s="160"/>
      <c r="CG230" s="160"/>
    </row>
    <row r="231" spans="1:85" ht="15">
      <c r="A231" s="189" t="s">
        <v>64</v>
      </c>
      <c r="B231" s="175">
        <v>0</v>
      </c>
      <c r="C231" s="175">
        <v>0</v>
      </c>
      <c r="D231" s="175">
        <v>0</v>
      </c>
      <c r="E231" s="175">
        <v>0</v>
      </c>
      <c r="F231" s="362"/>
      <c r="G231" s="175">
        <v>0</v>
      </c>
      <c r="H231" s="187">
        <v>0</v>
      </c>
      <c r="I231" s="173">
        <f t="shared" si="94"/>
        <v>0</v>
      </c>
      <c r="J231" s="168"/>
      <c r="K231" s="190" t="s">
        <v>64</v>
      </c>
      <c r="L231" s="175">
        <v>0</v>
      </c>
      <c r="M231" s="175">
        <v>0</v>
      </c>
      <c r="N231" s="175">
        <v>0</v>
      </c>
      <c r="O231" s="175">
        <v>0</v>
      </c>
      <c r="P231" s="175">
        <v>0</v>
      </c>
      <c r="Q231" s="175">
        <v>0</v>
      </c>
      <c r="R231" s="176">
        <v>0</v>
      </c>
      <c r="S231" s="177">
        <f t="shared" si="95"/>
        <v>0</v>
      </c>
      <c r="U231" s="235" t="s">
        <v>62</v>
      </c>
      <c r="V231" s="226">
        <v>0</v>
      </c>
      <c r="W231" s="226">
        <v>0</v>
      </c>
      <c r="X231" s="226">
        <v>0</v>
      </c>
      <c r="Y231" s="226">
        <v>0</v>
      </c>
      <c r="Z231" s="226">
        <v>0</v>
      </c>
      <c r="AA231" s="226">
        <v>0</v>
      </c>
      <c r="AB231" s="226">
        <v>0</v>
      </c>
      <c r="AC231" s="227">
        <v>0</v>
      </c>
      <c r="AD231" s="228">
        <v>0</v>
      </c>
      <c r="AE231" s="228">
        <v>0</v>
      </c>
      <c r="AF231" s="228">
        <v>0</v>
      </c>
      <c r="AG231" s="228">
        <v>0</v>
      </c>
      <c r="AH231" s="228">
        <v>0</v>
      </c>
      <c r="AI231" s="229">
        <f t="shared" si="96"/>
        <v>0</v>
      </c>
      <c r="AJ231" s="160" t="str">
        <f t="shared" si="97"/>
        <v/>
      </c>
      <c r="BA231" s="160"/>
      <c r="BR231" s="160"/>
      <c r="CG231" s="160"/>
    </row>
    <row r="232" spans="1:85">
      <c r="A232" s="191" t="s">
        <v>23</v>
      </c>
      <c r="B232" s="192">
        <v>0</v>
      </c>
      <c r="C232" s="192">
        <v>0</v>
      </c>
      <c r="D232" s="192">
        <v>0</v>
      </c>
      <c r="E232" s="192">
        <v>0</v>
      </c>
      <c r="F232" s="362"/>
      <c r="G232" s="192">
        <v>0</v>
      </c>
      <c r="H232" s="193">
        <v>0</v>
      </c>
      <c r="I232" s="194">
        <f t="shared" si="94"/>
        <v>0</v>
      </c>
      <c r="J232" s="168"/>
      <c r="K232" s="195" t="s">
        <v>23</v>
      </c>
      <c r="L232" s="196">
        <v>0</v>
      </c>
      <c r="M232" s="196">
        <v>0</v>
      </c>
      <c r="N232" s="196">
        <v>0</v>
      </c>
      <c r="O232" s="196">
        <v>0</v>
      </c>
      <c r="P232" s="196">
        <v>0</v>
      </c>
      <c r="Q232" s="196">
        <v>0</v>
      </c>
      <c r="R232" s="197">
        <v>0</v>
      </c>
      <c r="S232" s="198">
        <f t="shared" si="95"/>
        <v>0</v>
      </c>
      <c r="U232" s="236" t="s">
        <v>66</v>
      </c>
      <c r="V232" s="237">
        <v>0</v>
      </c>
      <c r="W232" s="237">
        <v>0</v>
      </c>
      <c r="X232" s="237">
        <v>0</v>
      </c>
      <c r="Y232" s="237">
        <v>0</v>
      </c>
      <c r="Z232" s="237">
        <v>0</v>
      </c>
      <c r="AA232" s="237">
        <v>0</v>
      </c>
      <c r="AB232" s="237">
        <v>0</v>
      </c>
      <c r="AC232" s="237">
        <v>0</v>
      </c>
      <c r="AD232" s="237">
        <v>0</v>
      </c>
      <c r="AE232" s="237">
        <v>0</v>
      </c>
      <c r="AF232" s="237">
        <v>0</v>
      </c>
      <c r="AG232" s="237">
        <v>0</v>
      </c>
      <c r="AH232" s="125">
        <v>0</v>
      </c>
      <c r="AI232" s="238">
        <f t="shared" si="96"/>
        <v>0</v>
      </c>
      <c r="AJ232" s="160" t="str">
        <f t="shared" si="97"/>
        <v/>
      </c>
      <c r="BA232" s="160"/>
      <c r="BR232" s="160"/>
      <c r="CG232" s="160"/>
    </row>
    <row r="233" spans="1:85">
      <c r="A233" s="199" t="s">
        <v>19</v>
      </c>
      <c r="B233" s="200">
        <v>0</v>
      </c>
      <c r="C233" s="200">
        <v>0</v>
      </c>
      <c r="D233" s="200">
        <v>0</v>
      </c>
      <c r="E233" s="200">
        <v>0</v>
      </c>
      <c r="F233" s="362"/>
      <c r="G233" s="200">
        <v>0</v>
      </c>
      <c r="H233" s="201">
        <v>0</v>
      </c>
      <c r="I233" s="202">
        <f t="shared" si="94"/>
        <v>0</v>
      </c>
      <c r="J233" s="168"/>
      <c r="K233" s="203" t="s">
        <v>19</v>
      </c>
      <c r="L233" s="200">
        <v>0</v>
      </c>
      <c r="M233" s="200">
        <v>0</v>
      </c>
      <c r="N233" s="200">
        <v>0</v>
      </c>
      <c r="O233" s="200">
        <v>0</v>
      </c>
      <c r="P233" s="200">
        <v>0</v>
      </c>
      <c r="Q233" s="200">
        <v>0</v>
      </c>
      <c r="R233" s="204">
        <v>0</v>
      </c>
      <c r="S233" s="205">
        <f t="shared" si="95"/>
        <v>0</v>
      </c>
      <c r="U233" s="239" t="s">
        <v>19</v>
      </c>
      <c r="V233" s="240">
        <v>0</v>
      </c>
      <c r="W233" s="240">
        <v>0</v>
      </c>
      <c r="X233" s="240">
        <v>0</v>
      </c>
      <c r="Y233" s="240">
        <v>0</v>
      </c>
      <c r="Z233" s="240">
        <v>0</v>
      </c>
      <c r="AA233" s="240">
        <v>0</v>
      </c>
      <c r="AB233" s="240">
        <v>0</v>
      </c>
      <c r="AC233" s="240">
        <v>0</v>
      </c>
      <c r="AD233" s="241">
        <v>0</v>
      </c>
      <c r="AE233" s="241">
        <v>0</v>
      </c>
      <c r="AF233" s="241">
        <v>0</v>
      </c>
      <c r="AG233" s="241">
        <v>0</v>
      </c>
      <c r="AH233" s="241">
        <v>0</v>
      </c>
      <c r="AI233" s="242">
        <f t="shared" si="96"/>
        <v>0</v>
      </c>
      <c r="AJ233" s="160" t="str">
        <f t="shared" si="97"/>
        <v/>
      </c>
      <c r="BA233" s="160"/>
      <c r="BR233" s="160"/>
      <c r="CG233" s="160"/>
    </row>
    <row r="234" spans="1:85">
      <c r="A234" s="191" t="s">
        <v>20</v>
      </c>
      <c r="B234" s="192">
        <v>0</v>
      </c>
      <c r="C234" s="192">
        <v>0</v>
      </c>
      <c r="D234" s="192">
        <v>0</v>
      </c>
      <c r="E234" s="192">
        <v>0</v>
      </c>
      <c r="F234" s="362"/>
      <c r="G234" s="192">
        <v>0</v>
      </c>
      <c r="H234" s="193">
        <v>0</v>
      </c>
      <c r="I234" s="194">
        <f t="shared" si="94"/>
        <v>0</v>
      </c>
      <c r="J234" s="168"/>
      <c r="K234" s="195" t="s">
        <v>20</v>
      </c>
      <c r="L234" s="196">
        <v>0</v>
      </c>
      <c r="M234" s="196">
        <v>0</v>
      </c>
      <c r="N234" s="196">
        <v>0</v>
      </c>
      <c r="O234" s="196">
        <v>0</v>
      </c>
      <c r="P234" s="196">
        <v>0</v>
      </c>
      <c r="Q234" s="196">
        <v>0</v>
      </c>
      <c r="R234" s="197">
        <v>0</v>
      </c>
      <c r="S234" s="198">
        <f t="shared" si="95"/>
        <v>0</v>
      </c>
      <c r="U234" s="236" t="s">
        <v>20</v>
      </c>
      <c r="V234" s="237">
        <v>0</v>
      </c>
      <c r="W234" s="237">
        <v>0</v>
      </c>
      <c r="X234" s="237">
        <v>0</v>
      </c>
      <c r="Y234" s="237">
        <v>0</v>
      </c>
      <c r="Z234" s="237">
        <v>0</v>
      </c>
      <c r="AA234" s="237">
        <v>0</v>
      </c>
      <c r="AB234" s="237">
        <v>0</v>
      </c>
      <c r="AC234" s="237">
        <v>0</v>
      </c>
      <c r="AD234" s="237">
        <v>0</v>
      </c>
      <c r="AE234" s="237">
        <v>0</v>
      </c>
      <c r="AF234" s="237">
        <v>0</v>
      </c>
      <c r="AG234" s="237">
        <v>0</v>
      </c>
      <c r="AH234" s="125">
        <v>0</v>
      </c>
      <c r="AI234" s="238">
        <f t="shared" si="96"/>
        <v>0</v>
      </c>
      <c r="AJ234" s="160" t="str">
        <f t="shared" si="97"/>
        <v/>
      </c>
      <c r="BA234" s="160"/>
      <c r="BR234" s="160"/>
      <c r="CG234" s="160"/>
    </row>
    <row r="235" spans="1:85" ht="15" thickBot="1">
      <c r="A235" s="206" t="s">
        <v>11</v>
      </c>
      <c r="B235" s="207">
        <v>0</v>
      </c>
      <c r="C235" s="207">
        <v>0</v>
      </c>
      <c r="D235" s="207">
        <v>0</v>
      </c>
      <c r="E235" s="207">
        <v>0</v>
      </c>
      <c r="F235" s="363"/>
      <c r="G235" s="207">
        <v>0</v>
      </c>
      <c r="H235" s="208">
        <v>0</v>
      </c>
      <c r="I235" s="209">
        <f t="shared" si="94"/>
        <v>0</v>
      </c>
      <c r="J235" s="168"/>
      <c r="K235" s="210" t="s">
        <v>11</v>
      </c>
      <c r="L235" s="207">
        <v>0</v>
      </c>
      <c r="M235" s="207">
        <v>0</v>
      </c>
      <c r="N235" s="207">
        <v>0</v>
      </c>
      <c r="O235" s="207">
        <v>0</v>
      </c>
      <c r="P235" s="207">
        <v>0</v>
      </c>
      <c r="Q235" s="207">
        <v>0</v>
      </c>
      <c r="R235" s="211">
        <v>0</v>
      </c>
      <c r="S235" s="212">
        <f t="shared" si="95"/>
        <v>0</v>
      </c>
      <c r="U235" s="239" t="s">
        <v>11</v>
      </c>
      <c r="V235" s="240">
        <v>0</v>
      </c>
      <c r="W235" s="240">
        <v>0</v>
      </c>
      <c r="X235" s="240">
        <v>0</v>
      </c>
      <c r="Y235" s="240">
        <v>0</v>
      </c>
      <c r="Z235" s="240">
        <v>0</v>
      </c>
      <c r="AA235" s="240">
        <v>0</v>
      </c>
      <c r="AB235" s="240">
        <v>0</v>
      </c>
      <c r="AC235" s="240">
        <v>0</v>
      </c>
      <c r="AD235" s="241">
        <v>0</v>
      </c>
      <c r="AE235" s="241">
        <v>0</v>
      </c>
      <c r="AF235" s="241">
        <v>0</v>
      </c>
      <c r="AG235" s="241">
        <v>0</v>
      </c>
      <c r="AH235" s="241">
        <v>0</v>
      </c>
      <c r="AI235" s="242">
        <f t="shared" si="96"/>
        <v>0</v>
      </c>
      <c r="AJ235" s="160" t="str">
        <f t="shared" si="97"/>
        <v/>
      </c>
      <c r="BA235" s="160"/>
      <c r="BR235" s="160"/>
      <c r="CG235" s="160"/>
    </row>
    <row r="236" spans="1:85" ht="15">
      <c r="A236" s="213" t="s">
        <v>26</v>
      </c>
      <c r="B236" s="214">
        <f>SUM(B215:B231)</f>
        <v>223.25123512563383</v>
      </c>
      <c r="C236" s="214">
        <f t="shared" ref="C236:I236" si="98">SUM(C215:C231)</f>
        <v>0</v>
      </c>
      <c r="D236" s="214">
        <f t="shared" si="98"/>
        <v>89.467039355346955</v>
      </c>
      <c r="E236" s="214">
        <f t="shared" si="98"/>
        <v>352.48575013430775</v>
      </c>
      <c r="F236" s="214">
        <f t="shared" si="98"/>
        <v>0</v>
      </c>
      <c r="G236" s="214">
        <f t="shared" si="98"/>
        <v>68.029456057268803</v>
      </c>
      <c r="H236" s="216">
        <f t="shared" si="98"/>
        <v>0</v>
      </c>
      <c r="I236" s="173">
        <f t="shared" si="98"/>
        <v>733.23348067255733</v>
      </c>
      <c r="J236" s="168"/>
      <c r="K236" s="215" t="s">
        <v>26</v>
      </c>
      <c r="L236" s="214">
        <f>SUM(L215:L231)</f>
        <v>223.25123512563383</v>
      </c>
      <c r="M236" s="214">
        <f t="shared" ref="M236:S236" si="99">SUM(M215:M231)</f>
        <v>0</v>
      </c>
      <c r="N236" s="214">
        <f t="shared" si="99"/>
        <v>89.467039355346955</v>
      </c>
      <c r="O236" s="214">
        <f t="shared" si="99"/>
        <v>352.48575013430775</v>
      </c>
      <c r="P236" s="214">
        <f t="shared" si="99"/>
        <v>10.848886417557656</v>
      </c>
      <c r="Q236" s="214">
        <f t="shared" si="99"/>
        <v>68.029456057268803</v>
      </c>
      <c r="R236" s="216">
        <f t="shared" si="99"/>
        <v>0</v>
      </c>
      <c r="S236" s="217">
        <f t="shared" si="99"/>
        <v>744.08236709011499</v>
      </c>
      <c r="T236" s="160" t="str">
        <f>IF(ABS(S236-AI236)&gt;0.01,S236-AI236,"")</f>
        <v/>
      </c>
      <c r="U236" s="243" t="s">
        <v>63</v>
      </c>
      <c r="V236" s="244">
        <f>SUM(V215:V231)</f>
        <v>199.12505214033848</v>
      </c>
      <c r="W236" s="244">
        <f t="shared" ref="W236:AH236" si="100">SUM(W215:W231)</f>
        <v>23.728629071376815</v>
      </c>
      <c r="X236" s="244">
        <f t="shared" si="100"/>
        <v>68.029456057268803</v>
      </c>
      <c r="Y236" s="244">
        <f t="shared" si="100"/>
        <v>0</v>
      </c>
      <c r="Z236" s="244">
        <f t="shared" si="100"/>
        <v>89.467039355346955</v>
      </c>
      <c r="AA236" s="244">
        <f t="shared" si="100"/>
        <v>337.44317205248495</v>
      </c>
      <c r="AB236" s="244">
        <f t="shared" si="100"/>
        <v>10.848886417557656</v>
      </c>
      <c r="AC236" s="244">
        <f t="shared" si="100"/>
        <v>15.440131995741336</v>
      </c>
      <c r="AD236" s="245">
        <f t="shared" si="100"/>
        <v>0.39755391391852063</v>
      </c>
      <c r="AE236" s="245">
        <f t="shared" si="100"/>
        <v>3.8052276986548632</v>
      </c>
      <c r="AF236" s="245">
        <f t="shared" si="100"/>
        <v>0</v>
      </c>
      <c r="AG236" s="245">
        <f t="shared" si="100"/>
        <v>0</v>
      </c>
      <c r="AH236" s="245">
        <f t="shared" si="100"/>
        <v>11.23735038316795</v>
      </c>
      <c r="AI236" s="246">
        <f>SUM(V236:AC236)</f>
        <v>744.0823670901151</v>
      </c>
      <c r="AJ236" s="160" t="str">
        <f t="shared" si="97"/>
        <v/>
      </c>
      <c r="BA236" s="160"/>
      <c r="BR236" s="160"/>
      <c r="CG236" s="160"/>
    </row>
    <row r="237" spans="1:85" s="23" customFormat="1" ht="15" thickBot="1">
      <c r="A237" s="30" t="s">
        <v>88</v>
      </c>
      <c r="B237" s="47">
        <f>IF($I236=0,"-",B236/$I236)</f>
        <v>0.30447496058261952</v>
      </c>
      <c r="C237" s="47">
        <f t="shared" ref="C237:H237" si="101">IF($I236=0,"-",C236/$I236)</f>
        <v>0</v>
      </c>
      <c r="D237" s="47">
        <f t="shared" si="101"/>
        <v>0.1220171223950159</v>
      </c>
      <c r="E237" s="47">
        <f t="shared" si="101"/>
        <v>0.48072784375720368</v>
      </c>
      <c r="F237" s="47">
        <f t="shared" si="101"/>
        <v>0</v>
      </c>
      <c r="G237" s="47">
        <f t="shared" si="101"/>
        <v>9.2780073265160898E-2</v>
      </c>
      <c r="H237" s="70">
        <f t="shared" si="101"/>
        <v>0</v>
      </c>
      <c r="I237" s="48">
        <f>SUM(B237:H237)</f>
        <v>1</v>
      </c>
      <c r="J237" s="160"/>
      <c r="K237" s="81" t="s">
        <v>88</v>
      </c>
      <c r="L237" s="98">
        <f t="shared" ref="L237:R237" si="102">IF($S236=0,"-",L236/$S236)</f>
        <v>0.30003564793331022</v>
      </c>
      <c r="M237" s="98">
        <f t="shared" si="102"/>
        <v>0</v>
      </c>
      <c r="N237" s="98">
        <f t="shared" si="102"/>
        <v>0.1202380856103686</v>
      </c>
      <c r="O237" s="98">
        <f t="shared" si="102"/>
        <v>0.47371872486748312</v>
      </c>
      <c r="P237" s="98">
        <f t="shared" si="102"/>
        <v>1.4580222428848068E-2</v>
      </c>
      <c r="Q237" s="98">
        <f t="shared" si="102"/>
        <v>9.1427319159990028E-2</v>
      </c>
      <c r="R237" s="99">
        <f t="shared" si="102"/>
        <v>0</v>
      </c>
      <c r="S237" s="100">
        <f>SUM(L237:R237)</f>
        <v>1</v>
      </c>
      <c r="U237" s="110" t="s">
        <v>88</v>
      </c>
      <c r="V237" s="133">
        <f>+V236/$AI236</f>
        <v>0.26761157224979992</v>
      </c>
      <c r="W237" s="133">
        <f t="shared" ref="W237:AH237" si="103">+W236/$AI236</f>
        <v>3.188978817516188E-2</v>
      </c>
      <c r="X237" s="133">
        <f t="shared" si="103"/>
        <v>9.1427319159990014E-2</v>
      </c>
      <c r="Y237" s="133">
        <f t="shared" si="103"/>
        <v>0</v>
      </c>
      <c r="Z237" s="133">
        <f t="shared" si="103"/>
        <v>0.12023808561036857</v>
      </c>
      <c r="AA237" s="133">
        <f t="shared" si="103"/>
        <v>0.45350244405350559</v>
      </c>
      <c r="AB237" s="133">
        <f t="shared" si="103"/>
        <v>1.4580222428848067E-2</v>
      </c>
      <c r="AC237" s="133">
        <f t="shared" si="103"/>
        <v>2.0750568322325795E-2</v>
      </c>
      <c r="AD237" s="133">
        <f t="shared" si="103"/>
        <v>5.3428750834835098E-4</v>
      </c>
      <c r="AE237" s="133">
        <f t="shared" si="103"/>
        <v>5.1139871967884115E-3</v>
      </c>
      <c r="AF237" s="133">
        <f t="shared" si="103"/>
        <v>0</v>
      </c>
      <c r="AG237" s="133">
        <f t="shared" si="103"/>
        <v>0</v>
      </c>
      <c r="AH237" s="133">
        <f t="shared" si="103"/>
        <v>1.510229361718903E-2</v>
      </c>
      <c r="AI237" s="134">
        <f>SUM(V237:AC237)</f>
        <v>0.99999999999999978</v>
      </c>
      <c r="AJ237" s="23" t="str">
        <f t="shared" si="97"/>
        <v/>
      </c>
    </row>
    <row r="238" spans="1:85" ht="15" thickBot="1">
      <c r="A238" s="247"/>
      <c r="B238" s="247"/>
      <c r="C238" s="247"/>
      <c r="D238" s="247"/>
      <c r="E238" s="247"/>
      <c r="F238" s="247"/>
      <c r="G238" s="247"/>
      <c r="H238" s="247"/>
      <c r="I238" s="247"/>
      <c r="K238" s="247"/>
      <c r="L238" s="247"/>
      <c r="M238" s="247"/>
      <c r="N238" s="247"/>
      <c r="O238" s="247"/>
      <c r="P238" s="247"/>
      <c r="Q238" s="247"/>
      <c r="R238" s="247"/>
      <c r="S238" s="247"/>
      <c r="AI238" s="168"/>
      <c r="BA238" s="160"/>
      <c r="BR238" s="160"/>
      <c r="CG238" s="160"/>
    </row>
    <row r="239" spans="1:85" ht="28.5">
      <c r="A239" s="312" t="s">
        <v>71</v>
      </c>
      <c r="B239" s="164" t="s">
        <v>0</v>
      </c>
      <c r="C239" s="164" t="s">
        <v>1</v>
      </c>
      <c r="D239" s="164" t="s">
        <v>2</v>
      </c>
      <c r="E239" s="164" t="s">
        <v>3</v>
      </c>
      <c r="F239" s="164" t="s">
        <v>27</v>
      </c>
      <c r="G239" s="164" t="s">
        <v>4</v>
      </c>
      <c r="H239" s="164" t="s">
        <v>5</v>
      </c>
      <c r="I239" s="165" t="s">
        <v>6</v>
      </c>
      <c r="K239" s="314" t="s">
        <v>71</v>
      </c>
      <c r="L239" s="166" t="s">
        <v>0</v>
      </c>
      <c r="M239" s="166" t="s">
        <v>1</v>
      </c>
      <c r="N239" s="166" t="s">
        <v>2</v>
      </c>
      <c r="O239" s="166" t="s">
        <v>3</v>
      </c>
      <c r="P239" s="166" t="s">
        <v>27</v>
      </c>
      <c r="Q239" s="166" t="s">
        <v>4</v>
      </c>
      <c r="R239" s="166" t="s">
        <v>5</v>
      </c>
      <c r="S239" s="167" t="s">
        <v>6</v>
      </c>
      <c r="U239" s="316" t="s">
        <v>71</v>
      </c>
      <c r="V239" s="219" t="s">
        <v>74</v>
      </c>
      <c r="W239" s="219" t="s">
        <v>75</v>
      </c>
      <c r="X239" s="219" t="s">
        <v>4</v>
      </c>
      <c r="Y239" s="219" t="s">
        <v>1</v>
      </c>
      <c r="Z239" s="219" t="s">
        <v>2</v>
      </c>
      <c r="AA239" s="219" t="s">
        <v>3</v>
      </c>
      <c r="AB239" s="219" t="s">
        <v>55</v>
      </c>
      <c r="AC239" s="219" t="s">
        <v>68</v>
      </c>
      <c r="AD239" s="220" t="s">
        <v>76</v>
      </c>
      <c r="AE239" s="220" t="s">
        <v>83</v>
      </c>
      <c r="AF239" s="220" t="s">
        <v>77</v>
      </c>
      <c r="AG239" s="220" t="s">
        <v>84</v>
      </c>
      <c r="AH239" s="220" t="s">
        <v>85</v>
      </c>
      <c r="AI239" s="221" t="s">
        <v>63</v>
      </c>
      <c r="BA239" s="160"/>
      <c r="BR239" s="160"/>
      <c r="CG239" s="160"/>
    </row>
    <row r="240" spans="1:85" ht="15">
      <c r="A240" s="313" t="s">
        <v>71</v>
      </c>
      <c r="B240" s="318" t="s">
        <v>69</v>
      </c>
      <c r="C240" s="319"/>
      <c r="D240" s="319"/>
      <c r="E240" s="319"/>
      <c r="F240" s="319"/>
      <c r="G240" s="319"/>
      <c r="H240" s="319"/>
      <c r="I240" s="320"/>
      <c r="K240" s="315" t="s">
        <v>71</v>
      </c>
      <c r="L240" s="321" t="s">
        <v>69</v>
      </c>
      <c r="M240" s="322"/>
      <c r="N240" s="322"/>
      <c r="O240" s="322"/>
      <c r="P240" s="322"/>
      <c r="Q240" s="322"/>
      <c r="R240" s="322"/>
      <c r="S240" s="323"/>
      <c r="U240" s="317" t="s">
        <v>71</v>
      </c>
      <c r="V240" s="324" t="s">
        <v>69</v>
      </c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5"/>
      <c r="BA240" s="160"/>
      <c r="BR240" s="160"/>
      <c r="CG240" s="160"/>
    </row>
    <row r="241" spans="1:85" ht="15">
      <c r="A241" s="170" t="s">
        <v>7</v>
      </c>
      <c r="B241" s="171">
        <v>0</v>
      </c>
      <c r="C241" s="171">
        <v>0</v>
      </c>
      <c r="D241" s="171">
        <v>0</v>
      </c>
      <c r="E241" s="171">
        <v>0</v>
      </c>
      <c r="F241" s="361"/>
      <c r="G241" s="171">
        <v>0</v>
      </c>
      <c r="H241" s="172">
        <v>0</v>
      </c>
      <c r="I241" s="173">
        <f>SUM(B241:H241)</f>
        <v>0</v>
      </c>
      <c r="J241" s="168"/>
      <c r="K241" s="222" t="s">
        <v>7</v>
      </c>
      <c r="L241" s="171">
        <v>0</v>
      </c>
      <c r="M241" s="171">
        <v>0</v>
      </c>
      <c r="N241" s="171">
        <v>0</v>
      </c>
      <c r="O241" s="171">
        <v>0</v>
      </c>
      <c r="P241" s="171">
        <v>0</v>
      </c>
      <c r="Q241" s="171">
        <v>0</v>
      </c>
      <c r="R241" s="223">
        <v>0</v>
      </c>
      <c r="S241" s="224">
        <f>SUM(L241:R241)</f>
        <v>0</v>
      </c>
      <c r="U241" s="225" t="s">
        <v>7</v>
      </c>
      <c r="V241" s="226">
        <v>0</v>
      </c>
      <c r="W241" s="226">
        <v>0</v>
      </c>
      <c r="X241" s="226">
        <v>0</v>
      </c>
      <c r="Y241" s="226">
        <v>0</v>
      </c>
      <c r="Z241" s="226">
        <v>0</v>
      </c>
      <c r="AA241" s="226">
        <v>0</v>
      </c>
      <c r="AB241" s="226">
        <v>0</v>
      </c>
      <c r="AC241" s="227">
        <v>0</v>
      </c>
      <c r="AD241" s="228">
        <v>0</v>
      </c>
      <c r="AE241" s="228">
        <v>0</v>
      </c>
      <c r="AF241" s="228">
        <v>0</v>
      </c>
      <c r="AG241" s="228">
        <v>0</v>
      </c>
      <c r="AH241" s="228">
        <v>0</v>
      </c>
      <c r="AI241" s="229">
        <f>SUM(V241:AC241)</f>
        <v>0</v>
      </c>
      <c r="AJ241" s="160" t="str">
        <f>IF(ABS(S241-AI241)&gt;0.001,S241-AI241,"")</f>
        <v/>
      </c>
      <c r="BA241" s="160"/>
      <c r="BR241" s="160"/>
      <c r="CG241" s="160"/>
    </row>
    <row r="242" spans="1:85" ht="15">
      <c r="A242" s="178" t="s">
        <v>8</v>
      </c>
      <c r="B242" s="179">
        <v>0</v>
      </c>
      <c r="C242" s="179">
        <v>0</v>
      </c>
      <c r="D242" s="179">
        <v>0</v>
      </c>
      <c r="E242" s="179">
        <v>0</v>
      </c>
      <c r="F242" s="362"/>
      <c r="G242" s="179">
        <v>0</v>
      </c>
      <c r="H242" s="180">
        <v>0</v>
      </c>
      <c r="I242" s="181">
        <f t="shared" ref="I242:I261" si="104">SUM(B242:H242)</f>
        <v>0</v>
      </c>
      <c r="J242" s="168"/>
      <c r="K242" s="182" t="s">
        <v>8</v>
      </c>
      <c r="L242" s="183">
        <v>0</v>
      </c>
      <c r="M242" s="183">
        <v>0</v>
      </c>
      <c r="N242" s="183">
        <v>0</v>
      </c>
      <c r="O242" s="183">
        <v>0</v>
      </c>
      <c r="P242" s="183">
        <v>0</v>
      </c>
      <c r="Q242" s="183">
        <v>0</v>
      </c>
      <c r="R242" s="184">
        <v>0</v>
      </c>
      <c r="S242" s="185">
        <f t="shared" ref="S242:S261" si="105">SUM(L242:R242)</f>
        <v>0</v>
      </c>
      <c r="U242" s="230" t="s">
        <v>8</v>
      </c>
      <c r="V242" s="231">
        <v>0</v>
      </c>
      <c r="W242" s="231">
        <v>0</v>
      </c>
      <c r="X242" s="231">
        <v>0</v>
      </c>
      <c r="Y242" s="231">
        <v>0</v>
      </c>
      <c r="Z242" s="231">
        <v>0</v>
      </c>
      <c r="AA242" s="231">
        <v>0</v>
      </c>
      <c r="AB242" s="231">
        <v>0</v>
      </c>
      <c r="AC242" s="232">
        <v>0</v>
      </c>
      <c r="AD242" s="231">
        <v>0</v>
      </c>
      <c r="AE242" s="231">
        <v>0</v>
      </c>
      <c r="AF242" s="231">
        <v>0</v>
      </c>
      <c r="AG242" s="231">
        <v>0</v>
      </c>
      <c r="AH242" s="231">
        <v>0</v>
      </c>
      <c r="AI242" s="233">
        <f t="shared" ref="AI242:AI261" si="106">SUM(V242:AC242)</f>
        <v>0</v>
      </c>
      <c r="AJ242" s="160" t="str">
        <f t="shared" ref="AJ242:AJ263" si="107">IF(ABS(S242-AI242)&gt;0.001,S242-AI242,"")</f>
        <v/>
      </c>
      <c r="BA242" s="160"/>
      <c r="BR242" s="160"/>
      <c r="CG242" s="160"/>
    </row>
    <row r="243" spans="1:85" ht="15">
      <c r="A243" s="186" t="s">
        <v>10</v>
      </c>
      <c r="B243" s="175">
        <v>0</v>
      </c>
      <c r="C243" s="175">
        <v>0</v>
      </c>
      <c r="D243" s="175">
        <v>0</v>
      </c>
      <c r="E243" s="175">
        <v>0</v>
      </c>
      <c r="F243" s="362"/>
      <c r="G243" s="175">
        <v>0</v>
      </c>
      <c r="H243" s="187">
        <v>0</v>
      </c>
      <c r="I243" s="173">
        <f t="shared" si="104"/>
        <v>0</v>
      </c>
      <c r="J243" s="168"/>
      <c r="K243" s="188" t="s">
        <v>10</v>
      </c>
      <c r="L243" s="175">
        <v>0</v>
      </c>
      <c r="M243" s="175">
        <v>0</v>
      </c>
      <c r="N243" s="175">
        <v>0</v>
      </c>
      <c r="O243" s="175">
        <v>0</v>
      </c>
      <c r="P243" s="175">
        <v>0</v>
      </c>
      <c r="Q243" s="175">
        <v>0</v>
      </c>
      <c r="R243" s="176">
        <v>0</v>
      </c>
      <c r="S243" s="177">
        <f t="shared" si="105"/>
        <v>0</v>
      </c>
      <c r="U243" s="234" t="s">
        <v>10</v>
      </c>
      <c r="V243" s="226">
        <v>0</v>
      </c>
      <c r="W243" s="226">
        <v>0</v>
      </c>
      <c r="X243" s="226">
        <v>0</v>
      </c>
      <c r="Y243" s="226">
        <v>0</v>
      </c>
      <c r="Z243" s="226">
        <v>0</v>
      </c>
      <c r="AA243" s="226">
        <v>0</v>
      </c>
      <c r="AB243" s="226">
        <v>0</v>
      </c>
      <c r="AC243" s="227">
        <v>0</v>
      </c>
      <c r="AD243" s="228">
        <v>0</v>
      </c>
      <c r="AE243" s="228">
        <v>0</v>
      </c>
      <c r="AF243" s="228">
        <v>0</v>
      </c>
      <c r="AG243" s="228">
        <v>0</v>
      </c>
      <c r="AH243" s="228">
        <v>0</v>
      </c>
      <c r="AI243" s="229">
        <f t="shared" si="106"/>
        <v>0</v>
      </c>
      <c r="AJ243" s="160" t="str">
        <f t="shared" si="107"/>
        <v/>
      </c>
      <c r="BA243" s="160"/>
      <c r="BR243" s="160"/>
      <c r="CG243" s="160"/>
    </row>
    <row r="244" spans="1:85" ht="15">
      <c r="A244" s="178" t="s">
        <v>56</v>
      </c>
      <c r="B244" s="179">
        <v>0</v>
      </c>
      <c r="C244" s="179">
        <v>0</v>
      </c>
      <c r="D244" s="179">
        <v>0</v>
      </c>
      <c r="E244" s="179">
        <v>0</v>
      </c>
      <c r="F244" s="362"/>
      <c r="G244" s="179">
        <v>0</v>
      </c>
      <c r="H244" s="180">
        <v>0</v>
      </c>
      <c r="I244" s="181">
        <f t="shared" si="104"/>
        <v>0</v>
      </c>
      <c r="J244" s="168"/>
      <c r="K244" s="182" t="s">
        <v>56</v>
      </c>
      <c r="L244" s="183">
        <v>0</v>
      </c>
      <c r="M244" s="183">
        <v>0</v>
      </c>
      <c r="N244" s="183">
        <v>0</v>
      </c>
      <c r="O244" s="183">
        <v>0</v>
      </c>
      <c r="P244" s="183">
        <v>0</v>
      </c>
      <c r="Q244" s="183">
        <v>0</v>
      </c>
      <c r="R244" s="184">
        <v>0</v>
      </c>
      <c r="S244" s="185">
        <f t="shared" si="105"/>
        <v>0</v>
      </c>
      <c r="U244" s="230" t="s">
        <v>56</v>
      </c>
      <c r="V244" s="231">
        <v>0</v>
      </c>
      <c r="W244" s="231">
        <v>0</v>
      </c>
      <c r="X244" s="231">
        <v>0</v>
      </c>
      <c r="Y244" s="231">
        <v>0</v>
      </c>
      <c r="Z244" s="231">
        <v>0</v>
      </c>
      <c r="AA244" s="231">
        <v>0</v>
      </c>
      <c r="AB244" s="231">
        <v>0</v>
      </c>
      <c r="AC244" s="232">
        <v>0</v>
      </c>
      <c r="AD244" s="231">
        <v>0</v>
      </c>
      <c r="AE244" s="231">
        <v>0</v>
      </c>
      <c r="AF244" s="231">
        <v>0</v>
      </c>
      <c r="AG244" s="231">
        <v>0</v>
      </c>
      <c r="AH244" s="231">
        <v>0</v>
      </c>
      <c r="AI244" s="233">
        <f t="shared" si="106"/>
        <v>0</v>
      </c>
      <c r="AJ244" s="160" t="str">
        <f t="shared" si="107"/>
        <v/>
      </c>
      <c r="BA244" s="160"/>
      <c r="BR244" s="160"/>
      <c r="CG244" s="160"/>
    </row>
    <row r="245" spans="1:85" ht="15">
      <c r="A245" s="186" t="s">
        <v>16</v>
      </c>
      <c r="B245" s="175">
        <v>19.358560263544415</v>
      </c>
      <c r="C245" s="175">
        <v>0</v>
      </c>
      <c r="D245" s="175">
        <v>3.0401466040084526</v>
      </c>
      <c r="E245" s="175">
        <v>0</v>
      </c>
      <c r="F245" s="362"/>
      <c r="G245" s="175">
        <v>0</v>
      </c>
      <c r="H245" s="187">
        <v>0</v>
      </c>
      <c r="I245" s="173">
        <f t="shared" si="104"/>
        <v>22.398706867552868</v>
      </c>
      <c r="J245" s="168"/>
      <c r="K245" s="188" t="s">
        <v>16</v>
      </c>
      <c r="L245" s="175">
        <v>19.358560263544415</v>
      </c>
      <c r="M245" s="175">
        <v>0</v>
      </c>
      <c r="N245" s="175">
        <v>3.0401466040084526</v>
      </c>
      <c r="O245" s="175">
        <v>0</v>
      </c>
      <c r="P245" s="175">
        <v>0</v>
      </c>
      <c r="Q245" s="175">
        <v>0</v>
      </c>
      <c r="R245" s="176">
        <v>0</v>
      </c>
      <c r="S245" s="177">
        <f t="shared" si="105"/>
        <v>22.398706867552868</v>
      </c>
      <c r="U245" s="234" t="s">
        <v>16</v>
      </c>
      <c r="V245" s="226">
        <v>19.358560263544415</v>
      </c>
      <c r="W245" s="226">
        <v>0</v>
      </c>
      <c r="X245" s="226">
        <v>0</v>
      </c>
      <c r="Y245" s="226">
        <v>0</v>
      </c>
      <c r="Z245" s="226">
        <v>3.0401466040084526</v>
      </c>
      <c r="AA245" s="226">
        <v>0</v>
      </c>
      <c r="AB245" s="226">
        <v>0</v>
      </c>
      <c r="AC245" s="227">
        <v>0</v>
      </c>
      <c r="AD245" s="228">
        <v>0</v>
      </c>
      <c r="AE245" s="228">
        <v>0</v>
      </c>
      <c r="AF245" s="228">
        <v>0</v>
      </c>
      <c r="AG245" s="228">
        <v>0</v>
      </c>
      <c r="AH245" s="228">
        <v>0</v>
      </c>
      <c r="AI245" s="229">
        <f t="shared" si="106"/>
        <v>22.398706867552868</v>
      </c>
      <c r="AJ245" s="160" t="str">
        <f t="shared" si="107"/>
        <v/>
      </c>
      <c r="BA245" s="160"/>
      <c r="BR245" s="160"/>
      <c r="CG245" s="160"/>
    </row>
    <row r="246" spans="1:85" ht="15">
      <c r="A246" s="178" t="s">
        <v>15</v>
      </c>
      <c r="B246" s="179">
        <v>0.98118308385213937</v>
      </c>
      <c r="C246" s="179">
        <v>1.2311467365602504E-2</v>
      </c>
      <c r="D246" s="179">
        <v>0.24457533623158534</v>
      </c>
      <c r="E246" s="179">
        <v>9.2324178049107801E-3</v>
      </c>
      <c r="F246" s="362"/>
      <c r="G246" s="179">
        <v>0</v>
      </c>
      <c r="H246" s="180">
        <v>0</v>
      </c>
      <c r="I246" s="181">
        <f t="shared" si="104"/>
        <v>1.247302305254238</v>
      </c>
      <c r="J246" s="168"/>
      <c r="K246" s="182" t="s">
        <v>15</v>
      </c>
      <c r="L246" s="183">
        <v>0.98118308385213937</v>
      </c>
      <c r="M246" s="183">
        <v>1.2311467365602504E-2</v>
      </c>
      <c r="N246" s="183">
        <v>0.24457533623158534</v>
      </c>
      <c r="O246" s="183">
        <v>9.2324178049107801E-3</v>
      </c>
      <c r="P246" s="183">
        <v>0</v>
      </c>
      <c r="Q246" s="183">
        <v>0</v>
      </c>
      <c r="R246" s="184">
        <v>0</v>
      </c>
      <c r="S246" s="185">
        <f t="shared" si="105"/>
        <v>1.247302305254238</v>
      </c>
      <c r="U246" s="230" t="s">
        <v>57</v>
      </c>
      <c r="V246" s="231">
        <v>0.96238816075818456</v>
      </c>
      <c r="W246" s="231">
        <v>0</v>
      </c>
      <c r="X246" s="231">
        <v>0</v>
      </c>
      <c r="Y246" s="231">
        <v>1.2311467365602504E-2</v>
      </c>
      <c r="Z246" s="231">
        <v>0.24457533623158534</v>
      </c>
      <c r="AA246" s="231">
        <v>7.9135009756378105E-3</v>
      </c>
      <c r="AB246" s="231">
        <v>0</v>
      </c>
      <c r="AC246" s="232">
        <v>2.011383992322777E-2</v>
      </c>
      <c r="AD246" s="231">
        <v>1.87949230939548E-2</v>
      </c>
      <c r="AE246" s="231">
        <v>0</v>
      </c>
      <c r="AF246" s="231">
        <v>0</v>
      </c>
      <c r="AG246" s="231">
        <v>0</v>
      </c>
      <c r="AH246" s="231">
        <v>1.3189168292729698E-3</v>
      </c>
      <c r="AI246" s="233">
        <f t="shared" si="106"/>
        <v>1.2473023052542378</v>
      </c>
      <c r="AJ246" s="160" t="str">
        <f t="shared" si="107"/>
        <v/>
      </c>
      <c r="BA246" s="160"/>
      <c r="BR246" s="160"/>
      <c r="CG246" s="160"/>
    </row>
    <row r="247" spans="1:85" ht="15">
      <c r="A247" s="186" t="s">
        <v>58</v>
      </c>
      <c r="B247" s="175">
        <v>0</v>
      </c>
      <c r="C247" s="175">
        <v>0</v>
      </c>
      <c r="D247" s="175">
        <v>0</v>
      </c>
      <c r="E247" s="175">
        <v>0.60992635127815986</v>
      </c>
      <c r="F247" s="362"/>
      <c r="G247" s="175">
        <v>0</v>
      </c>
      <c r="H247" s="187">
        <v>0</v>
      </c>
      <c r="I247" s="173">
        <f t="shared" si="104"/>
        <v>0.60992635127815986</v>
      </c>
      <c r="J247" s="168"/>
      <c r="K247" s="188" t="s">
        <v>58</v>
      </c>
      <c r="L247" s="175">
        <v>0</v>
      </c>
      <c r="M247" s="175">
        <v>0</v>
      </c>
      <c r="N247" s="175">
        <v>0</v>
      </c>
      <c r="O247" s="175">
        <v>0.60992635127815986</v>
      </c>
      <c r="P247" s="175">
        <v>113.77048651288253</v>
      </c>
      <c r="Q247" s="175">
        <v>0</v>
      </c>
      <c r="R247" s="176">
        <v>0</v>
      </c>
      <c r="S247" s="177">
        <f t="shared" si="105"/>
        <v>114.38041286416069</v>
      </c>
      <c r="U247" s="234" t="s">
        <v>58</v>
      </c>
      <c r="V247" s="226">
        <v>0</v>
      </c>
      <c r="W247" s="226">
        <v>0</v>
      </c>
      <c r="X247" s="226">
        <v>0</v>
      </c>
      <c r="Y247" s="226">
        <v>0</v>
      </c>
      <c r="Z247" s="226">
        <v>0</v>
      </c>
      <c r="AA247" s="226">
        <v>4.2694844589471197E-2</v>
      </c>
      <c r="AB247" s="226">
        <v>113.77048651288253</v>
      </c>
      <c r="AC247" s="227">
        <v>0.56723150668868871</v>
      </c>
      <c r="AD247" s="226">
        <v>0</v>
      </c>
      <c r="AE247" s="226">
        <v>0</v>
      </c>
      <c r="AF247" s="226">
        <v>0</v>
      </c>
      <c r="AG247" s="226">
        <v>0</v>
      </c>
      <c r="AH247" s="226">
        <v>0.56723150668868871</v>
      </c>
      <c r="AI247" s="229">
        <f t="shared" si="106"/>
        <v>114.38041286416069</v>
      </c>
      <c r="AJ247" s="160" t="str">
        <f t="shared" si="107"/>
        <v/>
      </c>
      <c r="BA247" s="160"/>
      <c r="BR247" s="160"/>
      <c r="CG247" s="160"/>
    </row>
    <row r="248" spans="1:85" ht="15">
      <c r="A248" s="178" t="s">
        <v>12</v>
      </c>
      <c r="B248" s="179">
        <v>0</v>
      </c>
      <c r="C248" s="179">
        <v>0</v>
      </c>
      <c r="D248" s="179">
        <v>0</v>
      </c>
      <c r="E248" s="179">
        <v>0.44752118086611054</v>
      </c>
      <c r="F248" s="362"/>
      <c r="G248" s="179">
        <v>0</v>
      </c>
      <c r="H248" s="180">
        <v>0</v>
      </c>
      <c r="I248" s="181">
        <f t="shared" si="104"/>
        <v>0.44752118086611054</v>
      </c>
      <c r="J248" s="168"/>
      <c r="K248" s="182" t="s">
        <v>12</v>
      </c>
      <c r="L248" s="183">
        <v>0</v>
      </c>
      <c r="M248" s="183">
        <v>0</v>
      </c>
      <c r="N248" s="183">
        <v>0</v>
      </c>
      <c r="O248" s="183">
        <v>0.44752118086611054</v>
      </c>
      <c r="P248" s="183">
        <v>4.7032880974460332</v>
      </c>
      <c r="Q248" s="183">
        <v>0</v>
      </c>
      <c r="R248" s="184">
        <v>0</v>
      </c>
      <c r="S248" s="185">
        <f t="shared" si="105"/>
        <v>5.1508092783121437</v>
      </c>
      <c r="U248" s="230" t="s">
        <v>12</v>
      </c>
      <c r="V248" s="231">
        <v>0</v>
      </c>
      <c r="W248" s="231">
        <v>0</v>
      </c>
      <c r="X248" s="231">
        <v>0</v>
      </c>
      <c r="Y248" s="231">
        <v>0</v>
      </c>
      <c r="Z248" s="231">
        <v>0</v>
      </c>
      <c r="AA248" s="231">
        <v>0.44304596905744942</v>
      </c>
      <c r="AB248" s="231">
        <v>4.7032880974460332</v>
      </c>
      <c r="AC248" s="232">
        <v>4.4752118086611057E-3</v>
      </c>
      <c r="AD248" s="231">
        <v>0</v>
      </c>
      <c r="AE248" s="231">
        <v>0</v>
      </c>
      <c r="AF248" s="231">
        <v>0</v>
      </c>
      <c r="AG248" s="231">
        <v>0</v>
      </c>
      <c r="AH248" s="231">
        <v>4.4752118086611057E-3</v>
      </c>
      <c r="AI248" s="233">
        <f t="shared" si="106"/>
        <v>5.1508092783121437</v>
      </c>
      <c r="AJ248" s="160" t="str">
        <f t="shared" si="107"/>
        <v/>
      </c>
      <c r="BA248" s="160"/>
      <c r="BR248" s="160"/>
      <c r="CG248" s="160"/>
    </row>
    <row r="249" spans="1:85" ht="15">
      <c r="A249" s="186" t="s">
        <v>59</v>
      </c>
      <c r="B249" s="175">
        <v>0</v>
      </c>
      <c r="C249" s="175">
        <v>0</v>
      </c>
      <c r="D249" s="175">
        <v>4.3496145864404075E-4</v>
      </c>
      <c r="E249" s="175">
        <v>0</v>
      </c>
      <c r="F249" s="362"/>
      <c r="G249" s="175">
        <v>0</v>
      </c>
      <c r="H249" s="187">
        <v>0</v>
      </c>
      <c r="I249" s="173">
        <f t="shared" si="104"/>
        <v>4.3496145864404075E-4</v>
      </c>
      <c r="J249" s="168"/>
      <c r="K249" s="188" t="s">
        <v>59</v>
      </c>
      <c r="L249" s="175">
        <v>0</v>
      </c>
      <c r="M249" s="175">
        <v>0</v>
      </c>
      <c r="N249" s="175">
        <v>4.3496145864404075E-4</v>
      </c>
      <c r="O249" s="175">
        <v>0</v>
      </c>
      <c r="P249" s="175">
        <v>0</v>
      </c>
      <c r="Q249" s="175">
        <v>0</v>
      </c>
      <c r="R249" s="176">
        <v>0</v>
      </c>
      <c r="S249" s="177">
        <f t="shared" si="105"/>
        <v>4.3496145864404075E-4</v>
      </c>
      <c r="U249" s="234" t="s">
        <v>59</v>
      </c>
      <c r="V249" s="226">
        <v>0</v>
      </c>
      <c r="W249" s="226">
        <v>0</v>
      </c>
      <c r="X249" s="226">
        <v>0</v>
      </c>
      <c r="Y249" s="226">
        <v>0</v>
      </c>
      <c r="Z249" s="226">
        <v>4.3496145864404075E-4</v>
      </c>
      <c r="AA249" s="226">
        <v>0</v>
      </c>
      <c r="AB249" s="226">
        <v>0</v>
      </c>
      <c r="AC249" s="227">
        <v>0</v>
      </c>
      <c r="AD249" s="226">
        <v>0</v>
      </c>
      <c r="AE249" s="226">
        <v>0</v>
      </c>
      <c r="AF249" s="226">
        <v>0</v>
      </c>
      <c r="AG249" s="226">
        <v>0</v>
      </c>
      <c r="AH249" s="226">
        <v>0</v>
      </c>
      <c r="AI249" s="229">
        <f t="shared" si="106"/>
        <v>4.3496145864404075E-4</v>
      </c>
      <c r="AJ249" s="160" t="str">
        <f t="shared" si="107"/>
        <v/>
      </c>
      <c r="BA249" s="160"/>
      <c r="BR249" s="160"/>
      <c r="CG249" s="160"/>
    </row>
    <row r="250" spans="1:85" ht="15">
      <c r="A250" s="178" t="s">
        <v>17</v>
      </c>
      <c r="B250" s="179">
        <v>0.90338747384470341</v>
      </c>
      <c r="C250" s="179">
        <v>0</v>
      </c>
      <c r="D250" s="179">
        <v>1.2810630095936584</v>
      </c>
      <c r="E250" s="179">
        <v>2.5339602275627722</v>
      </c>
      <c r="F250" s="362"/>
      <c r="G250" s="179">
        <v>0</v>
      </c>
      <c r="H250" s="180">
        <v>0</v>
      </c>
      <c r="I250" s="181">
        <f t="shared" si="104"/>
        <v>4.718410711001134</v>
      </c>
      <c r="J250" s="168"/>
      <c r="K250" s="182" t="s">
        <v>17</v>
      </c>
      <c r="L250" s="183">
        <v>0.90338747384470341</v>
      </c>
      <c r="M250" s="183">
        <v>0</v>
      </c>
      <c r="N250" s="183">
        <v>1.2810630095936584</v>
      </c>
      <c r="O250" s="183">
        <v>2.5339602275627722</v>
      </c>
      <c r="P250" s="183">
        <v>0</v>
      </c>
      <c r="Q250" s="183">
        <v>0</v>
      </c>
      <c r="R250" s="184">
        <v>0</v>
      </c>
      <c r="S250" s="185">
        <f t="shared" si="105"/>
        <v>4.718410711001134</v>
      </c>
      <c r="U250" s="230" t="s">
        <v>17</v>
      </c>
      <c r="V250" s="231">
        <v>0.90338747384470341</v>
      </c>
      <c r="W250" s="231">
        <v>0</v>
      </c>
      <c r="X250" s="231">
        <v>0</v>
      </c>
      <c r="Y250" s="231">
        <v>0</v>
      </c>
      <c r="Z250" s="231">
        <v>1.2810630095936584</v>
      </c>
      <c r="AA250" s="231">
        <v>1.2814734828022789E-2</v>
      </c>
      <c r="AB250" s="231">
        <v>0</v>
      </c>
      <c r="AC250" s="232">
        <v>2.5211454927347492</v>
      </c>
      <c r="AD250" s="231">
        <v>0</v>
      </c>
      <c r="AE250" s="231">
        <v>0</v>
      </c>
      <c r="AF250" s="231">
        <v>0</v>
      </c>
      <c r="AG250" s="231">
        <v>0</v>
      </c>
      <c r="AH250" s="231">
        <v>2.5211454927347492</v>
      </c>
      <c r="AI250" s="233">
        <f t="shared" si="106"/>
        <v>4.718410711001134</v>
      </c>
      <c r="AJ250" s="160" t="str">
        <f t="shared" si="107"/>
        <v/>
      </c>
      <c r="BA250" s="160"/>
      <c r="BR250" s="160"/>
      <c r="CG250" s="160"/>
    </row>
    <row r="251" spans="1:85" ht="15">
      <c r="A251" s="186" t="s">
        <v>139</v>
      </c>
      <c r="B251" s="175">
        <v>82.103784978259753</v>
      </c>
      <c r="C251" s="175">
        <v>2.7402513417916827</v>
      </c>
      <c r="D251" s="175">
        <v>35.319882381719907</v>
      </c>
      <c r="E251" s="175">
        <v>7.5461127903808194</v>
      </c>
      <c r="F251" s="362"/>
      <c r="G251" s="175">
        <v>0</v>
      </c>
      <c r="H251" s="187">
        <v>0</v>
      </c>
      <c r="I251" s="173">
        <f t="shared" si="104"/>
        <v>127.71003149215215</v>
      </c>
      <c r="J251" s="168"/>
      <c r="K251" s="188" t="s">
        <v>139</v>
      </c>
      <c r="L251" s="175">
        <v>82.103784978259753</v>
      </c>
      <c r="M251" s="175">
        <v>2.7402513417916827</v>
      </c>
      <c r="N251" s="175">
        <v>35.319882381719907</v>
      </c>
      <c r="O251" s="175">
        <v>7.5461127903808194</v>
      </c>
      <c r="P251" s="175">
        <v>9.858660984301619E-2</v>
      </c>
      <c r="Q251" s="175">
        <v>0</v>
      </c>
      <c r="R251" s="176">
        <v>0</v>
      </c>
      <c r="S251" s="177">
        <f t="shared" si="105"/>
        <v>127.80861810199517</v>
      </c>
      <c r="U251" s="234" t="s">
        <v>139</v>
      </c>
      <c r="V251" s="226">
        <v>81.014917195704655</v>
      </c>
      <c r="W251" s="226">
        <v>0</v>
      </c>
      <c r="X251" s="226">
        <v>0</v>
      </c>
      <c r="Y251" s="226">
        <v>2.7402513417916827</v>
      </c>
      <c r="Z251" s="226">
        <v>35.319882381719907</v>
      </c>
      <c r="AA251" s="226">
        <v>0.87900905848029276</v>
      </c>
      <c r="AB251" s="226">
        <v>9.858660984301619E-2</v>
      </c>
      <c r="AC251" s="227">
        <v>7.7559715144556192</v>
      </c>
      <c r="AD251" s="226">
        <v>1.0888677825550925</v>
      </c>
      <c r="AE251" s="226">
        <v>2.6964764877029341</v>
      </c>
      <c r="AF251" s="226">
        <v>0</v>
      </c>
      <c r="AG251" s="226">
        <v>0</v>
      </c>
      <c r="AH251" s="226">
        <v>3.9706272441975923</v>
      </c>
      <c r="AI251" s="229">
        <f t="shared" si="106"/>
        <v>127.80861810199517</v>
      </c>
      <c r="AJ251" s="160" t="str">
        <f t="shared" si="107"/>
        <v/>
      </c>
      <c r="BA251" s="160"/>
      <c r="BR251" s="160"/>
      <c r="CG251" s="160"/>
    </row>
    <row r="252" spans="1:85" ht="15">
      <c r="A252" s="178" t="s">
        <v>25</v>
      </c>
      <c r="B252" s="179">
        <v>25.544839416789628</v>
      </c>
      <c r="C252" s="179">
        <v>0.23366131521805744</v>
      </c>
      <c r="D252" s="179">
        <v>170.83792583907044</v>
      </c>
      <c r="E252" s="179">
        <v>311.39062872973233</v>
      </c>
      <c r="F252" s="362"/>
      <c r="G252" s="179">
        <v>61.74784680640154</v>
      </c>
      <c r="H252" s="180">
        <v>15.967671864202817</v>
      </c>
      <c r="I252" s="181">
        <f t="shared" si="104"/>
        <v>585.72257397141482</v>
      </c>
      <c r="J252" s="168"/>
      <c r="K252" s="182" t="s">
        <v>25</v>
      </c>
      <c r="L252" s="183">
        <v>25.544839416789628</v>
      </c>
      <c r="M252" s="183">
        <v>0.23366131521805744</v>
      </c>
      <c r="N252" s="183">
        <v>170.83792583907044</v>
      </c>
      <c r="O252" s="183">
        <v>311.39062872973233</v>
      </c>
      <c r="P252" s="183">
        <v>0.81028868162385148</v>
      </c>
      <c r="Q252" s="183">
        <v>61.74784680640154</v>
      </c>
      <c r="R252" s="184">
        <v>15.967671864202817</v>
      </c>
      <c r="S252" s="185">
        <f t="shared" si="105"/>
        <v>586.53286265303859</v>
      </c>
      <c r="U252" s="230" t="s">
        <v>25</v>
      </c>
      <c r="V252" s="231">
        <v>5.2464940006156455</v>
      </c>
      <c r="W252" s="231">
        <v>19.981289334390926</v>
      </c>
      <c r="X252" s="231">
        <v>61.74784680640154</v>
      </c>
      <c r="Y252" s="231">
        <v>0.23366131521805744</v>
      </c>
      <c r="Z252" s="231">
        <v>170.83792583907044</v>
      </c>
      <c r="AA252" s="231">
        <v>306.52597834970118</v>
      </c>
      <c r="AB252" s="231">
        <v>0.81028868162385148</v>
      </c>
      <c r="AC252" s="232">
        <v>21.149378326017025</v>
      </c>
      <c r="AD252" s="231">
        <v>0.3170560817830565</v>
      </c>
      <c r="AE252" s="231">
        <v>0.76322514899735749</v>
      </c>
      <c r="AF252" s="231">
        <v>15.967671864202817</v>
      </c>
      <c r="AG252" s="231">
        <v>0</v>
      </c>
      <c r="AH252" s="231">
        <v>4.1014252310337893</v>
      </c>
      <c r="AI252" s="233">
        <f t="shared" si="106"/>
        <v>586.53286265303871</v>
      </c>
      <c r="AJ252" s="160" t="str">
        <f t="shared" si="107"/>
        <v/>
      </c>
      <c r="BA252" s="160"/>
      <c r="BR252" s="160"/>
      <c r="CG252" s="160"/>
    </row>
    <row r="253" spans="1:85" ht="15">
      <c r="A253" s="186" t="s">
        <v>24</v>
      </c>
      <c r="B253" s="175">
        <v>191.57464993192872</v>
      </c>
      <c r="C253" s="175">
        <v>0</v>
      </c>
      <c r="D253" s="175">
        <v>2.7860246573959491</v>
      </c>
      <c r="E253" s="175">
        <v>0</v>
      </c>
      <c r="F253" s="362"/>
      <c r="G253" s="175">
        <v>0</v>
      </c>
      <c r="H253" s="187">
        <v>0</v>
      </c>
      <c r="I253" s="173">
        <f t="shared" si="104"/>
        <v>194.36067458932467</v>
      </c>
      <c r="J253" s="168"/>
      <c r="K253" s="188" t="s">
        <v>24</v>
      </c>
      <c r="L253" s="175">
        <v>191.57464993192872</v>
      </c>
      <c r="M253" s="175">
        <v>0</v>
      </c>
      <c r="N253" s="175">
        <v>2.7860246573959491</v>
      </c>
      <c r="O253" s="175">
        <v>0</v>
      </c>
      <c r="P253" s="175">
        <v>0</v>
      </c>
      <c r="Q253" s="175">
        <v>0</v>
      </c>
      <c r="R253" s="176">
        <v>0</v>
      </c>
      <c r="S253" s="177">
        <f t="shared" si="105"/>
        <v>194.36067458932467</v>
      </c>
      <c r="U253" s="234" t="s">
        <v>24</v>
      </c>
      <c r="V253" s="226">
        <v>191.49371217689873</v>
      </c>
      <c r="W253" s="226">
        <v>0</v>
      </c>
      <c r="X253" s="226">
        <v>0</v>
      </c>
      <c r="Y253" s="226">
        <v>0</v>
      </c>
      <c r="Z253" s="226">
        <v>2.7860246573959491</v>
      </c>
      <c r="AA253" s="226">
        <v>0</v>
      </c>
      <c r="AB253" s="226">
        <v>0</v>
      </c>
      <c r="AC253" s="227">
        <v>8.0937755030006733E-2</v>
      </c>
      <c r="AD253" s="226">
        <v>8.0937755030006733E-2</v>
      </c>
      <c r="AE253" s="226">
        <v>0</v>
      </c>
      <c r="AF253" s="226">
        <v>0</v>
      </c>
      <c r="AG253" s="226">
        <v>0</v>
      </c>
      <c r="AH253" s="226">
        <v>0</v>
      </c>
      <c r="AI253" s="229">
        <f t="shared" si="106"/>
        <v>194.36067458932467</v>
      </c>
      <c r="AJ253" s="160" t="str">
        <f t="shared" si="107"/>
        <v/>
      </c>
      <c r="BA253" s="160"/>
      <c r="BR253" s="160"/>
      <c r="CG253" s="160"/>
    </row>
    <row r="254" spans="1:85" ht="15">
      <c r="A254" s="178" t="s">
        <v>60</v>
      </c>
      <c r="B254" s="179">
        <v>0</v>
      </c>
      <c r="C254" s="179">
        <v>0</v>
      </c>
      <c r="D254" s="179">
        <v>0</v>
      </c>
      <c r="E254" s="179">
        <v>0</v>
      </c>
      <c r="F254" s="362"/>
      <c r="G254" s="179">
        <v>0</v>
      </c>
      <c r="H254" s="180">
        <v>0</v>
      </c>
      <c r="I254" s="181">
        <f t="shared" si="104"/>
        <v>0</v>
      </c>
      <c r="J254" s="168"/>
      <c r="K254" s="182" t="s">
        <v>60</v>
      </c>
      <c r="L254" s="183">
        <v>0</v>
      </c>
      <c r="M254" s="183">
        <v>0</v>
      </c>
      <c r="N254" s="183">
        <v>0</v>
      </c>
      <c r="O254" s="183">
        <v>0</v>
      </c>
      <c r="P254" s="183">
        <v>0</v>
      </c>
      <c r="Q254" s="183">
        <v>0</v>
      </c>
      <c r="R254" s="184">
        <v>0</v>
      </c>
      <c r="S254" s="185">
        <f t="shared" si="105"/>
        <v>0</v>
      </c>
      <c r="U254" s="230" t="s">
        <v>60</v>
      </c>
      <c r="V254" s="231">
        <v>0</v>
      </c>
      <c r="W254" s="231">
        <v>0</v>
      </c>
      <c r="X254" s="231">
        <v>0</v>
      </c>
      <c r="Y254" s="231">
        <v>0</v>
      </c>
      <c r="Z254" s="231">
        <v>0</v>
      </c>
      <c r="AA254" s="231">
        <v>0</v>
      </c>
      <c r="AB254" s="231">
        <v>0</v>
      </c>
      <c r="AC254" s="232">
        <v>0</v>
      </c>
      <c r="AD254" s="231">
        <v>0</v>
      </c>
      <c r="AE254" s="231">
        <v>0</v>
      </c>
      <c r="AF254" s="231">
        <v>0</v>
      </c>
      <c r="AG254" s="231">
        <v>0</v>
      </c>
      <c r="AH254" s="231">
        <v>0</v>
      </c>
      <c r="AI254" s="233">
        <f t="shared" si="106"/>
        <v>0</v>
      </c>
      <c r="AJ254" s="160" t="str">
        <f t="shared" si="107"/>
        <v/>
      </c>
      <c r="BA254" s="160"/>
      <c r="BR254" s="160"/>
      <c r="CG254" s="160"/>
    </row>
    <row r="255" spans="1:85" ht="15">
      <c r="A255" s="186" t="s">
        <v>22</v>
      </c>
      <c r="B255" s="175">
        <v>2.8627950067681009</v>
      </c>
      <c r="C255" s="175">
        <v>0</v>
      </c>
      <c r="D255" s="175">
        <v>0</v>
      </c>
      <c r="E255" s="175">
        <v>7.3405000173541055E-2</v>
      </c>
      <c r="F255" s="362"/>
      <c r="G255" s="175">
        <v>0</v>
      </c>
      <c r="H255" s="187">
        <v>0</v>
      </c>
      <c r="I255" s="173">
        <f t="shared" si="104"/>
        <v>2.9362000069416418</v>
      </c>
      <c r="J255" s="168"/>
      <c r="K255" s="188" t="s">
        <v>22</v>
      </c>
      <c r="L255" s="175">
        <v>2.8627950067681009</v>
      </c>
      <c r="M255" s="175">
        <v>0</v>
      </c>
      <c r="N255" s="175">
        <v>0</v>
      </c>
      <c r="O255" s="175">
        <v>7.3405000173541055E-2</v>
      </c>
      <c r="P255" s="175">
        <v>6.9337975475780311</v>
      </c>
      <c r="Q255" s="175">
        <v>0</v>
      </c>
      <c r="R255" s="176">
        <v>0</v>
      </c>
      <c r="S255" s="177">
        <f t="shared" si="105"/>
        <v>9.8699975545196725</v>
      </c>
      <c r="U255" s="234" t="s">
        <v>22</v>
      </c>
      <c r="V255" s="226">
        <v>2.8481140067333928</v>
      </c>
      <c r="W255" s="226">
        <v>0</v>
      </c>
      <c r="X255" s="226">
        <v>0</v>
      </c>
      <c r="Y255" s="226">
        <v>0</v>
      </c>
      <c r="Z255" s="226">
        <v>0</v>
      </c>
      <c r="AA255" s="226">
        <v>0</v>
      </c>
      <c r="AB255" s="226">
        <v>6.9337975475780311</v>
      </c>
      <c r="AC255" s="227">
        <v>8.8086000208249263E-2</v>
      </c>
      <c r="AD255" s="226">
        <v>1.4681000034708212E-2</v>
      </c>
      <c r="AE255" s="226">
        <v>0</v>
      </c>
      <c r="AF255" s="226">
        <v>0</v>
      </c>
      <c r="AG255" s="226">
        <v>0</v>
      </c>
      <c r="AH255" s="226">
        <v>7.3405000173541055E-2</v>
      </c>
      <c r="AI255" s="229">
        <f t="shared" si="106"/>
        <v>9.8699975545196743</v>
      </c>
      <c r="AJ255" s="160" t="str">
        <f t="shared" si="107"/>
        <v/>
      </c>
      <c r="BA255" s="160"/>
      <c r="BR255" s="160"/>
      <c r="CG255" s="160"/>
    </row>
    <row r="256" spans="1:85" ht="15">
      <c r="A256" s="178" t="s">
        <v>21</v>
      </c>
      <c r="B256" s="179">
        <v>1.325073850729141E-2</v>
      </c>
      <c r="C256" s="179">
        <v>0</v>
      </c>
      <c r="D256" s="179">
        <v>3.3126846268228525E-3</v>
      </c>
      <c r="E256" s="179">
        <v>0</v>
      </c>
      <c r="F256" s="362"/>
      <c r="G256" s="179">
        <v>0</v>
      </c>
      <c r="H256" s="180">
        <v>0</v>
      </c>
      <c r="I256" s="181">
        <f t="shared" si="104"/>
        <v>1.6563423134114262E-2</v>
      </c>
      <c r="J256" s="168"/>
      <c r="K256" s="182" t="s">
        <v>21</v>
      </c>
      <c r="L256" s="183">
        <v>1.325073850729141E-2</v>
      </c>
      <c r="M256" s="183">
        <v>0</v>
      </c>
      <c r="N256" s="183">
        <v>3.3126846268228525E-3</v>
      </c>
      <c r="O256" s="183">
        <v>0</v>
      </c>
      <c r="P256" s="183">
        <v>0</v>
      </c>
      <c r="Q256" s="183">
        <v>0</v>
      </c>
      <c r="R256" s="184">
        <v>0</v>
      </c>
      <c r="S256" s="185">
        <f t="shared" si="105"/>
        <v>1.6563423134114262E-2</v>
      </c>
      <c r="U256" s="230" t="s">
        <v>61</v>
      </c>
      <c r="V256" s="231">
        <v>1.325073850729141E-2</v>
      </c>
      <c r="W256" s="231">
        <v>0</v>
      </c>
      <c r="X256" s="231">
        <v>0</v>
      </c>
      <c r="Y256" s="231">
        <v>0</v>
      </c>
      <c r="Z256" s="231">
        <v>3.3126846268228525E-3</v>
      </c>
      <c r="AA256" s="231">
        <v>0</v>
      </c>
      <c r="AB256" s="231">
        <v>0</v>
      </c>
      <c r="AC256" s="232">
        <v>0</v>
      </c>
      <c r="AD256" s="231">
        <v>0</v>
      </c>
      <c r="AE256" s="231">
        <v>0</v>
      </c>
      <c r="AF256" s="231">
        <v>0</v>
      </c>
      <c r="AG256" s="231">
        <v>0</v>
      </c>
      <c r="AH256" s="231">
        <v>0</v>
      </c>
      <c r="AI256" s="233">
        <f t="shared" si="106"/>
        <v>1.6563423134114262E-2</v>
      </c>
      <c r="AJ256" s="160" t="str">
        <f t="shared" si="107"/>
        <v/>
      </c>
      <c r="BA256" s="160"/>
      <c r="BR256" s="160"/>
      <c r="CG256" s="160"/>
    </row>
    <row r="257" spans="1:85" ht="15">
      <c r="A257" s="189" t="s">
        <v>64</v>
      </c>
      <c r="B257" s="175">
        <v>1.7005554156606848</v>
      </c>
      <c r="C257" s="175">
        <v>0</v>
      </c>
      <c r="D257" s="175">
        <v>0</v>
      </c>
      <c r="E257" s="175">
        <v>0</v>
      </c>
      <c r="F257" s="362"/>
      <c r="G257" s="175">
        <v>0</v>
      </c>
      <c r="H257" s="187">
        <v>0</v>
      </c>
      <c r="I257" s="173">
        <f t="shared" si="104"/>
        <v>1.7005554156606848</v>
      </c>
      <c r="J257" s="168"/>
      <c r="K257" s="190" t="s">
        <v>64</v>
      </c>
      <c r="L257" s="175">
        <v>1.7005554156606848</v>
      </c>
      <c r="M257" s="175">
        <v>0</v>
      </c>
      <c r="N257" s="175">
        <v>0</v>
      </c>
      <c r="O257" s="175">
        <v>0</v>
      </c>
      <c r="P257" s="175">
        <v>0</v>
      </c>
      <c r="Q257" s="175">
        <v>0</v>
      </c>
      <c r="R257" s="176">
        <v>0</v>
      </c>
      <c r="S257" s="177">
        <f t="shared" si="105"/>
        <v>1.7005554156606848</v>
      </c>
      <c r="U257" s="235" t="s">
        <v>62</v>
      </c>
      <c r="V257" s="226">
        <v>1.7005554156606848</v>
      </c>
      <c r="W257" s="226">
        <v>0</v>
      </c>
      <c r="X257" s="226">
        <v>0</v>
      </c>
      <c r="Y257" s="226">
        <v>0</v>
      </c>
      <c r="Z257" s="226">
        <v>0</v>
      </c>
      <c r="AA257" s="226">
        <v>0</v>
      </c>
      <c r="AB257" s="226">
        <v>0</v>
      </c>
      <c r="AC257" s="227">
        <v>0</v>
      </c>
      <c r="AD257" s="228">
        <v>0</v>
      </c>
      <c r="AE257" s="228">
        <v>0</v>
      </c>
      <c r="AF257" s="228">
        <v>0</v>
      </c>
      <c r="AG257" s="228">
        <v>0</v>
      </c>
      <c r="AH257" s="228">
        <v>0</v>
      </c>
      <c r="AI257" s="229">
        <f t="shared" si="106"/>
        <v>1.7005554156606848</v>
      </c>
      <c r="AJ257" s="160" t="str">
        <f t="shared" si="107"/>
        <v/>
      </c>
      <c r="BA257" s="160"/>
      <c r="BR257" s="160"/>
      <c r="CG257" s="160"/>
    </row>
    <row r="258" spans="1:85">
      <c r="A258" s="191" t="s">
        <v>23</v>
      </c>
      <c r="B258" s="192">
        <v>1.7005554156606848</v>
      </c>
      <c r="C258" s="192">
        <v>0</v>
      </c>
      <c r="D258" s="192">
        <v>0</v>
      </c>
      <c r="E258" s="192">
        <v>0</v>
      </c>
      <c r="F258" s="362"/>
      <c r="G258" s="192">
        <v>0</v>
      </c>
      <c r="H258" s="193">
        <v>0</v>
      </c>
      <c r="I258" s="194">
        <f t="shared" si="104"/>
        <v>1.7005554156606848</v>
      </c>
      <c r="J258" s="168"/>
      <c r="K258" s="195" t="s">
        <v>23</v>
      </c>
      <c r="L258" s="196">
        <v>1.7005554156606848</v>
      </c>
      <c r="M258" s="196">
        <v>0</v>
      </c>
      <c r="N258" s="196">
        <v>0</v>
      </c>
      <c r="O258" s="196">
        <v>0</v>
      </c>
      <c r="P258" s="196">
        <v>0</v>
      </c>
      <c r="Q258" s="196">
        <v>0</v>
      </c>
      <c r="R258" s="197">
        <v>0</v>
      </c>
      <c r="S258" s="198">
        <f t="shared" si="105"/>
        <v>1.7005554156606848</v>
      </c>
      <c r="U258" s="236" t="s">
        <v>66</v>
      </c>
      <c r="V258" s="237">
        <v>1.7005554156606848</v>
      </c>
      <c r="W258" s="237">
        <v>0</v>
      </c>
      <c r="X258" s="237">
        <v>0</v>
      </c>
      <c r="Y258" s="237">
        <v>0</v>
      </c>
      <c r="Z258" s="237">
        <v>0</v>
      </c>
      <c r="AA258" s="237">
        <v>0</v>
      </c>
      <c r="AB258" s="237">
        <v>0</v>
      </c>
      <c r="AC258" s="237">
        <v>0</v>
      </c>
      <c r="AD258" s="237">
        <v>0</v>
      </c>
      <c r="AE258" s="237">
        <v>0</v>
      </c>
      <c r="AF258" s="237">
        <v>0</v>
      </c>
      <c r="AG258" s="237">
        <v>0</v>
      </c>
      <c r="AH258" s="125">
        <v>0</v>
      </c>
      <c r="AI258" s="238">
        <f t="shared" si="106"/>
        <v>1.7005554156606848</v>
      </c>
      <c r="AJ258" s="160" t="str">
        <f t="shared" si="107"/>
        <v/>
      </c>
      <c r="BA258" s="160"/>
      <c r="BR258" s="160"/>
      <c r="CG258" s="160"/>
    </row>
    <row r="259" spans="1:85">
      <c r="A259" s="199" t="s">
        <v>19</v>
      </c>
      <c r="B259" s="200">
        <v>0</v>
      </c>
      <c r="C259" s="200">
        <v>0</v>
      </c>
      <c r="D259" s="200">
        <v>0</v>
      </c>
      <c r="E259" s="200">
        <v>0</v>
      </c>
      <c r="F259" s="362"/>
      <c r="G259" s="200">
        <v>0</v>
      </c>
      <c r="H259" s="201">
        <v>0</v>
      </c>
      <c r="I259" s="202">
        <f t="shared" si="104"/>
        <v>0</v>
      </c>
      <c r="J259" s="168"/>
      <c r="K259" s="203" t="s">
        <v>19</v>
      </c>
      <c r="L259" s="200">
        <v>0</v>
      </c>
      <c r="M259" s="200">
        <v>0</v>
      </c>
      <c r="N259" s="200">
        <v>0</v>
      </c>
      <c r="O259" s="200">
        <v>0</v>
      </c>
      <c r="P259" s="200">
        <v>0</v>
      </c>
      <c r="Q259" s="200">
        <v>0</v>
      </c>
      <c r="R259" s="204">
        <v>0</v>
      </c>
      <c r="S259" s="205">
        <f t="shared" si="105"/>
        <v>0</v>
      </c>
      <c r="U259" s="239" t="s">
        <v>19</v>
      </c>
      <c r="V259" s="240">
        <v>0</v>
      </c>
      <c r="W259" s="240">
        <v>0</v>
      </c>
      <c r="X259" s="240">
        <v>0</v>
      </c>
      <c r="Y259" s="240">
        <v>0</v>
      </c>
      <c r="Z259" s="240">
        <v>0</v>
      </c>
      <c r="AA259" s="240">
        <v>0</v>
      </c>
      <c r="AB259" s="240">
        <v>0</v>
      </c>
      <c r="AC259" s="240">
        <v>0</v>
      </c>
      <c r="AD259" s="241">
        <v>0</v>
      </c>
      <c r="AE259" s="241">
        <v>0</v>
      </c>
      <c r="AF259" s="241">
        <v>0</v>
      </c>
      <c r="AG259" s="241">
        <v>0</v>
      </c>
      <c r="AH259" s="241">
        <v>0</v>
      </c>
      <c r="AI259" s="242">
        <f t="shared" si="106"/>
        <v>0</v>
      </c>
      <c r="AJ259" s="160" t="str">
        <f t="shared" si="107"/>
        <v/>
      </c>
      <c r="BA259" s="160"/>
      <c r="BR259" s="160"/>
      <c r="CG259" s="160"/>
    </row>
    <row r="260" spans="1:85">
      <c r="A260" s="191" t="s">
        <v>20</v>
      </c>
      <c r="B260" s="192">
        <v>0</v>
      </c>
      <c r="C260" s="192">
        <v>0</v>
      </c>
      <c r="D260" s="192">
        <v>0</v>
      </c>
      <c r="E260" s="192">
        <v>0</v>
      </c>
      <c r="F260" s="362"/>
      <c r="G260" s="192">
        <v>0</v>
      </c>
      <c r="H260" s="193">
        <v>0</v>
      </c>
      <c r="I260" s="194">
        <f t="shared" si="104"/>
        <v>0</v>
      </c>
      <c r="J260" s="168"/>
      <c r="K260" s="195" t="s">
        <v>20</v>
      </c>
      <c r="L260" s="196">
        <v>0</v>
      </c>
      <c r="M260" s="196">
        <v>0</v>
      </c>
      <c r="N260" s="196">
        <v>0</v>
      </c>
      <c r="O260" s="196">
        <v>0</v>
      </c>
      <c r="P260" s="196">
        <v>0</v>
      </c>
      <c r="Q260" s="196">
        <v>0</v>
      </c>
      <c r="R260" s="197">
        <v>0</v>
      </c>
      <c r="S260" s="198">
        <f t="shared" si="105"/>
        <v>0</v>
      </c>
      <c r="U260" s="236" t="s">
        <v>20</v>
      </c>
      <c r="V260" s="237">
        <v>0</v>
      </c>
      <c r="W260" s="237">
        <v>0</v>
      </c>
      <c r="X260" s="237">
        <v>0</v>
      </c>
      <c r="Y260" s="237">
        <v>0</v>
      </c>
      <c r="Z260" s="237">
        <v>0</v>
      </c>
      <c r="AA260" s="237">
        <v>0</v>
      </c>
      <c r="AB260" s="237">
        <v>0</v>
      </c>
      <c r="AC260" s="237">
        <v>0</v>
      </c>
      <c r="AD260" s="237">
        <v>0</v>
      </c>
      <c r="AE260" s="237">
        <v>0</v>
      </c>
      <c r="AF260" s="237">
        <v>0</v>
      </c>
      <c r="AG260" s="237">
        <v>0</v>
      </c>
      <c r="AH260" s="125">
        <v>0</v>
      </c>
      <c r="AI260" s="238">
        <f t="shared" si="106"/>
        <v>0</v>
      </c>
      <c r="AJ260" s="160" t="str">
        <f t="shared" si="107"/>
        <v/>
      </c>
      <c r="BA260" s="160"/>
      <c r="BR260" s="160"/>
      <c r="CG260" s="160"/>
    </row>
    <row r="261" spans="1:85" ht="15" thickBot="1">
      <c r="A261" s="206" t="s">
        <v>11</v>
      </c>
      <c r="B261" s="207">
        <v>0</v>
      </c>
      <c r="C261" s="207">
        <v>0</v>
      </c>
      <c r="D261" s="207">
        <v>0</v>
      </c>
      <c r="E261" s="207">
        <v>0</v>
      </c>
      <c r="F261" s="363"/>
      <c r="G261" s="207">
        <v>0</v>
      </c>
      <c r="H261" s="208">
        <v>0</v>
      </c>
      <c r="I261" s="209">
        <f t="shared" si="104"/>
        <v>0</v>
      </c>
      <c r="J261" s="168"/>
      <c r="K261" s="210" t="s">
        <v>11</v>
      </c>
      <c r="L261" s="207">
        <v>0</v>
      </c>
      <c r="M261" s="207">
        <v>0</v>
      </c>
      <c r="N261" s="207">
        <v>0</v>
      </c>
      <c r="O261" s="207">
        <v>0</v>
      </c>
      <c r="P261" s="207">
        <v>0</v>
      </c>
      <c r="Q261" s="207">
        <v>0</v>
      </c>
      <c r="R261" s="211">
        <v>0</v>
      </c>
      <c r="S261" s="212">
        <f t="shared" si="105"/>
        <v>0</v>
      </c>
      <c r="U261" s="239" t="s">
        <v>11</v>
      </c>
      <c r="V261" s="240">
        <v>0</v>
      </c>
      <c r="W261" s="240">
        <v>0</v>
      </c>
      <c r="X261" s="240">
        <v>0</v>
      </c>
      <c r="Y261" s="240">
        <v>0</v>
      </c>
      <c r="Z261" s="240">
        <v>0</v>
      </c>
      <c r="AA261" s="240">
        <v>0</v>
      </c>
      <c r="AB261" s="240">
        <v>0</v>
      </c>
      <c r="AC261" s="240">
        <v>0</v>
      </c>
      <c r="AD261" s="241">
        <v>0</v>
      </c>
      <c r="AE261" s="241">
        <v>0</v>
      </c>
      <c r="AF261" s="241">
        <v>0</v>
      </c>
      <c r="AG261" s="241">
        <v>0</v>
      </c>
      <c r="AH261" s="241">
        <v>0</v>
      </c>
      <c r="AI261" s="242">
        <f t="shared" si="106"/>
        <v>0</v>
      </c>
      <c r="AJ261" s="160" t="str">
        <f t="shared" si="107"/>
        <v/>
      </c>
      <c r="BA261" s="160"/>
      <c r="BR261" s="160"/>
      <c r="CG261" s="160"/>
    </row>
    <row r="262" spans="1:85" ht="15">
      <c r="A262" s="213" t="s">
        <v>26</v>
      </c>
      <c r="B262" s="214">
        <f>SUM(B241:B257)</f>
        <v>325.04300630915543</v>
      </c>
      <c r="C262" s="214">
        <f t="shared" ref="C262:I262" si="108">SUM(C241:C257)</f>
        <v>2.9862241243753429</v>
      </c>
      <c r="D262" s="214">
        <f t="shared" si="108"/>
        <v>213.51336547410546</v>
      </c>
      <c r="E262" s="214">
        <f t="shared" si="108"/>
        <v>322.61078669779863</v>
      </c>
      <c r="F262" s="214">
        <f t="shared" si="108"/>
        <v>0</v>
      </c>
      <c r="G262" s="214">
        <f t="shared" si="108"/>
        <v>61.74784680640154</v>
      </c>
      <c r="H262" s="216">
        <f t="shared" si="108"/>
        <v>15.967671864202817</v>
      </c>
      <c r="I262" s="173">
        <f t="shared" si="108"/>
        <v>941.86890127603908</v>
      </c>
      <c r="J262" s="168"/>
      <c r="K262" s="215" t="s">
        <v>26</v>
      </c>
      <c r="L262" s="214">
        <f>SUM(L241:L257)</f>
        <v>325.04300630915543</v>
      </c>
      <c r="M262" s="214">
        <f t="shared" ref="M262:S262" si="109">SUM(M241:M257)</f>
        <v>2.9862241243753429</v>
      </c>
      <c r="N262" s="214">
        <f t="shared" si="109"/>
        <v>213.51336547410546</v>
      </c>
      <c r="O262" s="214">
        <f t="shared" si="109"/>
        <v>322.61078669779863</v>
      </c>
      <c r="P262" s="214">
        <f t="shared" si="109"/>
        <v>126.31644744937344</v>
      </c>
      <c r="Q262" s="214">
        <f t="shared" si="109"/>
        <v>61.74784680640154</v>
      </c>
      <c r="R262" s="216">
        <f t="shared" si="109"/>
        <v>15.967671864202817</v>
      </c>
      <c r="S262" s="217">
        <f t="shared" si="109"/>
        <v>1068.1853487254125</v>
      </c>
      <c r="T262" s="160" t="str">
        <f>IF(ABS(S262-AI262)&gt;0.01,S262-AI262,"")</f>
        <v/>
      </c>
      <c r="U262" s="243" t="s">
        <v>63</v>
      </c>
      <c r="V262" s="244">
        <f>SUM(V241:V257)</f>
        <v>303.54137943226766</v>
      </c>
      <c r="W262" s="244">
        <f t="shared" ref="W262:AH262" si="110">SUM(W241:W257)</f>
        <v>19.981289334390926</v>
      </c>
      <c r="X262" s="244">
        <f t="shared" si="110"/>
        <v>61.74784680640154</v>
      </c>
      <c r="Y262" s="244">
        <f t="shared" si="110"/>
        <v>2.9862241243753429</v>
      </c>
      <c r="Z262" s="244">
        <f t="shared" si="110"/>
        <v>213.51336547410546</v>
      </c>
      <c r="AA262" s="244">
        <f t="shared" si="110"/>
        <v>307.91145645763203</v>
      </c>
      <c r="AB262" s="244">
        <f t="shared" si="110"/>
        <v>126.31644744937344</v>
      </c>
      <c r="AC262" s="244">
        <f t="shared" si="110"/>
        <v>32.187339646866228</v>
      </c>
      <c r="AD262" s="245">
        <f t="shared" si="110"/>
        <v>1.5203375424968189</v>
      </c>
      <c r="AE262" s="245">
        <f t="shared" si="110"/>
        <v>3.4597016367002915</v>
      </c>
      <c r="AF262" s="245">
        <f t="shared" si="110"/>
        <v>15.967671864202817</v>
      </c>
      <c r="AG262" s="245">
        <f t="shared" si="110"/>
        <v>0</v>
      </c>
      <c r="AH262" s="245">
        <f t="shared" si="110"/>
        <v>11.239628603466294</v>
      </c>
      <c r="AI262" s="246">
        <f>SUM(V262:AC262)</f>
        <v>1068.1853487254125</v>
      </c>
      <c r="AJ262" s="160" t="str">
        <f t="shared" si="107"/>
        <v/>
      </c>
      <c r="BA262" s="160"/>
      <c r="BR262" s="160"/>
      <c r="CG262" s="160"/>
    </row>
    <row r="263" spans="1:85" s="23" customFormat="1" ht="15" thickBot="1">
      <c r="A263" s="30" t="s">
        <v>88</v>
      </c>
      <c r="B263" s="47">
        <f>IF($I262=0,"-",B262/$I262)</f>
        <v>0.34510429834639283</v>
      </c>
      <c r="C263" s="47">
        <f t="shared" ref="C263:H263" si="111">IF($I262=0,"-",C262/$I262)</f>
        <v>3.1705305487097217E-3</v>
      </c>
      <c r="D263" s="47">
        <f t="shared" si="111"/>
        <v>0.2266911723965391</v>
      </c>
      <c r="E263" s="47">
        <f t="shared" si="111"/>
        <v>0.34252196485171899</v>
      </c>
      <c r="F263" s="47">
        <f t="shared" si="111"/>
        <v>0</v>
      </c>
      <c r="G263" s="47">
        <f t="shared" si="111"/>
        <v>6.5558855083489728E-2</v>
      </c>
      <c r="H263" s="70">
        <f t="shared" si="111"/>
        <v>1.6953178773149745E-2</v>
      </c>
      <c r="I263" s="48">
        <f>SUM(B263:H263)</f>
        <v>1</v>
      </c>
      <c r="J263" s="160"/>
      <c r="K263" s="81" t="s">
        <v>88</v>
      </c>
      <c r="L263" s="98">
        <f t="shared" ref="L263:R263" si="112">IF($S262=0,"-",L262/$S262)</f>
        <v>0.30429457462322013</v>
      </c>
      <c r="M263" s="98">
        <f t="shared" si="112"/>
        <v>2.7956048338788637E-3</v>
      </c>
      <c r="N263" s="98">
        <f t="shared" si="112"/>
        <v>0.19988419212908634</v>
      </c>
      <c r="O263" s="98">
        <f t="shared" si="112"/>
        <v>0.30201761059796084</v>
      </c>
      <c r="P263" s="98">
        <f t="shared" si="112"/>
        <v>0.11825330463490968</v>
      </c>
      <c r="Q263" s="98">
        <f t="shared" si="112"/>
        <v>5.780630382178592E-2</v>
      </c>
      <c r="R263" s="99">
        <f t="shared" si="112"/>
        <v>1.4948409359158383E-2</v>
      </c>
      <c r="S263" s="100">
        <f>SUM(L263:R263)</f>
        <v>1</v>
      </c>
      <c r="U263" s="110" t="s">
        <v>88</v>
      </c>
      <c r="V263" s="133">
        <f>+V262/$AI262</f>
        <v>0.28416545854561798</v>
      </c>
      <c r="W263" s="133">
        <f t="shared" ref="W263:AH263" si="113">+W262/$AI262</f>
        <v>1.8705826061210386E-2</v>
      </c>
      <c r="X263" s="133">
        <f t="shared" si="113"/>
        <v>5.780630382178592E-2</v>
      </c>
      <c r="Y263" s="133">
        <f t="shared" si="113"/>
        <v>2.7956048338788637E-3</v>
      </c>
      <c r="Z263" s="133">
        <f t="shared" si="113"/>
        <v>0.19988419212908634</v>
      </c>
      <c r="AA263" s="133">
        <f t="shared" si="113"/>
        <v>0.28825658096232104</v>
      </c>
      <c r="AB263" s="133">
        <f t="shared" si="113"/>
        <v>0.11825330463490968</v>
      </c>
      <c r="AC263" s="133">
        <f t="shared" si="113"/>
        <v>3.013272901118989E-2</v>
      </c>
      <c r="AD263" s="133">
        <f t="shared" si="113"/>
        <v>1.4232900163917493E-3</v>
      </c>
      <c r="AE263" s="133">
        <f t="shared" si="113"/>
        <v>3.2388589122931714E-3</v>
      </c>
      <c r="AF263" s="133">
        <f t="shared" si="113"/>
        <v>1.4948409359158383E-2</v>
      </c>
      <c r="AG263" s="133">
        <f t="shared" si="113"/>
        <v>0</v>
      </c>
      <c r="AH263" s="133">
        <f t="shared" si="113"/>
        <v>1.0522170723346581E-2</v>
      </c>
      <c r="AI263" s="134">
        <f>SUM(V263:AC263)</f>
        <v>1.0000000000000002</v>
      </c>
      <c r="AJ263" s="23" t="str">
        <f t="shared" si="107"/>
        <v/>
      </c>
    </row>
    <row r="264" spans="1:85" ht="15" thickBot="1">
      <c r="A264" s="247"/>
      <c r="B264" s="247"/>
      <c r="C264" s="247"/>
      <c r="D264" s="247"/>
      <c r="E264" s="247"/>
      <c r="F264" s="247"/>
      <c r="G264" s="247"/>
      <c r="H264" s="247"/>
      <c r="I264" s="247"/>
      <c r="K264" s="247"/>
      <c r="L264" s="247"/>
      <c r="M264" s="247"/>
      <c r="N264" s="247"/>
      <c r="O264" s="247"/>
      <c r="P264" s="247"/>
      <c r="Q264" s="247"/>
      <c r="R264" s="247"/>
      <c r="S264" s="247"/>
      <c r="AI264" s="168"/>
      <c r="BA264" s="160"/>
      <c r="BR264" s="160"/>
      <c r="CG264" s="160"/>
    </row>
    <row r="265" spans="1:85" ht="28.5">
      <c r="A265" s="312" t="s">
        <v>37</v>
      </c>
      <c r="B265" s="164" t="s">
        <v>0</v>
      </c>
      <c r="C265" s="164" t="s">
        <v>1</v>
      </c>
      <c r="D265" s="164" t="s">
        <v>2</v>
      </c>
      <c r="E265" s="164" t="s">
        <v>3</v>
      </c>
      <c r="F265" s="164" t="s">
        <v>27</v>
      </c>
      <c r="G265" s="164" t="s">
        <v>4</v>
      </c>
      <c r="H265" s="164" t="s">
        <v>5</v>
      </c>
      <c r="I265" s="165" t="s">
        <v>6</v>
      </c>
      <c r="K265" s="314" t="s">
        <v>37</v>
      </c>
      <c r="L265" s="166" t="s">
        <v>0</v>
      </c>
      <c r="M265" s="166" t="s">
        <v>1</v>
      </c>
      <c r="N265" s="166" t="s">
        <v>2</v>
      </c>
      <c r="O265" s="166" t="s">
        <v>3</v>
      </c>
      <c r="P265" s="166" t="s">
        <v>27</v>
      </c>
      <c r="Q265" s="166" t="s">
        <v>4</v>
      </c>
      <c r="R265" s="166" t="s">
        <v>5</v>
      </c>
      <c r="S265" s="167" t="s">
        <v>6</v>
      </c>
      <c r="U265" s="316" t="s">
        <v>37</v>
      </c>
      <c r="V265" s="219" t="s">
        <v>74</v>
      </c>
      <c r="W265" s="219" t="s">
        <v>75</v>
      </c>
      <c r="X265" s="219" t="s">
        <v>4</v>
      </c>
      <c r="Y265" s="219" t="s">
        <v>1</v>
      </c>
      <c r="Z265" s="219" t="s">
        <v>2</v>
      </c>
      <c r="AA265" s="219" t="s">
        <v>3</v>
      </c>
      <c r="AB265" s="219" t="s">
        <v>55</v>
      </c>
      <c r="AC265" s="219" t="s">
        <v>68</v>
      </c>
      <c r="AD265" s="220" t="s">
        <v>76</v>
      </c>
      <c r="AE265" s="220" t="s">
        <v>83</v>
      </c>
      <c r="AF265" s="220" t="s">
        <v>77</v>
      </c>
      <c r="AG265" s="220" t="s">
        <v>84</v>
      </c>
      <c r="AH265" s="220" t="s">
        <v>85</v>
      </c>
      <c r="AI265" s="221" t="s">
        <v>63</v>
      </c>
      <c r="BA265" s="160"/>
      <c r="BR265" s="160"/>
      <c r="CG265" s="160"/>
    </row>
    <row r="266" spans="1:85" ht="15">
      <c r="A266" s="313" t="s">
        <v>37</v>
      </c>
      <c r="B266" s="318" t="s">
        <v>69</v>
      </c>
      <c r="C266" s="319"/>
      <c r="D266" s="319"/>
      <c r="E266" s="319"/>
      <c r="F266" s="319"/>
      <c r="G266" s="319"/>
      <c r="H266" s="319"/>
      <c r="I266" s="320"/>
      <c r="K266" s="315" t="s">
        <v>37</v>
      </c>
      <c r="L266" s="321" t="s">
        <v>69</v>
      </c>
      <c r="M266" s="322"/>
      <c r="N266" s="322"/>
      <c r="O266" s="322"/>
      <c r="P266" s="322"/>
      <c r="Q266" s="322"/>
      <c r="R266" s="322"/>
      <c r="S266" s="323"/>
      <c r="U266" s="317" t="s">
        <v>37</v>
      </c>
      <c r="V266" s="324" t="s">
        <v>69</v>
      </c>
      <c r="W266" s="324"/>
      <c r="X266" s="324"/>
      <c r="Y266" s="324"/>
      <c r="Z266" s="324"/>
      <c r="AA266" s="324"/>
      <c r="AB266" s="324"/>
      <c r="AC266" s="324"/>
      <c r="AD266" s="324"/>
      <c r="AE266" s="324"/>
      <c r="AF266" s="324"/>
      <c r="AG266" s="324"/>
      <c r="AH266" s="324"/>
      <c r="AI266" s="325"/>
      <c r="BA266" s="160"/>
      <c r="BR266" s="160"/>
      <c r="CG266" s="160"/>
    </row>
    <row r="267" spans="1:85" ht="15">
      <c r="A267" s="170" t="s">
        <v>7</v>
      </c>
      <c r="B267" s="171">
        <v>0</v>
      </c>
      <c r="C267" s="171">
        <v>0</v>
      </c>
      <c r="D267" s="171">
        <v>0</v>
      </c>
      <c r="E267" s="171">
        <v>0</v>
      </c>
      <c r="F267" s="361"/>
      <c r="G267" s="171">
        <v>0</v>
      </c>
      <c r="H267" s="172">
        <v>0</v>
      </c>
      <c r="I267" s="173">
        <f>SUM(B267:H267)</f>
        <v>0</v>
      </c>
      <c r="J267" s="168"/>
      <c r="K267" s="222" t="s">
        <v>7</v>
      </c>
      <c r="L267" s="171">
        <v>0</v>
      </c>
      <c r="M267" s="171">
        <v>0</v>
      </c>
      <c r="N267" s="171">
        <v>0</v>
      </c>
      <c r="O267" s="171">
        <v>0</v>
      </c>
      <c r="P267" s="171">
        <v>0</v>
      </c>
      <c r="Q267" s="171">
        <v>0</v>
      </c>
      <c r="R267" s="223">
        <v>0</v>
      </c>
      <c r="S267" s="224">
        <f>SUM(L267:R267)</f>
        <v>0</v>
      </c>
      <c r="U267" s="225" t="s">
        <v>7</v>
      </c>
      <c r="V267" s="226">
        <v>0</v>
      </c>
      <c r="W267" s="226">
        <v>0</v>
      </c>
      <c r="X267" s="226">
        <v>0</v>
      </c>
      <c r="Y267" s="226">
        <v>0</v>
      </c>
      <c r="Z267" s="226">
        <v>0</v>
      </c>
      <c r="AA267" s="226">
        <v>0</v>
      </c>
      <c r="AB267" s="226">
        <v>0</v>
      </c>
      <c r="AC267" s="227">
        <v>0</v>
      </c>
      <c r="AD267" s="228">
        <v>0</v>
      </c>
      <c r="AE267" s="228">
        <v>0</v>
      </c>
      <c r="AF267" s="228">
        <v>0</v>
      </c>
      <c r="AG267" s="228">
        <v>0</v>
      </c>
      <c r="AH267" s="228">
        <v>0</v>
      </c>
      <c r="AI267" s="229">
        <f>SUM(V267:AC267)</f>
        <v>0</v>
      </c>
      <c r="AJ267" s="160" t="str">
        <f>IF(ABS(S267-AI267)&gt;0.001,S267-AI267,"")</f>
        <v/>
      </c>
      <c r="BA267" s="160"/>
      <c r="BR267" s="160"/>
      <c r="CG267" s="160"/>
    </row>
    <row r="268" spans="1:85" ht="15">
      <c r="A268" s="178" t="s">
        <v>8</v>
      </c>
      <c r="B268" s="179">
        <v>0</v>
      </c>
      <c r="C268" s="179">
        <v>0</v>
      </c>
      <c r="D268" s="179">
        <v>0</v>
      </c>
      <c r="E268" s="179">
        <v>0</v>
      </c>
      <c r="F268" s="362"/>
      <c r="G268" s="179">
        <v>0</v>
      </c>
      <c r="H268" s="180">
        <v>0</v>
      </c>
      <c r="I268" s="181">
        <f t="shared" ref="I268:I287" si="114">SUM(B268:H268)</f>
        <v>0</v>
      </c>
      <c r="J268" s="168"/>
      <c r="K268" s="182" t="s">
        <v>8</v>
      </c>
      <c r="L268" s="183">
        <v>0</v>
      </c>
      <c r="M268" s="183">
        <v>0</v>
      </c>
      <c r="N268" s="183">
        <v>0</v>
      </c>
      <c r="O268" s="183">
        <v>0</v>
      </c>
      <c r="P268" s="183">
        <v>0</v>
      </c>
      <c r="Q268" s="183">
        <v>0</v>
      </c>
      <c r="R268" s="184">
        <v>0</v>
      </c>
      <c r="S268" s="185">
        <f t="shared" ref="S268:S287" si="115">SUM(L268:R268)</f>
        <v>0</v>
      </c>
      <c r="U268" s="230" t="s">
        <v>8</v>
      </c>
      <c r="V268" s="231">
        <v>0</v>
      </c>
      <c r="W268" s="231">
        <v>0</v>
      </c>
      <c r="X268" s="231">
        <v>0</v>
      </c>
      <c r="Y268" s="231">
        <v>0</v>
      </c>
      <c r="Z268" s="231">
        <v>0</v>
      </c>
      <c r="AA268" s="231">
        <v>0</v>
      </c>
      <c r="AB268" s="231">
        <v>0</v>
      </c>
      <c r="AC268" s="232">
        <v>0</v>
      </c>
      <c r="AD268" s="231">
        <v>0</v>
      </c>
      <c r="AE268" s="231">
        <v>0</v>
      </c>
      <c r="AF268" s="231">
        <v>0</v>
      </c>
      <c r="AG268" s="231">
        <v>0</v>
      </c>
      <c r="AH268" s="231">
        <v>0</v>
      </c>
      <c r="AI268" s="233">
        <f t="shared" ref="AI268:AI287" si="116">SUM(V268:AC268)</f>
        <v>0</v>
      </c>
      <c r="AJ268" s="160" t="str">
        <f t="shared" ref="AJ268:AJ289" si="117">IF(ABS(S268-AI268)&gt;0.001,S268-AI268,"")</f>
        <v/>
      </c>
      <c r="BA268" s="160"/>
      <c r="BR268" s="160"/>
      <c r="CG268" s="160"/>
    </row>
    <row r="269" spans="1:85" ht="15">
      <c r="A269" s="186" t="s">
        <v>10</v>
      </c>
      <c r="B269" s="175">
        <v>0</v>
      </c>
      <c r="C269" s="175">
        <v>0</v>
      </c>
      <c r="D269" s="175">
        <v>0</v>
      </c>
      <c r="E269" s="175">
        <v>0</v>
      </c>
      <c r="F269" s="362"/>
      <c r="G269" s="175">
        <v>0</v>
      </c>
      <c r="H269" s="187">
        <v>0</v>
      </c>
      <c r="I269" s="173">
        <f t="shared" si="114"/>
        <v>0</v>
      </c>
      <c r="J269" s="168"/>
      <c r="K269" s="188" t="s">
        <v>10</v>
      </c>
      <c r="L269" s="175">
        <v>0</v>
      </c>
      <c r="M269" s="175">
        <v>0</v>
      </c>
      <c r="N269" s="175">
        <v>0</v>
      </c>
      <c r="O269" s="175">
        <v>0</v>
      </c>
      <c r="P269" s="175">
        <v>0</v>
      </c>
      <c r="Q269" s="175">
        <v>0</v>
      </c>
      <c r="R269" s="176">
        <v>0</v>
      </c>
      <c r="S269" s="177">
        <f t="shared" si="115"/>
        <v>0</v>
      </c>
      <c r="U269" s="234" t="s">
        <v>10</v>
      </c>
      <c r="V269" s="226">
        <v>0</v>
      </c>
      <c r="W269" s="226">
        <v>0</v>
      </c>
      <c r="X269" s="226">
        <v>0</v>
      </c>
      <c r="Y269" s="226">
        <v>0</v>
      </c>
      <c r="Z269" s="226">
        <v>0</v>
      </c>
      <c r="AA269" s="226">
        <v>0</v>
      </c>
      <c r="AB269" s="226">
        <v>0</v>
      </c>
      <c r="AC269" s="227">
        <v>0</v>
      </c>
      <c r="AD269" s="228">
        <v>0</v>
      </c>
      <c r="AE269" s="228">
        <v>0</v>
      </c>
      <c r="AF269" s="228">
        <v>0</v>
      </c>
      <c r="AG269" s="228">
        <v>0</v>
      </c>
      <c r="AH269" s="228">
        <v>0</v>
      </c>
      <c r="AI269" s="229">
        <f t="shared" si="116"/>
        <v>0</v>
      </c>
      <c r="AJ269" s="160" t="str">
        <f t="shared" si="117"/>
        <v/>
      </c>
      <c r="BA269" s="160"/>
      <c r="BR269" s="160"/>
      <c r="CG269" s="160"/>
    </row>
    <row r="270" spans="1:85" ht="15">
      <c r="A270" s="178" t="s">
        <v>56</v>
      </c>
      <c r="B270" s="179">
        <v>0</v>
      </c>
      <c r="C270" s="179">
        <v>0</v>
      </c>
      <c r="D270" s="179">
        <v>0</v>
      </c>
      <c r="E270" s="179">
        <v>0</v>
      </c>
      <c r="F270" s="362"/>
      <c r="G270" s="179">
        <v>0</v>
      </c>
      <c r="H270" s="180">
        <v>0</v>
      </c>
      <c r="I270" s="181">
        <f t="shared" si="114"/>
        <v>0</v>
      </c>
      <c r="J270" s="168"/>
      <c r="K270" s="182" t="s">
        <v>56</v>
      </c>
      <c r="L270" s="183">
        <v>0</v>
      </c>
      <c r="M270" s="183">
        <v>0</v>
      </c>
      <c r="N270" s="183">
        <v>0</v>
      </c>
      <c r="O270" s="183">
        <v>0</v>
      </c>
      <c r="P270" s="183">
        <v>0</v>
      </c>
      <c r="Q270" s="183">
        <v>0</v>
      </c>
      <c r="R270" s="184">
        <v>0</v>
      </c>
      <c r="S270" s="185">
        <f t="shared" si="115"/>
        <v>0</v>
      </c>
      <c r="U270" s="230" t="s">
        <v>56</v>
      </c>
      <c r="V270" s="231">
        <v>0</v>
      </c>
      <c r="W270" s="231">
        <v>0</v>
      </c>
      <c r="X270" s="231">
        <v>0</v>
      </c>
      <c r="Y270" s="231">
        <v>0</v>
      </c>
      <c r="Z270" s="231">
        <v>0</v>
      </c>
      <c r="AA270" s="231">
        <v>0</v>
      </c>
      <c r="AB270" s="231">
        <v>0</v>
      </c>
      <c r="AC270" s="232">
        <v>0</v>
      </c>
      <c r="AD270" s="231">
        <v>0</v>
      </c>
      <c r="AE270" s="231">
        <v>0</v>
      </c>
      <c r="AF270" s="231">
        <v>0</v>
      </c>
      <c r="AG270" s="231">
        <v>0</v>
      </c>
      <c r="AH270" s="231">
        <v>0</v>
      </c>
      <c r="AI270" s="233">
        <f t="shared" si="116"/>
        <v>0</v>
      </c>
      <c r="AJ270" s="160" t="str">
        <f t="shared" si="117"/>
        <v/>
      </c>
      <c r="BA270" s="160"/>
      <c r="BR270" s="160"/>
      <c r="CG270" s="160"/>
    </row>
    <row r="271" spans="1:85" ht="15">
      <c r="A271" s="186" t="s">
        <v>16</v>
      </c>
      <c r="B271" s="175">
        <v>0</v>
      </c>
      <c r="C271" s="175">
        <v>0</v>
      </c>
      <c r="D271" s="175">
        <v>0</v>
      </c>
      <c r="E271" s="175">
        <v>0</v>
      </c>
      <c r="F271" s="362"/>
      <c r="G271" s="175">
        <v>0</v>
      </c>
      <c r="H271" s="187">
        <v>0</v>
      </c>
      <c r="I271" s="173">
        <f t="shared" si="114"/>
        <v>0</v>
      </c>
      <c r="J271" s="168"/>
      <c r="K271" s="188" t="s">
        <v>16</v>
      </c>
      <c r="L271" s="175">
        <v>0</v>
      </c>
      <c r="M271" s="175">
        <v>0</v>
      </c>
      <c r="N271" s="175">
        <v>0</v>
      </c>
      <c r="O271" s="175">
        <v>0</v>
      </c>
      <c r="P271" s="175">
        <v>0</v>
      </c>
      <c r="Q271" s="175">
        <v>0</v>
      </c>
      <c r="R271" s="176">
        <v>0</v>
      </c>
      <c r="S271" s="177">
        <f t="shared" si="115"/>
        <v>0</v>
      </c>
      <c r="U271" s="234" t="s">
        <v>16</v>
      </c>
      <c r="V271" s="226">
        <v>0</v>
      </c>
      <c r="W271" s="226">
        <v>0</v>
      </c>
      <c r="X271" s="226">
        <v>0</v>
      </c>
      <c r="Y271" s="226">
        <v>0</v>
      </c>
      <c r="Z271" s="226">
        <v>0</v>
      </c>
      <c r="AA271" s="226">
        <v>0</v>
      </c>
      <c r="AB271" s="226">
        <v>0</v>
      </c>
      <c r="AC271" s="227">
        <v>0</v>
      </c>
      <c r="AD271" s="228">
        <v>0</v>
      </c>
      <c r="AE271" s="228">
        <v>0</v>
      </c>
      <c r="AF271" s="228">
        <v>0</v>
      </c>
      <c r="AG271" s="228">
        <v>0</v>
      </c>
      <c r="AH271" s="228">
        <v>0</v>
      </c>
      <c r="AI271" s="229">
        <f t="shared" si="116"/>
        <v>0</v>
      </c>
      <c r="AJ271" s="160" t="str">
        <f t="shared" si="117"/>
        <v/>
      </c>
      <c r="BA271" s="160"/>
      <c r="BR271" s="160"/>
      <c r="CG271" s="160"/>
    </row>
    <row r="272" spans="1:85" ht="15">
      <c r="A272" s="178" t="s">
        <v>15</v>
      </c>
      <c r="B272" s="179">
        <v>0</v>
      </c>
      <c r="C272" s="179">
        <v>0</v>
      </c>
      <c r="D272" s="179">
        <v>0</v>
      </c>
      <c r="E272" s="179">
        <v>0</v>
      </c>
      <c r="F272" s="362"/>
      <c r="G272" s="179">
        <v>0</v>
      </c>
      <c r="H272" s="180">
        <v>0</v>
      </c>
      <c r="I272" s="181">
        <f t="shared" si="114"/>
        <v>0</v>
      </c>
      <c r="J272" s="168"/>
      <c r="K272" s="182" t="s">
        <v>15</v>
      </c>
      <c r="L272" s="183">
        <v>0</v>
      </c>
      <c r="M272" s="183">
        <v>0</v>
      </c>
      <c r="N272" s="183">
        <v>0</v>
      </c>
      <c r="O272" s="183">
        <v>0</v>
      </c>
      <c r="P272" s="183">
        <v>0</v>
      </c>
      <c r="Q272" s="183">
        <v>0</v>
      </c>
      <c r="R272" s="184">
        <v>0</v>
      </c>
      <c r="S272" s="185">
        <f t="shared" si="115"/>
        <v>0</v>
      </c>
      <c r="U272" s="230" t="s">
        <v>57</v>
      </c>
      <c r="V272" s="231">
        <v>0</v>
      </c>
      <c r="W272" s="231">
        <v>0</v>
      </c>
      <c r="X272" s="231">
        <v>0</v>
      </c>
      <c r="Y272" s="231">
        <v>0</v>
      </c>
      <c r="Z272" s="231">
        <v>0</v>
      </c>
      <c r="AA272" s="231">
        <v>0</v>
      </c>
      <c r="AB272" s="231">
        <v>0</v>
      </c>
      <c r="AC272" s="232">
        <v>0</v>
      </c>
      <c r="AD272" s="231">
        <v>0</v>
      </c>
      <c r="AE272" s="231">
        <v>0</v>
      </c>
      <c r="AF272" s="231">
        <v>0</v>
      </c>
      <c r="AG272" s="231">
        <v>0</v>
      </c>
      <c r="AH272" s="231">
        <v>0</v>
      </c>
      <c r="AI272" s="233">
        <f t="shared" si="116"/>
        <v>0</v>
      </c>
      <c r="AJ272" s="160" t="str">
        <f t="shared" si="117"/>
        <v/>
      </c>
      <c r="BA272" s="160"/>
      <c r="BR272" s="160"/>
      <c r="CG272" s="160"/>
    </row>
    <row r="273" spans="1:85" ht="15">
      <c r="A273" s="186" t="s">
        <v>58</v>
      </c>
      <c r="B273" s="175">
        <v>0</v>
      </c>
      <c r="C273" s="175">
        <v>0</v>
      </c>
      <c r="D273" s="175">
        <v>0</v>
      </c>
      <c r="E273" s="175">
        <v>0</v>
      </c>
      <c r="F273" s="362"/>
      <c r="G273" s="175">
        <v>0</v>
      </c>
      <c r="H273" s="187">
        <v>0</v>
      </c>
      <c r="I273" s="173">
        <f t="shared" si="114"/>
        <v>0</v>
      </c>
      <c r="J273" s="168"/>
      <c r="K273" s="188" t="s">
        <v>58</v>
      </c>
      <c r="L273" s="175">
        <v>0</v>
      </c>
      <c r="M273" s="175">
        <v>0</v>
      </c>
      <c r="N273" s="175">
        <v>0</v>
      </c>
      <c r="O273" s="175">
        <v>0</v>
      </c>
      <c r="P273" s="175">
        <v>0</v>
      </c>
      <c r="Q273" s="175">
        <v>0</v>
      </c>
      <c r="R273" s="176">
        <v>0</v>
      </c>
      <c r="S273" s="177">
        <f t="shared" si="115"/>
        <v>0</v>
      </c>
      <c r="U273" s="234" t="s">
        <v>58</v>
      </c>
      <c r="V273" s="226">
        <v>0</v>
      </c>
      <c r="W273" s="226">
        <v>0</v>
      </c>
      <c r="X273" s="226">
        <v>0</v>
      </c>
      <c r="Y273" s="226">
        <v>0</v>
      </c>
      <c r="Z273" s="226">
        <v>0</v>
      </c>
      <c r="AA273" s="226">
        <v>0</v>
      </c>
      <c r="AB273" s="226">
        <v>0</v>
      </c>
      <c r="AC273" s="227">
        <v>0</v>
      </c>
      <c r="AD273" s="226">
        <v>0</v>
      </c>
      <c r="AE273" s="226">
        <v>0</v>
      </c>
      <c r="AF273" s="226">
        <v>0</v>
      </c>
      <c r="AG273" s="226">
        <v>0</v>
      </c>
      <c r="AH273" s="226">
        <v>0</v>
      </c>
      <c r="AI273" s="229">
        <f t="shared" si="116"/>
        <v>0</v>
      </c>
      <c r="AJ273" s="160" t="str">
        <f t="shared" si="117"/>
        <v/>
      </c>
      <c r="BA273" s="160"/>
      <c r="BR273" s="160"/>
      <c r="CG273" s="160"/>
    </row>
    <row r="274" spans="1:85" ht="15">
      <c r="A274" s="178" t="s">
        <v>12</v>
      </c>
      <c r="B274" s="179">
        <v>0</v>
      </c>
      <c r="C274" s="179">
        <v>0</v>
      </c>
      <c r="D274" s="179">
        <v>0</v>
      </c>
      <c r="E274" s="179">
        <v>1.5891173259870298E-3</v>
      </c>
      <c r="F274" s="362"/>
      <c r="G274" s="179">
        <v>0</v>
      </c>
      <c r="H274" s="180">
        <v>0</v>
      </c>
      <c r="I274" s="181">
        <f t="shared" si="114"/>
        <v>1.5891173259870298E-3</v>
      </c>
      <c r="J274" s="168"/>
      <c r="K274" s="182" t="s">
        <v>12</v>
      </c>
      <c r="L274" s="183">
        <v>0</v>
      </c>
      <c r="M274" s="183">
        <v>0</v>
      </c>
      <c r="N274" s="183">
        <v>0</v>
      </c>
      <c r="O274" s="183">
        <v>1.5891173259870298E-3</v>
      </c>
      <c r="P274" s="183">
        <v>0</v>
      </c>
      <c r="Q274" s="183">
        <v>0</v>
      </c>
      <c r="R274" s="184">
        <v>0</v>
      </c>
      <c r="S274" s="185">
        <f t="shared" si="115"/>
        <v>1.5891173259870298E-3</v>
      </c>
      <c r="U274" s="230" t="s">
        <v>12</v>
      </c>
      <c r="V274" s="231">
        <v>0</v>
      </c>
      <c r="W274" s="231">
        <v>0</v>
      </c>
      <c r="X274" s="231">
        <v>0</v>
      </c>
      <c r="Y274" s="231">
        <v>0</v>
      </c>
      <c r="Z274" s="231">
        <v>0</v>
      </c>
      <c r="AA274" s="231">
        <v>0</v>
      </c>
      <c r="AB274" s="231">
        <v>0</v>
      </c>
      <c r="AC274" s="232">
        <v>1.5891173259870298E-3</v>
      </c>
      <c r="AD274" s="231">
        <v>0</v>
      </c>
      <c r="AE274" s="231">
        <v>0</v>
      </c>
      <c r="AF274" s="231">
        <v>0</v>
      </c>
      <c r="AG274" s="231">
        <v>0</v>
      </c>
      <c r="AH274" s="231">
        <v>1.5891173259870298E-3</v>
      </c>
      <c r="AI274" s="233">
        <f t="shared" si="116"/>
        <v>1.5891173259870298E-3</v>
      </c>
      <c r="AJ274" s="160" t="str">
        <f t="shared" si="117"/>
        <v/>
      </c>
      <c r="BA274" s="160"/>
      <c r="BR274" s="160"/>
      <c r="CG274" s="160"/>
    </row>
    <row r="275" spans="1:85" ht="15">
      <c r="A275" s="186" t="s">
        <v>59</v>
      </c>
      <c r="B275" s="175">
        <v>0</v>
      </c>
      <c r="C275" s="175">
        <v>0</v>
      </c>
      <c r="D275" s="175">
        <v>0</v>
      </c>
      <c r="E275" s="175">
        <v>0</v>
      </c>
      <c r="F275" s="362"/>
      <c r="G275" s="175">
        <v>0</v>
      </c>
      <c r="H275" s="187">
        <v>0</v>
      </c>
      <c r="I275" s="173">
        <f t="shared" si="114"/>
        <v>0</v>
      </c>
      <c r="J275" s="168"/>
      <c r="K275" s="188" t="s">
        <v>59</v>
      </c>
      <c r="L275" s="175">
        <v>0</v>
      </c>
      <c r="M275" s="175">
        <v>0</v>
      </c>
      <c r="N275" s="175">
        <v>0</v>
      </c>
      <c r="O275" s="175">
        <v>0</v>
      </c>
      <c r="P275" s="175">
        <v>0</v>
      </c>
      <c r="Q275" s="175">
        <v>0</v>
      </c>
      <c r="R275" s="176">
        <v>0</v>
      </c>
      <c r="S275" s="177">
        <f t="shared" si="115"/>
        <v>0</v>
      </c>
      <c r="U275" s="234" t="s">
        <v>59</v>
      </c>
      <c r="V275" s="226">
        <v>0</v>
      </c>
      <c r="W275" s="226">
        <v>0</v>
      </c>
      <c r="X275" s="226">
        <v>0</v>
      </c>
      <c r="Y275" s="226">
        <v>0</v>
      </c>
      <c r="Z275" s="226">
        <v>0</v>
      </c>
      <c r="AA275" s="226">
        <v>0</v>
      </c>
      <c r="AB275" s="226">
        <v>0</v>
      </c>
      <c r="AC275" s="227">
        <v>0</v>
      </c>
      <c r="AD275" s="226">
        <v>0</v>
      </c>
      <c r="AE275" s="226">
        <v>0</v>
      </c>
      <c r="AF275" s="226">
        <v>0</v>
      </c>
      <c r="AG275" s="226">
        <v>0</v>
      </c>
      <c r="AH275" s="226">
        <v>0</v>
      </c>
      <c r="AI275" s="229">
        <f t="shared" si="116"/>
        <v>0</v>
      </c>
      <c r="AJ275" s="160" t="str">
        <f t="shared" si="117"/>
        <v/>
      </c>
      <c r="BA275" s="160"/>
      <c r="BR275" s="160"/>
      <c r="CG275" s="160"/>
    </row>
    <row r="276" spans="1:85" ht="15">
      <c r="A276" s="178" t="s">
        <v>17</v>
      </c>
      <c r="B276" s="179">
        <v>0</v>
      </c>
      <c r="C276" s="179">
        <v>0</v>
      </c>
      <c r="D276" s="179">
        <v>0</v>
      </c>
      <c r="E276" s="179">
        <v>0</v>
      </c>
      <c r="F276" s="362"/>
      <c r="G276" s="179">
        <v>0</v>
      </c>
      <c r="H276" s="180">
        <v>0</v>
      </c>
      <c r="I276" s="181">
        <f t="shared" si="114"/>
        <v>0</v>
      </c>
      <c r="J276" s="168"/>
      <c r="K276" s="182" t="s">
        <v>17</v>
      </c>
      <c r="L276" s="183">
        <v>0</v>
      </c>
      <c r="M276" s="183">
        <v>0</v>
      </c>
      <c r="N276" s="183">
        <v>0</v>
      </c>
      <c r="O276" s="183">
        <v>0</v>
      </c>
      <c r="P276" s="183">
        <v>0</v>
      </c>
      <c r="Q276" s="183">
        <v>0</v>
      </c>
      <c r="R276" s="184">
        <v>0</v>
      </c>
      <c r="S276" s="185">
        <f t="shared" si="115"/>
        <v>0</v>
      </c>
      <c r="U276" s="230" t="s">
        <v>17</v>
      </c>
      <c r="V276" s="231">
        <v>0</v>
      </c>
      <c r="W276" s="231">
        <v>0</v>
      </c>
      <c r="X276" s="231">
        <v>0</v>
      </c>
      <c r="Y276" s="231">
        <v>0</v>
      </c>
      <c r="Z276" s="231">
        <v>0</v>
      </c>
      <c r="AA276" s="231">
        <v>0</v>
      </c>
      <c r="AB276" s="231">
        <v>0</v>
      </c>
      <c r="AC276" s="232">
        <v>0</v>
      </c>
      <c r="AD276" s="231">
        <v>0</v>
      </c>
      <c r="AE276" s="231">
        <v>0</v>
      </c>
      <c r="AF276" s="231">
        <v>0</v>
      </c>
      <c r="AG276" s="231">
        <v>0</v>
      </c>
      <c r="AH276" s="231">
        <v>0</v>
      </c>
      <c r="AI276" s="233">
        <f t="shared" si="116"/>
        <v>0</v>
      </c>
      <c r="AJ276" s="160" t="str">
        <f t="shared" si="117"/>
        <v/>
      </c>
      <c r="BA276" s="160"/>
      <c r="BR276" s="160"/>
      <c r="CG276" s="160"/>
    </row>
    <row r="277" spans="1:85" ht="15">
      <c r="A277" s="186" t="s">
        <v>139</v>
      </c>
      <c r="B277" s="175">
        <v>0</v>
      </c>
      <c r="C277" s="175">
        <v>0</v>
      </c>
      <c r="D277" s="175">
        <v>0</v>
      </c>
      <c r="E277" s="175">
        <v>0</v>
      </c>
      <c r="F277" s="362"/>
      <c r="G277" s="175">
        <v>0</v>
      </c>
      <c r="H277" s="187">
        <v>0</v>
      </c>
      <c r="I277" s="173">
        <f t="shared" si="114"/>
        <v>0</v>
      </c>
      <c r="J277" s="168"/>
      <c r="K277" s="188" t="s">
        <v>139</v>
      </c>
      <c r="L277" s="175">
        <v>0</v>
      </c>
      <c r="M277" s="175">
        <v>0</v>
      </c>
      <c r="N277" s="175">
        <v>0</v>
      </c>
      <c r="O277" s="175">
        <v>0</v>
      </c>
      <c r="P277" s="175">
        <v>0</v>
      </c>
      <c r="Q277" s="175">
        <v>0</v>
      </c>
      <c r="R277" s="176">
        <v>0</v>
      </c>
      <c r="S277" s="177">
        <f t="shared" si="115"/>
        <v>0</v>
      </c>
      <c r="U277" s="234" t="s">
        <v>139</v>
      </c>
      <c r="V277" s="226">
        <v>0</v>
      </c>
      <c r="W277" s="226">
        <v>0</v>
      </c>
      <c r="X277" s="226">
        <v>0</v>
      </c>
      <c r="Y277" s="226">
        <v>0</v>
      </c>
      <c r="Z277" s="226">
        <v>0</v>
      </c>
      <c r="AA277" s="226">
        <v>0</v>
      </c>
      <c r="AB277" s="226">
        <v>0</v>
      </c>
      <c r="AC277" s="227">
        <v>0</v>
      </c>
      <c r="AD277" s="226">
        <v>0</v>
      </c>
      <c r="AE277" s="226">
        <v>0</v>
      </c>
      <c r="AF277" s="226">
        <v>0</v>
      </c>
      <c r="AG277" s="226">
        <v>0</v>
      </c>
      <c r="AH277" s="226">
        <v>0</v>
      </c>
      <c r="AI277" s="229">
        <f t="shared" si="116"/>
        <v>0</v>
      </c>
      <c r="AJ277" s="160" t="str">
        <f t="shared" si="117"/>
        <v/>
      </c>
      <c r="BA277" s="160"/>
      <c r="BR277" s="160"/>
      <c r="CG277" s="160"/>
    </row>
    <row r="278" spans="1:85" ht="15">
      <c r="A278" s="178" t="s">
        <v>25</v>
      </c>
      <c r="B278" s="179">
        <v>0</v>
      </c>
      <c r="C278" s="179">
        <v>0</v>
      </c>
      <c r="D278" s="179">
        <v>0</v>
      </c>
      <c r="E278" s="179">
        <v>0</v>
      </c>
      <c r="F278" s="362"/>
      <c r="G278" s="179">
        <v>0</v>
      </c>
      <c r="H278" s="180">
        <v>0</v>
      </c>
      <c r="I278" s="181">
        <f t="shared" si="114"/>
        <v>0</v>
      </c>
      <c r="J278" s="168"/>
      <c r="K278" s="182" t="s">
        <v>25</v>
      </c>
      <c r="L278" s="183">
        <v>0</v>
      </c>
      <c r="M278" s="183">
        <v>0</v>
      </c>
      <c r="N278" s="183">
        <v>0</v>
      </c>
      <c r="O278" s="183">
        <v>0</v>
      </c>
      <c r="P278" s="183">
        <v>0</v>
      </c>
      <c r="Q278" s="183">
        <v>0</v>
      </c>
      <c r="R278" s="184">
        <v>0</v>
      </c>
      <c r="S278" s="185">
        <f t="shared" si="115"/>
        <v>0</v>
      </c>
      <c r="U278" s="230" t="s">
        <v>25</v>
      </c>
      <c r="V278" s="231">
        <v>0</v>
      </c>
      <c r="W278" s="231">
        <v>0</v>
      </c>
      <c r="X278" s="231">
        <v>0</v>
      </c>
      <c r="Y278" s="231">
        <v>0</v>
      </c>
      <c r="Z278" s="231">
        <v>0</v>
      </c>
      <c r="AA278" s="231">
        <v>0</v>
      </c>
      <c r="AB278" s="231">
        <v>0</v>
      </c>
      <c r="AC278" s="232">
        <v>0</v>
      </c>
      <c r="AD278" s="231">
        <v>0</v>
      </c>
      <c r="AE278" s="231">
        <v>0</v>
      </c>
      <c r="AF278" s="231">
        <v>0</v>
      </c>
      <c r="AG278" s="231">
        <v>0</v>
      </c>
      <c r="AH278" s="231">
        <v>0</v>
      </c>
      <c r="AI278" s="233">
        <f t="shared" si="116"/>
        <v>0</v>
      </c>
      <c r="AJ278" s="160" t="str">
        <f t="shared" si="117"/>
        <v/>
      </c>
      <c r="BA278" s="160"/>
      <c r="BR278" s="160"/>
      <c r="CG278" s="160"/>
    </row>
    <row r="279" spans="1:85" ht="15">
      <c r="A279" s="186" t="s">
        <v>24</v>
      </c>
      <c r="B279" s="175">
        <v>0</v>
      </c>
      <c r="C279" s="175">
        <v>0</v>
      </c>
      <c r="D279" s="175">
        <v>0</v>
      </c>
      <c r="E279" s="175">
        <v>0</v>
      </c>
      <c r="F279" s="362"/>
      <c r="G279" s="175">
        <v>0</v>
      </c>
      <c r="H279" s="187">
        <v>0</v>
      </c>
      <c r="I279" s="173">
        <f t="shared" si="114"/>
        <v>0</v>
      </c>
      <c r="J279" s="168"/>
      <c r="K279" s="188" t="s">
        <v>24</v>
      </c>
      <c r="L279" s="175">
        <v>0</v>
      </c>
      <c r="M279" s="175">
        <v>0</v>
      </c>
      <c r="N279" s="175">
        <v>0</v>
      </c>
      <c r="O279" s="175">
        <v>0</v>
      </c>
      <c r="P279" s="175">
        <v>0</v>
      </c>
      <c r="Q279" s="175">
        <v>0</v>
      </c>
      <c r="R279" s="176">
        <v>0</v>
      </c>
      <c r="S279" s="177">
        <f t="shared" si="115"/>
        <v>0</v>
      </c>
      <c r="U279" s="234" t="s">
        <v>24</v>
      </c>
      <c r="V279" s="226">
        <v>0</v>
      </c>
      <c r="W279" s="226">
        <v>0</v>
      </c>
      <c r="X279" s="226">
        <v>0</v>
      </c>
      <c r="Y279" s="226">
        <v>0</v>
      </c>
      <c r="Z279" s="226">
        <v>0</v>
      </c>
      <c r="AA279" s="226">
        <v>0</v>
      </c>
      <c r="AB279" s="226">
        <v>0</v>
      </c>
      <c r="AC279" s="227">
        <v>0</v>
      </c>
      <c r="AD279" s="226">
        <v>0</v>
      </c>
      <c r="AE279" s="226">
        <v>0</v>
      </c>
      <c r="AF279" s="226">
        <v>0</v>
      </c>
      <c r="AG279" s="226">
        <v>0</v>
      </c>
      <c r="AH279" s="226">
        <v>0</v>
      </c>
      <c r="AI279" s="229">
        <f t="shared" si="116"/>
        <v>0</v>
      </c>
      <c r="AJ279" s="160" t="str">
        <f t="shared" si="117"/>
        <v/>
      </c>
      <c r="BA279" s="160"/>
      <c r="BR279" s="160"/>
      <c r="CG279" s="160"/>
    </row>
    <row r="280" spans="1:85" ht="15">
      <c r="A280" s="178" t="s">
        <v>60</v>
      </c>
      <c r="B280" s="179">
        <v>0</v>
      </c>
      <c r="C280" s="179">
        <v>0</v>
      </c>
      <c r="D280" s="179">
        <v>0</v>
      </c>
      <c r="E280" s="179">
        <v>0</v>
      </c>
      <c r="F280" s="362"/>
      <c r="G280" s="179">
        <v>0</v>
      </c>
      <c r="H280" s="180">
        <v>0</v>
      </c>
      <c r="I280" s="181">
        <f t="shared" si="114"/>
        <v>0</v>
      </c>
      <c r="J280" s="168"/>
      <c r="K280" s="182" t="s">
        <v>60</v>
      </c>
      <c r="L280" s="183">
        <v>0</v>
      </c>
      <c r="M280" s="183">
        <v>0</v>
      </c>
      <c r="N280" s="183">
        <v>0</v>
      </c>
      <c r="O280" s="183">
        <v>0</v>
      </c>
      <c r="P280" s="183">
        <v>0</v>
      </c>
      <c r="Q280" s="183">
        <v>0</v>
      </c>
      <c r="R280" s="184">
        <v>0</v>
      </c>
      <c r="S280" s="185">
        <f t="shared" si="115"/>
        <v>0</v>
      </c>
      <c r="U280" s="230" t="s">
        <v>60</v>
      </c>
      <c r="V280" s="231">
        <v>0</v>
      </c>
      <c r="W280" s="231">
        <v>0</v>
      </c>
      <c r="X280" s="231">
        <v>0</v>
      </c>
      <c r="Y280" s="231">
        <v>0</v>
      </c>
      <c r="Z280" s="231">
        <v>0</v>
      </c>
      <c r="AA280" s="231">
        <v>0</v>
      </c>
      <c r="AB280" s="231">
        <v>0</v>
      </c>
      <c r="AC280" s="232">
        <v>0</v>
      </c>
      <c r="AD280" s="231">
        <v>0</v>
      </c>
      <c r="AE280" s="231">
        <v>0</v>
      </c>
      <c r="AF280" s="231">
        <v>0</v>
      </c>
      <c r="AG280" s="231">
        <v>0</v>
      </c>
      <c r="AH280" s="231">
        <v>0</v>
      </c>
      <c r="AI280" s="233">
        <f t="shared" si="116"/>
        <v>0</v>
      </c>
      <c r="AJ280" s="160" t="str">
        <f t="shared" si="117"/>
        <v/>
      </c>
      <c r="BA280" s="160"/>
      <c r="BR280" s="160"/>
      <c r="CG280" s="160"/>
    </row>
    <row r="281" spans="1:85" ht="15">
      <c r="A281" s="186" t="s">
        <v>22</v>
      </c>
      <c r="B281" s="175">
        <v>0</v>
      </c>
      <c r="C281" s="175">
        <v>0</v>
      </c>
      <c r="D281" s="175">
        <v>0</v>
      </c>
      <c r="E281" s="175">
        <v>0</v>
      </c>
      <c r="F281" s="362"/>
      <c r="G281" s="175">
        <v>0</v>
      </c>
      <c r="H281" s="187">
        <v>0</v>
      </c>
      <c r="I281" s="173">
        <f t="shared" si="114"/>
        <v>0</v>
      </c>
      <c r="J281" s="168"/>
      <c r="K281" s="188" t="s">
        <v>22</v>
      </c>
      <c r="L281" s="175">
        <v>0</v>
      </c>
      <c r="M281" s="175">
        <v>0</v>
      </c>
      <c r="N281" s="175">
        <v>0</v>
      </c>
      <c r="O281" s="175">
        <v>0</v>
      </c>
      <c r="P281" s="175">
        <v>0</v>
      </c>
      <c r="Q281" s="175">
        <v>0</v>
      </c>
      <c r="R281" s="176">
        <v>0</v>
      </c>
      <c r="S281" s="177">
        <f t="shared" si="115"/>
        <v>0</v>
      </c>
      <c r="U281" s="234" t="s">
        <v>22</v>
      </c>
      <c r="V281" s="226">
        <v>0</v>
      </c>
      <c r="W281" s="226">
        <v>0</v>
      </c>
      <c r="X281" s="226">
        <v>0</v>
      </c>
      <c r="Y281" s="226">
        <v>0</v>
      </c>
      <c r="Z281" s="226">
        <v>0</v>
      </c>
      <c r="AA281" s="226">
        <v>0</v>
      </c>
      <c r="AB281" s="226">
        <v>0</v>
      </c>
      <c r="AC281" s="227">
        <v>0</v>
      </c>
      <c r="AD281" s="226">
        <v>0</v>
      </c>
      <c r="AE281" s="226">
        <v>0</v>
      </c>
      <c r="AF281" s="226">
        <v>0</v>
      </c>
      <c r="AG281" s="226">
        <v>0</v>
      </c>
      <c r="AH281" s="226">
        <v>0</v>
      </c>
      <c r="AI281" s="229">
        <f t="shared" si="116"/>
        <v>0</v>
      </c>
      <c r="AJ281" s="160" t="str">
        <f t="shared" si="117"/>
        <v/>
      </c>
      <c r="BA281" s="160"/>
      <c r="BR281" s="160"/>
      <c r="CG281" s="160"/>
    </row>
    <row r="282" spans="1:85" ht="15">
      <c r="A282" s="178" t="s">
        <v>21</v>
      </c>
      <c r="B282" s="179">
        <v>0</v>
      </c>
      <c r="C282" s="179">
        <v>0</v>
      </c>
      <c r="D282" s="179">
        <v>0</v>
      </c>
      <c r="E282" s="179">
        <v>0</v>
      </c>
      <c r="F282" s="362"/>
      <c r="G282" s="179">
        <v>0</v>
      </c>
      <c r="H282" s="180">
        <v>0</v>
      </c>
      <c r="I282" s="181">
        <f t="shared" si="114"/>
        <v>0</v>
      </c>
      <c r="J282" s="168"/>
      <c r="K282" s="182" t="s">
        <v>21</v>
      </c>
      <c r="L282" s="183">
        <v>0</v>
      </c>
      <c r="M282" s="183">
        <v>0</v>
      </c>
      <c r="N282" s="183">
        <v>0</v>
      </c>
      <c r="O282" s="183">
        <v>0</v>
      </c>
      <c r="P282" s="183">
        <v>0</v>
      </c>
      <c r="Q282" s="183">
        <v>0</v>
      </c>
      <c r="R282" s="184">
        <v>0</v>
      </c>
      <c r="S282" s="185">
        <f t="shared" si="115"/>
        <v>0</v>
      </c>
      <c r="U282" s="230" t="s">
        <v>61</v>
      </c>
      <c r="V282" s="231">
        <v>0</v>
      </c>
      <c r="W282" s="231">
        <v>0</v>
      </c>
      <c r="X282" s="231">
        <v>0</v>
      </c>
      <c r="Y282" s="231">
        <v>0</v>
      </c>
      <c r="Z282" s="231">
        <v>0</v>
      </c>
      <c r="AA282" s="231">
        <v>0</v>
      </c>
      <c r="AB282" s="231">
        <v>0</v>
      </c>
      <c r="AC282" s="232">
        <v>0</v>
      </c>
      <c r="AD282" s="231">
        <v>0</v>
      </c>
      <c r="AE282" s="231">
        <v>0</v>
      </c>
      <c r="AF282" s="231">
        <v>0</v>
      </c>
      <c r="AG282" s="231">
        <v>0</v>
      </c>
      <c r="AH282" s="231">
        <v>0</v>
      </c>
      <c r="AI282" s="233">
        <f t="shared" si="116"/>
        <v>0</v>
      </c>
      <c r="AJ282" s="160" t="str">
        <f t="shared" si="117"/>
        <v/>
      </c>
      <c r="BA282" s="160"/>
      <c r="BR282" s="160"/>
      <c r="CG282" s="160"/>
    </row>
    <row r="283" spans="1:85" ht="15">
      <c r="A283" s="189" t="s">
        <v>64</v>
      </c>
      <c r="B283" s="175">
        <v>0</v>
      </c>
      <c r="C283" s="175">
        <v>0</v>
      </c>
      <c r="D283" s="175">
        <v>0</v>
      </c>
      <c r="E283" s="175">
        <v>0</v>
      </c>
      <c r="F283" s="362"/>
      <c r="G283" s="175">
        <v>0</v>
      </c>
      <c r="H283" s="187">
        <v>0</v>
      </c>
      <c r="I283" s="173">
        <f t="shared" si="114"/>
        <v>0</v>
      </c>
      <c r="J283" s="168"/>
      <c r="K283" s="190" t="s">
        <v>64</v>
      </c>
      <c r="L283" s="175">
        <v>0</v>
      </c>
      <c r="M283" s="175">
        <v>0</v>
      </c>
      <c r="N283" s="175">
        <v>0</v>
      </c>
      <c r="O283" s="175">
        <v>0</v>
      </c>
      <c r="P283" s="175">
        <v>0</v>
      </c>
      <c r="Q283" s="175">
        <v>0</v>
      </c>
      <c r="R283" s="176">
        <v>0</v>
      </c>
      <c r="S283" s="177">
        <f t="shared" si="115"/>
        <v>0</v>
      </c>
      <c r="U283" s="235" t="s">
        <v>62</v>
      </c>
      <c r="V283" s="226">
        <v>0</v>
      </c>
      <c r="W283" s="226">
        <v>0</v>
      </c>
      <c r="X283" s="226">
        <v>0</v>
      </c>
      <c r="Y283" s="226">
        <v>0</v>
      </c>
      <c r="Z283" s="226">
        <v>0</v>
      </c>
      <c r="AA283" s="226">
        <v>0</v>
      </c>
      <c r="AB283" s="226">
        <v>0</v>
      </c>
      <c r="AC283" s="227">
        <v>0</v>
      </c>
      <c r="AD283" s="228">
        <v>0</v>
      </c>
      <c r="AE283" s="228">
        <v>0</v>
      </c>
      <c r="AF283" s="228">
        <v>0</v>
      </c>
      <c r="AG283" s="228">
        <v>0</v>
      </c>
      <c r="AH283" s="228">
        <v>0</v>
      </c>
      <c r="AI283" s="229">
        <f t="shared" si="116"/>
        <v>0</v>
      </c>
      <c r="AJ283" s="160" t="str">
        <f t="shared" si="117"/>
        <v/>
      </c>
      <c r="BA283" s="160"/>
      <c r="BR283" s="160"/>
      <c r="CG283" s="160"/>
    </row>
    <row r="284" spans="1:85">
      <c r="A284" s="191" t="s">
        <v>23</v>
      </c>
      <c r="B284" s="192">
        <v>0</v>
      </c>
      <c r="C284" s="192">
        <v>0</v>
      </c>
      <c r="D284" s="192">
        <v>0</v>
      </c>
      <c r="E284" s="192">
        <v>0</v>
      </c>
      <c r="F284" s="362"/>
      <c r="G284" s="192">
        <v>0</v>
      </c>
      <c r="H284" s="193">
        <v>0</v>
      </c>
      <c r="I284" s="194">
        <f t="shared" si="114"/>
        <v>0</v>
      </c>
      <c r="J284" s="168"/>
      <c r="K284" s="195" t="s">
        <v>23</v>
      </c>
      <c r="L284" s="196">
        <v>0</v>
      </c>
      <c r="M284" s="196">
        <v>0</v>
      </c>
      <c r="N284" s="196">
        <v>0</v>
      </c>
      <c r="O284" s="196">
        <v>0</v>
      </c>
      <c r="P284" s="196">
        <v>0</v>
      </c>
      <c r="Q284" s="196">
        <v>0</v>
      </c>
      <c r="R284" s="197">
        <v>0</v>
      </c>
      <c r="S284" s="198">
        <f t="shared" si="115"/>
        <v>0</v>
      </c>
      <c r="U284" s="236" t="s">
        <v>66</v>
      </c>
      <c r="V284" s="237">
        <v>0</v>
      </c>
      <c r="W284" s="237">
        <v>0</v>
      </c>
      <c r="X284" s="237">
        <v>0</v>
      </c>
      <c r="Y284" s="237">
        <v>0</v>
      </c>
      <c r="Z284" s="237">
        <v>0</v>
      </c>
      <c r="AA284" s="237">
        <v>0</v>
      </c>
      <c r="AB284" s="237">
        <v>0</v>
      </c>
      <c r="AC284" s="237">
        <v>0</v>
      </c>
      <c r="AD284" s="237">
        <v>0</v>
      </c>
      <c r="AE284" s="237">
        <v>0</v>
      </c>
      <c r="AF284" s="237">
        <v>0</v>
      </c>
      <c r="AG284" s="237">
        <v>0</v>
      </c>
      <c r="AH284" s="125">
        <v>0</v>
      </c>
      <c r="AI284" s="238">
        <f t="shared" si="116"/>
        <v>0</v>
      </c>
      <c r="AJ284" s="160" t="str">
        <f t="shared" si="117"/>
        <v/>
      </c>
      <c r="BA284" s="160"/>
      <c r="BR284" s="160"/>
      <c r="CG284" s="160"/>
    </row>
    <row r="285" spans="1:85">
      <c r="A285" s="199" t="s">
        <v>19</v>
      </c>
      <c r="B285" s="200">
        <v>0</v>
      </c>
      <c r="C285" s="200">
        <v>0</v>
      </c>
      <c r="D285" s="200">
        <v>0</v>
      </c>
      <c r="E285" s="200">
        <v>0</v>
      </c>
      <c r="F285" s="362"/>
      <c r="G285" s="200">
        <v>0</v>
      </c>
      <c r="H285" s="201">
        <v>0</v>
      </c>
      <c r="I285" s="202">
        <f t="shared" si="114"/>
        <v>0</v>
      </c>
      <c r="J285" s="168"/>
      <c r="K285" s="203" t="s">
        <v>19</v>
      </c>
      <c r="L285" s="200">
        <v>0</v>
      </c>
      <c r="M285" s="200">
        <v>0</v>
      </c>
      <c r="N285" s="200">
        <v>0</v>
      </c>
      <c r="O285" s="200">
        <v>0</v>
      </c>
      <c r="P285" s="200">
        <v>0</v>
      </c>
      <c r="Q285" s="200">
        <v>0</v>
      </c>
      <c r="R285" s="204">
        <v>0</v>
      </c>
      <c r="S285" s="205">
        <f t="shared" si="115"/>
        <v>0</v>
      </c>
      <c r="U285" s="239" t="s">
        <v>19</v>
      </c>
      <c r="V285" s="240">
        <v>0</v>
      </c>
      <c r="W285" s="240">
        <v>0</v>
      </c>
      <c r="X285" s="240">
        <v>0</v>
      </c>
      <c r="Y285" s="240">
        <v>0</v>
      </c>
      <c r="Z285" s="240">
        <v>0</v>
      </c>
      <c r="AA285" s="240">
        <v>0</v>
      </c>
      <c r="AB285" s="240">
        <v>0</v>
      </c>
      <c r="AC285" s="240">
        <v>0</v>
      </c>
      <c r="AD285" s="241">
        <v>0</v>
      </c>
      <c r="AE285" s="241">
        <v>0</v>
      </c>
      <c r="AF285" s="241">
        <v>0</v>
      </c>
      <c r="AG285" s="241">
        <v>0</v>
      </c>
      <c r="AH285" s="241">
        <v>0</v>
      </c>
      <c r="AI285" s="242">
        <f t="shared" si="116"/>
        <v>0</v>
      </c>
      <c r="AJ285" s="160" t="str">
        <f t="shared" si="117"/>
        <v/>
      </c>
      <c r="BA285" s="160"/>
      <c r="BR285" s="160"/>
      <c r="CG285" s="160"/>
    </row>
    <row r="286" spans="1:85">
      <c r="A286" s="191" t="s">
        <v>20</v>
      </c>
      <c r="B286" s="192">
        <v>0</v>
      </c>
      <c r="C286" s="192">
        <v>0</v>
      </c>
      <c r="D286" s="192">
        <v>0</v>
      </c>
      <c r="E286" s="192">
        <v>0</v>
      </c>
      <c r="F286" s="362"/>
      <c r="G286" s="192">
        <v>0</v>
      </c>
      <c r="H286" s="193">
        <v>0</v>
      </c>
      <c r="I286" s="194">
        <f t="shared" si="114"/>
        <v>0</v>
      </c>
      <c r="J286" s="168"/>
      <c r="K286" s="195" t="s">
        <v>20</v>
      </c>
      <c r="L286" s="196">
        <v>0</v>
      </c>
      <c r="M286" s="196">
        <v>0</v>
      </c>
      <c r="N286" s="196">
        <v>0</v>
      </c>
      <c r="O286" s="196">
        <v>0</v>
      </c>
      <c r="P286" s="196">
        <v>0</v>
      </c>
      <c r="Q286" s="196">
        <v>0</v>
      </c>
      <c r="R286" s="197">
        <v>0</v>
      </c>
      <c r="S286" s="198">
        <f t="shared" si="115"/>
        <v>0</v>
      </c>
      <c r="U286" s="236" t="s">
        <v>20</v>
      </c>
      <c r="V286" s="237">
        <v>0</v>
      </c>
      <c r="W286" s="237">
        <v>0</v>
      </c>
      <c r="X286" s="237">
        <v>0</v>
      </c>
      <c r="Y286" s="237">
        <v>0</v>
      </c>
      <c r="Z286" s="237">
        <v>0</v>
      </c>
      <c r="AA286" s="237">
        <v>0</v>
      </c>
      <c r="AB286" s="237">
        <v>0</v>
      </c>
      <c r="AC286" s="237">
        <v>0</v>
      </c>
      <c r="AD286" s="237">
        <v>0</v>
      </c>
      <c r="AE286" s="237">
        <v>0</v>
      </c>
      <c r="AF286" s="237">
        <v>0</v>
      </c>
      <c r="AG286" s="237">
        <v>0</v>
      </c>
      <c r="AH286" s="125">
        <v>0</v>
      </c>
      <c r="AI286" s="238">
        <f t="shared" si="116"/>
        <v>0</v>
      </c>
      <c r="AJ286" s="160" t="str">
        <f t="shared" si="117"/>
        <v/>
      </c>
      <c r="BA286" s="160"/>
      <c r="BR286" s="160"/>
      <c r="CG286" s="160"/>
    </row>
    <row r="287" spans="1:85" ht="15" thickBot="1">
      <c r="A287" s="206" t="s">
        <v>11</v>
      </c>
      <c r="B287" s="207">
        <v>0</v>
      </c>
      <c r="C287" s="207">
        <v>0</v>
      </c>
      <c r="D287" s="207">
        <v>0</v>
      </c>
      <c r="E287" s="207">
        <v>0</v>
      </c>
      <c r="F287" s="363"/>
      <c r="G287" s="207">
        <v>0</v>
      </c>
      <c r="H287" s="208">
        <v>0</v>
      </c>
      <c r="I287" s="209">
        <f t="shared" si="114"/>
        <v>0</v>
      </c>
      <c r="J287" s="168"/>
      <c r="K287" s="210" t="s">
        <v>11</v>
      </c>
      <c r="L287" s="207">
        <v>0</v>
      </c>
      <c r="M287" s="207">
        <v>0</v>
      </c>
      <c r="N287" s="207">
        <v>0</v>
      </c>
      <c r="O287" s="207">
        <v>0</v>
      </c>
      <c r="P287" s="207">
        <v>0</v>
      </c>
      <c r="Q287" s="207">
        <v>0</v>
      </c>
      <c r="R287" s="211">
        <v>0</v>
      </c>
      <c r="S287" s="212">
        <f t="shared" si="115"/>
        <v>0</v>
      </c>
      <c r="U287" s="239" t="s">
        <v>11</v>
      </c>
      <c r="V287" s="240">
        <v>0</v>
      </c>
      <c r="W287" s="240">
        <v>0</v>
      </c>
      <c r="X287" s="240">
        <v>0</v>
      </c>
      <c r="Y287" s="240">
        <v>0</v>
      </c>
      <c r="Z287" s="240">
        <v>0</v>
      </c>
      <c r="AA287" s="240">
        <v>0</v>
      </c>
      <c r="AB287" s="240">
        <v>0</v>
      </c>
      <c r="AC287" s="240">
        <v>0</v>
      </c>
      <c r="AD287" s="241">
        <v>0</v>
      </c>
      <c r="AE287" s="241">
        <v>0</v>
      </c>
      <c r="AF287" s="241">
        <v>0</v>
      </c>
      <c r="AG287" s="241">
        <v>0</v>
      </c>
      <c r="AH287" s="241">
        <v>0</v>
      </c>
      <c r="AI287" s="242">
        <f t="shared" si="116"/>
        <v>0</v>
      </c>
      <c r="AJ287" s="160" t="str">
        <f t="shared" si="117"/>
        <v/>
      </c>
      <c r="BA287" s="160"/>
      <c r="BR287" s="160"/>
      <c r="CG287" s="160"/>
    </row>
    <row r="288" spans="1:85" ht="15">
      <c r="A288" s="213" t="s">
        <v>26</v>
      </c>
      <c r="B288" s="214">
        <f>SUM(B267:B283)</f>
        <v>0</v>
      </c>
      <c r="C288" s="214">
        <f t="shared" ref="C288:I288" si="118">SUM(C267:C283)</f>
        <v>0</v>
      </c>
      <c r="D288" s="214">
        <f t="shared" si="118"/>
        <v>0</v>
      </c>
      <c r="E288" s="214">
        <f t="shared" si="118"/>
        <v>1.5891173259870298E-3</v>
      </c>
      <c r="F288" s="214">
        <f t="shared" si="118"/>
        <v>0</v>
      </c>
      <c r="G288" s="214">
        <f t="shared" si="118"/>
        <v>0</v>
      </c>
      <c r="H288" s="216">
        <f t="shared" si="118"/>
        <v>0</v>
      </c>
      <c r="I288" s="173">
        <f t="shared" si="118"/>
        <v>1.5891173259870298E-3</v>
      </c>
      <c r="J288" s="168"/>
      <c r="K288" s="215" t="s">
        <v>26</v>
      </c>
      <c r="L288" s="214">
        <f>SUM(L267:L283)</f>
        <v>0</v>
      </c>
      <c r="M288" s="214">
        <f t="shared" ref="M288:S288" si="119">SUM(M267:M283)</f>
        <v>0</v>
      </c>
      <c r="N288" s="214">
        <f t="shared" si="119"/>
        <v>0</v>
      </c>
      <c r="O288" s="214">
        <f t="shared" si="119"/>
        <v>1.5891173259870298E-3</v>
      </c>
      <c r="P288" s="214">
        <f t="shared" si="119"/>
        <v>0</v>
      </c>
      <c r="Q288" s="214">
        <f t="shared" si="119"/>
        <v>0</v>
      </c>
      <c r="R288" s="216">
        <f t="shared" si="119"/>
        <v>0</v>
      </c>
      <c r="S288" s="217">
        <f t="shared" si="119"/>
        <v>1.5891173259870298E-3</v>
      </c>
      <c r="T288" s="160" t="str">
        <f>IF(ABS(S288-AI288)&gt;0.01,S288-AI288,"")</f>
        <v/>
      </c>
      <c r="U288" s="243" t="s">
        <v>63</v>
      </c>
      <c r="V288" s="244">
        <f>SUM(V267:V283)</f>
        <v>0</v>
      </c>
      <c r="W288" s="244">
        <f t="shared" ref="W288:AH288" si="120">SUM(W267:W283)</f>
        <v>0</v>
      </c>
      <c r="X288" s="244">
        <f t="shared" si="120"/>
        <v>0</v>
      </c>
      <c r="Y288" s="244">
        <f t="shared" si="120"/>
        <v>0</v>
      </c>
      <c r="Z288" s="244">
        <f t="shared" si="120"/>
        <v>0</v>
      </c>
      <c r="AA288" s="244">
        <f t="shared" si="120"/>
        <v>0</v>
      </c>
      <c r="AB288" s="244">
        <f t="shared" si="120"/>
        <v>0</v>
      </c>
      <c r="AC288" s="244">
        <f t="shared" si="120"/>
        <v>1.5891173259870298E-3</v>
      </c>
      <c r="AD288" s="245">
        <f t="shared" si="120"/>
        <v>0</v>
      </c>
      <c r="AE288" s="245">
        <f t="shared" si="120"/>
        <v>0</v>
      </c>
      <c r="AF288" s="245">
        <f t="shared" si="120"/>
        <v>0</v>
      </c>
      <c r="AG288" s="245">
        <f t="shared" si="120"/>
        <v>0</v>
      </c>
      <c r="AH288" s="245">
        <f t="shared" si="120"/>
        <v>1.5891173259870298E-3</v>
      </c>
      <c r="AI288" s="246">
        <f>SUM(V288:AC288)</f>
        <v>1.5891173259870298E-3</v>
      </c>
      <c r="AJ288" s="160" t="str">
        <f t="shared" si="117"/>
        <v/>
      </c>
      <c r="BA288" s="160"/>
      <c r="BR288" s="160"/>
      <c r="CG288" s="160"/>
    </row>
    <row r="289" spans="1:85" s="23" customFormat="1" ht="15" thickBot="1">
      <c r="A289" s="30" t="s">
        <v>88</v>
      </c>
      <c r="B289" s="47">
        <f>IF($I288=0,"-",B288/$I288)</f>
        <v>0</v>
      </c>
      <c r="C289" s="47">
        <f t="shared" ref="C289:H289" si="121">IF($I288=0,"-",C288/$I288)</f>
        <v>0</v>
      </c>
      <c r="D289" s="47">
        <f t="shared" si="121"/>
        <v>0</v>
      </c>
      <c r="E289" s="47">
        <f t="shared" si="121"/>
        <v>1</v>
      </c>
      <c r="F289" s="47">
        <f t="shared" si="121"/>
        <v>0</v>
      </c>
      <c r="G289" s="47">
        <f t="shared" si="121"/>
        <v>0</v>
      </c>
      <c r="H289" s="70">
        <f t="shared" si="121"/>
        <v>0</v>
      </c>
      <c r="I289" s="48">
        <f>SUM(B289:H289)</f>
        <v>1</v>
      </c>
      <c r="J289" s="160"/>
      <c r="K289" s="81" t="s">
        <v>88</v>
      </c>
      <c r="L289" s="98">
        <f t="shared" ref="L289:R289" si="122">IF($S288=0,"-",L288/$S288)</f>
        <v>0</v>
      </c>
      <c r="M289" s="98">
        <f t="shared" si="122"/>
        <v>0</v>
      </c>
      <c r="N289" s="98">
        <f t="shared" si="122"/>
        <v>0</v>
      </c>
      <c r="O289" s="98">
        <f t="shared" si="122"/>
        <v>1</v>
      </c>
      <c r="P289" s="98">
        <f t="shared" si="122"/>
        <v>0</v>
      </c>
      <c r="Q289" s="98">
        <f t="shared" si="122"/>
        <v>0</v>
      </c>
      <c r="R289" s="99">
        <f t="shared" si="122"/>
        <v>0</v>
      </c>
      <c r="S289" s="100">
        <f>SUM(L289:R289)</f>
        <v>1</v>
      </c>
      <c r="U289" s="110" t="s">
        <v>88</v>
      </c>
      <c r="V289" s="133">
        <f>+V288/$AI288</f>
        <v>0</v>
      </c>
      <c r="W289" s="133">
        <f t="shared" ref="W289:AH289" si="123">+W288/$AI288</f>
        <v>0</v>
      </c>
      <c r="X289" s="133">
        <f t="shared" si="123"/>
        <v>0</v>
      </c>
      <c r="Y289" s="133">
        <f t="shared" si="123"/>
        <v>0</v>
      </c>
      <c r="Z289" s="133">
        <f t="shared" si="123"/>
        <v>0</v>
      </c>
      <c r="AA289" s="133">
        <f t="shared" si="123"/>
        <v>0</v>
      </c>
      <c r="AB289" s="133">
        <f t="shared" si="123"/>
        <v>0</v>
      </c>
      <c r="AC289" s="133">
        <f t="shared" si="123"/>
        <v>1</v>
      </c>
      <c r="AD289" s="133">
        <f t="shared" si="123"/>
        <v>0</v>
      </c>
      <c r="AE289" s="133">
        <f t="shared" si="123"/>
        <v>0</v>
      </c>
      <c r="AF289" s="133">
        <f t="shared" si="123"/>
        <v>0</v>
      </c>
      <c r="AG289" s="133">
        <f t="shared" si="123"/>
        <v>0</v>
      </c>
      <c r="AH289" s="133">
        <f t="shared" si="123"/>
        <v>1</v>
      </c>
      <c r="AI289" s="134">
        <f>SUM(V289:AC289)</f>
        <v>1</v>
      </c>
      <c r="AJ289" s="23" t="str">
        <f t="shared" si="117"/>
        <v/>
      </c>
    </row>
    <row r="290" spans="1:85" ht="15" thickBot="1">
      <c r="A290" s="247"/>
      <c r="B290" s="247"/>
      <c r="C290" s="247"/>
      <c r="D290" s="247"/>
      <c r="E290" s="247"/>
      <c r="F290" s="247"/>
      <c r="G290" s="247"/>
      <c r="H290" s="247"/>
      <c r="I290" s="247"/>
      <c r="K290" s="247"/>
      <c r="L290" s="247"/>
      <c r="M290" s="247"/>
      <c r="N290" s="247"/>
      <c r="O290" s="247"/>
      <c r="P290" s="247"/>
      <c r="Q290" s="247"/>
      <c r="R290" s="247"/>
      <c r="S290" s="247"/>
      <c r="AI290" s="168"/>
      <c r="BA290" s="160"/>
      <c r="BR290" s="160"/>
      <c r="CG290" s="160"/>
    </row>
    <row r="291" spans="1:85" ht="28.5">
      <c r="A291" s="312" t="s">
        <v>38</v>
      </c>
      <c r="B291" s="164" t="s">
        <v>0</v>
      </c>
      <c r="C291" s="164" t="s">
        <v>1</v>
      </c>
      <c r="D291" s="164" t="s">
        <v>2</v>
      </c>
      <c r="E291" s="164" t="s">
        <v>3</v>
      </c>
      <c r="F291" s="164" t="s">
        <v>27</v>
      </c>
      <c r="G291" s="164" t="s">
        <v>4</v>
      </c>
      <c r="H291" s="164" t="s">
        <v>5</v>
      </c>
      <c r="I291" s="165" t="s">
        <v>6</v>
      </c>
      <c r="K291" s="314" t="s">
        <v>38</v>
      </c>
      <c r="L291" s="166" t="s">
        <v>0</v>
      </c>
      <c r="M291" s="166" t="s">
        <v>1</v>
      </c>
      <c r="N291" s="166" t="s">
        <v>2</v>
      </c>
      <c r="O291" s="166" t="s">
        <v>3</v>
      </c>
      <c r="P291" s="166" t="s">
        <v>27</v>
      </c>
      <c r="Q291" s="166" t="s">
        <v>4</v>
      </c>
      <c r="R291" s="166" t="s">
        <v>5</v>
      </c>
      <c r="S291" s="167" t="s">
        <v>6</v>
      </c>
      <c r="U291" s="316" t="s">
        <v>38</v>
      </c>
      <c r="V291" s="219" t="s">
        <v>74</v>
      </c>
      <c r="W291" s="219" t="s">
        <v>75</v>
      </c>
      <c r="X291" s="219" t="s">
        <v>4</v>
      </c>
      <c r="Y291" s="219" t="s">
        <v>1</v>
      </c>
      <c r="Z291" s="219" t="s">
        <v>2</v>
      </c>
      <c r="AA291" s="219" t="s">
        <v>3</v>
      </c>
      <c r="AB291" s="219" t="s">
        <v>55</v>
      </c>
      <c r="AC291" s="219" t="s">
        <v>68</v>
      </c>
      <c r="AD291" s="220" t="s">
        <v>76</v>
      </c>
      <c r="AE291" s="220" t="s">
        <v>83</v>
      </c>
      <c r="AF291" s="220" t="s">
        <v>77</v>
      </c>
      <c r="AG291" s="220" t="s">
        <v>84</v>
      </c>
      <c r="AH291" s="220" t="s">
        <v>85</v>
      </c>
      <c r="AI291" s="221" t="s">
        <v>63</v>
      </c>
      <c r="BA291" s="160"/>
      <c r="BR291" s="160"/>
      <c r="CG291" s="160"/>
    </row>
    <row r="292" spans="1:85" ht="15">
      <c r="A292" s="313" t="s">
        <v>38</v>
      </c>
      <c r="B292" s="318" t="s">
        <v>69</v>
      </c>
      <c r="C292" s="319"/>
      <c r="D292" s="319"/>
      <c r="E292" s="319"/>
      <c r="F292" s="319"/>
      <c r="G292" s="319"/>
      <c r="H292" s="319"/>
      <c r="I292" s="320"/>
      <c r="K292" s="315" t="s">
        <v>38</v>
      </c>
      <c r="L292" s="321" t="s">
        <v>69</v>
      </c>
      <c r="M292" s="322"/>
      <c r="N292" s="322"/>
      <c r="O292" s="322"/>
      <c r="P292" s="322"/>
      <c r="Q292" s="322"/>
      <c r="R292" s="322"/>
      <c r="S292" s="323"/>
      <c r="U292" s="317" t="s">
        <v>38</v>
      </c>
      <c r="V292" s="324" t="s">
        <v>69</v>
      </c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  <c r="AG292" s="324"/>
      <c r="AH292" s="324"/>
      <c r="AI292" s="325"/>
      <c r="BA292" s="160"/>
      <c r="BR292" s="160"/>
      <c r="CG292" s="160"/>
    </row>
    <row r="293" spans="1:85" ht="15">
      <c r="A293" s="170" t="s">
        <v>7</v>
      </c>
      <c r="B293" s="171">
        <v>0</v>
      </c>
      <c r="C293" s="171">
        <v>0</v>
      </c>
      <c r="D293" s="171">
        <v>0</v>
      </c>
      <c r="E293" s="171">
        <v>0</v>
      </c>
      <c r="F293" s="361"/>
      <c r="G293" s="171">
        <v>0</v>
      </c>
      <c r="H293" s="172">
        <v>0</v>
      </c>
      <c r="I293" s="173">
        <f>SUM(B293:H293)</f>
        <v>0</v>
      </c>
      <c r="J293" s="168"/>
      <c r="K293" s="222" t="s">
        <v>7</v>
      </c>
      <c r="L293" s="171">
        <v>0</v>
      </c>
      <c r="M293" s="171">
        <v>0</v>
      </c>
      <c r="N293" s="171">
        <v>0</v>
      </c>
      <c r="O293" s="171">
        <v>0</v>
      </c>
      <c r="P293" s="171">
        <v>0</v>
      </c>
      <c r="Q293" s="171">
        <v>0</v>
      </c>
      <c r="R293" s="223">
        <v>0</v>
      </c>
      <c r="S293" s="224">
        <f>SUM(L293:R293)</f>
        <v>0</v>
      </c>
      <c r="U293" s="225" t="s">
        <v>7</v>
      </c>
      <c r="V293" s="226">
        <v>0</v>
      </c>
      <c r="W293" s="226">
        <v>0</v>
      </c>
      <c r="X293" s="226">
        <v>0</v>
      </c>
      <c r="Y293" s="226">
        <v>0</v>
      </c>
      <c r="Z293" s="226">
        <v>0</v>
      </c>
      <c r="AA293" s="226">
        <v>0</v>
      </c>
      <c r="AB293" s="226">
        <v>0</v>
      </c>
      <c r="AC293" s="227">
        <v>0</v>
      </c>
      <c r="AD293" s="228">
        <v>0</v>
      </c>
      <c r="AE293" s="228">
        <v>0</v>
      </c>
      <c r="AF293" s="228">
        <v>0</v>
      </c>
      <c r="AG293" s="228">
        <v>0</v>
      </c>
      <c r="AH293" s="228">
        <v>0</v>
      </c>
      <c r="AI293" s="229">
        <f>SUM(V293:AC293)</f>
        <v>0</v>
      </c>
      <c r="AJ293" s="160" t="str">
        <f>IF(ABS(S293-AI293)&gt;0.001,S293-AI293,"")</f>
        <v/>
      </c>
      <c r="BA293" s="160"/>
      <c r="BR293" s="160"/>
      <c r="CG293" s="160"/>
    </row>
    <row r="294" spans="1:85" ht="15">
      <c r="A294" s="178" t="s">
        <v>8</v>
      </c>
      <c r="B294" s="179">
        <v>0</v>
      </c>
      <c r="C294" s="179">
        <v>0</v>
      </c>
      <c r="D294" s="179">
        <v>0</v>
      </c>
      <c r="E294" s="179">
        <v>0</v>
      </c>
      <c r="F294" s="362"/>
      <c r="G294" s="179">
        <v>0</v>
      </c>
      <c r="H294" s="180">
        <v>0</v>
      </c>
      <c r="I294" s="181">
        <f t="shared" ref="I294:I313" si="124">SUM(B294:H294)</f>
        <v>0</v>
      </c>
      <c r="J294" s="168"/>
      <c r="K294" s="182" t="s">
        <v>8</v>
      </c>
      <c r="L294" s="183">
        <v>0</v>
      </c>
      <c r="M294" s="183">
        <v>0</v>
      </c>
      <c r="N294" s="183">
        <v>0</v>
      </c>
      <c r="O294" s="183">
        <v>0</v>
      </c>
      <c r="P294" s="183">
        <v>0</v>
      </c>
      <c r="Q294" s="183">
        <v>0</v>
      </c>
      <c r="R294" s="184">
        <v>0</v>
      </c>
      <c r="S294" s="185">
        <f t="shared" ref="S294:S313" si="125">SUM(L294:R294)</f>
        <v>0</v>
      </c>
      <c r="U294" s="230" t="s">
        <v>8</v>
      </c>
      <c r="V294" s="231">
        <v>0</v>
      </c>
      <c r="W294" s="231">
        <v>0</v>
      </c>
      <c r="X294" s="231">
        <v>0</v>
      </c>
      <c r="Y294" s="231">
        <v>0</v>
      </c>
      <c r="Z294" s="231">
        <v>0</v>
      </c>
      <c r="AA294" s="231">
        <v>0</v>
      </c>
      <c r="AB294" s="231">
        <v>0</v>
      </c>
      <c r="AC294" s="232">
        <v>0</v>
      </c>
      <c r="AD294" s="231">
        <v>0</v>
      </c>
      <c r="AE294" s="231">
        <v>0</v>
      </c>
      <c r="AF294" s="231">
        <v>0</v>
      </c>
      <c r="AG294" s="231">
        <v>0</v>
      </c>
      <c r="AH294" s="231">
        <v>0</v>
      </c>
      <c r="AI294" s="233">
        <f t="shared" ref="AI294:AI313" si="126">SUM(V294:AC294)</f>
        <v>0</v>
      </c>
      <c r="AJ294" s="160" t="str">
        <f t="shared" ref="AJ294:AJ315" si="127">IF(ABS(S294-AI294)&gt;0.001,S294-AI294,"")</f>
        <v/>
      </c>
      <c r="BA294" s="160"/>
      <c r="BR294" s="160"/>
      <c r="CG294" s="160"/>
    </row>
    <row r="295" spans="1:85" ht="15">
      <c r="A295" s="186" t="s">
        <v>10</v>
      </c>
      <c r="B295" s="175">
        <v>0</v>
      </c>
      <c r="C295" s="175">
        <v>0</v>
      </c>
      <c r="D295" s="175">
        <v>0</v>
      </c>
      <c r="E295" s="175">
        <v>0</v>
      </c>
      <c r="F295" s="362"/>
      <c r="G295" s="175">
        <v>0</v>
      </c>
      <c r="H295" s="187">
        <v>0</v>
      </c>
      <c r="I295" s="173">
        <f t="shared" si="124"/>
        <v>0</v>
      </c>
      <c r="J295" s="168"/>
      <c r="K295" s="188" t="s">
        <v>10</v>
      </c>
      <c r="L295" s="175">
        <v>0</v>
      </c>
      <c r="M295" s="175">
        <v>0</v>
      </c>
      <c r="N295" s="175">
        <v>0</v>
      </c>
      <c r="O295" s="175">
        <v>0</v>
      </c>
      <c r="P295" s="175">
        <v>0</v>
      </c>
      <c r="Q295" s="175">
        <v>0</v>
      </c>
      <c r="R295" s="176">
        <v>0</v>
      </c>
      <c r="S295" s="177">
        <f t="shared" si="125"/>
        <v>0</v>
      </c>
      <c r="U295" s="234" t="s">
        <v>10</v>
      </c>
      <c r="V295" s="226">
        <v>0</v>
      </c>
      <c r="W295" s="226">
        <v>0</v>
      </c>
      <c r="X295" s="226">
        <v>0</v>
      </c>
      <c r="Y295" s="226">
        <v>0</v>
      </c>
      <c r="Z295" s="226">
        <v>0</v>
      </c>
      <c r="AA295" s="226">
        <v>0</v>
      </c>
      <c r="AB295" s="226">
        <v>0</v>
      </c>
      <c r="AC295" s="227">
        <v>0</v>
      </c>
      <c r="AD295" s="228">
        <v>0</v>
      </c>
      <c r="AE295" s="228">
        <v>0</v>
      </c>
      <c r="AF295" s="228">
        <v>0</v>
      </c>
      <c r="AG295" s="228">
        <v>0</v>
      </c>
      <c r="AH295" s="228">
        <v>0</v>
      </c>
      <c r="AI295" s="229">
        <f t="shared" si="126"/>
        <v>0</v>
      </c>
      <c r="AJ295" s="160" t="str">
        <f t="shared" si="127"/>
        <v/>
      </c>
      <c r="BA295" s="160"/>
      <c r="BR295" s="160"/>
      <c r="CG295" s="160"/>
    </row>
    <row r="296" spans="1:85" ht="15">
      <c r="A296" s="178" t="s">
        <v>56</v>
      </c>
      <c r="B296" s="179">
        <v>0</v>
      </c>
      <c r="C296" s="179">
        <v>0</v>
      </c>
      <c r="D296" s="179">
        <v>0</v>
      </c>
      <c r="E296" s="179">
        <v>0</v>
      </c>
      <c r="F296" s="362"/>
      <c r="G296" s="179">
        <v>0</v>
      </c>
      <c r="H296" s="180">
        <v>0</v>
      </c>
      <c r="I296" s="181">
        <f t="shared" si="124"/>
        <v>0</v>
      </c>
      <c r="J296" s="168"/>
      <c r="K296" s="182" t="s">
        <v>56</v>
      </c>
      <c r="L296" s="183">
        <v>0</v>
      </c>
      <c r="M296" s="183">
        <v>0</v>
      </c>
      <c r="N296" s="183">
        <v>0</v>
      </c>
      <c r="O296" s="183">
        <v>0</v>
      </c>
      <c r="P296" s="183">
        <v>0</v>
      </c>
      <c r="Q296" s="183">
        <v>0</v>
      </c>
      <c r="R296" s="184">
        <v>0</v>
      </c>
      <c r="S296" s="185">
        <f t="shared" si="125"/>
        <v>0</v>
      </c>
      <c r="U296" s="230" t="s">
        <v>56</v>
      </c>
      <c r="V296" s="231">
        <v>0</v>
      </c>
      <c r="W296" s="231">
        <v>0</v>
      </c>
      <c r="X296" s="231">
        <v>0</v>
      </c>
      <c r="Y296" s="231">
        <v>0</v>
      </c>
      <c r="Z296" s="231">
        <v>0</v>
      </c>
      <c r="AA296" s="231">
        <v>0</v>
      </c>
      <c r="AB296" s="231">
        <v>0</v>
      </c>
      <c r="AC296" s="232">
        <v>0</v>
      </c>
      <c r="AD296" s="231">
        <v>0</v>
      </c>
      <c r="AE296" s="231">
        <v>0</v>
      </c>
      <c r="AF296" s="231">
        <v>0</v>
      </c>
      <c r="AG296" s="231">
        <v>0</v>
      </c>
      <c r="AH296" s="231">
        <v>0</v>
      </c>
      <c r="AI296" s="233">
        <f t="shared" si="126"/>
        <v>0</v>
      </c>
      <c r="AJ296" s="160" t="str">
        <f t="shared" si="127"/>
        <v/>
      </c>
      <c r="BA296" s="160"/>
      <c r="BR296" s="160"/>
      <c r="CG296" s="160"/>
    </row>
    <row r="297" spans="1:85" ht="15">
      <c r="A297" s="186" t="s">
        <v>16</v>
      </c>
      <c r="B297" s="175">
        <v>0.60268528981003899</v>
      </c>
      <c r="C297" s="175">
        <v>4.5553562673090564</v>
      </c>
      <c r="D297" s="175">
        <v>0.75449634302832969</v>
      </c>
      <c r="E297" s="175">
        <v>1.3730481309784593E-2</v>
      </c>
      <c r="F297" s="362"/>
      <c r="G297" s="175">
        <v>0</v>
      </c>
      <c r="H297" s="187">
        <v>0</v>
      </c>
      <c r="I297" s="173">
        <f t="shared" si="124"/>
        <v>5.9262683814572101</v>
      </c>
      <c r="J297" s="168"/>
      <c r="K297" s="188" t="s">
        <v>16</v>
      </c>
      <c r="L297" s="175">
        <v>0.60268528981003899</v>
      </c>
      <c r="M297" s="175">
        <v>4.5553562673090564</v>
      </c>
      <c r="N297" s="175">
        <v>0.75449634302832969</v>
      </c>
      <c r="O297" s="175">
        <v>1.3730481309784593E-2</v>
      </c>
      <c r="P297" s="175">
        <v>0</v>
      </c>
      <c r="Q297" s="175">
        <v>0</v>
      </c>
      <c r="R297" s="176">
        <v>0</v>
      </c>
      <c r="S297" s="177">
        <f t="shared" si="125"/>
        <v>5.9262683814572101</v>
      </c>
      <c r="U297" s="234" t="s">
        <v>16</v>
      </c>
      <c r="V297" s="226">
        <v>0.60268528981003899</v>
      </c>
      <c r="W297" s="226">
        <v>0</v>
      </c>
      <c r="X297" s="226">
        <v>0</v>
      </c>
      <c r="Y297" s="226">
        <v>4.5553562673090564</v>
      </c>
      <c r="Z297" s="226">
        <v>0.75449634302832969</v>
      </c>
      <c r="AA297" s="226">
        <v>1.3730481309784593E-2</v>
      </c>
      <c r="AB297" s="226">
        <v>0</v>
      </c>
      <c r="AC297" s="227">
        <v>0</v>
      </c>
      <c r="AD297" s="228">
        <v>0</v>
      </c>
      <c r="AE297" s="228">
        <v>0</v>
      </c>
      <c r="AF297" s="228">
        <v>0</v>
      </c>
      <c r="AG297" s="228">
        <v>0</v>
      </c>
      <c r="AH297" s="228">
        <v>0</v>
      </c>
      <c r="AI297" s="229">
        <f t="shared" si="126"/>
        <v>5.9262683814572101</v>
      </c>
      <c r="AJ297" s="160" t="str">
        <f t="shared" si="127"/>
        <v/>
      </c>
      <c r="BA297" s="160"/>
      <c r="BR297" s="160"/>
      <c r="CG297" s="160"/>
    </row>
    <row r="298" spans="1:85" ht="15">
      <c r="A298" s="178" t="s">
        <v>15</v>
      </c>
      <c r="B298" s="179">
        <v>5.372455232555455E-2</v>
      </c>
      <c r="C298" s="179">
        <v>9.2848416083381929E-2</v>
      </c>
      <c r="D298" s="179">
        <v>3.8258233412439412E-2</v>
      </c>
      <c r="E298" s="179">
        <v>6.845113289521966E-4</v>
      </c>
      <c r="F298" s="362"/>
      <c r="G298" s="179">
        <v>0</v>
      </c>
      <c r="H298" s="180">
        <v>0</v>
      </c>
      <c r="I298" s="181">
        <f t="shared" si="124"/>
        <v>0.18551571315032808</v>
      </c>
      <c r="J298" s="168"/>
      <c r="K298" s="182" t="s">
        <v>15</v>
      </c>
      <c r="L298" s="183">
        <v>5.372455232555455E-2</v>
      </c>
      <c r="M298" s="183">
        <v>9.2848416083381929E-2</v>
      </c>
      <c r="N298" s="183">
        <v>3.8258233412439412E-2</v>
      </c>
      <c r="O298" s="183">
        <v>6.845113289521966E-4</v>
      </c>
      <c r="P298" s="183">
        <v>0</v>
      </c>
      <c r="Q298" s="183">
        <v>0</v>
      </c>
      <c r="R298" s="184">
        <v>0</v>
      </c>
      <c r="S298" s="185">
        <f t="shared" si="125"/>
        <v>0.18551571315032808</v>
      </c>
      <c r="U298" s="230" t="s">
        <v>57</v>
      </c>
      <c r="V298" s="231">
        <v>4.613313011355271E-2</v>
      </c>
      <c r="W298" s="231">
        <v>0</v>
      </c>
      <c r="X298" s="231">
        <v>0</v>
      </c>
      <c r="Y298" s="231">
        <v>9.2848416083381929E-2</v>
      </c>
      <c r="Z298" s="231">
        <v>3.8258233412439412E-2</v>
      </c>
      <c r="AA298" s="231">
        <v>6.845113289521966E-4</v>
      </c>
      <c r="AB298" s="231">
        <v>0</v>
      </c>
      <c r="AC298" s="232">
        <v>7.5914222120018401E-3</v>
      </c>
      <c r="AD298" s="231">
        <v>7.5914222120018401E-3</v>
      </c>
      <c r="AE298" s="231">
        <v>0</v>
      </c>
      <c r="AF298" s="231">
        <v>0</v>
      </c>
      <c r="AG298" s="231">
        <v>0</v>
      </c>
      <c r="AH298" s="231">
        <v>0</v>
      </c>
      <c r="AI298" s="233">
        <f t="shared" si="126"/>
        <v>0.18551571315032811</v>
      </c>
      <c r="AJ298" s="160" t="str">
        <f t="shared" si="127"/>
        <v/>
      </c>
      <c r="BA298" s="160"/>
      <c r="BR298" s="160"/>
      <c r="CG298" s="160"/>
    </row>
    <row r="299" spans="1:85" ht="15">
      <c r="A299" s="186" t="s">
        <v>58</v>
      </c>
      <c r="B299" s="175">
        <v>0</v>
      </c>
      <c r="C299" s="175">
        <v>0</v>
      </c>
      <c r="D299" s="175">
        <v>0</v>
      </c>
      <c r="E299" s="175">
        <v>0.22067444621525309</v>
      </c>
      <c r="F299" s="362"/>
      <c r="G299" s="175">
        <v>0</v>
      </c>
      <c r="H299" s="187">
        <v>0</v>
      </c>
      <c r="I299" s="173">
        <f t="shared" si="124"/>
        <v>0.22067444621525309</v>
      </c>
      <c r="J299" s="168"/>
      <c r="K299" s="188" t="s">
        <v>58</v>
      </c>
      <c r="L299" s="175">
        <v>0</v>
      </c>
      <c r="M299" s="175">
        <v>0</v>
      </c>
      <c r="N299" s="175">
        <v>0</v>
      </c>
      <c r="O299" s="175">
        <v>0.22067444621525309</v>
      </c>
      <c r="P299" s="175">
        <v>82.312288455567924</v>
      </c>
      <c r="Q299" s="175">
        <v>0</v>
      </c>
      <c r="R299" s="176">
        <v>0</v>
      </c>
      <c r="S299" s="177">
        <f t="shared" si="125"/>
        <v>82.532962901783179</v>
      </c>
      <c r="U299" s="234" t="s">
        <v>58</v>
      </c>
      <c r="V299" s="226">
        <v>0</v>
      </c>
      <c r="W299" s="226">
        <v>0</v>
      </c>
      <c r="X299" s="226">
        <v>0</v>
      </c>
      <c r="Y299" s="226">
        <v>0</v>
      </c>
      <c r="Z299" s="226">
        <v>0</v>
      </c>
      <c r="AA299" s="226">
        <v>0.22067444621525309</v>
      </c>
      <c r="AB299" s="226">
        <v>82.312288455567924</v>
      </c>
      <c r="AC299" s="227">
        <v>0</v>
      </c>
      <c r="AD299" s="226">
        <v>0</v>
      </c>
      <c r="AE299" s="226">
        <v>0</v>
      </c>
      <c r="AF299" s="226">
        <v>0</v>
      </c>
      <c r="AG299" s="226">
        <v>0</v>
      </c>
      <c r="AH299" s="226">
        <v>0</v>
      </c>
      <c r="AI299" s="229">
        <f t="shared" si="126"/>
        <v>82.532962901783179</v>
      </c>
      <c r="AJ299" s="160" t="str">
        <f t="shared" si="127"/>
        <v/>
      </c>
      <c r="BA299" s="160"/>
      <c r="BR299" s="160"/>
      <c r="CG299" s="160"/>
    </row>
    <row r="300" spans="1:85" ht="15">
      <c r="A300" s="178" t="s">
        <v>12</v>
      </c>
      <c r="B300" s="179">
        <v>0</v>
      </c>
      <c r="C300" s="179">
        <v>0</v>
      </c>
      <c r="D300" s="179">
        <v>0</v>
      </c>
      <c r="E300" s="179">
        <v>0</v>
      </c>
      <c r="F300" s="362"/>
      <c r="G300" s="179">
        <v>0</v>
      </c>
      <c r="H300" s="180">
        <v>0</v>
      </c>
      <c r="I300" s="181">
        <f t="shared" si="124"/>
        <v>0</v>
      </c>
      <c r="J300" s="168"/>
      <c r="K300" s="182" t="s">
        <v>12</v>
      </c>
      <c r="L300" s="183">
        <v>0</v>
      </c>
      <c r="M300" s="183">
        <v>0</v>
      </c>
      <c r="N300" s="183">
        <v>0</v>
      </c>
      <c r="O300" s="183">
        <v>0</v>
      </c>
      <c r="P300" s="183">
        <v>4.4300676221207942</v>
      </c>
      <c r="Q300" s="183">
        <v>0</v>
      </c>
      <c r="R300" s="184">
        <v>0</v>
      </c>
      <c r="S300" s="185">
        <f t="shared" si="125"/>
        <v>4.4300676221207942</v>
      </c>
      <c r="U300" s="230" t="s">
        <v>12</v>
      </c>
      <c r="V300" s="231">
        <v>0</v>
      </c>
      <c r="W300" s="231">
        <v>0</v>
      </c>
      <c r="X300" s="231">
        <v>0</v>
      </c>
      <c r="Y300" s="231">
        <v>0</v>
      </c>
      <c r="Z300" s="231">
        <v>0</v>
      </c>
      <c r="AA300" s="231">
        <v>0</v>
      </c>
      <c r="AB300" s="231">
        <v>4.4300676221207942</v>
      </c>
      <c r="AC300" s="232">
        <v>0</v>
      </c>
      <c r="AD300" s="231">
        <v>0</v>
      </c>
      <c r="AE300" s="231">
        <v>0</v>
      </c>
      <c r="AF300" s="231">
        <v>0</v>
      </c>
      <c r="AG300" s="231">
        <v>0</v>
      </c>
      <c r="AH300" s="231">
        <v>0</v>
      </c>
      <c r="AI300" s="233">
        <f t="shared" si="126"/>
        <v>4.4300676221207942</v>
      </c>
      <c r="AJ300" s="160" t="str">
        <f t="shared" si="127"/>
        <v/>
      </c>
      <c r="BA300" s="160"/>
      <c r="BR300" s="160"/>
      <c r="CG300" s="160"/>
    </row>
    <row r="301" spans="1:85" ht="15">
      <c r="A301" s="186" t="s">
        <v>59</v>
      </c>
      <c r="B301" s="175">
        <v>0</v>
      </c>
      <c r="C301" s="175">
        <v>0</v>
      </c>
      <c r="D301" s="175">
        <v>0</v>
      </c>
      <c r="E301" s="175">
        <v>0</v>
      </c>
      <c r="F301" s="362"/>
      <c r="G301" s="175">
        <v>0</v>
      </c>
      <c r="H301" s="187">
        <v>0</v>
      </c>
      <c r="I301" s="173">
        <f t="shared" si="124"/>
        <v>0</v>
      </c>
      <c r="J301" s="168"/>
      <c r="K301" s="188" t="s">
        <v>59</v>
      </c>
      <c r="L301" s="175">
        <v>0</v>
      </c>
      <c r="M301" s="175">
        <v>0</v>
      </c>
      <c r="N301" s="175">
        <v>0</v>
      </c>
      <c r="O301" s="175">
        <v>0</v>
      </c>
      <c r="P301" s="175">
        <v>0</v>
      </c>
      <c r="Q301" s="175">
        <v>0</v>
      </c>
      <c r="R301" s="176">
        <v>0</v>
      </c>
      <c r="S301" s="177">
        <f t="shared" si="125"/>
        <v>0</v>
      </c>
      <c r="U301" s="234" t="s">
        <v>59</v>
      </c>
      <c r="V301" s="226">
        <v>0</v>
      </c>
      <c r="W301" s="226">
        <v>0</v>
      </c>
      <c r="X301" s="226">
        <v>0</v>
      </c>
      <c r="Y301" s="226">
        <v>0</v>
      </c>
      <c r="Z301" s="226">
        <v>0</v>
      </c>
      <c r="AA301" s="226">
        <v>0</v>
      </c>
      <c r="AB301" s="226">
        <v>0</v>
      </c>
      <c r="AC301" s="227">
        <v>0</v>
      </c>
      <c r="AD301" s="226">
        <v>0</v>
      </c>
      <c r="AE301" s="226">
        <v>0</v>
      </c>
      <c r="AF301" s="226">
        <v>0</v>
      </c>
      <c r="AG301" s="226">
        <v>0</v>
      </c>
      <c r="AH301" s="226">
        <v>0</v>
      </c>
      <c r="AI301" s="229">
        <f t="shared" si="126"/>
        <v>0</v>
      </c>
      <c r="AJ301" s="160" t="str">
        <f t="shared" si="127"/>
        <v/>
      </c>
      <c r="BA301" s="160"/>
      <c r="BR301" s="160"/>
      <c r="CG301" s="160"/>
    </row>
    <row r="302" spans="1:85" ht="15">
      <c r="A302" s="178" t="s">
        <v>17</v>
      </c>
      <c r="B302" s="179">
        <v>8.456317658961847E-4</v>
      </c>
      <c r="C302" s="179">
        <v>0</v>
      </c>
      <c r="D302" s="179">
        <v>0.37046244974910131</v>
      </c>
      <c r="E302" s="179">
        <v>5.2453601965126162E-3</v>
      </c>
      <c r="F302" s="362"/>
      <c r="G302" s="179">
        <v>0</v>
      </c>
      <c r="H302" s="180">
        <v>0</v>
      </c>
      <c r="I302" s="181">
        <f t="shared" si="124"/>
        <v>0.37655344171151012</v>
      </c>
      <c r="J302" s="168"/>
      <c r="K302" s="182" t="s">
        <v>17</v>
      </c>
      <c r="L302" s="183">
        <v>8.456317658961847E-4</v>
      </c>
      <c r="M302" s="183">
        <v>0</v>
      </c>
      <c r="N302" s="183">
        <v>0.37046244974910131</v>
      </c>
      <c r="O302" s="183">
        <v>5.2453601965126162E-3</v>
      </c>
      <c r="P302" s="183">
        <v>0</v>
      </c>
      <c r="Q302" s="183">
        <v>0</v>
      </c>
      <c r="R302" s="184">
        <v>0</v>
      </c>
      <c r="S302" s="185">
        <f t="shared" si="125"/>
        <v>0.37655344171151012</v>
      </c>
      <c r="U302" s="230" t="s">
        <v>17</v>
      </c>
      <c r="V302" s="231">
        <v>0</v>
      </c>
      <c r="W302" s="231">
        <v>0</v>
      </c>
      <c r="X302" s="231">
        <v>0</v>
      </c>
      <c r="Y302" s="231">
        <v>0</v>
      </c>
      <c r="Z302" s="231">
        <v>0.37046244974910131</v>
      </c>
      <c r="AA302" s="231">
        <v>2.4070239301723305E-3</v>
      </c>
      <c r="AB302" s="231">
        <v>0</v>
      </c>
      <c r="AC302" s="232">
        <v>3.6839680322364697E-3</v>
      </c>
      <c r="AD302" s="231">
        <v>8.456317658961847E-4</v>
      </c>
      <c r="AE302" s="231">
        <v>0</v>
      </c>
      <c r="AF302" s="231">
        <v>0</v>
      </c>
      <c r="AG302" s="231">
        <v>0</v>
      </c>
      <c r="AH302" s="231">
        <v>2.8383362663402852E-3</v>
      </c>
      <c r="AI302" s="233">
        <f t="shared" si="126"/>
        <v>0.37655344171151012</v>
      </c>
      <c r="AJ302" s="160" t="str">
        <f t="shared" si="127"/>
        <v/>
      </c>
      <c r="BA302" s="160"/>
      <c r="BR302" s="160"/>
      <c r="CG302" s="160"/>
    </row>
    <row r="303" spans="1:85" ht="15">
      <c r="A303" s="186" t="s">
        <v>139</v>
      </c>
      <c r="B303" s="175">
        <v>137.94026216176928</v>
      </c>
      <c r="C303" s="175">
        <v>809.82672623687722</v>
      </c>
      <c r="D303" s="175">
        <v>287.12223201772434</v>
      </c>
      <c r="E303" s="175">
        <v>46.750356114887907</v>
      </c>
      <c r="F303" s="362"/>
      <c r="G303" s="175">
        <v>0</v>
      </c>
      <c r="H303" s="187">
        <v>0</v>
      </c>
      <c r="I303" s="173">
        <f t="shared" si="124"/>
        <v>1281.6395765312586</v>
      </c>
      <c r="J303" s="168"/>
      <c r="K303" s="188" t="s">
        <v>139</v>
      </c>
      <c r="L303" s="175">
        <v>137.94026216176928</v>
      </c>
      <c r="M303" s="175">
        <v>809.82672623687722</v>
      </c>
      <c r="N303" s="175">
        <v>287.12223201772434</v>
      </c>
      <c r="O303" s="175">
        <v>46.750356114887907</v>
      </c>
      <c r="P303" s="175">
        <v>0.41980527758149089</v>
      </c>
      <c r="Q303" s="175">
        <v>0</v>
      </c>
      <c r="R303" s="176">
        <v>0</v>
      </c>
      <c r="S303" s="177">
        <f t="shared" si="125"/>
        <v>1282.05938180884</v>
      </c>
      <c r="U303" s="234" t="s">
        <v>139</v>
      </c>
      <c r="V303" s="226">
        <v>113.70824968938112</v>
      </c>
      <c r="W303" s="226">
        <v>0</v>
      </c>
      <c r="X303" s="226">
        <v>0</v>
      </c>
      <c r="Y303" s="226">
        <v>809.82672623687722</v>
      </c>
      <c r="Z303" s="226">
        <v>287.12223201772434</v>
      </c>
      <c r="AA303" s="226">
        <v>42.618858163465873</v>
      </c>
      <c r="AB303" s="226">
        <v>0.41980527758149089</v>
      </c>
      <c r="AC303" s="227">
        <v>28.363510423810212</v>
      </c>
      <c r="AD303" s="226">
        <v>24.232012472388174</v>
      </c>
      <c r="AE303" s="226">
        <v>0</v>
      </c>
      <c r="AF303" s="226">
        <v>0</v>
      </c>
      <c r="AG303" s="226">
        <v>0</v>
      </c>
      <c r="AH303" s="226">
        <v>4.1314979514220376</v>
      </c>
      <c r="AI303" s="229">
        <f t="shared" si="126"/>
        <v>1282.05938180884</v>
      </c>
      <c r="AJ303" s="160" t="str">
        <f t="shared" si="127"/>
        <v/>
      </c>
      <c r="BA303" s="160"/>
      <c r="BR303" s="160"/>
      <c r="CG303" s="160"/>
    </row>
    <row r="304" spans="1:85" ht="15">
      <c r="A304" s="178" t="s">
        <v>25</v>
      </c>
      <c r="B304" s="179">
        <v>31.776374646308192</v>
      </c>
      <c r="C304" s="179">
        <v>4.9599979901138713</v>
      </c>
      <c r="D304" s="179">
        <v>24.894589138608882</v>
      </c>
      <c r="E304" s="179">
        <v>407.62671934315466</v>
      </c>
      <c r="F304" s="362"/>
      <c r="G304" s="179">
        <v>39.910693162261225</v>
      </c>
      <c r="H304" s="180">
        <v>0</v>
      </c>
      <c r="I304" s="181">
        <f t="shared" si="124"/>
        <v>509.16837428044681</v>
      </c>
      <c r="J304" s="168"/>
      <c r="K304" s="182" t="s">
        <v>25</v>
      </c>
      <c r="L304" s="183">
        <v>31.776374646308192</v>
      </c>
      <c r="M304" s="183">
        <v>4.9599979901138713</v>
      </c>
      <c r="N304" s="183">
        <v>24.894589138608882</v>
      </c>
      <c r="O304" s="183">
        <v>407.62671934315466</v>
      </c>
      <c r="P304" s="183">
        <v>0.43096496812726975</v>
      </c>
      <c r="Q304" s="183">
        <v>39.910693162261225</v>
      </c>
      <c r="R304" s="184">
        <v>0</v>
      </c>
      <c r="S304" s="185">
        <f t="shared" si="125"/>
        <v>509.5993392485741</v>
      </c>
      <c r="U304" s="230" t="s">
        <v>25</v>
      </c>
      <c r="V304" s="231">
        <v>2.9899014926137806</v>
      </c>
      <c r="W304" s="231">
        <v>27.566015842950296</v>
      </c>
      <c r="X304" s="231">
        <v>39.910693162261225</v>
      </c>
      <c r="Y304" s="231">
        <v>4.9599979901138713</v>
      </c>
      <c r="Z304" s="231">
        <v>24.894589138608882</v>
      </c>
      <c r="AA304" s="231">
        <v>294.19643468138395</v>
      </c>
      <c r="AB304" s="231">
        <v>0.43096496812726975</v>
      </c>
      <c r="AC304" s="232">
        <v>114.65074197251484</v>
      </c>
      <c r="AD304" s="231">
        <v>1.2204573107441155</v>
      </c>
      <c r="AE304" s="231">
        <v>106.66626286199178</v>
      </c>
      <c r="AF304" s="231">
        <v>0</v>
      </c>
      <c r="AG304" s="231">
        <v>0</v>
      </c>
      <c r="AH304" s="231">
        <v>6.7640217997789405</v>
      </c>
      <c r="AI304" s="233">
        <f t="shared" si="126"/>
        <v>509.5993392485741</v>
      </c>
      <c r="AJ304" s="160" t="str">
        <f t="shared" si="127"/>
        <v/>
      </c>
      <c r="BA304" s="160"/>
      <c r="BR304" s="160"/>
      <c r="CG304" s="160"/>
    </row>
    <row r="305" spans="1:85" ht="15">
      <c r="A305" s="186" t="s">
        <v>24</v>
      </c>
      <c r="B305" s="175">
        <v>1.3327115041127571</v>
      </c>
      <c r="C305" s="175">
        <v>0.13553364260822282</v>
      </c>
      <c r="D305" s="175">
        <v>8.6330794657347294</v>
      </c>
      <c r="E305" s="175">
        <v>0</v>
      </c>
      <c r="F305" s="362"/>
      <c r="G305" s="175">
        <v>0</v>
      </c>
      <c r="H305" s="187">
        <v>0</v>
      </c>
      <c r="I305" s="173">
        <f t="shared" si="124"/>
        <v>10.101324612455709</v>
      </c>
      <c r="J305" s="168"/>
      <c r="K305" s="188" t="s">
        <v>24</v>
      </c>
      <c r="L305" s="175">
        <v>1.3327115041127571</v>
      </c>
      <c r="M305" s="175">
        <v>0.13553364260822282</v>
      </c>
      <c r="N305" s="175">
        <v>8.6330794657347294</v>
      </c>
      <c r="O305" s="175">
        <v>0</v>
      </c>
      <c r="P305" s="175">
        <v>0</v>
      </c>
      <c r="Q305" s="175">
        <v>0</v>
      </c>
      <c r="R305" s="176">
        <v>0</v>
      </c>
      <c r="S305" s="177">
        <f t="shared" si="125"/>
        <v>10.101324612455709</v>
      </c>
      <c r="U305" s="234" t="s">
        <v>24</v>
      </c>
      <c r="V305" s="226">
        <v>1.2411619796375821</v>
      </c>
      <c r="W305" s="226">
        <v>2.0878021499239993E-2</v>
      </c>
      <c r="X305" s="226">
        <v>0</v>
      </c>
      <c r="Y305" s="226">
        <v>0.13553364260822282</v>
      </c>
      <c r="Z305" s="226">
        <v>8.6330794657347294</v>
      </c>
      <c r="AA305" s="226">
        <v>0</v>
      </c>
      <c r="AB305" s="226">
        <v>0</v>
      </c>
      <c r="AC305" s="227">
        <v>7.0671502975935149E-2</v>
      </c>
      <c r="AD305" s="226">
        <v>7.0671502975935149E-2</v>
      </c>
      <c r="AE305" s="226">
        <v>0</v>
      </c>
      <c r="AF305" s="226">
        <v>0</v>
      </c>
      <c r="AG305" s="226">
        <v>0</v>
      </c>
      <c r="AH305" s="226">
        <v>0</v>
      </c>
      <c r="AI305" s="229">
        <f t="shared" si="126"/>
        <v>10.101324612455709</v>
      </c>
      <c r="AJ305" s="160" t="str">
        <f t="shared" si="127"/>
        <v/>
      </c>
      <c r="BA305" s="160"/>
      <c r="BR305" s="160"/>
      <c r="CG305" s="160"/>
    </row>
    <row r="306" spans="1:85" ht="15">
      <c r="A306" s="178" t="s">
        <v>60</v>
      </c>
      <c r="B306" s="179">
        <v>1.4823050526557293E-3</v>
      </c>
      <c r="C306" s="179">
        <v>4.3610344839610748E-5</v>
      </c>
      <c r="D306" s="179">
        <v>1.6105286993258344E-3</v>
      </c>
      <c r="E306" s="179">
        <v>0</v>
      </c>
      <c r="F306" s="362"/>
      <c r="G306" s="179">
        <v>0</v>
      </c>
      <c r="H306" s="180">
        <v>0</v>
      </c>
      <c r="I306" s="181">
        <f t="shared" si="124"/>
        <v>3.1364440968211747E-3</v>
      </c>
      <c r="J306" s="168"/>
      <c r="K306" s="182" t="s">
        <v>60</v>
      </c>
      <c r="L306" s="183">
        <v>1.4823050526557293E-3</v>
      </c>
      <c r="M306" s="183">
        <v>4.3610344839610748E-5</v>
      </c>
      <c r="N306" s="183">
        <v>1.6105286993258344E-3</v>
      </c>
      <c r="O306" s="183">
        <v>0</v>
      </c>
      <c r="P306" s="183">
        <v>0</v>
      </c>
      <c r="Q306" s="183">
        <v>0</v>
      </c>
      <c r="R306" s="184">
        <v>0</v>
      </c>
      <c r="S306" s="185">
        <f t="shared" si="125"/>
        <v>3.1364440968211747E-3</v>
      </c>
      <c r="U306" s="230" t="s">
        <v>60</v>
      </c>
      <c r="V306" s="231">
        <v>1.3944633708697811E-3</v>
      </c>
      <c r="W306" s="231">
        <v>0</v>
      </c>
      <c r="X306" s="231">
        <v>0</v>
      </c>
      <c r="Y306" s="231">
        <v>4.3610344839610748E-5</v>
      </c>
      <c r="Z306" s="231">
        <v>1.6105286993258344E-3</v>
      </c>
      <c r="AA306" s="231">
        <v>0</v>
      </c>
      <c r="AB306" s="231">
        <v>0</v>
      </c>
      <c r="AC306" s="232">
        <v>8.7841681785948107E-5</v>
      </c>
      <c r="AD306" s="231">
        <v>8.7841681785948107E-5</v>
      </c>
      <c r="AE306" s="231">
        <v>0</v>
      </c>
      <c r="AF306" s="231">
        <v>0</v>
      </c>
      <c r="AG306" s="231">
        <v>0</v>
      </c>
      <c r="AH306" s="231">
        <v>0</v>
      </c>
      <c r="AI306" s="233">
        <f t="shared" si="126"/>
        <v>3.1364440968211743E-3</v>
      </c>
      <c r="AJ306" s="160" t="str">
        <f t="shared" si="127"/>
        <v/>
      </c>
      <c r="BA306" s="160"/>
      <c r="BR306" s="160"/>
      <c r="CG306" s="160"/>
    </row>
    <row r="307" spans="1:85" ht="15">
      <c r="A307" s="186" t="s">
        <v>22</v>
      </c>
      <c r="B307" s="175">
        <v>2.4322136742708897</v>
      </c>
      <c r="C307" s="175">
        <v>1.1164259488456545</v>
      </c>
      <c r="D307" s="175">
        <v>0.43859590847507851</v>
      </c>
      <c r="E307" s="175">
        <v>0</v>
      </c>
      <c r="F307" s="362"/>
      <c r="G307" s="175">
        <v>0</v>
      </c>
      <c r="H307" s="187">
        <v>0</v>
      </c>
      <c r="I307" s="173">
        <f t="shared" si="124"/>
        <v>3.9872355315916228</v>
      </c>
      <c r="J307" s="168"/>
      <c r="K307" s="188" t="s">
        <v>22</v>
      </c>
      <c r="L307" s="175">
        <v>2.4322136742708897</v>
      </c>
      <c r="M307" s="175">
        <v>1.1164259488456545</v>
      </c>
      <c r="N307" s="175">
        <v>0.43859590847507851</v>
      </c>
      <c r="O307" s="175">
        <v>0</v>
      </c>
      <c r="P307" s="175">
        <v>5.0175269477309321</v>
      </c>
      <c r="Q307" s="175">
        <v>0</v>
      </c>
      <c r="R307" s="176">
        <v>0</v>
      </c>
      <c r="S307" s="177">
        <f t="shared" si="125"/>
        <v>9.0047624793225545</v>
      </c>
      <c r="U307" s="234" t="s">
        <v>22</v>
      </c>
      <c r="V307" s="226">
        <v>2.3524689636390574</v>
      </c>
      <c r="W307" s="226">
        <v>0</v>
      </c>
      <c r="X307" s="226">
        <v>0</v>
      </c>
      <c r="Y307" s="226">
        <v>1.1164259488456545</v>
      </c>
      <c r="Z307" s="226">
        <v>0.43859590847507851</v>
      </c>
      <c r="AA307" s="226">
        <v>0</v>
      </c>
      <c r="AB307" s="226">
        <v>5.0175269477309321</v>
      </c>
      <c r="AC307" s="227">
        <v>7.9744710631832458E-2</v>
      </c>
      <c r="AD307" s="226">
        <v>7.9744710631832458E-2</v>
      </c>
      <c r="AE307" s="226">
        <v>0</v>
      </c>
      <c r="AF307" s="226">
        <v>0</v>
      </c>
      <c r="AG307" s="226">
        <v>0</v>
      </c>
      <c r="AH307" s="226">
        <v>0</v>
      </c>
      <c r="AI307" s="229">
        <f t="shared" si="126"/>
        <v>9.0047624793225545</v>
      </c>
      <c r="AJ307" s="160" t="str">
        <f t="shared" si="127"/>
        <v/>
      </c>
      <c r="BA307" s="160"/>
      <c r="BR307" s="160"/>
      <c r="CG307" s="160"/>
    </row>
    <row r="308" spans="1:85" ht="15">
      <c r="A308" s="178" t="s">
        <v>21</v>
      </c>
      <c r="B308" s="179">
        <v>5.676108260287792E-4</v>
      </c>
      <c r="C308" s="179">
        <v>8.5141623904316864E-4</v>
      </c>
      <c r="D308" s="179">
        <v>0</v>
      </c>
      <c r="E308" s="179">
        <v>0</v>
      </c>
      <c r="F308" s="362"/>
      <c r="G308" s="179">
        <v>0</v>
      </c>
      <c r="H308" s="180">
        <v>0</v>
      </c>
      <c r="I308" s="181">
        <f t="shared" si="124"/>
        <v>1.4190270650719478E-3</v>
      </c>
      <c r="J308" s="168"/>
      <c r="K308" s="182" t="s">
        <v>21</v>
      </c>
      <c r="L308" s="183">
        <v>5.676108260287792E-4</v>
      </c>
      <c r="M308" s="183">
        <v>8.5141623904316864E-4</v>
      </c>
      <c r="N308" s="183">
        <v>0</v>
      </c>
      <c r="O308" s="183">
        <v>0</v>
      </c>
      <c r="P308" s="183">
        <v>0</v>
      </c>
      <c r="Q308" s="183">
        <v>0</v>
      </c>
      <c r="R308" s="184">
        <v>0</v>
      </c>
      <c r="S308" s="185">
        <f t="shared" si="125"/>
        <v>1.4190270650719478E-3</v>
      </c>
      <c r="U308" s="230" t="s">
        <v>61</v>
      </c>
      <c r="V308" s="231">
        <v>5.676108260287792E-4</v>
      </c>
      <c r="W308" s="231">
        <v>0</v>
      </c>
      <c r="X308" s="231">
        <v>0</v>
      </c>
      <c r="Y308" s="231">
        <v>8.5141623904316864E-4</v>
      </c>
      <c r="Z308" s="231">
        <v>0</v>
      </c>
      <c r="AA308" s="231">
        <v>0</v>
      </c>
      <c r="AB308" s="231">
        <v>0</v>
      </c>
      <c r="AC308" s="232">
        <v>0</v>
      </c>
      <c r="AD308" s="231">
        <v>0</v>
      </c>
      <c r="AE308" s="231">
        <v>0</v>
      </c>
      <c r="AF308" s="231">
        <v>0</v>
      </c>
      <c r="AG308" s="231">
        <v>0</v>
      </c>
      <c r="AH308" s="231">
        <v>0</v>
      </c>
      <c r="AI308" s="233">
        <f t="shared" si="126"/>
        <v>1.4190270650719478E-3</v>
      </c>
      <c r="AJ308" s="160" t="str">
        <f t="shared" si="127"/>
        <v/>
      </c>
      <c r="BA308" s="160"/>
      <c r="BR308" s="160"/>
      <c r="CG308" s="160"/>
    </row>
    <row r="309" spans="1:85" ht="15">
      <c r="A309" s="189" t="s">
        <v>64</v>
      </c>
      <c r="B309" s="175">
        <v>0.13904576616075512</v>
      </c>
      <c r="C309" s="175">
        <v>0</v>
      </c>
      <c r="D309" s="175">
        <v>0</v>
      </c>
      <c r="E309" s="175">
        <v>0</v>
      </c>
      <c r="F309" s="362"/>
      <c r="G309" s="175">
        <v>0</v>
      </c>
      <c r="H309" s="187">
        <v>0</v>
      </c>
      <c r="I309" s="173">
        <f t="shared" si="124"/>
        <v>0.13904576616075512</v>
      </c>
      <c r="J309" s="168"/>
      <c r="K309" s="190" t="s">
        <v>64</v>
      </c>
      <c r="L309" s="175">
        <v>0.13904576616075512</v>
      </c>
      <c r="M309" s="175">
        <v>0</v>
      </c>
      <c r="N309" s="175">
        <v>0</v>
      </c>
      <c r="O309" s="175">
        <v>0</v>
      </c>
      <c r="P309" s="175">
        <v>0</v>
      </c>
      <c r="Q309" s="175">
        <v>0</v>
      </c>
      <c r="R309" s="176">
        <v>0</v>
      </c>
      <c r="S309" s="177">
        <f t="shared" si="125"/>
        <v>0.13904576616075512</v>
      </c>
      <c r="U309" s="235" t="s">
        <v>62</v>
      </c>
      <c r="V309" s="226">
        <v>0.13904576616075512</v>
      </c>
      <c r="W309" s="226">
        <v>0</v>
      </c>
      <c r="X309" s="226">
        <v>0</v>
      </c>
      <c r="Y309" s="226">
        <v>0</v>
      </c>
      <c r="Z309" s="226">
        <v>0</v>
      </c>
      <c r="AA309" s="226">
        <v>0</v>
      </c>
      <c r="AB309" s="226">
        <v>0</v>
      </c>
      <c r="AC309" s="227">
        <v>0</v>
      </c>
      <c r="AD309" s="228">
        <v>0</v>
      </c>
      <c r="AE309" s="228">
        <v>0</v>
      </c>
      <c r="AF309" s="228">
        <v>0</v>
      </c>
      <c r="AG309" s="228">
        <v>0</v>
      </c>
      <c r="AH309" s="228">
        <v>0</v>
      </c>
      <c r="AI309" s="229">
        <f t="shared" si="126"/>
        <v>0.13904576616075512</v>
      </c>
      <c r="AJ309" s="160" t="str">
        <f t="shared" si="127"/>
        <v/>
      </c>
      <c r="BA309" s="160"/>
      <c r="BR309" s="160"/>
      <c r="CG309" s="160"/>
    </row>
    <row r="310" spans="1:85">
      <c r="A310" s="191" t="s">
        <v>23</v>
      </c>
      <c r="B310" s="192">
        <v>0.13904576616075512</v>
      </c>
      <c r="C310" s="192">
        <v>0</v>
      </c>
      <c r="D310" s="192">
        <v>0</v>
      </c>
      <c r="E310" s="192">
        <v>0</v>
      </c>
      <c r="F310" s="362"/>
      <c r="G310" s="192">
        <v>0</v>
      </c>
      <c r="H310" s="193">
        <v>0</v>
      </c>
      <c r="I310" s="194">
        <f t="shared" si="124"/>
        <v>0.13904576616075512</v>
      </c>
      <c r="J310" s="168"/>
      <c r="K310" s="195" t="s">
        <v>23</v>
      </c>
      <c r="L310" s="196">
        <v>0.13904576616075512</v>
      </c>
      <c r="M310" s="196">
        <v>0</v>
      </c>
      <c r="N310" s="196">
        <v>0</v>
      </c>
      <c r="O310" s="196">
        <v>0</v>
      </c>
      <c r="P310" s="196">
        <v>0</v>
      </c>
      <c r="Q310" s="196">
        <v>0</v>
      </c>
      <c r="R310" s="197">
        <v>0</v>
      </c>
      <c r="S310" s="198">
        <f t="shared" si="125"/>
        <v>0.13904576616075512</v>
      </c>
      <c r="U310" s="236" t="s">
        <v>66</v>
      </c>
      <c r="V310" s="237">
        <v>0</v>
      </c>
      <c r="W310" s="237">
        <v>0</v>
      </c>
      <c r="X310" s="237">
        <v>0</v>
      </c>
      <c r="Y310" s="237">
        <v>0</v>
      </c>
      <c r="Z310" s="237">
        <v>0</v>
      </c>
      <c r="AA310" s="237">
        <v>0</v>
      </c>
      <c r="AB310" s="237">
        <v>0</v>
      </c>
      <c r="AC310" s="237">
        <v>0</v>
      </c>
      <c r="AD310" s="237">
        <v>0</v>
      </c>
      <c r="AE310" s="237">
        <v>0</v>
      </c>
      <c r="AF310" s="237">
        <v>0</v>
      </c>
      <c r="AG310" s="237">
        <v>0</v>
      </c>
      <c r="AH310" s="125">
        <v>0</v>
      </c>
      <c r="AI310" s="238">
        <f t="shared" si="126"/>
        <v>0</v>
      </c>
      <c r="AJ310" s="160">
        <f t="shared" si="127"/>
        <v>0.13904576616075512</v>
      </c>
      <c r="BA310" s="160"/>
      <c r="BR310" s="160"/>
      <c r="CG310" s="160"/>
    </row>
    <row r="311" spans="1:85">
      <c r="A311" s="199" t="s">
        <v>19</v>
      </c>
      <c r="B311" s="200">
        <v>0</v>
      </c>
      <c r="C311" s="200">
        <v>0</v>
      </c>
      <c r="D311" s="200">
        <v>0</v>
      </c>
      <c r="E311" s="200">
        <v>0</v>
      </c>
      <c r="F311" s="362"/>
      <c r="G311" s="200">
        <v>0</v>
      </c>
      <c r="H311" s="201">
        <v>0</v>
      </c>
      <c r="I311" s="202">
        <f t="shared" si="124"/>
        <v>0</v>
      </c>
      <c r="J311" s="168"/>
      <c r="K311" s="203" t="s">
        <v>19</v>
      </c>
      <c r="L311" s="200">
        <v>0</v>
      </c>
      <c r="M311" s="200">
        <v>0</v>
      </c>
      <c r="N311" s="200">
        <v>0</v>
      </c>
      <c r="O311" s="200">
        <v>0</v>
      </c>
      <c r="P311" s="200">
        <v>0</v>
      </c>
      <c r="Q311" s="200">
        <v>0</v>
      </c>
      <c r="R311" s="204">
        <v>0</v>
      </c>
      <c r="S311" s="205">
        <f t="shared" si="125"/>
        <v>0</v>
      </c>
      <c r="U311" s="239" t="s">
        <v>19</v>
      </c>
      <c r="V311" s="240">
        <v>0</v>
      </c>
      <c r="W311" s="240">
        <v>0</v>
      </c>
      <c r="X311" s="240">
        <v>0</v>
      </c>
      <c r="Y311" s="240">
        <v>0</v>
      </c>
      <c r="Z311" s="240">
        <v>0</v>
      </c>
      <c r="AA311" s="240">
        <v>0</v>
      </c>
      <c r="AB311" s="240">
        <v>0</v>
      </c>
      <c r="AC311" s="240">
        <v>0</v>
      </c>
      <c r="AD311" s="241">
        <v>0</v>
      </c>
      <c r="AE311" s="241">
        <v>0</v>
      </c>
      <c r="AF311" s="241">
        <v>0</v>
      </c>
      <c r="AG311" s="241">
        <v>0</v>
      </c>
      <c r="AH311" s="241">
        <v>0</v>
      </c>
      <c r="AI311" s="242">
        <f t="shared" si="126"/>
        <v>0</v>
      </c>
      <c r="AJ311" s="160" t="str">
        <f t="shared" si="127"/>
        <v/>
      </c>
      <c r="BA311" s="160"/>
      <c r="BR311" s="160"/>
      <c r="CG311" s="160"/>
    </row>
    <row r="312" spans="1:85">
      <c r="A312" s="191" t="s">
        <v>20</v>
      </c>
      <c r="B312" s="192">
        <v>0</v>
      </c>
      <c r="C312" s="192">
        <v>0</v>
      </c>
      <c r="D312" s="192">
        <v>0</v>
      </c>
      <c r="E312" s="192">
        <v>0</v>
      </c>
      <c r="F312" s="362"/>
      <c r="G312" s="192">
        <v>0</v>
      </c>
      <c r="H312" s="193">
        <v>0</v>
      </c>
      <c r="I312" s="194">
        <f t="shared" si="124"/>
        <v>0</v>
      </c>
      <c r="J312" s="168"/>
      <c r="K312" s="195" t="s">
        <v>20</v>
      </c>
      <c r="L312" s="196">
        <v>0</v>
      </c>
      <c r="M312" s="196">
        <v>0</v>
      </c>
      <c r="N312" s="196">
        <v>0</v>
      </c>
      <c r="O312" s="196">
        <v>0</v>
      </c>
      <c r="P312" s="196">
        <v>0</v>
      </c>
      <c r="Q312" s="196">
        <v>0</v>
      </c>
      <c r="R312" s="197">
        <v>0</v>
      </c>
      <c r="S312" s="198">
        <f t="shared" si="125"/>
        <v>0</v>
      </c>
      <c r="U312" s="236" t="s">
        <v>20</v>
      </c>
      <c r="V312" s="237">
        <v>0</v>
      </c>
      <c r="W312" s="237">
        <v>0</v>
      </c>
      <c r="X312" s="237">
        <v>0</v>
      </c>
      <c r="Y312" s="237">
        <v>0</v>
      </c>
      <c r="Z312" s="237">
        <v>0</v>
      </c>
      <c r="AA312" s="237">
        <v>0</v>
      </c>
      <c r="AB312" s="237">
        <v>0</v>
      </c>
      <c r="AC312" s="237">
        <v>0</v>
      </c>
      <c r="AD312" s="237">
        <v>0</v>
      </c>
      <c r="AE312" s="237">
        <v>0</v>
      </c>
      <c r="AF312" s="237">
        <v>0</v>
      </c>
      <c r="AG312" s="237">
        <v>0</v>
      </c>
      <c r="AH312" s="125">
        <v>0</v>
      </c>
      <c r="AI312" s="238">
        <f t="shared" si="126"/>
        <v>0</v>
      </c>
      <c r="AJ312" s="160" t="str">
        <f t="shared" si="127"/>
        <v/>
      </c>
      <c r="BA312" s="160"/>
      <c r="BR312" s="160"/>
      <c r="CG312" s="160"/>
    </row>
    <row r="313" spans="1:85" ht="15" thickBot="1">
      <c r="A313" s="206" t="s">
        <v>11</v>
      </c>
      <c r="B313" s="207">
        <v>0</v>
      </c>
      <c r="C313" s="207">
        <v>0</v>
      </c>
      <c r="D313" s="207">
        <v>0</v>
      </c>
      <c r="E313" s="207">
        <v>0</v>
      </c>
      <c r="F313" s="363"/>
      <c r="G313" s="207">
        <v>0</v>
      </c>
      <c r="H313" s="208">
        <v>0</v>
      </c>
      <c r="I313" s="209">
        <f t="shared" si="124"/>
        <v>0</v>
      </c>
      <c r="J313" s="168"/>
      <c r="K313" s="210" t="s">
        <v>11</v>
      </c>
      <c r="L313" s="207">
        <v>0</v>
      </c>
      <c r="M313" s="207">
        <v>0</v>
      </c>
      <c r="N313" s="207">
        <v>0</v>
      </c>
      <c r="O313" s="207">
        <v>0</v>
      </c>
      <c r="P313" s="207">
        <v>0</v>
      </c>
      <c r="Q313" s="207">
        <v>0</v>
      </c>
      <c r="R313" s="211">
        <v>0</v>
      </c>
      <c r="S313" s="212">
        <f t="shared" si="125"/>
        <v>0</v>
      </c>
      <c r="U313" s="239" t="s">
        <v>11</v>
      </c>
      <c r="V313" s="240">
        <v>0</v>
      </c>
      <c r="W313" s="240">
        <v>0</v>
      </c>
      <c r="X313" s="240">
        <v>0</v>
      </c>
      <c r="Y313" s="240">
        <v>0</v>
      </c>
      <c r="Z313" s="240">
        <v>0</v>
      </c>
      <c r="AA313" s="240">
        <v>0</v>
      </c>
      <c r="AB313" s="240">
        <v>0</v>
      </c>
      <c r="AC313" s="240">
        <v>0</v>
      </c>
      <c r="AD313" s="241">
        <v>0</v>
      </c>
      <c r="AE313" s="241">
        <v>0</v>
      </c>
      <c r="AF313" s="241">
        <v>0</v>
      </c>
      <c r="AG313" s="241">
        <v>0</v>
      </c>
      <c r="AH313" s="241">
        <v>0</v>
      </c>
      <c r="AI313" s="242">
        <f t="shared" si="126"/>
        <v>0</v>
      </c>
      <c r="AJ313" s="160" t="str">
        <f t="shared" si="127"/>
        <v/>
      </c>
      <c r="BA313" s="160"/>
      <c r="BR313" s="160"/>
      <c r="CG313" s="160"/>
    </row>
    <row r="314" spans="1:85" ht="15">
      <c r="A314" s="213" t="s">
        <v>26</v>
      </c>
      <c r="B314" s="214">
        <f>SUM(B293:B309)</f>
        <v>174.27991314240208</v>
      </c>
      <c r="C314" s="214">
        <f t="shared" ref="C314:I314" si="128">SUM(C293:C309)</f>
        <v>820.68778352842128</v>
      </c>
      <c r="D314" s="214">
        <f t="shared" si="128"/>
        <v>322.25332408543221</v>
      </c>
      <c r="E314" s="214">
        <f t="shared" si="128"/>
        <v>454.61741025709307</v>
      </c>
      <c r="F314" s="214">
        <f t="shared" si="128"/>
        <v>0</v>
      </c>
      <c r="G314" s="214">
        <f t="shared" si="128"/>
        <v>39.910693162261225</v>
      </c>
      <c r="H314" s="216">
        <f t="shared" si="128"/>
        <v>0</v>
      </c>
      <c r="I314" s="173">
        <f t="shared" si="128"/>
        <v>1811.7491241756097</v>
      </c>
      <c r="J314" s="168"/>
      <c r="K314" s="215" t="s">
        <v>26</v>
      </c>
      <c r="L314" s="214">
        <f>SUM(L293:L309)</f>
        <v>174.27991314240208</v>
      </c>
      <c r="M314" s="214">
        <f t="shared" ref="M314:S314" si="129">SUM(M293:M309)</f>
        <v>820.68778352842128</v>
      </c>
      <c r="N314" s="214">
        <f t="shared" si="129"/>
        <v>322.25332408543221</v>
      </c>
      <c r="O314" s="214">
        <f t="shared" si="129"/>
        <v>454.61741025709307</v>
      </c>
      <c r="P314" s="214">
        <f t="shared" si="129"/>
        <v>92.610653271128399</v>
      </c>
      <c r="Q314" s="214">
        <f t="shared" si="129"/>
        <v>39.910693162261225</v>
      </c>
      <c r="R314" s="216">
        <f t="shared" si="129"/>
        <v>0</v>
      </c>
      <c r="S314" s="217">
        <f t="shared" si="129"/>
        <v>1904.3597774467382</v>
      </c>
      <c r="T314" s="160" t="str">
        <f>IF(ABS(S314-AI314)&gt;0.01,S314-AI314,"")</f>
        <v/>
      </c>
      <c r="U314" s="243" t="s">
        <v>63</v>
      </c>
      <c r="V314" s="244">
        <f>SUM(V293:V309)</f>
        <v>121.08160838555277</v>
      </c>
      <c r="W314" s="244">
        <f t="shared" ref="W314:AH314" si="130">SUM(W293:W309)</f>
        <v>27.586893864449536</v>
      </c>
      <c r="X314" s="244">
        <f t="shared" si="130"/>
        <v>39.910693162261225</v>
      </c>
      <c r="Y314" s="244">
        <f t="shared" si="130"/>
        <v>820.68778352842128</v>
      </c>
      <c r="Z314" s="244">
        <f t="shared" si="130"/>
        <v>322.25332408543221</v>
      </c>
      <c r="AA314" s="244">
        <f t="shared" si="130"/>
        <v>337.05278930763399</v>
      </c>
      <c r="AB314" s="244">
        <f t="shared" si="130"/>
        <v>92.610653271128399</v>
      </c>
      <c r="AC314" s="244">
        <f t="shared" si="130"/>
        <v>143.17603184185884</v>
      </c>
      <c r="AD314" s="245">
        <f t="shared" si="130"/>
        <v>25.611410892399739</v>
      </c>
      <c r="AE314" s="245">
        <f t="shared" si="130"/>
        <v>106.66626286199178</v>
      </c>
      <c r="AF314" s="245">
        <f t="shared" si="130"/>
        <v>0</v>
      </c>
      <c r="AG314" s="245">
        <f t="shared" si="130"/>
        <v>0</v>
      </c>
      <c r="AH314" s="245">
        <f t="shared" si="130"/>
        <v>10.898358087467319</v>
      </c>
      <c r="AI314" s="246">
        <f>SUM(V314:AC314)</f>
        <v>1904.359777446738</v>
      </c>
      <c r="AJ314" s="160" t="str">
        <f t="shared" si="127"/>
        <v/>
      </c>
      <c r="BA314" s="160"/>
      <c r="BR314" s="160"/>
      <c r="CG314" s="160"/>
    </row>
    <row r="315" spans="1:85" s="23" customFormat="1" ht="15" thickBot="1">
      <c r="A315" s="30" t="s">
        <v>88</v>
      </c>
      <c r="B315" s="47">
        <f>IF($I314=0,"-",B314/$I314)</f>
        <v>9.6194285851637279E-2</v>
      </c>
      <c r="C315" s="47">
        <f t="shared" ref="C315:H315" si="131">IF($I314=0,"-",C314/$I314)</f>
        <v>0.45298091914456112</v>
      </c>
      <c r="D315" s="47">
        <f t="shared" si="131"/>
        <v>0.17786862418496566</v>
      </c>
      <c r="E315" s="47">
        <f t="shared" si="131"/>
        <v>0.25092735202174038</v>
      </c>
      <c r="F315" s="47">
        <f t="shared" si="131"/>
        <v>0</v>
      </c>
      <c r="G315" s="47">
        <f t="shared" si="131"/>
        <v>2.2028818797095635E-2</v>
      </c>
      <c r="H315" s="70">
        <f t="shared" si="131"/>
        <v>0</v>
      </c>
      <c r="I315" s="48">
        <f>SUM(B315:H315)</f>
        <v>1</v>
      </c>
      <c r="J315" s="160"/>
      <c r="K315" s="81" t="s">
        <v>88</v>
      </c>
      <c r="L315" s="98">
        <f t="shared" ref="L315:R315" si="132">IF($S314=0,"-",L314/$S314)</f>
        <v>9.1516275026595595E-2</v>
      </c>
      <c r="M315" s="98">
        <f t="shared" si="132"/>
        <v>0.43095206759132182</v>
      </c>
      <c r="N315" s="98">
        <f t="shared" si="132"/>
        <v>0.16921872006637942</v>
      </c>
      <c r="O315" s="98">
        <f t="shared" si="132"/>
        <v>0.23872453915542119</v>
      </c>
      <c r="P315" s="98">
        <f t="shared" si="132"/>
        <v>4.8630859760804085E-2</v>
      </c>
      <c r="Q315" s="98">
        <f t="shared" si="132"/>
        <v>2.095753839947791E-2</v>
      </c>
      <c r="R315" s="99">
        <f t="shared" si="132"/>
        <v>0</v>
      </c>
      <c r="S315" s="100">
        <f>SUM(L315:R315)</f>
        <v>0.99999999999999989</v>
      </c>
      <c r="U315" s="110" t="s">
        <v>88</v>
      </c>
      <c r="V315" s="133">
        <f>+V314/$AI314</f>
        <v>6.3581267478717909E-2</v>
      </c>
      <c r="W315" s="133">
        <f t="shared" ref="W315:AH315" si="133">+W314/$AI314</f>
        <v>1.4486177554871769E-2</v>
      </c>
      <c r="X315" s="133">
        <f t="shared" si="133"/>
        <v>2.0957538399477914E-2</v>
      </c>
      <c r="Y315" s="133">
        <f t="shared" si="133"/>
        <v>0.43095206759132187</v>
      </c>
      <c r="Z315" s="133">
        <f t="shared" si="133"/>
        <v>0.16921872006637945</v>
      </c>
      <c r="AA315" s="133">
        <f t="shared" si="133"/>
        <v>0.17699007997298496</v>
      </c>
      <c r="AB315" s="133">
        <f t="shared" si="133"/>
        <v>4.8630859760804085E-2</v>
      </c>
      <c r="AC315" s="133">
        <f t="shared" si="133"/>
        <v>7.5183289175442189E-2</v>
      </c>
      <c r="AD315" s="133">
        <f t="shared" si="133"/>
        <v>1.3448829993005904E-2</v>
      </c>
      <c r="AE315" s="133">
        <f t="shared" si="133"/>
        <v>5.6011612997310889E-2</v>
      </c>
      <c r="AF315" s="133">
        <f t="shared" si="133"/>
        <v>0</v>
      </c>
      <c r="AG315" s="133">
        <f t="shared" si="133"/>
        <v>0</v>
      </c>
      <c r="AH315" s="133">
        <f t="shared" si="133"/>
        <v>5.7228461851253987E-3</v>
      </c>
      <c r="AI315" s="134">
        <f>SUM(V315:AC315)</f>
        <v>1.0000000000000002</v>
      </c>
      <c r="AJ315" s="23" t="str">
        <f t="shared" si="127"/>
        <v/>
      </c>
    </row>
    <row r="316" spans="1:85" ht="15" thickBot="1">
      <c r="A316" s="247"/>
      <c r="B316" s="247"/>
      <c r="C316" s="247"/>
      <c r="D316" s="247"/>
      <c r="E316" s="247"/>
      <c r="F316" s="247"/>
      <c r="G316" s="247"/>
      <c r="H316" s="247"/>
      <c r="I316" s="247"/>
      <c r="K316" s="247"/>
      <c r="L316" s="247"/>
      <c r="M316" s="247"/>
      <c r="N316" s="247"/>
      <c r="O316" s="247"/>
      <c r="P316" s="247"/>
      <c r="Q316" s="247"/>
      <c r="R316" s="247"/>
      <c r="S316" s="247"/>
      <c r="AI316" s="168"/>
      <c r="BA316" s="160"/>
      <c r="BR316" s="160"/>
      <c r="CG316" s="160"/>
    </row>
    <row r="317" spans="1:85" ht="28.5">
      <c r="A317" s="312" t="s">
        <v>39</v>
      </c>
      <c r="B317" s="164" t="s">
        <v>0</v>
      </c>
      <c r="C317" s="164" t="s">
        <v>1</v>
      </c>
      <c r="D317" s="164" t="s">
        <v>2</v>
      </c>
      <c r="E317" s="164" t="s">
        <v>3</v>
      </c>
      <c r="F317" s="164" t="s">
        <v>27</v>
      </c>
      <c r="G317" s="164" t="s">
        <v>4</v>
      </c>
      <c r="H317" s="164" t="s">
        <v>5</v>
      </c>
      <c r="I317" s="165" t="s">
        <v>6</v>
      </c>
      <c r="K317" s="314" t="s">
        <v>39</v>
      </c>
      <c r="L317" s="166" t="s">
        <v>0</v>
      </c>
      <c r="M317" s="166" t="s">
        <v>1</v>
      </c>
      <c r="N317" s="166" t="s">
        <v>2</v>
      </c>
      <c r="O317" s="166" t="s">
        <v>3</v>
      </c>
      <c r="P317" s="166" t="s">
        <v>27</v>
      </c>
      <c r="Q317" s="166" t="s">
        <v>4</v>
      </c>
      <c r="R317" s="166" t="s">
        <v>5</v>
      </c>
      <c r="S317" s="167" t="s">
        <v>6</v>
      </c>
      <c r="U317" s="316" t="s">
        <v>39</v>
      </c>
      <c r="V317" s="219" t="s">
        <v>74</v>
      </c>
      <c r="W317" s="219" t="s">
        <v>75</v>
      </c>
      <c r="X317" s="219" t="s">
        <v>4</v>
      </c>
      <c r="Y317" s="219" t="s">
        <v>1</v>
      </c>
      <c r="Z317" s="219" t="s">
        <v>2</v>
      </c>
      <c r="AA317" s="219" t="s">
        <v>3</v>
      </c>
      <c r="AB317" s="219" t="s">
        <v>55</v>
      </c>
      <c r="AC317" s="219" t="s">
        <v>68</v>
      </c>
      <c r="AD317" s="220" t="s">
        <v>76</v>
      </c>
      <c r="AE317" s="220" t="s">
        <v>83</v>
      </c>
      <c r="AF317" s="220" t="s">
        <v>77</v>
      </c>
      <c r="AG317" s="220" t="s">
        <v>84</v>
      </c>
      <c r="AH317" s="220" t="s">
        <v>85</v>
      </c>
      <c r="AI317" s="221" t="s">
        <v>63</v>
      </c>
      <c r="BA317" s="160"/>
      <c r="BR317" s="160"/>
      <c r="CG317" s="160"/>
    </row>
    <row r="318" spans="1:85" ht="15">
      <c r="A318" s="313" t="s">
        <v>39</v>
      </c>
      <c r="B318" s="318" t="s">
        <v>69</v>
      </c>
      <c r="C318" s="319"/>
      <c r="D318" s="319"/>
      <c r="E318" s="319"/>
      <c r="F318" s="319"/>
      <c r="G318" s="319"/>
      <c r="H318" s="319"/>
      <c r="I318" s="320"/>
      <c r="K318" s="315" t="s">
        <v>39</v>
      </c>
      <c r="L318" s="321" t="s">
        <v>69</v>
      </c>
      <c r="M318" s="322"/>
      <c r="N318" s="322"/>
      <c r="O318" s="322"/>
      <c r="P318" s="322"/>
      <c r="Q318" s="322"/>
      <c r="R318" s="322"/>
      <c r="S318" s="323"/>
      <c r="U318" s="317" t="s">
        <v>39</v>
      </c>
      <c r="V318" s="324" t="s">
        <v>69</v>
      </c>
      <c r="W318" s="324"/>
      <c r="X318" s="324"/>
      <c r="Y318" s="324"/>
      <c r="Z318" s="324"/>
      <c r="AA318" s="324"/>
      <c r="AB318" s="324"/>
      <c r="AC318" s="324"/>
      <c r="AD318" s="324"/>
      <c r="AE318" s="324"/>
      <c r="AF318" s="324"/>
      <c r="AG318" s="324"/>
      <c r="AH318" s="324"/>
      <c r="AI318" s="325"/>
      <c r="BA318" s="160"/>
      <c r="BR318" s="160"/>
      <c r="CG318" s="160"/>
    </row>
    <row r="319" spans="1:85" ht="15">
      <c r="A319" s="170" t="s">
        <v>7</v>
      </c>
      <c r="B319" s="171">
        <v>0</v>
      </c>
      <c r="C319" s="171">
        <v>0</v>
      </c>
      <c r="D319" s="171">
        <v>0</v>
      </c>
      <c r="E319" s="171">
        <v>0</v>
      </c>
      <c r="F319" s="361"/>
      <c r="G319" s="171">
        <v>0</v>
      </c>
      <c r="H319" s="172">
        <v>0</v>
      </c>
      <c r="I319" s="173">
        <f>SUM(B319:H319)</f>
        <v>0</v>
      </c>
      <c r="J319" s="168"/>
      <c r="K319" s="222" t="s">
        <v>7</v>
      </c>
      <c r="L319" s="171">
        <v>0</v>
      </c>
      <c r="M319" s="171">
        <v>0</v>
      </c>
      <c r="N319" s="171">
        <v>0</v>
      </c>
      <c r="O319" s="171">
        <v>0</v>
      </c>
      <c r="P319" s="171">
        <v>0</v>
      </c>
      <c r="Q319" s="171">
        <v>0</v>
      </c>
      <c r="R319" s="223">
        <v>0</v>
      </c>
      <c r="S319" s="224">
        <f>SUM(L319:R319)</f>
        <v>0</v>
      </c>
      <c r="U319" s="225" t="s">
        <v>7</v>
      </c>
      <c r="V319" s="226">
        <v>0</v>
      </c>
      <c r="W319" s="226">
        <v>0</v>
      </c>
      <c r="X319" s="226">
        <v>0</v>
      </c>
      <c r="Y319" s="226">
        <v>0</v>
      </c>
      <c r="Z319" s="226">
        <v>0</v>
      </c>
      <c r="AA319" s="226">
        <v>0</v>
      </c>
      <c r="AB319" s="226">
        <v>0</v>
      </c>
      <c r="AC319" s="227">
        <v>0</v>
      </c>
      <c r="AD319" s="228">
        <v>0</v>
      </c>
      <c r="AE319" s="228">
        <v>0</v>
      </c>
      <c r="AF319" s="228">
        <v>0</v>
      </c>
      <c r="AG319" s="228">
        <v>0</v>
      </c>
      <c r="AH319" s="228">
        <v>0</v>
      </c>
      <c r="AI319" s="229">
        <f>SUM(V319:AC319)</f>
        <v>0</v>
      </c>
      <c r="AJ319" s="160" t="str">
        <f>IF(ABS(S319-AI319)&gt;0.001,S319-AI319,"")</f>
        <v/>
      </c>
      <c r="BA319" s="160"/>
      <c r="BR319" s="160"/>
      <c r="CG319" s="160"/>
    </row>
    <row r="320" spans="1:85" ht="15">
      <c r="A320" s="178" t="s">
        <v>8</v>
      </c>
      <c r="B320" s="179">
        <v>0</v>
      </c>
      <c r="C320" s="179">
        <v>0</v>
      </c>
      <c r="D320" s="179">
        <v>0</v>
      </c>
      <c r="E320" s="179">
        <v>0</v>
      </c>
      <c r="F320" s="362"/>
      <c r="G320" s="179">
        <v>0</v>
      </c>
      <c r="H320" s="180">
        <v>0</v>
      </c>
      <c r="I320" s="181">
        <f t="shared" ref="I320:I339" si="134">SUM(B320:H320)</f>
        <v>0</v>
      </c>
      <c r="J320" s="168"/>
      <c r="K320" s="182" t="s">
        <v>8</v>
      </c>
      <c r="L320" s="183">
        <v>0</v>
      </c>
      <c r="M320" s="183">
        <v>0</v>
      </c>
      <c r="N320" s="183">
        <v>0</v>
      </c>
      <c r="O320" s="183">
        <v>0</v>
      </c>
      <c r="P320" s="183">
        <v>0</v>
      </c>
      <c r="Q320" s="183">
        <v>0</v>
      </c>
      <c r="R320" s="184">
        <v>0</v>
      </c>
      <c r="S320" s="185">
        <f t="shared" ref="S320:S339" si="135">SUM(L320:R320)</f>
        <v>0</v>
      </c>
      <c r="U320" s="230" t="s">
        <v>8</v>
      </c>
      <c r="V320" s="231">
        <v>0</v>
      </c>
      <c r="W320" s="231">
        <v>0</v>
      </c>
      <c r="X320" s="231">
        <v>0</v>
      </c>
      <c r="Y320" s="231">
        <v>0</v>
      </c>
      <c r="Z320" s="231">
        <v>0</v>
      </c>
      <c r="AA320" s="231">
        <v>0</v>
      </c>
      <c r="AB320" s="231">
        <v>0</v>
      </c>
      <c r="AC320" s="232">
        <v>0</v>
      </c>
      <c r="AD320" s="231">
        <v>0</v>
      </c>
      <c r="AE320" s="231">
        <v>0</v>
      </c>
      <c r="AF320" s="231">
        <v>0</v>
      </c>
      <c r="AG320" s="231">
        <v>0</v>
      </c>
      <c r="AH320" s="231">
        <v>0</v>
      </c>
      <c r="AI320" s="233">
        <f t="shared" ref="AI320:AI339" si="136">SUM(V320:AC320)</f>
        <v>0</v>
      </c>
      <c r="AJ320" s="160" t="str">
        <f t="shared" ref="AJ320:AJ341" si="137">IF(ABS(S320-AI320)&gt;0.001,S320-AI320,"")</f>
        <v/>
      </c>
      <c r="BA320" s="160"/>
      <c r="BR320" s="160"/>
      <c r="CG320" s="160"/>
    </row>
    <row r="321" spans="1:85" ht="15">
      <c r="A321" s="186" t="s">
        <v>10</v>
      </c>
      <c r="B321" s="175">
        <v>0</v>
      </c>
      <c r="C321" s="175">
        <v>0</v>
      </c>
      <c r="D321" s="175">
        <v>0</v>
      </c>
      <c r="E321" s="175">
        <v>0</v>
      </c>
      <c r="F321" s="362"/>
      <c r="G321" s="175">
        <v>0</v>
      </c>
      <c r="H321" s="187">
        <v>0</v>
      </c>
      <c r="I321" s="173">
        <f t="shared" si="134"/>
        <v>0</v>
      </c>
      <c r="J321" s="168"/>
      <c r="K321" s="188" t="s">
        <v>10</v>
      </c>
      <c r="L321" s="175">
        <v>0</v>
      </c>
      <c r="M321" s="175">
        <v>0</v>
      </c>
      <c r="N321" s="175">
        <v>0</v>
      </c>
      <c r="O321" s="175">
        <v>0</v>
      </c>
      <c r="P321" s="175">
        <v>0</v>
      </c>
      <c r="Q321" s="175">
        <v>0</v>
      </c>
      <c r="R321" s="176">
        <v>0</v>
      </c>
      <c r="S321" s="177">
        <f t="shared" si="135"/>
        <v>0</v>
      </c>
      <c r="U321" s="234" t="s">
        <v>10</v>
      </c>
      <c r="V321" s="226">
        <v>0</v>
      </c>
      <c r="W321" s="226">
        <v>0</v>
      </c>
      <c r="X321" s="226">
        <v>0</v>
      </c>
      <c r="Y321" s="226">
        <v>0</v>
      </c>
      <c r="Z321" s="226">
        <v>0</v>
      </c>
      <c r="AA321" s="226">
        <v>0</v>
      </c>
      <c r="AB321" s="226">
        <v>0</v>
      </c>
      <c r="AC321" s="227">
        <v>0</v>
      </c>
      <c r="AD321" s="228">
        <v>0</v>
      </c>
      <c r="AE321" s="228">
        <v>0</v>
      </c>
      <c r="AF321" s="228">
        <v>0</v>
      </c>
      <c r="AG321" s="228">
        <v>0</v>
      </c>
      <c r="AH321" s="228">
        <v>0</v>
      </c>
      <c r="AI321" s="229">
        <f t="shared" si="136"/>
        <v>0</v>
      </c>
      <c r="AJ321" s="160" t="str">
        <f t="shared" si="137"/>
        <v/>
      </c>
      <c r="BA321" s="160"/>
      <c r="BR321" s="160"/>
      <c r="CG321" s="160"/>
    </row>
    <row r="322" spans="1:85" ht="15">
      <c r="A322" s="178" t="s">
        <v>56</v>
      </c>
      <c r="B322" s="179">
        <v>0</v>
      </c>
      <c r="C322" s="179">
        <v>0</v>
      </c>
      <c r="D322" s="179">
        <v>0</v>
      </c>
      <c r="E322" s="179">
        <v>0</v>
      </c>
      <c r="F322" s="362"/>
      <c r="G322" s="179">
        <v>0</v>
      </c>
      <c r="H322" s="180">
        <v>0</v>
      </c>
      <c r="I322" s="181">
        <f t="shared" si="134"/>
        <v>0</v>
      </c>
      <c r="J322" s="168"/>
      <c r="K322" s="182" t="s">
        <v>56</v>
      </c>
      <c r="L322" s="183">
        <v>0</v>
      </c>
      <c r="M322" s="183">
        <v>0</v>
      </c>
      <c r="N322" s="183">
        <v>0</v>
      </c>
      <c r="O322" s="183">
        <v>0</v>
      </c>
      <c r="P322" s="183">
        <v>0</v>
      </c>
      <c r="Q322" s="183">
        <v>0</v>
      </c>
      <c r="R322" s="184">
        <v>0</v>
      </c>
      <c r="S322" s="185">
        <f t="shared" si="135"/>
        <v>0</v>
      </c>
      <c r="U322" s="230" t="s">
        <v>56</v>
      </c>
      <c r="V322" s="231">
        <v>0</v>
      </c>
      <c r="W322" s="231">
        <v>0</v>
      </c>
      <c r="X322" s="231">
        <v>0</v>
      </c>
      <c r="Y322" s="231">
        <v>0</v>
      </c>
      <c r="Z322" s="231">
        <v>0</v>
      </c>
      <c r="AA322" s="231">
        <v>0</v>
      </c>
      <c r="AB322" s="231">
        <v>0</v>
      </c>
      <c r="AC322" s="232">
        <v>0</v>
      </c>
      <c r="AD322" s="231">
        <v>0</v>
      </c>
      <c r="AE322" s="231">
        <v>0</v>
      </c>
      <c r="AF322" s="231">
        <v>0</v>
      </c>
      <c r="AG322" s="231">
        <v>0</v>
      </c>
      <c r="AH322" s="231">
        <v>0</v>
      </c>
      <c r="AI322" s="233">
        <f t="shared" si="136"/>
        <v>0</v>
      </c>
      <c r="AJ322" s="160" t="str">
        <f t="shared" si="137"/>
        <v/>
      </c>
      <c r="BA322" s="160"/>
      <c r="BR322" s="160"/>
      <c r="CG322" s="160"/>
    </row>
    <row r="323" spans="1:85" ht="15">
      <c r="A323" s="186" t="s">
        <v>16</v>
      </c>
      <c r="B323" s="175">
        <v>1.4637166204003009</v>
      </c>
      <c r="C323" s="175">
        <v>15.057082250065044</v>
      </c>
      <c r="D323" s="175">
        <v>0</v>
      </c>
      <c r="E323" s="175">
        <v>0</v>
      </c>
      <c r="F323" s="362"/>
      <c r="G323" s="175">
        <v>0</v>
      </c>
      <c r="H323" s="187">
        <v>0</v>
      </c>
      <c r="I323" s="173">
        <f t="shared" si="134"/>
        <v>16.520798870465345</v>
      </c>
      <c r="J323" s="168"/>
      <c r="K323" s="188" t="s">
        <v>16</v>
      </c>
      <c r="L323" s="175">
        <v>1.4637166204003009</v>
      </c>
      <c r="M323" s="175">
        <v>15.057082250065044</v>
      </c>
      <c r="N323" s="175">
        <v>0</v>
      </c>
      <c r="O323" s="175">
        <v>0</v>
      </c>
      <c r="P323" s="175">
        <v>0</v>
      </c>
      <c r="Q323" s="175">
        <v>0</v>
      </c>
      <c r="R323" s="176">
        <v>0</v>
      </c>
      <c r="S323" s="177">
        <f t="shared" si="135"/>
        <v>16.520798870465345</v>
      </c>
      <c r="U323" s="234" t="s">
        <v>16</v>
      </c>
      <c r="V323" s="226">
        <v>1.4637166204003009</v>
      </c>
      <c r="W323" s="226">
        <v>0</v>
      </c>
      <c r="X323" s="226">
        <v>0</v>
      </c>
      <c r="Y323" s="226">
        <v>15.057082250065044</v>
      </c>
      <c r="Z323" s="226">
        <v>0</v>
      </c>
      <c r="AA323" s="226">
        <v>0</v>
      </c>
      <c r="AB323" s="226">
        <v>0</v>
      </c>
      <c r="AC323" s="227">
        <v>0</v>
      </c>
      <c r="AD323" s="228">
        <v>0</v>
      </c>
      <c r="AE323" s="228">
        <v>0</v>
      </c>
      <c r="AF323" s="228">
        <v>0</v>
      </c>
      <c r="AG323" s="228">
        <v>0</v>
      </c>
      <c r="AH323" s="228">
        <v>0</v>
      </c>
      <c r="AI323" s="229">
        <f t="shared" si="136"/>
        <v>16.520798870465345</v>
      </c>
      <c r="AJ323" s="160" t="str">
        <f t="shared" si="137"/>
        <v/>
      </c>
      <c r="BA323" s="160"/>
      <c r="BR323" s="160"/>
      <c r="CG323" s="160"/>
    </row>
    <row r="324" spans="1:85" ht="15">
      <c r="A324" s="178" t="s">
        <v>15</v>
      </c>
      <c r="B324" s="179">
        <v>0.2410109307980296</v>
      </c>
      <c r="C324" s="179">
        <v>0</v>
      </c>
      <c r="D324" s="179">
        <v>0</v>
      </c>
      <c r="E324" s="179">
        <v>0</v>
      </c>
      <c r="F324" s="362"/>
      <c r="G324" s="179">
        <v>0</v>
      </c>
      <c r="H324" s="180">
        <v>0</v>
      </c>
      <c r="I324" s="181">
        <f t="shared" si="134"/>
        <v>0.2410109307980296</v>
      </c>
      <c r="J324" s="168"/>
      <c r="K324" s="182" t="s">
        <v>15</v>
      </c>
      <c r="L324" s="183">
        <v>0.2410109307980296</v>
      </c>
      <c r="M324" s="183">
        <v>0</v>
      </c>
      <c r="N324" s="183">
        <v>0</v>
      </c>
      <c r="O324" s="183">
        <v>0</v>
      </c>
      <c r="P324" s="183">
        <v>0</v>
      </c>
      <c r="Q324" s="183">
        <v>0</v>
      </c>
      <c r="R324" s="184">
        <v>0</v>
      </c>
      <c r="S324" s="185">
        <f t="shared" si="135"/>
        <v>0.2410109307980296</v>
      </c>
      <c r="U324" s="230" t="s">
        <v>57</v>
      </c>
      <c r="V324" s="231">
        <v>0.2410109307980296</v>
      </c>
      <c r="W324" s="231">
        <v>0</v>
      </c>
      <c r="X324" s="231">
        <v>0</v>
      </c>
      <c r="Y324" s="231">
        <v>0</v>
      </c>
      <c r="Z324" s="231">
        <v>0</v>
      </c>
      <c r="AA324" s="231">
        <v>0</v>
      </c>
      <c r="AB324" s="231">
        <v>0</v>
      </c>
      <c r="AC324" s="232">
        <v>0</v>
      </c>
      <c r="AD324" s="231">
        <v>0</v>
      </c>
      <c r="AE324" s="231">
        <v>0</v>
      </c>
      <c r="AF324" s="231">
        <v>0</v>
      </c>
      <c r="AG324" s="231">
        <v>0</v>
      </c>
      <c r="AH324" s="231">
        <v>0</v>
      </c>
      <c r="AI324" s="233">
        <f t="shared" si="136"/>
        <v>0.2410109307980296</v>
      </c>
      <c r="AJ324" s="160" t="str">
        <f t="shared" si="137"/>
        <v/>
      </c>
      <c r="BA324" s="160"/>
      <c r="BR324" s="160"/>
      <c r="CG324" s="160"/>
    </row>
    <row r="325" spans="1:85" ht="15">
      <c r="A325" s="186" t="s">
        <v>58</v>
      </c>
      <c r="B325" s="175">
        <v>0</v>
      </c>
      <c r="C325" s="175">
        <v>0</v>
      </c>
      <c r="D325" s="175">
        <v>0</v>
      </c>
      <c r="E325" s="175">
        <v>0.50399053428631924</v>
      </c>
      <c r="F325" s="362"/>
      <c r="G325" s="175">
        <v>0</v>
      </c>
      <c r="H325" s="187">
        <v>0</v>
      </c>
      <c r="I325" s="173">
        <f t="shared" si="134"/>
        <v>0.50399053428631924</v>
      </c>
      <c r="J325" s="168"/>
      <c r="K325" s="188" t="s">
        <v>58</v>
      </c>
      <c r="L325" s="175">
        <v>0</v>
      </c>
      <c r="M325" s="175">
        <v>0</v>
      </c>
      <c r="N325" s="175">
        <v>0</v>
      </c>
      <c r="O325" s="175">
        <v>0.50399053428631924</v>
      </c>
      <c r="P325" s="175">
        <v>7.8718033385809738</v>
      </c>
      <c r="Q325" s="175">
        <v>0</v>
      </c>
      <c r="R325" s="176">
        <v>0</v>
      </c>
      <c r="S325" s="177">
        <f t="shared" si="135"/>
        <v>8.3757938728672929</v>
      </c>
      <c r="U325" s="234" t="s">
        <v>58</v>
      </c>
      <c r="V325" s="226">
        <v>0</v>
      </c>
      <c r="W325" s="226">
        <v>0</v>
      </c>
      <c r="X325" s="226">
        <v>0</v>
      </c>
      <c r="Y325" s="226">
        <v>0</v>
      </c>
      <c r="Z325" s="226">
        <v>0</v>
      </c>
      <c r="AA325" s="226">
        <v>0</v>
      </c>
      <c r="AB325" s="226">
        <v>7.8718033385809738</v>
      </c>
      <c r="AC325" s="227">
        <v>0.50399053428631924</v>
      </c>
      <c r="AD325" s="226">
        <v>0</v>
      </c>
      <c r="AE325" s="226">
        <v>0</v>
      </c>
      <c r="AF325" s="226">
        <v>0</v>
      </c>
      <c r="AG325" s="226">
        <v>0</v>
      </c>
      <c r="AH325" s="226">
        <v>0.50399053428631924</v>
      </c>
      <c r="AI325" s="229">
        <f t="shared" si="136"/>
        <v>8.3757938728672929</v>
      </c>
      <c r="AJ325" s="160" t="str">
        <f t="shared" si="137"/>
        <v/>
      </c>
      <c r="BA325" s="160"/>
      <c r="BR325" s="160"/>
      <c r="CG325" s="160"/>
    </row>
    <row r="326" spans="1:85" ht="15">
      <c r="A326" s="178" t="s">
        <v>12</v>
      </c>
      <c r="B326" s="179">
        <v>0</v>
      </c>
      <c r="C326" s="179">
        <v>0</v>
      </c>
      <c r="D326" s="179">
        <v>0</v>
      </c>
      <c r="E326" s="179">
        <v>0</v>
      </c>
      <c r="F326" s="362"/>
      <c r="G326" s="179">
        <v>0</v>
      </c>
      <c r="H326" s="180">
        <v>0</v>
      </c>
      <c r="I326" s="181">
        <f t="shared" si="134"/>
        <v>0</v>
      </c>
      <c r="J326" s="168"/>
      <c r="K326" s="182" t="s">
        <v>12</v>
      </c>
      <c r="L326" s="183">
        <v>0</v>
      </c>
      <c r="M326" s="183">
        <v>0</v>
      </c>
      <c r="N326" s="183">
        <v>0</v>
      </c>
      <c r="O326" s="183">
        <v>0</v>
      </c>
      <c r="P326" s="183">
        <v>1.8511047363778668</v>
      </c>
      <c r="Q326" s="183">
        <v>0</v>
      </c>
      <c r="R326" s="184">
        <v>0</v>
      </c>
      <c r="S326" s="185">
        <f t="shared" si="135"/>
        <v>1.8511047363778668</v>
      </c>
      <c r="U326" s="230" t="s">
        <v>12</v>
      </c>
      <c r="V326" s="231">
        <v>0</v>
      </c>
      <c r="W326" s="231">
        <v>0</v>
      </c>
      <c r="X326" s="231">
        <v>0</v>
      </c>
      <c r="Y326" s="231">
        <v>0</v>
      </c>
      <c r="Z326" s="231">
        <v>0</v>
      </c>
      <c r="AA326" s="231">
        <v>0</v>
      </c>
      <c r="AB326" s="231">
        <v>1.8511047363778668</v>
      </c>
      <c r="AC326" s="232">
        <v>0</v>
      </c>
      <c r="AD326" s="231">
        <v>0</v>
      </c>
      <c r="AE326" s="231">
        <v>0</v>
      </c>
      <c r="AF326" s="231">
        <v>0</v>
      </c>
      <c r="AG326" s="231">
        <v>0</v>
      </c>
      <c r="AH326" s="231">
        <v>0</v>
      </c>
      <c r="AI326" s="233">
        <f t="shared" si="136"/>
        <v>1.8511047363778668</v>
      </c>
      <c r="AJ326" s="160" t="str">
        <f t="shared" si="137"/>
        <v/>
      </c>
      <c r="BA326" s="160"/>
      <c r="BR326" s="160"/>
      <c r="CG326" s="160"/>
    </row>
    <row r="327" spans="1:85" ht="15">
      <c r="A327" s="186" t="s">
        <v>59</v>
      </c>
      <c r="B327" s="175">
        <v>0</v>
      </c>
      <c r="C327" s="175">
        <v>0</v>
      </c>
      <c r="D327" s="175">
        <v>0</v>
      </c>
      <c r="E327" s="175">
        <v>0</v>
      </c>
      <c r="F327" s="362"/>
      <c r="G327" s="175">
        <v>0</v>
      </c>
      <c r="H327" s="187">
        <v>0</v>
      </c>
      <c r="I327" s="173">
        <f t="shared" si="134"/>
        <v>0</v>
      </c>
      <c r="J327" s="168"/>
      <c r="K327" s="188" t="s">
        <v>59</v>
      </c>
      <c r="L327" s="175">
        <v>0</v>
      </c>
      <c r="M327" s="175">
        <v>0</v>
      </c>
      <c r="N327" s="175">
        <v>0</v>
      </c>
      <c r="O327" s="175">
        <v>0</v>
      </c>
      <c r="P327" s="175">
        <v>0</v>
      </c>
      <c r="Q327" s="175">
        <v>0</v>
      </c>
      <c r="R327" s="176">
        <v>0</v>
      </c>
      <c r="S327" s="177">
        <f t="shared" si="135"/>
        <v>0</v>
      </c>
      <c r="U327" s="234" t="s">
        <v>59</v>
      </c>
      <c r="V327" s="226">
        <v>0</v>
      </c>
      <c r="W327" s="226">
        <v>0</v>
      </c>
      <c r="X327" s="226">
        <v>0</v>
      </c>
      <c r="Y327" s="226">
        <v>0</v>
      </c>
      <c r="Z327" s="226">
        <v>0</v>
      </c>
      <c r="AA327" s="226">
        <v>0</v>
      </c>
      <c r="AB327" s="226">
        <v>0</v>
      </c>
      <c r="AC327" s="227">
        <v>0</v>
      </c>
      <c r="AD327" s="226">
        <v>0</v>
      </c>
      <c r="AE327" s="226">
        <v>0</v>
      </c>
      <c r="AF327" s="226">
        <v>0</v>
      </c>
      <c r="AG327" s="226">
        <v>0</v>
      </c>
      <c r="AH327" s="226">
        <v>0</v>
      </c>
      <c r="AI327" s="229">
        <f t="shared" si="136"/>
        <v>0</v>
      </c>
      <c r="AJ327" s="160" t="str">
        <f t="shared" si="137"/>
        <v/>
      </c>
      <c r="BA327" s="160"/>
      <c r="BR327" s="160"/>
      <c r="CG327" s="160"/>
    </row>
    <row r="328" spans="1:85" ht="15">
      <c r="A328" s="178" t="s">
        <v>17</v>
      </c>
      <c r="B328" s="179">
        <v>0</v>
      </c>
      <c r="C328" s="179">
        <v>0</v>
      </c>
      <c r="D328" s="179">
        <v>6.8066766760435146E-2</v>
      </c>
      <c r="E328" s="179">
        <v>1.9222833516391626E-3</v>
      </c>
      <c r="F328" s="362"/>
      <c r="G328" s="179">
        <v>0</v>
      </c>
      <c r="H328" s="180">
        <v>0</v>
      </c>
      <c r="I328" s="181">
        <f t="shared" si="134"/>
        <v>6.9989050112074305E-2</v>
      </c>
      <c r="J328" s="168"/>
      <c r="K328" s="182" t="s">
        <v>17</v>
      </c>
      <c r="L328" s="183">
        <v>0</v>
      </c>
      <c r="M328" s="183">
        <v>0</v>
      </c>
      <c r="N328" s="183">
        <v>6.8066766760435146E-2</v>
      </c>
      <c r="O328" s="183">
        <v>1.9222833516391626E-3</v>
      </c>
      <c r="P328" s="183">
        <v>0</v>
      </c>
      <c r="Q328" s="183">
        <v>0</v>
      </c>
      <c r="R328" s="184">
        <v>0</v>
      </c>
      <c r="S328" s="185">
        <f t="shared" si="135"/>
        <v>6.9989050112074305E-2</v>
      </c>
      <c r="U328" s="230" t="s">
        <v>17</v>
      </c>
      <c r="V328" s="231">
        <v>0</v>
      </c>
      <c r="W328" s="231">
        <v>0</v>
      </c>
      <c r="X328" s="231">
        <v>0</v>
      </c>
      <c r="Y328" s="231">
        <v>0</v>
      </c>
      <c r="Z328" s="231">
        <v>6.8066766760435146E-2</v>
      </c>
      <c r="AA328" s="231">
        <v>0</v>
      </c>
      <c r="AB328" s="231">
        <v>0</v>
      </c>
      <c r="AC328" s="232">
        <v>1.9222833516391626E-3</v>
      </c>
      <c r="AD328" s="231">
        <v>0</v>
      </c>
      <c r="AE328" s="231">
        <v>0</v>
      </c>
      <c r="AF328" s="231">
        <v>0</v>
      </c>
      <c r="AG328" s="231">
        <v>0</v>
      </c>
      <c r="AH328" s="231">
        <v>1.9222833516391626E-3</v>
      </c>
      <c r="AI328" s="233">
        <f t="shared" si="136"/>
        <v>6.9989050112074305E-2</v>
      </c>
      <c r="AJ328" s="160" t="str">
        <f t="shared" si="137"/>
        <v/>
      </c>
      <c r="BA328" s="160"/>
      <c r="BR328" s="160"/>
      <c r="CG328" s="160"/>
    </row>
    <row r="329" spans="1:85" ht="15">
      <c r="A329" s="186" t="s">
        <v>139</v>
      </c>
      <c r="B329" s="175">
        <v>3.7219079561296007</v>
      </c>
      <c r="C329" s="175">
        <v>131.14733218669505</v>
      </c>
      <c r="D329" s="175">
        <v>3.9160870966133583</v>
      </c>
      <c r="E329" s="175">
        <v>0</v>
      </c>
      <c r="F329" s="362"/>
      <c r="G329" s="175">
        <v>0</v>
      </c>
      <c r="H329" s="187">
        <v>0</v>
      </c>
      <c r="I329" s="173">
        <f t="shared" si="134"/>
        <v>138.785327239438</v>
      </c>
      <c r="J329" s="168"/>
      <c r="K329" s="188" t="s">
        <v>139</v>
      </c>
      <c r="L329" s="175">
        <v>3.7219079561296007</v>
      </c>
      <c r="M329" s="175">
        <v>131.14733218669505</v>
      </c>
      <c r="N329" s="175">
        <v>3.9160870966133583</v>
      </c>
      <c r="O329" s="175">
        <v>0</v>
      </c>
      <c r="P329" s="175">
        <v>8.5450295961227732E-2</v>
      </c>
      <c r="Q329" s="175">
        <v>0</v>
      </c>
      <c r="R329" s="176">
        <v>0</v>
      </c>
      <c r="S329" s="177">
        <f t="shared" si="135"/>
        <v>138.87077753539924</v>
      </c>
      <c r="U329" s="234" t="s">
        <v>139</v>
      </c>
      <c r="V329" s="226">
        <v>3.7206781809843918</v>
      </c>
      <c r="W329" s="226">
        <v>0</v>
      </c>
      <c r="X329" s="226">
        <v>0</v>
      </c>
      <c r="Y329" s="226">
        <v>131.14733218669505</v>
      </c>
      <c r="Z329" s="226">
        <v>2.3876561770303253</v>
      </c>
      <c r="AA329" s="226">
        <v>0</v>
      </c>
      <c r="AB329" s="226">
        <v>8.5450295961227732E-2</v>
      </c>
      <c r="AC329" s="227">
        <v>1.5296606947282416</v>
      </c>
      <c r="AD329" s="226">
        <v>1.2297751452087699E-3</v>
      </c>
      <c r="AE329" s="226">
        <v>0</v>
      </c>
      <c r="AF329" s="226">
        <v>0</v>
      </c>
      <c r="AG329" s="226">
        <v>1.5284309195830328</v>
      </c>
      <c r="AH329" s="226">
        <v>0</v>
      </c>
      <c r="AI329" s="229">
        <f t="shared" si="136"/>
        <v>138.87077753539924</v>
      </c>
      <c r="AJ329" s="160" t="str">
        <f t="shared" si="137"/>
        <v/>
      </c>
      <c r="BA329" s="160"/>
      <c r="BR329" s="160"/>
      <c r="CG329" s="160"/>
    </row>
    <row r="330" spans="1:85" ht="15">
      <c r="A330" s="178" t="s">
        <v>25</v>
      </c>
      <c r="B330" s="179">
        <v>2.045080831083379</v>
      </c>
      <c r="C330" s="179">
        <v>4.1191662187447822</v>
      </c>
      <c r="D330" s="179">
        <v>1.5949958567473019</v>
      </c>
      <c r="E330" s="179">
        <v>278.96150202684652</v>
      </c>
      <c r="F330" s="362"/>
      <c r="G330" s="179">
        <v>24.581432712523558</v>
      </c>
      <c r="H330" s="180">
        <v>0</v>
      </c>
      <c r="I330" s="181">
        <f t="shared" si="134"/>
        <v>311.30217764594556</v>
      </c>
      <c r="J330" s="168"/>
      <c r="K330" s="182" t="s">
        <v>25</v>
      </c>
      <c r="L330" s="183">
        <v>2.045080831083379</v>
      </c>
      <c r="M330" s="183">
        <v>4.1191662187447822</v>
      </c>
      <c r="N330" s="183">
        <v>1.5949958567473019</v>
      </c>
      <c r="O330" s="183">
        <v>278.96150202684652</v>
      </c>
      <c r="P330" s="183">
        <v>0</v>
      </c>
      <c r="Q330" s="183">
        <v>24.581432712523558</v>
      </c>
      <c r="R330" s="184">
        <v>0</v>
      </c>
      <c r="S330" s="185">
        <f t="shared" si="135"/>
        <v>311.30217764594556</v>
      </c>
      <c r="U330" s="230" t="s">
        <v>25</v>
      </c>
      <c r="V330" s="231">
        <v>0.22013625052896563</v>
      </c>
      <c r="W330" s="231">
        <v>1.801778979852287</v>
      </c>
      <c r="X330" s="231">
        <v>24.581432712523558</v>
      </c>
      <c r="Y330" s="231">
        <v>4.1191662187447822</v>
      </c>
      <c r="Z330" s="231">
        <v>1.235358157105932</v>
      </c>
      <c r="AA330" s="231">
        <v>278.85080165317549</v>
      </c>
      <c r="AB330" s="231">
        <v>0</v>
      </c>
      <c r="AC330" s="232">
        <v>0.49350367401454664</v>
      </c>
      <c r="AD330" s="231">
        <v>2.3165600702126147E-2</v>
      </c>
      <c r="AE330" s="231">
        <v>0.11070037367105068</v>
      </c>
      <c r="AF330" s="231">
        <v>0</v>
      </c>
      <c r="AG330" s="231">
        <v>0.35963769964136988</v>
      </c>
      <c r="AH330" s="231">
        <v>0</v>
      </c>
      <c r="AI330" s="233">
        <f t="shared" si="136"/>
        <v>311.30217764594556</v>
      </c>
      <c r="AJ330" s="160" t="str">
        <f t="shared" si="137"/>
        <v/>
      </c>
      <c r="BA330" s="160"/>
      <c r="BR330" s="160"/>
      <c r="CG330" s="160"/>
    </row>
    <row r="331" spans="1:85" ht="15">
      <c r="A331" s="186" t="s">
        <v>24</v>
      </c>
      <c r="B331" s="175">
        <v>29.52295988699013</v>
      </c>
      <c r="C331" s="175">
        <v>0</v>
      </c>
      <c r="D331" s="175">
        <v>0</v>
      </c>
      <c r="E331" s="175">
        <v>0</v>
      </c>
      <c r="F331" s="362"/>
      <c r="G331" s="175">
        <v>0</v>
      </c>
      <c r="H331" s="187">
        <v>0</v>
      </c>
      <c r="I331" s="173">
        <f t="shared" si="134"/>
        <v>29.52295988699013</v>
      </c>
      <c r="J331" s="168"/>
      <c r="K331" s="188" t="s">
        <v>24</v>
      </c>
      <c r="L331" s="175">
        <v>29.52295988699013</v>
      </c>
      <c r="M331" s="175">
        <v>0</v>
      </c>
      <c r="N331" s="175">
        <v>0</v>
      </c>
      <c r="O331" s="175">
        <v>0</v>
      </c>
      <c r="P331" s="175">
        <v>0</v>
      </c>
      <c r="Q331" s="175">
        <v>0</v>
      </c>
      <c r="R331" s="176">
        <v>0</v>
      </c>
      <c r="S331" s="177">
        <f t="shared" si="135"/>
        <v>29.52295988699013</v>
      </c>
      <c r="U331" s="234" t="s">
        <v>24</v>
      </c>
      <c r="V331" s="226">
        <v>29.439585628459273</v>
      </c>
      <c r="W331" s="226">
        <v>0</v>
      </c>
      <c r="X331" s="226">
        <v>0</v>
      </c>
      <c r="Y331" s="226">
        <v>0</v>
      </c>
      <c r="Z331" s="226">
        <v>0</v>
      </c>
      <c r="AA331" s="226">
        <v>0</v>
      </c>
      <c r="AB331" s="226">
        <v>0</v>
      </c>
      <c r="AC331" s="227">
        <v>8.3374258530855672E-2</v>
      </c>
      <c r="AD331" s="226">
        <v>8.3374258530855672E-2</v>
      </c>
      <c r="AE331" s="226">
        <v>0</v>
      </c>
      <c r="AF331" s="226">
        <v>0</v>
      </c>
      <c r="AG331" s="226">
        <v>0</v>
      </c>
      <c r="AH331" s="226">
        <v>0</v>
      </c>
      <c r="AI331" s="229">
        <f t="shared" si="136"/>
        <v>29.52295988699013</v>
      </c>
      <c r="AJ331" s="160" t="str">
        <f t="shared" si="137"/>
        <v/>
      </c>
      <c r="BA331" s="160"/>
      <c r="BR331" s="160"/>
      <c r="CG331" s="160"/>
    </row>
    <row r="332" spans="1:85" ht="15">
      <c r="A332" s="178" t="s">
        <v>60</v>
      </c>
      <c r="B332" s="179">
        <v>0</v>
      </c>
      <c r="C332" s="179">
        <v>0</v>
      </c>
      <c r="D332" s="179">
        <v>0</v>
      </c>
      <c r="E332" s="179">
        <v>0</v>
      </c>
      <c r="F332" s="362"/>
      <c r="G332" s="179">
        <v>0</v>
      </c>
      <c r="H332" s="180">
        <v>0</v>
      </c>
      <c r="I332" s="181">
        <f t="shared" si="134"/>
        <v>0</v>
      </c>
      <c r="J332" s="168"/>
      <c r="K332" s="182" t="s">
        <v>60</v>
      </c>
      <c r="L332" s="183">
        <v>0</v>
      </c>
      <c r="M332" s="183">
        <v>0</v>
      </c>
      <c r="N332" s="183">
        <v>0</v>
      </c>
      <c r="O332" s="183">
        <v>0</v>
      </c>
      <c r="P332" s="183">
        <v>0</v>
      </c>
      <c r="Q332" s="183">
        <v>0</v>
      </c>
      <c r="R332" s="184">
        <v>0</v>
      </c>
      <c r="S332" s="185">
        <f t="shared" si="135"/>
        <v>0</v>
      </c>
      <c r="U332" s="230" t="s">
        <v>60</v>
      </c>
      <c r="V332" s="231">
        <v>0</v>
      </c>
      <c r="W332" s="231">
        <v>0</v>
      </c>
      <c r="X332" s="231">
        <v>0</v>
      </c>
      <c r="Y332" s="231">
        <v>0</v>
      </c>
      <c r="Z332" s="231">
        <v>0</v>
      </c>
      <c r="AA332" s="231">
        <v>0</v>
      </c>
      <c r="AB332" s="231">
        <v>0</v>
      </c>
      <c r="AC332" s="232">
        <v>0</v>
      </c>
      <c r="AD332" s="231">
        <v>0</v>
      </c>
      <c r="AE332" s="231">
        <v>0</v>
      </c>
      <c r="AF332" s="231">
        <v>0</v>
      </c>
      <c r="AG332" s="231">
        <v>0</v>
      </c>
      <c r="AH332" s="231">
        <v>0</v>
      </c>
      <c r="AI332" s="233">
        <f t="shared" si="136"/>
        <v>0</v>
      </c>
      <c r="AJ332" s="160" t="str">
        <f t="shared" si="137"/>
        <v/>
      </c>
      <c r="BA332" s="160"/>
      <c r="BR332" s="160"/>
      <c r="CG332" s="160"/>
    </row>
    <row r="333" spans="1:85" ht="15">
      <c r="A333" s="186" t="s">
        <v>22</v>
      </c>
      <c r="B333" s="175">
        <v>0.20690993497108523</v>
      </c>
      <c r="C333" s="175">
        <v>0.99328323139749486</v>
      </c>
      <c r="D333" s="175">
        <v>0</v>
      </c>
      <c r="E333" s="175">
        <v>6.8969978323695086E-2</v>
      </c>
      <c r="F333" s="362"/>
      <c r="G333" s="175">
        <v>0</v>
      </c>
      <c r="H333" s="187">
        <v>0</v>
      </c>
      <c r="I333" s="173">
        <f t="shared" si="134"/>
        <v>1.2691631446922751</v>
      </c>
      <c r="J333" s="168"/>
      <c r="K333" s="188" t="s">
        <v>22</v>
      </c>
      <c r="L333" s="175">
        <v>0.20690993497108523</v>
      </c>
      <c r="M333" s="175">
        <v>0.99328323139749486</v>
      </c>
      <c r="N333" s="175">
        <v>0</v>
      </c>
      <c r="O333" s="175">
        <v>6.8969978323695086E-2</v>
      </c>
      <c r="P333" s="175">
        <v>0.47784468281705333</v>
      </c>
      <c r="Q333" s="175">
        <v>0</v>
      </c>
      <c r="R333" s="176">
        <v>0</v>
      </c>
      <c r="S333" s="177">
        <f t="shared" si="135"/>
        <v>1.7470078275093284</v>
      </c>
      <c r="U333" s="234" t="s">
        <v>22</v>
      </c>
      <c r="V333" s="226">
        <v>0.20690993497108523</v>
      </c>
      <c r="W333" s="226">
        <v>0</v>
      </c>
      <c r="X333" s="226">
        <v>0</v>
      </c>
      <c r="Y333" s="226">
        <v>0.99328323139749486</v>
      </c>
      <c r="Z333" s="226">
        <v>0</v>
      </c>
      <c r="AA333" s="226">
        <v>0</v>
      </c>
      <c r="AB333" s="226">
        <v>0.47784468281705333</v>
      </c>
      <c r="AC333" s="227">
        <v>6.8969978323695086E-2</v>
      </c>
      <c r="AD333" s="226">
        <v>0</v>
      </c>
      <c r="AE333" s="226">
        <v>0</v>
      </c>
      <c r="AF333" s="226">
        <v>0</v>
      </c>
      <c r="AG333" s="226">
        <v>0</v>
      </c>
      <c r="AH333" s="226">
        <v>6.8969978323695086E-2</v>
      </c>
      <c r="AI333" s="229">
        <f t="shared" si="136"/>
        <v>1.7470078275093284</v>
      </c>
      <c r="AJ333" s="160" t="str">
        <f t="shared" si="137"/>
        <v/>
      </c>
      <c r="BA333" s="160"/>
      <c r="BR333" s="160"/>
      <c r="CG333" s="160"/>
    </row>
    <row r="334" spans="1:85" ht="15">
      <c r="A334" s="178" t="s">
        <v>21</v>
      </c>
      <c r="B334" s="179">
        <v>6.6735512913559264E-4</v>
      </c>
      <c r="C334" s="179">
        <v>3.5926935418066561E-2</v>
      </c>
      <c r="D334" s="179">
        <v>1.1185580660024886E-2</v>
      </c>
      <c r="E334" s="179">
        <v>0</v>
      </c>
      <c r="F334" s="362"/>
      <c r="G334" s="179">
        <v>0</v>
      </c>
      <c r="H334" s="180">
        <v>0</v>
      </c>
      <c r="I334" s="181">
        <f t="shared" si="134"/>
        <v>4.7779871207227043E-2</v>
      </c>
      <c r="J334" s="168"/>
      <c r="K334" s="182" t="s">
        <v>21</v>
      </c>
      <c r="L334" s="183">
        <v>6.6735512913559264E-4</v>
      </c>
      <c r="M334" s="183">
        <v>3.5926935418066561E-2</v>
      </c>
      <c r="N334" s="183">
        <v>1.1185580660024886E-2</v>
      </c>
      <c r="O334" s="183">
        <v>0</v>
      </c>
      <c r="P334" s="183">
        <v>0</v>
      </c>
      <c r="Q334" s="183">
        <v>0</v>
      </c>
      <c r="R334" s="184">
        <v>0</v>
      </c>
      <c r="S334" s="185">
        <f t="shared" si="135"/>
        <v>4.7779871207227043E-2</v>
      </c>
      <c r="U334" s="230" t="s">
        <v>61</v>
      </c>
      <c r="V334" s="231">
        <v>6.6735512913559264E-4</v>
      </c>
      <c r="W334" s="231">
        <v>0</v>
      </c>
      <c r="X334" s="231">
        <v>0</v>
      </c>
      <c r="Y334" s="231">
        <v>3.5926935418066561E-2</v>
      </c>
      <c r="Z334" s="231">
        <v>1.1185580660024886E-2</v>
      </c>
      <c r="AA334" s="231">
        <v>0</v>
      </c>
      <c r="AB334" s="231">
        <v>0</v>
      </c>
      <c r="AC334" s="232">
        <v>0</v>
      </c>
      <c r="AD334" s="231">
        <v>0</v>
      </c>
      <c r="AE334" s="231">
        <v>0</v>
      </c>
      <c r="AF334" s="231">
        <v>0</v>
      </c>
      <c r="AG334" s="231">
        <v>0</v>
      </c>
      <c r="AH334" s="231">
        <v>0</v>
      </c>
      <c r="AI334" s="233">
        <f t="shared" si="136"/>
        <v>4.7779871207227043E-2</v>
      </c>
      <c r="AJ334" s="160" t="str">
        <f t="shared" si="137"/>
        <v/>
      </c>
      <c r="BA334" s="160"/>
      <c r="BR334" s="160"/>
      <c r="CG334" s="160"/>
    </row>
    <row r="335" spans="1:85" ht="15">
      <c r="A335" s="189" t="s">
        <v>64</v>
      </c>
      <c r="B335" s="175">
        <v>0.21000809580389332</v>
      </c>
      <c r="C335" s="175">
        <v>0</v>
      </c>
      <c r="D335" s="175">
        <v>0</v>
      </c>
      <c r="E335" s="175">
        <v>0</v>
      </c>
      <c r="F335" s="362"/>
      <c r="G335" s="175">
        <v>0</v>
      </c>
      <c r="H335" s="187">
        <v>0</v>
      </c>
      <c r="I335" s="173">
        <f t="shared" si="134"/>
        <v>0.21000809580389332</v>
      </c>
      <c r="J335" s="168"/>
      <c r="K335" s="190" t="s">
        <v>64</v>
      </c>
      <c r="L335" s="175">
        <v>0.21000809580389332</v>
      </c>
      <c r="M335" s="175">
        <v>0</v>
      </c>
      <c r="N335" s="175">
        <v>0</v>
      </c>
      <c r="O335" s="175">
        <v>0</v>
      </c>
      <c r="P335" s="175">
        <v>0</v>
      </c>
      <c r="Q335" s="175">
        <v>0</v>
      </c>
      <c r="R335" s="176">
        <v>0</v>
      </c>
      <c r="S335" s="177">
        <f t="shared" si="135"/>
        <v>0.21000809580389332</v>
      </c>
      <c r="U335" s="235" t="s">
        <v>62</v>
      </c>
      <c r="V335" s="226">
        <v>0.21000809580389332</v>
      </c>
      <c r="W335" s="226">
        <v>0</v>
      </c>
      <c r="X335" s="226">
        <v>0</v>
      </c>
      <c r="Y335" s="226">
        <v>0</v>
      </c>
      <c r="Z335" s="226">
        <v>0</v>
      </c>
      <c r="AA335" s="226">
        <v>0</v>
      </c>
      <c r="AB335" s="226">
        <v>0</v>
      </c>
      <c r="AC335" s="227">
        <v>0</v>
      </c>
      <c r="AD335" s="228">
        <v>0</v>
      </c>
      <c r="AE335" s="228">
        <v>0</v>
      </c>
      <c r="AF335" s="228">
        <v>0</v>
      </c>
      <c r="AG335" s="228">
        <v>0</v>
      </c>
      <c r="AH335" s="228">
        <v>0</v>
      </c>
      <c r="AI335" s="229">
        <f t="shared" si="136"/>
        <v>0.21000809580389332</v>
      </c>
      <c r="AJ335" s="160" t="str">
        <f t="shared" si="137"/>
        <v/>
      </c>
      <c r="BA335" s="160"/>
      <c r="BR335" s="160"/>
      <c r="CG335" s="160"/>
    </row>
    <row r="336" spans="1:85">
      <c r="A336" s="191" t="s">
        <v>23</v>
      </c>
      <c r="B336" s="192">
        <v>0.21000809580389332</v>
      </c>
      <c r="C336" s="192">
        <v>0</v>
      </c>
      <c r="D336" s="192">
        <v>0</v>
      </c>
      <c r="E336" s="192">
        <v>0</v>
      </c>
      <c r="F336" s="362"/>
      <c r="G336" s="192">
        <v>0</v>
      </c>
      <c r="H336" s="193">
        <v>0</v>
      </c>
      <c r="I336" s="194">
        <f t="shared" si="134"/>
        <v>0.21000809580389332</v>
      </c>
      <c r="J336" s="168"/>
      <c r="K336" s="195" t="s">
        <v>23</v>
      </c>
      <c r="L336" s="196">
        <v>0.21000809580389332</v>
      </c>
      <c r="M336" s="196">
        <v>0</v>
      </c>
      <c r="N336" s="196">
        <v>0</v>
      </c>
      <c r="O336" s="196">
        <v>0</v>
      </c>
      <c r="P336" s="196">
        <v>0</v>
      </c>
      <c r="Q336" s="196">
        <v>0</v>
      </c>
      <c r="R336" s="197">
        <v>0</v>
      </c>
      <c r="S336" s="198">
        <f t="shared" si="135"/>
        <v>0.21000809580389332</v>
      </c>
      <c r="U336" s="236" t="s">
        <v>66</v>
      </c>
      <c r="V336" s="237">
        <v>0</v>
      </c>
      <c r="W336" s="237">
        <v>0</v>
      </c>
      <c r="X336" s="237">
        <v>0</v>
      </c>
      <c r="Y336" s="237">
        <v>0</v>
      </c>
      <c r="Z336" s="237">
        <v>0</v>
      </c>
      <c r="AA336" s="237">
        <v>0</v>
      </c>
      <c r="AB336" s="237">
        <v>0</v>
      </c>
      <c r="AC336" s="237">
        <v>0</v>
      </c>
      <c r="AD336" s="237">
        <v>0</v>
      </c>
      <c r="AE336" s="237">
        <v>0</v>
      </c>
      <c r="AF336" s="237">
        <v>0</v>
      </c>
      <c r="AG336" s="237">
        <v>0</v>
      </c>
      <c r="AH336" s="125">
        <v>0</v>
      </c>
      <c r="AI336" s="238">
        <f t="shared" si="136"/>
        <v>0</v>
      </c>
      <c r="AJ336" s="160">
        <f t="shared" si="137"/>
        <v>0.21000809580389332</v>
      </c>
      <c r="BA336" s="160"/>
      <c r="BR336" s="160"/>
      <c r="CG336" s="160"/>
    </row>
    <row r="337" spans="1:85">
      <c r="A337" s="199" t="s">
        <v>19</v>
      </c>
      <c r="B337" s="200">
        <v>0</v>
      </c>
      <c r="C337" s="200">
        <v>0</v>
      </c>
      <c r="D337" s="200">
        <v>0</v>
      </c>
      <c r="E337" s="200">
        <v>0</v>
      </c>
      <c r="F337" s="362"/>
      <c r="G337" s="200">
        <v>0</v>
      </c>
      <c r="H337" s="201">
        <v>0</v>
      </c>
      <c r="I337" s="202">
        <f t="shared" si="134"/>
        <v>0</v>
      </c>
      <c r="J337" s="168"/>
      <c r="K337" s="203" t="s">
        <v>19</v>
      </c>
      <c r="L337" s="200">
        <v>0</v>
      </c>
      <c r="M337" s="200">
        <v>0</v>
      </c>
      <c r="N337" s="200">
        <v>0</v>
      </c>
      <c r="O337" s="200">
        <v>0</v>
      </c>
      <c r="P337" s="200">
        <v>0</v>
      </c>
      <c r="Q337" s="200">
        <v>0</v>
      </c>
      <c r="R337" s="204">
        <v>0</v>
      </c>
      <c r="S337" s="205">
        <f t="shared" si="135"/>
        <v>0</v>
      </c>
      <c r="U337" s="239" t="s">
        <v>19</v>
      </c>
      <c r="V337" s="240">
        <v>0</v>
      </c>
      <c r="W337" s="240">
        <v>0</v>
      </c>
      <c r="X337" s="240">
        <v>0</v>
      </c>
      <c r="Y337" s="240">
        <v>0</v>
      </c>
      <c r="Z337" s="240">
        <v>0</v>
      </c>
      <c r="AA337" s="240">
        <v>0</v>
      </c>
      <c r="AB337" s="240">
        <v>0</v>
      </c>
      <c r="AC337" s="240">
        <v>0</v>
      </c>
      <c r="AD337" s="241">
        <v>0</v>
      </c>
      <c r="AE337" s="241">
        <v>0</v>
      </c>
      <c r="AF337" s="241">
        <v>0</v>
      </c>
      <c r="AG337" s="241">
        <v>0</v>
      </c>
      <c r="AH337" s="241">
        <v>0</v>
      </c>
      <c r="AI337" s="242">
        <f t="shared" si="136"/>
        <v>0</v>
      </c>
      <c r="AJ337" s="160" t="str">
        <f t="shared" si="137"/>
        <v/>
      </c>
      <c r="BA337" s="160"/>
      <c r="BR337" s="160"/>
      <c r="CG337" s="160"/>
    </row>
    <row r="338" spans="1:85">
      <c r="A338" s="191" t="s">
        <v>20</v>
      </c>
      <c r="B338" s="192">
        <v>0</v>
      </c>
      <c r="C338" s="192">
        <v>0</v>
      </c>
      <c r="D338" s="192">
        <v>0</v>
      </c>
      <c r="E338" s="192">
        <v>0</v>
      </c>
      <c r="F338" s="362"/>
      <c r="G338" s="192">
        <v>0</v>
      </c>
      <c r="H338" s="193">
        <v>0</v>
      </c>
      <c r="I338" s="194">
        <f t="shared" si="134"/>
        <v>0</v>
      </c>
      <c r="J338" s="168"/>
      <c r="K338" s="195" t="s">
        <v>20</v>
      </c>
      <c r="L338" s="196">
        <v>0</v>
      </c>
      <c r="M338" s="196">
        <v>0</v>
      </c>
      <c r="N338" s="196">
        <v>0</v>
      </c>
      <c r="O338" s="196">
        <v>0</v>
      </c>
      <c r="P338" s="196">
        <v>0</v>
      </c>
      <c r="Q338" s="196">
        <v>0</v>
      </c>
      <c r="R338" s="197">
        <v>0</v>
      </c>
      <c r="S338" s="198">
        <f t="shared" si="135"/>
        <v>0</v>
      </c>
      <c r="U338" s="236" t="s">
        <v>20</v>
      </c>
      <c r="V338" s="237">
        <v>0</v>
      </c>
      <c r="W338" s="237">
        <v>0</v>
      </c>
      <c r="X338" s="237">
        <v>0</v>
      </c>
      <c r="Y338" s="237">
        <v>0</v>
      </c>
      <c r="Z338" s="237">
        <v>0</v>
      </c>
      <c r="AA338" s="237">
        <v>0</v>
      </c>
      <c r="AB338" s="237">
        <v>0</v>
      </c>
      <c r="AC338" s="237">
        <v>0</v>
      </c>
      <c r="AD338" s="237">
        <v>0</v>
      </c>
      <c r="AE338" s="237">
        <v>0</v>
      </c>
      <c r="AF338" s="237">
        <v>0</v>
      </c>
      <c r="AG338" s="237">
        <v>0</v>
      </c>
      <c r="AH338" s="125">
        <v>0</v>
      </c>
      <c r="AI338" s="238">
        <f t="shared" si="136"/>
        <v>0</v>
      </c>
      <c r="AJ338" s="160" t="str">
        <f t="shared" si="137"/>
        <v/>
      </c>
      <c r="BA338" s="160"/>
      <c r="BR338" s="160"/>
      <c r="CG338" s="160"/>
    </row>
    <row r="339" spans="1:85" ht="15" thickBot="1">
      <c r="A339" s="206" t="s">
        <v>11</v>
      </c>
      <c r="B339" s="207">
        <v>0</v>
      </c>
      <c r="C339" s="207">
        <v>0</v>
      </c>
      <c r="D339" s="207">
        <v>0</v>
      </c>
      <c r="E339" s="207">
        <v>0</v>
      </c>
      <c r="F339" s="363"/>
      <c r="G339" s="207">
        <v>0</v>
      </c>
      <c r="H339" s="208">
        <v>0</v>
      </c>
      <c r="I339" s="209">
        <f t="shared" si="134"/>
        <v>0</v>
      </c>
      <c r="J339" s="168"/>
      <c r="K339" s="210" t="s">
        <v>11</v>
      </c>
      <c r="L339" s="207">
        <v>0</v>
      </c>
      <c r="M339" s="207">
        <v>0</v>
      </c>
      <c r="N339" s="207">
        <v>0</v>
      </c>
      <c r="O339" s="207">
        <v>0</v>
      </c>
      <c r="P339" s="207">
        <v>0</v>
      </c>
      <c r="Q339" s="207">
        <v>0</v>
      </c>
      <c r="R339" s="211">
        <v>0</v>
      </c>
      <c r="S339" s="212">
        <f t="shared" si="135"/>
        <v>0</v>
      </c>
      <c r="U339" s="239" t="s">
        <v>11</v>
      </c>
      <c r="V339" s="240">
        <v>0</v>
      </c>
      <c r="W339" s="240">
        <v>0</v>
      </c>
      <c r="X339" s="240">
        <v>0</v>
      </c>
      <c r="Y339" s="240">
        <v>0</v>
      </c>
      <c r="Z339" s="240">
        <v>0</v>
      </c>
      <c r="AA339" s="240">
        <v>0</v>
      </c>
      <c r="AB339" s="240">
        <v>0</v>
      </c>
      <c r="AC339" s="240">
        <v>0</v>
      </c>
      <c r="AD339" s="241">
        <v>0</v>
      </c>
      <c r="AE339" s="241">
        <v>0</v>
      </c>
      <c r="AF339" s="241">
        <v>0</v>
      </c>
      <c r="AG339" s="241">
        <v>0</v>
      </c>
      <c r="AH339" s="241">
        <v>0</v>
      </c>
      <c r="AI339" s="242">
        <f t="shared" si="136"/>
        <v>0</v>
      </c>
      <c r="AJ339" s="160" t="str">
        <f t="shared" si="137"/>
        <v/>
      </c>
      <c r="BA339" s="160"/>
      <c r="BR339" s="160"/>
      <c r="CG339" s="160"/>
    </row>
    <row r="340" spans="1:85" ht="15">
      <c r="A340" s="213" t="s">
        <v>26</v>
      </c>
      <c r="B340" s="214">
        <f>SUM(B319:B335)</f>
        <v>37.41226161130556</v>
      </c>
      <c r="C340" s="214">
        <f t="shared" ref="C340:I340" si="138">SUM(C319:C335)</f>
        <v>151.35279082232046</v>
      </c>
      <c r="D340" s="214">
        <f t="shared" si="138"/>
        <v>5.5903353007811205</v>
      </c>
      <c r="E340" s="214">
        <f t="shared" si="138"/>
        <v>279.5363848228082</v>
      </c>
      <c r="F340" s="214">
        <f t="shared" si="138"/>
        <v>0</v>
      </c>
      <c r="G340" s="214">
        <f t="shared" si="138"/>
        <v>24.581432712523558</v>
      </c>
      <c r="H340" s="216">
        <f t="shared" si="138"/>
        <v>0</v>
      </c>
      <c r="I340" s="173">
        <f t="shared" si="138"/>
        <v>498.47320526973891</v>
      </c>
      <c r="J340" s="168"/>
      <c r="K340" s="215" t="s">
        <v>26</v>
      </c>
      <c r="L340" s="214">
        <f>SUM(L319:L335)</f>
        <v>37.41226161130556</v>
      </c>
      <c r="M340" s="214">
        <f t="shared" ref="M340:S340" si="139">SUM(M319:M335)</f>
        <v>151.35279082232046</v>
      </c>
      <c r="N340" s="214">
        <f t="shared" si="139"/>
        <v>5.5903353007811205</v>
      </c>
      <c r="O340" s="214">
        <f t="shared" si="139"/>
        <v>279.5363848228082</v>
      </c>
      <c r="P340" s="214">
        <f t="shared" si="139"/>
        <v>10.286203053737122</v>
      </c>
      <c r="Q340" s="214">
        <f t="shared" si="139"/>
        <v>24.581432712523558</v>
      </c>
      <c r="R340" s="216">
        <f t="shared" si="139"/>
        <v>0</v>
      </c>
      <c r="S340" s="217">
        <f t="shared" si="139"/>
        <v>508.75940832347601</v>
      </c>
      <c r="T340" s="160" t="str">
        <f>IF(ABS(S340-AI340)&gt;0.01,S340-AI340,"")</f>
        <v/>
      </c>
      <c r="U340" s="243" t="s">
        <v>63</v>
      </c>
      <c r="V340" s="244">
        <f>SUM(V319:V335)</f>
        <v>35.502712997075079</v>
      </c>
      <c r="W340" s="244">
        <f t="shared" ref="W340:AH340" si="140">SUM(W319:W335)</f>
        <v>1.801778979852287</v>
      </c>
      <c r="X340" s="244">
        <f t="shared" si="140"/>
        <v>24.581432712523558</v>
      </c>
      <c r="Y340" s="244">
        <f t="shared" si="140"/>
        <v>151.35279082232046</v>
      </c>
      <c r="Z340" s="244">
        <f t="shared" si="140"/>
        <v>3.7022666815567171</v>
      </c>
      <c r="AA340" s="244">
        <f t="shared" si="140"/>
        <v>278.85080165317549</v>
      </c>
      <c r="AB340" s="244">
        <f t="shared" si="140"/>
        <v>10.286203053737122</v>
      </c>
      <c r="AC340" s="244">
        <f t="shared" si="140"/>
        <v>2.6814214232352969</v>
      </c>
      <c r="AD340" s="245">
        <f t="shared" si="140"/>
        <v>0.10776963437819059</v>
      </c>
      <c r="AE340" s="245">
        <f t="shared" si="140"/>
        <v>0.11070037367105068</v>
      </c>
      <c r="AF340" s="245">
        <f t="shared" si="140"/>
        <v>0</v>
      </c>
      <c r="AG340" s="245">
        <f t="shared" si="140"/>
        <v>1.8880686192244027</v>
      </c>
      <c r="AH340" s="245">
        <f t="shared" si="140"/>
        <v>0.57488279596165348</v>
      </c>
      <c r="AI340" s="246">
        <f>SUM(V340:AC340)</f>
        <v>508.75940832347595</v>
      </c>
      <c r="AJ340" s="160" t="str">
        <f t="shared" si="137"/>
        <v/>
      </c>
      <c r="BA340" s="160"/>
      <c r="BR340" s="160"/>
      <c r="CG340" s="160"/>
    </row>
    <row r="341" spans="1:85" s="23" customFormat="1" ht="15" thickBot="1">
      <c r="A341" s="30" t="s">
        <v>88</v>
      </c>
      <c r="B341" s="47">
        <f>IF($I340=0,"-",B340/$I340)</f>
        <v>7.5053706429537487E-2</v>
      </c>
      <c r="C341" s="47">
        <f t="shared" ref="C341:H341" si="141">IF($I340=0,"-",C340/$I340)</f>
        <v>0.30363275141422874</v>
      </c>
      <c r="D341" s="47">
        <f t="shared" si="141"/>
        <v>1.1214916351935148E-2</v>
      </c>
      <c r="E341" s="47">
        <f t="shared" si="141"/>
        <v>0.56078517735279798</v>
      </c>
      <c r="F341" s="47">
        <f t="shared" si="141"/>
        <v>0</v>
      </c>
      <c r="G341" s="47">
        <f t="shared" si="141"/>
        <v>4.9313448451500624E-2</v>
      </c>
      <c r="H341" s="70">
        <f t="shared" si="141"/>
        <v>0</v>
      </c>
      <c r="I341" s="48">
        <f>SUM(B341:H341)</f>
        <v>1</v>
      </c>
      <c r="J341" s="160"/>
      <c r="K341" s="81" t="s">
        <v>88</v>
      </c>
      <c r="L341" s="98">
        <f t="shared" ref="L341:R341" si="142">IF($S340=0,"-",L340/$S340)</f>
        <v>7.3536255053426633E-2</v>
      </c>
      <c r="M341" s="98">
        <f t="shared" si="142"/>
        <v>0.29749384158039655</v>
      </c>
      <c r="N341" s="98">
        <f t="shared" si="142"/>
        <v>1.098817085113581E-2</v>
      </c>
      <c r="O341" s="98">
        <f t="shared" si="142"/>
        <v>0.5494471065291342</v>
      </c>
      <c r="P341" s="98">
        <f t="shared" si="142"/>
        <v>2.0218207045317217E-2</v>
      </c>
      <c r="Q341" s="98">
        <f t="shared" si="142"/>
        <v>4.8316418940589606E-2</v>
      </c>
      <c r="R341" s="99">
        <f t="shared" si="142"/>
        <v>0</v>
      </c>
      <c r="S341" s="100">
        <f>SUM(L341:R341)</f>
        <v>1</v>
      </c>
      <c r="U341" s="110" t="s">
        <v>88</v>
      </c>
      <c r="V341" s="133">
        <f>+V340/$AI340</f>
        <v>6.978291195452839E-2</v>
      </c>
      <c r="W341" s="133">
        <f t="shared" ref="W341:AH341" si="143">+W340/$AI340</f>
        <v>3.5415148110768541E-3</v>
      </c>
      <c r="X341" s="133">
        <f t="shared" si="143"/>
        <v>4.8316418940589613E-2</v>
      </c>
      <c r="Y341" s="133">
        <f t="shared" si="143"/>
        <v>0.2974938415803966</v>
      </c>
      <c r="Z341" s="133">
        <f t="shared" si="143"/>
        <v>7.2770480918610686E-3</v>
      </c>
      <c r="AA341" s="133">
        <f t="shared" si="143"/>
        <v>0.54809954782374948</v>
      </c>
      <c r="AB341" s="133">
        <f t="shared" si="143"/>
        <v>2.0218207045317221E-2</v>
      </c>
      <c r="AC341" s="133">
        <f t="shared" si="143"/>
        <v>5.2705097524809088E-3</v>
      </c>
      <c r="AD341" s="133">
        <f t="shared" si="143"/>
        <v>2.1182828782140032E-4</v>
      </c>
      <c r="AE341" s="133">
        <f t="shared" si="143"/>
        <v>2.1758884820595971E-4</v>
      </c>
      <c r="AF341" s="133">
        <f t="shared" si="143"/>
        <v>0</v>
      </c>
      <c r="AG341" s="133">
        <f t="shared" si="143"/>
        <v>3.711122759274741E-3</v>
      </c>
      <c r="AH341" s="133">
        <f t="shared" si="143"/>
        <v>1.129969857178809E-3</v>
      </c>
      <c r="AI341" s="134">
        <f>SUM(V341:AC341)</f>
        <v>1.0000000000000002</v>
      </c>
      <c r="AJ341" s="23" t="str">
        <f t="shared" si="137"/>
        <v/>
      </c>
    </row>
    <row r="342" spans="1:85" ht="15" thickBot="1">
      <c r="A342" s="247"/>
      <c r="B342" s="247"/>
      <c r="C342" s="247"/>
      <c r="D342" s="247"/>
      <c r="E342" s="247"/>
      <c r="F342" s="247"/>
      <c r="G342" s="247"/>
      <c r="H342" s="247"/>
      <c r="I342" s="247"/>
      <c r="K342" s="247"/>
      <c r="L342" s="247"/>
      <c r="M342" s="247"/>
      <c r="N342" s="247"/>
      <c r="O342" s="247"/>
      <c r="P342" s="247"/>
      <c r="Q342" s="247"/>
      <c r="R342" s="247"/>
      <c r="S342" s="247"/>
      <c r="AI342" s="168"/>
      <c r="BA342" s="160"/>
      <c r="BR342" s="160"/>
      <c r="CG342" s="160"/>
    </row>
    <row r="343" spans="1:85" ht="28.5">
      <c r="A343" s="312" t="s">
        <v>40</v>
      </c>
      <c r="B343" s="164" t="s">
        <v>0</v>
      </c>
      <c r="C343" s="164" t="s">
        <v>1</v>
      </c>
      <c r="D343" s="164" t="s">
        <v>2</v>
      </c>
      <c r="E343" s="164" t="s">
        <v>3</v>
      </c>
      <c r="F343" s="164" t="s">
        <v>27</v>
      </c>
      <c r="G343" s="164" t="s">
        <v>4</v>
      </c>
      <c r="H343" s="164" t="s">
        <v>5</v>
      </c>
      <c r="I343" s="165" t="s">
        <v>6</v>
      </c>
      <c r="K343" s="314" t="s">
        <v>40</v>
      </c>
      <c r="L343" s="166" t="s">
        <v>0</v>
      </c>
      <c r="M343" s="166" t="s">
        <v>1</v>
      </c>
      <c r="N343" s="166" t="s">
        <v>2</v>
      </c>
      <c r="O343" s="166" t="s">
        <v>3</v>
      </c>
      <c r="P343" s="166" t="s">
        <v>27</v>
      </c>
      <c r="Q343" s="166" t="s">
        <v>4</v>
      </c>
      <c r="R343" s="166" t="s">
        <v>5</v>
      </c>
      <c r="S343" s="167" t="s">
        <v>6</v>
      </c>
      <c r="U343" s="316" t="s">
        <v>40</v>
      </c>
      <c r="V343" s="219" t="s">
        <v>74</v>
      </c>
      <c r="W343" s="219" t="s">
        <v>75</v>
      </c>
      <c r="X343" s="219" t="s">
        <v>4</v>
      </c>
      <c r="Y343" s="219" t="s">
        <v>1</v>
      </c>
      <c r="Z343" s="219" t="s">
        <v>2</v>
      </c>
      <c r="AA343" s="219" t="s">
        <v>3</v>
      </c>
      <c r="AB343" s="219" t="s">
        <v>55</v>
      </c>
      <c r="AC343" s="219" t="s">
        <v>68</v>
      </c>
      <c r="AD343" s="220" t="s">
        <v>76</v>
      </c>
      <c r="AE343" s="220" t="s">
        <v>83</v>
      </c>
      <c r="AF343" s="220" t="s">
        <v>77</v>
      </c>
      <c r="AG343" s="220" t="s">
        <v>84</v>
      </c>
      <c r="AH343" s="220" t="s">
        <v>85</v>
      </c>
      <c r="AI343" s="221" t="s">
        <v>63</v>
      </c>
      <c r="BA343" s="160"/>
      <c r="BR343" s="160"/>
      <c r="CG343" s="160"/>
    </row>
    <row r="344" spans="1:85" ht="15">
      <c r="A344" s="313" t="s">
        <v>40</v>
      </c>
      <c r="B344" s="318" t="s">
        <v>69</v>
      </c>
      <c r="C344" s="319"/>
      <c r="D344" s="319"/>
      <c r="E344" s="319"/>
      <c r="F344" s="319"/>
      <c r="G344" s="319"/>
      <c r="H344" s="319"/>
      <c r="I344" s="320"/>
      <c r="K344" s="315" t="s">
        <v>40</v>
      </c>
      <c r="L344" s="321" t="s">
        <v>69</v>
      </c>
      <c r="M344" s="322"/>
      <c r="N344" s="322"/>
      <c r="O344" s="322"/>
      <c r="P344" s="322"/>
      <c r="Q344" s="322"/>
      <c r="R344" s="322"/>
      <c r="S344" s="323"/>
      <c r="U344" s="317" t="s">
        <v>40</v>
      </c>
      <c r="V344" s="324" t="s">
        <v>69</v>
      </c>
      <c r="W344" s="324"/>
      <c r="X344" s="324"/>
      <c r="Y344" s="324"/>
      <c r="Z344" s="324"/>
      <c r="AA344" s="324"/>
      <c r="AB344" s="324"/>
      <c r="AC344" s="324"/>
      <c r="AD344" s="324"/>
      <c r="AE344" s="324"/>
      <c r="AF344" s="324"/>
      <c r="AG344" s="324"/>
      <c r="AH344" s="324"/>
      <c r="AI344" s="325"/>
      <c r="BA344" s="160"/>
      <c r="BR344" s="160"/>
      <c r="CG344" s="160"/>
    </row>
    <row r="345" spans="1:85" ht="15">
      <c r="A345" s="170" t="s">
        <v>7</v>
      </c>
      <c r="B345" s="171">
        <v>0</v>
      </c>
      <c r="C345" s="171">
        <v>0</v>
      </c>
      <c r="D345" s="171">
        <v>0</v>
      </c>
      <c r="E345" s="171">
        <v>0</v>
      </c>
      <c r="F345" s="361"/>
      <c r="G345" s="171">
        <v>0</v>
      </c>
      <c r="H345" s="172">
        <v>0</v>
      </c>
      <c r="I345" s="173">
        <f>SUM(B345:H345)</f>
        <v>0</v>
      </c>
      <c r="J345" s="168"/>
      <c r="K345" s="222" t="s">
        <v>7</v>
      </c>
      <c r="L345" s="171">
        <v>0</v>
      </c>
      <c r="M345" s="171">
        <v>0</v>
      </c>
      <c r="N345" s="171">
        <v>0</v>
      </c>
      <c r="O345" s="171">
        <v>0</v>
      </c>
      <c r="P345" s="171">
        <v>0</v>
      </c>
      <c r="Q345" s="171">
        <v>0</v>
      </c>
      <c r="R345" s="223">
        <v>0</v>
      </c>
      <c r="S345" s="224">
        <f>SUM(L345:R345)</f>
        <v>0</v>
      </c>
      <c r="U345" s="225" t="s">
        <v>7</v>
      </c>
      <c r="V345" s="226">
        <v>0</v>
      </c>
      <c r="W345" s="226">
        <v>0</v>
      </c>
      <c r="X345" s="226">
        <v>0</v>
      </c>
      <c r="Y345" s="226">
        <v>0</v>
      </c>
      <c r="Z345" s="226">
        <v>0</v>
      </c>
      <c r="AA345" s="226">
        <v>0</v>
      </c>
      <c r="AB345" s="226">
        <v>0</v>
      </c>
      <c r="AC345" s="227">
        <v>0</v>
      </c>
      <c r="AD345" s="228">
        <v>0</v>
      </c>
      <c r="AE345" s="228">
        <v>0</v>
      </c>
      <c r="AF345" s="228">
        <v>0</v>
      </c>
      <c r="AG345" s="228">
        <v>0</v>
      </c>
      <c r="AH345" s="228">
        <v>0</v>
      </c>
      <c r="AI345" s="229">
        <f>SUM(V345:AC345)</f>
        <v>0</v>
      </c>
      <c r="AJ345" s="160" t="str">
        <f>IF(ABS(S345-AI345)&gt;0.001,S345-AI345,"")</f>
        <v/>
      </c>
      <c r="BA345" s="160"/>
      <c r="BR345" s="160"/>
      <c r="CG345" s="160"/>
    </row>
    <row r="346" spans="1:85" ht="15">
      <c r="A346" s="178" t="s">
        <v>8</v>
      </c>
      <c r="B346" s="179">
        <v>0</v>
      </c>
      <c r="C346" s="179">
        <v>0</v>
      </c>
      <c r="D346" s="179">
        <v>0</v>
      </c>
      <c r="E346" s="179">
        <v>0</v>
      </c>
      <c r="F346" s="362"/>
      <c r="G346" s="179">
        <v>0</v>
      </c>
      <c r="H346" s="180">
        <v>0</v>
      </c>
      <c r="I346" s="181">
        <f t="shared" ref="I346:I365" si="144">SUM(B346:H346)</f>
        <v>0</v>
      </c>
      <c r="J346" s="168"/>
      <c r="K346" s="182" t="s">
        <v>8</v>
      </c>
      <c r="L346" s="183">
        <v>0</v>
      </c>
      <c r="M346" s="183">
        <v>0</v>
      </c>
      <c r="N346" s="183">
        <v>0</v>
      </c>
      <c r="O346" s="183">
        <v>0</v>
      </c>
      <c r="P346" s="183">
        <v>0</v>
      </c>
      <c r="Q346" s="183">
        <v>0</v>
      </c>
      <c r="R346" s="184">
        <v>0</v>
      </c>
      <c r="S346" s="185">
        <f t="shared" ref="S346:S365" si="145">SUM(L346:R346)</f>
        <v>0</v>
      </c>
      <c r="U346" s="230" t="s">
        <v>8</v>
      </c>
      <c r="V346" s="231">
        <v>0</v>
      </c>
      <c r="W346" s="231">
        <v>0</v>
      </c>
      <c r="X346" s="231">
        <v>0</v>
      </c>
      <c r="Y346" s="231">
        <v>0</v>
      </c>
      <c r="Z346" s="231">
        <v>0</v>
      </c>
      <c r="AA346" s="231">
        <v>0</v>
      </c>
      <c r="AB346" s="231">
        <v>0</v>
      </c>
      <c r="AC346" s="232">
        <v>0</v>
      </c>
      <c r="AD346" s="231">
        <v>0</v>
      </c>
      <c r="AE346" s="231">
        <v>0</v>
      </c>
      <c r="AF346" s="231">
        <v>0</v>
      </c>
      <c r="AG346" s="231">
        <v>0</v>
      </c>
      <c r="AH346" s="231">
        <v>0</v>
      </c>
      <c r="AI346" s="233">
        <f t="shared" ref="AI346:AI365" si="146">SUM(V346:AC346)</f>
        <v>0</v>
      </c>
      <c r="AJ346" s="160" t="str">
        <f t="shared" ref="AJ346:AJ367" si="147">IF(ABS(S346-AI346)&gt;0.001,S346-AI346,"")</f>
        <v/>
      </c>
      <c r="BA346" s="160"/>
      <c r="BR346" s="160"/>
      <c r="CG346" s="160"/>
    </row>
    <row r="347" spans="1:85" ht="15">
      <c r="A347" s="186" t="s">
        <v>10</v>
      </c>
      <c r="B347" s="175">
        <v>0</v>
      </c>
      <c r="C347" s="175">
        <v>0</v>
      </c>
      <c r="D347" s="175">
        <v>0</v>
      </c>
      <c r="E347" s="175">
        <v>0</v>
      </c>
      <c r="F347" s="362"/>
      <c r="G347" s="175">
        <v>0</v>
      </c>
      <c r="H347" s="187">
        <v>0</v>
      </c>
      <c r="I347" s="173">
        <f t="shared" si="144"/>
        <v>0</v>
      </c>
      <c r="J347" s="168"/>
      <c r="K347" s="188" t="s">
        <v>10</v>
      </c>
      <c r="L347" s="175">
        <v>0</v>
      </c>
      <c r="M347" s="175">
        <v>0</v>
      </c>
      <c r="N347" s="175">
        <v>0</v>
      </c>
      <c r="O347" s="175">
        <v>0</v>
      </c>
      <c r="P347" s="175">
        <v>0</v>
      </c>
      <c r="Q347" s="175">
        <v>0</v>
      </c>
      <c r="R347" s="176">
        <v>0</v>
      </c>
      <c r="S347" s="177">
        <f t="shared" si="145"/>
        <v>0</v>
      </c>
      <c r="U347" s="234" t="s">
        <v>10</v>
      </c>
      <c r="V347" s="226">
        <v>0</v>
      </c>
      <c r="W347" s="226">
        <v>0</v>
      </c>
      <c r="X347" s="226">
        <v>0</v>
      </c>
      <c r="Y347" s="226">
        <v>0</v>
      </c>
      <c r="Z347" s="226">
        <v>0</v>
      </c>
      <c r="AA347" s="226">
        <v>0</v>
      </c>
      <c r="AB347" s="226">
        <v>0</v>
      </c>
      <c r="AC347" s="227">
        <v>0</v>
      </c>
      <c r="AD347" s="228">
        <v>0</v>
      </c>
      <c r="AE347" s="228">
        <v>0</v>
      </c>
      <c r="AF347" s="228">
        <v>0</v>
      </c>
      <c r="AG347" s="228">
        <v>0</v>
      </c>
      <c r="AH347" s="228">
        <v>0</v>
      </c>
      <c r="AI347" s="229">
        <f t="shared" si="146"/>
        <v>0</v>
      </c>
      <c r="AJ347" s="160" t="str">
        <f t="shared" si="147"/>
        <v/>
      </c>
      <c r="BA347" s="160"/>
      <c r="BR347" s="160"/>
      <c r="CG347" s="160"/>
    </row>
    <row r="348" spans="1:85" ht="15">
      <c r="A348" s="178" t="s">
        <v>56</v>
      </c>
      <c r="B348" s="179">
        <v>0</v>
      </c>
      <c r="C348" s="179">
        <v>0</v>
      </c>
      <c r="D348" s="179">
        <v>0</v>
      </c>
      <c r="E348" s="179">
        <v>0</v>
      </c>
      <c r="F348" s="362"/>
      <c r="G348" s="179">
        <v>0</v>
      </c>
      <c r="H348" s="180">
        <v>0</v>
      </c>
      <c r="I348" s="181">
        <f t="shared" si="144"/>
        <v>0</v>
      </c>
      <c r="J348" s="168"/>
      <c r="K348" s="182" t="s">
        <v>56</v>
      </c>
      <c r="L348" s="183">
        <v>0</v>
      </c>
      <c r="M348" s="183">
        <v>0</v>
      </c>
      <c r="N348" s="183">
        <v>0</v>
      </c>
      <c r="O348" s="183">
        <v>0</v>
      </c>
      <c r="P348" s="183">
        <v>0</v>
      </c>
      <c r="Q348" s="183">
        <v>0</v>
      </c>
      <c r="R348" s="184">
        <v>0</v>
      </c>
      <c r="S348" s="185">
        <f t="shared" si="145"/>
        <v>0</v>
      </c>
      <c r="U348" s="230" t="s">
        <v>56</v>
      </c>
      <c r="V348" s="231">
        <v>0</v>
      </c>
      <c r="W348" s="231">
        <v>0</v>
      </c>
      <c r="X348" s="231">
        <v>0</v>
      </c>
      <c r="Y348" s="231">
        <v>0</v>
      </c>
      <c r="Z348" s="231">
        <v>0</v>
      </c>
      <c r="AA348" s="231">
        <v>0</v>
      </c>
      <c r="AB348" s="231">
        <v>0</v>
      </c>
      <c r="AC348" s="232">
        <v>0</v>
      </c>
      <c r="AD348" s="231">
        <v>0</v>
      </c>
      <c r="AE348" s="231">
        <v>0</v>
      </c>
      <c r="AF348" s="231">
        <v>0</v>
      </c>
      <c r="AG348" s="231">
        <v>0</v>
      </c>
      <c r="AH348" s="231">
        <v>0</v>
      </c>
      <c r="AI348" s="233">
        <f t="shared" si="146"/>
        <v>0</v>
      </c>
      <c r="AJ348" s="160" t="str">
        <f t="shared" si="147"/>
        <v/>
      </c>
      <c r="BA348" s="160"/>
      <c r="BR348" s="160"/>
      <c r="CG348" s="160"/>
    </row>
    <row r="349" spans="1:85" ht="15">
      <c r="A349" s="186" t="s">
        <v>16</v>
      </c>
      <c r="B349" s="175">
        <v>0.13861985307707994</v>
      </c>
      <c r="C349" s="175">
        <v>0.21269260843963145</v>
      </c>
      <c r="D349" s="175">
        <v>0</v>
      </c>
      <c r="E349" s="175">
        <v>0</v>
      </c>
      <c r="F349" s="362"/>
      <c r="G349" s="175">
        <v>0</v>
      </c>
      <c r="H349" s="187">
        <v>0</v>
      </c>
      <c r="I349" s="173">
        <f t="shared" si="144"/>
        <v>0.35131246151671136</v>
      </c>
      <c r="J349" s="168"/>
      <c r="K349" s="188" t="s">
        <v>16</v>
      </c>
      <c r="L349" s="175">
        <v>0.13861985307707994</v>
      </c>
      <c r="M349" s="175">
        <v>0.21269260843963145</v>
      </c>
      <c r="N349" s="175">
        <v>0</v>
      </c>
      <c r="O349" s="175">
        <v>0</v>
      </c>
      <c r="P349" s="175">
        <v>0</v>
      </c>
      <c r="Q349" s="175">
        <v>0</v>
      </c>
      <c r="R349" s="176">
        <v>0</v>
      </c>
      <c r="S349" s="177">
        <f t="shared" si="145"/>
        <v>0.35131246151671136</v>
      </c>
      <c r="U349" s="234" t="s">
        <v>16</v>
      </c>
      <c r="V349" s="226">
        <v>0.13861985307707994</v>
      </c>
      <c r="W349" s="226">
        <v>0</v>
      </c>
      <c r="X349" s="226">
        <v>0</v>
      </c>
      <c r="Y349" s="226">
        <v>0.21269260843963145</v>
      </c>
      <c r="Z349" s="226">
        <v>0</v>
      </c>
      <c r="AA349" s="226">
        <v>0</v>
      </c>
      <c r="AB349" s="226">
        <v>0</v>
      </c>
      <c r="AC349" s="227">
        <v>0</v>
      </c>
      <c r="AD349" s="228">
        <v>0</v>
      </c>
      <c r="AE349" s="228">
        <v>0</v>
      </c>
      <c r="AF349" s="228">
        <v>0</v>
      </c>
      <c r="AG349" s="228">
        <v>0</v>
      </c>
      <c r="AH349" s="228">
        <v>0</v>
      </c>
      <c r="AI349" s="229">
        <f t="shared" si="146"/>
        <v>0.35131246151671136</v>
      </c>
      <c r="AJ349" s="160" t="str">
        <f t="shared" si="147"/>
        <v/>
      </c>
      <c r="BA349" s="160"/>
      <c r="BR349" s="160"/>
      <c r="CG349" s="160"/>
    </row>
    <row r="350" spans="1:85" ht="15">
      <c r="A350" s="178" t="s">
        <v>15</v>
      </c>
      <c r="B350" s="179">
        <v>3.1588841924769614E-4</v>
      </c>
      <c r="C350" s="179">
        <v>0</v>
      </c>
      <c r="D350" s="179">
        <v>1.5157359386141303E-3</v>
      </c>
      <c r="E350" s="179">
        <v>1.2890195876836489E-4</v>
      </c>
      <c r="F350" s="362"/>
      <c r="G350" s="179">
        <v>0</v>
      </c>
      <c r="H350" s="180">
        <v>0</v>
      </c>
      <c r="I350" s="181">
        <f t="shared" si="144"/>
        <v>1.9605263166301914E-3</v>
      </c>
      <c r="J350" s="168"/>
      <c r="K350" s="182" t="s">
        <v>15</v>
      </c>
      <c r="L350" s="183">
        <v>3.1588841924769614E-4</v>
      </c>
      <c r="M350" s="183">
        <v>0</v>
      </c>
      <c r="N350" s="183">
        <v>1.5157359386141303E-3</v>
      </c>
      <c r="O350" s="183">
        <v>1.2890195876836489E-4</v>
      </c>
      <c r="P350" s="183">
        <v>0</v>
      </c>
      <c r="Q350" s="183">
        <v>0</v>
      </c>
      <c r="R350" s="184">
        <v>0</v>
      </c>
      <c r="S350" s="185">
        <f t="shared" si="145"/>
        <v>1.9605263166301914E-3</v>
      </c>
      <c r="U350" s="230" t="s">
        <v>57</v>
      </c>
      <c r="V350" s="231">
        <v>3.087278349226556E-4</v>
      </c>
      <c r="W350" s="231">
        <v>0</v>
      </c>
      <c r="X350" s="231">
        <v>0</v>
      </c>
      <c r="Y350" s="231">
        <v>0</v>
      </c>
      <c r="Z350" s="231">
        <v>0</v>
      </c>
      <c r="AA350" s="231">
        <v>1.1863516530531995E-4</v>
      </c>
      <c r="AB350" s="231">
        <v>0</v>
      </c>
      <c r="AC350" s="232">
        <v>1.5331633164022158E-3</v>
      </c>
      <c r="AD350" s="231">
        <v>7.1605843250405266E-6</v>
      </c>
      <c r="AE350" s="231">
        <v>0</v>
      </c>
      <c r="AF350" s="231">
        <v>0</v>
      </c>
      <c r="AG350" s="231">
        <v>1.5157359386141303E-3</v>
      </c>
      <c r="AH350" s="231">
        <v>1.0266793463044951E-5</v>
      </c>
      <c r="AI350" s="233">
        <f t="shared" si="146"/>
        <v>1.9605263166301914E-3</v>
      </c>
      <c r="AJ350" s="160" t="str">
        <f t="shared" si="147"/>
        <v/>
      </c>
      <c r="BA350" s="160"/>
      <c r="BR350" s="160"/>
      <c r="CG350" s="160"/>
    </row>
    <row r="351" spans="1:85" ht="15">
      <c r="A351" s="186" t="s">
        <v>58</v>
      </c>
      <c r="B351" s="175">
        <v>0</v>
      </c>
      <c r="C351" s="175">
        <v>0</v>
      </c>
      <c r="D351" s="175">
        <v>0</v>
      </c>
      <c r="E351" s="175">
        <v>2.6346317006493297E-2</v>
      </c>
      <c r="F351" s="362"/>
      <c r="G351" s="175">
        <v>0</v>
      </c>
      <c r="H351" s="187">
        <v>0</v>
      </c>
      <c r="I351" s="173">
        <f t="shared" si="144"/>
        <v>2.6346317006493297E-2</v>
      </c>
      <c r="J351" s="168"/>
      <c r="K351" s="188" t="s">
        <v>58</v>
      </c>
      <c r="L351" s="175">
        <v>0</v>
      </c>
      <c r="M351" s="175">
        <v>0</v>
      </c>
      <c r="N351" s="175">
        <v>0</v>
      </c>
      <c r="O351" s="175">
        <v>2.6346317006493297E-2</v>
      </c>
      <c r="P351" s="175">
        <v>1.0860874305888641</v>
      </c>
      <c r="Q351" s="175">
        <v>0</v>
      </c>
      <c r="R351" s="176">
        <v>0</v>
      </c>
      <c r="S351" s="177">
        <f t="shared" si="145"/>
        <v>1.1124337475953574</v>
      </c>
      <c r="U351" s="234" t="s">
        <v>58</v>
      </c>
      <c r="V351" s="226">
        <v>0</v>
      </c>
      <c r="W351" s="226">
        <v>0</v>
      </c>
      <c r="X351" s="226">
        <v>0</v>
      </c>
      <c r="Y351" s="226">
        <v>0</v>
      </c>
      <c r="Z351" s="226">
        <v>0</v>
      </c>
      <c r="AA351" s="226">
        <v>0</v>
      </c>
      <c r="AB351" s="226">
        <v>1.0860874305888641</v>
      </c>
      <c r="AC351" s="227">
        <v>2.6346317006493297E-2</v>
      </c>
      <c r="AD351" s="226">
        <v>0</v>
      </c>
      <c r="AE351" s="226">
        <v>0</v>
      </c>
      <c r="AF351" s="226">
        <v>0</v>
      </c>
      <c r="AG351" s="226">
        <v>0</v>
      </c>
      <c r="AH351" s="226">
        <v>2.6346317006493297E-2</v>
      </c>
      <c r="AI351" s="229">
        <f t="shared" si="146"/>
        <v>1.1124337475953574</v>
      </c>
      <c r="AJ351" s="160" t="str">
        <f t="shared" si="147"/>
        <v/>
      </c>
      <c r="BA351" s="160"/>
      <c r="BR351" s="160"/>
      <c r="CG351" s="160"/>
    </row>
    <row r="352" spans="1:85" ht="15">
      <c r="A352" s="178" t="s">
        <v>12</v>
      </c>
      <c r="B352" s="179">
        <v>0</v>
      </c>
      <c r="C352" s="179">
        <v>0</v>
      </c>
      <c r="D352" s="179">
        <v>0</v>
      </c>
      <c r="E352" s="179">
        <v>0</v>
      </c>
      <c r="F352" s="362"/>
      <c r="G352" s="179">
        <v>0</v>
      </c>
      <c r="H352" s="180">
        <v>0</v>
      </c>
      <c r="I352" s="181">
        <f t="shared" si="144"/>
        <v>0</v>
      </c>
      <c r="J352" s="168"/>
      <c r="K352" s="182" t="s">
        <v>12</v>
      </c>
      <c r="L352" s="183">
        <v>0</v>
      </c>
      <c r="M352" s="183">
        <v>0</v>
      </c>
      <c r="N352" s="183">
        <v>0</v>
      </c>
      <c r="O352" s="183">
        <v>0</v>
      </c>
      <c r="P352" s="183">
        <v>0.78624414089159433</v>
      </c>
      <c r="Q352" s="183">
        <v>0</v>
      </c>
      <c r="R352" s="184">
        <v>0</v>
      </c>
      <c r="S352" s="185">
        <f t="shared" si="145"/>
        <v>0.78624414089159433</v>
      </c>
      <c r="U352" s="230" t="s">
        <v>12</v>
      </c>
      <c r="V352" s="231">
        <v>0</v>
      </c>
      <c r="W352" s="231">
        <v>0</v>
      </c>
      <c r="X352" s="231">
        <v>0</v>
      </c>
      <c r="Y352" s="231">
        <v>0</v>
      </c>
      <c r="Z352" s="231">
        <v>0</v>
      </c>
      <c r="AA352" s="231">
        <v>0</v>
      </c>
      <c r="AB352" s="231">
        <v>0.78624414089159433</v>
      </c>
      <c r="AC352" s="232">
        <v>0</v>
      </c>
      <c r="AD352" s="231">
        <v>0</v>
      </c>
      <c r="AE352" s="231">
        <v>0</v>
      </c>
      <c r="AF352" s="231">
        <v>0</v>
      </c>
      <c r="AG352" s="231">
        <v>0</v>
      </c>
      <c r="AH352" s="231">
        <v>0</v>
      </c>
      <c r="AI352" s="233">
        <f t="shared" si="146"/>
        <v>0.78624414089159433</v>
      </c>
      <c r="AJ352" s="160" t="str">
        <f t="shared" si="147"/>
        <v/>
      </c>
      <c r="BA352" s="160"/>
      <c r="BR352" s="160"/>
      <c r="CG352" s="160"/>
    </row>
    <row r="353" spans="1:85" ht="15">
      <c r="A353" s="186" t="s">
        <v>59</v>
      </c>
      <c r="B353" s="175">
        <v>0</v>
      </c>
      <c r="C353" s="175">
        <v>0</v>
      </c>
      <c r="D353" s="175">
        <v>0</v>
      </c>
      <c r="E353" s="175">
        <v>0</v>
      </c>
      <c r="F353" s="362"/>
      <c r="G353" s="175">
        <v>0</v>
      </c>
      <c r="H353" s="187">
        <v>0</v>
      </c>
      <c r="I353" s="173">
        <f t="shared" si="144"/>
        <v>0</v>
      </c>
      <c r="J353" s="168"/>
      <c r="K353" s="188" t="s">
        <v>59</v>
      </c>
      <c r="L353" s="175">
        <v>0</v>
      </c>
      <c r="M353" s="175">
        <v>0</v>
      </c>
      <c r="N353" s="175">
        <v>0</v>
      </c>
      <c r="O353" s="175">
        <v>0</v>
      </c>
      <c r="P353" s="175">
        <v>0</v>
      </c>
      <c r="Q353" s="175">
        <v>0</v>
      </c>
      <c r="R353" s="176">
        <v>0</v>
      </c>
      <c r="S353" s="177">
        <f t="shared" si="145"/>
        <v>0</v>
      </c>
      <c r="U353" s="234" t="s">
        <v>59</v>
      </c>
      <c r="V353" s="226">
        <v>0</v>
      </c>
      <c r="W353" s="226">
        <v>0</v>
      </c>
      <c r="X353" s="226">
        <v>0</v>
      </c>
      <c r="Y353" s="226">
        <v>0</v>
      </c>
      <c r="Z353" s="226">
        <v>0</v>
      </c>
      <c r="AA353" s="226">
        <v>0</v>
      </c>
      <c r="AB353" s="226">
        <v>0</v>
      </c>
      <c r="AC353" s="227">
        <v>0</v>
      </c>
      <c r="AD353" s="226">
        <v>0</v>
      </c>
      <c r="AE353" s="226">
        <v>0</v>
      </c>
      <c r="AF353" s="226">
        <v>0</v>
      </c>
      <c r="AG353" s="226">
        <v>0</v>
      </c>
      <c r="AH353" s="226">
        <v>0</v>
      </c>
      <c r="AI353" s="229">
        <f t="shared" si="146"/>
        <v>0</v>
      </c>
      <c r="AJ353" s="160" t="str">
        <f t="shared" si="147"/>
        <v/>
      </c>
      <c r="BA353" s="160"/>
      <c r="BR353" s="160"/>
      <c r="CG353" s="160"/>
    </row>
    <row r="354" spans="1:85" ht="15">
      <c r="A354" s="178" t="s">
        <v>17</v>
      </c>
      <c r="B354" s="179">
        <v>0</v>
      </c>
      <c r="C354" s="179">
        <v>5.5021046075400787E-2</v>
      </c>
      <c r="D354" s="179">
        <v>0</v>
      </c>
      <c r="E354" s="179">
        <v>0</v>
      </c>
      <c r="F354" s="362"/>
      <c r="G354" s="179">
        <v>0</v>
      </c>
      <c r="H354" s="180">
        <v>0</v>
      </c>
      <c r="I354" s="181">
        <f t="shared" si="144"/>
        <v>5.5021046075400787E-2</v>
      </c>
      <c r="J354" s="168"/>
      <c r="K354" s="182" t="s">
        <v>17</v>
      </c>
      <c r="L354" s="183">
        <v>0</v>
      </c>
      <c r="M354" s="183">
        <v>5.5021046075400787E-2</v>
      </c>
      <c r="N354" s="183">
        <v>0</v>
      </c>
      <c r="O354" s="183">
        <v>0</v>
      </c>
      <c r="P354" s="183">
        <v>0</v>
      </c>
      <c r="Q354" s="183">
        <v>0</v>
      </c>
      <c r="R354" s="184">
        <v>0</v>
      </c>
      <c r="S354" s="185">
        <f t="shared" si="145"/>
        <v>5.5021046075400787E-2</v>
      </c>
      <c r="U354" s="230" t="s">
        <v>17</v>
      </c>
      <c r="V354" s="231">
        <v>0</v>
      </c>
      <c r="W354" s="231">
        <v>0</v>
      </c>
      <c r="X354" s="231">
        <v>0</v>
      </c>
      <c r="Y354" s="231">
        <v>5.5021046075400787E-2</v>
      </c>
      <c r="Z354" s="231">
        <v>0</v>
      </c>
      <c r="AA354" s="231">
        <v>0</v>
      </c>
      <c r="AB354" s="231">
        <v>0</v>
      </c>
      <c r="AC354" s="232">
        <v>0</v>
      </c>
      <c r="AD354" s="231">
        <v>0</v>
      </c>
      <c r="AE354" s="231">
        <v>0</v>
      </c>
      <c r="AF354" s="231">
        <v>0</v>
      </c>
      <c r="AG354" s="231">
        <v>0</v>
      </c>
      <c r="AH354" s="231">
        <v>0</v>
      </c>
      <c r="AI354" s="233">
        <f t="shared" si="146"/>
        <v>5.5021046075400787E-2</v>
      </c>
      <c r="AJ354" s="160" t="str">
        <f t="shared" si="147"/>
        <v/>
      </c>
      <c r="BA354" s="160"/>
      <c r="BR354" s="160"/>
      <c r="CG354" s="160"/>
    </row>
    <row r="355" spans="1:85" ht="15">
      <c r="A355" s="186" t="s">
        <v>139</v>
      </c>
      <c r="B355" s="175">
        <v>3.6198673915907954E-2</v>
      </c>
      <c r="C355" s="175">
        <v>0</v>
      </c>
      <c r="D355" s="175">
        <v>0.70743242316590926</v>
      </c>
      <c r="E355" s="175">
        <v>0</v>
      </c>
      <c r="F355" s="362"/>
      <c r="G355" s="175">
        <v>0</v>
      </c>
      <c r="H355" s="187">
        <v>0</v>
      </c>
      <c r="I355" s="173">
        <f t="shared" si="144"/>
        <v>0.74363109708181718</v>
      </c>
      <c r="J355" s="168"/>
      <c r="K355" s="188" t="s">
        <v>139</v>
      </c>
      <c r="L355" s="175">
        <v>3.6198673915907954E-2</v>
      </c>
      <c r="M355" s="175">
        <v>0</v>
      </c>
      <c r="N355" s="175">
        <v>0.70743242316590926</v>
      </c>
      <c r="O355" s="175">
        <v>0</v>
      </c>
      <c r="P355" s="175">
        <v>0</v>
      </c>
      <c r="Q355" s="175">
        <v>0</v>
      </c>
      <c r="R355" s="176">
        <v>0</v>
      </c>
      <c r="S355" s="177">
        <f t="shared" si="145"/>
        <v>0.74363109708181718</v>
      </c>
      <c r="U355" s="234" t="s">
        <v>139</v>
      </c>
      <c r="V355" s="226">
        <v>3.6198673915907954E-2</v>
      </c>
      <c r="W355" s="226">
        <v>0</v>
      </c>
      <c r="X355" s="226">
        <v>0</v>
      </c>
      <c r="Y355" s="226">
        <v>0</v>
      </c>
      <c r="Z355" s="226">
        <v>0.70743242316590926</v>
      </c>
      <c r="AA355" s="226">
        <v>0</v>
      </c>
      <c r="AB355" s="226">
        <v>0</v>
      </c>
      <c r="AC355" s="227">
        <v>0</v>
      </c>
      <c r="AD355" s="226">
        <v>0</v>
      </c>
      <c r="AE355" s="226">
        <v>0</v>
      </c>
      <c r="AF355" s="226">
        <v>0</v>
      </c>
      <c r="AG355" s="226">
        <v>0</v>
      </c>
      <c r="AH355" s="226">
        <v>0</v>
      </c>
      <c r="AI355" s="229">
        <f t="shared" si="146"/>
        <v>0.74363109708181718</v>
      </c>
      <c r="AJ355" s="160" t="str">
        <f t="shared" si="147"/>
        <v/>
      </c>
      <c r="BA355" s="160"/>
      <c r="BR355" s="160"/>
      <c r="CG355" s="160"/>
    </row>
    <row r="356" spans="1:85" ht="15">
      <c r="A356" s="178" t="s">
        <v>25</v>
      </c>
      <c r="B356" s="179">
        <v>6.2771688139603349E-2</v>
      </c>
      <c r="C356" s="179">
        <v>3.1152277202155271E-2</v>
      </c>
      <c r="D356" s="179">
        <v>2.1549515212166151E-2</v>
      </c>
      <c r="E356" s="179">
        <v>2.765603939691438</v>
      </c>
      <c r="F356" s="362"/>
      <c r="G356" s="179">
        <v>9.5840153572588016E-2</v>
      </c>
      <c r="H356" s="180">
        <v>0</v>
      </c>
      <c r="I356" s="181">
        <f t="shared" si="144"/>
        <v>2.9769175738179507</v>
      </c>
      <c r="J356" s="168"/>
      <c r="K356" s="182" t="s">
        <v>25</v>
      </c>
      <c r="L356" s="183">
        <v>6.2771688139603349E-2</v>
      </c>
      <c r="M356" s="183">
        <v>3.1152277202155271E-2</v>
      </c>
      <c r="N356" s="183">
        <v>2.1549515212166151E-2</v>
      </c>
      <c r="O356" s="183">
        <v>2.765603939691438</v>
      </c>
      <c r="P356" s="183">
        <v>0.17807104375624841</v>
      </c>
      <c r="Q356" s="183">
        <v>9.5840153572588016E-2</v>
      </c>
      <c r="R356" s="184">
        <v>0</v>
      </c>
      <c r="S356" s="185">
        <f t="shared" si="145"/>
        <v>3.1549886175741992</v>
      </c>
      <c r="U356" s="230" t="s">
        <v>25</v>
      </c>
      <c r="V356" s="231">
        <v>1.5168013907637877E-2</v>
      </c>
      <c r="W356" s="231">
        <v>4.7497701461201206E-2</v>
      </c>
      <c r="X356" s="231">
        <v>9.5840153572588016E-2</v>
      </c>
      <c r="Y356" s="231">
        <v>3.1152277202155271E-2</v>
      </c>
      <c r="Z356" s="231">
        <v>1.0921529922369017E-2</v>
      </c>
      <c r="AA356" s="231">
        <v>2.759502041476281</v>
      </c>
      <c r="AB356" s="231">
        <v>0.17807104375624841</v>
      </c>
      <c r="AC356" s="232">
        <v>1.6835856275718427E-2</v>
      </c>
      <c r="AD356" s="231">
        <v>1.0597277076427038E-4</v>
      </c>
      <c r="AE356" s="231">
        <v>3.3984071453238737E-5</v>
      </c>
      <c r="AF356" s="231">
        <v>0</v>
      </c>
      <c r="AG356" s="231">
        <v>1.0627985289797135E-2</v>
      </c>
      <c r="AH356" s="231">
        <v>6.067914143703783E-3</v>
      </c>
      <c r="AI356" s="233">
        <f t="shared" si="146"/>
        <v>3.1549886175741992</v>
      </c>
      <c r="AJ356" s="160" t="str">
        <f t="shared" si="147"/>
        <v/>
      </c>
      <c r="BA356" s="160"/>
      <c r="BR356" s="160"/>
      <c r="CG356" s="160"/>
    </row>
    <row r="357" spans="1:85" ht="15">
      <c r="A357" s="186" t="s">
        <v>24</v>
      </c>
      <c r="B357" s="175">
        <v>5.3714873693818048E-2</v>
      </c>
      <c r="C357" s="175">
        <v>0</v>
      </c>
      <c r="D357" s="175">
        <v>0.8070015950691054</v>
      </c>
      <c r="E357" s="175">
        <v>0</v>
      </c>
      <c r="F357" s="362"/>
      <c r="G357" s="175">
        <v>0</v>
      </c>
      <c r="H357" s="187">
        <v>0</v>
      </c>
      <c r="I357" s="173">
        <f t="shared" si="144"/>
        <v>0.8607164687629234</v>
      </c>
      <c r="J357" s="168"/>
      <c r="K357" s="188" t="s">
        <v>24</v>
      </c>
      <c r="L357" s="175">
        <v>5.3714873693818048E-2</v>
      </c>
      <c r="M357" s="175">
        <v>0</v>
      </c>
      <c r="N357" s="175">
        <v>0.8070015950691054</v>
      </c>
      <c r="O357" s="175">
        <v>0</v>
      </c>
      <c r="P357" s="175">
        <v>0</v>
      </c>
      <c r="Q357" s="175">
        <v>0</v>
      </c>
      <c r="R357" s="176">
        <v>0</v>
      </c>
      <c r="S357" s="177">
        <f t="shared" si="145"/>
        <v>0.8607164687629234</v>
      </c>
      <c r="U357" s="234" t="s">
        <v>24</v>
      </c>
      <c r="V357" s="226">
        <v>5.3714873693818048E-2</v>
      </c>
      <c r="W357" s="226">
        <v>0</v>
      </c>
      <c r="X357" s="226">
        <v>0</v>
      </c>
      <c r="Y357" s="226">
        <v>0</v>
      </c>
      <c r="Z357" s="226">
        <v>2.2470982247155952E-2</v>
      </c>
      <c r="AA357" s="226">
        <v>0</v>
      </c>
      <c r="AB357" s="226">
        <v>0</v>
      </c>
      <c r="AC357" s="227">
        <v>0.78453061282194947</v>
      </c>
      <c r="AD357" s="226">
        <v>0</v>
      </c>
      <c r="AE357" s="226">
        <v>0</v>
      </c>
      <c r="AF357" s="226">
        <v>0</v>
      </c>
      <c r="AG357" s="226">
        <v>0.78453061282194947</v>
      </c>
      <c r="AH357" s="226">
        <v>0</v>
      </c>
      <c r="AI357" s="229">
        <f t="shared" si="146"/>
        <v>0.86071646876292351</v>
      </c>
      <c r="AJ357" s="160" t="str">
        <f t="shared" si="147"/>
        <v/>
      </c>
      <c r="BA357" s="160"/>
      <c r="BR357" s="160"/>
      <c r="CG357" s="160"/>
    </row>
    <row r="358" spans="1:85" ht="15">
      <c r="A358" s="178" t="s">
        <v>60</v>
      </c>
      <c r="B358" s="179">
        <v>1.5319643708163816E-5</v>
      </c>
      <c r="C358" s="179">
        <v>2.5980220515391214E-5</v>
      </c>
      <c r="D358" s="179">
        <v>4.7380341365455099E-5</v>
      </c>
      <c r="E358" s="179">
        <v>0</v>
      </c>
      <c r="F358" s="362"/>
      <c r="G358" s="179">
        <v>0</v>
      </c>
      <c r="H358" s="180">
        <v>0</v>
      </c>
      <c r="I358" s="181">
        <f t="shared" si="144"/>
        <v>8.8680205589010129E-5</v>
      </c>
      <c r="J358" s="168"/>
      <c r="K358" s="182" t="s">
        <v>60</v>
      </c>
      <c r="L358" s="183">
        <v>1.5319643708163816E-5</v>
      </c>
      <c r="M358" s="183">
        <v>2.5980220515391214E-5</v>
      </c>
      <c r="N358" s="183">
        <v>4.7380341365455099E-5</v>
      </c>
      <c r="O358" s="183">
        <v>0</v>
      </c>
      <c r="P358" s="183">
        <v>0</v>
      </c>
      <c r="Q358" s="183">
        <v>0</v>
      </c>
      <c r="R358" s="184">
        <v>0</v>
      </c>
      <c r="S358" s="185">
        <f t="shared" si="145"/>
        <v>8.8680205589010129E-5</v>
      </c>
      <c r="U358" s="230" t="s">
        <v>60</v>
      </c>
      <c r="V358" s="231">
        <v>1.5319643708163816E-5</v>
      </c>
      <c r="W358" s="231">
        <v>0</v>
      </c>
      <c r="X358" s="231">
        <v>0</v>
      </c>
      <c r="Y358" s="231">
        <v>2.5980220515391214E-5</v>
      </c>
      <c r="Z358" s="231">
        <v>4.7380341365455099E-5</v>
      </c>
      <c r="AA358" s="231">
        <v>0</v>
      </c>
      <c r="AB358" s="231">
        <v>0</v>
      </c>
      <c r="AC358" s="232">
        <v>0</v>
      </c>
      <c r="AD358" s="231">
        <v>0</v>
      </c>
      <c r="AE358" s="231">
        <v>0</v>
      </c>
      <c r="AF358" s="231">
        <v>0</v>
      </c>
      <c r="AG358" s="231">
        <v>0</v>
      </c>
      <c r="AH358" s="231">
        <v>0</v>
      </c>
      <c r="AI358" s="233">
        <f t="shared" si="146"/>
        <v>8.8680205589010129E-5</v>
      </c>
      <c r="AJ358" s="160" t="str">
        <f t="shared" si="147"/>
        <v/>
      </c>
      <c r="BA358" s="160"/>
      <c r="BR358" s="160"/>
      <c r="CG358" s="160"/>
    </row>
    <row r="359" spans="1:85" ht="15">
      <c r="A359" s="186" t="s">
        <v>22</v>
      </c>
      <c r="B359" s="175">
        <v>0.55791473859329277</v>
      </c>
      <c r="C359" s="175">
        <v>2.7585885346348027</v>
      </c>
      <c r="D359" s="175">
        <v>1.5729320611963862</v>
      </c>
      <c r="E359" s="175">
        <v>4.104013164341877E-2</v>
      </c>
      <c r="F359" s="362"/>
      <c r="G359" s="175">
        <v>0</v>
      </c>
      <c r="H359" s="187">
        <v>0</v>
      </c>
      <c r="I359" s="173">
        <f t="shared" si="144"/>
        <v>4.9304754660679002</v>
      </c>
      <c r="J359" s="168"/>
      <c r="K359" s="188" t="s">
        <v>22</v>
      </c>
      <c r="L359" s="175">
        <v>0.55791473859329277</v>
      </c>
      <c r="M359" s="175">
        <v>2.7585885346348027</v>
      </c>
      <c r="N359" s="175">
        <v>1.5729320611963862</v>
      </c>
      <c r="O359" s="175">
        <v>4.104013164341877E-2</v>
      </c>
      <c r="P359" s="175">
        <v>6.6598035476190781E-2</v>
      </c>
      <c r="Q359" s="175">
        <v>0</v>
      </c>
      <c r="R359" s="176">
        <v>0</v>
      </c>
      <c r="S359" s="177">
        <f t="shared" si="145"/>
        <v>4.997073501544091</v>
      </c>
      <c r="U359" s="234" t="s">
        <v>22</v>
      </c>
      <c r="V359" s="226">
        <v>0.55791473859329277</v>
      </c>
      <c r="W359" s="226">
        <v>0</v>
      </c>
      <c r="X359" s="226">
        <v>0</v>
      </c>
      <c r="Y359" s="226">
        <v>2.7585885346348027</v>
      </c>
      <c r="Z359" s="226">
        <v>1.1393122560549629</v>
      </c>
      <c r="AA359" s="226">
        <v>0</v>
      </c>
      <c r="AB359" s="226">
        <v>6.6598035476190781E-2</v>
      </c>
      <c r="AC359" s="227">
        <v>0.47465993678484208</v>
      </c>
      <c r="AD359" s="226">
        <v>0</v>
      </c>
      <c r="AE359" s="226">
        <v>0</v>
      </c>
      <c r="AF359" s="226">
        <v>0</v>
      </c>
      <c r="AG359" s="226">
        <v>0.43361980514142329</v>
      </c>
      <c r="AH359" s="226">
        <v>4.104013164341877E-2</v>
      </c>
      <c r="AI359" s="229">
        <f t="shared" si="146"/>
        <v>4.9970735015440901</v>
      </c>
      <c r="AJ359" s="160" t="str">
        <f t="shared" si="147"/>
        <v/>
      </c>
      <c r="BA359" s="160"/>
      <c r="BR359" s="160"/>
      <c r="CG359" s="160"/>
    </row>
    <row r="360" spans="1:85" ht="15">
      <c r="A360" s="178" t="s">
        <v>21</v>
      </c>
      <c r="B360" s="179">
        <v>0</v>
      </c>
      <c r="C360" s="179">
        <v>0</v>
      </c>
      <c r="D360" s="179">
        <v>0</v>
      </c>
      <c r="E360" s="179">
        <v>0</v>
      </c>
      <c r="F360" s="362"/>
      <c r="G360" s="179">
        <v>0</v>
      </c>
      <c r="H360" s="180">
        <v>0</v>
      </c>
      <c r="I360" s="181">
        <f t="shared" si="144"/>
        <v>0</v>
      </c>
      <c r="J360" s="168"/>
      <c r="K360" s="182" t="s">
        <v>21</v>
      </c>
      <c r="L360" s="183">
        <v>0</v>
      </c>
      <c r="M360" s="183">
        <v>0</v>
      </c>
      <c r="N360" s="183">
        <v>0</v>
      </c>
      <c r="O360" s="183">
        <v>0</v>
      </c>
      <c r="P360" s="183">
        <v>0</v>
      </c>
      <c r="Q360" s="183">
        <v>0</v>
      </c>
      <c r="R360" s="184">
        <v>0</v>
      </c>
      <c r="S360" s="185">
        <f t="shared" si="145"/>
        <v>0</v>
      </c>
      <c r="U360" s="230" t="s">
        <v>61</v>
      </c>
      <c r="V360" s="231">
        <v>0</v>
      </c>
      <c r="W360" s="231">
        <v>0</v>
      </c>
      <c r="X360" s="231">
        <v>0</v>
      </c>
      <c r="Y360" s="231">
        <v>0</v>
      </c>
      <c r="Z360" s="231">
        <v>0</v>
      </c>
      <c r="AA360" s="231">
        <v>0</v>
      </c>
      <c r="AB360" s="231">
        <v>0</v>
      </c>
      <c r="AC360" s="232">
        <v>0</v>
      </c>
      <c r="AD360" s="231">
        <v>0</v>
      </c>
      <c r="AE360" s="231">
        <v>0</v>
      </c>
      <c r="AF360" s="231">
        <v>0</v>
      </c>
      <c r="AG360" s="231">
        <v>0</v>
      </c>
      <c r="AH360" s="231">
        <v>0</v>
      </c>
      <c r="AI360" s="233">
        <f t="shared" si="146"/>
        <v>0</v>
      </c>
      <c r="AJ360" s="160" t="str">
        <f t="shared" si="147"/>
        <v/>
      </c>
      <c r="BA360" s="160"/>
      <c r="BR360" s="160"/>
      <c r="CG360" s="160"/>
    </row>
    <row r="361" spans="1:85" ht="15">
      <c r="A361" s="189" t="s">
        <v>64</v>
      </c>
      <c r="B361" s="175">
        <v>7.8465726086402784E-3</v>
      </c>
      <c r="C361" s="175">
        <v>0</v>
      </c>
      <c r="D361" s="175">
        <v>0</v>
      </c>
      <c r="E361" s="175">
        <v>0</v>
      </c>
      <c r="F361" s="362"/>
      <c r="G361" s="175">
        <v>0</v>
      </c>
      <c r="H361" s="187">
        <v>0</v>
      </c>
      <c r="I361" s="173">
        <f t="shared" si="144"/>
        <v>7.8465726086402784E-3</v>
      </c>
      <c r="J361" s="168"/>
      <c r="K361" s="190" t="s">
        <v>64</v>
      </c>
      <c r="L361" s="175">
        <v>7.8465726086402784E-3</v>
      </c>
      <c r="M361" s="175">
        <v>0</v>
      </c>
      <c r="N361" s="175">
        <v>0</v>
      </c>
      <c r="O361" s="175">
        <v>0</v>
      </c>
      <c r="P361" s="175">
        <v>0</v>
      </c>
      <c r="Q361" s="175">
        <v>0</v>
      </c>
      <c r="R361" s="176">
        <v>0</v>
      </c>
      <c r="S361" s="177">
        <f t="shared" si="145"/>
        <v>7.8465726086402784E-3</v>
      </c>
      <c r="U361" s="235" t="s">
        <v>62</v>
      </c>
      <c r="V361" s="226">
        <v>7.8465726086402784E-3</v>
      </c>
      <c r="W361" s="226">
        <v>0</v>
      </c>
      <c r="X361" s="226">
        <v>0</v>
      </c>
      <c r="Y361" s="226">
        <v>0</v>
      </c>
      <c r="Z361" s="226">
        <v>0</v>
      </c>
      <c r="AA361" s="226">
        <v>0</v>
      </c>
      <c r="AB361" s="226">
        <v>0</v>
      </c>
      <c r="AC361" s="227">
        <v>0</v>
      </c>
      <c r="AD361" s="228">
        <v>0</v>
      </c>
      <c r="AE361" s="228">
        <v>0</v>
      </c>
      <c r="AF361" s="228">
        <v>0</v>
      </c>
      <c r="AG361" s="228">
        <v>0</v>
      </c>
      <c r="AH361" s="228">
        <v>0</v>
      </c>
      <c r="AI361" s="229">
        <f t="shared" si="146"/>
        <v>7.8465726086402784E-3</v>
      </c>
      <c r="AJ361" s="160" t="str">
        <f t="shared" si="147"/>
        <v/>
      </c>
      <c r="BA361" s="160"/>
      <c r="BR361" s="160"/>
      <c r="CG361" s="160"/>
    </row>
    <row r="362" spans="1:85">
      <c r="A362" s="191" t="s">
        <v>23</v>
      </c>
      <c r="B362" s="192">
        <v>7.8465726086402784E-3</v>
      </c>
      <c r="C362" s="192">
        <v>0</v>
      </c>
      <c r="D362" s="192">
        <v>0</v>
      </c>
      <c r="E362" s="192">
        <v>0</v>
      </c>
      <c r="F362" s="362"/>
      <c r="G362" s="192">
        <v>0</v>
      </c>
      <c r="H362" s="193">
        <v>0</v>
      </c>
      <c r="I362" s="194">
        <f t="shared" si="144"/>
        <v>7.8465726086402784E-3</v>
      </c>
      <c r="J362" s="168"/>
      <c r="K362" s="195" t="s">
        <v>23</v>
      </c>
      <c r="L362" s="196">
        <v>7.8465726086402784E-3</v>
      </c>
      <c r="M362" s="196">
        <v>0</v>
      </c>
      <c r="N362" s="196">
        <v>0</v>
      </c>
      <c r="O362" s="196">
        <v>0</v>
      </c>
      <c r="P362" s="196">
        <v>0</v>
      </c>
      <c r="Q362" s="196">
        <v>0</v>
      </c>
      <c r="R362" s="197">
        <v>0</v>
      </c>
      <c r="S362" s="198">
        <f t="shared" si="145"/>
        <v>7.8465726086402784E-3</v>
      </c>
      <c r="U362" s="236" t="s">
        <v>66</v>
      </c>
      <c r="V362" s="237">
        <v>7.8465726086402784E-3</v>
      </c>
      <c r="W362" s="237">
        <v>0</v>
      </c>
      <c r="X362" s="237">
        <v>0</v>
      </c>
      <c r="Y362" s="237">
        <v>0</v>
      </c>
      <c r="Z362" s="237">
        <v>0</v>
      </c>
      <c r="AA362" s="237">
        <v>0</v>
      </c>
      <c r="AB362" s="237">
        <v>0</v>
      </c>
      <c r="AC362" s="237">
        <v>0</v>
      </c>
      <c r="AD362" s="237">
        <v>0</v>
      </c>
      <c r="AE362" s="237">
        <v>0</v>
      </c>
      <c r="AF362" s="237">
        <v>0</v>
      </c>
      <c r="AG362" s="237">
        <v>0</v>
      </c>
      <c r="AH362" s="125">
        <v>0</v>
      </c>
      <c r="AI362" s="238">
        <f t="shared" si="146"/>
        <v>7.8465726086402784E-3</v>
      </c>
      <c r="AJ362" s="160" t="str">
        <f t="shared" si="147"/>
        <v/>
      </c>
      <c r="BA362" s="160"/>
      <c r="BR362" s="160"/>
      <c r="CG362" s="160"/>
    </row>
    <row r="363" spans="1:85">
      <c r="A363" s="199" t="s">
        <v>19</v>
      </c>
      <c r="B363" s="200">
        <v>0</v>
      </c>
      <c r="C363" s="200">
        <v>0</v>
      </c>
      <c r="D363" s="200">
        <v>0</v>
      </c>
      <c r="E363" s="200">
        <v>0</v>
      </c>
      <c r="F363" s="362"/>
      <c r="G363" s="200">
        <v>0</v>
      </c>
      <c r="H363" s="201">
        <v>0</v>
      </c>
      <c r="I363" s="202">
        <f t="shared" si="144"/>
        <v>0</v>
      </c>
      <c r="J363" s="168"/>
      <c r="K363" s="203" t="s">
        <v>19</v>
      </c>
      <c r="L363" s="200">
        <v>0</v>
      </c>
      <c r="M363" s="200">
        <v>0</v>
      </c>
      <c r="N363" s="200">
        <v>0</v>
      </c>
      <c r="O363" s="200">
        <v>0</v>
      </c>
      <c r="P363" s="200">
        <v>0</v>
      </c>
      <c r="Q363" s="200">
        <v>0</v>
      </c>
      <c r="R363" s="204">
        <v>0</v>
      </c>
      <c r="S363" s="205">
        <f t="shared" si="145"/>
        <v>0</v>
      </c>
      <c r="U363" s="239" t="s">
        <v>19</v>
      </c>
      <c r="V363" s="240">
        <v>0</v>
      </c>
      <c r="W363" s="240">
        <v>0</v>
      </c>
      <c r="X363" s="240">
        <v>0</v>
      </c>
      <c r="Y363" s="240">
        <v>0</v>
      </c>
      <c r="Z363" s="240">
        <v>0</v>
      </c>
      <c r="AA363" s="240">
        <v>0</v>
      </c>
      <c r="AB363" s="240">
        <v>0</v>
      </c>
      <c r="AC363" s="240">
        <v>0</v>
      </c>
      <c r="AD363" s="241">
        <v>0</v>
      </c>
      <c r="AE363" s="241">
        <v>0</v>
      </c>
      <c r="AF363" s="241">
        <v>0</v>
      </c>
      <c r="AG363" s="241">
        <v>0</v>
      </c>
      <c r="AH363" s="241">
        <v>0</v>
      </c>
      <c r="AI363" s="242">
        <f t="shared" si="146"/>
        <v>0</v>
      </c>
      <c r="AJ363" s="160" t="str">
        <f t="shared" si="147"/>
        <v/>
      </c>
      <c r="BA363" s="160"/>
      <c r="BR363" s="160"/>
      <c r="CG363" s="160"/>
    </row>
    <row r="364" spans="1:85">
      <c r="A364" s="191" t="s">
        <v>20</v>
      </c>
      <c r="B364" s="192">
        <v>0</v>
      </c>
      <c r="C364" s="192">
        <v>0</v>
      </c>
      <c r="D364" s="192">
        <v>0</v>
      </c>
      <c r="E364" s="192">
        <v>0</v>
      </c>
      <c r="F364" s="362"/>
      <c r="G364" s="192">
        <v>0</v>
      </c>
      <c r="H364" s="193">
        <v>0</v>
      </c>
      <c r="I364" s="194">
        <f t="shared" si="144"/>
        <v>0</v>
      </c>
      <c r="J364" s="168"/>
      <c r="K364" s="195" t="s">
        <v>20</v>
      </c>
      <c r="L364" s="196">
        <v>0</v>
      </c>
      <c r="M364" s="196">
        <v>0</v>
      </c>
      <c r="N364" s="196">
        <v>0</v>
      </c>
      <c r="O364" s="196">
        <v>0</v>
      </c>
      <c r="P364" s="196">
        <v>0</v>
      </c>
      <c r="Q364" s="196">
        <v>0</v>
      </c>
      <c r="R364" s="197">
        <v>0</v>
      </c>
      <c r="S364" s="198">
        <f t="shared" si="145"/>
        <v>0</v>
      </c>
      <c r="U364" s="236" t="s">
        <v>20</v>
      </c>
      <c r="V364" s="237">
        <v>0</v>
      </c>
      <c r="W364" s="237">
        <v>0</v>
      </c>
      <c r="X364" s="237">
        <v>0</v>
      </c>
      <c r="Y364" s="237">
        <v>0</v>
      </c>
      <c r="Z364" s="237">
        <v>0</v>
      </c>
      <c r="AA364" s="237">
        <v>0</v>
      </c>
      <c r="AB364" s="237">
        <v>0</v>
      </c>
      <c r="AC364" s="237">
        <v>0</v>
      </c>
      <c r="AD364" s="237">
        <v>0</v>
      </c>
      <c r="AE364" s="237">
        <v>0</v>
      </c>
      <c r="AF364" s="237">
        <v>0</v>
      </c>
      <c r="AG364" s="237">
        <v>0</v>
      </c>
      <c r="AH364" s="125">
        <v>0</v>
      </c>
      <c r="AI364" s="238">
        <f t="shared" si="146"/>
        <v>0</v>
      </c>
      <c r="AJ364" s="160" t="str">
        <f t="shared" si="147"/>
        <v/>
      </c>
      <c r="BA364" s="160"/>
      <c r="BR364" s="160"/>
      <c r="CG364" s="160"/>
    </row>
    <row r="365" spans="1:85" ht="15" thickBot="1">
      <c r="A365" s="206" t="s">
        <v>11</v>
      </c>
      <c r="B365" s="207">
        <v>0</v>
      </c>
      <c r="C365" s="207">
        <v>0</v>
      </c>
      <c r="D365" s="207">
        <v>0</v>
      </c>
      <c r="E365" s="207">
        <v>0</v>
      </c>
      <c r="F365" s="363"/>
      <c r="G365" s="207">
        <v>0</v>
      </c>
      <c r="H365" s="208">
        <v>0</v>
      </c>
      <c r="I365" s="209">
        <f t="shared" si="144"/>
        <v>0</v>
      </c>
      <c r="J365" s="168"/>
      <c r="K365" s="210" t="s">
        <v>11</v>
      </c>
      <c r="L365" s="207">
        <v>0</v>
      </c>
      <c r="M365" s="207">
        <v>0</v>
      </c>
      <c r="N365" s="207">
        <v>0</v>
      </c>
      <c r="O365" s="207">
        <v>0</v>
      </c>
      <c r="P365" s="207">
        <v>0</v>
      </c>
      <c r="Q365" s="207">
        <v>0</v>
      </c>
      <c r="R365" s="211">
        <v>0</v>
      </c>
      <c r="S365" s="212">
        <f t="shared" si="145"/>
        <v>0</v>
      </c>
      <c r="U365" s="239" t="s">
        <v>11</v>
      </c>
      <c r="V365" s="240">
        <v>0</v>
      </c>
      <c r="W365" s="240">
        <v>0</v>
      </c>
      <c r="X365" s="240">
        <v>0</v>
      </c>
      <c r="Y365" s="240">
        <v>0</v>
      </c>
      <c r="Z365" s="240">
        <v>0</v>
      </c>
      <c r="AA365" s="240">
        <v>0</v>
      </c>
      <c r="AB365" s="240">
        <v>0</v>
      </c>
      <c r="AC365" s="240">
        <v>0</v>
      </c>
      <c r="AD365" s="241">
        <v>0</v>
      </c>
      <c r="AE365" s="241">
        <v>0</v>
      </c>
      <c r="AF365" s="241">
        <v>0</v>
      </c>
      <c r="AG365" s="241">
        <v>0</v>
      </c>
      <c r="AH365" s="241">
        <v>0</v>
      </c>
      <c r="AI365" s="242">
        <f t="shared" si="146"/>
        <v>0</v>
      </c>
      <c r="AJ365" s="160" t="str">
        <f t="shared" si="147"/>
        <v/>
      </c>
      <c r="BA365" s="160"/>
      <c r="BR365" s="160"/>
      <c r="CG365" s="160"/>
    </row>
    <row r="366" spans="1:85" ht="15">
      <c r="A366" s="213" t="s">
        <v>26</v>
      </c>
      <c r="B366" s="214">
        <f>SUM(B345:B361)</f>
        <v>0.85739760809129817</v>
      </c>
      <c r="C366" s="214">
        <f t="shared" ref="C366:I366" si="148">SUM(C345:C361)</f>
        <v>3.0574804465725056</v>
      </c>
      <c r="D366" s="214">
        <f t="shared" si="148"/>
        <v>3.1104787109235463</v>
      </c>
      <c r="E366" s="214">
        <f t="shared" si="148"/>
        <v>2.8331192903001181</v>
      </c>
      <c r="F366" s="214">
        <f t="shared" si="148"/>
        <v>0</v>
      </c>
      <c r="G366" s="214">
        <f t="shared" si="148"/>
        <v>9.5840153572588016E-2</v>
      </c>
      <c r="H366" s="216">
        <f t="shared" si="148"/>
        <v>0</v>
      </c>
      <c r="I366" s="173">
        <f t="shared" si="148"/>
        <v>9.954316209460055</v>
      </c>
      <c r="J366" s="168"/>
      <c r="K366" s="215" t="s">
        <v>26</v>
      </c>
      <c r="L366" s="214">
        <f>SUM(L345:L361)</f>
        <v>0.85739760809129817</v>
      </c>
      <c r="M366" s="214">
        <f t="shared" ref="M366:S366" si="149">SUM(M345:M361)</f>
        <v>3.0574804465725056</v>
      </c>
      <c r="N366" s="214">
        <f t="shared" si="149"/>
        <v>3.1104787109235463</v>
      </c>
      <c r="O366" s="214">
        <f t="shared" si="149"/>
        <v>2.8331192903001181</v>
      </c>
      <c r="P366" s="214">
        <f t="shared" si="149"/>
        <v>2.1170006507128978</v>
      </c>
      <c r="Q366" s="214">
        <f t="shared" si="149"/>
        <v>9.5840153572588016E-2</v>
      </c>
      <c r="R366" s="216">
        <f t="shared" si="149"/>
        <v>0</v>
      </c>
      <c r="S366" s="217">
        <f t="shared" si="149"/>
        <v>12.071316860172955</v>
      </c>
      <c r="T366" s="160" t="str">
        <f>IF(ABS(S366-AI366)&gt;0.01,S366-AI366,"")</f>
        <v/>
      </c>
      <c r="U366" s="243" t="s">
        <v>63</v>
      </c>
      <c r="V366" s="244">
        <f>SUM(V345:V361)</f>
        <v>0.8097867732750077</v>
      </c>
      <c r="W366" s="244">
        <f t="shared" ref="W366:AH366" si="150">SUM(W345:W361)</f>
        <v>4.7497701461201206E-2</v>
      </c>
      <c r="X366" s="244">
        <f t="shared" si="150"/>
        <v>9.5840153572588016E-2</v>
      </c>
      <c r="Y366" s="244">
        <f t="shared" si="150"/>
        <v>3.0574804465725056</v>
      </c>
      <c r="Z366" s="244">
        <f t="shared" si="150"/>
        <v>1.8801845717317627</v>
      </c>
      <c r="AA366" s="244">
        <f t="shared" si="150"/>
        <v>2.7596206766415863</v>
      </c>
      <c r="AB366" s="244">
        <f t="shared" si="150"/>
        <v>2.1170006507128978</v>
      </c>
      <c r="AC366" s="244">
        <f t="shared" si="150"/>
        <v>1.3039058862054054</v>
      </c>
      <c r="AD366" s="245">
        <f t="shared" si="150"/>
        <v>1.131333550893109E-4</v>
      </c>
      <c r="AE366" s="245">
        <f t="shared" si="150"/>
        <v>3.3984071453238737E-5</v>
      </c>
      <c r="AF366" s="245">
        <f t="shared" si="150"/>
        <v>0</v>
      </c>
      <c r="AG366" s="245">
        <f t="shared" si="150"/>
        <v>1.2302941391917841</v>
      </c>
      <c r="AH366" s="245">
        <f t="shared" si="150"/>
        <v>7.3464629587078889E-2</v>
      </c>
      <c r="AI366" s="246">
        <f>SUM(V366:AC366)</f>
        <v>12.071316860172953</v>
      </c>
      <c r="AJ366" s="160" t="str">
        <f t="shared" si="147"/>
        <v/>
      </c>
      <c r="BA366" s="160"/>
      <c r="BR366" s="160"/>
      <c r="CG366" s="160"/>
    </row>
    <row r="367" spans="1:85" s="23" customFormat="1" ht="15" thickBot="1">
      <c r="A367" s="30" t="s">
        <v>88</v>
      </c>
      <c r="B367" s="47">
        <f>IF($I366=0,"-",B366/$I366)</f>
        <v>8.6133250144944454E-2</v>
      </c>
      <c r="C367" s="47">
        <f t="shared" ref="C367:H367" si="151">IF($I366=0,"-",C366/$I366)</f>
        <v>0.3071512278931664</v>
      </c>
      <c r="D367" s="47">
        <f t="shared" si="151"/>
        <v>0.31247537705980366</v>
      </c>
      <c r="E367" s="47">
        <f t="shared" si="151"/>
        <v>0.28461214519262223</v>
      </c>
      <c r="F367" s="47">
        <f t="shared" si="151"/>
        <v>0</v>
      </c>
      <c r="G367" s="47">
        <f t="shared" si="151"/>
        <v>9.6279997094633786E-3</v>
      </c>
      <c r="H367" s="70">
        <f t="shared" si="151"/>
        <v>0</v>
      </c>
      <c r="I367" s="48">
        <f>SUM(B367:H367)</f>
        <v>1.0000000000000002</v>
      </c>
      <c r="J367" s="160"/>
      <c r="K367" s="81" t="s">
        <v>88</v>
      </c>
      <c r="L367" s="98">
        <f t="shared" ref="L367:R367" si="152">IF($S366=0,"-",L366/$S366)</f>
        <v>7.1027678092033253E-2</v>
      </c>
      <c r="M367" s="98">
        <f t="shared" si="152"/>
        <v>0.2532847478024613</v>
      </c>
      <c r="N367" s="98">
        <f t="shared" si="152"/>
        <v>0.25767517719512339</v>
      </c>
      <c r="O367" s="98">
        <f t="shared" si="152"/>
        <v>0.23469844451250085</v>
      </c>
      <c r="P367" s="98">
        <f t="shared" si="152"/>
        <v>0.17537445791830253</v>
      </c>
      <c r="Q367" s="98">
        <f t="shared" si="152"/>
        <v>7.9394944795786633E-3</v>
      </c>
      <c r="R367" s="99">
        <f t="shared" si="152"/>
        <v>0</v>
      </c>
      <c r="S367" s="100">
        <f>SUM(L367:R367)</f>
        <v>1</v>
      </c>
      <c r="U367" s="110" t="s">
        <v>88</v>
      </c>
      <c r="V367" s="133">
        <f>+V366/$AI366</f>
        <v>6.7083548767305365E-2</v>
      </c>
      <c r="W367" s="133">
        <f t="shared" ref="W367:AH367" si="153">+W366/$AI366</f>
        <v>3.9347572440841952E-3</v>
      </c>
      <c r="X367" s="133">
        <f t="shared" si="153"/>
        <v>7.939494479578665E-3</v>
      </c>
      <c r="Y367" s="133">
        <f t="shared" si="153"/>
        <v>0.2532847478024613</v>
      </c>
      <c r="Z367" s="133">
        <f t="shared" si="153"/>
        <v>0.15575637633496967</v>
      </c>
      <c r="AA367" s="133">
        <f t="shared" si="153"/>
        <v>0.22860974561494923</v>
      </c>
      <c r="AB367" s="133">
        <f t="shared" si="153"/>
        <v>0.17537445791830256</v>
      </c>
      <c r="AC367" s="133">
        <f t="shared" si="153"/>
        <v>0.10801687183834917</v>
      </c>
      <c r="AD367" s="133">
        <f t="shared" si="153"/>
        <v>9.3720806437094864E-6</v>
      </c>
      <c r="AE367" s="133">
        <f t="shared" si="153"/>
        <v>2.8152745758304804E-6</v>
      </c>
      <c r="AF367" s="133">
        <f t="shared" si="153"/>
        <v>0</v>
      </c>
      <c r="AG367" s="133">
        <f t="shared" si="153"/>
        <v>0.10191880086015379</v>
      </c>
      <c r="AH367" s="133">
        <f t="shared" si="153"/>
        <v>6.0858836229758543E-3</v>
      </c>
      <c r="AI367" s="134">
        <f>SUM(V367:AC367)</f>
        <v>1.0000000000000002</v>
      </c>
      <c r="AJ367" s="23" t="str">
        <f t="shared" si="147"/>
        <v/>
      </c>
    </row>
    <row r="368" spans="1:85" ht="15" thickBot="1">
      <c r="A368" s="247"/>
      <c r="B368" s="247"/>
      <c r="C368" s="247"/>
      <c r="D368" s="247"/>
      <c r="E368" s="247"/>
      <c r="F368" s="247"/>
      <c r="G368" s="247"/>
      <c r="H368" s="247"/>
      <c r="I368" s="247"/>
      <c r="K368" s="247"/>
      <c r="L368" s="247"/>
      <c r="M368" s="247"/>
      <c r="N368" s="247"/>
      <c r="O368" s="247"/>
      <c r="P368" s="247"/>
      <c r="Q368" s="247"/>
      <c r="R368" s="247"/>
      <c r="S368" s="247"/>
      <c r="AI368" s="168"/>
      <c r="BA368" s="160"/>
      <c r="BR368" s="160"/>
      <c r="CG368" s="160"/>
    </row>
    <row r="369" spans="1:85" ht="28.5">
      <c r="A369" s="312" t="s">
        <v>41</v>
      </c>
      <c r="B369" s="164" t="s">
        <v>0</v>
      </c>
      <c r="C369" s="164" t="s">
        <v>1</v>
      </c>
      <c r="D369" s="164" t="s">
        <v>2</v>
      </c>
      <c r="E369" s="164" t="s">
        <v>3</v>
      </c>
      <c r="F369" s="164" t="s">
        <v>27</v>
      </c>
      <c r="G369" s="164" t="s">
        <v>4</v>
      </c>
      <c r="H369" s="164" t="s">
        <v>5</v>
      </c>
      <c r="I369" s="165" t="s">
        <v>6</v>
      </c>
      <c r="K369" s="314" t="s">
        <v>41</v>
      </c>
      <c r="L369" s="166" t="s">
        <v>0</v>
      </c>
      <c r="M369" s="166" t="s">
        <v>1</v>
      </c>
      <c r="N369" s="166" t="s">
        <v>2</v>
      </c>
      <c r="O369" s="166" t="s">
        <v>3</v>
      </c>
      <c r="P369" s="166" t="s">
        <v>27</v>
      </c>
      <c r="Q369" s="166" t="s">
        <v>4</v>
      </c>
      <c r="R369" s="166" t="s">
        <v>5</v>
      </c>
      <c r="S369" s="167" t="s">
        <v>6</v>
      </c>
      <c r="U369" s="316" t="s">
        <v>41</v>
      </c>
      <c r="V369" s="219" t="s">
        <v>74</v>
      </c>
      <c r="W369" s="219" t="s">
        <v>75</v>
      </c>
      <c r="X369" s="219" t="s">
        <v>4</v>
      </c>
      <c r="Y369" s="219" t="s">
        <v>1</v>
      </c>
      <c r="Z369" s="219" t="s">
        <v>2</v>
      </c>
      <c r="AA369" s="219" t="s">
        <v>3</v>
      </c>
      <c r="AB369" s="219" t="s">
        <v>55</v>
      </c>
      <c r="AC369" s="219" t="s">
        <v>68</v>
      </c>
      <c r="AD369" s="220" t="s">
        <v>76</v>
      </c>
      <c r="AE369" s="220" t="s">
        <v>83</v>
      </c>
      <c r="AF369" s="220" t="s">
        <v>77</v>
      </c>
      <c r="AG369" s="220" t="s">
        <v>84</v>
      </c>
      <c r="AH369" s="220" t="s">
        <v>85</v>
      </c>
      <c r="AI369" s="221" t="s">
        <v>63</v>
      </c>
      <c r="BA369" s="160"/>
      <c r="BR369" s="160"/>
      <c r="CG369" s="160"/>
    </row>
    <row r="370" spans="1:85" ht="15">
      <c r="A370" s="313" t="s">
        <v>41</v>
      </c>
      <c r="B370" s="318" t="s">
        <v>69</v>
      </c>
      <c r="C370" s="319"/>
      <c r="D370" s="319"/>
      <c r="E370" s="319"/>
      <c r="F370" s="319"/>
      <c r="G370" s="319"/>
      <c r="H370" s="319"/>
      <c r="I370" s="320"/>
      <c r="K370" s="315" t="s">
        <v>41</v>
      </c>
      <c r="L370" s="321" t="s">
        <v>69</v>
      </c>
      <c r="M370" s="322"/>
      <c r="N370" s="322"/>
      <c r="O370" s="322"/>
      <c r="P370" s="322"/>
      <c r="Q370" s="322"/>
      <c r="R370" s="322"/>
      <c r="S370" s="323"/>
      <c r="U370" s="317" t="s">
        <v>41</v>
      </c>
      <c r="V370" s="324" t="s">
        <v>69</v>
      </c>
      <c r="W370" s="324"/>
      <c r="X370" s="324"/>
      <c r="Y370" s="324"/>
      <c r="Z370" s="324"/>
      <c r="AA370" s="324"/>
      <c r="AB370" s="324"/>
      <c r="AC370" s="324"/>
      <c r="AD370" s="324"/>
      <c r="AE370" s="324"/>
      <c r="AF370" s="324"/>
      <c r="AG370" s="324"/>
      <c r="AH370" s="324"/>
      <c r="AI370" s="325"/>
      <c r="BA370" s="160"/>
      <c r="BR370" s="160"/>
      <c r="CG370" s="160"/>
    </row>
    <row r="371" spans="1:85" ht="15">
      <c r="A371" s="170" t="s">
        <v>7</v>
      </c>
      <c r="B371" s="171">
        <v>0</v>
      </c>
      <c r="C371" s="171">
        <v>0</v>
      </c>
      <c r="D371" s="171">
        <v>0</v>
      </c>
      <c r="E371" s="171">
        <v>0</v>
      </c>
      <c r="F371" s="361"/>
      <c r="G371" s="171">
        <v>0</v>
      </c>
      <c r="H371" s="172">
        <v>0</v>
      </c>
      <c r="I371" s="173">
        <f>SUM(B371:H371)</f>
        <v>0</v>
      </c>
      <c r="J371" s="168"/>
      <c r="K371" s="222" t="s">
        <v>7</v>
      </c>
      <c r="L371" s="171">
        <v>0</v>
      </c>
      <c r="M371" s="171">
        <v>0</v>
      </c>
      <c r="N371" s="171">
        <v>0</v>
      </c>
      <c r="O371" s="171">
        <v>0</v>
      </c>
      <c r="P371" s="171">
        <v>0</v>
      </c>
      <c r="Q371" s="171">
        <v>0</v>
      </c>
      <c r="R371" s="223">
        <v>0</v>
      </c>
      <c r="S371" s="224">
        <f>SUM(L371:R371)</f>
        <v>0</v>
      </c>
      <c r="U371" s="225" t="s">
        <v>7</v>
      </c>
      <c r="V371" s="226">
        <v>0</v>
      </c>
      <c r="W371" s="226">
        <v>0</v>
      </c>
      <c r="X371" s="226">
        <v>0</v>
      </c>
      <c r="Y371" s="226">
        <v>0</v>
      </c>
      <c r="Z371" s="226">
        <v>0</v>
      </c>
      <c r="AA371" s="226">
        <v>0</v>
      </c>
      <c r="AB371" s="226">
        <v>0</v>
      </c>
      <c r="AC371" s="227">
        <v>0</v>
      </c>
      <c r="AD371" s="228">
        <v>0</v>
      </c>
      <c r="AE371" s="228">
        <v>0</v>
      </c>
      <c r="AF371" s="228">
        <v>0</v>
      </c>
      <c r="AG371" s="228">
        <v>0</v>
      </c>
      <c r="AH371" s="228">
        <v>0</v>
      </c>
      <c r="AI371" s="229">
        <f>SUM(V371:AC371)</f>
        <v>0</v>
      </c>
      <c r="AJ371" s="160" t="str">
        <f>IF(ABS(S371-AI371)&gt;0.001,S371-AI371,"")</f>
        <v/>
      </c>
      <c r="BA371" s="160"/>
      <c r="BR371" s="160"/>
      <c r="CG371" s="160"/>
    </row>
    <row r="372" spans="1:85" ht="15">
      <c r="A372" s="178" t="s">
        <v>8</v>
      </c>
      <c r="B372" s="179">
        <v>0</v>
      </c>
      <c r="C372" s="179">
        <v>0</v>
      </c>
      <c r="D372" s="179">
        <v>0</v>
      </c>
      <c r="E372" s="179">
        <v>0</v>
      </c>
      <c r="F372" s="362"/>
      <c r="G372" s="179">
        <v>0</v>
      </c>
      <c r="H372" s="180">
        <v>0</v>
      </c>
      <c r="I372" s="181">
        <f t="shared" ref="I372:I391" si="154">SUM(B372:H372)</f>
        <v>0</v>
      </c>
      <c r="J372" s="168"/>
      <c r="K372" s="182" t="s">
        <v>8</v>
      </c>
      <c r="L372" s="183">
        <v>0</v>
      </c>
      <c r="M372" s="183">
        <v>0</v>
      </c>
      <c r="N372" s="183">
        <v>0</v>
      </c>
      <c r="O372" s="183">
        <v>0</v>
      </c>
      <c r="P372" s="183">
        <v>0</v>
      </c>
      <c r="Q372" s="183">
        <v>0</v>
      </c>
      <c r="R372" s="184">
        <v>0</v>
      </c>
      <c r="S372" s="185">
        <f t="shared" ref="S372:S391" si="155">SUM(L372:R372)</f>
        <v>0</v>
      </c>
      <c r="U372" s="230" t="s">
        <v>8</v>
      </c>
      <c r="V372" s="231">
        <v>0</v>
      </c>
      <c r="W372" s="231">
        <v>0</v>
      </c>
      <c r="X372" s="231">
        <v>0</v>
      </c>
      <c r="Y372" s="231">
        <v>0</v>
      </c>
      <c r="Z372" s="231">
        <v>0</v>
      </c>
      <c r="AA372" s="231">
        <v>0</v>
      </c>
      <c r="AB372" s="231">
        <v>0</v>
      </c>
      <c r="AC372" s="232">
        <v>0</v>
      </c>
      <c r="AD372" s="231">
        <v>0</v>
      </c>
      <c r="AE372" s="231">
        <v>0</v>
      </c>
      <c r="AF372" s="231">
        <v>0</v>
      </c>
      <c r="AG372" s="231">
        <v>0</v>
      </c>
      <c r="AH372" s="231">
        <v>0</v>
      </c>
      <c r="AI372" s="233">
        <f t="shared" ref="AI372:AI391" si="156">SUM(V372:AC372)</f>
        <v>0</v>
      </c>
      <c r="AJ372" s="160" t="str">
        <f t="shared" ref="AJ372:AJ393" si="157">IF(ABS(S372-AI372)&gt;0.001,S372-AI372,"")</f>
        <v/>
      </c>
      <c r="BA372" s="160"/>
      <c r="BR372" s="160"/>
      <c r="CG372" s="160"/>
    </row>
    <row r="373" spans="1:85" ht="15">
      <c r="A373" s="186" t="s">
        <v>10</v>
      </c>
      <c r="B373" s="175">
        <v>0</v>
      </c>
      <c r="C373" s="175">
        <v>0</v>
      </c>
      <c r="D373" s="175">
        <v>0</v>
      </c>
      <c r="E373" s="175">
        <v>0</v>
      </c>
      <c r="F373" s="362"/>
      <c r="G373" s="175">
        <v>0</v>
      </c>
      <c r="H373" s="187">
        <v>0</v>
      </c>
      <c r="I373" s="173">
        <f t="shared" si="154"/>
        <v>0</v>
      </c>
      <c r="J373" s="168"/>
      <c r="K373" s="188" t="s">
        <v>10</v>
      </c>
      <c r="L373" s="175">
        <v>0</v>
      </c>
      <c r="M373" s="175">
        <v>0</v>
      </c>
      <c r="N373" s="175">
        <v>0</v>
      </c>
      <c r="O373" s="175">
        <v>0</v>
      </c>
      <c r="P373" s="175">
        <v>0</v>
      </c>
      <c r="Q373" s="175">
        <v>0</v>
      </c>
      <c r="R373" s="176">
        <v>0</v>
      </c>
      <c r="S373" s="177">
        <f t="shared" si="155"/>
        <v>0</v>
      </c>
      <c r="U373" s="234" t="s">
        <v>10</v>
      </c>
      <c r="V373" s="226">
        <v>0</v>
      </c>
      <c r="W373" s="226">
        <v>0</v>
      </c>
      <c r="X373" s="226">
        <v>0</v>
      </c>
      <c r="Y373" s="226">
        <v>0</v>
      </c>
      <c r="Z373" s="226">
        <v>0</v>
      </c>
      <c r="AA373" s="226">
        <v>0</v>
      </c>
      <c r="AB373" s="226">
        <v>0</v>
      </c>
      <c r="AC373" s="227">
        <v>0</v>
      </c>
      <c r="AD373" s="228">
        <v>0</v>
      </c>
      <c r="AE373" s="228">
        <v>0</v>
      </c>
      <c r="AF373" s="228">
        <v>0</v>
      </c>
      <c r="AG373" s="228">
        <v>0</v>
      </c>
      <c r="AH373" s="228">
        <v>0</v>
      </c>
      <c r="AI373" s="229">
        <f t="shared" si="156"/>
        <v>0</v>
      </c>
      <c r="AJ373" s="160" t="str">
        <f t="shared" si="157"/>
        <v/>
      </c>
      <c r="BA373" s="160"/>
      <c r="BR373" s="160"/>
      <c r="CG373" s="160"/>
    </row>
    <row r="374" spans="1:85" ht="15">
      <c r="A374" s="178" t="s">
        <v>56</v>
      </c>
      <c r="B374" s="179">
        <v>0</v>
      </c>
      <c r="C374" s="179">
        <v>0</v>
      </c>
      <c r="D374" s="179">
        <v>0</v>
      </c>
      <c r="E374" s="179">
        <v>0</v>
      </c>
      <c r="F374" s="362"/>
      <c r="G374" s="179">
        <v>0</v>
      </c>
      <c r="H374" s="180">
        <v>0</v>
      </c>
      <c r="I374" s="181">
        <f t="shared" si="154"/>
        <v>0</v>
      </c>
      <c r="J374" s="168"/>
      <c r="K374" s="182" t="s">
        <v>56</v>
      </c>
      <c r="L374" s="183">
        <v>0</v>
      </c>
      <c r="M374" s="183">
        <v>0</v>
      </c>
      <c r="N374" s="183">
        <v>0</v>
      </c>
      <c r="O374" s="183">
        <v>0</v>
      </c>
      <c r="P374" s="183">
        <v>0</v>
      </c>
      <c r="Q374" s="183">
        <v>0</v>
      </c>
      <c r="R374" s="184">
        <v>0</v>
      </c>
      <c r="S374" s="185">
        <f t="shared" si="155"/>
        <v>0</v>
      </c>
      <c r="U374" s="230" t="s">
        <v>56</v>
      </c>
      <c r="V374" s="231">
        <v>0</v>
      </c>
      <c r="W374" s="231">
        <v>0</v>
      </c>
      <c r="X374" s="231">
        <v>0</v>
      </c>
      <c r="Y374" s="231">
        <v>0</v>
      </c>
      <c r="Z374" s="231">
        <v>0</v>
      </c>
      <c r="AA374" s="231">
        <v>0</v>
      </c>
      <c r="AB374" s="231">
        <v>0</v>
      </c>
      <c r="AC374" s="232">
        <v>0</v>
      </c>
      <c r="AD374" s="231">
        <v>0</v>
      </c>
      <c r="AE374" s="231">
        <v>0</v>
      </c>
      <c r="AF374" s="231">
        <v>0</v>
      </c>
      <c r="AG374" s="231">
        <v>0</v>
      </c>
      <c r="AH374" s="231">
        <v>0</v>
      </c>
      <c r="AI374" s="233">
        <f t="shared" si="156"/>
        <v>0</v>
      </c>
      <c r="AJ374" s="160" t="str">
        <f t="shared" si="157"/>
        <v/>
      </c>
      <c r="BA374" s="160"/>
      <c r="BR374" s="160"/>
      <c r="CG374" s="160"/>
    </row>
    <row r="375" spans="1:85" ht="15">
      <c r="A375" s="186" t="s">
        <v>16</v>
      </c>
      <c r="B375" s="175">
        <v>60.262644767394804</v>
      </c>
      <c r="C375" s="175">
        <v>0</v>
      </c>
      <c r="D375" s="175">
        <v>0</v>
      </c>
      <c r="E375" s="175">
        <v>0</v>
      </c>
      <c r="F375" s="362"/>
      <c r="G375" s="175">
        <v>0</v>
      </c>
      <c r="H375" s="187">
        <v>0</v>
      </c>
      <c r="I375" s="173">
        <f t="shared" si="154"/>
        <v>60.262644767394804</v>
      </c>
      <c r="J375" s="168"/>
      <c r="K375" s="188" t="s">
        <v>16</v>
      </c>
      <c r="L375" s="175">
        <v>60.262644767394804</v>
      </c>
      <c r="M375" s="175">
        <v>0</v>
      </c>
      <c r="N375" s="175">
        <v>0</v>
      </c>
      <c r="O375" s="175">
        <v>0</v>
      </c>
      <c r="P375" s="175">
        <v>0</v>
      </c>
      <c r="Q375" s="175">
        <v>0</v>
      </c>
      <c r="R375" s="176">
        <v>0</v>
      </c>
      <c r="S375" s="177">
        <f t="shared" si="155"/>
        <v>60.262644767394804</v>
      </c>
      <c r="U375" s="234" t="s">
        <v>16</v>
      </c>
      <c r="V375" s="226">
        <v>60.262644767394804</v>
      </c>
      <c r="W375" s="226">
        <v>0</v>
      </c>
      <c r="X375" s="226">
        <v>0</v>
      </c>
      <c r="Y375" s="226">
        <v>0</v>
      </c>
      <c r="Z375" s="226">
        <v>0</v>
      </c>
      <c r="AA375" s="226">
        <v>0</v>
      </c>
      <c r="AB375" s="226">
        <v>0</v>
      </c>
      <c r="AC375" s="227">
        <v>0</v>
      </c>
      <c r="AD375" s="228">
        <v>0</v>
      </c>
      <c r="AE375" s="228">
        <v>0</v>
      </c>
      <c r="AF375" s="228">
        <v>0</v>
      </c>
      <c r="AG375" s="228">
        <v>0</v>
      </c>
      <c r="AH375" s="228">
        <v>0</v>
      </c>
      <c r="AI375" s="229">
        <f t="shared" si="156"/>
        <v>60.262644767394804</v>
      </c>
      <c r="AJ375" s="160" t="str">
        <f t="shared" si="157"/>
        <v/>
      </c>
      <c r="BA375" s="160"/>
      <c r="BR375" s="160"/>
      <c r="CG375" s="160"/>
    </row>
    <row r="376" spans="1:85" ht="15">
      <c r="A376" s="178" t="s">
        <v>15</v>
      </c>
      <c r="B376" s="179">
        <v>3.5350617276803389</v>
      </c>
      <c r="C376" s="179">
        <v>0</v>
      </c>
      <c r="D376" s="179">
        <v>0.17944038020314601</v>
      </c>
      <c r="E376" s="179">
        <v>0.10611298634884411</v>
      </c>
      <c r="F376" s="362"/>
      <c r="G376" s="179">
        <v>0</v>
      </c>
      <c r="H376" s="180">
        <v>0</v>
      </c>
      <c r="I376" s="181">
        <f t="shared" si="154"/>
        <v>3.8206150942323287</v>
      </c>
      <c r="J376" s="168"/>
      <c r="K376" s="182" t="s">
        <v>15</v>
      </c>
      <c r="L376" s="183">
        <v>3.5350617276803389</v>
      </c>
      <c r="M376" s="183">
        <v>0</v>
      </c>
      <c r="N376" s="183">
        <v>0.17944038020314601</v>
      </c>
      <c r="O376" s="183">
        <v>0.10611298634884411</v>
      </c>
      <c r="P376" s="183">
        <v>0</v>
      </c>
      <c r="Q376" s="183">
        <v>0</v>
      </c>
      <c r="R376" s="184">
        <v>0</v>
      </c>
      <c r="S376" s="185">
        <f t="shared" si="155"/>
        <v>3.8206150942323287</v>
      </c>
      <c r="U376" s="230" t="s">
        <v>57</v>
      </c>
      <c r="V376" s="231">
        <v>3.5247982042600423</v>
      </c>
      <c r="W376" s="231">
        <v>0</v>
      </c>
      <c r="X376" s="231">
        <v>0</v>
      </c>
      <c r="Y376" s="231">
        <v>0</v>
      </c>
      <c r="Z376" s="231">
        <v>0.17944038020314601</v>
      </c>
      <c r="AA376" s="231">
        <v>0.10611298634884411</v>
      </c>
      <c r="AB376" s="231">
        <v>0</v>
      </c>
      <c r="AC376" s="232">
        <v>1.0263523420296371E-2</v>
      </c>
      <c r="AD376" s="231">
        <v>1.0263523420296371E-2</v>
      </c>
      <c r="AE376" s="231">
        <v>0</v>
      </c>
      <c r="AF376" s="231">
        <v>0</v>
      </c>
      <c r="AG376" s="231">
        <v>0</v>
      </c>
      <c r="AH376" s="231">
        <v>0</v>
      </c>
      <c r="AI376" s="233">
        <f t="shared" si="156"/>
        <v>3.8206150942323287</v>
      </c>
      <c r="AJ376" s="160" t="str">
        <f t="shared" si="157"/>
        <v/>
      </c>
      <c r="BA376" s="160"/>
      <c r="BR376" s="160"/>
      <c r="CG376" s="160"/>
    </row>
    <row r="377" spans="1:85" ht="15">
      <c r="A377" s="186" t="s">
        <v>58</v>
      </c>
      <c r="B377" s="175">
        <v>0</v>
      </c>
      <c r="C377" s="175">
        <v>0</v>
      </c>
      <c r="D377" s="175">
        <v>0</v>
      </c>
      <c r="E377" s="175">
        <v>1036.1673029106976</v>
      </c>
      <c r="F377" s="362"/>
      <c r="G377" s="175">
        <v>0</v>
      </c>
      <c r="H377" s="187">
        <v>0</v>
      </c>
      <c r="I377" s="173">
        <f t="shared" si="154"/>
        <v>1036.1673029106976</v>
      </c>
      <c r="J377" s="168"/>
      <c r="K377" s="188" t="s">
        <v>58</v>
      </c>
      <c r="L377" s="175">
        <v>0</v>
      </c>
      <c r="M377" s="175">
        <v>0</v>
      </c>
      <c r="N377" s="175">
        <v>0</v>
      </c>
      <c r="O377" s="175">
        <v>1036.1673029106976</v>
      </c>
      <c r="P377" s="175">
        <v>683.00224325882641</v>
      </c>
      <c r="Q377" s="175">
        <v>0</v>
      </c>
      <c r="R377" s="176">
        <v>0</v>
      </c>
      <c r="S377" s="177">
        <f t="shared" si="155"/>
        <v>1719.169546169524</v>
      </c>
      <c r="U377" s="234" t="s">
        <v>58</v>
      </c>
      <c r="V377" s="226">
        <v>0</v>
      </c>
      <c r="W377" s="226">
        <v>0</v>
      </c>
      <c r="X377" s="226">
        <v>0</v>
      </c>
      <c r="Y377" s="226">
        <v>0</v>
      </c>
      <c r="Z377" s="226">
        <v>0</v>
      </c>
      <c r="AA377" s="226">
        <v>518.08365145534879</v>
      </c>
      <c r="AB377" s="226">
        <v>683.00224325882641</v>
      </c>
      <c r="AC377" s="227">
        <v>518.08365145534879</v>
      </c>
      <c r="AD377" s="226">
        <v>0</v>
      </c>
      <c r="AE377" s="226">
        <v>0</v>
      </c>
      <c r="AF377" s="226">
        <v>0</v>
      </c>
      <c r="AG377" s="226">
        <v>0</v>
      </c>
      <c r="AH377" s="226">
        <v>518.08365145534879</v>
      </c>
      <c r="AI377" s="229">
        <f t="shared" si="156"/>
        <v>1719.169546169524</v>
      </c>
      <c r="AJ377" s="160" t="str">
        <f t="shared" si="157"/>
        <v/>
      </c>
      <c r="BA377" s="160"/>
      <c r="BR377" s="160"/>
      <c r="CG377" s="160"/>
    </row>
    <row r="378" spans="1:85" ht="15">
      <c r="A378" s="178" t="s">
        <v>12</v>
      </c>
      <c r="B378" s="179">
        <v>0</v>
      </c>
      <c r="C378" s="179">
        <v>0</v>
      </c>
      <c r="D378" s="179">
        <v>0</v>
      </c>
      <c r="E378" s="179">
        <v>10.664837737756763</v>
      </c>
      <c r="F378" s="362"/>
      <c r="G378" s="179">
        <v>0</v>
      </c>
      <c r="H378" s="180">
        <v>0</v>
      </c>
      <c r="I378" s="181">
        <f t="shared" si="154"/>
        <v>10.664837737756763</v>
      </c>
      <c r="J378" s="168"/>
      <c r="K378" s="182" t="s">
        <v>12</v>
      </c>
      <c r="L378" s="183">
        <v>0</v>
      </c>
      <c r="M378" s="183">
        <v>0</v>
      </c>
      <c r="N378" s="183">
        <v>0</v>
      </c>
      <c r="O378" s="183">
        <v>10.664837737756763</v>
      </c>
      <c r="P378" s="183">
        <v>45.023357289169518</v>
      </c>
      <c r="Q378" s="183">
        <v>0</v>
      </c>
      <c r="R378" s="184">
        <v>0</v>
      </c>
      <c r="S378" s="185">
        <f t="shared" si="155"/>
        <v>55.68819502692628</v>
      </c>
      <c r="U378" s="230" t="s">
        <v>12</v>
      </c>
      <c r="V378" s="231">
        <v>0</v>
      </c>
      <c r="W378" s="231">
        <v>0</v>
      </c>
      <c r="X378" s="231">
        <v>0</v>
      </c>
      <c r="Y378" s="231">
        <v>0</v>
      </c>
      <c r="Z378" s="231">
        <v>0</v>
      </c>
      <c r="AA378" s="231">
        <v>8.5318701902054102</v>
      </c>
      <c r="AB378" s="231">
        <v>45.023357289169518</v>
      </c>
      <c r="AC378" s="232">
        <v>2.1329675475513525</v>
      </c>
      <c r="AD378" s="231">
        <v>0</v>
      </c>
      <c r="AE378" s="231">
        <v>0</v>
      </c>
      <c r="AF378" s="231">
        <v>0</v>
      </c>
      <c r="AG378" s="231">
        <v>0</v>
      </c>
      <c r="AH378" s="231">
        <v>2.1329675475513525</v>
      </c>
      <c r="AI378" s="233">
        <f t="shared" si="156"/>
        <v>55.68819502692628</v>
      </c>
      <c r="AJ378" s="160" t="str">
        <f t="shared" si="157"/>
        <v/>
      </c>
      <c r="BA378" s="160"/>
      <c r="BR378" s="160"/>
      <c r="CG378" s="160"/>
    </row>
    <row r="379" spans="1:85" ht="15">
      <c r="A379" s="186" t="s">
        <v>59</v>
      </c>
      <c r="B379" s="175">
        <v>0</v>
      </c>
      <c r="C379" s="175">
        <v>0</v>
      </c>
      <c r="D379" s="175">
        <v>0</v>
      </c>
      <c r="E379" s="175">
        <v>6.1435139918978206E-2</v>
      </c>
      <c r="F379" s="362"/>
      <c r="G379" s="175">
        <v>0</v>
      </c>
      <c r="H379" s="187">
        <v>0</v>
      </c>
      <c r="I379" s="173">
        <f t="shared" si="154"/>
        <v>6.1435139918978206E-2</v>
      </c>
      <c r="J379" s="168"/>
      <c r="K379" s="188" t="s">
        <v>59</v>
      </c>
      <c r="L379" s="175">
        <v>0</v>
      </c>
      <c r="M379" s="175">
        <v>0</v>
      </c>
      <c r="N379" s="175">
        <v>0</v>
      </c>
      <c r="O379" s="175">
        <v>6.1435139918978206E-2</v>
      </c>
      <c r="P379" s="175">
        <v>0</v>
      </c>
      <c r="Q379" s="175">
        <v>0</v>
      </c>
      <c r="R379" s="176">
        <v>0</v>
      </c>
      <c r="S379" s="177">
        <f t="shared" si="155"/>
        <v>6.1435139918978206E-2</v>
      </c>
      <c r="U379" s="234" t="s">
        <v>59</v>
      </c>
      <c r="V379" s="226">
        <v>0</v>
      </c>
      <c r="W379" s="226">
        <v>0</v>
      </c>
      <c r="X379" s="226">
        <v>0</v>
      </c>
      <c r="Y379" s="226">
        <v>0</v>
      </c>
      <c r="Z379" s="226">
        <v>0</v>
      </c>
      <c r="AA379" s="226">
        <v>0</v>
      </c>
      <c r="AB379" s="226">
        <v>0</v>
      </c>
      <c r="AC379" s="227">
        <v>6.1435139918978206E-2</v>
      </c>
      <c r="AD379" s="226">
        <v>0</v>
      </c>
      <c r="AE379" s="226">
        <v>0</v>
      </c>
      <c r="AF379" s="226">
        <v>0</v>
      </c>
      <c r="AG379" s="226">
        <v>0</v>
      </c>
      <c r="AH379" s="226">
        <v>6.1435139918978206E-2</v>
      </c>
      <c r="AI379" s="229">
        <f t="shared" si="156"/>
        <v>6.1435139918978206E-2</v>
      </c>
      <c r="AJ379" s="160" t="str">
        <f t="shared" si="157"/>
        <v/>
      </c>
      <c r="BA379" s="160"/>
      <c r="BR379" s="160"/>
      <c r="CG379" s="160"/>
    </row>
    <row r="380" spans="1:85" ht="15">
      <c r="A380" s="178" t="s">
        <v>17</v>
      </c>
      <c r="B380" s="179">
        <v>0.82372875127504341</v>
      </c>
      <c r="C380" s="179">
        <v>0</v>
      </c>
      <c r="D380" s="179">
        <v>22.555614235416979</v>
      </c>
      <c r="E380" s="179">
        <v>5.111320189184819</v>
      </c>
      <c r="F380" s="362"/>
      <c r="G380" s="179">
        <v>0</v>
      </c>
      <c r="H380" s="180">
        <v>0</v>
      </c>
      <c r="I380" s="181">
        <f t="shared" si="154"/>
        <v>28.490663175876843</v>
      </c>
      <c r="J380" s="168"/>
      <c r="K380" s="182" t="s">
        <v>17</v>
      </c>
      <c r="L380" s="183">
        <v>0.82372875127504341</v>
      </c>
      <c r="M380" s="183">
        <v>0</v>
      </c>
      <c r="N380" s="183">
        <v>22.555614235416979</v>
      </c>
      <c r="O380" s="183">
        <v>5.111320189184819</v>
      </c>
      <c r="P380" s="183">
        <v>15.035119999999999</v>
      </c>
      <c r="Q380" s="183">
        <v>0</v>
      </c>
      <c r="R380" s="184">
        <v>0</v>
      </c>
      <c r="S380" s="185">
        <f t="shared" si="155"/>
        <v>43.525783175876839</v>
      </c>
      <c r="U380" s="230" t="s">
        <v>17</v>
      </c>
      <c r="V380" s="231">
        <v>0.82372875127504341</v>
      </c>
      <c r="W380" s="231">
        <v>0</v>
      </c>
      <c r="X380" s="231">
        <v>0</v>
      </c>
      <c r="Y380" s="231">
        <v>0</v>
      </c>
      <c r="Z380" s="231">
        <v>22.551860159679908</v>
      </c>
      <c r="AA380" s="231">
        <v>0</v>
      </c>
      <c r="AB380" s="231">
        <v>15.035119999999999</v>
      </c>
      <c r="AC380" s="232">
        <v>5.1150742649218879</v>
      </c>
      <c r="AD380" s="231">
        <v>0</v>
      </c>
      <c r="AE380" s="231">
        <v>0</v>
      </c>
      <c r="AF380" s="231">
        <v>0</v>
      </c>
      <c r="AG380" s="231">
        <v>3.7540757370693781E-3</v>
      </c>
      <c r="AH380" s="231">
        <v>5.111320189184819</v>
      </c>
      <c r="AI380" s="233">
        <f t="shared" si="156"/>
        <v>43.525783175876839</v>
      </c>
      <c r="AJ380" s="160" t="str">
        <f t="shared" si="157"/>
        <v/>
      </c>
      <c r="BA380" s="160"/>
      <c r="BR380" s="160"/>
      <c r="CG380" s="160"/>
    </row>
    <row r="381" spans="1:85" ht="15">
      <c r="A381" s="186" t="s">
        <v>139</v>
      </c>
      <c r="B381" s="175">
        <v>150.11056506590117</v>
      </c>
      <c r="C381" s="175">
        <v>4.1901964156504183</v>
      </c>
      <c r="D381" s="175">
        <v>122.05730269492949</v>
      </c>
      <c r="E381" s="175">
        <v>0.17085113278361613</v>
      </c>
      <c r="F381" s="362"/>
      <c r="G381" s="175">
        <v>0</v>
      </c>
      <c r="H381" s="187">
        <v>0</v>
      </c>
      <c r="I381" s="173">
        <f t="shared" si="154"/>
        <v>276.52891530926473</v>
      </c>
      <c r="J381" s="168"/>
      <c r="K381" s="188" t="s">
        <v>139</v>
      </c>
      <c r="L381" s="175">
        <v>150.11056506590117</v>
      </c>
      <c r="M381" s="175">
        <v>4.1901964156504183</v>
      </c>
      <c r="N381" s="175">
        <v>122.05730269492949</v>
      </c>
      <c r="O381" s="175">
        <v>0.17085113278361613</v>
      </c>
      <c r="P381" s="175">
        <v>0.35915167016847488</v>
      </c>
      <c r="Q381" s="175">
        <v>0</v>
      </c>
      <c r="R381" s="176">
        <v>0</v>
      </c>
      <c r="S381" s="177">
        <f t="shared" si="155"/>
        <v>276.88806697943323</v>
      </c>
      <c r="U381" s="234" t="s">
        <v>139</v>
      </c>
      <c r="V381" s="226">
        <v>149.15871221081463</v>
      </c>
      <c r="W381" s="226">
        <v>0</v>
      </c>
      <c r="X381" s="226">
        <v>0</v>
      </c>
      <c r="Y381" s="226">
        <v>4.1901964156504183</v>
      </c>
      <c r="Z381" s="226">
        <v>122.05730269492949</v>
      </c>
      <c r="AA381" s="226">
        <v>0.17085113278361613</v>
      </c>
      <c r="AB381" s="226">
        <v>0.35915167016847488</v>
      </c>
      <c r="AC381" s="227">
        <v>0.9518528550865325</v>
      </c>
      <c r="AD381" s="226">
        <v>0.9518528550865325</v>
      </c>
      <c r="AE381" s="305">
        <v>0</v>
      </c>
      <c r="AF381" s="305">
        <v>0</v>
      </c>
      <c r="AG381" s="305">
        <v>0</v>
      </c>
      <c r="AH381" s="305">
        <v>0</v>
      </c>
      <c r="AI381" s="229">
        <f t="shared" si="156"/>
        <v>276.88806697943318</v>
      </c>
      <c r="AJ381" s="160" t="str">
        <f t="shared" si="157"/>
        <v/>
      </c>
      <c r="BA381" s="160"/>
      <c r="BR381" s="160"/>
      <c r="CG381" s="160"/>
    </row>
    <row r="382" spans="1:85" ht="15">
      <c r="A382" s="178" t="s">
        <v>25</v>
      </c>
      <c r="B382" s="179">
        <v>41.615981755147772</v>
      </c>
      <c r="C382" s="179">
        <v>3.3886525277579671</v>
      </c>
      <c r="D382" s="179">
        <v>24.816163612353666</v>
      </c>
      <c r="E382" s="179">
        <v>172.8494528264558</v>
      </c>
      <c r="F382" s="362"/>
      <c r="G382" s="179">
        <v>118.60294972766408</v>
      </c>
      <c r="H382" s="180">
        <v>0</v>
      </c>
      <c r="I382" s="181">
        <f t="shared" si="154"/>
        <v>361.27320044937926</v>
      </c>
      <c r="J382" s="168"/>
      <c r="K382" s="182" t="s">
        <v>25</v>
      </c>
      <c r="L382" s="183">
        <v>41.615981755147772</v>
      </c>
      <c r="M382" s="183">
        <v>3.3886525277579671</v>
      </c>
      <c r="N382" s="183">
        <v>24.816163612353666</v>
      </c>
      <c r="O382" s="183">
        <v>172.8494528264558</v>
      </c>
      <c r="P382" s="183">
        <v>0</v>
      </c>
      <c r="Q382" s="183">
        <v>118.60294972766408</v>
      </c>
      <c r="R382" s="184">
        <v>0</v>
      </c>
      <c r="S382" s="185">
        <f t="shared" si="155"/>
        <v>361.27320044937926</v>
      </c>
      <c r="U382" s="230" t="s">
        <v>25</v>
      </c>
      <c r="V382" s="231">
        <v>28.080922720922896</v>
      </c>
      <c r="W382" s="231">
        <v>10.976163569215737</v>
      </c>
      <c r="X382" s="231">
        <v>118.60294972766408</v>
      </c>
      <c r="Y382" s="231">
        <v>3.3886525277579671</v>
      </c>
      <c r="Z382" s="231">
        <v>24.816163612353666</v>
      </c>
      <c r="AA382" s="231">
        <v>137.97575110682899</v>
      </c>
      <c r="AB382" s="231">
        <v>0</v>
      </c>
      <c r="AC382" s="232">
        <v>37.432597184635952</v>
      </c>
      <c r="AD382" s="231">
        <v>2.5588954650091398</v>
      </c>
      <c r="AE382" s="231">
        <v>1.9577941258803706E-2</v>
      </c>
      <c r="AF382" s="231">
        <v>0</v>
      </c>
      <c r="AG382" s="231">
        <v>0</v>
      </c>
      <c r="AH382" s="231">
        <v>34.854123778368013</v>
      </c>
      <c r="AI382" s="233">
        <f t="shared" si="156"/>
        <v>361.27320044937926</v>
      </c>
      <c r="AJ382" s="160" t="str">
        <f t="shared" si="157"/>
        <v/>
      </c>
      <c r="BA382" s="160"/>
      <c r="BR382" s="160"/>
      <c r="CG382" s="160"/>
    </row>
    <row r="383" spans="1:85" ht="15">
      <c r="A383" s="186" t="s">
        <v>24</v>
      </c>
      <c r="B383" s="175">
        <v>47.268410716987972</v>
      </c>
      <c r="C383" s="175">
        <v>0</v>
      </c>
      <c r="D383" s="175">
        <v>0</v>
      </c>
      <c r="E383" s="175">
        <v>0</v>
      </c>
      <c r="F383" s="362"/>
      <c r="G383" s="175">
        <v>0</v>
      </c>
      <c r="H383" s="187">
        <v>0</v>
      </c>
      <c r="I383" s="173">
        <f t="shared" si="154"/>
        <v>47.268410716987972</v>
      </c>
      <c r="J383" s="168"/>
      <c r="K383" s="188" t="s">
        <v>24</v>
      </c>
      <c r="L383" s="175">
        <v>47.268410716987972</v>
      </c>
      <c r="M383" s="175">
        <v>0</v>
      </c>
      <c r="N383" s="175">
        <v>0</v>
      </c>
      <c r="O383" s="175">
        <v>0</v>
      </c>
      <c r="P383" s="175">
        <v>0</v>
      </c>
      <c r="Q383" s="175">
        <v>0</v>
      </c>
      <c r="R383" s="176">
        <v>0</v>
      </c>
      <c r="S383" s="177">
        <f t="shared" si="155"/>
        <v>47.268410716987972</v>
      </c>
      <c r="U383" s="234" t="s">
        <v>24</v>
      </c>
      <c r="V383" s="226">
        <v>47.268410716987972</v>
      </c>
      <c r="W383" s="226">
        <v>0</v>
      </c>
      <c r="X383" s="226">
        <v>0</v>
      </c>
      <c r="Y383" s="226">
        <v>0</v>
      </c>
      <c r="Z383" s="226">
        <v>0</v>
      </c>
      <c r="AA383" s="226">
        <v>0</v>
      </c>
      <c r="AB383" s="226">
        <v>0</v>
      </c>
      <c r="AC383" s="227">
        <v>0</v>
      </c>
      <c r="AD383" s="226">
        <v>0</v>
      </c>
      <c r="AE383" s="226">
        <v>0</v>
      </c>
      <c r="AF383" s="226">
        <v>0</v>
      </c>
      <c r="AG383" s="226">
        <v>0</v>
      </c>
      <c r="AH383" s="226">
        <v>0</v>
      </c>
      <c r="AI383" s="229">
        <f t="shared" si="156"/>
        <v>47.268410716987972</v>
      </c>
      <c r="AJ383" s="160" t="str">
        <f t="shared" si="157"/>
        <v/>
      </c>
      <c r="BA383" s="160"/>
      <c r="BR383" s="160"/>
      <c r="CG383" s="160"/>
    </row>
    <row r="384" spans="1:85" ht="15">
      <c r="A384" s="178" t="s">
        <v>60</v>
      </c>
      <c r="B384" s="179">
        <v>1.3240350031746861</v>
      </c>
      <c r="C384" s="179">
        <v>0</v>
      </c>
      <c r="D384" s="179">
        <v>0</v>
      </c>
      <c r="E384" s="179">
        <v>0</v>
      </c>
      <c r="F384" s="362"/>
      <c r="G384" s="179">
        <v>0</v>
      </c>
      <c r="H384" s="180">
        <v>0</v>
      </c>
      <c r="I384" s="181">
        <f t="shared" si="154"/>
        <v>1.3240350031746861</v>
      </c>
      <c r="J384" s="168"/>
      <c r="K384" s="182" t="s">
        <v>60</v>
      </c>
      <c r="L384" s="183">
        <v>1.3240350031746861</v>
      </c>
      <c r="M384" s="183">
        <v>0</v>
      </c>
      <c r="N384" s="183">
        <v>0</v>
      </c>
      <c r="O384" s="183">
        <v>0</v>
      </c>
      <c r="P384" s="183">
        <v>0</v>
      </c>
      <c r="Q384" s="183">
        <v>0</v>
      </c>
      <c r="R384" s="184">
        <v>0</v>
      </c>
      <c r="S384" s="185">
        <f t="shared" si="155"/>
        <v>1.3240350031746861</v>
      </c>
      <c r="U384" s="230" t="s">
        <v>60</v>
      </c>
      <c r="V384" s="231">
        <v>1.3240350031746861</v>
      </c>
      <c r="W384" s="231">
        <v>0</v>
      </c>
      <c r="X384" s="231">
        <v>0</v>
      </c>
      <c r="Y384" s="231">
        <v>0</v>
      </c>
      <c r="Z384" s="231">
        <v>0</v>
      </c>
      <c r="AA384" s="231">
        <v>0</v>
      </c>
      <c r="AB384" s="231">
        <v>0</v>
      </c>
      <c r="AC384" s="232">
        <v>0</v>
      </c>
      <c r="AD384" s="231">
        <v>0</v>
      </c>
      <c r="AE384" s="231">
        <v>0</v>
      </c>
      <c r="AF384" s="231">
        <v>0</v>
      </c>
      <c r="AG384" s="231">
        <v>0</v>
      </c>
      <c r="AH384" s="231">
        <v>0</v>
      </c>
      <c r="AI384" s="233">
        <f t="shared" si="156"/>
        <v>1.3240350031746861</v>
      </c>
      <c r="AJ384" s="160" t="str">
        <f t="shared" si="157"/>
        <v/>
      </c>
      <c r="BA384" s="160"/>
      <c r="BR384" s="160"/>
      <c r="CG384" s="160"/>
    </row>
    <row r="385" spans="1:85" ht="15">
      <c r="A385" s="186" t="s">
        <v>22</v>
      </c>
      <c r="B385" s="175">
        <v>78.645812167367524</v>
      </c>
      <c r="C385" s="175">
        <v>0</v>
      </c>
      <c r="D385" s="175">
        <v>8.3300512719057487</v>
      </c>
      <c r="E385" s="175">
        <v>0</v>
      </c>
      <c r="F385" s="362"/>
      <c r="G385" s="175">
        <v>0</v>
      </c>
      <c r="H385" s="187">
        <v>0</v>
      </c>
      <c r="I385" s="173">
        <f t="shared" si="154"/>
        <v>86.975863439273269</v>
      </c>
      <c r="J385" s="168"/>
      <c r="K385" s="188" t="s">
        <v>22</v>
      </c>
      <c r="L385" s="175">
        <v>78.645812167367524</v>
      </c>
      <c r="M385" s="175">
        <v>0</v>
      </c>
      <c r="N385" s="175">
        <v>8.3300512719057487</v>
      </c>
      <c r="O385" s="175">
        <v>0</v>
      </c>
      <c r="P385" s="175">
        <v>101.92887430242089</v>
      </c>
      <c r="Q385" s="175">
        <v>0</v>
      </c>
      <c r="R385" s="176">
        <v>0</v>
      </c>
      <c r="S385" s="177">
        <f t="shared" si="155"/>
        <v>188.90473774169416</v>
      </c>
      <c r="U385" s="234" t="s">
        <v>22</v>
      </c>
      <c r="V385" s="226">
        <v>78.077165599054027</v>
      </c>
      <c r="W385" s="226">
        <v>0</v>
      </c>
      <c r="X385" s="226">
        <v>0</v>
      </c>
      <c r="Y385" s="226">
        <v>0</v>
      </c>
      <c r="Z385" s="226">
        <v>0.97159489625932249</v>
      </c>
      <c r="AA385" s="226">
        <v>0</v>
      </c>
      <c r="AB385" s="226">
        <v>101.92887430242089</v>
      </c>
      <c r="AC385" s="227">
        <v>7.9271029439599188</v>
      </c>
      <c r="AD385" s="226">
        <v>0.56864656831349403</v>
      </c>
      <c r="AE385" s="226">
        <v>0</v>
      </c>
      <c r="AF385" s="226">
        <v>0</v>
      </c>
      <c r="AG385" s="226">
        <v>7.3584563756464254</v>
      </c>
      <c r="AH385" s="226">
        <v>0</v>
      </c>
      <c r="AI385" s="229">
        <f t="shared" si="156"/>
        <v>188.90473774169416</v>
      </c>
      <c r="AJ385" s="160" t="str">
        <f t="shared" si="157"/>
        <v/>
      </c>
      <c r="BA385" s="160"/>
      <c r="BR385" s="160"/>
      <c r="CG385" s="160"/>
    </row>
    <row r="386" spans="1:85" ht="15">
      <c r="A386" s="178" t="s">
        <v>21</v>
      </c>
      <c r="B386" s="179">
        <v>0</v>
      </c>
      <c r="C386" s="179">
        <v>0</v>
      </c>
      <c r="D386" s="179">
        <v>0</v>
      </c>
      <c r="E386" s="179">
        <v>0</v>
      </c>
      <c r="F386" s="362"/>
      <c r="G386" s="179">
        <v>0</v>
      </c>
      <c r="H386" s="180">
        <v>0</v>
      </c>
      <c r="I386" s="181">
        <f t="shared" si="154"/>
        <v>0</v>
      </c>
      <c r="J386" s="168"/>
      <c r="K386" s="182" t="s">
        <v>21</v>
      </c>
      <c r="L386" s="183">
        <v>0</v>
      </c>
      <c r="M386" s="183">
        <v>0</v>
      </c>
      <c r="N386" s="183">
        <v>0</v>
      </c>
      <c r="O386" s="183">
        <v>0</v>
      </c>
      <c r="P386" s="183">
        <v>0</v>
      </c>
      <c r="Q386" s="183">
        <v>0</v>
      </c>
      <c r="R386" s="184">
        <v>0</v>
      </c>
      <c r="S386" s="185">
        <f t="shared" si="155"/>
        <v>0</v>
      </c>
      <c r="U386" s="230" t="s">
        <v>61</v>
      </c>
      <c r="V386" s="231">
        <v>0</v>
      </c>
      <c r="W386" s="231">
        <v>0</v>
      </c>
      <c r="X386" s="231">
        <v>0</v>
      </c>
      <c r="Y386" s="231">
        <v>0</v>
      </c>
      <c r="Z386" s="231">
        <v>0</v>
      </c>
      <c r="AA386" s="231">
        <v>0</v>
      </c>
      <c r="AB386" s="231">
        <v>0</v>
      </c>
      <c r="AC386" s="232">
        <v>0</v>
      </c>
      <c r="AD386" s="231">
        <v>0</v>
      </c>
      <c r="AE386" s="231">
        <v>0</v>
      </c>
      <c r="AF386" s="231">
        <v>0</v>
      </c>
      <c r="AG386" s="231">
        <v>0</v>
      </c>
      <c r="AH386" s="231">
        <v>0</v>
      </c>
      <c r="AI386" s="233">
        <f t="shared" si="156"/>
        <v>0</v>
      </c>
      <c r="AJ386" s="160" t="str">
        <f t="shared" si="157"/>
        <v/>
      </c>
      <c r="BA386" s="160"/>
      <c r="BR386" s="160"/>
      <c r="CG386" s="160"/>
    </row>
    <row r="387" spans="1:85" ht="15">
      <c r="A387" s="189" t="s">
        <v>64</v>
      </c>
      <c r="B387" s="175">
        <v>0.31533495757836499</v>
      </c>
      <c r="C387" s="175">
        <v>0</v>
      </c>
      <c r="D387" s="175">
        <v>0</v>
      </c>
      <c r="E387" s="175">
        <v>0</v>
      </c>
      <c r="F387" s="362"/>
      <c r="G387" s="175">
        <v>0</v>
      </c>
      <c r="H387" s="187">
        <v>0</v>
      </c>
      <c r="I387" s="173">
        <f t="shared" si="154"/>
        <v>0.31533495757836499</v>
      </c>
      <c r="J387" s="168"/>
      <c r="K387" s="190" t="s">
        <v>64</v>
      </c>
      <c r="L387" s="175">
        <v>0.31533495757836499</v>
      </c>
      <c r="M387" s="175">
        <v>0</v>
      </c>
      <c r="N387" s="175">
        <v>0</v>
      </c>
      <c r="O387" s="175">
        <v>0</v>
      </c>
      <c r="P387" s="175">
        <v>0</v>
      </c>
      <c r="Q387" s="175">
        <v>0</v>
      </c>
      <c r="R387" s="176">
        <v>0</v>
      </c>
      <c r="S387" s="177">
        <f t="shared" si="155"/>
        <v>0.31533495757836499</v>
      </c>
      <c r="U387" s="235" t="s">
        <v>62</v>
      </c>
      <c r="V387" s="226">
        <v>0.31533495757836499</v>
      </c>
      <c r="W387" s="226">
        <v>0</v>
      </c>
      <c r="X387" s="226">
        <v>0</v>
      </c>
      <c r="Y387" s="226">
        <v>0</v>
      </c>
      <c r="Z387" s="226">
        <v>0</v>
      </c>
      <c r="AA387" s="226">
        <v>0</v>
      </c>
      <c r="AB387" s="226">
        <v>0</v>
      </c>
      <c r="AC387" s="227">
        <v>0</v>
      </c>
      <c r="AD387" s="228">
        <v>0</v>
      </c>
      <c r="AE387" s="228">
        <v>0</v>
      </c>
      <c r="AF387" s="228">
        <v>0</v>
      </c>
      <c r="AG387" s="228">
        <v>0</v>
      </c>
      <c r="AH387" s="228">
        <v>0</v>
      </c>
      <c r="AI387" s="229">
        <f t="shared" si="156"/>
        <v>0.31533495757836499</v>
      </c>
      <c r="AJ387" s="160" t="str">
        <f t="shared" si="157"/>
        <v/>
      </c>
      <c r="BA387" s="160"/>
      <c r="BR387" s="160"/>
      <c r="CG387" s="160"/>
    </row>
    <row r="388" spans="1:85">
      <c r="A388" s="191" t="s">
        <v>23</v>
      </c>
      <c r="B388" s="192">
        <v>0.31533495757836499</v>
      </c>
      <c r="C388" s="192">
        <v>0</v>
      </c>
      <c r="D388" s="192">
        <v>0</v>
      </c>
      <c r="E388" s="192">
        <v>0</v>
      </c>
      <c r="F388" s="362"/>
      <c r="G388" s="192">
        <v>0</v>
      </c>
      <c r="H388" s="193">
        <v>0</v>
      </c>
      <c r="I388" s="194">
        <f t="shared" si="154"/>
        <v>0.31533495757836499</v>
      </c>
      <c r="J388" s="168"/>
      <c r="K388" s="195" t="s">
        <v>23</v>
      </c>
      <c r="L388" s="196">
        <v>0.31533495757836499</v>
      </c>
      <c r="M388" s="196">
        <v>0</v>
      </c>
      <c r="N388" s="196">
        <v>0</v>
      </c>
      <c r="O388" s="196">
        <v>0</v>
      </c>
      <c r="P388" s="196">
        <v>0</v>
      </c>
      <c r="Q388" s="196">
        <v>0</v>
      </c>
      <c r="R388" s="197">
        <v>0</v>
      </c>
      <c r="S388" s="198">
        <f t="shared" si="155"/>
        <v>0.31533495757836499</v>
      </c>
      <c r="U388" s="236" t="s">
        <v>66</v>
      </c>
      <c r="V388" s="237">
        <v>0.31533495757836499</v>
      </c>
      <c r="W388" s="237">
        <v>0</v>
      </c>
      <c r="X388" s="237">
        <v>0</v>
      </c>
      <c r="Y388" s="237">
        <v>0</v>
      </c>
      <c r="Z388" s="237">
        <v>0</v>
      </c>
      <c r="AA388" s="237">
        <v>0</v>
      </c>
      <c r="AB388" s="237">
        <v>0</v>
      </c>
      <c r="AC388" s="237">
        <v>0</v>
      </c>
      <c r="AD388" s="237">
        <v>0</v>
      </c>
      <c r="AE388" s="237">
        <v>0</v>
      </c>
      <c r="AF388" s="237">
        <v>0</v>
      </c>
      <c r="AG388" s="237">
        <v>0</v>
      </c>
      <c r="AH388" s="125">
        <v>0</v>
      </c>
      <c r="AI388" s="238">
        <f t="shared" si="156"/>
        <v>0.31533495757836499</v>
      </c>
      <c r="BA388" s="160"/>
      <c r="BR388" s="160"/>
      <c r="CG388" s="160"/>
    </row>
    <row r="389" spans="1:85">
      <c r="A389" s="199" t="s">
        <v>19</v>
      </c>
      <c r="B389" s="200">
        <v>0</v>
      </c>
      <c r="C389" s="200">
        <v>0</v>
      </c>
      <c r="D389" s="200">
        <v>0</v>
      </c>
      <c r="E389" s="200">
        <v>0</v>
      </c>
      <c r="F389" s="362"/>
      <c r="G389" s="200">
        <v>0</v>
      </c>
      <c r="H389" s="201">
        <v>0</v>
      </c>
      <c r="I389" s="202">
        <f t="shared" si="154"/>
        <v>0</v>
      </c>
      <c r="J389" s="168"/>
      <c r="K389" s="203" t="s">
        <v>19</v>
      </c>
      <c r="L389" s="200">
        <v>0</v>
      </c>
      <c r="M389" s="200">
        <v>0</v>
      </c>
      <c r="N389" s="200">
        <v>0</v>
      </c>
      <c r="O389" s="200">
        <v>0</v>
      </c>
      <c r="P389" s="200">
        <v>0</v>
      </c>
      <c r="Q389" s="200">
        <v>0</v>
      </c>
      <c r="R389" s="204">
        <v>0</v>
      </c>
      <c r="S389" s="205">
        <f t="shared" si="155"/>
        <v>0</v>
      </c>
      <c r="U389" s="239" t="s">
        <v>19</v>
      </c>
      <c r="V389" s="240">
        <v>0</v>
      </c>
      <c r="W389" s="240">
        <v>0</v>
      </c>
      <c r="X389" s="240">
        <v>0</v>
      </c>
      <c r="Y389" s="240">
        <v>0</v>
      </c>
      <c r="Z389" s="240">
        <v>0</v>
      </c>
      <c r="AA389" s="240">
        <v>0</v>
      </c>
      <c r="AB389" s="240">
        <v>0</v>
      </c>
      <c r="AC389" s="240">
        <v>0</v>
      </c>
      <c r="AD389" s="241">
        <v>0</v>
      </c>
      <c r="AE389" s="241">
        <v>0</v>
      </c>
      <c r="AF389" s="241">
        <v>0</v>
      </c>
      <c r="AG389" s="241">
        <v>0</v>
      </c>
      <c r="AH389" s="241">
        <v>0</v>
      </c>
      <c r="AI389" s="242">
        <f t="shared" si="156"/>
        <v>0</v>
      </c>
      <c r="AJ389" s="160" t="str">
        <f t="shared" si="157"/>
        <v/>
      </c>
      <c r="BA389" s="160"/>
      <c r="BR389" s="160"/>
      <c r="CG389" s="160"/>
    </row>
    <row r="390" spans="1:85">
      <c r="A390" s="191" t="s">
        <v>20</v>
      </c>
      <c r="B390" s="192">
        <v>0</v>
      </c>
      <c r="C390" s="192">
        <v>0</v>
      </c>
      <c r="D390" s="192">
        <v>0</v>
      </c>
      <c r="E390" s="192">
        <v>0</v>
      </c>
      <c r="F390" s="362"/>
      <c r="G390" s="192">
        <v>0</v>
      </c>
      <c r="H390" s="193">
        <v>0</v>
      </c>
      <c r="I390" s="194">
        <f t="shared" si="154"/>
        <v>0</v>
      </c>
      <c r="J390" s="168"/>
      <c r="K390" s="195" t="s">
        <v>20</v>
      </c>
      <c r="L390" s="196">
        <v>0</v>
      </c>
      <c r="M390" s="196">
        <v>0</v>
      </c>
      <c r="N390" s="196">
        <v>0</v>
      </c>
      <c r="O390" s="196">
        <v>0</v>
      </c>
      <c r="P390" s="196">
        <v>0</v>
      </c>
      <c r="Q390" s="196">
        <v>0</v>
      </c>
      <c r="R390" s="197">
        <v>0</v>
      </c>
      <c r="S390" s="198">
        <f t="shared" si="155"/>
        <v>0</v>
      </c>
      <c r="U390" s="236" t="s">
        <v>20</v>
      </c>
      <c r="V390" s="237">
        <v>0</v>
      </c>
      <c r="W390" s="237">
        <v>0</v>
      </c>
      <c r="X390" s="237">
        <v>0</v>
      </c>
      <c r="Y390" s="237">
        <v>0</v>
      </c>
      <c r="Z390" s="237">
        <v>0</v>
      </c>
      <c r="AA390" s="237">
        <v>0</v>
      </c>
      <c r="AB390" s="237">
        <v>0</v>
      </c>
      <c r="AC390" s="237">
        <v>0</v>
      </c>
      <c r="AD390" s="237">
        <v>0</v>
      </c>
      <c r="AE390" s="237">
        <v>0</v>
      </c>
      <c r="AF390" s="237">
        <v>0</v>
      </c>
      <c r="AG390" s="237">
        <v>0</v>
      </c>
      <c r="AH390" s="125">
        <v>0</v>
      </c>
      <c r="AI390" s="238">
        <f t="shared" si="156"/>
        <v>0</v>
      </c>
      <c r="AJ390" s="160" t="str">
        <f t="shared" si="157"/>
        <v/>
      </c>
      <c r="BA390" s="160"/>
      <c r="BR390" s="160"/>
      <c r="CG390" s="160"/>
    </row>
    <row r="391" spans="1:85" ht="15" thickBot="1">
      <c r="A391" s="206" t="s">
        <v>11</v>
      </c>
      <c r="B391" s="207">
        <v>0</v>
      </c>
      <c r="C391" s="207">
        <v>0</v>
      </c>
      <c r="D391" s="207">
        <v>0</v>
      </c>
      <c r="E391" s="207">
        <v>0</v>
      </c>
      <c r="F391" s="363"/>
      <c r="G391" s="207">
        <v>0</v>
      </c>
      <c r="H391" s="208">
        <v>0</v>
      </c>
      <c r="I391" s="209">
        <f t="shared" si="154"/>
        <v>0</v>
      </c>
      <c r="J391" s="168"/>
      <c r="K391" s="210" t="s">
        <v>11</v>
      </c>
      <c r="L391" s="207">
        <v>0</v>
      </c>
      <c r="M391" s="207">
        <v>0</v>
      </c>
      <c r="N391" s="207">
        <v>0</v>
      </c>
      <c r="O391" s="207">
        <v>0</v>
      </c>
      <c r="P391" s="207">
        <v>0</v>
      </c>
      <c r="Q391" s="207">
        <v>0</v>
      </c>
      <c r="R391" s="211">
        <v>0</v>
      </c>
      <c r="S391" s="212">
        <f t="shared" si="155"/>
        <v>0</v>
      </c>
      <c r="U391" s="239" t="s">
        <v>11</v>
      </c>
      <c r="V391" s="240">
        <v>0</v>
      </c>
      <c r="W391" s="240">
        <v>0</v>
      </c>
      <c r="X391" s="240">
        <v>0</v>
      </c>
      <c r="Y391" s="240">
        <v>0</v>
      </c>
      <c r="Z391" s="240">
        <v>0</v>
      </c>
      <c r="AA391" s="240">
        <v>0</v>
      </c>
      <c r="AB391" s="240">
        <v>0</v>
      </c>
      <c r="AC391" s="240">
        <v>0</v>
      </c>
      <c r="AD391" s="241">
        <v>0</v>
      </c>
      <c r="AE391" s="241">
        <v>0</v>
      </c>
      <c r="AF391" s="241">
        <v>0</v>
      </c>
      <c r="AG391" s="241">
        <v>0</v>
      </c>
      <c r="AH391" s="241">
        <v>0</v>
      </c>
      <c r="AI391" s="242">
        <f t="shared" si="156"/>
        <v>0</v>
      </c>
      <c r="AJ391" s="160" t="str">
        <f t="shared" si="157"/>
        <v/>
      </c>
      <c r="BA391" s="160"/>
      <c r="BR391" s="160"/>
      <c r="CG391" s="160"/>
    </row>
    <row r="392" spans="1:85" ht="15">
      <c r="A392" s="213" t="s">
        <v>26</v>
      </c>
      <c r="B392" s="214">
        <f>SUM(B371:B387)</f>
        <v>383.90157491250773</v>
      </c>
      <c r="C392" s="214">
        <f t="shared" ref="C392:I392" si="158">SUM(C371:C387)</f>
        <v>7.578848943408385</v>
      </c>
      <c r="D392" s="214">
        <f t="shared" si="158"/>
        <v>177.93857219480904</v>
      </c>
      <c r="E392" s="214">
        <f t="shared" si="158"/>
        <v>1225.1313129231462</v>
      </c>
      <c r="F392" s="214">
        <f t="shared" si="158"/>
        <v>0</v>
      </c>
      <c r="G392" s="214">
        <f t="shared" si="158"/>
        <v>118.60294972766408</v>
      </c>
      <c r="H392" s="216">
        <f t="shared" si="158"/>
        <v>0</v>
      </c>
      <c r="I392" s="173">
        <f t="shared" si="158"/>
        <v>1913.1532587015356</v>
      </c>
      <c r="J392" s="168"/>
      <c r="K392" s="215" t="s">
        <v>26</v>
      </c>
      <c r="L392" s="214">
        <f>SUM(L371:L387)</f>
        <v>383.90157491250773</v>
      </c>
      <c r="M392" s="214">
        <f t="shared" ref="M392:S392" si="159">SUM(M371:M387)</f>
        <v>7.578848943408385</v>
      </c>
      <c r="N392" s="214">
        <f t="shared" si="159"/>
        <v>177.93857219480904</v>
      </c>
      <c r="O392" s="214">
        <f t="shared" si="159"/>
        <v>1225.1313129231462</v>
      </c>
      <c r="P392" s="214">
        <f t="shared" si="159"/>
        <v>845.34874652058534</v>
      </c>
      <c r="Q392" s="214">
        <f t="shared" si="159"/>
        <v>118.60294972766408</v>
      </c>
      <c r="R392" s="216">
        <f t="shared" si="159"/>
        <v>0</v>
      </c>
      <c r="S392" s="217">
        <f t="shared" si="159"/>
        <v>2758.5020052221207</v>
      </c>
      <c r="T392" s="160" t="str">
        <f>IF(ABS(S392-AI392)&gt;0.01,S392-AI392,"")</f>
        <v/>
      </c>
      <c r="U392" s="243" t="s">
        <v>63</v>
      </c>
      <c r="V392" s="244">
        <f>SUM(V371:V387)</f>
        <v>368.83575293146248</v>
      </c>
      <c r="W392" s="244">
        <f t="shared" ref="W392:AH392" si="160">SUM(W371:W387)</f>
        <v>10.976163569215737</v>
      </c>
      <c r="X392" s="244">
        <f t="shared" si="160"/>
        <v>118.60294972766408</v>
      </c>
      <c r="Y392" s="244">
        <f t="shared" si="160"/>
        <v>7.578848943408385</v>
      </c>
      <c r="Z392" s="244">
        <f t="shared" si="160"/>
        <v>170.57636174342554</v>
      </c>
      <c r="AA392" s="244">
        <f t="shared" si="160"/>
        <v>664.86823687151559</v>
      </c>
      <c r="AB392" s="244">
        <f t="shared" si="160"/>
        <v>845.34874652058534</v>
      </c>
      <c r="AC392" s="244">
        <f t="shared" si="160"/>
        <v>571.71494491484373</v>
      </c>
      <c r="AD392" s="245">
        <f t="shared" si="160"/>
        <v>4.089658411829463</v>
      </c>
      <c r="AE392" s="245">
        <f t="shared" si="160"/>
        <v>1.9577941258803706E-2</v>
      </c>
      <c r="AF392" s="245">
        <f t="shared" si="160"/>
        <v>0</v>
      </c>
      <c r="AG392" s="245">
        <f t="shared" si="160"/>
        <v>7.3622104513834952</v>
      </c>
      <c r="AH392" s="245">
        <f t="shared" si="160"/>
        <v>560.243498110372</v>
      </c>
      <c r="AI392" s="246">
        <f>SUM(V392:AC392)</f>
        <v>2758.5020052221207</v>
      </c>
      <c r="AJ392" s="160" t="str">
        <f t="shared" si="157"/>
        <v/>
      </c>
      <c r="BA392" s="160"/>
      <c r="BR392" s="160"/>
      <c r="CG392" s="160"/>
    </row>
    <row r="393" spans="1:85" s="23" customFormat="1" ht="15" thickBot="1">
      <c r="A393" s="30" t="s">
        <v>88</v>
      </c>
      <c r="B393" s="47">
        <f>IF($I392=0,"-",B392/$I392)</f>
        <v>0.200664308082178</v>
      </c>
      <c r="C393" s="47">
        <f t="shared" ref="C393:H393" si="161">IF($I392=0,"-",C392/$I392)</f>
        <v>3.9614437102400146E-3</v>
      </c>
      <c r="D393" s="47">
        <f t="shared" si="161"/>
        <v>9.3008007270456008E-2</v>
      </c>
      <c r="E393" s="47">
        <f t="shared" si="161"/>
        <v>0.64037280199634794</v>
      </c>
      <c r="F393" s="47">
        <f t="shared" si="161"/>
        <v>0</v>
      </c>
      <c r="G393" s="47">
        <f t="shared" si="161"/>
        <v>6.1993438940777988E-2</v>
      </c>
      <c r="H393" s="70">
        <f t="shared" si="161"/>
        <v>0</v>
      </c>
      <c r="I393" s="48">
        <f>SUM(B393:H393)</f>
        <v>1</v>
      </c>
      <c r="J393" s="160"/>
      <c r="K393" s="81" t="s">
        <v>88</v>
      </c>
      <c r="L393" s="98">
        <f t="shared" ref="L393:R393" si="162">IF($S392=0,"-",L392/$S392)</f>
        <v>0.1391703084448529</v>
      </c>
      <c r="M393" s="98">
        <f t="shared" si="162"/>
        <v>2.7474509458615091E-3</v>
      </c>
      <c r="N393" s="98">
        <f t="shared" si="162"/>
        <v>6.4505507647974691E-2</v>
      </c>
      <c r="O393" s="98">
        <f t="shared" si="162"/>
        <v>0.44412920875310219</v>
      </c>
      <c r="P393" s="98">
        <f t="shared" si="162"/>
        <v>0.30645210513541604</v>
      </c>
      <c r="Q393" s="98">
        <f t="shared" si="162"/>
        <v>4.2995419072792702E-2</v>
      </c>
      <c r="R393" s="99">
        <f t="shared" si="162"/>
        <v>0</v>
      </c>
      <c r="S393" s="100">
        <f>SUM(L393:R393)</f>
        <v>1.0000000000000002</v>
      </c>
      <c r="U393" s="110" t="s">
        <v>88</v>
      </c>
      <c r="V393" s="133">
        <f>+V392/$AI392</f>
        <v>0.13370871300191894</v>
      </c>
      <c r="W393" s="133">
        <f t="shared" ref="W393:AH393" si="163">+W392/$AI392</f>
        <v>3.9790304840949036E-3</v>
      </c>
      <c r="X393" s="133">
        <f t="shared" si="163"/>
        <v>4.2995419072792702E-2</v>
      </c>
      <c r="Y393" s="133">
        <f t="shared" si="163"/>
        <v>2.7474509458615091E-3</v>
      </c>
      <c r="Z393" s="133">
        <f t="shared" si="163"/>
        <v>6.1836591534284689E-2</v>
      </c>
      <c r="AA393" s="133">
        <f t="shared" si="163"/>
        <v>0.24102510551482412</v>
      </c>
      <c r="AB393" s="133">
        <f t="shared" si="163"/>
        <v>0.30645210513541604</v>
      </c>
      <c r="AC393" s="133">
        <f t="shared" si="163"/>
        <v>0.20725558431080712</v>
      </c>
      <c r="AD393" s="133">
        <f t="shared" si="163"/>
        <v>1.482564958839011E-3</v>
      </c>
      <c r="AE393" s="133">
        <f t="shared" si="163"/>
        <v>7.0973090546030788E-6</v>
      </c>
      <c r="AF393" s="133">
        <f t="shared" si="163"/>
        <v>0</v>
      </c>
      <c r="AG393" s="133">
        <f t="shared" si="163"/>
        <v>2.66891611369E-3</v>
      </c>
      <c r="AH393" s="133">
        <f t="shared" si="163"/>
        <v>0.2030970059292235</v>
      </c>
      <c r="AI393" s="134">
        <f>SUM(V393:AC393)</f>
        <v>1</v>
      </c>
      <c r="AJ393" s="23" t="str">
        <f t="shared" si="157"/>
        <v/>
      </c>
    </row>
    <row r="394" spans="1:85" ht="15" thickBot="1">
      <c r="A394" s="247"/>
      <c r="B394" s="247"/>
      <c r="C394" s="247"/>
      <c r="D394" s="247"/>
      <c r="E394" s="247"/>
      <c r="F394" s="247"/>
      <c r="G394" s="247"/>
      <c r="H394" s="247"/>
      <c r="I394" s="247"/>
      <c r="K394" s="247"/>
      <c r="L394" s="247"/>
      <c r="M394" s="247"/>
      <c r="N394" s="247"/>
      <c r="O394" s="247"/>
      <c r="P394" s="247"/>
      <c r="Q394" s="247"/>
      <c r="R394" s="247"/>
      <c r="S394" s="247"/>
      <c r="AI394" s="168"/>
      <c r="BA394" s="160"/>
      <c r="BR394" s="160"/>
      <c r="CG394" s="160"/>
    </row>
    <row r="395" spans="1:85" ht="28.5">
      <c r="A395" s="312" t="s">
        <v>42</v>
      </c>
      <c r="B395" s="164" t="s">
        <v>0</v>
      </c>
      <c r="C395" s="164" t="s">
        <v>1</v>
      </c>
      <c r="D395" s="164" t="s">
        <v>2</v>
      </c>
      <c r="E395" s="164" t="s">
        <v>3</v>
      </c>
      <c r="F395" s="164" t="s">
        <v>27</v>
      </c>
      <c r="G395" s="164" t="s">
        <v>4</v>
      </c>
      <c r="H395" s="164" t="s">
        <v>5</v>
      </c>
      <c r="I395" s="165" t="s">
        <v>6</v>
      </c>
      <c r="K395" s="314" t="s">
        <v>42</v>
      </c>
      <c r="L395" s="166" t="s">
        <v>0</v>
      </c>
      <c r="M395" s="166" t="s">
        <v>1</v>
      </c>
      <c r="N395" s="166" t="s">
        <v>2</v>
      </c>
      <c r="O395" s="166" t="s">
        <v>3</v>
      </c>
      <c r="P395" s="166" t="s">
        <v>27</v>
      </c>
      <c r="Q395" s="166" t="s">
        <v>4</v>
      </c>
      <c r="R395" s="166" t="s">
        <v>5</v>
      </c>
      <c r="S395" s="167" t="s">
        <v>6</v>
      </c>
      <c r="U395" s="316" t="s">
        <v>42</v>
      </c>
      <c r="V395" s="219" t="s">
        <v>74</v>
      </c>
      <c r="W395" s="219" t="s">
        <v>75</v>
      </c>
      <c r="X395" s="219" t="s">
        <v>4</v>
      </c>
      <c r="Y395" s="219" t="s">
        <v>1</v>
      </c>
      <c r="Z395" s="219" t="s">
        <v>2</v>
      </c>
      <c r="AA395" s="219" t="s">
        <v>3</v>
      </c>
      <c r="AB395" s="219" t="s">
        <v>55</v>
      </c>
      <c r="AC395" s="219" t="s">
        <v>68</v>
      </c>
      <c r="AD395" s="220" t="s">
        <v>76</v>
      </c>
      <c r="AE395" s="220" t="s">
        <v>83</v>
      </c>
      <c r="AF395" s="220" t="s">
        <v>77</v>
      </c>
      <c r="AG395" s="220" t="s">
        <v>84</v>
      </c>
      <c r="AH395" s="220" t="s">
        <v>85</v>
      </c>
      <c r="AI395" s="221" t="s">
        <v>63</v>
      </c>
      <c r="BA395" s="160"/>
      <c r="BR395" s="160"/>
      <c r="CG395" s="160"/>
    </row>
    <row r="396" spans="1:85" ht="15">
      <c r="A396" s="313" t="s">
        <v>42</v>
      </c>
      <c r="B396" s="318" t="s">
        <v>69</v>
      </c>
      <c r="C396" s="319"/>
      <c r="D396" s="319"/>
      <c r="E396" s="319"/>
      <c r="F396" s="319"/>
      <c r="G396" s="319"/>
      <c r="H396" s="319"/>
      <c r="I396" s="320"/>
      <c r="K396" s="315" t="s">
        <v>42</v>
      </c>
      <c r="L396" s="321" t="s">
        <v>69</v>
      </c>
      <c r="M396" s="322"/>
      <c r="N396" s="322"/>
      <c r="O396" s="322"/>
      <c r="P396" s="322"/>
      <c r="Q396" s="322"/>
      <c r="R396" s="322"/>
      <c r="S396" s="323"/>
      <c r="U396" s="317" t="s">
        <v>42</v>
      </c>
      <c r="V396" s="324" t="s">
        <v>69</v>
      </c>
      <c r="W396" s="324"/>
      <c r="X396" s="324"/>
      <c r="Y396" s="324"/>
      <c r="Z396" s="324"/>
      <c r="AA396" s="324"/>
      <c r="AB396" s="324"/>
      <c r="AC396" s="324"/>
      <c r="AD396" s="324"/>
      <c r="AE396" s="324"/>
      <c r="AF396" s="324"/>
      <c r="AG396" s="324"/>
      <c r="AH396" s="324"/>
      <c r="AI396" s="325"/>
      <c r="BA396" s="160"/>
      <c r="BR396" s="160"/>
      <c r="CG396" s="160"/>
    </row>
    <row r="397" spans="1:85" ht="15">
      <c r="A397" s="170" t="s">
        <v>7</v>
      </c>
      <c r="B397" s="171">
        <v>0</v>
      </c>
      <c r="C397" s="171">
        <v>0</v>
      </c>
      <c r="D397" s="171">
        <v>0</v>
      </c>
      <c r="E397" s="171">
        <v>0</v>
      </c>
      <c r="F397" s="361"/>
      <c r="G397" s="171">
        <v>0</v>
      </c>
      <c r="H397" s="172">
        <v>0</v>
      </c>
      <c r="I397" s="173">
        <f>SUM(B397:H397)</f>
        <v>0</v>
      </c>
      <c r="J397" s="168"/>
      <c r="K397" s="222" t="s">
        <v>7</v>
      </c>
      <c r="L397" s="171">
        <v>0</v>
      </c>
      <c r="M397" s="171">
        <v>0</v>
      </c>
      <c r="N397" s="171">
        <v>0</v>
      </c>
      <c r="O397" s="171">
        <v>0</v>
      </c>
      <c r="P397" s="171">
        <v>0</v>
      </c>
      <c r="Q397" s="171">
        <v>0</v>
      </c>
      <c r="R397" s="223">
        <v>0</v>
      </c>
      <c r="S397" s="224">
        <f>SUM(L397:R397)</f>
        <v>0</v>
      </c>
      <c r="U397" s="225" t="s">
        <v>7</v>
      </c>
      <c r="V397" s="226">
        <v>0</v>
      </c>
      <c r="W397" s="226">
        <v>0</v>
      </c>
      <c r="X397" s="226">
        <v>0</v>
      </c>
      <c r="Y397" s="226">
        <v>0</v>
      </c>
      <c r="Z397" s="226">
        <v>0</v>
      </c>
      <c r="AA397" s="226">
        <v>0</v>
      </c>
      <c r="AB397" s="226">
        <v>0</v>
      </c>
      <c r="AC397" s="227">
        <v>0</v>
      </c>
      <c r="AD397" s="228">
        <v>0</v>
      </c>
      <c r="AE397" s="228">
        <v>0</v>
      </c>
      <c r="AF397" s="228">
        <v>0</v>
      </c>
      <c r="AG397" s="228">
        <v>0</v>
      </c>
      <c r="AH397" s="228">
        <v>0</v>
      </c>
      <c r="AI397" s="229">
        <f>SUM(V397:AC397)</f>
        <v>0</v>
      </c>
      <c r="AJ397" s="160" t="str">
        <f>IF(ABS(S397-AI397)&gt;0.001,S397-AI397,"")</f>
        <v/>
      </c>
      <c r="BA397" s="160"/>
      <c r="BR397" s="160"/>
      <c r="CG397" s="160"/>
    </row>
    <row r="398" spans="1:85" ht="15">
      <c r="A398" s="178" t="s">
        <v>8</v>
      </c>
      <c r="B398" s="179">
        <v>0</v>
      </c>
      <c r="C398" s="179">
        <v>0</v>
      </c>
      <c r="D398" s="179">
        <v>0</v>
      </c>
      <c r="E398" s="179">
        <v>0</v>
      </c>
      <c r="F398" s="362"/>
      <c r="G398" s="179">
        <v>0</v>
      </c>
      <c r="H398" s="180">
        <v>0</v>
      </c>
      <c r="I398" s="181">
        <f t="shared" ref="I398:I417" si="164">SUM(B398:H398)</f>
        <v>0</v>
      </c>
      <c r="J398" s="168"/>
      <c r="K398" s="182" t="s">
        <v>8</v>
      </c>
      <c r="L398" s="183">
        <v>0</v>
      </c>
      <c r="M398" s="183">
        <v>0</v>
      </c>
      <c r="N398" s="183">
        <v>0</v>
      </c>
      <c r="O398" s="183">
        <v>0</v>
      </c>
      <c r="P398" s="183">
        <v>0</v>
      </c>
      <c r="Q398" s="183">
        <v>0</v>
      </c>
      <c r="R398" s="184">
        <v>0</v>
      </c>
      <c r="S398" s="185">
        <f t="shared" ref="S398:S417" si="165">SUM(L398:R398)</f>
        <v>0</v>
      </c>
      <c r="U398" s="230" t="s">
        <v>8</v>
      </c>
      <c r="V398" s="231">
        <v>0</v>
      </c>
      <c r="W398" s="231">
        <v>0</v>
      </c>
      <c r="X398" s="231">
        <v>0</v>
      </c>
      <c r="Y398" s="231">
        <v>0</v>
      </c>
      <c r="Z398" s="231">
        <v>0</v>
      </c>
      <c r="AA398" s="231">
        <v>0</v>
      </c>
      <c r="AB398" s="231">
        <v>0</v>
      </c>
      <c r="AC398" s="232">
        <v>0</v>
      </c>
      <c r="AD398" s="231">
        <v>0</v>
      </c>
      <c r="AE398" s="231">
        <v>0</v>
      </c>
      <c r="AF398" s="231">
        <v>0</v>
      </c>
      <c r="AG398" s="231">
        <v>0</v>
      </c>
      <c r="AH398" s="231">
        <v>0</v>
      </c>
      <c r="AI398" s="233">
        <f t="shared" ref="AI398:AI417" si="166">SUM(V398:AC398)</f>
        <v>0</v>
      </c>
      <c r="AJ398" s="160" t="str">
        <f t="shared" ref="AJ398:AJ419" si="167">IF(ABS(S398-AI398)&gt;0.001,S398-AI398,"")</f>
        <v/>
      </c>
      <c r="BA398" s="160"/>
      <c r="BR398" s="160"/>
      <c r="CG398" s="160"/>
    </row>
    <row r="399" spans="1:85" ht="15">
      <c r="A399" s="186" t="s">
        <v>10</v>
      </c>
      <c r="B399" s="175">
        <v>0</v>
      </c>
      <c r="C399" s="175">
        <v>0</v>
      </c>
      <c r="D399" s="175">
        <v>0</v>
      </c>
      <c r="E399" s="175">
        <v>0</v>
      </c>
      <c r="F399" s="362"/>
      <c r="G399" s="175">
        <v>0</v>
      </c>
      <c r="H399" s="187">
        <v>0</v>
      </c>
      <c r="I399" s="173">
        <f t="shared" si="164"/>
        <v>0</v>
      </c>
      <c r="J399" s="168"/>
      <c r="K399" s="188" t="s">
        <v>10</v>
      </c>
      <c r="L399" s="175">
        <v>0</v>
      </c>
      <c r="M399" s="175">
        <v>0</v>
      </c>
      <c r="N399" s="175">
        <v>0</v>
      </c>
      <c r="O399" s="175">
        <v>0</v>
      </c>
      <c r="P399" s="175">
        <v>0</v>
      </c>
      <c r="Q399" s="175">
        <v>0</v>
      </c>
      <c r="R399" s="176">
        <v>0</v>
      </c>
      <c r="S399" s="177">
        <f t="shared" si="165"/>
        <v>0</v>
      </c>
      <c r="U399" s="234" t="s">
        <v>10</v>
      </c>
      <c r="V399" s="226">
        <v>0</v>
      </c>
      <c r="W399" s="226">
        <v>0</v>
      </c>
      <c r="X399" s="226">
        <v>0</v>
      </c>
      <c r="Y399" s="226">
        <v>0</v>
      </c>
      <c r="Z399" s="226">
        <v>0</v>
      </c>
      <c r="AA399" s="226">
        <v>0</v>
      </c>
      <c r="AB399" s="226">
        <v>0</v>
      </c>
      <c r="AC399" s="227">
        <v>0</v>
      </c>
      <c r="AD399" s="228">
        <v>0</v>
      </c>
      <c r="AE399" s="228">
        <v>0</v>
      </c>
      <c r="AF399" s="228">
        <v>0</v>
      </c>
      <c r="AG399" s="228">
        <v>0</v>
      </c>
      <c r="AH399" s="228">
        <v>0</v>
      </c>
      <c r="AI399" s="229">
        <f t="shared" si="166"/>
        <v>0</v>
      </c>
      <c r="AJ399" s="160" t="str">
        <f t="shared" si="167"/>
        <v/>
      </c>
      <c r="BA399" s="160"/>
      <c r="BR399" s="160"/>
      <c r="CG399" s="160"/>
    </row>
    <row r="400" spans="1:85" ht="15">
      <c r="A400" s="178" t="s">
        <v>56</v>
      </c>
      <c r="B400" s="179">
        <v>0</v>
      </c>
      <c r="C400" s="179">
        <v>0</v>
      </c>
      <c r="D400" s="179">
        <v>0</v>
      </c>
      <c r="E400" s="179">
        <v>0</v>
      </c>
      <c r="F400" s="362"/>
      <c r="G400" s="179">
        <v>0</v>
      </c>
      <c r="H400" s="180">
        <v>0</v>
      </c>
      <c r="I400" s="181">
        <f t="shared" si="164"/>
        <v>0</v>
      </c>
      <c r="J400" s="168"/>
      <c r="K400" s="182" t="s">
        <v>56</v>
      </c>
      <c r="L400" s="183">
        <v>0</v>
      </c>
      <c r="M400" s="183">
        <v>0</v>
      </c>
      <c r="N400" s="183">
        <v>0</v>
      </c>
      <c r="O400" s="183">
        <v>0</v>
      </c>
      <c r="P400" s="183">
        <v>0</v>
      </c>
      <c r="Q400" s="183">
        <v>0</v>
      </c>
      <c r="R400" s="184">
        <v>0</v>
      </c>
      <c r="S400" s="185">
        <f t="shared" si="165"/>
        <v>0</v>
      </c>
      <c r="U400" s="230" t="s">
        <v>56</v>
      </c>
      <c r="V400" s="231">
        <v>0</v>
      </c>
      <c r="W400" s="231">
        <v>0</v>
      </c>
      <c r="X400" s="231">
        <v>0</v>
      </c>
      <c r="Y400" s="231">
        <v>0</v>
      </c>
      <c r="Z400" s="231">
        <v>0</v>
      </c>
      <c r="AA400" s="231">
        <v>0</v>
      </c>
      <c r="AB400" s="231">
        <v>0</v>
      </c>
      <c r="AC400" s="232">
        <v>0</v>
      </c>
      <c r="AD400" s="231">
        <v>0</v>
      </c>
      <c r="AE400" s="231">
        <v>0</v>
      </c>
      <c r="AF400" s="231">
        <v>0</v>
      </c>
      <c r="AG400" s="231">
        <v>0</v>
      </c>
      <c r="AH400" s="231">
        <v>0</v>
      </c>
      <c r="AI400" s="233">
        <f t="shared" si="166"/>
        <v>0</v>
      </c>
      <c r="AJ400" s="160" t="str">
        <f t="shared" si="167"/>
        <v/>
      </c>
      <c r="BA400" s="160"/>
      <c r="BR400" s="160"/>
      <c r="CG400" s="160"/>
    </row>
    <row r="401" spans="1:85" ht="15">
      <c r="A401" s="186" t="s">
        <v>16</v>
      </c>
      <c r="B401" s="175">
        <v>0.31653744747595647</v>
      </c>
      <c r="C401" s="175">
        <v>0</v>
      </c>
      <c r="D401" s="175">
        <v>0.21462293109280503</v>
      </c>
      <c r="E401" s="175">
        <v>0</v>
      </c>
      <c r="F401" s="362"/>
      <c r="G401" s="175">
        <v>0</v>
      </c>
      <c r="H401" s="187">
        <v>0</v>
      </c>
      <c r="I401" s="173">
        <f t="shared" si="164"/>
        <v>0.53116037856876153</v>
      </c>
      <c r="J401" s="168"/>
      <c r="K401" s="188" t="s">
        <v>16</v>
      </c>
      <c r="L401" s="175">
        <v>0.31653744747595647</v>
      </c>
      <c r="M401" s="175">
        <v>0</v>
      </c>
      <c r="N401" s="175">
        <v>0.21462293109280503</v>
      </c>
      <c r="O401" s="175">
        <v>0</v>
      </c>
      <c r="P401" s="175">
        <v>0</v>
      </c>
      <c r="Q401" s="175">
        <v>0</v>
      </c>
      <c r="R401" s="176">
        <v>0</v>
      </c>
      <c r="S401" s="177">
        <f t="shared" si="165"/>
        <v>0.53116037856876153</v>
      </c>
      <c r="U401" s="234" t="s">
        <v>16</v>
      </c>
      <c r="V401" s="226">
        <v>0.31653744747595647</v>
      </c>
      <c r="W401" s="226">
        <v>0</v>
      </c>
      <c r="X401" s="226">
        <v>0</v>
      </c>
      <c r="Y401" s="226">
        <v>0</v>
      </c>
      <c r="Z401" s="226">
        <v>0.21462293109280503</v>
      </c>
      <c r="AA401" s="226">
        <v>0</v>
      </c>
      <c r="AB401" s="226">
        <v>0</v>
      </c>
      <c r="AC401" s="227">
        <v>0</v>
      </c>
      <c r="AD401" s="228">
        <v>0</v>
      </c>
      <c r="AE401" s="228">
        <v>0</v>
      </c>
      <c r="AF401" s="228">
        <v>0</v>
      </c>
      <c r="AG401" s="228">
        <v>0</v>
      </c>
      <c r="AH401" s="228">
        <v>0</v>
      </c>
      <c r="AI401" s="229">
        <f t="shared" si="166"/>
        <v>0.53116037856876153</v>
      </c>
      <c r="AJ401" s="160" t="str">
        <f t="shared" si="167"/>
        <v/>
      </c>
      <c r="BA401" s="160"/>
      <c r="BR401" s="160"/>
      <c r="CG401" s="160"/>
    </row>
    <row r="402" spans="1:85" ht="15">
      <c r="A402" s="178" t="s">
        <v>15</v>
      </c>
      <c r="B402" s="179">
        <v>7.2263789879059639E-3</v>
      </c>
      <c r="C402" s="179">
        <v>5.0430755871826638E-3</v>
      </c>
      <c r="D402" s="179">
        <v>3.3775882755375445E-5</v>
      </c>
      <c r="E402" s="179">
        <v>0</v>
      </c>
      <c r="F402" s="362"/>
      <c r="G402" s="179">
        <v>0</v>
      </c>
      <c r="H402" s="180">
        <v>0</v>
      </c>
      <c r="I402" s="181">
        <f t="shared" si="164"/>
        <v>1.2303230457844004E-2</v>
      </c>
      <c r="J402" s="168"/>
      <c r="K402" s="182" t="s">
        <v>15</v>
      </c>
      <c r="L402" s="183">
        <v>7.2263789879059639E-3</v>
      </c>
      <c r="M402" s="183">
        <v>5.0430755871826638E-3</v>
      </c>
      <c r="N402" s="183">
        <v>3.3775882755375445E-5</v>
      </c>
      <c r="O402" s="183">
        <v>0</v>
      </c>
      <c r="P402" s="183">
        <v>0</v>
      </c>
      <c r="Q402" s="183">
        <v>0</v>
      </c>
      <c r="R402" s="184">
        <v>0</v>
      </c>
      <c r="S402" s="185">
        <f t="shared" si="165"/>
        <v>1.2303230457844004E-2</v>
      </c>
      <c r="U402" s="230" t="s">
        <v>57</v>
      </c>
      <c r="V402" s="231">
        <v>7.2263789879059639E-3</v>
      </c>
      <c r="W402" s="231">
        <v>0</v>
      </c>
      <c r="X402" s="231">
        <v>0</v>
      </c>
      <c r="Y402" s="231">
        <v>5.0430755871826638E-3</v>
      </c>
      <c r="Z402" s="231">
        <v>3.3775882755375445E-5</v>
      </c>
      <c r="AA402" s="231">
        <v>0</v>
      </c>
      <c r="AB402" s="231">
        <v>0</v>
      </c>
      <c r="AC402" s="232">
        <v>0</v>
      </c>
      <c r="AD402" s="231">
        <v>0</v>
      </c>
      <c r="AE402" s="231">
        <v>0</v>
      </c>
      <c r="AF402" s="231">
        <v>0</v>
      </c>
      <c r="AG402" s="231">
        <v>0</v>
      </c>
      <c r="AH402" s="231">
        <v>0</v>
      </c>
      <c r="AI402" s="233">
        <f t="shared" si="166"/>
        <v>1.2303230457844004E-2</v>
      </c>
      <c r="AJ402" s="160" t="str">
        <f t="shared" si="167"/>
        <v/>
      </c>
      <c r="BA402" s="160"/>
      <c r="BR402" s="160"/>
      <c r="CG402" s="160"/>
    </row>
    <row r="403" spans="1:85" ht="15">
      <c r="A403" s="186" t="s">
        <v>58</v>
      </c>
      <c r="B403" s="175">
        <v>0</v>
      </c>
      <c r="C403" s="175">
        <v>0</v>
      </c>
      <c r="D403" s="175">
        <v>0</v>
      </c>
      <c r="E403" s="175">
        <v>0</v>
      </c>
      <c r="F403" s="362"/>
      <c r="G403" s="175">
        <v>0</v>
      </c>
      <c r="H403" s="187">
        <v>0</v>
      </c>
      <c r="I403" s="173">
        <f t="shared" si="164"/>
        <v>0</v>
      </c>
      <c r="J403" s="168"/>
      <c r="K403" s="188" t="s">
        <v>58</v>
      </c>
      <c r="L403" s="175">
        <v>0</v>
      </c>
      <c r="M403" s="175">
        <v>0</v>
      </c>
      <c r="N403" s="175">
        <v>0</v>
      </c>
      <c r="O403" s="175">
        <v>0</v>
      </c>
      <c r="P403" s="175">
        <v>0.2364301798073945</v>
      </c>
      <c r="Q403" s="175">
        <v>0</v>
      </c>
      <c r="R403" s="176">
        <v>0</v>
      </c>
      <c r="S403" s="177">
        <f t="shared" si="165"/>
        <v>0.2364301798073945</v>
      </c>
      <c r="U403" s="234" t="s">
        <v>58</v>
      </c>
      <c r="V403" s="226">
        <v>0</v>
      </c>
      <c r="W403" s="226">
        <v>0</v>
      </c>
      <c r="X403" s="226">
        <v>0</v>
      </c>
      <c r="Y403" s="226">
        <v>0</v>
      </c>
      <c r="Z403" s="226">
        <v>0</v>
      </c>
      <c r="AA403" s="226">
        <v>0</v>
      </c>
      <c r="AB403" s="226">
        <v>0.2364301798073945</v>
      </c>
      <c r="AC403" s="227">
        <v>0</v>
      </c>
      <c r="AD403" s="226">
        <v>0</v>
      </c>
      <c r="AE403" s="226">
        <v>0</v>
      </c>
      <c r="AF403" s="226">
        <v>0</v>
      </c>
      <c r="AG403" s="226">
        <v>0</v>
      </c>
      <c r="AH403" s="226">
        <v>0</v>
      </c>
      <c r="AI403" s="229">
        <f t="shared" si="166"/>
        <v>0.2364301798073945</v>
      </c>
      <c r="AJ403" s="160" t="str">
        <f t="shared" si="167"/>
        <v/>
      </c>
      <c r="BA403" s="160"/>
      <c r="BR403" s="160"/>
      <c r="CG403" s="160"/>
    </row>
    <row r="404" spans="1:85" ht="15">
      <c r="A404" s="178" t="s">
        <v>12</v>
      </c>
      <c r="B404" s="179">
        <v>0</v>
      </c>
      <c r="C404" s="179">
        <v>0</v>
      </c>
      <c r="D404" s="179">
        <v>0</v>
      </c>
      <c r="E404" s="179">
        <v>2.8874899274574269E-2</v>
      </c>
      <c r="F404" s="362"/>
      <c r="G404" s="179">
        <v>0</v>
      </c>
      <c r="H404" s="180">
        <v>0</v>
      </c>
      <c r="I404" s="181">
        <f t="shared" si="164"/>
        <v>2.8874899274574269E-2</v>
      </c>
      <c r="J404" s="168"/>
      <c r="K404" s="182" t="s">
        <v>12</v>
      </c>
      <c r="L404" s="183">
        <v>0</v>
      </c>
      <c r="M404" s="183">
        <v>0</v>
      </c>
      <c r="N404" s="183">
        <v>0</v>
      </c>
      <c r="O404" s="183">
        <v>2.8874899274574269E-2</v>
      </c>
      <c r="P404" s="183">
        <v>1.8451527071553037E-2</v>
      </c>
      <c r="Q404" s="183">
        <v>0</v>
      </c>
      <c r="R404" s="184">
        <v>0</v>
      </c>
      <c r="S404" s="185">
        <f t="shared" si="165"/>
        <v>4.7326426346127305E-2</v>
      </c>
      <c r="U404" s="230" t="s">
        <v>12</v>
      </c>
      <c r="V404" s="231">
        <v>0</v>
      </c>
      <c r="W404" s="231">
        <v>0</v>
      </c>
      <c r="X404" s="231">
        <v>0</v>
      </c>
      <c r="Y404" s="231">
        <v>0</v>
      </c>
      <c r="Z404" s="231">
        <v>0</v>
      </c>
      <c r="AA404" s="231">
        <v>2.3099919419659415E-2</v>
      </c>
      <c r="AB404" s="231">
        <v>1.8451527071553037E-2</v>
      </c>
      <c r="AC404" s="232">
        <v>5.7749798549148537E-3</v>
      </c>
      <c r="AD404" s="231">
        <v>0</v>
      </c>
      <c r="AE404" s="231">
        <v>0</v>
      </c>
      <c r="AF404" s="231">
        <v>0</v>
      </c>
      <c r="AG404" s="231">
        <v>0</v>
      </c>
      <c r="AH404" s="231">
        <v>5.7749798549148537E-3</v>
      </c>
      <c r="AI404" s="233">
        <f t="shared" si="166"/>
        <v>4.7326426346127305E-2</v>
      </c>
      <c r="AJ404" s="160" t="str">
        <f t="shared" si="167"/>
        <v/>
      </c>
      <c r="BA404" s="160"/>
      <c r="BR404" s="160"/>
      <c r="CG404" s="160"/>
    </row>
    <row r="405" spans="1:85" ht="15">
      <c r="A405" s="186" t="s">
        <v>59</v>
      </c>
      <c r="B405" s="175">
        <v>0</v>
      </c>
      <c r="C405" s="175">
        <v>0</v>
      </c>
      <c r="D405" s="175">
        <v>0</v>
      </c>
      <c r="E405" s="175">
        <v>0</v>
      </c>
      <c r="F405" s="362"/>
      <c r="G405" s="175">
        <v>0</v>
      </c>
      <c r="H405" s="187">
        <v>0</v>
      </c>
      <c r="I405" s="173">
        <f t="shared" si="164"/>
        <v>0</v>
      </c>
      <c r="J405" s="168"/>
      <c r="K405" s="188" t="s">
        <v>59</v>
      </c>
      <c r="L405" s="175">
        <v>0</v>
      </c>
      <c r="M405" s="175">
        <v>0</v>
      </c>
      <c r="N405" s="175">
        <v>0</v>
      </c>
      <c r="O405" s="175">
        <v>0</v>
      </c>
      <c r="P405" s="175">
        <v>0</v>
      </c>
      <c r="Q405" s="175">
        <v>0</v>
      </c>
      <c r="R405" s="176">
        <v>0</v>
      </c>
      <c r="S405" s="177">
        <f t="shared" si="165"/>
        <v>0</v>
      </c>
      <c r="U405" s="234" t="s">
        <v>59</v>
      </c>
      <c r="V405" s="226">
        <v>0</v>
      </c>
      <c r="W405" s="226">
        <v>0</v>
      </c>
      <c r="X405" s="226">
        <v>0</v>
      </c>
      <c r="Y405" s="226">
        <v>0</v>
      </c>
      <c r="Z405" s="226">
        <v>0</v>
      </c>
      <c r="AA405" s="226">
        <v>0</v>
      </c>
      <c r="AB405" s="226">
        <v>0</v>
      </c>
      <c r="AC405" s="227">
        <v>0</v>
      </c>
      <c r="AD405" s="226">
        <v>0</v>
      </c>
      <c r="AE405" s="226">
        <v>0</v>
      </c>
      <c r="AF405" s="226">
        <v>0</v>
      </c>
      <c r="AG405" s="226">
        <v>0</v>
      </c>
      <c r="AH405" s="226">
        <v>0</v>
      </c>
      <c r="AI405" s="229">
        <f t="shared" si="166"/>
        <v>0</v>
      </c>
      <c r="AJ405" s="160" t="str">
        <f t="shared" si="167"/>
        <v/>
      </c>
      <c r="BA405" s="160"/>
      <c r="BR405" s="160"/>
      <c r="CG405" s="160"/>
    </row>
    <row r="406" spans="1:85" ht="15">
      <c r="A406" s="178" t="s">
        <v>17</v>
      </c>
      <c r="B406" s="179">
        <v>4.092517903800638E-3</v>
      </c>
      <c r="C406" s="179">
        <v>3.6832661134205739E-2</v>
      </c>
      <c r="D406" s="179">
        <v>0</v>
      </c>
      <c r="E406" s="179">
        <v>0</v>
      </c>
      <c r="F406" s="362"/>
      <c r="G406" s="179">
        <v>0</v>
      </c>
      <c r="H406" s="180">
        <v>0</v>
      </c>
      <c r="I406" s="181">
        <f t="shared" si="164"/>
        <v>4.0925179038006375E-2</v>
      </c>
      <c r="J406" s="168"/>
      <c r="K406" s="182" t="s">
        <v>17</v>
      </c>
      <c r="L406" s="183">
        <v>4.092517903800638E-3</v>
      </c>
      <c r="M406" s="183">
        <v>3.6832661134205739E-2</v>
      </c>
      <c r="N406" s="183">
        <v>0</v>
      </c>
      <c r="O406" s="183">
        <v>0</v>
      </c>
      <c r="P406" s="183">
        <v>0</v>
      </c>
      <c r="Q406" s="183">
        <v>0</v>
      </c>
      <c r="R406" s="184">
        <v>0</v>
      </c>
      <c r="S406" s="185">
        <f t="shared" si="165"/>
        <v>4.0925179038006375E-2</v>
      </c>
      <c r="U406" s="230" t="s">
        <v>17</v>
      </c>
      <c r="V406" s="231">
        <v>4.092517903800638E-3</v>
      </c>
      <c r="W406" s="231">
        <v>0</v>
      </c>
      <c r="X406" s="231">
        <v>0</v>
      </c>
      <c r="Y406" s="231">
        <v>3.6832661134205739E-2</v>
      </c>
      <c r="Z406" s="231">
        <v>0</v>
      </c>
      <c r="AA406" s="231">
        <v>0</v>
      </c>
      <c r="AB406" s="231">
        <v>0</v>
      </c>
      <c r="AC406" s="232">
        <v>0</v>
      </c>
      <c r="AD406" s="231">
        <v>0</v>
      </c>
      <c r="AE406" s="231">
        <v>0</v>
      </c>
      <c r="AF406" s="231">
        <v>0</v>
      </c>
      <c r="AG406" s="231">
        <v>0</v>
      </c>
      <c r="AH406" s="231">
        <v>0</v>
      </c>
      <c r="AI406" s="233">
        <f t="shared" si="166"/>
        <v>4.0925179038006375E-2</v>
      </c>
      <c r="AJ406" s="160" t="str">
        <f t="shared" si="167"/>
        <v/>
      </c>
      <c r="BA406" s="160"/>
      <c r="BR406" s="160"/>
      <c r="CG406" s="160"/>
    </row>
    <row r="407" spans="1:85" ht="15">
      <c r="A407" s="186" t="s">
        <v>139</v>
      </c>
      <c r="B407" s="175">
        <v>1.1025332441453886</v>
      </c>
      <c r="C407" s="175">
        <v>4.955171049830045</v>
      </c>
      <c r="D407" s="175">
        <v>2.6214563183702553</v>
      </c>
      <c r="E407" s="175">
        <v>0.40484353046592303</v>
      </c>
      <c r="F407" s="362"/>
      <c r="G407" s="175">
        <v>0</v>
      </c>
      <c r="H407" s="187">
        <v>0</v>
      </c>
      <c r="I407" s="173">
        <f t="shared" si="164"/>
        <v>9.0840041428116116</v>
      </c>
      <c r="J407" s="168"/>
      <c r="K407" s="188" t="s">
        <v>139</v>
      </c>
      <c r="L407" s="175">
        <v>1.1025332441453886</v>
      </c>
      <c r="M407" s="175">
        <v>4.955171049830045</v>
      </c>
      <c r="N407" s="175">
        <v>2.6214563183702553</v>
      </c>
      <c r="O407" s="175">
        <v>0.40484353046592303</v>
      </c>
      <c r="P407" s="175">
        <v>0</v>
      </c>
      <c r="Q407" s="175">
        <v>0</v>
      </c>
      <c r="R407" s="176">
        <v>0</v>
      </c>
      <c r="S407" s="177">
        <f t="shared" si="165"/>
        <v>9.0840041428116116</v>
      </c>
      <c r="U407" s="234" t="s">
        <v>139</v>
      </c>
      <c r="V407" s="226">
        <v>1.1025332441453886</v>
      </c>
      <c r="W407" s="226">
        <v>0</v>
      </c>
      <c r="X407" s="226">
        <v>0</v>
      </c>
      <c r="Y407" s="226">
        <v>4.955171049830045</v>
      </c>
      <c r="Z407" s="226">
        <v>2.6214563183702553</v>
      </c>
      <c r="AA407" s="226">
        <v>6.4797323216932321E-3</v>
      </c>
      <c r="AB407" s="226">
        <v>0</v>
      </c>
      <c r="AC407" s="227">
        <v>0.39836379814422979</v>
      </c>
      <c r="AD407" s="226">
        <v>0</v>
      </c>
      <c r="AE407" s="226">
        <v>0</v>
      </c>
      <c r="AF407" s="226">
        <v>0</v>
      </c>
      <c r="AG407" s="226">
        <v>0</v>
      </c>
      <c r="AH407" s="226">
        <v>0.39836379814422979</v>
      </c>
      <c r="AI407" s="229">
        <f t="shared" si="166"/>
        <v>9.0840041428116116</v>
      </c>
      <c r="AJ407" s="160" t="str">
        <f t="shared" si="167"/>
        <v/>
      </c>
      <c r="BA407" s="160"/>
      <c r="BR407" s="160"/>
      <c r="CG407" s="160"/>
    </row>
    <row r="408" spans="1:85" ht="15">
      <c r="A408" s="178" t="s">
        <v>25</v>
      </c>
      <c r="B408" s="179">
        <v>0.53277351566366882</v>
      </c>
      <c r="C408" s="179">
        <v>0.22541418522435325</v>
      </c>
      <c r="D408" s="179">
        <v>0.11710508420987331</v>
      </c>
      <c r="E408" s="179">
        <v>7.3904874333205335</v>
      </c>
      <c r="F408" s="362"/>
      <c r="G408" s="179">
        <v>0.99340955605319681</v>
      </c>
      <c r="H408" s="180">
        <v>0</v>
      </c>
      <c r="I408" s="181">
        <f t="shared" si="164"/>
        <v>9.2591897744716256</v>
      </c>
      <c r="J408" s="168"/>
      <c r="K408" s="182" t="s">
        <v>25</v>
      </c>
      <c r="L408" s="183">
        <v>0.53277351566366882</v>
      </c>
      <c r="M408" s="183">
        <v>0.22541418522435325</v>
      </c>
      <c r="N408" s="183">
        <v>0.11710508420987331</v>
      </c>
      <c r="O408" s="183">
        <v>7.3904874333205335</v>
      </c>
      <c r="P408" s="183">
        <v>0</v>
      </c>
      <c r="Q408" s="183">
        <v>0.99340955605319681</v>
      </c>
      <c r="R408" s="184">
        <v>0</v>
      </c>
      <c r="S408" s="185">
        <f t="shared" si="165"/>
        <v>9.2591897744716256</v>
      </c>
      <c r="U408" s="230" t="s">
        <v>25</v>
      </c>
      <c r="V408" s="231">
        <v>0.14884959501662665</v>
      </c>
      <c r="W408" s="231">
        <v>0.35580440266779018</v>
      </c>
      <c r="X408" s="231">
        <v>0.99340955605319681</v>
      </c>
      <c r="Y408" s="231">
        <v>0.22541418522435325</v>
      </c>
      <c r="Z408" s="231">
        <v>0.11710508420987331</v>
      </c>
      <c r="AA408" s="231">
        <v>7.3250700142020664</v>
      </c>
      <c r="AB408" s="231">
        <v>0</v>
      </c>
      <c r="AC408" s="232">
        <v>9.353693709771943E-2</v>
      </c>
      <c r="AD408" s="231">
        <v>2.811951797925194E-2</v>
      </c>
      <c r="AE408" s="231">
        <v>0</v>
      </c>
      <c r="AF408" s="231">
        <v>0</v>
      </c>
      <c r="AG408" s="231">
        <v>0</v>
      </c>
      <c r="AH408" s="231">
        <v>6.541741911846749E-2</v>
      </c>
      <c r="AI408" s="233">
        <f t="shared" si="166"/>
        <v>9.2591897744716256</v>
      </c>
      <c r="AJ408" s="160" t="str">
        <f t="shared" si="167"/>
        <v/>
      </c>
      <c r="BA408" s="160"/>
      <c r="BR408" s="160"/>
      <c r="CG408" s="160"/>
    </row>
    <row r="409" spans="1:85" ht="15">
      <c r="A409" s="186" t="s">
        <v>24</v>
      </c>
      <c r="B409" s="175">
        <v>5.0816863199563689E-2</v>
      </c>
      <c r="C409" s="175">
        <v>0</v>
      </c>
      <c r="D409" s="175">
        <v>0</v>
      </c>
      <c r="E409" s="175">
        <v>0</v>
      </c>
      <c r="F409" s="362"/>
      <c r="G409" s="175">
        <v>0</v>
      </c>
      <c r="H409" s="187">
        <v>0</v>
      </c>
      <c r="I409" s="173">
        <f t="shared" si="164"/>
        <v>5.0816863199563689E-2</v>
      </c>
      <c r="J409" s="168"/>
      <c r="K409" s="188" t="s">
        <v>24</v>
      </c>
      <c r="L409" s="175">
        <v>5.0816863199563689E-2</v>
      </c>
      <c r="M409" s="175">
        <v>0</v>
      </c>
      <c r="N409" s="175">
        <v>0</v>
      </c>
      <c r="O409" s="175">
        <v>0</v>
      </c>
      <c r="P409" s="175">
        <v>0</v>
      </c>
      <c r="Q409" s="175">
        <v>0</v>
      </c>
      <c r="R409" s="176">
        <v>0</v>
      </c>
      <c r="S409" s="177">
        <f t="shared" si="165"/>
        <v>5.0816863199563689E-2</v>
      </c>
      <c r="U409" s="234" t="s">
        <v>24</v>
      </c>
      <c r="V409" s="226">
        <v>4.8782430673209476E-2</v>
      </c>
      <c r="W409" s="226">
        <v>0</v>
      </c>
      <c r="X409" s="226">
        <v>0</v>
      </c>
      <c r="Y409" s="226">
        <v>0</v>
      </c>
      <c r="Z409" s="226">
        <v>0</v>
      </c>
      <c r="AA409" s="226">
        <v>0</v>
      </c>
      <c r="AB409" s="226">
        <v>0</v>
      </c>
      <c r="AC409" s="227">
        <v>2.0344325263542142E-3</v>
      </c>
      <c r="AD409" s="226">
        <v>2.0344325263542142E-3</v>
      </c>
      <c r="AE409" s="226">
        <v>0</v>
      </c>
      <c r="AF409" s="226">
        <v>0</v>
      </c>
      <c r="AG409" s="226">
        <v>0</v>
      </c>
      <c r="AH409" s="226">
        <v>0</v>
      </c>
      <c r="AI409" s="229">
        <f t="shared" si="166"/>
        <v>5.0816863199563689E-2</v>
      </c>
      <c r="AJ409" s="160" t="str">
        <f t="shared" si="167"/>
        <v/>
      </c>
      <c r="BA409" s="160"/>
      <c r="BR409" s="160"/>
      <c r="CG409" s="160"/>
    </row>
    <row r="410" spans="1:85" ht="15">
      <c r="A410" s="178" t="s">
        <v>60</v>
      </c>
      <c r="B410" s="179">
        <v>0</v>
      </c>
      <c r="C410" s="179">
        <v>0</v>
      </c>
      <c r="D410" s="179">
        <v>0</v>
      </c>
      <c r="E410" s="179">
        <v>0</v>
      </c>
      <c r="F410" s="362"/>
      <c r="G410" s="179">
        <v>0</v>
      </c>
      <c r="H410" s="180">
        <v>0</v>
      </c>
      <c r="I410" s="181">
        <f t="shared" si="164"/>
        <v>0</v>
      </c>
      <c r="J410" s="168"/>
      <c r="K410" s="182" t="s">
        <v>60</v>
      </c>
      <c r="L410" s="183">
        <v>0</v>
      </c>
      <c r="M410" s="183">
        <v>0</v>
      </c>
      <c r="N410" s="183">
        <v>0</v>
      </c>
      <c r="O410" s="183">
        <v>0</v>
      </c>
      <c r="P410" s="183">
        <v>0</v>
      </c>
      <c r="Q410" s="183">
        <v>0</v>
      </c>
      <c r="R410" s="184">
        <v>0</v>
      </c>
      <c r="S410" s="185">
        <f t="shared" si="165"/>
        <v>0</v>
      </c>
      <c r="U410" s="230" t="s">
        <v>60</v>
      </c>
      <c r="V410" s="231">
        <v>0</v>
      </c>
      <c r="W410" s="231">
        <v>0</v>
      </c>
      <c r="X410" s="231">
        <v>0</v>
      </c>
      <c r="Y410" s="231">
        <v>0</v>
      </c>
      <c r="Z410" s="231">
        <v>0</v>
      </c>
      <c r="AA410" s="231">
        <v>0</v>
      </c>
      <c r="AB410" s="231">
        <v>0</v>
      </c>
      <c r="AC410" s="232">
        <v>0</v>
      </c>
      <c r="AD410" s="231">
        <v>0</v>
      </c>
      <c r="AE410" s="231">
        <v>0</v>
      </c>
      <c r="AF410" s="231">
        <v>0</v>
      </c>
      <c r="AG410" s="231">
        <v>0</v>
      </c>
      <c r="AH410" s="231">
        <v>0</v>
      </c>
      <c r="AI410" s="233">
        <f t="shared" si="166"/>
        <v>0</v>
      </c>
      <c r="AJ410" s="160" t="str">
        <f t="shared" si="167"/>
        <v/>
      </c>
      <c r="BA410" s="160"/>
      <c r="BR410" s="160"/>
      <c r="CG410" s="160"/>
    </row>
    <row r="411" spans="1:85" ht="15">
      <c r="A411" s="186" t="s">
        <v>22</v>
      </c>
      <c r="B411" s="175">
        <v>2.03274204878836E-2</v>
      </c>
      <c r="C411" s="175">
        <v>0</v>
      </c>
      <c r="D411" s="175">
        <v>0</v>
      </c>
      <c r="E411" s="175">
        <v>0</v>
      </c>
      <c r="F411" s="362"/>
      <c r="G411" s="175">
        <v>0</v>
      </c>
      <c r="H411" s="187">
        <v>0</v>
      </c>
      <c r="I411" s="173">
        <f t="shared" si="164"/>
        <v>2.03274204878836E-2</v>
      </c>
      <c r="J411" s="168"/>
      <c r="K411" s="188" t="s">
        <v>22</v>
      </c>
      <c r="L411" s="175">
        <v>2.03274204878836E-2</v>
      </c>
      <c r="M411" s="175">
        <v>0</v>
      </c>
      <c r="N411" s="175">
        <v>0</v>
      </c>
      <c r="O411" s="175">
        <v>0</v>
      </c>
      <c r="P411" s="175">
        <v>1.4414645918209245E-2</v>
      </c>
      <c r="Q411" s="175">
        <v>0</v>
      </c>
      <c r="R411" s="176">
        <v>0</v>
      </c>
      <c r="S411" s="177">
        <f t="shared" si="165"/>
        <v>3.4742066406092842E-2</v>
      </c>
      <c r="U411" s="234" t="s">
        <v>22</v>
      </c>
      <c r="V411" s="226">
        <v>1.9311049463489421E-2</v>
      </c>
      <c r="W411" s="226">
        <v>0</v>
      </c>
      <c r="X411" s="226">
        <v>0</v>
      </c>
      <c r="Y411" s="226">
        <v>0</v>
      </c>
      <c r="Z411" s="226">
        <v>0</v>
      </c>
      <c r="AA411" s="226">
        <v>0</v>
      </c>
      <c r="AB411" s="226">
        <v>1.4414645918209245E-2</v>
      </c>
      <c r="AC411" s="227">
        <v>1.0163710243941801E-3</v>
      </c>
      <c r="AD411" s="226">
        <v>1.0163710243941801E-3</v>
      </c>
      <c r="AE411" s="226">
        <v>0</v>
      </c>
      <c r="AF411" s="226">
        <v>0</v>
      </c>
      <c r="AG411" s="226">
        <v>0</v>
      </c>
      <c r="AH411" s="226">
        <v>0</v>
      </c>
      <c r="AI411" s="229">
        <f t="shared" si="166"/>
        <v>3.4742066406092849E-2</v>
      </c>
      <c r="AJ411" s="160" t="str">
        <f t="shared" si="167"/>
        <v/>
      </c>
      <c r="BA411" s="160"/>
      <c r="BR411" s="160"/>
      <c r="CG411" s="160"/>
    </row>
    <row r="412" spans="1:85" ht="15">
      <c r="A412" s="178" t="s">
        <v>21</v>
      </c>
      <c r="B412" s="179">
        <v>2.9440657472302066E-3</v>
      </c>
      <c r="C412" s="179">
        <v>0</v>
      </c>
      <c r="D412" s="179">
        <v>0</v>
      </c>
      <c r="E412" s="179">
        <v>0</v>
      </c>
      <c r="F412" s="362"/>
      <c r="G412" s="179">
        <v>0</v>
      </c>
      <c r="H412" s="180">
        <v>0</v>
      </c>
      <c r="I412" s="181">
        <f t="shared" si="164"/>
        <v>2.9440657472302066E-3</v>
      </c>
      <c r="J412" s="168"/>
      <c r="K412" s="182" t="s">
        <v>21</v>
      </c>
      <c r="L412" s="183">
        <v>2.9440657472302066E-3</v>
      </c>
      <c r="M412" s="183">
        <v>0</v>
      </c>
      <c r="N412" s="183">
        <v>0</v>
      </c>
      <c r="O412" s="183">
        <v>0</v>
      </c>
      <c r="P412" s="183">
        <v>0</v>
      </c>
      <c r="Q412" s="183">
        <v>0</v>
      </c>
      <c r="R412" s="184">
        <v>0</v>
      </c>
      <c r="S412" s="185">
        <f t="shared" si="165"/>
        <v>2.9440657472302066E-3</v>
      </c>
      <c r="U412" s="230" t="s">
        <v>61</v>
      </c>
      <c r="V412" s="231">
        <v>2.9440657472302066E-3</v>
      </c>
      <c r="W412" s="231">
        <v>0</v>
      </c>
      <c r="X412" s="231">
        <v>0</v>
      </c>
      <c r="Y412" s="231">
        <v>0</v>
      </c>
      <c r="Z412" s="231">
        <v>0</v>
      </c>
      <c r="AA412" s="231">
        <v>0</v>
      </c>
      <c r="AB412" s="231">
        <v>0</v>
      </c>
      <c r="AC412" s="232">
        <v>0</v>
      </c>
      <c r="AD412" s="231">
        <v>0</v>
      </c>
      <c r="AE412" s="231">
        <v>0</v>
      </c>
      <c r="AF412" s="231">
        <v>0</v>
      </c>
      <c r="AG412" s="231">
        <v>0</v>
      </c>
      <c r="AH412" s="231">
        <v>0</v>
      </c>
      <c r="AI412" s="233">
        <f t="shared" si="166"/>
        <v>2.9440657472302066E-3</v>
      </c>
      <c r="AJ412" s="160" t="str">
        <f t="shared" si="167"/>
        <v/>
      </c>
      <c r="BA412" s="160"/>
      <c r="BR412" s="160"/>
      <c r="CG412" s="160"/>
    </row>
    <row r="413" spans="1:85" ht="15">
      <c r="A413" s="189" t="s">
        <v>64</v>
      </c>
      <c r="B413" s="175">
        <v>8.5325250161284781E-4</v>
      </c>
      <c r="C413" s="175">
        <v>0</v>
      </c>
      <c r="D413" s="175">
        <v>0</v>
      </c>
      <c r="E413" s="175">
        <v>0</v>
      </c>
      <c r="F413" s="362"/>
      <c r="G413" s="175">
        <v>0</v>
      </c>
      <c r="H413" s="187">
        <v>0</v>
      </c>
      <c r="I413" s="173">
        <f t="shared" si="164"/>
        <v>8.5325250161284781E-4</v>
      </c>
      <c r="J413" s="168"/>
      <c r="K413" s="190" t="s">
        <v>64</v>
      </c>
      <c r="L413" s="175">
        <v>8.5325250161284781E-4</v>
      </c>
      <c r="M413" s="175">
        <v>0</v>
      </c>
      <c r="N413" s="175">
        <v>0</v>
      </c>
      <c r="O413" s="175">
        <v>0</v>
      </c>
      <c r="P413" s="175">
        <v>0</v>
      </c>
      <c r="Q413" s="175">
        <v>0</v>
      </c>
      <c r="R413" s="176">
        <v>0</v>
      </c>
      <c r="S413" s="177">
        <f t="shared" si="165"/>
        <v>8.5325250161284781E-4</v>
      </c>
      <c r="U413" s="235" t="s">
        <v>62</v>
      </c>
      <c r="V413" s="226">
        <v>8.5325250161284781E-4</v>
      </c>
      <c r="W413" s="226">
        <v>0</v>
      </c>
      <c r="X413" s="226">
        <v>0</v>
      </c>
      <c r="Y413" s="226">
        <v>0</v>
      </c>
      <c r="Z413" s="226">
        <v>0</v>
      </c>
      <c r="AA413" s="226">
        <v>0</v>
      </c>
      <c r="AB413" s="226">
        <v>0</v>
      </c>
      <c r="AC413" s="227">
        <v>0</v>
      </c>
      <c r="AD413" s="228">
        <v>0</v>
      </c>
      <c r="AE413" s="228">
        <v>0</v>
      </c>
      <c r="AF413" s="228">
        <v>0</v>
      </c>
      <c r="AG413" s="228">
        <v>0</v>
      </c>
      <c r="AH413" s="228">
        <v>0</v>
      </c>
      <c r="AI413" s="229">
        <f t="shared" si="166"/>
        <v>8.5325250161284781E-4</v>
      </c>
      <c r="AJ413" s="160" t="str">
        <f t="shared" si="167"/>
        <v/>
      </c>
      <c r="BA413" s="160"/>
      <c r="BR413" s="160"/>
      <c r="CG413" s="160"/>
    </row>
    <row r="414" spans="1:85">
      <c r="A414" s="191" t="s">
        <v>23</v>
      </c>
      <c r="B414" s="192">
        <v>8.5325250161284781E-4</v>
      </c>
      <c r="C414" s="192">
        <v>0</v>
      </c>
      <c r="D414" s="192">
        <v>0</v>
      </c>
      <c r="E414" s="192">
        <v>0</v>
      </c>
      <c r="F414" s="362"/>
      <c r="G414" s="192">
        <v>0</v>
      </c>
      <c r="H414" s="193">
        <v>0</v>
      </c>
      <c r="I414" s="194">
        <f t="shared" si="164"/>
        <v>8.5325250161284781E-4</v>
      </c>
      <c r="J414" s="168"/>
      <c r="K414" s="195" t="s">
        <v>23</v>
      </c>
      <c r="L414" s="196">
        <v>8.5325250161284781E-4</v>
      </c>
      <c r="M414" s="196">
        <v>0</v>
      </c>
      <c r="N414" s="196">
        <v>0</v>
      </c>
      <c r="O414" s="196">
        <v>0</v>
      </c>
      <c r="P414" s="196">
        <v>0</v>
      </c>
      <c r="Q414" s="196">
        <v>0</v>
      </c>
      <c r="R414" s="197">
        <v>0</v>
      </c>
      <c r="S414" s="198">
        <f t="shared" si="165"/>
        <v>8.5325250161284781E-4</v>
      </c>
      <c r="U414" s="236" t="s">
        <v>66</v>
      </c>
      <c r="V414" s="237">
        <v>8.5325250161284781E-4</v>
      </c>
      <c r="W414" s="237">
        <v>0</v>
      </c>
      <c r="X414" s="237">
        <v>0</v>
      </c>
      <c r="Y414" s="237">
        <v>0</v>
      </c>
      <c r="Z414" s="237">
        <v>0</v>
      </c>
      <c r="AA414" s="237">
        <v>0</v>
      </c>
      <c r="AB414" s="237">
        <v>0</v>
      </c>
      <c r="AC414" s="237">
        <v>0</v>
      </c>
      <c r="AD414" s="237">
        <v>0</v>
      </c>
      <c r="AE414" s="237">
        <v>0</v>
      </c>
      <c r="AF414" s="237">
        <v>0</v>
      </c>
      <c r="AG414" s="237">
        <v>0</v>
      </c>
      <c r="AH414" s="125">
        <v>0</v>
      </c>
      <c r="AI414" s="238">
        <f t="shared" si="166"/>
        <v>8.5325250161284781E-4</v>
      </c>
      <c r="AJ414" s="160" t="str">
        <f t="shared" si="167"/>
        <v/>
      </c>
      <c r="BA414" s="160"/>
      <c r="BR414" s="160"/>
      <c r="CG414" s="160"/>
    </row>
    <row r="415" spans="1:85">
      <c r="A415" s="199" t="s">
        <v>19</v>
      </c>
      <c r="B415" s="200">
        <v>0</v>
      </c>
      <c r="C415" s="200">
        <v>0</v>
      </c>
      <c r="D415" s="200">
        <v>0</v>
      </c>
      <c r="E415" s="200">
        <v>0</v>
      </c>
      <c r="F415" s="362"/>
      <c r="G415" s="200">
        <v>0</v>
      </c>
      <c r="H415" s="201">
        <v>0</v>
      </c>
      <c r="I415" s="202">
        <f t="shared" si="164"/>
        <v>0</v>
      </c>
      <c r="J415" s="168"/>
      <c r="K415" s="203" t="s">
        <v>19</v>
      </c>
      <c r="L415" s="200">
        <v>0</v>
      </c>
      <c r="M415" s="200">
        <v>0</v>
      </c>
      <c r="N415" s="200">
        <v>0</v>
      </c>
      <c r="O415" s="200">
        <v>0</v>
      </c>
      <c r="P415" s="200">
        <v>0</v>
      </c>
      <c r="Q415" s="200">
        <v>0</v>
      </c>
      <c r="R415" s="204">
        <v>0</v>
      </c>
      <c r="S415" s="205">
        <f t="shared" si="165"/>
        <v>0</v>
      </c>
      <c r="U415" s="239" t="s">
        <v>19</v>
      </c>
      <c r="V415" s="240">
        <v>0</v>
      </c>
      <c r="W415" s="240">
        <v>0</v>
      </c>
      <c r="X415" s="240">
        <v>0</v>
      </c>
      <c r="Y415" s="240">
        <v>0</v>
      </c>
      <c r="Z415" s="240">
        <v>0</v>
      </c>
      <c r="AA415" s="240">
        <v>0</v>
      </c>
      <c r="AB415" s="240">
        <v>0</v>
      </c>
      <c r="AC415" s="240">
        <v>0</v>
      </c>
      <c r="AD415" s="241">
        <v>0</v>
      </c>
      <c r="AE415" s="241">
        <v>0</v>
      </c>
      <c r="AF415" s="241">
        <v>0</v>
      </c>
      <c r="AG415" s="241">
        <v>0</v>
      </c>
      <c r="AH415" s="241">
        <v>0</v>
      </c>
      <c r="AI415" s="242">
        <f t="shared" si="166"/>
        <v>0</v>
      </c>
      <c r="AJ415" s="160" t="str">
        <f t="shared" si="167"/>
        <v/>
      </c>
      <c r="BA415" s="160"/>
      <c r="BR415" s="160"/>
      <c r="CG415" s="160"/>
    </row>
    <row r="416" spans="1:85">
      <c r="A416" s="191" t="s">
        <v>20</v>
      </c>
      <c r="B416" s="192">
        <v>0</v>
      </c>
      <c r="C416" s="192">
        <v>0</v>
      </c>
      <c r="D416" s="192">
        <v>0</v>
      </c>
      <c r="E416" s="192">
        <v>0</v>
      </c>
      <c r="F416" s="362"/>
      <c r="G416" s="192">
        <v>0</v>
      </c>
      <c r="H416" s="193">
        <v>0</v>
      </c>
      <c r="I416" s="194">
        <f t="shared" si="164"/>
        <v>0</v>
      </c>
      <c r="J416" s="168"/>
      <c r="K416" s="195" t="s">
        <v>20</v>
      </c>
      <c r="L416" s="196">
        <v>0</v>
      </c>
      <c r="M416" s="196">
        <v>0</v>
      </c>
      <c r="N416" s="196">
        <v>0</v>
      </c>
      <c r="O416" s="196">
        <v>0</v>
      </c>
      <c r="P416" s="196">
        <v>0</v>
      </c>
      <c r="Q416" s="196">
        <v>0</v>
      </c>
      <c r="R416" s="197">
        <v>0</v>
      </c>
      <c r="S416" s="198">
        <f t="shared" si="165"/>
        <v>0</v>
      </c>
      <c r="U416" s="236" t="s">
        <v>20</v>
      </c>
      <c r="V416" s="237">
        <v>0</v>
      </c>
      <c r="W416" s="237">
        <v>0</v>
      </c>
      <c r="X416" s="237">
        <v>0</v>
      </c>
      <c r="Y416" s="237">
        <v>0</v>
      </c>
      <c r="Z416" s="237">
        <v>0</v>
      </c>
      <c r="AA416" s="237">
        <v>0</v>
      </c>
      <c r="AB416" s="237">
        <v>0</v>
      </c>
      <c r="AC416" s="237">
        <v>0</v>
      </c>
      <c r="AD416" s="237">
        <v>0</v>
      </c>
      <c r="AE416" s="237">
        <v>0</v>
      </c>
      <c r="AF416" s="237">
        <v>0</v>
      </c>
      <c r="AG416" s="237">
        <v>0</v>
      </c>
      <c r="AH416" s="125">
        <v>0</v>
      </c>
      <c r="AI416" s="238">
        <f t="shared" si="166"/>
        <v>0</v>
      </c>
      <c r="AJ416" s="160" t="str">
        <f t="shared" si="167"/>
        <v/>
      </c>
      <c r="BA416" s="160"/>
      <c r="BR416" s="160"/>
      <c r="CG416" s="160"/>
    </row>
    <row r="417" spans="1:85" ht="15" thickBot="1">
      <c r="A417" s="206" t="s">
        <v>11</v>
      </c>
      <c r="B417" s="207">
        <v>0</v>
      </c>
      <c r="C417" s="207">
        <v>0</v>
      </c>
      <c r="D417" s="207">
        <v>0</v>
      </c>
      <c r="E417" s="207">
        <v>0</v>
      </c>
      <c r="F417" s="363"/>
      <c r="G417" s="207">
        <v>0</v>
      </c>
      <c r="H417" s="208">
        <v>0</v>
      </c>
      <c r="I417" s="209">
        <f t="shared" si="164"/>
        <v>0</v>
      </c>
      <c r="J417" s="168"/>
      <c r="K417" s="210" t="s">
        <v>11</v>
      </c>
      <c r="L417" s="207">
        <v>0</v>
      </c>
      <c r="M417" s="207">
        <v>0</v>
      </c>
      <c r="N417" s="207">
        <v>0</v>
      </c>
      <c r="O417" s="207">
        <v>0</v>
      </c>
      <c r="P417" s="207">
        <v>0</v>
      </c>
      <c r="Q417" s="207">
        <v>0</v>
      </c>
      <c r="R417" s="211">
        <v>0</v>
      </c>
      <c r="S417" s="212">
        <f t="shared" si="165"/>
        <v>0</v>
      </c>
      <c r="U417" s="239" t="s">
        <v>11</v>
      </c>
      <c r="V417" s="240">
        <v>0</v>
      </c>
      <c r="W417" s="240">
        <v>0</v>
      </c>
      <c r="X417" s="240">
        <v>0</v>
      </c>
      <c r="Y417" s="240">
        <v>0</v>
      </c>
      <c r="Z417" s="240">
        <v>0</v>
      </c>
      <c r="AA417" s="240">
        <v>0</v>
      </c>
      <c r="AB417" s="240">
        <v>0</v>
      </c>
      <c r="AC417" s="240">
        <v>0</v>
      </c>
      <c r="AD417" s="241">
        <v>0</v>
      </c>
      <c r="AE417" s="241">
        <v>0</v>
      </c>
      <c r="AF417" s="241">
        <v>0</v>
      </c>
      <c r="AG417" s="241">
        <v>0</v>
      </c>
      <c r="AH417" s="241">
        <v>0</v>
      </c>
      <c r="AI417" s="242">
        <f t="shared" si="166"/>
        <v>0</v>
      </c>
      <c r="AJ417" s="160" t="str">
        <f t="shared" si="167"/>
        <v/>
      </c>
      <c r="BA417" s="160"/>
      <c r="BR417" s="160"/>
      <c r="CG417" s="160"/>
    </row>
    <row r="418" spans="1:85" ht="15">
      <c r="A418" s="213" t="s">
        <v>26</v>
      </c>
      <c r="B418" s="214">
        <f>SUM(B397:B413)</f>
        <v>2.0381047061130104</v>
      </c>
      <c r="C418" s="214">
        <f t="shared" ref="C418:I418" si="168">SUM(C397:C413)</f>
        <v>5.2224609717757859</v>
      </c>
      <c r="D418" s="214">
        <f t="shared" si="168"/>
        <v>2.9532181095556891</v>
      </c>
      <c r="E418" s="214">
        <f t="shared" si="168"/>
        <v>7.8242058630610307</v>
      </c>
      <c r="F418" s="214">
        <f t="shared" si="168"/>
        <v>0</v>
      </c>
      <c r="G418" s="214">
        <f t="shared" si="168"/>
        <v>0.99340955605319681</v>
      </c>
      <c r="H418" s="216">
        <f t="shared" si="168"/>
        <v>0</v>
      </c>
      <c r="I418" s="173">
        <f t="shared" si="168"/>
        <v>19.031399206558714</v>
      </c>
      <c r="J418" s="168"/>
      <c r="K418" s="215" t="s">
        <v>26</v>
      </c>
      <c r="L418" s="214">
        <f>SUM(L397:L413)</f>
        <v>2.0381047061130104</v>
      </c>
      <c r="M418" s="214">
        <f t="shared" ref="M418:S418" si="169">SUM(M397:M413)</f>
        <v>5.2224609717757859</v>
      </c>
      <c r="N418" s="214">
        <f t="shared" si="169"/>
        <v>2.9532181095556891</v>
      </c>
      <c r="O418" s="214">
        <f t="shared" si="169"/>
        <v>7.8242058630610307</v>
      </c>
      <c r="P418" s="214">
        <f t="shared" si="169"/>
        <v>0.26929635279715675</v>
      </c>
      <c r="Q418" s="214">
        <f t="shared" si="169"/>
        <v>0.99340955605319681</v>
      </c>
      <c r="R418" s="216">
        <f t="shared" si="169"/>
        <v>0</v>
      </c>
      <c r="S418" s="217">
        <f t="shared" si="169"/>
        <v>19.300695559355869</v>
      </c>
      <c r="T418" s="160" t="str">
        <f>IF(ABS(S418-AI418)&gt;0.01,S418-AI418,"")</f>
        <v/>
      </c>
      <c r="U418" s="243" t="s">
        <v>63</v>
      </c>
      <c r="V418" s="244">
        <f>SUM(V397:V413)</f>
        <v>1.6511299819152201</v>
      </c>
      <c r="W418" s="244">
        <f t="shared" ref="W418:AH418" si="170">SUM(W397:W413)</f>
        <v>0.35580440266779018</v>
      </c>
      <c r="X418" s="244">
        <f t="shared" si="170"/>
        <v>0.99340955605319681</v>
      </c>
      <c r="Y418" s="244">
        <f t="shared" si="170"/>
        <v>5.2224609717757859</v>
      </c>
      <c r="Z418" s="244">
        <f t="shared" si="170"/>
        <v>2.9532181095556891</v>
      </c>
      <c r="AA418" s="244">
        <f t="shared" si="170"/>
        <v>7.3546496659434188</v>
      </c>
      <c r="AB418" s="244">
        <f t="shared" si="170"/>
        <v>0.26929635279715675</v>
      </c>
      <c r="AC418" s="244">
        <f t="shared" si="170"/>
        <v>0.50072651864761253</v>
      </c>
      <c r="AD418" s="245">
        <f t="shared" si="170"/>
        <v>3.1170321530000333E-2</v>
      </c>
      <c r="AE418" s="245">
        <f t="shared" si="170"/>
        <v>0</v>
      </c>
      <c r="AF418" s="245">
        <f t="shared" si="170"/>
        <v>0</v>
      </c>
      <c r="AG418" s="245">
        <f t="shared" si="170"/>
        <v>0</v>
      </c>
      <c r="AH418" s="245">
        <f t="shared" si="170"/>
        <v>0.46955619711761215</v>
      </c>
      <c r="AI418" s="246">
        <f>SUM(V418:AC418)</f>
        <v>19.300695559355869</v>
      </c>
      <c r="AJ418" s="160" t="str">
        <f t="shared" si="167"/>
        <v/>
      </c>
      <c r="BA418" s="160"/>
      <c r="BR418" s="160"/>
      <c r="CG418" s="160"/>
    </row>
    <row r="419" spans="1:85" s="23" customFormat="1" ht="15" thickBot="1">
      <c r="A419" s="30" t="s">
        <v>88</v>
      </c>
      <c r="B419" s="47">
        <f>IF($I418=0,"-",B418/$I418)</f>
        <v>0.10709169010603417</v>
      </c>
      <c r="C419" s="47">
        <f t="shared" ref="C419:H419" si="171">IF($I418=0,"-",C418/$I418)</f>
        <v>0.27441287501215311</v>
      </c>
      <c r="D419" s="47">
        <f t="shared" si="171"/>
        <v>0.15517608965597934</v>
      </c>
      <c r="E419" s="47">
        <f t="shared" si="171"/>
        <v>0.4111208943777821</v>
      </c>
      <c r="F419" s="47">
        <f t="shared" si="171"/>
        <v>0</v>
      </c>
      <c r="G419" s="47">
        <f t="shared" si="171"/>
        <v>5.2198450848051262E-2</v>
      </c>
      <c r="H419" s="70">
        <f t="shared" si="171"/>
        <v>0</v>
      </c>
      <c r="I419" s="48">
        <f>SUM(B419:H419)</f>
        <v>1</v>
      </c>
      <c r="J419" s="160"/>
      <c r="K419" s="81" t="s">
        <v>88</v>
      </c>
      <c r="L419" s="98">
        <f t="shared" ref="L419:R419" si="172">IF($S418=0,"-",L418/$S418)</f>
        <v>0.10559747444568413</v>
      </c>
      <c r="M419" s="98">
        <f t="shared" si="172"/>
        <v>0.27058408106148468</v>
      </c>
      <c r="N419" s="98">
        <f t="shared" si="172"/>
        <v>0.15301096794535668</v>
      </c>
      <c r="O419" s="98">
        <f t="shared" si="172"/>
        <v>0.40538465771863363</v>
      </c>
      <c r="P419" s="98">
        <f t="shared" si="172"/>
        <v>1.3952676056102929E-2</v>
      </c>
      <c r="Q419" s="98">
        <f t="shared" si="172"/>
        <v>5.1470142772737995E-2</v>
      </c>
      <c r="R419" s="99">
        <f t="shared" si="172"/>
        <v>0</v>
      </c>
      <c r="S419" s="100">
        <f>SUM(L419:R419)</f>
        <v>1</v>
      </c>
      <c r="U419" s="110" t="s">
        <v>88</v>
      </c>
      <c r="V419" s="133">
        <f>+V418/$AI418</f>
        <v>8.5547693182220427E-2</v>
      </c>
      <c r="W419" s="133">
        <f t="shared" ref="W419:AH419" si="173">+W418/$AI418</f>
        <v>1.8434796900120867E-2</v>
      </c>
      <c r="X419" s="133">
        <f t="shared" si="173"/>
        <v>5.1470142772737995E-2</v>
      </c>
      <c r="Y419" s="133">
        <f t="shared" si="173"/>
        <v>0.27058408106148468</v>
      </c>
      <c r="Z419" s="133">
        <f t="shared" si="173"/>
        <v>0.15301096794535668</v>
      </c>
      <c r="AA419" s="133">
        <f t="shared" si="173"/>
        <v>0.38105619786217015</v>
      </c>
      <c r="AB419" s="133">
        <f t="shared" si="173"/>
        <v>1.3952676056102929E-2</v>
      </c>
      <c r="AC419" s="133">
        <f t="shared" si="173"/>
        <v>2.5943444219806319E-2</v>
      </c>
      <c r="AD419" s="133">
        <f t="shared" si="173"/>
        <v>1.6149843633428407E-3</v>
      </c>
      <c r="AE419" s="133">
        <f t="shared" si="173"/>
        <v>0</v>
      </c>
      <c r="AF419" s="133">
        <f t="shared" si="173"/>
        <v>0</v>
      </c>
      <c r="AG419" s="133">
        <f t="shared" si="173"/>
        <v>0</v>
      </c>
      <c r="AH419" s="133">
        <f t="shared" si="173"/>
        <v>2.4328459856463477E-2</v>
      </c>
      <c r="AI419" s="134">
        <f>SUM(V419:AC419)</f>
        <v>1</v>
      </c>
      <c r="AJ419" s="23" t="str">
        <f t="shared" si="167"/>
        <v/>
      </c>
    </row>
    <row r="420" spans="1:85" ht="15" thickBot="1">
      <c r="A420" s="247"/>
      <c r="B420" s="247"/>
      <c r="C420" s="247"/>
      <c r="D420" s="247"/>
      <c r="E420" s="247"/>
      <c r="F420" s="247"/>
      <c r="G420" s="247"/>
      <c r="H420" s="247"/>
      <c r="I420" s="247"/>
      <c r="K420" s="247"/>
      <c r="L420" s="247"/>
      <c r="M420" s="247"/>
      <c r="N420" s="247"/>
      <c r="O420" s="247"/>
      <c r="P420" s="247"/>
      <c r="Q420" s="247"/>
      <c r="R420" s="247"/>
      <c r="S420" s="247"/>
      <c r="AI420" s="168"/>
      <c r="BA420" s="160"/>
      <c r="BR420" s="160"/>
      <c r="CG420" s="160"/>
    </row>
    <row r="421" spans="1:85" ht="28.5">
      <c r="A421" s="312" t="s">
        <v>43</v>
      </c>
      <c r="B421" s="164" t="s">
        <v>0</v>
      </c>
      <c r="C421" s="164" t="s">
        <v>1</v>
      </c>
      <c r="D421" s="164" t="s">
        <v>2</v>
      </c>
      <c r="E421" s="164" t="s">
        <v>3</v>
      </c>
      <c r="F421" s="164" t="s">
        <v>27</v>
      </c>
      <c r="G421" s="164" t="s">
        <v>4</v>
      </c>
      <c r="H421" s="164" t="s">
        <v>5</v>
      </c>
      <c r="I421" s="165" t="s">
        <v>6</v>
      </c>
      <c r="K421" s="314" t="s">
        <v>43</v>
      </c>
      <c r="L421" s="166" t="s">
        <v>0</v>
      </c>
      <c r="M421" s="166" t="s">
        <v>1</v>
      </c>
      <c r="N421" s="166" t="s">
        <v>2</v>
      </c>
      <c r="O421" s="166" t="s">
        <v>3</v>
      </c>
      <c r="P421" s="166" t="s">
        <v>27</v>
      </c>
      <c r="Q421" s="166" t="s">
        <v>4</v>
      </c>
      <c r="R421" s="166" t="s">
        <v>5</v>
      </c>
      <c r="S421" s="167" t="s">
        <v>6</v>
      </c>
      <c r="U421" s="316" t="s">
        <v>43</v>
      </c>
      <c r="V421" s="219" t="s">
        <v>74</v>
      </c>
      <c r="W421" s="219" t="s">
        <v>75</v>
      </c>
      <c r="X421" s="219" t="s">
        <v>4</v>
      </c>
      <c r="Y421" s="219" t="s">
        <v>1</v>
      </c>
      <c r="Z421" s="219" t="s">
        <v>2</v>
      </c>
      <c r="AA421" s="219" t="s">
        <v>3</v>
      </c>
      <c r="AB421" s="219" t="s">
        <v>55</v>
      </c>
      <c r="AC421" s="219" t="s">
        <v>68</v>
      </c>
      <c r="AD421" s="220" t="s">
        <v>76</v>
      </c>
      <c r="AE421" s="220" t="s">
        <v>83</v>
      </c>
      <c r="AF421" s="220" t="s">
        <v>77</v>
      </c>
      <c r="AG421" s="220" t="s">
        <v>84</v>
      </c>
      <c r="AH421" s="220" t="s">
        <v>85</v>
      </c>
      <c r="AI421" s="221" t="s">
        <v>63</v>
      </c>
      <c r="BA421" s="160"/>
      <c r="BR421" s="160"/>
      <c r="CG421" s="160"/>
    </row>
    <row r="422" spans="1:85" ht="15">
      <c r="A422" s="313" t="s">
        <v>43</v>
      </c>
      <c r="B422" s="318" t="s">
        <v>69</v>
      </c>
      <c r="C422" s="319"/>
      <c r="D422" s="319"/>
      <c r="E422" s="319"/>
      <c r="F422" s="319"/>
      <c r="G422" s="319"/>
      <c r="H422" s="319"/>
      <c r="I422" s="320"/>
      <c r="K422" s="315" t="s">
        <v>43</v>
      </c>
      <c r="L422" s="321" t="s">
        <v>69</v>
      </c>
      <c r="M422" s="322"/>
      <c r="N422" s="322"/>
      <c r="O422" s="322"/>
      <c r="P422" s="322"/>
      <c r="Q422" s="322"/>
      <c r="R422" s="322"/>
      <c r="S422" s="323"/>
      <c r="U422" s="317" t="s">
        <v>43</v>
      </c>
      <c r="V422" s="324" t="s">
        <v>69</v>
      </c>
      <c r="W422" s="324"/>
      <c r="X422" s="324"/>
      <c r="Y422" s="324"/>
      <c r="Z422" s="324"/>
      <c r="AA422" s="324"/>
      <c r="AB422" s="324"/>
      <c r="AC422" s="324"/>
      <c r="AD422" s="324"/>
      <c r="AE422" s="324"/>
      <c r="AF422" s="324"/>
      <c r="AG422" s="324"/>
      <c r="AH422" s="324"/>
      <c r="AI422" s="325"/>
      <c r="BA422" s="160"/>
      <c r="BR422" s="160"/>
      <c r="CG422" s="160"/>
    </row>
    <row r="423" spans="1:85" ht="15">
      <c r="A423" s="170" t="s">
        <v>7</v>
      </c>
      <c r="B423" s="171">
        <v>0</v>
      </c>
      <c r="C423" s="171">
        <v>0</v>
      </c>
      <c r="D423" s="171">
        <v>0</v>
      </c>
      <c r="E423" s="171">
        <v>0</v>
      </c>
      <c r="F423" s="361"/>
      <c r="G423" s="171">
        <v>0</v>
      </c>
      <c r="H423" s="172">
        <v>0</v>
      </c>
      <c r="I423" s="173">
        <f>SUM(B423:H423)</f>
        <v>0</v>
      </c>
      <c r="J423" s="168"/>
      <c r="K423" s="222" t="s">
        <v>7</v>
      </c>
      <c r="L423" s="171">
        <v>0</v>
      </c>
      <c r="M423" s="171">
        <v>0</v>
      </c>
      <c r="N423" s="171">
        <v>0</v>
      </c>
      <c r="O423" s="171">
        <v>0</v>
      </c>
      <c r="P423" s="171">
        <v>0</v>
      </c>
      <c r="Q423" s="171">
        <v>0</v>
      </c>
      <c r="R423" s="223">
        <v>0</v>
      </c>
      <c r="S423" s="224">
        <f>SUM(L423:R423)</f>
        <v>0</v>
      </c>
      <c r="U423" s="225" t="s">
        <v>7</v>
      </c>
      <c r="V423" s="226">
        <v>0</v>
      </c>
      <c r="W423" s="226">
        <v>0</v>
      </c>
      <c r="X423" s="226">
        <v>0</v>
      </c>
      <c r="Y423" s="226">
        <v>0</v>
      </c>
      <c r="Z423" s="226">
        <v>0</v>
      </c>
      <c r="AA423" s="226">
        <v>0</v>
      </c>
      <c r="AB423" s="226">
        <v>0</v>
      </c>
      <c r="AC423" s="227">
        <v>0</v>
      </c>
      <c r="AD423" s="228">
        <v>0</v>
      </c>
      <c r="AE423" s="228">
        <v>0</v>
      </c>
      <c r="AF423" s="228">
        <v>0</v>
      </c>
      <c r="AG423" s="228">
        <v>0</v>
      </c>
      <c r="AH423" s="228">
        <v>0</v>
      </c>
      <c r="AI423" s="229">
        <f>SUM(V423:AC423)</f>
        <v>0</v>
      </c>
      <c r="AJ423" s="160" t="str">
        <f>IF(ABS(S423-AI423)&gt;0.001,S423-AI423,"")</f>
        <v/>
      </c>
      <c r="BA423" s="160"/>
      <c r="BR423" s="160"/>
      <c r="CG423" s="160"/>
    </row>
    <row r="424" spans="1:85" ht="15">
      <c r="A424" s="178" t="s">
        <v>8</v>
      </c>
      <c r="B424" s="179">
        <v>0</v>
      </c>
      <c r="C424" s="179">
        <v>0</v>
      </c>
      <c r="D424" s="179">
        <v>0</v>
      </c>
      <c r="E424" s="179">
        <v>0</v>
      </c>
      <c r="F424" s="362"/>
      <c r="G424" s="179">
        <v>0</v>
      </c>
      <c r="H424" s="180">
        <v>0</v>
      </c>
      <c r="I424" s="181">
        <f t="shared" ref="I424:I443" si="174">SUM(B424:H424)</f>
        <v>0</v>
      </c>
      <c r="J424" s="168"/>
      <c r="K424" s="182" t="s">
        <v>8</v>
      </c>
      <c r="L424" s="183">
        <v>0</v>
      </c>
      <c r="M424" s="183">
        <v>0</v>
      </c>
      <c r="N424" s="183">
        <v>0</v>
      </c>
      <c r="O424" s="183">
        <v>0</v>
      </c>
      <c r="P424" s="183">
        <v>0</v>
      </c>
      <c r="Q424" s="183">
        <v>0</v>
      </c>
      <c r="R424" s="184">
        <v>0</v>
      </c>
      <c r="S424" s="185">
        <f t="shared" ref="S424:S443" si="175">SUM(L424:R424)</f>
        <v>0</v>
      </c>
      <c r="U424" s="230" t="s">
        <v>8</v>
      </c>
      <c r="V424" s="231">
        <v>0</v>
      </c>
      <c r="W424" s="231">
        <v>0</v>
      </c>
      <c r="X424" s="231">
        <v>0</v>
      </c>
      <c r="Y424" s="231">
        <v>0</v>
      </c>
      <c r="Z424" s="231">
        <v>0</v>
      </c>
      <c r="AA424" s="231">
        <v>0</v>
      </c>
      <c r="AB424" s="231">
        <v>0</v>
      </c>
      <c r="AC424" s="232">
        <v>0</v>
      </c>
      <c r="AD424" s="231">
        <v>0</v>
      </c>
      <c r="AE424" s="231">
        <v>0</v>
      </c>
      <c r="AF424" s="231">
        <v>0</v>
      </c>
      <c r="AG424" s="231">
        <v>0</v>
      </c>
      <c r="AH424" s="231">
        <v>0</v>
      </c>
      <c r="AI424" s="233">
        <f t="shared" ref="AI424:AI443" si="176">SUM(V424:AC424)</f>
        <v>0</v>
      </c>
      <c r="AJ424" s="160" t="str">
        <f t="shared" ref="AJ424:AJ445" si="177">IF(ABS(S424-AI424)&gt;0.001,S424-AI424,"")</f>
        <v/>
      </c>
      <c r="BA424" s="160"/>
      <c r="BR424" s="160"/>
      <c r="CG424" s="160"/>
    </row>
    <row r="425" spans="1:85" ht="15">
      <c r="A425" s="186" t="s">
        <v>10</v>
      </c>
      <c r="B425" s="175">
        <v>0</v>
      </c>
      <c r="C425" s="175">
        <v>0</v>
      </c>
      <c r="D425" s="175">
        <v>0</v>
      </c>
      <c r="E425" s="175">
        <v>0</v>
      </c>
      <c r="F425" s="362"/>
      <c r="G425" s="175">
        <v>0</v>
      </c>
      <c r="H425" s="187">
        <v>0</v>
      </c>
      <c r="I425" s="173">
        <f t="shared" si="174"/>
        <v>0</v>
      </c>
      <c r="J425" s="168"/>
      <c r="K425" s="188" t="s">
        <v>10</v>
      </c>
      <c r="L425" s="175">
        <v>0</v>
      </c>
      <c r="M425" s="175">
        <v>0</v>
      </c>
      <c r="N425" s="175">
        <v>0</v>
      </c>
      <c r="O425" s="175">
        <v>0</v>
      </c>
      <c r="P425" s="175">
        <v>0</v>
      </c>
      <c r="Q425" s="175">
        <v>0</v>
      </c>
      <c r="R425" s="176">
        <v>0</v>
      </c>
      <c r="S425" s="177">
        <f t="shared" si="175"/>
        <v>0</v>
      </c>
      <c r="U425" s="234" t="s">
        <v>10</v>
      </c>
      <c r="V425" s="226">
        <v>0</v>
      </c>
      <c r="W425" s="226">
        <v>0</v>
      </c>
      <c r="X425" s="226">
        <v>0</v>
      </c>
      <c r="Y425" s="226">
        <v>0</v>
      </c>
      <c r="Z425" s="226">
        <v>0</v>
      </c>
      <c r="AA425" s="226">
        <v>0</v>
      </c>
      <c r="AB425" s="226">
        <v>0</v>
      </c>
      <c r="AC425" s="227">
        <v>0</v>
      </c>
      <c r="AD425" s="228">
        <v>0</v>
      </c>
      <c r="AE425" s="228">
        <v>0</v>
      </c>
      <c r="AF425" s="228">
        <v>0</v>
      </c>
      <c r="AG425" s="228">
        <v>0</v>
      </c>
      <c r="AH425" s="228">
        <v>0</v>
      </c>
      <c r="AI425" s="229">
        <f t="shared" si="176"/>
        <v>0</v>
      </c>
      <c r="AJ425" s="160" t="str">
        <f t="shared" si="177"/>
        <v/>
      </c>
      <c r="BA425" s="160"/>
      <c r="BR425" s="160"/>
      <c r="CG425" s="160"/>
    </row>
    <row r="426" spans="1:85" ht="15">
      <c r="A426" s="178" t="s">
        <v>56</v>
      </c>
      <c r="B426" s="179">
        <v>0</v>
      </c>
      <c r="C426" s="179">
        <v>0</v>
      </c>
      <c r="D426" s="179">
        <v>0</v>
      </c>
      <c r="E426" s="179">
        <v>0</v>
      </c>
      <c r="F426" s="362"/>
      <c r="G426" s="179">
        <v>0</v>
      </c>
      <c r="H426" s="180">
        <v>0</v>
      </c>
      <c r="I426" s="181">
        <f t="shared" si="174"/>
        <v>0</v>
      </c>
      <c r="J426" s="168"/>
      <c r="K426" s="182" t="s">
        <v>56</v>
      </c>
      <c r="L426" s="183">
        <v>0</v>
      </c>
      <c r="M426" s="183">
        <v>0</v>
      </c>
      <c r="N426" s="183">
        <v>0</v>
      </c>
      <c r="O426" s="183">
        <v>0</v>
      </c>
      <c r="P426" s="183">
        <v>0</v>
      </c>
      <c r="Q426" s="183">
        <v>0</v>
      </c>
      <c r="R426" s="184">
        <v>0</v>
      </c>
      <c r="S426" s="185">
        <f t="shared" si="175"/>
        <v>0</v>
      </c>
      <c r="U426" s="230" t="s">
        <v>56</v>
      </c>
      <c r="V426" s="231">
        <v>0</v>
      </c>
      <c r="W426" s="231">
        <v>0</v>
      </c>
      <c r="X426" s="231">
        <v>0</v>
      </c>
      <c r="Y426" s="231">
        <v>0</v>
      </c>
      <c r="Z426" s="231">
        <v>0</v>
      </c>
      <c r="AA426" s="231">
        <v>0</v>
      </c>
      <c r="AB426" s="231">
        <v>0</v>
      </c>
      <c r="AC426" s="232">
        <v>0</v>
      </c>
      <c r="AD426" s="231">
        <v>0</v>
      </c>
      <c r="AE426" s="231">
        <v>0</v>
      </c>
      <c r="AF426" s="231">
        <v>0</v>
      </c>
      <c r="AG426" s="231">
        <v>0</v>
      </c>
      <c r="AH426" s="231">
        <v>0</v>
      </c>
      <c r="AI426" s="233">
        <f t="shared" si="176"/>
        <v>0</v>
      </c>
      <c r="AJ426" s="160" t="str">
        <f t="shared" si="177"/>
        <v/>
      </c>
      <c r="BA426" s="160"/>
      <c r="BR426" s="160"/>
      <c r="CG426" s="160"/>
    </row>
    <row r="427" spans="1:85" ht="15">
      <c r="A427" s="186" t="s">
        <v>16</v>
      </c>
      <c r="B427" s="175">
        <v>6.1353214453442586</v>
      </c>
      <c r="C427" s="175">
        <v>1.4792118849863269</v>
      </c>
      <c r="D427" s="175">
        <v>0</v>
      </c>
      <c r="E427" s="175">
        <v>0</v>
      </c>
      <c r="F427" s="362"/>
      <c r="G427" s="175">
        <v>0</v>
      </c>
      <c r="H427" s="187">
        <v>0</v>
      </c>
      <c r="I427" s="173">
        <f t="shared" si="174"/>
        <v>7.6145333303305858</v>
      </c>
      <c r="J427" s="168"/>
      <c r="K427" s="188" t="s">
        <v>16</v>
      </c>
      <c r="L427" s="175">
        <v>6.1353214453442586</v>
      </c>
      <c r="M427" s="175">
        <v>1.4792118849863269</v>
      </c>
      <c r="N427" s="175">
        <v>0</v>
      </c>
      <c r="O427" s="175">
        <v>0</v>
      </c>
      <c r="P427" s="175">
        <v>0</v>
      </c>
      <c r="Q427" s="175">
        <v>0</v>
      </c>
      <c r="R427" s="176">
        <v>0</v>
      </c>
      <c r="S427" s="177">
        <f t="shared" si="175"/>
        <v>7.6145333303305858</v>
      </c>
      <c r="U427" s="234" t="s">
        <v>16</v>
      </c>
      <c r="V427" s="226">
        <v>6.1114854618095338</v>
      </c>
      <c r="W427" s="226">
        <v>0</v>
      </c>
      <c r="X427" s="226">
        <v>0</v>
      </c>
      <c r="Y427" s="226">
        <v>1.4792118849863269</v>
      </c>
      <c r="Z427" s="226">
        <v>0</v>
      </c>
      <c r="AA427" s="226">
        <v>0</v>
      </c>
      <c r="AB427" s="226">
        <v>0</v>
      </c>
      <c r="AC427" s="227">
        <v>2.3835983534724499E-2</v>
      </c>
      <c r="AD427" s="228">
        <v>2.3835983534724499E-2</v>
      </c>
      <c r="AE427" s="228">
        <v>0</v>
      </c>
      <c r="AF427" s="228">
        <v>0</v>
      </c>
      <c r="AG427" s="228">
        <v>0</v>
      </c>
      <c r="AH427" s="228">
        <v>0</v>
      </c>
      <c r="AI427" s="229">
        <f>SUM(V427:AC427)</f>
        <v>7.6145333303305858</v>
      </c>
      <c r="AJ427" s="160" t="str">
        <f t="shared" si="177"/>
        <v/>
      </c>
      <c r="BA427" s="160"/>
      <c r="BR427" s="160"/>
      <c r="CG427" s="160"/>
    </row>
    <row r="428" spans="1:85" ht="15">
      <c r="A428" s="178" t="s">
        <v>15</v>
      </c>
      <c r="B428" s="179">
        <v>0.13678970171485569</v>
      </c>
      <c r="C428" s="179">
        <v>0</v>
      </c>
      <c r="D428" s="179">
        <v>4.6133949168727907E-2</v>
      </c>
      <c r="E428" s="179">
        <v>4.4033456891573305E-5</v>
      </c>
      <c r="F428" s="362"/>
      <c r="G428" s="179">
        <v>0</v>
      </c>
      <c r="H428" s="180">
        <v>0</v>
      </c>
      <c r="I428" s="181">
        <f t="shared" si="174"/>
        <v>0.18296768434047517</v>
      </c>
      <c r="J428" s="168"/>
      <c r="K428" s="182" t="s">
        <v>15</v>
      </c>
      <c r="L428" s="183">
        <v>0.13678970171485569</v>
      </c>
      <c r="M428" s="183">
        <v>0</v>
      </c>
      <c r="N428" s="183">
        <v>4.6133949168727907E-2</v>
      </c>
      <c r="O428" s="183">
        <v>4.4033456891573305E-5</v>
      </c>
      <c r="P428" s="183">
        <v>0</v>
      </c>
      <c r="Q428" s="183">
        <v>0</v>
      </c>
      <c r="R428" s="184">
        <v>0</v>
      </c>
      <c r="S428" s="185">
        <f t="shared" si="175"/>
        <v>0.18296768434047517</v>
      </c>
      <c r="U428" s="230" t="s">
        <v>57</v>
      </c>
      <c r="V428" s="231">
        <v>0.1328596495893761</v>
      </c>
      <c r="W428" s="231">
        <v>0</v>
      </c>
      <c r="X428" s="231">
        <v>0</v>
      </c>
      <c r="Y428" s="231">
        <v>0</v>
      </c>
      <c r="Z428" s="231">
        <v>4.6133949168727907E-2</v>
      </c>
      <c r="AA428" s="231">
        <v>4.4033456891573305E-5</v>
      </c>
      <c r="AB428" s="231">
        <v>0</v>
      </c>
      <c r="AC428" s="232">
        <v>3.9300521254795944E-3</v>
      </c>
      <c r="AD428" s="231">
        <v>3.9300521254795944E-3</v>
      </c>
      <c r="AE428" s="231">
        <v>0</v>
      </c>
      <c r="AF428" s="231">
        <v>0</v>
      </c>
      <c r="AG428" s="231">
        <v>0</v>
      </c>
      <c r="AH428" s="231">
        <v>0</v>
      </c>
      <c r="AI428" s="233">
        <f t="shared" si="176"/>
        <v>0.18296768434047517</v>
      </c>
      <c r="AJ428" s="160" t="str">
        <f t="shared" si="177"/>
        <v/>
      </c>
      <c r="BA428" s="160"/>
      <c r="BR428" s="160"/>
      <c r="CG428" s="160"/>
    </row>
    <row r="429" spans="1:85" ht="15">
      <c r="A429" s="186" t="s">
        <v>58</v>
      </c>
      <c r="B429" s="175">
        <v>0</v>
      </c>
      <c r="C429" s="175">
        <v>0</v>
      </c>
      <c r="D429" s="175">
        <v>0</v>
      </c>
      <c r="E429" s="175">
        <v>1.4189105370742536E-3</v>
      </c>
      <c r="F429" s="362"/>
      <c r="G429" s="175">
        <v>0</v>
      </c>
      <c r="H429" s="187">
        <v>0</v>
      </c>
      <c r="I429" s="173">
        <f t="shared" si="174"/>
        <v>1.4189105370742536E-3</v>
      </c>
      <c r="J429" s="168"/>
      <c r="K429" s="188" t="s">
        <v>58</v>
      </c>
      <c r="L429" s="175">
        <v>0</v>
      </c>
      <c r="M429" s="175">
        <v>0</v>
      </c>
      <c r="N429" s="175">
        <v>0</v>
      </c>
      <c r="O429" s="175">
        <v>1.4189105370742536E-3</v>
      </c>
      <c r="P429" s="175">
        <v>16.498542480247018</v>
      </c>
      <c r="Q429" s="175">
        <v>0</v>
      </c>
      <c r="R429" s="176">
        <v>0</v>
      </c>
      <c r="S429" s="177">
        <f t="shared" si="175"/>
        <v>16.49996139078409</v>
      </c>
      <c r="U429" s="234" t="s">
        <v>58</v>
      </c>
      <c r="V429" s="226">
        <v>0</v>
      </c>
      <c r="W429" s="226">
        <v>0</v>
      </c>
      <c r="X429" s="226">
        <v>0</v>
      </c>
      <c r="Y429" s="226">
        <v>0</v>
      </c>
      <c r="Z429" s="226">
        <v>0</v>
      </c>
      <c r="AA429" s="226">
        <v>1.4159012146609171E-3</v>
      </c>
      <c r="AB429" s="226">
        <v>16.498542480247018</v>
      </c>
      <c r="AC429" s="227">
        <v>3.0093224133365622E-6</v>
      </c>
      <c r="AD429" s="226">
        <v>0</v>
      </c>
      <c r="AE429" s="226">
        <v>0</v>
      </c>
      <c r="AF429" s="226">
        <v>0</v>
      </c>
      <c r="AG429" s="226">
        <v>0</v>
      </c>
      <c r="AH429" s="226">
        <v>3.0093224133365622E-6</v>
      </c>
      <c r="AI429" s="229">
        <f t="shared" si="176"/>
        <v>16.49996139078409</v>
      </c>
      <c r="AJ429" s="160" t="str">
        <f t="shared" si="177"/>
        <v/>
      </c>
      <c r="BA429" s="160"/>
      <c r="BR429" s="160"/>
      <c r="CG429" s="160"/>
    </row>
    <row r="430" spans="1:85" ht="15">
      <c r="A430" s="178" t="s">
        <v>12</v>
      </c>
      <c r="B430" s="179">
        <v>0</v>
      </c>
      <c r="C430" s="179">
        <v>0</v>
      </c>
      <c r="D430" s="179">
        <v>0</v>
      </c>
      <c r="E430" s="179">
        <v>0</v>
      </c>
      <c r="F430" s="362"/>
      <c r="G430" s="179">
        <v>0</v>
      </c>
      <c r="H430" s="180">
        <v>0</v>
      </c>
      <c r="I430" s="181">
        <f t="shared" si="174"/>
        <v>0</v>
      </c>
      <c r="J430" s="168"/>
      <c r="K430" s="182" t="s">
        <v>12</v>
      </c>
      <c r="L430" s="183">
        <v>0</v>
      </c>
      <c r="M430" s="183">
        <v>0</v>
      </c>
      <c r="N430" s="183">
        <v>0</v>
      </c>
      <c r="O430" s="183">
        <v>0</v>
      </c>
      <c r="P430" s="183">
        <v>1.2764568479048113</v>
      </c>
      <c r="Q430" s="183">
        <v>0</v>
      </c>
      <c r="R430" s="184">
        <v>0</v>
      </c>
      <c r="S430" s="185">
        <f t="shared" si="175"/>
        <v>1.2764568479048113</v>
      </c>
      <c r="U430" s="230" t="s">
        <v>12</v>
      </c>
      <c r="V430" s="231">
        <v>0</v>
      </c>
      <c r="W430" s="231">
        <v>0</v>
      </c>
      <c r="X430" s="231">
        <v>0</v>
      </c>
      <c r="Y430" s="231">
        <v>0</v>
      </c>
      <c r="Z430" s="231">
        <v>0</v>
      </c>
      <c r="AA430" s="231">
        <v>0</v>
      </c>
      <c r="AB430" s="231">
        <v>1.2764568479048113</v>
      </c>
      <c r="AC430" s="232">
        <v>0</v>
      </c>
      <c r="AD430" s="231">
        <v>0</v>
      </c>
      <c r="AE430" s="231">
        <v>0</v>
      </c>
      <c r="AF430" s="231">
        <v>0</v>
      </c>
      <c r="AG430" s="231">
        <v>0</v>
      </c>
      <c r="AH430" s="231">
        <v>0</v>
      </c>
      <c r="AI430" s="233">
        <f t="shared" si="176"/>
        <v>1.2764568479048113</v>
      </c>
      <c r="AJ430" s="160" t="str">
        <f t="shared" si="177"/>
        <v/>
      </c>
      <c r="BA430" s="160"/>
      <c r="BR430" s="160"/>
      <c r="CG430" s="160"/>
    </row>
    <row r="431" spans="1:85" ht="15">
      <c r="A431" s="186" t="s">
        <v>59</v>
      </c>
      <c r="B431" s="175">
        <v>0</v>
      </c>
      <c r="C431" s="175">
        <v>0</v>
      </c>
      <c r="D431" s="175">
        <v>0</v>
      </c>
      <c r="E431" s="175">
        <v>0</v>
      </c>
      <c r="F431" s="362"/>
      <c r="G431" s="175">
        <v>0</v>
      </c>
      <c r="H431" s="187">
        <v>0</v>
      </c>
      <c r="I431" s="173">
        <f t="shared" si="174"/>
        <v>0</v>
      </c>
      <c r="J431" s="168"/>
      <c r="K431" s="188" t="s">
        <v>59</v>
      </c>
      <c r="L431" s="175">
        <v>0</v>
      </c>
      <c r="M431" s="175">
        <v>0</v>
      </c>
      <c r="N431" s="175">
        <v>0</v>
      </c>
      <c r="O431" s="175">
        <v>0</v>
      </c>
      <c r="P431" s="175">
        <v>0</v>
      </c>
      <c r="Q431" s="175">
        <v>0</v>
      </c>
      <c r="R431" s="176">
        <v>0</v>
      </c>
      <c r="S431" s="177">
        <f t="shared" si="175"/>
        <v>0</v>
      </c>
      <c r="U431" s="234" t="s">
        <v>59</v>
      </c>
      <c r="V431" s="226">
        <v>0</v>
      </c>
      <c r="W431" s="226">
        <v>0</v>
      </c>
      <c r="X431" s="226">
        <v>0</v>
      </c>
      <c r="Y431" s="226">
        <v>0</v>
      </c>
      <c r="Z431" s="226">
        <v>0</v>
      </c>
      <c r="AA431" s="226">
        <v>0</v>
      </c>
      <c r="AB431" s="226">
        <v>0</v>
      </c>
      <c r="AC431" s="227">
        <v>0</v>
      </c>
      <c r="AD431" s="226">
        <v>0</v>
      </c>
      <c r="AE431" s="226">
        <v>0</v>
      </c>
      <c r="AF431" s="226">
        <v>0</v>
      </c>
      <c r="AG431" s="226">
        <v>0</v>
      </c>
      <c r="AH431" s="226">
        <v>0</v>
      </c>
      <c r="AI431" s="229">
        <f t="shared" si="176"/>
        <v>0</v>
      </c>
      <c r="AJ431" s="160" t="str">
        <f t="shared" si="177"/>
        <v/>
      </c>
      <c r="BA431" s="160"/>
      <c r="BR431" s="160"/>
      <c r="CG431" s="160"/>
    </row>
    <row r="432" spans="1:85" ht="15">
      <c r="A432" s="178" t="s">
        <v>17</v>
      </c>
      <c r="B432" s="179">
        <v>0.10483034076632106</v>
      </c>
      <c r="C432" s="179">
        <v>0</v>
      </c>
      <c r="D432" s="179">
        <v>3.2050931135972342E-2</v>
      </c>
      <c r="E432" s="179">
        <v>4.296957876522476E-2</v>
      </c>
      <c r="F432" s="362"/>
      <c r="G432" s="179">
        <v>0</v>
      </c>
      <c r="H432" s="180">
        <v>0</v>
      </c>
      <c r="I432" s="181">
        <f t="shared" si="174"/>
        <v>0.17985085066751816</v>
      </c>
      <c r="J432" s="168"/>
      <c r="K432" s="182" t="s">
        <v>17</v>
      </c>
      <c r="L432" s="183">
        <v>0.10483034076632106</v>
      </c>
      <c r="M432" s="183">
        <v>0</v>
      </c>
      <c r="N432" s="183">
        <v>3.2050931135972342E-2</v>
      </c>
      <c r="O432" s="183">
        <v>4.296957876522476E-2</v>
      </c>
      <c r="P432" s="183">
        <v>0</v>
      </c>
      <c r="Q432" s="183">
        <v>0</v>
      </c>
      <c r="R432" s="184">
        <v>0</v>
      </c>
      <c r="S432" s="185">
        <f t="shared" si="175"/>
        <v>0.17985085066751816</v>
      </c>
      <c r="U432" s="230" t="s">
        <v>17</v>
      </c>
      <c r="V432" s="231">
        <v>0.10483034076632106</v>
      </c>
      <c r="W432" s="231">
        <v>0</v>
      </c>
      <c r="X432" s="231">
        <v>0</v>
      </c>
      <c r="Y432" s="231">
        <v>0</v>
      </c>
      <c r="Z432" s="231">
        <v>3.2050931135972342E-2</v>
      </c>
      <c r="AA432" s="231">
        <v>0</v>
      </c>
      <c r="AB432" s="231">
        <v>0</v>
      </c>
      <c r="AC432" s="232">
        <v>4.296957876522476E-2</v>
      </c>
      <c r="AD432" s="231">
        <v>0</v>
      </c>
      <c r="AE432" s="231">
        <v>0</v>
      </c>
      <c r="AF432" s="231">
        <v>0</v>
      </c>
      <c r="AG432" s="231">
        <v>0</v>
      </c>
      <c r="AH432" s="231">
        <v>4.296957876522476E-2</v>
      </c>
      <c r="AI432" s="233">
        <f t="shared" si="176"/>
        <v>0.17985085066751816</v>
      </c>
      <c r="AJ432" s="160" t="str">
        <f t="shared" si="177"/>
        <v/>
      </c>
      <c r="BA432" s="160"/>
      <c r="BR432" s="160"/>
      <c r="CG432" s="160"/>
    </row>
    <row r="433" spans="1:85" ht="15">
      <c r="A433" s="186" t="s">
        <v>139</v>
      </c>
      <c r="B433" s="175">
        <v>14.457250749096906</v>
      </c>
      <c r="C433" s="175">
        <v>11.418534839272812</v>
      </c>
      <c r="D433" s="175">
        <v>4.4966577275778681</v>
      </c>
      <c r="E433" s="175">
        <v>4.49815314776263</v>
      </c>
      <c r="F433" s="362"/>
      <c r="G433" s="175">
        <v>0</v>
      </c>
      <c r="H433" s="187">
        <v>0</v>
      </c>
      <c r="I433" s="173">
        <f t="shared" si="174"/>
        <v>34.870596463710214</v>
      </c>
      <c r="J433" s="168"/>
      <c r="K433" s="188" t="s">
        <v>139</v>
      </c>
      <c r="L433" s="175">
        <v>14.457250749096906</v>
      </c>
      <c r="M433" s="175">
        <v>11.418534839272812</v>
      </c>
      <c r="N433" s="175">
        <v>4.4966577275778681</v>
      </c>
      <c r="O433" s="175">
        <v>4.49815314776263</v>
      </c>
      <c r="P433" s="175">
        <v>0</v>
      </c>
      <c r="Q433" s="175">
        <v>0</v>
      </c>
      <c r="R433" s="176">
        <v>0</v>
      </c>
      <c r="S433" s="177">
        <f t="shared" si="175"/>
        <v>34.870596463710214</v>
      </c>
      <c r="U433" s="234" t="s">
        <v>139</v>
      </c>
      <c r="V433" s="226">
        <v>14.452552500586741</v>
      </c>
      <c r="W433" s="226">
        <v>0</v>
      </c>
      <c r="X433" s="226">
        <v>0</v>
      </c>
      <c r="Y433" s="226">
        <v>11.418534839272812</v>
      </c>
      <c r="Z433" s="226">
        <v>4.4966577275778681</v>
      </c>
      <c r="AA433" s="226">
        <v>0</v>
      </c>
      <c r="AB433" s="226">
        <v>0</v>
      </c>
      <c r="AC433" s="227">
        <v>4.5028513962727947</v>
      </c>
      <c r="AD433" s="226">
        <v>4.6982485101642836E-3</v>
      </c>
      <c r="AE433" s="226">
        <v>0</v>
      </c>
      <c r="AF433" s="226">
        <v>0</v>
      </c>
      <c r="AG433" s="226">
        <v>0</v>
      </c>
      <c r="AH433" s="226">
        <v>4.49815314776263</v>
      </c>
      <c r="AI433" s="229">
        <f t="shared" si="176"/>
        <v>34.870596463710214</v>
      </c>
      <c r="AJ433" s="160" t="str">
        <f t="shared" si="177"/>
        <v/>
      </c>
      <c r="BA433" s="160"/>
      <c r="BR433" s="160"/>
      <c r="CG433" s="160"/>
    </row>
    <row r="434" spans="1:85" ht="15">
      <c r="A434" s="178" t="s">
        <v>25</v>
      </c>
      <c r="B434" s="179">
        <v>9.3576630884446992</v>
      </c>
      <c r="C434" s="179">
        <v>2.4639941475851304</v>
      </c>
      <c r="D434" s="179">
        <v>5.610346904449294</v>
      </c>
      <c r="E434" s="179">
        <v>102.18311721882554</v>
      </c>
      <c r="F434" s="362"/>
      <c r="G434" s="179">
        <v>13.439608217961547</v>
      </c>
      <c r="H434" s="180">
        <v>0</v>
      </c>
      <c r="I434" s="181">
        <f t="shared" si="174"/>
        <v>133.05472957726622</v>
      </c>
      <c r="J434" s="168"/>
      <c r="K434" s="182" t="s">
        <v>25</v>
      </c>
      <c r="L434" s="183">
        <v>9.3576630884446992</v>
      </c>
      <c r="M434" s="183">
        <v>2.4639941475851304</v>
      </c>
      <c r="N434" s="183">
        <v>5.610346904449294</v>
      </c>
      <c r="O434" s="183">
        <v>102.18311721882554</v>
      </c>
      <c r="P434" s="183">
        <v>0.57374655822513321</v>
      </c>
      <c r="Q434" s="183">
        <v>13.439608217961547</v>
      </c>
      <c r="R434" s="184">
        <v>0</v>
      </c>
      <c r="S434" s="185">
        <f t="shared" si="175"/>
        <v>133.62847613549135</v>
      </c>
      <c r="U434" s="230" t="s">
        <v>25</v>
      </c>
      <c r="V434" s="231">
        <v>2.2708196872224851</v>
      </c>
      <c r="W434" s="231">
        <v>6.90892346184489</v>
      </c>
      <c r="X434" s="231">
        <v>13.439608217961547</v>
      </c>
      <c r="Y434" s="231">
        <v>2.4639941475851304</v>
      </c>
      <c r="Z434" s="231">
        <v>5.4998905097153896</v>
      </c>
      <c r="AA434" s="231">
        <v>101.70210515015647</v>
      </c>
      <c r="AB434" s="231">
        <v>0.57374655822513321</v>
      </c>
      <c r="AC434" s="232">
        <v>0.76938840278030496</v>
      </c>
      <c r="AD434" s="231">
        <v>0.17791993937732398</v>
      </c>
      <c r="AE434" s="231">
        <v>0.26343493863728817</v>
      </c>
      <c r="AF434" s="231">
        <v>0</v>
      </c>
      <c r="AG434" s="231">
        <v>0.11045639473390433</v>
      </c>
      <c r="AH434" s="231">
        <v>0.21757713003178847</v>
      </c>
      <c r="AI434" s="233">
        <f t="shared" si="176"/>
        <v>133.62847613549135</v>
      </c>
      <c r="AJ434" s="160" t="str">
        <f t="shared" si="177"/>
        <v/>
      </c>
      <c r="BA434" s="160"/>
      <c r="BR434" s="160"/>
      <c r="CG434" s="160"/>
    </row>
    <row r="435" spans="1:85" ht="15">
      <c r="A435" s="186" t="s">
        <v>24</v>
      </c>
      <c r="B435" s="175">
        <v>24.004376220440793</v>
      </c>
      <c r="C435" s="175">
        <v>0</v>
      </c>
      <c r="D435" s="175">
        <v>2.2613691265766449</v>
      </c>
      <c r="E435" s="175">
        <v>0</v>
      </c>
      <c r="F435" s="362"/>
      <c r="G435" s="175">
        <v>0</v>
      </c>
      <c r="H435" s="187">
        <v>0</v>
      </c>
      <c r="I435" s="173">
        <f t="shared" si="174"/>
        <v>26.26574534701744</v>
      </c>
      <c r="J435" s="168"/>
      <c r="K435" s="188" t="s">
        <v>24</v>
      </c>
      <c r="L435" s="175">
        <v>24.004376220440793</v>
      </c>
      <c r="M435" s="175">
        <v>0</v>
      </c>
      <c r="N435" s="175">
        <v>2.2613691265766449</v>
      </c>
      <c r="O435" s="175">
        <v>0</v>
      </c>
      <c r="P435" s="175">
        <v>0</v>
      </c>
      <c r="Q435" s="175">
        <v>0</v>
      </c>
      <c r="R435" s="176">
        <v>0</v>
      </c>
      <c r="S435" s="177">
        <f t="shared" si="175"/>
        <v>26.26574534701744</v>
      </c>
      <c r="U435" s="234" t="s">
        <v>24</v>
      </c>
      <c r="V435" s="226">
        <v>22.536616691906005</v>
      </c>
      <c r="W435" s="226">
        <v>1.355308365763543</v>
      </c>
      <c r="X435" s="226">
        <v>0</v>
      </c>
      <c r="Y435" s="226">
        <v>0</v>
      </c>
      <c r="Z435" s="226">
        <v>2.2613691265766449</v>
      </c>
      <c r="AA435" s="226">
        <v>0</v>
      </c>
      <c r="AB435" s="226">
        <v>0</v>
      </c>
      <c r="AC435" s="227">
        <v>0.11245116277124777</v>
      </c>
      <c r="AD435" s="226">
        <v>0.11245116277124777</v>
      </c>
      <c r="AE435" s="226">
        <v>0</v>
      </c>
      <c r="AF435" s="226">
        <v>0</v>
      </c>
      <c r="AG435" s="226">
        <v>0</v>
      </c>
      <c r="AH435" s="226">
        <v>0</v>
      </c>
      <c r="AI435" s="229">
        <f t="shared" si="176"/>
        <v>26.26574534701744</v>
      </c>
      <c r="AJ435" s="160" t="str">
        <f t="shared" si="177"/>
        <v/>
      </c>
      <c r="BA435" s="160"/>
      <c r="BR435" s="160"/>
      <c r="CG435" s="160"/>
    </row>
    <row r="436" spans="1:85" ht="15">
      <c r="A436" s="178" t="s">
        <v>60</v>
      </c>
      <c r="B436" s="179">
        <v>0</v>
      </c>
      <c r="C436" s="179">
        <v>0</v>
      </c>
      <c r="D436" s="179">
        <v>0</v>
      </c>
      <c r="E436" s="179">
        <v>0</v>
      </c>
      <c r="F436" s="362"/>
      <c r="G436" s="179">
        <v>0</v>
      </c>
      <c r="H436" s="180">
        <v>0</v>
      </c>
      <c r="I436" s="181">
        <f t="shared" si="174"/>
        <v>0</v>
      </c>
      <c r="J436" s="168"/>
      <c r="K436" s="182" t="s">
        <v>60</v>
      </c>
      <c r="L436" s="183">
        <v>0</v>
      </c>
      <c r="M436" s="183">
        <v>0</v>
      </c>
      <c r="N436" s="183">
        <v>0</v>
      </c>
      <c r="O436" s="183">
        <v>0</v>
      </c>
      <c r="P436" s="183">
        <v>0</v>
      </c>
      <c r="Q436" s="183">
        <v>0</v>
      </c>
      <c r="R436" s="184">
        <v>0</v>
      </c>
      <c r="S436" s="185">
        <f t="shared" si="175"/>
        <v>0</v>
      </c>
      <c r="U436" s="230" t="s">
        <v>60</v>
      </c>
      <c r="V436" s="231">
        <v>0</v>
      </c>
      <c r="W436" s="231">
        <v>0</v>
      </c>
      <c r="X436" s="231">
        <v>0</v>
      </c>
      <c r="Y436" s="231">
        <v>0</v>
      </c>
      <c r="Z436" s="231">
        <v>0</v>
      </c>
      <c r="AA436" s="231">
        <v>0</v>
      </c>
      <c r="AB436" s="231">
        <v>0</v>
      </c>
      <c r="AC436" s="232">
        <v>0</v>
      </c>
      <c r="AD436" s="231">
        <v>0</v>
      </c>
      <c r="AE436" s="231">
        <v>0</v>
      </c>
      <c r="AF436" s="231">
        <v>0</v>
      </c>
      <c r="AG436" s="231">
        <v>0</v>
      </c>
      <c r="AH436" s="231">
        <v>0</v>
      </c>
      <c r="AI436" s="233">
        <f t="shared" si="176"/>
        <v>0</v>
      </c>
      <c r="AJ436" s="160" t="str">
        <f t="shared" si="177"/>
        <v/>
      </c>
      <c r="BA436" s="160"/>
      <c r="BR436" s="160"/>
      <c r="CG436" s="160"/>
    </row>
    <row r="437" spans="1:85" ht="15">
      <c r="A437" s="186" t="s">
        <v>22</v>
      </c>
      <c r="B437" s="175">
        <v>2.6506479645795764</v>
      </c>
      <c r="C437" s="175">
        <v>0</v>
      </c>
      <c r="D437" s="175">
        <v>0.16690097317987967</v>
      </c>
      <c r="E437" s="175">
        <v>0</v>
      </c>
      <c r="F437" s="362"/>
      <c r="G437" s="175">
        <v>0</v>
      </c>
      <c r="H437" s="187">
        <v>0</v>
      </c>
      <c r="I437" s="173">
        <f t="shared" si="174"/>
        <v>2.8175489377594563</v>
      </c>
      <c r="J437" s="168"/>
      <c r="K437" s="188" t="s">
        <v>22</v>
      </c>
      <c r="L437" s="175">
        <v>2.6506479645795764</v>
      </c>
      <c r="M437" s="175">
        <v>0</v>
      </c>
      <c r="N437" s="175">
        <v>0.16690097317987967</v>
      </c>
      <c r="O437" s="175">
        <v>0</v>
      </c>
      <c r="P437" s="175">
        <v>1.005874753981614</v>
      </c>
      <c r="Q437" s="175">
        <v>0</v>
      </c>
      <c r="R437" s="176">
        <v>0</v>
      </c>
      <c r="S437" s="177">
        <f t="shared" si="175"/>
        <v>3.8234236917410702</v>
      </c>
      <c r="U437" s="234" t="s">
        <v>22</v>
      </c>
      <c r="V437" s="226">
        <v>2.6386321437872851</v>
      </c>
      <c r="W437" s="226">
        <v>0</v>
      </c>
      <c r="X437" s="226">
        <v>0</v>
      </c>
      <c r="Y437" s="226">
        <v>0</v>
      </c>
      <c r="Z437" s="226">
        <v>3.0414115631140254E-3</v>
      </c>
      <c r="AA437" s="226">
        <v>0</v>
      </c>
      <c r="AB437" s="226">
        <v>1.005874753981614</v>
      </c>
      <c r="AC437" s="227">
        <v>0.17587538240905704</v>
      </c>
      <c r="AD437" s="226">
        <v>1.2015820792291411E-2</v>
      </c>
      <c r="AE437" s="226">
        <v>0</v>
      </c>
      <c r="AF437" s="226">
        <v>0</v>
      </c>
      <c r="AG437" s="226">
        <v>0.16385956161676565</v>
      </c>
      <c r="AH437" s="226">
        <v>0</v>
      </c>
      <c r="AI437" s="229">
        <f t="shared" si="176"/>
        <v>3.8234236917410698</v>
      </c>
      <c r="AJ437" s="160" t="str">
        <f t="shared" si="177"/>
        <v/>
      </c>
      <c r="BA437" s="160"/>
      <c r="BR437" s="160"/>
      <c r="CG437" s="160"/>
    </row>
    <row r="438" spans="1:85" ht="15">
      <c r="A438" s="178" t="s">
        <v>21</v>
      </c>
      <c r="B438" s="179">
        <v>0.32671618196713648</v>
      </c>
      <c r="C438" s="179">
        <v>3.8184301229232101E-3</v>
      </c>
      <c r="D438" s="179">
        <v>0.19555149582026032</v>
      </c>
      <c r="E438" s="179">
        <v>0</v>
      </c>
      <c r="F438" s="362"/>
      <c r="G438" s="179">
        <v>0</v>
      </c>
      <c r="H438" s="180">
        <v>0</v>
      </c>
      <c r="I438" s="181">
        <f t="shared" si="174"/>
        <v>0.52608610791032007</v>
      </c>
      <c r="J438" s="168"/>
      <c r="K438" s="182" t="s">
        <v>21</v>
      </c>
      <c r="L438" s="183">
        <v>0.32671618196713648</v>
      </c>
      <c r="M438" s="183">
        <v>3.8184301229232101E-3</v>
      </c>
      <c r="N438" s="183">
        <v>0.19555149582026032</v>
      </c>
      <c r="O438" s="183">
        <v>0</v>
      </c>
      <c r="P438" s="183">
        <v>0</v>
      </c>
      <c r="Q438" s="183">
        <v>0</v>
      </c>
      <c r="R438" s="184">
        <v>0</v>
      </c>
      <c r="S438" s="185">
        <f t="shared" si="175"/>
        <v>0.52608610791032007</v>
      </c>
      <c r="U438" s="230" t="s">
        <v>61</v>
      </c>
      <c r="V438" s="231">
        <v>0.32671618196713648</v>
      </c>
      <c r="W438" s="231">
        <v>0</v>
      </c>
      <c r="X438" s="231">
        <v>0</v>
      </c>
      <c r="Y438" s="231">
        <v>3.8184301229232101E-3</v>
      </c>
      <c r="Z438" s="231">
        <v>0.19555149582026032</v>
      </c>
      <c r="AA438" s="231">
        <v>0</v>
      </c>
      <c r="AB438" s="231">
        <v>0</v>
      </c>
      <c r="AC438" s="232">
        <v>0</v>
      </c>
      <c r="AD438" s="231">
        <v>0</v>
      </c>
      <c r="AE438" s="231">
        <v>0</v>
      </c>
      <c r="AF438" s="231">
        <v>0</v>
      </c>
      <c r="AG438" s="231">
        <v>0</v>
      </c>
      <c r="AH438" s="231">
        <v>0</v>
      </c>
      <c r="AI438" s="233">
        <f t="shared" si="176"/>
        <v>0.52608610791032007</v>
      </c>
      <c r="AJ438" s="160" t="str">
        <f t="shared" si="177"/>
        <v/>
      </c>
      <c r="BA438" s="160"/>
      <c r="BR438" s="160"/>
      <c r="CG438" s="160"/>
    </row>
    <row r="439" spans="1:85" ht="15">
      <c r="A439" s="189" t="s">
        <v>64</v>
      </c>
      <c r="B439" s="175">
        <v>2.0374932723304095E-5</v>
      </c>
      <c r="C439" s="175">
        <v>0</v>
      </c>
      <c r="D439" s="175">
        <v>0</v>
      </c>
      <c r="E439" s="175">
        <v>0</v>
      </c>
      <c r="F439" s="362"/>
      <c r="G439" s="175">
        <v>0</v>
      </c>
      <c r="H439" s="187">
        <v>0</v>
      </c>
      <c r="I439" s="173">
        <f t="shared" si="174"/>
        <v>2.0374932723304095E-5</v>
      </c>
      <c r="J439" s="168"/>
      <c r="K439" s="190" t="s">
        <v>64</v>
      </c>
      <c r="L439" s="175">
        <v>2.0374932723304095E-5</v>
      </c>
      <c r="M439" s="175">
        <v>0</v>
      </c>
      <c r="N439" s="175">
        <v>0</v>
      </c>
      <c r="O439" s="175">
        <v>0</v>
      </c>
      <c r="P439" s="175">
        <v>0</v>
      </c>
      <c r="Q439" s="175">
        <v>0</v>
      </c>
      <c r="R439" s="176">
        <v>0</v>
      </c>
      <c r="S439" s="177">
        <f t="shared" si="175"/>
        <v>2.0374932723304095E-5</v>
      </c>
      <c r="U439" s="235" t="s">
        <v>62</v>
      </c>
      <c r="V439" s="226">
        <v>2.0374932723304095E-5</v>
      </c>
      <c r="W439" s="226">
        <v>0</v>
      </c>
      <c r="X439" s="226">
        <v>0</v>
      </c>
      <c r="Y439" s="226">
        <v>0</v>
      </c>
      <c r="Z439" s="226">
        <v>0</v>
      </c>
      <c r="AA439" s="226">
        <v>0</v>
      </c>
      <c r="AB439" s="226">
        <v>0</v>
      </c>
      <c r="AC439" s="227">
        <v>0</v>
      </c>
      <c r="AD439" s="228">
        <v>0</v>
      </c>
      <c r="AE439" s="228">
        <v>0</v>
      </c>
      <c r="AF439" s="228">
        <v>0</v>
      </c>
      <c r="AG439" s="228">
        <v>0</v>
      </c>
      <c r="AH439" s="228">
        <v>0</v>
      </c>
      <c r="AI439" s="229">
        <f t="shared" si="176"/>
        <v>2.0374932723304095E-5</v>
      </c>
      <c r="AJ439" s="160" t="str">
        <f t="shared" si="177"/>
        <v/>
      </c>
      <c r="BA439" s="160"/>
      <c r="BR439" s="160"/>
      <c r="CG439" s="160"/>
    </row>
    <row r="440" spans="1:85">
      <c r="A440" s="191" t="s">
        <v>23</v>
      </c>
      <c r="B440" s="192">
        <v>2.0374932723304095E-5</v>
      </c>
      <c r="C440" s="192">
        <v>0</v>
      </c>
      <c r="D440" s="192">
        <v>0</v>
      </c>
      <c r="E440" s="192">
        <v>0</v>
      </c>
      <c r="F440" s="362"/>
      <c r="G440" s="192">
        <v>0</v>
      </c>
      <c r="H440" s="193">
        <v>0</v>
      </c>
      <c r="I440" s="194">
        <f t="shared" si="174"/>
        <v>2.0374932723304095E-5</v>
      </c>
      <c r="J440" s="168"/>
      <c r="K440" s="195" t="s">
        <v>23</v>
      </c>
      <c r="L440" s="196">
        <v>2.0374932723304095E-5</v>
      </c>
      <c r="M440" s="196">
        <v>0</v>
      </c>
      <c r="N440" s="196">
        <v>0</v>
      </c>
      <c r="O440" s="196">
        <v>0</v>
      </c>
      <c r="P440" s="196">
        <v>0</v>
      </c>
      <c r="Q440" s="196">
        <v>0</v>
      </c>
      <c r="R440" s="197">
        <v>0</v>
      </c>
      <c r="S440" s="198">
        <f t="shared" si="175"/>
        <v>2.0374932723304095E-5</v>
      </c>
      <c r="U440" s="236" t="s">
        <v>66</v>
      </c>
      <c r="V440" s="237">
        <v>0</v>
      </c>
      <c r="W440" s="237">
        <v>0</v>
      </c>
      <c r="X440" s="237">
        <v>0</v>
      </c>
      <c r="Y440" s="237">
        <v>0</v>
      </c>
      <c r="Z440" s="237">
        <v>0</v>
      </c>
      <c r="AA440" s="237">
        <v>0</v>
      </c>
      <c r="AB440" s="237">
        <v>0</v>
      </c>
      <c r="AC440" s="237">
        <v>0</v>
      </c>
      <c r="AD440" s="237">
        <v>0</v>
      </c>
      <c r="AE440" s="237">
        <v>0</v>
      </c>
      <c r="AF440" s="237">
        <v>0</v>
      </c>
      <c r="AG440" s="237">
        <v>0</v>
      </c>
      <c r="AH440" s="125">
        <v>0</v>
      </c>
      <c r="AI440" s="238">
        <f t="shared" si="176"/>
        <v>0</v>
      </c>
      <c r="AJ440" s="160" t="str">
        <f t="shared" si="177"/>
        <v/>
      </c>
      <c r="BA440" s="160"/>
      <c r="BR440" s="160"/>
      <c r="CG440" s="160"/>
    </row>
    <row r="441" spans="1:85">
      <c r="A441" s="199" t="s">
        <v>19</v>
      </c>
      <c r="B441" s="200">
        <v>0</v>
      </c>
      <c r="C441" s="200">
        <v>0</v>
      </c>
      <c r="D441" s="200">
        <v>0</v>
      </c>
      <c r="E441" s="200">
        <v>0</v>
      </c>
      <c r="F441" s="362"/>
      <c r="G441" s="200">
        <v>0</v>
      </c>
      <c r="H441" s="201">
        <v>0</v>
      </c>
      <c r="I441" s="202">
        <f t="shared" si="174"/>
        <v>0</v>
      </c>
      <c r="J441" s="168"/>
      <c r="K441" s="203" t="s">
        <v>19</v>
      </c>
      <c r="L441" s="200">
        <v>0</v>
      </c>
      <c r="M441" s="200">
        <v>0</v>
      </c>
      <c r="N441" s="200">
        <v>0</v>
      </c>
      <c r="O441" s="200">
        <v>0</v>
      </c>
      <c r="P441" s="200">
        <v>0</v>
      </c>
      <c r="Q441" s="200">
        <v>0</v>
      </c>
      <c r="R441" s="204">
        <v>0</v>
      </c>
      <c r="S441" s="205">
        <f t="shared" si="175"/>
        <v>0</v>
      </c>
      <c r="U441" s="239" t="s">
        <v>19</v>
      </c>
      <c r="V441" s="240">
        <v>0</v>
      </c>
      <c r="W441" s="240">
        <v>0</v>
      </c>
      <c r="X441" s="240">
        <v>0</v>
      </c>
      <c r="Y441" s="240">
        <v>0</v>
      </c>
      <c r="Z441" s="240">
        <v>0</v>
      </c>
      <c r="AA441" s="240">
        <v>0</v>
      </c>
      <c r="AB441" s="240">
        <v>0</v>
      </c>
      <c r="AC441" s="240">
        <v>0</v>
      </c>
      <c r="AD441" s="241">
        <v>0</v>
      </c>
      <c r="AE441" s="241">
        <v>0</v>
      </c>
      <c r="AF441" s="241">
        <v>0</v>
      </c>
      <c r="AG441" s="241">
        <v>0</v>
      </c>
      <c r="AH441" s="241">
        <v>0</v>
      </c>
      <c r="AI441" s="242">
        <f t="shared" si="176"/>
        <v>0</v>
      </c>
      <c r="AJ441" s="160" t="str">
        <f t="shared" si="177"/>
        <v/>
      </c>
      <c r="BA441" s="160"/>
      <c r="BR441" s="160"/>
      <c r="CG441" s="160"/>
    </row>
    <row r="442" spans="1:85">
      <c r="A442" s="191" t="s">
        <v>20</v>
      </c>
      <c r="B442" s="192">
        <v>0</v>
      </c>
      <c r="C442" s="192">
        <v>0</v>
      </c>
      <c r="D442" s="192">
        <v>0</v>
      </c>
      <c r="E442" s="192">
        <v>0</v>
      </c>
      <c r="F442" s="362"/>
      <c r="G442" s="192">
        <v>0</v>
      </c>
      <c r="H442" s="193">
        <v>0</v>
      </c>
      <c r="I442" s="194">
        <f t="shared" si="174"/>
        <v>0</v>
      </c>
      <c r="J442" s="168"/>
      <c r="K442" s="195" t="s">
        <v>20</v>
      </c>
      <c r="L442" s="196">
        <v>0</v>
      </c>
      <c r="M442" s="196">
        <v>0</v>
      </c>
      <c r="N442" s="196">
        <v>0</v>
      </c>
      <c r="O442" s="196">
        <v>0</v>
      </c>
      <c r="P442" s="196">
        <v>0</v>
      </c>
      <c r="Q442" s="196">
        <v>0</v>
      </c>
      <c r="R442" s="197">
        <v>0</v>
      </c>
      <c r="S442" s="198">
        <f t="shared" si="175"/>
        <v>0</v>
      </c>
      <c r="U442" s="236" t="s">
        <v>20</v>
      </c>
      <c r="V442" s="237">
        <v>0</v>
      </c>
      <c r="W442" s="237">
        <v>0</v>
      </c>
      <c r="X442" s="237">
        <v>0</v>
      </c>
      <c r="Y442" s="237">
        <v>0</v>
      </c>
      <c r="Z442" s="237">
        <v>0</v>
      </c>
      <c r="AA442" s="237">
        <v>0</v>
      </c>
      <c r="AB442" s="237">
        <v>0</v>
      </c>
      <c r="AC442" s="237">
        <v>0</v>
      </c>
      <c r="AD442" s="237">
        <v>0</v>
      </c>
      <c r="AE442" s="237">
        <v>0</v>
      </c>
      <c r="AF442" s="237">
        <v>0</v>
      </c>
      <c r="AG442" s="237">
        <v>0</v>
      </c>
      <c r="AH442" s="125">
        <v>0</v>
      </c>
      <c r="AI442" s="238">
        <f t="shared" si="176"/>
        <v>0</v>
      </c>
      <c r="AJ442" s="160" t="str">
        <f t="shared" si="177"/>
        <v/>
      </c>
      <c r="BA442" s="160"/>
      <c r="BR442" s="160"/>
      <c r="CG442" s="160"/>
    </row>
    <row r="443" spans="1:85" ht="15" thickBot="1">
      <c r="A443" s="206" t="s">
        <v>11</v>
      </c>
      <c r="B443" s="207">
        <v>0</v>
      </c>
      <c r="C443" s="207">
        <v>0</v>
      </c>
      <c r="D443" s="207">
        <v>0</v>
      </c>
      <c r="E443" s="207">
        <v>0</v>
      </c>
      <c r="F443" s="363"/>
      <c r="G443" s="207">
        <v>0</v>
      </c>
      <c r="H443" s="208">
        <v>0</v>
      </c>
      <c r="I443" s="209">
        <f t="shared" si="174"/>
        <v>0</v>
      </c>
      <c r="J443" s="168"/>
      <c r="K443" s="210" t="s">
        <v>11</v>
      </c>
      <c r="L443" s="207">
        <v>0</v>
      </c>
      <c r="M443" s="207">
        <v>0</v>
      </c>
      <c r="N443" s="207">
        <v>0</v>
      </c>
      <c r="O443" s="207">
        <v>0</v>
      </c>
      <c r="P443" s="207">
        <v>0</v>
      </c>
      <c r="Q443" s="207">
        <v>0</v>
      </c>
      <c r="R443" s="211">
        <v>0</v>
      </c>
      <c r="S443" s="212">
        <f t="shared" si="175"/>
        <v>0</v>
      </c>
      <c r="U443" s="239" t="s">
        <v>11</v>
      </c>
      <c r="V443" s="240">
        <v>0</v>
      </c>
      <c r="W443" s="240">
        <v>0</v>
      </c>
      <c r="X443" s="240">
        <v>0</v>
      </c>
      <c r="Y443" s="240">
        <v>0</v>
      </c>
      <c r="Z443" s="240">
        <v>0</v>
      </c>
      <c r="AA443" s="240">
        <v>0</v>
      </c>
      <c r="AB443" s="240">
        <v>0</v>
      </c>
      <c r="AC443" s="240">
        <v>0</v>
      </c>
      <c r="AD443" s="241">
        <v>0</v>
      </c>
      <c r="AE443" s="241">
        <v>0</v>
      </c>
      <c r="AF443" s="241">
        <v>0</v>
      </c>
      <c r="AG443" s="241">
        <v>0</v>
      </c>
      <c r="AH443" s="241">
        <v>0</v>
      </c>
      <c r="AI443" s="242">
        <f t="shared" si="176"/>
        <v>0</v>
      </c>
      <c r="AJ443" s="169" t="str">
        <f t="shared" si="177"/>
        <v/>
      </c>
    </row>
    <row r="444" spans="1:85" ht="15">
      <c r="A444" s="213" t="s">
        <v>26</v>
      </c>
      <c r="B444" s="214">
        <f>SUM(B423:B439)</f>
        <v>57.17361606728727</v>
      </c>
      <c r="C444" s="214">
        <f t="shared" ref="C444:I444" si="178">SUM(C423:C439)</f>
        <v>15.365559301967192</v>
      </c>
      <c r="D444" s="214">
        <f t="shared" si="178"/>
        <v>12.809011107908647</v>
      </c>
      <c r="E444" s="214">
        <f t="shared" si="178"/>
        <v>106.72570288934736</v>
      </c>
      <c r="F444" s="214">
        <f t="shared" si="178"/>
        <v>0</v>
      </c>
      <c r="G444" s="214">
        <f t="shared" si="178"/>
        <v>13.439608217961547</v>
      </c>
      <c r="H444" s="216">
        <f t="shared" si="178"/>
        <v>0</v>
      </c>
      <c r="I444" s="173">
        <f t="shared" si="178"/>
        <v>205.51349758447199</v>
      </c>
      <c r="J444" s="168"/>
      <c r="K444" s="215" t="s">
        <v>26</v>
      </c>
      <c r="L444" s="214">
        <f>SUM(L423:L439)</f>
        <v>57.17361606728727</v>
      </c>
      <c r="M444" s="214">
        <f t="shared" ref="M444:S444" si="179">SUM(M423:M439)</f>
        <v>15.365559301967192</v>
      </c>
      <c r="N444" s="214">
        <f t="shared" si="179"/>
        <v>12.809011107908647</v>
      </c>
      <c r="O444" s="214">
        <f t="shared" si="179"/>
        <v>106.72570288934736</v>
      </c>
      <c r="P444" s="214">
        <f t="shared" si="179"/>
        <v>19.354620640358576</v>
      </c>
      <c r="Q444" s="214">
        <f t="shared" si="179"/>
        <v>13.439608217961547</v>
      </c>
      <c r="R444" s="216">
        <f t="shared" si="179"/>
        <v>0</v>
      </c>
      <c r="S444" s="217">
        <f t="shared" si="179"/>
        <v>224.8681182248306</v>
      </c>
      <c r="T444" s="160" t="str">
        <f>IF(ABS(S444-AI444)&gt;0.01,S444-AI444,"")</f>
        <v/>
      </c>
      <c r="U444" s="243" t="s">
        <v>63</v>
      </c>
      <c r="V444" s="244">
        <f>SUM(V423:V439)</f>
        <v>48.574533032567608</v>
      </c>
      <c r="W444" s="244">
        <f t="shared" ref="W444:AH444" si="180">SUM(W423:W439)</f>
        <v>8.2642318276084339</v>
      </c>
      <c r="X444" s="244">
        <f t="shared" si="180"/>
        <v>13.439608217961547</v>
      </c>
      <c r="Y444" s="244">
        <f t="shared" si="180"/>
        <v>15.365559301967192</v>
      </c>
      <c r="Z444" s="244">
        <f t="shared" si="180"/>
        <v>12.534695151557976</v>
      </c>
      <c r="AA444" s="244">
        <f t="shared" si="180"/>
        <v>101.70356508482803</v>
      </c>
      <c r="AB444" s="244">
        <f t="shared" si="180"/>
        <v>19.354620640358576</v>
      </c>
      <c r="AC444" s="244">
        <f t="shared" si="180"/>
        <v>5.6313049679812472</v>
      </c>
      <c r="AD444" s="245">
        <f t="shared" si="180"/>
        <v>0.33485120711123151</v>
      </c>
      <c r="AE444" s="245">
        <f t="shared" si="180"/>
        <v>0.26343493863728817</v>
      </c>
      <c r="AF444" s="245">
        <f t="shared" si="180"/>
        <v>0</v>
      </c>
      <c r="AG444" s="245">
        <f t="shared" si="180"/>
        <v>0.27431595635066996</v>
      </c>
      <c r="AH444" s="245">
        <f t="shared" si="180"/>
        <v>4.7587028658820563</v>
      </c>
      <c r="AI444" s="246">
        <f>SUM(V444:AC444)</f>
        <v>224.8681182248306</v>
      </c>
      <c r="AJ444" s="160" t="str">
        <f>IF(ABS(S444-AI444)&gt;0.001,S444-AI444,"")</f>
        <v/>
      </c>
    </row>
    <row r="445" spans="1:85" s="23" customFormat="1" ht="15" thickBot="1">
      <c r="A445" s="30" t="s">
        <v>88</v>
      </c>
      <c r="B445" s="47">
        <f>IF($I444=0,"-",B444/$I444)</f>
        <v>0.27819883725051808</v>
      </c>
      <c r="C445" s="47">
        <f t="shared" ref="C445:H445" si="181">IF($I444=0,"-",C444/$I444)</f>
        <v>7.4766667311724877E-2</v>
      </c>
      <c r="D445" s="47">
        <f t="shared" si="181"/>
        <v>6.2326860563714427E-2</v>
      </c>
      <c r="E445" s="47">
        <f t="shared" si="181"/>
        <v>0.51931237677213882</v>
      </c>
      <c r="F445" s="47">
        <f t="shared" si="181"/>
        <v>0</v>
      </c>
      <c r="G445" s="47">
        <f t="shared" si="181"/>
        <v>6.5395258101903886E-2</v>
      </c>
      <c r="H445" s="70">
        <f t="shared" si="181"/>
        <v>0</v>
      </c>
      <c r="I445" s="48">
        <f>SUM(B445:H445)</f>
        <v>1.0000000000000002</v>
      </c>
      <c r="J445" s="160"/>
      <c r="K445" s="81" t="s">
        <v>88</v>
      </c>
      <c r="L445" s="98">
        <f t="shared" ref="L445:R445" si="182">IF($S444=0,"-",L444/$S444)</f>
        <v>0.25425398904313856</v>
      </c>
      <c r="M445" s="98">
        <f t="shared" si="182"/>
        <v>6.8331426541330315E-2</v>
      </c>
      <c r="N445" s="98">
        <f t="shared" si="182"/>
        <v>5.6962326224928757E-2</v>
      </c>
      <c r="O445" s="98">
        <f t="shared" si="182"/>
        <v>0.47461464849649992</v>
      </c>
      <c r="P445" s="98">
        <f t="shared" si="182"/>
        <v>8.6070985932328495E-2</v>
      </c>
      <c r="Q445" s="98">
        <f t="shared" si="182"/>
        <v>5.976662376177392E-2</v>
      </c>
      <c r="R445" s="99">
        <f t="shared" si="182"/>
        <v>0</v>
      </c>
      <c r="S445" s="100">
        <f>SUM(L445:R445)</f>
        <v>0.99999999999999989</v>
      </c>
      <c r="U445" s="110" t="s">
        <v>88</v>
      </c>
      <c r="V445" s="133">
        <f>+V444/$AI444</f>
        <v>0.21601342785285899</v>
      </c>
      <c r="W445" s="133">
        <f t="shared" ref="W445:AH445" si="183">+W444/$AI444</f>
        <v>3.6751460779982967E-2</v>
      </c>
      <c r="X445" s="133">
        <f t="shared" si="183"/>
        <v>5.976662376177392E-2</v>
      </c>
      <c r="Y445" s="133">
        <f t="shared" si="183"/>
        <v>6.8331426541330315E-2</v>
      </c>
      <c r="Z445" s="133">
        <f t="shared" si="183"/>
        <v>5.5742429164748794E-2</v>
      </c>
      <c r="AA445" s="133">
        <f t="shared" si="183"/>
        <v>0.45228094532788071</v>
      </c>
      <c r="AB445" s="133">
        <f t="shared" si="183"/>
        <v>8.6070985932328495E-2</v>
      </c>
      <c r="AC445" s="133">
        <f t="shared" si="183"/>
        <v>2.5042700639095854E-2</v>
      </c>
      <c r="AD445" s="133">
        <f t="shared" si="183"/>
        <v>1.4891004102966529E-3</v>
      </c>
      <c r="AE445" s="133">
        <f t="shared" si="183"/>
        <v>1.1715086189937214E-3</v>
      </c>
      <c r="AF445" s="133">
        <f t="shared" si="183"/>
        <v>0</v>
      </c>
      <c r="AG445" s="133">
        <f t="shared" si="183"/>
        <v>1.2198970601799575E-3</v>
      </c>
      <c r="AH445" s="133">
        <f t="shared" si="183"/>
        <v>2.1162194549625517E-2</v>
      </c>
      <c r="AI445" s="134">
        <f>SUM(V445:AC445)</f>
        <v>1.0000000000000002</v>
      </c>
      <c r="AJ445" s="160" t="str">
        <f t="shared" si="177"/>
        <v/>
      </c>
      <c r="BA445" s="218"/>
      <c r="BR445" s="218"/>
    </row>
    <row r="446" spans="1:85" ht="15" thickBot="1">
      <c r="A446" s="247"/>
      <c r="B446" s="247"/>
      <c r="C446" s="247"/>
      <c r="D446" s="247"/>
      <c r="E446" s="247"/>
      <c r="F446" s="247"/>
      <c r="G446" s="247"/>
      <c r="H446" s="247"/>
      <c r="I446" s="247"/>
      <c r="K446" s="247"/>
      <c r="L446" s="247"/>
      <c r="M446" s="247"/>
      <c r="N446" s="247"/>
      <c r="O446" s="247"/>
      <c r="P446" s="247"/>
      <c r="Q446" s="247"/>
      <c r="R446" s="247"/>
      <c r="S446" s="247"/>
    </row>
    <row r="447" spans="1:85" ht="28.5">
      <c r="A447" s="364" t="s">
        <v>44</v>
      </c>
      <c r="B447" s="164" t="s">
        <v>0</v>
      </c>
      <c r="C447" s="164" t="s">
        <v>1</v>
      </c>
      <c r="D447" s="164" t="s">
        <v>2</v>
      </c>
      <c r="E447" s="164" t="s">
        <v>3</v>
      </c>
      <c r="F447" s="164" t="s">
        <v>27</v>
      </c>
      <c r="G447" s="164" t="s">
        <v>4</v>
      </c>
      <c r="H447" s="164" t="s">
        <v>5</v>
      </c>
      <c r="I447" s="165" t="s">
        <v>6</v>
      </c>
      <c r="K447" s="366" t="s">
        <v>44</v>
      </c>
      <c r="L447" s="166" t="s">
        <v>0</v>
      </c>
      <c r="M447" s="166" t="s">
        <v>1</v>
      </c>
      <c r="N447" s="166" t="s">
        <v>2</v>
      </c>
      <c r="O447" s="166" t="s">
        <v>3</v>
      </c>
      <c r="P447" s="166" t="s">
        <v>27</v>
      </c>
      <c r="Q447" s="166" t="s">
        <v>4</v>
      </c>
      <c r="R447" s="166" t="s">
        <v>5</v>
      </c>
      <c r="S447" s="167" t="s">
        <v>6</v>
      </c>
    </row>
    <row r="448" spans="1:85" ht="15">
      <c r="A448" s="365" t="s">
        <v>44</v>
      </c>
      <c r="B448" s="318" t="s">
        <v>69</v>
      </c>
      <c r="C448" s="319"/>
      <c r="D448" s="319"/>
      <c r="E448" s="319"/>
      <c r="F448" s="319"/>
      <c r="G448" s="319"/>
      <c r="H448" s="319"/>
      <c r="I448" s="320"/>
      <c r="K448" s="367" t="s">
        <v>44</v>
      </c>
      <c r="L448" s="321" t="s">
        <v>69</v>
      </c>
      <c r="M448" s="322"/>
      <c r="N448" s="322"/>
      <c r="O448" s="322"/>
      <c r="P448" s="322"/>
      <c r="Q448" s="322"/>
      <c r="R448" s="322"/>
      <c r="S448" s="323"/>
    </row>
    <row r="449" spans="1:19" ht="15">
      <c r="A449" s="170" t="s">
        <v>7</v>
      </c>
      <c r="B449" s="368"/>
      <c r="C449" s="369"/>
      <c r="D449" s="369"/>
      <c r="E449" s="370"/>
      <c r="F449" s="171">
        <v>0.29735070208492187</v>
      </c>
      <c r="G449" s="368"/>
      <c r="H449" s="370"/>
      <c r="I449" s="173">
        <f>SUM(B449:H449)</f>
        <v>0.29735070208492187</v>
      </c>
      <c r="J449" s="168"/>
      <c r="K449" s="222" t="s">
        <v>7</v>
      </c>
      <c r="L449" s="368"/>
      <c r="M449" s="369"/>
      <c r="N449" s="369"/>
      <c r="O449" s="370"/>
      <c r="P449" s="171">
        <v>0</v>
      </c>
      <c r="Q449" s="368"/>
      <c r="R449" s="377"/>
      <c r="S449" s="224">
        <f>SUM(L449:R449)</f>
        <v>0</v>
      </c>
    </row>
    <row r="450" spans="1:19" ht="15">
      <c r="A450" s="178" t="s">
        <v>8</v>
      </c>
      <c r="B450" s="371"/>
      <c r="C450" s="372"/>
      <c r="D450" s="372"/>
      <c r="E450" s="373"/>
      <c r="F450" s="179">
        <v>0</v>
      </c>
      <c r="G450" s="371"/>
      <c r="H450" s="373"/>
      <c r="I450" s="181">
        <f t="shared" ref="I450:I469" si="184">SUM(B450:H450)</f>
        <v>0</v>
      </c>
      <c r="J450" s="168"/>
      <c r="K450" s="182" t="s">
        <v>8</v>
      </c>
      <c r="L450" s="371"/>
      <c r="M450" s="372"/>
      <c r="N450" s="372"/>
      <c r="O450" s="373"/>
      <c r="P450" s="183">
        <v>0</v>
      </c>
      <c r="Q450" s="371"/>
      <c r="R450" s="378"/>
      <c r="S450" s="185">
        <f t="shared" ref="S450:S469" si="185">SUM(L450:R450)</f>
        <v>0</v>
      </c>
    </row>
    <row r="451" spans="1:19" ht="15">
      <c r="A451" s="186" t="s">
        <v>10</v>
      </c>
      <c r="B451" s="371"/>
      <c r="C451" s="372"/>
      <c r="D451" s="372"/>
      <c r="E451" s="373"/>
      <c r="F451" s="175">
        <v>0</v>
      </c>
      <c r="G451" s="371"/>
      <c r="H451" s="373"/>
      <c r="I451" s="173">
        <f t="shared" si="184"/>
        <v>0</v>
      </c>
      <c r="J451" s="168"/>
      <c r="K451" s="188" t="s">
        <v>10</v>
      </c>
      <c r="L451" s="371"/>
      <c r="M451" s="372"/>
      <c r="N451" s="372"/>
      <c r="O451" s="373"/>
      <c r="P451" s="175">
        <v>0</v>
      </c>
      <c r="Q451" s="371"/>
      <c r="R451" s="378"/>
      <c r="S451" s="177">
        <f t="shared" si="185"/>
        <v>0</v>
      </c>
    </row>
    <row r="452" spans="1:19" ht="15">
      <c r="A452" s="178" t="s">
        <v>56</v>
      </c>
      <c r="B452" s="371"/>
      <c r="C452" s="372"/>
      <c r="D452" s="372"/>
      <c r="E452" s="373"/>
      <c r="F452" s="179">
        <v>0</v>
      </c>
      <c r="G452" s="371"/>
      <c r="H452" s="373"/>
      <c r="I452" s="181">
        <f t="shared" si="184"/>
        <v>0</v>
      </c>
      <c r="J452" s="168"/>
      <c r="K452" s="182" t="s">
        <v>56</v>
      </c>
      <c r="L452" s="371"/>
      <c r="M452" s="372"/>
      <c r="N452" s="372"/>
      <c r="O452" s="373"/>
      <c r="P452" s="183">
        <v>0</v>
      </c>
      <c r="Q452" s="371"/>
      <c r="R452" s="378"/>
      <c r="S452" s="185">
        <f t="shared" si="185"/>
        <v>0</v>
      </c>
    </row>
    <row r="453" spans="1:19" ht="15">
      <c r="A453" s="186" t="s">
        <v>16</v>
      </c>
      <c r="B453" s="371"/>
      <c r="C453" s="372"/>
      <c r="D453" s="372"/>
      <c r="E453" s="373"/>
      <c r="F453" s="175">
        <v>0</v>
      </c>
      <c r="G453" s="371"/>
      <c r="H453" s="373"/>
      <c r="I453" s="173">
        <f t="shared" si="184"/>
        <v>0</v>
      </c>
      <c r="J453" s="168"/>
      <c r="K453" s="188" t="s">
        <v>16</v>
      </c>
      <c r="L453" s="371"/>
      <c r="M453" s="372"/>
      <c r="N453" s="372"/>
      <c r="O453" s="373"/>
      <c r="P453" s="175">
        <v>0</v>
      </c>
      <c r="Q453" s="371"/>
      <c r="R453" s="378"/>
      <c r="S453" s="177">
        <f t="shared" si="185"/>
        <v>0</v>
      </c>
    </row>
    <row r="454" spans="1:19" ht="15">
      <c r="A454" s="178" t="s">
        <v>15</v>
      </c>
      <c r="B454" s="371"/>
      <c r="C454" s="372"/>
      <c r="D454" s="372"/>
      <c r="E454" s="373"/>
      <c r="F454" s="179">
        <v>0</v>
      </c>
      <c r="G454" s="371"/>
      <c r="H454" s="373"/>
      <c r="I454" s="181">
        <f t="shared" si="184"/>
        <v>0</v>
      </c>
      <c r="J454" s="168"/>
      <c r="K454" s="182" t="s">
        <v>15</v>
      </c>
      <c r="L454" s="371"/>
      <c r="M454" s="372"/>
      <c r="N454" s="372"/>
      <c r="O454" s="373"/>
      <c r="P454" s="183">
        <v>0</v>
      </c>
      <c r="Q454" s="371"/>
      <c r="R454" s="378"/>
      <c r="S454" s="185">
        <f t="shared" si="185"/>
        <v>0</v>
      </c>
    </row>
    <row r="455" spans="1:19" ht="15">
      <c r="A455" s="186" t="s">
        <v>58</v>
      </c>
      <c r="B455" s="371"/>
      <c r="C455" s="372"/>
      <c r="D455" s="372"/>
      <c r="E455" s="373"/>
      <c r="F455" s="175">
        <v>198.53934273075524</v>
      </c>
      <c r="G455" s="371"/>
      <c r="H455" s="373"/>
      <c r="I455" s="173">
        <f t="shared" si="184"/>
        <v>198.53934273075524</v>
      </c>
      <c r="J455" s="168"/>
      <c r="K455" s="188" t="s">
        <v>58</v>
      </c>
      <c r="L455" s="371"/>
      <c r="M455" s="372"/>
      <c r="N455" s="372"/>
      <c r="O455" s="373"/>
      <c r="P455" s="175">
        <v>0</v>
      </c>
      <c r="Q455" s="371"/>
      <c r="R455" s="378"/>
      <c r="S455" s="177">
        <f t="shared" si="185"/>
        <v>0</v>
      </c>
    </row>
    <row r="456" spans="1:19" ht="15">
      <c r="A456" s="178" t="s">
        <v>12</v>
      </c>
      <c r="B456" s="371"/>
      <c r="C456" s="372"/>
      <c r="D456" s="372"/>
      <c r="E456" s="373"/>
      <c r="F456" s="179">
        <v>0</v>
      </c>
      <c r="G456" s="371"/>
      <c r="H456" s="373"/>
      <c r="I456" s="181">
        <f t="shared" si="184"/>
        <v>0</v>
      </c>
      <c r="J456" s="168"/>
      <c r="K456" s="182" t="s">
        <v>12</v>
      </c>
      <c r="L456" s="371"/>
      <c r="M456" s="372"/>
      <c r="N456" s="372"/>
      <c r="O456" s="373"/>
      <c r="P456" s="183">
        <v>0</v>
      </c>
      <c r="Q456" s="371"/>
      <c r="R456" s="378"/>
      <c r="S456" s="185">
        <f t="shared" si="185"/>
        <v>0</v>
      </c>
    </row>
    <row r="457" spans="1:19" ht="15">
      <c r="A457" s="186" t="s">
        <v>59</v>
      </c>
      <c r="B457" s="371"/>
      <c r="C457" s="372"/>
      <c r="D457" s="372"/>
      <c r="E457" s="373"/>
      <c r="F457" s="175">
        <v>0</v>
      </c>
      <c r="G457" s="371"/>
      <c r="H457" s="373"/>
      <c r="I457" s="173">
        <f t="shared" si="184"/>
        <v>0</v>
      </c>
      <c r="J457" s="168"/>
      <c r="K457" s="188" t="s">
        <v>59</v>
      </c>
      <c r="L457" s="371"/>
      <c r="M457" s="372"/>
      <c r="N457" s="372"/>
      <c r="O457" s="373"/>
      <c r="P457" s="175">
        <v>0</v>
      </c>
      <c r="Q457" s="371"/>
      <c r="R457" s="378"/>
      <c r="S457" s="177">
        <f t="shared" si="185"/>
        <v>0</v>
      </c>
    </row>
    <row r="458" spans="1:19" ht="15">
      <c r="A458" s="178" t="s">
        <v>17</v>
      </c>
      <c r="B458" s="371"/>
      <c r="C458" s="372"/>
      <c r="D458" s="372"/>
      <c r="E458" s="373"/>
      <c r="F458" s="179">
        <v>0</v>
      </c>
      <c r="G458" s="371"/>
      <c r="H458" s="373"/>
      <c r="I458" s="181">
        <f t="shared" si="184"/>
        <v>0</v>
      </c>
      <c r="J458" s="168"/>
      <c r="K458" s="182" t="s">
        <v>17</v>
      </c>
      <c r="L458" s="371"/>
      <c r="M458" s="372"/>
      <c r="N458" s="372"/>
      <c r="O458" s="373"/>
      <c r="P458" s="183">
        <v>0</v>
      </c>
      <c r="Q458" s="371"/>
      <c r="R458" s="378"/>
      <c r="S458" s="185">
        <f t="shared" si="185"/>
        <v>0</v>
      </c>
    </row>
    <row r="459" spans="1:19" ht="15">
      <c r="A459" s="186" t="s">
        <v>139</v>
      </c>
      <c r="B459" s="371"/>
      <c r="C459" s="372"/>
      <c r="D459" s="372"/>
      <c r="E459" s="373"/>
      <c r="F459" s="175">
        <v>0</v>
      </c>
      <c r="G459" s="371"/>
      <c r="H459" s="373"/>
      <c r="I459" s="173">
        <f t="shared" si="184"/>
        <v>0</v>
      </c>
      <c r="J459" s="168"/>
      <c r="K459" s="188" t="s">
        <v>139</v>
      </c>
      <c r="L459" s="371"/>
      <c r="M459" s="372"/>
      <c r="N459" s="372"/>
      <c r="O459" s="373"/>
      <c r="P459" s="175">
        <v>0</v>
      </c>
      <c r="Q459" s="371"/>
      <c r="R459" s="378"/>
      <c r="S459" s="177">
        <f t="shared" si="185"/>
        <v>0</v>
      </c>
    </row>
    <row r="460" spans="1:19" ht="15">
      <c r="A460" s="178" t="s">
        <v>25</v>
      </c>
      <c r="B460" s="371"/>
      <c r="C460" s="372"/>
      <c r="D460" s="372"/>
      <c r="E460" s="373"/>
      <c r="F460" s="179">
        <v>697.22878918775098</v>
      </c>
      <c r="G460" s="371"/>
      <c r="H460" s="373"/>
      <c r="I460" s="181">
        <f t="shared" si="184"/>
        <v>697.22878918775098</v>
      </c>
      <c r="J460" s="168"/>
      <c r="K460" s="182" t="s">
        <v>25</v>
      </c>
      <c r="L460" s="371"/>
      <c r="M460" s="372"/>
      <c r="N460" s="372"/>
      <c r="O460" s="373"/>
      <c r="P460" s="183">
        <v>0</v>
      </c>
      <c r="Q460" s="371"/>
      <c r="R460" s="378"/>
      <c r="S460" s="185">
        <f t="shared" si="185"/>
        <v>0</v>
      </c>
    </row>
    <row r="461" spans="1:19" ht="15">
      <c r="A461" s="186" t="s">
        <v>24</v>
      </c>
      <c r="B461" s="371"/>
      <c r="C461" s="372"/>
      <c r="D461" s="372"/>
      <c r="E461" s="373"/>
      <c r="F461" s="175">
        <v>0</v>
      </c>
      <c r="G461" s="371"/>
      <c r="H461" s="373"/>
      <c r="I461" s="173">
        <f t="shared" si="184"/>
        <v>0</v>
      </c>
      <c r="J461" s="168"/>
      <c r="K461" s="188" t="s">
        <v>24</v>
      </c>
      <c r="L461" s="371"/>
      <c r="M461" s="372"/>
      <c r="N461" s="372"/>
      <c r="O461" s="373"/>
      <c r="P461" s="175">
        <v>0</v>
      </c>
      <c r="Q461" s="371"/>
      <c r="R461" s="378"/>
      <c r="S461" s="177">
        <f t="shared" si="185"/>
        <v>0</v>
      </c>
    </row>
    <row r="462" spans="1:19" ht="15">
      <c r="A462" s="178" t="s">
        <v>60</v>
      </c>
      <c r="B462" s="371"/>
      <c r="C462" s="372"/>
      <c r="D462" s="372"/>
      <c r="E462" s="373"/>
      <c r="F462" s="179">
        <v>0</v>
      </c>
      <c r="G462" s="371"/>
      <c r="H462" s="373"/>
      <c r="I462" s="181">
        <f t="shared" si="184"/>
        <v>0</v>
      </c>
      <c r="J462" s="168"/>
      <c r="K462" s="182" t="s">
        <v>60</v>
      </c>
      <c r="L462" s="371"/>
      <c r="M462" s="372"/>
      <c r="N462" s="372"/>
      <c r="O462" s="373"/>
      <c r="P462" s="183">
        <v>0</v>
      </c>
      <c r="Q462" s="371"/>
      <c r="R462" s="378"/>
      <c r="S462" s="185">
        <f t="shared" si="185"/>
        <v>0</v>
      </c>
    </row>
    <row r="463" spans="1:19" ht="15">
      <c r="A463" s="186" t="s">
        <v>22</v>
      </c>
      <c r="B463" s="371"/>
      <c r="C463" s="372"/>
      <c r="D463" s="372"/>
      <c r="E463" s="373"/>
      <c r="F463" s="175">
        <v>12.889492866872978</v>
      </c>
      <c r="G463" s="371"/>
      <c r="H463" s="373"/>
      <c r="I463" s="173">
        <f t="shared" si="184"/>
        <v>12.889492866872978</v>
      </c>
      <c r="J463" s="168"/>
      <c r="K463" s="188" t="s">
        <v>22</v>
      </c>
      <c r="L463" s="371"/>
      <c r="M463" s="372"/>
      <c r="N463" s="372"/>
      <c r="O463" s="373"/>
      <c r="P463" s="175">
        <v>0</v>
      </c>
      <c r="Q463" s="371"/>
      <c r="R463" s="378"/>
      <c r="S463" s="177">
        <f t="shared" si="185"/>
        <v>0</v>
      </c>
    </row>
    <row r="464" spans="1:19" ht="15">
      <c r="A464" s="178" t="s">
        <v>21</v>
      </c>
      <c r="B464" s="371"/>
      <c r="C464" s="372"/>
      <c r="D464" s="372"/>
      <c r="E464" s="373"/>
      <c r="F464" s="179">
        <v>0</v>
      </c>
      <c r="G464" s="371"/>
      <c r="H464" s="373"/>
      <c r="I464" s="181">
        <f t="shared" si="184"/>
        <v>0</v>
      </c>
      <c r="J464" s="168"/>
      <c r="K464" s="182" t="s">
        <v>21</v>
      </c>
      <c r="L464" s="371"/>
      <c r="M464" s="372"/>
      <c r="N464" s="372"/>
      <c r="O464" s="373"/>
      <c r="P464" s="183">
        <v>0</v>
      </c>
      <c r="Q464" s="371"/>
      <c r="R464" s="378"/>
      <c r="S464" s="185">
        <f t="shared" si="185"/>
        <v>0</v>
      </c>
    </row>
    <row r="465" spans="1:19" ht="15">
      <c r="A465" s="189" t="s">
        <v>64</v>
      </c>
      <c r="B465" s="371"/>
      <c r="C465" s="372"/>
      <c r="D465" s="372"/>
      <c r="E465" s="373"/>
      <c r="F465" s="175">
        <v>0</v>
      </c>
      <c r="G465" s="371"/>
      <c r="H465" s="373"/>
      <c r="I465" s="173">
        <f t="shared" si="184"/>
        <v>0</v>
      </c>
      <c r="J465" s="168"/>
      <c r="K465" s="190" t="s">
        <v>64</v>
      </c>
      <c r="L465" s="371"/>
      <c r="M465" s="372"/>
      <c r="N465" s="372"/>
      <c r="O465" s="373"/>
      <c r="P465" s="175">
        <v>0</v>
      </c>
      <c r="Q465" s="371"/>
      <c r="R465" s="378"/>
      <c r="S465" s="177">
        <f t="shared" si="185"/>
        <v>0</v>
      </c>
    </row>
    <row r="466" spans="1:19">
      <c r="A466" s="191" t="s">
        <v>23</v>
      </c>
      <c r="B466" s="371"/>
      <c r="C466" s="372"/>
      <c r="D466" s="372"/>
      <c r="E466" s="373"/>
      <c r="F466" s="192">
        <v>0</v>
      </c>
      <c r="G466" s="371"/>
      <c r="H466" s="373"/>
      <c r="I466" s="194">
        <f t="shared" si="184"/>
        <v>0</v>
      </c>
      <c r="J466" s="168"/>
      <c r="K466" s="195" t="s">
        <v>23</v>
      </c>
      <c r="L466" s="371"/>
      <c r="M466" s="372"/>
      <c r="N466" s="372"/>
      <c r="O466" s="373"/>
      <c r="P466" s="196">
        <v>0</v>
      </c>
      <c r="Q466" s="371"/>
      <c r="R466" s="378"/>
      <c r="S466" s="198">
        <f t="shared" si="185"/>
        <v>0</v>
      </c>
    </row>
    <row r="467" spans="1:19">
      <c r="A467" s="199" t="s">
        <v>19</v>
      </c>
      <c r="B467" s="371"/>
      <c r="C467" s="372"/>
      <c r="D467" s="372"/>
      <c r="E467" s="373"/>
      <c r="F467" s="200">
        <v>0</v>
      </c>
      <c r="G467" s="371"/>
      <c r="H467" s="373"/>
      <c r="I467" s="202">
        <f t="shared" si="184"/>
        <v>0</v>
      </c>
      <c r="J467" s="168"/>
      <c r="K467" s="203" t="s">
        <v>19</v>
      </c>
      <c r="L467" s="371"/>
      <c r="M467" s="372"/>
      <c r="N467" s="372"/>
      <c r="O467" s="373"/>
      <c r="P467" s="200">
        <v>0</v>
      </c>
      <c r="Q467" s="371"/>
      <c r="R467" s="378"/>
      <c r="S467" s="205">
        <f t="shared" si="185"/>
        <v>0</v>
      </c>
    </row>
    <row r="468" spans="1:19">
      <c r="A468" s="191" t="s">
        <v>20</v>
      </c>
      <c r="B468" s="371"/>
      <c r="C468" s="372"/>
      <c r="D468" s="372"/>
      <c r="E468" s="373"/>
      <c r="F468" s="192">
        <v>0</v>
      </c>
      <c r="G468" s="371"/>
      <c r="H468" s="373"/>
      <c r="I468" s="194">
        <f t="shared" si="184"/>
        <v>0</v>
      </c>
      <c r="J468" s="168"/>
      <c r="K468" s="195" t="s">
        <v>20</v>
      </c>
      <c r="L468" s="371"/>
      <c r="M468" s="372"/>
      <c r="N468" s="372"/>
      <c r="O468" s="373"/>
      <c r="P468" s="196">
        <v>0</v>
      </c>
      <c r="Q468" s="371"/>
      <c r="R468" s="378"/>
      <c r="S468" s="198">
        <f t="shared" si="185"/>
        <v>0</v>
      </c>
    </row>
    <row r="469" spans="1:19" ht="15" thickBot="1">
      <c r="A469" s="206" t="s">
        <v>11</v>
      </c>
      <c r="B469" s="374"/>
      <c r="C469" s="375"/>
      <c r="D469" s="375"/>
      <c r="E469" s="376"/>
      <c r="F469" s="207">
        <v>0</v>
      </c>
      <c r="G469" s="374"/>
      <c r="H469" s="376"/>
      <c r="I469" s="209">
        <f t="shared" si="184"/>
        <v>0</v>
      </c>
      <c r="J469" s="168"/>
      <c r="K469" s="210" t="s">
        <v>11</v>
      </c>
      <c r="L469" s="374"/>
      <c r="M469" s="375"/>
      <c r="N469" s="375"/>
      <c r="O469" s="376"/>
      <c r="P469" s="207">
        <v>0</v>
      </c>
      <c r="Q469" s="374"/>
      <c r="R469" s="379"/>
      <c r="S469" s="212">
        <f t="shared" si="185"/>
        <v>0</v>
      </c>
    </row>
    <row r="470" spans="1:19" ht="15">
      <c r="A470" s="213" t="s">
        <v>26</v>
      </c>
      <c r="B470" s="214">
        <f>SUM(B449:B465)</f>
        <v>0</v>
      </c>
      <c r="C470" s="214">
        <f t="shared" ref="C470:I470" si="186">SUM(C449:C465)</f>
        <v>0</v>
      </c>
      <c r="D470" s="214">
        <f t="shared" si="186"/>
        <v>0</v>
      </c>
      <c r="E470" s="214">
        <f t="shared" si="186"/>
        <v>0</v>
      </c>
      <c r="F470" s="214">
        <f t="shared" si="186"/>
        <v>908.95497548746414</v>
      </c>
      <c r="G470" s="214">
        <f t="shared" si="186"/>
        <v>0</v>
      </c>
      <c r="H470" s="216">
        <f t="shared" si="186"/>
        <v>0</v>
      </c>
      <c r="I470" s="173">
        <f t="shared" si="186"/>
        <v>908.95497548746414</v>
      </c>
      <c r="J470" s="168"/>
      <c r="K470" s="215" t="s">
        <v>26</v>
      </c>
      <c r="L470" s="214">
        <f>SUM(L449:L465)</f>
        <v>0</v>
      </c>
      <c r="M470" s="214">
        <f t="shared" ref="M470:S470" si="187">SUM(M449:M465)</f>
        <v>0</v>
      </c>
      <c r="N470" s="214">
        <f t="shared" si="187"/>
        <v>0</v>
      </c>
      <c r="O470" s="214">
        <f t="shared" si="187"/>
        <v>0</v>
      </c>
      <c r="P470" s="214">
        <f t="shared" si="187"/>
        <v>0</v>
      </c>
      <c r="Q470" s="214">
        <f t="shared" si="187"/>
        <v>0</v>
      </c>
      <c r="R470" s="216">
        <f t="shared" si="187"/>
        <v>0</v>
      </c>
      <c r="S470" s="217">
        <f t="shared" si="187"/>
        <v>0</v>
      </c>
    </row>
    <row r="471" spans="1:19" ht="15" thickBot="1">
      <c r="A471" s="30" t="s">
        <v>88</v>
      </c>
      <c r="B471" s="47">
        <f>IF($I470=0,"-",B470/$I470)</f>
        <v>0</v>
      </c>
      <c r="C471" s="47">
        <f t="shared" ref="C471:H471" si="188">IF($I470=0,"-",C470/$I470)</f>
        <v>0</v>
      </c>
      <c r="D471" s="47">
        <f t="shared" si="188"/>
        <v>0</v>
      </c>
      <c r="E471" s="47">
        <f t="shared" si="188"/>
        <v>0</v>
      </c>
      <c r="F471" s="47">
        <f t="shared" si="188"/>
        <v>1</v>
      </c>
      <c r="G471" s="47">
        <f t="shared" si="188"/>
        <v>0</v>
      </c>
      <c r="H471" s="70">
        <f t="shared" si="188"/>
        <v>0</v>
      </c>
      <c r="I471" s="48">
        <f>SUM(B471:H471)</f>
        <v>1</v>
      </c>
      <c r="J471" s="23"/>
      <c r="K471" s="81" t="s">
        <v>88</v>
      </c>
      <c r="L471" s="98" t="str">
        <f t="shared" ref="L471:R471" si="189">IF($S470=0,"-",L470/$S470)</f>
        <v>-</v>
      </c>
      <c r="M471" s="98" t="str">
        <f t="shared" si="189"/>
        <v>-</v>
      </c>
      <c r="N471" s="98" t="str">
        <f t="shared" si="189"/>
        <v>-</v>
      </c>
      <c r="O471" s="98" t="str">
        <f t="shared" si="189"/>
        <v>-</v>
      </c>
      <c r="P471" s="98" t="str">
        <f t="shared" si="189"/>
        <v>-</v>
      </c>
      <c r="Q471" s="98" t="str">
        <f t="shared" si="189"/>
        <v>-</v>
      </c>
      <c r="R471" s="99" t="str">
        <f t="shared" si="189"/>
        <v>-</v>
      </c>
      <c r="S471" s="100">
        <f>SUM(L471:R471)</f>
        <v>0</v>
      </c>
    </row>
    <row r="472" spans="1:19" ht="15" thickBot="1">
      <c r="A472" s="247"/>
      <c r="B472" s="247"/>
      <c r="C472" s="247"/>
      <c r="D472" s="247"/>
      <c r="E472" s="247"/>
      <c r="F472" s="247"/>
      <c r="G472" s="247"/>
      <c r="H472" s="247"/>
      <c r="I472" s="247"/>
      <c r="K472" s="247"/>
      <c r="L472" s="247"/>
      <c r="M472" s="247"/>
      <c r="N472" s="247"/>
      <c r="O472" s="247"/>
      <c r="P472" s="247"/>
      <c r="Q472" s="247"/>
      <c r="R472" s="247"/>
      <c r="S472" s="247"/>
    </row>
    <row r="473" spans="1:19" ht="28.5">
      <c r="A473" s="364" t="s">
        <v>45</v>
      </c>
      <c r="B473" s="164" t="s">
        <v>0</v>
      </c>
      <c r="C473" s="164" t="s">
        <v>1</v>
      </c>
      <c r="D473" s="164" t="s">
        <v>2</v>
      </c>
      <c r="E473" s="164" t="s">
        <v>3</v>
      </c>
      <c r="F473" s="164" t="s">
        <v>27</v>
      </c>
      <c r="G473" s="164" t="s">
        <v>4</v>
      </c>
      <c r="H473" s="164" t="s">
        <v>5</v>
      </c>
      <c r="I473" s="165" t="s">
        <v>6</v>
      </c>
      <c r="K473" s="366" t="s">
        <v>45</v>
      </c>
      <c r="L473" s="166" t="s">
        <v>0</v>
      </c>
      <c r="M473" s="166" t="s">
        <v>1</v>
      </c>
      <c r="N473" s="166" t="s">
        <v>2</v>
      </c>
      <c r="O473" s="166" t="s">
        <v>3</v>
      </c>
      <c r="P473" s="166" t="s">
        <v>27</v>
      </c>
      <c r="Q473" s="166" t="s">
        <v>4</v>
      </c>
      <c r="R473" s="166" t="s">
        <v>5</v>
      </c>
      <c r="S473" s="167" t="s">
        <v>6</v>
      </c>
    </row>
    <row r="474" spans="1:19" ht="15">
      <c r="A474" s="365" t="s">
        <v>45</v>
      </c>
      <c r="B474" s="318" t="s">
        <v>69</v>
      </c>
      <c r="C474" s="319"/>
      <c r="D474" s="319"/>
      <c r="E474" s="319"/>
      <c r="F474" s="319"/>
      <c r="G474" s="319"/>
      <c r="H474" s="319"/>
      <c r="I474" s="320"/>
      <c r="K474" s="367" t="s">
        <v>45</v>
      </c>
      <c r="L474" s="321" t="s">
        <v>69</v>
      </c>
      <c r="M474" s="322"/>
      <c r="N474" s="322"/>
      <c r="O474" s="322"/>
      <c r="P474" s="322"/>
      <c r="Q474" s="322"/>
      <c r="R474" s="322"/>
      <c r="S474" s="323"/>
    </row>
    <row r="475" spans="1:19" ht="15">
      <c r="A475" s="170" t="s">
        <v>7</v>
      </c>
      <c r="B475" s="368"/>
      <c r="C475" s="369"/>
      <c r="D475" s="369"/>
      <c r="E475" s="370"/>
      <c r="F475" s="171">
        <v>0</v>
      </c>
      <c r="G475" s="368"/>
      <c r="H475" s="370"/>
      <c r="I475" s="173">
        <f>SUM(B475:H475)</f>
        <v>0</v>
      </c>
      <c r="J475" s="168"/>
      <c r="K475" s="222" t="s">
        <v>7</v>
      </c>
      <c r="L475" s="368"/>
      <c r="M475" s="369"/>
      <c r="N475" s="369"/>
      <c r="O475" s="370"/>
      <c r="P475" s="171">
        <v>0</v>
      </c>
      <c r="Q475" s="368"/>
      <c r="R475" s="377"/>
      <c r="S475" s="224">
        <f>SUM(L475:R475)</f>
        <v>0</v>
      </c>
    </row>
    <row r="476" spans="1:19" ht="15">
      <c r="A476" s="178" t="s">
        <v>8</v>
      </c>
      <c r="B476" s="371"/>
      <c r="C476" s="372"/>
      <c r="D476" s="372"/>
      <c r="E476" s="373"/>
      <c r="F476" s="179">
        <v>0</v>
      </c>
      <c r="G476" s="371"/>
      <c r="H476" s="373"/>
      <c r="I476" s="181">
        <f t="shared" ref="I476:I495" si="190">SUM(B476:H476)</f>
        <v>0</v>
      </c>
      <c r="J476" s="168"/>
      <c r="K476" s="182" t="s">
        <v>8</v>
      </c>
      <c r="L476" s="371"/>
      <c r="M476" s="372"/>
      <c r="N476" s="372"/>
      <c r="O476" s="373"/>
      <c r="P476" s="183">
        <v>0</v>
      </c>
      <c r="Q476" s="371"/>
      <c r="R476" s="378"/>
      <c r="S476" s="185">
        <f t="shared" ref="S476:S495" si="191">SUM(L476:R476)</f>
        <v>0</v>
      </c>
    </row>
    <row r="477" spans="1:19" ht="15">
      <c r="A477" s="186" t="s">
        <v>10</v>
      </c>
      <c r="B477" s="371"/>
      <c r="C477" s="372"/>
      <c r="D477" s="372"/>
      <c r="E477" s="373"/>
      <c r="F477" s="175">
        <v>0</v>
      </c>
      <c r="G477" s="371"/>
      <c r="H477" s="373"/>
      <c r="I477" s="173">
        <f t="shared" si="190"/>
        <v>0</v>
      </c>
      <c r="J477" s="168"/>
      <c r="K477" s="188" t="s">
        <v>10</v>
      </c>
      <c r="L477" s="371"/>
      <c r="M477" s="372"/>
      <c r="N477" s="372"/>
      <c r="O477" s="373"/>
      <c r="P477" s="175">
        <v>0</v>
      </c>
      <c r="Q477" s="371"/>
      <c r="R477" s="378"/>
      <c r="S477" s="177">
        <f t="shared" si="191"/>
        <v>0</v>
      </c>
    </row>
    <row r="478" spans="1:19" ht="15">
      <c r="A478" s="178" t="s">
        <v>56</v>
      </c>
      <c r="B478" s="371"/>
      <c r="C478" s="372"/>
      <c r="D478" s="372"/>
      <c r="E478" s="373"/>
      <c r="F478" s="179">
        <v>0</v>
      </c>
      <c r="G478" s="371"/>
      <c r="H478" s="373"/>
      <c r="I478" s="181">
        <f t="shared" si="190"/>
        <v>0</v>
      </c>
      <c r="J478" s="168"/>
      <c r="K478" s="182" t="s">
        <v>56</v>
      </c>
      <c r="L478" s="371"/>
      <c r="M478" s="372"/>
      <c r="N478" s="372"/>
      <c r="O478" s="373"/>
      <c r="P478" s="183">
        <v>0</v>
      </c>
      <c r="Q478" s="371"/>
      <c r="R478" s="378"/>
      <c r="S478" s="185">
        <f t="shared" si="191"/>
        <v>0</v>
      </c>
    </row>
    <row r="479" spans="1:19" ht="15">
      <c r="A479" s="186" t="s">
        <v>16</v>
      </c>
      <c r="B479" s="371"/>
      <c r="C479" s="372"/>
      <c r="D479" s="372"/>
      <c r="E479" s="373"/>
      <c r="F479" s="175">
        <v>0</v>
      </c>
      <c r="G479" s="371"/>
      <c r="H479" s="373"/>
      <c r="I479" s="173">
        <f t="shared" si="190"/>
        <v>0</v>
      </c>
      <c r="J479" s="168"/>
      <c r="K479" s="188" t="s">
        <v>16</v>
      </c>
      <c r="L479" s="371"/>
      <c r="M479" s="372"/>
      <c r="N479" s="372"/>
      <c r="O479" s="373"/>
      <c r="P479" s="175">
        <v>0</v>
      </c>
      <c r="Q479" s="371"/>
      <c r="R479" s="378"/>
      <c r="S479" s="177">
        <f t="shared" si="191"/>
        <v>0</v>
      </c>
    </row>
    <row r="480" spans="1:19" ht="15">
      <c r="A480" s="178" t="s">
        <v>15</v>
      </c>
      <c r="B480" s="371"/>
      <c r="C480" s="372"/>
      <c r="D480" s="372"/>
      <c r="E480" s="373"/>
      <c r="F480" s="179">
        <v>0</v>
      </c>
      <c r="G480" s="371"/>
      <c r="H480" s="373"/>
      <c r="I480" s="181">
        <f t="shared" si="190"/>
        <v>0</v>
      </c>
      <c r="J480" s="168"/>
      <c r="K480" s="182" t="s">
        <v>15</v>
      </c>
      <c r="L480" s="371"/>
      <c r="M480" s="372"/>
      <c r="N480" s="372"/>
      <c r="O480" s="373"/>
      <c r="P480" s="183">
        <v>0</v>
      </c>
      <c r="Q480" s="371"/>
      <c r="R480" s="378"/>
      <c r="S480" s="185">
        <f t="shared" si="191"/>
        <v>0</v>
      </c>
    </row>
    <row r="481" spans="1:19" ht="15">
      <c r="A481" s="186" t="s">
        <v>58</v>
      </c>
      <c r="B481" s="371"/>
      <c r="C481" s="372"/>
      <c r="D481" s="372"/>
      <c r="E481" s="373"/>
      <c r="F481" s="175">
        <v>31467.060639854331</v>
      </c>
      <c r="G481" s="371"/>
      <c r="H481" s="373"/>
      <c r="I481" s="173">
        <f t="shared" si="190"/>
        <v>31467.060639854331</v>
      </c>
      <c r="J481" s="168"/>
      <c r="K481" s="188" t="s">
        <v>58</v>
      </c>
      <c r="L481" s="371"/>
      <c r="M481" s="372"/>
      <c r="N481" s="372"/>
      <c r="O481" s="373"/>
      <c r="P481" s="175">
        <v>17672.214988527641</v>
      </c>
      <c r="Q481" s="371"/>
      <c r="R481" s="378"/>
      <c r="S481" s="177">
        <f t="shared" si="191"/>
        <v>17672.214988527641</v>
      </c>
    </row>
    <row r="482" spans="1:19" ht="15">
      <c r="A482" s="178" t="s">
        <v>12</v>
      </c>
      <c r="B482" s="371"/>
      <c r="C482" s="372"/>
      <c r="D482" s="372"/>
      <c r="E482" s="373"/>
      <c r="F482" s="179">
        <v>10032.693884083814</v>
      </c>
      <c r="G482" s="371"/>
      <c r="H482" s="373"/>
      <c r="I482" s="181">
        <f t="shared" si="190"/>
        <v>10032.693884083814</v>
      </c>
      <c r="J482" s="168"/>
      <c r="K482" s="182" t="s">
        <v>12</v>
      </c>
      <c r="L482" s="371"/>
      <c r="M482" s="372"/>
      <c r="N482" s="372"/>
      <c r="O482" s="373"/>
      <c r="P482" s="183">
        <v>3605.4091431707948</v>
      </c>
      <c r="Q482" s="371"/>
      <c r="R482" s="378"/>
      <c r="S482" s="185">
        <f t="shared" si="191"/>
        <v>3605.4091431707948</v>
      </c>
    </row>
    <row r="483" spans="1:19" ht="15">
      <c r="A483" s="186" t="s">
        <v>59</v>
      </c>
      <c r="B483" s="371"/>
      <c r="C483" s="372"/>
      <c r="D483" s="372"/>
      <c r="E483" s="373"/>
      <c r="F483" s="175">
        <v>0</v>
      </c>
      <c r="G483" s="371"/>
      <c r="H483" s="373"/>
      <c r="I483" s="173">
        <f t="shared" si="190"/>
        <v>0</v>
      </c>
      <c r="J483" s="168"/>
      <c r="K483" s="188" t="s">
        <v>59</v>
      </c>
      <c r="L483" s="371"/>
      <c r="M483" s="372"/>
      <c r="N483" s="372"/>
      <c r="O483" s="373"/>
      <c r="P483" s="175">
        <v>0</v>
      </c>
      <c r="Q483" s="371"/>
      <c r="R483" s="378"/>
      <c r="S483" s="177">
        <f t="shared" si="191"/>
        <v>0</v>
      </c>
    </row>
    <row r="484" spans="1:19" ht="15">
      <c r="A484" s="178" t="s">
        <v>17</v>
      </c>
      <c r="B484" s="371"/>
      <c r="C484" s="372"/>
      <c r="D484" s="372"/>
      <c r="E484" s="373"/>
      <c r="F484" s="179">
        <v>644.75061034591079</v>
      </c>
      <c r="G484" s="371"/>
      <c r="H484" s="373"/>
      <c r="I484" s="181">
        <f t="shared" si="190"/>
        <v>644.75061034591079</v>
      </c>
      <c r="J484" s="168"/>
      <c r="K484" s="182" t="s">
        <v>17</v>
      </c>
      <c r="L484" s="371"/>
      <c r="M484" s="372"/>
      <c r="N484" s="372"/>
      <c r="O484" s="373"/>
      <c r="P484" s="183">
        <v>627.99777489863629</v>
      </c>
      <c r="Q484" s="371"/>
      <c r="R484" s="378"/>
      <c r="S484" s="185">
        <f t="shared" si="191"/>
        <v>627.99777489863629</v>
      </c>
    </row>
    <row r="485" spans="1:19" ht="15">
      <c r="A485" s="186" t="s">
        <v>139</v>
      </c>
      <c r="B485" s="371"/>
      <c r="C485" s="372"/>
      <c r="D485" s="372"/>
      <c r="E485" s="373"/>
      <c r="F485" s="175">
        <v>104.80480130161946</v>
      </c>
      <c r="G485" s="371"/>
      <c r="H485" s="373"/>
      <c r="I485" s="173">
        <f t="shared" si="190"/>
        <v>104.80480130161946</v>
      </c>
      <c r="J485" s="168"/>
      <c r="K485" s="188" t="s">
        <v>139</v>
      </c>
      <c r="L485" s="371"/>
      <c r="M485" s="372"/>
      <c r="N485" s="372"/>
      <c r="O485" s="373"/>
      <c r="P485" s="175">
        <v>97.859551527509154</v>
      </c>
      <c r="Q485" s="371"/>
      <c r="R485" s="378"/>
      <c r="S485" s="177">
        <f t="shared" si="191"/>
        <v>97.859551527509154</v>
      </c>
    </row>
    <row r="486" spans="1:19" ht="15">
      <c r="A486" s="178" t="s">
        <v>25</v>
      </c>
      <c r="B486" s="371"/>
      <c r="C486" s="372"/>
      <c r="D486" s="372"/>
      <c r="E486" s="373"/>
      <c r="F486" s="179">
        <v>1433.5784167259867</v>
      </c>
      <c r="G486" s="371"/>
      <c r="H486" s="373"/>
      <c r="I486" s="181">
        <f t="shared" si="190"/>
        <v>1433.5784167259867</v>
      </c>
      <c r="J486" s="168"/>
      <c r="K486" s="182" t="s">
        <v>25</v>
      </c>
      <c r="L486" s="371"/>
      <c r="M486" s="372"/>
      <c r="N486" s="372"/>
      <c r="O486" s="373"/>
      <c r="P486" s="183">
        <v>-3.8191672047105385E-14</v>
      </c>
      <c r="Q486" s="371"/>
      <c r="R486" s="378"/>
      <c r="S486" s="185">
        <f t="shared" si="191"/>
        <v>-3.8191672047105385E-14</v>
      </c>
    </row>
    <row r="487" spans="1:19" ht="15">
      <c r="A487" s="186" t="s">
        <v>24</v>
      </c>
      <c r="B487" s="371"/>
      <c r="C487" s="372"/>
      <c r="D487" s="372"/>
      <c r="E487" s="373"/>
      <c r="F487" s="175">
        <v>0</v>
      </c>
      <c r="G487" s="371"/>
      <c r="H487" s="373"/>
      <c r="I487" s="173">
        <f t="shared" si="190"/>
        <v>0</v>
      </c>
      <c r="J487" s="168"/>
      <c r="K487" s="188" t="s">
        <v>24</v>
      </c>
      <c r="L487" s="371"/>
      <c r="M487" s="372"/>
      <c r="N487" s="372"/>
      <c r="O487" s="373"/>
      <c r="P487" s="175">
        <v>0</v>
      </c>
      <c r="Q487" s="371"/>
      <c r="R487" s="378"/>
      <c r="S487" s="177">
        <f t="shared" si="191"/>
        <v>0</v>
      </c>
    </row>
    <row r="488" spans="1:19" ht="15">
      <c r="A488" s="178" t="s">
        <v>60</v>
      </c>
      <c r="B488" s="371"/>
      <c r="C488" s="372"/>
      <c r="D488" s="372"/>
      <c r="E488" s="373"/>
      <c r="F488" s="179">
        <v>0</v>
      </c>
      <c r="G488" s="371"/>
      <c r="H488" s="373"/>
      <c r="I488" s="181">
        <f t="shared" si="190"/>
        <v>0</v>
      </c>
      <c r="J488" s="168"/>
      <c r="K488" s="182" t="s">
        <v>60</v>
      </c>
      <c r="L488" s="371"/>
      <c r="M488" s="372"/>
      <c r="N488" s="372"/>
      <c r="O488" s="373"/>
      <c r="P488" s="183">
        <v>0</v>
      </c>
      <c r="Q488" s="371"/>
      <c r="R488" s="378"/>
      <c r="S488" s="185">
        <f t="shared" si="191"/>
        <v>0</v>
      </c>
    </row>
    <row r="489" spans="1:19" ht="15">
      <c r="A489" s="186" t="s">
        <v>22</v>
      </c>
      <c r="B489" s="371"/>
      <c r="C489" s="372"/>
      <c r="D489" s="372"/>
      <c r="E489" s="373"/>
      <c r="F489" s="175">
        <v>3454.7997985729462</v>
      </c>
      <c r="G489" s="371"/>
      <c r="H489" s="373"/>
      <c r="I489" s="173">
        <f t="shared" si="190"/>
        <v>3454.7997985729462</v>
      </c>
      <c r="J489" s="168"/>
      <c r="K489" s="188" t="s">
        <v>22</v>
      </c>
      <c r="L489" s="371"/>
      <c r="M489" s="372"/>
      <c r="N489" s="372"/>
      <c r="O489" s="373"/>
      <c r="P489" s="175">
        <v>2231.880772920008</v>
      </c>
      <c r="Q489" s="371"/>
      <c r="R489" s="378"/>
      <c r="S489" s="177">
        <f t="shared" si="191"/>
        <v>2231.880772920008</v>
      </c>
    </row>
    <row r="490" spans="1:19" ht="15">
      <c r="A490" s="178" t="s">
        <v>21</v>
      </c>
      <c r="B490" s="371"/>
      <c r="C490" s="372"/>
      <c r="D490" s="372"/>
      <c r="E490" s="373"/>
      <c r="F490" s="179">
        <v>0</v>
      </c>
      <c r="G490" s="371"/>
      <c r="H490" s="373"/>
      <c r="I490" s="181">
        <f t="shared" si="190"/>
        <v>0</v>
      </c>
      <c r="J490" s="168"/>
      <c r="K490" s="182" t="s">
        <v>21</v>
      </c>
      <c r="L490" s="371"/>
      <c r="M490" s="372"/>
      <c r="N490" s="372"/>
      <c r="O490" s="373"/>
      <c r="P490" s="183">
        <v>0</v>
      </c>
      <c r="Q490" s="371"/>
      <c r="R490" s="378"/>
      <c r="S490" s="185">
        <f t="shared" si="191"/>
        <v>0</v>
      </c>
    </row>
    <row r="491" spans="1:19" ht="15">
      <c r="A491" s="189" t="s">
        <v>64</v>
      </c>
      <c r="B491" s="371"/>
      <c r="C491" s="372"/>
      <c r="D491" s="372"/>
      <c r="E491" s="373"/>
      <c r="F491" s="175">
        <v>0</v>
      </c>
      <c r="G491" s="371"/>
      <c r="H491" s="373"/>
      <c r="I491" s="173">
        <f t="shared" si="190"/>
        <v>0</v>
      </c>
      <c r="J491" s="168"/>
      <c r="K491" s="190" t="s">
        <v>64</v>
      </c>
      <c r="L491" s="371"/>
      <c r="M491" s="372"/>
      <c r="N491" s="372"/>
      <c r="O491" s="373"/>
      <c r="P491" s="175">
        <v>0</v>
      </c>
      <c r="Q491" s="371"/>
      <c r="R491" s="378"/>
      <c r="S491" s="177">
        <f t="shared" si="191"/>
        <v>0</v>
      </c>
    </row>
    <row r="492" spans="1:19">
      <c r="A492" s="191" t="s">
        <v>23</v>
      </c>
      <c r="B492" s="371"/>
      <c r="C492" s="372"/>
      <c r="D492" s="372"/>
      <c r="E492" s="373"/>
      <c r="F492" s="192">
        <v>0</v>
      </c>
      <c r="G492" s="371"/>
      <c r="H492" s="373"/>
      <c r="I492" s="194">
        <f t="shared" si="190"/>
        <v>0</v>
      </c>
      <c r="J492" s="168"/>
      <c r="K492" s="195" t="s">
        <v>23</v>
      </c>
      <c r="L492" s="371"/>
      <c r="M492" s="372"/>
      <c r="N492" s="372"/>
      <c r="O492" s="373"/>
      <c r="P492" s="196">
        <v>0</v>
      </c>
      <c r="Q492" s="371"/>
      <c r="R492" s="378"/>
      <c r="S492" s="198">
        <f t="shared" si="191"/>
        <v>0</v>
      </c>
    </row>
    <row r="493" spans="1:19">
      <c r="A493" s="199" t="s">
        <v>19</v>
      </c>
      <c r="B493" s="371"/>
      <c r="C493" s="372"/>
      <c r="D493" s="372"/>
      <c r="E493" s="373"/>
      <c r="F493" s="200">
        <v>0</v>
      </c>
      <c r="G493" s="371"/>
      <c r="H493" s="373"/>
      <c r="I493" s="202">
        <f t="shared" si="190"/>
        <v>0</v>
      </c>
      <c r="J493" s="168"/>
      <c r="K493" s="203" t="s">
        <v>19</v>
      </c>
      <c r="L493" s="371"/>
      <c r="M493" s="372"/>
      <c r="N493" s="372"/>
      <c r="O493" s="373"/>
      <c r="P493" s="200">
        <v>0</v>
      </c>
      <c r="Q493" s="371"/>
      <c r="R493" s="378"/>
      <c r="S493" s="205">
        <f t="shared" si="191"/>
        <v>0</v>
      </c>
    </row>
    <row r="494" spans="1:19">
      <c r="A494" s="191" t="s">
        <v>20</v>
      </c>
      <c r="B494" s="371"/>
      <c r="C494" s="372"/>
      <c r="D494" s="372"/>
      <c r="E494" s="373"/>
      <c r="F494" s="192">
        <v>0</v>
      </c>
      <c r="G494" s="371"/>
      <c r="H494" s="373"/>
      <c r="I494" s="194">
        <f t="shared" si="190"/>
        <v>0</v>
      </c>
      <c r="J494" s="168"/>
      <c r="K494" s="195" t="s">
        <v>20</v>
      </c>
      <c r="L494" s="371"/>
      <c r="M494" s="372"/>
      <c r="N494" s="372"/>
      <c r="O494" s="373"/>
      <c r="P494" s="196">
        <v>0</v>
      </c>
      <c r="Q494" s="371"/>
      <c r="R494" s="378"/>
      <c r="S494" s="198">
        <f t="shared" si="191"/>
        <v>0</v>
      </c>
    </row>
    <row r="495" spans="1:19" ht="15" thickBot="1">
      <c r="A495" s="206" t="s">
        <v>11</v>
      </c>
      <c r="B495" s="374"/>
      <c r="C495" s="375"/>
      <c r="D495" s="375"/>
      <c r="E495" s="376"/>
      <c r="F495" s="207">
        <v>0</v>
      </c>
      <c r="G495" s="374"/>
      <c r="H495" s="376"/>
      <c r="I495" s="209">
        <f t="shared" si="190"/>
        <v>0</v>
      </c>
      <c r="J495" s="168"/>
      <c r="K495" s="210" t="s">
        <v>11</v>
      </c>
      <c r="L495" s="374"/>
      <c r="M495" s="375"/>
      <c r="N495" s="375"/>
      <c r="O495" s="376"/>
      <c r="P495" s="207">
        <v>0</v>
      </c>
      <c r="Q495" s="374"/>
      <c r="R495" s="379"/>
      <c r="S495" s="212">
        <f t="shared" si="191"/>
        <v>0</v>
      </c>
    </row>
    <row r="496" spans="1:19" ht="15">
      <c r="A496" s="213" t="s">
        <v>26</v>
      </c>
      <c r="B496" s="214">
        <f>SUM(B475:B491)</f>
        <v>0</v>
      </c>
      <c r="C496" s="214">
        <f t="shared" ref="C496:I496" si="192">SUM(C475:C491)</f>
        <v>0</v>
      </c>
      <c r="D496" s="214">
        <f t="shared" si="192"/>
        <v>0</v>
      </c>
      <c r="E496" s="214">
        <f t="shared" si="192"/>
        <v>0</v>
      </c>
      <c r="F496" s="214">
        <f t="shared" si="192"/>
        <v>47137.688150884598</v>
      </c>
      <c r="G496" s="214">
        <f t="shared" si="192"/>
        <v>0</v>
      </c>
      <c r="H496" s="216">
        <f t="shared" si="192"/>
        <v>0</v>
      </c>
      <c r="I496" s="173">
        <f t="shared" si="192"/>
        <v>47137.688150884598</v>
      </c>
      <c r="J496" s="168"/>
      <c r="K496" s="215" t="s">
        <v>26</v>
      </c>
      <c r="L496" s="214">
        <f>SUM(L475:L491)</f>
        <v>0</v>
      </c>
      <c r="M496" s="214">
        <f t="shared" ref="M496:S496" si="193">SUM(M475:M491)</f>
        <v>0</v>
      </c>
      <c r="N496" s="214">
        <f t="shared" si="193"/>
        <v>0</v>
      </c>
      <c r="O496" s="214">
        <f t="shared" si="193"/>
        <v>0</v>
      </c>
      <c r="P496" s="214">
        <f t="shared" si="193"/>
        <v>24235.36223104459</v>
      </c>
      <c r="Q496" s="214">
        <f t="shared" si="193"/>
        <v>0</v>
      </c>
      <c r="R496" s="216">
        <f t="shared" si="193"/>
        <v>0</v>
      </c>
      <c r="S496" s="217">
        <f t="shared" si="193"/>
        <v>24235.36223104459</v>
      </c>
    </row>
    <row r="497" spans="1:19" ht="15" thickBot="1">
      <c r="A497" s="30" t="s">
        <v>88</v>
      </c>
      <c r="B497" s="47">
        <f>IF($I496=0,"-",B496/$I496)</f>
        <v>0</v>
      </c>
      <c r="C497" s="47">
        <f t="shared" ref="C497:H497" si="194">IF($I496=0,"-",C496/$I496)</f>
        <v>0</v>
      </c>
      <c r="D497" s="47">
        <f t="shared" si="194"/>
        <v>0</v>
      </c>
      <c r="E497" s="47">
        <f t="shared" si="194"/>
        <v>0</v>
      </c>
      <c r="F497" s="47">
        <f t="shared" si="194"/>
        <v>1</v>
      </c>
      <c r="G497" s="47">
        <f t="shared" si="194"/>
        <v>0</v>
      </c>
      <c r="H497" s="70">
        <f t="shared" si="194"/>
        <v>0</v>
      </c>
      <c r="I497" s="48">
        <f>SUM(B497:H497)</f>
        <v>1</v>
      </c>
      <c r="J497" s="23"/>
      <c r="K497" s="81" t="s">
        <v>88</v>
      </c>
      <c r="L497" s="98">
        <f t="shared" ref="L497:R497" si="195">IF($S496=0,"-",L496/$S496)</f>
        <v>0</v>
      </c>
      <c r="M497" s="98">
        <f t="shared" si="195"/>
        <v>0</v>
      </c>
      <c r="N497" s="98">
        <f t="shared" si="195"/>
        <v>0</v>
      </c>
      <c r="O497" s="98">
        <f t="shared" si="195"/>
        <v>0</v>
      </c>
      <c r="P497" s="98">
        <f t="shared" si="195"/>
        <v>1</v>
      </c>
      <c r="Q497" s="98">
        <f t="shared" si="195"/>
        <v>0</v>
      </c>
      <c r="R497" s="99">
        <f t="shared" si="195"/>
        <v>0</v>
      </c>
      <c r="S497" s="100">
        <f>SUM(L497:R497)</f>
        <v>1</v>
      </c>
    </row>
    <row r="498" spans="1:19" ht="15" thickBot="1">
      <c r="A498" s="247"/>
      <c r="B498" s="247"/>
      <c r="C498" s="247"/>
      <c r="D498" s="247"/>
      <c r="E498" s="247"/>
      <c r="F498" s="247"/>
      <c r="G498" s="247"/>
      <c r="H498" s="247"/>
      <c r="I498" s="247"/>
      <c r="K498" s="247"/>
      <c r="L498" s="247"/>
      <c r="M498" s="247"/>
      <c r="N498" s="247"/>
      <c r="O498" s="247"/>
      <c r="P498" s="247"/>
      <c r="Q498" s="247"/>
      <c r="R498" s="247"/>
      <c r="S498" s="247"/>
    </row>
    <row r="499" spans="1:19" ht="28.5">
      <c r="A499" s="364" t="s">
        <v>46</v>
      </c>
      <c r="B499" s="164" t="s">
        <v>0</v>
      </c>
      <c r="C499" s="164" t="s">
        <v>1</v>
      </c>
      <c r="D499" s="164" t="s">
        <v>2</v>
      </c>
      <c r="E499" s="164" t="s">
        <v>3</v>
      </c>
      <c r="F499" s="164" t="s">
        <v>27</v>
      </c>
      <c r="G499" s="164" t="s">
        <v>4</v>
      </c>
      <c r="H499" s="164" t="s">
        <v>5</v>
      </c>
      <c r="I499" s="165" t="s">
        <v>6</v>
      </c>
      <c r="K499" s="366" t="s">
        <v>46</v>
      </c>
      <c r="L499" s="166" t="s">
        <v>0</v>
      </c>
      <c r="M499" s="166" t="s">
        <v>1</v>
      </c>
      <c r="N499" s="166" t="s">
        <v>2</v>
      </c>
      <c r="O499" s="166" t="s">
        <v>3</v>
      </c>
      <c r="P499" s="166" t="s">
        <v>27</v>
      </c>
      <c r="Q499" s="166" t="s">
        <v>4</v>
      </c>
      <c r="R499" s="166" t="s">
        <v>5</v>
      </c>
      <c r="S499" s="167" t="s">
        <v>6</v>
      </c>
    </row>
    <row r="500" spans="1:19" ht="15">
      <c r="A500" s="365" t="s">
        <v>46</v>
      </c>
      <c r="B500" s="318" t="s">
        <v>69</v>
      </c>
      <c r="C500" s="319"/>
      <c r="D500" s="319"/>
      <c r="E500" s="319"/>
      <c r="F500" s="319"/>
      <c r="G500" s="319"/>
      <c r="H500" s="319"/>
      <c r="I500" s="320"/>
      <c r="K500" s="367" t="s">
        <v>46</v>
      </c>
      <c r="L500" s="321" t="s">
        <v>69</v>
      </c>
      <c r="M500" s="322"/>
      <c r="N500" s="322"/>
      <c r="O500" s="322"/>
      <c r="P500" s="322"/>
      <c r="Q500" s="322"/>
      <c r="R500" s="322"/>
      <c r="S500" s="323"/>
    </row>
    <row r="501" spans="1:19" ht="15">
      <c r="A501" s="170" t="s">
        <v>7</v>
      </c>
      <c r="B501" s="368"/>
      <c r="C501" s="369"/>
      <c r="D501" s="369"/>
      <c r="E501" s="370"/>
      <c r="F501" s="171">
        <v>0</v>
      </c>
      <c r="G501" s="368"/>
      <c r="H501" s="370"/>
      <c r="I501" s="173">
        <f>SUM(B501:H501)</f>
        <v>0</v>
      </c>
      <c r="J501" s="168"/>
      <c r="K501" s="222" t="s">
        <v>7</v>
      </c>
      <c r="L501" s="368"/>
      <c r="M501" s="369"/>
      <c r="N501" s="369"/>
      <c r="O501" s="370"/>
      <c r="P501" s="171">
        <v>0</v>
      </c>
      <c r="Q501" s="368"/>
      <c r="R501" s="377"/>
      <c r="S501" s="224">
        <f>SUM(L501:R501)</f>
        <v>0</v>
      </c>
    </row>
    <row r="502" spans="1:19" ht="15">
      <c r="A502" s="178" t="s">
        <v>8</v>
      </c>
      <c r="B502" s="371"/>
      <c r="C502" s="372"/>
      <c r="D502" s="372"/>
      <c r="E502" s="373"/>
      <c r="F502" s="179">
        <v>0</v>
      </c>
      <c r="G502" s="371"/>
      <c r="H502" s="373"/>
      <c r="I502" s="181">
        <f t="shared" ref="I502:I521" si="196">SUM(B502:H502)</f>
        <v>0</v>
      </c>
      <c r="J502" s="168"/>
      <c r="K502" s="182" t="s">
        <v>8</v>
      </c>
      <c r="L502" s="371"/>
      <c r="M502" s="372"/>
      <c r="N502" s="372"/>
      <c r="O502" s="373"/>
      <c r="P502" s="183">
        <v>0</v>
      </c>
      <c r="Q502" s="371"/>
      <c r="R502" s="378"/>
      <c r="S502" s="185">
        <f t="shared" ref="S502:S521" si="197">SUM(L502:R502)</f>
        <v>0</v>
      </c>
    </row>
    <row r="503" spans="1:19" ht="15">
      <c r="A503" s="186" t="s">
        <v>10</v>
      </c>
      <c r="B503" s="371"/>
      <c r="C503" s="372"/>
      <c r="D503" s="372"/>
      <c r="E503" s="373"/>
      <c r="F503" s="175">
        <v>0</v>
      </c>
      <c r="G503" s="371"/>
      <c r="H503" s="373"/>
      <c r="I503" s="173">
        <f t="shared" si="196"/>
        <v>0</v>
      </c>
      <c r="J503" s="168"/>
      <c r="K503" s="188" t="s">
        <v>10</v>
      </c>
      <c r="L503" s="371"/>
      <c r="M503" s="372"/>
      <c r="N503" s="372"/>
      <c r="O503" s="373"/>
      <c r="P503" s="175">
        <v>0</v>
      </c>
      <c r="Q503" s="371"/>
      <c r="R503" s="378"/>
      <c r="S503" s="177">
        <f t="shared" si="197"/>
        <v>0</v>
      </c>
    </row>
    <row r="504" spans="1:19" ht="15">
      <c r="A504" s="178" t="s">
        <v>56</v>
      </c>
      <c r="B504" s="371"/>
      <c r="C504" s="372"/>
      <c r="D504" s="372"/>
      <c r="E504" s="373"/>
      <c r="F504" s="179">
        <v>0</v>
      </c>
      <c r="G504" s="371"/>
      <c r="H504" s="373"/>
      <c r="I504" s="181">
        <f t="shared" si="196"/>
        <v>0</v>
      </c>
      <c r="J504" s="168"/>
      <c r="K504" s="182" t="s">
        <v>56</v>
      </c>
      <c r="L504" s="371"/>
      <c r="M504" s="372"/>
      <c r="N504" s="372"/>
      <c r="O504" s="373"/>
      <c r="P504" s="183">
        <v>0</v>
      </c>
      <c r="Q504" s="371"/>
      <c r="R504" s="378"/>
      <c r="S504" s="185">
        <f t="shared" si="197"/>
        <v>0</v>
      </c>
    </row>
    <row r="505" spans="1:19" ht="15">
      <c r="A505" s="186" t="s">
        <v>16</v>
      </c>
      <c r="B505" s="371"/>
      <c r="C505" s="372"/>
      <c r="D505" s="372"/>
      <c r="E505" s="373"/>
      <c r="F505" s="175">
        <v>0</v>
      </c>
      <c r="G505" s="371"/>
      <c r="H505" s="373"/>
      <c r="I505" s="173">
        <f t="shared" si="196"/>
        <v>0</v>
      </c>
      <c r="J505" s="168"/>
      <c r="K505" s="188" t="s">
        <v>16</v>
      </c>
      <c r="L505" s="371"/>
      <c r="M505" s="372"/>
      <c r="N505" s="372"/>
      <c r="O505" s="373"/>
      <c r="P505" s="175">
        <v>0</v>
      </c>
      <c r="Q505" s="371"/>
      <c r="R505" s="378"/>
      <c r="S505" s="177">
        <f t="shared" si="197"/>
        <v>0</v>
      </c>
    </row>
    <row r="506" spans="1:19" ht="15">
      <c r="A506" s="178" t="s">
        <v>15</v>
      </c>
      <c r="B506" s="371"/>
      <c r="C506" s="372"/>
      <c r="D506" s="372"/>
      <c r="E506" s="373"/>
      <c r="F506" s="179">
        <v>0</v>
      </c>
      <c r="G506" s="371"/>
      <c r="H506" s="373"/>
      <c r="I506" s="181">
        <f t="shared" si="196"/>
        <v>0</v>
      </c>
      <c r="J506" s="168"/>
      <c r="K506" s="182" t="s">
        <v>15</v>
      </c>
      <c r="L506" s="371"/>
      <c r="M506" s="372"/>
      <c r="N506" s="372"/>
      <c r="O506" s="373"/>
      <c r="P506" s="183">
        <v>0</v>
      </c>
      <c r="Q506" s="371"/>
      <c r="R506" s="378"/>
      <c r="S506" s="185">
        <f t="shared" si="197"/>
        <v>0</v>
      </c>
    </row>
    <row r="507" spans="1:19" ht="15">
      <c r="A507" s="186" t="s">
        <v>58</v>
      </c>
      <c r="B507" s="371"/>
      <c r="C507" s="372"/>
      <c r="D507" s="372"/>
      <c r="E507" s="373"/>
      <c r="F507" s="175">
        <v>0</v>
      </c>
      <c r="G507" s="371"/>
      <c r="H507" s="373"/>
      <c r="I507" s="173">
        <f t="shared" si="196"/>
        <v>0</v>
      </c>
      <c r="J507" s="168"/>
      <c r="K507" s="188" t="s">
        <v>58</v>
      </c>
      <c r="L507" s="371"/>
      <c r="M507" s="372"/>
      <c r="N507" s="372"/>
      <c r="O507" s="373"/>
      <c r="P507" s="175">
        <v>0</v>
      </c>
      <c r="Q507" s="371"/>
      <c r="R507" s="378"/>
      <c r="S507" s="177">
        <f t="shared" si="197"/>
        <v>0</v>
      </c>
    </row>
    <row r="508" spans="1:19" ht="15">
      <c r="A508" s="178" t="s">
        <v>12</v>
      </c>
      <c r="B508" s="371"/>
      <c r="C508" s="372"/>
      <c r="D508" s="372"/>
      <c r="E508" s="373"/>
      <c r="F508" s="179">
        <v>0</v>
      </c>
      <c r="G508" s="371"/>
      <c r="H508" s="373"/>
      <c r="I508" s="181">
        <f t="shared" si="196"/>
        <v>0</v>
      </c>
      <c r="J508" s="168"/>
      <c r="K508" s="182" t="s">
        <v>12</v>
      </c>
      <c r="L508" s="371"/>
      <c r="M508" s="372"/>
      <c r="N508" s="372"/>
      <c r="O508" s="373"/>
      <c r="P508" s="183">
        <v>0</v>
      </c>
      <c r="Q508" s="371"/>
      <c r="R508" s="378"/>
      <c r="S508" s="185">
        <f t="shared" si="197"/>
        <v>0</v>
      </c>
    </row>
    <row r="509" spans="1:19" ht="15">
      <c r="A509" s="186" t="s">
        <v>59</v>
      </c>
      <c r="B509" s="371"/>
      <c r="C509" s="372"/>
      <c r="D509" s="372"/>
      <c r="E509" s="373"/>
      <c r="F509" s="175">
        <v>0</v>
      </c>
      <c r="G509" s="371"/>
      <c r="H509" s="373"/>
      <c r="I509" s="173">
        <f t="shared" si="196"/>
        <v>0</v>
      </c>
      <c r="J509" s="168"/>
      <c r="K509" s="188" t="s">
        <v>59</v>
      </c>
      <c r="L509" s="371"/>
      <c r="M509" s="372"/>
      <c r="N509" s="372"/>
      <c r="O509" s="373"/>
      <c r="P509" s="175">
        <v>0</v>
      </c>
      <c r="Q509" s="371"/>
      <c r="R509" s="378"/>
      <c r="S509" s="177">
        <f t="shared" si="197"/>
        <v>0</v>
      </c>
    </row>
    <row r="510" spans="1:19" ht="15">
      <c r="A510" s="178" t="s">
        <v>17</v>
      </c>
      <c r="B510" s="371"/>
      <c r="C510" s="372"/>
      <c r="D510" s="372"/>
      <c r="E510" s="373"/>
      <c r="F510" s="179">
        <v>0</v>
      </c>
      <c r="G510" s="371"/>
      <c r="H510" s="373"/>
      <c r="I510" s="181">
        <f t="shared" si="196"/>
        <v>0</v>
      </c>
      <c r="J510" s="168"/>
      <c r="K510" s="182" t="s">
        <v>17</v>
      </c>
      <c r="L510" s="371"/>
      <c r="M510" s="372"/>
      <c r="N510" s="372"/>
      <c r="O510" s="373"/>
      <c r="P510" s="183">
        <v>0</v>
      </c>
      <c r="Q510" s="371"/>
      <c r="R510" s="378"/>
      <c r="S510" s="185">
        <f t="shared" si="197"/>
        <v>0</v>
      </c>
    </row>
    <row r="511" spans="1:19" ht="15">
      <c r="A511" s="186" t="s">
        <v>139</v>
      </c>
      <c r="B511" s="371"/>
      <c r="C511" s="372"/>
      <c r="D511" s="372"/>
      <c r="E511" s="373"/>
      <c r="F511" s="175">
        <v>0</v>
      </c>
      <c r="G511" s="371"/>
      <c r="H511" s="373"/>
      <c r="I511" s="173">
        <f t="shared" si="196"/>
        <v>0</v>
      </c>
      <c r="J511" s="168"/>
      <c r="K511" s="188" t="s">
        <v>139</v>
      </c>
      <c r="L511" s="371"/>
      <c r="M511" s="372"/>
      <c r="N511" s="372"/>
      <c r="O511" s="373"/>
      <c r="P511" s="175">
        <v>0</v>
      </c>
      <c r="Q511" s="371"/>
      <c r="R511" s="378"/>
      <c r="S511" s="177">
        <f t="shared" si="197"/>
        <v>0</v>
      </c>
    </row>
    <row r="512" spans="1:19" ht="15">
      <c r="A512" s="178" t="s">
        <v>25</v>
      </c>
      <c r="B512" s="371"/>
      <c r="C512" s="372"/>
      <c r="D512" s="372"/>
      <c r="E512" s="373"/>
      <c r="F512" s="179">
        <v>0</v>
      </c>
      <c r="G512" s="371"/>
      <c r="H512" s="373"/>
      <c r="I512" s="181">
        <f t="shared" si="196"/>
        <v>0</v>
      </c>
      <c r="J512" s="168"/>
      <c r="K512" s="182" t="s">
        <v>25</v>
      </c>
      <c r="L512" s="371"/>
      <c r="M512" s="372"/>
      <c r="N512" s="372"/>
      <c r="O512" s="373"/>
      <c r="P512" s="183">
        <v>0</v>
      </c>
      <c r="Q512" s="371"/>
      <c r="R512" s="378"/>
      <c r="S512" s="185">
        <f t="shared" si="197"/>
        <v>0</v>
      </c>
    </row>
    <row r="513" spans="1:19" ht="15">
      <c r="A513" s="186" t="s">
        <v>24</v>
      </c>
      <c r="B513" s="371"/>
      <c r="C513" s="372"/>
      <c r="D513" s="372"/>
      <c r="E513" s="373"/>
      <c r="F513" s="175">
        <v>0</v>
      </c>
      <c r="G513" s="371"/>
      <c r="H513" s="373"/>
      <c r="I513" s="173">
        <f t="shared" si="196"/>
        <v>0</v>
      </c>
      <c r="J513" s="168"/>
      <c r="K513" s="188" t="s">
        <v>24</v>
      </c>
      <c r="L513" s="371"/>
      <c r="M513" s="372"/>
      <c r="N513" s="372"/>
      <c r="O513" s="373"/>
      <c r="P513" s="175">
        <v>0</v>
      </c>
      <c r="Q513" s="371"/>
      <c r="R513" s="378"/>
      <c r="S513" s="177">
        <f t="shared" si="197"/>
        <v>0</v>
      </c>
    </row>
    <row r="514" spans="1:19" ht="15">
      <c r="A514" s="178" t="s">
        <v>60</v>
      </c>
      <c r="B514" s="371"/>
      <c r="C514" s="372"/>
      <c r="D514" s="372"/>
      <c r="E514" s="373"/>
      <c r="F514" s="179">
        <v>0</v>
      </c>
      <c r="G514" s="371"/>
      <c r="H514" s="373"/>
      <c r="I514" s="181">
        <f t="shared" si="196"/>
        <v>0</v>
      </c>
      <c r="J514" s="168"/>
      <c r="K514" s="182" t="s">
        <v>60</v>
      </c>
      <c r="L514" s="371"/>
      <c r="M514" s="372"/>
      <c r="N514" s="372"/>
      <c r="O514" s="373"/>
      <c r="P514" s="183">
        <v>0</v>
      </c>
      <c r="Q514" s="371"/>
      <c r="R514" s="378"/>
      <c r="S514" s="185">
        <f t="shared" si="197"/>
        <v>0</v>
      </c>
    </row>
    <row r="515" spans="1:19" ht="15">
      <c r="A515" s="186" t="s">
        <v>22</v>
      </c>
      <c r="B515" s="371"/>
      <c r="C515" s="372"/>
      <c r="D515" s="372"/>
      <c r="E515" s="373"/>
      <c r="F515" s="175">
        <v>0</v>
      </c>
      <c r="G515" s="371"/>
      <c r="H515" s="373"/>
      <c r="I515" s="173">
        <f t="shared" si="196"/>
        <v>0</v>
      </c>
      <c r="J515" s="168"/>
      <c r="K515" s="188" t="s">
        <v>22</v>
      </c>
      <c r="L515" s="371"/>
      <c r="M515" s="372"/>
      <c r="N515" s="372"/>
      <c r="O515" s="373"/>
      <c r="P515" s="175">
        <v>0</v>
      </c>
      <c r="Q515" s="371"/>
      <c r="R515" s="378"/>
      <c r="S515" s="177">
        <f t="shared" si="197"/>
        <v>0</v>
      </c>
    </row>
    <row r="516" spans="1:19" ht="15">
      <c r="A516" s="178" t="s">
        <v>21</v>
      </c>
      <c r="B516" s="371"/>
      <c r="C516" s="372"/>
      <c r="D516" s="372"/>
      <c r="E516" s="373"/>
      <c r="F516" s="179">
        <v>0</v>
      </c>
      <c r="G516" s="371"/>
      <c r="H516" s="373"/>
      <c r="I516" s="181">
        <f t="shared" si="196"/>
        <v>0</v>
      </c>
      <c r="J516" s="168"/>
      <c r="K516" s="182" t="s">
        <v>21</v>
      </c>
      <c r="L516" s="371"/>
      <c r="M516" s="372"/>
      <c r="N516" s="372"/>
      <c r="O516" s="373"/>
      <c r="P516" s="183">
        <v>0</v>
      </c>
      <c r="Q516" s="371"/>
      <c r="R516" s="378"/>
      <c r="S516" s="185">
        <f t="shared" si="197"/>
        <v>0</v>
      </c>
    </row>
    <row r="517" spans="1:19" ht="15">
      <c r="A517" s="189" t="s">
        <v>64</v>
      </c>
      <c r="B517" s="371"/>
      <c r="C517" s="372"/>
      <c r="D517" s="372"/>
      <c r="E517" s="373"/>
      <c r="F517" s="175">
        <v>0</v>
      </c>
      <c r="G517" s="371"/>
      <c r="H517" s="373"/>
      <c r="I517" s="173">
        <f t="shared" si="196"/>
        <v>0</v>
      </c>
      <c r="J517" s="168"/>
      <c r="K517" s="190" t="s">
        <v>64</v>
      </c>
      <c r="L517" s="371"/>
      <c r="M517" s="372"/>
      <c r="N517" s="372"/>
      <c r="O517" s="373"/>
      <c r="P517" s="175">
        <v>0</v>
      </c>
      <c r="Q517" s="371"/>
      <c r="R517" s="378"/>
      <c r="S517" s="177">
        <f t="shared" si="197"/>
        <v>0</v>
      </c>
    </row>
    <row r="518" spans="1:19">
      <c r="A518" s="191" t="s">
        <v>23</v>
      </c>
      <c r="B518" s="371"/>
      <c r="C518" s="372"/>
      <c r="D518" s="372"/>
      <c r="E518" s="373"/>
      <c r="F518" s="192">
        <v>0</v>
      </c>
      <c r="G518" s="371"/>
      <c r="H518" s="373"/>
      <c r="I518" s="194">
        <f t="shared" si="196"/>
        <v>0</v>
      </c>
      <c r="J518" s="168"/>
      <c r="K518" s="195" t="s">
        <v>23</v>
      </c>
      <c r="L518" s="371"/>
      <c r="M518" s="372"/>
      <c r="N518" s="372"/>
      <c r="O518" s="373"/>
      <c r="P518" s="196">
        <v>0</v>
      </c>
      <c r="Q518" s="371"/>
      <c r="R518" s="378"/>
      <c r="S518" s="198">
        <f t="shared" si="197"/>
        <v>0</v>
      </c>
    </row>
    <row r="519" spans="1:19">
      <c r="A519" s="199" t="s">
        <v>19</v>
      </c>
      <c r="B519" s="371"/>
      <c r="C519" s="372"/>
      <c r="D519" s="372"/>
      <c r="E519" s="373"/>
      <c r="F519" s="200">
        <v>0</v>
      </c>
      <c r="G519" s="371"/>
      <c r="H519" s="373"/>
      <c r="I519" s="202">
        <f t="shared" si="196"/>
        <v>0</v>
      </c>
      <c r="J519" s="168"/>
      <c r="K519" s="203" t="s">
        <v>19</v>
      </c>
      <c r="L519" s="371"/>
      <c r="M519" s="372"/>
      <c r="N519" s="372"/>
      <c r="O519" s="373"/>
      <c r="P519" s="200">
        <v>0</v>
      </c>
      <c r="Q519" s="371"/>
      <c r="R519" s="378"/>
      <c r="S519" s="205">
        <f t="shared" si="197"/>
        <v>0</v>
      </c>
    </row>
    <row r="520" spans="1:19">
      <c r="A520" s="191" t="s">
        <v>20</v>
      </c>
      <c r="B520" s="371"/>
      <c r="C520" s="372"/>
      <c r="D520" s="372"/>
      <c r="E520" s="373"/>
      <c r="F520" s="192">
        <v>0</v>
      </c>
      <c r="G520" s="371"/>
      <c r="H520" s="373"/>
      <c r="I520" s="194">
        <f t="shared" si="196"/>
        <v>0</v>
      </c>
      <c r="J520" s="168"/>
      <c r="K520" s="195" t="s">
        <v>20</v>
      </c>
      <c r="L520" s="371"/>
      <c r="M520" s="372"/>
      <c r="N520" s="372"/>
      <c r="O520" s="373"/>
      <c r="P520" s="196">
        <v>0</v>
      </c>
      <c r="Q520" s="371"/>
      <c r="R520" s="378"/>
      <c r="S520" s="198">
        <f t="shared" si="197"/>
        <v>0</v>
      </c>
    </row>
    <row r="521" spans="1:19" ht="15" thickBot="1">
      <c r="A521" s="206" t="s">
        <v>11</v>
      </c>
      <c r="B521" s="374"/>
      <c r="C521" s="375"/>
      <c r="D521" s="375"/>
      <c r="E521" s="376"/>
      <c r="F521" s="207">
        <v>0</v>
      </c>
      <c r="G521" s="374"/>
      <c r="H521" s="376"/>
      <c r="I521" s="209">
        <f t="shared" si="196"/>
        <v>0</v>
      </c>
      <c r="J521" s="168"/>
      <c r="K521" s="210" t="s">
        <v>11</v>
      </c>
      <c r="L521" s="374"/>
      <c r="M521" s="375"/>
      <c r="N521" s="375"/>
      <c r="O521" s="376"/>
      <c r="P521" s="207">
        <v>0</v>
      </c>
      <c r="Q521" s="374"/>
      <c r="R521" s="379"/>
      <c r="S521" s="212">
        <f t="shared" si="197"/>
        <v>0</v>
      </c>
    </row>
    <row r="522" spans="1:19" ht="15">
      <c r="A522" s="213" t="s">
        <v>26</v>
      </c>
      <c r="B522" s="214">
        <f>SUM(B501:B517)</f>
        <v>0</v>
      </c>
      <c r="C522" s="214">
        <f t="shared" ref="C522:I522" si="198">SUM(C501:C517)</f>
        <v>0</v>
      </c>
      <c r="D522" s="214">
        <f t="shared" si="198"/>
        <v>0</v>
      </c>
      <c r="E522" s="214">
        <f t="shared" si="198"/>
        <v>0</v>
      </c>
      <c r="F522" s="214">
        <f t="shared" si="198"/>
        <v>0</v>
      </c>
      <c r="G522" s="214">
        <f t="shared" si="198"/>
        <v>0</v>
      </c>
      <c r="H522" s="216">
        <f t="shared" si="198"/>
        <v>0</v>
      </c>
      <c r="I522" s="173">
        <f t="shared" si="198"/>
        <v>0</v>
      </c>
      <c r="J522" s="168"/>
      <c r="K522" s="215" t="s">
        <v>26</v>
      </c>
      <c r="L522" s="214">
        <f>SUM(L501:L517)</f>
        <v>0</v>
      </c>
      <c r="M522" s="214">
        <f t="shared" ref="M522:S522" si="199">SUM(M501:M517)</f>
        <v>0</v>
      </c>
      <c r="N522" s="214">
        <f t="shared" si="199"/>
        <v>0</v>
      </c>
      <c r="O522" s="214">
        <f t="shared" si="199"/>
        <v>0</v>
      </c>
      <c r="P522" s="214">
        <f t="shared" si="199"/>
        <v>0</v>
      </c>
      <c r="Q522" s="214">
        <f t="shared" si="199"/>
        <v>0</v>
      </c>
      <c r="R522" s="216">
        <f t="shared" si="199"/>
        <v>0</v>
      </c>
      <c r="S522" s="217">
        <f t="shared" si="199"/>
        <v>0</v>
      </c>
    </row>
    <row r="523" spans="1:19" ht="15" thickBot="1">
      <c r="A523" s="30" t="s">
        <v>88</v>
      </c>
      <c r="B523" s="47" t="str">
        <f>IF($I522=0,"-",B522/$I522)</f>
        <v>-</v>
      </c>
      <c r="C523" s="47" t="str">
        <f t="shared" ref="C523:H523" si="200">IF($I522=0,"-",C522/$I522)</f>
        <v>-</v>
      </c>
      <c r="D523" s="47" t="str">
        <f t="shared" si="200"/>
        <v>-</v>
      </c>
      <c r="E523" s="47" t="str">
        <f t="shared" si="200"/>
        <v>-</v>
      </c>
      <c r="F523" s="47" t="str">
        <f t="shared" si="200"/>
        <v>-</v>
      </c>
      <c r="G523" s="47" t="str">
        <f t="shared" si="200"/>
        <v>-</v>
      </c>
      <c r="H523" s="70" t="str">
        <f t="shared" si="200"/>
        <v>-</v>
      </c>
      <c r="I523" s="48">
        <f>SUM(B523:H523)</f>
        <v>0</v>
      </c>
      <c r="J523" s="23"/>
      <c r="K523" s="81" t="s">
        <v>88</v>
      </c>
      <c r="L523" s="98" t="str">
        <f t="shared" ref="L523:R523" si="201">IF($S522=0,"-",L522/$S522)</f>
        <v>-</v>
      </c>
      <c r="M523" s="98" t="str">
        <f t="shared" si="201"/>
        <v>-</v>
      </c>
      <c r="N523" s="98" t="str">
        <f t="shared" si="201"/>
        <v>-</v>
      </c>
      <c r="O523" s="98" t="str">
        <f t="shared" si="201"/>
        <v>-</v>
      </c>
      <c r="P523" s="98" t="str">
        <f t="shared" si="201"/>
        <v>-</v>
      </c>
      <c r="Q523" s="98" t="str">
        <f t="shared" si="201"/>
        <v>-</v>
      </c>
      <c r="R523" s="99" t="str">
        <f t="shared" si="201"/>
        <v>-</v>
      </c>
      <c r="S523" s="100">
        <f>SUM(L523:R523)</f>
        <v>0</v>
      </c>
    </row>
    <row r="524" spans="1:19" ht="15" thickBot="1">
      <c r="A524" s="247"/>
      <c r="B524" s="247"/>
      <c r="C524" s="247"/>
      <c r="D524" s="247"/>
      <c r="E524" s="247"/>
      <c r="F524" s="247"/>
      <c r="G524" s="247"/>
      <c r="H524" s="247"/>
      <c r="I524" s="247"/>
      <c r="K524" s="247"/>
      <c r="L524" s="247"/>
      <c r="M524" s="247"/>
      <c r="N524" s="247"/>
      <c r="O524" s="247"/>
      <c r="P524" s="247"/>
      <c r="Q524" s="247"/>
      <c r="R524" s="247"/>
      <c r="S524" s="247"/>
    </row>
    <row r="525" spans="1:19" ht="28.5">
      <c r="A525" s="364" t="s">
        <v>47</v>
      </c>
      <c r="B525" s="164" t="s">
        <v>0</v>
      </c>
      <c r="C525" s="164" t="s">
        <v>1</v>
      </c>
      <c r="D525" s="164" t="s">
        <v>2</v>
      </c>
      <c r="E525" s="164" t="s">
        <v>3</v>
      </c>
      <c r="F525" s="164" t="s">
        <v>27</v>
      </c>
      <c r="G525" s="164" t="s">
        <v>4</v>
      </c>
      <c r="H525" s="164" t="s">
        <v>5</v>
      </c>
      <c r="I525" s="165" t="s">
        <v>6</v>
      </c>
      <c r="K525" s="366" t="s">
        <v>47</v>
      </c>
      <c r="L525" s="166" t="s">
        <v>0</v>
      </c>
      <c r="M525" s="166" t="s">
        <v>1</v>
      </c>
      <c r="N525" s="166" t="s">
        <v>2</v>
      </c>
      <c r="O525" s="166" t="s">
        <v>3</v>
      </c>
      <c r="P525" s="166" t="s">
        <v>27</v>
      </c>
      <c r="Q525" s="166" t="s">
        <v>4</v>
      </c>
      <c r="R525" s="166" t="s">
        <v>5</v>
      </c>
      <c r="S525" s="167" t="s">
        <v>6</v>
      </c>
    </row>
    <row r="526" spans="1:19" ht="15">
      <c r="A526" s="365" t="s">
        <v>47</v>
      </c>
      <c r="B526" s="318" t="s">
        <v>69</v>
      </c>
      <c r="C526" s="319"/>
      <c r="D526" s="319"/>
      <c r="E526" s="319"/>
      <c r="F526" s="319"/>
      <c r="G526" s="319"/>
      <c r="H526" s="319"/>
      <c r="I526" s="320"/>
      <c r="K526" s="367" t="s">
        <v>47</v>
      </c>
      <c r="L526" s="321" t="s">
        <v>69</v>
      </c>
      <c r="M526" s="322"/>
      <c r="N526" s="322"/>
      <c r="O526" s="322"/>
      <c r="P526" s="322"/>
      <c r="Q526" s="322"/>
      <c r="R526" s="322"/>
      <c r="S526" s="323"/>
    </row>
    <row r="527" spans="1:19" ht="15">
      <c r="A527" s="170" t="s">
        <v>7</v>
      </c>
      <c r="B527" s="368"/>
      <c r="C527" s="369"/>
      <c r="D527" s="369"/>
      <c r="E527" s="370"/>
      <c r="F527" s="171">
        <v>0</v>
      </c>
      <c r="G527" s="368"/>
      <c r="H527" s="370"/>
      <c r="I527" s="173">
        <f>SUM(B527:H527)</f>
        <v>0</v>
      </c>
      <c r="J527" s="168"/>
      <c r="K527" s="222" t="s">
        <v>7</v>
      </c>
      <c r="L527" s="368"/>
      <c r="M527" s="369"/>
      <c r="N527" s="369"/>
      <c r="O527" s="370"/>
      <c r="P527" s="171">
        <v>0</v>
      </c>
      <c r="Q527" s="368"/>
      <c r="R527" s="377"/>
      <c r="S527" s="224">
        <f>SUM(L527:R527)</f>
        <v>0</v>
      </c>
    </row>
    <row r="528" spans="1:19" ht="15">
      <c r="A528" s="178" t="s">
        <v>8</v>
      </c>
      <c r="B528" s="371"/>
      <c r="C528" s="372"/>
      <c r="D528" s="372"/>
      <c r="E528" s="373"/>
      <c r="F528" s="179">
        <v>0</v>
      </c>
      <c r="G528" s="371"/>
      <c r="H528" s="373"/>
      <c r="I528" s="181">
        <f t="shared" ref="I528:I547" si="202">SUM(B528:H528)</f>
        <v>0</v>
      </c>
      <c r="J528" s="168"/>
      <c r="K528" s="182" t="s">
        <v>8</v>
      </c>
      <c r="L528" s="371"/>
      <c r="M528" s="372"/>
      <c r="N528" s="372"/>
      <c r="O528" s="373"/>
      <c r="P528" s="183">
        <v>0</v>
      </c>
      <c r="Q528" s="371"/>
      <c r="R528" s="378"/>
      <c r="S528" s="185">
        <f t="shared" ref="S528:S547" si="203">SUM(L528:R528)</f>
        <v>0</v>
      </c>
    </row>
    <row r="529" spans="1:19" ht="15">
      <c r="A529" s="186" t="s">
        <v>10</v>
      </c>
      <c r="B529" s="371"/>
      <c r="C529" s="372"/>
      <c r="D529" s="372"/>
      <c r="E529" s="373"/>
      <c r="F529" s="175">
        <v>0</v>
      </c>
      <c r="G529" s="371"/>
      <c r="H529" s="373"/>
      <c r="I529" s="173">
        <f t="shared" si="202"/>
        <v>0</v>
      </c>
      <c r="J529" s="168"/>
      <c r="K529" s="188" t="s">
        <v>10</v>
      </c>
      <c r="L529" s="371"/>
      <c r="M529" s="372"/>
      <c r="N529" s="372"/>
      <c r="O529" s="373"/>
      <c r="P529" s="175">
        <v>0</v>
      </c>
      <c r="Q529" s="371"/>
      <c r="R529" s="378"/>
      <c r="S529" s="177">
        <f t="shared" si="203"/>
        <v>0</v>
      </c>
    </row>
    <row r="530" spans="1:19" ht="15">
      <c r="A530" s="178" t="s">
        <v>56</v>
      </c>
      <c r="B530" s="371"/>
      <c r="C530" s="372"/>
      <c r="D530" s="372"/>
      <c r="E530" s="373"/>
      <c r="F530" s="179">
        <v>0</v>
      </c>
      <c r="G530" s="371"/>
      <c r="H530" s="373"/>
      <c r="I530" s="181">
        <f t="shared" si="202"/>
        <v>0</v>
      </c>
      <c r="J530" s="168"/>
      <c r="K530" s="182" t="s">
        <v>56</v>
      </c>
      <c r="L530" s="371"/>
      <c r="M530" s="372"/>
      <c r="N530" s="372"/>
      <c r="O530" s="373"/>
      <c r="P530" s="183">
        <v>0</v>
      </c>
      <c r="Q530" s="371"/>
      <c r="R530" s="378"/>
      <c r="S530" s="185">
        <f t="shared" si="203"/>
        <v>0</v>
      </c>
    </row>
    <row r="531" spans="1:19" ht="15">
      <c r="A531" s="186" t="s">
        <v>16</v>
      </c>
      <c r="B531" s="371"/>
      <c r="C531" s="372"/>
      <c r="D531" s="372"/>
      <c r="E531" s="373"/>
      <c r="F531" s="175">
        <v>0</v>
      </c>
      <c r="G531" s="371"/>
      <c r="H531" s="373"/>
      <c r="I531" s="173">
        <f t="shared" si="202"/>
        <v>0</v>
      </c>
      <c r="J531" s="168"/>
      <c r="K531" s="188" t="s">
        <v>16</v>
      </c>
      <c r="L531" s="371"/>
      <c r="M531" s="372"/>
      <c r="N531" s="372"/>
      <c r="O531" s="373"/>
      <c r="P531" s="175">
        <v>0</v>
      </c>
      <c r="Q531" s="371"/>
      <c r="R531" s="378"/>
      <c r="S531" s="177">
        <f t="shared" si="203"/>
        <v>0</v>
      </c>
    </row>
    <row r="532" spans="1:19" ht="15">
      <c r="A532" s="178" t="s">
        <v>15</v>
      </c>
      <c r="B532" s="371"/>
      <c r="C532" s="372"/>
      <c r="D532" s="372"/>
      <c r="E532" s="373"/>
      <c r="F532" s="179">
        <v>0</v>
      </c>
      <c r="G532" s="371"/>
      <c r="H532" s="373"/>
      <c r="I532" s="181">
        <f t="shared" si="202"/>
        <v>0</v>
      </c>
      <c r="J532" s="168"/>
      <c r="K532" s="182" t="s">
        <v>15</v>
      </c>
      <c r="L532" s="371"/>
      <c r="M532" s="372"/>
      <c r="N532" s="372"/>
      <c r="O532" s="373"/>
      <c r="P532" s="183">
        <v>0</v>
      </c>
      <c r="Q532" s="371"/>
      <c r="R532" s="378"/>
      <c r="S532" s="185">
        <f t="shared" si="203"/>
        <v>0</v>
      </c>
    </row>
    <row r="533" spans="1:19" ht="15">
      <c r="A533" s="186" t="s">
        <v>58</v>
      </c>
      <c r="B533" s="371"/>
      <c r="C533" s="372"/>
      <c r="D533" s="372"/>
      <c r="E533" s="373"/>
      <c r="F533" s="175">
        <v>65.952287686102096</v>
      </c>
      <c r="G533" s="371"/>
      <c r="H533" s="373"/>
      <c r="I533" s="173">
        <f t="shared" si="202"/>
        <v>65.952287686102096</v>
      </c>
      <c r="J533" s="168"/>
      <c r="K533" s="188" t="s">
        <v>58</v>
      </c>
      <c r="L533" s="371"/>
      <c r="M533" s="372"/>
      <c r="N533" s="372"/>
      <c r="O533" s="373"/>
      <c r="P533" s="175">
        <v>0</v>
      </c>
      <c r="Q533" s="371"/>
      <c r="R533" s="378"/>
      <c r="S533" s="177">
        <f t="shared" si="203"/>
        <v>0</v>
      </c>
    </row>
    <row r="534" spans="1:19" ht="15">
      <c r="A534" s="178" t="s">
        <v>12</v>
      </c>
      <c r="B534" s="371"/>
      <c r="C534" s="372"/>
      <c r="D534" s="372"/>
      <c r="E534" s="373"/>
      <c r="F534" s="179">
        <v>7.0309113268972432</v>
      </c>
      <c r="G534" s="371"/>
      <c r="H534" s="373"/>
      <c r="I534" s="181">
        <f t="shared" si="202"/>
        <v>7.0309113268972432</v>
      </c>
      <c r="J534" s="168"/>
      <c r="K534" s="182" t="s">
        <v>12</v>
      </c>
      <c r="L534" s="371"/>
      <c r="M534" s="372"/>
      <c r="N534" s="372"/>
      <c r="O534" s="373"/>
      <c r="P534" s="183">
        <v>0</v>
      </c>
      <c r="Q534" s="371"/>
      <c r="R534" s="378"/>
      <c r="S534" s="185">
        <f t="shared" si="203"/>
        <v>0</v>
      </c>
    </row>
    <row r="535" spans="1:19" ht="15">
      <c r="A535" s="186" t="s">
        <v>59</v>
      </c>
      <c r="B535" s="371"/>
      <c r="C535" s="372"/>
      <c r="D535" s="372"/>
      <c r="E535" s="373"/>
      <c r="F535" s="175">
        <v>0</v>
      </c>
      <c r="G535" s="371"/>
      <c r="H535" s="373"/>
      <c r="I535" s="173">
        <f t="shared" si="202"/>
        <v>0</v>
      </c>
      <c r="J535" s="168"/>
      <c r="K535" s="188" t="s">
        <v>59</v>
      </c>
      <c r="L535" s="371"/>
      <c r="M535" s="372"/>
      <c r="N535" s="372"/>
      <c r="O535" s="373"/>
      <c r="P535" s="175">
        <v>0</v>
      </c>
      <c r="Q535" s="371"/>
      <c r="R535" s="378"/>
      <c r="S535" s="177">
        <f t="shared" si="203"/>
        <v>0</v>
      </c>
    </row>
    <row r="536" spans="1:19" ht="15">
      <c r="A536" s="178" t="s">
        <v>17</v>
      </c>
      <c r="B536" s="371"/>
      <c r="C536" s="372"/>
      <c r="D536" s="372"/>
      <c r="E536" s="373"/>
      <c r="F536" s="179">
        <v>0</v>
      </c>
      <c r="G536" s="371"/>
      <c r="H536" s="373"/>
      <c r="I536" s="181">
        <f t="shared" si="202"/>
        <v>0</v>
      </c>
      <c r="J536" s="168"/>
      <c r="K536" s="182" t="s">
        <v>17</v>
      </c>
      <c r="L536" s="371"/>
      <c r="M536" s="372"/>
      <c r="N536" s="372"/>
      <c r="O536" s="373"/>
      <c r="P536" s="183">
        <v>0</v>
      </c>
      <c r="Q536" s="371"/>
      <c r="R536" s="378"/>
      <c r="S536" s="185">
        <f t="shared" si="203"/>
        <v>0</v>
      </c>
    </row>
    <row r="537" spans="1:19" ht="15">
      <c r="A537" s="186" t="s">
        <v>139</v>
      </c>
      <c r="B537" s="371"/>
      <c r="C537" s="372"/>
      <c r="D537" s="372"/>
      <c r="E537" s="373"/>
      <c r="F537" s="175">
        <v>0</v>
      </c>
      <c r="G537" s="371"/>
      <c r="H537" s="373"/>
      <c r="I537" s="173">
        <f t="shared" si="202"/>
        <v>0</v>
      </c>
      <c r="J537" s="168"/>
      <c r="K537" s="188" t="s">
        <v>139</v>
      </c>
      <c r="L537" s="371"/>
      <c r="M537" s="372"/>
      <c r="N537" s="372"/>
      <c r="O537" s="373"/>
      <c r="P537" s="175">
        <v>0</v>
      </c>
      <c r="Q537" s="371"/>
      <c r="R537" s="378"/>
      <c r="S537" s="177">
        <f t="shared" si="203"/>
        <v>0</v>
      </c>
    </row>
    <row r="538" spans="1:19" ht="15">
      <c r="A538" s="178" t="s">
        <v>25</v>
      </c>
      <c r="B538" s="371"/>
      <c r="C538" s="372"/>
      <c r="D538" s="372"/>
      <c r="E538" s="373"/>
      <c r="F538" s="179">
        <v>0</v>
      </c>
      <c r="G538" s="371"/>
      <c r="H538" s="373"/>
      <c r="I538" s="181">
        <f t="shared" si="202"/>
        <v>0</v>
      </c>
      <c r="J538" s="168"/>
      <c r="K538" s="182" t="s">
        <v>25</v>
      </c>
      <c r="L538" s="371"/>
      <c r="M538" s="372"/>
      <c r="N538" s="372"/>
      <c r="O538" s="373"/>
      <c r="P538" s="183">
        <v>0</v>
      </c>
      <c r="Q538" s="371"/>
      <c r="R538" s="378"/>
      <c r="S538" s="185">
        <f t="shared" si="203"/>
        <v>0</v>
      </c>
    </row>
    <row r="539" spans="1:19" ht="15">
      <c r="A539" s="186" t="s">
        <v>24</v>
      </c>
      <c r="B539" s="371"/>
      <c r="C539" s="372"/>
      <c r="D539" s="372"/>
      <c r="E539" s="373"/>
      <c r="F539" s="175">
        <v>0</v>
      </c>
      <c r="G539" s="371"/>
      <c r="H539" s="373"/>
      <c r="I539" s="173">
        <f t="shared" si="202"/>
        <v>0</v>
      </c>
      <c r="J539" s="168"/>
      <c r="K539" s="188" t="s">
        <v>24</v>
      </c>
      <c r="L539" s="371"/>
      <c r="M539" s="372"/>
      <c r="N539" s="372"/>
      <c r="O539" s="373"/>
      <c r="P539" s="175">
        <v>0</v>
      </c>
      <c r="Q539" s="371"/>
      <c r="R539" s="378"/>
      <c r="S539" s="177">
        <f t="shared" si="203"/>
        <v>0</v>
      </c>
    </row>
    <row r="540" spans="1:19" ht="15">
      <c r="A540" s="178" t="s">
        <v>60</v>
      </c>
      <c r="B540" s="371"/>
      <c r="C540" s="372"/>
      <c r="D540" s="372"/>
      <c r="E540" s="373"/>
      <c r="F540" s="179">
        <v>0</v>
      </c>
      <c r="G540" s="371"/>
      <c r="H540" s="373"/>
      <c r="I540" s="181">
        <f t="shared" si="202"/>
        <v>0</v>
      </c>
      <c r="J540" s="168"/>
      <c r="K540" s="182" t="s">
        <v>60</v>
      </c>
      <c r="L540" s="371"/>
      <c r="M540" s="372"/>
      <c r="N540" s="372"/>
      <c r="O540" s="373"/>
      <c r="P540" s="183">
        <v>0</v>
      </c>
      <c r="Q540" s="371"/>
      <c r="R540" s="378"/>
      <c r="S540" s="185">
        <f t="shared" si="203"/>
        <v>0</v>
      </c>
    </row>
    <row r="541" spans="1:19" ht="15">
      <c r="A541" s="186" t="s">
        <v>22</v>
      </c>
      <c r="B541" s="371"/>
      <c r="C541" s="372"/>
      <c r="D541" s="372"/>
      <c r="E541" s="373"/>
      <c r="F541" s="175">
        <v>0</v>
      </c>
      <c r="G541" s="371"/>
      <c r="H541" s="373"/>
      <c r="I541" s="173">
        <f t="shared" si="202"/>
        <v>0</v>
      </c>
      <c r="J541" s="168"/>
      <c r="K541" s="188" t="s">
        <v>22</v>
      </c>
      <c r="L541" s="371"/>
      <c r="M541" s="372"/>
      <c r="N541" s="372"/>
      <c r="O541" s="373"/>
      <c r="P541" s="175">
        <v>0</v>
      </c>
      <c r="Q541" s="371"/>
      <c r="R541" s="378"/>
      <c r="S541" s="177">
        <f t="shared" si="203"/>
        <v>0</v>
      </c>
    </row>
    <row r="542" spans="1:19" ht="15">
      <c r="A542" s="178" t="s">
        <v>21</v>
      </c>
      <c r="B542" s="371"/>
      <c r="C542" s="372"/>
      <c r="D542" s="372"/>
      <c r="E542" s="373"/>
      <c r="F542" s="179">
        <v>0</v>
      </c>
      <c r="G542" s="371"/>
      <c r="H542" s="373"/>
      <c r="I542" s="181">
        <f t="shared" si="202"/>
        <v>0</v>
      </c>
      <c r="J542" s="168"/>
      <c r="K542" s="182" t="s">
        <v>21</v>
      </c>
      <c r="L542" s="371"/>
      <c r="M542" s="372"/>
      <c r="N542" s="372"/>
      <c r="O542" s="373"/>
      <c r="P542" s="183">
        <v>0</v>
      </c>
      <c r="Q542" s="371"/>
      <c r="R542" s="378"/>
      <c r="S542" s="185">
        <f t="shared" si="203"/>
        <v>0</v>
      </c>
    </row>
    <row r="543" spans="1:19" ht="15">
      <c r="A543" s="189" t="s">
        <v>64</v>
      </c>
      <c r="B543" s="371"/>
      <c r="C543" s="372"/>
      <c r="D543" s="372"/>
      <c r="E543" s="373"/>
      <c r="F543" s="175">
        <v>0</v>
      </c>
      <c r="G543" s="371"/>
      <c r="H543" s="373"/>
      <c r="I543" s="173">
        <f t="shared" si="202"/>
        <v>0</v>
      </c>
      <c r="J543" s="168"/>
      <c r="K543" s="190" t="s">
        <v>64</v>
      </c>
      <c r="L543" s="371"/>
      <c r="M543" s="372"/>
      <c r="N543" s="372"/>
      <c r="O543" s="373"/>
      <c r="P543" s="175">
        <v>0</v>
      </c>
      <c r="Q543" s="371"/>
      <c r="R543" s="378"/>
      <c r="S543" s="177">
        <f t="shared" si="203"/>
        <v>0</v>
      </c>
    </row>
    <row r="544" spans="1:19">
      <c r="A544" s="191" t="s">
        <v>23</v>
      </c>
      <c r="B544" s="371"/>
      <c r="C544" s="372"/>
      <c r="D544" s="372"/>
      <c r="E544" s="373"/>
      <c r="F544" s="192">
        <v>0</v>
      </c>
      <c r="G544" s="371"/>
      <c r="H544" s="373"/>
      <c r="I544" s="194">
        <f t="shared" si="202"/>
        <v>0</v>
      </c>
      <c r="J544" s="168"/>
      <c r="K544" s="195" t="s">
        <v>23</v>
      </c>
      <c r="L544" s="371"/>
      <c r="M544" s="372"/>
      <c r="N544" s="372"/>
      <c r="O544" s="373"/>
      <c r="P544" s="196">
        <v>0</v>
      </c>
      <c r="Q544" s="371"/>
      <c r="R544" s="378"/>
      <c r="S544" s="198">
        <f t="shared" si="203"/>
        <v>0</v>
      </c>
    </row>
    <row r="545" spans="1:19">
      <c r="A545" s="199" t="s">
        <v>19</v>
      </c>
      <c r="B545" s="371"/>
      <c r="C545" s="372"/>
      <c r="D545" s="372"/>
      <c r="E545" s="373"/>
      <c r="F545" s="200">
        <v>0</v>
      </c>
      <c r="G545" s="371"/>
      <c r="H545" s="373"/>
      <c r="I545" s="202">
        <f t="shared" si="202"/>
        <v>0</v>
      </c>
      <c r="J545" s="168"/>
      <c r="K545" s="203" t="s">
        <v>19</v>
      </c>
      <c r="L545" s="371"/>
      <c r="M545" s="372"/>
      <c r="N545" s="372"/>
      <c r="O545" s="373"/>
      <c r="P545" s="200">
        <v>0</v>
      </c>
      <c r="Q545" s="371"/>
      <c r="R545" s="378"/>
      <c r="S545" s="205">
        <f t="shared" si="203"/>
        <v>0</v>
      </c>
    </row>
    <row r="546" spans="1:19">
      <c r="A546" s="191" t="s">
        <v>20</v>
      </c>
      <c r="B546" s="371"/>
      <c r="C546" s="372"/>
      <c r="D546" s="372"/>
      <c r="E546" s="373"/>
      <c r="F546" s="192">
        <v>0</v>
      </c>
      <c r="G546" s="371"/>
      <c r="H546" s="373"/>
      <c r="I546" s="194">
        <f t="shared" si="202"/>
        <v>0</v>
      </c>
      <c r="J546" s="168"/>
      <c r="K546" s="195" t="s">
        <v>20</v>
      </c>
      <c r="L546" s="371"/>
      <c r="M546" s="372"/>
      <c r="N546" s="372"/>
      <c r="O546" s="373"/>
      <c r="P546" s="196">
        <v>0</v>
      </c>
      <c r="Q546" s="371"/>
      <c r="R546" s="378"/>
      <c r="S546" s="198">
        <f t="shared" si="203"/>
        <v>0</v>
      </c>
    </row>
    <row r="547" spans="1:19" ht="15" thickBot="1">
      <c r="A547" s="206" t="s">
        <v>11</v>
      </c>
      <c r="B547" s="374"/>
      <c r="C547" s="375"/>
      <c r="D547" s="375"/>
      <c r="E547" s="376"/>
      <c r="F547" s="207">
        <v>0</v>
      </c>
      <c r="G547" s="374"/>
      <c r="H547" s="376"/>
      <c r="I547" s="209">
        <f t="shared" si="202"/>
        <v>0</v>
      </c>
      <c r="J547" s="168"/>
      <c r="K547" s="210" t="s">
        <v>11</v>
      </c>
      <c r="L547" s="374"/>
      <c r="M547" s="375"/>
      <c r="N547" s="375"/>
      <c r="O547" s="376"/>
      <c r="P547" s="207">
        <v>0</v>
      </c>
      <c r="Q547" s="374"/>
      <c r="R547" s="379"/>
      <c r="S547" s="212">
        <f t="shared" si="203"/>
        <v>0</v>
      </c>
    </row>
    <row r="548" spans="1:19" ht="15">
      <c r="A548" s="213" t="s">
        <v>26</v>
      </c>
      <c r="B548" s="214">
        <f>SUM(B527:B543)</f>
        <v>0</v>
      </c>
      <c r="C548" s="214">
        <f t="shared" ref="C548:I548" si="204">SUM(C527:C543)</f>
        <v>0</v>
      </c>
      <c r="D548" s="214">
        <f t="shared" si="204"/>
        <v>0</v>
      </c>
      <c r="E548" s="214">
        <f t="shared" si="204"/>
        <v>0</v>
      </c>
      <c r="F548" s="214">
        <f t="shared" si="204"/>
        <v>72.983199012999336</v>
      </c>
      <c r="G548" s="214">
        <f t="shared" si="204"/>
        <v>0</v>
      </c>
      <c r="H548" s="216">
        <f t="shared" si="204"/>
        <v>0</v>
      </c>
      <c r="I548" s="173">
        <f t="shared" si="204"/>
        <v>72.983199012999336</v>
      </c>
      <c r="J548" s="168"/>
      <c r="K548" s="215" t="s">
        <v>26</v>
      </c>
      <c r="L548" s="214">
        <f>SUM(L527:L543)</f>
        <v>0</v>
      </c>
      <c r="M548" s="214">
        <f t="shared" ref="M548:S548" si="205">SUM(M527:M543)</f>
        <v>0</v>
      </c>
      <c r="N548" s="214">
        <f t="shared" si="205"/>
        <v>0</v>
      </c>
      <c r="O548" s="214">
        <f t="shared" si="205"/>
        <v>0</v>
      </c>
      <c r="P548" s="214">
        <f t="shared" si="205"/>
        <v>0</v>
      </c>
      <c r="Q548" s="214">
        <f t="shared" si="205"/>
        <v>0</v>
      </c>
      <c r="R548" s="216">
        <f t="shared" si="205"/>
        <v>0</v>
      </c>
      <c r="S548" s="217">
        <f t="shared" si="205"/>
        <v>0</v>
      </c>
    </row>
    <row r="549" spans="1:19" ht="15" thickBot="1">
      <c r="A549" s="30" t="s">
        <v>88</v>
      </c>
      <c r="B549" s="47">
        <f>IF($I548=0,"-",B548/$I548)</f>
        <v>0</v>
      </c>
      <c r="C549" s="47">
        <f t="shared" ref="C549:H549" si="206">IF($I548=0,"-",C548/$I548)</f>
        <v>0</v>
      </c>
      <c r="D549" s="47">
        <f t="shared" si="206"/>
        <v>0</v>
      </c>
      <c r="E549" s="47">
        <f t="shared" si="206"/>
        <v>0</v>
      </c>
      <c r="F549" s="47">
        <f t="shared" si="206"/>
        <v>1</v>
      </c>
      <c r="G549" s="47">
        <f t="shared" si="206"/>
        <v>0</v>
      </c>
      <c r="H549" s="70">
        <f t="shared" si="206"/>
        <v>0</v>
      </c>
      <c r="I549" s="48">
        <f>SUM(B549:H549)</f>
        <v>1</v>
      </c>
      <c r="J549" s="23"/>
      <c r="K549" s="81" t="s">
        <v>88</v>
      </c>
      <c r="L549" s="98" t="str">
        <f t="shared" ref="L549:R549" si="207">IF($S548=0,"-",L548/$S548)</f>
        <v>-</v>
      </c>
      <c r="M549" s="98" t="str">
        <f t="shared" si="207"/>
        <v>-</v>
      </c>
      <c r="N549" s="98" t="str">
        <f t="shared" si="207"/>
        <v>-</v>
      </c>
      <c r="O549" s="98" t="str">
        <f t="shared" si="207"/>
        <v>-</v>
      </c>
      <c r="P549" s="98" t="str">
        <f t="shared" si="207"/>
        <v>-</v>
      </c>
      <c r="Q549" s="98" t="str">
        <f t="shared" si="207"/>
        <v>-</v>
      </c>
      <c r="R549" s="99" t="str">
        <f t="shared" si="207"/>
        <v>-</v>
      </c>
      <c r="S549" s="100">
        <f>SUM(L549:R549)</f>
        <v>0</v>
      </c>
    </row>
    <row r="550" spans="1:19" ht="15" thickBot="1">
      <c r="A550" s="247"/>
      <c r="B550" s="247"/>
      <c r="C550" s="247"/>
      <c r="D550" s="247"/>
      <c r="E550" s="247"/>
      <c r="F550" s="247"/>
      <c r="G550" s="247"/>
      <c r="H550" s="247"/>
      <c r="I550" s="247"/>
      <c r="K550" s="247"/>
      <c r="L550" s="247"/>
      <c r="M550" s="247"/>
      <c r="N550" s="247"/>
      <c r="O550" s="247"/>
      <c r="P550" s="247"/>
      <c r="Q550" s="247"/>
      <c r="R550" s="247"/>
      <c r="S550" s="247"/>
    </row>
    <row r="551" spans="1:19" ht="28.5">
      <c r="A551" s="364" t="s">
        <v>48</v>
      </c>
      <c r="B551" s="164" t="s">
        <v>0</v>
      </c>
      <c r="C551" s="164" t="s">
        <v>1</v>
      </c>
      <c r="D551" s="164" t="s">
        <v>2</v>
      </c>
      <c r="E551" s="164" t="s">
        <v>3</v>
      </c>
      <c r="F551" s="164" t="s">
        <v>27</v>
      </c>
      <c r="G551" s="164" t="s">
        <v>4</v>
      </c>
      <c r="H551" s="164" t="s">
        <v>5</v>
      </c>
      <c r="I551" s="165" t="s">
        <v>6</v>
      </c>
      <c r="K551" s="366" t="s">
        <v>48</v>
      </c>
      <c r="L551" s="166" t="s">
        <v>0</v>
      </c>
      <c r="M551" s="166" t="s">
        <v>1</v>
      </c>
      <c r="N551" s="166" t="s">
        <v>2</v>
      </c>
      <c r="O551" s="166" t="s">
        <v>3</v>
      </c>
      <c r="P551" s="166" t="s">
        <v>27</v>
      </c>
      <c r="Q551" s="166" t="s">
        <v>4</v>
      </c>
      <c r="R551" s="166" t="s">
        <v>5</v>
      </c>
      <c r="S551" s="167" t="s">
        <v>6</v>
      </c>
    </row>
    <row r="552" spans="1:19" ht="15">
      <c r="A552" s="365" t="s">
        <v>48</v>
      </c>
      <c r="B552" s="318" t="s">
        <v>69</v>
      </c>
      <c r="C552" s="319"/>
      <c r="D552" s="319"/>
      <c r="E552" s="319"/>
      <c r="F552" s="319"/>
      <c r="G552" s="319"/>
      <c r="H552" s="319"/>
      <c r="I552" s="320"/>
      <c r="K552" s="367" t="s">
        <v>48</v>
      </c>
      <c r="L552" s="321" t="s">
        <v>69</v>
      </c>
      <c r="M552" s="322"/>
      <c r="N552" s="322"/>
      <c r="O552" s="322"/>
      <c r="P552" s="322"/>
      <c r="Q552" s="322"/>
      <c r="R552" s="322"/>
      <c r="S552" s="323"/>
    </row>
    <row r="553" spans="1:19" ht="15">
      <c r="A553" s="170" t="s">
        <v>7</v>
      </c>
      <c r="B553" s="368"/>
      <c r="C553" s="369"/>
      <c r="D553" s="369"/>
      <c r="E553" s="370"/>
      <c r="F553" s="171">
        <v>0</v>
      </c>
      <c r="G553" s="368"/>
      <c r="H553" s="370"/>
      <c r="I553" s="173">
        <f>SUM(B553:H553)</f>
        <v>0</v>
      </c>
      <c r="J553" s="168"/>
      <c r="K553" s="222" t="s">
        <v>7</v>
      </c>
      <c r="L553" s="368"/>
      <c r="M553" s="369"/>
      <c r="N553" s="369"/>
      <c r="O553" s="370"/>
      <c r="P553" s="171">
        <v>0</v>
      </c>
      <c r="Q553" s="368"/>
      <c r="R553" s="377"/>
      <c r="S553" s="224">
        <f>SUM(L553:R553)</f>
        <v>0</v>
      </c>
    </row>
    <row r="554" spans="1:19" ht="15">
      <c r="A554" s="178" t="s">
        <v>8</v>
      </c>
      <c r="B554" s="371"/>
      <c r="C554" s="372"/>
      <c r="D554" s="372"/>
      <c r="E554" s="373"/>
      <c r="F554" s="179">
        <v>0</v>
      </c>
      <c r="G554" s="371"/>
      <c r="H554" s="373"/>
      <c r="I554" s="181">
        <f t="shared" ref="I554:I573" si="208">SUM(B554:H554)</f>
        <v>0</v>
      </c>
      <c r="J554" s="168"/>
      <c r="K554" s="182" t="s">
        <v>8</v>
      </c>
      <c r="L554" s="371"/>
      <c r="M554" s="372"/>
      <c r="N554" s="372"/>
      <c r="O554" s="373"/>
      <c r="P554" s="183">
        <v>0</v>
      </c>
      <c r="Q554" s="371"/>
      <c r="R554" s="378"/>
      <c r="S554" s="185">
        <f t="shared" ref="S554:S573" si="209">SUM(L554:R554)</f>
        <v>0</v>
      </c>
    </row>
    <row r="555" spans="1:19" ht="15">
      <c r="A555" s="186" t="s">
        <v>10</v>
      </c>
      <c r="B555" s="371"/>
      <c r="C555" s="372"/>
      <c r="D555" s="372"/>
      <c r="E555" s="373"/>
      <c r="F555" s="175">
        <v>0</v>
      </c>
      <c r="G555" s="371"/>
      <c r="H555" s="373"/>
      <c r="I555" s="173">
        <f t="shared" si="208"/>
        <v>0</v>
      </c>
      <c r="J555" s="168"/>
      <c r="K555" s="188" t="s">
        <v>10</v>
      </c>
      <c r="L555" s="371"/>
      <c r="M555" s="372"/>
      <c r="N555" s="372"/>
      <c r="O555" s="373"/>
      <c r="P555" s="175">
        <v>0</v>
      </c>
      <c r="Q555" s="371"/>
      <c r="R555" s="378"/>
      <c r="S555" s="177">
        <f t="shared" si="209"/>
        <v>0</v>
      </c>
    </row>
    <row r="556" spans="1:19" ht="15">
      <c r="A556" s="178" t="s">
        <v>56</v>
      </c>
      <c r="B556" s="371"/>
      <c r="C556" s="372"/>
      <c r="D556" s="372"/>
      <c r="E556" s="373"/>
      <c r="F556" s="179">
        <v>0</v>
      </c>
      <c r="G556" s="371"/>
      <c r="H556" s="373"/>
      <c r="I556" s="181">
        <f t="shared" si="208"/>
        <v>0</v>
      </c>
      <c r="J556" s="168"/>
      <c r="K556" s="182" t="s">
        <v>56</v>
      </c>
      <c r="L556" s="371"/>
      <c r="M556" s="372"/>
      <c r="N556" s="372"/>
      <c r="O556" s="373"/>
      <c r="P556" s="183">
        <v>0</v>
      </c>
      <c r="Q556" s="371"/>
      <c r="R556" s="378"/>
      <c r="S556" s="185">
        <f t="shared" si="209"/>
        <v>0</v>
      </c>
    </row>
    <row r="557" spans="1:19" ht="15">
      <c r="A557" s="186" t="s">
        <v>16</v>
      </c>
      <c r="B557" s="371"/>
      <c r="C557" s="372"/>
      <c r="D557" s="372"/>
      <c r="E557" s="373"/>
      <c r="F557" s="175">
        <v>0</v>
      </c>
      <c r="G557" s="371"/>
      <c r="H557" s="373"/>
      <c r="I557" s="173">
        <f t="shared" si="208"/>
        <v>0</v>
      </c>
      <c r="J557" s="168"/>
      <c r="K557" s="188" t="s">
        <v>16</v>
      </c>
      <c r="L557" s="371"/>
      <c r="M557" s="372"/>
      <c r="N557" s="372"/>
      <c r="O557" s="373"/>
      <c r="P557" s="175">
        <v>0</v>
      </c>
      <c r="Q557" s="371"/>
      <c r="R557" s="378"/>
      <c r="S557" s="177">
        <f t="shared" si="209"/>
        <v>0</v>
      </c>
    </row>
    <row r="558" spans="1:19" ht="15">
      <c r="A558" s="178" t="s">
        <v>15</v>
      </c>
      <c r="B558" s="371"/>
      <c r="C558" s="372"/>
      <c r="D558" s="372"/>
      <c r="E558" s="373"/>
      <c r="F558" s="179">
        <v>0</v>
      </c>
      <c r="G558" s="371"/>
      <c r="H558" s="373"/>
      <c r="I558" s="181">
        <f t="shared" si="208"/>
        <v>0</v>
      </c>
      <c r="J558" s="168"/>
      <c r="K558" s="182" t="s">
        <v>15</v>
      </c>
      <c r="L558" s="371"/>
      <c r="M558" s="372"/>
      <c r="N558" s="372"/>
      <c r="O558" s="373"/>
      <c r="P558" s="183">
        <v>0</v>
      </c>
      <c r="Q558" s="371"/>
      <c r="R558" s="378"/>
      <c r="S558" s="185">
        <f t="shared" si="209"/>
        <v>0</v>
      </c>
    </row>
    <row r="559" spans="1:19" ht="15">
      <c r="A559" s="186" t="s">
        <v>58</v>
      </c>
      <c r="B559" s="371"/>
      <c r="C559" s="372"/>
      <c r="D559" s="372"/>
      <c r="E559" s="373"/>
      <c r="F559" s="175">
        <v>0</v>
      </c>
      <c r="G559" s="371"/>
      <c r="H559" s="373"/>
      <c r="I559" s="173">
        <f t="shared" si="208"/>
        <v>0</v>
      </c>
      <c r="J559" s="168"/>
      <c r="K559" s="188" t="s">
        <v>58</v>
      </c>
      <c r="L559" s="371"/>
      <c r="M559" s="372"/>
      <c r="N559" s="372"/>
      <c r="O559" s="373"/>
      <c r="P559" s="175">
        <v>0</v>
      </c>
      <c r="Q559" s="371"/>
      <c r="R559" s="378"/>
      <c r="S559" s="177">
        <f t="shared" si="209"/>
        <v>0</v>
      </c>
    </row>
    <row r="560" spans="1:19" ht="15">
      <c r="A560" s="178" t="s">
        <v>12</v>
      </c>
      <c r="B560" s="371"/>
      <c r="C560" s="372"/>
      <c r="D560" s="372"/>
      <c r="E560" s="373"/>
      <c r="F560" s="179">
        <v>9.3774670695830384E-2</v>
      </c>
      <c r="G560" s="371"/>
      <c r="H560" s="373"/>
      <c r="I560" s="181">
        <f t="shared" si="208"/>
        <v>9.3774670695830384E-2</v>
      </c>
      <c r="J560" s="168"/>
      <c r="K560" s="182" t="s">
        <v>12</v>
      </c>
      <c r="L560" s="371"/>
      <c r="M560" s="372"/>
      <c r="N560" s="372"/>
      <c r="O560" s="373"/>
      <c r="P560" s="183">
        <v>0</v>
      </c>
      <c r="Q560" s="371"/>
      <c r="R560" s="378"/>
      <c r="S560" s="185">
        <f t="shared" si="209"/>
        <v>0</v>
      </c>
    </row>
    <row r="561" spans="1:19" ht="15">
      <c r="A561" s="186" t="s">
        <v>59</v>
      </c>
      <c r="B561" s="371"/>
      <c r="C561" s="372"/>
      <c r="D561" s="372"/>
      <c r="E561" s="373"/>
      <c r="F561" s="175">
        <v>1.0950058575852257</v>
      </c>
      <c r="G561" s="371"/>
      <c r="H561" s="373"/>
      <c r="I561" s="173">
        <f t="shared" si="208"/>
        <v>1.0950058575852257</v>
      </c>
      <c r="J561" s="168"/>
      <c r="K561" s="188" t="s">
        <v>59</v>
      </c>
      <c r="L561" s="371"/>
      <c r="M561" s="372"/>
      <c r="N561" s="372"/>
      <c r="O561" s="373"/>
      <c r="P561" s="175">
        <v>0</v>
      </c>
      <c r="Q561" s="371"/>
      <c r="R561" s="378"/>
      <c r="S561" s="177">
        <f t="shared" si="209"/>
        <v>0</v>
      </c>
    </row>
    <row r="562" spans="1:19" ht="15">
      <c r="A562" s="178" t="s">
        <v>17</v>
      </c>
      <c r="B562" s="371"/>
      <c r="C562" s="372"/>
      <c r="D562" s="372"/>
      <c r="E562" s="373"/>
      <c r="F562" s="179">
        <v>0</v>
      </c>
      <c r="G562" s="371"/>
      <c r="H562" s="373"/>
      <c r="I562" s="181">
        <f t="shared" si="208"/>
        <v>0</v>
      </c>
      <c r="J562" s="168"/>
      <c r="K562" s="182" t="s">
        <v>17</v>
      </c>
      <c r="L562" s="371"/>
      <c r="M562" s="372"/>
      <c r="N562" s="372"/>
      <c r="O562" s="373"/>
      <c r="P562" s="183">
        <v>0</v>
      </c>
      <c r="Q562" s="371"/>
      <c r="R562" s="378"/>
      <c r="S562" s="185">
        <f t="shared" si="209"/>
        <v>0</v>
      </c>
    </row>
    <row r="563" spans="1:19" ht="15">
      <c r="A563" s="186" t="s">
        <v>139</v>
      </c>
      <c r="B563" s="371"/>
      <c r="C563" s="372"/>
      <c r="D563" s="372"/>
      <c r="E563" s="373"/>
      <c r="F563" s="175">
        <v>0</v>
      </c>
      <c r="G563" s="371"/>
      <c r="H563" s="373"/>
      <c r="I563" s="173">
        <f t="shared" si="208"/>
        <v>0</v>
      </c>
      <c r="J563" s="168"/>
      <c r="K563" s="188" t="s">
        <v>139</v>
      </c>
      <c r="L563" s="371"/>
      <c r="M563" s="372"/>
      <c r="N563" s="372"/>
      <c r="O563" s="373"/>
      <c r="P563" s="175">
        <v>0</v>
      </c>
      <c r="Q563" s="371"/>
      <c r="R563" s="378"/>
      <c r="S563" s="177">
        <f t="shared" si="209"/>
        <v>0</v>
      </c>
    </row>
    <row r="564" spans="1:19" ht="15">
      <c r="A564" s="178" t="s">
        <v>25</v>
      </c>
      <c r="B564" s="371"/>
      <c r="C564" s="372"/>
      <c r="D564" s="372"/>
      <c r="E564" s="373"/>
      <c r="F564" s="179">
        <v>0</v>
      </c>
      <c r="G564" s="371"/>
      <c r="H564" s="373"/>
      <c r="I564" s="181">
        <f t="shared" si="208"/>
        <v>0</v>
      </c>
      <c r="J564" s="168"/>
      <c r="K564" s="182" t="s">
        <v>25</v>
      </c>
      <c r="L564" s="371"/>
      <c r="M564" s="372"/>
      <c r="N564" s="372"/>
      <c r="O564" s="373"/>
      <c r="P564" s="183">
        <v>0</v>
      </c>
      <c r="Q564" s="371"/>
      <c r="R564" s="378"/>
      <c r="S564" s="185">
        <f t="shared" si="209"/>
        <v>0</v>
      </c>
    </row>
    <row r="565" spans="1:19" ht="15">
      <c r="A565" s="186" t="s">
        <v>24</v>
      </c>
      <c r="B565" s="371"/>
      <c r="C565" s="372"/>
      <c r="D565" s="372"/>
      <c r="E565" s="373"/>
      <c r="F565" s="175">
        <v>0</v>
      </c>
      <c r="G565" s="371"/>
      <c r="H565" s="373"/>
      <c r="I565" s="173">
        <f t="shared" si="208"/>
        <v>0</v>
      </c>
      <c r="J565" s="168"/>
      <c r="K565" s="188" t="s">
        <v>24</v>
      </c>
      <c r="L565" s="371"/>
      <c r="M565" s="372"/>
      <c r="N565" s="372"/>
      <c r="O565" s="373"/>
      <c r="P565" s="175">
        <v>0</v>
      </c>
      <c r="Q565" s="371"/>
      <c r="R565" s="378"/>
      <c r="S565" s="177">
        <f t="shared" si="209"/>
        <v>0</v>
      </c>
    </row>
    <row r="566" spans="1:19" ht="15">
      <c r="A566" s="178" t="s">
        <v>60</v>
      </c>
      <c r="B566" s="371"/>
      <c r="C566" s="372"/>
      <c r="D566" s="372"/>
      <c r="E566" s="373"/>
      <c r="F566" s="179">
        <v>0</v>
      </c>
      <c r="G566" s="371"/>
      <c r="H566" s="373"/>
      <c r="I566" s="181">
        <f t="shared" si="208"/>
        <v>0</v>
      </c>
      <c r="J566" s="168"/>
      <c r="K566" s="182" t="s">
        <v>60</v>
      </c>
      <c r="L566" s="371"/>
      <c r="M566" s="372"/>
      <c r="N566" s="372"/>
      <c r="O566" s="373"/>
      <c r="P566" s="183">
        <v>0</v>
      </c>
      <c r="Q566" s="371"/>
      <c r="R566" s="378"/>
      <c r="S566" s="185">
        <f t="shared" si="209"/>
        <v>0</v>
      </c>
    </row>
    <row r="567" spans="1:19" ht="15">
      <c r="A567" s="186" t="s">
        <v>22</v>
      </c>
      <c r="B567" s="371"/>
      <c r="C567" s="372"/>
      <c r="D567" s="372"/>
      <c r="E567" s="373"/>
      <c r="F567" s="175">
        <v>0</v>
      </c>
      <c r="G567" s="371"/>
      <c r="H567" s="373"/>
      <c r="I567" s="173">
        <f t="shared" si="208"/>
        <v>0</v>
      </c>
      <c r="J567" s="168"/>
      <c r="K567" s="188" t="s">
        <v>22</v>
      </c>
      <c r="L567" s="371"/>
      <c r="M567" s="372"/>
      <c r="N567" s="372"/>
      <c r="O567" s="373"/>
      <c r="P567" s="175">
        <v>0</v>
      </c>
      <c r="Q567" s="371"/>
      <c r="R567" s="378"/>
      <c r="S567" s="177">
        <f t="shared" si="209"/>
        <v>0</v>
      </c>
    </row>
    <row r="568" spans="1:19" ht="15">
      <c r="A568" s="178" t="s">
        <v>21</v>
      </c>
      <c r="B568" s="371"/>
      <c r="C568" s="372"/>
      <c r="D568" s="372"/>
      <c r="E568" s="373"/>
      <c r="F568" s="179">
        <v>0</v>
      </c>
      <c r="G568" s="371"/>
      <c r="H568" s="373"/>
      <c r="I568" s="181">
        <f t="shared" si="208"/>
        <v>0</v>
      </c>
      <c r="J568" s="168"/>
      <c r="K568" s="182" t="s">
        <v>21</v>
      </c>
      <c r="L568" s="371"/>
      <c r="M568" s="372"/>
      <c r="N568" s="372"/>
      <c r="O568" s="373"/>
      <c r="P568" s="183">
        <v>0</v>
      </c>
      <c r="Q568" s="371"/>
      <c r="R568" s="378"/>
      <c r="S568" s="185">
        <f t="shared" si="209"/>
        <v>0</v>
      </c>
    </row>
    <row r="569" spans="1:19" ht="15">
      <c r="A569" s="189" t="s">
        <v>64</v>
      </c>
      <c r="B569" s="371"/>
      <c r="C569" s="372"/>
      <c r="D569" s="372"/>
      <c r="E569" s="373"/>
      <c r="F569" s="175">
        <v>0</v>
      </c>
      <c r="G569" s="371"/>
      <c r="H569" s="373"/>
      <c r="I569" s="173">
        <f t="shared" si="208"/>
        <v>0</v>
      </c>
      <c r="J569" s="168"/>
      <c r="K569" s="190" t="s">
        <v>64</v>
      </c>
      <c r="L569" s="371"/>
      <c r="M569" s="372"/>
      <c r="N569" s="372"/>
      <c r="O569" s="373"/>
      <c r="P569" s="175">
        <v>0</v>
      </c>
      <c r="Q569" s="371"/>
      <c r="R569" s="378"/>
      <c r="S569" s="177">
        <f t="shared" si="209"/>
        <v>0</v>
      </c>
    </row>
    <row r="570" spans="1:19">
      <c r="A570" s="191" t="s">
        <v>23</v>
      </c>
      <c r="B570" s="371"/>
      <c r="C570" s="372"/>
      <c r="D570" s="372"/>
      <c r="E570" s="373"/>
      <c r="F570" s="192">
        <v>0</v>
      </c>
      <c r="G570" s="371"/>
      <c r="H570" s="373"/>
      <c r="I570" s="194">
        <f t="shared" si="208"/>
        <v>0</v>
      </c>
      <c r="J570" s="168"/>
      <c r="K570" s="195" t="s">
        <v>23</v>
      </c>
      <c r="L570" s="371"/>
      <c r="M570" s="372"/>
      <c r="N570" s="372"/>
      <c r="O570" s="373"/>
      <c r="P570" s="196">
        <v>0</v>
      </c>
      <c r="Q570" s="371"/>
      <c r="R570" s="378"/>
      <c r="S570" s="198">
        <f t="shared" si="209"/>
        <v>0</v>
      </c>
    </row>
    <row r="571" spans="1:19">
      <c r="A571" s="199" t="s">
        <v>19</v>
      </c>
      <c r="B571" s="371"/>
      <c r="C571" s="372"/>
      <c r="D571" s="372"/>
      <c r="E571" s="373"/>
      <c r="F571" s="200">
        <v>0</v>
      </c>
      <c r="G571" s="371"/>
      <c r="H571" s="373"/>
      <c r="I571" s="202">
        <f t="shared" si="208"/>
        <v>0</v>
      </c>
      <c r="J571" s="168"/>
      <c r="K571" s="203" t="s">
        <v>19</v>
      </c>
      <c r="L571" s="371"/>
      <c r="M571" s="372"/>
      <c r="N571" s="372"/>
      <c r="O571" s="373"/>
      <c r="P571" s="200">
        <v>0</v>
      </c>
      <c r="Q571" s="371"/>
      <c r="R571" s="378"/>
      <c r="S571" s="205">
        <f t="shared" si="209"/>
        <v>0</v>
      </c>
    </row>
    <row r="572" spans="1:19">
      <c r="A572" s="191" t="s">
        <v>20</v>
      </c>
      <c r="B572" s="371"/>
      <c r="C572" s="372"/>
      <c r="D572" s="372"/>
      <c r="E572" s="373"/>
      <c r="F572" s="192">
        <v>0</v>
      </c>
      <c r="G572" s="371"/>
      <c r="H572" s="373"/>
      <c r="I572" s="194">
        <f t="shared" si="208"/>
        <v>0</v>
      </c>
      <c r="J572" s="168"/>
      <c r="K572" s="195" t="s">
        <v>20</v>
      </c>
      <c r="L572" s="371"/>
      <c r="M572" s="372"/>
      <c r="N572" s="372"/>
      <c r="O572" s="373"/>
      <c r="P572" s="196">
        <v>0</v>
      </c>
      <c r="Q572" s="371"/>
      <c r="R572" s="378"/>
      <c r="S572" s="198">
        <f t="shared" si="209"/>
        <v>0</v>
      </c>
    </row>
    <row r="573" spans="1:19" ht="15" thickBot="1">
      <c r="A573" s="206" t="s">
        <v>11</v>
      </c>
      <c r="B573" s="374"/>
      <c r="C573" s="375"/>
      <c r="D573" s="375"/>
      <c r="E573" s="376"/>
      <c r="F573" s="207">
        <v>0</v>
      </c>
      <c r="G573" s="374"/>
      <c r="H573" s="376"/>
      <c r="I573" s="209">
        <f t="shared" si="208"/>
        <v>0</v>
      </c>
      <c r="J573" s="168"/>
      <c r="K573" s="210" t="s">
        <v>11</v>
      </c>
      <c r="L573" s="374"/>
      <c r="M573" s="375"/>
      <c r="N573" s="375"/>
      <c r="O573" s="376"/>
      <c r="P573" s="207">
        <v>0</v>
      </c>
      <c r="Q573" s="374"/>
      <c r="R573" s="379"/>
      <c r="S573" s="212">
        <f t="shared" si="209"/>
        <v>0</v>
      </c>
    </row>
    <row r="574" spans="1:19" ht="15">
      <c r="A574" s="213" t="s">
        <v>26</v>
      </c>
      <c r="B574" s="214">
        <f>SUM(B553:B569)</f>
        <v>0</v>
      </c>
      <c r="C574" s="214">
        <f t="shared" ref="C574:I574" si="210">SUM(C553:C569)</f>
        <v>0</v>
      </c>
      <c r="D574" s="214">
        <f t="shared" si="210"/>
        <v>0</v>
      </c>
      <c r="E574" s="214">
        <f t="shared" si="210"/>
        <v>0</v>
      </c>
      <c r="F574" s="214">
        <f t="shared" si="210"/>
        <v>1.1887805282810562</v>
      </c>
      <c r="G574" s="214">
        <f t="shared" si="210"/>
        <v>0</v>
      </c>
      <c r="H574" s="216">
        <f t="shared" si="210"/>
        <v>0</v>
      </c>
      <c r="I574" s="173">
        <f t="shared" si="210"/>
        <v>1.1887805282810562</v>
      </c>
      <c r="J574" s="168"/>
      <c r="K574" s="215" t="s">
        <v>26</v>
      </c>
      <c r="L574" s="214">
        <f>SUM(L553:L569)</f>
        <v>0</v>
      </c>
      <c r="M574" s="214">
        <f t="shared" ref="M574:S574" si="211">SUM(M553:M569)</f>
        <v>0</v>
      </c>
      <c r="N574" s="214">
        <f t="shared" si="211"/>
        <v>0</v>
      </c>
      <c r="O574" s="214">
        <f t="shared" si="211"/>
        <v>0</v>
      </c>
      <c r="P574" s="214">
        <f t="shared" si="211"/>
        <v>0</v>
      </c>
      <c r="Q574" s="214">
        <f t="shared" si="211"/>
        <v>0</v>
      </c>
      <c r="R574" s="216">
        <f t="shared" si="211"/>
        <v>0</v>
      </c>
      <c r="S574" s="217">
        <f t="shared" si="211"/>
        <v>0</v>
      </c>
    </row>
    <row r="575" spans="1:19" ht="15" thickBot="1">
      <c r="A575" s="30" t="s">
        <v>88</v>
      </c>
      <c r="B575" s="47">
        <f>IF($I574=0,"-",B574/$I574)</f>
        <v>0</v>
      </c>
      <c r="C575" s="47">
        <f t="shared" ref="C575:H575" si="212">IF($I574=0,"-",C574/$I574)</f>
        <v>0</v>
      </c>
      <c r="D575" s="47">
        <f t="shared" si="212"/>
        <v>0</v>
      </c>
      <c r="E575" s="47">
        <f t="shared" si="212"/>
        <v>0</v>
      </c>
      <c r="F575" s="47">
        <f t="shared" si="212"/>
        <v>1</v>
      </c>
      <c r="G575" s="47">
        <f t="shared" si="212"/>
        <v>0</v>
      </c>
      <c r="H575" s="70">
        <f t="shared" si="212"/>
        <v>0</v>
      </c>
      <c r="I575" s="48">
        <f>SUM(B575:H575)</f>
        <v>1</v>
      </c>
      <c r="J575" s="23"/>
      <c r="K575" s="81" t="s">
        <v>88</v>
      </c>
      <c r="L575" s="98" t="str">
        <f t="shared" ref="L575:R575" si="213">IF($S574=0,"-",L574/$S574)</f>
        <v>-</v>
      </c>
      <c r="M575" s="98" t="str">
        <f t="shared" si="213"/>
        <v>-</v>
      </c>
      <c r="N575" s="98" t="str">
        <f t="shared" si="213"/>
        <v>-</v>
      </c>
      <c r="O575" s="98" t="str">
        <f t="shared" si="213"/>
        <v>-</v>
      </c>
      <c r="P575" s="98" t="str">
        <f t="shared" si="213"/>
        <v>-</v>
      </c>
      <c r="Q575" s="98" t="str">
        <f t="shared" si="213"/>
        <v>-</v>
      </c>
      <c r="R575" s="99" t="str">
        <f t="shared" si="213"/>
        <v>-</v>
      </c>
      <c r="S575" s="100">
        <f>SUM(L575:R575)</f>
        <v>0</v>
      </c>
    </row>
    <row r="576" spans="1:19" ht="15" thickBot="1">
      <c r="A576" s="247"/>
      <c r="B576" s="247"/>
      <c r="C576" s="247"/>
      <c r="D576" s="247"/>
      <c r="E576" s="247"/>
      <c r="F576" s="247"/>
      <c r="G576" s="247"/>
      <c r="H576" s="247"/>
      <c r="I576" s="247"/>
      <c r="K576" s="247"/>
      <c r="L576" s="247"/>
      <c r="M576" s="247"/>
      <c r="N576" s="247"/>
      <c r="O576" s="247"/>
      <c r="P576" s="247"/>
      <c r="Q576" s="247"/>
      <c r="R576" s="247"/>
      <c r="S576" s="247"/>
    </row>
    <row r="577" spans="1:19" ht="28.5">
      <c r="A577" s="380" t="s">
        <v>49</v>
      </c>
      <c r="B577" s="164" t="s">
        <v>0</v>
      </c>
      <c r="C577" s="164" t="s">
        <v>1</v>
      </c>
      <c r="D577" s="164" t="s">
        <v>2</v>
      </c>
      <c r="E577" s="164" t="s">
        <v>3</v>
      </c>
      <c r="F577" s="164" t="s">
        <v>27</v>
      </c>
      <c r="G577" s="164" t="s">
        <v>4</v>
      </c>
      <c r="H577" s="164" t="s">
        <v>5</v>
      </c>
      <c r="I577" s="165" t="s">
        <v>6</v>
      </c>
      <c r="K577" s="382" t="s">
        <v>49</v>
      </c>
      <c r="L577" s="166" t="s">
        <v>0</v>
      </c>
      <c r="M577" s="166" t="s">
        <v>1</v>
      </c>
      <c r="N577" s="166" t="s">
        <v>2</v>
      </c>
      <c r="O577" s="166" t="s">
        <v>3</v>
      </c>
      <c r="P577" s="166" t="s">
        <v>27</v>
      </c>
      <c r="Q577" s="166" t="s">
        <v>4</v>
      </c>
      <c r="R577" s="166" t="s">
        <v>5</v>
      </c>
      <c r="S577" s="167" t="s">
        <v>6</v>
      </c>
    </row>
    <row r="578" spans="1:19" ht="15">
      <c r="A578" s="381" t="s">
        <v>49</v>
      </c>
      <c r="B578" s="318" t="s">
        <v>69</v>
      </c>
      <c r="C578" s="319"/>
      <c r="D578" s="319"/>
      <c r="E578" s="319"/>
      <c r="F578" s="319"/>
      <c r="G578" s="319"/>
      <c r="H578" s="319"/>
      <c r="I578" s="320"/>
      <c r="K578" s="383" t="s">
        <v>49</v>
      </c>
      <c r="L578" s="321" t="s">
        <v>69</v>
      </c>
      <c r="M578" s="322"/>
      <c r="N578" s="322"/>
      <c r="O578" s="322"/>
      <c r="P578" s="322"/>
      <c r="Q578" s="322"/>
      <c r="R578" s="322"/>
      <c r="S578" s="323"/>
    </row>
    <row r="579" spans="1:19" ht="15">
      <c r="A579" s="170" t="s">
        <v>7</v>
      </c>
      <c r="B579" s="171">
        <v>0</v>
      </c>
      <c r="C579" s="171">
        <v>0</v>
      </c>
      <c r="D579" s="171">
        <v>0</v>
      </c>
      <c r="E579" s="171">
        <v>0</v>
      </c>
      <c r="F579" s="361"/>
      <c r="G579" s="171">
        <v>0</v>
      </c>
      <c r="H579" s="172">
        <v>0</v>
      </c>
      <c r="I579" s="173">
        <f>SUM(B579:H579)</f>
        <v>0</v>
      </c>
      <c r="J579" s="168"/>
      <c r="K579" s="222" t="s">
        <v>7</v>
      </c>
      <c r="L579" s="171">
        <v>0</v>
      </c>
      <c r="M579" s="171">
        <v>0</v>
      </c>
      <c r="N579" s="171">
        <v>0</v>
      </c>
      <c r="O579" s="171">
        <v>0</v>
      </c>
      <c r="P579" s="171">
        <v>0.29735070208492187</v>
      </c>
      <c r="Q579" s="171">
        <v>0</v>
      </c>
      <c r="R579" s="223">
        <v>0</v>
      </c>
      <c r="S579" s="224">
        <f>SUM(L579:R579)</f>
        <v>0.29735070208492187</v>
      </c>
    </row>
    <row r="580" spans="1:19" ht="15">
      <c r="A580" s="178" t="s">
        <v>8</v>
      </c>
      <c r="B580" s="179">
        <v>0</v>
      </c>
      <c r="C580" s="179">
        <v>0</v>
      </c>
      <c r="D580" s="179">
        <v>0</v>
      </c>
      <c r="E580" s="179">
        <v>0</v>
      </c>
      <c r="F580" s="362"/>
      <c r="G580" s="179">
        <v>0</v>
      </c>
      <c r="H580" s="180">
        <v>0</v>
      </c>
      <c r="I580" s="181">
        <f t="shared" ref="I580:I599" si="214">SUM(B580:H580)</f>
        <v>0</v>
      </c>
      <c r="J580" s="168"/>
      <c r="K580" s="182" t="s">
        <v>8</v>
      </c>
      <c r="L580" s="183">
        <v>0</v>
      </c>
      <c r="M580" s="183">
        <v>0</v>
      </c>
      <c r="N580" s="183">
        <v>0</v>
      </c>
      <c r="O580" s="183">
        <v>0</v>
      </c>
      <c r="P580" s="183">
        <v>0</v>
      </c>
      <c r="Q580" s="183">
        <v>0</v>
      </c>
      <c r="R580" s="184">
        <v>0</v>
      </c>
      <c r="S580" s="185">
        <f t="shared" ref="S580:S599" si="215">SUM(L580:R580)</f>
        <v>0</v>
      </c>
    </row>
    <row r="581" spans="1:19" ht="15">
      <c r="A581" s="186" t="s">
        <v>10</v>
      </c>
      <c r="B581" s="175">
        <v>0</v>
      </c>
      <c r="C581" s="175">
        <v>0</v>
      </c>
      <c r="D581" s="175">
        <v>0</v>
      </c>
      <c r="E581" s="175">
        <v>0</v>
      </c>
      <c r="F581" s="362"/>
      <c r="G581" s="175">
        <v>0</v>
      </c>
      <c r="H581" s="187">
        <v>0</v>
      </c>
      <c r="I581" s="173">
        <f t="shared" si="214"/>
        <v>0</v>
      </c>
      <c r="J581" s="168"/>
      <c r="K581" s="188" t="s">
        <v>10</v>
      </c>
      <c r="L581" s="175">
        <v>0</v>
      </c>
      <c r="M581" s="175">
        <v>0</v>
      </c>
      <c r="N581" s="175">
        <v>0</v>
      </c>
      <c r="O581" s="175">
        <v>0</v>
      </c>
      <c r="P581" s="175">
        <v>0</v>
      </c>
      <c r="Q581" s="175">
        <v>0</v>
      </c>
      <c r="R581" s="176">
        <v>0</v>
      </c>
      <c r="S581" s="177">
        <f t="shared" si="215"/>
        <v>0</v>
      </c>
    </row>
    <row r="582" spans="1:19" ht="15">
      <c r="A582" s="178" t="s">
        <v>56</v>
      </c>
      <c r="B582" s="179">
        <v>0</v>
      </c>
      <c r="C582" s="179">
        <v>0</v>
      </c>
      <c r="D582" s="179">
        <v>0</v>
      </c>
      <c r="E582" s="179">
        <v>0</v>
      </c>
      <c r="F582" s="362"/>
      <c r="G582" s="179">
        <v>0</v>
      </c>
      <c r="H582" s="180">
        <v>0</v>
      </c>
      <c r="I582" s="181">
        <f t="shared" si="214"/>
        <v>0</v>
      </c>
      <c r="J582" s="168"/>
      <c r="K582" s="182" t="s">
        <v>56</v>
      </c>
      <c r="L582" s="183">
        <v>0</v>
      </c>
      <c r="M582" s="183">
        <v>0</v>
      </c>
      <c r="N582" s="183">
        <v>0</v>
      </c>
      <c r="O582" s="183">
        <v>0</v>
      </c>
      <c r="P582" s="183">
        <v>0</v>
      </c>
      <c r="Q582" s="183">
        <v>0</v>
      </c>
      <c r="R582" s="184">
        <v>0</v>
      </c>
      <c r="S582" s="185">
        <f t="shared" si="215"/>
        <v>0</v>
      </c>
    </row>
    <row r="583" spans="1:19" ht="15">
      <c r="A583" s="186" t="s">
        <v>16</v>
      </c>
      <c r="B583" s="175">
        <v>98.160472677329807</v>
      </c>
      <c r="C583" s="175">
        <v>11.889667523557831</v>
      </c>
      <c r="D583" s="175">
        <v>2.56367294315084</v>
      </c>
      <c r="E583" s="175">
        <v>5.7177186088356704</v>
      </c>
      <c r="F583" s="362"/>
      <c r="G583" s="175">
        <v>0</v>
      </c>
      <c r="H583" s="187">
        <v>0</v>
      </c>
      <c r="I583" s="173">
        <f t="shared" si="214"/>
        <v>118.33153175287414</v>
      </c>
      <c r="J583" s="168"/>
      <c r="K583" s="188" t="s">
        <v>16</v>
      </c>
      <c r="L583" s="175">
        <v>98.160472677329807</v>
      </c>
      <c r="M583" s="175">
        <v>11.889667523557831</v>
      </c>
      <c r="N583" s="175">
        <v>2.56367294315084</v>
      </c>
      <c r="O583" s="175">
        <v>5.7177186088356704</v>
      </c>
      <c r="P583" s="175">
        <v>0</v>
      </c>
      <c r="Q583" s="175">
        <v>0</v>
      </c>
      <c r="R583" s="176">
        <v>0</v>
      </c>
      <c r="S583" s="177">
        <f t="shared" si="215"/>
        <v>118.33153175287414</v>
      </c>
    </row>
    <row r="584" spans="1:19" ht="15">
      <c r="A584" s="178" t="s">
        <v>15</v>
      </c>
      <c r="B584" s="179">
        <v>1150.8591251861001</v>
      </c>
      <c r="C584" s="179">
        <v>17.46525959995548</v>
      </c>
      <c r="D584" s="179">
        <v>20.650880118226393</v>
      </c>
      <c r="E584" s="179">
        <v>0</v>
      </c>
      <c r="F584" s="362"/>
      <c r="G584" s="179">
        <v>0</v>
      </c>
      <c r="H584" s="180">
        <v>0</v>
      </c>
      <c r="I584" s="181">
        <f t="shared" si="214"/>
        <v>1188.9752649042821</v>
      </c>
      <c r="J584" s="168"/>
      <c r="K584" s="182" t="s">
        <v>15</v>
      </c>
      <c r="L584" s="183">
        <v>1150.8591251861001</v>
      </c>
      <c r="M584" s="183">
        <v>17.46525959995548</v>
      </c>
      <c r="N584" s="183">
        <v>20.650880118226393</v>
      </c>
      <c r="O584" s="183">
        <v>0</v>
      </c>
      <c r="P584" s="183">
        <v>0</v>
      </c>
      <c r="Q584" s="183">
        <v>0</v>
      </c>
      <c r="R584" s="184">
        <v>0</v>
      </c>
      <c r="S584" s="185">
        <f t="shared" si="215"/>
        <v>1188.9752649042821</v>
      </c>
    </row>
    <row r="585" spans="1:19" ht="15">
      <c r="A585" s="186" t="s">
        <v>58</v>
      </c>
      <c r="B585" s="175">
        <v>0</v>
      </c>
      <c r="C585" s="175">
        <v>0</v>
      </c>
      <c r="D585" s="175">
        <v>0.37389582031915219</v>
      </c>
      <c r="E585" s="175">
        <v>174.41666267855058</v>
      </c>
      <c r="F585" s="362"/>
      <c r="G585" s="175">
        <v>0</v>
      </c>
      <c r="H585" s="187">
        <v>0</v>
      </c>
      <c r="I585" s="173">
        <f t="shared" si="214"/>
        <v>174.79055849886973</v>
      </c>
      <c r="J585" s="168"/>
      <c r="K585" s="188" t="s">
        <v>58</v>
      </c>
      <c r="L585" s="175">
        <v>0</v>
      </c>
      <c r="M585" s="175">
        <v>0</v>
      </c>
      <c r="N585" s="175">
        <v>0.37389582031915219</v>
      </c>
      <c r="O585" s="175">
        <v>174.41666267855058</v>
      </c>
      <c r="P585" s="175">
        <v>3278.0664531703897</v>
      </c>
      <c r="Q585" s="175">
        <v>0</v>
      </c>
      <c r="R585" s="176">
        <v>0</v>
      </c>
      <c r="S585" s="177">
        <f t="shared" si="215"/>
        <v>3452.8570116692595</v>
      </c>
    </row>
    <row r="586" spans="1:19" ht="15">
      <c r="A586" s="178" t="s">
        <v>12</v>
      </c>
      <c r="B586" s="179">
        <v>0</v>
      </c>
      <c r="C586" s="179">
        <v>0</v>
      </c>
      <c r="D586" s="179">
        <v>0.49825805377946697</v>
      </c>
      <c r="E586" s="179">
        <v>14.567824350508312</v>
      </c>
      <c r="F586" s="362"/>
      <c r="G586" s="179">
        <v>0</v>
      </c>
      <c r="H586" s="180">
        <v>0</v>
      </c>
      <c r="I586" s="181">
        <f t="shared" si="214"/>
        <v>15.06608240428778</v>
      </c>
      <c r="J586" s="168"/>
      <c r="K586" s="182" t="s">
        <v>12</v>
      </c>
      <c r="L586" s="183">
        <v>0</v>
      </c>
      <c r="M586" s="183">
        <v>0</v>
      </c>
      <c r="N586" s="183">
        <v>0.49825805377946697</v>
      </c>
      <c r="O586" s="183">
        <v>14.567824350508312</v>
      </c>
      <c r="P586" s="183">
        <v>209.55173060917815</v>
      </c>
      <c r="Q586" s="183">
        <v>0</v>
      </c>
      <c r="R586" s="184">
        <v>0</v>
      </c>
      <c r="S586" s="185">
        <f t="shared" si="215"/>
        <v>224.61781301346593</v>
      </c>
    </row>
    <row r="587" spans="1:19" ht="15">
      <c r="A587" s="186" t="s">
        <v>59</v>
      </c>
      <c r="B587" s="175">
        <v>0</v>
      </c>
      <c r="C587" s="175">
        <v>0</v>
      </c>
      <c r="D587" s="175">
        <v>0</v>
      </c>
      <c r="E587" s="175">
        <v>0</v>
      </c>
      <c r="F587" s="362"/>
      <c r="G587" s="175">
        <v>0</v>
      </c>
      <c r="H587" s="187">
        <v>0</v>
      </c>
      <c r="I587" s="173">
        <f t="shared" si="214"/>
        <v>0</v>
      </c>
      <c r="J587" s="168"/>
      <c r="K587" s="188" t="s">
        <v>59</v>
      </c>
      <c r="L587" s="175">
        <v>0</v>
      </c>
      <c r="M587" s="175">
        <v>0</v>
      </c>
      <c r="N587" s="175">
        <v>0</v>
      </c>
      <c r="O587" s="175">
        <v>0</v>
      </c>
      <c r="P587" s="175">
        <v>1.0950058575852257</v>
      </c>
      <c r="Q587" s="175">
        <v>0</v>
      </c>
      <c r="R587" s="176">
        <v>0</v>
      </c>
      <c r="S587" s="177">
        <f t="shared" si="215"/>
        <v>1.0950058575852257</v>
      </c>
    </row>
    <row r="588" spans="1:19" ht="15">
      <c r="A588" s="178" t="s">
        <v>17</v>
      </c>
      <c r="B588" s="179">
        <v>14.317471424722571</v>
      </c>
      <c r="C588" s="179">
        <v>7.7576279595590922E-2</v>
      </c>
      <c r="D588" s="179">
        <v>1.8171220738156302</v>
      </c>
      <c r="E588" s="179">
        <v>0.24770521364621215</v>
      </c>
      <c r="F588" s="362"/>
      <c r="G588" s="179">
        <v>0</v>
      </c>
      <c r="H588" s="180">
        <v>0</v>
      </c>
      <c r="I588" s="181">
        <f t="shared" si="214"/>
        <v>16.459874991780005</v>
      </c>
      <c r="J588" s="168"/>
      <c r="K588" s="182" t="s">
        <v>17</v>
      </c>
      <c r="L588" s="183">
        <v>14.317471424722571</v>
      </c>
      <c r="M588" s="183">
        <v>7.7576279595590922E-2</v>
      </c>
      <c r="N588" s="183">
        <v>1.8171220738156302</v>
      </c>
      <c r="O588" s="183">
        <v>0.24770521364621215</v>
      </c>
      <c r="P588" s="183">
        <v>0.61371544727443994</v>
      </c>
      <c r="Q588" s="183">
        <v>0</v>
      </c>
      <c r="R588" s="184">
        <v>0</v>
      </c>
      <c r="S588" s="185">
        <f t="shared" si="215"/>
        <v>17.073590439054446</v>
      </c>
    </row>
    <row r="589" spans="1:19" ht="15">
      <c r="A589" s="186" t="s">
        <v>139</v>
      </c>
      <c r="B589" s="175">
        <v>4215.5519620556697</v>
      </c>
      <c r="C589" s="175">
        <v>664.31527475660812</v>
      </c>
      <c r="D589" s="175">
        <v>129.5622033944048</v>
      </c>
      <c r="E589" s="175">
        <v>102.01979600520473</v>
      </c>
      <c r="F589" s="362"/>
      <c r="G589" s="175">
        <v>0</v>
      </c>
      <c r="H589" s="187">
        <v>0</v>
      </c>
      <c r="I589" s="173">
        <f t="shared" si="214"/>
        <v>5111.4492362118872</v>
      </c>
      <c r="J589" s="168"/>
      <c r="K589" s="188" t="s">
        <v>139</v>
      </c>
      <c r="L589" s="175">
        <v>4215.5519620556697</v>
      </c>
      <c r="M589" s="175">
        <v>664.31527475660812</v>
      </c>
      <c r="N589" s="175">
        <v>129.5622033944048</v>
      </c>
      <c r="O589" s="175">
        <v>102.01979600520473</v>
      </c>
      <c r="P589" s="175">
        <v>0</v>
      </c>
      <c r="Q589" s="175">
        <v>0</v>
      </c>
      <c r="R589" s="176">
        <v>0</v>
      </c>
      <c r="S589" s="177">
        <f t="shared" si="215"/>
        <v>5111.4492362118872</v>
      </c>
    </row>
    <row r="590" spans="1:19" ht="15">
      <c r="A590" s="178" t="s">
        <v>25</v>
      </c>
      <c r="B590" s="179">
        <v>2626.9167418508523</v>
      </c>
      <c r="C590" s="179">
        <v>0</v>
      </c>
      <c r="D590" s="179">
        <v>5793.7425634252168</v>
      </c>
      <c r="E590" s="179">
        <v>1276.7288892451763</v>
      </c>
      <c r="F590" s="362"/>
      <c r="G590" s="179">
        <v>3969.3701758077541</v>
      </c>
      <c r="H590" s="180">
        <v>1.0333582365959864</v>
      </c>
      <c r="I590" s="181">
        <f t="shared" si="214"/>
        <v>13667.791728565597</v>
      </c>
      <c r="J590" s="168"/>
      <c r="K590" s="182" t="s">
        <v>25</v>
      </c>
      <c r="L590" s="183">
        <v>2626.9167418508523</v>
      </c>
      <c r="M590" s="183">
        <v>0</v>
      </c>
      <c r="N590" s="183">
        <v>5793.7425634252168</v>
      </c>
      <c r="O590" s="183">
        <v>1276.7288892451763</v>
      </c>
      <c r="P590" s="183">
        <v>2128.7909260996075</v>
      </c>
      <c r="Q590" s="183">
        <v>3969.3701758077541</v>
      </c>
      <c r="R590" s="184">
        <v>1.0333582365959864</v>
      </c>
      <c r="S590" s="185">
        <f t="shared" si="215"/>
        <v>15796.582654665202</v>
      </c>
    </row>
    <row r="591" spans="1:19" ht="15">
      <c r="A591" s="186" t="s">
        <v>24</v>
      </c>
      <c r="B591" s="175">
        <v>10969.284391350586</v>
      </c>
      <c r="C591" s="175">
        <v>69.543305526278985</v>
      </c>
      <c r="D591" s="175">
        <v>0</v>
      </c>
      <c r="E591" s="175">
        <v>0</v>
      </c>
      <c r="F591" s="362"/>
      <c r="G591" s="175">
        <v>0</v>
      </c>
      <c r="H591" s="187">
        <v>0</v>
      </c>
      <c r="I591" s="173">
        <f t="shared" si="214"/>
        <v>11038.827696876864</v>
      </c>
      <c r="J591" s="168"/>
      <c r="K591" s="188" t="s">
        <v>24</v>
      </c>
      <c r="L591" s="175">
        <v>10969.284391350586</v>
      </c>
      <c r="M591" s="175">
        <v>69.543305526278985</v>
      </c>
      <c r="N591" s="175">
        <v>0</v>
      </c>
      <c r="O591" s="175">
        <v>0</v>
      </c>
      <c r="P591" s="175">
        <v>0</v>
      </c>
      <c r="Q591" s="175">
        <v>0</v>
      </c>
      <c r="R591" s="176">
        <v>0</v>
      </c>
      <c r="S591" s="177">
        <f t="shared" si="215"/>
        <v>11038.827696876864</v>
      </c>
    </row>
    <row r="592" spans="1:19" ht="15">
      <c r="A592" s="178" t="s">
        <v>60</v>
      </c>
      <c r="B592" s="179">
        <v>17.628985368924763</v>
      </c>
      <c r="C592" s="179">
        <v>0</v>
      </c>
      <c r="D592" s="179">
        <v>3.1339144628289595</v>
      </c>
      <c r="E592" s="179">
        <v>0</v>
      </c>
      <c r="F592" s="362"/>
      <c r="G592" s="179">
        <v>0</v>
      </c>
      <c r="H592" s="180">
        <v>0</v>
      </c>
      <c r="I592" s="181">
        <f t="shared" si="214"/>
        <v>20.762899831753721</v>
      </c>
      <c r="J592" s="168"/>
      <c r="K592" s="182" t="s">
        <v>60</v>
      </c>
      <c r="L592" s="183">
        <v>17.628985368924763</v>
      </c>
      <c r="M592" s="183">
        <v>0</v>
      </c>
      <c r="N592" s="183">
        <v>3.1339144628289595</v>
      </c>
      <c r="O592" s="183">
        <v>0</v>
      </c>
      <c r="P592" s="183">
        <v>0</v>
      </c>
      <c r="Q592" s="183">
        <v>0</v>
      </c>
      <c r="R592" s="184">
        <v>0</v>
      </c>
      <c r="S592" s="185">
        <f t="shared" si="215"/>
        <v>20.762899831753721</v>
      </c>
    </row>
    <row r="593" spans="1:85" ht="15">
      <c r="A593" s="186" t="s">
        <v>22</v>
      </c>
      <c r="B593" s="175">
        <v>187.85881229731501</v>
      </c>
      <c r="C593" s="175">
        <v>0</v>
      </c>
      <c r="D593" s="175">
        <v>11.586984669984432</v>
      </c>
      <c r="E593" s="175">
        <v>0</v>
      </c>
      <c r="F593" s="362"/>
      <c r="G593" s="175">
        <v>0</v>
      </c>
      <c r="H593" s="187">
        <v>0</v>
      </c>
      <c r="I593" s="173">
        <f t="shared" si="214"/>
        <v>199.44579696729943</v>
      </c>
      <c r="J593" s="168"/>
      <c r="K593" s="188" t="s">
        <v>22</v>
      </c>
      <c r="L593" s="175">
        <v>187.85881229731501</v>
      </c>
      <c r="M593" s="175">
        <v>0</v>
      </c>
      <c r="N593" s="175">
        <v>11.586984669984432</v>
      </c>
      <c r="O593" s="175">
        <v>0</v>
      </c>
      <c r="P593" s="175">
        <v>222.23302687226035</v>
      </c>
      <c r="Q593" s="175">
        <v>0</v>
      </c>
      <c r="R593" s="176">
        <v>0</v>
      </c>
      <c r="S593" s="177">
        <f t="shared" si="215"/>
        <v>421.67882383955975</v>
      </c>
    </row>
    <row r="594" spans="1:85" ht="15">
      <c r="A594" s="178" t="s">
        <v>21</v>
      </c>
      <c r="B594" s="179">
        <v>0</v>
      </c>
      <c r="C594" s="179">
        <v>0</v>
      </c>
      <c r="D594" s="179">
        <v>0</v>
      </c>
      <c r="E594" s="179">
        <v>0</v>
      </c>
      <c r="F594" s="362"/>
      <c r="G594" s="179">
        <v>0</v>
      </c>
      <c r="H594" s="180">
        <v>0</v>
      </c>
      <c r="I594" s="181">
        <f t="shared" si="214"/>
        <v>0</v>
      </c>
      <c r="J594" s="168"/>
      <c r="K594" s="182" t="s">
        <v>21</v>
      </c>
      <c r="L594" s="183">
        <v>0</v>
      </c>
      <c r="M594" s="183">
        <v>0</v>
      </c>
      <c r="N594" s="183">
        <v>0</v>
      </c>
      <c r="O594" s="183">
        <v>0</v>
      </c>
      <c r="P594" s="183">
        <v>0</v>
      </c>
      <c r="Q594" s="183">
        <v>0</v>
      </c>
      <c r="R594" s="184">
        <v>0</v>
      </c>
      <c r="S594" s="185">
        <f t="shared" si="215"/>
        <v>0</v>
      </c>
    </row>
    <row r="595" spans="1:85" ht="15">
      <c r="A595" s="189" t="s">
        <v>64</v>
      </c>
      <c r="B595" s="175">
        <v>258.48290429422838</v>
      </c>
      <c r="C595" s="175">
        <v>0</v>
      </c>
      <c r="D595" s="175">
        <v>0</v>
      </c>
      <c r="E595" s="175">
        <v>0</v>
      </c>
      <c r="F595" s="362"/>
      <c r="G595" s="175">
        <v>0</v>
      </c>
      <c r="H595" s="187">
        <v>0</v>
      </c>
      <c r="I595" s="173">
        <f t="shared" si="214"/>
        <v>258.48290429422838</v>
      </c>
      <c r="J595" s="168"/>
      <c r="K595" s="190" t="s">
        <v>64</v>
      </c>
      <c r="L595" s="175">
        <v>258.48290429422838</v>
      </c>
      <c r="M595" s="175">
        <v>0</v>
      </c>
      <c r="N595" s="175">
        <v>0</v>
      </c>
      <c r="O595" s="175">
        <v>0</v>
      </c>
      <c r="P595" s="175">
        <v>0</v>
      </c>
      <c r="Q595" s="175">
        <v>0</v>
      </c>
      <c r="R595" s="176">
        <v>0</v>
      </c>
      <c r="S595" s="177">
        <f t="shared" si="215"/>
        <v>258.48290429422838</v>
      </c>
    </row>
    <row r="596" spans="1:85">
      <c r="A596" s="191" t="s">
        <v>23</v>
      </c>
      <c r="B596" s="192">
        <v>258.48290429422838</v>
      </c>
      <c r="C596" s="192">
        <v>0</v>
      </c>
      <c r="D596" s="192">
        <v>0</v>
      </c>
      <c r="E596" s="192">
        <v>0</v>
      </c>
      <c r="F596" s="362"/>
      <c r="G596" s="192">
        <v>0</v>
      </c>
      <c r="H596" s="193">
        <v>0</v>
      </c>
      <c r="I596" s="194">
        <f t="shared" si="214"/>
        <v>258.48290429422838</v>
      </c>
      <c r="J596" s="168"/>
      <c r="K596" s="195" t="s">
        <v>23</v>
      </c>
      <c r="L596" s="196">
        <v>258.48290429422838</v>
      </c>
      <c r="M596" s="196">
        <v>0</v>
      </c>
      <c r="N596" s="196">
        <v>0</v>
      </c>
      <c r="O596" s="196">
        <v>0</v>
      </c>
      <c r="P596" s="196">
        <v>0</v>
      </c>
      <c r="Q596" s="196">
        <v>0</v>
      </c>
      <c r="R596" s="197">
        <v>0</v>
      </c>
      <c r="S596" s="198">
        <f t="shared" si="215"/>
        <v>258.48290429422838</v>
      </c>
    </row>
    <row r="597" spans="1:85">
      <c r="A597" s="199" t="s">
        <v>19</v>
      </c>
      <c r="B597" s="200">
        <v>0</v>
      </c>
      <c r="C597" s="200">
        <v>0</v>
      </c>
      <c r="D597" s="200">
        <v>0</v>
      </c>
      <c r="E597" s="200">
        <v>0</v>
      </c>
      <c r="F597" s="362"/>
      <c r="G597" s="200">
        <v>0</v>
      </c>
      <c r="H597" s="201">
        <v>0</v>
      </c>
      <c r="I597" s="202">
        <f t="shared" si="214"/>
        <v>0</v>
      </c>
      <c r="J597" s="168"/>
      <c r="K597" s="203" t="s">
        <v>19</v>
      </c>
      <c r="L597" s="200">
        <v>0</v>
      </c>
      <c r="M597" s="200">
        <v>0</v>
      </c>
      <c r="N597" s="200">
        <v>0</v>
      </c>
      <c r="O597" s="200">
        <v>0</v>
      </c>
      <c r="P597" s="200">
        <v>0</v>
      </c>
      <c r="Q597" s="200">
        <v>0</v>
      </c>
      <c r="R597" s="204">
        <v>0</v>
      </c>
      <c r="S597" s="205">
        <f t="shared" si="215"/>
        <v>0</v>
      </c>
    </row>
    <row r="598" spans="1:85">
      <c r="A598" s="191" t="s">
        <v>20</v>
      </c>
      <c r="B598" s="192">
        <v>0</v>
      </c>
      <c r="C598" s="192">
        <v>0</v>
      </c>
      <c r="D598" s="192">
        <v>0</v>
      </c>
      <c r="E598" s="192">
        <v>0</v>
      </c>
      <c r="F598" s="362"/>
      <c r="G598" s="192">
        <v>0</v>
      </c>
      <c r="H598" s="193">
        <v>0</v>
      </c>
      <c r="I598" s="194">
        <f t="shared" si="214"/>
        <v>0</v>
      </c>
      <c r="J598" s="168"/>
      <c r="K598" s="195" t="s">
        <v>20</v>
      </c>
      <c r="L598" s="196">
        <v>0</v>
      </c>
      <c r="M598" s="196">
        <v>0</v>
      </c>
      <c r="N598" s="196">
        <v>0</v>
      </c>
      <c r="O598" s="196">
        <v>0</v>
      </c>
      <c r="P598" s="196">
        <v>0</v>
      </c>
      <c r="Q598" s="196">
        <v>0</v>
      </c>
      <c r="R598" s="197">
        <v>0</v>
      </c>
      <c r="S598" s="198">
        <f t="shared" si="215"/>
        <v>0</v>
      </c>
    </row>
    <row r="599" spans="1:85" ht="15" thickBot="1">
      <c r="A599" s="206" t="s">
        <v>11</v>
      </c>
      <c r="B599" s="207">
        <v>0</v>
      </c>
      <c r="C599" s="207">
        <v>0</v>
      </c>
      <c r="D599" s="207">
        <v>0</v>
      </c>
      <c r="E599" s="207">
        <v>0</v>
      </c>
      <c r="F599" s="363"/>
      <c r="G599" s="207">
        <v>0</v>
      </c>
      <c r="H599" s="208">
        <v>0</v>
      </c>
      <c r="I599" s="209">
        <f t="shared" si="214"/>
        <v>0</v>
      </c>
      <c r="J599" s="168"/>
      <c r="K599" s="210" t="s">
        <v>11</v>
      </c>
      <c r="L599" s="207">
        <v>0</v>
      </c>
      <c r="M599" s="207">
        <v>0</v>
      </c>
      <c r="N599" s="207">
        <v>0</v>
      </c>
      <c r="O599" s="207">
        <v>0</v>
      </c>
      <c r="P599" s="207">
        <v>0</v>
      </c>
      <c r="Q599" s="207">
        <v>0</v>
      </c>
      <c r="R599" s="211">
        <v>0</v>
      </c>
      <c r="S599" s="212">
        <f t="shared" si="215"/>
        <v>0</v>
      </c>
    </row>
    <row r="600" spans="1:85" ht="15">
      <c r="A600" s="213" t="s">
        <v>26</v>
      </c>
      <c r="B600" s="214">
        <f>SUM(B579:B595)</f>
        <v>19539.06086650573</v>
      </c>
      <c r="C600" s="214">
        <f t="shared" ref="C600:I600" si="216">SUM(C579:C595)</f>
        <v>763.291083685996</v>
      </c>
      <c r="D600" s="214">
        <f t="shared" si="216"/>
        <v>5963.929494961726</v>
      </c>
      <c r="E600" s="214">
        <f t="shared" si="216"/>
        <v>1573.6985961019218</v>
      </c>
      <c r="F600" s="214">
        <f t="shared" si="216"/>
        <v>0</v>
      </c>
      <c r="G600" s="214">
        <f t="shared" si="216"/>
        <v>3969.3701758077541</v>
      </c>
      <c r="H600" s="216">
        <f t="shared" si="216"/>
        <v>1.0333582365959864</v>
      </c>
      <c r="I600" s="173">
        <f t="shared" si="216"/>
        <v>31810.383575299722</v>
      </c>
      <c r="J600" s="168"/>
      <c r="K600" s="215" t="s">
        <v>26</v>
      </c>
      <c r="L600" s="214">
        <f>SUM(L579:L595)</f>
        <v>19539.06086650573</v>
      </c>
      <c r="M600" s="214">
        <f t="shared" ref="M600:S600" si="217">SUM(M579:M595)</f>
        <v>763.291083685996</v>
      </c>
      <c r="N600" s="214">
        <f t="shared" si="217"/>
        <v>5963.929494961726</v>
      </c>
      <c r="O600" s="214">
        <f t="shared" si="217"/>
        <v>1573.6985961019218</v>
      </c>
      <c r="P600" s="214">
        <f t="shared" si="217"/>
        <v>5840.6482087583809</v>
      </c>
      <c r="Q600" s="214">
        <f t="shared" si="217"/>
        <v>3969.3701758077541</v>
      </c>
      <c r="R600" s="216">
        <f t="shared" si="217"/>
        <v>1.0333582365959864</v>
      </c>
      <c r="S600" s="217">
        <f t="shared" si="217"/>
        <v>37651.031784058105</v>
      </c>
    </row>
    <row r="601" spans="1:85" s="23" customFormat="1" ht="15" thickBot="1">
      <c r="A601" s="59" t="s">
        <v>88</v>
      </c>
      <c r="B601" s="47">
        <f>IF($I600=0,"-",B600/$I600)</f>
        <v>0.61423531156906619</v>
      </c>
      <c r="C601" s="47">
        <f t="shared" ref="C601:H601" si="218">IF($I600=0,"-",C600/$I600)</f>
        <v>2.3995029229345096E-2</v>
      </c>
      <c r="D601" s="47">
        <f t="shared" si="218"/>
        <v>0.18748373407206023</v>
      </c>
      <c r="E601" s="47">
        <f t="shared" si="218"/>
        <v>4.9471223519727527E-2</v>
      </c>
      <c r="F601" s="47">
        <f t="shared" si="218"/>
        <v>0</v>
      </c>
      <c r="G601" s="47">
        <f t="shared" si="218"/>
        <v>0.12478221667499506</v>
      </c>
      <c r="H601" s="70">
        <f t="shared" si="218"/>
        <v>3.2484934805953527E-5</v>
      </c>
      <c r="I601" s="48">
        <f>SUM(B601:H601)</f>
        <v>1</v>
      </c>
      <c r="K601" s="81" t="s">
        <v>88</v>
      </c>
      <c r="L601" s="98">
        <f t="shared" ref="L601:R601" si="219">IF($S600=0,"-",L600/$S600)</f>
        <v>0.51895153839525854</v>
      </c>
      <c r="M601" s="98">
        <f t="shared" si="219"/>
        <v>2.0272779988175053E-2</v>
      </c>
      <c r="N601" s="98">
        <f t="shared" si="219"/>
        <v>0.15840016096150983</v>
      </c>
      <c r="O601" s="98">
        <f t="shared" si="219"/>
        <v>4.1796958052242393E-2</v>
      </c>
      <c r="P601" s="98">
        <f t="shared" si="219"/>
        <v>0.15512584734082588</v>
      </c>
      <c r="Q601" s="98">
        <f t="shared" si="219"/>
        <v>0.10542526958021992</v>
      </c>
      <c r="R601" s="99">
        <f t="shared" si="219"/>
        <v>2.7445681768368498E-5</v>
      </c>
      <c r="S601" s="100">
        <f>SUM(L601:R601)</f>
        <v>0.99999999999999989</v>
      </c>
      <c r="BA601" s="218"/>
      <c r="BR601" s="218"/>
    </row>
    <row r="602" spans="1:85" ht="15" thickBot="1">
      <c r="A602" s="247"/>
      <c r="B602" s="247"/>
      <c r="C602" s="247"/>
      <c r="D602" s="247"/>
      <c r="E602" s="247"/>
      <c r="F602" s="247"/>
      <c r="G602" s="247"/>
      <c r="H602" s="247"/>
      <c r="I602" s="247"/>
      <c r="K602" s="247"/>
      <c r="L602" s="247"/>
      <c r="M602" s="247"/>
      <c r="N602" s="247"/>
      <c r="O602" s="247"/>
      <c r="P602" s="247"/>
      <c r="Q602" s="247"/>
      <c r="R602" s="247"/>
      <c r="S602" s="247"/>
      <c r="U602" s="254"/>
      <c r="AA602" s="255"/>
      <c r="AC602" s="255"/>
      <c r="AD602" s="255"/>
      <c r="AE602" s="255"/>
      <c r="AF602" s="255"/>
      <c r="AG602" s="255"/>
      <c r="AH602" s="255"/>
      <c r="AI602" s="256"/>
      <c r="AJ602" s="256"/>
      <c r="AK602" s="256"/>
      <c r="AL602" s="256"/>
      <c r="AM602" s="256"/>
      <c r="AN602" s="256"/>
      <c r="AO602" s="256"/>
      <c r="AP602" s="256"/>
    </row>
    <row r="603" spans="1:85" ht="28.5">
      <c r="A603" s="380" t="s">
        <v>50</v>
      </c>
      <c r="B603" s="164" t="s">
        <v>0</v>
      </c>
      <c r="C603" s="164" t="s">
        <v>1</v>
      </c>
      <c r="D603" s="164" t="s">
        <v>2</v>
      </c>
      <c r="E603" s="164" t="s">
        <v>3</v>
      </c>
      <c r="F603" s="164" t="s">
        <v>27</v>
      </c>
      <c r="G603" s="164" t="s">
        <v>4</v>
      </c>
      <c r="H603" s="164" t="s">
        <v>5</v>
      </c>
      <c r="I603" s="165" t="s">
        <v>6</v>
      </c>
      <c r="K603" s="382" t="s">
        <v>50</v>
      </c>
      <c r="L603" s="166" t="s">
        <v>0</v>
      </c>
      <c r="M603" s="166" t="s">
        <v>28</v>
      </c>
      <c r="N603" s="166" t="s">
        <v>29</v>
      </c>
      <c r="O603" s="166" t="s">
        <v>3</v>
      </c>
      <c r="P603" s="166" t="s">
        <v>27</v>
      </c>
      <c r="Q603" s="166" t="s">
        <v>4</v>
      </c>
      <c r="R603" s="166" t="s">
        <v>5</v>
      </c>
      <c r="S603" s="167" t="s">
        <v>6</v>
      </c>
      <c r="U603" s="384" t="s">
        <v>50</v>
      </c>
      <c r="V603" s="220" t="s">
        <v>78</v>
      </c>
      <c r="W603" s="220" t="s">
        <v>65</v>
      </c>
      <c r="X603" s="220" t="s">
        <v>72</v>
      </c>
      <c r="Y603" s="220" t="s">
        <v>79</v>
      </c>
      <c r="Z603" s="220" t="s">
        <v>80</v>
      </c>
      <c r="AA603" s="220" t="s">
        <v>112</v>
      </c>
      <c r="AB603" s="220" t="s">
        <v>81</v>
      </c>
      <c r="AC603" s="220" t="s">
        <v>82</v>
      </c>
      <c r="AD603" s="220" t="s">
        <v>68</v>
      </c>
      <c r="AE603" s="257" t="s">
        <v>27</v>
      </c>
      <c r="AF603" s="258" t="s">
        <v>63</v>
      </c>
      <c r="AG603" s="259"/>
      <c r="AH603" s="160"/>
      <c r="AI603" s="160"/>
      <c r="AR603" s="161"/>
      <c r="BA603" s="160"/>
      <c r="BI603" s="161"/>
      <c r="BR603" s="160"/>
      <c r="BX603" s="23"/>
      <c r="CG603" s="160"/>
    </row>
    <row r="604" spans="1:85" ht="15" customHeight="1">
      <c r="A604" s="381" t="s">
        <v>50</v>
      </c>
      <c r="B604" s="318" t="s">
        <v>69</v>
      </c>
      <c r="C604" s="319"/>
      <c r="D604" s="319"/>
      <c r="E604" s="319"/>
      <c r="F604" s="319"/>
      <c r="G604" s="319"/>
      <c r="H604" s="319"/>
      <c r="I604" s="320"/>
      <c r="K604" s="383" t="s">
        <v>50</v>
      </c>
      <c r="L604" s="321" t="s">
        <v>69</v>
      </c>
      <c r="M604" s="322"/>
      <c r="N604" s="322"/>
      <c r="O604" s="322"/>
      <c r="P604" s="322"/>
      <c r="Q604" s="322"/>
      <c r="R604" s="322"/>
      <c r="S604" s="323"/>
      <c r="U604" s="385" t="s">
        <v>50</v>
      </c>
      <c r="V604" s="386" t="s">
        <v>69</v>
      </c>
      <c r="W604" s="387"/>
      <c r="X604" s="387"/>
      <c r="Y604" s="387"/>
      <c r="Z604" s="387"/>
      <c r="AA604" s="387"/>
      <c r="AB604" s="387"/>
      <c r="AC604" s="387"/>
      <c r="AD604" s="387"/>
      <c r="AE604" s="387"/>
      <c r="AF604" s="388"/>
      <c r="AG604" s="260"/>
      <c r="AH604" s="160"/>
      <c r="AI604" s="160"/>
      <c r="AR604" s="161"/>
      <c r="BA604" s="160"/>
      <c r="BI604" s="161"/>
      <c r="BR604" s="160"/>
      <c r="BX604" s="23"/>
      <c r="CG604" s="160"/>
    </row>
    <row r="605" spans="1:85" ht="15">
      <c r="A605" s="170" t="s">
        <v>7</v>
      </c>
      <c r="B605" s="171">
        <v>32.663579390194826</v>
      </c>
      <c r="C605" s="171">
        <v>0</v>
      </c>
      <c r="D605" s="171">
        <v>0.31018243504473181</v>
      </c>
      <c r="E605" s="171">
        <v>0</v>
      </c>
      <c r="F605" s="361"/>
      <c r="G605" s="171">
        <v>0</v>
      </c>
      <c r="H605" s="172">
        <v>0</v>
      </c>
      <c r="I605" s="173">
        <f>SUM(B605:H605)</f>
        <v>32.973761825239556</v>
      </c>
      <c r="J605" s="168"/>
      <c r="K605" s="222" t="s">
        <v>7</v>
      </c>
      <c r="L605" s="171">
        <v>32.663579390194826</v>
      </c>
      <c r="M605" s="171">
        <v>0</v>
      </c>
      <c r="N605" s="171">
        <v>0.31018243504473181</v>
      </c>
      <c r="O605" s="171">
        <v>0</v>
      </c>
      <c r="P605" s="171">
        <v>0</v>
      </c>
      <c r="Q605" s="171">
        <v>0</v>
      </c>
      <c r="R605" s="223">
        <v>0</v>
      </c>
      <c r="S605" s="224">
        <f>SUM(L605:R605)</f>
        <v>32.973761825239556</v>
      </c>
      <c r="U605" s="103" t="s">
        <v>7</v>
      </c>
      <c r="V605" s="226">
        <v>32.663579390194826</v>
      </c>
      <c r="W605" s="226">
        <v>0.31018243504473181</v>
      </c>
      <c r="X605" s="226">
        <v>0</v>
      </c>
      <c r="Y605" s="226">
        <v>0</v>
      </c>
      <c r="Z605" s="226">
        <v>0</v>
      </c>
      <c r="AA605" s="226">
        <v>0</v>
      </c>
      <c r="AB605" s="226">
        <v>0</v>
      </c>
      <c r="AC605" s="226">
        <v>0</v>
      </c>
      <c r="AD605" s="228">
        <v>0</v>
      </c>
      <c r="AE605" s="261">
        <f t="shared" ref="AE605:AE610" si="220">+P605</f>
        <v>0</v>
      </c>
      <c r="AF605" s="229">
        <f t="shared" ref="AF605:AF625" si="221">SUM(V605:AE605)</f>
        <v>32.973761825239556</v>
      </c>
      <c r="AG605" s="147" t="str">
        <f>+IF(ABS(S605-AF605)&gt;0.01,S605-AF605,"")</f>
        <v/>
      </c>
      <c r="AH605" s="160"/>
      <c r="AI605" s="160"/>
      <c r="AR605" s="161"/>
      <c r="BA605" s="160"/>
      <c r="BI605" s="161"/>
      <c r="BR605" s="160"/>
      <c r="BX605" s="23"/>
      <c r="CG605" s="160"/>
    </row>
    <row r="606" spans="1:85" ht="15">
      <c r="A606" s="178" t="s">
        <v>8</v>
      </c>
      <c r="B606" s="179">
        <v>2.9993216496219914</v>
      </c>
      <c r="C606" s="179">
        <v>0</v>
      </c>
      <c r="D606" s="179">
        <v>0</v>
      </c>
      <c r="E606" s="179">
        <v>0</v>
      </c>
      <c r="F606" s="362"/>
      <c r="G606" s="179">
        <v>0</v>
      </c>
      <c r="H606" s="180">
        <v>0</v>
      </c>
      <c r="I606" s="181">
        <f t="shared" ref="I606:I625" si="222">SUM(B606:H606)</f>
        <v>2.9993216496219914</v>
      </c>
      <c r="J606" s="168"/>
      <c r="K606" s="182" t="s">
        <v>8</v>
      </c>
      <c r="L606" s="183">
        <v>2.9993216496219914</v>
      </c>
      <c r="M606" s="183">
        <v>0</v>
      </c>
      <c r="N606" s="183">
        <v>0</v>
      </c>
      <c r="O606" s="183">
        <v>0</v>
      </c>
      <c r="P606" s="183">
        <v>0</v>
      </c>
      <c r="Q606" s="183">
        <v>0</v>
      </c>
      <c r="R606" s="184">
        <v>0</v>
      </c>
      <c r="S606" s="185">
        <f t="shared" ref="S606:S625" si="223">SUM(L606:R606)</f>
        <v>2.9993216496219914</v>
      </c>
      <c r="U606" s="104" t="s">
        <v>8</v>
      </c>
      <c r="V606" s="231">
        <v>2.9993216496219914</v>
      </c>
      <c r="W606" s="231">
        <v>0</v>
      </c>
      <c r="X606" s="231">
        <v>0</v>
      </c>
      <c r="Y606" s="231">
        <v>0</v>
      </c>
      <c r="Z606" s="231">
        <v>0</v>
      </c>
      <c r="AA606" s="231">
        <v>0</v>
      </c>
      <c r="AB606" s="231">
        <v>0</v>
      </c>
      <c r="AC606" s="231">
        <v>0</v>
      </c>
      <c r="AD606" s="231">
        <v>0</v>
      </c>
      <c r="AE606" s="262">
        <f t="shared" si="220"/>
        <v>0</v>
      </c>
      <c r="AF606" s="233">
        <f t="shared" si="221"/>
        <v>2.9993216496219914</v>
      </c>
      <c r="AG606" s="147" t="str">
        <f t="shared" ref="AG606:AG626" si="224">+IF(ABS(S606-AF606)&gt;0.01,S606-AF606,"")</f>
        <v/>
      </c>
      <c r="AH606" s="160"/>
      <c r="AI606" s="160"/>
      <c r="AR606" s="161"/>
      <c r="BA606" s="160"/>
      <c r="BI606" s="161"/>
      <c r="BR606" s="160"/>
      <c r="BX606" s="23"/>
      <c r="CG606" s="160"/>
    </row>
    <row r="607" spans="1:85" ht="15">
      <c r="A607" s="186" t="s">
        <v>10</v>
      </c>
      <c r="B607" s="175">
        <v>3.7464443598594404</v>
      </c>
      <c r="C607" s="175">
        <v>0</v>
      </c>
      <c r="D607" s="175">
        <v>0</v>
      </c>
      <c r="E607" s="175">
        <v>0</v>
      </c>
      <c r="F607" s="362"/>
      <c r="G607" s="175">
        <v>0</v>
      </c>
      <c r="H607" s="187">
        <v>0</v>
      </c>
      <c r="I607" s="173">
        <f t="shared" si="222"/>
        <v>3.7464443598594404</v>
      </c>
      <c r="J607" s="168"/>
      <c r="K607" s="188" t="s">
        <v>10</v>
      </c>
      <c r="L607" s="175">
        <v>3.7464443598594404</v>
      </c>
      <c r="M607" s="175">
        <v>0</v>
      </c>
      <c r="N607" s="175">
        <v>0</v>
      </c>
      <c r="O607" s="175">
        <v>0</v>
      </c>
      <c r="P607" s="175">
        <v>0</v>
      </c>
      <c r="Q607" s="175">
        <v>0</v>
      </c>
      <c r="R607" s="176">
        <v>0</v>
      </c>
      <c r="S607" s="177">
        <f t="shared" si="223"/>
        <v>3.7464443598594404</v>
      </c>
      <c r="U607" s="287" t="s">
        <v>10</v>
      </c>
      <c r="V607" s="226">
        <v>3.7464443598594404</v>
      </c>
      <c r="W607" s="226">
        <v>0</v>
      </c>
      <c r="X607" s="226">
        <v>0</v>
      </c>
      <c r="Y607" s="226">
        <v>0</v>
      </c>
      <c r="Z607" s="226">
        <v>0</v>
      </c>
      <c r="AA607" s="226">
        <v>0</v>
      </c>
      <c r="AB607" s="226">
        <v>0</v>
      </c>
      <c r="AC607" s="226">
        <v>0</v>
      </c>
      <c r="AD607" s="228">
        <v>0</v>
      </c>
      <c r="AE607" s="261">
        <f t="shared" si="220"/>
        <v>0</v>
      </c>
      <c r="AF607" s="229">
        <f t="shared" si="221"/>
        <v>3.7464443598594404</v>
      </c>
      <c r="AG607" s="147" t="str">
        <f t="shared" si="224"/>
        <v/>
      </c>
      <c r="AH607" s="160"/>
      <c r="AI607" s="160"/>
      <c r="AR607" s="161"/>
      <c r="BA607" s="160"/>
      <c r="BI607" s="161"/>
      <c r="BR607" s="160"/>
      <c r="BX607" s="23"/>
      <c r="CG607" s="160"/>
    </row>
    <row r="608" spans="1:85" ht="15">
      <c r="A608" s="178" t="s">
        <v>56</v>
      </c>
      <c r="B608" s="179">
        <v>0</v>
      </c>
      <c r="C608" s="179">
        <v>0</v>
      </c>
      <c r="D608" s="179">
        <v>0</v>
      </c>
      <c r="E608" s="179">
        <v>0</v>
      </c>
      <c r="F608" s="362"/>
      <c r="G608" s="179">
        <v>0</v>
      </c>
      <c r="H608" s="180">
        <v>0</v>
      </c>
      <c r="I608" s="181">
        <f t="shared" si="222"/>
        <v>0</v>
      </c>
      <c r="J608" s="168"/>
      <c r="K608" s="182" t="s">
        <v>56</v>
      </c>
      <c r="L608" s="183">
        <v>0</v>
      </c>
      <c r="M608" s="183">
        <v>0</v>
      </c>
      <c r="N608" s="183">
        <v>0</v>
      </c>
      <c r="O608" s="183">
        <v>0</v>
      </c>
      <c r="P608" s="183">
        <v>0</v>
      </c>
      <c r="Q608" s="183">
        <v>0</v>
      </c>
      <c r="R608" s="184">
        <v>0</v>
      </c>
      <c r="S608" s="185">
        <f t="shared" si="223"/>
        <v>0</v>
      </c>
      <c r="U608" s="104" t="s">
        <v>56</v>
      </c>
      <c r="V608" s="231">
        <v>0</v>
      </c>
      <c r="W608" s="231">
        <v>0</v>
      </c>
      <c r="X608" s="231">
        <v>0</v>
      </c>
      <c r="Y608" s="231">
        <v>0</v>
      </c>
      <c r="Z608" s="231">
        <v>0</v>
      </c>
      <c r="AA608" s="231">
        <v>0</v>
      </c>
      <c r="AB608" s="231">
        <v>0</v>
      </c>
      <c r="AC608" s="231">
        <v>0</v>
      </c>
      <c r="AD608" s="231">
        <v>0</v>
      </c>
      <c r="AE608" s="262">
        <f t="shared" si="220"/>
        <v>0</v>
      </c>
      <c r="AF608" s="233">
        <f t="shared" si="221"/>
        <v>0</v>
      </c>
      <c r="AG608" s="147" t="str">
        <f t="shared" si="224"/>
        <v/>
      </c>
      <c r="AH608" s="160"/>
      <c r="AI608" s="160"/>
      <c r="AR608" s="161"/>
      <c r="BA608" s="160"/>
      <c r="BI608" s="161"/>
      <c r="BR608" s="160"/>
      <c r="BX608" s="23"/>
      <c r="CG608" s="160"/>
    </row>
    <row r="609" spans="1:85" ht="15">
      <c r="A609" s="186" t="s">
        <v>16</v>
      </c>
      <c r="B609" s="175">
        <v>0</v>
      </c>
      <c r="C609" s="175">
        <v>0</v>
      </c>
      <c r="D609" s="175">
        <v>0</v>
      </c>
      <c r="E609" s="175">
        <v>0</v>
      </c>
      <c r="F609" s="362"/>
      <c r="G609" s="175">
        <v>0</v>
      </c>
      <c r="H609" s="187">
        <v>0</v>
      </c>
      <c r="I609" s="173">
        <f t="shared" si="222"/>
        <v>0</v>
      </c>
      <c r="J609" s="168"/>
      <c r="K609" s="188" t="s">
        <v>16</v>
      </c>
      <c r="L609" s="175">
        <v>0</v>
      </c>
      <c r="M609" s="175">
        <v>0</v>
      </c>
      <c r="N609" s="175">
        <v>0</v>
      </c>
      <c r="O609" s="175">
        <v>0</v>
      </c>
      <c r="P609" s="175">
        <v>0</v>
      </c>
      <c r="Q609" s="175">
        <v>0</v>
      </c>
      <c r="R609" s="176">
        <v>0</v>
      </c>
      <c r="S609" s="177">
        <f t="shared" si="223"/>
        <v>0</v>
      </c>
      <c r="U609" s="287" t="s">
        <v>16</v>
      </c>
      <c r="V609" s="226">
        <v>0</v>
      </c>
      <c r="W609" s="226">
        <v>0</v>
      </c>
      <c r="X609" s="226">
        <v>0</v>
      </c>
      <c r="Y609" s="226">
        <v>0</v>
      </c>
      <c r="Z609" s="226">
        <v>0</v>
      </c>
      <c r="AA609" s="226">
        <v>0</v>
      </c>
      <c r="AB609" s="226">
        <v>0</v>
      </c>
      <c r="AC609" s="226">
        <v>0</v>
      </c>
      <c r="AD609" s="228">
        <v>0</v>
      </c>
      <c r="AE609" s="261">
        <f t="shared" si="220"/>
        <v>0</v>
      </c>
      <c r="AF609" s="229">
        <f t="shared" si="221"/>
        <v>0</v>
      </c>
      <c r="AG609" s="147" t="str">
        <f t="shared" si="224"/>
        <v/>
      </c>
      <c r="AH609" s="160"/>
      <c r="AI609" s="160"/>
      <c r="AR609" s="161"/>
      <c r="BA609" s="160"/>
      <c r="BI609" s="161"/>
      <c r="BR609" s="160"/>
      <c r="BX609" s="23"/>
      <c r="CG609" s="160"/>
    </row>
    <row r="610" spans="1:85" ht="15">
      <c r="A610" s="178" t="s">
        <v>15</v>
      </c>
      <c r="B610" s="179">
        <v>688.58409462165321</v>
      </c>
      <c r="C610" s="179">
        <v>0</v>
      </c>
      <c r="D610" s="179">
        <v>86.472230449747684</v>
      </c>
      <c r="E610" s="179">
        <v>0</v>
      </c>
      <c r="F610" s="362"/>
      <c r="G610" s="179">
        <v>0</v>
      </c>
      <c r="H610" s="180">
        <v>0</v>
      </c>
      <c r="I610" s="181">
        <f t="shared" si="222"/>
        <v>775.05632507140092</v>
      </c>
      <c r="J610" s="168"/>
      <c r="K610" s="182" t="s">
        <v>15</v>
      </c>
      <c r="L610" s="183">
        <v>688.58409462165321</v>
      </c>
      <c r="M610" s="183">
        <v>0</v>
      </c>
      <c r="N610" s="183">
        <v>86.472230449747684</v>
      </c>
      <c r="O610" s="183">
        <v>0</v>
      </c>
      <c r="P610" s="183">
        <v>0</v>
      </c>
      <c r="Q610" s="183">
        <v>0</v>
      </c>
      <c r="R610" s="184">
        <v>0</v>
      </c>
      <c r="S610" s="185">
        <f t="shared" si="223"/>
        <v>775.05632507140092</v>
      </c>
      <c r="U610" s="104" t="s">
        <v>15</v>
      </c>
      <c r="V610" s="231">
        <v>688.58409462165321</v>
      </c>
      <c r="W610" s="231">
        <v>86.472230449747684</v>
      </c>
      <c r="X610" s="231">
        <v>0</v>
      </c>
      <c r="Y610" s="231">
        <v>0</v>
      </c>
      <c r="Z610" s="231">
        <v>0</v>
      </c>
      <c r="AA610" s="231">
        <v>0</v>
      </c>
      <c r="AB610" s="231">
        <v>0</v>
      </c>
      <c r="AC610" s="231">
        <v>0</v>
      </c>
      <c r="AD610" s="231">
        <v>0</v>
      </c>
      <c r="AE610" s="262">
        <f t="shared" si="220"/>
        <v>0</v>
      </c>
      <c r="AF610" s="233">
        <f t="shared" si="221"/>
        <v>775.05632507140092</v>
      </c>
      <c r="AG610" s="147" t="str">
        <f t="shared" si="224"/>
        <v/>
      </c>
      <c r="AH610" s="160"/>
      <c r="AI610" s="160"/>
      <c r="AR610" s="161"/>
      <c r="BA610" s="160"/>
      <c r="BI610" s="161"/>
      <c r="BR610" s="160"/>
      <c r="BX610" s="23"/>
      <c r="CG610" s="160"/>
    </row>
    <row r="611" spans="1:85" ht="15">
      <c r="A611" s="186" t="s">
        <v>58</v>
      </c>
      <c r="B611" s="175">
        <v>0</v>
      </c>
      <c r="C611" s="175">
        <v>0</v>
      </c>
      <c r="D611" s="175">
        <v>0</v>
      </c>
      <c r="E611" s="175">
        <v>0</v>
      </c>
      <c r="F611" s="362"/>
      <c r="G611" s="175">
        <v>0</v>
      </c>
      <c r="H611" s="187">
        <v>0</v>
      </c>
      <c r="I611" s="173">
        <f t="shared" si="222"/>
        <v>0</v>
      </c>
      <c r="J611" s="168"/>
      <c r="K611" s="188" t="s">
        <v>58</v>
      </c>
      <c r="L611" s="175">
        <v>0</v>
      </c>
      <c r="M611" s="175">
        <v>0</v>
      </c>
      <c r="N611" s="175">
        <v>0</v>
      </c>
      <c r="O611" s="175">
        <v>0</v>
      </c>
      <c r="P611" s="175">
        <v>9774.809130166268</v>
      </c>
      <c r="Q611" s="175">
        <v>0</v>
      </c>
      <c r="R611" s="176">
        <v>0</v>
      </c>
      <c r="S611" s="177">
        <f t="shared" si="223"/>
        <v>9774.809130166268</v>
      </c>
      <c r="U611" s="288" t="s">
        <v>58</v>
      </c>
      <c r="V611" s="226">
        <v>0</v>
      </c>
      <c r="W611" s="226">
        <v>0</v>
      </c>
      <c r="X611" s="226">
        <v>0</v>
      </c>
      <c r="Y611" s="226">
        <v>0</v>
      </c>
      <c r="Z611" s="226">
        <v>0</v>
      </c>
      <c r="AA611" s="226">
        <v>0</v>
      </c>
      <c r="AB611" s="226">
        <v>0</v>
      </c>
      <c r="AC611" s="226">
        <v>0</v>
      </c>
      <c r="AD611" s="226">
        <v>0</v>
      </c>
      <c r="AE611" s="263">
        <f>+P611</f>
        <v>9774.809130166268</v>
      </c>
      <c r="AF611" s="264">
        <f t="shared" si="221"/>
        <v>9774.809130166268</v>
      </c>
      <c r="AG611" s="147" t="str">
        <f t="shared" si="224"/>
        <v/>
      </c>
      <c r="AH611" s="160"/>
      <c r="AI611" s="160"/>
      <c r="AR611" s="161"/>
      <c r="BA611" s="160"/>
      <c r="BI611" s="161"/>
      <c r="BR611" s="160"/>
      <c r="BX611" s="23"/>
      <c r="CG611" s="160"/>
    </row>
    <row r="612" spans="1:85" ht="15">
      <c r="A612" s="178" t="s">
        <v>12</v>
      </c>
      <c r="B612" s="179">
        <v>0</v>
      </c>
      <c r="C612" s="179">
        <v>0</v>
      </c>
      <c r="D612" s="179">
        <v>0</v>
      </c>
      <c r="E612" s="179">
        <v>0</v>
      </c>
      <c r="F612" s="362"/>
      <c r="G612" s="179">
        <v>0</v>
      </c>
      <c r="H612" s="180">
        <v>0</v>
      </c>
      <c r="I612" s="181">
        <f t="shared" si="222"/>
        <v>0</v>
      </c>
      <c r="J612" s="168"/>
      <c r="K612" s="182" t="s">
        <v>12</v>
      </c>
      <c r="L612" s="183">
        <v>0</v>
      </c>
      <c r="M612" s="183">
        <v>0</v>
      </c>
      <c r="N612" s="183">
        <v>0</v>
      </c>
      <c r="O612" s="183">
        <v>0</v>
      </c>
      <c r="P612" s="183">
        <v>6161.8267162959837</v>
      </c>
      <c r="Q612" s="183">
        <v>0</v>
      </c>
      <c r="R612" s="184">
        <v>0</v>
      </c>
      <c r="S612" s="185">
        <f t="shared" si="223"/>
        <v>6161.8267162959837</v>
      </c>
      <c r="U612" s="104" t="s">
        <v>12</v>
      </c>
      <c r="V612" s="231">
        <v>0</v>
      </c>
      <c r="W612" s="231">
        <v>0</v>
      </c>
      <c r="X612" s="231">
        <v>0</v>
      </c>
      <c r="Y612" s="231">
        <v>0</v>
      </c>
      <c r="Z612" s="231">
        <v>0</v>
      </c>
      <c r="AA612" s="231">
        <v>0</v>
      </c>
      <c r="AB612" s="231">
        <v>0</v>
      </c>
      <c r="AC612" s="231">
        <v>0</v>
      </c>
      <c r="AD612" s="231">
        <v>0</v>
      </c>
      <c r="AE612" s="262">
        <f t="shared" ref="AE612:AE625" si="225">+P612</f>
        <v>6161.8267162959837</v>
      </c>
      <c r="AF612" s="233">
        <f t="shared" si="221"/>
        <v>6161.8267162959837</v>
      </c>
      <c r="AG612" s="147" t="str">
        <f t="shared" si="224"/>
        <v/>
      </c>
      <c r="AH612" s="160"/>
      <c r="AI612" s="160"/>
      <c r="AR612" s="161"/>
      <c r="BA612" s="160"/>
      <c r="BI612" s="161"/>
      <c r="BR612" s="160"/>
      <c r="BX612" s="23"/>
      <c r="CG612" s="160"/>
    </row>
    <row r="613" spans="1:85" ht="15">
      <c r="A613" s="186" t="s">
        <v>59</v>
      </c>
      <c r="B613" s="175">
        <v>0</v>
      </c>
      <c r="C613" s="175">
        <v>0</v>
      </c>
      <c r="D613" s="175">
        <v>0</v>
      </c>
      <c r="E613" s="175">
        <v>0</v>
      </c>
      <c r="F613" s="362"/>
      <c r="G613" s="175">
        <v>0</v>
      </c>
      <c r="H613" s="187">
        <v>0</v>
      </c>
      <c r="I613" s="173">
        <f t="shared" si="222"/>
        <v>0</v>
      </c>
      <c r="J613" s="168"/>
      <c r="K613" s="188" t="s">
        <v>59</v>
      </c>
      <c r="L613" s="175">
        <v>0</v>
      </c>
      <c r="M613" s="175">
        <v>0</v>
      </c>
      <c r="N613" s="175">
        <v>0</v>
      </c>
      <c r="O613" s="175">
        <v>0</v>
      </c>
      <c r="P613" s="175">
        <v>0</v>
      </c>
      <c r="Q613" s="175">
        <v>0</v>
      </c>
      <c r="R613" s="176">
        <v>0</v>
      </c>
      <c r="S613" s="177">
        <f t="shared" si="223"/>
        <v>0</v>
      </c>
      <c r="U613" s="289" t="s">
        <v>59</v>
      </c>
      <c r="V613" s="226">
        <v>0</v>
      </c>
      <c r="W613" s="226">
        <v>0</v>
      </c>
      <c r="X613" s="226">
        <v>0</v>
      </c>
      <c r="Y613" s="226">
        <v>0</v>
      </c>
      <c r="Z613" s="226">
        <v>0</v>
      </c>
      <c r="AA613" s="226">
        <v>0</v>
      </c>
      <c r="AB613" s="226">
        <v>0</v>
      </c>
      <c r="AC613" s="226">
        <v>0</v>
      </c>
      <c r="AD613" s="226">
        <v>0</v>
      </c>
      <c r="AE613" s="263">
        <f t="shared" si="225"/>
        <v>0</v>
      </c>
      <c r="AF613" s="264">
        <f t="shared" si="221"/>
        <v>0</v>
      </c>
      <c r="AG613" s="147" t="str">
        <f t="shared" si="224"/>
        <v/>
      </c>
      <c r="AH613" s="160"/>
      <c r="AI613" s="160"/>
      <c r="AR613" s="161"/>
      <c r="BA613" s="160"/>
      <c r="BI613" s="161"/>
      <c r="BR613" s="160"/>
      <c r="BX613" s="23"/>
      <c r="CG613" s="160"/>
    </row>
    <row r="614" spans="1:85" ht="15">
      <c r="A614" s="178" t="s">
        <v>17</v>
      </c>
      <c r="B614" s="179">
        <v>11.159709160913575</v>
      </c>
      <c r="C614" s="179">
        <v>0</v>
      </c>
      <c r="D614" s="179">
        <v>0</v>
      </c>
      <c r="E614" s="179">
        <v>0</v>
      </c>
      <c r="F614" s="362"/>
      <c r="G614" s="179">
        <v>0</v>
      </c>
      <c r="H614" s="180">
        <v>0</v>
      </c>
      <c r="I614" s="181">
        <f t="shared" si="222"/>
        <v>11.159709160913575</v>
      </c>
      <c r="J614" s="168"/>
      <c r="K614" s="182" t="s">
        <v>17</v>
      </c>
      <c r="L614" s="183">
        <v>11.159709160913575</v>
      </c>
      <c r="M614" s="183">
        <v>0</v>
      </c>
      <c r="N614" s="183">
        <v>0</v>
      </c>
      <c r="O614" s="183">
        <v>0</v>
      </c>
      <c r="P614" s="183">
        <v>0</v>
      </c>
      <c r="Q614" s="183">
        <v>0</v>
      </c>
      <c r="R614" s="184">
        <v>0</v>
      </c>
      <c r="S614" s="185">
        <f t="shared" si="223"/>
        <v>11.159709160913575</v>
      </c>
      <c r="U614" s="104" t="s">
        <v>17</v>
      </c>
      <c r="V614" s="231">
        <v>11.159709160913575</v>
      </c>
      <c r="W614" s="231">
        <v>0</v>
      </c>
      <c r="X614" s="231">
        <v>0</v>
      </c>
      <c r="Y614" s="231">
        <v>0</v>
      </c>
      <c r="Z614" s="231">
        <v>0</v>
      </c>
      <c r="AA614" s="231">
        <v>0</v>
      </c>
      <c r="AB614" s="231">
        <v>0</v>
      </c>
      <c r="AC614" s="231">
        <v>0</v>
      </c>
      <c r="AD614" s="231">
        <v>0</v>
      </c>
      <c r="AE614" s="262">
        <f t="shared" si="225"/>
        <v>0</v>
      </c>
      <c r="AF614" s="233">
        <f t="shared" si="221"/>
        <v>11.159709160913575</v>
      </c>
      <c r="AG614" s="147" t="str">
        <f t="shared" si="224"/>
        <v/>
      </c>
      <c r="AH614" s="160"/>
      <c r="AI614" s="160"/>
      <c r="AR614" s="161"/>
      <c r="BA614" s="160"/>
      <c r="BI614" s="161"/>
      <c r="BR614" s="160"/>
      <c r="BX614" s="23"/>
      <c r="CG614" s="160"/>
    </row>
    <row r="615" spans="1:85" ht="15">
      <c r="A615" s="186" t="s">
        <v>139</v>
      </c>
      <c r="B615" s="175">
        <v>13807.85198761259</v>
      </c>
      <c r="C615" s="175">
        <v>0</v>
      </c>
      <c r="D615" s="303">
        <v>3706.9766657987516</v>
      </c>
      <c r="E615" s="175">
        <v>0</v>
      </c>
      <c r="F615" s="362"/>
      <c r="G615" s="175">
        <v>0</v>
      </c>
      <c r="H615" s="187">
        <v>0</v>
      </c>
      <c r="I615" s="173">
        <f t="shared" si="222"/>
        <v>17514.828653411343</v>
      </c>
      <c r="J615" s="168"/>
      <c r="K615" s="188" t="s">
        <v>139</v>
      </c>
      <c r="L615" s="175">
        <v>13807.85198761259</v>
      </c>
      <c r="M615" s="175">
        <v>0</v>
      </c>
      <c r="N615" s="175">
        <v>3706.9766657987516</v>
      </c>
      <c r="O615" s="175">
        <v>0</v>
      </c>
      <c r="P615" s="175">
        <v>0</v>
      </c>
      <c r="Q615" s="175">
        <v>0</v>
      </c>
      <c r="R615" s="176">
        <v>0</v>
      </c>
      <c r="S615" s="177">
        <f t="shared" si="223"/>
        <v>17514.828653411343</v>
      </c>
      <c r="U615" s="105" t="s">
        <v>139</v>
      </c>
      <c r="V615" s="226">
        <v>13807.85198761259</v>
      </c>
      <c r="W615" s="304">
        <v>3332.6853031959931</v>
      </c>
      <c r="X615" s="304">
        <v>374.29136260275845</v>
      </c>
      <c r="Y615" s="226">
        <v>0</v>
      </c>
      <c r="Z615" s="226">
        <v>0</v>
      </c>
      <c r="AA615" s="226">
        <v>0</v>
      </c>
      <c r="AB615" s="226">
        <v>0</v>
      </c>
      <c r="AC615" s="226">
        <v>0</v>
      </c>
      <c r="AD615" s="226">
        <v>0</v>
      </c>
      <c r="AE615" s="263">
        <f t="shared" si="225"/>
        <v>0</v>
      </c>
      <c r="AF615" s="264">
        <f t="shared" si="221"/>
        <v>17514.828653411343</v>
      </c>
      <c r="AG615" s="147" t="str">
        <f t="shared" si="224"/>
        <v/>
      </c>
      <c r="AH615" s="160"/>
      <c r="AI615" s="160"/>
      <c r="AR615" s="161"/>
      <c r="BA615" s="160"/>
      <c r="BI615" s="161"/>
      <c r="BR615" s="160"/>
      <c r="BX615" s="23"/>
      <c r="CG615" s="160"/>
    </row>
    <row r="616" spans="1:85" ht="15">
      <c r="A616" s="178" t="s">
        <v>25</v>
      </c>
      <c r="B616" s="179">
        <v>1176.5937526100261</v>
      </c>
      <c r="C616" s="179">
        <v>0</v>
      </c>
      <c r="D616" s="179">
        <v>2164.4599974009643</v>
      </c>
      <c r="E616" s="179">
        <v>4975.2471869813935</v>
      </c>
      <c r="F616" s="362"/>
      <c r="G616" s="179">
        <v>2244.5740047748109</v>
      </c>
      <c r="H616" s="180">
        <v>0</v>
      </c>
      <c r="I616" s="181">
        <f t="shared" si="222"/>
        <v>10560.874941767195</v>
      </c>
      <c r="J616" s="168"/>
      <c r="K616" s="182" t="s">
        <v>25</v>
      </c>
      <c r="L616" s="183">
        <v>1176.5937526100261</v>
      </c>
      <c r="M616" s="183">
        <v>0</v>
      </c>
      <c r="N616" s="183">
        <v>2164.4599974009643</v>
      </c>
      <c r="O616" s="183">
        <v>4975.2471869813935</v>
      </c>
      <c r="P616" s="183">
        <v>0</v>
      </c>
      <c r="Q616" s="183">
        <v>2244.5740047748109</v>
      </c>
      <c r="R616" s="184">
        <v>0</v>
      </c>
      <c r="S616" s="185">
        <f t="shared" si="223"/>
        <v>10560.874941767195</v>
      </c>
      <c r="U616" s="104" t="s">
        <v>25</v>
      </c>
      <c r="V616" s="231">
        <v>1176.5937526100261</v>
      </c>
      <c r="W616" s="231">
        <v>1031.4743446472057</v>
      </c>
      <c r="X616" s="231">
        <v>1132.9856527537586</v>
      </c>
      <c r="Y616" s="231">
        <v>1510.0494609237753</v>
      </c>
      <c r="Z616" s="231">
        <v>1451.0011082167032</v>
      </c>
      <c r="AA616" s="231">
        <v>405.41722982224661</v>
      </c>
      <c r="AB616" s="231">
        <v>1408.5227530939765</v>
      </c>
      <c r="AC616" s="231">
        <v>836.0512516808343</v>
      </c>
      <c r="AD616" s="231">
        <v>1608.779388018668</v>
      </c>
      <c r="AE616" s="262">
        <f t="shared" si="225"/>
        <v>0</v>
      </c>
      <c r="AF616" s="233">
        <f t="shared" si="221"/>
        <v>10560.874941767193</v>
      </c>
      <c r="AG616" s="147" t="str">
        <f t="shared" si="224"/>
        <v/>
      </c>
      <c r="AH616" s="160"/>
      <c r="AI616" s="160"/>
      <c r="AR616" s="161"/>
      <c r="BA616" s="160"/>
      <c r="BI616" s="161"/>
      <c r="BR616" s="160"/>
      <c r="BX616" s="23"/>
      <c r="CG616" s="160"/>
    </row>
    <row r="617" spans="1:85" ht="15">
      <c r="A617" s="186" t="s">
        <v>24</v>
      </c>
      <c r="B617" s="175">
        <v>7051.5120132448883</v>
      </c>
      <c r="C617" s="175">
        <v>0</v>
      </c>
      <c r="D617" s="175">
        <v>2267.722845111171</v>
      </c>
      <c r="E617" s="175">
        <v>0</v>
      </c>
      <c r="F617" s="362"/>
      <c r="G617" s="175">
        <v>0</v>
      </c>
      <c r="H617" s="187">
        <v>0</v>
      </c>
      <c r="I617" s="173">
        <f t="shared" si="222"/>
        <v>9319.2348583560597</v>
      </c>
      <c r="J617" s="168"/>
      <c r="K617" s="188" t="s">
        <v>24</v>
      </c>
      <c r="L617" s="175">
        <v>7051.5120132448883</v>
      </c>
      <c r="M617" s="175">
        <v>0</v>
      </c>
      <c r="N617" s="175">
        <v>2267.722845111171</v>
      </c>
      <c r="O617" s="175">
        <v>0</v>
      </c>
      <c r="P617" s="175">
        <v>0</v>
      </c>
      <c r="Q617" s="175">
        <v>0</v>
      </c>
      <c r="R617" s="176">
        <v>0</v>
      </c>
      <c r="S617" s="177">
        <f t="shared" si="223"/>
        <v>9319.2348583560597</v>
      </c>
      <c r="U617" s="289" t="s">
        <v>24</v>
      </c>
      <c r="V617" s="226">
        <v>7051.5120132448883</v>
      </c>
      <c r="W617" s="226">
        <v>2267.722845111171</v>
      </c>
      <c r="X617" s="226">
        <v>0</v>
      </c>
      <c r="Y617" s="226">
        <v>0</v>
      </c>
      <c r="Z617" s="226">
        <v>0</v>
      </c>
      <c r="AA617" s="226">
        <v>0</v>
      </c>
      <c r="AB617" s="226">
        <v>0</v>
      </c>
      <c r="AC617" s="226">
        <v>0</v>
      </c>
      <c r="AD617" s="226">
        <v>0</v>
      </c>
      <c r="AE617" s="263">
        <f t="shared" si="225"/>
        <v>0</v>
      </c>
      <c r="AF617" s="264">
        <f t="shared" si="221"/>
        <v>9319.2348583560597</v>
      </c>
      <c r="AG617" s="147" t="str">
        <f t="shared" si="224"/>
        <v/>
      </c>
      <c r="AH617" s="160"/>
      <c r="AI617" s="160"/>
      <c r="AR617" s="161"/>
      <c r="BA617" s="160"/>
      <c r="BI617" s="161"/>
      <c r="BR617" s="160"/>
      <c r="BX617" s="23"/>
      <c r="CG617" s="160"/>
    </row>
    <row r="618" spans="1:85" ht="15">
      <c r="A618" s="178" t="s">
        <v>60</v>
      </c>
      <c r="B618" s="179">
        <v>920.18404415592329</v>
      </c>
      <c r="C618" s="179">
        <v>0</v>
      </c>
      <c r="D618" s="179">
        <v>16.619609157264463</v>
      </c>
      <c r="E618" s="179">
        <v>0</v>
      </c>
      <c r="F618" s="362"/>
      <c r="G618" s="179">
        <v>0</v>
      </c>
      <c r="H618" s="180">
        <v>0</v>
      </c>
      <c r="I618" s="181">
        <f t="shared" si="222"/>
        <v>936.80365331318774</v>
      </c>
      <c r="J618" s="168"/>
      <c r="K618" s="182" t="s">
        <v>60</v>
      </c>
      <c r="L618" s="183">
        <v>920.18404415592329</v>
      </c>
      <c r="M618" s="183">
        <v>0</v>
      </c>
      <c r="N618" s="183">
        <v>16.619609157264463</v>
      </c>
      <c r="O618" s="183">
        <v>0</v>
      </c>
      <c r="P618" s="183">
        <v>0</v>
      </c>
      <c r="Q618" s="183">
        <v>0</v>
      </c>
      <c r="R618" s="184">
        <v>0</v>
      </c>
      <c r="S618" s="185">
        <f t="shared" si="223"/>
        <v>936.80365331318774</v>
      </c>
      <c r="U618" s="104" t="s">
        <v>60</v>
      </c>
      <c r="V618" s="231">
        <v>920.18404415592329</v>
      </c>
      <c r="W618" s="231">
        <v>15.259039305952101</v>
      </c>
      <c r="X618" s="231">
        <v>1.3605698513123616</v>
      </c>
      <c r="Y618" s="231">
        <v>0</v>
      </c>
      <c r="Z618" s="231">
        <v>0</v>
      </c>
      <c r="AA618" s="231">
        <v>0</v>
      </c>
      <c r="AB618" s="231">
        <v>0</v>
      </c>
      <c r="AC618" s="231">
        <v>0</v>
      </c>
      <c r="AD618" s="231">
        <v>0</v>
      </c>
      <c r="AE618" s="262">
        <f t="shared" si="225"/>
        <v>0</v>
      </c>
      <c r="AF618" s="233">
        <f t="shared" si="221"/>
        <v>936.80365331318774</v>
      </c>
      <c r="AG618" s="147" t="str">
        <f t="shared" si="224"/>
        <v/>
      </c>
      <c r="AH618" s="160"/>
      <c r="AI618" s="160"/>
      <c r="AR618" s="161"/>
      <c r="BA618" s="160"/>
      <c r="BI618" s="161"/>
      <c r="BR618" s="160"/>
      <c r="BX618" s="23"/>
      <c r="CG618" s="160"/>
    </row>
    <row r="619" spans="1:85" ht="15">
      <c r="A619" s="186" t="s">
        <v>22</v>
      </c>
      <c r="B619" s="175">
        <v>253.32709656278476</v>
      </c>
      <c r="C619" s="175">
        <v>0</v>
      </c>
      <c r="D619" s="175">
        <v>35.833652418312127</v>
      </c>
      <c r="E619" s="175">
        <v>0</v>
      </c>
      <c r="F619" s="362"/>
      <c r="G619" s="175">
        <v>0</v>
      </c>
      <c r="H619" s="187">
        <v>0</v>
      </c>
      <c r="I619" s="173">
        <f t="shared" si="222"/>
        <v>289.1607489810969</v>
      </c>
      <c r="J619" s="168"/>
      <c r="K619" s="188" t="s">
        <v>22</v>
      </c>
      <c r="L619" s="175">
        <v>253.32709656278476</v>
      </c>
      <c r="M619" s="175">
        <v>0</v>
      </c>
      <c r="N619" s="175">
        <v>35.833652418312127</v>
      </c>
      <c r="O619" s="175">
        <v>0</v>
      </c>
      <c r="P619" s="175">
        <v>891.87238399318517</v>
      </c>
      <c r="Q619" s="175">
        <v>0</v>
      </c>
      <c r="R619" s="176">
        <v>0</v>
      </c>
      <c r="S619" s="177">
        <f t="shared" si="223"/>
        <v>1181.0331329742821</v>
      </c>
      <c r="U619" s="289" t="s">
        <v>22</v>
      </c>
      <c r="V619" s="226">
        <v>253.32709656278476</v>
      </c>
      <c r="W619" s="226">
        <v>35.833652418312127</v>
      </c>
      <c r="X619" s="226">
        <v>0</v>
      </c>
      <c r="Y619" s="226">
        <v>0</v>
      </c>
      <c r="Z619" s="226">
        <v>0</v>
      </c>
      <c r="AA619" s="226">
        <v>0</v>
      </c>
      <c r="AB619" s="226">
        <v>0</v>
      </c>
      <c r="AC619" s="226">
        <v>0</v>
      </c>
      <c r="AD619" s="226">
        <v>0</v>
      </c>
      <c r="AE619" s="263">
        <f t="shared" si="225"/>
        <v>891.87238399318517</v>
      </c>
      <c r="AF619" s="264">
        <f t="shared" si="221"/>
        <v>1181.0331329742821</v>
      </c>
      <c r="AG619" s="147" t="str">
        <f t="shared" si="224"/>
        <v/>
      </c>
      <c r="AH619" s="160"/>
      <c r="AI619" s="160"/>
      <c r="AR619" s="161"/>
      <c r="BA619" s="160"/>
      <c r="BI619" s="161"/>
      <c r="BR619" s="160"/>
      <c r="BX619" s="23"/>
      <c r="CG619" s="160"/>
    </row>
    <row r="620" spans="1:85" ht="15">
      <c r="A620" s="178" t="s">
        <v>21</v>
      </c>
      <c r="B620" s="179">
        <v>0</v>
      </c>
      <c r="C620" s="179">
        <v>0</v>
      </c>
      <c r="D620" s="179">
        <v>0</v>
      </c>
      <c r="E620" s="179">
        <v>0</v>
      </c>
      <c r="F620" s="362"/>
      <c r="G620" s="179">
        <v>0</v>
      </c>
      <c r="H620" s="180">
        <v>0</v>
      </c>
      <c r="I620" s="181">
        <f t="shared" si="222"/>
        <v>0</v>
      </c>
      <c r="J620" s="168"/>
      <c r="K620" s="182" t="s">
        <v>21</v>
      </c>
      <c r="L620" s="183">
        <v>0</v>
      </c>
      <c r="M620" s="183">
        <v>0</v>
      </c>
      <c r="N620" s="183">
        <v>0</v>
      </c>
      <c r="O620" s="183">
        <v>0</v>
      </c>
      <c r="P620" s="183">
        <v>0</v>
      </c>
      <c r="Q620" s="183">
        <v>0</v>
      </c>
      <c r="R620" s="184">
        <v>0</v>
      </c>
      <c r="S620" s="185">
        <f t="shared" si="223"/>
        <v>0</v>
      </c>
      <c r="U620" s="104" t="s">
        <v>21</v>
      </c>
      <c r="V620" s="231">
        <v>0</v>
      </c>
      <c r="W620" s="231">
        <v>0</v>
      </c>
      <c r="X620" s="231">
        <v>0</v>
      </c>
      <c r="Y620" s="231">
        <v>0</v>
      </c>
      <c r="Z620" s="231">
        <v>0</v>
      </c>
      <c r="AA620" s="231">
        <v>0</v>
      </c>
      <c r="AB620" s="231">
        <v>0</v>
      </c>
      <c r="AC620" s="231">
        <v>0</v>
      </c>
      <c r="AD620" s="231">
        <v>0</v>
      </c>
      <c r="AE620" s="262">
        <f t="shared" si="225"/>
        <v>0</v>
      </c>
      <c r="AF620" s="233">
        <f t="shared" si="221"/>
        <v>0</v>
      </c>
      <c r="AG620" s="147" t="str">
        <f t="shared" si="224"/>
        <v/>
      </c>
      <c r="AH620" s="160"/>
      <c r="AI620" s="160"/>
      <c r="AR620" s="161"/>
      <c r="BA620" s="160"/>
      <c r="BI620" s="161"/>
      <c r="BR620" s="160"/>
      <c r="BX620" s="23"/>
      <c r="CG620" s="160"/>
    </row>
    <row r="621" spans="1:85" ht="15">
      <c r="A621" s="189" t="s">
        <v>64</v>
      </c>
      <c r="B621" s="175">
        <v>158.88898459915637</v>
      </c>
      <c r="C621" s="175">
        <v>0</v>
      </c>
      <c r="D621" s="175">
        <v>114.1996010253512</v>
      </c>
      <c r="E621" s="175">
        <v>0</v>
      </c>
      <c r="F621" s="362"/>
      <c r="G621" s="175">
        <v>0</v>
      </c>
      <c r="H621" s="187">
        <v>0</v>
      </c>
      <c r="I621" s="173">
        <f t="shared" si="222"/>
        <v>273.08858562450757</v>
      </c>
      <c r="J621" s="168"/>
      <c r="K621" s="190" t="s">
        <v>64</v>
      </c>
      <c r="L621" s="175">
        <v>158.88898459915637</v>
      </c>
      <c r="M621" s="175">
        <v>0</v>
      </c>
      <c r="N621" s="175">
        <v>114.1996010253512</v>
      </c>
      <c r="O621" s="175">
        <v>0</v>
      </c>
      <c r="P621" s="175">
        <v>0</v>
      </c>
      <c r="Q621" s="175">
        <v>0</v>
      </c>
      <c r="R621" s="176">
        <v>0</v>
      </c>
      <c r="S621" s="177">
        <f t="shared" si="223"/>
        <v>273.08858562450757</v>
      </c>
      <c r="U621" s="290" t="s">
        <v>64</v>
      </c>
      <c r="V621" s="226">
        <v>158.88898459915637</v>
      </c>
      <c r="W621" s="226">
        <v>114.1996010253512</v>
      </c>
      <c r="X621" s="226">
        <v>0</v>
      </c>
      <c r="Y621" s="226">
        <v>0</v>
      </c>
      <c r="Z621" s="226">
        <v>0</v>
      </c>
      <c r="AA621" s="226">
        <v>0</v>
      </c>
      <c r="AB621" s="226">
        <v>0</v>
      </c>
      <c r="AC621" s="226">
        <v>0</v>
      </c>
      <c r="AD621" s="228">
        <v>0</v>
      </c>
      <c r="AE621" s="261">
        <f t="shared" si="225"/>
        <v>0</v>
      </c>
      <c r="AF621" s="229">
        <f t="shared" si="221"/>
        <v>273.08858562450757</v>
      </c>
      <c r="AG621" s="147" t="str">
        <f t="shared" si="224"/>
        <v/>
      </c>
      <c r="AH621" s="160"/>
      <c r="AI621" s="160"/>
      <c r="AR621" s="161"/>
      <c r="BA621" s="160"/>
      <c r="BI621" s="161"/>
      <c r="BR621" s="160"/>
      <c r="BX621" s="23"/>
      <c r="CG621" s="160"/>
    </row>
    <row r="622" spans="1:85" ht="15">
      <c r="A622" s="191" t="s">
        <v>23</v>
      </c>
      <c r="B622" s="192">
        <v>158.88898459915637</v>
      </c>
      <c r="C622" s="192">
        <v>0</v>
      </c>
      <c r="D622" s="192">
        <v>114.1996010253512</v>
      </c>
      <c r="E622" s="192">
        <v>0</v>
      </c>
      <c r="F622" s="362"/>
      <c r="G622" s="192">
        <v>0</v>
      </c>
      <c r="H622" s="193">
        <v>0</v>
      </c>
      <c r="I622" s="194">
        <f t="shared" si="222"/>
        <v>273.08858562450757</v>
      </c>
      <c r="J622" s="168"/>
      <c r="K622" s="195" t="s">
        <v>23</v>
      </c>
      <c r="L622" s="196">
        <v>158.88898459915637</v>
      </c>
      <c r="M622" s="196">
        <v>0</v>
      </c>
      <c r="N622" s="196">
        <v>114.1996010253512</v>
      </c>
      <c r="O622" s="196">
        <v>0</v>
      </c>
      <c r="P622" s="196">
        <v>0</v>
      </c>
      <c r="Q622" s="196">
        <v>0</v>
      </c>
      <c r="R622" s="197">
        <v>0</v>
      </c>
      <c r="S622" s="198">
        <f t="shared" si="223"/>
        <v>273.08858562450757</v>
      </c>
      <c r="U622" s="291" t="s">
        <v>134</v>
      </c>
      <c r="V622" s="231">
        <v>158.88898459915637</v>
      </c>
      <c r="W622" s="231">
        <v>114.1996010253512</v>
      </c>
      <c r="X622" s="231">
        <v>0</v>
      </c>
      <c r="Y622" s="231">
        <v>0</v>
      </c>
      <c r="Z622" s="231">
        <v>0</v>
      </c>
      <c r="AA622" s="231">
        <v>0</v>
      </c>
      <c r="AB622" s="231">
        <v>0</v>
      </c>
      <c r="AC622" s="231">
        <v>0</v>
      </c>
      <c r="AD622" s="231">
        <v>0</v>
      </c>
      <c r="AE622" s="262">
        <f t="shared" si="225"/>
        <v>0</v>
      </c>
      <c r="AF622" s="233">
        <f t="shared" si="221"/>
        <v>273.08858562450757</v>
      </c>
      <c r="AG622" s="149" t="str">
        <f t="shared" si="224"/>
        <v/>
      </c>
      <c r="AH622" s="160"/>
      <c r="AI622" s="160"/>
      <c r="AR622" s="161"/>
      <c r="BA622" s="160"/>
      <c r="BI622" s="161"/>
      <c r="BR622" s="160"/>
      <c r="BX622" s="23"/>
      <c r="CG622" s="160"/>
    </row>
    <row r="623" spans="1:85" ht="15">
      <c r="A623" s="199" t="s">
        <v>19</v>
      </c>
      <c r="B623" s="200">
        <v>0</v>
      </c>
      <c r="C623" s="200">
        <v>0</v>
      </c>
      <c r="D623" s="200">
        <v>0</v>
      </c>
      <c r="E623" s="200">
        <v>0</v>
      </c>
      <c r="F623" s="362"/>
      <c r="G623" s="200">
        <v>0</v>
      </c>
      <c r="H623" s="201">
        <v>0</v>
      </c>
      <c r="I623" s="202">
        <f t="shared" si="222"/>
        <v>0</v>
      </c>
      <c r="J623" s="168"/>
      <c r="K623" s="203" t="s">
        <v>19</v>
      </c>
      <c r="L623" s="200">
        <v>0</v>
      </c>
      <c r="M623" s="200">
        <v>0</v>
      </c>
      <c r="N623" s="200">
        <v>0</v>
      </c>
      <c r="O623" s="200">
        <v>0</v>
      </c>
      <c r="P623" s="200">
        <v>0</v>
      </c>
      <c r="Q623" s="200">
        <v>0</v>
      </c>
      <c r="R623" s="204">
        <v>0</v>
      </c>
      <c r="S623" s="205">
        <f t="shared" si="223"/>
        <v>0</v>
      </c>
      <c r="U623" s="292" t="s">
        <v>19</v>
      </c>
      <c r="V623" s="226">
        <v>0</v>
      </c>
      <c r="W623" s="226">
        <v>0</v>
      </c>
      <c r="X623" s="226">
        <v>0</v>
      </c>
      <c r="Y623" s="226">
        <v>0</v>
      </c>
      <c r="Z623" s="226">
        <v>0</v>
      </c>
      <c r="AA623" s="226">
        <v>0</v>
      </c>
      <c r="AB623" s="226">
        <v>0</v>
      </c>
      <c r="AC623" s="226">
        <v>0</v>
      </c>
      <c r="AD623" s="226">
        <v>0</v>
      </c>
      <c r="AE623" s="263">
        <f t="shared" si="225"/>
        <v>0</v>
      </c>
      <c r="AF623" s="264">
        <f t="shared" si="221"/>
        <v>0</v>
      </c>
      <c r="AG623" s="149" t="str">
        <f t="shared" si="224"/>
        <v/>
      </c>
      <c r="AH623" s="160"/>
      <c r="AI623" s="160"/>
      <c r="AR623" s="161"/>
      <c r="BA623" s="160"/>
      <c r="BI623" s="161"/>
      <c r="BR623" s="160"/>
      <c r="BX623" s="23"/>
      <c r="CG623" s="160"/>
    </row>
    <row r="624" spans="1:85" ht="15">
      <c r="A624" s="191" t="s">
        <v>20</v>
      </c>
      <c r="B624" s="192">
        <v>0</v>
      </c>
      <c r="C624" s="192">
        <v>0</v>
      </c>
      <c r="D624" s="192">
        <v>0</v>
      </c>
      <c r="E624" s="192">
        <v>0</v>
      </c>
      <c r="F624" s="362"/>
      <c r="G624" s="192">
        <v>0</v>
      </c>
      <c r="H624" s="193">
        <v>0</v>
      </c>
      <c r="I624" s="194">
        <f t="shared" si="222"/>
        <v>0</v>
      </c>
      <c r="J624" s="168"/>
      <c r="K624" s="195" t="s">
        <v>20</v>
      </c>
      <c r="L624" s="196">
        <v>0</v>
      </c>
      <c r="M624" s="196">
        <v>0</v>
      </c>
      <c r="N624" s="196">
        <v>0</v>
      </c>
      <c r="O624" s="196">
        <v>0</v>
      </c>
      <c r="P624" s="196">
        <v>0</v>
      </c>
      <c r="Q624" s="196">
        <v>0</v>
      </c>
      <c r="R624" s="197">
        <v>0</v>
      </c>
      <c r="S624" s="198">
        <f t="shared" si="223"/>
        <v>0</v>
      </c>
      <c r="U624" s="291" t="s">
        <v>135</v>
      </c>
      <c r="V624" s="231">
        <v>0</v>
      </c>
      <c r="W624" s="231">
        <v>0</v>
      </c>
      <c r="X624" s="231">
        <v>0</v>
      </c>
      <c r="Y624" s="231">
        <v>0</v>
      </c>
      <c r="Z624" s="231">
        <v>0</v>
      </c>
      <c r="AA624" s="231">
        <v>0</v>
      </c>
      <c r="AB624" s="231">
        <v>0</v>
      </c>
      <c r="AC624" s="231">
        <v>0</v>
      </c>
      <c r="AD624" s="231">
        <v>0</v>
      </c>
      <c r="AE624" s="262">
        <f t="shared" si="225"/>
        <v>0</v>
      </c>
      <c r="AF624" s="233">
        <f t="shared" si="221"/>
        <v>0</v>
      </c>
      <c r="AG624" s="149" t="str">
        <f t="shared" si="224"/>
        <v/>
      </c>
      <c r="AH624" s="160"/>
      <c r="AI624" s="160"/>
      <c r="AR624" s="161"/>
      <c r="BA624" s="160"/>
      <c r="BI624" s="161"/>
      <c r="BR624" s="160"/>
      <c r="BX624" s="23"/>
      <c r="CG624" s="160"/>
    </row>
    <row r="625" spans="1:85" ht="15.75" thickBot="1">
      <c r="A625" s="206" t="s">
        <v>11</v>
      </c>
      <c r="B625" s="207">
        <v>0</v>
      </c>
      <c r="C625" s="207">
        <v>0</v>
      </c>
      <c r="D625" s="207">
        <v>0</v>
      </c>
      <c r="E625" s="207">
        <v>0</v>
      </c>
      <c r="F625" s="363"/>
      <c r="G625" s="207">
        <v>0</v>
      </c>
      <c r="H625" s="208">
        <v>0</v>
      </c>
      <c r="I625" s="209">
        <f t="shared" si="222"/>
        <v>0</v>
      </c>
      <c r="J625" s="168"/>
      <c r="K625" s="210" t="s">
        <v>11</v>
      </c>
      <c r="L625" s="207">
        <v>0</v>
      </c>
      <c r="M625" s="207">
        <v>0</v>
      </c>
      <c r="N625" s="207">
        <v>0</v>
      </c>
      <c r="O625" s="207">
        <v>0</v>
      </c>
      <c r="P625" s="207">
        <v>0</v>
      </c>
      <c r="Q625" s="207">
        <v>0</v>
      </c>
      <c r="R625" s="211">
        <v>0</v>
      </c>
      <c r="S625" s="212">
        <f t="shared" si="223"/>
        <v>0</v>
      </c>
      <c r="U625" s="293" t="s">
        <v>11</v>
      </c>
      <c r="V625" s="226">
        <v>0</v>
      </c>
      <c r="W625" s="226">
        <v>0</v>
      </c>
      <c r="X625" s="226">
        <v>0</v>
      </c>
      <c r="Y625" s="226">
        <v>0</v>
      </c>
      <c r="Z625" s="226">
        <v>0</v>
      </c>
      <c r="AA625" s="226">
        <v>0</v>
      </c>
      <c r="AB625" s="226">
        <v>0</v>
      </c>
      <c r="AC625" s="226">
        <v>0</v>
      </c>
      <c r="AD625" s="226">
        <v>0</v>
      </c>
      <c r="AE625" s="263">
        <f t="shared" si="225"/>
        <v>0</v>
      </c>
      <c r="AF625" s="264">
        <f t="shared" si="221"/>
        <v>0</v>
      </c>
      <c r="AG625" s="149" t="str">
        <f t="shared" si="224"/>
        <v/>
      </c>
      <c r="AH625" s="160"/>
      <c r="AI625" s="160"/>
      <c r="AR625" s="161"/>
      <c r="BA625" s="160"/>
      <c r="BI625" s="161"/>
      <c r="BR625" s="160"/>
      <c r="BX625" s="23"/>
      <c r="CG625" s="160"/>
    </row>
    <row r="626" spans="1:85" ht="15">
      <c r="A626" s="213" t="s">
        <v>26</v>
      </c>
      <c r="B626" s="214">
        <f>SUM(B605:B621)</f>
        <v>24107.511027967612</v>
      </c>
      <c r="C626" s="214">
        <f t="shared" ref="C626:I626" si="226">SUM(C605:C621)</f>
        <v>0</v>
      </c>
      <c r="D626" s="214">
        <f t="shared" si="226"/>
        <v>8392.5947837966069</v>
      </c>
      <c r="E626" s="214">
        <f t="shared" si="226"/>
        <v>4975.2471869813935</v>
      </c>
      <c r="F626" s="214">
        <f t="shared" si="226"/>
        <v>0</v>
      </c>
      <c r="G626" s="214">
        <f t="shared" si="226"/>
        <v>2244.5740047748109</v>
      </c>
      <c r="H626" s="216">
        <f t="shared" si="226"/>
        <v>0</v>
      </c>
      <c r="I626" s="173">
        <f t="shared" si="226"/>
        <v>39719.927003520432</v>
      </c>
      <c r="J626" s="168"/>
      <c r="K626" s="215" t="s">
        <v>26</v>
      </c>
      <c r="L626" s="214">
        <f>SUM(L605:L621)</f>
        <v>24107.511027967612</v>
      </c>
      <c r="M626" s="214">
        <f t="shared" ref="M626:S626" si="227">SUM(M605:M621)</f>
        <v>0</v>
      </c>
      <c r="N626" s="214">
        <f t="shared" si="227"/>
        <v>8392.5947837966069</v>
      </c>
      <c r="O626" s="214">
        <f t="shared" si="227"/>
        <v>4975.2471869813935</v>
      </c>
      <c r="P626" s="214">
        <f t="shared" si="227"/>
        <v>16828.508230455438</v>
      </c>
      <c r="Q626" s="214">
        <f t="shared" si="227"/>
        <v>2244.5740047748109</v>
      </c>
      <c r="R626" s="216">
        <f t="shared" si="227"/>
        <v>0</v>
      </c>
      <c r="S626" s="217">
        <f t="shared" si="227"/>
        <v>56548.435233975863</v>
      </c>
      <c r="U626" s="243" t="s">
        <v>63</v>
      </c>
      <c r="V626" s="244">
        <f>SUM(V605:V621)</f>
        <v>24107.511027967612</v>
      </c>
      <c r="W626" s="244">
        <f t="shared" ref="W626:AE626" si="228">SUM(W605:W621)</f>
        <v>6883.9571985887787</v>
      </c>
      <c r="X626" s="244">
        <f t="shared" si="228"/>
        <v>1508.6375852078295</v>
      </c>
      <c r="Y626" s="244">
        <f t="shared" si="228"/>
        <v>1510.0494609237753</v>
      </c>
      <c r="Z626" s="244">
        <f t="shared" si="228"/>
        <v>1451.0011082167032</v>
      </c>
      <c r="AA626" s="244">
        <f t="shared" si="228"/>
        <v>405.41722982224661</v>
      </c>
      <c r="AB626" s="244">
        <f t="shared" si="228"/>
        <v>1408.5227530939765</v>
      </c>
      <c r="AC626" s="244">
        <f t="shared" si="228"/>
        <v>836.0512516808343</v>
      </c>
      <c r="AD626" s="244">
        <f t="shared" si="228"/>
        <v>1608.779388018668</v>
      </c>
      <c r="AE626" s="265">
        <f t="shared" si="228"/>
        <v>16828.508230455438</v>
      </c>
      <c r="AF626" s="266">
        <f>SUM(AF605:AF621)</f>
        <v>56548.435233975863</v>
      </c>
      <c r="AG626" s="152" t="str">
        <f t="shared" si="224"/>
        <v/>
      </c>
      <c r="AH626" s="160"/>
      <c r="AI626" s="160"/>
      <c r="AR626" s="161"/>
      <c r="BA626" s="160"/>
      <c r="BI626" s="161"/>
      <c r="BR626" s="160"/>
      <c r="BX626" s="23"/>
      <c r="CG626" s="160"/>
    </row>
    <row r="627" spans="1:85" s="23" customFormat="1" ht="15" thickBot="1">
      <c r="A627" s="59" t="s">
        <v>88</v>
      </c>
      <c r="B627" s="47">
        <f>IF($I626=0,"-",B626/$I626)</f>
        <v>0.60693744542458328</v>
      </c>
      <c r="C627" s="47">
        <f t="shared" ref="C627:H627" si="229">IF($I626=0,"-",C626/$I626)</f>
        <v>0</v>
      </c>
      <c r="D627" s="47">
        <f t="shared" si="229"/>
        <v>0.21129431539621812</v>
      </c>
      <c r="E627" s="47">
        <f t="shared" si="229"/>
        <v>0.12525821577014556</v>
      </c>
      <c r="F627" s="47">
        <f t="shared" si="229"/>
        <v>0</v>
      </c>
      <c r="G627" s="47">
        <f t="shared" si="229"/>
        <v>5.6510023409052874E-2</v>
      </c>
      <c r="H627" s="70">
        <f t="shared" si="229"/>
        <v>0</v>
      </c>
      <c r="I627" s="48">
        <f>SUM(B627:H627)</f>
        <v>0.99999999999999989</v>
      </c>
      <c r="K627" s="81" t="s">
        <v>88</v>
      </c>
      <c r="L627" s="98">
        <f t="shared" ref="L627:R627" si="230">IF($S626=0,"-",L626/$S626)</f>
        <v>0.42631614700247539</v>
      </c>
      <c r="M627" s="98">
        <f t="shared" si="230"/>
        <v>0</v>
      </c>
      <c r="N627" s="98">
        <f t="shared" si="230"/>
        <v>0.14841427086481263</v>
      </c>
      <c r="O627" s="98">
        <f t="shared" si="230"/>
        <v>8.7982048776340457E-2</v>
      </c>
      <c r="P627" s="98">
        <f t="shared" si="230"/>
        <v>0.29759458702659919</v>
      </c>
      <c r="Q627" s="98">
        <f t="shared" si="230"/>
        <v>3.9692946329772334E-2</v>
      </c>
      <c r="R627" s="99">
        <f t="shared" si="230"/>
        <v>0</v>
      </c>
      <c r="S627" s="100">
        <f>SUM(L627:R627)</f>
        <v>1</v>
      </c>
      <c r="U627" s="110" t="s">
        <v>88</v>
      </c>
      <c r="V627" s="133">
        <f>V626/$AF626</f>
        <v>0.42631614700247539</v>
      </c>
      <c r="W627" s="133">
        <f t="shared" ref="W627:AF627" si="231">W626/$AF626</f>
        <v>0.12173559126977765</v>
      </c>
      <c r="X627" s="133">
        <f t="shared" si="231"/>
        <v>2.667867959503499E-2</v>
      </c>
      <c r="Y627" s="133">
        <f t="shared" si="231"/>
        <v>2.6703647142060898E-2</v>
      </c>
      <c r="Z627" s="133">
        <f t="shared" si="231"/>
        <v>2.5659438713255527E-2</v>
      </c>
      <c r="AA627" s="133">
        <f t="shared" si="231"/>
        <v>7.1693801631253756E-3</v>
      </c>
      <c r="AB627" s="133">
        <f t="shared" si="231"/>
        <v>2.4908253380770774E-2</v>
      </c>
      <c r="AC627" s="133">
        <f t="shared" si="231"/>
        <v>1.478469294900156E-2</v>
      </c>
      <c r="AD627" s="267">
        <f t="shared" si="231"/>
        <v>2.8449582757898648E-2</v>
      </c>
      <c r="AE627" s="267">
        <f t="shared" si="231"/>
        <v>0.29759458702659919</v>
      </c>
      <c r="AF627" s="268">
        <f t="shared" si="231"/>
        <v>1</v>
      </c>
      <c r="AG627" s="153"/>
      <c r="AR627" s="218"/>
      <c r="BI627" s="218"/>
    </row>
    <row r="628" spans="1:85" ht="15" thickBot="1">
      <c r="A628" s="247"/>
      <c r="B628" s="247"/>
      <c r="C628" s="247"/>
      <c r="D628" s="247"/>
      <c r="E628" s="247"/>
      <c r="F628" s="247"/>
      <c r="G628" s="247"/>
      <c r="H628" s="247"/>
      <c r="I628" s="247"/>
      <c r="K628" s="247"/>
      <c r="L628" s="247"/>
      <c r="M628" s="247"/>
      <c r="N628" s="247"/>
      <c r="O628" s="247"/>
      <c r="P628" s="247"/>
      <c r="Q628" s="247"/>
      <c r="R628" s="247"/>
      <c r="S628" s="247"/>
      <c r="AG628" s="160"/>
      <c r="AH628" s="160"/>
      <c r="AI628" s="160"/>
      <c r="AP628" s="161"/>
      <c r="BA628" s="160"/>
      <c r="BG628" s="161"/>
      <c r="BR628" s="160"/>
      <c r="BV628" s="23"/>
      <c r="CG628" s="160"/>
    </row>
    <row r="629" spans="1:85" ht="28.5">
      <c r="A629" s="380" t="s">
        <v>51</v>
      </c>
      <c r="B629" s="164" t="s">
        <v>0</v>
      </c>
      <c r="C629" s="164" t="s">
        <v>1</v>
      </c>
      <c r="D629" s="164" t="s">
        <v>2</v>
      </c>
      <c r="E629" s="164" t="s">
        <v>3</v>
      </c>
      <c r="F629" s="164" t="s">
        <v>27</v>
      </c>
      <c r="G629" s="164" t="s">
        <v>4</v>
      </c>
      <c r="H629" s="164" t="s">
        <v>5</v>
      </c>
      <c r="I629" s="165" t="s">
        <v>6</v>
      </c>
      <c r="K629" s="382" t="s">
        <v>51</v>
      </c>
      <c r="L629" s="166" t="s">
        <v>0</v>
      </c>
      <c r="M629" s="166" t="s">
        <v>1</v>
      </c>
      <c r="N629" s="166" t="s">
        <v>2</v>
      </c>
      <c r="O629" s="166" t="s">
        <v>3</v>
      </c>
      <c r="P629" s="166" t="s">
        <v>27</v>
      </c>
      <c r="Q629" s="166" t="s">
        <v>4</v>
      </c>
      <c r="R629" s="166" t="s">
        <v>5</v>
      </c>
      <c r="S629" s="167" t="s">
        <v>6</v>
      </c>
    </row>
    <row r="630" spans="1:85" ht="15" customHeight="1">
      <c r="A630" s="381" t="s">
        <v>51</v>
      </c>
      <c r="B630" s="318" t="s">
        <v>69</v>
      </c>
      <c r="C630" s="319"/>
      <c r="D630" s="319"/>
      <c r="E630" s="319"/>
      <c r="F630" s="319"/>
      <c r="G630" s="319"/>
      <c r="H630" s="319"/>
      <c r="I630" s="320"/>
      <c r="K630" s="383" t="s">
        <v>51</v>
      </c>
      <c r="L630" s="321" t="s">
        <v>69</v>
      </c>
      <c r="M630" s="322"/>
      <c r="N630" s="322"/>
      <c r="O630" s="322"/>
      <c r="P630" s="322"/>
      <c r="Q630" s="322"/>
      <c r="R630" s="322"/>
      <c r="S630" s="323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</row>
    <row r="631" spans="1:85" ht="15">
      <c r="A631" s="170" t="s">
        <v>7</v>
      </c>
      <c r="B631" s="171">
        <v>8.260490611180564E-2</v>
      </c>
      <c r="C631" s="171">
        <v>0</v>
      </c>
      <c r="D631" s="171">
        <v>0.12403681665434083</v>
      </c>
      <c r="E631" s="171">
        <v>0</v>
      </c>
      <c r="F631" s="171">
        <v>0</v>
      </c>
      <c r="G631" s="171">
        <v>0</v>
      </c>
      <c r="H631" s="172">
        <v>0</v>
      </c>
      <c r="I631" s="173">
        <f>SUM(B631:H631)</f>
        <v>0.20664172276614645</v>
      </c>
      <c r="J631" s="168"/>
      <c r="K631" s="222" t="s">
        <v>7</v>
      </c>
      <c r="L631" s="171">
        <v>8.260490611180564E-2</v>
      </c>
      <c r="M631" s="171">
        <v>0</v>
      </c>
      <c r="N631" s="171">
        <v>0.12403681665434083</v>
      </c>
      <c r="O631" s="171">
        <v>0</v>
      </c>
      <c r="P631" s="171">
        <v>0</v>
      </c>
      <c r="Q631" s="171">
        <v>0</v>
      </c>
      <c r="R631" s="223">
        <v>0</v>
      </c>
      <c r="S631" s="224">
        <f>SUM(L631:R631)</f>
        <v>0.20664172276614645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</row>
    <row r="632" spans="1:85" ht="15">
      <c r="A632" s="178" t="s">
        <v>8</v>
      </c>
      <c r="B632" s="179">
        <v>0.12954907983109806</v>
      </c>
      <c r="C632" s="179">
        <v>0</v>
      </c>
      <c r="D632" s="179">
        <v>0</v>
      </c>
      <c r="E632" s="179">
        <v>0</v>
      </c>
      <c r="F632" s="179">
        <v>0</v>
      </c>
      <c r="G632" s="179">
        <v>0</v>
      </c>
      <c r="H632" s="180">
        <v>0</v>
      </c>
      <c r="I632" s="181">
        <f t="shared" ref="I632:I651" si="232">SUM(B632:H632)</f>
        <v>0.12954907983109806</v>
      </c>
      <c r="J632" s="168"/>
      <c r="K632" s="182" t="s">
        <v>8</v>
      </c>
      <c r="L632" s="183">
        <v>0.12954907983109806</v>
      </c>
      <c r="M632" s="183">
        <v>0</v>
      </c>
      <c r="N632" s="183">
        <v>0</v>
      </c>
      <c r="O632" s="183">
        <v>0</v>
      </c>
      <c r="P632" s="183">
        <v>0</v>
      </c>
      <c r="Q632" s="183">
        <v>0</v>
      </c>
      <c r="R632" s="184">
        <v>0</v>
      </c>
      <c r="S632" s="185">
        <f t="shared" ref="S632:S651" si="233">SUM(L632:R632)</f>
        <v>0.12954907983109806</v>
      </c>
    </row>
    <row r="633" spans="1:85" ht="15">
      <c r="A633" s="186" t="s">
        <v>10</v>
      </c>
      <c r="B633" s="175">
        <v>8.6270083659969785E-2</v>
      </c>
      <c r="C633" s="175">
        <v>0</v>
      </c>
      <c r="D633" s="175">
        <v>2.7636150604384911E-4</v>
      </c>
      <c r="E633" s="175">
        <v>0</v>
      </c>
      <c r="F633" s="175">
        <v>0</v>
      </c>
      <c r="G633" s="175">
        <v>0</v>
      </c>
      <c r="H633" s="187">
        <v>0</v>
      </c>
      <c r="I633" s="173">
        <f t="shared" si="232"/>
        <v>8.6546445166013633E-2</v>
      </c>
      <c r="J633" s="168"/>
      <c r="K633" s="188" t="s">
        <v>10</v>
      </c>
      <c r="L633" s="175">
        <v>8.6270083659969785E-2</v>
      </c>
      <c r="M633" s="175">
        <v>0</v>
      </c>
      <c r="N633" s="175">
        <v>2.7636150604384911E-4</v>
      </c>
      <c r="O633" s="175">
        <v>0</v>
      </c>
      <c r="P633" s="175">
        <v>0</v>
      </c>
      <c r="Q633" s="175">
        <v>0</v>
      </c>
      <c r="R633" s="176">
        <v>0</v>
      </c>
      <c r="S633" s="177">
        <f t="shared" si="233"/>
        <v>8.6546445166013633E-2</v>
      </c>
    </row>
    <row r="634" spans="1:85" ht="15">
      <c r="A634" s="178" t="s">
        <v>56</v>
      </c>
      <c r="B634" s="179">
        <v>0</v>
      </c>
      <c r="C634" s="179">
        <v>0</v>
      </c>
      <c r="D634" s="179">
        <v>0</v>
      </c>
      <c r="E634" s="179">
        <v>0</v>
      </c>
      <c r="F634" s="179">
        <v>0</v>
      </c>
      <c r="G634" s="179">
        <v>0</v>
      </c>
      <c r="H634" s="180">
        <v>0</v>
      </c>
      <c r="I634" s="181">
        <f t="shared" si="232"/>
        <v>0</v>
      </c>
      <c r="J634" s="168"/>
      <c r="K634" s="182" t="s">
        <v>56</v>
      </c>
      <c r="L634" s="183">
        <v>0</v>
      </c>
      <c r="M634" s="183">
        <v>0</v>
      </c>
      <c r="N634" s="183">
        <v>0</v>
      </c>
      <c r="O634" s="183">
        <v>0</v>
      </c>
      <c r="P634" s="183">
        <v>0</v>
      </c>
      <c r="Q634" s="183">
        <v>0</v>
      </c>
      <c r="R634" s="184">
        <v>0</v>
      </c>
      <c r="S634" s="185">
        <f t="shared" si="233"/>
        <v>0</v>
      </c>
    </row>
    <row r="635" spans="1:85" ht="15">
      <c r="A635" s="186" t="s">
        <v>16</v>
      </c>
      <c r="B635" s="175">
        <v>7.2509075155013205</v>
      </c>
      <c r="C635" s="175">
        <v>3.1338876752742183E-2</v>
      </c>
      <c r="D635" s="175">
        <v>0.58427616856421394</v>
      </c>
      <c r="E635" s="175">
        <v>0</v>
      </c>
      <c r="F635" s="175">
        <v>0</v>
      </c>
      <c r="G635" s="175">
        <v>0</v>
      </c>
      <c r="H635" s="187">
        <v>0</v>
      </c>
      <c r="I635" s="173">
        <f t="shared" si="232"/>
        <v>7.8665225608182769</v>
      </c>
      <c r="J635" s="168"/>
      <c r="K635" s="188" t="s">
        <v>16</v>
      </c>
      <c r="L635" s="175">
        <v>7.2509075155013205</v>
      </c>
      <c r="M635" s="175">
        <v>3.1338876752742183E-2</v>
      </c>
      <c r="N635" s="175">
        <v>0.58427616856421394</v>
      </c>
      <c r="O635" s="175">
        <v>0</v>
      </c>
      <c r="P635" s="175">
        <v>0</v>
      </c>
      <c r="Q635" s="175">
        <v>0</v>
      </c>
      <c r="R635" s="176">
        <v>0</v>
      </c>
      <c r="S635" s="177">
        <f t="shared" si="233"/>
        <v>7.8665225608182769</v>
      </c>
    </row>
    <row r="636" spans="1:85" ht="15">
      <c r="A636" s="178" t="s">
        <v>15</v>
      </c>
      <c r="B636" s="179">
        <v>0.71863251621320212</v>
      </c>
      <c r="C636" s="179">
        <v>1.6217959485363549E-2</v>
      </c>
      <c r="D636" s="179">
        <v>0</v>
      </c>
      <c r="E636" s="179">
        <v>0</v>
      </c>
      <c r="F636" s="179">
        <v>0</v>
      </c>
      <c r="G636" s="179">
        <v>0</v>
      </c>
      <c r="H636" s="180">
        <v>0</v>
      </c>
      <c r="I636" s="181">
        <f t="shared" si="232"/>
        <v>0.73485047569856565</v>
      </c>
      <c r="J636" s="168"/>
      <c r="K636" s="182" t="s">
        <v>15</v>
      </c>
      <c r="L636" s="183">
        <v>0.71863251621320212</v>
      </c>
      <c r="M636" s="183">
        <v>1.6217959485363549E-2</v>
      </c>
      <c r="N636" s="183">
        <v>0</v>
      </c>
      <c r="O636" s="183">
        <v>0</v>
      </c>
      <c r="P636" s="183">
        <v>0</v>
      </c>
      <c r="Q636" s="183">
        <v>0</v>
      </c>
      <c r="R636" s="184">
        <v>0</v>
      </c>
      <c r="S636" s="185">
        <f t="shared" si="233"/>
        <v>0.73485047569856565</v>
      </c>
    </row>
    <row r="637" spans="1:85" ht="15">
      <c r="A637" s="186" t="s">
        <v>58</v>
      </c>
      <c r="B637" s="175">
        <v>0</v>
      </c>
      <c r="C637" s="175">
        <v>1.4120118165156698E-2</v>
      </c>
      <c r="D637" s="175">
        <v>0</v>
      </c>
      <c r="E637" s="175">
        <v>0.68532926462652177</v>
      </c>
      <c r="F637" s="175">
        <v>27.065557635560442</v>
      </c>
      <c r="G637" s="175">
        <v>0</v>
      </c>
      <c r="H637" s="187">
        <v>0</v>
      </c>
      <c r="I637" s="173">
        <f t="shared" si="232"/>
        <v>27.765007018352119</v>
      </c>
      <c r="J637" s="168"/>
      <c r="K637" s="188" t="s">
        <v>58</v>
      </c>
      <c r="L637" s="175">
        <v>0</v>
      </c>
      <c r="M637" s="175">
        <v>1.4120118165156698E-2</v>
      </c>
      <c r="N637" s="175">
        <v>0</v>
      </c>
      <c r="O637" s="175">
        <v>0.68532926462652177</v>
      </c>
      <c r="P637" s="175">
        <v>27.065557635560442</v>
      </c>
      <c r="Q637" s="175">
        <v>0</v>
      </c>
      <c r="R637" s="176">
        <v>0</v>
      </c>
      <c r="S637" s="177">
        <f t="shared" si="233"/>
        <v>27.765007018352119</v>
      </c>
    </row>
    <row r="638" spans="1:85" ht="15">
      <c r="A638" s="178" t="s">
        <v>12</v>
      </c>
      <c r="B638" s="179">
        <v>0</v>
      </c>
      <c r="C638" s="179">
        <v>0</v>
      </c>
      <c r="D638" s="179">
        <v>0</v>
      </c>
      <c r="E638" s="179">
        <v>0.69017081947767522</v>
      </c>
      <c r="F638" s="179">
        <v>0</v>
      </c>
      <c r="G638" s="179">
        <v>0</v>
      </c>
      <c r="H638" s="180">
        <v>0</v>
      </c>
      <c r="I638" s="181">
        <f t="shared" si="232"/>
        <v>0.69017081947767522</v>
      </c>
      <c r="J638" s="168"/>
      <c r="K638" s="182" t="s">
        <v>12</v>
      </c>
      <c r="L638" s="183">
        <v>0</v>
      </c>
      <c r="M638" s="183">
        <v>0</v>
      </c>
      <c r="N638" s="183">
        <v>0</v>
      </c>
      <c r="O638" s="183">
        <v>0.69017081947767522</v>
      </c>
      <c r="P638" s="183">
        <v>0</v>
      </c>
      <c r="Q638" s="183">
        <v>0</v>
      </c>
      <c r="R638" s="184">
        <v>0</v>
      </c>
      <c r="S638" s="185">
        <f t="shared" si="233"/>
        <v>0.69017081947767522</v>
      </c>
    </row>
    <row r="639" spans="1:85" ht="15">
      <c r="A639" s="186" t="s">
        <v>59</v>
      </c>
      <c r="B639" s="175">
        <v>0</v>
      </c>
      <c r="C639" s="175">
        <v>0</v>
      </c>
      <c r="D639" s="175">
        <v>0</v>
      </c>
      <c r="E639" s="175">
        <v>0</v>
      </c>
      <c r="F639" s="175">
        <v>0</v>
      </c>
      <c r="G639" s="175">
        <v>0</v>
      </c>
      <c r="H639" s="187">
        <v>0</v>
      </c>
      <c r="I639" s="173">
        <f t="shared" si="232"/>
        <v>0</v>
      </c>
      <c r="J639" s="168"/>
      <c r="K639" s="188" t="s">
        <v>59</v>
      </c>
      <c r="L639" s="175">
        <v>0</v>
      </c>
      <c r="M639" s="175">
        <v>0</v>
      </c>
      <c r="N639" s="175">
        <v>0</v>
      </c>
      <c r="O639" s="175">
        <v>0</v>
      </c>
      <c r="P639" s="175">
        <v>0</v>
      </c>
      <c r="Q639" s="175">
        <v>0</v>
      </c>
      <c r="R639" s="176">
        <v>0</v>
      </c>
      <c r="S639" s="177">
        <f t="shared" si="233"/>
        <v>0</v>
      </c>
    </row>
    <row r="640" spans="1:85" ht="15">
      <c r="A640" s="178" t="s">
        <v>17</v>
      </c>
      <c r="B640" s="179">
        <v>1.1039792644919744</v>
      </c>
      <c r="C640" s="179">
        <v>0</v>
      </c>
      <c r="D640" s="179">
        <v>5.3446195227851174E-3</v>
      </c>
      <c r="E640" s="179">
        <v>3.2520477120936399E-2</v>
      </c>
      <c r="F640" s="179">
        <v>0</v>
      </c>
      <c r="G640" s="179">
        <v>0</v>
      </c>
      <c r="H640" s="180">
        <v>0</v>
      </c>
      <c r="I640" s="181">
        <f t="shared" si="232"/>
        <v>1.1418443611356959</v>
      </c>
      <c r="J640" s="168"/>
      <c r="K640" s="182" t="s">
        <v>17</v>
      </c>
      <c r="L640" s="183">
        <v>1.1039792644919744</v>
      </c>
      <c r="M640" s="183">
        <v>0</v>
      </c>
      <c r="N640" s="183">
        <v>5.3446195227851174E-3</v>
      </c>
      <c r="O640" s="183">
        <v>3.2520477120936399E-2</v>
      </c>
      <c r="P640" s="183">
        <v>0</v>
      </c>
      <c r="Q640" s="183">
        <v>0</v>
      </c>
      <c r="R640" s="184">
        <v>0</v>
      </c>
      <c r="S640" s="185">
        <f t="shared" si="233"/>
        <v>1.1418443611356959</v>
      </c>
    </row>
    <row r="641" spans="1:70" ht="15">
      <c r="A641" s="186" t="s">
        <v>139</v>
      </c>
      <c r="B641" s="175">
        <v>131.16572881274377</v>
      </c>
      <c r="C641" s="175">
        <v>0</v>
      </c>
      <c r="D641" s="175">
        <v>33.900613801287378</v>
      </c>
      <c r="E641" s="175">
        <v>0</v>
      </c>
      <c r="F641" s="175">
        <v>0</v>
      </c>
      <c r="G641" s="175">
        <v>0</v>
      </c>
      <c r="H641" s="187">
        <v>0</v>
      </c>
      <c r="I641" s="173">
        <f t="shared" si="232"/>
        <v>165.06634261403116</v>
      </c>
      <c r="J641" s="168"/>
      <c r="K641" s="188" t="s">
        <v>139</v>
      </c>
      <c r="L641" s="175">
        <v>131.16572881274377</v>
      </c>
      <c r="M641" s="175">
        <v>0</v>
      </c>
      <c r="N641" s="175">
        <v>33.900613801287378</v>
      </c>
      <c r="O641" s="175">
        <v>0</v>
      </c>
      <c r="P641" s="175">
        <v>0</v>
      </c>
      <c r="Q641" s="175">
        <v>0</v>
      </c>
      <c r="R641" s="176">
        <v>0</v>
      </c>
      <c r="S641" s="177">
        <f t="shared" si="233"/>
        <v>165.06634261403116</v>
      </c>
    </row>
    <row r="642" spans="1:70" ht="15">
      <c r="A642" s="178" t="s">
        <v>25</v>
      </c>
      <c r="B642" s="179">
        <v>35.387787290029657</v>
      </c>
      <c r="C642" s="179">
        <v>4.5980182496382853E-2</v>
      </c>
      <c r="D642" s="179">
        <v>0.73197165171121159</v>
      </c>
      <c r="E642" s="179">
        <v>58.80342162473903</v>
      </c>
      <c r="F642" s="179">
        <v>0</v>
      </c>
      <c r="G642" s="179">
        <v>19.829704743128797</v>
      </c>
      <c r="H642" s="180">
        <v>0.27821058257604647</v>
      </c>
      <c r="I642" s="181">
        <f t="shared" si="232"/>
        <v>115.07707607468114</v>
      </c>
      <c r="J642" s="168"/>
      <c r="K642" s="182" t="s">
        <v>25</v>
      </c>
      <c r="L642" s="183">
        <v>35.387787290029657</v>
      </c>
      <c r="M642" s="183">
        <v>4.5980182496382853E-2</v>
      </c>
      <c r="N642" s="183">
        <v>0.73197165171121159</v>
      </c>
      <c r="O642" s="183">
        <v>58.80342162473903</v>
      </c>
      <c r="P642" s="183">
        <v>0</v>
      </c>
      <c r="Q642" s="183">
        <v>19.829704743128797</v>
      </c>
      <c r="R642" s="184">
        <v>0.27821058257604647</v>
      </c>
      <c r="S642" s="185">
        <f t="shared" si="233"/>
        <v>115.07707607468114</v>
      </c>
    </row>
    <row r="643" spans="1:70" ht="15">
      <c r="A643" s="186" t="s">
        <v>24</v>
      </c>
      <c r="B643" s="175">
        <v>131.7380452030653</v>
      </c>
      <c r="C643" s="175">
        <v>0</v>
      </c>
      <c r="D643" s="175">
        <v>0</v>
      </c>
      <c r="E643" s="175">
        <v>0</v>
      </c>
      <c r="F643" s="175">
        <v>0</v>
      </c>
      <c r="G643" s="175">
        <v>0</v>
      </c>
      <c r="H643" s="187">
        <v>0</v>
      </c>
      <c r="I643" s="173">
        <f t="shared" si="232"/>
        <v>131.7380452030653</v>
      </c>
      <c r="J643" s="168"/>
      <c r="K643" s="188" t="s">
        <v>24</v>
      </c>
      <c r="L643" s="175">
        <v>131.7380452030653</v>
      </c>
      <c r="M643" s="175">
        <v>0</v>
      </c>
      <c r="N643" s="175">
        <v>0</v>
      </c>
      <c r="O643" s="175">
        <v>0</v>
      </c>
      <c r="P643" s="175">
        <v>0</v>
      </c>
      <c r="Q643" s="175">
        <v>0</v>
      </c>
      <c r="R643" s="176">
        <v>0</v>
      </c>
      <c r="S643" s="177">
        <f t="shared" si="233"/>
        <v>131.7380452030653</v>
      </c>
    </row>
    <row r="644" spans="1:70" ht="15">
      <c r="A644" s="178" t="s">
        <v>60</v>
      </c>
      <c r="B644" s="179">
        <v>36.573742197086332</v>
      </c>
      <c r="C644" s="179">
        <v>1.6566663912961124</v>
      </c>
      <c r="D644" s="179">
        <v>20.825366654493191</v>
      </c>
      <c r="E644" s="179">
        <v>0</v>
      </c>
      <c r="F644" s="179">
        <v>0</v>
      </c>
      <c r="G644" s="179">
        <v>0</v>
      </c>
      <c r="H644" s="180">
        <v>0</v>
      </c>
      <c r="I644" s="181">
        <f t="shared" si="232"/>
        <v>59.05577524287564</v>
      </c>
      <c r="J644" s="168"/>
      <c r="K644" s="182" t="s">
        <v>60</v>
      </c>
      <c r="L644" s="183">
        <v>36.573742197086332</v>
      </c>
      <c r="M644" s="183">
        <v>1.6566663912961124</v>
      </c>
      <c r="N644" s="183">
        <v>20.825366654493191</v>
      </c>
      <c r="O644" s="183">
        <v>0</v>
      </c>
      <c r="P644" s="183">
        <v>0</v>
      </c>
      <c r="Q644" s="183">
        <v>0</v>
      </c>
      <c r="R644" s="184">
        <v>0</v>
      </c>
      <c r="S644" s="185">
        <f t="shared" si="233"/>
        <v>59.05577524287564</v>
      </c>
    </row>
    <row r="645" spans="1:70" ht="15">
      <c r="A645" s="186" t="s">
        <v>22</v>
      </c>
      <c r="B645" s="175">
        <v>6.9052623758264611</v>
      </c>
      <c r="C645" s="175">
        <v>0</v>
      </c>
      <c r="D645" s="175">
        <v>0</v>
      </c>
      <c r="E645" s="175">
        <v>4.4515314715320345E-2</v>
      </c>
      <c r="F645" s="175">
        <v>1.8443661791981969</v>
      </c>
      <c r="G645" s="175">
        <v>0</v>
      </c>
      <c r="H645" s="187">
        <v>0</v>
      </c>
      <c r="I645" s="173">
        <f t="shared" si="232"/>
        <v>8.7941438697399779</v>
      </c>
      <c r="J645" s="168"/>
      <c r="K645" s="188" t="s">
        <v>22</v>
      </c>
      <c r="L645" s="175">
        <v>6.9052623758264611</v>
      </c>
      <c r="M645" s="175">
        <v>0</v>
      </c>
      <c r="N645" s="175">
        <v>0</v>
      </c>
      <c r="O645" s="175">
        <v>4.4515314715320345E-2</v>
      </c>
      <c r="P645" s="175">
        <v>1.8443661791981969</v>
      </c>
      <c r="Q645" s="175">
        <v>0</v>
      </c>
      <c r="R645" s="176">
        <v>0</v>
      </c>
      <c r="S645" s="177">
        <f t="shared" si="233"/>
        <v>8.7941438697399779</v>
      </c>
    </row>
    <row r="646" spans="1:70" ht="15">
      <c r="A646" s="178" t="s">
        <v>21</v>
      </c>
      <c r="B646" s="179">
        <v>0</v>
      </c>
      <c r="C646" s="179">
        <v>0</v>
      </c>
      <c r="D646" s="179">
        <v>0</v>
      </c>
      <c r="E646" s="179">
        <v>0</v>
      </c>
      <c r="F646" s="179">
        <v>0</v>
      </c>
      <c r="G646" s="179">
        <v>0</v>
      </c>
      <c r="H646" s="180">
        <v>0</v>
      </c>
      <c r="I646" s="181">
        <f t="shared" si="232"/>
        <v>0</v>
      </c>
      <c r="J646" s="168"/>
      <c r="K646" s="182" t="s">
        <v>21</v>
      </c>
      <c r="L646" s="183">
        <v>0</v>
      </c>
      <c r="M646" s="183">
        <v>0</v>
      </c>
      <c r="N646" s="183">
        <v>0</v>
      </c>
      <c r="O646" s="183">
        <v>0</v>
      </c>
      <c r="P646" s="183">
        <v>0</v>
      </c>
      <c r="Q646" s="183">
        <v>0</v>
      </c>
      <c r="R646" s="184">
        <v>0</v>
      </c>
      <c r="S646" s="185">
        <f t="shared" si="233"/>
        <v>0</v>
      </c>
    </row>
    <row r="647" spans="1:70" ht="15">
      <c r="A647" s="189" t="s">
        <v>64</v>
      </c>
      <c r="B647" s="175">
        <v>3.68745727810908</v>
      </c>
      <c r="C647" s="175">
        <v>0</v>
      </c>
      <c r="D647" s="175">
        <v>0</v>
      </c>
      <c r="E647" s="175">
        <v>0</v>
      </c>
      <c r="F647" s="175">
        <v>0</v>
      </c>
      <c r="G647" s="175">
        <v>0</v>
      </c>
      <c r="H647" s="187">
        <v>0</v>
      </c>
      <c r="I647" s="173">
        <f t="shared" si="232"/>
        <v>3.68745727810908</v>
      </c>
      <c r="J647" s="168"/>
      <c r="K647" s="190" t="s">
        <v>64</v>
      </c>
      <c r="L647" s="175">
        <v>3.68745727810908</v>
      </c>
      <c r="M647" s="175">
        <v>0</v>
      </c>
      <c r="N647" s="175">
        <v>0</v>
      </c>
      <c r="O647" s="175">
        <v>0</v>
      </c>
      <c r="P647" s="175">
        <v>0</v>
      </c>
      <c r="Q647" s="175">
        <v>0</v>
      </c>
      <c r="R647" s="176">
        <v>0</v>
      </c>
      <c r="S647" s="177">
        <f t="shared" si="233"/>
        <v>3.68745727810908</v>
      </c>
    </row>
    <row r="648" spans="1:70">
      <c r="A648" s="191" t="s">
        <v>23</v>
      </c>
      <c r="B648" s="192">
        <v>3.68745727810908</v>
      </c>
      <c r="C648" s="192">
        <v>0</v>
      </c>
      <c r="D648" s="192">
        <v>0</v>
      </c>
      <c r="E648" s="192">
        <v>0</v>
      </c>
      <c r="F648" s="192">
        <v>0</v>
      </c>
      <c r="G648" s="192">
        <v>0</v>
      </c>
      <c r="H648" s="193">
        <v>0</v>
      </c>
      <c r="I648" s="194">
        <f t="shared" si="232"/>
        <v>3.68745727810908</v>
      </c>
      <c r="J648" s="168"/>
      <c r="K648" s="195" t="s">
        <v>23</v>
      </c>
      <c r="L648" s="196">
        <v>3.68745727810908</v>
      </c>
      <c r="M648" s="196">
        <v>0</v>
      </c>
      <c r="N648" s="196">
        <v>0</v>
      </c>
      <c r="O648" s="196">
        <v>0</v>
      </c>
      <c r="P648" s="196">
        <v>0</v>
      </c>
      <c r="Q648" s="196">
        <v>0</v>
      </c>
      <c r="R648" s="197">
        <v>0</v>
      </c>
      <c r="S648" s="198">
        <f t="shared" si="233"/>
        <v>3.68745727810908</v>
      </c>
    </row>
    <row r="649" spans="1:70">
      <c r="A649" s="199" t="s">
        <v>19</v>
      </c>
      <c r="B649" s="200">
        <v>0</v>
      </c>
      <c r="C649" s="200">
        <v>0</v>
      </c>
      <c r="D649" s="200">
        <v>0</v>
      </c>
      <c r="E649" s="200">
        <v>0</v>
      </c>
      <c r="F649" s="200">
        <v>0</v>
      </c>
      <c r="G649" s="200">
        <v>0</v>
      </c>
      <c r="H649" s="201">
        <v>0</v>
      </c>
      <c r="I649" s="202">
        <f t="shared" si="232"/>
        <v>0</v>
      </c>
      <c r="J649" s="168"/>
      <c r="K649" s="203" t="s">
        <v>19</v>
      </c>
      <c r="L649" s="200">
        <v>0</v>
      </c>
      <c r="M649" s="200">
        <v>0</v>
      </c>
      <c r="N649" s="200">
        <v>0</v>
      </c>
      <c r="O649" s="200">
        <v>0</v>
      </c>
      <c r="P649" s="200">
        <v>0</v>
      </c>
      <c r="Q649" s="200">
        <v>0</v>
      </c>
      <c r="R649" s="204">
        <v>0</v>
      </c>
      <c r="S649" s="205">
        <f t="shared" si="233"/>
        <v>0</v>
      </c>
    </row>
    <row r="650" spans="1:70">
      <c r="A650" s="191" t="s">
        <v>20</v>
      </c>
      <c r="B650" s="192">
        <v>0</v>
      </c>
      <c r="C650" s="192">
        <v>0</v>
      </c>
      <c r="D650" s="192">
        <v>0</v>
      </c>
      <c r="E650" s="192">
        <v>0</v>
      </c>
      <c r="F650" s="192">
        <v>0</v>
      </c>
      <c r="G650" s="192">
        <v>0</v>
      </c>
      <c r="H650" s="193">
        <v>0</v>
      </c>
      <c r="I650" s="194">
        <f t="shared" si="232"/>
        <v>0</v>
      </c>
      <c r="J650" s="168"/>
      <c r="K650" s="195" t="s">
        <v>20</v>
      </c>
      <c r="L650" s="196">
        <v>0</v>
      </c>
      <c r="M650" s="196">
        <v>0</v>
      </c>
      <c r="N650" s="196">
        <v>0</v>
      </c>
      <c r="O650" s="196">
        <v>0</v>
      </c>
      <c r="P650" s="196">
        <v>0</v>
      </c>
      <c r="Q650" s="196">
        <v>0</v>
      </c>
      <c r="R650" s="197">
        <v>0</v>
      </c>
      <c r="S650" s="198">
        <f t="shared" si="233"/>
        <v>0</v>
      </c>
    </row>
    <row r="651" spans="1:70" ht="15" thickBot="1">
      <c r="A651" s="206" t="s">
        <v>11</v>
      </c>
      <c r="B651" s="207">
        <v>0</v>
      </c>
      <c r="C651" s="207">
        <v>0</v>
      </c>
      <c r="D651" s="207">
        <v>0</v>
      </c>
      <c r="E651" s="207">
        <v>0</v>
      </c>
      <c r="F651" s="207">
        <v>0</v>
      </c>
      <c r="G651" s="207">
        <v>0</v>
      </c>
      <c r="H651" s="208">
        <v>0</v>
      </c>
      <c r="I651" s="209">
        <f t="shared" si="232"/>
        <v>0</v>
      </c>
      <c r="J651" s="168"/>
      <c r="K651" s="210" t="s">
        <v>11</v>
      </c>
      <c r="L651" s="207">
        <v>0</v>
      </c>
      <c r="M651" s="207">
        <v>0</v>
      </c>
      <c r="N651" s="207">
        <v>0</v>
      </c>
      <c r="O651" s="207">
        <v>0</v>
      </c>
      <c r="P651" s="207">
        <v>0</v>
      </c>
      <c r="Q651" s="207">
        <v>0</v>
      </c>
      <c r="R651" s="211">
        <v>0</v>
      </c>
      <c r="S651" s="212">
        <f t="shared" si="233"/>
        <v>0</v>
      </c>
    </row>
    <row r="652" spans="1:70" ht="15">
      <c r="A652" s="213" t="s">
        <v>26</v>
      </c>
      <c r="B652" s="214">
        <f>SUM(B631:B647)</f>
        <v>354.82996652266996</v>
      </c>
      <c r="C652" s="214">
        <f t="shared" ref="C652:I652" si="234">SUM(C631:C647)</f>
        <v>1.7643235281957577</v>
      </c>
      <c r="D652" s="214">
        <f t="shared" si="234"/>
        <v>56.171886073739159</v>
      </c>
      <c r="E652" s="214">
        <f t="shared" si="234"/>
        <v>60.255957500679486</v>
      </c>
      <c r="F652" s="214">
        <f t="shared" si="234"/>
        <v>28.909923814758638</v>
      </c>
      <c r="G652" s="214">
        <f t="shared" si="234"/>
        <v>19.829704743128797</v>
      </c>
      <c r="H652" s="216">
        <f t="shared" si="234"/>
        <v>0.27821058257604647</v>
      </c>
      <c r="I652" s="173">
        <f t="shared" si="234"/>
        <v>522.03997276574796</v>
      </c>
      <c r="J652" s="168"/>
      <c r="K652" s="215" t="s">
        <v>26</v>
      </c>
      <c r="L652" s="214">
        <f>SUM(L631:L647)</f>
        <v>354.82996652266996</v>
      </c>
      <c r="M652" s="214">
        <f t="shared" ref="M652:S652" si="235">SUM(M631:M647)</f>
        <v>1.7643235281957577</v>
      </c>
      <c r="N652" s="214">
        <f t="shared" si="235"/>
        <v>56.171886073739159</v>
      </c>
      <c r="O652" s="214">
        <f t="shared" si="235"/>
        <v>60.255957500679486</v>
      </c>
      <c r="P652" s="214">
        <f t="shared" si="235"/>
        <v>28.909923814758638</v>
      </c>
      <c r="Q652" s="214">
        <f t="shared" si="235"/>
        <v>19.829704743128797</v>
      </c>
      <c r="R652" s="216">
        <f t="shared" si="235"/>
        <v>0.27821058257604647</v>
      </c>
      <c r="S652" s="217">
        <f t="shared" si="235"/>
        <v>522.03997276574796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</row>
    <row r="653" spans="1:70" s="23" customFormat="1" ht="15" thickBot="1">
      <c r="A653" s="59" t="s">
        <v>88</v>
      </c>
      <c r="B653" s="47">
        <f>IF($I652=0,"-",B652/$I652)</f>
        <v>0.67969884498076705</v>
      </c>
      <c r="C653" s="47">
        <f t="shared" ref="C653:H653" si="236">IF($I652=0,"-",C652/$I652)</f>
        <v>3.3796713283246083E-3</v>
      </c>
      <c r="D653" s="47">
        <f t="shared" si="236"/>
        <v>0.10760073749935783</v>
      </c>
      <c r="E653" s="47">
        <f t="shared" si="236"/>
        <v>0.11542403004399397</v>
      </c>
      <c r="F653" s="47">
        <f t="shared" si="236"/>
        <v>5.5378755120216103E-2</v>
      </c>
      <c r="G653" s="47">
        <f t="shared" si="236"/>
        <v>3.7985031372352145E-2</v>
      </c>
      <c r="H653" s="70">
        <f t="shared" si="236"/>
        <v>5.3292965498809861E-4</v>
      </c>
      <c r="I653" s="48">
        <f>SUM(B653:H653)</f>
        <v>0.99999999999999967</v>
      </c>
      <c r="K653" s="81" t="s">
        <v>88</v>
      </c>
      <c r="L653" s="98">
        <f t="shared" ref="L653:R653" si="237">IF($S652=0,"-",L652/$S652)</f>
        <v>0.67969884498076705</v>
      </c>
      <c r="M653" s="98">
        <f t="shared" si="237"/>
        <v>3.3796713283246083E-3</v>
      </c>
      <c r="N653" s="98">
        <f t="shared" si="237"/>
        <v>0.10760073749935783</v>
      </c>
      <c r="O653" s="98">
        <f t="shared" si="237"/>
        <v>0.11542403004399397</v>
      </c>
      <c r="P653" s="98">
        <f t="shared" si="237"/>
        <v>5.5378755120216103E-2</v>
      </c>
      <c r="Q653" s="98">
        <f t="shared" si="237"/>
        <v>3.7985031372352145E-2</v>
      </c>
      <c r="R653" s="99">
        <f t="shared" si="237"/>
        <v>5.3292965498809861E-4</v>
      </c>
      <c r="S653" s="100">
        <f>SUM(L653:R653)</f>
        <v>0.99999999999999967</v>
      </c>
      <c r="U653" s="160"/>
      <c r="V653" s="168"/>
      <c r="W653" s="168"/>
      <c r="X653" s="168"/>
      <c r="Y653" s="168"/>
      <c r="Z653" s="168"/>
      <c r="AA653" s="168"/>
      <c r="AB653" s="168"/>
      <c r="AC653" s="168"/>
      <c r="AD653" s="168"/>
      <c r="AE653" s="168"/>
      <c r="AF653" s="168"/>
      <c r="AG653" s="168"/>
      <c r="AH653" s="168"/>
      <c r="AI653" s="169"/>
      <c r="AJ653" s="160"/>
      <c r="AK653" s="160"/>
      <c r="AL653" s="160"/>
      <c r="AM653" s="160"/>
      <c r="AN653" s="160"/>
      <c r="AO653" s="160"/>
      <c r="AP653" s="160"/>
      <c r="BA653" s="218"/>
      <c r="BR653" s="218"/>
    </row>
    <row r="654" spans="1:70">
      <c r="A654" s="247"/>
      <c r="B654" s="247"/>
      <c r="C654" s="247"/>
      <c r="D654" s="247"/>
      <c r="E654" s="247"/>
      <c r="F654" s="247"/>
      <c r="G654" s="247"/>
      <c r="H654" s="247"/>
      <c r="I654" s="247"/>
      <c r="K654" s="247"/>
      <c r="L654" s="247"/>
      <c r="M654" s="247"/>
      <c r="N654" s="247"/>
      <c r="O654" s="247"/>
      <c r="P654" s="247"/>
      <c r="Q654" s="247"/>
      <c r="R654" s="247"/>
      <c r="S654" s="247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160" customWidth="1"/>
    <col min="2" max="9" width="16.625" style="168" customWidth="1"/>
    <col min="10" max="10" width="11.625" style="160" customWidth="1"/>
    <col min="11" max="11" width="39.5" style="160" customWidth="1"/>
    <col min="12" max="19" width="16.625" style="168" customWidth="1"/>
    <col min="20" max="20" width="11.625" style="160" customWidth="1"/>
    <col min="21" max="21" width="41" style="160" customWidth="1"/>
    <col min="22" max="23" width="16.625" style="168" customWidth="1"/>
    <col min="24" max="24" width="23.5" style="168" customWidth="1"/>
    <col min="25" max="26" width="16.625" style="168" customWidth="1"/>
    <col min="27" max="27" width="20.5" style="168" customWidth="1"/>
    <col min="28" max="31" width="16.625" style="168" customWidth="1"/>
    <col min="32" max="32" width="21.5" style="168" customWidth="1"/>
    <col min="33" max="34" width="16.625" style="168" customWidth="1"/>
    <col min="35" max="35" width="16.625" style="169" customWidth="1"/>
    <col min="36" max="42" width="16.625" style="160" customWidth="1"/>
    <col min="43" max="50" width="8.625" style="160" customWidth="1"/>
    <col min="51" max="51" width="11" style="160"/>
    <col min="52" max="52" width="22.25" style="160" customWidth="1"/>
    <col min="53" max="53" width="3" style="161" customWidth="1"/>
    <col min="54" max="66" width="8.625" style="160" customWidth="1"/>
    <col min="67" max="68" width="11" style="160"/>
    <col min="69" max="69" width="25.625" style="160" customWidth="1"/>
    <col min="70" max="70" width="4.375" style="161" customWidth="1"/>
    <col min="71" max="84" width="8.625" style="160" customWidth="1"/>
    <col min="85" max="85" width="11" style="23" customWidth="1"/>
    <col min="86" max="88" width="11" style="160"/>
    <col min="89" max="101" width="8.625" style="160" customWidth="1"/>
    <col min="102" max="16384" width="11" style="160"/>
  </cols>
  <sheetData>
    <row r="1" spans="1:85" ht="15" customHeight="1" thickTop="1">
      <c r="A1" s="326" t="s">
        <v>140</v>
      </c>
      <c r="B1" s="327"/>
      <c r="C1" s="327"/>
      <c r="D1" s="327"/>
      <c r="E1" s="327"/>
      <c r="F1" s="327"/>
      <c r="G1" s="327"/>
      <c r="H1" s="327"/>
      <c r="I1" s="328"/>
      <c r="K1" s="335" t="s">
        <v>141</v>
      </c>
      <c r="L1" s="336"/>
      <c r="M1" s="336"/>
      <c r="N1" s="336"/>
      <c r="O1" s="336"/>
      <c r="P1" s="336"/>
      <c r="Q1" s="336"/>
      <c r="R1" s="336"/>
      <c r="S1" s="337"/>
      <c r="U1" s="344" t="s">
        <v>142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>
      <c r="A4" s="162"/>
      <c r="B4" s="162"/>
      <c r="C4" s="162"/>
      <c r="D4" s="162"/>
      <c r="E4" s="162"/>
      <c r="F4" s="162"/>
      <c r="G4" s="162"/>
      <c r="H4" s="162"/>
      <c r="I4" s="162"/>
      <c r="K4" s="162"/>
      <c r="L4" s="162"/>
      <c r="M4" s="162"/>
      <c r="N4" s="162"/>
      <c r="O4" s="162"/>
      <c r="P4" s="162"/>
      <c r="Q4" s="162"/>
      <c r="R4" s="162"/>
      <c r="S4" s="162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</row>
    <row r="5" spans="1:85" ht="28.5">
      <c r="A5" s="353" t="s">
        <v>90</v>
      </c>
      <c r="B5" s="164" t="s">
        <v>0</v>
      </c>
      <c r="C5" s="164" t="s">
        <v>1</v>
      </c>
      <c r="D5" s="164" t="s">
        <v>2</v>
      </c>
      <c r="E5" s="164" t="s">
        <v>3</v>
      </c>
      <c r="F5" s="164" t="s">
        <v>27</v>
      </c>
      <c r="G5" s="164" t="s">
        <v>4</v>
      </c>
      <c r="H5" s="164" t="s">
        <v>5</v>
      </c>
      <c r="I5" s="165" t="s">
        <v>6</v>
      </c>
      <c r="K5" s="355" t="s">
        <v>90</v>
      </c>
      <c r="L5" s="166" t="s">
        <v>0</v>
      </c>
      <c r="M5" s="166" t="s">
        <v>1</v>
      </c>
      <c r="N5" s="166" t="s">
        <v>2</v>
      </c>
      <c r="O5" s="166" t="s">
        <v>3</v>
      </c>
      <c r="P5" s="166" t="s">
        <v>27</v>
      </c>
      <c r="Q5" s="166" t="s">
        <v>4</v>
      </c>
      <c r="R5" s="166" t="s">
        <v>5</v>
      </c>
      <c r="S5" s="167" t="s">
        <v>6</v>
      </c>
      <c r="U5" s="168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9"/>
      <c r="AJ5" s="169"/>
      <c r="AR5" s="161"/>
      <c r="BA5" s="160"/>
      <c r="BI5" s="161"/>
      <c r="BR5" s="160"/>
      <c r="BX5" s="23"/>
      <c r="CG5" s="160"/>
    </row>
    <row r="6" spans="1:85" ht="15">
      <c r="A6" s="354" t="s">
        <v>87</v>
      </c>
      <c r="B6" s="318" t="s">
        <v>69</v>
      </c>
      <c r="C6" s="319"/>
      <c r="D6" s="319"/>
      <c r="E6" s="319"/>
      <c r="F6" s="319"/>
      <c r="G6" s="319"/>
      <c r="H6" s="319"/>
      <c r="I6" s="320"/>
      <c r="K6" s="356" t="s">
        <v>87</v>
      </c>
      <c r="L6" s="321" t="s">
        <v>69</v>
      </c>
      <c r="M6" s="322"/>
      <c r="N6" s="322"/>
      <c r="O6" s="322"/>
      <c r="P6" s="322"/>
      <c r="Q6" s="322"/>
      <c r="R6" s="322"/>
      <c r="S6" s="323"/>
      <c r="U6" s="168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9"/>
      <c r="AJ6" s="169"/>
      <c r="AR6" s="161"/>
      <c r="BA6" s="160"/>
      <c r="BI6" s="161"/>
      <c r="BR6" s="160"/>
      <c r="BX6" s="23"/>
      <c r="CG6" s="160"/>
    </row>
    <row r="7" spans="1:85" ht="15">
      <c r="A7" s="170" t="s">
        <v>7</v>
      </c>
      <c r="B7" s="36">
        <f>B33+B85</f>
        <v>41.328616972182026</v>
      </c>
      <c r="C7" s="36">
        <f>C33+C85</f>
        <v>0</v>
      </c>
      <c r="D7" s="36">
        <f>D33+D85</f>
        <v>1.7543880015966569</v>
      </c>
      <c r="E7" s="36">
        <f>E33+E85</f>
        <v>0</v>
      </c>
      <c r="F7" s="171">
        <f>F59+F85</f>
        <v>0.25086516421029131</v>
      </c>
      <c r="G7" s="36">
        <f>G33+G85</f>
        <v>0</v>
      </c>
      <c r="H7" s="36">
        <f>H33+H85</f>
        <v>0</v>
      </c>
      <c r="I7" s="173">
        <f>SUM(B7:H7)</f>
        <v>43.333870137988974</v>
      </c>
      <c r="J7" s="168"/>
      <c r="K7" s="174" t="s">
        <v>7</v>
      </c>
      <c r="L7" s="36">
        <f>L33+L85</f>
        <v>41.328616972182026</v>
      </c>
      <c r="M7" s="36">
        <f t="shared" ref="M7:O7" si="0">M33+M85</f>
        <v>0</v>
      </c>
      <c r="N7" s="36">
        <f t="shared" si="0"/>
        <v>1.7543880015966569</v>
      </c>
      <c r="O7" s="36">
        <f t="shared" si="0"/>
        <v>0</v>
      </c>
      <c r="P7" s="42">
        <f>P59+P85+P33</f>
        <v>0.25086516421029131</v>
      </c>
      <c r="Q7" s="36">
        <f t="shared" ref="Q7:R22" si="1">Q33+Q85</f>
        <v>0</v>
      </c>
      <c r="R7" s="36">
        <f t="shared" si="1"/>
        <v>0</v>
      </c>
      <c r="S7" s="177">
        <f>SUM(L7:R7)</f>
        <v>43.333870137988974</v>
      </c>
      <c r="T7" s="168" t="str">
        <f>IF(ABS(S7-I7)&gt;0.01,S7-I7,"")</f>
        <v/>
      </c>
      <c r="U7" s="168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9"/>
      <c r="AJ7" s="169"/>
      <c r="AR7" s="161"/>
      <c r="BA7" s="160"/>
      <c r="BI7" s="161"/>
      <c r="BR7" s="160"/>
      <c r="BX7" s="23"/>
      <c r="CG7" s="160"/>
    </row>
    <row r="8" spans="1:85" ht="15">
      <c r="A8" s="178" t="s">
        <v>8</v>
      </c>
      <c r="B8" s="39">
        <f t="shared" ref="B8:E23" si="2">B34+B86</f>
        <v>3.8289905882377653</v>
      </c>
      <c r="C8" s="39">
        <f t="shared" si="2"/>
        <v>0</v>
      </c>
      <c r="D8" s="39">
        <f t="shared" si="2"/>
        <v>1.3324735267180792E-5</v>
      </c>
      <c r="E8" s="39">
        <f t="shared" si="2"/>
        <v>0</v>
      </c>
      <c r="F8" s="179">
        <f t="shared" ref="F8:F27" si="3">F60+F86</f>
        <v>0</v>
      </c>
      <c r="G8" s="39">
        <f t="shared" ref="G8:H23" si="4">G34+G86</f>
        <v>0</v>
      </c>
      <c r="H8" s="39">
        <f t="shared" si="4"/>
        <v>0</v>
      </c>
      <c r="I8" s="181">
        <f t="shared" ref="I8:I27" si="5">SUM(B8:H8)</f>
        <v>3.8290039129730324</v>
      </c>
      <c r="J8" s="168"/>
      <c r="K8" s="182" t="s">
        <v>8</v>
      </c>
      <c r="L8" s="87">
        <f t="shared" ref="L8:O23" si="6">L34+L86</f>
        <v>3.8289905882377653</v>
      </c>
      <c r="M8" s="87">
        <f t="shared" si="6"/>
        <v>0</v>
      </c>
      <c r="N8" s="87">
        <f t="shared" si="6"/>
        <v>1.3324735267180792E-5</v>
      </c>
      <c r="O8" s="87">
        <f t="shared" si="6"/>
        <v>0</v>
      </c>
      <c r="P8" s="87">
        <f t="shared" ref="P8:P27" si="7">P60+P86+P34</f>
        <v>0</v>
      </c>
      <c r="Q8" s="87">
        <f t="shared" si="1"/>
        <v>0</v>
      </c>
      <c r="R8" s="87">
        <f t="shared" si="1"/>
        <v>0</v>
      </c>
      <c r="S8" s="185">
        <f t="shared" ref="S8:S27" si="8">SUM(L8:R8)</f>
        <v>3.8290039129730324</v>
      </c>
      <c r="T8" s="168" t="str">
        <f t="shared" ref="T8:T24" si="9">IF(ABS(S8-I8)&gt;0.01,S8-I8,"")</f>
        <v/>
      </c>
      <c r="U8" s="168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9"/>
      <c r="AJ8" s="169"/>
      <c r="AR8" s="161"/>
      <c r="BA8" s="160"/>
      <c r="BI8" s="161"/>
      <c r="BR8" s="160"/>
      <c r="BX8" s="23"/>
      <c r="CG8" s="160"/>
    </row>
    <row r="9" spans="1:85" ht="15">
      <c r="A9" s="186" t="s">
        <v>10</v>
      </c>
      <c r="B9" s="42">
        <f t="shared" si="2"/>
        <v>4.6644584991074307</v>
      </c>
      <c r="C9" s="42">
        <f t="shared" si="2"/>
        <v>0</v>
      </c>
      <c r="D9" s="42">
        <f t="shared" si="2"/>
        <v>2.158001896349798</v>
      </c>
      <c r="E9" s="42">
        <f t="shared" si="2"/>
        <v>0</v>
      </c>
      <c r="F9" s="175">
        <f t="shared" si="3"/>
        <v>0</v>
      </c>
      <c r="G9" s="42">
        <f t="shared" si="4"/>
        <v>0</v>
      </c>
      <c r="H9" s="42">
        <f t="shared" si="4"/>
        <v>0</v>
      </c>
      <c r="I9" s="173">
        <f t="shared" si="5"/>
        <v>6.8224603954572292</v>
      </c>
      <c r="J9" s="168"/>
      <c r="K9" s="174" t="s">
        <v>10</v>
      </c>
      <c r="L9" s="42">
        <f t="shared" si="6"/>
        <v>4.6644584991074307</v>
      </c>
      <c r="M9" s="42">
        <f t="shared" si="6"/>
        <v>0</v>
      </c>
      <c r="N9" s="42">
        <f t="shared" si="6"/>
        <v>2.158001896349798</v>
      </c>
      <c r="O9" s="42">
        <f t="shared" si="6"/>
        <v>0</v>
      </c>
      <c r="P9" s="42">
        <f t="shared" si="7"/>
        <v>0</v>
      </c>
      <c r="Q9" s="42">
        <f t="shared" si="1"/>
        <v>0</v>
      </c>
      <c r="R9" s="42">
        <f t="shared" si="1"/>
        <v>0</v>
      </c>
      <c r="S9" s="177">
        <f t="shared" si="8"/>
        <v>6.8224603954572292</v>
      </c>
      <c r="T9" s="168" t="str">
        <f t="shared" si="9"/>
        <v/>
      </c>
      <c r="U9" s="168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9"/>
      <c r="AJ9" s="169"/>
      <c r="AR9" s="161"/>
      <c r="BA9" s="160"/>
      <c r="BI9" s="161"/>
      <c r="BR9" s="160"/>
      <c r="BX9" s="23"/>
      <c r="CG9" s="160"/>
    </row>
    <row r="10" spans="1:85" ht="15">
      <c r="A10" s="178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179">
        <f t="shared" si="3"/>
        <v>0</v>
      </c>
      <c r="G10" s="39">
        <f t="shared" si="4"/>
        <v>0</v>
      </c>
      <c r="H10" s="39">
        <f t="shared" si="4"/>
        <v>0</v>
      </c>
      <c r="I10" s="181">
        <f t="shared" si="5"/>
        <v>0</v>
      </c>
      <c r="J10" s="168"/>
      <c r="K10" s="182" t="s">
        <v>56</v>
      </c>
      <c r="L10" s="87">
        <f t="shared" si="6"/>
        <v>0</v>
      </c>
      <c r="M10" s="87">
        <f t="shared" si="6"/>
        <v>0</v>
      </c>
      <c r="N10" s="87">
        <f t="shared" si="6"/>
        <v>0</v>
      </c>
      <c r="O10" s="87">
        <f t="shared" si="6"/>
        <v>0</v>
      </c>
      <c r="P10" s="87">
        <f t="shared" si="7"/>
        <v>0</v>
      </c>
      <c r="Q10" s="87">
        <f t="shared" si="1"/>
        <v>0</v>
      </c>
      <c r="R10" s="87">
        <f t="shared" si="1"/>
        <v>0</v>
      </c>
      <c r="S10" s="185">
        <f t="shared" si="8"/>
        <v>0</v>
      </c>
      <c r="T10" s="168" t="str">
        <f t="shared" si="9"/>
        <v/>
      </c>
      <c r="U10" s="168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9"/>
      <c r="AJ10" s="169"/>
      <c r="AR10" s="161"/>
      <c r="BA10" s="160"/>
      <c r="BI10" s="161"/>
      <c r="BR10" s="160"/>
      <c r="BX10" s="23"/>
      <c r="CG10" s="160"/>
    </row>
    <row r="11" spans="1:85" ht="15">
      <c r="A11" s="186" t="s">
        <v>16</v>
      </c>
      <c r="B11" s="42">
        <f t="shared" si="2"/>
        <v>214.7320996264948</v>
      </c>
      <c r="C11" s="42">
        <f t="shared" si="2"/>
        <v>38.914800233111727</v>
      </c>
      <c r="D11" s="42">
        <f t="shared" si="2"/>
        <v>38.805687712151048</v>
      </c>
      <c r="E11" s="42">
        <f t="shared" si="2"/>
        <v>4.4960494608700081</v>
      </c>
      <c r="F11" s="175">
        <f t="shared" si="3"/>
        <v>0</v>
      </c>
      <c r="G11" s="42">
        <f t="shared" si="4"/>
        <v>0</v>
      </c>
      <c r="H11" s="42">
        <f t="shared" si="4"/>
        <v>0</v>
      </c>
      <c r="I11" s="173">
        <f t="shared" si="5"/>
        <v>296.94863703262757</v>
      </c>
      <c r="J11" s="168"/>
      <c r="K11" s="174" t="s">
        <v>16</v>
      </c>
      <c r="L11" s="42">
        <f t="shared" si="6"/>
        <v>214.7320996264948</v>
      </c>
      <c r="M11" s="42">
        <f t="shared" si="6"/>
        <v>38.914800233111727</v>
      </c>
      <c r="N11" s="42">
        <f t="shared" si="6"/>
        <v>38.805687712151048</v>
      </c>
      <c r="O11" s="42">
        <f t="shared" si="6"/>
        <v>4.4960494608700081</v>
      </c>
      <c r="P11" s="42">
        <f t="shared" si="7"/>
        <v>0</v>
      </c>
      <c r="Q11" s="42">
        <f t="shared" si="1"/>
        <v>0</v>
      </c>
      <c r="R11" s="42">
        <f t="shared" si="1"/>
        <v>0</v>
      </c>
      <c r="S11" s="177">
        <f t="shared" si="8"/>
        <v>296.94863703262757</v>
      </c>
      <c r="T11" s="168" t="str">
        <f t="shared" si="9"/>
        <v/>
      </c>
      <c r="U11" s="168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9"/>
      <c r="AJ11" s="169"/>
      <c r="AR11" s="161"/>
      <c r="BA11" s="160"/>
      <c r="BI11" s="161"/>
      <c r="BR11" s="160"/>
      <c r="BX11" s="23"/>
      <c r="CG11" s="160"/>
    </row>
    <row r="12" spans="1:85" ht="15">
      <c r="A12" s="178" t="s">
        <v>15</v>
      </c>
      <c r="B12" s="39">
        <f t="shared" si="2"/>
        <v>1797.0829234622458</v>
      </c>
      <c r="C12" s="39">
        <f t="shared" si="2"/>
        <v>15.051415719430013</v>
      </c>
      <c r="D12" s="39">
        <f t="shared" si="2"/>
        <v>125.28376885752472</v>
      </c>
      <c r="E12" s="39">
        <f t="shared" si="2"/>
        <v>1.283421720940755</v>
      </c>
      <c r="F12" s="179">
        <f t="shared" si="3"/>
        <v>0</v>
      </c>
      <c r="G12" s="39">
        <f t="shared" si="4"/>
        <v>0</v>
      </c>
      <c r="H12" s="39">
        <f t="shared" si="4"/>
        <v>0</v>
      </c>
      <c r="I12" s="181">
        <f t="shared" si="5"/>
        <v>1938.7015297601415</v>
      </c>
      <c r="J12" s="168"/>
      <c r="K12" s="182" t="s">
        <v>15</v>
      </c>
      <c r="L12" s="87">
        <f t="shared" si="6"/>
        <v>1797.0829234622458</v>
      </c>
      <c r="M12" s="87">
        <f t="shared" si="6"/>
        <v>15.051415719430013</v>
      </c>
      <c r="N12" s="87">
        <f t="shared" si="6"/>
        <v>125.28376885752472</v>
      </c>
      <c r="O12" s="87">
        <f t="shared" si="6"/>
        <v>1.283421720940755</v>
      </c>
      <c r="P12" s="87">
        <f t="shared" si="7"/>
        <v>0</v>
      </c>
      <c r="Q12" s="87">
        <f t="shared" si="1"/>
        <v>0</v>
      </c>
      <c r="R12" s="87">
        <f t="shared" si="1"/>
        <v>0</v>
      </c>
      <c r="S12" s="185">
        <f t="shared" si="8"/>
        <v>1938.7015297601415</v>
      </c>
      <c r="T12" s="168" t="str">
        <f t="shared" si="9"/>
        <v/>
      </c>
      <c r="U12" s="168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9"/>
      <c r="AJ12" s="169"/>
      <c r="AR12" s="161"/>
      <c r="BA12" s="160"/>
      <c r="BI12" s="161"/>
      <c r="BR12" s="160"/>
      <c r="BX12" s="23"/>
      <c r="CG12" s="160"/>
    </row>
    <row r="13" spans="1:85" ht="15">
      <c r="A13" s="186" t="s">
        <v>58</v>
      </c>
      <c r="B13" s="42">
        <f t="shared" si="2"/>
        <v>0</v>
      </c>
      <c r="C13" s="42">
        <f t="shared" si="2"/>
        <v>1.5069660263235486E-2</v>
      </c>
      <c r="D13" s="42">
        <f t="shared" si="2"/>
        <v>0.43945087852473297</v>
      </c>
      <c r="E13" s="42">
        <f t="shared" si="2"/>
        <v>1624.4198681386817</v>
      </c>
      <c r="F13" s="175">
        <f t="shared" si="3"/>
        <v>32461.410076119246</v>
      </c>
      <c r="G13" s="42">
        <f t="shared" si="4"/>
        <v>0</v>
      </c>
      <c r="H13" s="42">
        <f t="shared" si="4"/>
        <v>0</v>
      </c>
      <c r="I13" s="173">
        <f t="shared" si="5"/>
        <v>34086.284464796714</v>
      </c>
      <c r="J13" s="168"/>
      <c r="K13" s="188" t="s">
        <v>58</v>
      </c>
      <c r="L13" s="42">
        <f t="shared" si="6"/>
        <v>0</v>
      </c>
      <c r="M13" s="42">
        <f t="shared" si="6"/>
        <v>1.5069660263235486E-2</v>
      </c>
      <c r="N13" s="42">
        <f t="shared" si="6"/>
        <v>0.43945087852473297</v>
      </c>
      <c r="O13" s="42">
        <f t="shared" si="6"/>
        <v>1624.4198681386817</v>
      </c>
      <c r="P13" s="42">
        <f t="shared" si="7"/>
        <v>32461.410076119246</v>
      </c>
      <c r="Q13" s="42">
        <f t="shared" si="1"/>
        <v>0</v>
      </c>
      <c r="R13" s="42">
        <f t="shared" si="1"/>
        <v>0</v>
      </c>
      <c r="S13" s="177">
        <f t="shared" si="8"/>
        <v>34086.284464796714</v>
      </c>
      <c r="T13" s="168" t="str">
        <f t="shared" si="9"/>
        <v/>
      </c>
      <c r="U13" s="168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9"/>
      <c r="AJ13" s="169"/>
      <c r="AR13" s="161"/>
      <c r="BA13" s="160"/>
      <c r="BI13" s="161"/>
      <c r="BR13" s="160"/>
      <c r="BX13" s="23"/>
      <c r="CG13" s="160"/>
    </row>
    <row r="14" spans="1:85" ht="15">
      <c r="A14" s="178" t="s">
        <v>12</v>
      </c>
      <c r="B14" s="39">
        <f t="shared" si="2"/>
        <v>0</v>
      </c>
      <c r="C14" s="39">
        <f t="shared" si="2"/>
        <v>0</v>
      </c>
      <c r="D14" s="39">
        <f t="shared" si="2"/>
        <v>6.0540892139297177E-2</v>
      </c>
      <c r="E14" s="39">
        <f t="shared" si="2"/>
        <v>16.030465961170719</v>
      </c>
      <c r="F14" s="179">
        <f t="shared" si="3"/>
        <v>10344.977353794424</v>
      </c>
      <c r="G14" s="39">
        <f t="shared" si="4"/>
        <v>0</v>
      </c>
      <c r="H14" s="39">
        <f t="shared" si="4"/>
        <v>0</v>
      </c>
      <c r="I14" s="181">
        <f t="shared" si="5"/>
        <v>10361.068360647734</v>
      </c>
      <c r="J14" s="168"/>
      <c r="K14" s="182" t="s">
        <v>12</v>
      </c>
      <c r="L14" s="87">
        <f t="shared" si="6"/>
        <v>0</v>
      </c>
      <c r="M14" s="87">
        <f t="shared" si="6"/>
        <v>0</v>
      </c>
      <c r="N14" s="87">
        <f t="shared" si="6"/>
        <v>6.0540892139297177E-2</v>
      </c>
      <c r="O14" s="87">
        <f t="shared" si="6"/>
        <v>16.030465961170719</v>
      </c>
      <c r="P14" s="87">
        <f t="shared" si="7"/>
        <v>10344.977353794424</v>
      </c>
      <c r="Q14" s="87">
        <f t="shared" si="1"/>
        <v>0</v>
      </c>
      <c r="R14" s="87">
        <f t="shared" si="1"/>
        <v>0</v>
      </c>
      <c r="S14" s="185">
        <f t="shared" si="8"/>
        <v>10361.068360647734</v>
      </c>
      <c r="T14" s="168" t="str">
        <f t="shared" si="9"/>
        <v/>
      </c>
      <c r="U14" s="168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9"/>
      <c r="AJ14" s="169"/>
      <c r="AR14" s="161"/>
      <c r="BA14" s="160"/>
      <c r="BI14" s="161"/>
      <c r="BR14" s="160"/>
      <c r="BX14" s="23"/>
      <c r="CG14" s="160"/>
    </row>
    <row r="15" spans="1:85" ht="15">
      <c r="A15" s="186" t="s">
        <v>59</v>
      </c>
      <c r="B15" s="42">
        <f t="shared" si="2"/>
        <v>1.5362687024799667E-3</v>
      </c>
      <c r="C15" s="42">
        <f t="shared" si="2"/>
        <v>0</v>
      </c>
      <c r="D15" s="42">
        <f t="shared" si="2"/>
        <v>1.6521958198641027E-2</v>
      </c>
      <c r="E15" s="42">
        <f t="shared" si="2"/>
        <v>7.9638442818330296E-2</v>
      </c>
      <c r="F15" s="175">
        <f t="shared" si="3"/>
        <v>0.86704843412357768</v>
      </c>
      <c r="G15" s="42">
        <f t="shared" si="4"/>
        <v>0</v>
      </c>
      <c r="H15" s="42">
        <f t="shared" si="4"/>
        <v>0</v>
      </c>
      <c r="I15" s="173">
        <f t="shared" si="5"/>
        <v>0.96474510384302903</v>
      </c>
      <c r="J15" s="168"/>
      <c r="K15" s="188" t="s">
        <v>59</v>
      </c>
      <c r="L15" s="42">
        <f t="shared" si="6"/>
        <v>1.5362687024799667E-3</v>
      </c>
      <c r="M15" s="42">
        <f t="shared" si="6"/>
        <v>0</v>
      </c>
      <c r="N15" s="42">
        <f t="shared" si="6"/>
        <v>1.6521958198641027E-2</v>
      </c>
      <c r="O15" s="42">
        <f t="shared" si="6"/>
        <v>7.9638442818330296E-2</v>
      </c>
      <c r="P15" s="42">
        <f t="shared" si="7"/>
        <v>0.86704843412357768</v>
      </c>
      <c r="Q15" s="42">
        <f t="shared" si="1"/>
        <v>0</v>
      </c>
      <c r="R15" s="42">
        <f t="shared" si="1"/>
        <v>0</v>
      </c>
      <c r="S15" s="177">
        <f t="shared" si="8"/>
        <v>0.96474510384302903</v>
      </c>
      <c r="T15" s="168" t="str">
        <f t="shared" si="9"/>
        <v/>
      </c>
      <c r="U15" s="168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9"/>
      <c r="AJ15" s="169"/>
      <c r="AR15" s="161"/>
      <c r="BA15" s="160"/>
      <c r="BI15" s="161"/>
      <c r="BR15" s="160"/>
      <c r="BX15" s="23"/>
      <c r="CG15" s="160"/>
    </row>
    <row r="16" spans="1:85" ht="15">
      <c r="A16" s="178" t="s">
        <v>17</v>
      </c>
      <c r="B16" s="39">
        <f t="shared" si="2"/>
        <v>39.224563117490256</v>
      </c>
      <c r="C16" s="39">
        <f t="shared" si="2"/>
        <v>0.50752520925078515</v>
      </c>
      <c r="D16" s="39">
        <f t="shared" si="2"/>
        <v>39.144372170819665</v>
      </c>
      <c r="E16" s="39">
        <f t="shared" si="2"/>
        <v>13.687841102800787</v>
      </c>
      <c r="F16" s="179">
        <f t="shared" si="3"/>
        <v>755.5927008749245</v>
      </c>
      <c r="G16" s="39">
        <f t="shared" si="4"/>
        <v>0</v>
      </c>
      <c r="H16" s="39">
        <f t="shared" si="4"/>
        <v>0</v>
      </c>
      <c r="I16" s="181">
        <f t="shared" si="5"/>
        <v>848.15700247528605</v>
      </c>
      <c r="J16" s="168"/>
      <c r="K16" s="182" t="s">
        <v>17</v>
      </c>
      <c r="L16" s="87">
        <f t="shared" si="6"/>
        <v>39.224563117490256</v>
      </c>
      <c r="M16" s="87">
        <f t="shared" si="6"/>
        <v>0.50752520925078515</v>
      </c>
      <c r="N16" s="87">
        <f t="shared" si="6"/>
        <v>39.144372170819665</v>
      </c>
      <c r="O16" s="87">
        <f t="shared" si="6"/>
        <v>13.687841102800787</v>
      </c>
      <c r="P16" s="87">
        <f t="shared" si="7"/>
        <v>755.5927008749245</v>
      </c>
      <c r="Q16" s="87">
        <f t="shared" si="1"/>
        <v>0</v>
      </c>
      <c r="R16" s="87">
        <f t="shared" si="1"/>
        <v>0</v>
      </c>
      <c r="S16" s="185">
        <f t="shared" si="8"/>
        <v>848.15700247528605</v>
      </c>
      <c r="T16" s="168" t="str">
        <f t="shared" si="9"/>
        <v/>
      </c>
      <c r="U16" s="168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9"/>
      <c r="AJ16" s="169"/>
      <c r="AR16" s="161"/>
      <c r="BA16" s="160"/>
      <c r="BI16" s="161"/>
      <c r="BR16" s="160"/>
      <c r="BX16" s="23"/>
      <c r="CG16" s="160"/>
    </row>
    <row r="17" spans="1:85" ht="15">
      <c r="A17" s="186" t="s">
        <v>139</v>
      </c>
      <c r="B17" s="42">
        <f t="shared" si="2"/>
        <v>21941.65596227393</v>
      </c>
      <c r="C17" s="42">
        <f t="shared" si="2"/>
        <v>2377.3063616827044</v>
      </c>
      <c r="D17" s="42">
        <f t="shared" si="2"/>
        <v>4940.4271508170741</v>
      </c>
      <c r="E17" s="42">
        <f t="shared" si="2"/>
        <v>204.15442647951755</v>
      </c>
      <c r="F17" s="175">
        <f t="shared" si="3"/>
        <v>97.506416809863254</v>
      </c>
      <c r="G17" s="42">
        <f t="shared" si="4"/>
        <v>0</v>
      </c>
      <c r="H17" s="42">
        <f t="shared" si="4"/>
        <v>0</v>
      </c>
      <c r="I17" s="173">
        <f t="shared" si="5"/>
        <v>29561.050318063091</v>
      </c>
      <c r="J17" s="168"/>
      <c r="K17" s="188" t="s">
        <v>139</v>
      </c>
      <c r="L17" s="42">
        <f t="shared" si="6"/>
        <v>21941.65596227393</v>
      </c>
      <c r="M17" s="42">
        <f t="shared" si="6"/>
        <v>2377.3063616827044</v>
      </c>
      <c r="N17" s="42">
        <f t="shared" si="6"/>
        <v>4940.4271508170741</v>
      </c>
      <c r="O17" s="42">
        <f t="shared" si="6"/>
        <v>204.15442647951755</v>
      </c>
      <c r="P17" s="42">
        <f t="shared" si="7"/>
        <v>97.506416809863254</v>
      </c>
      <c r="Q17" s="42">
        <f t="shared" si="1"/>
        <v>0</v>
      </c>
      <c r="R17" s="42">
        <f t="shared" si="1"/>
        <v>0</v>
      </c>
      <c r="S17" s="177">
        <f t="shared" si="8"/>
        <v>29561.050318063091</v>
      </c>
      <c r="T17" s="168" t="str">
        <f t="shared" si="9"/>
        <v/>
      </c>
      <c r="U17" s="168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9"/>
      <c r="AJ17" s="169"/>
      <c r="AR17" s="161"/>
      <c r="BA17" s="160"/>
      <c r="BI17" s="161"/>
      <c r="BR17" s="160"/>
      <c r="BX17" s="23"/>
      <c r="CG17" s="160"/>
    </row>
    <row r="18" spans="1:85" ht="15">
      <c r="A18" s="178" t="s">
        <v>25</v>
      </c>
      <c r="B18" s="39">
        <f t="shared" si="2"/>
        <v>4256.1281820265667</v>
      </c>
      <c r="C18" s="39">
        <f t="shared" si="2"/>
        <v>26.749072910407477</v>
      </c>
      <c r="D18" s="39">
        <f t="shared" si="2"/>
        <v>8313.3634514854184</v>
      </c>
      <c r="E18" s="39">
        <f t="shared" si="2"/>
        <v>8587.8367472059454</v>
      </c>
      <c r="F18" s="179">
        <f t="shared" si="3"/>
        <v>2167.8203626055506</v>
      </c>
      <c r="G18" s="39">
        <f t="shared" si="4"/>
        <v>6510.6991145329876</v>
      </c>
      <c r="H18" s="39">
        <f t="shared" si="4"/>
        <v>18.988621049120734</v>
      </c>
      <c r="I18" s="181">
        <f t="shared" si="5"/>
        <v>29881.585551815995</v>
      </c>
      <c r="J18" s="168"/>
      <c r="K18" s="182" t="s">
        <v>25</v>
      </c>
      <c r="L18" s="87">
        <f t="shared" si="6"/>
        <v>4256.1281820265667</v>
      </c>
      <c r="M18" s="87">
        <f t="shared" si="6"/>
        <v>26.749072910407477</v>
      </c>
      <c r="N18" s="87">
        <f t="shared" si="6"/>
        <v>8313.3634514854184</v>
      </c>
      <c r="O18" s="87">
        <f t="shared" si="6"/>
        <v>8587.8367472059454</v>
      </c>
      <c r="P18" s="87">
        <f t="shared" si="7"/>
        <v>2167.8203626055506</v>
      </c>
      <c r="Q18" s="87">
        <f t="shared" si="1"/>
        <v>6510.6991145329876</v>
      </c>
      <c r="R18" s="87">
        <f t="shared" si="1"/>
        <v>18.988621049120734</v>
      </c>
      <c r="S18" s="185">
        <f t="shared" si="8"/>
        <v>29881.585551815995</v>
      </c>
      <c r="T18" s="168" t="str">
        <f t="shared" si="9"/>
        <v/>
      </c>
      <c r="U18" s="168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9"/>
      <c r="AJ18" s="169"/>
      <c r="AR18" s="161"/>
      <c r="BA18" s="160"/>
      <c r="BI18" s="161"/>
      <c r="BR18" s="160"/>
      <c r="BX18" s="23"/>
      <c r="CG18" s="160"/>
    </row>
    <row r="19" spans="1:85" ht="15">
      <c r="A19" s="186" t="s">
        <v>24</v>
      </c>
      <c r="B19" s="42">
        <f t="shared" si="2"/>
        <v>20878.519384025636</v>
      </c>
      <c r="C19" s="42">
        <f t="shared" si="2"/>
        <v>170.0181473837371</v>
      </c>
      <c r="D19" s="42">
        <f t="shared" si="2"/>
        <v>1995.2296353762729</v>
      </c>
      <c r="E19" s="42">
        <f t="shared" si="2"/>
        <v>0</v>
      </c>
      <c r="F19" s="175">
        <f t="shared" si="3"/>
        <v>0</v>
      </c>
      <c r="G19" s="42">
        <f t="shared" si="4"/>
        <v>0</v>
      </c>
      <c r="H19" s="42">
        <f t="shared" si="4"/>
        <v>0</v>
      </c>
      <c r="I19" s="173">
        <f t="shared" si="5"/>
        <v>23043.767166785645</v>
      </c>
      <c r="J19" s="168"/>
      <c r="K19" s="188" t="s">
        <v>24</v>
      </c>
      <c r="L19" s="42">
        <f t="shared" si="6"/>
        <v>20878.519384025636</v>
      </c>
      <c r="M19" s="42">
        <f t="shared" si="6"/>
        <v>170.0181473837371</v>
      </c>
      <c r="N19" s="42">
        <f t="shared" si="6"/>
        <v>1995.2296353762729</v>
      </c>
      <c r="O19" s="42">
        <f t="shared" si="6"/>
        <v>0</v>
      </c>
      <c r="P19" s="42">
        <f t="shared" si="7"/>
        <v>0</v>
      </c>
      <c r="Q19" s="42">
        <f t="shared" si="1"/>
        <v>0</v>
      </c>
      <c r="R19" s="42">
        <f t="shared" si="1"/>
        <v>0</v>
      </c>
      <c r="S19" s="177">
        <f t="shared" si="8"/>
        <v>23043.767166785645</v>
      </c>
      <c r="T19" s="168" t="str">
        <f t="shared" si="9"/>
        <v/>
      </c>
      <c r="U19" s="168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9"/>
      <c r="AJ19" s="169"/>
      <c r="AR19" s="161"/>
      <c r="BA19" s="160"/>
      <c r="BI19" s="161"/>
      <c r="BR19" s="160"/>
      <c r="BX19" s="23"/>
      <c r="CG19" s="160"/>
    </row>
    <row r="20" spans="1:85" ht="15">
      <c r="A20" s="178" t="s">
        <v>60</v>
      </c>
      <c r="B20" s="39">
        <f t="shared" si="2"/>
        <v>1113.2367513598952</v>
      </c>
      <c r="C20" s="39">
        <f t="shared" si="2"/>
        <v>1.8625538967495543</v>
      </c>
      <c r="D20" s="39">
        <f t="shared" si="2"/>
        <v>41.216769598507106</v>
      </c>
      <c r="E20" s="39">
        <f t="shared" si="2"/>
        <v>0</v>
      </c>
      <c r="F20" s="179">
        <f t="shared" si="3"/>
        <v>0</v>
      </c>
      <c r="G20" s="39">
        <f t="shared" si="4"/>
        <v>0</v>
      </c>
      <c r="H20" s="39">
        <f t="shared" si="4"/>
        <v>0</v>
      </c>
      <c r="I20" s="181">
        <f t="shared" si="5"/>
        <v>1156.316074855152</v>
      </c>
      <c r="J20" s="168"/>
      <c r="K20" s="182" t="s">
        <v>60</v>
      </c>
      <c r="L20" s="87">
        <f t="shared" si="6"/>
        <v>1113.2367513598952</v>
      </c>
      <c r="M20" s="87">
        <f t="shared" si="6"/>
        <v>1.8625538967495543</v>
      </c>
      <c r="N20" s="87">
        <f t="shared" si="6"/>
        <v>41.216769598507106</v>
      </c>
      <c r="O20" s="87">
        <f t="shared" si="6"/>
        <v>0</v>
      </c>
      <c r="P20" s="87">
        <f t="shared" si="7"/>
        <v>0</v>
      </c>
      <c r="Q20" s="87">
        <f t="shared" si="1"/>
        <v>0</v>
      </c>
      <c r="R20" s="87">
        <f t="shared" si="1"/>
        <v>0</v>
      </c>
      <c r="S20" s="185">
        <f t="shared" si="8"/>
        <v>1156.316074855152</v>
      </c>
      <c r="T20" s="168" t="str">
        <f t="shared" si="9"/>
        <v/>
      </c>
      <c r="U20" s="168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9"/>
      <c r="AJ20" s="169"/>
      <c r="AR20" s="161"/>
      <c r="BA20" s="160"/>
      <c r="BI20" s="161"/>
      <c r="BR20" s="160"/>
      <c r="BX20" s="23"/>
      <c r="CG20" s="160"/>
    </row>
    <row r="21" spans="1:85" ht="15">
      <c r="A21" s="186" t="s">
        <v>22</v>
      </c>
      <c r="B21" s="42">
        <f t="shared" si="2"/>
        <v>753.31944983242602</v>
      </c>
      <c r="C21" s="42">
        <f t="shared" si="2"/>
        <v>103.34514593569995</v>
      </c>
      <c r="D21" s="42">
        <f t="shared" si="2"/>
        <v>59.672428510758522</v>
      </c>
      <c r="E21" s="42">
        <f t="shared" si="2"/>
        <v>0.27799823304191851</v>
      </c>
      <c r="F21" s="175">
        <f t="shared" si="3"/>
        <v>2952.2661726483093</v>
      </c>
      <c r="G21" s="42">
        <f t="shared" si="4"/>
        <v>0</v>
      </c>
      <c r="H21" s="42">
        <f t="shared" si="4"/>
        <v>0</v>
      </c>
      <c r="I21" s="173">
        <f t="shared" si="5"/>
        <v>3868.8811951602356</v>
      </c>
      <c r="J21" s="168"/>
      <c r="K21" s="188" t="s">
        <v>22</v>
      </c>
      <c r="L21" s="42">
        <f t="shared" si="6"/>
        <v>753.31944983242602</v>
      </c>
      <c r="M21" s="42">
        <f t="shared" si="6"/>
        <v>103.34514593569995</v>
      </c>
      <c r="N21" s="42">
        <f t="shared" si="6"/>
        <v>59.672428510758522</v>
      </c>
      <c r="O21" s="42">
        <f t="shared" si="6"/>
        <v>0.27799823304191851</v>
      </c>
      <c r="P21" s="42">
        <f t="shared" si="7"/>
        <v>2952.2661726483093</v>
      </c>
      <c r="Q21" s="42">
        <f t="shared" si="1"/>
        <v>0</v>
      </c>
      <c r="R21" s="42">
        <f t="shared" si="1"/>
        <v>0</v>
      </c>
      <c r="S21" s="177">
        <f t="shared" si="8"/>
        <v>3868.8811951602356</v>
      </c>
      <c r="T21" s="168" t="str">
        <f t="shared" si="9"/>
        <v/>
      </c>
      <c r="U21" s="168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9"/>
      <c r="AJ21" s="169"/>
      <c r="AR21" s="161"/>
      <c r="BA21" s="160"/>
      <c r="BI21" s="161"/>
      <c r="BR21" s="160"/>
      <c r="BX21" s="23"/>
      <c r="CG21" s="160"/>
    </row>
    <row r="22" spans="1:85" ht="15">
      <c r="A22" s="178" t="s">
        <v>21</v>
      </c>
      <c r="B22" s="39">
        <f t="shared" si="2"/>
        <v>0.44800393596567428</v>
      </c>
      <c r="C22" s="39">
        <f t="shared" si="2"/>
        <v>3.7188594341734646E-2</v>
      </c>
      <c r="D22" s="39">
        <f t="shared" si="2"/>
        <v>0.27017884209617693</v>
      </c>
      <c r="E22" s="39">
        <f t="shared" si="2"/>
        <v>0</v>
      </c>
      <c r="F22" s="179">
        <f t="shared" si="3"/>
        <v>0</v>
      </c>
      <c r="G22" s="39">
        <f t="shared" si="4"/>
        <v>0</v>
      </c>
      <c r="H22" s="39">
        <f t="shared" si="4"/>
        <v>0</v>
      </c>
      <c r="I22" s="181">
        <f t="shared" si="5"/>
        <v>0.75537137240358587</v>
      </c>
      <c r="J22" s="168"/>
      <c r="K22" s="182" t="s">
        <v>21</v>
      </c>
      <c r="L22" s="87">
        <f t="shared" si="6"/>
        <v>0.44800393596567428</v>
      </c>
      <c r="M22" s="87">
        <f t="shared" si="6"/>
        <v>3.7188594341734646E-2</v>
      </c>
      <c r="N22" s="87">
        <f t="shared" si="6"/>
        <v>0.27017884209617693</v>
      </c>
      <c r="O22" s="87">
        <f t="shared" si="6"/>
        <v>0</v>
      </c>
      <c r="P22" s="87">
        <f t="shared" si="7"/>
        <v>0</v>
      </c>
      <c r="Q22" s="87">
        <f t="shared" si="1"/>
        <v>0</v>
      </c>
      <c r="R22" s="87">
        <f t="shared" si="1"/>
        <v>0</v>
      </c>
      <c r="S22" s="185">
        <f t="shared" si="8"/>
        <v>0.75537137240358587</v>
      </c>
      <c r="T22" s="168" t="str">
        <f t="shared" si="9"/>
        <v/>
      </c>
      <c r="U22" s="168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9"/>
      <c r="AJ22" s="169"/>
      <c r="AR22" s="161"/>
      <c r="BA22" s="160"/>
      <c r="BI22" s="161"/>
      <c r="BR22" s="160"/>
      <c r="BX22" s="23"/>
      <c r="CG22" s="160"/>
    </row>
    <row r="23" spans="1:85" ht="15">
      <c r="A23" s="189" t="s">
        <v>64</v>
      </c>
      <c r="B23" s="42">
        <f t="shared" si="2"/>
        <v>355.72940824936421</v>
      </c>
      <c r="C23" s="42">
        <f t="shared" si="2"/>
        <v>0</v>
      </c>
      <c r="D23" s="42">
        <f t="shared" si="2"/>
        <v>83.170425426856056</v>
      </c>
      <c r="E23" s="42">
        <f t="shared" si="2"/>
        <v>0</v>
      </c>
      <c r="F23" s="175">
        <f t="shared" si="3"/>
        <v>0</v>
      </c>
      <c r="G23" s="42">
        <f t="shared" si="4"/>
        <v>0</v>
      </c>
      <c r="H23" s="42">
        <f t="shared" si="4"/>
        <v>0</v>
      </c>
      <c r="I23" s="173">
        <f t="shared" si="5"/>
        <v>438.89983367622028</v>
      </c>
      <c r="J23" s="168"/>
      <c r="K23" s="190" t="s">
        <v>64</v>
      </c>
      <c r="L23" s="42">
        <f t="shared" si="6"/>
        <v>355.72940824936421</v>
      </c>
      <c r="M23" s="42">
        <f t="shared" si="6"/>
        <v>0</v>
      </c>
      <c r="N23" s="42">
        <f t="shared" si="6"/>
        <v>83.170425426856056</v>
      </c>
      <c r="O23" s="42">
        <f t="shared" si="6"/>
        <v>0</v>
      </c>
      <c r="P23" s="42">
        <f t="shared" si="7"/>
        <v>0</v>
      </c>
      <c r="Q23" s="42">
        <f t="shared" ref="Q23:R27" si="10">Q49+Q101</f>
        <v>0</v>
      </c>
      <c r="R23" s="42">
        <f t="shared" si="10"/>
        <v>0</v>
      </c>
      <c r="S23" s="177">
        <f t="shared" si="8"/>
        <v>438.89983367622028</v>
      </c>
      <c r="T23" s="168" t="str">
        <f t="shared" si="9"/>
        <v/>
      </c>
      <c r="U23" s="168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9"/>
      <c r="AJ23" s="169"/>
      <c r="AR23" s="161"/>
      <c r="BA23" s="160"/>
      <c r="BI23" s="161"/>
      <c r="BR23" s="160"/>
      <c r="BX23" s="23"/>
      <c r="CG23" s="160"/>
    </row>
    <row r="24" spans="1:85">
      <c r="A24" s="191" t="str">
        <f>A50</f>
        <v>Umgebungswärme etc.</v>
      </c>
      <c r="B24" s="60">
        <f t="shared" ref="B24:E27" si="11">B50+B102</f>
        <v>355.72940824936421</v>
      </c>
      <c r="C24" s="60">
        <f t="shared" si="11"/>
        <v>0</v>
      </c>
      <c r="D24" s="60">
        <f t="shared" si="11"/>
        <v>83.170425426856056</v>
      </c>
      <c r="E24" s="60">
        <f t="shared" si="11"/>
        <v>0</v>
      </c>
      <c r="F24" s="192">
        <f t="shared" si="3"/>
        <v>0</v>
      </c>
      <c r="G24" s="60">
        <f t="shared" ref="G24:H27" si="12">G50+G102</f>
        <v>0</v>
      </c>
      <c r="H24" s="60">
        <f t="shared" si="12"/>
        <v>0</v>
      </c>
      <c r="I24" s="194">
        <f t="shared" si="5"/>
        <v>438.89983367622028</v>
      </c>
      <c r="J24" s="168"/>
      <c r="K24" s="195" t="s">
        <v>23</v>
      </c>
      <c r="L24" s="90">
        <f t="shared" ref="L24:O27" si="13">L50+L102</f>
        <v>355.32457562198601</v>
      </c>
      <c r="M24" s="90">
        <f t="shared" si="13"/>
        <v>0</v>
      </c>
      <c r="N24" s="90">
        <f t="shared" si="13"/>
        <v>83.170425426856056</v>
      </c>
      <c r="O24" s="90">
        <f t="shared" si="13"/>
        <v>0</v>
      </c>
      <c r="P24" s="90">
        <f t="shared" si="7"/>
        <v>0</v>
      </c>
      <c r="Q24" s="90">
        <f t="shared" si="10"/>
        <v>0</v>
      </c>
      <c r="R24" s="90">
        <f t="shared" si="10"/>
        <v>0</v>
      </c>
      <c r="S24" s="198">
        <f t="shared" si="8"/>
        <v>438.49500104884208</v>
      </c>
      <c r="T24" s="168">
        <f t="shared" si="9"/>
        <v>-0.40483262737819814</v>
      </c>
      <c r="U24" s="168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9"/>
      <c r="AJ24" s="169"/>
      <c r="AR24" s="161"/>
      <c r="BA24" s="160"/>
      <c r="BI24" s="161"/>
      <c r="BR24" s="160"/>
      <c r="BX24" s="23"/>
      <c r="CG24" s="160"/>
    </row>
    <row r="25" spans="1:85">
      <c r="A25" s="199" t="str">
        <f>A51</f>
        <v>Gichtgas</v>
      </c>
      <c r="B25" s="63">
        <f t="shared" si="11"/>
        <v>0</v>
      </c>
      <c r="C25" s="63">
        <f t="shared" si="11"/>
        <v>0</v>
      </c>
      <c r="D25" s="63">
        <f t="shared" si="11"/>
        <v>0</v>
      </c>
      <c r="E25" s="63">
        <f t="shared" si="11"/>
        <v>0</v>
      </c>
      <c r="F25" s="200">
        <f t="shared" si="3"/>
        <v>0</v>
      </c>
      <c r="G25" s="63">
        <f t="shared" si="12"/>
        <v>0</v>
      </c>
      <c r="H25" s="63">
        <f t="shared" si="12"/>
        <v>0</v>
      </c>
      <c r="I25" s="202">
        <f t="shared" si="5"/>
        <v>0</v>
      </c>
      <c r="J25" s="168"/>
      <c r="K25" s="203" t="s">
        <v>19</v>
      </c>
      <c r="L25" s="63">
        <f t="shared" si="13"/>
        <v>0</v>
      </c>
      <c r="M25" s="63">
        <f t="shared" si="13"/>
        <v>0</v>
      </c>
      <c r="N25" s="63">
        <f t="shared" si="13"/>
        <v>0</v>
      </c>
      <c r="O25" s="63">
        <f t="shared" si="13"/>
        <v>0</v>
      </c>
      <c r="P25" s="63">
        <f t="shared" si="7"/>
        <v>0</v>
      </c>
      <c r="Q25" s="63">
        <f t="shared" si="10"/>
        <v>0</v>
      </c>
      <c r="R25" s="63">
        <f t="shared" si="10"/>
        <v>0</v>
      </c>
      <c r="S25" s="205">
        <f t="shared" si="8"/>
        <v>0</v>
      </c>
      <c r="T25" s="168"/>
      <c r="U25" s="168"/>
      <c r="Z25" s="169"/>
      <c r="AA25" s="160"/>
      <c r="AB25" s="160"/>
      <c r="AC25" s="160"/>
      <c r="AD25" s="160"/>
      <c r="AE25" s="160"/>
      <c r="AF25" s="160"/>
      <c r="AG25" s="160"/>
      <c r="AH25" s="160"/>
      <c r="AI25" s="160"/>
      <c r="AR25" s="161"/>
      <c r="BA25" s="160"/>
      <c r="BI25" s="161"/>
      <c r="BR25" s="160"/>
      <c r="BX25" s="23"/>
      <c r="CG25" s="160"/>
    </row>
    <row r="26" spans="1:85">
      <c r="A26" s="191" t="str">
        <f>A52</f>
        <v>Kokereigas</v>
      </c>
      <c r="B26" s="60">
        <f t="shared" si="11"/>
        <v>0</v>
      </c>
      <c r="C26" s="60">
        <f t="shared" si="11"/>
        <v>0</v>
      </c>
      <c r="D26" s="60">
        <f t="shared" si="11"/>
        <v>0</v>
      </c>
      <c r="E26" s="60">
        <f t="shared" si="11"/>
        <v>0</v>
      </c>
      <c r="F26" s="192">
        <f t="shared" si="3"/>
        <v>0</v>
      </c>
      <c r="G26" s="60">
        <f t="shared" si="12"/>
        <v>0</v>
      </c>
      <c r="H26" s="60">
        <f t="shared" si="12"/>
        <v>0</v>
      </c>
      <c r="I26" s="194">
        <f t="shared" si="5"/>
        <v>0</v>
      </c>
      <c r="J26" s="168"/>
      <c r="K26" s="195" t="s">
        <v>20</v>
      </c>
      <c r="L26" s="90">
        <f t="shared" si="13"/>
        <v>0</v>
      </c>
      <c r="M26" s="90">
        <f t="shared" si="13"/>
        <v>0</v>
      </c>
      <c r="N26" s="90">
        <f t="shared" si="13"/>
        <v>0</v>
      </c>
      <c r="O26" s="90">
        <f t="shared" si="13"/>
        <v>0</v>
      </c>
      <c r="P26" s="90">
        <f t="shared" si="7"/>
        <v>0</v>
      </c>
      <c r="Q26" s="90">
        <f t="shared" si="10"/>
        <v>0</v>
      </c>
      <c r="R26" s="90">
        <f t="shared" si="10"/>
        <v>0</v>
      </c>
      <c r="S26" s="198">
        <f t="shared" si="8"/>
        <v>0</v>
      </c>
      <c r="T26" s="168"/>
      <c r="U26" s="168"/>
      <c r="Z26" s="169"/>
      <c r="AA26" s="160"/>
      <c r="AB26" s="160"/>
      <c r="AC26" s="160"/>
      <c r="AD26" s="160"/>
      <c r="AE26" s="160"/>
      <c r="AF26" s="160"/>
      <c r="AG26" s="160"/>
      <c r="AH26" s="160"/>
      <c r="AI26" s="160"/>
      <c r="AR26" s="161"/>
      <c r="BA26" s="160"/>
      <c r="BI26" s="161"/>
      <c r="BR26" s="160"/>
      <c r="BX26" s="23"/>
      <c r="CG26" s="160"/>
    </row>
    <row r="27" spans="1:85" ht="15" thickBot="1">
      <c r="A27" s="206" t="str">
        <f>A53</f>
        <v>Brenntorf</v>
      </c>
      <c r="B27" s="52">
        <f t="shared" si="11"/>
        <v>0</v>
      </c>
      <c r="C27" s="52">
        <f t="shared" si="11"/>
        <v>0</v>
      </c>
      <c r="D27" s="52">
        <f t="shared" si="11"/>
        <v>0</v>
      </c>
      <c r="E27" s="52">
        <f t="shared" si="11"/>
        <v>0</v>
      </c>
      <c r="F27" s="207">
        <f t="shared" si="3"/>
        <v>0</v>
      </c>
      <c r="G27" s="52">
        <f t="shared" si="12"/>
        <v>0</v>
      </c>
      <c r="H27" s="52">
        <f t="shared" si="12"/>
        <v>0</v>
      </c>
      <c r="I27" s="209">
        <f t="shared" si="5"/>
        <v>0</v>
      </c>
      <c r="J27" s="168"/>
      <c r="K27" s="210" t="s">
        <v>67</v>
      </c>
      <c r="L27" s="52">
        <f t="shared" si="13"/>
        <v>0</v>
      </c>
      <c r="M27" s="52">
        <f t="shared" si="13"/>
        <v>0</v>
      </c>
      <c r="N27" s="52">
        <f t="shared" si="13"/>
        <v>0</v>
      </c>
      <c r="O27" s="52">
        <f t="shared" si="13"/>
        <v>0</v>
      </c>
      <c r="P27" s="52">
        <f t="shared" si="7"/>
        <v>0</v>
      </c>
      <c r="Q27" s="52">
        <f t="shared" si="10"/>
        <v>0</v>
      </c>
      <c r="R27" s="52">
        <f t="shared" si="10"/>
        <v>0</v>
      </c>
      <c r="S27" s="212">
        <f t="shared" si="8"/>
        <v>0</v>
      </c>
      <c r="T27" s="168"/>
      <c r="U27" s="168"/>
      <c r="Z27" s="169"/>
      <c r="AA27" s="160"/>
      <c r="AB27" s="160"/>
      <c r="AC27" s="160"/>
      <c r="AD27" s="160"/>
      <c r="AE27" s="160"/>
      <c r="AF27" s="160"/>
      <c r="AG27" s="160"/>
      <c r="AH27" s="160"/>
      <c r="AI27" s="160"/>
      <c r="AR27" s="161"/>
      <c r="BA27" s="160"/>
      <c r="BI27" s="161"/>
      <c r="BR27" s="160"/>
      <c r="BX27" s="23"/>
      <c r="CG27" s="160"/>
    </row>
    <row r="28" spans="1:85" ht="15">
      <c r="A28" s="213" t="s">
        <v>26</v>
      </c>
      <c r="B28" s="214">
        <f>SUM(B7:B23)</f>
        <v>51399.900330238233</v>
      </c>
      <c r="C28" s="214">
        <f t="shared" ref="C28:I28" si="14">SUM(C7:C23)</f>
        <v>2733.8072812256955</v>
      </c>
      <c r="D28" s="214">
        <f t="shared" si="14"/>
        <v>15641.012785749021</v>
      </c>
      <c r="E28" s="214">
        <f t="shared" si="14"/>
        <v>10452.266456745787</v>
      </c>
      <c r="F28" s="214">
        <f t="shared" si="14"/>
        <v>48780.690996450649</v>
      </c>
      <c r="G28" s="214">
        <f t="shared" si="14"/>
        <v>6510.6991145329876</v>
      </c>
      <c r="H28" s="214">
        <f t="shared" si="14"/>
        <v>18.988621049120734</v>
      </c>
      <c r="I28" s="214">
        <f t="shared" si="14"/>
        <v>135537.3655859915</v>
      </c>
      <c r="J28" s="469"/>
      <c r="K28" s="215" t="s">
        <v>26</v>
      </c>
      <c r="L28" s="214">
        <f>SUM(L7:L23)</f>
        <v>51399.900330238233</v>
      </c>
      <c r="M28" s="214">
        <f t="shared" ref="M28:S28" si="15">SUM(M7:M23)</f>
        <v>2733.8072812256955</v>
      </c>
      <c r="N28" s="214">
        <f t="shared" si="15"/>
        <v>15641.012785749021</v>
      </c>
      <c r="O28" s="214">
        <f t="shared" si="15"/>
        <v>10452.266456745787</v>
      </c>
      <c r="P28" s="214">
        <f t="shared" si="15"/>
        <v>48780.690996450649</v>
      </c>
      <c r="Q28" s="214">
        <f t="shared" si="15"/>
        <v>6510.6991145329876</v>
      </c>
      <c r="R28" s="214">
        <f t="shared" si="15"/>
        <v>18.988621049120734</v>
      </c>
      <c r="S28" s="214">
        <f t="shared" si="15"/>
        <v>135537.3655859915</v>
      </c>
      <c r="T28" s="168" t="str">
        <f>IF(ABS(S28-S54-S80-S106)&gt;0.01,S28-S54-S80-S106,"")</f>
        <v/>
      </c>
      <c r="U28" s="168"/>
      <c r="Z28" s="169"/>
      <c r="AA28" s="160"/>
      <c r="AB28" s="160"/>
      <c r="AC28" s="160"/>
      <c r="AD28" s="160"/>
      <c r="AE28" s="160"/>
      <c r="AF28" s="160"/>
      <c r="AG28" s="160"/>
      <c r="AH28" s="160"/>
      <c r="AI28" s="160"/>
      <c r="AR28" s="161"/>
      <c r="BA28" s="160"/>
      <c r="BI28" s="161"/>
      <c r="BR28" s="160"/>
      <c r="BX28" s="23"/>
      <c r="CG28" s="160"/>
    </row>
    <row r="29" spans="1:85" s="23" customFormat="1" ht="15" thickBot="1">
      <c r="A29" s="30" t="s">
        <v>88</v>
      </c>
      <c r="B29" s="53">
        <f>IF($I28=0,"-",B28/$I28)</f>
        <v>0.37923048089368122</v>
      </c>
      <c r="C29" s="53">
        <f t="shared" ref="C29:H29" si="16">IF($I28=0,"-",C28/$I28)</f>
        <v>2.017013735958469E-2</v>
      </c>
      <c r="D29" s="53">
        <f t="shared" si="16"/>
        <v>0.11540000588122395</v>
      </c>
      <c r="E29" s="53">
        <f t="shared" si="16"/>
        <v>7.7117231927562882E-2</v>
      </c>
      <c r="F29" s="53">
        <f t="shared" si="16"/>
        <v>0.35990585168561362</v>
      </c>
      <c r="G29" s="53">
        <f t="shared" si="16"/>
        <v>4.8036193461369024E-2</v>
      </c>
      <c r="H29" s="53">
        <f t="shared" si="16"/>
        <v>1.4009879096457301E-4</v>
      </c>
      <c r="I29" s="54">
        <f>SUM(B29:H29)</f>
        <v>0.99999999999999989</v>
      </c>
      <c r="K29" s="81" t="s">
        <v>88</v>
      </c>
      <c r="L29" s="98">
        <f>IF($I28=0,"-",L28/$I28)</f>
        <v>0.37923048089368122</v>
      </c>
      <c r="M29" s="98">
        <f t="shared" ref="M29:R29" si="17">IF($I28=0,"-",M28/$I28)</f>
        <v>2.017013735958469E-2</v>
      </c>
      <c r="N29" s="98">
        <f t="shared" si="17"/>
        <v>0.11540000588122395</v>
      </c>
      <c r="O29" s="98">
        <f t="shared" si="17"/>
        <v>7.7117231927562882E-2</v>
      </c>
      <c r="P29" s="98">
        <f t="shared" si="17"/>
        <v>0.35990585168561362</v>
      </c>
      <c r="Q29" s="98">
        <f t="shared" si="17"/>
        <v>4.8036193461369024E-2</v>
      </c>
      <c r="R29" s="99">
        <f t="shared" si="17"/>
        <v>1.4009879096457301E-4</v>
      </c>
      <c r="S29" s="100">
        <f>SUM(L29:R29)</f>
        <v>0.99999999999999989</v>
      </c>
      <c r="BA29" s="218"/>
      <c r="BR29" s="218"/>
    </row>
    <row r="30" spans="1:85" ht="15" thickBot="1"/>
    <row r="31" spans="1:85" ht="28.5">
      <c r="A31" s="312" t="s">
        <v>53</v>
      </c>
      <c r="B31" s="164" t="s">
        <v>0</v>
      </c>
      <c r="C31" s="164" t="s">
        <v>1</v>
      </c>
      <c r="D31" s="164" t="s">
        <v>2</v>
      </c>
      <c r="E31" s="164" t="s">
        <v>3</v>
      </c>
      <c r="F31" s="164" t="s">
        <v>27</v>
      </c>
      <c r="G31" s="164" t="s">
        <v>4</v>
      </c>
      <c r="H31" s="164" t="s">
        <v>5</v>
      </c>
      <c r="I31" s="165" t="s">
        <v>6</v>
      </c>
      <c r="K31" s="314" t="s">
        <v>53</v>
      </c>
      <c r="L31" s="166" t="s">
        <v>0</v>
      </c>
      <c r="M31" s="166" t="s">
        <v>1</v>
      </c>
      <c r="N31" s="166" t="s">
        <v>2</v>
      </c>
      <c r="O31" s="166" t="s">
        <v>3</v>
      </c>
      <c r="P31" s="166" t="s">
        <v>27</v>
      </c>
      <c r="Q31" s="166" t="s">
        <v>4</v>
      </c>
      <c r="R31" s="166" t="s">
        <v>5</v>
      </c>
      <c r="S31" s="167" t="s">
        <v>6</v>
      </c>
      <c r="U31" s="316" t="s">
        <v>53</v>
      </c>
      <c r="V31" s="219" t="s">
        <v>74</v>
      </c>
      <c r="W31" s="219" t="s">
        <v>75</v>
      </c>
      <c r="X31" s="219" t="s">
        <v>4</v>
      </c>
      <c r="Y31" s="219" t="s">
        <v>1</v>
      </c>
      <c r="Z31" s="219" t="s">
        <v>2</v>
      </c>
      <c r="AA31" s="219" t="s">
        <v>3</v>
      </c>
      <c r="AB31" s="219" t="s">
        <v>55</v>
      </c>
      <c r="AC31" s="219" t="s">
        <v>68</v>
      </c>
      <c r="AD31" s="220" t="s">
        <v>76</v>
      </c>
      <c r="AE31" s="220" t="s">
        <v>83</v>
      </c>
      <c r="AF31" s="220" t="s">
        <v>77</v>
      </c>
      <c r="AG31" s="220" t="s">
        <v>84</v>
      </c>
      <c r="AH31" s="220" t="s">
        <v>85</v>
      </c>
      <c r="AI31" s="221" t="s">
        <v>63</v>
      </c>
    </row>
    <row r="32" spans="1:85" ht="15">
      <c r="A32" s="313" t="s">
        <v>53</v>
      </c>
      <c r="B32" s="318" t="s">
        <v>69</v>
      </c>
      <c r="C32" s="319"/>
      <c r="D32" s="319"/>
      <c r="E32" s="319"/>
      <c r="F32" s="319"/>
      <c r="G32" s="319"/>
      <c r="H32" s="319"/>
      <c r="I32" s="320"/>
      <c r="K32" s="315" t="s">
        <v>53</v>
      </c>
      <c r="L32" s="321" t="s">
        <v>69</v>
      </c>
      <c r="M32" s="322"/>
      <c r="N32" s="322"/>
      <c r="O32" s="322"/>
      <c r="P32" s="322"/>
      <c r="Q32" s="322"/>
      <c r="R32" s="322"/>
      <c r="S32" s="323"/>
      <c r="U32" s="317" t="s">
        <v>53</v>
      </c>
      <c r="V32" s="324" t="s">
        <v>69</v>
      </c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324"/>
      <c r="AH32" s="324"/>
      <c r="AI32" s="325"/>
    </row>
    <row r="33" spans="1:36" ht="15">
      <c r="A33" s="170" t="s">
        <v>7</v>
      </c>
      <c r="B33" s="36">
        <f>B111+B137+B163+B189+B215+B241+B267+B293+B319+B345+B371+B397+B423</f>
        <v>0</v>
      </c>
      <c r="C33" s="36">
        <f t="shared" ref="C33:E33" si="18">C111+C137+C163+C189+C215+C241+C267+C293+C319+C345+C371+C397+C423</f>
        <v>0</v>
      </c>
      <c r="D33" s="36">
        <f t="shared" si="18"/>
        <v>1.7513775041874503E-5</v>
      </c>
      <c r="E33" s="36">
        <f t="shared" si="18"/>
        <v>0</v>
      </c>
      <c r="F33" s="361">
        <v>0</v>
      </c>
      <c r="G33" s="36">
        <f t="shared" ref="G33:H48" si="19">G111+G137+G163+G189+G215+G241+G267+G293+G319+G345+G371+G397+G423</f>
        <v>0</v>
      </c>
      <c r="H33" s="36">
        <f t="shared" si="19"/>
        <v>0</v>
      </c>
      <c r="I33" s="173">
        <f>SUM(B33:H33)</f>
        <v>1.7513775041874503E-5</v>
      </c>
      <c r="J33" s="168"/>
      <c r="K33" s="222" t="s">
        <v>7</v>
      </c>
      <c r="L33" s="36">
        <f t="shared" ref="L33:R48" si="20">L111+L137+L163+L189+L215+L241+L267+L293+L319+L345+L371+L397+L423</f>
        <v>0</v>
      </c>
      <c r="M33" s="36">
        <f t="shared" si="20"/>
        <v>0</v>
      </c>
      <c r="N33" s="36">
        <f t="shared" si="20"/>
        <v>1.7513775041874503E-5</v>
      </c>
      <c r="O33" s="36">
        <f t="shared" si="20"/>
        <v>0</v>
      </c>
      <c r="P33" s="36">
        <f t="shared" si="20"/>
        <v>0</v>
      </c>
      <c r="Q33" s="36">
        <f t="shared" si="20"/>
        <v>0</v>
      </c>
      <c r="R33" s="36">
        <f t="shared" si="20"/>
        <v>0</v>
      </c>
      <c r="S33" s="224">
        <f>SUM(L33:R33)</f>
        <v>1.7513775041874503E-5</v>
      </c>
      <c r="T33" s="168"/>
      <c r="U33" s="225" t="s">
        <v>7</v>
      </c>
      <c r="V33" s="117">
        <f t="shared" ref="V33:AH48" si="21">V111+V137+V163+V189+V215+V241+V267+V293+V319+V345+V371+V397+V423</f>
        <v>0</v>
      </c>
      <c r="W33" s="117">
        <f t="shared" si="21"/>
        <v>0</v>
      </c>
      <c r="X33" s="117">
        <f t="shared" si="21"/>
        <v>0</v>
      </c>
      <c r="Y33" s="117">
        <f t="shared" si="21"/>
        <v>0</v>
      </c>
      <c r="Z33" s="117">
        <f t="shared" si="21"/>
        <v>1.7513775041874503E-5</v>
      </c>
      <c r="AA33" s="117">
        <f t="shared" si="21"/>
        <v>0</v>
      </c>
      <c r="AB33" s="117">
        <f t="shared" si="21"/>
        <v>0</v>
      </c>
      <c r="AC33" s="118">
        <f t="shared" si="21"/>
        <v>0</v>
      </c>
      <c r="AD33" s="117">
        <f t="shared" si="21"/>
        <v>0</v>
      </c>
      <c r="AE33" s="117">
        <f t="shared" si="21"/>
        <v>0</v>
      </c>
      <c r="AF33" s="117">
        <f t="shared" si="21"/>
        <v>0</v>
      </c>
      <c r="AG33" s="117">
        <f t="shared" si="21"/>
        <v>0</v>
      </c>
      <c r="AH33" s="117">
        <f t="shared" si="21"/>
        <v>0</v>
      </c>
      <c r="AI33" s="229">
        <f>SUM(V33:AC33)</f>
        <v>1.7513775041874503E-5</v>
      </c>
      <c r="AJ33" s="160" t="str">
        <f>IF(ABS(S33-AI33)&gt;0.001,S33-AI33,"")</f>
        <v/>
      </c>
    </row>
    <row r="34" spans="1:36" ht="15">
      <c r="A34" s="178" t="s">
        <v>8</v>
      </c>
      <c r="B34" s="39">
        <f t="shared" ref="B34:E49" si="22">B112+B138+B164+B190+B216+B242+B268+B294+B320+B346+B372+B398+B424</f>
        <v>0</v>
      </c>
      <c r="C34" s="39">
        <f t="shared" si="22"/>
        <v>0</v>
      </c>
      <c r="D34" s="39">
        <f t="shared" si="22"/>
        <v>1.3324735267180792E-5</v>
      </c>
      <c r="E34" s="39">
        <f t="shared" si="22"/>
        <v>0</v>
      </c>
      <c r="F34" s="362">
        <v>0</v>
      </c>
      <c r="G34" s="39">
        <f t="shared" si="19"/>
        <v>0</v>
      </c>
      <c r="H34" s="39">
        <f t="shared" si="19"/>
        <v>0</v>
      </c>
      <c r="I34" s="181">
        <f t="shared" ref="I34:I53" si="23">SUM(B34:H34)</f>
        <v>1.3324735267180792E-5</v>
      </c>
      <c r="J34" s="168"/>
      <c r="K34" s="182" t="s">
        <v>8</v>
      </c>
      <c r="L34" s="87">
        <f t="shared" si="20"/>
        <v>0</v>
      </c>
      <c r="M34" s="87">
        <f t="shared" si="20"/>
        <v>0</v>
      </c>
      <c r="N34" s="87">
        <f t="shared" si="20"/>
        <v>1.3324735267180792E-5</v>
      </c>
      <c r="O34" s="87">
        <f t="shared" si="20"/>
        <v>0</v>
      </c>
      <c r="P34" s="87">
        <f t="shared" si="20"/>
        <v>0</v>
      </c>
      <c r="Q34" s="87">
        <f t="shared" si="20"/>
        <v>0</v>
      </c>
      <c r="R34" s="87">
        <f t="shared" si="20"/>
        <v>0</v>
      </c>
      <c r="S34" s="185">
        <f t="shared" ref="S34:S53" si="24">SUM(L34:R34)</f>
        <v>1.3324735267180792E-5</v>
      </c>
      <c r="T34" s="168"/>
      <c r="U34" s="230" t="s">
        <v>8</v>
      </c>
      <c r="V34" s="121">
        <f t="shared" si="21"/>
        <v>0</v>
      </c>
      <c r="W34" s="121">
        <f t="shared" si="21"/>
        <v>0</v>
      </c>
      <c r="X34" s="121">
        <f t="shared" si="21"/>
        <v>0</v>
      </c>
      <c r="Y34" s="121">
        <f t="shared" si="21"/>
        <v>0</v>
      </c>
      <c r="Z34" s="121">
        <f t="shared" si="21"/>
        <v>1.3324735267180792E-5</v>
      </c>
      <c r="AA34" s="121">
        <f t="shared" si="21"/>
        <v>0</v>
      </c>
      <c r="AB34" s="121">
        <f t="shared" si="21"/>
        <v>0</v>
      </c>
      <c r="AC34" s="122">
        <f t="shared" si="21"/>
        <v>0</v>
      </c>
      <c r="AD34" s="121">
        <f t="shared" si="21"/>
        <v>0</v>
      </c>
      <c r="AE34" s="121">
        <f t="shared" si="21"/>
        <v>0</v>
      </c>
      <c r="AF34" s="121">
        <f t="shared" si="21"/>
        <v>0</v>
      </c>
      <c r="AG34" s="121">
        <f t="shared" si="21"/>
        <v>0</v>
      </c>
      <c r="AH34" s="121">
        <f t="shared" si="21"/>
        <v>0</v>
      </c>
      <c r="AI34" s="233">
        <f t="shared" ref="AI34:AI53" si="25">SUM(V34:AC34)</f>
        <v>1.3324735267180792E-5</v>
      </c>
      <c r="AJ34" s="160" t="str">
        <f t="shared" ref="AJ34:AJ55" si="26">IF(ABS(S34-AI34)&gt;0.001,S34-AI34,"")</f>
        <v/>
      </c>
    </row>
    <row r="35" spans="1:36" ht="15">
      <c r="A35" s="186" t="s">
        <v>10</v>
      </c>
      <c r="B35" s="42">
        <f t="shared" si="22"/>
        <v>0</v>
      </c>
      <c r="C35" s="42">
        <f t="shared" si="22"/>
        <v>0</v>
      </c>
      <c r="D35" s="42">
        <f t="shared" si="22"/>
        <v>2.1576655611506359</v>
      </c>
      <c r="E35" s="42">
        <f t="shared" si="22"/>
        <v>0</v>
      </c>
      <c r="F35" s="362">
        <v>0</v>
      </c>
      <c r="G35" s="42">
        <f t="shared" si="19"/>
        <v>0</v>
      </c>
      <c r="H35" s="42">
        <f t="shared" si="19"/>
        <v>0</v>
      </c>
      <c r="I35" s="173">
        <f t="shared" si="23"/>
        <v>2.1576655611506359</v>
      </c>
      <c r="J35" s="168"/>
      <c r="K35" s="188" t="s">
        <v>10</v>
      </c>
      <c r="L35" s="42">
        <f t="shared" si="20"/>
        <v>0</v>
      </c>
      <c r="M35" s="42">
        <f t="shared" si="20"/>
        <v>0</v>
      </c>
      <c r="N35" s="42">
        <f t="shared" si="20"/>
        <v>2.1576655611506359</v>
      </c>
      <c r="O35" s="42">
        <f t="shared" si="20"/>
        <v>0</v>
      </c>
      <c r="P35" s="42">
        <f t="shared" si="20"/>
        <v>0</v>
      </c>
      <c r="Q35" s="42">
        <f t="shared" si="20"/>
        <v>0</v>
      </c>
      <c r="R35" s="42">
        <f t="shared" si="20"/>
        <v>0</v>
      </c>
      <c r="S35" s="177">
        <f t="shared" si="24"/>
        <v>2.1576655611506359</v>
      </c>
      <c r="T35" s="168"/>
      <c r="U35" s="234" t="s">
        <v>10</v>
      </c>
      <c r="V35" s="117">
        <f t="shared" si="21"/>
        <v>0</v>
      </c>
      <c r="W35" s="117">
        <f t="shared" si="21"/>
        <v>0</v>
      </c>
      <c r="X35" s="117">
        <f t="shared" si="21"/>
        <v>0</v>
      </c>
      <c r="Y35" s="117">
        <f t="shared" si="21"/>
        <v>0</v>
      </c>
      <c r="Z35" s="117">
        <f t="shared" si="21"/>
        <v>2.1576655611506359</v>
      </c>
      <c r="AA35" s="117">
        <f t="shared" si="21"/>
        <v>0</v>
      </c>
      <c r="AB35" s="117">
        <f t="shared" si="21"/>
        <v>0</v>
      </c>
      <c r="AC35" s="118">
        <f t="shared" si="21"/>
        <v>0</v>
      </c>
      <c r="AD35" s="117">
        <f t="shared" si="21"/>
        <v>0</v>
      </c>
      <c r="AE35" s="117">
        <f t="shared" si="21"/>
        <v>0</v>
      </c>
      <c r="AF35" s="117">
        <f t="shared" si="21"/>
        <v>0</v>
      </c>
      <c r="AG35" s="117">
        <f t="shared" si="21"/>
        <v>0</v>
      </c>
      <c r="AH35" s="117">
        <f t="shared" si="21"/>
        <v>0</v>
      </c>
      <c r="AI35" s="229">
        <f t="shared" si="25"/>
        <v>2.1576655611506359</v>
      </c>
      <c r="AJ35" s="160" t="str">
        <f t="shared" si="26"/>
        <v/>
      </c>
    </row>
    <row r="36" spans="1:36" ht="15">
      <c r="A36" s="178" t="s">
        <v>56</v>
      </c>
      <c r="B36" s="39">
        <f t="shared" si="22"/>
        <v>0</v>
      </c>
      <c r="C36" s="39">
        <f t="shared" si="22"/>
        <v>0</v>
      </c>
      <c r="D36" s="39">
        <f t="shared" si="22"/>
        <v>0</v>
      </c>
      <c r="E36" s="39">
        <f t="shared" si="22"/>
        <v>0</v>
      </c>
      <c r="F36" s="362">
        <v>0</v>
      </c>
      <c r="G36" s="39">
        <f t="shared" si="19"/>
        <v>0</v>
      </c>
      <c r="H36" s="39">
        <f t="shared" si="19"/>
        <v>0</v>
      </c>
      <c r="I36" s="181">
        <f t="shared" si="23"/>
        <v>0</v>
      </c>
      <c r="J36" s="168"/>
      <c r="K36" s="182" t="s">
        <v>56</v>
      </c>
      <c r="L36" s="87">
        <f t="shared" si="20"/>
        <v>0</v>
      </c>
      <c r="M36" s="87">
        <f t="shared" si="20"/>
        <v>0</v>
      </c>
      <c r="N36" s="87">
        <f t="shared" si="20"/>
        <v>0</v>
      </c>
      <c r="O36" s="87">
        <f t="shared" si="20"/>
        <v>0</v>
      </c>
      <c r="P36" s="87">
        <f t="shared" si="20"/>
        <v>0</v>
      </c>
      <c r="Q36" s="87">
        <f t="shared" si="20"/>
        <v>0</v>
      </c>
      <c r="R36" s="87">
        <f t="shared" si="20"/>
        <v>0</v>
      </c>
      <c r="S36" s="185">
        <f t="shared" si="24"/>
        <v>0</v>
      </c>
      <c r="T36" s="168"/>
      <c r="U36" s="230" t="s">
        <v>56</v>
      </c>
      <c r="V36" s="121">
        <f t="shared" si="21"/>
        <v>0</v>
      </c>
      <c r="W36" s="121">
        <f t="shared" si="21"/>
        <v>0</v>
      </c>
      <c r="X36" s="121">
        <f t="shared" si="21"/>
        <v>0</v>
      </c>
      <c r="Y36" s="121">
        <f t="shared" si="21"/>
        <v>0</v>
      </c>
      <c r="Z36" s="121">
        <f t="shared" si="21"/>
        <v>0</v>
      </c>
      <c r="AA36" s="121">
        <f t="shared" si="21"/>
        <v>0</v>
      </c>
      <c r="AB36" s="121">
        <f t="shared" si="21"/>
        <v>0</v>
      </c>
      <c r="AC36" s="122">
        <f t="shared" si="21"/>
        <v>0</v>
      </c>
      <c r="AD36" s="121">
        <f t="shared" si="21"/>
        <v>0</v>
      </c>
      <c r="AE36" s="121">
        <f t="shared" si="21"/>
        <v>0</v>
      </c>
      <c r="AF36" s="121">
        <f t="shared" si="21"/>
        <v>0</v>
      </c>
      <c r="AG36" s="121">
        <f t="shared" si="21"/>
        <v>0</v>
      </c>
      <c r="AH36" s="121">
        <f t="shared" si="21"/>
        <v>0</v>
      </c>
      <c r="AI36" s="233">
        <f t="shared" si="25"/>
        <v>0</v>
      </c>
      <c r="AJ36" s="160" t="str">
        <f t="shared" si="26"/>
        <v/>
      </c>
    </row>
    <row r="37" spans="1:36" ht="15">
      <c r="A37" s="186" t="s">
        <v>16</v>
      </c>
      <c r="B37" s="42">
        <f t="shared" si="22"/>
        <v>126.68547079870814</v>
      </c>
      <c r="C37" s="42">
        <f t="shared" si="22"/>
        <v>29.621357074744413</v>
      </c>
      <c r="D37" s="42">
        <f t="shared" si="22"/>
        <v>35.635865318974979</v>
      </c>
      <c r="E37" s="42">
        <f t="shared" si="22"/>
        <v>4.0629345999683E-2</v>
      </c>
      <c r="F37" s="362">
        <v>0</v>
      </c>
      <c r="G37" s="42">
        <f t="shared" si="19"/>
        <v>0</v>
      </c>
      <c r="H37" s="42">
        <f t="shared" si="19"/>
        <v>0</v>
      </c>
      <c r="I37" s="173">
        <f t="shared" si="23"/>
        <v>191.98332253842725</v>
      </c>
      <c r="J37" s="168"/>
      <c r="K37" s="188" t="s">
        <v>16</v>
      </c>
      <c r="L37" s="42">
        <f t="shared" si="20"/>
        <v>126.68547079870814</v>
      </c>
      <c r="M37" s="42">
        <f t="shared" si="20"/>
        <v>29.621357074744413</v>
      </c>
      <c r="N37" s="42">
        <f t="shared" si="20"/>
        <v>35.635865318974979</v>
      </c>
      <c r="O37" s="42">
        <f t="shared" si="20"/>
        <v>4.0629345999683E-2</v>
      </c>
      <c r="P37" s="42">
        <f t="shared" si="20"/>
        <v>0</v>
      </c>
      <c r="Q37" s="42">
        <f t="shared" si="20"/>
        <v>0</v>
      </c>
      <c r="R37" s="42">
        <f t="shared" si="20"/>
        <v>0</v>
      </c>
      <c r="S37" s="177">
        <f t="shared" si="24"/>
        <v>191.98332253842725</v>
      </c>
      <c r="T37" s="168"/>
      <c r="U37" s="234" t="s">
        <v>16</v>
      </c>
      <c r="V37" s="117">
        <f t="shared" si="21"/>
        <v>126.6651689494939</v>
      </c>
      <c r="W37" s="117">
        <f t="shared" si="21"/>
        <v>0</v>
      </c>
      <c r="X37" s="117">
        <f t="shared" si="21"/>
        <v>0</v>
      </c>
      <c r="Y37" s="117">
        <f t="shared" si="21"/>
        <v>29.621357074744413</v>
      </c>
      <c r="Z37" s="117">
        <f t="shared" si="21"/>
        <v>35.527391087716794</v>
      </c>
      <c r="AA37" s="117">
        <f t="shared" si="21"/>
        <v>4.0629345999683E-2</v>
      </c>
      <c r="AB37" s="117">
        <f t="shared" si="21"/>
        <v>0</v>
      </c>
      <c r="AC37" s="118">
        <f t="shared" si="21"/>
        <v>0.12877608047242131</v>
      </c>
      <c r="AD37" s="117">
        <f t="shared" si="21"/>
        <v>2.0301849214238863E-2</v>
      </c>
      <c r="AE37" s="117">
        <f t="shared" si="21"/>
        <v>0</v>
      </c>
      <c r="AF37" s="117">
        <f t="shared" si="21"/>
        <v>0</v>
      </c>
      <c r="AG37" s="117">
        <f t="shared" si="21"/>
        <v>0.10847423125818244</v>
      </c>
      <c r="AH37" s="117">
        <f t="shared" si="21"/>
        <v>0</v>
      </c>
      <c r="AI37" s="229">
        <f t="shared" si="25"/>
        <v>191.98332253842722</v>
      </c>
      <c r="AJ37" s="160" t="str">
        <f t="shared" si="26"/>
        <v/>
      </c>
    </row>
    <row r="38" spans="1:36" ht="15">
      <c r="A38" s="178" t="s">
        <v>15</v>
      </c>
      <c r="B38" s="39">
        <f t="shared" si="22"/>
        <v>38.405382388340705</v>
      </c>
      <c r="C38" s="39">
        <f t="shared" si="22"/>
        <v>0.70911295688102027</v>
      </c>
      <c r="D38" s="39">
        <f t="shared" si="22"/>
        <v>2.9636602489921149</v>
      </c>
      <c r="E38" s="39">
        <f t="shared" si="22"/>
        <v>1.283421720940755</v>
      </c>
      <c r="F38" s="362">
        <v>0</v>
      </c>
      <c r="G38" s="39">
        <f t="shared" si="19"/>
        <v>0</v>
      </c>
      <c r="H38" s="39">
        <f t="shared" si="19"/>
        <v>0</v>
      </c>
      <c r="I38" s="181">
        <f t="shared" si="23"/>
        <v>43.361577315154598</v>
      </c>
      <c r="J38" s="168"/>
      <c r="K38" s="182" t="s">
        <v>15</v>
      </c>
      <c r="L38" s="87">
        <f t="shared" si="20"/>
        <v>38.405382388340705</v>
      </c>
      <c r="M38" s="87">
        <f t="shared" si="20"/>
        <v>0.70911295688102027</v>
      </c>
      <c r="N38" s="87">
        <f t="shared" si="20"/>
        <v>2.9636602489921149</v>
      </c>
      <c r="O38" s="87">
        <f t="shared" si="20"/>
        <v>1.283421720940755</v>
      </c>
      <c r="P38" s="87">
        <f t="shared" si="20"/>
        <v>0</v>
      </c>
      <c r="Q38" s="87">
        <f t="shared" si="20"/>
        <v>0</v>
      </c>
      <c r="R38" s="87">
        <f t="shared" si="20"/>
        <v>0</v>
      </c>
      <c r="S38" s="185">
        <f t="shared" si="24"/>
        <v>43.361577315154598</v>
      </c>
      <c r="T38" s="168"/>
      <c r="U38" s="230" t="s">
        <v>57</v>
      </c>
      <c r="V38" s="121">
        <f t="shared" si="21"/>
        <v>38.013753024769002</v>
      </c>
      <c r="W38" s="121">
        <f t="shared" si="21"/>
        <v>0</v>
      </c>
      <c r="X38" s="121">
        <f t="shared" si="21"/>
        <v>0</v>
      </c>
      <c r="Y38" s="121">
        <f t="shared" si="21"/>
        <v>0.70911295688102027</v>
      </c>
      <c r="Z38" s="121">
        <f t="shared" si="21"/>
        <v>2.9360320762435661</v>
      </c>
      <c r="AA38" s="121">
        <f t="shared" si="21"/>
        <v>1.2272229203342866</v>
      </c>
      <c r="AB38" s="121">
        <f t="shared" si="21"/>
        <v>0</v>
      </c>
      <c r="AC38" s="122">
        <f t="shared" si="21"/>
        <v>0.47545633692671674</v>
      </c>
      <c r="AD38" s="121">
        <f t="shared" si="21"/>
        <v>0.3916293635716992</v>
      </c>
      <c r="AE38" s="121">
        <f t="shared" si="21"/>
        <v>0</v>
      </c>
      <c r="AF38" s="121">
        <f t="shared" si="21"/>
        <v>0</v>
      </c>
      <c r="AG38" s="121">
        <f t="shared" si="21"/>
        <v>2.7628172748548886E-2</v>
      </c>
      <c r="AH38" s="121">
        <f t="shared" si="21"/>
        <v>5.6198800606468646E-2</v>
      </c>
      <c r="AI38" s="233">
        <f t="shared" si="25"/>
        <v>43.361577315154591</v>
      </c>
      <c r="AJ38" s="160" t="str">
        <f t="shared" si="26"/>
        <v/>
      </c>
    </row>
    <row r="39" spans="1:36" ht="15">
      <c r="A39" s="186" t="s">
        <v>58</v>
      </c>
      <c r="B39" s="42">
        <f t="shared" si="22"/>
        <v>0</v>
      </c>
      <c r="C39" s="42">
        <f t="shared" si="22"/>
        <v>0</v>
      </c>
      <c r="D39" s="42">
        <f t="shared" si="22"/>
        <v>0</v>
      </c>
      <c r="E39" s="42">
        <f t="shared" si="22"/>
        <v>1418.6913608439479</v>
      </c>
      <c r="F39" s="362">
        <v>0</v>
      </c>
      <c r="G39" s="42">
        <f t="shared" si="19"/>
        <v>0</v>
      </c>
      <c r="H39" s="42">
        <f t="shared" si="19"/>
        <v>0</v>
      </c>
      <c r="I39" s="173">
        <f t="shared" si="23"/>
        <v>1418.6913608439479</v>
      </c>
      <c r="J39" s="168"/>
      <c r="K39" s="188" t="s">
        <v>58</v>
      </c>
      <c r="L39" s="42">
        <f t="shared" si="20"/>
        <v>0</v>
      </c>
      <c r="M39" s="42">
        <f t="shared" si="20"/>
        <v>0</v>
      </c>
      <c r="N39" s="42">
        <f t="shared" si="20"/>
        <v>0</v>
      </c>
      <c r="O39" s="42">
        <f t="shared" si="20"/>
        <v>1418.6913608439479</v>
      </c>
      <c r="P39" s="42">
        <f t="shared" si="20"/>
        <v>1280.6772727177829</v>
      </c>
      <c r="Q39" s="42">
        <f t="shared" si="20"/>
        <v>0</v>
      </c>
      <c r="R39" s="42">
        <f t="shared" si="20"/>
        <v>0</v>
      </c>
      <c r="S39" s="177">
        <f t="shared" si="24"/>
        <v>2699.3686335617308</v>
      </c>
      <c r="T39" s="168"/>
      <c r="U39" s="234" t="s">
        <v>58</v>
      </c>
      <c r="V39" s="117">
        <f t="shared" si="21"/>
        <v>0</v>
      </c>
      <c r="W39" s="117">
        <f t="shared" si="21"/>
        <v>0</v>
      </c>
      <c r="X39" s="117">
        <f t="shared" si="21"/>
        <v>0</v>
      </c>
      <c r="Y39" s="117">
        <f t="shared" si="21"/>
        <v>0</v>
      </c>
      <c r="Z39" s="117">
        <f t="shared" si="21"/>
        <v>0</v>
      </c>
      <c r="AA39" s="117">
        <f t="shared" si="21"/>
        <v>1415.7987188705581</v>
      </c>
      <c r="AB39" s="117">
        <f t="shared" si="21"/>
        <v>1280.6772727177829</v>
      </c>
      <c r="AC39" s="118">
        <f t="shared" si="21"/>
        <v>2.8926419733897561</v>
      </c>
      <c r="AD39" s="117">
        <f t="shared" si="21"/>
        <v>0</v>
      </c>
      <c r="AE39" s="117">
        <f t="shared" si="21"/>
        <v>0</v>
      </c>
      <c r="AF39" s="117">
        <f t="shared" si="21"/>
        <v>0</v>
      </c>
      <c r="AG39" s="117">
        <f t="shared" si="21"/>
        <v>0</v>
      </c>
      <c r="AH39" s="117">
        <f t="shared" si="21"/>
        <v>2.8926419733897561</v>
      </c>
      <c r="AI39" s="229">
        <f t="shared" si="25"/>
        <v>2699.3686335617308</v>
      </c>
      <c r="AJ39" s="160" t="str">
        <f t="shared" si="26"/>
        <v/>
      </c>
    </row>
    <row r="40" spans="1:36" ht="15">
      <c r="A40" s="178" t="s">
        <v>12</v>
      </c>
      <c r="B40" s="39">
        <f t="shared" si="22"/>
        <v>0</v>
      </c>
      <c r="C40" s="39">
        <f t="shared" si="22"/>
        <v>0</v>
      </c>
      <c r="D40" s="39">
        <f t="shared" si="22"/>
        <v>0</v>
      </c>
      <c r="E40" s="39">
        <f t="shared" si="22"/>
        <v>13.665682799580784</v>
      </c>
      <c r="F40" s="362">
        <v>0</v>
      </c>
      <c r="G40" s="39">
        <f t="shared" si="19"/>
        <v>0</v>
      </c>
      <c r="H40" s="39">
        <f t="shared" si="19"/>
        <v>0</v>
      </c>
      <c r="I40" s="181">
        <f t="shared" si="23"/>
        <v>13.665682799580784</v>
      </c>
      <c r="J40" s="168"/>
      <c r="K40" s="182" t="s">
        <v>12</v>
      </c>
      <c r="L40" s="87">
        <f t="shared" si="20"/>
        <v>0</v>
      </c>
      <c r="M40" s="87">
        <f t="shared" si="20"/>
        <v>0</v>
      </c>
      <c r="N40" s="87">
        <f t="shared" si="20"/>
        <v>0</v>
      </c>
      <c r="O40" s="87">
        <f t="shared" si="20"/>
        <v>13.665682799580784</v>
      </c>
      <c r="P40" s="87">
        <f t="shared" si="20"/>
        <v>72.167442273777866</v>
      </c>
      <c r="Q40" s="87">
        <f t="shared" si="20"/>
        <v>0</v>
      </c>
      <c r="R40" s="87">
        <f t="shared" si="20"/>
        <v>0</v>
      </c>
      <c r="S40" s="185">
        <f t="shared" si="24"/>
        <v>85.833125073358644</v>
      </c>
      <c r="T40" s="168"/>
      <c r="U40" s="230" t="s">
        <v>12</v>
      </c>
      <c r="V40" s="121">
        <f t="shared" si="21"/>
        <v>0</v>
      </c>
      <c r="W40" s="121">
        <f t="shared" si="21"/>
        <v>0</v>
      </c>
      <c r="X40" s="121">
        <f t="shared" si="21"/>
        <v>0</v>
      </c>
      <c r="Y40" s="121">
        <f t="shared" si="21"/>
        <v>0</v>
      </c>
      <c r="Z40" s="121">
        <f t="shared" si="21"/>
        <v>0</v>
      </c>
      <c r="AA40" s="121">
        <f t="shared" si="21"/>
        <v>11.07903903400244</v>
      </c>
      <c r="AB40" s="121">
        <f t="shared" si="21"/>
        <v>72.167442273777866</v>
      </c>
      <c r="AC40" s="122">
        <f t="shared" si="21"/>
        <v>2.5866437655783447</v>
      </c>
      <c r="AD40" s="121">
        <f t="shared" si="21"/>
        <v>0</v>
      </c>
      <c r="AE40" s="121">
        <f t="shared" si="21"/>
        <v>0</v>
      </c>
      <c r="AF40" s="121">
        <f t="shared" si="21"/>
        <v>0</v>
      </c>
      <c r="AG40" s="121">
        <f t="shared" si="21"/>
        <v>0</v>
      </c>
      <c r="AH40" s="121">
        <f t="shared" si="21"/>
        <v>2.5866437655783447</v>
      </c>
      <c r="AI40" s="233">
        <f t="shared" si="25"/>
        <v>85.833125073358644</v>
      </c>
      <c r="AJ40" s="160" t="str">
        <f t="shared" si="26"/>
        <v/>
      </c>
    </row>
    <row r="41" spans="1:36" ht="15">
      <c r="A41" s="186" t="s">
        <v>59</v>
      </c>
      <c r="B41" s="42">
        <f t="shared" si="22"/>
        <v>1.5362687024799667E-3</v>
      </c>
      <c r="C41" s="42">
        <f t="shared" si="22"/>
        <v>0</v>
      </c>
      <c r="D41" s="42">
        <f t="shared" si="22"/>
        <v>1.6521958198641027E-2</v>
      </c>
      <c r="E41" s="42">
        <f t="shared" si="22"/>
        <v>7.9638442818330296E-2</v>
      </c>
      <c r="F41" s="362">
        <v>0</v>
      </c>
      <c r="G41" s="42">
        <f t="shared" si="19"/>
        <v>0</v>
      </c>
      <c r="H41" s="42">
        <f t="shared" si="19"/>
        <v>0</v>
      </c>
      <c r="I41" s="173">
        <f t="shared" si="23"/>
        <v>9.769666971945129E-2</v>
      </c>
      <c r="J41" s="168"/>
      <c r="K41" s="188" t="s">
        <v>59</v>
      </c>
      <c r="L41" s="42">
        <f t="shared" si="20"/>
        <v>1.5362687024799667E-3</v>
      </c>
      <c r="M41" s="42">
        <f t="shared" si="20"/>
        <v>0</v>
      </c>
      <c r="N41" s="42">
        <f t="shared" si="20"/>
        <v>1.6521958198641027E-2</v>
      </c>
      <c r="O41" s="42">
        <f t="shared" si="20"/>
        <v>7.9638442818330296E-2</v>
      </c>
      <c r="P41" s="42">
        <f t="shared" si="20"/>
        <v>0</v>
      </c>
      <c r="Q41" s="42">
        <f t="shared" si="20"/>
        <v>0</v>
      </c>
      <c r="R41" s="42">
        <f t="shared" si="20"/>
        <v>0</v>
      </c>
      <c r="S41" s="177">
        <f t="shared" si="24"/>
        <v>9.769666971945129E-2</v>
      </c>
      <c r="T41" s="168"/>
      <c r="U41" s="234" t="s">
        <v>59</v>
      </c>
      <c r="V41" s="117">
        <f t="shared" si="21"/>
        <v>0</v>
      </c>
      <c r="W41" s="117">
        <f t="shared" si="21"/>
        <v>0</v>
      </c>
      <c r="X41" s="117">
        <f t="shared" si="21"/>
        <v>0</v>
      </c>
      <c r="Y41" s="117">
        <f t="shared" si="21"/>
        <v>0</v>
      </c>
      <c r="Z41" s="117">
        <f t="shared" si="21"/>
        <v>1.6521958198641027E-2</v>
      </c>
      <c r="AA41" s="117">
        <f t="shared" si="21"/>
        <v>0</v>
      </c>
      <c r="AB41" s="117">
        <f t="shared" si="21"/>
        <v>0</v>
      </c>
      <c r="AC41" s="118">
        <f t="shared" si="21"/>
        <v>8.1174711520810267E-2</v>
      </c>
      <c r="AD41" s="117">
        <f t="shared" si="21"/>
        <v>1.5362687024799667E-3</v>
      </c>
      <c r="AE41" s="117">
        <f t="shared" si="21"/>
        <v>0</v>
      </c>
      <c r="AF41" s="117">
        <f t="shared" si="21"/>
        <v>0</v>
      </c>
      <c r="AG41" s="117">
        <f t="shared" si="21"/>
        <v>0</v>
      </c>
      <c r="AH41" s="117">
        <f t="shared" si="21"/>
        <v>7.9638442818330296E-2</v>
      </c>
      <c r="AI41" s="229">
        <f t="shared" si="25"/>
        <v>9.769666971945129E-2</v>
      </c>
      <c r="AJ41" s="160" t="str">
        <f t="shared" si="26"/>
        <v/>
      </c>
    </row>
    <row r="42" spans="1:36" ht="15">
      <c r="A42" s="178" t="s">
        <v>17</v>
      </c>
      <c r="B42" s="39">
        <f t="shared" si="22"/>
        <v>4.4016061434486762</v>
      </c>
      <c r="C42" s="39">
        <f t="shared" si="22"/>
        <v>0.40229388559098578</v>
      </c>
      <c r="D42" s="39">
        <f t="shared" si="22"/>
        <v>33.891623100398526</v>
      </c>
      <c r="E42" s="39">
        <f t="shared" si="22"/>
        <v>13.303618985089244</v>
      </c>
      <c r="F42" s="362">
        <v>0</v>
      </c>
      <c r="G42" s="39">
        <f t="shared" si="19"/>
        <v>0</v>
      </c>
      <c r="H42" s="39">
        <f t="shared" si="19"/>
        <v>0</v>
      </c>
      <c r="I42" s="181">
        <f t="shared" si="23"/>
        <v>51.99914211452743</v>
      </c>
      <c r="J42" s="168"/>
      <c r="K42" s="182" t="s">
        <v>17</v>
      </c>
      <c r="L42" s="87">
        <f t="shared" si="20"/>
        <v>4.4016061434486762</v>
      </c>
      <c r="M42" s="87">
        <f t="shared" si="20"/>
        <v>0.40229388559098578</v>
      </c>
      <c r="N42" s="87">
        <f t="shared" si="20"/>
        <v>33.891623100398526</v>
      </c>
      <c r="O42" s="87">
        <f t="shared" si="20"/>
        <v>13.303618985089244</v>
      </c>
      <c r="P42" s="87">
        <f t="shared" si="20"/>
        <v>0.50938524018680664</v>
      </c>
      <c r="Q42" s="87">
        <f t="shared" si="20"/>
        <v>0</v>
      </c>
      <c r="R42" s="87">
        <f t="shared" si="20"/>
        <v>0</v>
      </c>
      <c r="S42" s="185">
        <f t="shared" si="24"/>
        <v>52.508527354714239</v>
      </c>
      <c r="T42" s="168"/>
      <c r="U42" s="230" t="s">
        <v>17</v>
      </c>
      <c r="V42" s="121">
        <f t="shared" si="21"/>
        <v>4.4006046696931582</v>
      </c>
      <c r="W42" s="121">
        <f t="shared" si="21"/>
        <v>0</v>
      </c>
      <c r="X42" s="121">
        <f t="shared" si="21"/>
        <v>0</v>
      </c>
      <c r="Y42" s="121">
        <f t="shared" si="21"/>
        <v>0.40229388559098578</v>
      </c>
      <c r="Z42" s="121">
        <f t="shared" si="21"/>
        <v>33.886456418297065</v>
      </c>
      <c r="AA42" s="121">
        <f t="shared" si="21"/>
        <v>2.2401905451347605E-2</v>
      </c>
      <c r="AB42" s="121">
        <f t="shared" si="21"/>
        <v>0.50938524018680664</v>
      </c>
      <c r="AC42" s="122">
        <f t="shared" si="21"/>
        <v>13.28738523549487</v>
      </c>
      <c r="AD42" s="121">
        <f t="shared" si="21"/>
        <v>1.0014737555173261E-3</v>
      </c>
      <c r="AE42" s="121">
        <f t="shared" si="21"/>
        <v>0</v>
      </c>
      <c r="AF42" s="121">
        <f t="shared" si="21"/>
        <v>0</v>
      </c>
      <c r="AG42" s="121">
        <f t="shared" si="21"/>
        <v>5.1666821014582504E-3</v>
      </c>
      <c r="AH42" s="121">
        <f t="shared" si="21"/>
        <v>13.281217079637896</v>
      </c>
      <c r="AI42" s="233">
        <f t="shared" si="25"/>
        <v>52.508527354714232</v>
      </c>
      <c r="AJ42" s="160" t="str">
        <f t="shared" si="26"/>
        <v/>
      </c>
    </row>
    <row r="43" spans="1:36" ht="15">
      <c r="A43" s="186" t="s">
        <v>139</v>
      </c>
      <c r="B43" s="42">
        <f t="shared" si="22"/>
        <v>608.66869878222121</v>
      </c>
      <c r="C43" s="42">
        <f t="shared" si="22"/>
        <v>1709.4870981026577</v>
      </c>
      <c r="D43" s="42">
        <f t="shared" si="22"/>
        <v>1164.4588155445065</v>
      </c>
      <c r="E43" s="42">
        <f t="shared" si="22"/>
        <v>101.59651816746774</v>
      </c>
      <c r="F43" s="362">
        <v>0</v>
      </c>
      <c r="G43" s="42">
        <f t="shared" si="19"/>
        <v>0</v>
      </c>
      <c r="H43" s="42">
        <f t="shared" si="19"/>
        <v>0</v>
      </c>
      <c r="I43" s="173">
        <f t="shared" si="23"/>
        <v>3584.2111305968533</v>
      </c>
      <c r="J43" s="168"/>
      <c r="K43" s="188" t="s">
        <v>139</v>
      </c>
      <c r="L43" s="42">
        <f t="shared" si="20"/>
        <v>608.66869878222121</v>
      </c>
      <c r="M43" s="42">
        <f t="shared" si="20"/>
        <v>1709.4870981026577</v>
      </c>
      <c r="N43" s="42">
        <f t="shared" si="20"/>
        <v>1164.4588155445065</v>
      </c>
      <c r="O43" s="42">
        <f t="shared" si="20"/>
        <v>101.59651816746774</v>
      </c>
      <c r="P43" s="42">
        <f t="shared" si="20"/>
        <v>0.38468573098658021</v>
      </c>
      <c r="Q43" s="42">
        <f t="shared" si="20"/>
        <v>0</v>
      </c>
      <c r="R43" s="42">
        <f t="shared" si="20"/>
        <v>0</v>
      </c>
      <c r="S43" s="177">
        <f t="shared" si="24"/>
        <v>3584.5958163278401</v>
      </c>
      <c r="T43" s="168"/>
      <c r="U43" s="234" t="s">
        <v>139</v>
      </c>
      <c r="V43" s="117">
        <f t="shared" si="21"/>
        <v>563.23508230745597</v>
      </c>
      <c r="W43" s="117">
        <f t="shared" si="21"/>
        <v>0</v>
      </c>
      <c r="X43" s="117">
        <f t="shared" si="21"/>
        <v>0</v>
      </c>
      <c r="Y43" s="117">
        <f t="shared" si="21"/>
        <v>1709.4870981026577</v>
      </c>
      <c r="Z43" s="117">
        <f t="shared" si="21"/>
        <v>1132.4288895067732</v>
      </c>
      <c r="AA43" s="117">
        <f t="shared" si="21"/>
        <v>77.302890478563967</v>
      </c>
      <c r="AB43" s="117">
        <f t="shared" si="21"/>
        <v>0.38468573098658021</v>
      </c>
      <c r="AC43" s="118">
        <f t="shared" si="21"/>
        <v>101.75717020140226</v>
      </c>
      <c r="AD43" s="117">
        <f t="shared" si="21"/>
        <v>45.433616474765181</v>
      </c>
      <c r="AE43" s="117">
        <f t="shared" si="21"/>
        <v>2.900495964674684</v>
      </c>
      <c r="AF43" s="117">
        <f t="shared" si="21"/>
        <v>0</v>
      </c>
      <c r="AG43" s="117">
        <f t="shared" si="21"/>
        <v>32.029926037733318</v>
      </c>
      <c r="AH43" s="117">
        <f t="shared" si="21"/>
        <v>21.393131724229072</v>
      </c>
      <c r="AI43" s="229">
        <f t="shared" si="25"/>
        <v>3584.5958163278397</v>
      </c>
      <c r="AJ43" s="160" t="str">
        <f t="shared" si="26"/>
        <v/>
      </c>
    </row>
    <row r="44" spans="1:36" ht="15">
      <c r="A44" s="178" t="s">
        <v>25</v>
      </c>
      <c r="B44" s="39">
        <f t="shared" si="22"/>
        <v>182.24969252921451</v>
      </c>
      <c r="C44" s="39">
        <f t="shared" si="22"/>
        <v>26.701447514916438</v>
      </c>
      <c r="D44" s="39">
        <f t="shared" si="22"/>
        <v>418.68355134264556</v>
      </c>
      <c r="E44" s="39">
        <f t="shared" si="22"/>
        <v>2350.1979551594159</v>
      </c>
      <c r="F44" s="362">
        <v>0</v>
      </c>
      <c r="G44" s="39">
        <f t="shared" si="19"/>
        <v>395.20666184246761</v>
      </c>
      <c r="H44" s="39">
        <f t="shared" si="19"/>
        <v>17.689491520623751</v>
      </c>
      <c r="I44" s="181">
        <f t="shared" si="23"/>
        <v>3390.7287999092841</v>
      </c>
      <c r="J44" s="168"/>
      <c r="K44" s="182" t="s">
        <v>25</v>
      </c>
      <c r="L44" s="87">
        <f t="shared" si="20"/>
        <v>182.24969252921451</v>
      </c>
      <c r="M44" s="87">
        <f t="shared" si="20"/>
        <v>26.701447514916438</v>
      </c>
      <c r="N44" s="87">
        <f t="shared" si="20"/>
        <v>418.68355134264556</v>
      </c>
      <c r="O44" s="87">
        <f t="shared" si="20"/>
        <v>2350.1979551594159</v>
      </c>
      <c r="P44" s="87">
        <f t="shared" si="20"/>
        <v>2.1512957426504218</v>
      </c>
      <c r="Q44" s="87">
        <f t="shared" si="20"/>
        <v>395.20666184246761</v>
      </c>
      <c r="R44" s="87">
        <f t="shared" si="20"/>
        <v>17.689491520623751</v>
      </c>
      <c r="S44" s="185">
        <f t="shared" si="24"/>
        <v>3392.8800956519344</v>
      </c>
      <c r="T44" s="168"/>
      <c r="U44" s="230" t="s">
        <v>25</v>
      </c>
      <c r="V44" s="121">
        <f t="shared" si="21"/>
        <v>58.900604573703205</v>
      </c>
      <c r="W44" s="121">
        <f t="shared" si="21"/>
        <v>117.81577535323326</v>
      </c>
      <c r="X44" s="121">
        <f t="shared" si="21"/>
        <v>395.20666184246761</v>
      </c>
      <c r="Y44" s="121">
        <f t="shared" si="21"/>
        <v>26.701447514916438</v>
      </c>
      <c r="Z44" s="121">
        <f t="shared" si="21"/>
        <v>418.20841723881256</v>
      </c>
      <c r="AA44" s="121">
        <f t="shared" si="21"/>
        <v>2121.7026704175641</v>
      </c>
      <c r="AB44" s="121">
        <f t="shared" si="21"/>
        <v>2.1512957426504218</v>
      </c>
      <c r="AC44" s="122">
        <f t="shared" si="21"/>
        <v>252.19322296858698</v>
      </c>
      <c r="AD44" s="121">
        <f t="shared" si="21"/>
        <v>5.533312602278059</v>
      </c>
      <c r="AE44" s="121">
        <f t="shared" si="21"/>
        <v>162.99976944993568</v>
      </c>
      <c r="AF44" s="121">
        <f t="shared" si="21"/>
        <v>17.689491520623751</v>
      </c>
      <c r="AG44" s="121">
        <f t="shared" si="21"/>
        <v>0.47513410383301624</v>
      </c>
      <c r="AH44" s="121">
        <f t="shared" si="21"/>
        <v>65.495515291916433</v>
      </c>
      <c r="AI44" s="233">
        <f t="shared" si="25"/>
        <v>3392.8800956519349</v>
      </c>
      <c r="AJ44" s="160" t="str">
        <f t="shared" si="26"/>
        <v/>
      </c>
    </row>
    <row r="45" spans="1:36" ht="15">
      <c r="A45" s="186" t="s">
        <v>24</v>
      </c>
      <c r="B45" s="42">
        <f t="shared" si="22"/>
        <v>570.19509815609433</v>
      </c>
      <c r="C45" s="42">
        <f t="shared" si="22"/>
        <v>95.038259731064869</v>
      </c>
      <c r="D45" s="42">
        <f t="shared" si="22"/>
        <v>28.797870203644461</v>
      </c>
      <c r="E45" s="42">
        <f t="shared" si="22"/>
        <v>0</v>
      </c>
      <c r="F45" s="362">
        <v>0</v>
      </c>
      <c r="G45" s="42">
        <f t="shared" si="19"/>
        <v>0</v>
      </c>
      <c r="H45" s="42">
        <f t="shared" si="19"/>
        <v>0</v>
      </c>
      <c r="I45" s="173">
        <f t="shared" si="23"/>
        <v>694.03122809080367</v>
      </c>
      <c r="J45" s="168"/>
      <c r="K45" s="188" t="s">
        <v>24</v>
      </c>
      <c r="L45" s="42">
        <f t="shared" si="20"/>
        <v>570.19509815609433</v>
      </c>
      <c r="M45" s="42">
        <f t="shared" si="20"/>
        <v>95.038259731064869</v>
      </c>
      <c r="N45" s="42">
        <f t="shared" si="20"/>
        <v>28.797870203644461</v>
      </c>
      <c r="O45" s="42">
        <f t="shared" si="20"/>
        <v>0</v>
      </c>
      <c r="P45" s="42">
        <f t="shared" si="20"/>
        <v>0</v>
      </c>
      <c r="Q45" s="42">
        <f t="shared" si="20"/>
        <v>0</v>
      </c>
      <c r="R45" s="42">
        <f t="shared" si="20"/>
        <v>0</v>
      </c>
      <c r="S45" s="177">
        <f t="shared" si="24"/>
        <v>694.03122809080367</v>
      </c>
      <c r="T45" s="168"/>
      <c r="U45" s="234" t="s">
        <v>24</v>
      </c>
      <c r="V45" s="117">
        <f t="shared" si="21"/>
        <v>563.04050724006413</v>
      </c>
      <c r="W45" s="117">
        <f t="shared" si="21"/>
        <v>6.4143589779166437</v>
      </c>
      <c r="X45" s="117">
        <f t="shared" si="21"/>
        <v>0</v>
      </c>
      <c r="Y45" s="117">
        <f t="shared" si="21"/>
        <v>95.038259731064869</v>
      </c>
      <c r="Z45" s="117">
        <f t="shared" si="21"/>
        <v>28.052482235177226</v>
      </c>
      <c r="AA45" s="117">
        <f t="shared" si="21"/>
        <v>0</v>
      </c>
      <c r="AB45" s="117">
        <f t="shared" si="21"/>
        <v>0</v>
      </c>
      <c r="AC45" s="118">
        <f t="shared" si="21"/>
        <v>1.4856199065807743</v>
      </c>
      <c r="AD45" s="117">
        <f t="shared" si="21"/>
        <v>0.74023193811354004</v>
      </c>
      <c r="AE45" s="117">
        <f t="shared" si="21"/>
        <v>0</v>
      </c>
      <c r="AF45" s="117">
        <f t="shared" si="21"/>
        <v>0</v>
      </c>
      <c r="AG45" s="117">
        <f t="shared" si="21"/>
        <v>0.74538796846723443</v>
      </c>
      <c r="AH45" s="117">
        <f t="shared" si="21"/>
        <v>0</v>
      </c>
      <c r="AI45" s="229">
        <f t="shared" si="25"/>
        <v>694.03122809080355</v>
      </c>
      <c r="AJ45" s="160" t="str">
        <f t="shared" si="26"/>
        <v/>
      </c>
    </row>
    <row r="46" spans="1:36" ht="15">
      <c r="A46" s="178" t="s">
        <v>60</v>
      </c>
      <c r="B46" s="39">
        <f t="shared" si="22"/>
        <v>0</v>
      </c>
      <c r="C46" s="39">
        <f t="shared" si="22"/>
        <v>0</v>
      </c>
      <c r="D46" s="39">
        <f t="shared" si="22"/>
        <v>0</v>
      </c>
      <c r="E46" s="39">
        <f t="shared" si="22"/>
        <v>0</v>
      </c>
      <c r="F46" s="362">
        <v>0</v>
      </c>
      <c r="G46" s="39">
        <f t="shared" si="19"/>
        <v>0</v>
      </c>
      <c r="H46" s="39">
        <f t="shared" si="19"/>
        <v>0</v>
      </c>
      <c r="I46" s="181">
        <f t="shared" si="23"/>
        <v>0</v>
      </c>
      <c r="J46" s="168"/>
      <c r="K46" s="182" t="s">
        <v>60</v>
      </c>
      <c r="L46" s="87">
        <f t="shared" si="20"/>
        <v>0</v>
      </c>
      <c r="M46" s="87">
        <f t="shared" si="20"/>
        <v>0</v>
      </c>
      <c r="N46" s="87">
        <f t="shared" si="20"/>
        <v>0</v>
      </c>
      <c r="O46" s="87">
        <f t="shared" si="20"/>
        <v>0</v>
      </c>
      <c r="P46" s="87">
        <f t="shared" si="20"/>
        <v>0</v>
      </c>
      <c r="Q46" s="87">
        <f t="shared" si="20"/>
        <v>0</v>
      </c>
      <c r="R46" s="87">
        <f t="shared" si="20"/>
        <v>0</v>
      </c>
      <c r="S46" s="185">
        <f t="shared" si="24"/>
        <v>0</v>
      </c>
      <c r="T46" s="168"/>
      <c r="U46" s="230" t="s">
        <v>60</v>
      </c>
      <c r="V46" s="121">
        <f t="shared" si="21"/>
        <v>0</v>
      </c>
      <c r="W46" s="121">
        <f t="shared" si="21"/>
        <v>0</v>
      </c>
      <c r="X46" s="121">
        <f t="shared" si="21"/>
        <v>0</v>
      </c>
      <c r="Y46" s="121">
        <f t="shared" si="21"/>
        <v>0</v>
      </c>
      <c r="Z46" s="121">
        <f t="shared" si="21"/>
        <v>0</v>
      </c>
      <c r="AA46" s="121">
        <f t="shared" si="21"/>
        <v>0</v>
      </c>
      <c r="AB46" s="121">
        <f t="shared" si="21"/>
        <v>0</v>
      </c>
      <c r="AC46" s="122">
        <f t="shared" si="21"/>
        <v>0</v>
      </c>
      <c r="AD46" s="121">
        <f t="shared" si="21"/>
        <v>0</v>
      </c>
      <c r="AE46" s="121">
        <f t="shared" si="21"/>
        <v>0</v>
      </c>
      <c r="AF46" s="121">
        <f t="shared" si="21"/>
        <v>0</v>
      </c>
      <c r="AG46" s="121">
        <f t="shared" si="21"/>
        <v>0</v>
      </c>
      <c r="AH46" s="121">
        <f t="shared" si="21"/>
        <v>0</v>
      </c>
      <c r="AI46" s="233">
        <f t="shared" si="25"/>
        <v>0</v>
      </c>
      <c r="AJ46" s="160" t="str">
        <f t="shared" si="26"/>
        <v/>
      </c>
    </row>
    <row r="47" spans="1:36" ht="15">
      <c r="A47" s="186" t="s">
        <v>22</v>
      </c>
      <c r="B47" s="42">
        <f t="shared" si="22"/>
        <v>117.49321488239075</v>
      </c>
      <c r="C47" s="42">
        <f t="shared" si="22"/>
        <v>103.34514593569995</v>
      </c>
      <c r="D47" s="42">
        <f t="shared" si="22"/>
        <v>22.240356665217089</v>
      </c>
      <c r="E47" s="42">
        <f t="shared" si="22"/>
        <v>0.2306937846092624</v>
      </c>
      <c r="F47" s="362">
        <v>0</v>
      </c>
      <c r="G47" s="42">
        <f t="shared" si="19"/>
        <v>0</v>
      </c>
      <c r="H47" s="42">
        <f t="shared" si="19"/>
        <v>0</v>
      </c>
      <c r="I47" s="173">
        <f t="shared" si="23"/>
        <v>243.30941126791703</v>
      </c>
      <c r="J47" s="168"/>
      <c r="K47" s="188" t="s">
        <v>22</v>
      </c>
      <c r="L47" s="42">
        <f t="shared" si="20"/>
        <v>117.49321488239075</v>
      </c>
      <c r="M47" s="42">
        <f t="shared" si="20"/>
        <v>103.34514593569995</v>
      </c>
      <c r="N47" s="42">
        <f t="shared" si="20"/>
        <v>22.240356665217089</v>
      </c>
      <c r="O47" s="42">
        <f t="shared" si="20"/>
        <v>0.2306937846092624</v>
      </c>
      <c r="P47" s="42">
        <f t="shared" si="20"/>
        <v>159.41511731062769</v>
      </c>
      <c r="Q47" s="42">
        <f t="shared" si="20"/>
        <v>0</v>
      </c>
      <c r="R47" s="42">
        <f t="shared" si="20"/>
        <v>0</v>
      </c>
      <c r="S47" s="177">
        <f t="shared" si="24"/>
        <v>402.72452857854472</v>
      </c>
      <c r="T47" s="168"/>
      <c r="U47" s="234" t="s">
        <v>22</v>
      </c>
      <c r="V47" s="117">
        <f t="shared" si="21"/>
        <v>116.62634826020795</v>
      </c>
      <c r="W47" s="117">
        <f t="shared" si="21"/>
        <v>0</v>
      </c>
      <c r="X47" s="117">
        <f t="shared" si="21"/>
        <v>0</v>
      </c>
      <c r="Y47" s="117">
        <f t="shared" si="21"/>
        <v>103.34514593569995</v>
      </c>
      <c r="Z47" s="117">
        <f t="shared" si="21"/>
        <v>12.071489585205601</v>
      </c>
      <c r="AA47" s="117">
        <f t="shared" si="21"/>
        <v>0</v>
      </c>
      <c r="AB47" s="117">
        <f t="shared" si="21"/>
        <v>159.41511731062769</v>
      </c>
      <c r="AC47" s="118">
        <f t="shared" si="21"/>
        <v>11.266427486803551</v>
      </c>
      <c r="AD47" s="117">
        <f t="shared" si="21"/>
        <v>0.86686662218280186</v>
      </c>
      <c r="AE47" s="117">
        <f t="shared" si="21"/>
        <v>0</v>
      </c>
      <c r="AF47" s="117">
        <f t="shared" si="21"/>
        <v>0</v>
      </c>
      <c r="AG47" s="117">
        <f t="shared" si="21"/>
        <v>10.168867080011486</v>
      </c>
      <c r="AH47" s="117">
        <f t="shared" si="21"/>
        <v>0.2306937846092624</v>
      </c>
      <c r="AI47" s="229">
        <f t="shared" si="25"/>
        <v>402.72452857854472</v>
      </c>
      <c r="AJ47" s="160" t="str">
        <f t="shared" si="26"/>
        <v/>
      </c>
    </row>
    <row r="48" spans="1:36" ht="15">
      <c r="A48" s="178" t="s">
        <v>21</v>
      </c>
      <c r="B48" s="39">
        <f t="shared" si="22"/>
        <v>0.44800393596567428</v>
      </c>
      <c r="C48" s="39">
        <f t="shared" si="22"/>
        <v>3.7188594341734646E-2</v>
      </c>
      <c r="D48" s="39">
        <f t="shared" si="22"/>
        <v>0.27017884209617693</v>
      </c>
      <c r="E48" s="39">
        <f t="shared" si="22"/>
        <v>0</v>
      </c>
      <c r="F48" s="362">
        <v>0</v>
      </c>
      <c r="G48" s="39">
        <f t="shared" si="19"/>
        <v>0</v>
      </c>
      <c r="H48" s="39">
        <f t="shared" si="19"/>
        <v>0</v>
      </c>
      <c r="I48" s="181">
        <f t="shared" si="23"/>
        <v>0.75537137240358587</v>
      </c>
      <c r="J48" s="168"/>
      <c r="K48" s="182" t="s">
        <v>21</v>
      </c>
      <c r="L48" s="87">
        <f t="shared" si="20"/>
        <v>0.44800393596567428</v>
      </c>
      <c r="M48" s="87">
        <f t="shared" si="20"/>
        <v>3.7188594341734646E-2</v>
      </c>
      <c r="N48" s="87">
        <f t="shared" si="20"/>
        <v>0.27017884209617693</v>
      </c>
      <c r="O48" s="87">
        <f t="shared" si="20"/>
        <v>0</v>
      </c>
      <c r="P48" s="87">
        <f t="shared" si="20"/>
        <v>0</v>
      </c>
      <c r="Q48" s="87">
        <f t="shared" si="20"/>
        <v>0</v>
      </c>
      <c r="R48" s="87">
        <f t="shared" si="20"/>
        <v>0</v>
      </c>
      <c r="S48" s="185">
        <f t="shared" si="24"/>
        <v>0.75537137240358587</v>
      </c>
      <c r="T48" s="168"/>
      <c r="U48" s="230" t="s">
        <v>61</v>
      </c>
      <c r="V48" s="121">
        <f t="shared" si="21"/>
        <v>0.44800393596567428</v>
      </c>
      <c r="W48" s="121">
        <f t="shared" si="21"/>
        <v>0</v>
      </c>
      <c r="X48" s="121">
        <f t="shared" si="21"/>
        <v>0</v>
      </c>
      <c r="Y48" s="121">
        <f t="shared" si="21"/>
        <v>3.7188594341734646E-2</v>
      </c>
      <c r="Z48" s="121">
        <f t="shared" si="21"/>
        <v>0.27017884209617693</v>
      </c>
      <c r="AA48" s="121">
        <f t="shared" si="21"/>
        <v>0</v>
      </c>
      <c r="AB48" s="121">
        <f t="shared" si="21"/>
        <v>0</v>
      </c>
      <c r="AC48" s="122">
        <f t="shared" si="21"/>
        <v>0</v>
      </c>
      <c r="AD48" s="121">
        <f t="shared" si="21"/>
        <v>0</v>
      </c>
      <c r="AE48" s="121">
        <f t="shared" si="21"/>
        <v>0</v>
      </c>
      <c r="AF48" s="121">
        <f t="shared" si="21"/>
        <v>0</v>
      </c>
      <c r="AG48" s="121">
        <f t="shared" si="21"/>
        <v>0</v>
      </c>
      <c r="AH48" s="121">
        <f t="shared" si="21"/>
        <v>0</v>
      </c>
      <c r="AI48" s="233">
        <f t="shared" si="25"/>
        <v>0.75537137240358587</v>
      </c>
      <c r="AJ48" s="160" t="str">
        <f t="shared" si="26"/>
        <v/>
      </c>
    </row>
    <row r="49" spans="1:36" ht="15">
      <c r="A49" s="189" t="s">
        <v>64</v>
      </c>
      <c r="B49" s="42">
        <f t="shared" si="22"/>
        <v>2.8447353919848264</v>
      </c>
      <c r="C49" s="42">
        <f t="shared" si="22"/>
        <v>0</v>
      </c>
      <c r="D49" s="42">
        <f t="shared" si="22"/>
        <v>0</v>
      </c>
      <c r="E49" s="42">
        <f t="shared" si="22"/>
        <v>0</v>
      </c>
      <c r="F49" s="362">
        <v>0</v>
      </c>
      <c r="G49" s="42">
        <f t="shared" ref="G49:H53" si="27">G127+G153+G179+G205+G231+G257+G283+G309+G335+G361+G387+G413+G439</f>
        <v>0</v>
      </c>
      <c r="H49" s="42">
        <f t="shared" si="27"/>
        <v>0</v>
      </c>
      <c r="I49" s="173">
        <f t="shared" si="23"/>
        <v>2.8447353919848264</v>
      </c>
      <c r="J49" s="168"/>
      <c r="K49" s="190" t="s">
        <v>64</v>
      </c>
      <c r="L49" s="42">
        <f t="shared" ref="L49:R53" si="28">L127+L153+L179+L205+L231+L257+L283+L309+L335+L361+L387+L413+L439</f>
        <v>2.8447353919848264</v>
      </c>
      <c r="M49" s="42">
        <f t="shared" si="28"/>
        <v>0</v>
      </c>
      <c r="N49" s="42">
        <f t="shared" si="28"/>
        <v>0</v>
      </c>
      <c r="O49" s="42">
        <f t="shared" si="28"/>
        <v>0</v>
      </c>
      <c r="P49" s="42">
        <f t="shared" si="28"/>
        <v>0</v>
      </c>
      <c r="Q49" s="42">
        <f t="shared" si="28"/>
        <v>0</v>
      </c>
      <c r="R49" s="42">
        <f t="shared" si="28"/>
        <v>0</v>
      </c>
      <c r="S49" s="177">
        <f t="shared" si="24"/>
        <v>2.8447353919848264</v>
      </c>
      <c r="T49" s="168"/>
      <c r="U49" s="235" t="s">
        <v>62</v>
      </c>
      <c r="V49" s="117">
        <f t="shared" ref="V49:AH53" si="29">V127+V153+V179+V205+V231+V257+V283+V309+V335+V361+V387+V413+V439</f>
        <v>2.8447353919848264</v>
      </c>
      <c r="W49" s="117">
        <f t="shared" si="29"/>
        <v>0</v>
      </c>
      <c r="X49" s="117">
        <f t="shared" si="29"/>
        <v>0</v>
      </c>
      <c r="Y49" s="117">
        <f t="shared" si="29"/>
        <v>0</v>
      </c>
      <c r="Z49" s="117">
        <f t="shared" si="29"/>
        <v>0</v>
      </c>
      <c r="AA49" s="117">
        <f t="shared" si="29"/>
        <v>0</v>
      </c>
      <c r="AB49" s="117">
        <f t="shared" si="29"/>
        <v>0</v>
      </c>
      <c r="AC49" s="118">
        <f t="shared" si="29"/>
        <v>0</v>
      </c>
      <c r="AD49" s="117">
        <f t="shared" si="29"/>
        <v>0</v>
      </c>
      <c r="AE49" s="117">
        <f t="shared" si="29"/>
        <v>0</v>
      </c>
      <c r="AF49" s="117">
        <f t="shared" si="29"/>
        <v>0</v>
      </c>
      <c r="AG49" s="117">
        <f t="shared" si="29"/>
        <v>0</v>
      </c>
      <c r="AH49" s="117">
        <f t="shared" si="29"/>
        <v>0</v>
      </c>
      <c r="AI49" s="229">
        <f t="shared" si="25"/>
        <v>2.8447353919848264</v>
      </c>
      <c r="AJ49" s="160" t="str">
        <f t="shared" si="26"/>
        <v/>
      </c>
    </row>
    <row r="50" spans="1:36">
      <c r="A50" s="191" t="s">
        <v>23</v>
      </c>
      <c r="B50" s="60">
        <f t="shared" ref="B50:E53" si="30">B128+B154+B180+B206+B232+B258+B284+B310+B336+B362+B388+B414+B440</f>
        <v>2.8447353919848264</v>
      </c>
      <c r="C50" s="60">
        <f t="shared" si="30"/>
        <v>0</v>
      </c>
      <c r="D50" s="60">
        <f t="shared" si="30"/>
        <v>0</v>
      </c>
      <c r="E50" s="60">
        <f t="shared" si="30"/>
        <v>0</v>
      </c>
      <c r="F50" s="362">
        <v>0</v>
      </c>
      <c r="G50" s="60">
        <f t="shared" si="27"/>
        <v>0</v>
      </c>
      <c r="H50" s="60">
        <f t="shared" si="27"/>
        <v>0</v>
      </c>
      <c r="I50" s="194">
        <f t="shared" si="23"/>
        <v>2.8447353919848264</v>
      </c>
      <c r="J50" s="168"/>
      <c r="K50" s="195" t="s">
        <v>23</v>
      </c>
      <c r="L50" s="90">
        <f t="shared" si="28"/>
        <v>2.4399027646066549</v>
      </c>
      <c r="M50" s="90">
        <f t="shared" si="28"/>
        <v>0</v>
      </c>
      <c r="N50" s="90">
        <f t="shared" si="28"/>
        <v>0</v>
      </c>
      <c r="O50" s="90">
        <f t="shared" si="28"/>
        <v>0</v>
      </c>
      <c r="P50" s="90">
        <f t="shared" si="28"/>
        <v>0</v>
      </c>
      <c r="Q50" s="90">
        <f t="shared" si="28"/>
        <v>0</v>
      </c>
      <c r="R50" s="90">
        <f t="shared" si="28"/>
        <v>0</v>
      </c>
      <c r="S50" s="198">
        <f t="shared" si="24"/>
        <v>2.4399027646066549</v>
      </c>
      <c r="T50" s="168"/>
      <c r="U50" s="236" t="s">
        <v>66</v>
      </c>
      <c r="V50" s="124">
        <f t="shared" si="29"/>
        <v>2.4398789260792326</v>
      </c>
      <c r="W50" s="124">
        <f t="shared" si="29"/>
        <v>0</v>
      </c>
      <c r="X50" s="124">
        <f t="shared" si="29"/>
        <v>0</v>
      </c>
      <c r="Y50" s="124">
        <f t="shared" si="29"/>
        <v>0</v>
      </c>
      <c r="Z50" s="124">
        <f t="shared" si="29"/>
        <v>0</v>
      </c>
      <c r="AA50" s="124">
        <f t="shared" si="29"/>
        <v>0</v>
      </c>
      <c r="AB50" s="124">
        <f t="shared" si="29"/>
        <v>0</v>
      </c>
      <c r="AC50" s="297">
        <f t="shared" si="29"/>
        <v>0</v>
      </c>
      <c r="AD50" s="124">
        <f t="shared" si="29"/>
        <v>0</v>
      </c>
      <c r="AE50" s="124">
        <f t="shared" si="29"/>
        <v>0</v>
      </c>
      <c r="AF50" s="124">
        <f t="shared" si="29"/>
        <v>0</v>
      </c>
      <c r="AG50" s="124">
        <f t="shared" si="29"/>
        <v>0</v>
      </c>
      <c r="AH50" s="124">
        <f t="shared" si="29"/>
        <v>0</v>
      </c>
      <c r="AI50" s="238">
        <f t="shared" si="25"/>
        <v>2.4398789260792326</v>
      </c>
      <c r="AJ50" s="160" t="str">
        <f t="shared" si="26"/>
        <v/>
      </c>
    </row>
    <row r="51" spans="1:36">
      <c r="A51" s="199" t="s">
        <v>19</v>
      </c>
      <c r="B51" s="63">
        <f t="shared" si="30"/>
        <v>0</v>
      </c>
      <c r="C51" s="63">
        <f t="shared" si="30"/>
        <v>0</v>
      </c>
      <c r="D51" s="63">
        <f t="shared" si="30"/>
        <v>0</v>
      </c>
      <c r="E51" s="63">
        <f t="shared" si="30"/>
        <v>0</v>
      </c>
      <c r="F51" s="362">
        <v>0</v>
      </c>
      <c r="G51" s="63">
        <f t="shared" si="27"/>
        <v>0</v>
      </c>
      <c r="H51" s="63">
        <f t="shared" si="27"/>
        <v>0</v>
      </c>
      <c r="I51" s="202">
        <f t="shared" si="23"/>
        <v>0</v>
      </c>
      <c r="J51" s="168"/>
      <c r="K51" s="203" t="s">
        <v>19</v>
      </c>
      <c r="L51" s="63">
        <f t="shared" si="28"/>
        <v>0</v>
      </c>
      <c r="M51" s="63">
        <f t="shared" si="28"/>
        <v>0</v>
      </c>
      <c r="N51" s="63">
        <f t="shared" si="28"/>
        <v>0</v>
      </c>
      <c r="O51" s="63">
        <f t="shared" si="28"/>
        <v>0</v>
      </c>
      <c r="P51" s="63">
        <f t="shared" si="28"/>
        <v>0</v>
      </c>
      <c r="Q51" s="63">
        <f t="shared" si="28"/>
        <v>0</v>
      </c>
      <c r="R51" s="63">
        <f t="shared" si="28"/>
        <v>0</v>
      </c>
      <c r="S51" s="205">
        <f t="shared" si="24"/>
        <v>0</v>
      </c>
      <c r="T51" s="168"/>
      <c r="U51" s="239" t="s">
        <v>19</v>
      </c>
      <c r="V51" s="127">
        <f t="shared" si="29"/>
        <v>0</v>
      </c>
      <c r="W51" s="127">
        <f t="shared" si="29"/>
        <v>0</v>
      </c>
      <c r="X51" s="127">
        <f t="shared" si="29"/>
        <v>0</v>
      </c>
      <c r="Y51" s="127">
        <f t="shared" si="29"/>
        <v>0</v>
      </c>
      <c r="Z51" s="127">
        <f t="shared" si="29"/>
        <v>0</v>
      </c>
      <c r="AA51" s="127">
        <f t="shared" si="29"/>
        <v>0</v>
      </c>
      <c r="AB51" s="127">
        <f t="shared" si="29"/>
        <v>0</v>
      </c>
      <c r="AC51" s="298">
        <f t="shared" si="29"/>
        <v>0</v>
      </c>
      <c r="AD51" s="127">
        <f t="shared" si="29"/>
        <v>0</v>
      </c>
      <c r="AE51" s="127">
        <f t="shared" si="29"/>
        <v>0</v>
      </c>
      <c r="AF51" s="127">
        <f t="shared" si="29"/>
        <v>0</v>
      </c>
      <c r="AG51" s="127">
        <f t="shared" si="29"/>
        <v>0</v>
      </c>
      <c r="AH51" s="127">
        <f t="shared" si="29"/>
        <v>0</v>
      </c>
      <c r="AI51" s="242">
        <f t="shared" si="25"/>
        <v>0</v>
      </c>
      <c r="AJ51" s="160" t="str">
        <f t="shared" si="26"/>
        <v/>
      </c>
    </row>
    <row r="52" spans="1:36">
      <c r="A52" s="191" t="s">
        <v>20</v>
      </c>
      <c r="B52" s="60">
        <f t="shared" si="30"/>
        <v>0</v>
      </c>
      <c r="C52" s="60">
        <f t="shared" si="30"/>
        <v>0</v>
      </c>
      <c r="D52" s="60">
        <f t="shared" si="30"/>
        <v>0</v>
      </c>
      <c r="E52" s="60">
        <f t="shared" si="30"/>
        <v>0</v>
      </c>
      <c r="F52" s="362">
        <v>0</v>
      </c>
      <c r="G52" s="60">
        <f t="shared" si="27"/>
        <v>0</v>
      </c>
      <c r="H52" s="60">
        <f t="shared" si="27"/>
        <v>0</v>
      </c>
      <c r="I52" s="194">
        <f t="shared" si="23"/>
        <v>0</v>
      </c>
      <c r="J52" s="168"/>
      <c r="K52" s="195" t="s">
        <v>20</v>
      </c>
      <c r="L52" s="90">
        <f t="shared" si="28"/>
        <v>0</v>
      </c>
      <c r="M52" s="90">
        <f t="shared" si="28"/>
        <v>0</v>
      </c>
      <c r="N52" s="90">
        <f t="shared" si="28"/>
        <v>0</v>
      </c>
      <c r="O52" s="90">
        <f t="shared" si="28"/>
        <v>0</v>
      </c>
      <c r="P52" s="90">
        <f t="shared" si="28"/>
        <v>0</v>
      </c>
      <c r="Q52" s="90">
        <f t="shared" si="28"/>
        <v>0</v>
      </c>
      <c r="R52" s="90">
        <f t="shared" si="28"/>
        <v>0</v>
      </c>
      <c r="S52" s="198">
        <f t="shared" si="24"/>
        <v>0</v>
      </c>
      <c r="T52" s="168"/>
      <c r="U52" s="236" t="s">
        <v>20</v>
      </c>
      <c r="V52" s="124">
        <f t="shared" si="29"/>
        <v>0</v>
      </c>
      <c r="W52" s="124">
        <f t="shared" si="29"/>
        <v>0</v>
      </c>
      <c r="X52" s="124">
        <f t="shared" si="29"/>
        <v>0</v>
      </c>
      <c r="Y52" s="124">
        <f t="shared" si="29"/>
        <v>0</v>
      </c>
      <c r="Z52" s="124">
        <f t="shared" si="29"/>
        <v>0</v>
      </c>
      <c r="AA52" s="124">
        <f t="shared" si="29"/>
        <v>0</v>
      </c>
      <c r="AB52" s="124">
        <f t="shared" si="29"/>
        <v>0</v>
      </c>
      <c r="AC52" s="297">
        <f t="shared" si="29"/>
        <v>0</v>
      </c>
      <c r="AD52" s="124">
        <f t="shared" si="29"/>
        <v>0</v>
      </c>
      <c r="AE52" s="124">
        <f t="shared" si="29"/>
        <v>0</v>
      </c>
      <c r="AF52" s="124">
        <f t="shared" si="29"/>
        <v>0</v>
      </c>
      <c r="AG52" s="124">
        <f t="shared" si="29"/>
        <v>0</v>
      </c>
      <c r="AH52" s="124">
        <f t="shared" si="29"/>
        <v>0</v>
      </c>
      <c r="AI52" s="238">
        <f t="shared" si="25"/>
        <v>0</v>
      </c>
      <c r="AJ52" s="160" t="str">
        <f t="shared" si="26"/>
        <v/>
      </c>
    </row>
    <row r="53" spans="1:36" ht="15" thickBot="1">
      <c r="A53" s="206" t="s">
        <v>11</v>
      </c>
      <c r="B53" s="52">
        <f t="shared" si="30"/>
        <v>0</v>
      </c>
      <c r="C53" s="52">
        <f t="shared" si="30"/>
        <v>0</v>
      </c>
      <c r="D53" s="52">
        <f t="shared" si="30"/>
        <v>0</v>
      </c>
      <c r="E53" s="52">
        <f t="shared" si="30"/>
        <v>0</v>
      </c>
      <c r="F53" s="363">
        <v>0</v>
      </c>
      <c r="G53" s="52">
        <f t="shared" si="27"/>
        <v>0</v>
      </c>
      <c r="H53" s="52">
        <f t="shared" si="27"/>
        <v>0</v>
      </c>
      <c r="I53" s="209">
        <f t="shared" si="23"/>
        <v>0</v>
      </c>
      <c r="J53" s="168"/>
      <c r="K53" s="210" t="s">
        <v>11</v>
      </c>
      <c r="L53" s="52">
        <f t="shared" si="28"/>
        <v>0</v>
      </c>
      <c r="M53" s="52">
        <f t="shared" si="28"/>
        <v>0</v>
      </c>
      <c r="N53" s="52">
        <f t="shared" si="28"/>
        <v>0</v>
      </c>
      <c r="O53" s="52">
        <f t="shared" si="28"/>
        <v>0</v>
      </c>
      <c r="P53" s="52">
        <f t="shared" si="28"/>
        <v>0</v>
      </c>
      <c r="Q53" s="52">
        <f t="shared" si="28"/>
        <v>0</v>
      </c>
      <c r="R53" s="52">
        <f t="shared" si="28"/>
        <v>0</v>
      </c>
      <c r="S53" s="212">
        <f t="shared" si="24"/>
        <v>0</v>
      </c>
      <c r="T53" s="168"/>
      <c r="U53" s="239" t="s">
        <v>11</v>
      </c>
      <c r="V53" s="127">
        <f t="shared" si="29"/>
        <v>0</v>
      </c>
      <c r="W53" s="127">
        <f t="shared" si="29"/>
        <v>0</v>
      </c>
      <c r="X53" s="127">
        <f t="shared" si="29"/>
        <v>0</v>
      </c>
      <c r="Y53" s="127">
        <f t="shared" si="29"/>
        <v>0</v>
      </c>
      <c r="Z53" s="127">
        <f t="shared" si="29"/>
        <v>0</v>
      </c>
      <c r="AA53" s="127">
        <f t="shared" si="29"/>
        <v>0</v>
      </c>
      <c r="AB53" s="127">
        <f t="shared" si="29"/>
        <v>0</v>
      </c>
      <c r="AC53" s="298">
        <f t="shared" si="29"/>
        <v>0</v>
      </c>
      <c r="AD53" s="127">
        <f t="shared" si="29"/>
        <v>0</v>
      </c>
      <c r="AE53" s="127">
        <f t="shared" si="29"/>
        <v>0</v>
      </c>
      <c r="AF53" s="127">
        <f t="shared" si="29"/>
        <v>0</v>
      </c>
      <c r="AG53" s="127">
        <f t="shared" si="29"/>
        <v>0</v>
      </c>
      <c r="AH53" s="127">
        <f t="shared" si="29"/>
        <v>0</v>
      </c>
      <c r="AI53" s="242">
        <f t="shared" si="25"/>
        <v>0</v>
      </c>
      <c r="AJ53" s="160" t="str">
        <f t="shared" si="26"/>
        <v/>
      </c>
    </row>
    <row r="54" spans="1:36" ht="15">
      <c r="A54" s="213" t="s">
        <v>26</v>
      </c>
      <c r="B54" s="214">
        <f>SUM(B33:B49)</f>
        <v>1651.3934392770714</v>
      </c>
      <c r="C54" s="214">
        <f t="shared" ref="C54:I54" si="31">SUM(C33:C49)</f>
        <v>1965.3419037958975</v>
      </c>
      <c r="D54" s="214">
        <f t="shared" si="31"/>
        <v>1709.1161396243349</v>
      </c>
      <c r="E54" s="214">
        <f t="shared" si="31"/>
        <v>3899.0895192498697</v>
      </c>
      <c r="F54" s="214">
        <f t="shared" si="31"/>
        <v>0</v>
      </c>
      <c r="G54" s="214">
        <f t="shared" si="31"/>
        <v>395.20666184246761</v>
      </c>
      <c r="H54" s="214">
        <f t="shared" si="31"/>
        <v>17.689491520623751</v>
      </c>
      <c r="I54" s="214">
        <f t="shared" si="31"/>
        <v>9637.8371553102661</v>
      </c>
      <c r="J54" s="168"/>
      <c r="K54" s="215" t="s">
        <v>26</v>
      </c>
      <c r="L54" s="214">
        <f>SUM(L33:L49)</f>
        <v>1651.3934392770714</v>
      </c>
      <c r="M54" s="214">
        <f t="shared" ref="M54:S54" si="32">SUM(M33:M49)</f>
        <v>1965.3419037958975</v>
      </c>
      <c r="N54" s="214">
        <f t="shared" si="32"/>
        <v>1709.1161396243349</v>
      </c>
      <c r="O54" s="214">
        <f t="shared" si="32"/>
        <v>3899.0895192498697</v>
      </c>
      <c r="P54" s="214">
        <f t="shared" si="32"/>
        <v>1515.3051990160122</v>
      </c>
      <c r="Q54" s="214">
        <f t="shared" si="32"/>
        <v>395.20666184246761</v>
      </c>
      <c r="R54" s="216">
        <f t="shared" si="32"/>
        <v>17.689491520623751</v>
      </c>
      <c r="S54" s="217">
        <f t="shared" si="32"/>
        <v>11153.142354326277</v>
      </c>
      <c r="T54" s="168" t="str">
        <f>IF(ABS(S54-AI54)&gt;0.01,S54-AI54,"")</f>
        <v/>
      </c>
      <c r="U54" s="243" t="s">
        <v>63</v>
      </c>
      <c r="V54" s="244">
        <f>SUM(V33:V49)</f>
        <v>1474.174808353338</v>
      </c>
      <c r="W54" s="244">
        <f t="shared" ref="W54:AH54" si="33">SUM(W33:W49)</f>
        <v>124.23013433114991</v>
      </c>
      <c r="X54" s="244">
        <f t="shared" si="33"/>
        <v>395.20666184246761</v>
      </c>
      <c r="Y54" s="244">
        <f t="shared" si="33"/>
        <v>1965.3419037958975</v>
      </c>
      <c r="Z54" s="244">
        <f t="shared" si="33"/>
        <v>1665.5555553481815</v>
      </c>
      <c r="AA54" s="244">
        <f t="shared" si="33"/>
        <v>3627.1735729724737</v>
      </c>
      <c r="AB54" s="244">
        <f t="shared" si="33"/>
        <v>1515.3051990160122</v>
      </c>
      <c r="AC54" s="244">
        <f t="shared" si="33"/>
        <v>386.15451866675647</v>
      </c>
      <c r="AD54" s="245">
        <f t="shared" si="33"/>
        <v>52.988496592583516</v>
      </c>
      <c r="AE54" s="245">
        <f t="shared" si="33"/>
        <v>165.90026541461037</v>
      </c>
      <c r="AF54" s="245">
        <f t="shared" si="33"/>
        <v>17.689491520623751</v>
      </c>
      <c r="AG54" s="245">
        <f t="shared" si="33"/>
        <v>43.560584276153243</v>
      </c>
      <c r="AH54" s="245">
        <f t="shared" si="33"/>
        <v>106.01568086278556</v>
      </c>
      <c r="AI54" s="246">
        <f>SUM(V54:AC54)</f>
        <v>11153.142354326279</v>
      </c>
      <c r="AJ54" s="160" t="str">
        <f t="shared" si="26"/>
        <v/>
      </c>
    </row>
    <row r="55" spans="1:36" ht="15" thickBot="1">
      <c r="A55" s="30" t="s">
        <v>88</v>
      </c>
      <c r="B55" s="47">
        <f>IF($I54=0,"-",B54/$I54)</f>
        <v>0.17134481654602193</v>
      </c>
      <c r="C55" s="47">
        <f t="shared" ref="C55:H55" si="34">IF($I54=0,"-",C54/$I54)</f>
        <v>0.20391939312992347</v>
      </c>
      <c r="D55" s="47">
        <f t="shared" si="34"/>
        <v>0.17733399227259658</v>
      </c>
      <c r="E55" s="47">
        <f t="shared" si="34"/>
        <v>0.40456063496585903</v>
      </c>
      <c r="F55" s="47">
        <f t="shared" si="34"/>
        <v>0</v>
      </c>
      <c r="G55" s="47">
        <f t="shared" si="34"/>
        <v>4.1005741793916514E-2</v>
      </c>
      <c r="H55" s="70">
        <f t="shared" si="34"/>
        <v>1.8354212916823537E-3</v>
      </c>
      <c r="I55" s="48">
        <f>SUM(B55:H55)</f>
        <v>0.99999999999999989</v>
      </c>
      <c r="K55" s="81" t="s">
        <v>88</v>
      </c>
      <c r="L55" s="98">
        <f>IF($S54=0,"-",L54/$S54)</f>
        <v>0.14806530633373471</v>
      </c>
      <c r="M55" s="98">
        <f t="shared" ref="M55:R55" si="35">IF($S54=0,"-",M54/$S54)</f>
        <v>0.17621418622291196</v>
      </c>
      <c r="N55" s="98">
        <f t="shared" si="35"/>
        <v>0.15324077155362165</v>
      </c>
      <c r="O55" s="98">
        <f t="shared" si="35"/>
        <v>0.34959560233151893</v>
      </c>
      <c r="P55" s="98">
        <f t="shared" si="35"/>
        <v>0.13586352176597377</v>
      </c>
      <c r="Q55" s="98">
        <f t="shared" si="35"/>
        <v>3.5434557301168838E-2</v>
      </c>
      <c r="R55" s="99">
        <f t="shared" si="35"/>
        <v>1.5860544910701367E-3</v>
      </c>
      <c r="S55" s="100">
        <f>SUM(L55:R55)</f>
        <v>1</v>
      </c>
      <c r="U55" s="110" t="s">
        <v>88</v>
      </c>
      <c r="V55" s="133">
        <f>+V54/$AI54</f>
        <v>0.13217573680313593</v>
      </c>
      <c r="W55" s="133">
        <f t="shared" ref="W55:AH55" si="36">+W54/$AI54</f>
        <v>1.1138576948492128E-2</v>
      </c>
      <c r="X55" s="133">
        <f t="shared" si="36"/>
        <v>3.5434557301168831E-2</v>
      </c>
      <c r="Y55" s="133">
        <f t="shared" si="36"/>
        <v>0.17621418622291193</v>
      </c>
      <c r="Z55" s="133">
        <f t="shared" si="36"/>
        <v>0.14933509341446863</v>
      </c>
      <c r="AA55" s="133">
        <f t="shared" si="36"/>
        <v>0.32521539291260826</v>
      </c>
      <c r="AB55" s="133">
        <f t="shared" si="36"/>
        <v>0.13586352176597377</v>
      </c>
      <c r="AC55" s="133">
        <f t="shared" si="36"/>
        <v>3.4622934631240318E-2</v>
      </c>
      <c r="AD55" s="133">
        <f t="shared" si="36"/>
        <v>4.750992582106638E-3</v>
      </c>
      <c r="AE55" s="133">
        <f t="shared" si="36"/>
        <v>1.4874755485413314E-2</v>
      </c>
      <c r="AF55" s="133">
        <f t="shared" si="36"/>
        <v>1.5860544910701365E-3</v>
      </c>
      <c r="AG55" s="133">
        <f t="shared" si="36"/>
        <v>3.9056781391529705E-3</v>
      </c>
      <c r="AH55" s="133">
        <f t="shared" si="36"/>
        <v>9.505453933497254E-3</v>
      </c>
      <c r="AI55" s="134">
        <f>SUM(V55:AC55)</f>
        <v>0.99999999999999978</v>
      </c>
      <c r="AJ55" s="160" t="str">
        <f t="shared" si="26"/>
        <v/>
      </c>
    </row>
    <row r="56" spans="1:36" ht="15" thickBot="1"/>
    <row r="57" spans="1:36" ht="28.5">
      <c r="A57" s="364" t="s">
        <v>52</v>
      </c>
      <c r="B57" s="164" t="s">
        <v>0</v>
      </c>
      <c r="C57" s="164" t="s">
        <v>1</v>
      </c>
      <c r="D57" s="164" t="s">
        <v>2</v>
      </c>
      <c r="E57" s="164" t="s">
        <v>3</v>
      </c>
      <c r="F57" s="164" t="s">
        <v>27</v>
      </c>
      <c r="G57" s="164" t="s">
        <v>4</v>
      </c>
      <c r="H57" s="164" t="s">
        <v>5</v>
      </c>
      <c r="I57" s="165" t="s">
        <v>6</v>
      </c>
      <c r="K57" s="366" t="s">
        <v>52</v>
      </c>
      <c r="L57" s="166" t="s">
        <v>0</v>
      </c>
      <c r="M57" s="166" t="s">
        <v>1</v>
      </c>
      <c r="N57" s="166" t="s">
        <v>2</v>
      </c>
      <c r="O57" s="166" t="s">
        <v>3</v>
      </c>
      <c r="P57" s="166" t="s">
        <v>27</v>
      </c>
      <c r="Q57" s="166" t="s">
        <v>4</v>
      </c>
      <c r="R57" s="166" t="s">
        <v>5</v>
      </c>
      <c r="S57" s="167" t="s">
        <v>6</v>
      </c>
    </row>
    <row r="58" spans="1:36" ht="15">
      <c r="A58" s="365" t="s">
        <v>52</v>
      </c>
      <c r="B58" s="318" t="s">
        <v>69</v>
      </c>
      <c r="C58" s="319"/>
      <c r="D58" s="319"/>
      <c r="E58" s="319"/>
      <c r="F58" s="319"/>
      <c r="G58" s="319"/>
      <c r="H58" s="319"/>
      <c r="I58" s="320"/>
      <c r="K58" s="367" t="s">
        <v>52</v>
      </c>
      <c r="L58" s="321" t="s">
        <v>69</v>
      </c>
      <c r="M58" s="322"/>
      <c r="N58" s="322"/>
      <c r="O58" s="322"/>
      <c r="P58" s="322"/>
      <c r="Q58" s="322"/>
      <c r="R58" s="322"/>
      <c r="S58" s="323"/>
    </row>
    <row r="59" spans="1:36" ht="15">
      <c r="A59" s="170" t="s">
        <v>7</v>
      </c>
      <c r="B59" s="368"/>
      <c r="C59" s="369"/>
      <c r="D59" s="369"/>
      <c r="E59" s="370"/>
      <c r="F59" s="36">
        <f>F449+F475+F501+F527+F553</f>
        <v>0.25086516421029131</v>
      </c>
      <c r="G59" s="368"/>
      <c r="H59" s="370"/>
      <c r="I59" s="173">
        <f>SUM(B59:H59)</f>
        <v>0.25086516421029131</v>
      </c>
      <c r="J59" s="168"/>
      <c r="K59" s="222" t="s">
        <v>7</v>
      </c>
      <c r="L59" s="368"/>
      <c r="M59" s="369"/>
      <c r="N59" s="369"/>
      <c r="O59" s="370"/>
      <c r="P59" s="36">
        <f>P449+P475+P501+P527+P553</f>
        <v>0</v>
      </c>
      <c r="Q59" s="368"/>
      <c r="R59" s="377"/>
      <c r="S59" s="224">
        <f>SUM(L59:R59)</f>
        <v>0</v>
      </c>
      <c r="T59" s="168"/>
    </row>
    <row r="60" spans="1:36" ht="15">
      <c r="A60" s="178" t="s">
        <v>8</v>
      </c>
      <c r="B60" s="371"/>
      <c r="C60" s="372"/>
      <c r="D60" s="372"/>
      <c r="E60" s="373"/>
      <c r="F60" s="39">
        <f t="shared" ref="F60:F79" si="37">F450+F476+F502+F528+F554</f>
        <v>0</v>
      </c>
      <c r="G60" s="371"/>
      <c r="H60" s="373"/>
      <c r="I60" s="181">
        <f t="shared" ref="I60:I79" si="38">SUM(B60:H60)</f>
        <v>0</v>
      </c>
      <c r="J60" s="168"/>
      <c r="K60" s="182" t="s">
        <v>8</v>
      </c>
      <c r="L60" s="371"/>
      <c r="M60" s="372"/>
      <c r="N60" s="372"/>
      <c r="O60" s="373"/>
      <c r="P60" s="87">
        <f t="shared" ref="P60:P79" si="39">P450+P476+P502+P528+P554</f>
        <v>0</v>
      </c>
      <c r="Q60" s="371"/>
      <c r="R60" s="378"/>
      <c r="S60" s="185">
        <f t="shared" ref="S60:S79" si="40">SUM(L60:R60)</f>
        <v>0</v>
      </c>
      <c r="T60" s="168"/>
    </row>
    <row r="61" spans="1:36" ht="15">
      <c r="A61" s="186" t="s">
        <v>10</v>
      </c>
      <c r="B61" s="371"/>
      <c r="C61" s="372"/>
      <c r="D61" s="372"/>
      <c r="E61" s="373"/>
      <c r="F61" s="42">
        <f t="shared" si="37"/>
        <v>0</v>
      </c>
      <c r="G61" s="371"/>
      <c r="H61" s="373"/>
      <c r="I61" s="173">
        <f t="shared" si="38"/>
        <v>0</v>
      </c>
      <c r="J61" s="168"/>
      <c r="K61" s="188" t="s">
        <v>10</v>
      </c>
      <c r="L61" s="371"/>
      <c r="M61" s="372"/>
      <c r="N61" s="372"/>
      <c r="O61" s="373"/>
      <c r="P61" s="42">
        <f t="shared" si="39"/>
        <v>0</v>
      </c>
      <c r="Q61" s="371"/>
      <c r="R61" s="378"/>
      <c r="S61" s="177">
        <f t="shared" si="40"/>
        <v>0</v>
      </c>
      <c r="T61" s="168"/>
    </row>
    <row r="62" spans="1:36" ht="15">
      <c r="A62" s="178" t="s">
        <v>56</v>
      </c>
      <c r="B62" s="371"/>
      <c r="C62" s="372"/>
      <c r="D62" s="372"/>
      <c r="E62" s="373"/>
      <c r="F62" s="39">
        <f t="shared" si="37"/>
        <v>0</v>
      </c>
      <c r="G62" s="371"/>
      <c r="H62" s="373"/>
      <c r="I62" s="181">
        <f t="shared" si="38"/>
        <v>0</v>
      </c>
      <c r="J62" s="168"/>
      <c r="K62" s="182" t="s">
        <v>56</v>
      </c>
      <c r="L62" s="371"/>
      <c r="M62" s="372"/>
      <c r="N62" s="372"/>
      <c r="O62" s="373"/>
      <c r="P62" s="87">
        <f t="shared" si="39"/>
        <v>0</v>
      </c>
      <c r="Q62" s="371"/>
      <c r="R62" s="378"/>
      <c r="S62" s="185">
        <f t="shared" si="40"/>
        <v>0</v>
      </c>
      <c r="T62" s="168"/>
    </row>
    <row r="63" spans="1:36" ht="15">
      <c r="A63" s="186" t="s">
        <v>16</v>
      </c>
      <c r="B63" s="371"/>
      <c r="C63" s="372"/>
      <c r="D63" s="372"/>
      <c r="E63" s="373"/>
      <c r="F63" s="42">
        <f t="shared" si="37"/>
        <v>0</v>
      </c>
      <c r="G63" s="371"/>
      <c r="H63" s="373"/>
      <c r="I63" s="173">
        <f t="shared" si="38"/>
        <v>0</v>
      </c>
      <c r="J63" s="168"/>
      <c r="K63" s="188" t="s">
        <v>16</v>
      </c>
      <c r="L63" s="371"/>
      <c r="M63" s="372"/>
      <c r="N63" s="372"/>
      <c r="O63" s="373"/>
      <c r="P63" s="42">
        <f t="shared" si="39"/>
        <v>0</v>
      </c>
      <c r="Q63" s="371"/>
      <c r="R63" s="378"/>
      <c r="S63" s="177">
        <f t="shared" si="40"/>
        <v>0</v>
      </c>
      <c r="T63" s="168"/>
    </row>
    <row r="64" spans="1:36" ht="15">
      <c r="A64" s="178" t="s">
        <v>15</v>
      </c>
      <c r="B64" s="371"/>
      <c r="C64" s="372"/>
      <c r="D64" s="372"/>
      <c r="E64" s="373"/>
      <c r="F64" s="39">
        <f t="shared" si="37"/>
        <v>0</v>
      </c>
      <c r="G64" s="371"/>
      <c r="H64" s="373"/>
      <c r="I64" s="181">
        <f t="shared" si="38"/>
        <v>0</v>
      </c>
      <c r="J64" s="168"/>
      <c r="K64" s="182" t="s">
        <v>15</v>
      </c>
      <c r="L64" s="371"/>
      <c r="M64" s="372"/>
      <c r="N64" s="372"/>
      <c r="O64" s="373"/>
      <c r="P64" s="87">
        <f t="shared" si="39"/>
        <v>0</v>
      </c>
      <c r="Q64" s="371"/>
      <c r="R64" s="378"/>
      <c r="S64" s="185">
        <f t="shared" si="40"/>
        <v>0</v>
      </c>
      <c r="T64" s="168"/>
    </row>
    <row r="65" spans="1:20" ht="15">
      <c r="A65" s="186" t="s">
        <v>58</v>
      </c>
      <c r="B65" s="371"/>
      <c r="C65" s="372"/>
      <c r="D65" s="372"/>
      <c r="E65" s="373"/>
      <c r="F65" s="42">
        <f t="shared" si="37"/>
        <v>32432.524428447443</v>
      </c>
      <c r="G65" s="371"/>
      <c r="H65" s="373"/>
      <c r="I65" s="173">
        <f t="shared" si="38"/>
        <v>32432.524428447443</v>
      </c>
      <c r="J65" s="168"/>
      <c r="K65" s="188" t="s">
        <v>58</v>
      </c>
      <c r="L65" s="371"/>
      <c r="M65" s="372"/>
      <c r="N65" s="372"/>
      <c r="O65" s="373"/>
      <c r="P65" s="42">
        <f t="shared" si="39"/>
        <v>17474.077038482683</v>
      </c>
      <c r="Q65" s="371"/>
      <c r="R65" s="378"/>
      <c r="S65" s="177">
        <f t="shared" si="40"/>
        <v>17474.077038482683</v>
      </c>
      <c r="T65" s="168"/>
    </row>
    <row r="66" spans="1:20" ht="15">
      <c r="A66" s="178" t="s">
        <v>12</v>
      </c>
      <c r="B66" s="371"/>
      <c r="C66" s="372"/>
      <c r="D66" s="372"/>
      <c r="E66" s="373"/>
      <c r="F66" s="39">
        <f t="shared" si="37"/>
        <v>10344.977353794424</v>
      </c>
      <c r="G66" s="371"/>
      <c r="H66" s="373"/>
      <c r="I66" s="181">
        <f t="shared" si="38"/>
        <v>10344.977353794424</v>
      </c>
      <c r="J66" s="168"/>
      <c r="K66" s="182" t="s">
        <v>12</v>
      </c>
      <c r="L66" s="371"/>
      <c r="M66" s="372"/>
      <c r="N66" s="372"/>
      <c r="O66" s="373"/>
      <c r="P66" s="87">
        <f t="shared" si="39"/>
        <v>3490.7394579201004</v>
      </c>
      <c r="Q66" s="371"/>
      <c r="R66" s="378"/>
      <c r="S66" s="185">
        <f t="shared" si="40"/>
        <v>3490.7394579201004</v>
      </c>
      <c r="T66" s="168"/>
    </row>
    <row r="67" spans="1:20" ht="15">
      <c r="A67" s="186" t="s">
        <v>59</v>
      </c>
      <c r="B67" s="371"/>
      <c r="C67" s="372"/>
      <c r="D67" s="372"/>
      <c r="E67" s="373"/>
      <c r="F67" s="42">
        <f t="shared" si="37"/>
        <v>0.86704843412357768</v>
      </c>
      <c r="G67" s="371"/>
      <c r="H67" s="373"/>
      <c r="I67" s="173">
        <f t="shared" si="38"/>
        <v>0.86704843412357768</v>
      </c>
      <c r="J67" s="168"/>
      <c r="K67" s="188" t="s">
        <v>59</v>
      </c>
      <c r="L67" s="371"/>
      <c r="M67" s="372"/>
      <c r="N67" s="372"/>
      <c r="O67" s="373"/>
      <c r="P67" s="42">
        <f t="shared" si="39"/>
        <v>0</v>
      </c>
      <c r="Q67" s="371"/>
      <c r="R67" s="378"/>
      <c r="S67" s="177">
        <f t="shared" si="40"/>
        <v>0</v>
      </c>
      <c r="T67" s="168"/>
    </row>
    <row r="68" spans="1:20" ht="15">
      <c r="A68" s="178" t="s">
        <v>17</v>
      </c>
      <c r="B68" s="371"/>
      <c r="C68" s="372"/>
      <c r="D68" s="372"/>
      <c r="E68" s="373"/>
      <c r="F68" s="39">
        <f t="shared" si="37"/>
        <v>755.5927008749245</v>
      </c>
      <c r="G68" s="371"/>
      <c r="H68" s="373"/>
      <c r="I68" s="181">
        <f t="shared" si="38"/>
        <v>755.5927008749245</v>
      </c>
      <c r="J68" s="168"/>
      <c r="K68" s="182" t="s">
        <v>17</v>
      </c>
      <c r="L68" s="371"/>
      <c r="M68" s="372"/>
      <c r="N68" s="372"/>
      <c r="O68" s="373"/>
      <c r="P68" s="87">
        <f t="shared" si="39"/>
        <v>754.32434845796865</v>
      </c>
      <c r="Q68" s="371"/>
      <c r="R68" s="378"/>
      <c r="S68" s="185">
        <f t="shared" si="40"/>
        <v>754.32434845796865</v>
      </c>
      <c r="T68" s="168"/>
    </row>
    <row r="69" spans="1:20" ht="15">
      <c r="A69" s="186" t="s">
        <v>139</v>
      </c>
      <c r="B69" s="371"/>
      <c r="C69" s="372"/>
      <c r="D69" s="372"/>
      <c r="E69" s="373"/>
      <c r="F69" s="42">
        <f t="shared" si="37"/>
        <v>97.506416809863254</v>
      </c>
      <c r="G69" s="371"/>
      <c r="H69" s="373"/>
      <c r="I69" s="173">
        <f t="shared" si="38"/>
        <v>97.506416809863254</v>
      </c>
      <c r="J69" s="168"/>
      <c r="K69" s="188" t="s">
        <v>139</v>
      </c>
      <c r="L69" s="371"/>
      <c r="M69" s="372"/>
      <c r="N69" s="372"/>
      <c r="O69" s="373"/>
      <c r="P69" s="42">
        <f t="shared" si="39"/>
        <v>97.121731078876678</v>
      </c>
      <c r="Q69" s="371"/>
      <c r="R69" s="378"/>
      <c r="S69" s="177">
        <f t="shared" si="40"/>
        <v>97.121731078876678</v>
      </c>
      <c r="T69" s="168"/>
    </row>
    <row r="70" spans="1:20" ht="15">
      <c r="A70" s="178" t="s">
        <v>25</v>
      </c>
      <c r="B70" s="371"/>
      <c r="C70" s="372"/>
      <c r="D70" s="372"/>
      <c r="E70" s="373"/>
      <c r="F70" s="39">
        <f t="shared" si="37"/>
        <v>2167.8203626055506</v>
      </c>
      <c r="G70" s="371"/>
      <c r="H70" s="373"/>
      <c r="I70" s="181">
        <f t="shared" si="38"/>
        <v>2167.8203626055506</v>
      </c>
      <c r="J70" s="168"/>
      <c r="K70" s="182" t="s">
        <v>25</v>
      </c>
      <c r="L70" s="371"/>
      <c r="M70" s="372"/>
      <c r="N70" s="372"/>
      <c r="O70" s="373"/>
      <c r="P70" s="87">
        <f t="shared" si="39"/>
        <v>-1.3100631690576847E-13</v>
      </c>
      <c r="Q70" s="371"/>
      <c r="R70" s="378"/>
      <c r="S70" s="185">
        <f t="shared" si="40"/>
        <v>-1.3100631690576847E-13</v>
      </c>
      <c r="T70" s="168"/>
    </row>
    <row r="71" spans="1:20" ht="15">
      <c r="A71" s="186" t="s">
        <v>24</v>
      </c>
      <c r="B71" s="371"/>
      <c r="C71" s="372"/>
      <c r="D71" s="372"/>
      <c r="E71" s="373"/>
      <c r="F71" s="42">
        <f t="shared" si="37"/>
        <v>0</v>
      </c>
      <c r="G71" s="371"/>
      <c r="H71" s="373"/>
      <c r="I71" s="173">
        <f t="shared" si="38"/>
        <v>0</v>
      </c>
      <c r="J71" s="168"/>
      <c r="K71" s="188" t="s">
        <v>24</v>
      </c>
      <c r="L71" s="371"/>
      <c r="M71" s="372"/>
      <c r="N71" s="372"/>
      <c r="O71" s="373"/>
      <c r="P71" s="42">
        <f t="shared" si="39"/>
        <v>0</v>
      </c>
      <c r="Q71" s="371"/>
      <c r="R71" s="378"/>
      <c r="S71" s="177">
        <f t="shared" si="40"/>
        <v>0</v>
      </c>
      <c r="T71" s="168"/>
    </row>
    <row r="72" spans="1:20" ht="15">
      <c r="A72" s="178" t="s">
        <v>60</v>
      </c>
      <c r="B72" s="371"/>
      <c r="C72" s="372"/>
      <c r="D72" s="372"/>
      <c r="E72" s="373"/>
      <c r="F72" s="39">
        <f t="shared" si="37"/>
        <v>0</v>
      </c>
      <c r="G72" s="371"/>
      <c r="H72" s="373"/>
      <c r="I72" s="181">
        <f t="shared" si="38"/>
        <v>0</v>
      </c>
      <c r="J72" s="168"/>
      <c r="K72" s="182" t="s">
        <v>60</v>
      </c>
      <c r="L72" s="371"/>
      <c r="M72" s="372"/>
      <c r="N72" s="372"/>
      <c r="O72" s="373"/>
      <c r="P72" s="87">
        <f t="shared" si="39"/>
        <v>0</v>
      </c>
      <c r="Q72" s="371"/>
      <c r="R72" s="378"/>
      <c r="S72" s="185">
        <f t="shared" si="40"/>
        <v>0</v>
      </c>
      <c r="T72" s="168"/>
    </row>
    <row r="73" spans="1:20" ht="15">
      <c r="A73" s="186" t="s">
        <v>22</v>
      </c>
      <c r="B73" s="371"/>
      <c r="C73" s="372"/>
      <c r="D73" s="372"/>
      <c r="E73" s="373"/>
      <c r="F73" s="50">
        <f t="shared" si="37"/>
        <v>2950.3036275720465</v>
      </c>
      <c r="G73" s="371"/>
      <c r="H73" s="373"/>
      <c r="I73" s="173">
        <f t="shared" si="38"/>
        <v>2950.3036275720465</v>
      </c>
      <c r="J73" s="168"/>
      <c r="K73" s="188" t="s">
        <v>22</v>
      </c>
      <c r="L73" s="371"/>
      <c r="M73" s="372"/>
      <c r="N73" s="372"/>
      <c r="O73" s="373"/>
      <c r="P73" s="42">
        <f t="shared" si="39"/>
        <v>1614.5375940690847</v>
      </c>
      <c r="Q73" s="371"/>
      <c r="R73" s="378"/>
      <c r="S73" s="177">
        <f t="shared" si="40"/>
        <v>1614.5375940690847</v>
      </c>
      <c r="T73" s="168"/>
    </row>
    <row r="74" spans="1:20" ht="15">
      <c r="A74" s="178" t="s">
        <v>21</v>
      </c>
      <c r="B74" s="371"/>
      <c r="C74" s="372"/>
      <c r="D74" s="372"/>
      <c r="E74" s="373"/>
      <c r="F74" s="39">
        <f t="shared" si="37"/>
        <v>0</v>
      </c>
      <c r="G74" s="371"/>
      <c r="H74" s="373"/>
      <c r="I74" s="181">
        <f t="shared" si="38"/>
        <v>0</v>
      </c>
      <c r="J74" s="168"/>
      <c r="K74" s="182" t="s">
        <v>21</v>
      </c>
      <c r="L74" s="371"/>
      <c r="M74" s="372"/>
      <c r="N74" s="372"/>
      <c r="O74" s="373"/>
      <c r="P74" s="87">
        <f t="shared" si="39"/>
        <v>0</v>
      </c>
      <c r="Q74" s="371"/>
      <c r="R74" s="378"/>
      <c r="S74" s="185">
        <f t="shared" si="40"/>
        <v>0</v>
      </c>
      <c r="T74" s="168"/>
    </row>
    <row r="75" spans="1:20" ht="15">
      <c r="A75" s="189" t="s">
        <v>64</v>
      </c>
      <c r="B75" s="371"/>
      <c r="C75" s="372"/>
      <c r="D75" s="372"/>
      <c r="E75" s="373"/>
      <c r="F75" s="42">
        <f t="shared" si="37"/>
        <v>0</v>
      </c>
      <c r="G75" s="371"/>
      <c r="H75" s="373"/>
      <c r="I75" s="173">
        <f t="shared" si="38"/>
        <v>0</v>
      </c>
      <c r="J75" s="168"/>
      <c r="K75" s="190" t="s">
        <v>64</v>
      </c>
      <c r="L75" s="371"/>
      <c r="M75" s="372"/>
      <c r="N75" s="372"/>
      <c r="O75" s="373"/>
      <c r="P75" s="42">
        <f t="shared" si="39"/>
        <v>0</v>
      </c>
      <c r="Q75" s="371"/>
      <c r="R75" s="378"/>
      <c r="S75" s="177">
        <f t="shared" si="40"/>
        <v>0</v>
      </c>
      <c r="T75" s="168"/>
    </row>
    <row r="76" spans="1:20">
      <c r="A76" s="191" t="s">
        <v>23</v>
      </c>
      <c r="B76" s="371"/>
      <c r="C76" s="372"/>
      <c r="D76" s="372"/>
      <c r="E76" s="373"/>
      <c r="F76" s="60">
        <f t="shared" si="37"/>
        <v>0</v>
      </c>
      <c r="G76" s="371"/>
      <c r="H76" s="373"/>
      <c r="I76" s="194">
        <f t="shared" si="38"/>
        <v>0</v>
      </c>
      <c r="J76" s="168"/>
      <c r="K76" s="195" t="s">
        <v>23</v>
      </c>
      <c r="L76" s="371"/>
      <c r="M76" s="372"/>
      <c r="N76" s="372"/>
      <c r="O76" s="373"/>
      <c r="P76" s="90">
        <f t="shared" si="39"/>
        <v>0</v>
      </c>
      <c r="Q76" s="371"/>
      <c r="R76" s="378"/>
      <c r="S76" s="198">
        <f t="shared" si="40"/>
        <v>0</v>
      </c>
      <c r="T76" s="168"/>
    </row>
    <row r="77" spans="1:20">
      <c r="A77" s="199" t="s">
        <v>19</v>
      </c>
      <c r="B77" s="371"/>
      <c r="C77" s="372"/>
      <c r="D77" s="372"/>
      <c r="E77" s="373"/>
      <c r="F77" s="63">
        <f t="shared" si="37"/>
        <v>0</v>
      </c>
      <c r="G77" s="371"/>
      <c r="H77" s="373"/>
      <c r="I77" s="202">
        <f t="shared" si="38"/>
        <v>0</v>
      </c>
      <c r="J77" s="168"/>
      <c r="K77" s="203" t="s">
        <v>19</v>
      </c>
      <c r="L77" s="371"/>
      <c r="M77" s="372"/>
      <c r="N77" s="372"/>
      <c r="O77" s="373"/>
      <c r="P77" s="63">
        <f t="shared" si="39"/>
        <v>0</v>
      </c>
      <c r="Q77" s="371"/>
      <c r="R77" s="378"/>
      <c r="S77" s="205">
        <f t="shared" si="40"/>
        <v>0</v>
      </c>
      <c r="T77" s="168"/>
    </row>
    <row r="78" spans="1:20">
      <c r="A78" s="191" t="s">
        <v>20</v>
      </c>
      <c r="B78" s="371"/>
      <c r="C78" s="372"/>
      <c r="D78" s="372"/>
      <c r="E78" s="373"/>
      <c r="F78" s="60">
        <f t="shared" si="37"/>
        <v>0</v>
      </c>
      <c r="G78" s="371"/>
      <c r="H78" s="373"/>
      <c r="I78" s="194">
        <f t="shared" si="38"/>
        <v>0</v>
      </c>
      <c r="J78" s="168"/>
      <c r="K78" s="195" t="s">
        <v>20</v>
      </c>
      <c r="L78" s="371"/>
      <c r="M78" s="372"/>
      <c r="N78" s="372"/>
      <c r="O78" s="373"/>
      <c r="P78" s="90">
        <f t="shared" si="39"/>
        <v>0</v>
      </c>
      <c r="Q78" s="371"/>
      <c r="R78" s="378"/>
      <c r="S78" s="198">
        <f t="shared" si="40"/>
        <v>0</v>
      </c>
      <c r="T78" s="168"/>
    </row>
    <row r="79" spans="1:20" ht="15" thickBot="1">
      <c r="A79" s="206" t="s">
        <v>11</v>
      </c>
      <c r="B79" s="374"/>
      <c r="C79" s="375"/>
      <c r="D79" s="375"/>
      <c r="E79" s="376"/>
      <c r="F79" s="52">
        <f t="shared" si="37"/>
        <v>0</v>
      </c>
      <c r="G79" s="374"/>
      <c r="H79" s="376"/>
      <c r="I79" s="209">
        <f t="shared" si="38"/>
        <v>0</v>
      </c>
      <c r="J79" s="168"/>
      <c r="K79" s="210" t="s">
        <v>11</v>
      </c>
      <c r="L79" s="374"/>
      <c r="M79" s="375"/>
      <c r="N79" s="375"/>
      <c r="O79" s="376"/>
      <c r="P79" s="52">
        <f t="shared" si="39"/>
        <v>0</v>
      </c>
      <c r="Q79" s="374"/>
      <c r="R79" s="379"/>
      <c r="S79" s="212">
        <f t="shared" si="40"/>
        <v>0</v>
      </c>
      <c r="T79" s="168"/>
    </row>
    <row r="80" spans="1:20" ht="15">
      <c r="A80" s="213" t="s">
        <v>26</v>
      </c>
      <c r="B80" s="214">
        <f>SUM(B59:B75)</f>
        <v>0</v>
      </c>
      <c r="C80" s="214">
        <f t="shared" ref="C80:I80" si="41">SUM(C59:C75)</f>
        <v>0</v>
      </c>
      <c r="D80" s="214">
        <f t="shared" si="41"/>
        <v>0</v>
      </c>
      <c r="E80" s="214">
        <f t="shared" si="41"/>
        <v>0</v>
      </c>
      <c r="F80" s="214">
        <f t="shared" si="41"/>
        <v>48749.842803702573</v>
      </c>
      <c r="G80" s="214">
        <f t="shared" si="41"/>
        <v>0</v>
      </c>
      <c r="H80" s="216">
        <f t="shared" si="41"/>
        <v>0</v>
      </c>
      <c r="I80" s="214">
        <f t="shared" si="41"/>
        <v>48749.842803702573</v>
      </c>
      <c r="J80" s="168"/>
      <c r="K80" s="215" t="s">
        <v>26</v>
      </c>
      <c r="L80" s="214">
        <f>SUM(L59:L75)</f>
        <v>0</v>
      </c>
      <c r="M80" s="214">
        <f t="shared" ref="M80:S80" si="42">SUM(M59:M75)</f>
        <v>0</v>
      </c>
      <c r="N80" s="214">
        <f t="shared" si="42"/>
        <v>0</v>
      </c>
      <c r="O80" s="214">
        <f t="shared" si="42"/>
        <v>0</v>
      </c>
      <c r="P80" s="214">
        <f t="shared" si="42"/>
        <v>23430.800170008712</v>
      </c>
      <c r="Q80" s="214">
        <f t="shared" si="42"/>
        <v>0</v>
      </c>
      <c r="R80" s="216">
        <f t="shared" si="42"/>
        <v>0</v>
      </c>
      <c r="S80" s="217">
        <f t="shared" si="42"/>
        <v>23430.800170008712</v>
      </c>
      <c r="T80" s="168"/>
    </row>
    <row r="81" spans="1:85" s="23" customFormat="1" ht="15" thickBot="1">
      <c r="A81" s="30" t="s">
        <v>88</v>
      </c>
      <c r="B81" s="47">
        <f>IF($I80=0,"-",B80/$I80)</f>
        <v>0</v>
      </c>
      <c r="C81" s="47">
        <f t="shared" ref="C81:H81" si="43">IF($I80=0,"-",C80/$I80)</f>
        <v>0</v>
      </c>
      <c r="D81" s="47">
        <f t="shared" si="43"/>
        <v>0</v>
      </c>
      <c r="E81" s="47">
        <f t="shared" si="43"/>
        <v>0</v>
      </c>
      <c r="F81" s="47">
        <f t="shared" si="43"/>
        <v>1</v>
      </c>
      <c r="G81" s="47">
        <f t="shared" si="43"/>
        <v>0</v>
      </c>
      <c r="H81" s="47">
        <f t="shared" si="43"/>
        <v>0</v>
      </c>
      <c r="I81" s="48">
        <f>SUM(B81:H81)</f>
        <v>1</v>
      </c>
      <c r="K81" s="81" t="s">
        <v>88</v>
      </c>
      <c r="L81" s="98">
        <f t="shared" ref="L81:R81" si="44">IF($S80=0,"-",L80/$S80)</f>
        <v>0</v>
      </c>
      <c r="M81" s="98">
        <f t="shared" si="44"/>
        <v>0</v>
      </c>
      <c r="N81" s="98">
        <f t="shared" si="44"/>
        <v>0</v>
      </c>
      <c r="O81" s="98">
        <f t="shared" si="44"/>
        <v>0</v>
      </c>
      <c r="P81" s="98">
        <f t="shared" si="44"/>
        <v>1</v>
      </c>
      <c r="Q81" s="98">
        <f t="shared" si="44"/>
        <v>0</v>
      </c>
      <c r="R81" s="99">
        <f t="shared" si="44"/>
        <v>0</v>
      </c>
      <c r="S81" s="100">
        <f>SUM(L81:R81)</f>
        <v>1</v>
      </c>
      <c r="BA81" s="218"/>
      <c r="BR81" s="218"/>
    </row>
    <row r="82" spans="1:85" ht="15" thickBot="1">
      <c r="A82" s="247"/>
      <c r="B82" s="247"/>
      <c r="C82" s="247"/>
      <c r="D82" s="247"/>
      <c r="E82" s="247"/>
      <c r="F82" s="247"/>
      <c r="G82" s="247"/>
      <c r="H82" s="247"/>
      <c r="I82" s="247"/>
      <c r="K82" s="247"/>
    </row>
    <row r="83" spans="1:85" ht="28.5">
      <c r="A83" s="357" t="s">
        <v>54</v>
      </c>
      <c r="B83" s="164" t="s">
        <v>0</v>
      </c>
      <c r="C83" s="164" t="s">
        <v>1</v>
      </c>
      <c r="D83" s="164" t="s">
        <v>2</v>
      </c>
      <c r="E83" s="164" t="s">
        <v>3</v>
      </c>
      <c r="F83" s="164" t="s">
        <v>27</v>
      </c>
      <c r="G83" s="164" t="s">
        <v>4</v>
      </c>
      <c r="H83" s="164" t="s">
        <v>5</v>
      </c>
      <c r="I83" s="165" t="s">
        <v>6</v>
      </c>
      <c r="K83" s="359" t="s">
        <v>54</v>
      </c>
      <c r="L83" s="166" t="s">
        <v>0</v>
      </c>
      <c r="M83" s="166" t="s">
        <v>1</v>
      </c>
      <c r="N83" s="166" t="s">
        <v>2</v>
      </c>
      <c r="O83" s="166" t="s">
        <v>3</v>
      </c>
      <c r="P83" s="166" t="s">
        <v>27</v>
      </c>
      <c r="Q83" s="166" t="s">
        <v>4</v>
      </c>
      <c r="R83" s="166" t="s">
        <v>5</v>
      </c>
      <c r="S83" s="167" t="s">
        <v>6</v>
      </c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248"/>
      <c r="BA83" s="160"/>
      <c r="BR83" s="160"/>
      <c r="CG83" s="160"/>
    </row>
    <row r="84" spans="1:85" ht="15">
      <c r="A84" s="358" t="s">
        <v>54</v>
      </c>
      <c r="B84" s="318" t="s">
        <v>69</v>
      </c>
      <c r="C84" s="319"/>
      <c r="D84" s="319"/>
      <c r="E84" s="319"/>
      <c r="F84" s="319"/>
      <c r="G84" s="319"/>
      <c r="H84" s="319"/>
      <c r="I84" s="320"/>
      <c r="K84" s="360" t="s">
        <v>54</v>
      </c>
      <c r="L84" s="321" t="s">
        <v>69</v>
      </c>
      <c r="M84" s="322"/>
      <c r="N84" s="322"/>
      <c r="O84" s="322"/>
      <c r="P84" s="322"/>
      <c r="Q84" s="322"/>
      <c r="R84" s="322"/>
      <c r="S84" s="323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249"/>
      <c r="BA84" s="160"/>
      <c r="BR84" s="160"/>
      <c r="CG84" s="160"/>
    </row>
    <row r="85" spans="1:85" ht="15">
      <c r="A85" s="170" t="s">
        <v>7</v>
      </c>
      <c r="B85" s="36">
        <f t="shared" ref="B85:H100" si="45">B579+B605+B631</f>
        <v>41.328616972182026</v>
      </c>
      <c r="C85" s="36">
        <f t="shared" si="45"/>
        <v>0</v>
      </c>
      <c r="D85" s="36">
        <f t="shared" si="45"/>
        <v>1.7543704878216151</v>
      </c>
      <c r="E85" s="36">
        <f t="shared" si="45"/>
        <v>0</v>
      </c>
      <c r="F85" s="36">
        <f t="shared" si="45"/>
        <v>0</v>
      </c>
      <c r="G85" s="36">
        <f t="shared" si="45"/>
        <v>0</v>
      </c>
      <c r="H85" s="36">
        <f t="shared" si="45"/>
        <v>0</v>
      </c>
      <c r="I85" s="173">
        <f>SUM(B85:H85)</f>
        <v>43.082987460003643</v>
      </c>
      <c r="J85" s="168"/>
      <c r="K85" s="222" t="s">
        <v>7</v>
      </c>
      <c r="L85" s="36">
        <f t="shared" ref="L85:R100" si="46">L579+L605+L631</f>
        <v>41.328616972182026</v>
      </c>
      <c r="M85" s="36">
        <f t="shared" si="46"/>
        <v>0</v>
      </c>
      <c r="N85" s="36">
        <f t="shared" si="46"/>
        <v>1.7543704878216151</v>
      </c>
      <c r="O85" s="36">
        <f t="shared" si="46"/>
        <v>0</v>
      </c>
      <c r="P85" s="36">
        <f t="shared" si="46"/>
        <v>0.25086516421029131</v>
      </c>
      <c r="Q85" s="36">
        <f t="shared" si="46"/>
        <v>0</v>
      </c>
      <c r="R85" s="36">
        <f t="shared" si="46"/>
        <v>0</v>
      </c>
      <c r="S85" s="224">
        <f>SUM(L85:R85)</f>
        <v>43.333852624213932</v>
      </c>
      <c r="T85" s="168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250"/>
      <c r="BA85" s="160"/>
      <c r="BR85" s="160"/>
      <c r="CG85" s="160"/>
    </row>
    <row r="86" spans="1:85" ht="15">
      <c r="A86" s="178" t="s">
        <v>8</v>
      </c>
      <c r="B86" s="39">
        <f t="shared" si="45"/>
        <v>3.8289905882377653</v>
      </c>
      <c r="C86" s="39">
        <f t="shared" si="45"/>
        <v>0</v>
      </c>
      <c r="D86" s="39">
        <f t="shared" si="45"/>
        <v>0</v>
      </c>
      <c r="E86" s="39">
        <f t="shared" si="45"/>
        <v>0</v>
      </c>
      <c r="F86" s="39">
        <f t="shared" si="45"/>
        <v>0</v>
      </c>
      <c r="G86" s="39">
        <f t="shared" si="45"/>
        <v>0</v>
      </c>
      <c r="H86" s="39">
        <f t="shared" si="45"/>
        <v>0</v>
      </c>
      <c r="I86" s="181">
        <f t="shared" ref="I86:I105" si="47">SUM(B86:H86)</f>
        <v>3.8289905882377653</v>
      </c>
      <c r="J86" s="168"/>
      <c r="K86" s="182" t="s">
        <v>8</v>
      </c>
      <c r="L86" s="87">
        <f t="shared" si="46"/>
        <v>3.8289905882377653</v>
      </c>
      <c r="M86" s="87">
        <f t="shared" si="46"/>
        <v>0</v>
      </c>
      <c r="N86" s="87">
        <f t="shared" si="46"/>
        <v>0</v>
      </c>
      <c r="O86" s="87">
        <f t="shared" si="46"/>
        <v>0</v>
      </c>
      <c r="P86" s="87">
        <f t="shared" si="46"/>
        <v>0</v>
      </c>
      <c r="Q86" s="87">
        <f t="shared" si="46"/>
        <v>0</v>
      </c>
      <c r="R86" s="87">
        <f t="shared" si="46"/>
        <v>0</v>
      </c>
      <c r="S86" s="185">
        <f t="shared" ref="S86:S105" si="48">SUM(L86:R86)</f>
        <v>3.8289905882377653</v>
      </c>
      <c r="T86" s="168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250"/>
      <c r="BA86" s="160"/>
      <c r="BR86" s="160"/>
      <c r="CG86" s="160"/>
    </row>
    <row r="87" spans="1:85" ht="15">
      <c r="A87" s="186" t="s">
        <v>10</v>
      </c>
      <c r="B87" s="42">
        <f t="shared" si="45"/>
        <v>4.6644584991074307</v>
      </c>
      <c r="C87" s="42">
        <f t="shared" si="45"/>
        <v>0</v>
      </c>
      <c r="D87" s="42">
        <f t="shared" si="45"/>
        <v>3.3633519916204867E-4</v>
      </c>
      <c r="E87" s="42">
        <f t="shared" si="45"/>
        <v>0</v>
      </c>
      <c r="F87" s="42">
        <f t="shared" si="45"/>
        <v>0</v>
      </c>
      <c r="G87" s="42">
        <f t="shared" si="45"/>
        <v>0</v>
      </c>
      <c r="H87" s="42">
        <f t="shared" si="45"/>
        <v>0</v>
      </c>
      <c r="I87" s="173">
        <f t="shared" si="47"/>
        <v>4.6647948343065924</v>
      </c>
      <c r="J87" s="168"/>
      <c r="K87" s="188" t="s">
        <v>10</v>
      </c>
      <c r="L87" s="42">
        <f t="shared" si="46"/>
        <v>4.6644584991074307</v>
      </c>
      <c r="M87" s="42">
        <f t="shared" si="46"/>
        <v>0</v>
      </c>
      <c r="N87" s="42">
        <f t="shared" si="46"/>
        <v>3.3633519916204867E-4</v>
      </c>
      <c r="O87" s="42">
        <f t="shared" si="46"/>
        <v>0</v>
      </c>
      <c r="P87" s="42">
        <f t="shared" si="46"/>
        <v>0</v>
      </c>
      <c r="Q87" s="42">
        <f t="shared" si="46"/>
        <v>0</v>
      </c>
      <c r="R87" s="42">
        <f t="shared" si="46"/>
        <v>0</v>
      </c>
      <c r="S87" s="177">
        <f t="shared" si="48"/>
        <v>4.6647948343065924</v>
      </c>
      <c r="T87" s="168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250"/>
      <c r="BA87" s="160"/>
      <c r="BR87" s="160"/>
      <c r="CG87" s="160"/>
    </row>
    <row r="88" spans="1:85" ht="15">
      <c r="A88" s="178" t="s">
        <v>56</v>
      </c>
      <c r="B88" s="39">
        <f t="shared" si="45"/>
        <v>0</v>
      </c>
      <c r="C88" s="39">
        <f t="shared" si="45"/>
        <v>0</v>
      </c>
      <c r="D88" s="39">
        <f t="shared" si="45"/>
        <v>0</v>
      </c>
      <c r="E88" s="39">
        <f t="shared" si="45"/>
        <v>0</v>
      </c>
      <c r="F88" s="39">
        <f t="shared" si="45"/>
        <v>0</v>
      </c>
      <c r="G88" s="39">
        <f t="shared" si="45"/>
        <v>0</v>
      </c>
      <c r="H88" s="39">
        <f t="shared" si="45"/>
        <v>0</v>
      </c>
      <c r="I88" s="181">
        <f t="shared" si="47"/>
        <v>0</v>
      </c>
      <c r="J88" s="168"/>
      <c r="K88" s="182" t="s">
        <v>56</v>
      </c>
      <c r="L88" s="87">
        <f t="shared" si="46"/>
        <v>0</v>
      </c>
      <c r="M88" s="87">
        <f t="shared" si="46"/>
        <v>0</v>
      </c>
      <c r="N88" s="87">
        <f t="shared" si="46"/>
        <v>0</v>
      </c>
      <c r="O88" s="87">
        <f t="shared" si="46"/>
        <v>0</v>
      </c>
      <c r="P88" s="87">
        <f t="shared" si="46"/>
        <v>0</v>
      </c>
      <c r="Q88" s="87">
        <f t="shared" si="46"/>
        <v>0</v>
      </c>
      <c r="R88" s="87">
        <f t="shared" si="46"/>
        <v>0</v>
      </c>
      <c r="S88" s="185">
        <f t="shared" si="48"/>
        <v>0</v>
      </c>
      <c r="T88" s="168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250"/>
      <c r="BA88" s="160"/>
      <c r="BR88" s="160"/>
      <c r="CG88" s="160"/>
    </row>
    <row r="89" spans="1:85" ht="15">
      <c r="A89" s="186" t="s">
        <v>16</v>
      </c>
      <c r="B89" s="42">
        <f t="shared" si="45"/>
        <v>88.046628827786677</v>
      </c>
      <c r="C89" s="42">
        <f t="shared" si="45"/>
        <v>9.2934431583673121</v>
      </c>
      <c r="D89" s="42">
        <f t="shared" si="45"/>
        <v>3.1698223931760694</v>
      </c>
      <c r="E89" s="42">
        <f t="shared" si="45"/>
        <v>4.455420114870325</v>
      </c>
      <c r="F89" s="42">
        <f t="shared" si="45"/>
        <v>0</v>
      </c>
      <c r="G89" s="42">
        <f t="shared" si="45"/>
        <v>0</v>
      </c>
      <c r="H89" s="42">
        <f t="shared" si="45"/>
        <v>0</v>
      </c>
      <c r="I89" s="173">
        <f t="shared" si="47"/>
        <v>104.96531449420038</v>
      </c>
      <c r="J89" s="168"/>
      <c r="K89" s="188" t="s">
        <v>16</v>
      </c>
      <c r="L89" s="42">
        <f t="shared" si="46"/>
        <v>88.046628827786677</v>
      </c>
      <c r="M89" s="42">
        <f t="shared" si="46"/>
        <v>9.2934431583673121</v>
      </c>
      <c r="N89" s="42">
        <f t="shared" si="46"/>
        <v>3.1698223931760694</v>
      </c>
      <c r="O89" s="42">
        <f t="shared" si="46"/>
        <v>4.455420114870325</v>
      </c>
      <c r="P89" s="42">
        <f t="shared" si="46"/>
        <v>0</v>
      </c>
      <c r="Q89" s="42">
        <f t="shared" si="46"/>
        <v>0</v>
      </c>
      <c r="R89" s="42">
        <f t="shared" si="46"/>
        <v>0</v>
      </c>
      <c r="S89" s="177">
        <f t="shared" si="48"/>
        <v>104.96531449420038</v>
      </c>
      <c r="T89" s="168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250"/>
      <c r="BA89" s="160"/>
      <c r="BR89" s="160"/>
      <c r="CG89" s="160"/>
    </row>
    <row r="90" spans="1:85" ht="15">
      <c r="A90" s="178" t="s">
        <v>15</v>
      </c>
      <c r="B90" s="39">
        <f t="shared" si="45"/>
        <v>1758.6775410739051</v>
      </c>
      <c r="C90" s="39">
        <f t="shared" si="45"/>
        <v>14.342302762548993</v>
      </c>
      <c r="D90" s="39">
        <f t="shared" si="45"/>
        <v>122.32010860853261</v>
      </c>
      <c r="E90" s="39">
        <f t="shared" si="45"/>
        <v>0</v>
      </c>
      <c r="F90" s="39">
        <f t="shared" si="45"/>
        <v>0</v>
      </c>
      <c r="G90" s="39">
        <f t="shared" si="45"/>
        <v>0</v>
      </c>
      <c r="H90" s="39">
        <f t="shared" si="45"/>
        <v>0</v>
      </c>
      <c r="I90" s="181">
        <f t="shared" si="47"/>
        <v>1895.3399524449867</v>
      </c>
      <c r="J90" s="168"/>
      <c r="K90" s="182" t="s">
        <v>15</v>
      </c>
      <c r="L90" s="87">
        <f t="shared" si="46"/>
        <v>1758.6775410739051</v>
      </c>
      <c r="M90" s="87">
        <f t="shared" si="46"/>
        <v>14.342302762548993</v>
      </c>
      <c r="N90" s="87">
        <f t="shared" si="46"/>
        <v>122.32010860853261</v>
      </c>
      <c r="O90" s="87">
        <f t="shared" si="46"/>
        <v>0</v>
      </c>
      <c r="P90" s="87">
        <f t="shared" si="46"/>
        <v>0</v>
      </c>
      <c r="Q90" s="87">
        <f t="shared" si="46"/>
        <v>0</v>
      </c>
      <c r="R90" s="87">
        <f t="shared" si="46"/>
        <v>0</v>
      </c>
      <c r="S90" s="185">
        <f t="shared" si="48"/>
        <v>1895.3399524449867</v>
      </c>
      <c r="T90" s="168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250"/>
      <c r="BA90" s="160"/>
      <c r="BR90" s="160"/>
      <c r="CG90" s="160"/>
    </row>
    <row r="91" spans="1:85" ht="15">
      <c r="A91" s="186" t="s">
        <v>58</v>
      </c>
      <c r="B91" s="42">
        <f t="shared" si="45"/>
        <v>0</v>
      </c>
      <c r="C91" s="42">
        <f t="shared" si="45"/>
        <v>1.5069660263235486E-2</v>
      </c>
      <c r="D91" s="42">
        <f t="shared" si="45"/>
        <v>0.43945087852473297</v>
      </c>
      <c r="E91" s="42">
        <f t="shared" si="45"/>
        <v>205.72850729473384</v>
      </c>
      <c r="F91" s="42">
        <f t="shared" si="45"/>
        <v>28.885647671801099</v>
      </c>
      <c r="G91" s="42">
        <f t="shared" si="45"/>
        <v>0</v>
      </c>
      <c r="H91" s="42">
        <f t="shared" si="45"/>
        <v>0</v>
      </c>
      <c r="I91" s="173">
        <f t="shared" si="47"/>
        <v>235.06867550532291</v>
      </c>
      <c r="J91" s="168"/>
      <c r="K91" s="188" t="s">
        <v>58</v>
      </c>
      <c r="L91" s="42">
        <f t="shared" si="46"/>
        <v>0</v>
      </c>
      <c r="M91" s="42">
        <f t="shared" si="46"/>
        <v>1.5069660263235486E-2</v>
      </c>
      <c r="N91" s="42">
        <f t="shared" si="46"/>
        <v>0.43945087852473297</v>
      </c>
      <c r="O91" s="42">
        <f t="shared" si="46"/>
        <v>205.72850729473384</v>
      </c>
      <c r="P91" s="42">
        <f t="shared" si="46"/>
        <v>13706.65576491878</v>
      </c>
      <c r="Q91" s="42">
        <f t="shared" si="46"/>
        <v>0</v>
      </c>
      <c r="R91" s="42">
        <f t="shared" si="46"/>
        <v>0</v>
      </c>
      <c r="S91" s="177">
        <f t="shared" si="48"/>
        <v>13912.838792752302</v>
      </c>
      <c r="T91" s="168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250"/>
      <c r="BA91" s="160"/>
      <c r="BR91" s="160"/>
      <c r="CG91" s="160"/>
    </row>
    <row r="92" spans="1:85" ht="15">
      <c r="A92" s="178" t="s">
        <v>12</v>
      </c>
      <c r="B92" s="39">
        <f t="shared" si="45"/>
        <v>0</v>
      </c>
      <c r="C92" s="39">
        <f t="shared" si="45"/>
        <v>0</v>
      </c>
      <c r="D92" s="39">
        <f t="shared" si="45"/>
        <v>6.0540892139297177E-2</v>
      </c>
      <c r="E92" s="39">
        <f t="shared" si="45"/>
        <v>2.3647831615899357</v>
      </c>
      <c r="F92" s="39">
        <f t="shared" si="45"/>
        <v>0</v>
      </c>
      <c r="G92" s="39">
        <f t="shared" si="45"/>
        <v>0</v>
      </c>
      <c r="H92" s="39">
        <f t="shared" si="45"/>
        <v>0</v>
      </c>
      <c r="I92" s="181">
        <f t="shared" si="47"/>
        <v>2.4253240537292329</v>
      </c>
      <c r="J92" s="168"/>
      <c r="K92" s="182" t="s">
        <v>12</v>
      </c>
      <c r="L92" s="87">
        <f t="shared" si="46"/>
        <v>0</v>
      </c>
      <c r="M92" s="87">
        <f t="shared" si="46"/>
        <v>0</v>
      </c>
      <c r="N92" s="87">
        <f t="shared" si="46"/>
        <v>6.0540892139297177E-2</v>
      </c>
      <c r="O92" s="87">
        <f t="shared" si="46"/>
        <v>2.3647831615899357</v>
      </c>
      <c r="P92" s="87">
        <f t="shared" si="46"/>
        <v>6782.070453600546</v>
      </c>
      <c r="Q92" s="87">
        <f t="shared" si="46"/>
        <v>0</v>
      </c>
      <c r="R92" s="87">
        <f t="shared" si="46"/>
        <v>0</v>
      </c>
      <c r="S92" s="185">
        <f t="shared" si="48"/>
        <v>6784.4957776542751</v>
      </c>
      <c r="T92" s="168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250"/>
      <c r="BA92" s="160"/>
      <c r="BR92" s="160"/>
      <c r="CG92" s="160"/>
    </row>
    <row r="93" spans="1:85" ht="15">
      <c r="A93" s="186" t="s">
        <v>59</v>
      </c>
      <c r="B93" s="42">
        <f t="shared" si="45"/>
        <v>0</v>
      </c>
      <c r="C93" s="42">
        <f t="shared" si="45"/>
        <v>0</v>
      </c>
      <c r="D93" s="42">
        <f t="shared" si="45"/>
        <v>0</v>
      </c>
      <c r="E93" s="42">
        <f t="shared" si="45"/>
        <v>0</v>
      </c>
      <c r="F93" s="42">
        <f t="shared" si="45"/>
        <v>0</v>
      </c>
      <c r="G93" s="42">
        <f t="shared" si="45"/>
        <v>0</v>
      </c>
      <c r="H93" s="42">
        <f t="shared" si="45"/>
        <v>0</v>
      </c>
      <c r="I93" s="173">
        <f t="shared" si="47"/>
        <v>0</v>
      </c>
      <c r="J93" s="168"/>
      <c r="K93" s="188" t="s">
        <v>59</v>
      </c>
      <c r="L93" s="42">
        <f t="shared" si="46"/>
        <v>0</v>
      </c>
      <c r="M93" s="42">
        <f t="shared" si="46"/>
        <v>0</v>
      </c>
      <c r="N93" s="42">
        <f t="shared" si="46"/>
        <v>0</v>
      </c>
      <c r="O93" s="42">
        <f t="shared" si="46"/>
        <v>0</v>
      </c>
      <c r="P93" s="42">
        <f t="shared" si="46"/>
        <v>0.86704843412357768</v>
      </c>
      <c r="Q93" s="42">
        <f t="shared" si="46"/>
        <v>0</v>
      </c>
      <c r="R93" s="42">
        <f t="shared" si="46"/>
        <v>0</v>
      </c>
      <c r="S93" s="177">
        <f t="shared" si="48"/>
        <v>0.86704843412357768</v>
      </c>
      <c r="T93" s="168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250"/>
      <c r="BA93" s="160"/>
      <c r="BR93" s="160"/>
      <c r="CG93" s="160"/>
    </row>
    <row r="94" spans="1:85" ht="15">
      <c r="A94" s="178" t="s">
        <v>17</v>
      </c>
      <c r="B94" s="39">
        <f t="shared" si="45"/>
        <v>34.822956974041581</v>
      </c>
      <c r="C94" s="39">
        <f t="shared" si="45"/>
        <v>0.1052313236597994</v>
      </c>
      <c r="D94" s="39">
        <f t="shared" si="45"/>
        <v>5.2527490704211353</v>
      </c>
      <c r="E94" s="39">
        <f t="shared" si="45"/>
        <v>0.38422211771154369</v>
      </c>
      <c r="F94" s="39">
        <f t="shared" si="45"/>
        <v>0</v>
      </c>
      <c r="G94" s="39">
        <f t="shared" si="45"/>
        <v>0</v>
      </c>
      <c r="H94" s="39">
        <f t="shared" si="45"/>
        <v>0</v>
      </c>
      <c r="I94" s="181">
        <f t="shared" si="47"/>
        <v>40.565159485834059</v>
      </c>
      <c r="J94" s="168"/>
      <c r="K94" s="182" t="s">
        <v>17</v>
      </c>
      <c r="L94" s="87">
        <f t="shared" si="46"/>
        <v>34.822956974041581</v>
      </c>
      <c r="M94" s="87">
        <f t="shared" si="46"/>
        <v>0.1052313236597994</v>
      </c>
      <c r="N94" s="87">
        <f t="shared" si="46"/>
        <v>5.2527490704211353</v>
      </c>
      <c r="O94" s="87">
        <f t="shared" si="46"/>
        <v>0.38422211771154369</v>
      </c>
      <c r="P94" s="87">
        <f t="shared" si="46"/>
        <v>0.75896717676899994</v>
      </c>
      <c r="Q94" s="87">
        <f t="shared" si="46"/>
        <v>0</v>
      </c>
      <c r="R94" s="87">
        <f t="shared" si="46"/>
        <v>0</v>
      </c>
      <c r="S94" s="185">
        <f t="shared" si="48"/>
        <v>41.324126662603057</v>
      </c>
      <c r="T94" s="168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250"/>
      <c r="BA94" s="160"/>
      <c r="BR94" s="160"/>
      <c r="CG94" s="160"/>
    </row>
    <row r="95" spans="1:85" ht="15">
      <c r="A95" s="186" t="s">
        <v>139</v>
      </c>
      <c r="B95" s="42">
        <f t="shared" si="45"/>
        <v>21332.987263491708</v>
      </c>
      <c r="C95" s="42">
        <f t="shared" si="45"/>
        <v>667.8192635800466</v>
      </c>
      <c r="D95" s="42">
        <f t="shared" si="45"/>
        <v>3775.9683352725674</v>
      </c>
      <c r="E95" s="42">
        <f t="shared" si="45"/>
        <v>102.5579083120498</v>
      </c>
      <c r="F95" s="42">
        <f t="shared" si="45"/>
        <v>0</v>
      </c>
      <c r="G95" s="42">
        <f t="shared" si="45"/>
        <v>0</v>
      </c>
      <c r="H95" s="42">
        <f t="shared" si="45"/>
        <v>0</v>
      </c>
      <c r="I95" s="173">
        <f t="shared" si="47"/>
        <v>25879.332770656372</v>
      </c>
      <c r="J95" s="168"/>
      <c r="K95" s="188" t="s">
        <v>139</v>
      </c>
      <c r="L95" s="42">
        <f t="shared" si="46"/>
        <v>21332.987263491708</v>
      </c>
      <c r="M95" s="42">
        <f t="shared" si="46"/>
        <v>667.8192635800466</v>
      </c>
      <c r="N95" s="42">
        <f t="shared" si="46"/>
        <v>3775.9683352725674</v>
      </c>
      <c r="O95" s="42">
        <f t="shared" si="46"/>
        <v>102.5579083120498</v>
      </c>
      <c r="P95" s="42">
        <f t="shared" si="46"/>
        <v>0</v>
      </c>
      <c r="Q95" s="42">
        <f t="shared" si="46"/>
        <v>0</v>
      </c>
      <c r="R95" s="42">
        <f t="shared" si="46"/>
        <v>0</v>
      </c>
      <c r="S95" s="177">
        <f t="shared" si="48"/>
        <v>25879.332770656372</v>
      </c>
      <c r="T95" s="168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250"/>
      <c r="BA95" s="160"/>
      <c r="BR95" s="160"/>
      <c r="CG95" s="160"/>
    </row>
    <row r="96" spans="1:85" ht="15">
      <c r="A96" s="178" t="s">
        <v>25</v>
      </c>
      <c r="B96" s="39">
        <f t="shared" si="45"/>
        <v>4073.8784894973523</v>
      </c>
      <c r="C96" s="39">
        <f t="shared" si="45"/>
        <v>4.7625395491038794E-2</v>
      </c>
      <c r="D96" s="39">
        <f t="shared" si="45"/>
        <v>7894.6799001427735</v>
      </c>
      <c r="E96" s="39">
        <f t="shared" si="45"/>
        <v>6237.6387920465295</v>
      </c>
      <c r="F96" s="39">
        <f t="shared" si="45"/>
        <v>0</v>
      </c>
      <c r="G96" s="39">
        <f t="shared" si="45"/>
        <v>6115.4924526905197</v>
      </c>
      <c r="H96" s="39">
        <f t="shared" si="45"/>
        <v>1.2991295284969844</v>
      </c>
      <c r="I96" s="181">
        <f t="shared" si="47"/>
        <v>24323.036389301164</v>
      </c>
      <c r="J96" s="168"/>
      <c r="K96" s="182" t="s">
        <v>25</v>
      </c>
      <c r="L96" s="87">
        <f t="shared" si="46"/>
        <v>4073.8784894973523</v>
      </c>
      <c r="M96" s="87">
        <f t="shared" si="46"/>
        <v>4.7625395491038794E-2</v>
      </c>
      <c r="N96" s="87">
        <f t="shared" si="46"/>
        <v>7894.6799001427735</v>
      </c>
      <c r="O96" s="87">
        <f t="shared" si="46"/>
        <v>6237.6387920465295</v>
      </c>
      <c r="P96" s="87">
        <f t="shared" si="46"/>
        <v>2165.6690668629003</v>
      </c>
      <c r="Q96" s="87">
        <f t="shared" si="46"/>
        <v>6115.4924526905197</v>
      </c>
      <c r="R96" s="87">
        <f t="shared" si="46"/>
        <v>1.2991295284969844</v>
      </c>
      <c r="S96" s="185">
        <f t="shared" si="48"/>
        <v>26488.705456164065</v>
      </c>
      <c r="T96" s="168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250"/>
      <c r="BA96" s="160"/>
      <c r="BR96" s="160"/>
      <c r="CG96" s="160"/>
    </row>
    <row r="97" spans="1:85" ht="15">
      <c r="A97" s="186" t="s">
        <v>24</v>
      </c>
      <c r="B97" s="42">
        <f t="shared" si="45"/>
        <v>20308.324285869541</v>
      </c>
      <c r="C97" s="42">
        <f t="shared" si="45"/>
        <v>74.979887652672232</v>
      </c>
      <c r="D97" s="42">
        <f t="shared" si="45"/>
        <v>1966.4317651726285</v>
      </c>
      <c r="E97" s="42">
        <f t="shared" si="45"/>
        <v>0</v>
      </c>
      <c r="F97" s="42">
        <f t="shared" si="45"/>
        <v>0</v>
      </c>
      <c r="G97" s="42">
        <f t="shared" si="45"/>
        <v>0</v>
      </c>
      <c r="H97" s="42">
        <f t="shared" si="45"/>
        <v>0</v>
      </c>
      <c r="I97" s="173">
        <f t="shared" si="47"/>
        <v>22349.735938694841</v>
      </c>
      <c r="J97" s="168"/>
      <c r="K97" s="188" t="s">
        <v>24</v>
      </c>
      <c r="L97" s="42">
        <f t="shared" si="46"/>
        <v>20308.324285869541</v>
      </c>
      <c r="M97" s="42">
        <f t="shared" si="46"/>
        <v>74.979887652672232</v>
      </c>
      <c r="N97" s="42">
        <f t="shared" si="46"/>
        <v>1966.4317651726285</v>
      </c>
      <c r="O97" s="42">
        <f t="shared" si="46"/>
        <v>0</v>
      </c>
      <c r="P97" s="42">
        <f t="shared" si="46"/>
        <v>0</v>
      </c>
      <c r="Q97" s="42">
        <f t="shared" si="46"/>
        <v>0</v>
      </c>
      <c r="R97" s="42">
        <f t="shared" si="46"/>
        <v>0</v>
      </c>
      <c r="S97" s="177">
        <f t="shared" si="48"/>
        <v>22349.735938694841</v>
      </c>
      <c r="T97" s="168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250"/>
      <c r="BA97" s="160"/>
      <c r="BR97" s="160"/>
      <c r="CG97" s="160"/>
    </row>
    <row r="98" spans="1:85" ht="15">
      <c r="A98" s="178" t="s">
        <v>60</v>
      </c>
      <c r="B98" s="39">
        <f t="shared" si="45"/>
        <v>1113.2367513598952</v>
      </c>
      <c r="C98" s="39">
        <f t="shared" si="45"/>
        <v>1.8625538967495543</v>
      </c>
      <c r="D98" s="39">
        <f t="shared" si="45"/>
        <v>41.216769598507106</v>
      </c>
      <c r="E98" s="39">
        <f t="shared" si="45"/>
        <v>0</v>
      </c>
      <c r="F98" s="39">
        <f t="shared" si="45"/>
        <v>0</v>
      </c>
      <c r="G98" s="39">
        <f t="shared" si="45"/>
        <v>0</v>
      </c>
      <c r="H98" s="39">
        <f t="shared" si="45"/>
        <v>0</v>
      </c>
      <c r="I98" s="181">
        <f t="shared" si="47"/>
        <v>1156.316074855152</v>
      </c>
      <c r="J98" s="168"/>
      <c r="K98" s="182" t="s">
        <v>60</v>
      </c>
      <c r="L98" s="87">
        <f t="shared" si="46"/>
        <v>1113.2367513598952</v>
      </c>
      <c r="M98" s="87">
        <f t="shared" si="46"/>
        <v>1.8625538967495543</v>
      </c>
      <c r="N98" s="87">
        <f t="shared" si="46"/>
        <v>41.216769598507106</v>
      </c>
      <c r="O98" s="87">
        <f t="shared" si="46"/>
        <v>0</v>
      </c>
      <c r="P98" s="87">
        <f t="shared" si="46"/>
        <v>0</v>
      </c>
      <c r="Q98" s="87">
        <f t="shared" si="46"/>
        <v>0</v>
      </c>
      <c r="R98" s="87">
        <f t="shared" si="46"/>
        <v>0</v>
      </c>
      <c r="S98" s="185">
        <f t="shared" si="48"/>
        <v>1156.316074855152</v>
      </c>
      <c r="T98" s="168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250"/>
      <c r="BA98" s="160"/>
      <c r="BR98" s="160"/>
      <c r="CG98" s="160"/>
    </row>
    <row r="99" spans="1:85" ht="15">
      <c r="A99" s="186" t="s">
        <v>22</v>
      </c>
      <c r="B99" s="42">
        <f t="shared" si="45"/>
        <v>635.82623495003531</v>
      </c>
      <c r="C99" s="42">
        <f t="shared" si="45"/>
        <v>0</v>
      </c>
      <c r="D99" s="42">
        <f t="shared" si="45"/>
        <v>37.432071845541437</v>
      </c>
      <c r="E99" s="42">
        <f t="shared" si="45"/>
        <v>4.7304448432656077E-2</v>
      </c>
      <c r="F99" s="42">
        <f t="shared" si="45"/>
        <v>1.9625450762627799</v>
      </c>
      <c r="G99" s="42">
        <f t="shared" si="45"/>
        <v>0</v>
      </c>
      <c r="H99" s="42">
        <f t="shared" si="45"/>
        <v>0</v>
      </c>
      <c r="I99" s="173">
        <f t="shared" si="47"/>
        <v>675.26815632027228</v>
      </c>
      <c r="J99" s="168"/>
      <c r="K99" s="188" t="s">
        <v>22</v>
      </c>
      <c r="L99" s="42">
        <f t="shared" si="46"/>
        <v>635.82623495003531</v>
      </c>
      <c r="M99" s="42">
        <f t="shared" si="46"/>
        <v>0</v>
      </c>
      <c r="N99" s="42">
        <f t="shared" si="46"/>
        <v>37.432071845541437</v>
      </c>
      <c r="O99" s="42">
        <f t="shared" si="46"/>
        <v>4.7304448432656077E-2</v>
      </c>
      <c r="P99" s="42">
        <f t="shared" si="46"/>
        <v>1178.3134612685969</v>
      </c>
      <c r="Q99" s="42">
        <f t="shared" si="46"/>
        <v>0</v>
      </c>
      <c r="R99" s="42">
        <f t="shared" si="46"/>
        <v>0</v>
      </c>
      <c r="S99" s="177">
        <f t="shared" si="48"/>
        <v>1851.6190725126064</v>
      </c>
      <c r="T99" s="168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250"/>
      <c r="BA99" s="160"/>
      <c r="BR99" s="160"/>
      <c r="CG99" s="160"/>
    </row>
    <row r="100" spans="1:85" ht="15">
      <c r="A100" s="178" t="s">
        <v>21</v>
      </c>
      <c r="B100" s="39">
        <f t="shared" si="45"/>
        <v>0</v>
      </c>
      <c r="C100" s="39">
        <f t="shared" si="45"/>
        <v>0</v>
      </c>
      <c r="D100" s="39">
        <f t="shared" si="45"/>
        <v>0</v>
      </c>
      <c r="E100" s="39">
        <f t="shared" si="45"/>
        <v>0</v>
      </c>
      <c r="F100" s="39">
        <f t="shared" si="45"/>
        <v>0</v>
      </c>
      <c r="G100" s="39">
        <f t="shared" si="45"/>
        <v>0</v>
      </c>
      <c r="H100" s="39">
        <f t="shared" si="45"/>
        <v>0</v>
      </c>
      <c r="I100" s="181">
        <f t="shared" si="47"/>
        <v>0</v>
      </c>
      <c r="J100" s="168"/>
      <c r="K100" s="182" t="s">
        <v>21</v>
      </c>
      <c r="L100" s="87">
        <f t="shared" si="46"/>
        <v>0</v>
      </c>
      <c r="M100" s="87">
        <f t="shared" si="46"/>
        <v>0</v>
      </c>
      <c r="N100" s="87">
        <f t="shared" si="46"/>
        <v>0</v>
      </c>
      <c r="O100" s="87">
        <f t="shared" si="46"/>
        <v>0</v>
      </c>
      <c r="P100" s="87">
        <f t="shared" si="46"/>
        <v>0</v>
      </c>
      <c r="Q100" s="87">
        <f t="shared" si="46"/>
        <v>0</v>
      </c>
      <c r="R100" s="87">
        <f t="shared" si="46"/>
        <v>0</v>
      </c>
      <c r="S100" s="185">
        <f t="shared" si="48"/>
        <v>0</v>
      </c>
      <c r="T100" s="168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250"/>
      <c r="BA100" s="160"/>
      <c r="BR100" s="160"/>
      <c r="CG100" s="160"/>
    </row>
    <row r="101" spans="1:85" ht="15">
      <c r="A101" s="189" t="s">
        <v>64</v>
      </c>
      <c r="B101" s="42">
        <f t="shared" ref="B101:H105" si="49">B595+B621+B647</f>
        <v>352.88467285737937</v>
      </c>
      <c r="C101" s="42">
        <f t="shared" si="49"/>
        <v>0</v>
      </c>
      <c r="D101" s="42">
        <f t="shared" si="49"/>
        <v>83.170425426856056</v>
      </c>
      <c r="E101" s="42">
        <f t="shared" si="49"/>
        <v>0</v>
      </c>
      <c r="F101" s="42">
        <f t="shared" si="49"/>
        <v>0</v>
      </c>
      <c r="G101" s="42">
        <f t="shared" si="49"/>
        <v>0</v>
      </c>
      <c r="H101" s="42">
        <f t="shared" si="49"/>
        <v>0</v>
      </c>
      <c r="I101" s="173">
        <f t="shared" si="47"/>
        <v>436.05509828423544</v>
      </c>
      <c r="J101" s="168"/>
      <c r="K101" s="190" t="s">
        <v>64</v>
      </c>
      <c r="L101" s="42">
        <f t="shared" ref="L101:R105" si="50">L595+L621+L647</f>
        <v>352.88467285737937</v>
      </c>
      <c r="M101" s="42">
        <f t="shared" si="50"/>
        <v>0</v>
      </c>
      <c r="N101" s="42">
        <f t="shared" si="50"/>
        <v>83.170425426856056</v>
      </c>
      <c r="O101" s="42">
        <f t="shared" si="50"/>
        <v>0</v>
      </c>
      <c r="P101" s="42">
        <f t="shared" si="50"/>
        <v>0</v>
      </c>
      <c r="Q101" s="42">
        <f t="shared" si="50"/>
        <v>0</v>
      </c>
      <c r="R101" s="42">
        <f t="shared" si="50"/>
        <v>0</v>
      </c>
      <c r="S101" s="177">
        <f t="shared" si="48"/>
        <v>436.05509828423544</v>
      </c>
      <c r="T101" s="168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250"/>
      <c r="BA101" s="160"/>
      <c r="BR101" s="160"/>
      <c r="CG101" s="160"/>
    </row>
    <row r="102" spans="1:85">
      <c r="A102" s="191" t="s">
        <v>23</v>
      </c>
      <c r="B102" s="60">
        <f t="shared" si="49"/>
        <v>352.88467285737937</v>
      </c>
      <c r="C102" s="60">
        <f t="shared" si="49"/>
        <v>0</v>
      </c>
      <c r="D102" s="60">
        <f t="shared" si="49"/>
        <v>83.170425426856056</v>
      </c>
      <c r="E102" s="60">
        <f t="shared" si="49"/>
        <v>0</v>
      </c>
      <c r="F102" s="60">
        <f t="shared" si="49"/>
        <v>0</v>
      </c>
      <c r="G102" s="60">
        <f t="shared" si="49"/>
        <v>0</v>
      </c>
      <c r="H102" s="60">
        <f t="shared" si="49"/>
        <v>0</v>
      </c>
      <c r="I102" s="194">
        <f t="shared" si="47"/>
        <v>436.05509828423544</v>
      </c>
      <c r="J102" s="168"/>
      <c r="K102" s="195" t="s">
        <v>23</v>
      </c>
      <c r="L102" s="90">
        <f t="shared" si="50"/>
        <v>352.88467285737937</v>
      </c>
      <c r="M102" s="90">
        <f t="shared" si="50"/>
        <v>0</v>
      </c>
      <c r="N102" s="90">
        <f t="shared" si="50"/>
        <v>83.170425426856056</v>
      </c>
      <c r="O102" s="90">
        <f t="shared" si="50"/>
        <v>0</v>
      </c>
      <c r="P102" s="90">
        <f t="shared" si="50"/>
        <v>0</v>
      </c>
      <c r="Q102" s="90">
        <f t="shared" si="50"/>
        <v>0</v>
      </c>
      <c r="R102" s="90">
        <f t="shared" si="50"/>
        <v>0</v>
      </c>
      <c r="S102" s="198">
        <f t="shared" si="48"/>
        <v>436.05509828423544</v>
      </c>
      <c r="T102" s="168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251"/>
      <c r="BA102" s="160"/>
      <c r="BR102" s="160"/>
      <c r="CG102" s="160"/>
    </row>
    <row r="103" spans="1:85">
      <c r="A103" s="199" t="s">
        <v>19</v>
      </c>
      <c r="B103" s="63">
        <f t="shared" si="49"/>
        <v>0</v>
      </c>
      <c r="C103" s="63">
        <f t="shared" si="49"/>
        <v>0</v>
      </c>
      <c r="D103" s="63">
        <f t="shared" si="49"/>
        <v>0</v>
      </c>
      <c r="E103" s="63">
        <f t="shared" si="49"/>
        <v>0</v>
      </c>
      <c r="F103" s="63">
        <f t="shared" si="49"/>
        <v>0</v>
      </c>
      <c r="G103" s="63">
        <f t="shared" si="49"/>
        <v>0</v>
      </c>
      <c r="H103" s="63">
        <f t="shared" si="49"/>
        <v>0</v>
      </c>
      <c r="I103" s="202">
        <f t="shared" si="47"/>
        <v>0</v>
      </c>
      <c r="J103" s="168"/>
      <c r="K103" s="203" t="s">
        <v>19</v>
      </c>
      <c r="L103" s="63">
        <f t="shared" si="50"/>
        <v>0</v>
      </c>
      <c r="M103" s="63">
        <f t="shared" si="50"/>
        <v>0</v>
      </c>
      <c r="N103" s="63">
        <f t="shared" si="50"/>
        <v>0</v>
      </c>
      <c r="O103" s="63">
        <f t="shared" si="50"/>
        <v>0</v>
      </c>
      <c r="P103" s="63">
        <f t="shared" si="50"/>
        <v>0</v>
      </c>
      <c r="Q103" s="63">
        <f t="shared" si="50"/>
        <v>0</v>
      </c>
      <c r="R103" s="63">
        <f t="shared" si="50"/>
        <v>0</v>
      </c>
      <c r="S103" s="205">
        <f t="shared" si="48"/>
        <v>0</v>
      </c>
      <c r="T103" s="168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251"/>
      <c r="BA103" s="160"/>
      <c r="BR103" s="160"/>
      <c r="CG103" s="160"/>
    </row>
    <row r="104" spans="1:85">
      <c r="A104" s="191" t="s">
        <v>20</v>
      </c>
      <c r="B104" s="60">
        <f t="shared" si="49"/>
        <v>0</v>
      </c>
      <c r="C104" s="60">
        <f t="shared" si="49"/>
        <v>0</v>
      </c>
      <c r="D104" s="60">
        <f t="shared" si="49"/>
        <v>0</v>
      </c>
      <c r="E104" s="60">
        <f t="shared" si="49"/>
        <v>0</v>
      </c>
      <c r="F104" s="60">
        <f t="shared" si="49"/>
        <v>0</v>
      </c>
      <c r="G104" s="60">
        <f t="shared" si="49"/>
        <v>0</v>
      </c>
      <c r="H104" s="60">
        <f t="shared" si="49"/>
        <v>0</v>
      </c>
      <c r="I104" s="194">
        <f t="shared" si="47"/>
        <v>0</v>
      </c>
      <c r="J104" s="168"/>
      <c r="K104" s="195" t="s">
        <v>20</v>
      </c>
      <c r="L104" s="90">
        <f t="shared" si="50"/>
        <v>0</v>
      </c>
      <c r="M104" s="90">
        <f t="shared" si="50"/>
        <v>0</v>
      </c>
      <c r="N104" s="90">
        <f t="shared" si="50"/>
        <v>0</v>
      </c>
      <c r="O104" s="90">
        <f t="shared" si="50"/>
        <v>0</v>
      </c>
      <c r="P104" s="90">
        <f t="shared" si="50"/>
        <v>0</v>
      </c>
      <c r="Q104" s="90">
        <f t="shared" si="50"/>
        <v>0</v>
      </c>
      <c r="R104" s="90">
        <f t="shared" si="50"/>
        <v>0</v>
      </c>
      <c r="S104" s="198">
        <f t="shared" si="48"/>
        <v>0</v>
      </c>
      <c r="T104" s="168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251"/>
      <c r="BA104" s="160"/>
      <c r="BR104" s="160"/>
      <c r="CG104" s="160"/>
    </row>
    <row r="105" spans="1:85" ht="15" thickBot="1">
      <c r="A105" s="206" t="s">
        <v>11</v>
      </c>
      <c r="B105" s="52">
        <f t="shared" si="49"/>
        <v>0</v>
      </c>
      <c r="C105" s="52">
        <f t="shared" si="49"/>
        <v>0</v>
      </c>
      <c r="D105" s="52">
        <f t="shared" si="49"/>
        <v>0</v>
      </c>
      <c r="E105" s="52">
        <f t="shared" si="49"/>
        <v>0</v>
      </c>
      <c r="F105" s="52">
        <f t="shared" si="49"/>
        <v>0</v>
      </c>
      <c r="G105" s="52">
        <f t="shared" si="49"/>
        <v>0</v>
      </c>
      <c r="H105" s="52">
        <f t="shared" si="49"/>
        <v>0</v>
      </c>
      <c r="I105" s="209">
        <f t="shared" si="47"/>
        <v>0</v>
      </c>
      <c r="J105" s="168"/>
      <c r="K105" s="210" t="s">
        <v>11</v>
      </c>
      <c r="L105" s="52">
        <f t="shared" si="50"/>
        <v>0</v>
      </c>
      <c r="M105" s="52">
        <f t="shared" si="50"/>
        <v>0</v>
      </c>
      <c r="N105" s="52">
        <f t="shared" si="50"/>
        <v>0</v>
      </c>
      <c r="O105" s="52">
        <f t="shared" si="50"/>
        <v>0</v>
      </c>
      <c r="P105" s="52">
        <f t="shared" si="50"/>
        <v>0</v>
      </c>
      <c r="Q105" s="52">
        <f t="shared" si="50"/>
        <v>0</v>
      </c>
      <c r="R105" s="52">
        <f t="shared" si="50"/>
        <v>0</v>
      </c>
      <c r="S105" s="212">
        <f t="shared" si="48"/>
        <v>0</v>
      </c>
      <c r="T105" s="168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251"/>
      <c r="BA105" s="160"/>
      <c r="BR105" s="160"/>
      <c r="CG105" s="160"/>
    </row>
    <row r="106" spans="1:85" ht="15">
      <c r="A106" s="213" t="s">
        <v>26</v>
      </c>
      <c r="B106" s="214">
        <f>SUM(B85:B101)</f>
        <v>49748.506890961165</v>
      </c>
      <c r="C106" s="214">
        <f t="shared" ref="C106:I106" si="51">SUM(C85:C101)</f>
        <v>768.46537742979876</v>
      </c>
      <c r="D106" s="214">
        <f t="shared" si="51"/>
        <v>13931.896646124687</v>
      </c>
      <c r="E106" s="214">
        <f t="shared" si="51"/>
        <v>6553.1769374959176</v>
      </c>
      <c r="F106" s="214">
        <f t="shared" si="51"/>
        <v>30.84819274806388</v>
      </c>
      <c r="G106" s="214">
        <f t="shared" si="51"/>
        <v>6115.4924526905197</v>
      </c>
      <c r="H106" s="214">
        <f t="shared" si="51"/>
        <v>1.2991295284969844</v>
      </c>
      <c r="I106" s="214">
        <f t="shared" si="51"/>
        <v>77149.685626978666</v>
      </c>
      <c r="J106" s="168"/>
      <c r="K106" s="215" t="s">
        <v>26</v>
      </c>
      <c r="L106" s="214">
        <f>SUM(L85:L101)</f>
        <v>49748.506890961165</v>
      </c>
      <c r="M106" s="214">
        <f t="shared" ref="M106:S106" si="52">SUM(M85:M101)</f>
        <v>768.46537742979876</v>
      </c>
      <c r="N106" s="214">
        <f t="shared" si="52"/>
        <v>13931.896646124687</v>
      </c>
      <c r="O106" s="214">
        <f t="shared" si="52"/>
        <v>6553.1769374959176</v>
      </c>
      <c r="P106" s="214">
        <f t="shared" si="52"/>
        <v>23834.585627425928</v>
      </c>
      <c r="Q106" s="214">
        <f t="shared" si="52"/>
        <v>6115.4924526905197</v>
      </c>
      <c r="R106" s="216">
        <f t="shared" si="52"/>
        <v>1.2991295284969844</v>
      </c>
      <c r="S106" s="217">
        <f t="shared" si="52"/>
        <v>100953.42306165652</v>
      </c>
      <c r="T106" s="168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250"/>
      <c r="BA106" s="160"/>
      <c r="BR106" s="160"/>
      <c r="CG106" s="160"/>
    </row>
    <row r="107" spans="1:85" s="23" customFormat="1" ht="15" thickBot="1">
      <c r="A107" s="59" t="s">
        <v>88</v>
      </c>
      <c r="B107" s="47">
        <f>IF($I106=0,"-",B106/$I106)</f>
        <v>0.64483097353755758</v>
      </c>
      <c r="C107" s="47">
        <f t="shared" ref="C107:H107" si="53">IF($I106=0,"-",C106/$I106)</f>
        <v>9.960706530229492E-3</v>
      </c>
      <c r="D107" s="47">
        <f t="shared" si="53"/>
        <v>0.1805826755210109</v>
      </c>
      <c r="E107" s="47">
        <f t="shared" si="53"/>
        <v>8.4941071168854132E-2</v>
      </c>
      <c r="F107" s="47">
        <f t="shared" si="53"/>
        <v>3.998485865155165E-4</v>
      </c>
      <c r="G107" s="47">
        <f t="shared" si="53"/>
        <v>7.9267885578421307E-2</v>
      </c>
      <c r="H107" s="70">
        <f t="shared" si="53"/>
        <v>1.6839077410870078E-5</v>
      </c>
      <c r="I107" s="48">
        <f>SUM(B107:H107)</f>
        <v>0.99999999999999989</v>
      </c>
      <c r="K107" s="81" t="s">
        <v>88</v>
      </c>
      <c r="L107" s="98">
        <f t="shared" ref="L107:R107" si="54">IF($S106=0,"-",L106/$S106)</f>
        <v>0.4927867266132982</v>
      </c>
      <c r="M107" s="98">
        <f t="shared" si="54"/>
        <v>7.6120784627626194E-3</v>
      </c>
      <c r="N107" s="98">
        <f t="shared" si="54"/>
        <v>0.13800321201209681</v>
      </c>
      <c r="O107" s="98">
        <f t="shared" si="54"/>
        <v>6.4912875054208077E-2</v>
      </c>
      <c r="P107" s="98">
        <f t="shared" si="54"/>
        <v>0.23609487330478274</v>
      </c>
      <c r="Q107" s="98">
        <f t="shared" si="54"/>
        <v>6.0577365949795778E-2</v>
      </c>
      <c r="R107" s="99">
        <f t="shared" si="54"/>
        <v>1.286860305572354E-5</v>
      </c>
      <c r="S107" s="100">
        <f>SUM(L107:R107)</f>
        <v>1</v>
      </c>
      <c r="AI107" s="140"/>
    </row>
    <row r="108" spans="1:85" ht="15" thickBot="1">
      <c r="A108" s="252"/>
      <c r="B108" s="253"/>
      <c r="C108" s="253"/>
      <c r="D108" s="253"/>
      <c r="E108" s="253"/>
      <c r="F108" s="253"/>
      <c r="G108" s="253"/>
      <c r="H108" s="253"/>
      <c r="I108" s="253"/>
      <c r="K108" s="252"/>
      <c r="AI108" s="168"/>
      <c r="BA108" s="160"/>
      <c r="BR108" s="160"/>
      <c r="CG108" s="160"/>
    </row>
    <row r="109" spans="1:85" ht="28.5">
      <c r="A109" s="312" t="s">
        <v>32</v>
      </c>
      <c r="B109" s="164" t="s">
        <v>0</v>
      </c>
      <c r="C109" s="164" t="s">
        <v>1</v>
      </c>
      <c r="D109" s="164" t="s">
        <v>2</v>
      </c>
      <c r="E109" s="164" t="s">
        <v>3</v>
      </c>
      <c r="F109" s="164" t="s">
        <v>27</v>
      </c>
      <c r="G109" s="164" t="s">
        <v>4</v>
      </c>
      <c r="H109" s="164" t="s">
        <v>5</v>
      </c>
      <c r="I109" s="165" t="s">
        <v>6</v>
      </c>
      <c r="K109" s="314" t="s">
        <v>32</v>
      </c>
      <c r="L109" s="166" t="s">
        <v>0</v>
      </c>
      <c r="M109" s="166" t="s">
        <v>1</v>
      </c>
      <c r="N109" s="166" t="s">
        <v>2</v>
      </c>
      <c r="O109" s="166" t="s">
        <v>3</v>
      </c>
      <c r="P109" s="166" t="s">
        <v>27</v>
      </c>
      <c r="Q109" s="166" t="s">
        <v>4</v>
      </c>
      <c r="R109" s="166" t="s">
        <v>5</v>
      </c>
      <c r="S109" s="167" t="s">
        <v>6</v>
      </c>
      <c r="U109" s="316" t="s">
        <v>32</v>
      </c>
      <c r="V109" s="219" t="s">
        <v>74</v>
      </c>
      <c r="W109" s="219" t="s">
        <v>75</v>
      </c>
      <c r="X109" s="219" t="s">
        <v>4</v>
      </c>
      <c r="Y109" s="219" t="s">
        <v>1</v>
      </c>
      <c r="Z109" s="219" t="s">
        <v>2</v>
      </c>
      <c r="AA109" s="219" t="s">
        <v>3</v>
      </c>
      <c r="AB109" s="219" t="s">
        <v>55</v>
      </c>
      <c r="AC109" s="219" t="s">
        <v>68</v>
      </c>
      <c r="AD109" s="220" t="s">
        <v>76</v>
      </c>
      <c r="AE109" s="220" t="s">
        <v>83</v>
      </c>
      <c r="AF109" s="220" t="s">
        <v>77</v>
      </c>
      <c r="AG109" s="220" t="s">
        <v>84</v>
      </c>
      <c r="AH109" s="220" t="s">
        <v>85</v>
      </c>
      <c r="AI109" s="221" t="s">
        <v>63</v>
      </c>
      <c r="BA109" s="160"/>
      <c r="BR109" s="160"/>
      <c r="CG109" s="160"/>
    </row>
    <row r="110" spans="1:85" ht="15">
      <c r="A110" s="313" t="s">
        <v>32</v>
      </c>
      <c r="B110" s="318" t="s">
        <v>69</v>
      </c>
      <c r="C110" s="319"/>
      <c r="D110" s="319"/>
      <c r="E110" s="319"/>
      <c r="F110" s="319"/>
      <c r="G110" s="319"/>
      <c r="H110" s="319"/>
      <c r="I110" s="320"/>
      <c r="K110" s="315" t="s">
        <v>32</v>
      </c>
      <c r="L110" s="321" t="s">
        <v>69</v>
      </c>
      <c r="M110" s="322"/>
      <c r="N110" s="322"/>
      <c r="O110" s="322"/>
      <c r="P110" s="322"/>
      <c r="Q110" s="322"/>
      <c r="R110" s="322"/>
      <c r="S110" s="323"/>
      <c r="U110" s="317" t="s">
        <v>32</v>
      </c>
      <c r="V110" s="324" t="s">
        <v>69</v>
      </c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5"/>
      <c r="BA110" s="160"/>
      <c r="BR110" s="160"/>
      <c r="CG110" s="160"/>
    </row>
    <row r="111" spans="1:85" ht="15">
      <c r="A111" s="170" t="s">
        <v>7</v>
      </c>
      <c r="B111" s="171">
        <v>0</v>
      </c>
      <c r="C111" s="171">
        <v>0</v>
      </c>
      <c r="D111" s="171">
        <v>1.7513775041874503E-5</v>
      </c>
      <c r="E111" s="171">
        <v>0</v>
      </c>
      <c r="F111" s="361"/>
      <c r="G111" s="171">
        <v>0</v>
      </c>
      <c r="H111" s="172">
        <v>0</v>
      </c>
      <c r="I111" s="173">
        <f>SUM(B111:H111)</f>
        <v>1.7513775041874503E-5</v>
      </c>
      <c r="J111" s="168"/>
      <c r="K111" s="222" t="s">
        <v>7</v>
      </c>
      <c r="L111" s="171">
        <v>0</v>
      </c>
      <c r="M111" s="171">
        <v>0</v>
      </c>
      <c r="N111" s="171">
        <v>1.7513775041874503E-5</v>
      </c>
      <c r="O111" s="171">
        <v>0</v>
      </c>
      <c r="P111" s="171">
        <v>0</v>
      </c>
      <c r="Q111" s="171">
        <v>0</v>
      </c>
      <c r="R111" s="223">
        <v>0</v>
      </c>
      <c r="S111" s="224">
        <f>SUM(L111:R111)</f>
        <v>1.7513775041874503E-5</v>
      </c>
      <c r="U111" s="225" t="s">
        <v>7</v>
      </c>
      <c r="V111" s="226">
        <v>0</v>
      </c>
      <c r="W111" s="226">
        <v>0</v>
      </c>
      <c r="X111" s="226">
        <v>0</v>
      </c>
      <c r="Y111" s="226">
        <v>0</v>
      </c>
      <c r="Z111" s="226">
        <v>1.7513775041874503E-5</v>
      </c>
      <c r="AA111" s="226">
        <v>0</v>
      </c>
      <c r="AB111" s="226">
        <v>0</v>
      </c>
      <c r="AC111" s="227">
        <v>0</v>
      </c>
      <c r="AD111" s="228">
        <v>0</v>
      </c>
      <c r="AE111" s="228">
        <v>0</v>
      </c>
      <c r="AF111" s="228">
        <v>0</v>
      </c>
      <c r="AG111" s="228">
        <v>0</v>
      </c>
      <c r="AH111" s="228">
        <v>0</v>
      </c>
      <c r="AI111" s="229">
        <f>SUM(V111:AC111)</f>
        <v>1.7513775041874503E-5</v>
      </c>
      <c r="AJ111" s="160" t="str">
        <f>IF(ABS(S111-AI111)&gt;0.001,S111-AI111,"")</f>
        <v/>
      </c>
      <c r="BA111" s="160"/>
      <c r="BR111" s="160"/>
      <c r="CG111" s="160"/>
    </row>
    <row r="112" spans="1:85" ht="15">
      <c r="A112" s="178" t="s">
        <v>8</v>
      </c>
      <c r="B112" s="179">
        <v>0</v>
      </c>
      <c r="C112" s="179">
        <v>0</v>
      </c>
      <c r="D112" s="179">
        <v>0</v>
      </c>
      <c r="E112" s="179">
        <v>0</v>
      </c>
      <c r="F112" s="362"/>
      <c r="G112" s="179">
        <v>0</v>
      </c>
      <c r="H112" s="180">
        <v>0</v>
      </c>
      <c r="I112" s="181">
        <f t="shared" ref="I112:I131" si="55">SUM(B112:H112)</f>
        <v>0</v>
      </c>
      <c r="J112" s="168"/>
      <c r="K112" s="182" t="s">
        <v>8</v>
      </c>
      <c r="L112" s="183">
        <v>0</v>
      </c>
      <c r="M112" s="183">
        <v>0</v>
      </c>
      <c r="N112" s="183">
        <v>0</v>
      </c>
      <c r="O112" s="183">
        <v>0</v>
      </c>
      <c r="P112" s="183">
        <v>0</v>
      </c>
      <c r="Q112" s="183">
        <v>0</v>
      </c>
      <c r="R112" s="184">
        <v>0</v>
      </c>
      <c r="S112" s="185">
        <f t="shared" ref="S112:S131" si="56">SUM(L112:R112)</f>
        <v>0</v>
      </c>
      <c r="U112" s="230" t="s">
        <v>8</v>
      </c>
      <c r="V112" s="231">
        <v>0</v>
      </c>
      <c r="W112" s="231">
        <v>0</v>
      </c>
      <c r="X112" s="231">
        <v>0</v>
      </c>
      <c r="Y112" s="231">
        <v>0</v>
      </c>
      <c r="Z112" s="231">
        <v>0</v>
      </c>
      <c r="AA112" s="231">
        <v>0</v>
      </c>
      <c r="AB112" s="231">
        <v>0</v>
      </c>
      <c r="AC112" s="232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33">
        <f t="shared" ref="AI112:AI131" si="57">SUM(V112:AC112)</f>
        <v>0</v>
      </c>
      <c r="AJ112" s="160" t="str">
        <f t="shared" ref="AJ112:AJ133" si="58">IF(ABS(S112-AI112)&gt;0.001,S112-AI112,"")</f>
        <v/>
      </c>
      <c r="BA112" s="160"/>
      <c r="BR112" s="160"/>
      <c r="CG112" s="160"/>
    </row>
    <row r="113" spans="1:85" ht="15">
      <c r="A113" s="186" t="s">
        <v>10</v>
      </c>
      <c r="B113" s="175">
        <v>0</v>
      </c>
      <c r="C113" s="175">
        <v>0</v>
      </c>
      <c r="D113" s="175">
        <v>2.0750667391548729</v>
      </c>
      <c r="E113" s="175">
        <v>0</v>
      </c>
      <c r="F113" s="362"/>
      <c r="G113" s="175">
        <v>0</v>
      </c>
      <c r="H113" s="187">
        <v>0</v>
      </c>
      <c r="I113" s="173">
        <f t="shared" si="55"/>
        <v>2.0750667391548729</v>
      </c>
      <c r="J113" s="168"/>
      <c r="K113" s="188" t="s">
        <v>10</v>
      </c>
      <c r="L113" s="175">
        <v>0</v>
      </c>
      <c r="M113" s="175">
        <v>0</v>
      </c>
      <c r="N113" s="175">
        <v>2.0750667391548729</v>
      </c>
      <c r="O113" s="175">
        <v>0</v>
      </c>
      <c r="P113" s="175">
        <v>0</v>
      </c>
      <c r="Q113" s="175">
        <v>0</v>
      </c>
      <c r="R113" s="176">
        <v>0</v>
      </c>
      <c r="S113" s="177">
        <f t="shared" si="56"/>
        <v>2.0750667391548729</v>
      </c>
      <c r="U113" s="234" t="s">
        <v>10</v>
      </c>
      <c r="V113" s="226">
        <v>0</v>
      </c>
      <c r="W113" s="226">
        <v>0</v>
      </c>
      <c r="X113" s="226">
        <v>0</v>
      </c>
      <c r="Y113" s="226">
        <v>0</v>
      </c>
      <c r="Z113" s="226">
        <v>2.0750667391548729</v>
      </c>
      <c r="AA113" s="226">
        <v>0</v>
      </c>
      <c r="AB113" s="226">
        <v>0</v>
      </c>
      <c r="AC113" s="227">
        <v>0</v>
      </c>
      <c r="AD113" s="228">
        <v>0</v>
      </c>
      <c r="AE113" s="228">
        <v>0</v>
      </c>
      <c r="AF113" s="228">
        <v>0</v>
      </c>
      <c r="AG113" s="228">
        <v>0</v>
      </c>
      <c r="AH113" s="228">
        <v>0</v>
      </c>
      <c r="AI113" s="229">
        <f t="shared" si="57"/>
        <v>2.0750667391548729</v>
      </c>
      <c r="AJ113" s="160" t="str">
        <f t="shared" si="58"/>
        <v/>
      </c>
      <c r="BA113" s="160"/>
      <c r="BR113" s="160"/>
      <c r="CG113" s="160"/>
    </row>
    <row r="114" spans="1:85" ht="15">
      <c r="A114" s="178" t="s">
        <v>56</v>
      </c>
      <c r="B114" s="179">
        <v>0</v>
      </c>
      <c r="C114" s="179">
        <v>0</v>
      </c>
      <c r="D114" s="179">
        <v>0</v>
      </c>
      <c r="E114" s="179">
        <v>0</v>
      </c>
      <c r="F114" s="362"/>
      <c r="G114" s="179">
        <v>0</v>
      </c>
      <c r="H114" s="180">
        <v>0</v>
      </c>
      <c r="I114" s="181">
        <f t="shared" si="55"/>
        <v>0</v>
      </c>
      <c r="J114" s="168"/>
      <c r="K114" s="182" t="s">
        <v>56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4">
        <v>0</v>
      </c>
      <c r="S114" s="185">
        <f t="shared" si="56"/>
        <v>0</v>
      </c>
      <c r="U114" s="230" t="s">
        <v>56</v>
      </c>
      <c r="V114" s="231">
        <v>0</v>
      </c>
      <c r="W114" s="231">
        <v>0</v>
      </c>
      <c r="X114" s="231">
        <v>0</v>
      </c>
      <c r="Y114" s="231">
        <v>0</v>
      </c>
      <c r="Z114" s="231">
        <v>0</v>
      </c>
      <c r="AA114" s="231">
        <v>0</v>
      </c>
      <c r="AB114" s="231">
        <v>0</v>
      </c>
      <c r="AC114" s="232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33">
        <f t="shared" si="57"/>
        <v>0</v>
      </c>
      <c r="AJ114" s="160" t="str">
        <f t="shared" si="58"/>
        <v/>
      </c>
      <c r="BA114" s="160"/>
      <c r="BR114" s="160"/>
      <c r="CG114" s="160"/>
    </row>
    <row r="115" spans="1:85" ht="15">
      <c r="A115" s="186" t="s">
        <v>16</v>
      </c>
      <c r="B115" s="175">
        <v>0</v>
      </c>
      <c r="C115" s="175">
        <v>0</v>
      </c>
      <c r="D115" s="175">
        <v>0.10847423125818244</v>
      </c>
      <c r="E115" s="175">
        <v>0</v>
      </c>
      <c r="F115" s="362"/>
      <c r="G115" s="175">
        <v>0</v>
      </c>
      <c r="H115" s="187">
        <v>0</v>
      </c>
      <c r="I115" s="173">
        <f t="shared" si="55"/>
        <v>0.10847423125818244</v>
      </c>
      <c r="J115" s="168"/>
      <c r="K115" s="188" t="s">
        <v>16</v>
      </c>
      <c r="L115" s="175">
        <v>0</v>
      </c>
      <c r="M115" s="175">
        <v>0</v>
      </c>
      <c r="N115" s="175">
        <v>0.10847423125818244</v>
      </c>
      <c r="O115" s="175">
        <v>0</v>
      </c>
      <c r="P115" s="175">
        <v>0</v>
      </c>
      <c r="Q115" s="175">
        <v>0</v>
      </c>
      <c r="R115" s="176">
        <v>0</v>
      </c>
      <c r="S115" s="177">
        <f t="shared" si="56"/>
        <v>0.10847423125818244</v>
      </c>
      <c r="U115" s="234" t="s">
        <v>16</v>
      </c>
      <c r="V115" s="226">
        <v>0</v>
      </c>
      <c r="W115" s="226">
        <v>0</v>
      </c>
      <c r="X115" s="226">
        <v>0</v>
      </c>
      <c r="Y115" s="226">
        <v>0</v>
      </c>
      <c r="Z115" s="226">
        <v>0</v>
      </c>
      <c r="AA115" s="226">
        <v>0</v>
      </c>
      <c r="AB115" s="226">
        <v>0</v>
      </c>
      <c r="AC115" s="227">
        <v>0.10847423125818244</v>
      </c>
      <c r="AD115" s="228">
        <v>0</v>
      </c>
      <c r="AE115" s="228">
        <v>0</v>
      </c>
      <c r="AF115" s="228">
        <v>0</v>
      </c>
      <c r="AG115" s="228">
        <v>0.10847423125818244</v>
      </c>
      <c r="AH115" s="228">
        <v>0</v>
      </c>
      <c r="AI115" s="229">
        <f t="shared" si="57"/>
        <v>0.10847423125818244</v>
      </c>
      <c r="AJ115" s="160" t="str">
        <f t="shared" si="58"/>
        <v/>
      </c>
      <c r="BA115" s="160"/>
      <c r="BR115" s="160"/>
      <c r="CG115" s="160"/>
    </row>
    <row r="116" spans="1:85" ht="15">
      <c r="A116" s="178" t="s">
        <v>15</v>
      </c>
      <c r="B116" s="179">
        <v>3.4782689332483593E-3</v>
      </c>
      <c r="C116" s="179">
        <v>0</v>
      </c>
      <c r="D116" s="179">
        <v>0</v>
      </c>
      <c r="E116" s="179">
        <v>1.7422079535709916E-4</v>
      </c>
      <c r="F116" s="362"/>
      <c r="G116" s="179">
        <v>0</v>
      </c>
      <c r="H116" s="180">
        <v>0</v>
      </c>
      <c r="I116" s="181">
        <f t="shared" si="55"/>
        <v>3.6524897286054586E-3</v>
      </c>
      <c r="J116" s="168"/>
      <c r="K116" s="182" t="s">
        <v>15</v>
      </c>
      <c r="L116" s="183">
        <v>3.4782689332483593E-3</v>
      </c>
      <c r="M116" s="183">
        <v>0</v>
      </c>
      <c r="N116" s="183">
        <v>0</v>
      </c>
      <c r="O116" s="183">
        <v>1.7422079535709916E-4</v>
      </c>
      <c r="P116" s="183">
        <v>0</v>
      </c>
      <c r="Q116" s="183">
        <v>0</v>
      </c>
      <c r="R116" s="184">
        <v>0</v>
      </c>
      <c r="S116" s="185">
        <f t="shared" si="56"/>
        <v>3.6524897286054586E-3</v>
      </c>
      <c r="U116" s="230" t="s">
        <v>57</v>
      </c>
      <c r="V116" s="231">
        <v>2.6508970292060544E-3</v>
      </c>
      <c r="W116" s="231">
        <v>0</v>
      </c>
      <c r="X116" s="231">
        <v>0</v>
      </c>
      <c r="Y116" s="231">
        <v>0</v>
      </c>
      <c r="Z116" s="231">
        <v>0</v>
      </c>
      <c r="AA116" s="231">
        <v>1.7422079535709916E-4</v>
      </c>
      <c r="AB116" s="231">
        <v>0</v>
      </c>
      <c r="AC116" s="232">
        <v>8.2737190404230502E-4</v>
      </c>
      <c r="AD116" s="231">
        <v>8.2737190404230502E-4</v>
      </c>
      <c r="AE116" s="231">
        <v>0</v>
      </c>
      <c r="AF116" s="231">
        <v>0</v>
      </c>
      <c r="AG116" s="231">
        <v>0</v>
      </c>
      <c r="AH116" s="231">
        <v>0</v>
      </c>
      <c r="AI116" s="233">
        <f t="shared" si="57"/>
        <v>3.6524897286054586E-3</v>
      </c>
      <c r="AJ116" s="160" t="str">
        <f t="shared" si="58"/>
        <v/>
      </c>
      <c r="BA116" s="160"/>
      <c r="BR116" s="160"/>
      <c r="CG116" s="160"/>
    </row>
    <row r="117" spans="1:85" ht="15">
      <c r="A117" s="186" t="s">
        <v>58</v>
      </c>
      <c r="B117" s="175">
        <v>0</v>
      </c>
      <c r="C117" s="175">
        <v>0</v>
      </c>
      <c r="D117" s="175">
        <v>0</v>
      </c>
      <c r="E117" s="175">
        <v>1.366202399144895E-2</v>
      </c>
      <c r="F117" s="362"/>
      <c r="G117" s="175">
        <v>0</v>
      </c>
      <c r="H117" s="187">
        <v>0</v>
      </c>
      <c r="I117" s="173">
        <f t="shared" si="55"/>
        <v>1.366202399144895E-2</v>
      </c>
      <c r="J117" s="168"/>
      <c r="K117" s="188" t="s">
        <v>58</v>
      </c>
      <c r="L117" s="175">
        <v>0</v>
      </c>
      <c r="M117" s="175">
        <v>0</v>
      </c>
      <c r="N117" s="175">
        <v>0</v>
      </c>
      <c r="O117" s="175">
        <v>1.366202399144895E-2</v>
      </c>
      <c r="P117" s="175">
        <v>1.0920230775034496</v>
      </c>
      <c r="Q117" s="175">
        <v>0</v>
      </c>
      <c r="R117" s="176">
        <v>0</v>
      </c>
      <c r="S117" s="177">
        <f t="shared" si="56"/>
        <v>1.1056851014948985</v>
      </c>
      <c r="U117" s="234" t="s">
        <v>58</v>
      </c>
      <c r="V117" s="226">
        <v>0</v>
      </c>
      <c r="W117" s="226">
        <v>0</v>
      </c>
      <c r="X117" s="226">
        <v>0</v>
      </c>
      <c r="Y117" s="226">
        <v>0</v>
      </c>
      <c r="Z117" s="226">
        <v>0</v>
      </c>
      <c r="AA117" s="226">
        <v>6.8310119957244752E-4</v>
      </c>
      <c r="AB117" s="226">
        <v>1.0920230775034496</v>
      </c>
      <c r="AC117" s="227">
        <v>1.2978922791876502E-2</v>
      </c>
      <c r="AD117" s="226">
        <v>0</v>
      </c>
      <c r="AE117" s="226">
        <v>0</v>
      </c>
      <c r="AF117" s="226">
        <v>0</v>
      </c>
      <c r="AG117" s="226">
        <v>0</v>
      </c>
      <c r="AH117" s="226">
        <v>1.2978922791876502E-2</v>
      </c>
      <c r="AI117" s="229">
        <f t="shared" si="57"/>
        <v>1.1056851014948985</v>
      </c>
      <c r="AJ117" s="160" t="str">
        <f t="shared" si="58"/>
        <v/>
      </c>
      <c r="BA117" s="160"/>
      <c r="BR117" s="160"/>
      <c r="CG117" s="160"/>
    </row>
    <row r="118" spans="1:85" ht="15">
      <c r="A118" s="178" t="s">
        <v>12</v>
      </c>
      <c r="B118" s="179">
        <v>0</v>
      </c>
      <c r="C118" s="179">
        <v>0</v>
      </c>
      <c r="D118" s="179">
        <v>0</v>
      </c>
      <c r="E118" s="179">
        <v>0</v>
      </c>
      <c r="F118" s="362"/>
      <c r="G118" s="179">
        <v>0</v>
      </c>
      <c r="H118" s="180">
        <v>0</v>
      </c>
      <c r="I118" s="181">
        <f t="shared" si="55"/>
        <v>0</v>
      </c>
      <c r="J118" s="168"/>
      <c r="K118" s="182" t="s">
        <v>12</v>
      </c>
      <c r="L118" s="183">
        <v>0</v>
      </c>
      <c r="M118" s="183">
        <v>0</v>
      </c>
      <c r="N118" s="183">
        <v>0</v>
      </c>
      <c r="O118" s="183">
        <v>0</v>
      </c>
      <c r="P118" s="183">
        <v>4.1204686256758275E-3</v>
      </c>
      <c r="Q118" s="183">
        <v>0</v>
      </c>
      <c r="R118" s="184">
        <v>0</v>
      </c>
      <c r="S118" s="185">
        <f t="shared" si="56"/>
        <v>4.1204686256758275E-3</v>
      </c>
      <c r="U118" s="230" t="s">
        <v>12</v>
      </c>
      <c r="V118" s="231">
        <v>0</v>
      </c>
      <c r="W118" s="231">
        <v>0</v>
      </c>
      <c r="X118" s="231">
        <v>0</v>
      </c>
      <c r="Y118" s="231">
        <v>0</v>
      </c>
      <c r="Z118" s="231">
        <v>0</v>
      </c>
      <c r="AA118" s="231">
        <v>0</v>
      </c>
      <c r="AB118" s="231">
        <v>4.1204686256758275E-3</v>
      </c>
      <c r="AC118" s="232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33">
        <f t="shared" si="57"/>
        <v>4.1204686256758275E-3</v>
      </c>
      <c r="AJ118" s="160" t="str">
        <f t="shared" si="58"/>
        <v/>
      </c>
      <c r="BA118" s="160"/>
      <c r="BR118" s="160"/>
      <c r="CG118" s="160"/>
    </row>
    <row r="119" spans="1:85" ht="15">
      <c r="A119" s="186" t="s">
        <v>59</v>
      </c>
      <c r="B119" s="175">
        <v>1.5362687024799667E-3</v>
      </c>
      <c r="C119" s="175">
        <v>0</v>
      </c>
      <c r="D119" s="175">
        <v>0</v>
      </c>
      <c r="E119" s="175">
        <v>0</v>
      </c>
      <c r="F119" s="362"/>
      <c r="G119" s="175">
        <v>0</v>
      </c>
      <c r="H119" s="187">
        <v>0</v>
      </c>
      <c r="I119" s="173">
        <f t="shared" si="55"/>
        <v>1.5362687024799667E-3</v>
      </c>
      <c r="J119" s="168"/>
      <c r="K119" s="188" t="s">
        <v>59</v>
      </c>
      <c r="L119" s="175">
        <v>1.5362687024799667E-3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6">
        <v>0</v>
      </c>
      <c r="S119" s="177">
        <f t="shared" si="56"/>
        <v>1.5362687024799667E-3</v>
      </c>
      <c r="U119" s="234" t="s">
        <v>59</v>
      </c>
      <c r="V119" s="226">
        <v>0</v>
      </c>
      <c r="W119" s="226">
        <v>0</v>
      </c>
      <c r="X119" s="226">
        <v>0</v>
      </c>
      <c r="Y119" s="226">
        <v>0</v>
      </c>
      <c r="Z119" s="226">
        <v>0</v>
      </c>
      <c r="AA119" s="226">
        <v>0</v>
      </c>
      <c r="AB119" s="226">
        <v>0</v>
      </c>
      <c r="AC119" s="227">
        <v>1.5362687024799667E-3</v>
      </c>
      <c r="AD119" s="226">
        <v>1.5362687024799667E-3</v>
      </c>
      <c r="AE119" s="226">
        <v>0</v>
      </c>
      <c r="AF119" s="226">
        <v>0</v>
      </c>
      <c r="AG119" s="226">
        <v>0</v>
      </c>
      <c r="AH119" s="226">
        <v>0</v>
      </c>
      <c r="AI119" s="229">
        <f t="shared" si="57"/>
        <v>1.5362687024799667E-3</v>
      </c>
      <c r="AJ119" s="160" t="str">
        <f t="shared" si="58"/>
        <v/>
      </c>
      <c r="BA119" s="160"/>
      <c r="BR119" s="160"/>
      <c r="CG119" s="160"/>
    </row>
    <row r="120" spans="1:85" ht="15">
      <c r="A120" s="178" t="s">
        <v>17</v>
      </c>
      <c r="B120" s="179">
        <v>4.5209851058568363E-3</v>
      </c>
      <c r="C120" s="179">
        <v>0</v>
      </c>
      <c r="D120" s="179">
        <v>7.5082594486934866E-3</v>
      </c>
      <c r="E120" s="179">
        <v>0</v>
      </c>
      <c r="F120" s="362"/>
      <c r="G120" s="179">
        <v>0</v>
      </c>
      <c r="H120" s="180">
        <v>0</v>
      </c>
      <c r="I120" s="181">
        <f t="shared" si="55"/>
        <v>1.2029244554550324E-2</v>
      </c>
      <c r="J120" s="168"/>
      <c r="K120" s="182" t="s">
        <v>17</v>
      </c>
      <c r="L120" s="183">
        <v>4.5209851058568363E-3</v>
      </c>
      <c r="M120" s="183">
        <v>0</v>
      </c>
      <c r="N120" s="183">
        <v>7.5082594486934866E-3</v>
      </c>
      <c r="O120" s="183">
        <v>0</v>
      </c>
      <c r="P120" s="183">
        <v>0</v>
      </c>
      <c r="Q120" s="183">
        <v>0</v>
      </c>
      <c r="R120" s="184">
        <v>0</v>
      </c>
      <c r="S120" s="185">
        <f t="shared" si="56"/>
        <v>1.2029244554550324E-2</v>
      </c>
      <c r="U120" s="230" t="s">
        <v>17</v>
      </c>
      <c r="V120" s="231">
        <v>4.5209851058568363E-3</v>
      </c>
      <c r="W120" s="231">
        <v>0</v>
      </c>
      <c r="X120" s="231">
        <v>0</v>
      </c>
      <c r="Y120" s="231">
        <v>0</v>
      </c>
      <c r="Z120" s="231">
        <v>7.5082594486934866E-3</v>
      </c>
      <c r="AA120" s="231">
        <v>0</v>
      </c>
      <c r="AB120" s="231">
        <v>0</v>
      </c>
      <c r="AC120" s="232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33">
        <f t="shared" si="57"/>
        <v>1.2029244554550324E-2</v>
      </c>
      <c r="AJ120" s="160" t="str">
        <f t="shared" si="58"/>
        <v/>
      </c>
      <c r="BA120" s="160"/>
      <c r="BR120" s="160"/>
      <c r="CG120" s="160"/>
    </row>
    <row r="121" spans="1:85" ht="15">
      <c r="A121" s="186" t="s">
        <v>139</v>
      </c>
      <c r="B121" s="175">
        <v>2.8868354021991083</v>
      </c>
      <c r="C121" s="175">
        <v>0.7510487835398022</v>
      </c>
      <c r="D121" s="175">
        <v>3.7946855827068506</v>
      </c>
      <c r="E121" s="175">
        <v>1.5707334839119009</v>
      </c>
      <c r="F121" s="362"/>
      <c r="G121" s="175">
        <v>0</v>
      </c>
      <c r="H121" s="187">
        <v>0</v>
      </c>
      <c r="I121" s="173">
        <f t="shared" si="55"/>
        <v>9.0033032523576626</v>
      </c>
      <c r="J121" s="168"/>
      <c r="K121" s="188" t="s">
        <v>139</v>
      </c>
      <c r="L121" s="175">
        <v>2.8868354021991083</v>
      </c>
      <c r="M121" s="175">
        <v>0.7510487835398022</v>
      </c>
      <c r="N121" s="175">
        <v>3.7946855827068506</v>
      </c>
      <c r="O121" s="175">
        <v>1.5707334839119009</v>
      </c>
      <c r="P121" s="175">
        <v>0</v>
      </c>
      <c r="Q121" s="175">
        <v>0</v>
      </c>
      <c r="R121" s="176">
        <v>0</v>
      </c>
      <c r="S121" s="177">
        <f t="shared" si="56"/>
        <v>9.0033032523576626</v>
      </c>
      <c r="U121" s="234" t="s">
        <v>139</v>
      </c>
      <c r="V121" s="226">
        <v>2.7379237155366316</v>
      </c>
      <c r="W121" s="226">
        <v>0</v>
      </c>
      <c r="X121" s="226">
        <v>0</v>
      </c>
      <c r="Y121" s="226">
        <v>0.7510487835398022</v>
      </c>
      <c r="Z121" s="226">
        <v>3.7946855827068506</v>
      </c>
      <c r="AA121" s="226">
        <v>1.5482702705263176</v>
      </c>
      <c r="AB121" s="226">
        <v>0</v>
      </c>
      <c r="AC121" s="227">
        <v>0.17137490004805989</v>
      </c>
      <c r="AD121" s="226">
        <v>0.14891168666247656</v>
      </c>
      <c r="AE121" s="226">
        <v>0</v>
      </c>
      <c r="AF121" s="226">
        <v>0</v>
      </c>
      <c r="AG121" s="226">
        <v>0</v>
      </c>
      <c r="AH121" s="226">
        <v>2.2463213385583315E-2</v>
      </c>
      <c r="AI121" s="229">
        <f t="shared" si="57"/>
        <v>9.0033032523576626</v>
      </c>
      <c r="AJ121" s="160" t="str">
        <f t="shared" si="58"/>
        <v/>
      </c>
      <c r="BA121" s="160"/>
      <c r="BR121" s="160"/>
      <c r="CG121" s="160"/>
    </row>
    <row r="122" spans="1:85" ht="15">
      <c r="A122" s="178" t="s">
        <v>25</v>
      </c>
      <c r="B122" s="179">
        <v>1.4755906797510223</v>
      </c>
      <c r="C122" s="179">
        <v>1.7102203881963225E-2</v>
      </c>
      <c r="D122" s="179">
        <v>2.1683896835879848</v>
      </c>
      <c r="E122" s="179">
        <v>9.8571880630823738</v>
      </c>
      <c r="F122" s="362"/>
      <c r="G122" s="179">
        <v>0.95265805181757435</v>
      </c>
      <c r="H122" s="180">
        <v>0</v>
      </c>
      <c r="I122" s="181">
        <f t="shared" si="55"/>
        <v>14.470928682120919</v>
      </c>
      <c r="J122" s="168"/>
      <c r="K122" s="182" t="s">
        <v>25</v>
      </c>
      <c r="L122" s="183">
        <v>1.4755906797510223</v>
      </c>
      <c r="M122" s="183">
        <v>1.7102203881963225E-2</v>
      </c>
      <c r="N122" s="183">
        <v>2.1683896835879848</v>
      </c>
      <c r="O122" s="183">
        <v>9.8571880630823738</v>
      </c>
      <c r="P122" s="183">
        <v>1.2572693762090869E-2</v>
      </c>
      <c r="Q122" s="183">
        <v>0.95265805181757435</v>
      </c>
      <c r="R122" s="184">
        <v>0</v>
      </c>
      <c r="S122" s="185">
        <f t="shared" si="56"/>
        <v>14.483501375883009</v>
      </c>
      <c r="U122" s="230" t="s">
        <v>25</v>
      </c>
      <c r="V122" s="231">
        <v>1.3215670997593632</v>
      </c>
      <c r="W122" s="231">
        <v>0.14007928539570302</v>
      </c>
      <c r="X122" s="231">
        <v>0.95265805181757435</v>
      </c>
      <c r="Y122" s="231">
        <v>1.7102203881963225E-2</v>
      </c>
      <c r="Z122" s="231">
        <v>2.1683896835879848</v>
      </c>
      <c r="AA122" s="231">
        <v>9.7215534250702014</v>
      </c>
      <c r="AB122" s="231">
        <v>1.2572693762090869E-2</v>
      </c>
      <c r="AC122" s="232">
        <v>0.14957893260812849</v>
      </c>
      <c r="AD122" s="231">
        <v>1.3944294595956275E-2</v>
      </c>
      <c r="AE122" s="231">
        <v>0</v>
      </c>
      <c r="AF122" s="231">
        <v>0</v>
      </c>
      <c r="AG122" s="231">
        <v>0</v>
      </c>
      <c r="AH122" s="231">
        <v>0.13563463801217221</v>
      </c>
      <c r="AI122" s="233">
        <f t="shared" si="57"/>
        <v>14.483501375883009</v>
      </c>
      <c r="AJ122" s="160" t="str">
        <f t="shared" si="58"/>
        <v/>
      </c>
      <c r="BA122" s="160"/>
      <c r="BR122" s="160"/>
      <c r="CG122" s="160"/>
    </row>
    <row r="123" spans="1:85" ht="15">
      <c r="A123" s="186" t="s">
        <v>24</v>
      </c>
      <c r="B123" s="175">
        <v>6.6227628056091241</v>
      </c>
      <c r="C123" s="175">
        <v>0</v>
      </c>
      <c r="D123" s="175">
        <v>0</v>
      </c>
      <c r="E123" s="175">
        <v>0</v>
      </c>
      <c r="F123" s="362"/>
      <c r="G123" s="175">
        <v>0</v>
      </c>
      <c r="H123" s="187">
        <v>0</v>
      </c>
      <c r="I123" s="173">
        <f t="shared" si="55"/>
        <v>6.6227628056091241</v>
      </c>
      <c r="J123" s="168"/>
      <c r="K123" s="188" t="s">
        <v>24</v>
      </c>
      <c r="L123" s="175">
        <v>6.6227628056091241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6">
        <v>0</v>
      </c>
      <c r="S123" s="177">
        <f t="shared" si="56"/>
        <v>6.6227628056091241</v>
      </c>
      <c r="U123" s="234" t="s">
        <v>24</v>
      </c>
      <c r="V123" s="226">
        <v>6.6227628056091241</v>
      </c>
      <c r="W123" s="226">
        <v>0</v>
      </c>
      <c r="X123" s="226">
        <v>0</v>
      </c>
      <c r="Y123" s="226">
        <v>0</v>
      </c>
      <c r="Z123" s="226">
        <v>0</v>
      </c>
      <c r="AA123" s="226">
        <v>0</v>
      </c>
      <c r="AB123" s="226">
        <v>0</v>
      </c>
      <c r="AC123" s="227">
        <v>0</v>
      </c>
      <c r="AD123" s="226">
        <v>0</v>
      </c>
      <c r="AE123" s="226">
        <v>0</v>
      </c>
      <c r="AF123" s="226">
        <v>0</v>
      </c>
      <c r="AG123" s="226">
        <v>0</v>
      </c>
      <c r="AH123" s="226">
        <v>0</v>
      </c>
      <c r="AI123" s="229">
        <f t="shared" si="57"/>
        <v>6.6227628056091241</v>
      </c>
      <c r="AJ123" s="160" t="str">
        <f t="shared" si="58"/>
        <v/>
      </c>
      <c r="BA123" s="160"/>
      <c r="BR123" s="160"/>
      <c r="CG123" s="160"/>
    </row>
    <row r="124" spans="1:85" ht="15">
      <c r="A124" s="178" t="s">
        <v>60</v>
      </c>
      <c r="B124" s="179">
        <v>0</v>
      </c>
      <c r="C124" s="179">
        <v>0</v>
      </c>
      <c r="D124" s="179">
        <v>0</v>
      </c>
      <c r="E124" s="179">
        <v>0</v>
      </c>
      <c r="F124" s="362"/>
      <c r="G124" s="179">
        <v>0</v>
      </c>
      <c r="H124" s="180">
        <v>0</v>
      </c>
      <c r="I124" s="181">
        <f t="shared" si="55"/>
        <v>0</v>
      </c>
      <c r="J124" s="168"/>
      <c r="K124" s="182" t="s">
        <v>60</v>
      </c>
      <c r="L124" s="183">
        <v>0</v>
      </c>
      <c r="M124" s="183">
        <v>0</v>
      </c>
      <c r="N124" s="183">
        <v>0</v>
      </c>
      <c r="O124" s="183">
        <v>0</v>
      </c>
      <c r="P124" s="183">
        <v>0</v>
      </c>
      <c r="Q124" s="183">
        <v>0</v>
      </c>
      <c r="R124" s="184">
        <v>0</v>
      </c>
      <c r="S124" s="185">
        <f t="shared" si="56"/>
        <v>0</v>
      </c>
      <c r="U124" s="230" t="s">
        <v>60</v>
      </c>
      <c r="V124" s="231">
        <v>0</v>
      </c>
      <c r="W124" s="231">
        <v>0</v>
      </c>
      <c r="X124" s="231">
        <v>0</v>
      </c>
      <c r="Y124" s="231">
        <v>0</v>
      </c>
      <c r="Z124" s="231">
        <v>0</v>
      </c>
      <c r="AA124" s="231">
        <v>0</v>
      </c>
      <c r="AB124" s="231">
        <v>0</v>
      </c>
      <c r="AC124" s="232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33">
        <f t="shared" si="57"/>
        <v>0</v>
      </c>
      <c r="AJ124" s="160" t="str">
        <f t="shared" si="58"/>
        <v/>
      </c>
      <c r="BA124" s="160"/>
      <c r="BR124" s="160"/>
      <c r="CG124" s="160"/>
    </row>
    <row r="125" spans="1:85" ht="15">
      <c r="A125" s="186" t="s">
        <v>22</v>
      </c>
      <c r="B125" s="175">
        <v>0</v>
      </c>
      <c r="C125" s="175">
        <v>0.15915755409274673</v>
      </c>
      <c r="D125" s="175">
        <v>0</v>
      </c>
      <c r="E125" s="175">
        <v>0</v>
      </c>
      <c r="F125" s="362"/>
      <c r="G125" s="175">
        <v>0</v>
      </c>
      <c r="H125" s="187">
        <v>0</v>
      </c>
      <c r="I125" s="173">
        <f t="shared" si="55"/>
        <v>0.15915755409274673</v>
      </c>
      <c r="J125" s="168"/>
      <c r="K125" s="188" t="s">
        <v>22</v>
      </c>
      <c r="L125" s="175">
        <v>0</v>
      </c>
      <c r="M125" s="175">
        <v>0.15915755409274673</v>
      </c>
      <c r="N125" s="175">
        <v>0</v>
      </c>
      <c r="O125" s="175">
        <v>0</v>
      </c>
      <c r="P125" s="175">
        <v>6.7909243575939207E-2</v>
      </c>
      <c r="Q125" s="175">
        <v>0</v>
      </c>
      <c r="R125" s="176">
        <v>0</v>
      </c>
      <c r="S125" s="177">
        <f t="shared" si="56"/>
        <v>0.22706679766868593</v>
      </c>
      <c r="U125" s="234" t="s">
        <v>22</v>
      </c>
      <c r="V125" s="226">
        <v>0</v>
      </c>
      <c r="W125" s="226">
        <v>0</v>
      </c>
      <c r="X125" s="226">
        <v>0</v>
      </c>
      <c r="Y125" s="226">
        <v>0.15915755409274673</v>
      </c>
      <c r="Z125" s="226">
        <v>0</v>
      </c>
      <c r="AA125" s="226">
        <v>0</v>
      </c>
      <c r="AB125" s="226">
        <v>6.7909243575939207E-2</v>
      </c>
      <c r="AC125" s="227">
        <v>0</v>
      </c>
      <c r="AD125" s="226">
        <v>0</v>
      </c>
      <c r="AE125" s="226">
        <v>0</v>
      </c>
      <c r="AF125" s="226">
        <v>0</v>
      </c>
      <c r="AG125" s="226">
        <v>0</v>
      </c>
      <c r="AH125" s="226">
        <v>0</v>
      </c>
      <c r="AI125" s="229">
        <f t="shared" si="57"/>
        <v>0.22706679766868593</v>
      </c>
      <c r="AJ125" s="160" t="str">
        <f t="shared" si="58"/>
        <v/>
      </c>
      <c r="BA125" s="160"/>
      <c r="BR125" s="160"/>
      <c r="CG125" s="160"/>
    </row>
    <row r="126" spans="1:85" ht="15">
      <c r="A126" s="178" t="s">
        <v>21</v>
      </c>
      <c r="B126" s="179">
        <v>0</v>
      </c>
      <c r="C126" s="179">
        <v>0</v>
      </c>
      <c r="D126" s="179">
        <v>0</v>
      </c>
      <c r="E126" s="179">
        <v>0</v>
      </c>
      <c r="F126" s="362"/>
      <c r="G126" s="179">
        <v>0</v>
      </c>
      <c r="H126" s="180">
        <v>0</v>
      </c>
      <c r="I126" s="181">
        <f t="shared" si="55"/>
        <v>0</v>
      </c>
      <c r="J126" s="168"/>
      <c r="K126" s="182" t="s">
        <v>21</v>
      </c>
      <c r="L126" s="183">
        <v>0</v>
      </c>
      <c r="M126" s="183">
        <v>0</v>
      </c>
      <c r="N126" s="183">
        <v>0</v>
      </c>
      <c r="O126" s="183">
        <v>0</v>
      </c>
      <c r="P126" s="183">
        <v>0</v>
      </c>
      <c r="Q126" s="183">
        <v>0</v>
      </c>
      <c r="R126" s="184">
        <v>0</v>
      </c>
      <c r="S126" s="185">
        <f t="shared" si="56"/>
        <v>0</v>
      </c>
      <c r="U126" s="230" t="s">
        <v>61</v>
      </c>
      <c r="V126" s="231">
        <v>0</v>
      </c>
      <c r="W126" s="231">
        <v>0</v>
      </c>
      <c r="X126" s="231">
        <v>0</v>
      </c>
      <c r="Y126" s="231">
        <v>0</v>
      </c>
      <c r="Z126" s="231">
        <v>0</v>
      </c>
      <c r="AA126" s="231">
        <v>0</v>
      </c>
      <c r="AB126" s="231">
        <v>0</v>
      </c>
      <c r="AC126" s="232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33">
        <f t="shared" si="57"/>
        <v>0</v>
      </c>
      <c r="AJ126" s="160" t="str">
        <f t="shared" si="58"/>
        <v/>
      </c>
      <c r="BA126" s="160"/>
      <c r="BR126" s="160"/>
      <c r="CG126" s="160"/>
    </row>
    <row r="127" spans="1:85" ht="15">
      <c r="A127" s="189" t="s">
        <v>64</v>
      </c>
      <c r="B127" s="175">
        <v>0</v>
      </c>
      <c r="C127" s="175">
        <v>0</v>
      </c>
      <c r="D127" s="175">
        <v>0</v>
      </c>
      <c r="E127" s="175">
        <v>0</v>
      </c>
      <c r="F127" s="362"/>
      <c r="G127" s="175">
        <v>0</v>
      </c>
      <c r="H127" s="187">
        <v>0</v>
      </c>
      <c r="I127" s="173">
        <f t="shared" si="55"/>
        <v>0</v>
      </c>
      <c r="J127" s="168"/>
      <c r="K127" s="190" t="s">
        <v>64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6">
        <v>0</v>
      </c>
      <c r="S127" s="177">
        <f t="shared" si="56"/>
        <v>0</v>
      </c>
      <c r="U127" s="235" t="s">
        <v>62</v>
      </c>
      <c r="V127" s="226">
        <v>0</v>
      </c>
      <c r="W127" s="226">
        <v>0</v>
      </c>
      <c r="X127" s="226">
        <v>0</v>
      </c>
      <c r="Y127" s="226">
        <v>0</v>
      </c>
      <c r="Z127" s="226">
        <v>0</v>
      </c>
      <c r="AA127" s="226">
        <v>0</v>
      </c>
      <c r="AB127" s="226">
        <v>0</v>
      </c>
      <c r="AC127" s="227">
        <v>0</v>
      </c>
      <c r="AD127" s="228">
        <v>0</v>
      </c>
      <c r="AE127" s="228">
        <v>0</v>
      </c>
      <c r="AF127" s="228">
        <v>0</v>
      </c>
      <c r="AG127" s="228">
        <v>0</v>
      </c>
      <c r="AH127" s="228">
        <v>0</v>
      </c>
      <c r="AI127" s="229">
        <f t="shared" si="57"/>
        <v>0</v>
      </c>
      <c r="AJ127" s="160" t="str">
        <f t="shared" si="58"/>
        <v/>
      </c>
      <c r="BA127" s="160"/>
      <c r="BR127" s="160"/>
      <c r="CG127" s="160"/>
    </row>
    <row r="128" spans="1:85">
      <c r="A128" s="191" t="s">
        <v>23</v>
      </c>
      <c r="B128" s="192">
        <v>0</v>
      </c>
      <c r="C128" s="192">
        <v>0</v>
      </c>
      <c r="D128" s="192">
        <v>0</v>
      </c>
      <c r="E128" s="192">
        <v>0</v>
      </c>
      <c r="F128" s="362"/>
      <c r="G128" s="192">
        <v>0</v>
      </c>
      <c r="H128" s="193">
        <v>0</v>
      </c>
      <c r="I128" s="194">
        <f t="shared" si="55"/>
        <v>0</v>
      </c>
      <c r="J128" s="168"/>
      <c r="K128" s="195" t="s">
        <v>23</v>
      </c>
      <c r="L128" s="196">
        <v>0</v>
      </c>
      <c r="M128" s="196">
        <v>0</v>
      </c>
      <c r="N128" s="196">
        <v>0</v>
      </c>
      <c r="O128" s="196">
        <v>0</v>
      </c>
      <c r="P128" s="196">
        <v>0</v>
      </c>
      <c r="Q128" s="196">
        <v>0</v>
      </c>
      <c r="R128" s="197">
        <v>0</v>
      </c>
      <c r="S128" s="198">
        <f t="shared" si="56"/>
        <v>0</v>
      </c>
      <c r="U128" s="236" t="s">
        <v>66</v>
      </c>
      <c r="V128" s="237">
        <v>0</v>
      </c>
      <c r="W128" s="237">
        <v>0</v>
      </c>
      <c r="X128" s="237">
        <v>0</v>
      </c>
      <c r="Y128" s="237">
        <v>0</v>
      </c>
      <c r="Z128" s="237">
        <v>0</v>
      </c>
      <c r="AA128" s="237">
        <v>0</v>
      </c>
      <c r="AB128" s="237">
        <v>0</v>
      </c>
      <c r="AC128" s="237">
        <v>0</v>
      </c>
      <c r="AD128" s="237">
        <v>0</v>
      </c>
      <c r="AE128" s="237">
        <v>0</v>
      </c>
      <c r="AF128" s="237">
        <v>0</v>
      </c>
      <c r="AG128" s="237">
        <v>0</v>
      </c>
      <c r="AH128" s="125">
        <v>0</v>
      </c>
      <c r="AI128" s="238">
        <f t="shared" si="57"/>
        <v>0</v>
      </c>
      <c r="AJ128" s="160" t="str">
        <f t="shared" si="58"/>
        <v/>
      </c>
      <c r="BA128" s="160"/>
      <c r="BR128" s="160"/>
      <c r="CG128" s="160"/>
    </row>
    <row r="129" spans="1:85">
      <c r="A129" s="199" t="s">
        <v>19</v>
      </c>
      <c r="B129" s="200">
        <v>0</v>
      </c>
      <c r="C129" s="200">
        <v>0</v>
      </c>
      <c r="D129" s="200">
        <v>0</v>
      </c>
      <c r="E129" s="200">
        <v>0</v>
      </c>
      <c r="F129" s="362"/>
      <c r="G129" s="200">
        <v>0</v>
      </c>
      <c r="H129" s="201">
        <v>0</v>
      </c>
      <c r="I129" s="202">
        <f t="shared" si="55"/>
        <v>0</v>
      </c>
      <c r="J129" s="168"/>
      <c r="K129" s="203" t="s">
        <v>19</v>
      </c>
      <c r="L129" s="200">
        <v>0</v>
      </c>
      <c r="M129" s="200">
        <v>0</v>
      </c>
      <c r="N129" s="200">
        <v>0</v>
      </c>
      <c r="O129" s="200">
        <v>0</v>
      </c>
      <c r="P129" s="200">
        <v>0</v>
      </c>
      <c r="Q129" s="200">
        <v>0</v>
      </c>
      <c r="R129" s="204">
        <v>0</v>
      </c>
      <c r="S129" s="205">
        <f t="shared" si="56"/>
        <v>0</v>
      </c>
      <c r="U129" s="239" t="s">
        <v>19</v>
      </c>
      <c r="V129" s="240">
        <v>0</v>
      </c>
      <c r="W129" s="240">
        <v>0</v>
      </c>
      <c r="X129" s="240">
        <v>0</v>
      </c>
      <c r="Y129" s="240">
        <v>0</v>
      </c>
      <c r="Z129" s="240">
        <v>0</v>
      </c>
      <c r="AA129" s="240">
        <v>0</v>
      </c>
      <c r="AB129" s="240">
        <v>0</v>
      </c>
      <c r="AC129" s="240">
        <v>0</v>
      </c>
      <c r="AD129" s="241">
        <v>0</v>
      </c>
      <c r="AE129" s="241">
        <v>0</v>
      </c>
      <c r="AF129" s="241">
        <v>0</v>
      </c>
      <c r="AG129" s="241">
        <v>0</v>
      </c>
      <c r="AH129" s="241">
        <v>0</v>
      </c>
      <c r="AI129" s="242">
        <f t="shared" si="57"/>
        <v>0</v>
      </c>
      <c r="AJ129" s="160" t="str">
        <f t="shared" si="58"/>
        <v/>
      </c>
      <c r="BA129" s="160"/>
      <c r="BR129" s="160"/>
      <c r="CG129" s="160"/>
    </row>
    <row r="130" spans="1:85">
      <c r="A130" s="191" t="s">
        <v>20</v>
      </c>
      <c r="B130" s="192">
        <v>0</v>
      </c>
      <c r="C130" s="192">
        <v>0</v>
      </c>
      <c r="D130" s="192">
        <v>0</v>
      </c>
      <c r="E130" s="192">
        <v>0</v>
      </c>
      <c r="F130" s="362"/>
      <c r="G130" s="192">
        <v>0</v>
      </c>
      <c r="H130" s="193">
        <v>0</v>
      </c>
      <c r="I130" s="194">
        <f t="shared" si="55"/>
        <v>0</v>
      </c>
      <c r="J130" s="168"/>
      <c r="K130" s="195" t="s">
        <v>20</v>
      </c>
      <c r="L130" s="196">
        <v>0</v>
      </c>
      <c r="M130" s="196">
        <v>0</v>
      </c>
      <c r="N130" s="196">
        <v>0</v>
      </c>
      <c r="O130" s="196">
        <v>0</v>
      </c>
      <c r="P130" s="196">
        <v>0</v>
      </c>
      <c r="Q130" s="196">
        <v>0</v>
      </c>
      <c r="R130" s="197">
        <v>0</v>
      </c>
      <c r="S130" s="198">
        <f t="shared" si="56"/>
        <v>0</v>
      </c>
      <c r="U130" s="236" t="s">
        <v>20</v>
      </c>
      <c r="V130" s="237">
        <v>0</v>
      </c>
      <c r="W130" s="237">
        <v>0</v>
      </c>
      <c r="X130" s="237">
        <v>0</v>
      </c>
      <c r="Y130" s="237">
        <v>0</v>
      </c>
      <c r="Z130" s="237">
        <v>0</v>
      </c>
      <c r="AA130" s="237">
        <v>0</v>
      </c>
      <c r="AB130" s="237">
        <v>0</v>
      </c>
      <c r="AC130" s="237">
        <v>0</v>
      </c>
      <c r="AD130" s="237">
        <v>0</v>
      </c>
      <c r="AE130" s="237">
        <v>0</v>
      </c>
      <c r="AF130" s="237">
        <v>0</v>
      </c>
      <c r="AG130" s="237">
        <v>0</v>
      </c>
      <c r="AH130" s="125">
        <v>0</v>
      </c>
      <c r="AI130" s="238">
        <f t="shared" si="57"/>
        <v>0</v>
      </c>
      <c r="AJ130" s="160" t="str">
        <f t="shared" si="58"/>
        <v/>
      </c>
      <c r="BA130" s="160"/>
      <c r="BR130" s="160"/>
      <c r="CG130" s="160"/>
    </row>
    <row r="131" spans="1:85" ht="15" thickBot="1">
      <c r="A131" s="206" t="s">
        <v>11</v>
      </c>
      <c r="B131" s="207">
        <v>0</v>
      </c>
      <c r="C131" s="207">
        <v>0</v>
      </c>
      <c r="D131" s="207">
        <v>0</v>
      </c>
      <c r="E131" s="207">
        <v>0</v>
      </c>
      <c r="F131" s="363"/>
      <c r="G131" s="207">
        <v>0</v>
      </c>
      <c r="H131" s="208">
        <v>0</v>
      </c>
      <c r="I131" s="209">
        <f t="shared" si="55"/>
        <v>0</v>
      </c>
      <c r="J131" s="168"/>
      <c r="K131" s="210" t="s">
        <v>11</v>
      </c>
      <c r="L131" s="207">
        <v>0</v>
      </c>
      <c r="M131" s="207">
        <v>0</v>
      </c>
      <c r="N131" s="207">
        <v>0</v>
      </c>
      <c r="O131" s="207">
        <v>0</v>
      </c>
      <c r="P131" s="207">
        <v>0</v>
      </c>
      <c r="Q131" s="207">
        <v>0</v>
      </c>
      <c r="R131" s="211">
        <v>0</v>
      </c>
      <c r="S131" s="212">
        <f t="shared" si="56"/>
        <v>0</v>
      </c>
      <c r="U131" s="239" t="s">
        <v>11</v>
      </c>
      <c r="V131" s="240">
        <v>0</v>
      </c>
      <c r="W131" s="240">
        <v>0</v>
      </c>
      <c r="X131" s="240">
        <v>0</v>
      </c>
      <c r="Y131" s="240">
        <v>0</v>
      </c>
      <c r="Z131" s="240">
        <v>0</v>
      </c>
      <c r="AA131" s="240">
        <v>0</v>
      </c>
      <c r="AB131" s="240">
        <v>0</v>
      </c>
      <c r="AC131" s="240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2">
        <f t="shared" si="57"/>
        <v>0</v>
      </c>
      <c r="AJ131" s="160" t="str">
        <f t="shared" si="58"/>
        <v/>
      </c>
      <c r="BA131" s="160"/>
      <c r="BR131" s="160"/>
      <c r="CG131" s="160"/>
    </row>
    <row r="132" spans="1:85" ht="15">
      <c r="A132" s="213" t="s">
        <v>26</v>
      </c>
      <c r="B132" s="214">
        <f>SUM(B111:B127)</f>
        <v>10.99472441030084</v>
      </c>
      <c r="C132" s="214">
        <f t="shared" ref="C132:I132" si="59">SUM(C111:C127)</f>
        <v>0.92730854151451214</v>
      </c>
      <c r="D132" s="214">
        <f t="shared" si="59"/>
        <v>8.1541420099316255</v>
      </c>
      <c r="E132" s="214">
        <f t="shared" si="59"/>
        <v>11.441757791781081</v>
      </c>
      <c r="F132" s="214">
        <f t="shared" si="59"/>
        <v>0</v>
      </c>
      <c r="G132" s="214">
        <f t="shared" si="59"/>
        <v>0.95265805181757435</v>
      </c>
      <c r="H132" s="216">
        <f t="shared" si="59"/>
        <v>0</v>
      </c>
      <c r="I132" s="173">
        <f t="shared" si="59"/>
        <v>32.470590805345637</v>
      </c>
      <c r="J132" s="168"/>
      <c r="K132" s="215" t="s">
        <v>26</v>
      </c>
      <c r="L132" s="214">
        <f>SUM(L111:L127)</f>
        <v>10.99472441030084</v>
      </c>
      <c r="M132" s="214">
        <f t="shared" ref="M132:S132" si="60">SUM(M111:M127)</f>
        <v>0.92730854151451214</v>
      </c>
      <c r="N132" s="214">
        <f t="shared" si="60"/>
        <v>8.1541420099316255</v>
      </c>
      <c r="O132" s="214">
        <f t="shared" si="60"/>
        <v>11.441757791781081</v>
      </c>
      <c r="P132" s="214">
        <f t="shared" si="60"/>
        <v>1.1766254834671555</v>
      </c>
      <c r="Q132" s="214">
        <f t="shared" si="60"/>
        <v>0.95265805181757435</v>
      </c>
      <c r="R132" s="216">
        <f t="shared" si="60"/>
        <v>0</v>
      </c>
      <c r="S132" s="217">
        <f t="shared" si="60"/>
        <v>33.647216288812785</v>
      </c>
      <c r="T132" s="160" t="str">
        <f>IF(ABS(S132-AI132)&gt;0.01,S132-AI132,"")</f>
        <v/>
      </c>
      <c r="U132" s="243" t="s">
        <v>63</v>
      </c>
      <c r="V132" s="244">
        <f>SUM(V111:V127)</f>
        <v>10.689425503040182</v>
      </c>
      <c r="W132" s="244">
        <f t="shared" ref="W132:AH132" si="61">SUM(W111:W127)</f>
        <v>0.14007928539570302</v>
      </c>
      <c r="X132" s="244">
        <f t="shared" si="61"/>
        <v>0.95265805181757435</v>
      </c>
      <c r="Y132" s="244">
        <f t="shared" si="61"/>
        <v>0.92730854151451214</v>
      </c>
      <c r="Z132" s="244">
        <f t="shared" si="61"/>
        <v>8.0456677786734438</v>
      </c>
      <c r="AA132" s="244">
        <f t="shared" si="61"/>
        <v>11.270681017591448</v>
      </c>
      <c r="AB132" s="244">
        <f t="shared" si="61"/>
        <v>1.1766254834671555</v>
      </c>
      <c r="AC132" s="244">
        <f t="shared" si="61"/>
        <v>0.44477062731276962</v>
      </c>
      <c r="AD132" s="245">
        <f t="shared" si="61"/>
        <v>0.16521962186495512</v>
      </c>
      <c r="AE132" s="245">
        <f t="shared" si="61"/>
        <v>0</v>
      </c>
      <c r="AF132" s="245">
        <f t="shared" si="61"/>
        <v>0</v>
      </c>
      <c r="AG132" s="245">
        <f t="shared" si="61"/>
        <v>0.10847423125818244</v>
      </c>
      <c r="AH132" s="245">
        <f t="shared" si="61"/>
        <v>0.17107677418963202</v>
      </c>
      <c r="AI132" s="246">
        <f>SUM(V132:AC132)</f>
        <v>33.647216288812793</v>
      </c>
      <c r="AJ132" s="160" t="str">
        <f t="shared" si="58"/>
        <v/>
      </c>
      <c r="BA132" s="160"/>
      <c r="BR132" s="160"/>
      <c r="CG132" s="160"/>
    </row>
    <row r="133" spans="1:85" s="23" customFormat="1" ht="15" thickBot="1">
      <c r="A133" s="30" t="s">
        <v>88</v>
      </c>
      <c r="B133" s="47">
        <f>IF($I132=0,"-",B132/$I132)</f>
        <v>0.33860561627017816</v>
      </c>
      <c r="C133" s="47">
        <f t="shared" ref="C133:H133" si="62">IF($I132=0,"-",C132/$I132)</f>
        <v>2.8558412967399693E-2</v>
      </c>
      <c r="D133" s="47">
        <f t="shared" si="62"/>
        <v>0.25112391883516971</v>
      </c>
      <c r="E133" s="47">
        <f t="shared" si="62"/>
        <v>0.35237294758115156</v>
      </c>
      <c r="F133" s="47">
        <f t="shared" si="62"/>
        <v>0</v>
      </c>
      <c r="G133" s="47">
        <f t="shared" si="62"/>
        <v>2.9339104346100722E-2</v>
      </c>
      <c r="H133" s="70">
        <f t="shared" si="62"/>
        <v>0</v>
      </c>
      <c r="I133" s="48">
        <f>SUM(B133:H133)</f>
        <v>0.99999999999999989</v>
      </c>
      <c r="J133" s="160"/>
      <c r="K133" s="81" t="s">
        <v>88</v>
      </c>
      <c r="L133" s="98">
        <f t="shared" ref="L133:R133" si="63">IF($S132=0,"-",L132/$S132)</f>
        <v>0.3267647556911395</v>
      </c>
      <c r="M133" s="98">
        <f t="shared" si="63"/>
        <v>2.7559740263649355E-2</v>
      </c>
      <c r="N133" s="98">
        <f t="shared" si="63"/>
        <v>0.24234224727359571</v>
      </c>
      <c r="O133" s="98">
        <f t="shared" si="63"/>
        <v>0.34005065065621193</v>
      </c>
      <c r="P133" s="98">
        <f t="shared" si="63"/>
        <v>3.4969474840578905E-2</v>
      </c>
      <c r="Q133" s="98">
        <f t="shared" si="63"/>
        <v>2.8313131274824641E-2</v>
      </c>
      <c r="R133" s="99">
        <f t="shared" si="63"/>
        <v>0</v>
      </c>
      <c r="S133" s="100">
        <f>SUM(L133:R133)</f>
        <v>1</v>
      </c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23">
        <f t="shared" si="58"/>
        <v>1</v>
      </c>
    </row>
    <row r="134" spans="1:85" ht="15" thickBot="1">
      <c r="A134" s="252"/>
      <c r="B134" s="247"/>
      <c r="C134" s="247"/>
      <c r="D134" s="247"/>
      <c r="E134" s="247"/>
      <c r="F134" s="247"/>
      <c r="G134" s="247"/>
      <c r="H134" s="247"/>
      <c r="I134" s="247"/>
      <c r="K134" s="252"/>
      <c r="L134" s="247"/>
      <c r="M134" s="247"/>
      <c r="N134" s="247"/>
      <c r="O134" s="247"/>
      <c r="P134" s="247"/>
      <c r="Q134" s="247"/>
      <c r="R134" s="247"/>
      <c r="S134" s="247"/>
      <c r="AI134" s="168"/>
      <c r="BA134" s="160"/>
      <c r="BR134" s="160"/>
      <c r="CG134" s="160"/>
    </row>
    <row r="135" spans="1:85" ht="28.5">
      <c r="A135" s="312" t="s">
        <v>33</v>
      </c>
      <c r="B135" s="164" t="s">
        <v>0</v>
      </c>
      <c r="C135" s="164" t="s">
        <v>1</v>
      </c>
      <c r="D135" s="164" t="s">
        <v>2</v>
      </c>
      <c r="E135" s="164" t="s">
        <v>3</v>
      </c>
      <c r="F135" s="164" t="s">
        <v>27</v>
      </c>
      <c r="G135" s="164" t="s">
        <v>4</v>
      </c>
      <c r="H135" s="164" t="s">
        <v>5</v>
      </c>
      <c r="I135" s="165" t="s">
        <v>6</v>
      </c>
      <c r="K135" s="314" t="s">
        <v>33</v>
      </c>
      <c r="L135" s="166" t="s">
        <v>0</v>
      </c>
      <c r="M135" s="166" t="s">
        <v>1</v>
      </c>
      <c r="N135" s="166" t="s">
        <v>2</v>
      </c>
      <c r="O135" s="166" t="s">
        <v>3</v>
      </c>
      <c r="P135" s="166" t="s">
        <v>27</v>
      </c>
      <c r="Q135" s="166" t="s">
        <v>4</v>
      </c>
      <c r="R135" s="166" t="s">
        <v>5</v>
      </c>
      <c r="S135" s="167" t="s">
        <v>6</v>
      </c>
      <c r="U135" s="316" t="s">
        <v>33</v>
      </c>
      <c r="V135" s="219" t="s">
        <v>74</v>
      </c>
      <c r="W135" s="219" t="s">
        <v>75</v>
      </c>
      <c r="X135" s="219" t="s">
        <v>4</v>
      </c>
      <c r="Y135" s="219" t="s">
        <v>1</v>
      </c>
      <c r="Z135" s="219" t="s">
        <v>2</v>
      </c>
      <c r="AA135" s="219" t="s">
        <v>3</v>
      </c>
      <c r="AB135" s="219" t="s">
        <v>55</v>
      </c>
      <c r="AC135" s="219" t="s">
        <v>68</v>
      </c>
      <c r="AD135" s="220" t="s">
        <v>76</v>
      </c>
      <c r="AE135" s="220" t="s">
        <v>83</v>
      </c>
      <c r="AF135" s="220" t="s">
        <v>77</v>
      </c>
      <c r="AG135" s="220" t="s">
        <v>84</v>
      </c>
      <c r="AH135" s="220" t="s">
        <v>85</v>
      </c>
      <c r="AI135" s="221" t="s">
        <v>63</v>
      </c>
      <c r="BA135" s="160"/>
      <c r="BR135" s="160"/>
      <c r="CG135" s="160"/>
    </row>
    <row r="136" spans="1:85" ht="15">
      <c r="A136" s="313" t="s">
        <v>33</v>
      </c>
      <c r="B136" s="318" t="s">
        <v>69</v>
      </c>
      <c r="C136" s="319"/>
      <c r="D136" s="319"/>
      <c r="E136" s="319"/>
      <c r="F136" s="319"/>
      <c r="G136" s="319"/>
      <c r="H136" s="319"/>
      <c r="I136" s="320"/>
      <c r="K136" s="315" t="s">
        <v>33</v>
      </c>
      <c r="L136" s="321" t="s">
        <v>69</v>
      </c>
      <c r="M136" s="322"/>
      <c r="N136" s="322"/>
      <c r="O136" s="322"/>
      <c r="P136" s="322"/>
      <c r="Q136" s="322"/>
      <c r="R136" s="322"/>
      <c r="S136" s="323"/>
      <c r="U136" s="317" t="s">
        <v>33</v>
      </c>
      <c r="V136" s="324" t="s">
        <v>69</v>
      </c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5"/>
      <c r="BA136" s="160"/>
      <c r="BR136" s="160"/>
      <c r="CG136" s="160"/>
    </row>
    <row r="137" spans="1:85" ht="15">
      <c r="A137" s="170" t="s">
        <v>7</v>
      </c>
      <c r="B137" s="171">
        <v>0</v>
      </c>
      <c r="C137" s="171">
        <v>0</v>
      </c>
      <c r="D137" s="171">
        <v>0</v>
      </c>
      <c r="E137" s="171">
        <v>0</v>
      </c>
      <c r="F137" s="361"/>
      <c r="G137" s="171">
        <v>0</v>
      </c>
      <c r="H137" s="172">
        <v>0</v>
      </c>
      <c r="I137" s="173">
        <f>SUM(B137:H137)</f>
        <v>0</v>
      </c>
      <c r="J137" s="168"/>
      <c r="K137" s="222" t="s">
        <v>7</v>
      </c>
      <c r="L137" s="171">
        <v>0</v>
      </c>
      <c r="M137" s="171">
        <v>0</v>
      </c>
      <c r="N137" s="171">
        <v>0</v>
      </c>
      <c r="O137" s="171">
        <v>0</v>
      </c>
      <c r="P137" s="171">
        <v>0</v>
      </c>
      <c r="Q137" s="171">
        <v>0</v>
      </c>
      <c r="R137" s="223">
        <v>0</v>
      </c>
      <c r="S137" s="224">
        <f>SUM(L137:R137)</f>
        <v>0</v>
      </c>
      <c r="U137" s="225" t="s">
        <v>7</v>
      </c>
      <c r="V137" s="226">
        <v>0</v>
      </c>
      <c r="W137" s="226">
        <v>0</v>
      </c>
      <c r="X137" s="226">
        <v>0</v>
      </c>
      <c r="Y137" s="226">
        <v>0</v>
      </c>
      <c r="Z137" s="226">
        <v>0</v>
      </c>
      <c r="AA137" s="226">
        <v>0</v>
      </c>
      <c r="AB137" s="226">
        <v>0</v>
      </c>
      <c r="AC137" s="227">
        <v>0</v>
      </c>
      <c r="AD137" s="228">
        <v>0</v>
      </c>
      <c r="AE137" s="228">
        <v>0</v>
      </c>
      <c r="AF137" s="228">
        <v>0</v>
      </c>
      <c r="AG137" s="228">
        <v>0</v>
      </c>
      <c r="AH137" s="228">
        <v>0</v>
      </c>
      <c r="AI137" s="229">
        <f>SUM(V137:AC137)</f>
        <v>0</v>
      </c>
      <c r="AJ137" s="160" t="str">
        <f>IF(ABS(S137-AI137)&gt;0.001,S137-AI137,"")</f>
        <v/>
      </c>
      <c r="BA137" s="160"/>
      <c r="BR137" s="160"/>
      <c r="CG137" s="160"/>
    </row>
    <row r="138" spans="1:85" ht="15">
      <c r="A138" s="178" t="s">
        <v>8</v>
      </c>
      <c r="B138" s="179">
        <v>0</v>
      </c>
      <c r="C138" s="179">
        <v>0</v>
      </c>
      <c r="D138" s="179">
        <v>0</v>
      </c>
      <c r="E138" s="179">
        <v>0</v>
      </c>
      <c r="F138" s="362"/>
      <c r="G138" s="179">
        <v>0</v>
      </c>
      <c r="H138" s="180">
        <v>0</v>
      </c>
      <c r="I138" s="181">
        <f t="shared" ref="I138:I157" si="64">SUM(B138:H138)</f>
        <v>0</v>
      </c>
      <c r="J138" s="168"/>
      <c r="K138" s="182" t="s">
        <v>8</v>
      </c>
      <c r="L138" s="183">
        <v>0</v>
      </c>
      <c r="M138" s="183">
        <v>0</v>
      </c>
      <c r="N138" s="183">
        <v>0</v>
      </c>
      <c r="O138" s="183">
        <v>0</v>
      </c>
      <c r="P138" s="183">
        <v>0</v>
      </c>
      <c r="Q138" s="183">
        <v>0</v>
      </c>
      <c r="R138" s="184">
        <v>0</v>
      </c>
      <c r="S138" s="185">
        <f t="shared" ref="S138:S157" si="65">SUM(L138:R138)</f>
        <v>0</v>
      </c>
      <c r="U138" s="230" t="s">
        <v>8</v>
      </c>
      <c r="V138" s="231">
        <v>0</v>
      </c>
      <c r="W138" s="231">
        <v>0</v>
      </c>
      <c r="X138" s="231">
        <v>0</v>
      </c>
      <c r="Y138" s="231">
        <v>0</v>
      </c>
      <c r="Z138" s="231">
        <v>0</v>
      </c>
      <c r="AA138" s="231">
        <v>0</v>
      </c>
      <c r="AB138" s="231">
        <v>0</v>
      </c>
      <c r="AC138" s="232">
        <v>0</v>
      </c>
      <c r="AD138" s="231">
        <v>0</v>
      </c>
      <c r="AE138" s="231">
        <v>0</v>
      </c>
      <c r="AF138" s="231">
        <v>0</v>
      </c>
      <c r="AG138" s="231">
        <v>0</v>
      </c>
      <c r="AH138" s="231">
        <v>0</v>
      </c>
      <c r="AI138" s="233">
        <f t="shared" ref="AI138:AI157" si="66">SUM(V138:AC138)</f>
        <v>0</v>
      </c>
      <c r="AJ138" s="160" t="str">
        <f t="shared" ref="AJ138:AJ159" si="67">IF(ABS(S138-AI138)&gt;0.001,S138-AI138,"")</f>
        <v/>
      </c>
      <c r="BA138" s="160"/>
      <c r="BR138" s="160"/>
      <c r="CG138" s="160"/>
    </row>
    <row r="139" spans="1:85" ht="15">
      <c r="A139" s="186" t="s">
        <v>10</v>
      </c>
      <c r="B139" s="175">
        <v>0</v>
      </c>
      <c r="C139" s="175">
        <v>0</v>
      </c>
      <c r="D139" s="175">
        <v>0</v>
      </c>
      <c r="E139" s="175">
        <v>0</v>
      </c>
      <c r="F139" s="362"/>
      <c r="G139" s="175">
        <v>0</v>
      </c>
      <c r="H139" s="187">
        <v>0</v>
      </c>
      <c r="I139" s="173">
        <f t="shared" si="64"/>
        <v>0</v>
      </c>
      <c r="J139" s="168"/>
      <c r="K139" s="188" t="s">
        <v>10</v>
      </c>
      <c r="L139" s="175">
        <v>0</v>
      </c>
      <c r="M139" s="175">
        <v>0</v>
      </c>
      <c r="N139" s="175">
        <v>0</v>
      </c>
      <c r="O139" s="175">
        <v>0</v>
      </c>
      <c r="P139" s="175">
        <v>0</v>
      </c>
      <c r="Q139" s="175">
        <v>0</v>
      </c>
      <c r="R139" s="176">
        <v>0</v>
      </c>
      <c r="S139" s="177">
        <f t="shared" si="65"/>
        <v>0</v>
      </c>
      <c r="U139" s="234" t="s">
        <v>10</v>
      </c>
      <c r="V139" s="226">
        <v>0</v>
      </c>
      <c r="W139" s="226">
        <v>0</v>
      </c>
      <c r="X139" s="226">
        <v>0</v>
      </c>
      <c r="Y139" s="226">
        <v>0</v>
      </c>
      <c r="Z139" s="226">
        <v>0</v>
      </c>
      <c r="AA139" s="226">
        <v>0</v>
      </c>
      <c r="AB139" s="226">
        <v>0</v>
      </c>
      <c r="AC139" s="227">
        <v>0</v>
      </c>
      <c r="AD139" s="228">
        <v>0</v>
      </c>
      <c r="AE139" s="228">
        <v>0</v>
      </c>
      <c r="AF139" s="228">
        <v>0</v>
      </c>
      <c r="AG139" s="228">
        <v>0</v>
      </c>
      <c r="AH139" s="228">
        <v>0</v>
      </c>
      <c r="AI139" s="229">
        <f t="shared" si="66"/>
        <v>0</v>
      </c>
      <c r="AJ139" s="160" t="str">
        <f t="shared" si="67"/>
        <v/>
      </c>
      <c r="BA139" s="160"/>
      <c r="BR139" s="160"/>
      <c r="CG139" s="160"/>
    </row>
    <row r="140" spans="1:85" ht="15">
      <c r="A140" s="178" t="s">
        <v>56</v>
      </c>
      <c r="B140" s="179">
        <v>0</v>
      </c>
      <c r="C140" s="179">
        <v>0</v>
      </c>
      <c r="D140" s="179">
        <v>0</v>
      </c>
      <c r="E140" s="179">
        <v>0</v>
      </c>
      <c r="F140" s="362"/>
      <c r="G140" s="179">
        <v>0</v>
      </c>
      <c r="H140" s="180">
        <v>0</v>
      </c>
      <c r="I140" s="181">
        <f t="shared" si="64"/>
        <v>0</v>
      </c>
      <c r="J140" s="168"/>
      <c r="K140" s="182" t="s">
        <v>56</v>
      </c>
      <c r="L140" s="183">
        <v>0</v>
      </c>
      <c r="M140" s="183">
        <v>0</v>
      </c>
      <c r="N140" s="183">
        <v>0</v>
      </c>
      <c r="O140" s="183">
        <v>0</v>
      </c>
      <c r="P140" s="183">
        <v>0</v>
      </c>
      <c r="Q140" s="183">
        <v>0</v>
      </c>
      <c r="R140" s="184">
        <v>0</v>
      </c>
      <c r="S140" s="185">
        <f t="shared" si="65"/>
        <v>0</v>
      </c>
      <c r="U140" s="230" t="s">
        <v>56</v>
      </c>
      <c r="V140" s="231">
        <v>0</v>
      </c>
      <c r="W140" s="231">
        <v>0</v>
      </c>
      <c r="X140" s="231">
        <v>0</v>
      </c>
      <c r="Y140" s="231">
        <v>0</v>
      </c>
      <c r="Z140" s="231">
        <v>0</v>
      </c>
      <c r="AA140" s="231">
        <v>0</v>
      </c>
      <c r="AB140" s="231">
        <v>0</v>
      </c>
      <c r="AC140" s="232">
        <v>0</v>
      </c>
      <c r="AD140" s="231">
        <v>0</v>
      </c>
      <c r="AE140" s="231">
        <v>0</v>
      </c>
      <c r="AF140" s="231">
        <v>0</v>
      </c>
      <c r="AG140" s="231">
        <v>0</v>
      </c>
      <c r="AH140" s="231">
        <v>0</v>
      </c>
      <c r="AI140" s="233">
        <f t="shared" si="66"/>
        <v>0</v>
      </c>
      <c r="AJ140" s="160" t="str">
        <f t="shared" si="67"/>
        <v/>
      </c>
      <c r="BA140" s="160"/>
      <c r="BR140" s="160"/>
      <c r="CG140" s="160"/>
    </row>
    <row r="141" spans="1:85" ht="15">
      <c r="A141" s="186" t="s">
        <v>16</v>
      </c>
      <c r="B141" s="175">
        <v>25.070355397949228</v>
      </c>
      <c r="C141" s="175">
        <v>4.2966459357534958</v>
      </c>
      <c r="D141" s="175">
        <v>0</v>
      </c>
      <c r="E141" s="175">
        <v>0</v>
      </c>
      <c r="F141" s="362"/>
      <c r="G141" s="175">
        <v>0</v>
      </c>
      <c r="H141" s="187">
        <v>0</v>
      </c>
      <c r="I141" s="173">
        <f t="shared" si="64"/>
        <v>29.367001333702724</v>
      </c>
      <c r="J141" s="168"/>
      <c r="K141" s="188" t="s">
        <v>16</v>
      </c>
      <c r="L141" s="175">
        <v>25.070355397949228</v>
      </c>
      <c r="M141" s="175">
        <v>4.2966459357534958</v>
      </c>
      <c r="N141" s="175">
        <v>0</v>
      </c>
      <c r="O141" s="175">
        <v>0</v>
      </c>
      <c r="P141" s="175">
        <v>0</v>
      </c>
      <c r="Q141" s="175">
        <v>0</v>
      </c>
      <c r="R141" s="176">
        <v>0</v>
      </c>
      <c r="S141" s="177">
        <f t="shared" si="65"/>
        <v>29.367001333702724</v>
      </c>
      <c r="U141" s="234" t="s">
        <v>16</v>
      </c>
      <c r="V141" s="226">
        <v>25.070355397949228</v>
      </c>
      <c r="W141" s="226">
        <v>0</v>
      </c>
      <c r="X141" s="226">
        <v>0</v>
      </c>
      <c r="Y141" s="226">
        <v>4.2966459357534958</v>
      </c>
      <c r="Z141" s="226">
        <v>0</v>
      </c>
      <c r="AA141" s="226">
        <v>0</v>
      </c>
      <c r="AB141" s="226">
        <v>0</v>
      </c>
      <c r="AC141" s="227">
        <v>0</v>
      </c>
      <c r="AD141" s="228">
        <v>0</v>
      </c>
      <c r="AE141" s="228">
        <v>0</v>
      </c>
      <c r="AF141" s="228">
        <v>0</v>
      </c>
      <c r="AG141" s="228">
        <v>0</v>
      </c>
      <c r="AH141" s="228">
        <v>0</v>
      </c>
      <c r="AI141" s="229">
        <f t="shared" si="66"/>
        <v>29.367001333702724</v>
      </c>
      <c r="AJ141" s="160" t="str">
        <f t="shared" si="67"/>
        <v/>
      </c>
      <c r="BA141" s="160"/>
      <c r="BR141" s="160"/>
      <c r="CG141" s="160"/>
    </row>
    <row r="142" spans="1:85" ht="15">
      <c r="A142" s="178" t="s">
        <v>15</v>
      </c>
      <c r="B142" s="179">
        <v>5.118830843684169E-3</v>
      </c>
      <c r="C142" s="179">
        <v>2.7465729628303587E-2</v>
      </c>
      <c r="D142" s="179">
        <v>8.709469375651446E-4</v>
      </c>
      <c r="E142" s="179">
        <v>5.1540583956176291E-4</v>
      </c>
      <c r="F142" s="362"/>
      <c r="G142" s="179">
        <v>0</v>
      </c>
      <c r="H142" s="180">
        <v>0</v>
      </c>
      <c r="I142" s="181">
        <f t="shared" si="64"/>
        <v>3.3970913249114665E-2</v>
      </c>
      <c r="J142" s="168"/>
      <c r="K142" s="182" t="s">
        <v>15</v>
      </c>
      <c r="L142" s="183">
        <v>5.118830843684169E-3</v>
      </c>
      <c r="M142" s="183">
        <v>2.7465729628303587E-2</v>
      </c>
      <c r="N142" s="183">
        <v>8.709469375651446E-4</v>
      </c>
      <c r="O142" s="183">
        <v>5.1540583956176291E-4</v>
      </c>
      <c r="P142" s="183">
        <v>0</v>
      </c>
      <c r="Q142" s="183">
        <v>0</v>
      </c>
      <c r="R142" s="184">
        <v>0</v>
      </c>
      <c r="S142" s="185">
        <f t="shared" si="65"/>
        <v>3.3970913249114665E-2</v>
      </c>
      <c r="U142" s="230" t="s">
        <v>57</v>
      </c>
      <c r="V142" s="231">
        <v>5.118830843684169E-3</v>
      </c>
      <c r="W142" s="231">
        <v>0</v>
      </c>
      <c r="X142" s="231">
        <v>0</v>
      </c>
      <c r="Y142" s="231">
        <v>2.7465729628303587E-2</v>
      </c>
      <c r="Z142" s="231">
        <v>8.709469375651446E-4</v>
      </c>
      <c r="AA142" s="231">
        <v>0</v>
      </c>
      <c r="AB142" s="231">
        <v>0</v>
      </c>
      <c r="AC142" s="232">
        <v>5.1540583956176291E-4</v>
      </c>
      <c r="AD142" s="231">
        <v>0</v>
      </c>
      <c r="AE142" s="231">
        <v>0</v>
      </c>
      <c r="AF142" s="231">
        <v>0</v>
      </c>
      <c r="AG142" s="231">
        <v>0</v>
      </c>
      <c r="AH142" s="231">
        <v>5.1540583956176291E-4</v>
      </c>
      <c r="AI142" s="233">
        <f t="shared" si="66"/>
        <v>3.3970913249114665E-2</v>
      </c>
      <c r="AJ142" s="160" t="str">
        <f t="shared" si="67"/>
        <v/>
      </c>
      <c r="BA142" s="160"/>
      <c r="BR142" s="160"/>
      <c r="CG142" s="160"/>
    </row>
    <row r="143" spans="1:85" ht="15">
      <c r="A143" s="186" t="s">
        <v>58</v>
      </c>
      <c r="B143" s="175">
        <v>0</v>
      </c>
      <c r="C143" s="175">
        <v>0</v>
      </c>
      <c r="D143" s="175">
        <v>0</v>
      </c>
      <c r="E143" s="175">
        <v>0</v>
      </c>
      <c r="F143" s="362"/>
      <c r="G143" s="175">
        <v>0</v>
      </c>
      <c r="H143" s="187">
        <v>0</v>
      </c>
      <c r="I143" s="173">
        <f t="shared" si="64"/>
        <v>0</v>
      </c>
      <c r="J143" s="168"/>
      <c r="K143" s="188" t="s">
        <v>58</v>
      </c>
      <c r="L143" s="175">
        <v>0</v>
      </c>
      <c r="M143" s="175">
        <v>0</v>
      </c>
      <c r="N143" s="175">
        <v>0</v>
      </c>
      <c r="O143" s="175">
        <v>0</v>
      </c>
      <c r="P143" s="175">
        <v>4.2813945355567542</v>
      </c>
      <c r="Q143" s="175">
        <v>0</v>
      </c>
      <c r="R143" s="176">
        <v>0</v>
      </c>
      <c r="S143" s="177">
        <f t="shared" si="65"/>
        <v>4.2813945355567542</v>
      </c>
      <c r="U143" s="234" t="s">
        <v>58</v>
      </c>
      <c r="V143" s="226">
        <v>0</v>
      </c>
      <c r="W143" s="226">
        <v>0</v>
      </c>
      <c r="X143" s="226">
        <v>0</v>
      </c>
      <c r="Y143" s="226">
        <v>0</v>
      </c>
      <c r="Z143" s="226">
        <v>0</v>
      </c>
      <c r="AA143" s="226">
        <v>0</v>
      </c>
      <c r="AB143" s="226">
        <v>4.2813945355567542</v>
      </c>
      <c r="AC143" s="227">
        <v>0</v>
      </c>
      <c r="AD143" s="226">
        <v>0</v>
      </c>
      <c r="AE143" s="226">
        <v>0</v>
      </c>
      <c r="AF143" s="226">
        <v>0</v>
      </c>
      <c r="AG143" s="226">
        <v>0</v>
      </c>
      <c r="AH143" s="226">
        <v>0</v>
      </c>
      <c r="AI143" s="229">
        <f t="shared" si="66"/>
        <v>4.2813945355567542</v>
      </c>
      <c r="AJ143" s="160" t="str">
        <f t="shared" si="67"/>
        <v/>
      </c>
      <c r="BA143" s="160"/>
      <c r="BR143" s="160"/>
      <c r="CG143" s="160"/>
    </row>
    <row r="144" spans="1:85" ht="15">
      <c r="A144" s="178" t="s">
        <v>12</v>
      </c>
      <c r="B144" s="179">
        <v>0</v>
      </c>
      <c r="C144" s="179">
        <v>0</v>
      </c>
      <c r="D144" s="179">
        <v>0</v>
      </c>
      <c r="E144" s="179">
        <v>0</v>
      </c>
      <c r="F144" s="362"/>
      <c r="G144" s="179">
        <v>0</v>
      </c>
      <c r="H144" s="180">
        <v>0</v>
      </c>
      <c r="I144" s="181">
        <f t="shared" si="64"/>
        <v>0</v>
      </c>
      <c r="J144" s="168"/>
      <c r="K144" s="182" t="s">
        <v>12</v>
      </c>
      <c r="L144" s="183">
        <v>0</v>
      </c>
      <c r="M144" s="183">
        <v>0</v>
      </c>
      <c r="N144" s="183">
        <v>0</v>
      </c>
      <c r="O144" s="183">
        <v>0</v>
      </c>
      <c r="P144" s="183">
        <v>0.16094379251732002</v>
      </c>
      <c r="Q144" s="183">
        <v>0</v>
      </c>
      <c r="R144" s="184">
        <v>0</v>
      </c>
      <c r="S144" s="185">
        <f t="shared" si="65"/>
        <v>0.16094379251732002</v>
      </c>
      <c r="U144" s="230" t="s">
        <v>12</v>
      </c>
      <c r="V144" s="231">
        <v>0</v>
      </c>
      <c r="W144" s="231">
        <v>0</v>
      </c>
      <c r="X144" s="231">
        <v>0</v>
      </c>
      <c r="Y144" s="231">
        <v>0</v>
      </c>
      <c r="Z144" s="231">
        <v>0</v>
      </c>
      <c r="AA144" s="231">
        <v>0</v>
      </c>
      <c r="AB144" s="231">
        <v>0.16094379251732002</v>
      </c>
      <c r="AC144" s="232">
        <v>0</v>
      </c>
      <c r="AD144" s="231">
        <v>0</v>
      </c>
      <c r="AE144" s="231">
        <v>0</v>
      </c>
      <c r="AF144" s="231">
        <v>0</v>
      </c>
      <c r="AG144" s="231">
        <v>0</v>
      </c>
      <c r="AH144" s="231">
        <v>0</v>
      </c>
      <c r="AI144" s="233">
        <f t="shared" si="66"/>
        <v>0.16094379251732002</v>
      </c>
      <c r="AJ144" s="160" t="str">
        <f t="shared" si="67"/>
        <v/>
      </c>
      <c r="BA144" s="160"/>
      <c r="BR144" s="160"/>
      <c r="CG144" s="160"/>
    </row>
    <row r="145" spans="1:85" ht="15">
      <c r="A145" s="186" t="s">
        <v>59</v>
      </c>
      <c r="B145" s="175">
        <v>0</v>
      </c>
      <c r="C145" s="175">
        <v>0</v>
      </c>
      <c r="D145" s="175">
        <v>0</v>
      </c>
      <c r="E145" s="175">
        <v>0</v>
      </c>
      <c r="F145" s="362"/>
      <c r="G145" s="175">
        <v>0</v>
      </c>
      <c r="H145" s="187">
        <v>0</v>
      </c>
      <c r="I145" s="173">
        <f t="shared" si="64"/>
        <v>0</v>
      </c>
      <c r="J145" s="168"/>
      <c r="K145" s="188" t="s">
        <v>59</v>
      </c>
      <c r="L145" s="175">
        <v>0</v>
      </c>
      <c r="M145" s="175">
        <v>0</v>
      </c>
      <c r="N145" s="175">
        <v>0</v>
      </c>
      <c r="O145" s="175">
        <v>0</v>
      </c>
      <c r="P145" s="175">
        <v>0</v>
      </c>
      <c r="Q145" s="175">
        <v>0</v>
      </c>
      <c r="R145" s="176">
        <v>0</v>
      </c>
      <c r="S145" s="177">
        <f t="shared" si="65"/>
        <v>0</v>
      </c>
      <c r="U145" s="234" t="s">
        <v>59</v>
      </c>
      <c r="V145" s="226">
        <v>0</v>
      </c>
      <c r="W145" s="226">
        <v>0</v>
      </c>
      <c r="X145" s="226">
        <v>0</v>
      </c>
      <c r="Y145" s="226">
        <v>0</v>
      </c>
      <c r="Z145" s="226">
        <v>0</v>
      </c>
      <c r="AA145" s="226">
        <v>0</v>
      </c>
      <c r="AB145" s="226">
        <v>0</v>
      </c>
      <c r="AC145" s="227">
        <v>0</v>
      </c>
      <c r="AD145" s="226">
        <v>0</v>
      </c>
      <c r="AE145" s="226">
        <v>0</v>
      </c>
      <c r="AF145" s="226">
        <v>0</v>
      </c>
      <c r="AG145" s="226">
        <v>0</v>
      </c>
      <c r="AH145" s="226">
        <v>0</v>
      </c>
      <c r="AI145" s="229">
        <f t="shared" si="66"/>
        <v>0</v>
      </c>
      <c r="AJ145" s="160" t="str">
        <f t="shared" si="67"/>
        <v/>
      </c>
      <c r="BA145" s="160"/>
      <c r="BR145" s="160"/>
      <c r="CG145" s="160"/>
    </row>
    <row r="146" spans="1:85" ht="15">
      <c r="A146" s="178" t="s">
        <v>17</v>
      </c>
      <c r="B146" s="179">
        <v>6.334191366521971E-5</v>
      </c>
      <c r="C146" s="179">
        <v>0.34054075511813225</v>
      </c>
      <c r="D146" s="179">
        <v>0.34111083234111922</v>
      </c>
      <c r="E146" s="179">
        <v>0</v>
      </c>
      <c r="F146" s="362"/>
      <c r="G146" s="179">
        <v>0</v>
      </c>
      <c r="H146" s="180">
        <v>0</v>
      </c>
      <c r="I146" s="181">
        <f t="shared" si="64"/>
        <v>0.68171492937291667</v>
      </c>
      <c r="J146" s="168"/>
      <c r="K146" s="182" t="s">
        <v>17</v>
      </c>
      <c r="L146" s="183">
        <v>6.334191366521971E-5</v>
      </c>
      <c r="M146" s="183">
        <v>0.34054075511813225</v>
      </c>
      <c r="N146" s="183">
        <v>0.34111083234111922</v>
      </c>
      <c r="O146" s="183">
        <v>0</v>
      </c>
      <c r="P146" s="183">
        <v>3.5603733316333117E-5</v>
      </c>
      <c r="Q146" s="183">
        <v>0</v>
      </c>
      <c r="R146" s="184">
        <v>0</v>
      </c>
      <c r="S146" s="185">
        <f t="shared" si="65"/>
        <v>0.68175053310623301</v>
      </c>
      <c r="U146" s="230" t="s">
        <v>17</v>
      </c>
      <c r="V146" s="231">
        <v>6.334191366521971E-5</v>
      </c>
      <c r="W146" s="231">
        <v>0</v>
      </c>
      <c r="X146" s="231">
        <v>0</v>
      </c>
      <c r="Y146" s="231">
        <v>0.34054075511813225</v>
      </c>
      <c r="Z146" s="231">
        <v>0.34111083234111922</v>
      </c>
      <c r="AA146" s="231">
        <v>0</v>
      </c>
      <c r="AB146" s="231">
        <v>3.5603733316333117E-5</v>
      </c>
      <c r="AC146" s="232">
        <v>0</v>
      </c>
      <c r="AD146" s="231">
        <v>0</v>
      </c>
      <c r="AE146" s="231">
        <v>0</v>
      </c>
      <c r="AF146" s="231">
        <v>0</v>
      </c>
      <c r="AG146" s="231">
        <v>0</v>
      </c>
      <c r="AH146" s="231">
        <v>0</v>
      </c>
      <c r="AI146" s="233">
        <f t="shared" si="66"/>
        <v>0.68175053310623301</v>
      </c>
      <c r="AJ146" s="160" t="str">
        <f t="shared" si="67"/>
        <v/>
      </c>
      <c r="BA146" s="160"/>
      <c r="BR146" s="160"/>
      <c r="CG146" s="160"/>
    </row>
    <row r="147" spans="1:85" ht="15">
      <c r="A147" s="186" t="s">
        <v>139</v>
      </c>
      <c r="B147" s="175">
        <v>9.7728728688727529</v>
      </c>
      <c r="C147" s="175">
        <v>119.25224178913554</v>
      </c>
      <c r="D147" s="175">
        <v>313.66273888780239</v>
      </c>
      <c r="E147" s="175">
        <v>2.3608122179434754</v>
      </c>
      <c r="F147" s="362"/>
      <c r="G147" s="175">
        <v>0</v>
      </c>
      <c r="H147" s="187">
        <v>0</v>
      </c>
      <c r="I147" s="173">
        <f t="shared" si="64"/>
        <v>445.04866576375417</v>
      </c>
      <c r="J147" s="168"/>
      <c r="K147" s="188" t="s">
        <v>139</v>
      </c>
      <c r="L147" s="175">
        <v>9.7728728688727529</v>
      </c>
      <c r="M147" s="175">
        <v>119.25224178913554</v>
      </c>
      <c r="N147" s="175">
        <v>313.66273888780239</v>
      </c>
      <c r="O147" s="175">
        <v>2.3608122179434754</v>
      </c>
      <c r="P147" s="175">
        <v>0</v>
      </c>
      <c r="Q147" s="175">
        <v>0</v>
      </c>
      <c r="R147" s="176">
        <v>0</v>
      </c>
      <c r="S147" s="177">
        <f t="shared" si="65"/>
        <v>445.04866576375417</v>
      </c>
      <c r="U147" s="234" t="s">
        <v>139</v>
      </c>
      <c r="V147" s="226">
        <v>9.6993772002210044</v>
      </c>
      <c r="W147" s="226">
        <v>0</v>
      </c>
      <c r="X147" s="226">
        <v>0</v>
      </c>
      <c r="Y147" s="226">
        <v>119.25224178913554</v>
      </c>
      <c r="Z147" s="226">
        <v>313.22856525157329</v>
      </c>
      <c r="AA147" s="226">
        <v>0</v>
      </c>
      <c r="AB147" s="226">
        <v>0</v>
      </c>
      <c r="AC147" s="227">
        <v>2.8684815228243377</v>
      </c>
      <c r="AD147" s="226">
        <v>7.3495668651747725E-2</v>
      </c>
      <c r="AE147" s="226">
        <v>0</v>
      </c>
      <c r="AF147" s="226">
        <v>0</v>
      </c>
      <c r="AG147" s="226">
        <v>0.43417363622911448</v>
      </c>
      <c r="AH147" s="226">
        <v>2.3608122179434754</v>
      </c>
      <c r="AI147" s="229">
        <f t="shared" si="66"/>
        <v>445.04866576375417</v>
      </c>
      <c r="AJ147" s="160" t="str">
        <f t="shared" si="67"/>
        <v/>
      </c>
      <c r="BA147" s="160"/>
      <c r="BR147" s="160"/>
      <c r="CG147" s="160"/>
    </row>
    <row r="148" spans="1:85" ht="15">
      <c r="A148" s="178" t="s">
        <v>25</v>
      </c>
      <c r="B148" s="179">
        <v>8.1749416676517157</v>
      </c>
      <c r="C148" s="179">
        <v>6.0474240963739376</v>
      </c>
      <c r="D148" s="179">
        <v>2.4082298044857349</v>
      </c>
      <c r="E148" s="179">
        <v>315.33271430054788</v>
      </c>
      <c r="F148" s="362"/>
      <c r="G148" s="179">
        <v>8.8298574747567802</v>
      </c>
      <c r="H148" s="180">
        <v>0</v>
      </c>
      <c r="I148" s="181">
        <f t="shared" si="64"/>
        <v>340.79316734381609</v>
      </c>
      <c r="J148" s="168"/>
      <c r="K148" s="182" t="s">
        <v>25</v>
      </c>
      <c r="L148" s="183">
        <v>8.1749416676517157</v>
      </c>
      <c r="M148" s="183">
        <v>6.0474240963739376</v>
      </c>
      <c r="N148" s="183">
        <v>2.4082298044857349</v>
      </c>
      <c r="O148" s="183">
        <v>315.33271430054788</v>
      </c>
      <c r="P148" s="183">
        <v>1.0832240203353549E-2</v>
      </c>
      <c r="Q148" s="183">
        <v>8.8298574747567802</v>
      </c>
      <c r="R148" s="184">
        <v>0</v>
      </c>
      <c r="S148" s="185">
        <f t="shared" si="65"/>
        <v>340.80399958401944</v>
      </c>
      <c r="U148" s="230" t="s">
        <v>25</v>
      </c>
      <c r="V148" s="231">
        <v>1.5438080186061471</v>
      </c>
      <c r="W148" s="231">
        <v>6.6311336490455677</v>
      </c>
      <c r="X148" s="231">
        <v>8.8298574747567802</v>
      </c>
      <c r="Y148" s="231">
        <v>6.0474240963739376</v>
      </c>
      <c r="Z148" s="231">
        <v>2.4082298044857349</v>
      </c>
      <c r="AA148" s="231">
        <v>313.36852344077539</v>
      </c>
      <c r="AB148" s="231">
        <v>1.0832240203353549E-2</v>
      </c>
      <c r="AC148" s="232">
        <v>1.9641908597725166</v>
      </c>
      <c r="AD148" s="231">
        <v>0</v>
      </c>
      <c r="AE148" s="231">
        <v>2.3546218274481522E-2</v>
      </c>
      <c r="AF148" s="231">
        <v>0</v>
      </c>
      <c r="AG148" s="231">
        <v>0</v>
      </c>
      <c r="AH148" s="231">
        <v>1.940644641498035</v>
      </c>
      <c r="AI148" s="233">
        <f t="shared" si="66"/>
        <v>340.80399958401944</v>
      </c>
      <c r="AJ148" s="160" t="str">
        <f t="shared" si="67"/>
        <v/>
      </c>
      <c r="BA148" s="160"/>
      <c r="BR148" s="160"/>
      <c r="CG148" s="160"/>
    </row>
    <row r="149" spans="1:85" ht="15">
      <c r="A149" s="186" t="s">
        <v>24</v>
      </c>
      <c r="B149" s="175">
        <v>9.5794338487825019</v>
      </c>
      <c r="C149" s="175">
        <v>94.782978011735693</v>
      </c>
      <c r="D149" s="175">
        <v>5.1747931338458448</v>
      </c>
      <c r="E149" s="175">
        <v>0</v>
      </c>
      <c r="F149" s="362"/>
      <c r="G149" s="175">
        <v>0</v>
      </c>
      <c r="H149" s="187">
        <v>0</v>
      </c>
      <c r="I149" s="173">
        <f t="shared" si="64"/>
        <v>109.53720499436403</v>
      </c>
      <c r="J149" s="168"/>
      <c r="K149" s="188" t="s">
        <v>24</v>
      </c>
      <c r="L149" s="175">
        <v>9.5794338487825019</v>
      </c>
      <c r="M149" s="175">
        <v>94.782978011735693</v>
      </c>
      <c r="N149" s="175">
        <v>5.1747931338458448</v>
      </c>
      <c r="O149" s="175">
        <v>0</v>
      </c>
      <c r="P149" s="175">
        <v>0</v>
      </c>
      <c r="Q149" s="175">
        <v>0</v>
      </c>
      <c r="R149" s="176">
        <v>0</v>
      </c>
      <c r="S149" s="177">
        <f t="shared" si="65"/>
        <v>109.53720499436403</v>
      </c>
      <c r="U149" s="234" t="s">
        <v>24</v>
      </c>
      <c r="V149" s="226">
        <v>8.5633912880291376</v>
      </c>
      <c r="W149" s="226">
        <v>0.75285573428607122</v>
      </c>
      <c r="X149" s="226">
        <v>0</v>
      </c>
      <c r="Y149" s="226">
        <v>94.782978011735693</v>
      </c>
      <c r="Z149" s="226">
        <v>5.1747931338458448</v>
      </c>
      <c r="AA149" s="226">
        <v>0</v>
      </c>
      <c r="AB149" s="226">
        <v>0</v>
      </c>
      <c r="AC149" s="227">
        <v>0.26318682646729397</v>
      </c>
      <c r="AD149" s="226">
        <v>0.26318682646729397</v>
      </c>
      <c r="AE149" s="226">
        <v>0</v>
      </c>
      <c r="AF149" s="226">
        <v>0</v>
      </c>
      <c r="AG149" s="226">
        <v>0</v>
      </c>
      <c r="AH149" s="226">
        <v>0</v>
      </c>
      <c r="AI149" s="229">
        <f t="shared" si="66"/>
        <v>109.53720499436403</v>
      </c>
      <c r="AJ149" s="160" t="str">
        <f t="shared" si="67"/>
        <v/>
      </c>
      <c r="BA149" s="160"/>
      <c r="BR149" s="160"/>
      <c r="CG149" s="160"/>
    </row>
    <row r="150" spans="1:85" ht="15">
      <c r="A150" s="178" t="s">
        <v>60</v>
      </c>
      <c r="B150" s="179">
        <v>0</v>
      </c>
      <c r="C150" s="179">
        <v>0</v>
      </c>
      <c r="D150" s="179">
        <v>0</v>
      </c>
      <c r="E150" s="179">
        <v>0</v>
      </c>
      <c r="F150" s="362"/>
      <c r="G150" s="179">
        <v>0</v>
      </c>
      <c r="H150" s="180">
        <v>0</v>
      </c>
      <c r="I150" s="181">
        <f t="shared" si="64"/>
        <v>0</v>
      </c>
      <c r="J150" s="168"/>
      <c r="K150" s="182" t="s">
        <v>60</v>
      </c>
      <c r="L150" s="183">
        <v>0</v>
      </c>
      <c r="M150" s="183">
        <v>0</v>
      </c>
      <c r="N150" s="183">
        <v>0</v>
      </c>
      <c r="O150" s="183">
        <v>0</v>
      </c>
      <c r="P150" s="183">
        <v>0</v>
      </c>
      <c r="Q150" s="183">
        <v>0</v>
      </c>
      <c r="R150" s="184">
        <v>0</v>
      </c>
      <c r="S150" s="185">
        <f t="shared" si="65"/>
        <v>0</v>
      </c>
      <c r="U150" s="230" t="s">
        <v>60</v>
      </c>
      <c r="V150" s="231">
        <v>0</v>
      </c>
      <c r="W150" s="231">
        <v>0</v>
      </c>
      <c r="X150" s="231">
        <v>0</v>
      </c>
      <c r="Y150" s="231">
        <v>0</v>
      </c>
      <c r="Z150" s="231">
        <v>0</v>
      </c>
      <c r="AA150" s="231">
        <v>0</v>
      </c>
      <c r="AB150" s="231">
        <v>0</v>
      </c>
      <c r="AC150" s="232">
        <v>0</v>
      </c>
      <c r="AD150" s="231">
        <v>0</v>
      </c>
      <c r="AE150" s="231">
        <v>0</v>
      </c>
      <c r="AF150" s="231">
        <v>0</v>
      </c>
      <c r="AG150" s="231">
        <v>0</v>
      </c>
      <c r="AH150" s="231">
        <v>0</v>
      </c>
      <c r="AI150" s="233">
        <f t="shared" si="66"/>
        <v>0</v>
      </c>
      <c r="AJ150" s="160" t="str">
        <f t="shared" si="67"/>
        <v/>
      </c>
      <c r="BA150" s="160"/>
      <c r="BR150" s="160"/>
      <c r="CG150" s="160"/>
    </row>
    <row r="151" spans="1:85" ht="15">
      <c r="A151" s="186" t="s">
        <v>22</v>
      </c>
      <c r="B151" s="175">
        <v>5.1101994120056204</v>
      </c>
      <c r="C151" s="175">
        <v>97.093788828106767</v>
      </c>
      <c r="D151" s="175">
        <v>0</v>
      </c>
      <c r="E151" s="175">
        <v>0</v>
      </c>
      <c r="F151" s="362"/>
      <c r="G151" s="175">
        <v>0</v>
      </c>
      <c r="H151" s="187">
        <v>0</v>
      </c>
      <c r="I151" s="173">
        <f t="shared" si="64"/>
        <v>102.20398824011238</v>
      </c>
      <c r="J151" s="168"/>
      <c r="K151" s="188" t="s">
        <v>22</v>
      </c>
      <c r="L151" s="175">
        <v>5.1101994120056204</v>
      </c>
      <c r="M151" s="175">
        <v>97.093788828106767</v>
      </c>
      <c r="N151" s="175">
        <v>0</v>
      </c>
      <c r="O151" s="175">
        <v>0</v>
      </c>
      <c r="P151" s="175">
        <v>0.25990490267637717</v>
      </c>
      <c r="Q151" s="175">
        <v>0</v>
      </c>
      <c r="R151" s="176">
        <v>0</v>
      </c>
      <c r="S151" s="177">
        <f t="shared" si="65"/>
        <v>102.46389314278876</v>
      </c>
      <c r="U151" s="234" t="s">
        <v>22</v>
      </c>
      <c r="V151" s="226">
        <v>5.1101994120056204</v>
      </c>
      <c r="W151" s="226">
        <v>0</v>
      </c>
      <c r="X151" s="226">
        <v>0</v>
      </c>
      <c r="Y151" s="226">
        <v>97.093788828106767</v>
      </c>
      <c r="Z151" s="226">
        <v>0</v>
      </c>
      <c r="AA151" s="226">
        <v>0</v>
      </c>
      <c r="AB151" s="226">
        <v>0.25990490267637717</v>
      </c>
      <c r="AC151" s="227">
        <v>0</v>
      </c>
      <c r="AD151" s="226">
        <v>0</v>
      </c>
      <c r="AE151" s="226">
        <v>0</v>
      </c>
      <c r="AF151" s="226">
        <v>0</v>
      </c>
      <c r="AG151" s="226">
        <v>0</v>
      </c>
      <c r="AH151" s="226">
        <v>0</v>
      </c>
      <c r="AI151" s="229">
        <f t="shared" si="66"/>
        <v>102.46389314278876</v>
      </c>
      <c r="AJ151" s="160" t="str">
        <f t="shared" si="67"/>
        <v/>
      </c>
      <c r="BA151" s="160"/>
      <c r="BR151" s="160"/>
      <c r="CG151" s="160"/>
    </row>
    <row r="152" spans="1:85" ht="15">
      <c r="A152" s="178" t="s">
        <v>21</v>
      </c>
      <c r="B152" s="179">
        <v>0</v>
      </c>
      <c r="C152" s="179">
        <v>0</v>
      </c>
      <c r="D152" s="179">
        <v>0</v>
      </c>
      <c r="E152" s="179">
        <v>0</v>
      </c>
      <c r="F152" s="362"/>
      <c r="G152" s="179">
        <v>0</v>
      </c>
      <c r="H152" s="180">
        <v>0</v>
      </c>
      <c r="I152" s="181">
        <f t="shared" si="64"/>
        <v>0</v>
      </c>
      <c r="J152" s="168"/>
      <c r="K152" s="182" t="s">
        <v>21</v>
      </c>
      <c r="L152" s="183">
        <v>0</v>
      </c>
      <c r="M152" s="183">
        <v>0</v>
      </c>
      <c r="N152" s="183">
        <v>0</v>
      </c>
      <c r="O152" s="183">
        <v>0</v>
      </c>
      <c r="P152" s="183">
        <v>0</v>
      </c>
      <c r="Q152" s="183">
        <v>0</v>
      </c>
      <c r="R152" s="184">
        <v>0</v>
      </c>
      <c r="S152" s="185">
        <f t="shared" si="65"/>
        <v>0</v>
      </c>
      <c r="U152" s="230" t="s">
        <v>61</v>
      </c>
      <c r="V152" s="231">
        <v>0</v>
      </c>
      <c r="W152" s="231">
        <v>0</v>
      </c>
      <c r="X152" s="231">
        <v>0</v>
      </c>
      <c r="Y152" s="231">
        <v>0</v>
      </c>
      <c r="Z152" s="231">
        <v>0</v>
      </c>
      <c r="AA152" s="231">
        <v>0</v>
      </c>
      <c r="AB152" s="231">
        <v>0</v>
      </c>
      <c r="AC152" s="232">
        <v>0</v>
      </c>
      <c r="AD152" s="231">
        <v>0</v>
      </c>
      <c r="AE152" s="231">
        <v>0</v>
      </c>
      <c r="AF152" s="231">
        <v>0</v>
      </c>
      <c r="AG152" s="231">
        <v>0</v>
      </c>
      <c r="AH152" s="231">
        <v>0</v>
      </c>
      <c r="AI152" s="233">
        <f t="shared" si="66"/>
        <v>0</v>
      </c>
      <c r="AJ152" s="160" t="str">
        <f t="shared" si="67"/>
        <v/>
      </c>
      <c r="BA152" s="160"/>
      <c r="BR152" s="160"/>
      <c r="CG152" s="160"/>
    </row>
    <row r="153" spans="1:85" ht="15">
      <c r="A153" s="189" t="s">
        <v>64</v>
      </c>
      <c r="B153" s="175">
        <v>0</v>
      </c>
      <c r="C153" s="175">
        <v>0</v>
      </c>
      <c r="D153" s="175">
        <v>0</v>
      </c>
      <c r="E153" s="175">
        <v>0</v>
      </c>
      <c r="F153" s="362"/>
      <c r="G153" s="175">
        <v>0</v>
      </c>
      <c r="H153" s="187">
        <v>0</v>
      </c>
      <c r="I153" s="173">
        <f t="shared" si="64"/>
        <v>0</v>
      </c>
      <c r="J153" s="168"/>
      <c r="K153" s="190" t="s">
        <v>64</v>
      </c>
      <c r="L153" s="175">
        <v>0</v>
      </c>
      <c r="M153" s="175">
        <v>0</v>
      </c>
      <c r="N153" s="175">
        <v>0</v>
      </c>
      <c r="O153" s="175">
        <v>0</v>
      </c>
      <c r="P153" s="175">
        <v>0</v>
      </c>
      <c r="Q153" s="175">
        <v>0</v>
      </c>
      <c r="R153" s="176">
        <v>0</v>
      </c>
      <c r="S153" s="177">
        <f t="shared" si="65"/>
        <v>0</v>
      </c>
      <c r="U153" s="235" t="s">
        <v>62</v>
      </c>
      <c r="V153" s="226">
        <v>0</v>
      </c>
      <c r="W153" s="226">
        <v>0</v>
      </c>
      <c r="X153" s="226">
        <v>0</v>
      </c>
      <c r="Y153" s="226">
        <v>0</v>
      </c>
      <c r="Z153" s="226">
        <v>0</v>
      </c>
      <c r="AA153" s="226">
        <v>0</v>
      </c>
      <c r="AB153" s="226">
        <v>0</v>
      </c>
      <c r="AC153" s="227">
        <v>0</v>
      </c>
      <c r="AD153" s="228">
        <v>0</v>
      </c>
      <c r="AE153" s="228">
        <v>0</v>
      </c>
      <c r="AF153" s="228">
        <v>0</v>
      </c>
      <c r="AG153" s="228">
        <v>0</v>
      </c>
      <c r="AH153" s="228">
        <v>0</v>
      </c>
      <c r="AI153" s="229">
        <f t="shared" si="66"/>
        <v>0</v>
      </c>
      <c r="AJ153" s="160" t="str">
        <f t="shared" si="67"/>
        <v/>
      </c>
      <c r="BA153" s="160"/>
      <c r="BR153" s="160"/>
      <c r="CG153" s="160"/>
    </row>
    <row r="154" spans="1:85">
      <c r="A154" s="191" t="s">
        <v>23</v>
      </c>
      <c r="B154" s="192">
        <v>0</v>
      </c>
      <c r="C154" s="192">
        <v>0</v>
      </c>
      <c r="D154" s="192">
        <v>0</v>
      </c>
      <c r="E154" s="192">
        <v>0</v>
      </c>
      <c r="F154" s="362"/>
      <c r="G154" s="192">
        <v>0</v>
      </c>
      <c r="H154" s="193">
        <v>0</v>
      </c>
      <c r="I154" s="194">
        <f t="shared" si="64"/>
        <v>0</v>
      </c>
      <c r="J154" s="168"/>
      <c r="K154" s="195" t="s">
        <v>23</v>
      </c>
      <c r="L154" s="196">
        <v>0</v>
      </c>
      <c r="M154" s="196">
        <v>0</v>
      </c>
      <c r="N154" s="196">
        <v>0</v>
      </c>
      <c r="O154" s="196">
        <v>0</v>
      </c>
      <c r="P154" s="196">
        <v>0</v>
      </c>
      <c r="Q154" s="196">
        <v>0</v>
      </c>
      <c r="R154" s="197">
        <v>0</v>
      </c>
      <c r="S154" s="198">
        <f t="shared" si="65"/>
        <v>0</v>
      </c>
      <c r="U154" s="236" t="s">
        <v>66</v>
      </c>
      <c r="V154" s="237">
        <v>0</v>
      </c>
      <c r="W154" s="237">
        <v>0</v>
      </c>
      <c r="X154" s="237">
        <v>0</v>
      </c>
      <c r="Y154" s="237">
        <v>0</v>
      </c>
      <c r="Z154" s="237">
        <v>0</v>
      </c>
      <c r="AA154" s="237">
        <v>0</v>
      </c>
      <c r="AB154" s="237">
        <v>0</v>
      </c>
      <c r="AC154" s="237">
        <v>0</v>
      </c>
      <c r="AD154" s="237">
        <v>0</v>
      </c>
      <c r="AE154" s="237">
        <v>0</v>
      </c>
      <c r="AF154" s="237">
        <v>0</v>
      </c>
      <c r="AG154" s="237">
        <v>0</v>
      </c>
      <c r="AH154" s="125">
        <v>0</v>
      </c>
      <c r="AI154" s="238">
        <f t="shared" si="66"/>
        <v>0</v>
      </c>
      <c r="AJ154" s="160" t="str">
        <f t="shared" si="67"/>
        <v/>
      </c>
      <c r="BA154" s="160"/>
      <c r="BR154" s="160"/>
      <c r="CG154" s="160"/>
    </row>
    <row r="155" spans="1:85">
      <c r="A155" s="199" t="s">
        <v>19</v>
      </c>
      <c r="B155" s="200">
        <v>0</v>
      </c>
      <c r="C155" s="200">
        <v>0</v>
      </c>
      <c r="D155" s="200">
        <v>0</v>
      </c>
      <c r="E155" s="200">
        <v>0</v>
      </c>
      <c r="F155" s="362"/>
      <c r="G155" s="200">
        <v>0</v>
      </c>
      <c r="H155" s="201">
        <v>0</v>
      </c>
      <c r="I155" s="202">
        <f t="shared" si="64"/>
        <v>0</v>
      </c>
      <c r="J155" s="168"/>
      <c r="K155" s="203" t="s">
        <v>19</v>
      </c>
      <c r="L155" s="200">
        <v>0</v>
      </c>
      <c r="M155" s="200">
        <v>0</v>
      </c>
      <c r="N155" s="200">
        <v>0</v>
      </c>
      <c r="O155" s="200">
        <v>0</v>
      </c>
      <c r="P155" s="200">
        <v>0</v>
      </c>
      <c r="Q155" s="200">
        <v>0</v>
      </c>
      <c r="R155" s="204">
        <v>0</v>
      </c>
      <c r="S155" s="205">
        <f t="shared" si="65"/>
        <v>0</v>
      </c>
      <c r="U155" s="239" t="s">
        <v>19</v>
      </c>
      <c r="V155" s="240">
        <v>0</v>
      </c>
      <c r="W155" s="240">
        <v>0</v>
      </c>
      <c r="X155" s="240">
        <v>0</v>
      </c>
      <c r="Y155" s="240">
        <v>0</v>
      </c>
      <c r="Z155" s="240">
        <v>0</v>
      </c>
      <c r="AA155" s="240">
        <v>0</v>
      </c>
      <c r="AB155" s="240">
        <v>0</v>
      </c>
      <c r="AC155" s="240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2">
        <f t="shared" si="66"/>
        <v>0</v>
      </c>
      <c r="AJ155" s="160" t="str">
        <f t="shared" si="67"/>
        <v/>
      </c>
      <c r="BA155" s="160"/>
      <c r="BR155" s="160"/>
      <c r="CG155" s="160"/>
    </row>
    <row r="156" spans="1:85">
      <c r="A156" s="191" t="s">
        <v>20</v>
      </c>
      <c r="B156" s="192">
        <v>0</v>
      </c>
      <c r="C156" s="192">
        <v>0</v>
      </c>
      <c r="D156" s="192">
        <v>0</v>
      </c>
      <c r="E156" s="192">
        <v>0</v>
      </c>
      <c r="F156" s="362"/>
      <c r="G156" s="192">
        <v>0</v>
      </c>
      <c r="H156" s="193">
        <v>0</v>
      </c>
      <c r="I156" s="194">
        <f t="shared" si="64"/>
        <v>0</v>
      </c>
      <c r="J156" s="168"/>
      <c r="K156" s="195" t="s">
        <v>20</v>
      </c>
      <c r="L156" s="196">
        <v>0</v>
      </c>
      <c r="M156" s="196">
        <v>0</v>
      </c>
      <c r="N156" s="196">
        <v>0</v>
      </c>
      <c r="O156" s="196">
        <v>0</v>
      </c>
      <c r="P156" s="196">
        <v>0</v>
      </c>
      <c r="Q156" s="196">
        <v>0</v>
      </c>
      <c r="R156" s="197">
        <v>0</v>
      </c>
      <c r="S156" s="198">
        <f t="shared" si="65"/>
        <v>0</v>
      </c>
      <c r="U156" s="236" t="s">
        <v>20</v>
      </c>
      <c r="V156" s="237">
        <v>0</v>
      </c>
      <c r="W156" s="237">
        <v>0</v>
      </c>
      <c r="X156" s="237">
        <v>0</v>
      </c>
      <c r="Y156" s="237">
        <v>0</v>
      </c>
      <c r="Z156" s="237">
        <v>0</v>
      </c>
      <c r="AA156" s="237">
        <v>0</v>
      </c>
      <c r="AB156" s="237">
        <v>0</v>
      </c>
      <c r="AC156" s="237">
        <v>0</v>
      </c>
      <c r="AD156" s="237">
        <v>0</v>
      </c>
      <c r="AE156" s="237">
        <v>0</v>
      </c>
      <c r="AF156" s="237">
        <v>0</v>
      </c>
      <c r="AG156" s="237">
        <v>0</v>
      </c>
      <c r="AH156" s="125">
        <v>0</v>
      </c>
      <c r="AI156" s="238">
        <f t="shared" si="66"/>
        <v>0</v>
      </c>
      <c r="AJ156" s="160" t="str">
        <f t="shared" si="67"/>
        <v/>
      </c>
      <c r="BA156" s="160"/>
      <c r="BR156" s="160"/>
      <c r="CG156" s="160"/>
    </row>
    <row r="157" spans="1:85" ht="15" thickBot="1">
      <c r="A157" s="206" t="s">
        <v>11</v>
      </c>
      <c r="B157" s="207">
        <v>0</v>
      </c>
      <c r="C157" s="207">
        <v>0</v>
      </c>
      <c r="D157" s="207">
        <v>0</v>
      </c>
      <c r="E157" s="207">
        <v>0</v>
      </c>
      <c r="F157" s="363"/>
      <c r="G157" s="207">
        <v>0</v>
      </c>
      <c r="H157" s="208">
        <v>0</v>
      </c>
      <c r="I157" s="209">
        <f t="shared" si="64"/>
        <v>0</v>
      </c>
      <c r="J157" s="168"/>
      <c r="K157" s="210" t="s">
        <v>11</v>
      </c>
      <c r="L157" s="207">
        <v>0</v>
      </c>
      <c r="M157" s="207">
        <v>0</v>
      </c>
      <c r="N157" s="207">
        <v>0</v>
      </c>
      <c r="O157" s="207">
        <v>0</v>
      </c>
      <c r="P157" s="207">
        <v>0</v>
      </c>
      <c r="Q157" s="207">
        <v>0</v>
      </c>
      <c r="R157" s="211">
        <v>0</v>
      </c>
      <c r="S157" s="212">
        <f t="shared" si="65"/>
        <v>0</v>
      </c>
      <c r="U157" s="239" t="s">
        <v>11</v>
      </c>
      <c r="V157" s="240">
        <v>0</v>
      </c>
      <c r="W157" s="240">
        <v>0</v>
      </c>
      <c r="X157" s="240">
        <v>0</v>
      </c>
      <c r="Y157" s="240">
        <v>0</v>
      </c>
      <c r="Z157" s="240">
        <v>0</v>
      </c>
      <c r="AA157" s="240">
        <v>0</v>
      </c>
      <c r="AB157" s="240">
        <v>0</v>
      </c>
      <c r="AC157" s="240">
        <v>0</v>
      </c>
      <c r="AD157" s="241">
        <v>0</v>
      </c>
      <c r="AE157" s="241">
        <v>0</v>
      </c>
      <c r="AF157" s="241">
        <v>0</v>
      </c>
      <c r="AG157" s="241">
        <v>0</v>
      </c>
      <c r="AH157" s="241">
        <v>0</v>
      </c>
      <c r="AI157" s="242">
        <f t="shared" si="66"/>
        <v>0</v>
      </c>
      <c r="AJ157" s="160" t="str">
        <f t="shared" si="67"/>
        <v/>
      </c>
      <c r="BA157" s="160"/>
      <c r="BR157" s="160"/>
      <c r="CG157" s="160"/>
    </row>
    <row r="158" spans="1:85" ht="15">
      <c r="A158" s="213" t="s">
        <v>26</v>
      </c>
      <c r="B158" s="214">
        <f>SUM(B137:B153)</f>
        <v>57.712985368019169</v>
      </c>
      <c r="C158" s="214">
        <f t="shared" ref="C158:I158" si="68">SUM(C137:C153)</f>
        <v>321.84108514585188</v>
      </c>
      <c r="D158" s="214">
        <f t="shared" si="68"/>
        <v>321.5877436054127</v>
      </c>
      <c r="E158" s="214">
        <f t="shared" si="68"/>
        <v>317.69404192433092</v>
      </c>
      <c r="F158" s="214">
        <f t="shared" si="68"/>
        <v>0</v>
      </c>
      <c r="G158" s="214">
        <f t="shared" si="68"/>
        <v>8.8298574747567802</v>
      </c>
      <c r="H158" s="216">
        <f t="shared" si="68"/>
        <v>0</v>
      </c>
      <c r="I158" s="173">
        <f t="shared" si="68"/>
        <v>1027.6657135183714</v>
      </c>
      <c r="J158" s="168"/>
      <c r="K158" s="215" t="s">
        <v>26</v>
      </c>
      <c r="L158" s="214">
        <f>SUM(L137:L153)</f>
        <v>57.712985368019169</v>
      </c>
      <c r="M158" s="214">
        <f t="shared" ref="M158:S158" si="69">SUM(M137:M153)</f>
        <v>321.84108514585188</v>
      </c>
      <c r="N158" s="214">
        <f t="shared" si="69"/>
        <v>321.5877436054127</v>
      </c>
      <c r="O158" s="214">
        <f t="shared" si="69"/>
        <v>317.69404192433092</v>
      </c>
      <c r="P158" s="214">
        <f t="shared" si="69"/>
        <v>4.713111074687121</v>
      </c>
      <c r="Q158" s="214">
        <f t="shared" si="69"/>
        <v>8.8298574747567802</v>
      </c>
      <c r="R158" s="216">
        <f t="shared" si="69"/>
        <v>0</v>
      </c>
      <c r="S158" s="217">
        <f t="shared" si="69"/>
        <v>1032.3788245930587</v>
      </c>
      <c r="T158" s="160" t="str">
        <f>IF(ABS(S158-AI158)&gt;0.01,S158-AI158,"")</f>
        <v/>
      </c>
      <c r="U158" s="243" t="s">
        <v>63</v>
      </c>
      <c r="V158" s="244">
        <f>SUM(V137:V153)</f>
        <v>49.992313489568488</v>
      </c>
      <c r="W158" s="244">
        <f t="shared" ref="W158:AH158" si="70">SUM(W137:W153)</f>
        <v>7.383989383331639</v>
      </c>
      <c r="X158" s="244">
        <f t="shared" si="70"/>
        <v>8.8298574747567802</v>
      </c>
      <c r="Y158" s="244">
        <f t="shared" si="70"/>
        <v>321.84108514585188</v>
      </c>
      <c r="Z158" s="244">
        <f t="shared" si="70"/>
        <v>321.15356996918359</v>
      </c>
      <c r="AA158" s="244">
        <f t="shared" si="70"/>
        <v>313.36852344077539</v>
      </c>
      <c r="AB158" s="244">
        <f t="shared" si="70"/>
        <v>4.713111074687121</v>
      </c>
      <c r="AC158" s="244">
        <f t="shared" si="70"/>
        <v>5.0963746149037092</v>
      </c>
      <c r="AD158" s="245">
        <f t="shared" si="70"/>
        <v>0.33668249511904169</v>
      </c>
      <c r="AE158" s="245">
        <f t="shared" si="70"/>
        <v>2.3546218274481522E-2</v>
      </c>
      <c r="AF158" s="245">
        <f t="shared" si="70"/>
        <v>0</v>
      </c>
      <c r="AG158" s="245">
        <f t="shared" si="70"/>
        <v>0.43417363622911448</v>
      </c>
      <c r="AH158" s="245">
        <f t="shared" si="70"/>
        <v>4.3019722652810719</v>
      </c>
      <c r="AI158" s="246">
        <f>SUM(V158:AC158)</f>
        <v>1032.3788245930584</v>
      </c>
      <c r="AJ158" s="160" t="str">
        <f t="shared" si="67"/>
        <v/>
      </c>
      <c r="BA158" s="160"/>
      <c r="BR158" s="160"/>
      <c r="CG158" s="160"/>
    </row>
    <row r="159" spans="1:85" s="23" customFormat="1" ht="15" thickBot="1">
      <c r="A159" s="30" t="s">
        <v>88</v>
      </c>
      <c r="B159" s="47">
        <f>IF($I158=0,"-",B158/$I158)</f>
        <v>5.6159298309593209E-2</v>
      </c>
      <c r="C159" s="47">
        <f t="shared" ref="C159:H159" si="71">IF($I158=0,"-",C158/$I158)</f>
        <v>0.31317682482952508</v>
      </c>
      <c r="D159" s="47">
        <f t="shared" si="71"/>
        <v>0.31293030347816869</v>
      </c>
      <c r="E159" s="47">
        <f t="shared" si="71"/>
        <v>0.30914142385528909</v>
      </c>
      <c r="F159" s="47">
        <f t="shared" si="71"/>
        <v>0</v>
      </c>
      <c r="G159" s="47">
        <f t="shared" si="71"/>
        <v>8.5921495274240561E-3</v>
      </c>
      <c r="H159" s="70">
        <f t="shared" si="71"/>
        <v>0</v>
      </c>
      <c r="I159" s="48">
        <f>SUM(B159:H159)</f>
        <v>1.0000000000000002</v>
      </c>
      <c r="J159" s="160"/>
      <c r="K159" s="81" t="s">
        <v>88</v>
      </c>
      <c r="L159" s="98">
        <f t="shared" ref="L159:R159" si="72">IF($S158=0,"-",L158/$S158)</f>
        <v>5.5902914698747697E-2</v>
      </c>
      <c r="M159" s="98">
        <f t="shared" si="72"/>
        <v>0.31174708108984572</v>
      </c>
      <c r="N159" s="98">
        <f t="shared" si="72"/>
        <v>0.31150168518051075</v>
      </c>
      <c r="O159" s="98">
        <f t="shared" si="72"/>
        <v>0.30773010290051139</v>
      </c>
      <c r="P159" s="98">
        <f t="shared" si="72"/>
        <v>4.5652922768392957E-3</v>
      </c>
      <c r="Q159" s="98">
        <f t="shared" si="72"/>
        <v>8.552923853545058E-3</v>
      </c>
      <c r="R159" s="99">
        <f t="shared" si="72"/>
        <v>0</v>
      </c>
      <c r="S159" s="100">
        <f>SUM(L159:R159)</f>
        <v>1</v>
      </c>
      <c r="U159" s="110" t="s">
        <v>88</v>
      </c>
      <c r="V159" s="133">
        <f>+V158/$AI158</f>
        <v>4.8424388701767865E-2</v>
      </c>
      <c r="W159" s="133">
        <f t="shared" ref="W159:AH159" si="73">+W158/$AI158</f>
        <v>7.1524029817661644E-3</v>
      </c>
      <c r="X159" s="133">
        <f t="shared" si="73"/>
        <v>8.5529238535450598E-3</v>
      </c>
      <c r="Y159" s="133">
        <f t="shared" si="73"/>
        <v>0.31174708108984578</v>
      </c>
      <c r="Z159" s="133">
        <f t="shared" si="73"/>
        <v>0.31108112866977433</v>
      </c>
      <c r="AA159" s="133">
        <f t="shared" si="73"/>
        <v>0.30354024702540616</v>
      </c>
      <c r="AB159" s="133">
        <f t="shared" si="73"/>
        <v>4.5652922768392975E-3</v>
      </c>
      <c r="AC159" s="133">
        <f t="shared" si="73"/>
        <v>4.9365354010555097E-3</v>
      </c>
      <c r="AD159" s="133">
        <f t="shared" si="73"/>
        <v>3.2612301521367867E-4</v>
      </c>
      <c r="AE159" s="133">
        <f t="shared" si="73"/>
        <v>2.2807730760811502E-5</v>
      </c>
      <c r="AF159" s="133">
        <f t="shared" si="73"/>
        <v>0</v>
      </c>
      <c r="AG159" s="133">
        <f t="shared" si="73"/>
        <v>4.2055651073650836E-4</v>
      </c>
      <c r="AH159" s="133">
        <f t="shared" si="73"/>
        <v>4.1670481443445116E-3</v>
      </c>
      <c r="AI159" s="134">
        <f>SUM(V159:AC159)</f>
        <v>1.0000000000000002</v>
      </c>
      <c r="AJ159" s="23" t="str">
        <f t="shared" si="67"/>
        <v/>
      </c>
    </row>
    <row r="160" spans="1:85" ht="15" thickBot="1">
      <c r="A160" s="247"/>
      <c r="B160" s="247"/>
      <c r="C160" s="247"/>
      <c r="D160" s="247"/>
      <c r="E160" s="247"/>
      <c r="F160" s="247"/>
      <c r="G160" s="247"/>
      <c r="H160" s="247"/>
      <c r="I160" s="247"/>
      <c r="K160" s="247"/>
      <c r="AI160" s="168"/>
      <c r="BA160" s="160"/>
      <c r="BR160" s="160"/>
      <c r="CG160" s="160"/>
    </row>
    <row r="161" spans="1:85" ht="28.5">
      <c r="A161" s="312" t="s">
        <v>34</v>
      </c>
      <c r="B161" s="164" t="s">
        <v>0</v>
      </c>
      <c r="C161" s="164" t="s">
        <v>1</v>
      </c>
      <c r="D161" s="164" t="s">
        <v>2</v>
      </c>
      <c r="E161" s="164" t="s">
        <v>3</v>
      </c>
      <c r="F161" s="164" t="s">
        <v>27</v>
      </c>
      <c r="G161" s="164" t="s">
        <v>4</v>
      </c>
      <c r="H161" s="164" t="s">
        <v>5</v>
      </c>
      <c r="I161" s="165" t="s">
        <v>6</v>
      </c>
      <c r="K161" s="314" t="s">
        <v>34</v>
      </c>
      <c r="L161" s="166" t="s">
        <v>0</v>
      </c>
      <c r="M161" s="166" t="s">
        <v>1</v>
      </c>
      <c r="N161" s="166" t="s">
        <v>2</v>
      </c>
      <c r="O161" s="166" t="s">
        <v>3</v>
      </c>
      <c r="P161" s="166" t="s">
        <v>27</v>
      </c>
      <c r="Q161" s="166" t="s">
        <v>4</v>
      </c>
      <c r="R161" s="166" t="s">
        <v>5</v>
      </c>
      <c r="S161" s="167" t="s">
        <v>6</v>
      </c>
      <c r="U161" s="316" t="s">
        <v>34</v>
      </c>
      <c r="V161" s="219" t="s">
        <v>74</v>
      </c>
      <c r="W161" s="219" t="s">
        <v>75</v>
      </c>
      <c r="X161" s="219" t="s">
        <v>4</v>
      </c>
      <c r="Y161" s="219" t="s">
        <v>1</v>
      </c>
      <c r="Z161" s="219" t="s">
        <v>2</v>
      </c>
      <c r="AA161" s="219" t="s">
        <v>3</v>
      </c>
      <c r="AB161" s="219" t="s">
        <v>55</v>
      </c>
      <c r="AC161" s="219" t="s">
        <v>68</v>
      </c>
      <c r="AD161" s="220" t="s">
        <v>76</v>
      </c>
      <c r="AE161" s="220" t="s">
        <v>83</v>
      </c>
      <c r="AF161" s="220" t="s">
        <v>77</v>
      </c>
      <c r="AG161" s="220" t="s">
        <v>84</v>
      </c>
      <c r="AH161" s="220" t="s">
        <v>85</v>
      </c>
      <c r="AI161" s="221" t="s">
        <v>63</v>
      </c>
      <c r="BA161" s="160"/>
      <c r="BR161" s="160"/>
      <c r="CG161" s="160"/>
    </row>
    <row r="162" spans="1:85" ht="15">
      <c r="A162" s="313" t="s">
        <v>34</v>
      </c>
      <c r="B162" s="318" t="s">
        <v>69</v>
      </c>
      <c r="C162" s="319"/>
      <c r="D162" s="319"/>
      <c r="E162" s="319"/>
      <c r="F162" s="319"/>
      <c r="G162" s="319"/>
      <c r="H162" s="319"/>
      <c r="I162" s="320"/>
      <c r="K162" s="315" t="s">
        <v>34</v>
      </c>
      <c r="L162" s="321" t="s">
        <v>69</v>
      </c>
      <c r="M162" s="322"/>
      <c r="N162" s="322"/>
      <c r="O162" s="322"/>
      <c r="P162" s="322"/>
      <c r="Q162" s="322"/>
      <c r="R162" s="322"/>
      <c r="S162" s="323"/>
      <c r="U162" s="317" t="s">
        <v>34</v>
      </c>
      <c r="V162" s="324" t="s">
        <v>69</v>
      </c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5"/>
      <c r="BA162" s="160"/>
      <c r="BR162" s="160"/>
      <c r="CG162" s="160"/>
    </row>
    <row r="163" spans="1:85" ht="15">
      <c r="A163" s="170" t="s">
        <v>7</v>
      </c>
      <c r="B163" s="171">
        <v>0</v>
      </c>
      <c r="C163" s="171">
        <v>0</v>
      </c>
      <c r="D163" s="171">
        <v>0</v>
      </c>
      <c r="E163" s="171">
        <v>0</v>
      </c>
      <c r="F163" s="361"/>
      <c r="G163" s="171">
        <v>0</v>
      </c>
      <c r="H163" s="172">
        <v>0</v>
      </c>
      <c r="I163" s="173">
        <f>SUM(B163:H163)</f>
        <v>0</v>
      </c>
      <c r="J163" s="168"/>
      <c r="K163" s="222" t="s">
        <v>7</v>
      </c>
      <c r="L163" s="171">
        <v>0</v>
      </c>
      <c r="M163" s="171">
        <v>0</v>
      </c>
      <c r="N163" s="171">
        <v>0</v>
      </c>
      <c r="O163" s="171">
        <v>0</v>
      </c>
      <c r="P163" s="171">
        <v>0</v>
      </c>
      <c r="Q163" s="171">
        <v>0</v>
      </c>
      <c r="R163" s="223">
        <v>0</v>
      </c>
      <c r="S163" s="224">
        <f>SUM(L163:R163)</f>
        <v>0</v>
      </c>
      <c r="U163" s="225" t="s">
        <v>7</v>
      </c>
      <c r="V163" s="226">
        <v>0</v>
      </c>
      <c r="W163" s="226">
        <v>0</v>
      </c>
      <c r="X163" s="226">
        <v>0</v>
      </c>
      <c r="Y163" s="226">
        <v>0</v>
      </c>
      <c r="Z163" s="226">
        <v>0</v>
      </c>
      <c r="AA163" s="226">
        <v>0</v>
      </c>
      <c r="AB163" s="226">
        <v>0</v>
      </c>
      <c r="AC163" s="227">
        <v>0</v>
      </c>
      <c r="AD163" s="228">
        <v>0</v>
      </c>
      <c r="AE163" s="228">
        <v>0</v>
      </c>
      <c r="AF163" s="228">
        <v>0</v>
      </c>
      <c r="AG163" s="228">
        <v>0</v>
      </c>
      <c r="AH163" s="228">
        <v>0</v>
      </c>
      <c r="AI163" s="229">
        <f>SUM(V163:AC163)</f>
        <v>0</v>
      </c>
      <c r="AJ163" s="160" t="str">
        <f>IF(ABS(S163-AI163)&gt;0.001,S163-AI163,"")</f>
        <v/>
      </c>
      <c r="BA163" s="160"/>
      <c r="BR163" s="160"/>
      <c r="CG163" s="160"/>
    </row>
    <row r="164" spans="1:85" ht="15">
      <c r="A164" s="178" t="s">
        <v>8</v>
      </c>
      <c r="B164" s="179">
        <v>0</v>
      </c>
      <c r="C164" s="179">
        <v>0</v>
      </c>
      <c r="D164" s="179">
        <v>0</v>
      </c>
      <c r="E164" s="179">
        <v>0</v>
      </c>
      <c r="F164" s="362"/>
      <c r="G164" s="179">
        <v>0</v>
      </c>
      <c r="H164" s="180">
        <v>0</v>
      </c>
      <c r="I164" s="181">
        <f t="shared" ref="I164:I183" si="74">SUM(B164:H164)</f>
        <v>0</v>
      </c>
      <c r="J164" s="168"/>
      <c r="K164" s="182" t="s">
        <v>8</v>
      </c>
      <c r="L164" s="183">
        <v>0</v>
      </c>
      <c r="M164" s="183">
        <v>0</v>
      </c>
      <c r="N164" s="183">
        <v>0</v>
      </c>
      <c r="O164" s="183">
        <v>0</v>
      </c>
      <c r="P164" s="183">
        <v>0</v>
      </c>
      <c r="Q164" s="183">
        <v>0</v>
      </c>
      <c r="R164" s="184">
        <v>0</v>
      </c>
      <c r="S164" s="185">
        <f t="shared" ref="S164:S183" si="75">SUM(L164:R164)</f>
        <v>0</v>
      </c>
      <c r="U164" s="230" t="s">
        <v>8</v>
      </c>
      <c r="V164" s="231">
        <v>0</v>
      </c>
      <c r="W164" s="231">
        <v>0</v>
      </c>
      <c r="X164" s="231">
        <v>0</v>
      </c>
      <c r="Y164" s="231">
        <v>0</v>
      </c>
      <c r="Z164" s="231">
        <v>0</v>
      </c>
      <c r="AA164" s="231">
        <v>0</v>
      </c>
      <c r="AB164" s="231">
        <v>0</v>
      </c>
      <c r="AC164" s="232">
        <v>0</v>
      </c>
      <c r="AD164" s="231">
        <v>0</v>
      </c>
      <c r="AE164" s="231">
        <v>0</v>
      </c>
      <c r="AF164" s="231">
        <v>0</v>
      </c>
      <c r="AG164" s="231">
        <v>0</v>
      </c>
      <c r="AH164" s="231">
        <v>0</v>
      </c>
      <c r="AI164" s="233">
        <f t="shared" ref="AI164:AI183" si="76">SUM(V164:AC164)</f>
        <v>0</v>
      </c>
      <c r="AJ164" s="160" t="str">
        <f t="shared" ref="AJ164:AJ185" si="77">IF(ABS(S164-AI164)&gt;0.001,S164-AI164,"")</f>
        <v/>
      </c>
      <c r="BA164" s="160"/>
      <c r="BR164" s="160"/>
      <c r="CG164" s="160"/>
    </row>
    <row r="165" spans="1:85" ht="15">
      <c r="A165" s="186" t="s">
        <v>10</v>
      </c>
      <c r="B165" s="175">
        <v>0</v>
      </c>
      <c r="C165" s="175">
        <v>0</v>
      </c>
      <c r="D165" s="175">
        <v>0</v>
      </c>
      <c r="E165" s="175">
        <v>0</v>
      </c>
      <c r="F165" s="362"/>
      <c r="G165" s="175">
        <v>0</v>
      </c>
      <c r="H165" s="187">
        <v>0</v>
      </c>
      <c r="I165" s="173">
        <f t="shared" si="74"/>
        <v>0</v>
      </c>
      <c r="J165" s="168"/>
      <c r="K165" s="188" t="s">
        <v>10</v>
      </c>
      <c r="L165" s="175">
        <v>0</v>
      </c>
      <c r="M165" s="175">
        <v>0</v>
      </c>
      <c r="N165" s="175">
        <v>0</v>
      </c>
      <c r="O165" s="175">
        <v>0</v>
      </c>
      <c r="P165" s="175">
        <v>0</v>
      </c>
      <c r="Q165" s="175">
        <v>0</v>
      </c>
      <c r="R165" s="176">
        <v>0</v>
      </c>
      <c r="S165" s="177">
        <f t="shared" si="75"/>
        <v>0</v>
      </c>
      <c r="U165" s="234" t="s">
        <v>10</v>
      </c>
      <c r="V165" s="226">
        <v>0</v>
      </c>
      <c r="W165" s="226">
        <v>0</v>
      </c>
      <c r="X165" s="226">
        <v>0</v>
      </c>
      <c r="Y165" s="226">
        <v>0</v>
      </c>
      <c r="Z165" s="226">
        <v>0</v>
      </c>
      <c r="AA165" s="226">
        <v>0</v>
      </c>
      <c r="AB165" s="226">
        <v>0</v>
      </c>
      <c r="AC165" s="227">
        <v>0</v>
      </c>
      <c r="AD165" s="228">
        <v>0</v>
      </c>
      <c r="AE165" s="228">
        <v>0</v>
      </c>
      <c r="AF165" s="228">
        <v>0</v>
      </c>
      <c r="AG165" s="228">
        <v>0</v>
      </c>
      <c r="AH165" s="228">
        <v>0</v>
      </c>
      <c r="AI165" s="229">
        <f t="shared" si="76"/>
        <v>0</v>
      </c>
      <c r="AJ165" s="160" t="str">
        <f t="shared" si="77"/>
        <v/>
      </c>
      <c r="BA165" s="160"/>
      <c r="BR165" s="160"/>
      <c r="CG165" s="160"/>
    </row>
    <row r="166" spans="1:85" ht="15">
      <c r="A166" s="178" t="s">
        <v>56</v>
      </c>
      <c r="B166" s="179">
        <v>0</v>
      </c>
      <c r="C166" s="179">
        <v>0</v>
      </c>
      <c r="D166" s="179">
        <v>0</v>
      </c>
      <c r="E166" s="179">
        <v>0</v>
      </c>
      <c r="F166" s="362"/>
      <c r="G166" s="179">
        <v>0</v>
      </c>
      <c r="H166" s="180">
        <v>0</v>
      </c>
      <c r="I166" s="181">
        <f t="shared" si="74"/>
        <v>0</v>
      </c>
      <c r="J166" s="168"/>
      <c r="K166" s="182" t="s">
        <v>56</v>
      </c>
      <c r="L166" s="183">
        <v>0</v>
      </c>
      <c r="M166" s="183">
        <v>0</v>
      </c>
      <c r="N166" s="183">
        <v>0</v>
      </c>
      <c r="O166" s="183">
        <v>0</v>
      </c>
      <c r="P166" s="183">
        <v>0</v>
      </c>
      <c r="Q166" s="183">
        <v>0</v>
      </c>
      <c r="R166" s="184">
        <v>0</v>
      </c>
      <c r="S166" s="185">
        <f t="shared" si="75"/>
        <v>0</v>
      </c>
      <c r="U166" s="230" t="s">
        <v>56</v>
      </c>
      <c r="V166" s="231">
        <v>0</v>
      </c>
      <c r="W166" s="231">
        <v>0</v>
      </c>
      <c r="X166" s="231">
        <v>0</v>
      </c>
      <c r="Y166" s="231">
        <v>0</v>
      </c>
      <c r="Z166" s="231">
        <v>0</v>
      </c>
      <c r="AA166" s="231">
        <v>0</v>
      </c>
      <c r="AB166" s="231">
        <v>0</v>
      </c>
      <c r="AC166" s="232">
        <v>0</v>
      </c>
      <c r="AD166" s="231">
        <v>0</v>
      </c>
      <c r="AE166" s="231">
        <v>0</v>
      </c>
      <c r="AF166" s="231">
        <v>0</v>
      </c>
      <c r="AG166" s="231">
        <v>0</v>
      </c>
      <c r="AH166" s="231">
        <v>0</v>
      </c>
      <c r="AI166" s="233">
        <f t="shared" si="76"/>
        <v>0</v>
      </c>
      <c r="AJ166" s="160" t="str">
        <f t="shared" si="77"/>
        <v/>
      </c>
      <c r="BA166" s="160"/>
      <c r="BR166" s="160"/>
      <c r="CG166" s="160"/>
    </row>
    <row r="167" spans="1:85" ht="15">
      <c r="A167" s="186" t="s">
        <v>16</v>
      </c>
      <c r="B167" s="175">
        <v>0</v>
      </c>
      <c r="C167" s="175">
        <v>0</v>
      </c>
      <c r="D167" s="175">
        <v>0</v>
      </c>
      <c r="E167" s="175">
        <v>0</v>
      </c>
      <c r="F167" s="362"/>
      <c r="G167" s="175">
        <v>0</v>
      </c>
      <c r="H167" s="187">
        <v>0</v>
      </c>
      <c r="I167" s="173">
        <f t="shared" si="74"/>
        <v>0</v>
      </c>
      <c r="J167" s="168"/>
      <c r="K167" s="188" t="s">
        <v>16</v>
      </c>
      <c r="L167" s="175">
        <v>0</v>
      </c>
      <c r="M167" s="175">
        <v>0</v>
      </c>
      <c r="N167" s="175">
        <v>0</v>
      </c>
      <c r="O167" s="175">
        <v>0</v>
      </c>
      <c r="P167" s="175">
        <v>0</v>
      </c>
      <c r="Q167" s="175">
        <v>0</v>
      </c>
      <c r="R167" s="176">
        <v>0</v>
      </c>
      <c r="S167" s="177">
        <f t="shared" si="75"/>
        <v>0</v>
      </c>
      <c r="U167" s="234" t="s">
        <v>16</v>
      </c>
      <c r="V167" s="226">
        <v>0</v>
      </c>
      <c r="W167" s="226">
        <v>0</v>
      </c>
      <c r="X167" s="226">
        <v>0</v>
      </c>
      <c r="Y167" s="226">
        <v>0</v>
      </c>
      <c r="Z167" s="226">
        <v>0</v>
      </c>
      <c r="AA167" s="226">
        <v>0</v>
      </c>
      <c r="AB167" s="226">
        <v>0</v>
      </c>
      <c r="AC167" s="227">
        <v>0</v>
      </c>
      <c r="AD167" s="228">
        <v>0</v>
      </c>
      <c r="AE167" s="228">
        <v>0</v>
      </c>
      <c r="AF167" s="228">
        <v>0</v>
      </c>
      <c r="AG167" s="228">
        <v>0</v>
      </c>
      <c r="AH167" s="228">
        <v>0</v>
      </c>
      <c r="AI167" s="229">
        <f t="shared" si="76"/>
        <v>0</v>
      </c>
      <c r="AJ167" s="160" t="str">
        <f t="shared" si="77"/>
        <v/>
      </c>
      <c r="BA167" s="160"/>
      <c r="BR167" s="160"/>
      <c r="CG167" s="160"/>
    </row>
    <row r="168" spans="1:85" ht="15">
      <c r="A168" s="178" t="s">
        <v>15</v>
      </c>
      <c r="B168" s="179">
        <v>0</v>
      </c>
      <c r="C168" s="179">
        <v>0</v>
      </c>
      <c r="D168" s="179">
        <v>0</v>
      </c>
      <c r="E168" s="179">
        <v>0</v>
      </c>
      <c r="F168" s="362"/>
      <c r="G168" s="179">
        <v>0</v>
      </c>
      <c r="H168" s="180">
        <v>0</v>
      </c>
      <c r="I168" s="181">
        <f t="shared" si="74"/>
        <v>0</v>
      </c>
      <c r="J168" s="168"/>
      <c r="K168" s="182" t="s">
        <v>15</v>
      </c>
      <c r="L168" s="183">
        <v>0</v>
      </c>
      <c r="M168" s="183">
        <v>0</v>
      </c>
      <c r="N168" s="183">
        <v>0</v>
      </c>
      <c r="O168" s="183">
        <v>0</v>
      </c>
      <c r="P168" s="183">
        <v>0</v>
      </c>
      <c r="Q168" s="183">
        <v>0</v>
      </c>
      <c r="R168" s="184">
        <v>0</v>
      </c>
      <c r="S168" s="185">
        <f t="shared" si="75"/>
        <v>0</v>
      </c>
      <c r="U168" s="230" t="s">
        <v>57</v>
      </c>
      <c r="V168" s="231">
        <v>0</v>
      </c>
      <c r="W168" s="231">
        <v>0</v>
      </c>
      <c r="X168" s="231">
        <v>0</v>
      </c>
      <c r="Y168" s="231">
        <v>0</v>
      </c>
      <c r="Z168" s="231">
        <v>0</v>
      </c>
      <c r="AA168" s="231">
        <v>0</v>
      </c>
      <c r="AB168" s="231">
        <v>0</v>
      </c>
      <c r="AC168" s="232">
        <v>0</v>
      </c>
      <c r="AD168" s="231">
        <v>0</v>
      </c>
      <c r="AE168" s="231">
        <v>0</v>
      </c>
      <c r="AF168" s="231">
        <v>0</v>
      </c>
      <c r="AG168" s="231">
        <v>0</v>
      </c>
      <c r="AH168" s="231">
        <v>0</v>
      </c>
      <c r="AI168" s="233">
        <f t="shared" si="76"/>
        <v>0</v>
      </c>
      <c r="AJ168" s="160" t="str">
        <f t="shared" si="77"/>
        <v/>
      </c>
      <c r="BA168" s="160"/>
      <c r="BR168" s="160"/>
      <c r="CG168" s="160"/>
    </row>
    <row r="169" spans="1:85" ht="15">
      <c r="A169" s="186" t="s">
        <v>58</v>
      </c>
      <c r="B169" s="175">
        <v>0</v>
      </c>
      <c r="C169" s="175">
        <v>0</v>
      </c>
      <c r="D169" s="175">
        <v>0</v>
      </c>
      <c r="E169" s="175">
        <v>0</v>
      </c>
      <c r="F169" s="362"/>
      <c r="G169" s="175">
        <v>0</v>
      </c>
      <c r="H169" s="187">
        <v>0</v>
      </c>
      <c r="I169" s="173">
        <f t="shared" si="74"/>
        <v>0</v>
      </c>
      <c r="J169" s="168"/>
      <c r="K169" s="188" t="s">
        <v>58</v>
      </c>
      <c r="L169" s="175">
        <v>0</v>
      </c>
      <c r="M169" s="175">
        <v>0</v>
      </c>
      <c r="N169" s="175">
        <v>0</v>
      </c>
      <c r="O169" s="175">
        <v>0</v>
      </c>
      <c r="P169" s="175">
        <v>0</v>
      </c>
      <c r="Q169" s="175">
        <v>0</v>
      </c>
      <c r="R169" s="176">
        <v>0</v>
      </c>
      <c r="S169" s="177">
        <f t="shared" si="75"/>
        <v>0</v>
      </c>
      <c r="U169" s="234" t="s">
        <v>58</v>
      </c>
      <c r="V169" s="226">
        <v>0</v>
      </c>
      <c r="W169" s="226">
        <v>0</v>
      </c>
      <c r="X169" s="226">
        <v>0</v>
      </c>
      <c r="Y169" s="226">
        <v>0</v>
      </c>
      <c r="Z169" s="226">
        <v>0</v>
      </c>
      <c r="AA169" s="226">
        <v>0</v>
      </c>
      <c r="AB169" s="226">
        <v>0</v>
      </c>
      <c r="AC169" s="227">
        <v>0</v>
      </c>
      <c r="AD169" s="226">
        <v>0</v>
      </c>
      <c r="AE169" s="226">
        <v>0</v>
      </c>
      <c r="AF169" s="226">
        <v>0</v>
      </c>
      <c r="AG169" s="226">
        <v>0</v>
      </c>
      <c r="AH169" s="226">
        <v>0</v>
      </c>
      <c r="AI169" s="229">
        <f t="shared" si="76"/>
        <v>0</v>
      </c>
      <c r="AJ169" s="160" t="str">
        <f t="shared" si="77"/>
        <v/>
      </c>
      <c r="BA169" s="160"/>
      <c r="BR169" s="160"/>
      <c r="CG169" s="160"/>
    </row>
    <row r="170" spans="1:85" ht="15">
      <c r="A170" s="178" t="s">
        <v>12</v>
      </c>
      <c r="B170" s="179">
        <v>0</v>
      </c>
      <c r="C170" s="179">
        <v>0</v>
      </c>
      <c r="D170" s="179">
        <v>0</v>
      </c>
      <c r="E170" s="179">
        <v>0</v>
      </c>
      <c r="F170" s="362"/>
      <c r="G170" s="179">
        <v>0</v>
      </c>
      <c r="H170" s="180">
        <v>0</v>
      </c>
      <c r="I170" s="181">
        <f t="shared" si="74"/>
        <v>0</v>
      </c>
      <c r="J170" s="168"/>
      <c r="K170" s="182" t="s">
        <v>12</v>
      </c>
      <c r="L170" s="183">
        <v>0</v>
      </c>
      <c r="M170" s="183">
        <v>0</v>
      </c>
      <c r="N170" s="183">
        <v>0</v>
      </c>
      <c r="O170" s="183">
        <v>0</v>
      </c>
      <c r="P170" s="183">
        <v>0</v>
      </c>
      <c r="Q170" s="183">
        <v>0</v>
      </c>
      <c r="R170" s="184">
        <v>0</v>
      </c>
      <c r="S170" s="185">
        <f t="shared" si="75"/>
        <v>0</v>
      </c>
      <c r="U170" s="230" t="s">
        <v>12</v>
      </c>
      <c r="V170" s="231">
        <v>0</v>
      </c>
      <c r="W170" s="231">
        <v>0</v>
      </c>
      <c r="X170" s="231">
        <v>0</v>
      </c>
      <c r="Y170" s="231">
        <v>0</v>
      </c>
      <c r="Z170" s="231">
        <v>0</v>
      </c>
      <c r="AA170" s="231">
        <v>0</v>
      </c>
      <c r="AB170" s="231">
        <v>0</v>
      </c>
      <c r="AC170" s="232">
        <v>0</v>
      </c>
      <c r="AD170" s="231">
        <v>0</v>
      </c>
      <c r="AE170" s="231">
        <v>0</v>
      </c>
      <c r="AF170" s="231">
        <v>0</v>
      </c>
      <c r="AG170" s="231">
        <v>0</v>
      </c>
      <c r="AH170" s="231">
        <v>0</v>
      </c>
      <c r="AI170" s="233">
        <f t="shared" si="76"/>
        <v>0</v>
      </c>
      <c r="AJ170" s="160" t="str">
        <f t="shared" si="77"/>
        <v/>
      </c>
      <c r="BA170" s="160"/>
      <c r="BR170" s="160"/>
      <c r="CG170" s="160"/>
    </row>
    <row r="171" spans="1:85" ht="15">
      <c r="A171" s="186" t="s">
        <v>59</v>
      </c>
      <c r="B171" s="175">
        <v>0</v>
      </c>
      <c r="C171" s="175">
        <v>0</v>
      </c>
      <c r="D171" s="175">
        <v>0</v>
      </c>
      <c r="E171" s="175">
        <v>0</v>
      </c>
      <c r="F171" s="362"/>
      <c r="G171" s="175">
        <v>0</v>
      </c>
      <c r="H171" s="187">
        <v>0</v>
      </c>
      <c r="I171" s="173">
        <f t="shared" si="74"/>
        <v>0</v>
      </c>
      <c r="J171" s="168"/>
      <c r="K171" s="188" t="s">
        <v>59</v>
      </c>
      <c r="L171" s="175">
        <v>0</v>
      </c>
      <c r="M171" s="175">
        <v>0</v>
      </c>
      <c r="N171" s="175">
        <v>0</v>
      </c>
      <c r="O171" s="175">
        <v>0</v>
      </c>
      <c r="P171" s="175">
        <v>0</v>
      </c>
      <c r="Q171" s="175">
        <v>0</v>
      </c>
      <c r="R171" s="176">
        <v>0</v>
      </c>
      <c r="S171" s="177">
        <f t="shared" si="75"/>
        <v>0</v>
      </c>
      <c r="U171" s="234" t="s">
        <v>59</v>
      </c>
      <c r="V171" s="226">
        <v>0</v>
      </c>
      <c r="W171" s="226">
        <v>0</v>
      </c>
      <c r="X171" s="226">
        <v>0</v>
      </c>
      <c r="Y171" s="226">
        <v>0</v>
      </c>
      <c r="Z171" s="226">
        <v>0</v>
      </c>
      <c r="AA171" s="226">
        <v>0</v>
      </c>
      <c r="AB171" s="226">
        <v>0</v>
      </c>
      <c r="AC171" s="227">
        <v>0</v>
      </c>
      <c r="AD171" s="226">
        <v>0</v>
      </c>
      <c r="AE171" s="226">
        <v>0</v>
      </c>
      <c r="AF171" s="226">
        <v>0</v>
      </c>
      <c r="AG171" s="226">
        <v>0</v>
      </c>
      <c r="AH171" s="226">
        <v>0</v>
      </c>
      <c r="AI171" s="229">
        <f t="shared" si="76"/>
        <v>0</v>
      </c>
      <c r="AJ171" s="160" t="str">
        <f t="shared" si="77"/>
        <v/>
      </c>
      <c r="BA171" s="160"/>
      <c r="BR171" s="160"/>
      <c r="CG171" s="160"/>
    </row>
    <row r="172" spans="1:85" ht="15">
      <c r="A172" s="178" t="s">
        <v>17</v>
      </c>
      <c r="B172" s="179">
        <v>0</v>
      </c>
      <c r="C172" s="179">
        <v>0</v>
      </c>
      <c r="D172" s="179">
        <v>0</v>
      </c>
      <c r="E172" s="179">
        <v>0</v>
      </c>
      <c r="F172" s="362"/>
      <c r="G172" s="179">
        <v>0</v>
      </c>
      <c r="H172" s="180">
        <v>0</v>
      </c>
      <c r="I172" s="181">
        <f t="shared" si="74"/>
        <v>0</v>
      </c>
      <c r="J172" s="168"/>
      <c r="K172" s="182" t="s">
        <v>17</v>
      </c>
      <c r="L172" s="183">
        <v>0</v>
      </c>
      <c r="M172" s="183">
        <v>0</v>
      </c>
      <c r="N172" s="183">
        <v>0</v>
      </c>
      <c r="O172" s="183">
        <v>0</v>
      </c>
      <c r="P172" s="183">
        <v>0</v>
      </c>
      <c r="Q172" s="183">
        <v>0</v>
      </c>
      <c r="R172" s="184">
        <v>0</v>
      </c>
      <c r="S172" s="185">
        <f t="shared" si="75"/>
        <v>0</v>
      </c>
      <c r="U172" s="230" t="s">
        <v>17</v>
      </c>
      <c r="V172" s="231">
        <v>0</v>
      </c>
      <c r="W172" s="231">
        <v>0</v>
      </c>
      <c r="X172" s="231">
        <v>0</v>
      </c>
      <c r="Y172" s="231">
        <v>0</v>
      </c>
      <c r="Z172" s="231">
        <v>0</v>
      </c>
      <c r="AA172" s="231">
        <v>0</v>
      </c>
      <c r="AB172" s="231">
        <v>0</v>
      </c>
      <c r="AC172" s="232">
        <v>0</v>
      </c>
      <c r="AD172" s="231">
        <v>0</v>
      </c>
      <c r="AE172" s="231">
        <v>0</v>
      </c>
      <c r="AF172" s="231">
        <v>0</v>
      </c>
      <c r="AG172" s="231">
        <v>0</v>
      </c>
      <c r="AH172" s="231">
        <v>0</v>
      </c>
      <c r="AI172" s="233">
        <f t="shared" si="76"/>
        <v>0</v>
      </c>
      <c r="AJ172" s="160" t="str">
        <f t="shared" si="77"/>
        <v/>
      </c>
      <c r="BA172" s="160"/>
      <c r="BR172" s="160"/>
      <c r="CG172" s="160"/>
    </row>
    <row r="173" spans="1:85" ht="15">
      <c r="A173" s="186" t="s">
        <v>139</v>
      </c>
      <c r="B173" s="175">
        <v>0</v>
      </c>
      <c r="C173" s="175">
        <v>0</v>
      </c>
      <c r="D173" s="175">
        <v>0</v>
      </c>
      <c r="E173" s="175">
        <v>0</v>
      </c>
      <c r="F173" s="362"/>
      <c r="G173" s="175">
        <v>0</v>
      </c>
      <c r="H173" s="187">
        <v>0</v>
      </c>
      <c r="I173" s="173">
        <f t="shared" si="74"/>
        <v>0</v>
      </c>
      <c r="J173" s="168"/>
      <c r="K173" s="188" t="s">
        <v>139</v>
      </c>
      <c r="L173" s="175">
        <v>0</v>
      </c>
      <c r="M173" s="175">
        <v>0</v>
      </c>
      <c r="N173" s="175">
        <v>0</v>
      </c>
      <c r="O173" s="175">
        <v>0</v>
      </c>
      <c r="P173" s="175">
        <v>0</v>
      </c>
      <c r="Q173" s="175">
        <v>0</v>
      </c>
      <c r="R173" s="176">
        <v>0</v>
      </c>
      <c r="S173" s="177">
        <f t="shared" si="75"/>
        <v>0</v>
      </c>
      <c r="U173" s="234" t="s">
        <v>139</v>
      </c>
      <c r="V173" s="226">
        <v>0</v>
      </c>
      <c r="W173" s="226">
        <v>0</v>
      </c>
      <c r="X173" s="226">
        <v>0</v>
      </c>
      <c r="Y173" s="226">
        <v>0</v>
      </c>
      <c r="Z173" s="226">
        <v>0</v>
      </c>
      <c r="AA173" s="226">
        <v>0</v>
      </c>
      <c r="AB173" s="226">
        <v>0</v>
      </c>
      <c r="AC173" s="227">
        <v>0</v>
      </c>
      <c r="AD173" s="226">
        <v>0</v>
      </c>
      <c r="AE173" s="226">
        <v>0</v>
      </c>
      <c r="AF173" s="226">
        <v>0</v>
      </c>
      <c r="AG173" s="226">
        <v>0</v>
      </c>
      <c r="AH173" s="226">
        <v>0</v>
      </c>
      <c r="AI173" s="229">
        <f t="shared" si="76"/>
        <v>0</v>
      </c>
      <c r="AJ173" s="160" t="str">
        <f t="shared" si="77"/>
        <v/>
      </c>
      <c r="BA173" s="160"/>
      <c r="BR173" s="160"/>
      <c r="CG173" s="160"/>
    </row>
    <row r="174" spans="1:85" ht="15">
      <c r="A174" s="178" t="s">
        <v>25</v>
      </c>
      <c r="B174" s="179">
        <v>0</v>
      </c>
      <c r="C174" s="179">
        <v>0</v>
      </c>
      <c r="D174" s="179">
        <v>0</v>
      </c>
      <c r="E174" s="179">
        <v>0</v>
      </c>
      <c r="F174" s="362"/>
      <c r="G174" s="179">
        <v>0</v>
      </c>
      <c r="H174" s="180">
        <v>0</v>
      </c>
      <c r="I174" s="181">
        <f t="shared" si="74"/>
        <v>0</v>
      </c>
      <c r="J174" s="168"/>
      <c r="K174" s="182" t="s">
        <v>25</v>
      </c>
      <c r="L174" s="183">
        <v>0</v>
      </c>
      <c r="M174" s="183">
        <v>0</v>
      </c>
      <c r="N174" s="183">
        <v>0</v>
      </c>
      <c r="O174" s="183">
        <v>0</v>
      </c>
      <c r="P174" s="183">
        <v>0</v>
      </c>
      <c r="Q174" s="183">
        <v>0</v>
      </c>
      <c r="R174" s="184">
        <v>0</v>
      </c>
      <c r="S174" s="185">
        <f t="shared" si="75"/>
        <v>0</v>
      </c>
      <c r="U174" s="230" t="s">
        <v>25</v>
      </c>
      <c r="V174" s="231">
        <v>0</v>
      </c>
      <c r="W174" s="231">
        <v>0</v>
      </c>
      <c r="X174" s="231">
        <v>0</v>
      </c>
      <c r="Y174" s="231">
        <v>0</v>
      </c>
      <c r="Z174" s="231">
        <v>0</v>
      </c>
      <c r="AA174" s="231">
        <v>0</v>
      </c>
      <c r="AB174" s="231">
        <v>0</v>
      </c>
      <c r="AC174" s="232">
        <v>0</v>
      </c>
      <c r="AD174" s="231">
        <v>0</v>
      </c>
      <c r="AE174" s="231">
        <v>0</v>
      </c>
      <c r="AF174" s="231">
        <v>0</v>
      </c>
      <c r="AG174" s="231">
        <v>0</v>
      </c>
      <c r="AH174" s="231">
        <v>0</v>
      </c>
      <c r="AI174" s="233">
        <f t="shared" si="76"/>
        <v>0</v>
      </c>
      <c r="AJ174" s="160" t="str">
        <f t="shared" si="77"/>
        <v/>
      </c>
      <c r="BA174" s="160"/>
      <c r="BR174" s="160"/>
      <c r="CG174" s="160"/>
    </row>
    <row r="175" spans="1:85" ht="15">
      <c r="A175" s="186" t="s">
        <v>24</v>
      </c>
      <c r="B175" s="175">
        <v>0</v>
      </c>
      <c r="C175" s="175">
        <v>0</v>
      </c>
      <c r="D175" s="175">
        <v>0</v>
      </c>
      <c r="E175" s="175">
        <v>0</v>
      </c>
      <c r="F175" s="362"/>
      <c r="G175" s="175">
        <v>0</v>
      </c>
      <c r="H175" s="187">
        <v>0</v>
      </c>
      <c r="I175" s="173">
        <f t="shared" si="74"/>
        <v>0</v>
      </c>
      <c r="J175" s="168"/>
      <c r="K175" s="188" t="s">
        <v>24</v>
      </c>
      <c r="L175" s="175">
        <v>0</v>
      </c>
      <c r="M175" s="175">
        <v>0</v>
      </c>
      <c r="N175" s="175">
        <v>0</v>
      </c>
      <c r="O175" s="175">
        <v>0</v>
      </c>
      <c r="P175" s="175">
        <v>0</v>
      </c>
      <c r="Q175" s="175">
        <v>0</v>
      </c>
      <c r="R175" s="176">
        <v>0</v>
      </c>
      <c r="S175" s="177">
        <f t="shared" si="75"/>
        <v>0</v>
      </c>
      <c r="U175" s="234" t="s">
        <v>24</v>
      </c>
      <c r="V175" s="226">
        <v>0</v>
      </c>
      <c r="W175" s="226">
        <v>0</v>
      </c>
      <c r="X175" s="226">
        <v>0</v>
      </c>
      <c r="Y175" s="226">
        <v>0</v>
      </c>
      <c r="Z175" s="226">
        <v>0</v>
      </c>
      <c r="AA175" s="226">
        <v>0</v>
      </c>
      <c r="AB175" s="226">
        <v>0</v>
      </c>
      <c r="AC175" s="227">
        <v>0</v>
      </c>
      <c r="AD175" s="226">
        <v>0</v>
      </c>
      <c r="AE175" s="226">
        <v>0</v>
      </c>
      <c r="AF175" s="226">
        <v>0</v>
      </c>
      <c r="AG175" s="226">
        <v>0</v>
      </c>
      <c r="AH175" s="226">
        <v>0</v>
      </c>
      <c r="AI175" s="229">
        <f t="shared" si="76"/>
        <v>0</v>
      </c>
      <c r="AJ175" s="160" t="str">
        <f t="shared" si="77"/>
        <v/>
      </c>
      <c r="BA175" s="160"/>
      <c r="BR175" s="160"/>
      <c r="CG175" s="160"/>
    </row>
    <row r="176" spans="1:85" ht="15">
      <c r="A176" s="178" t="s">
        <v>60</v>
      </c>
      <c r="B176" s="179">
        <v>0</v>
      </c>
      <c r="C176" s="179">
        <v>0</v>
      </c>
      <c r="D176" s="179">
        <v>0</v>
      </c>
      <c r="E176" s="179">
        <v>0</v>
      </c>
      <c r="F176" s="362"/>
      <c r="G176" s="179">
        <v>0</v>
      </c>
      <c r="H176" s="180">
        <v>0</v>
      </c>
      <c r="I176" s="181">
        <f t="shared" si="74"/>
        <v>0</v>
      </c>
      <c r="J176" s="168"/>
      <c r="K176" s="182" t="s">
        <v>60</v>
      </c>
      <c r="L176" s="183">
        <v>0</v>
      </c>
      <c r="M176" s="183">
        <v>0</v>
      </c>
      <c r="N176" s="183">
        <v>0</v>
      </c>
      <c r="O176" s="183">
        <v>0</v>
      </c>
      <c r="P176" s="183">
        <v>0</v>
      </c>
      <c r="Q176" s="183">
        <v>0</v>
      </c>
      <c r="R176" s="184">
        <v>0</v>
      </c>
      <c r="S176" s="185">
        <f t="shared" si="75"/>
        <v>0</v>
      </c>
      <c r="U176" s="230" t="s">
        <v>60</v>
      </c>
      <c r="V176" s="231">
        <v>0</v>
      </c>
      <c r="W176" s="231">
        <v>0</v>
      </c>
      <c r="X176" s="231">
        <v>0</v>
      </c>
      <c r="Y176" s="231">
        <v>0</v>
      </c>
      <c r="Z176" s="231">
        <v>0</v>
      </c>
      <c r="AA176" s="231">
        <v>0</v>
      </c>
      <c r="AB176" s="231">
        <v>0</v>
      </c>
      <c r="AC176" s="232">
        <v>0</v>
      </c>
      <c r="AD176" s="231">
        <v>0</v>
      </c>
      <c r="AE176" s="231">
        <v>0</v>
      </c>
      <c r="AF176" s="231">
        <v>0</v>
      </c>
      <c r="AG176" s="231">
        <v>0</v>
      </c>
      <c r="AH176" s="231">
        <v>0</v>
      </c>
      <c r="AI176" s="233">
        <f t="shared" si="76"/>
        <v>0</v>
      </c>
      <c r="AJ176" s="160" t="str">
        <f t="shared" si="77"/>
        <v/>
      </c>
      <c r="BA176" s="160"/>
      <c r="BR176" s="160"/>
      <c r="CG176" s="160"/>
    </row>
    <row r="177" spans="1:85" ht="15">
      <c r="A177" s="186" t="s">
        <v>22</v>
      </c>
      <c r="B177" s="175">
        <v>0</v>
      </c>
      <c r="C177" s="175">
        <v>0</v>
      </c>
      <c r="D177" s="175">
        <v>0</v>
      </c>
      <c r="E177" s="175">
        <v>0</v>
      </c>
      <c r="F177" s="362"/>
      <c r="G177" s="175">
        <v>0</v>
      </c>
      <c r="H177" s="187">
        <v>0</v>
      </c>
      <c r="I177" s="173">
        <f t="shared" si="74"/>
        <v>0</v>
      </c>
      <c r="J177" s="168"/>
      <c r="K177" s="188" t="s">
        <v>22</v>
      </c>
      <c r="L177" s="175">
        <v>0</v>
      </c>
      <c r="M177" s="175">
        <v>0</v>
      </c>
      <c r="N177" s="175">
        <v>0</v>
      </c>
      <c r="O177" s="175">
        <v>0</v>
      </c>
      <c r="P177" s="175">
        <v>0</v>
      </c>
      <c r="Q177" s="175">
        <v>0</v>
      </c>
      <c r="R177" s="176">
        <v>0</v>
      </c>
      <c r="S177" s="177">
        <f t="shared" si="75"/>
        <v>0</v>
      </c>
      <c r="U177" s="234" t="s">
        <v>22</v>
      </c>
      <c r="V177" s="226">
        <v>0</v>
      </c>
      <c r="W177" s="226">
        <v>0</v>
      </c>
      <c r="X177" s="226">
        <v>0</v>
      </c>
      <c r="Y177" s="226">
        <v>0</v>
      </c>
      <c r="Z177" s="226">
        <v>0</v>
      </c>
      <c r="AA177" s="226">
        <v>0</v>
      </c>
      <c r="AB177" s="226">
        <v>0</v>
      </c>
      <c r="AC177" s="227">
        <v>0</v>
      </c>
      <c r="AD177" s="226">
        <v>0</v>
      </c>
      <c r="AE177" s="226">
        <v>0</v>
      </c>
      <c r="AF177" s="226">
        <v>0</v>
      </c>
      <c r="AG177" s="226">
        <v>0</v>
      </c>
      <c r="AH177" s="226">
        <v>0</v>
      </c>
      <c r="AI177" s="229">
        <f t="shared" si="76"/>
        <v>0</v>
      </c>
      <c r="AJ177" s="160" t="str">
        <f t="shared" si="77"/>
        <v/>
      </c>
      <c r="BA177" s="160"/>
      <c r="BR177" s="160"/>
      <c r="CG177" s="160"/>
    </row>
    <row r="178" spans="1:85" ht="15">
      <c r="A178" s="178" t="s">
        <v>21</v>
      </c>
      <c r="B178" s="179">
        <v>0</v>
      </c>
      <c r="C178" s="179">
        <v>0</v>
      </c>
      <c r="D178" s="179">
        <v>0</v>
      </c>
      <c r="E178" s="179">
        <v>0</v>
      </c>
      <c r="F178" s="362"/>
      <c r="G178" s="179">
        <v>0</v>
      </c>
      <c r="H178" s="180">
        <v>0</v>
      </c>
      <c r="I178" s="181">
        <f t="shared" si="74"/>
        <v>0</v>
      </c>
      <c r="J178" s="168"/>
      <c r="K178" s="182" t="s">
        <v>21</v>
      </c>
      <c r="L178" s="183">
        <v>0</v>
      </c>
      <c r="M178" s="183">
        <v>0</v>
      </c>
      <c r="N178" s="183">
        <v>0</v>
      </c>
      <c r="O178" s="183">
        <v>0</v>
      </c>
      <c r="P178" s="183">
        <v>0</v>
      </c>
      <c r="Q178" s="183">
        <v>0</v>
      </c>
      <c r="R178" s="184">
        <v>0</v>
      </c>
      <c r="S178" s="185">
        <f t="shared" si="75"/>
        <v>0</v>
      </c>
      <c r="U178" s="230" t="s">
        <v>61</v>
      </c>
      <c r="V178" s="231">
        <v>0</v>
      </c>
      <c r="W178" s="231">
        <v>0</v>
      </c>
      <c r="X178" s="231">
        <v>0</v>
      </c>
      <c r="Y178" s="231">
        <v>0</v>
      </c>
      <c r="Z178" s="231">
        <v>0</v>
      </c>
      <c r="AA178" s="231">
        <v>0</v>
      </c>
      <c r="AB178" s="231">
        <v>0</v>
      </c>
      <c r="AC178" s="232">
        <v>0</v>
      </c>
      <c r="AD178" s="231">
        <v>0</v>
      </c>
      <c r="AE178" s="231">
        <v>0</v>
      </c>
      <c r="AF178" s="231">
        <v>0</v>
      </c>
      <c r="AG178" s="231">
        <v>0</v>
      </c>
      <c r="AH178" s="231">
        <v>0</v>
      </c>
      <c r="AI178" s="233">
        <f t="shared" si="76"/>
        <v>0</v>
      </c>
      <c r="AJ178" s="160" t="str">
        <f t="shared" si="77"/>
        <v/>
      </c>
      <c r="BA178" s="160"/>
      <c r="BR178" s="160"/>
      <c r="CG178" s="160"/>
    </row>
    <row r="179" spans="1:85" ht="15">
      <c r="A179" s="189" t="s">
        <v>64</v>
      </c>
      <c r="B179" s="175">
        <v>0</v>
      </c>
      <c r="C179" s="175">
        <v>0</v>
      </c>
      <c r="D179" s="175">
        <v>0</v>
      </c>
      <c r="E179" s="175">
        <v>0</v>
      </c>
      <c r="F179" s="362"/>
      <c r="G179" s="175">
        <v>0</v>
      </c>
      <c r="H179" s="187">
        <v>0</v>
      </c>
      <c r="I179" s="173">
        <f t="shared" si="74"/>
        <v>0</v>
      </c>
      <c r="J179" s="168"/>
      <c r="K179" s="190" t="s">
        <v>64</v>
      </c>
      <c r="L179" s="175">
        <v>0</v>
      </c>
      <c r="M179" s="175">
        <v>0</v>
      </c>
      <c r="N179" s="175">
        <v>0</v>
      </c>
      <c r="O179" s="175">
        <v>0</v>
      </c>
      <c r="P179" s="175">
        <v>0</v>
      </c>
      <c r="Q179" s="175">
        <v>0</v>
      </c>
      <c r="R179" s="176">
        <v>0</v>
      </c>
      <c r="S179" s="177">
        <f t="shared" si="75"/>
        <v>0</v>
      </c>
      <c r="U179" s="235" t="s">
        <v>62</v>
      </c>
      <c r="V179" s="226">
        <v>0</v>
      </c>
      <c r="W179" s="226">
        <v>0</v>
      </c>
      <c r="X179" s="226">
        <v>0</v>
      </c>
      <c r="Y179" s="226">
        <v>0</v>
      </c>
      <c r="Z179" s="226">
        <v>0</v>
      </c>
      <c r="AA179" s="226">
        <v>0</v>
      </c>
      <c r="AB179" s="226">
        <v>0</v>
      </c>
      <c r="AC179" s="227">
        <v>0</v>
      </c>
      <c r="AD179" s="228">
        <v>0</v>
      </c>
      <c r="AE179" s="228">
        <v>0</v>
      </c>
      <c r="AF179" s="228">
        <v>0</v>
      </c>
      <c r="AG179" s="228">
        <v>0</v>
      </c>
      <c r="AH179" s="228">
        <v>0</v>
      </c>
      <c r="AI179" s="229">
        <f t="shared" si="76"/>
        <v>0</v>
      </c>
      <c r="AJ179" s="160" t="str">
        <f t="shared" si="77"/>
        <v/>
      </c>
      <c r="BA179" s="160"/>
      <c r="BR179" s="160"/>
      <c r="CG179" s="160"/>
    </row>
    <row r="180" spans="1:85">
      <c r="A180" s="191" t="s">
        <v>23</v>
      </c>
      <c r="B180" s="192">
        <v>0</v>
      </c>
      <c r="C180" s="192">
        <v>0</v>
      </c>
      <c r="D180" s="192">
        <v>0</v>
      </c>
      <c r="E180" s="192">
        <v>0</v>
      </c>
      <c r="F180" s="362"/>
      <c r="G180" s="192">
        <v>0</v>
      </c>
      <c r="H180" s="193">
        <v>0</v>
      </c>
      <c r="I180" s="194">
        <f t="shared" si="74"/>
        <v>0</v>
      </c>
      <c r="J180" s="168"/>
      <c r="K180" s="195" t="s">
        <v>23</v>
      </c>
      <c r="L180" s="196">
        <v>0</v>
      </c>
      <c r="M180" s="196">
        <v>0</v>
      </c>
      <c r="N180" s="196">
        <v>0</v>
      </c>
      <c r="O180" s="196">
        <v>0</v>
      </c>
      <c r="P180" s="196">
        <v>0</v>
      </c>
      <c r="Q180" s="196">
        <v>0</v>
      </c>
      <c r="R180" s="197">
        <v>0</v>
      </c>
      <c r="S180" s="198">
        <f t="shared" si="75"/>
        <v>0</v>
      </c>
      <c r="U180" s="236" t="s">
        <v>66</v>
      </c>
      <c r="V180" s="237">
        <v>0</v>
      </c>
      <c r="W180" s="237">
        <v>0</v>
      </c>
      <c r="X180" s="237">
        <v>0</v>
      </c>
      <c r="Y180" s="237">
        <v>0</v>
      </c>
      <c r="Z180" s="237">
        <v>0</v>
      </c>
      <c r="AA180" s="237">
        <v>0</v>
      </c>
      <c r="AB180" s="237">
        <v>0</v>
      </c>
      <c r="AC180" s="237">
        <v>0</v>
      </c>
      <c r="AD180" s="237">
        <v>0</v>
      </c>
      <c r="AE180" s="237">
        <v>0</v>
      </c>
      <c r="AF180" s="237">
        <v>0</v>
      </c>
      <c r="AG180" s="237">
        <v>0</v>
      </c>
      <c r="AH180" s="125">
        <v>0</v>
      </c>
      <c r="AI180" s="238">
        <f t="shared" si="76"/>
        <v>0</v>
      </c>
      <c r="AJ180" s="160" t="str">
        <f t="shared" si="77"/>
        <v/>
      </c>
      <c r="BA180" s="160"/>
      <c r="BR180" s="160"/>
      <c r="CG180" s="160"/>
    </row>
    <row r="181" spans="1:85">
      <c r="A181" s="199" t="s">
        <v>19</v>
      </c>
      <c r="B181" s="200">
        <v>0</v>
      </c>
      <c r="C181" s="200">
        <v>0</v>
      </c>
      <c r="D181" s="200">
        <v>0</v>
      </c>
      <c r="E181" s="200">
        <v>0</v>
      </c>
      <c r="F181" s="362"/>
      <c r="G181" s="200">
        <v>0</v>
      </c>
      <c r="H181" s="201">
        <v>0</v>
      </c>
      <c r="I181" s="202">
        <f t="shared" si="74"/>
        <v>0</v>
      </c>
      <c r="J181" s="168"/>
      <c r="K181" s="203" t="s">
        <v>19</v>
      </c>
      <c r="L181" s="200">
        <v>0</v>
      </c>
      <c r="M181" s="200">
        <v>0</v>
      </c>
      <c r="N181" s="200">
        <v>0</v>
      </c>
      <c r="O181" s="200">
        <v>0</v>
      </c>
      <c r="P181" s="200">
        <v>0</v>
      </c>
      <c r="Q181" s="200">
        <v>0</v>
      </c>
      <c r="R181" s="204">
        <v>0</v>
      </c>
      <c r="S181" s="205">
        <f t="shared" si="75"/>
        <v>0</v>
      </c>
      <c r="U181" s="239" t="s">
        <v>19</v>
      </c>
      <c r="V181" s="240">
        <v>0</v>
      </c>
      <c r="W181" s="240">
        <v>0</v>
      </c>
      <c r="X181" s="240">
        <v>0</v>
      </c>
      <c r="Y181" s="240">
        <v>0</v>
      </c>
      <c r="Z181" s="240">
        <v>0</v>
      </c>
      <c r="AA181" s="240">
        <v>0</v>
      </c>
      <c r="AB181" s="240">
        <v>0</v>
      </c>
      <c r="AC181" s="240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2">
        <f t="shared" si="76"/>
        <v>0</v>
      </c>
      <c r="AJ181" s="160" t="str">
        <f t="shared" si="77"/>
        <v/>
      </c>
      <c r="BA181" s="160"/>
      <c r="BR181" s="160"/>
      <c r="CG181" s="160"/>
    </row>
    <row r="182" spans="1:85">
      <c r="A182" s="191" t="s">
        <v>20</v>
      </c>
      <c r="B182" s="192">
        <v>0</v>
      </c>
      <c r="C182" s="192">
        <v>0</v>
      </c>
      <c r="D182" s="192">
        <v>0</v>
      </c>
      <c r="E182" s="192">
        <v>0</v>
      </c>
      <c r="F182" s="362"/>
      <c r="G182" s="192">
        <v>0</v>
      </c>
      <c r="H182" s="193">
        <v>0</v>
      </c>
      <c r="I182" s="194">
        <f t="shared" si="74"/>
        <v>0</v>
      </c>
      <c r="J182" s="168"/>
      <c r="K182" s="195" t="s">
        <v>20</v>
      </c>
      <c r="L182" s="196">
        <v>0</v>
      </c>
      <c r="M182" s="196">
        <v>0</v>
      </c>
      <c r="N182" s="196">
        <v>0</v>
      </c>
      <c r="O182" s="196">
        <v>0</v>
      </c>
      <c r="P182" s="196">
        <v>0</v>
      </c>
      <c r="Q182" s="196">
        <v>0</v>
      </c>
      <c r="R182" s="197">
        <v>0</v>
      </c>
      <c r="S182" s="198">
        <f t="shared" si="75"/>
        <v>0</v>
      </c>
      <c r="U182" s="236" t="s">
        <v>20</v>
      </c>
      <c r="V182" s="237">
        <v>0</v>
      </c>
      <c r="W182" s="237">
        <v>0</v>
      </c>
      <c r="X182" s="237">
        <v>0</v>
      </c>
      <c r="Y182" s="237">
        <v>0</v>
      </c>
      <c r="Z182" s="237">
        <v>0</v>
      </c>
      <c r="AA182" s="237">
        <v>0</v>
      </c>
      <c r="AB182" s="237">
        <v>0</v>
      </c>
      <c r="AC182" s="237">
        <v>0</v>
      </c>
      <c r="AD182" s="237">
        <v>0</v>
      </c>
      <c r="AE182" s="237">
        <v>0</v>
      </c>
      <c r="AF182" s="237">
        <v>0</v>
      </c>
      <c r="AG182" s="237">
        <v>0</v>
      </c>
      <c r="AH182" s="125">
        <v>0</v>
      </c>
      <c r="AI182" s="238">
        <f t="shared" si="76"/>
        <v>0</v>
      </c>
      <c r="AJ182" s="160" t="str">
        <f t="shared" si="77"/>
        <v/>
      </c>
      <c r="BA182" s="160"/>
      <c r="BR182" s="160"/>
      <c r="CG182" s="160"/>
    </row>
    <row r="183" spans="1:85" ht="15" thickBot="1">
      <c r="A183" s="206" t="s">
        <v>11</v>
      </c>
      <c r="B183" s="207">
        <v>0</v>
      </c>
      <c r="C183" s="207">
        <v>0</v>
      </c>
      <c r="D183" s="207">
        <v>0</v>
      </c>
      <c r="E183" s="207">
        <v>0</v>
      </c>
      <c r="F183" s="363"/>
      <c r="G183" s="207">
        <v>0</v>
      </c>
      <c r="H183" s="208">
        <v>0</v>
      </c>
      <c r="I183" s="209">
        <f t="shared" si="74"/>
        <v>0</v>
      </c>
      <c r="J183" s="168"/>
      <c r="K183" s="210" t="s">
        <v>11</v>
      </c>
      <c r="L183" s="207">
        <v>0</v>
      </c>
      <c r="M183" s="207">
        <v>0</v>
      </c>
      <c r="N183" s="207">
        <v>0</v>
      </c>
      <c r="O183" s="207">
        <v>0</v>
      </c>
      <c r="P183" s="207">
        <v>0</v>
      </c>
      <c r="Q183" s="207">
        <v>0</v>
      </c>
      <c r="R183" s="211">
        <v>0</v>
      </c>
      <c r="S183" s="212">
        <f t="shared" si="75"/>
        <v>0</v>
      </c>
      <c r="U183" s="239" t="s">
        <v>11</v>
      </c>
      <c r="V183" s="240">
        <v>0</v>
      </c>
      <c r="W183" s="240">
        <v>0</v>
      </c>
      <c r="X183" s="240">
        <v>0</v>
      </c>
      <c r="Y183" s="240">
        <v>0</v>
      </c>
      <c r="Z183" s="240">
        <v>0</v>
      </c>
      <c r="AA183" s="240">
        <v>0</v>
      </c>
      <c r="AB183" s="240">
        <v>0</v>
      </c>
      <c r="AC183" s="240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2">
        <f t="shared" si="76"/>
        <v>0</v>
      </c>
      <c r="AJ183" s="160" t="str">
        <f t="shared" si="77"/>
        <v/>
      </c>
      <c r="BA183" s="160"/>
      <c r="BR183" s="160"/>
      <c r="CG183" s="160"/>
    </row>
    <row r="184" spans="1:85" ht="15">
      <c r="A184" s="213" t="s">
        <v>26</v>
      </c>
      <c r="B184" s="214">
        <f>SUM(B163:B179)</f>
        <v>0</v>
      </c>
      <c r="C184" s="214">
        <f t="shared" ref="C184:I184" si="78">SUM(C163:C179)</f>
        <v>0</v>
      </c>
      <c r="D184" s="214">
        <f t="shared" si="78"/>
        <v>0</v>
      </c>
      <c r="E184" s="214">
        <f t="shared" si="78"/>
        <v>0</v>
      </c>
      <c r="F184" s="214">
        <f t="shared" si="78"/>
        <v>0</v>
      </c>
      <c r="G184" s="214">
        <f t="shared" si="78"/>
        <v>0</v>
      </c>
      <c r="H184" s="216">
        <f t="shared" si="78"/>
        <v>0</v>
      </c>
      <c r="I184" s="173">
        <f t="shared" si="78"/>
        <v>0</v>
      </c>
      <c r="J184" s="168"/>
      <c r="K184" s="215" t="s">
        <v>26</v>
      </c>
      <c r="L184" s="214">
        <f>SUM(L163:L179)</f>
        <v>0</v>
      </c>
      <c r="M184" s="214">
        <f t="shared" ref="M184:S184" si="79">SUM(M163:M179)</f>
        <v>0</v>
      </c>
      <c r="N184" s="214">
        <f t="shared" si="79"/>
        <v>0</v>
      </c>
      <c r="O184" s="214">
        <f t="shared" si="79"/>
        <v>0</v>
      </c>
      <c r="P184" s="214">
        <f t="shared" si="79"/>
        <v>0</v>
      </c>
      <c r="Q184" s="214">
        <f t="shared" si="79"/>
        <v>0</v>
      </c>
      <c r="R184" s="216">
        <f t="shared" si="79"/>
        <v>0</v>
      </c>
      <c r="S184" s="217">
        <f t="shared" si="79"/>
        <v>0</v>
      </c>
      <c r="T184" s="160" t="str">
        <f>IF(ABS(S184-AI184)&gt;0.01,S184-AI184,"")</f>
        <v/>
      </c>
      <c r="U184" s="243" t="s">
        <v>63</v>
      </c>
      <c r="V184" s="244">
        <f>SUM(V163:V179)</f>
        <v>0</v>
      </c>
      <c r="W184" s="244">
        <f t="shared" ref="W184:AH184" si="80">SUM(W163:W179)</f>
        <v>0</v>
      </c>
      <c r="X184" s="244">
        <f t="shared" si="80"/>
        <v>0</v>
      </c>
      <c r="Y184" s="244">
        <f t="shared" si="80"/>
        <v>0</v>
      </c>
      <c r="Z184" s="244">
        <f t="shared" si="80"/>
        <v>0</v>
      </c>
      <c r="AA184" s="244">
        <f t="shared" si="80"/>
        <v>0</v>
      </c>
      <c r="AB184" s="244">
        <f t="shared" si="80"/>
        <v>0</v>
      </c>
      <c r="AC184" s="244">
        <f t="shared" si="80"/>
        <v>0</v>
      </c>
      <c r="AD184" s="245">
        <f t="shared" si="80"/>
        <v>0</v>
      </c>
      <c r="AE184" s="245">
        <f t="shared" si="80"/>
        <v>0</v>
      </c>
      <c r="AF184" s="245">
        <f t="shared" si="80"/>
        <v>0</v>
      </c>
      <c r="AG184" s="245">
        <f t="shared" si="80"/>
        <v>0</v>
      </c>
      <c r="AH184" s="245">
        <f t="shared" si="80"/>
        <v>0</v>
      </c>
      <c r="AI184" s="246">
        <f>SUM(V184:AC184)</f>
        <v>0</v>
      </c>
      <c r="AJ184" s="160" t="str">
        <f t="shared" si="77"/>
        <v/>
      </c>
      <c r="BA184" s="160"/>
      <c r="BR184" s="160"/>
      <c r="CG184" s="160"/>
    </row>
    <row r="185" spans="1:85" s="23" customFormat="1" ht="15" thickBot="1">
      <c r="A185" s="30" t="s">
        <v>88</v>
      </c>
      <c r="B185" s="47" t="str">
        <f>IF($I184=0,"-",B184/$I184)</f>
        <v>-</v>
      </c>
      <c r="C185" s="47" t="str">
        <f t="shared" ref="C185:H185" si="81">IF($I184=0,"-",C184/$I184)</f>
        <v>-</v>
      </c>
      <c r="D185" s="47" t="str">
        <f t="shared" si="81"/>
        <v>-</v>
      </c>
      <c r="E185" s="47" t="str">
        <f t="shared" si="81"/>
        <v>-</v>
      </c>
      <c r="F185" s="47" t="str">
        <f t="shared" si="81"/>
        <v>-</v>
      </c>
      <c r="G185" s="47" t="str">
        <f t="shared" si="81"/>
        <v>-</v>
      </c>
      <c r="H185" s="70" t="str">
        <f t="shared" si="81"/>
        <v>-</v>
      </c>
      <c r="I185" s="48">
        <f>SUM(B185:H185)</f>
        <v>0</v>
      </c>
      <c r="J185" s="160"/>
      <c r="K185" s="81" t="s">
        <v>88</v>
      </c>
      <c r="L185" s="98" t="str">
        <f t="shared" ref="L185:R185" si="82">IF($S184=0,"-",L184/$S184)</f>
        <v>-</v>
      </c>
      <c r="M185" s="98" t="str">
        <f t="shared" si="82"/>
        <v>-</v>
      </c>
      <c r="N185" s="98" t="str">
        <f t="shared" si="82"/>
        <v>-</v>
      </c>
      <c r="O185" s="98" t="str">
        <f t="shared" si="82"/>
        <v>-</v>
      </c>
      <c r="P185" s="98" t="str">
        <f t="shared" si="82"/>
        <v>-</v>
      </c>
      <c r="Q185" s="98" t="str">
        <f t="shared" si="82"/>
        <v>-</v>
      </c>
      <c r="R185" s="99" t="str">
        <f t="shared" si="82"/>
        <v>-</v>
      </c>
      <c r="S185" s="100">
        <f>SUM(L185:R185)</f>
        <v>0</v>
      </c>
      <c r="U185" s="110" t="s">
        <v>88</v>
      </c>
      <c r="V185" s="133" t="e">
        <f>+V184/$AI184</f>
        <v>#DIV/0!</v>
      </c>
      <c r="W185" s="133" t="e">
        <f t="shared" ref="W185:AH185" si="83">+W184/$AI184</f>
        <v>#DIV/0!</v>
      </c>
      <c r="X185" s="133" t="e">
        <f t="shared" si="83"/>
        <v>#DIV/0!</v>
      </c>
      <c r="Y185" s="133" t="e">
        <f t="shared" si="83"/>
        <v>#DIV/0!</v>
      </c>
      <c r="Z185" s="133" t="e">
        <f t="shared" si="83"/>
        <v>#DIV/0!</v>
      </c>
      <c r="AA185" s="133" t="e">
        <f t="shared" si="83"/>
        <v>#DIV/0!</v>
      </c>
      <c r="AB185" s="133" t="e">
        <f t="shared" si="83"/>
        <v>#DIV/0!</v>
      </c>
      <c r="AC185" s="133" t="e">
        <f t="shared" si="83"/>
        <v>#DIV/0!</v>
      </c>
      <c r="AD185" s="133" t="e">
        <f t="shared" si="83"/>
        <v>#DIV/0!</v>
      </c>
      <c r="AE185" s="133" t="e">
        <f t="shared" si="83"/>
        <v>#DIV/0!</v>
      </c>
      <c r="AF185" s="133" t="e">
        <f t="shared" si="83"/>
        <v>#DIV/0!</v>
      </c>
      <c r="AG185" s="133" t="e">
        <f t="shared" si="83"/>
        <v>#DIV/0!</v>
      </c>
      <c r="AH185" s="133" t="e">
        <f t="shared" si="83"/>
        <v>#DIV/0!</v>
      </c>
      <c r="AI185" s="134" t="e">
        <f>SUM(V185:AC185)</f>
        <v>#DIV/0!</v>
      </c>
      <c r="AJ185" s="23" t="e">
        <f t="shared" si="77"/>
        <v>#DIV/0!</v>
      </c>
    </row>
    <row r="186" spans="1:85" ht="15" thickBot="1">
      <c r="A186" s="247"/>
      <c r="B186" s="247"/>
      <c r="C186" s="247"/>
      <c r="D186" s="247"/>
      <c r="E186" s="247"/>
      <c r="F186" s="247"/>
      <c r="G186" s="247"/>
      <c r="H186" s="247"/>
      <c r="I186" s="247"/>
      <c r="K186" s="247"/>
      <c r="L186" s="247"/>
      <c r="M186" s="247"/>
      <c r="N186" s="247"/>
      <c r="O186" s="247"/>
      <c r="P186" s="247"/>
      <c r="Q186" s="247"/>
      <c r="R186" s="247"/>
      <c r="S186" s="247"/>
      <c r="AI186" s="168"/>
      <c r="BA186" s="160"/>
      <c r="BR186" s="160"/>
      <c r="CG186" s="160"/>
    </row>
    <row r="187" spans="1:85" ht="28.5">
      <c r="A187" s="312" t="s">
        <v>35</v>
      </c>
      <c r="B187" s="164" t="s">
        <v>0</v>
      </c>
      <c r="C187" s="164" t="s">
        <v>1</v>
      </c>
      <c r="D187" s="164" t="s">
        <v>2</v>
      </c>
      <c r="E187" s="164" t="s">
        <v>3</v>
      </c>
      <c r="F187" s="164" t="s">
        <v>27</v>
      </c>
      <c r="G187" s="164" t="s">
        <v>4</v>
      </c>
      <c r="H187" s="164" t="s">
        <v>5</v>
      </c>
      <c r="I187" s="165" t="s">
        <v>6</v>
      </c>
      <c r="K187" s="314" t="s">
        <v>35</v>
      </c>
      <c r="L187" s="166" t="s">
        <v>0</v>
      </c>
      <c r="M187" s="166" t="s">
        <v>1</v>
      </c>
      <c r="N187" s="166" t="s">
        <v>2</v>
      </c>
      <c r="O187" s="166" t="s">
        <v>3</v>
      </c>
      <c r="P187" s="166" t="s">
        <v>27</v>
      </c>
      <c r="Q187" s="166" t="s">
        <v>4</v>
      </c>
      <c r="R187" s="166" t="s">
        <v>5</v>
      </c>
      <c r="S187" s="167" t="s">
        <v>6</v>
      </c>
      <c r="U187" s="316" t="s">
        <v>35</v>
      </c>
      <c r="V187" s="219" t="s">
        <v>74</v>
      </c>
      <c r="W187" s="219" t="s">
        <v>75</v>
      </c>
      <c r="X187" s="219" t="s">
        <v>4</v>
      </c>
      <c r="Y187" s="219" t="s">
        <v>1</v>
      </c>
      <c r="Z187" s="219" t="s">
        <v>2</v>
      </c>
      <c r="AA187" s="219" t="s">
        <v>3</v>
      </c>
      <c r="AB187" s="219" t="s">
        <v>55</v>
      </c>
      <c r="AC187" s="219" t="s">
        <v>68</v>
      </c>
      <c r="AD187" s="220" t="s">
        <v>76</v>
      </c>
      <c r="AE187" s="220" t="s">
        <v>83</v>
      </c>
      <c r="AF187" s="220" t="s">
        <v>77</v>
      </c>
      <c r="AG187" s="220" t="s">
        <v>84</v>
      </c>
      <c r="AH187" s="220" t="s">
        <v>85</v>
      </c>
      <c r="AI187" s="221" t="s">
        <v>63</v>
      </c>
      <c r="BA187" s="160"/>
      <c r="BR187" s="160"/>
      <c r="CG187" s="160"/>
    </row>
    <row r="188" spans="1:85" ht="15">
      <c r="A188" s="313" t="s">
        <v>35</v>
      </c>
      <c r="B188" s="318" t="s">
        <v>69</v>
      </c>
      <c r="C188" s="319"/>
      <c r="D188" s="319"/>
      <c r="E188" s="319"/>
      <c r="F188" s="319"/>
      <c r="G188" s="319"/>
      <c r="H188" s="319"/>
      <c r="I188" s="320"/>
      <c r="K188" s="315" t="s">
        <v>35</v>
      </c>
      <c r="L188" s="321" t="s">
        <v>69</v>
      </c>
      <c r="M188" s="322"/>
      <c r="N188" s="322"/>
      <c r="O188" s="322"/>
      <c r="P188" s="322"/>
      <c r="Q188" s="322"/>
      <c r="R188" s="322"/>
      <c r="S188" s="323"/>
      <c r="U188" s="317" t="s">
        <v>35</v>
      </c>
      <c r="V188" s="324" t="s">
        <v>69</v>
      </c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5"/>
      <c r="BA188" s="160"/>
      <c r="BR188" s="160"/>
      <c r="CG188" s="160"/>
    </row>
    <row r="189" spans="1:85" ht="15">
      <c r="A189" s="170" t="s">
        <v>7</v>
      </c>
      <c r="B189" s="171">
        <v>0</v>
      </c>
      <c r="C189" s="171">
        <v>0</v>
      </c>
      <c r="D189" s="171">
        <v>0</v>
      </c>
      <c r="E189" s="171">
        <v>0</v>
      </c>
      <c r="F189" s="361"/>
      <c r="G189" s="171">
        <v>0</v>
      </c>
      <c r="H189" s="172">
        <v>0</v>
      </c>
      <c r="I189" s="173">
        <f>SUM(B189:H189)</f>
        <v>0</v>
      </c>
      <c r="J189" s="168"/>
      <c r="K189" s="222" t="s">
        <v>7</v>
      </c>
      <c r="L189" s="171">
        <v>0</v>
      </c>
      <c r="M189" s="171">
        <v>0</v>
      </c>
      <c r="N189" s="171">
        <v>0</v>
      </c>
      <c r="O189" s="171">
        <v>0</v>
      </c>
      <c r="P189" s="171">
        <v>0</v>
      </c>
      <c r="Q189" s="171">
        <v>0</v>
      </c>
      <c r="R189" s="223">
        <v>0</v>
      </c>
      <c r="S189" s="224">
        <f>SUM(L189:R189)</f>
        <v>0</v>
      </c>
      <c r="U189" s="225" t="s">
        <v>7</v>
      </c>
      <c r="V189" s="226">
        <v>0</v>
      </c>
      <c r="W189" s="226">
        <v>0</v>
      </c>
      <c r="X189" s="226">
        <v>0</v>
      </c>
      <c r="Y189" s="226">
        <v>0</v>
      </c>
      <c r="Z189" s="226">
        <v>0</v>
      </c>
      <c r="AA189" s="226">
        <v>0</v>
      </c>
      <c r="AB189" s="226">
        <v>0</v>
      </c>
      <c r="AC189" s="227">
        <v>0</v>
      </c>
      <c r="AD189" s="228">
        <v>0</v>
      </c>
      <c r="AE189" s="228">
        <v>0</v>
      </c>
      <c r="AF189" s="228">
        <v>0</v>
      </c>
      <c r="AG189" s="228">
        <v>0</v>
      </c>
      <c r="AH189" s="228">
        <v>0</v>
      </c>
      <c r="AI189" s="229">
        <f>SUM(V189:AC189)</f>
        <v>0</v>
      </c>
      <c r="AJ189" s="160" t="str">
        <f>IF(ABS(S189-AI189)&gt;0.001,S189-AI189,"")</f>
        <v/>
      </c>
      <c r="BA189" s="160"/>
      <c r="BR189" s="160"/>
      <c r="CG189" s="160"/>
    </row>
    <row r="190" spans="1:85" ht="15">
      <c r="A190" s="178" t="s">
        <v>8</v>
      </c>
      <c r="B190" s="179">
        <v>0</v>
      </c>
      <c r="C190" s="179">
        <v>0</v>
      </c>
      <c r="D190" s="179">
        <v>0</v>
      </c>
      <c r="E190" s="179">
        <v>0</v>
      </c>
      <c r="F190" s="362"/>
      <c r="G190" s="179">
        <v>0</v>
      </c>
      <c r="H190" s="180">
        <v>0</v>
      </c>
      <c r="I190" s="181">
        <f t="shared" ref="I190:I209" si="84">SUM(B190:H190)</f>
        <v>0</v>
      </c>
      <c r="J190" s="168"/>
      <c r="K190" s="182" t="s">
        <v>8</v>
      </c>
      <c r="L190" s="183">
        <v>0</v>
      </c>
      <c r="M190" s="183">
        <v>0</v>
      </c>
      <c r="N190" s="183">
        <v>0</v>
      </c>
      <c r="O190" s="183">
        <v>0</v>
      </c>
      <c r="P190" s="183">
        <v>0</v>
      </c>
      <c r="Q190" s="183">
        <v>0</v>
      </c>
      <c r="R190" s="184">
        <v>0</v>
      </c>
      <c r="S190" s="185">
        <f t="shared" ref="S190:S209" si="85">SUM(L190:R190)</f>
        <v>0</v>
      </c>
      <c r="U190" s="230" t="s">
        <v>8</v>
      </c>
      <c r="V190" s="231">
        <v>0</v>
      </c>
      <c r="W190" s="231">
        <v>0</v>
      </c>
      <c r="X190" s="231">
        <v>0</v>
      </c>
      <c r="Y190" s="231">
        <v>0</v>
      </c>
      <c r="Z190" s="231">
        <v>0</v>
      </c>
      <c r="AA190" s="231">
        <v>0</v>
      </c>
      <c r="AB190" s="231">
        <v>0</v>
      </c>
      <c r="AC190" s="232">
        <v>0</v>
      </c>
      <c r="AD190" s="231">
        <v>0</v>
      </c>
      <c r="AE190" s="231">
        <v>0</v>
      </c>
      <c r="AF190" s="231">
        <v>0</v>
      </c>
      <c r="AG190" s="231">
        <v>0</v>
      </c>
      <c r="AH190" s="231">
        <v>0</v>
      </c>
      <c r="AI190" s="233">
        <f t="shared" ref="AI190:AI209" si="86">SUM(V190:AC190)</f>
        <v>0</v>
      </c>
      <c r="AJ190" s="160" t="str">
        <f t="shared" ref="AJ190:AJ211" si="87">IF(ABS(S190-AI190)&gt;0.001,S190-AI190,"")</f>
        <v/>
      </c>
      <c r="BA190" s="160"/>
      <c r="BR190" s="160"/>
      <c r="CG190" s="160"/>
    </row>
    <row r="191" spans="1:85" ht="15">
      <c r="A191" s="186" t="s">
        <v>10</v>
      </c>
      <c r="B191" s="175">
        <v>0</v>
      </c>
      <c r="C191" s="175">
        <v>0</v>
      </c>
      <c r="D191" s="175">
        <v>8.2598821995762906E-2</v>
      </c>
      <c r="E191" s="175">
        <v>0</v>
      </c>
      <c r="F191" s="362"/>
      <c r="G191" s="175">
        <v>0</v>
      </c>
      <c r="H191" s="187">
        <v>0</v>
      </c>
      <c r="I191" s="173">
        <f t="shared" si="84"/>
        <v>8.2598821995762906E-2</v>
      </c>
      <c r="J191" s="168"/>
      <c r="K191" s="188" t="s">
        <v>10</v>
      </c>
      <c r="L191" s="175">
        <v>0</v>
      </c>
      <c r="M191" s="175">
        <v>0</v>
      </c>
      <c r="N191" s="175">
        <v>8.2598821995762906E-2</v>
      </c>
      <c r="O191" s="175">
        <v>0</v>
      </c>
      <c r="P191" s="175">
        <v>0</v>
      </c>
      <c r="Q191" s="175">
        <v>0</v>
      </c>
      <c r="R191" s="176">
        <v>0</v>
      </c>
      <c r="S191" s="177">
        <f t="shared" si="85"/>
        <v>8.2598821995762906E-2</v>
      </c>
      <c r="U191" s="234" t="s">
        <v>10</v>
      </c>
      <c r="V191" s="226">
        <v>0</v>
      </c>
      <c r="W191" s="226">
        <v>0</v>
      </c>
      <c r="X191" s="226">
        <v>0</v>
      </c>
      <c r="Y191" s="226">
        <v>0</v>
      </c>
      <c r="Z191" s="226">
        <v>8.2598821995762906E-2</v>
      </c>
      <c r="AA191" s="226">
        <v>0</v>
      </c>
      <c r="AB191" s="226">
        <v>0</v>
      </c>
      <c r="AC191" s="227">
        <v>0</v>
      </c>
      <c r="AD191" s="228">
        <v>0</v>
      </c>
      <c r="AE191" s="228">
        <v>0</v>
      </c>
      <c r="AF191" s="228">
        <v>0</v>
      </c>
      <c r="AG191" s="228">
        <v>0</v>
      </c>
      <c r="AH191" s="228">
        <v>0</v>
      </c>
      <c r="AI191" s="229">
        <f t="shared" si="86"/>
        <v>8.2598821995762906E-2</v>
      </c>
      <c r="AJ191" s="160" t="str">
        <f t="shared" si="87"/>
        <v/>
      </c>
      <c r="BA191" s="160"/>
      <c r="BR191" s="160"/>
      <c r="CG191" s="160"/>
    </row>
    <row r="192" spans="1:85" ht="15">
      <c r="A192" s="178" t="s">
        <v>56</v>
      </c>
      <c r="B192" s="179">
        <v>0</v>
      </c>
      <c r="C192" s="179">
        <v>0</v>
      </c>
      <c r="D192" s="179">
        <v>0</v>
      </c>
      <c r="E192" s="179">
        <v>0</v>
      </c>
      <c r="F192" s="362"/>
      <c r="G192" s="179">
        <v>0</v>
      </c>
      <c r="H192" s="180">
        <v>0</v>
      </c>
      <c r="I192" s="181">
        <f t="shared" si="84"/>
        <v>0</v>
      </c>
      <c r="J192" s="168"/>
      <c r="K192" s="182" t="s">
        <v>56</v>
      </c>
      <c r="L192" s="183">
        <v>0</v>
      </c>
      <c r="M192" s="183">
        <v>0</v>
      </c>
      <c r="N192" s="183">
        <v>0</v>
      </c>
      <c r="O192" s="183">
        <v>0</v>
      </c>
      <c r="P192" s="183">
        <v>0</v>
      </c>
      <c r="Q192" s="183">
        <v>0</v>
      </c>
      <c r="R192" s="184">
        <v>0</v>
      </c>
      <c r="S192" s="185">
        <f t="shared" si="85"/>
        <v>0</v>
      </c>
      <c r="U192" s="230" t="s">
        <v>56</v>
      </c>
      <c r="V192" s="231">
        <v>0</v>
      </c>
      <c r="W192" s="231">
        <v>0</v>
      </c>
      <c r="X192" s="231">
        <v>0</v>
      </c>
      <c r="Y192" s="231">
        <v>0</v>
      </c>
      <c r="Z192" s="231">
        <v>0</v>
      </c>
      <c r="AA192" s="231">
        <v>0</v>
      </c>
      <c r="AB192" s="231">
        <v>0</v>
      </c>
      <c r="AC192" s="232">
        <v>0</v>
      </c>
      <c r="AD192" s="231">
        <v>0</v>
      </c>
      <c r="AE192" s="231">
        <v>0</v>
      </c>
      <c r="AF192" s="231">
        <v>0</v>
      </c>
      <c r="AG192" s="231">
        <v>0</v>
      </c>
      <c r="AH192" s="231">
        <v>0</v>
      </c>
      <c r="AI192" s="233">
        <f t="shared" si="86"/>
        <v>0</v>
      </c>
      <c r="AJ192" s="160" t="str">
        <f t="shared" si="87"/>
        <v/>
      </c>
      <c r="BA192" s="160"/>
      <c r="BR192" s="160"/>
      <c r="CG192" s="160"/>
    </row>
    <row r="193" spans="1:85" ht="15">
      <c r="A193" s="186" t="s">
        <v>16</v>
      </c>
      <c r="B193" s="175">
        <v>0.65816428798148241</v>
      </c>
      <c r="C193" s="175">
        <v>0</v>
      </c>
      <c r="D193" s="175">
        <v>29.833351652267943</v>
      </c>
      <c r="E193" s="175">
        <v>0</v>
      </c>
      <c r="F193" s="362"/>
      <c r="G193" s="175">
        <v>0</v>
      </c>
      <c r="H193" s="187">
        <v>0</v>
      </c>
      <c r="I193" s="173">
        <f t="shared" si="84"/>
        <v>30.491515940249425</v>
      </c>
      <c r="J193" s="168"/>
      <c r="K193" s="188" t="s">
        <v>16</v>
      </c>
      <c r="L193" s="175">
        <v>0.65816428798148241</v>
      </c>
      <c r="M193" s="175">
        <v>0</v>
      </c>
      <c r="N193" s="175">
        <v>29.833351652267943</v>
      </c>
      <c r="O193" s="175">
        <v>0</v>
      </c>
      <c r="P193" s="175">
        <v>0</v>
      </c>
      <c r="Q193" s="175">
        <v>0</v>
      </c>
      <c r="R193" s="176">
        <v>0</v>
      </c>
      <c r="S193" s="177">
        <f t="shared" si="85"/>
        <v>30.491515940249425</v>
      </c>
      <c r="U193" s="234" t="s">
        <v>16</v>
      </c>
      <c r="V193" s="226">
        <v>0.65816428798148241</v>
      </c>
      <c r="W193" s="226">
        <v>0</v>
      </c>
      <c r="X193" s="226">
        <v>0</v>
      </c>
      <c r="Y193" s="226">
        <v>0</v>
      </c>
      <c r="Z193" s="226">
        <v>29.833351652267943</v>
      </c>
      <c r="AA193" s="226">
        <v>0</v>
      </c>
      <c r="AB193" s="226">
        <v>0</v>
      </c>
      <c r="AC193" s="227">
        <v>0</v>
      </c>
      <c r="AD193" s="228">
        <v>0</v>
      </c>
      <c r="AE193" s="228">
        <v>0</v>
      </c>
      <c r="AF193" s="228">
        <v>0</v>
      </c>
      <c r="AG193" s="228">
        <v>0</v>
      </c>
      <c r="AH193" s="228">
        <v>0</v>
      </c>
      <c r="AI193" s="229">
        <f t="shared" si="86"/>
        <v>30.491515940249425</v>
      </c>
      <c r="AJ193" s="160" t="str">
        <f t="shared" si="87"/>
        <v/>
      </c>
      <c r="BA193" s="160"/>
      <c r="BR193" s="160"/>
      <c r="CG193" s="160"/>
    </row>
    <row r="194" spans="1:85" ht="15">
      <c r="A194" s="178" t="s">
        <v>15</v>
      </c>
      <c r="B194" s="179">
        <v>0.74464491155156043</v>
      </c>
      <c r="C194" s="179">
        <v>4.5328159302021186E-2</v>
      </c>
      <c r="D194" s="179">
        <v>0.74761472329797951</v>
      </c>
      <c r="E194" s="179">
        <v>0.17460381664608834</v>
      </c>
      <c r="F194" s="362"/>
      <c r="G194" s="179">
        <v>0</v>
      </c>
      <c r="H194" s="180">
        <v>0</v>
      </c>
      <c r="I194" s="181">
        <f t="shared" si="84"/>
        <v>1.7121916107976496</v>
      </c>
      <c r="J194" s="168"/>
      <c r="K194" s="182" t="s">
        <v>15</v>
      </c>
      <c r="L194" s="183">
        <v>0.74464491155156043</v>
      </c>
      <c r="M194" s="183">
        <v>4.5328159302021186E-2</v>
      </c>
      <c r="N194" s="183">
        <v>0.74761472329797951</v>
      </c>
      <c r="O194" s="183">
        <v>0.17460381664608834</v>
      </c>
      <c r="P194" s="183">
        <v>0</v>
      </c>
      <c r="Q194" s="183">
        <v>0</v>
      </c>
      <c r="R194" s="184">
        <v>0</v>
      </c>
      <c r="S194" s="185">
        <f t="shared" si="85"/>
        <v>1.7121916107976496</v>
      </c>
      <c r="U194" s="230" t="s">
        <v>57</v>
      </c>
      <c r="V194" s="231">
        <v>0.5191279355680295</v>
      </c>
      <c r="W194" s="231">
        <v>0</v>
      </c>
      <c r="X194" s="231">
        <v>0</v>
      </c>
      <c r="Y194" s="231">
        <v>4.5328159302021186E-2</v>
      </c>
      <c r="Z194" s="231">
        <v>0.72128443644786477</v>
      </c>
      <c r="AA194" s="231">
        <v>0.11936721445589854</v>
      </c>
      <c r="AB194" s="231">
        <v>0</v>
      </c>
      <c r="AC194" s="232">
        <v>0.30708386502383556</v>
      </c>
      <c r="AD194" s="231">
        <v>0.22551697598353093</v>
      </c>
      <c r="AE194" s="231">
        <v>0</v>
      </c>
      <c r="AF194" s="231">
        <v>0</v>
      </c>
      <c r="AG194" s="231">
        <v>2.6330286850114789E-2</v>
      </c>
      <c r="AH194" s="231">
        <v>5.5236602190189811E-2</v>
      </c>
      <c r="AI194" s="233">
        <f t="shared" si="86"/>
        <v>1.7121916107976496</v>
      </c>
      <c r="AJ194" s="160" t="str">
        <f t="shared" si="87"/>
        <v/>
      </c>
      <c r="BA194" s="160"/>
      <c r="BR194" s="160"/>
      <c r="CG194" s="160"/>
    </row>
    <row r="195" spans="1:85" ht="15">
      <c r="A195" s="186" t="s">
        <v>58</v>
      </c>
      <c r="B195" s="175">
        <v>0</v>
      </c>
      <c r="C195" s="175">
        <v>0</v>
      </c>
      <c r="D195" s="175">
        <v>0</v>
      </c>
      <c r="E195" s="175">
        <v>0.88176338311756086</v>
      </c>
      <c r="F195" s="362"/>
      <c r="G195" s="175">
        <v>0</v>
      </c>
      <c r="H195" s="187">
        <v>0</v>
      </c>
      <c r="I195" s="173">
        <f t="shared" si="84"/>
        <v>0.88176338311756086</v>
      </c>
      <c r="J195" s="168"/>
      <c r="K195" s="188" t="s">
        <v>58</v>
      </c>
      <c r="L195" s="175">
        <v>0</v>
      </c>
      <c r="M195" s="175">
        <v>0</v>
      </c>
      <c r="N195" s="175">
        <v>0</v>
      </c>
      <c r="O195" s="175">
        <v>0.88176338311756086</v>
      </c>
      <c r="P195" s="175">
        <v>133.95054980350125</v>
      </c>
      <c r="Q195" s="175">
        <v>0</v>
      </c>
      <c r="R195" s="176">
        <v>0</v>
      </c>
      <c r="S195" s="177">
        <f t="shared" si="85"/>
        <v>134.83231318661882</v>
      </c>
      <c r="U195" s="234" t="s">
        <v>58</v>
      </c>
      <c r="V195" s="226">
        <v>0</v>
      </c>
      <c r="W195" s="226">
        <v>0</v>
      </c>
      <c r="X195" s="226">
        <v>0</v>
      </c>
      <c r="Y195" s="226">
        <v>0</v>
      </c>
      <c r="Z195" s="226">
        <v>0</v>
      </c>
      <c r="AA195" s="226">
        <v>0.13226450746763413</v>
      </c>
      <c r="AB195" s="226">
        <v>133.95054980350125</v>
      </c>
      <c r="AC195" s="227">
        <v>0.74949887564992679</v>
      </c>
      <c r="AD195" s="226">
        <v>0</v>
      </c>
      <c r="AE195" s="226">
        <v>0</v>
      </c>
      <c r="AF195" s="226">
        <v>0</v>
      </c>
      <c r="AG195" s="226">
        <v>0</v>
      </c>
      <c r="AH195" s="226">
        <v>0.74949887564992679</v>
      </c>
      <c r="AI195" s="229">
        <f t="shared" si="86"/>
        <v>134.83231318661879</v>
      </c>
      <c r="AJ195" s="160" t="str">
        <f t="shared" si="87"/>
        <v/>
      </c>
      <c r="BA195" s="160"/>
      <c r="BR195" s="160"/>
      <c r="CG195" s="160"/>
    </row>
    <row r="196" spans="1:85" ht="15">
      <c r="A196" s="178" t="s">
        <v>12</v>
      </c>
      <c r="B196" s="179">
        <v>0</v>
      </c>
      <c r="C196" s="179">
        <v>0</v>
      </c>
      <c r="D196" s="179">
        <v>0</v>
      </c>
      <c r="E196" s="179">
        <v>0</v>
      </c>
      <c r="F196" s="362"/>
      <c r="G196" s="179">
        <v>0</v>
      </c>
      <c r="H196" s="180">
        <v>0</v>
      </c>
      <c r="I196" s="181">
        <f t="shared" si="84"/>
        <v>0</v>
      </c>
      <c r="J196" s="168"/>
      <c r="K196" s="182" t="s">
        <v>12</v>
      </c>
      <c r="L196" s="183">
        <v>0</v>
      </c>
      <c r="M196" s="183">
        <v>0</v>
      </c>
      <c r="N196" s="183">
        <v>0</v>
      </c>
      <c r="O196" s="183">
        <v>0</v>
      </c>
      <c r="P196" s="183">
        <v>0.20536979999188754</v>
      </c>
      <c r="Q196" s="183">
        <v>0</v>
      </c>
      <c r="R196" s="184">
        <v>0</v>
      </c>
      <c r="S196" s="185">
        <f t="shared" si="85"/>
        <v>0.20536979999188754</v>
      </c>
      <c r="U196" s="230" t="s">
        <v>12</v>
      </c>
      <c r="V196" s="231">
        <v>0</v>
      </c>
      <c r="W196" s="231">
        <v>0</v>
      </c>
      <c r="X196" s="231">
        <v>0</v>
      </c>
      <c r="Y196" s="231">
        <v>0</v>
      </c>
      <c r="Z196" s="231">
        <v>0</v>
      </c>
      <c r="AA196" s="231">
        <v>0</v>
      </c>
      <c r="AB196" s="231">
        <v>0.20536979999188754</v>
      </c>
      <c r="AC196" s="232">
        <v>0</v>
      </c>
      <c r="AD196" s="231">
        <v>0</v>
      </c>
      <c r="AE196" s="231">
        <v>0</v>
      </c>
      <c r="AF196" s="231">
        <v>0</v>
      </c>
      <c r="AG196" s="231">
        <v>0</v>
      </c>
      <c r="AH196" s="231">
        <v>0</v>
      </c>
      <c r="AI196" s="233">
        <f t="shared" si="86"/>
        <v>0.20536979999188754</v>
      </c>
      <c r="AJ196" s="160" t="str">
        <f t="shared" si="87"/>
        <v/>
      </c>
      <c r="BA196" s="160"/>
      <c r="BR196" s="160"/>
      <c r="CG196" s="160"/>
    </row>
    <row r="197" spans="1:85" ht="15">
      <c r="A197" s="186" t="s">
        <v>59</v>
      </c>
      <c r="B197" s="175">
        <v>0</v>
      </c>
      <c r="C197" s="175">
        <v>0</v>
      </c>
      <c r="D197" s="175">
        <v>1.5948445334435228E-2</v>
      </c>
      <c r="E197" s="175">
        <v>0</v>
      </c>
      <c r="F197" s="362"/>
      <c r="G197" s="175">
        <v>0</v>
      </c>
      <c r="H197" s="187">
        <v>0</v>
      </c>
      <c r="I197" s="173">
        <f t="shared" si="84"/>
        <v>1.5948445334435228E-2</v>
      </c>
      <c r="J197" s="168"/>
      <c r="K197" s="188" t="s">
        <v>59</v>
      </c>
      <c r="L197" s="175">
        <v>0</v>
      </c>
      <c r="M197" s="175">
        <v>0</v>
      </c>
      <c r="N197" s="175">
        <v>1.5948445334435228E-2</v>
      </c>
      <c r="O197" s="175">
        <v>0</v>
      </c>
      <c r="P197" s="175">
        <v>0</v>
      </c>
      <c r="Q197" s="175">
        <v>0</v>
      </c>
      <c r="R197" s="176">
        <v>0</v>
      </c>
      <c r="S197" s="177">
        <f t="shared" si="85"/>
        <v>1.5948445334435228E-2</v>
      </c>
      <c r="U197" s="234" t="s">
        <v>59</v>
      </c>
      <c r="V197" s="226">
        <v>0</v>
      </c>
      <c r="W197" s="226">
        <v>0</v>
      </c>
      <c r="X197" s="226">
        <v>0</v>
      </c>
      <c r="Y197" s="226">
        <v>0</v>
      </c>
      <c r="Z197" s="226">
        <v>1.5948445334435228E-2</v>
      </c>
      <c r="AA197" s="226">
        <v>0</v>
      </c>
      <c r="AB197" s="226">
        <v>0</v>
      </c>
      <c r="AC197" s="227">
        <v>0</v>
      </c>
      <c r="AD197" s="226">
        <v>0</v>
      </c>
      <c r="AE197" s="226">
        <v>0</v>
      </c>
      <c r="AF197" s="226">
        <v>0</v>
      </c>
      <c r="AG197" s="226">
        <v>0</v>
      </c>
      <c r="AH197" s="226">
        <v>0</v>
      </c>
      <c r="AI197" s="229">
        <f t="shared" si="86"/>
        <v>1.5948445334435228E-2</v>
      </c>
      <c r="AJ197" s="160" t="str">
        <f t="shared" si="87"/>
        <v/>
      </c>
      <c r="BA197" s="160"/>
      <c r="BR197" s="160"/>
      <c r="CG197" s="160"/>
    </row>
    <row r="198" spans="1:85" ht="15">
      <c r="A198" s="178" t="s">
        <v>17</v>
      </c>
      <c r="B198" s="179">
        <v>1.9720574386327796</v>
      </c>
      <c r="C198" s="179">
        <v>0</v>
      </c>
      <c r="D198" s="179">
        <v>0.36564153733168286</v>
      </c>
      <c r="E198" s="179">
        <v>1.7792623461315046E-2</v>
      </c>
      <c r="F198" s="362"/>
      <c r="G198" s="179">
        <v>0</v>
      </c>
      <c r="H198" s="180">
        <v>0</v>
      </c>
      <c r="I198" s="181">
        <f t="shared" si="84"/>
        <v>2.3554915994257777</v>
      </c>
      <c r="J198" s="168"/>
      <c r="K198" s="182" t="s">
        <v>17</v>
      </c>
      <c r="L198" s="183">
        <v>1.9720574386327796</v>
      </c>
      <c r="M198" s="183">
        <v>0</v>
      </c>
      <c r="N198" s="183">
        <v>0.36564153733168286</v>
      </c>
      <c r="O198" s="183">
        <v>1.7792623461315046E-2</v>
      </c>
      <c r="P198" s="183">
        <v>0</v>
      </c>
      <c r="Q198" s="183">
        <v>0</v>
      </c>
      <c r="R198" s="184">
        <v>0</v>
      </c>
      <c r="S198" s="185">
        <f t="shared" si="85"/>
        <v>2.3554915994257777</v>
      </c>
      <c r="U198" s="230" t="s">
        <v>17</v>
      </c>
      <c r="V198" s="231">
        <v>1.9720574386327796</v>
      </c>
      <c r="W198" s="231">
        <v>0</v>
      </c>
      <c r="X198" s="231">
        <v>0</v>
      </c>
      <c r="Y198" s="231">
        <v>0</v>
      </c>
      <c r="Z198" s="231">
        <v>0.36564153733168286</v>
      </c>
      <c r="AA198" s="231">
        <v>3.0612549112859224E-3</v>
      </c>
      <c r="AB198" s="231">
        <v>0</v>
      </c>
      <c r="AC198" s="232">
        <v>1.4731368550029125E-2</v>
      </c>
      <c r="AD198" s="231">
        <v>0</v>
      </c>
      <c r="AE198" s="231">
        <v>0</v>
      </c>
      <c r="AF198" s="231">
        <v>0</v>
      </c>
      <c r="AG198" s="231">
        <v>0</v>
      </c>
      <c r="AH198" s="231">
        <v>1.4731368550029125E-2</v>
      </c>
      <c r="AI198" s="233">
        <f t="shared" si="86"/>
        <v>2.3554915994257777</v>
      </c>
      <c r="AJ198" s="160" t="str">
        <f t="shared" si="87"/>
        <v/>
      </c>
      <c r="BA198" s="160"/>
      <c r="BR198" s="160"/>
      <c r="CG198" s="160"/>
    </row>
    <row r="199" spans="1:85" ht="15">
      <c r="A199" s="186" t="s">
        <v>139</v>
      </c>
      <c r="B199" s="175">
        <v>7.5820169613720676</v>
      </c>
      <c r="C199" s="175">
        <v>5.8040754018596861</v>
      </c>
      <c r="D199" s="175">
        <v>154.65481685135336</v>
      </c>
      <c r="E199" s="175">
        <v>0</v>
      </c>
      <c r="F199" s="362"/>
      <c r="G199" s="175">
        <v>0</v>
      </c>
      <c r="H199" s="187">
        <v>0</v>
      </c>
      <c r="I199" s="173">
        <f t="shared" si="84"/>
        <v>168.0409092145851</v>
      </c>
      <c r="J199" s="168"/>
      <c r="K199" s="188" t="s">
        <v>139</v>
      </c>
      <c r="L199" s="175">
        <v>7.5820169613720676</v>
      </c>
      <c r="M199" s="175">
        <v>5.8040754018596861</v>
      </c>
      <c r="N199" s="175">
        <v>154.65481685135336</v>
      </c>
      <c r="O199" s="175">
        <v>0</v>
      </c>
      <c r="P199" s="175">
        <v>0</v>
      </c>
      <c r="Q199" s="175">
        <v>0</v>
      </c>
      <c r="R199" s="176">
        <v>0</v>
      </c>
      <c r="S199" s="177">
        <f t="shared" si="85"/>
        <v>168.0409092145851</v>
      </c>
      <c r="U199" s="234" t="s">
        <v>139</v>
      </c>
      <c r="V199" s="226">
        <v>7.4904896632770726</v>
      </c>
      <c r="W199" s="226">
        <v>0</v>
      </c>
      <c r="X199" s="226">
        <v>0</v>
      </c>
      <c r="Y199" s="226">
        <v>5.8040754018596861</v>
      </c>
      <c r="Z199" s="226">
        <v>124.68290516454758</v>
      </c>
      <c r="AA199" s="226">
        <v>0</v>
      </c>
      <c r="AB199" s="226">
        <v>0</v>
      </c>
      <c r="AC199" s="227">
        <v>30.063438984900767</v>
      </c>
      <c r="AD199" s="226">
        <v>9.1527298094995047E-2</v>
      </c>
      <c r="AE199" s="226">
        <v>0</v>
      </c>
      <c r="AF199" s="226">
        <v>0</v>
      </c>
      <c r="AG199" s="226">
        <v>29.971911686805772</v>
      </c>
      <c r="AH199" s="226">
        <v>0</v>
      </c>
      <c r="AI199" s="229">
        <f t="shared" si="86"/>
        <v>168.0409092145851</v>
      </c>
      <c r="AJ199" s="160" t="str">
        <f t="shared" si="87"/>
        <v/>
      </c>
      <c r="BA199" s="160"/>
      <c r="BR199" s="160"/>
      <c r="CG199" s="160"/>
    </row>
    <row r="200" spans="1:85" ht="15">
      <c r="A200" s="178" t="s">
        <v>25</v>
      </c>
      <c r="B200" s="179">
        <v>3.7185310708655526</v>
      </c>
      <c r="C200" s="179">
        <v>2.0282896750175743</v>
      </c>
      <c r="D200" s="179">
        <v>55.439917783813691</v>
      </c>
      <c r="E200" s="179">
        <v>106.65423207800742</v>
      </c>
      <c r="F200" s="362"/>
      <c r="G200" s="179">
        <v>1.1831689770935849</v>
      </c>
      <c r="H200" s="180">
        <v>0</v>
      </c>
      <c r="I200" s="181">
        <f t="shared" si="84"/>
        <v>169.02413958479781</v>
      </c>
      <c r="J200" s="168"/>
      <c r="K200" s="182" t="s">
        <v>25</v>
      </c>
      <c r="L200" s="183">
        <v>3.7185310708655526</v>
      </c>
      <c r="M200" s="183">
        <v>2.0282896750175743</v>
      </c>
      <c r="N200" s="183">
        <v>55.439917783813691</v>
      </c>
      <c r="O200" s="183">
        <v>106.65423207800742</v>
      </c>
      <c r="P200" s="183">
        <v>0</v>
      </c>
      <c r="Q200" s="183">
        <v>1.1831689770935849</v>
      </c>
      <c r="R200" s="184">
        <v>0</v>
      </c>
      <c r="S200" s="185">
        <f t="shared" si="85"/>
        <v>169.02413958479781</v>
      </c>
      <c r="U200" s="230" t="s">
        <v>25</v>
      </c>
      <c r="V200" s="231">
        <v>0.33804827916959568</v>
      </c>
      <c r="W200" s="231">
        <v>3.380482791695957</v>
      </c>
      <c r="X200" s="231">
        <v>1.1831689770935849</v>
      </c>
      <c r="Y200" s="231">
        <v>2.0282896750175743</v>
      </c>
      <c r="Z200" s="231">
        <v>55.439917783813691</v>
      </c>
      <c r="AA200" s="231">
        <v>105.97813551966824</v>
      </c>
      <c r="AB200" s="231">
        <v>0</v>
      </c>
      <c r="AC200" s="232">
        <v>0.67609655833919136</v>
      </c>
      <c r="AD200" s="231">
        <v>0</v>
      </c>
      <c r="AE200" s="231">
        <v>0.50707241875439357</v>
      </c>
      <c r="AF200" s="231">
        <v>0</v>
      </c>
      <c r="AG200" s="231">
        <v>0</v>
      </c>
      <c r="AH200" s="231">
        <v>0.16902413958479784</v>
      </c>
      <c r="AI200" s="233">
        <f t="shared" si="86"/>
        <v>169.02413958479784</v>
      </c>
      <c r="AJ200" s="160" t="str">
        <f t="shared" si="87"/>
        <v/>
      </c>
      <c r="BA200" s="160"/>
      <c r="BR200" s="160"/>
      <c r="CG200" s="160"/>
    </row>
    <row r="201" spans="1:85" ht="15">
      <c r="A201" s="186" t="s">
        <v>24</v>
      </c>
      <c r="B201" s="175">
        <v>0.43976799075487127</v>
      </c>
      <c r="C201" s="175">
        <v>0</v>
      </c>
      <c r="D201" s="175">
        <v>4.7918172674630617E-2</v>
      </c>
      <c r="E201" s="175">
        <v>0</v>
      </c>
      <c r="F201" s="362"/>
      <c r="G201" s="175">
        <v>0</v>
      </c>
      <c r="H201" s="187">
        <v>0</v>
      </c>
      <c r="I201" s="173">
        <f t="shared" si="84"/>
        <v>0.48768616342950188</v>
      </c>
      <c r="J201" s="168"/>
      <c r="K201" s="188" t="s">
        <v>24</v>
      </c>
      <c r="L201" s="175">
        <v>0.43976799075487127</v>
      </c>
      <c r="M201" s="175">
        <v>0</v>
      </c>
      <c r="N201" s="175">
        <v>4.7918172674630617E-2</v>
      </c>
      <c r="O201" s="175">
        <v>0</v>
      </c>
      <c r="P201" s="175">
        <v>0</v>
      </c>
      <c r="Q201" s="175">
        <v>0</v>
      </c>
      <c r="R201" s="176">
        <v>0</v>
      </c>
      <c r="S201" s="177">
        <f t="shared" si="85"/>
        <v>0.48768616342950188</v>
      </c>
      <c r="U201" s="234" t="s">
        <v>24</v>
      </c>
      <c r="V201" s="226">
        <v>0.43976799075487127</v>
      </c>
      <c r="W201" s="226">
        <v>0</v>
      </c>
      <c r="X201" s="226">
        <v>0</v>
      </c>
      <c r="Y201" s="226">
        <v>0</v>
      </c>
      <c r="Z201" s="226">
        <v>0</v>
      </c>
      <c r="AA201" s="226">
        <v>0</v>
      </c>
      <c r="AB201" s="226">
        <v>0</v>
      </c>
      <c r="AC201" s="227">
        <v>4.7918172674630617E-2</v>
      </c>
      <c r="AD201" s="226">
        <v>0</v>
      </c>
      <c r="AE201" s="226">
        <v>0</v>
      </c>
      <c r="AF201" s="226">
        <v>0</v>
      </c>
      <c r="AG201" s="226">
        <v>4.7918172674630617E-2</v>
      </c>
      <c r="AH201" s="226">
        <v>0</v>
      </c>
      <c r="AI201" s="229">
        <f t="shared" si="86"/>
        <v>0.48768616342950188</v>
      </c>
      <c r="AJ201" s="160" t="str">
        <f t="shared" si="87"/>
        <v/>
      </c>
      <c r="BA201" s="160"/>
      <c r="BR201" s="160"/>
      <c r="CG201" s="160"/>
    </row>
    <row r="202" spans="1:85" ht="15">
      <c r="A202" s="178" t="s">
        <v>60</v>
      </c>
      <c r="B202" s="179">
        <v>0</v>
      </c>
      <c r="C202" s="179">
        <v>0</v>
      </c>
      <c r="D202" s="179">
        <v>0</v>
      </c>
      <c r="E202" s="179">
        <v>0</v>
      </c>
      <c r="F202" s="362"/>
      <c r="G202" s="179">
        <v>0</v>
      </c>
      <c r="H202" s="180">
        <v>0</v>
      </c>
      <c r="I202" s="181">
        <f t="shared" si="84"/>
        <v>0</v>
      </c>
      <c r="J202" s="168"/>
      <c r="K202" s="182" t="s">
        <v>60</v>
      </c>
      <c r="L202" s="183">
        <v>0</v>
      </c>
      <c r="M202" s="183">
        <v>0</v>
      </c>
      <c r="N202" s="183">
        <v>0</v>
      </c>
      <c r="O202" s="183">
        <v>0</v>
      </c>
      <c r="P202" s="183">
        <v>0</v>
      </c>
      <c r="Q202" s="183">
        <v>0</v>
      </c>
      <c r="R202" s="184">
        <v>0</v>
      </c>
      <c r="S202" s="185">
        <f t="shared" si="85"/>
        <v>0</v>
      </c>
      <c r="U202" s="230" t="s">
        <v>60</v>
      </c>
      <c r="V202" s="231">
        <v>0</v>
      </c>
      <c r="W202" s="231">
        <v>0</v>
      </c>
      <c r="X202" s="231">
        <v>0</v>
      </c>
      <c r="Y202" s="231">
        <v>0</v>
      </c>
      <c r="Z202" s="231">
        <v>0</v>
      </c>
      <c r="AA202" s="231">
        <v>0</v>
      </c>
      <c r="AB202" s="231">
        <v>0</v>
      </c>
      <c r="AC202" s="232">
        <v>0</v>
      </c>
      <c r="AD202" s="231">
        <v>0</v>
      </c>
      <c r="AE202" s="231">
        <v>0</v>
      </c>
      <c r="AF202" s="231">
        <v>0</v>
      </c>
      <c r="AG202" s="231">
        <v>0</v>
      </c>
      <c r="AH202" s="231">
        <v>0</v>
      </c>
      <c r="AI202" s="233">
        <f t="shared" si="86"/>
        <v>0</v>
      </c>
      <c r="AJ202" s="160" t="str">
        <f t="shared" si="87"/>
        <v/>
      </c>
      <c r="BA202" s="160"/>
      <c r="BR202" s="160"/>
      <c r="CG202" s="160"/>
    </row>
    <row r="203" spans="1:85" ht="15">
      <c r="A203" s="186" t="s">
        <v>22</v>
      </c>
      <c r="B203" s="175">
        <v>0.67726390312086104</v>
      </c>
      <c r="C203" s="175">
        <v>0</v>
      </c>
      <c r="D203" s="175">
        <v>9.0076568256397085</v>
      </c>
      <c r="E203" s="175">
        <v>0</v>
      </c>
      <c r="F203" s="362"/>
      <c r="G203" s="175">
        <v>0</v>
      </c>
      <c r="H203" s="187">
        <v>0</v>
      </c>
      <c r="I203" s="173">
        <f t="shared" si="84"/>
        <v>9.6849207287605701</v>
      </c>
      <c r="J203" s="168"/>
      <c r="K203" s="188" t="s">
        <v>22</v>
      </c>
      <c r="L203" s="175">
        <v>0.67726390312086104</v>
      </c>
      <c r="M203" s="175">
        <v>0</v>
      </c>
      <c r="N203" s="175">
        <v>9.0076568256397085</v>
      </c>
      <c r="O203" s="175">
        <v>0</v>
      </c>
      <c r="P203" s="175">
        <v>8.1280970373381471</v>
      </c>
      <c r="Q203" s="175">
        <v>0</v>
      </c>
      <c r="R203" s="176">
        <v>0</v>
      </c>
      <c r="S203" s="177">
        <f t="shared" si="85"/>
        <v>17.813017766098717</v>
      </c>
      <c r="U203" s="234" t="s">
        <v>22</v>
      </c>
      <c r="V203" s="226">
        <v>0.67726390312086104</v>
      </c>
      <c r="W203" s="226">
        <v>0</v>
      </c>
      <c r="X203" s="226">
        <v>0</v>
      </c>
      <c r="Y203" s="226">
        <v>0</v>
      </c>
      <c r="Z203" s="226">
        <v>9.0076568256397085</v>
      </c>
      <c r="AA203" s="226">
        <v>0</v>
      </c>
      <c r="AB203" s="226">
        <v>8.1280970373381471</v>
      </c>
      <c r="AC203" s="227">
        <v>0</v>
      </c>
      <c r="AD203" s="226">
        <v>0</v>
      </c>
      <c r="AE203" s="226">
        <v>0</v>
      </c>
      <c r="AF203" s="226">
        <v>0</v>
      </c>
      <c r="AG203" s="226">
        <v>0</v>
      </c>
      <c r="AH203" s="226">
        <v>0</v>
      </c>
      <c r="AI203" s="229">
        <f t="shared" si="86"/>
        <v>17.813017766098717</v>
      </c>
      <c r="AJ203" s="160" t="str">
        <f t="shared" si="87"/>
        <v/>
      </c>
      <c r="BA203" s="160"/>
      <c r="BR203" s="160"/>
      <c r="CG203" s="160"/>
    </row>
    <row r="204" spans="1:85" ht="15">
      <c r="A204" s="178" t="s">
        <v>21</v>
      </c>
      <c r="B204" s="179">
        <v>0</v>
      </c>
      <c r="C204" s="179">
        <v>0</v>
      </c>
      <c r="D204" s="179">
        <v>0</v>
      </c>
      <c r="E204" s="179">
        <v>0</v>
      </c>
      <c r="F204" s="362"/>
      <c r="G204" s="179">
        <v>0</v>
      </c>
      <c r="H204" s="180">
        <v>0</v>
      </c>
      <c r="I204" s="181">
        <f t="shared" si="84"/>
        <v>0</v>
      </c>
      <c r="J204" s="168"/>
      <c r="K204" s="182" t="s">
        <v>21</v>
      </c>
      <c r="L204" s="183">
        <v>0</v>
      </c>
      <c r="M204" s="183">
        <v>0</v>
      </c>
      <c r="N204" s="183">
        <v>0</v>
      </c>
      <c r="O204" s="183">
        <v>0</v>
      </c>
      <c r="P204" s="183">
        <v>0</v>
      </c>
      <c r="Q204" s="183">
        <v>0</v>
      </c>
      <c r="R204" s="184">
        <v>0</v>
      </c>
      <c r="S204" s="185">
        <f t="shared" si="85"/>
        <v>0</v>
      </c>
      <c r="U204" s="230" t="s">
        <v>61</v>
      </c>
      <c r="V204" s="231">
        <v>0</v>
      </c>
      <c r="W204" s="231">
        <v>0</v>
      </c>
      <c r="X204" s="231">
        <v>0</v>
      </c>
      <c r="Y204" s="231">
        <v>0</v>
      </c>
      <c r="Z204" s="231">
        <v>0</v>
      </c>
      <c r="AA204" s="231">
        <v>0</v>
      </c>
      <c r="AB204" s="231">
        <v>0</v>
      </c>
      <c r="AC204" s="232">
        <v>0</v>
      </c>
      <c r="AD204" s="231">
        <v>0</v>
      </c>
      <c r="AE204" s="231">
        <v>0</v>
      </c>
      <c r="AF204" s="231">
        <v>0</v>
      </c>
      <c r="AG204" s="231">
        <v>0</v>
      </c>
      <c r="AH204" s="231">
        <v>0</v>
      </c>
      <c r="AI204" s="233">
        <f t="shared" si="86"/>
        <v>0</v>
      </c>
      <c r="AJ204" s="160" t="str">
        <f t="shared" si="87"/>
        <v/>
      </c>
      <c r="BA204" s="160"/>
      <c r="BR204" s="160"/>
      <c r="CG204" s="160"/>
    </row>
    <row r="205" spans="1:85" ht="15">
      <c r="A205" s="189" t="s">
        <v>64</v>
      </c>
      <c r="B205" s="175">
        <v>0</v>
      </c>
      <c r="C205" s="175">
        <v>0</v>
      </c>
      <c r="D205" s="175">
        <v>0</v>
      </c>
      <c r="E205" s="175">
        <v>0</v>
      </c>
      <c r="F205" s="362"/>
      <c r="G205" s="175">
        <v>0</v>
      </c>
      <c r="H205" s="187">
        <v>0</v>
      </c>
      <c r="I205" s="173">
        <f t="shared" si="84"/>
        <v>0</v>
      </c>
      <c r="J205" s="168"/>
      <c r="K205" s="190" t="s">
        <v>64</v>
      </c>
      <c r="L205" s="175">
        <v>0</v>
      </c>
      <c r="M205" s="175">
        <v>0</v>
      </c>
      <c r="N205" s="175">
        <v>0</v>
      </c>
      <c r="O205" s="175">
        <v>0</v>
      </c>
      <c r="P205" s="175">
        <v>0</v>
      </c>
      <c r="Q205" s="175">
        <v>0</v>
      </c>
      <c r="R205" s="176">
        <v>0</v>
      </c>
      <c r="S205" s="177">
        <f t="shared" si="85"/>
        <v>0</v>
      </c>
      <c r="U205" s="235" t="s">
        <v>62</v>
      </c>
      <c r="V205" s="226">
        <v>0</v>
      </c>
      <c r="W205" s="226">
        <v>0</v>
      </c>
      <c r="X205" s="226">
        <v>0</v>
      </c>
      <c r="Y205" s="226">
        <v>0</v>
      </c>
      <c r="Z205" s="226">
        <v>0</v>
      </c>
      <c r="AA205" s="226">
        <v>0</v>
      </c>
      <c r="AB205" s="226">
        <v>0</v>
      </c>
      <c r="AC205" s="227">
        <v>0</v>
      </c>
      <c r="AD205" s="228">
        <v>0</v>
      </c>
      <c r="AE205" s="228">
        <v>0</v>
      </c>
      <c r="AF205" s="228">
        <v>0</v>
      </c>
      <c r="AG205" s="228">
        <v>0</v>
      </c>
      <c r="AH205" s="228">
        <v>0</v>
      </c>
      <c r="AI205" s="229">
        <f t="shared" si="86"/>
        <v>0</v>
      </c>
      <c r="AJ205" s="160" t="str">
        <f t="shared" si="87"/>
        <v/>
      </c>
      <c r="BA205" s="160"/>
      <c r="BR205" s="160"/>
      <c r="CG205" s="160"/>
    </row>
    <row r="206" spans="1:85">
      <c r="A206" s="191" t="s">
        <v>23</v>
      </c>
      <c r="B206" s="192">
        <v>0</v>
      </c>
      <c r="C206" s="192">
        <v>0</v>
      </c>
      <c r="D206" s="192">
        <v>0</v>
      </c>
      <c r="E206" s="192">
        <v>0</v>
      </c>
      <c r="F206" s="362"/>
      <c r="G206" s="192">
        <v>0</v>
      </c>
      <c r="H206" s="193">
        <v>0</v>
      </c>
      <c r="I206" s="194">
        <f t="shared" si="84"/>
        <v>0</v>
      </c>
      <c r="J206" s="168"/>
      <c r="K206" s="195" t="s">
        <v>23</v>
      </c>
      <c r="L206" s="196">
        <v>0</v>
      </c>
      <c r="M206" s="196">
        <v>0</v>
      </c>
      <c r="N206" s="196">
        <v>0</v>
      </c>
      <c r="O206" s="196">
        <v>0</v>
      </c>
      <c r="P206" s="196">
        <v>0</v>
      </c>
      <c r="Q206" s="196">
        <v>0</v>
      </c>
      <c r="R206" s="197">
        <v>0</v>
      </c>
      <c r="S206" s="198">
        <f t="shared" si="85"/>
        <v>0</v>
      </c>
      <c r="U206" s="236" t="s">
        <v>66</v>
      </c>
      <c r="V206" s="237">
        <v>0</v>
      </c>
      <c r="W206" s="237">
        <v>0</v>
      </c>
      <c r="X206" s="237">
        <v>0</v>
      </c>
      <c r="Y206" s="237">
        <v>0</v>
      </c>
      <c r="Z206" s="237">
        <v>0</v>
      </c>
      <c r="AA206" s="237">
        <v>0</v>
      </c>
      <c r="AB206" s="237">
        <v>0</v>
      </c>
      <c r="AC206" s="237">
        <v>0</v>
      </c>
      <c r="AD206" s="237">
        <v>0</v>
      </c>
      <c r="AE206" s="237">
        <v>0</v>
      </c>
      <c r="AF206" s="237">
        <v>0</v>
      </c>
      <c r="AG206" s="237">
        <v>0</v>
      </c>
      <c r="AH206" s="125">
        <v>0</v>
      </c>
      <c r="AI206" s="238">
        <f t="shared" si="86"/>
        <v>0</v>
      </c>
      <c r="AJ206" s="160" t="str">
        <f t="shared" si="87"/>
        <v/>
      </c>
      <c r="BA206" s="160"/>
      <c r="BR206" s="160"/>
      <c r="CG206" s="160"/>
    </row>
    <row r="207" spans="1:85">
      <c r="A207" s="199" t="s">
        <v>19</v>
      </c>
      <c r="B207" s="200">
        <v>0</v>
      </c>
      <c r="C207" s="200">
        <v>0</v>
      </c>
      <c r="D207" s="200">
        <v>0</v>
      </c>
      <c r="E207" s="200">
        <v>0</v>
      </c>
      <c r="F207" s="362"/>
      <c r="G207" s="200">
        <v>0</v>
      </c>
      <c r="H207" s="201">
        <v>0</v>
      </c>
      <c r="I207" s="202">
        <f t="shared" si="84"/>
        <v>0</v>
      </c>
      <c r="J207" s="168"/>
      <c r="K207" s="203" t="s">
        <v>19</v>
      </c>
      <c r="L207" s="200">
        <v>0</v>
      </c>
      <c r="M207" s="200">
        <v>0</v>
      </c>
      <c r="N207" s="200">
        <v>0</v>
      </c>
      <c r="O207" s="200">
        <v>0</v>
      </c>
      <c r="P207" s="200">
        <v>0</v>
      </c>
      <c r="Q207" s="200">
        <v>0</v>
      </c>
      <c r="R207" s="204">
        <v>0</v>
      </c>
      <c r="S207" s="205">
        <f t="shared" si="85"/>
        <v>0</v>
      </c>
      <c r="U207" s="239" t="s">
        <v>19</v>
      </c>
      <c r="V207" s="240">
        <v>0</v>
      </c>
      <c r="W207" s="240">
        <v>0</v>
      </c>
      <c r="X207" s="240">
        <v>0</v>
      </c>
      <c r="Y207" s="240">
        <v>0</v>
      </c>
      <c r="Z207" s="240">
        <v>0</v>
      </c>
      <c r="AA207" s="240">
        <v>0</v>
      </c>
      <c r="AB207" s="240">
        <v>0</v>
      </c>
      <c r="AC207" s="240">
        <v>0</v>
      </c>
      <c r="AD207" s="241">
        <v>0</v>
      </c>
      <c r="AE207" s="241">
        <v>0</v>
      </c>
      <c r="AF207" s="241">
        <v>0</v>
      </c>
      <c r="AG207" s="241">
        <v>0</v>
      </c>
      <c r="AH207" s="241">
        <v>0</v>
      </c>
      <c r="AI207" s="242">
        <f t="shared" si="86"/>
        <v>0</v>
      </c>
      <c r="AJ207" s="160" t="str">
        <f t="shared" si="87"/>
        <v/>
      </c>
      <c r="BA207" s="160"/>
      <c r="BR207" s="160"/>
      <c r="CG207" s="160"/>
    </row>
    <row r="208" spans="1:85">
      <c r="A208" s="191" t="s">
        <v>20</v>
      </c>
      <c r="B208" s="192">
        <v>0</v>
      </c>
      <c r="C208" s="192">
        <v>0</v>
      </c>
      <c r="D208" s="192">
        <v>0</v>
      </c>
      <c r="E208" s="192">
        <v>0</v>
      </c>
      <c r="F208" s="362"/>
      <c r="G208" s="192">
        <v>0</v>
      </c>
      <c r="H208" s="193">
        <v>0</v>
      </c>
      <c r="I208" s="194">
        <f t="shared" si="84"/>
        <v>0</v>
      </c>
      <c r="J208" s="168"/>
      <c r="K208" s="195" t="s">
        <v>20</v>
      </c>
      <c r="L208" s="196">
        <v>0</v>
      </c>
      <c r="M208" s="196">
        <v>0</v>
      </c>
      <c r="N208" s="196">
        <v>0</v>
      </c>
      <c r="O208" s="196">
        <v>0</v>
      </c>
      <c r="P208" s="196">
        <v>0</v>
      </c>
      <c r="Q208" s="196">
        <v>0</v>
      </c>
      <c r="R208" s="197">
        <v>0</v>
      </c>
      <c r="S208" s="198">
        <f t="shared" si="85"/>
        <v>0</v>
      </c>
      <c r="U208" s="236" t="s">
        <v>20</v>
      </c>
      <c r="V208" s="237">
        <v>0</v>
      </c>
      <c r="W208" s="237">
        <v>0</v>
      </c>
      <c r="X208" s="237">
        <v>0</v>
      </c>
      <c r="Y208" s="237">
        <v>0</v>
      </c>
      <c r="Z208" s="237">
        <v>0</v>
      </c>
      <c r="AA208" s="237">
        <v>0</v>
      </c>
      <c r="AB208" s="237">
        <v>0</v>
      </c>
      <c r="AC208" s="237">
        <v>0</v>
      </c>
      <c r="AD208" s="237">
        <v>0</v>
      </c>
      <c r="AE208" s="237">
        <v>0</v>
      </c>
      <c r="AF208" s="237">
        <v>0</v>
      </c>
      <c r="AG208" s="237">
        <v>0</v>
      </c>
      <c r="AH208" s="125">
        <v>0</v>
      </c>
      <c r="AI208" s="238">
        <f t="shared" si="86"/>
        <v>0</v>
      </c>
      <c r="AJ208" s="160" t="str">
        <f t="shared" si="87"/>
        <v/>
      </c>
      <c r="BA208" s="160"/>
      <c r="BR208" s="160"/>
      <c r="CG208" s="160"/>
    </row>
    <row r="209" spans="1:85" ht="15" thickBot="1">
      <c r="A209" s="206" t="s">
        <v>11</v>
      </c>
      <c r="B209" s="207">
        <v>0</v>
      </c>
      <c r="C209" s="207">
        <v>0</v>
      </c>
      <c r="D209" s="207">
        <v>0</v>
      </c>
      <c r="E209" s="207">
        <v>0</v>
      </c>
      <c r="F209" s="363"/>
      <c r="G209" s="207">
        <v>0</v>
      </c>
      <c r="H209" s="208">
        <v>0</v>
      </c>
      <c r="I209" s="209">
        <f t="shared" si="84"/>
        <v>0</v>
      </c>
      <c r="J209" s="168"/>
      <c r="K209" s="210" t="s">
        <v>11</v>
      </c>
      <c r="L209" s="207">
        <v>0</v>
      </c>
      <c r="M209" s="207">
        <v>0</v>
      </c>
      <c r="N209" s="207">
        <v>0</v>
      </c>
      <c r="O209" s="207">
        <v>0</v>
      </c>
      <c r="P209" s="207">
        <v>0</v>
      </c>
      <c r="Q209" s="207">
        <v>0</v>
      </c>
      <c r="R209" s="211">
        <v>0</v>
      </c>
      <c r="S209" s="212">
        <f t="shared" si="85"/>
        <v>0</v>
      </c>
      <c r="U209" s="239" t="s">
        <v>11</v>
      </c>
      <c r="V209" s="240">
        <v>0</v>
      </c>
      <c r="W209" s="240">
        <v>0</v>
      </c>
      <c r="X209" s="240">
        <v>0</v>
      </c>
      <c r="Y209" s="240">
        <v>0</v>
      </c>
      <c r="Z209" s="240">
        <v>0</v>
      </c>
      <c r="AA209" s="240">
        <v>0</v>
      </c>
      <c r="AB209" s="240">
        <v>0</v>
      </c>
      <c r="AC209" s="240">
        <v>0</v>
      </c>
      <c r="AD209" s="241">
        <v>0</v>
      </c>
      <c r="AE209" s="241">
        <v>0</v>
      </c>
      <c r="AF209" s="241">
        <v>0</v>
      </c>
      <c r="AG209" s="241">
        <v>0</v>
      </c>
      <c r="AH209" s="241">
        <v>0</v>
      </c>
      <c r="AI209" s="242">
        <f t="shared" si="86"/>
        <v>0</v>
      </c>
      <c r="AJ209" s="160" t="str">
        <f t="shared" si="87"/>
        <v/>
      </c>
      <c r="BA209" s="160"/>
      <c r="BR209" s="160"/>
      <c r="CG209" s="160"/>
    </row>
    <row r="210" spans="1:85" ht="15">
      <c r="A210" s="213" t="s">
        <v>26</v>
      </c>
      <c r="B210" s="214">
        <f>SUM(B189:B205)</f>
        <v>15.792446564279174</v>
      </c>
      <c r="C210" s="214">
        <f t="shared" ref="C210:I210" si="88">SUM(C189:C205)</f>
        <v>7.8776932361792813</v>
      </c>
      <c r="D210" s="214">
        <f t="shared" si="88"/>
        <v>250.19546481370918</v>
      </c>
      <c r="E210" s="214">
        <f t="shared" si="88"/>
        <v>107.72839190123238</v>
      </c>
      <c r="F210" s="214">
        <f t="shared" si="88"/>
        <v>0</v>
      </c>
      <c r="G210" s="214">
        <f t="shared" si="88"/>
        <v>1.1831689770935849</v>
      </c>
      <c r="H210" s="216">
        <f t="shared" si="88"/>
        <v>0</v>
      </c>
      <c r="I210" s="173">
        <f t="shared" si="88"/>
        <v>382.77716549249357</v>
      </c>
      <c r="J210" s="168"/>
      <c r="K210" s="215" t="s">
        <v>26</v>
      </c>
      <c r="L210" s="214">
        <f>SUM(L189:L205)</f>
        <v>15.792446564279174</v>
      </c>
      <c r="M210" s="214">
        <f t="shared" ref="M210:S210" si="89">SUM(M189:M205)</f>
        <v>7.8776932361792813</v>
      </c>
      <c r="N210" s="214">
        <f t="shared" si="89"/>
        <v>250.19546481370918</v>
      </c>
      <c r="O210" s="214">
        <f t="shared" si="89"/>
        <v>107.72839190123238</v>
      </c>
      <c r="P210" s="214">
        <f t="shared" si="89"/>
        <v>142.28401664083128</v>
      </c>
      <c r="Q210" s="214">
        <f t="shared" si="89"/>
        <v>1.1831689770935849</v>
      </c>
      <c r="R210" s="216">
        <f t="shared" si="89"/>
        <v>0</v>
      </c>
      <c r="S210" s="217">
        <f t="shared" si="89"/>
        <v>525.06118213332491</v>
      </c>
      <c r="T210" s="160" t="str">
        <f>IF(ABS(S210-AI210)&gt;0.01,S210-AI210,"")</f>
        <v/>
      </c>
      <c r="U210" s="243" t="s">
        <v>63</v>
      </c>
      <c r="V210" s="244">
        <f>SUM(V189:V205)</f>
        <v>12.094919498504693</v>
      </c>
      <c r="W210" s="244">
        <f t="shared" ref="W210:AH210" si="90">SUM(W189:W205)</f>
        <v>3.380482791695957</v>
      </c>
      <c r="X210" s="244">
        <f t="shared" si="90"/>
        <v>1.1831689770935849</v>
      </c>
      <c r="Y210" s="244">
        <f t="shared" si="90"/>
        <v>7.8776932361792813</v>
      </c>
      <c r="Z210" s="244">
        <f t="shared" si="90"/>
        <v>220.14930466737866</v>
      </c>
      <c r="AA210" s="244">
        <f t="shared" si="90"/>
        <v>106.23282849650306</v>
      </c>
      <c r="AB210" s="244">
        <f t="shared" si="90"/>
        <v>142.28401664083128</v>
      </c>
      <c r="AC210" s="244">
        <f t="shared" si="90"/>
        <v>31.858767825138383</v>
      </c>
      <c r="AD210" s="245">
        <f t="shared" si="90"/>
        <v>0.31704427407852598</v>
      </c>
      <c r="AE210" s="245">
        <f t="shared" si="90"/>
        <v>0.50707241875439357</v>
      </c>
      <c r="AF210" s="245">
        <f t="shared" si="90"/>
        <v>0</v>
      </c>
      <c r="AG210" s="245">
        <f t="shared" si="90"/>
        <v>30.046160146330518</v>
      </c>
      <c r="AH210" s="245">
        <f t="shared" si="90"/>
        <v>0.98849098597494356</v>
      </c>
      <c r="AI210" s="246">
        <f>SUM(V210:AC210)</f>
        <v>525.06118213332491</v>
      </c>
      <c r="AJ210" s="160" t="str">
        <f t="shared" si="87"/>
        <v/>
      </c>
      <c r="BA210" s="160"/>
      <c r="BR210" s="160"/>
      <c r="CG210" s="160"/>
    </row>
    <row r="211" spans="1:85" s="23" customFormat="1" ht="15" thickBot="1">
      <c r="A211" s="30" t="s">
        <v>88</v>
      </c>
      <c r="B211" s="47">
        <f>IF($I210=0,"-",B210/$I210)</f>
        <v>4.1257546133819392E-2</v>
      </c>
      <c r="C211" s="47">
        <f t="shared" ref="C211:H211" si="91">IF($I210=0,"-",C210/$I210)</f>
        <v>2.05803635805798E-2</v>
      </c>
      <c r="D211" s="47">
        <f t="shared" si="91"/>
        <v>0.65363215826053667</v>
      </c>
      <c r="E211" s="47">
        <f t="shared" si="91"/>
        <v>0.28143891959340239</v>
      </c>
      <c r="F211" s="47">
        <f t="shared" si="91"/>
        <v>0</v>
      </c>
      <c r="G211" s="47">
        <f t="shared" si="91"/>
        <v>3.0910124316618553E-3</v>
      </c>
      <c r="H211" s="70">
        <f t="shared" si="91"/>
        <v>0</v>
      </c>
      <c r="I211" s="48">
        <f>SUM(B211:H211)</f>
        <v>1</v>
      </c>
      <c r="J211" s="160"/>
      <c r="K211" s="81" t="s">
        <v>88</v>
      </c>
      <c r="L211" s="98">
        <f t="shared" ref="L211:R211" si="92">IF($S210=0,"-",L210/$S210)</f>
        <v>3.0077345463083795E-2</v>
      </c>
      <c r="M211" s="98">
        <f t="shared" si="92"/>
        <v>1.50033815186493E-2</v>
      </c>
      <c r="N211" s="98">
        <f t="shared" si="92"/>
        <v>0.47650725920580222</v>
      </c>
      <c r="O211" s="98">
        <f t="shared" si="92"/>
        <v>0.20517302662431006</v>
      </c>
      <c r="P211" s="98">
        <f t="shared" si="92"/>
        <v>0.27098559459819704</v>
      </c>
      <c r="Q211" s="98">
        <f t="shared" si="92"/>
        <v>2.253392589957548E-3</v>
      </c>
      <c r="R211" s="99">
        <f t="shared" si="92"/>
        <v>0</v>
      </c>
      <c r="S211" s="100">
        <f>SUM(L211:R211)</f>
        <v>1</v>
      </c>
      <c r="U211" s="110" t="s">
        <v>88</v>
      </c>
      <c r="V211" s="133">
        <f>+V210/$AI210</f>
        <v>2.3035257432977629E-2</v>
      </c>
      <c r="W211" s="133">
        <f t="shared" ref="W211:AH211" si="93">+W210/$AI210</f>
        <v>6.4382645427358519E-3</v>
      </c>
      <c r="X211" s="133">
        <f t="shared" si="93"/>
        <v>2.253392589957548E-3</v>
      </c>
      <c r="Y211" s="133">
        <f t="shared" si="93"/>
        <v>1.50033815186493E-2</v>
      </c>
      <c r="Z211" s="133">
        <f t="shared" si="93"/>
        <v>0.41928314672379985</v>
      </c>
      <c r="AA211" s="133">
        <f t="shared" si="93"/>
        <v>0.2023246663653154</v>
      </c>
      <c r="AB211" s="133">
        <f t="shared" si="93"/>
        <v>0.27098559459819704</v>
      </c>
      <c r="AC211" s="133">
        <f t="shared" si="93"/>
        <v>6.0676296228367385E-2</v>
      </c>
      <c r="AD211" s="133">
        <f t="shared" si="93"/>
        <v>6.0382348737031801E-4</v>
      </c>
      <c r="AE211" s="133">
        <f t="shared" si="93"/>
        <v>9.6573968141037785E-4</v>
      </c>
      <c r="AF211" s="133">
        <f t="shared" si="93"/>
        <v>0</v>
      </c>
      <c r="AG211" s="133">
        <f t="shared" si="93"/>
        <v>5.7224112482002369E-2</v>
      </c>
      <c r="AH211" s="133">
        <f t="shared" si="93"/>
        <v>1.8826205775843154E-3</v>
      </c>
      <c r="AI211" s="134">
        <f>SUM(V211:AC211)</f>
        <v>1</v>
      </c>
      <c r="AJ211" s="23" t="str">
        <f t="shared" si="87"/>
        <v/>
      </c>
    </row>
    <row r="212" spans="1:85" ht="15" thickBot="1">
      <c r="A212" s="247"/>
      <c r="B212" s="247"/>
      <c r="C212" s="247"/>
      <c r="D212" s="247"/>
      <c r="E212" s="247"/>
      <c r="F212" s="247"/>
      <c r="G212" s="247"/>
      <c r="H212" s="247"/>
      <c r="I212" s="247"/>
      <c r="K212" s="247"/>
      <c r="L212" s="247"/>
      <c r="M212" s="247"/>
      <c r="N212" s="247"/>
      <c r="O212" s="247"/>
      <c r="P212" s="247"/>
      <c r="Q212" s="247"/>
      <c r="R212" s="247"/>
      <c r="S212" s="247"/>
      <c r="AI212" s="168"/>
      <c r="BA212" s="160"/>
      <c r="BR212" s="160"/>
      <c r="CG212" s="160"/>
    </row>
    <row r="213" spans="1:85" ht="28.5">
      <c r="A213" s="312" t="s">
        <v>36</v>
      </c>
      <c r="B213" s="164" t="s">
        <v>0</v>
      </c>
      <c r="C213" s="164" t="s">
        <v>1</v>
      </c>
      <c r="D213" s="164" t="s">
        <v>2</v>
      </c>
      <c r="E213" s="164" t="s">
        <v>3</v>
      </c>
      <c r="F213" s="164" t="s">
        <v>27</v>
      </c>
      <c r="G213" s="164" t="s">
        <v>4</v>
      </c>
      <c r="H213" s="164" t="s">
        <v>5</v>
      </c>
      <c r="I213" s="165" t="s">
        <v>6</v>
      </c>
      <c r="K213" s="314" t="s">
        <v>36</v>
      </c>
      <c r="L213" s="166" t="s">
        <v>0</v>
      </c>
      <c r="M213" s="166" t="s">
        <v>1</v>
      </c>
      <c r="N213" s="166" t="s">
        <v>2</v>
      </c>
      <c r="O213" s="166" t="s">
        <v>3</v>
      </c>
      <c r="P213" s="166" t="s">
        <v>27</v>
      </c>
      <c r="Q213" s="166" t="s">
        <v>4</v>
      </c>
      <c r="R213" s="166" t="s">
        <v>5</v>
      </c>
      <c r="S213" s="167" t="s">
        <v>6</v>
      </c>
      <c r="U213" s="316" t="s">
        <v>36</v>
      </c>
      <c r="V213" s="219" t="s">
        <v>74</v>
      </c>
      <c r="W213" s="219" t="s">
        <v>75</v>
      </c>
      <c r="X213" s="219" t="s">
        <v>4</v>
      </c>
      <c r="Y213" s="219" t="s">
        <v>1</v>
      </c>
      <c r="Z213" s="219" t="s">
        <v>2</v>
      </c>
      <c r="AA213" s="219" t="s">
        <v>3</v>
      </c>
      <c r="AB213" s="219" t="s">
        <v>55</v>
      </c>
      <c r="AC213" s="219" t="s">
        <v>68</v>
      </c>
      <c r="AD213" s="220" t="s">
        <v>76</v>
      </c>
      <c r="AE213" s="220" t="s">
        <v>83</v>
      </c>
      <c r="AF213" s="220" t="s">
        <v>77</v>
      </c>
      <c r="AG213" s="220" t="s">
        <v>84</v>
      </c>
      <c r="AH213" s="220" t="s">
        <v>85</v>
      </c>
      <c r="AI213" s="221" t="s">
        <v>63</v>
      </c>
      <c r="BA213" s="160"/>
      <c r="BR213" s="160"/>
      <c r="CG213" s="160"/>
    </row>
    <row r="214" spans="1:85" ht="15">
      <c r="A214" s="313" t="s">
        <v>36</v>
      </c>
      <c r="B214" s="318" t="s">
        <v>69</v>
      </c>
      <c r="C214" s="319"/>
      <c r="D214" s="319"/>
      <c r="E214" s="319"/>
      <c r="F214" s="319"/>
      <c r="G214" s="319"/>
      <c r="H214" s="319"/>
      <c r="I214" s="320"/>
      <c r="K214" s="315" t="s">
        <v>36</v>
      </c>
      <c r="L214" s="321" t="s">
        <v>69</v>
      </c>
      <c r="M214" s="322"/>
      <c r="N214" s="322"/>
      <c r="O214" s="322"/>
      <c r="P214" s="322"/>
      <c r="Q214" s="322"/>
      <c r="R214" s="322"/>
      <c r="S214" s="323"/>
      <c r="U214" s="317" t="s">
        <v>36</v>
      </c>
      <c r="V214" s="324" t="s">
        <v>69</v>
      </c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5"/>
      <c r="BA214" s="160"/>
      <c r="BR214" s="160"/>
      <c r="CG214" s="160"/>
    </row>
    <row r="215" spans="1:85" ht="15">
      <c r="A215" s="170" t="s">
        <v>7</v>
      </c>
      <c r="B215" s="171">
        <v>0</v>
      </c>
      <c r="C215" s="171">
        <v>0</v>
      </c>
      <c r="D215" s="171">
        <v>0</v>
      </c>
      <c r="E215" s="171">
        <v>0</v>
      </c>
      <c r="F215" s="361"/>
      <c r="G215" s="171">
        <v>0</v>
      </c>
      <c r="H215" s="172">
        <v>0</v>
      </c>
      <c r="I215" s="173">
        <f>SUM(B215:H215)</f>
        <v>0</v>
      </c>
      <c r="J215" s="168"/>
      <c r="K215" s="222" t="s">
        <v>7</v>
      </c>
      <c r="L215" s="171">
        <v>0</v>
      </c>
      <c r="M215" s="171">
        <v>0</v>
      </c>
      <c r="N215" s="171">
        <v>0</v>
      </c>
      <c r="O215" s="171">
        <v>0</v>
      </c>
      <c r="P215" s="171">
        <v>0</v>
      </c>
      <c r="Q215" s="171">
        <v>0</v>
      </c>
      <c r="R215" s="223">
        <v>0</v>
      </c>
      <c r="S215" s="224">
        <f>SUM(L215:R215)</f>
        <v>0</v>
      </c>
      <c r="U215" s="225" t="s">
        <v>7</v>
      </c>
      <c r="V215" s="226">
        <v>0</v>
      </c>
      <c r="W215" s="226">
        <v>0</v>
      </c>
      <c r="X215" s="226">
        <v>0</v>
      </c>
      <c r="Y215" s="226">
        <v>0</v>
      </c>
      <c r="Z215" s="226">
        <v>0</v>
      </c>
      <c r="AA215" s="226">
        <v>0</v>
      </c>
      <c r="AB215" s="226">
        <v>0</v>
      </c>
      <c r="AC215" s="227">
        <v>0</v>
      </c>
      <c r="AD215" s="228">
        <v>0</v>
      </c>
      <c r="AE215" s="228">
        <v>0</v>
      </c>
      <c r="AF215" s="228">
        <v>0</v>
      </c>
      <c r="AG215" s="228">
        <v>0</v>
      </c>
      <c r="AH215" s="228">
        <v>0</v>
      </c>
      <c r="AI215" s="229">
        <f>SUM(V215:AC215)</f>
        <v>0</v>
      </c>
      <c r="AJ215" s="160" t="str">
        <f>IF(ABS(S215-AI215)&gt;0.001,S215-AI215,"")</f>
        <v/>
      </c>
      <c r="BA215" s="160"/>
      <c r="BR215" s="160"/>
      <c r="CG215" s="160"/>
    </row>
    <row r="216" spans="1:85" ht="15">
      <c r="A216" s="178" t="s">
        <v>8</v>
      </c>
      <c r="B216" s="179">
        <v>0</v>
      </c>
      <c r="C216" s="179">
        <v>0</v>
      </c>
      <c r="D216" s="179">
        <v>0</v>
      </c>
      <c r="E216" s="179">
        <v>0</v>
      </c>
      <c r="F216" s="362"/>
      <c r="G216" s="179">
        <v>0</v>
      </c>
      <c r="H216" s="180">
        <v>0</v>
      </c>
      <c r="I216" s="181">
        <f t="shared" ref="I216:I235" si="94">SUM(B216:H216)</f>
        <v>0</v>
      </c>
      <c r="J216" s="168"/>
      <c r="K216" s="182" t="s">
        <v>8</v>
      </c>
      <c r="L216" s="183">
        <v>0</v>
      </c>
      <c r="M216" s="183">
        <v>0</v>
      </c>
      <c r="N216" s="183">
        <v>0</v>
      </c>
      <c r="O216" s="183">
        <v>0</v>
      </c>
      <c r="P216" s="183">
        <v>0</v>
      </c>
      <c r="Q216" s="183">
        <v>0</v>
      </c>
      <c r="R216" s="184">
        <v>0</v>
      </c>
      <c r="S216" s="185">
        <f t="shared" ref="S216:S235" si="95">SUM(L216:R216)</f>
        <v>0</v>
      </c>
      <c r="U216" s="230" t="s">
        <v>8</v>
      </c>
      <c r="V216" s="231">
        <v>0</v>
      </c>
      <c r="W216" s="231">
        <v>0</v>
      </c>
      <c r="X216" s="231">
        <v>0</v>
      </c>
      <c r="Y216" s="231">
        <v>0</v>
      </c>
      <c r="Z216" s="231">
        <v>0</v>
      </c>
      <c r="AA216" s="231">
        <v>0</v>
      </c>
      <c r="AB216" s="231">
        <v>0</v>
      </c>
      <c r="AC216" s="232">
        <v>0</v>
      </c>
      <c r="AD216" s="231">
        <v>0</v>
      </c>
      <c r="AE216" s="231">
        <v>0</v>
      </c>
      <c r="AF216" s="231">
        <v>0</v>
      </c>
      <c r="AG216" s="231">
        <v>0</v>
      </c>
      <c r="AH216" s="231">
        <v>0</v>
      </c>
      <c r="AI216" s="233">
        <f t="shared" ref="AI216:AI235" si="96">SUM(V216:AC216)</f>
        <v>0</v>
      </c>
      <c r="AJ216" s="160" t="str">
        <f t="shared" ref="AJ216:AJ237" si="97">IF(ABS(S216-AI216)&gt;0.001,S216-AI216,"")</f>
        <v/>
      </c>
      <c r="BA216" s="160"/>
      <c r="BR216" s="160"/>
      <c r="CG216" s="160"/>
    </row>
    <row r="217" spans="1:85" ht="15">
      <c r="A217" s="186" t="s">
        <v>10</v>
      </c>
      <c r="B217" s="175">
        <v>0</v>
      </c>
      <c r="C217" s="175">
        <v>0</v>
      </c>
      <c r="D217" s="175">
        <v>0</v>
      </c>
      <c r="E217" s="175">
        <v>0</v>
      </c>
      <c r="F217" s="362"/>
      <c r="G217" s="175">
        <v>0</v>
      </c>
      <c r="H217" s="187">
        <v>0</v>
      </c>
      <c r="I217" s="173">
        <f t="shared" si="94"/>
        <v>0</v>
      </c>
      <c r="J217" s="168"/>
      <c r="K217" s="188" t="s">
        <v>10</v>
      </c>
      <c r="L217" s="175">
        <v>0</v>
      </c>
      <c r="M217" s="175">
        <v>0</v>
      </c>
      <c r="N217" s="175">
        <v>0</v>
      </c>
      <c r="O217" s="175">
        <v>0</v>
      </c>
      <c r="P217" s="175">
        <v>0</v>
      </c>
      <c r="Q217" s="175">
        <v>0</v>
      </c>
      <c r="R217" s="176">
        <v>0</v>
      </c>
      <c r="S217" s="177">
        <f t="shared" si="95"/>
        <v>0</v>
      </c>
      <c r="U217" s="234" t="s">
        <v>10</v>
      </c>
      <c r="V217" s="226">
        <v>0</v>
      </c>
      <c r="W217" s="226">
        <v>0</v>
      </c>
      <c r="X217" s="226">
        <v>0</v>
      </c>
      <c r="Y217" s="226">
        <v>0</v>
      </c>
      <c r="Z217" s="226">
        <v>0</v>
      </c>
      <c r="AA217" s="226">
        <v>0</v>
      </c>
      <c r="AB217" s="226">
        <v>0</v>
      </c>
      <c r="AC217" s="227">
        <v>0</v>
      </c>
      <c r="AD217" s="228">
        <v>0</v>
      </c>
      <c r="AE217" s="228">
        <v>0</v>
      </c>
      <c r="AF217" s="228">
        <v>0</v>
      </c>
      <c r="AG217" s="228">
        <v>0</v>
      </c>
      <c r="AH217" s="228">
        <v>0</v>
      </c>
      <c r="AI217" s="229">
        <f t="shared" si="96"/>
        <v>0</v>
      </c>
      <c r="AJ217" s="160" t="str">
        <f t="shared" si="97"/>
        <v/>
      </c>
      <c r="BA217" s="160"/>
      <c r="BR217" s="160"/>
      <c r="CG217" s="160"/>
    </row>
    <row r="218" spans="1:85" ht="15">
      <c r="A218" s="178" t="s">
        <v>56</v>
      </c>
      <c r="B218" s="179">
        <v>0</v>
      </c>
      <c r="C218" s="179">
        <v>0</v>
      </c>
      <c r="D218" s="179">
        <v>0</v>
      </c>
      <c r="E218" s="179">
        <v>0</v>
      </c>
      <c r="F218" s="362"/>
      <c r="G218" s="179">
        <v>0</v>
      </c>
      <c r="H218" s="180">
        <v>0</v>
      </c>
      <c r="I218" s="181">
        <f t="shared" si="94"/>
        <v>0</v>
      </c>
      <c r="J218" s="168"/>
      <c r="K218" s="182" t="s">
        <v>56</v>
      </c>
      <c r="L218" s="183">
        <v>0</v>
      </c>
      <c r="M218" s="183">
        <v>0</v>
      </c>
      <c r="N218" s="183">
        <v>0</v>
      </c>
      <c r="O218" s="183">
        <v>0</v>
      </c>
      <c r="P218" s="183">
        <v>0</v>
      </c>
      <c r="Q218" s="183">
        <v>0</v>
      </c>
      <c r="R218" s="184">
        <v>0</v>
      </c>
      <c r="S218" s="185">
        <f t="shared" si="95"/>
        <v>0</v>
      </c>
      <c r="U218" s="230" t="s">
        <v>56</v>
      </c>
      <c r="V218" s="231">
        <v>0</v>
      </c>
      <c r="W218" s="231">
        <v>0</v>
      </c>
      <c r="X218" s="231">
        <v>0</v>
      </c>
      <c r="Y218" s="231">
        <v>0</v>
      </c>
      <c r="Z218" s="231">
        <v>0</v>
      </c>
      <c r="AA218" s="231">
        <v>0</v>
      </c>
      <c r="AB218" s="231">
        <v>0</v>
      </c>
      <c r="AC218" s="232">
        <v>0</v>
      </c>
      <c r="AD218" s="231">
        <v>0</v>
      </c>
      <c r="AE218" s="231">
        <v>0</v>
      </c>
      <c r="AF218" s="231">
        <v>0</v>
      </c>
      <c r="AG218" s="231">
        <v>0</v>
      </c>
      <c r="AH218" s="231">
        <v>0</v>
      </c>
      <c r="AI218" s="233">
        <f t="shared" si="96"/>
        <v>0</v>
      </c>
      <c r="AJ218" s="160" t="str">
        <f t="shared" si="97"/>
        <v/>
      </c>
      <c r="BA218" s="160"/>
      <c r="BR218" s="160"/>
      <c r="CG218" s="160"/>
    </row>
    <row r="219" spans="1:85" ht="15">
      <c r="A219" s="186" t="s">
        <v>16</v>
      </c>
      <c r="B219" s="175">
        <v>2.2904156512625309</v>
      </c>
      <c r="C219" s="175">
        <v>0</v>
      </c>
      <c r="D219" s="175">
        <v>0</v>
      </c>
      <c r="E219" s="175">
        <v>0</v>
      </c>
      <c r="F219" s="362"/>
      <c r="G219" s="175">
        <v>0</v>
      </c>
      <c r="H219" s="187">
        <v>0</v>
      </c>
      <c r="I219" s="173">
        <f t="shared" si="94"/>
        <v>2.2904156512625309</v>
      </c>
      <c r="J219" s="168"/>
      <c r="K219" s="188" t="s">
        <v>16</v>
      </c>
      <c r="L219" s="175">
        <v>2.2904156512625309</v>
      </c>
      <c r="M219" s="175">
        <v>0</v>
      </c>
      <c r="N219" s="175">
        <v>0</v>
      </c>
      <c r="O219" s="175">
        <v>0</v>
      </c>
      <c r="P219" s="175">
        <v>0</v>
      </c>
      <c r="Q219" s="175">
        <v>0</v>
      </c>
      <c r="R219" s="176">
        <v>0</v>
      </c>
      <c r="S219" s="177">
        <f t="shared" si="95"/>
        <v>2.2904156512625309</v>
      </c>
      <c r="U219" s="234" t="s">
        <v>16</v>
      </c>
      <c r="V219" s="226">
        <v>2.2904156512625309</v>
      </c>
      <c r="W219" s="226">
        <v>0</v>
      </c>
      <c r="X219" s="226">
        <v>0</v>
      </c>
      <c r="Y219" s="226">
        <v>0</v>
      </c>
      <c r="Z219" s="226">
        <v>0</v>
      </c>
      <c r="AA219" s="226">
        <v>0</v>
      </c>
      <c r="AB219" s="226">
        <v>0</v>
      </c>
      <c r="AC219" s="227">
        <v>0</v>
      </c>
      <c r="AD219" s="228">
        <v>0</v>
      </c>
      <c r="AE219" s="228">
        <v>0</v>
      </c>
      <c r="AF219" s="228">
        <v>0</v>
      </c>
      <c r="AG219" s="228">
        <v>0</v>
      </c>
      <c r="AH219" s="228">
        <v>0</v>
      </c>
      <c r="AI219" s="229">
        <f t="shared" si="96"/>
        <v>2.2904156512625309</v>
      </c>
      <c r="AJ219" s="160" t="str">
        <f t="shared" si="97"/>
        <v/>
      </c>
      <c r="BA219" s="160"/>
      <c r="BR219" s="160"/>
      <c r="CG219" s="160"/>
    </row>
    <row r="220" spans="1:85" ht="15">
      <c r="A220" s="178" t="s">
        <v>15</v>
      </c>
      <c r="B220" s="179">
        <v>1.1309347360122589E-2</v>
      </c>
      <c r="C220" s="179">
        <v>0</v>
      </c>
      <c r="D220" s="179">
        <v>0</v>
      </c>
      <c r="E220" s="179">
        <v>0</v>
      </c>
      <c r="F220" s="362"/>
      <c r="G220" s="179">
        <v>0</v>
      </c>
      <c r="H220" s="180">
        <v>0</v>
      </c>
      <c r="I220" s="181">
        <f t="shared" si="94"/>
        <v>1.1309347360122589E-2</v>
      </c>
      <c r="J220" s="168"/>
      <c r="K220" s="182" t="s">
        <v>15</v>
      </c>
      <c r="L220" s="183">
        <v>1.1309347360122589E-2</v>
      </c>
      <c r="M220" s="183">
        <v>0</v>
      </c>
      <c r="N220" s="183">
        <v>0</v>
      </c>
      <c r="O220" s="183">
        <v>0</v>
      </c>
      <c r="P220" s="183">
        <v>0</v>
      </c>
      <c r="Q220" s="183">
        <v>0</v>
      </c>
      <c r="R220" s="184">
        <v>0</v>
      </c>
      <c r="S220" s="185">
        <f t="shared" si="95"/>
        <v>1.1309347360122589E-2</v>
      </c>
      <c r="U220" s="230" t="s">
        <v>57</v>
      </c>
      <c r="V220" s="231">
        <v>1.1309347360122589E-2</v>
      </c>
      <c r="W220" s="231">
        <v>0</v>
      </c>
      <c r="X220" s="231">
        <v>0</v>
      </c>
      <c r="Y220" s="231">
        <v>0</v>
      </c>
      <c r="Z220" s="231">
        <v>0</v>
      </c>
      <c r="AA220" s="231">
        <v>0</v>
      </c>
      <c r="AB220" s="231">
        <v>0</v>
      </c>
      <c r="AC220" s="232">
        <v>0</v>
      </c>
      <c r="AD220" s="231">
        <v>0</v>
      </c>
      <c r="AE220" s="231">
        <v>0</v>
      </c>
      <c r="AF220" s="231">
        <v>0</v>
      </c>
      <c r="AG220" s="231">
        <v>0</v>
      </c>
      <c r="AH220" s="231">
        <v>0</v>
      </c>
      <c r="AI220" s="233">
        <f t="shared" si="96"/>
        <v>1.1309347360122589E-2</v>
      </c>
      <c r="AJ220" s="160" t="str">
        <f t="shared" si="97"/>
        <v/>
      </c>
      <c r="BA220" s="160"/>
      <c r="BR220" s="160"/>
      <c r="CG220" s="160"/>
    </row>
    <row r="221" spans="1:85" ht="15">
      <c r="A221" s="186" t="s">
        <v>58</v>
      </c>
      <c r="B221" s="175">
        <v>0</v>
      </c>
      <c r="C221" s="175">
        <v>0</v>
      </c>
      <c r="D221" s="175">
        <v>0</v>
      </c>
      <c r="E221" s="175">
        <v>1.0648750899256616</v>
      </c>
      <c r="F221" s="362"/>
      <c r="G221" s="175">
        <v>0</v>
      </c>
      <c r="H221" s="187">
        <v>0</v>
      </c>
      <c r="I221" s="173">
        <f t="shared" si="94"/>
        <v>1.0648750899256616</v>
      </c>
      <c r="J221" s="168"/>
      <c r="K221" s="188" t="s">
        <v>58</v>
      </c>
      <c r="L221" s="175">
        <v>0</v>
      </c>
      <c r="M221" s="175">
        <v>0</v>
      </c>
      <c r="N221" s="175">
        <v>0</v>
      </c>
      <c r="O221" s="175">
        <v>1.0648750899256616</v>
      </c>
      <c r="P221" s="175">
        <v>6.4517579806888383</v>
      </c>
      <c r="Q221" s="175">
        <v>0</v>
      </c>
      <c r="R221" s="176">
        <v>0</v>
      </c>
      <c r="S221" s="177">
        <f t="shared" si="95"/>
        <v>7.5166330706144997</v>
      </c>
      <c r="U221" s="234" t="s">
        <v>58</v>
      </c>
      <c r="V221" s="226">
        <v>0</v>
      </c>
      <c r="W221" s="226">
        <v>0</v>
      </c>
      <c r="X221" s="226">
        <v>0</v>
      </c>
      <c r="Y221" s="226">
        <v>0</v>
      </c>
      <c r="Z221" s="226">
        <v>0</v>
      </c>
      <c r="AA221" s="226">
        <v>0</v>
      </c>
      <c r="AB221" s="226">
        <v>6.4517579806888383</v>
      </c>
      <c r="AC221" s="227">
        <v>1.0648750899256616</v>
      </c>
      <c r="AD221" s="226">
        <v>0</v>
      </c>
      <c r="AE221" s="226">
        <v>0</v>
      </c>
      <c r="AF221" s="226">
        <v>0</v>
      </c>
      <c r="AG221" s="226">
        <v>0</v>
      </c>
      <c r="AH221" s="226">
        <v>1.0648750899256616</v>
      </c>
      <c r="AI221" s="229">
        <f t="shared" si="96"/>
        <v>7.5166330706144997</v>
      </c>
      <c r="AJ221" s="160" t="str">
        <f t="shared" si="97"/>
        <v/>
      </c>
      <c r="BA221" s="160"/>
      <c r="BR221" s="160"/>
      <c r="CG221" s="160"/>
    </row>
    <row r="222" spans="1:85" ht="15">
      <c r="A222" s="178" t="s">
        <v>12</v>
      </c>
      <c r="B222" s="179">
        <v>0</v>
      </c>
      <c r="C222" s="179">
        <v>0</v>
      </c>
      <c r="D222" s="179">
        <v>0</v>
      </c>
      <c r="E222" s="179">
        <v>0.25112829660813729</v>
      </c>
      <c r="F222" s="362"/>
      <c r="G222" s="179">
        <v>0</v>
      </c>
      <c r="H222" s="180">
        <v>0</v>
      </c>
      <c r="I222" s="181">
        <f t="shared" si="94"/>
        <v>0.25112829660813729</v>
      </c>
      <c r="J222" s="168"/>
      <c r="K222" s="182" t="s">
        <v>12</v>
      </c>
      <c r="L222" s="183">
        <v>0</v>
      </c>
      <c r="M222" s="183">
        <v>0</v>
      </c>
      <c r="N222" s="183">
        <v>0</v>
      </c>
      <c r="O222" s="183">
        <v>0.25112829660813729</v>
      </c>
      <c r="P222" s="183">
        <v>5.6059118997508026</v>
      </c>
      <c r="Q222" s="183">
        <v>0</v>
      </c>
      <c r="R222" s="184">
        <v>0</v>
      </c>
      <c r="S222" s="185">
        <f t="shared" si="95"/>
        <v>5.8570401963589402</v>
      </c>
      <c r="U222" s="230" t="s">
        <v>12</v>
      </c>
      <c r="V222" s="231">
        <v>0</v>
      </c>
      <c r="W222" s="231">
        <v>0</v>
      </c>
      <c r="X222" s="231">
        <v>0</v>
      </c>
      <c r="Y222" s="231">
        <v>0</v>
      </c>
      <c r="Z222" s="231">
        <v>0</v>
      </c>
      <c r="AA222" s="231">
        <v>0.25112829660813729</v>
      </c>
      <c r="AB222" s="231">
        <v>5.6059118997508026</v>
      </c>
      <c r="AC222" s="232">
        <v>0</v>
      </c>
      <c r="AD222" s="231">
        <v>0</v>
      </c>
      <c r="AE222" s="231">
        <v>0</v>
      </c>
      <c r="AF222" s="231">
        <v>0</v>
      </c>
      <c r="AG222" s="231">
        <v>0</v>
      </c>
      <c r="AH222" s="231">
        <v>0</v>
      </c>
      <c r="AI222" s="233">
        <f t="shared" si="96"/>
        <v>5.8570401963589402</v>
      </c>
      <c r="AJ222" s="160" t="str">
        <f t="shared" si="97"/>
        <v/>
      </c>
      <c r="BA222" s="160"/>
      <c r="BR222" s="160"/>
      <c r="CG222" s="160"/>
    </row>
    <row r="223" spans="1:85" ht="15">
      <c r="A223" s="186" t="s">
        <v>59</v>
      </c>
      <c r="B223" s="175">
        <v>0</v>
      </c>
      <c r="C223" s="175">
        <v>0</v>
      </c>
      <c r="D223" s="175">
        <v>0</v>
      </c>
      <c r="E223" s="175">
        <v>0</v>
      </c>
      <c r="F223" s="362"/>
      <c r="G223" s="175">
        <v>0</v>
      </c>
      <c r="H223" s="187">
        <v>0</v>
      </c>
      <c r="I223" s="173">
        <f t="shared" si="94"/>
        <v>0</v>
      </c>
      <c r="J223" s="168"/>
      <c r="K223" s="188" t="s">
        <v>59</v>
      </c>
      <c r="L223" s="175">
        <v>0</v>
      </c>
      <c r="M223" s="175">
        <v>0</v>
      </c>
      <c r="N223" s="175">
        <v>0</v>
      </c>
      <c r="O223" s="175">
        <v>0</v>
      </c>
      <c r="P223" s="175">
        <v>0</v>
      </c>
      <c r="Q223" s="175">
        <v>0</v>
      </c>
      <c r="R223" s="176">
        <v>0</v>
      </c>
      <c r="S223" s="177">
        <f t="shared" si="95"/>
        <v>0</v>
      </c>
      <c r="U223" s="234" t="s">
        <v>59</v>
      </c>
      <c r="V223" s="226">
        <v>0</v>
      </c>
      <c r="W223" s="226">
        <v>0</v>
      </c>
      <c r="X223" s="226">
        <v>0</v>
      </c>
      <c r="Y223" s="226">
        <v>0</v>
      </c>
      <c r="Z223" s="226">
        <v>0</v>
      </c>
      <c r="AA223" s="226">
        <v>0</v>
      </c>
      <c r="AB223" s="226">
        <v>0</v>
      </c>
      <c r="AC223" s="227">
        <v>0</v>
      </c>
      <c r="AD223" s="226">
        <v>0</v>
      </c>
      <c r="AE223" s="226">
        <v>0</v>
      </c>
      <c r="AF223" s="226">
        <v>0</v>
      </c>
      <c r="AG223" s="226">
        <v>0</v>
      </c>
      <c r="AH223" s="226">
        <v>0</v>
      </c>
      <c r="AI223" s="229">
        <f t="shared" si="96"/>
        <v>0</v>
      </c>
      <c r="AJ223" s="160" t="str">
        <f t="shared" si="97"/>
        <v/>
      </c>
      <c r="BA223" s="160"/>
      <c r="BR223" s="160"/>
      <c r="CG223" s="160"/>
    </row>
    <row r="224" spans="1:85" ht="15">
      <c r="A224" s="178" t="s">
        <v>17</v>
      </c>
      <c r="B224" s="179">
        <v>0</v>
      </c>
      <c r="C224" s="179">
        <v>0</v>
      </c>
      <c r="D224" s="179">
        <v>0</v>
      </c>
      <c r="E224" s="179">
        <v>2.9338162905331591</v>
      </c>
      <c r="F224" s="362"/>
      <c r="G224" s="179">
        <v>0</v>
      </c>
      <c r="H224" s="180">
        <v>0</v>
      </c>
      <c r="I224" s="181">
        <f t="shared" si="94"/>
        <v>2.9338162905331591</v>
      </c>
      <c r="J224" s="168"/>
      <c r="K224" s="182" t="s">
        <v>17</v>
      </c>
      <c r="L224" s="183">
        <v>0</v>
      </c>
      <c r="M224" s="183">
        <v>0</v>
      </c>
      <c r="N224" s="183">
        <v>0</v>
      </c>
      <c r="O224" s="183">
        <v>2.9338162905331591</v>
      </c>
      <c r="P224" s="183">
        <v>0</v>
      </c>
      <c r="Q224" s="183">
        <v>0</v>
      </c>
      <c r="R224" s="184">
        <v>0</v>
      </c>
      <c r="S224" s="185">
        <f t="shared" si="95"/>
        <v>2.9338162905331591</v>
      </c>
      <c r="U224" s="230" t="s">
        <v>17</v>
      </c>
      <c r="V224" s="231">
        <v>0</v>
      </c>
      <c r="W224" s="231">
        <v>0</v>
      </c>
      <c r="X224" s="231">
        <v>0</v>
      </c>
      <c r="Y224" s="231">
        <v>0</v>
      </c>
      <c r="Z224" s="231">
        <v>0</v>
      </c>
      <c r="AA224" s="231">
        <v>0</v>
      </c>
      <c r="AB224" s="231">
        <v>0</v>
      </c>
      <c r="AC224" s="232">
        <v>2.9338162905331591</v>
      </c>
      <c r="AD224" s="231">
        <v>0</v>
      </c>
      <c r="AE224" s="231">
        <v>0</v>
      </c>
      <c r="AF224" s="231">
        <v>0</v>
      </c>
      <c r="AG224" s="231">
        <v>0</v>
      </c>
      <c r="AH224" s="231">
        <v>2.9338162905331591</v>
      </c>
      <c r="AI224" s="233">
        <f t="shared" si="96"/>
        <v>2.9338162905331591</v>
      </c>
      <c r="AJ224" s="160" t="str">
        <f t="shared" si="97"/>
        <v/>
      </c>
      <c r="BA224" s="160"/>
      <c r="BR224" s="160"/>
      <c r="CG224" s="160"/>
    </row>
    <row r="225" spans="1:85" ht="15">
      <c r="A225" s="186" t="s">
        <v>139</v>
      </c>
      <c r="B225" s="175">
        <v>69.290382854446747</v>
      </c>
      <c r="C225" s="175">
        <v>0</v>
      </c>
      <c r="D225" s="175">
        <v>0.97961860354575969</v>
      </c>
      <c r="E225" s="175">
        <v>2.2828991426540415</v>
      </c>
      <c r="F225" s="362"/>
      <c r="G225" s="175">
        <v>0</v>
      </c>
      <c r="H225" s="187">
        <v>0</v>
      </c>
      <c r="I225" s="173">
        <f t="shared" si="94"/>
        <v>72.552900600646552</v>
      </c>
      <c r="J225" s="168"/>
      <c r="K225" s="188" t="s">
        <v>139</v>
      </c>
      <c r="L225" s="175">
        <v>69.290382854446747</v>
      </c>
      <c r="M225" s="175">
        <v>0</v>
      </c>
      <c r="N225" s="175">
        <v>0.97961860354575969</v>
      </c>
      <c r="O225" s="175">
        <v>2.2828991426540415</v>
      </c>
      <c r="P225" s="175">
        <v>0</v>
      </c>
      <c r="Q225" s="175">
        <v>0</v>
      </c>
      <c r="R225" s="176">
        <v>0</v>
      </c>
      <c r="S225" s="177">
        <f t="shared" si="95"/>
        <v>72.552900600646552</v>
      </c>
      <c r="U225" s="234" t="s">
        <v>139</v>
      </c>
      <c r="V225" s="226">
        <v>68.838543354960535</v>
      </c>
      <c r="W225" s="226">
        <v>0</v>
      </c>
      <c r="X225" s="226">
        <v>0</v>
      </c>
      <c r="Y225" s="226">
        <v>0</v>
      </c>
      <c r="Z225" s="226">
        <v>0.97961860354575969</v>
      </c>
      <c r="AA225" s="226">
        <v>0</v>
      </c>
      <c r="AB225" s="226">
        <v>0</v>
      </c>
      <c r="AC225" s="227">
        <v>2.73473864214025</v>
      </c>
      <c r="AD225" s="226">
        <v>0.45183949948620905</v>
      </c>
      <c r="AE225" s="226">
        <v>0</v>
      </c>
      <c r="AF225" s="226">
        <v>0</v>
      </c>
      <c r="AG225" s="226">
        <v>0</v>
      </c>
      <c r="AH225" s="226">
        <v>2.2828991426540415</v>
      </c>
      <c r="AI225" s="229">
        <f t="shared" si="96"/>
        <v>72.552900600646538</v>
      </c>
      <c r="AJ225" s="160" t="str">
        <f t="shared" si="97"/>
        <v/>
      </c>
      <c r="BA225" s="160"/>
      <c r="BR225" s="160"/>
      <c r="CG225" s="160"/>
    </row>
    <row r="226" spans="1:85" ht="15">
      <c r="A226" s="178" t="s">
        <v>25</v>
      </c>
      <c r="B226" s="179">
        <v>30.511923166207453</v>
      </c>
      <c r="C226" s="179">
        <v>0</v>
      </c>
      <c r="D226" s="179">
        <v>94.908456432607011</v>
      </c>
      <c r="E226" s="179">
        <v>371.12658654668775</v>
      </c>
      <c r="F226" s="362"/>
      <c r="G226" s="179">
        <v>72.86905078248499</v>
      </c>
      <c r="H226" s="180">
        <v>0</v>
      </c>
      <c r="I226" s="181">
        <f t="shared" si="94"/>
        <v>569.41601692798724</v>
      </c>
      <c r="J226" s="168"/>
      <c r="K226" s="182" t="s">
        <v>25</v>
      </c>
      <c r="L226" s="183">
        <v>30.511923166207453</v>
      </c>
      <c r="M226" s="183">
        <v>0</v>
      </c>
      <c r="N226" s="183">
        <v>94.908456432607011</v>
      </c>
      <c r="O226" s="183">
        <v>371.12658654668775</v>
      </c>
      <c r="P226" s="183">
        <v>0</v>
      </c>
      <c r="Q226" s="183">
        <v>72.86905078248499</v>
      </c>
      <c r="R226" s="184">
        <v>0</v>
      </c>
      <c r="S226" s="185">
        <f t="shared" si="95"/>
        <v>569.41601692798724</v>
      </c>
      <c r="U226" s="230" t="s">
        <v>25</v>
      </c>
      <c r="V226" s="231">
        <v>8.4120365633153309</v>
      </c>
      <c r="W226" s="231">
        <v>22.09988660289212</v>
      </c>
      <c r="X226" s="231">
        <v>72.86905078248499</v>
      </c>
      <c r="Y226" s="231">
        <v>0</v>
      </c>
      <c r="Z226" s="231">
        <v>94.908456432607011</v>
      </c>
      <c r="AA226" s="231">
        <v>361.1956650715789</v>
      </c>
      <c r="AB226" s="231">
        <v>0</v>
      </c>
      <c r="AC226" s="232">
        <v>9.9309214751088657</v>
      </c>
      <c r="AD226" s="231">
        <v>0</v>
      </c>
      <c r="AE226" s="231">
        <v>4.0759304348806795</v>
      </c>
      <c r="AF226" s="231">
        <v>0</v>
      </c>
      <c r="AG226" s="231">
        <v>0</v>
      </c>
      <c r="AH226" s="231">
        <v>5.8549910402281862</v>
      </c>
      <c r="AI226" s="233">
        <f t="shared" si="96"/>
        <v>569.41601692798724</v>
      </c>
      <c r="AJ226" s="160" t="str">
        <f t="shared" si="97"/>
        <v/>
      </c>
      <c r="BA226" s="160"/>
      <c r="BR226" s="160"/>
      <c r="CG226" s="160"/>
    </row>
    <row r="227" spans="1:85" ht="15">
      <c r="A227" s="186" t="s">
        <v>24</v>
      </c>
      <c r="B227" s="175">
        <v>169.8107758172863</v>
      </c>
      <c r="C227" s="175">
        <v>0</v>
      </c>
      <c r="D227" s="175">
        <v>0</v>
      </c>
      <c r="E227" s="175">
        <v>0</v>
      </c>
      <c r="F227" s="362"/>
      <c r="G227" s="175">
        <v>0</v>
      </c>
      <c r="H227" s="187">
        <v>0</v>
      </c>
      <c r="I227" s="173">
        <f t="shared" si="94"/>
        <v>169.8107758172863</v>
      </c>
      <c r="J227" s="168"/>
      <c r="K227" s="188" t="s">
        <v>24</v>
      </c>
      <c r="L227" s="175">
        <v>169.8107758172863</v>
      </c>
      <c r="M227" s="175">
        <v>0</v>
      </c>
      <c r="N227" s="175">
        <v>0</v>
      </c>
      <c r="O227" s="175">
        <v>0</v>
      </c>
      <c r="P227" s="175">
        <v>0</v>
      </c>
      <c r="Q227" s="175">
        <v>0</v>
      </c>
      <c r="R227" s="176">
        <v>0</v>
      </c>
      <c r="S227" s="177">
        <f t="shared" si="95"/>
        <v>169.8107758172863</v>
      </c>
      <c r="U227" s="234" t="s">
        <v>24</v>
      </c>
      <c r="V227" s="226">
        <v>165.80945826815184</v>
      </c>
      <c r="W227" s="226">
        <v>4.0013175491344555</v>
      </c>
      <c r="X227" s="226">
        <v>0</v>
      </c>
      <c r="Y227" s="226">
        <v>0</v>
      </c>
      <c r="Z227" s="226">
        <v>0</v>
      </c>
      <c r="AA227" s="226">
        <v>0</v>
      </c>
      <c r="AB227" s="226">
        <v>0</v>
      </c>
      <c r="AC227" s="227">
        <v>0</v>
      </c>
      <c r="AD227" s="226">
        <v>0</v>
      </c>
      <c r="AE227" s="226">
        <v>0</v>
      </c>
      <c r="AF227" s="226">
        <v>0</v>
      </c>
      <c r="AG227" s="226">
        <v>0</v>
      </c>
      <c r="AH227" s="226">
        <v>0</v>
      </c>
      <c r="AI227" s="229">
        <f t="shared" si="96"/>
        <v>169.8107758172863</v>
      </c>
      <c r="AJ227" s="160" t="str">
        <f t="shared" si="97"/>
        <v/>
      </c>
      <c r="BA227" s="160"/>
      <c r="BR227" s="160"/>
      <c r="CG227" s="160"/>
    </row>
    <row r="228" spans="1:85" ht="15">
      <c r="A228" s="178" t="s">
        <v>60</v>
      </c>
      <c r="B228" s="179">
        <v>0</v>
      </c>
      <c r="C228" s="179">
        <v>0</v>
      </c>
      <c r="D228" s="179">
        <v>0</v>
      </c>
      <c r="E228" s="179">
        <v>0</v>
      </c>
      <c r="F228" s="362"/>
      <c r="G228" s="179">
        <v>0</v>
      </c>
      <c r="H228" s="180">
        <v>0</v>
      </c>
      <c r="I228" s="181">
        <f t="shared" si="94"/>
        <v>0</v>
      </c>
      <c r="J228" s="168"/>
      <c r="K228" s="182" t="s">
        <v>60</v>
      </c>
      <c r="L228" s="183">
        <v>0</v>
      </c>
      <c r="M228" s="183">
        <v>0</v>
      </c>
      <c r="N228" s="183">
        <v>0</v>
      </c>
      <c r="O228" s="183">
        <v>0</v>
      </c>
      <c r="P228" s="183">
        <v>0</v>
      </c>
      <c r="Q228" s="183">
        <v>0</v>
      </c>
      <c r="R228" s="184">
        <v>0</v>
      </c>
      <c r="S228" s="185">
        <f t="shared" si="95"/>
        <v>0</v>
      </c>
      <c r="U228" s="230" t="s">
        <v>60</v>
      </c>
      <c r="V228" s="231">
        <v>0</v>
      </c>
      <c r="W228" s="231">
        <v>0</v>
      </c>
      <c r="X228" s="231">
        <v>0</v>
      </c>
      <c r="Y228" s="231">
        <v>0</v>
      </c>
      <c r="Z228" s="231">
        <v>0</v>
      </c>
      <c r="AA228" s="231">
        <v>0</v>
      </c>
      <c r="AB228" s="231">
        <v>0</v>
      </c>
      <c r="AC228" s="232">
        <v>0</v>
      </c>
      <c r="AD228" s="231">
        <v>0</v>
      </c>
      <c r="AE228" s="231">
        <v>0</v>
      </c>
      <c r="AF228" s="231">
        <v>0</v>
      </c>
      <c r="AG228" s="231">
        <v>0</v>
      </c>
      <c r="AH228" s="231">
        <v>0</v>
      </c>
      <c r="AI228" s="233">
        <f t="shared" si="96"/>
        <v>0</v>
      </c>
      <c r="AJ228" s="160" t="str">
        <f t="shared" si="97"/>
        <v/>
      </c>
      <c r="BA228" s="160"/>
      <c r="BR228" s="160"/>
      <c r="CG228" s="160"/>
    </row>
    <row r="229" spans="1:85" ht="15">
      <c r="A229" s="186" t="s">
        <v>22</v>
      </c>
      <c r="B229" s="175">
        <v>8.0199573071555216E-2</v>
      </c>
      <c r="C229" s="175">
        <v>0</v>
      </c>
      <c r="D229" s="175">
        <v>0</v>
      </c>
      <c r="E229" s="175">
        <v>0</v>
      </c>
      <c r="F229" s="362"/>
      <c r="G229" s="175">
        <v>0</v>
      </c>
      <c r="H229" s="187">
        <v>0</v>
      </c>
      <c r="I229" s="173">
        <f t="shared" si="94"/>
        <v>8.0199573071555216E-2</v>
      </c>
      <c r="J229" s="168"/>
      <c r="K229" s="188" t="s">
        <v>22</v>
      </c>
      <c r="L229" s="175">
        <v>8.0199573071555216E-2</v>
      </c>
      <c r="M229" s="175">
        <v>0</v>
      </c>
      <c r="N229" s="175">
        <v>0</v>
      </c>
      <c r="O229" s="175">
        <v>0</v>
      </c>
      <c r="P229" s="175">
        <v>0.45597662782790405</v>
      </c>
      <c r="Q229" s="175">
        <v>0</v>
      </c>
      <c r="R229" s="176">
        <v>0</v>
      </c>
      <c r="S229" s="177">
        <f t="shared" si="95"/>
        <v>0.53617620089945928</v>
      </c>
      <c r="U229" s="234" t="s">
        <v>22</v>
      </c>
      <c r="V229" s="226">
        <v>8.0199573071555216E-2</v>
      </c>
      <c r="W229" s="226">
        <v>0</v>
      </c>
      <c r="X229" s="226">
        <v>0</v>
      </c>
      <c r="Y229" s="226">
        <v>0</v>
      </c>
      <c r="Z229" s="226">
        <v>0</v>
      </c>
      <c r="AA229" s="226">
        <v>0</v>
      </c>
      <c r="AB229" s="226">
        <v>0.45597662782790405</v>
      </c>
      <c r="AC229" s="227">
        <v>0</v>
      </c>
      <c r="AD229" s="226">
        <v>0</v>
      </c>
      <c r="AE229" s="226">
        <v>0</v>
      </c>
      <c r="AF229" s="226">
        <v>0</v>
      </c>
      <c r="AG229" s="226">
        <v>0</v>
      </c>
      <c r="AH229" s="226">
        <v>0</v>
      </c>
      <c r="AI229" s="229">
        <f t="shared" si="96"/>
        <v>0.53617620089945928</v>
      </c>
      <c r="AJ229" s="160" t="str">
        <f t="shared" si="97"/>
        <v/>
      </c>
      <c r="BA229" s="160"/>
      <c r="BR229" s="160"/>
      <c r="CG229" s="160"/>
    </row>
    <row r="230" spans="1:85" ht="15">
      <c r="A230" s="178" t="s">
        <v>21</v>
      </c>
      <c r="B230" s="179">
        <v>0</v>
      </c>
      <c r="C230" s="179">
        <v>0</v>
      </c>
      <c r="D230" s="179">
        <v>0</v>
      </c>
      <c r="E230" s="179">
        <v>0</v>
      </c>
      <c r="F230" s="362"/>
      <c r="G230" s="179">
        <v>0</v>
      </c>
      <c r="H230" s="180">
        <v>0</v>
      </c>
      <c r="I230" s="181">
        <f t="shared" si="94"/>
        <v>0</v>
      </c>
      <c r="J230" s="168"/>
      <c r="K230" s="182" t="s">
        <v>21</v>
      </c>
      <c r="L230" s="183">
        <v>0</v>
      </c>
      <c r="M230" s="183">
        <v>0</v>
      </c>
      <c r="N230" s="183">
        <v>0</v>
      </c>
      <c r="O230" s="183">
        <v>0</v>
      </c>
      <c r="P230" s="183">
        <v>0</v>
      </c>
      <c r="Q230" s="183">
        <v>0</v>
      </c>
      <c r="R230" s="184">
        <v>0</v>
      </c>
      <c r="S230" s="185">
        <f t="shared" si="95"/>
        <v>0</v>
      </c>
      <c r="U230" s="230" t="s">
        <v>61</v>
      </c>
      <c r="V230" s="231">
        <v>0</v>
      </c>
      <c r="W230" s="231">
        <v>0</v>
      </c>
      <c r="X230" s="231">
        <v>0</v>
      </c>
      <c r="Y230" s="231">
        <v>0</v>
      </c>
      <c r="Z230" s="231">
        <v>0</v>
      </c>
      <c r="AA230" s="231">
        <v>0</v>
      </c>
      <c r="AB230" s="231">
        <v>0</v>
      </c>
      <c r="AC230" s="232">
        <v>0</v>
      </c>
      <c r="AD230" s="231">
        <v>0</v>
      </c>
      <c r="AE230" s="231">
        <v>0</v>
      </c>
      <c r="AF230" s="231">
        <v>0</v>
      </c>
      <c r="AG230" s="231">
        <v>0</v>
      </c>
      <c r="AH230" s="231">
        <v>0</v>
      </c>
      <c r="AI230" s="233">
        <f t="shared" si="96"/>
        <v>0</v>
      </c>
      <c r="AJ230" s="160" t="str">
        <f t="shared" si="97"/>
        <v/>
      </c>
      <c r="BA230" s="160"/>
      <c r="BR230" s="160"/>
      <c r="CG230" s="160"/>
    </row>
    <row r="231" spans="1:85" ht="15">
      <c r="A231" s="189" t="s">
        <v>64</v>
      </c>
      <c r="B231" s="175">
        <v>0</v>
      </c>
      <c r="C231" s="175">
        <v>0</v>
      </c>
      <c r="D231" s="175">
        <v>0</v>
      </c>
      <c r="E231" s="175">
        <v>0</v>
      </c>
      <c r="F231" s="362"/>
      <c r="G231" s="175">
        <v>0</v>
      </c>
      <c r="H231" s="187">
        <v>0</v>
      </c>
      <c r="I231" s="173">
        <f t="shared" si="94"/>
        <v>0</v>
      </c>
      <c r="J231" s="168"/>
      <c r="K231" s="190" t="s">
        <v>64</v>
      </c>
      <c r="L231" s="175">
        <v>0</v>
      </c>
      <c r="M231" s="175">
        <v>0</v>
      </c>
      <c r="N231" s="175">
        <v>0</v>
      </c>
      <c r="O231" s="175">
        <v>0</v>
      </c>
      <c r="P231" s="175">
        <v>0</v>
      </c>
      <c r="Q231" s="175">
        <v>0</v>
      </c>
      <c r="R231" s="176">
        <v>0</v>
      </c>
      <c r="S231" s="177">
        <f t="shared" si="95"/>
        <v>0</v>
      </c>
      <c r="U231" s="235" t="s">
        <v>62</v>
      </c>
      <c r="V231" s="226">
        <v>0</v>
      </c>
      <c r="W231" s="226">
        <v>0</v>
      </c>
      <c r="X231" s="226">
        <v>0</v>
      </c>
      <c r="Y231" s="226">
        <v>0</v>
      </c>
      <c r="Z231" s="226">
        <v>0</v>
      </c>
      <c r="AA231" s="226">
        <v>0</v>
      </c>
      <c r="AB231" s="226">
        <v>0</v>
      </c>
      <c r="AC231" s="227">
        <v>0</v>
      </c>
      <c r="AD231" s="228">
        <v>0</v>
      </c>
      <c r="AE231" s="228">
        <v>0</v>
      </c>
      <c r="AF231" s="228">
        <v>0</v>
      </c>
      <c r="AG231" s="228">
        <v>0</v>
      </c>
      <c r="AH231" s="228">
        <v>0</v>
      </c>
      <c r="AI231" s="229">
        <f t="shared" si="96"/>
        <v>0</v>
      </c>
      <c r="AJ231" s="160" t="str">
        <f t="shared" si="97"/>
        <v/>
      </c>
      <c r="BA231" s="160"/>
      <c r="BR231" s="160"/>
      <c r="CG231" s="160"/>
    </row>
    <row r="232" spans="1:85">
      <c r="A232" s="191" t="s">
        <v>23</v>
      </c>
      <c r="B232" s="192">
        <v>0</v>
      </c>
      <c r="C232" s="192">
        <v>0</v>
      </c>
      <c r="D232" s="192">
        <v>0</v>
      </c>
      <c r="E232" s="192">
        <v>0</v>
      </c>
      <c r="F232" s="362"/>
      <c r="G232" s="192">
        <v>0</v>
      </c>
      <c r="H232" s="193">
        <v>0</v>
      </c>
      <c r="I232" s="194">
        <f t="shared" si="94"/>
        <v>0</v>
      </c>
      <c r="J232" s="168"/>
      <c r="K232" s="195" t="s">
        <v>23</v>
      </c>
      <c r="L232" s="196">
        <v>0</v>
      </c>
      <c r="M232" s="196">
        <v>0</v>
      </c>
      <c r="N232" s="196">
        <v>0</v>
      </c>
      <c r="O232" s="196">
        <v>0</v>
      </c>
      <c r="P232" s="196">
        <v>0</v>
      </c>
      <c r="Q232" s="196">
        <v>0</v>
      </c>
      <c r="R232" s="197">
        <v>0</v>
      </c>
      <c r="S232" s="198">
        <f t="shared" si="95"/>
        <v>0</v>
      </c>
      <c r="U232" s="236" t="s">
        <v>66</v>
      </c>
      <c r="V232" s="237">
        <v>0</v>
      </c>
      <c r="W232" s="237">
        <v>0</v>
      </c>
      <c r="X232" s="237">
        <v>0</v>
      </c>
      <c r="Y232" s="237">
        <v>0</v>
      </c>
      <c r="Z232" s="237">
        <v>0</v>
      </c>
      <c r="AA232" s="237">
        <v>0</v>
      </c>
      <c r="AB232" s="237">
        <v>0</v>
      </c>
      <c r="AC232" s="237">
        <v>0</v>
      </c>
      <c r="AD232" s="237">
        <v>0</v>
      </c>
      <c r="AE232" s="237">
        <v>0</v>
      </c>
      <c r="AF232" s="237">
        <v>0</v>
      </c>
      <c r="AG232" s="237">
        <v>0</v>
      </c>
      <c r="AH232" s="125">
        <v>0</v>
      </c>
      <c r="AI232" s="238">
        <f t="shared" si="96"/>
        <v>0</v>
      </c>
      <c r="AJ232" s="160" t="str">
        <f t="shared" si="97"/>
        <v/>
      </c>
      <c r="BA232" s="160"/>
      <c r="BR232" s="160"/>
      <c r="CG232" s="160"/>
    </row>
    <row r="233" spans="1:85">
      <c r="A233" s="199" t="s">
        <v>19</v>
      </c>
      <c r="B233" s="200">
        <v>0</v>
      </c>
      <c r="C233" s="200">
        <v>0</v>
      </c>
      <c r="D233" s="200">
        <v>0</v>
      </c>
      <c r="E233" s="200">
        <v>0</v>
      </c>
      <c r="F233" s="362"/>
      <c r="G233" s="200">
        <v>0</v>
      </c>
      <c r="H233" s="201">
        <v>0</v>
      </c>
      <c r="I233" s="202">
        <f t="shared" si="94"/>
        <v>0</v>
      </c>
      <c r="J233" s="168"/>
      <c r="K233" s="203" t="s">
        <v>19</v>
      </c>
      <c r="L233" s="200">
        <v>0</v>
      </c>
      <c r="M233" s="200">
        <v>0</v>
      </c>
      <c r="N233" s="200">
        <v>0</v>
      </c>
      <c r="O233" s="200">
        <v>0</v>
      </c>
      <c r="P233" s="200">
        <v>0</v>
      </c>
      <c r="Q233" s="200">
        <v>0</v>
      </c>
      <c r="R233" s="204">
        <v>0</v>
      </c>
      <c r="S233" s="205">
        <f t="shared" si="95"/>
        <v>0</v>
      </c>
      <c r="U233" s="239" t="s">
        <v>19</v>
      </c>
      <c r="V233" s="240">
        <v>0</v>
      </c>
      <c r="W233" s="240">
        <v>0</v>
      </c>
      <c r="X233" s="240">
        <v>0</v>
      </c>
      <c r="Y233" s="240">
        <v>0</v>
      </c>
      <c r="Z233" s="240">
        <v>0</v>
      </c>
      <c r="AA233" s="240">
        <v>0</v>
      </c>
      <c r="AB233" s="240">
        <v>0</v>
      </c>
      <c r="AC233" s="240">
        <v>0</v>
      </c>
      <c r="AD233" s="241">
        <v>0</v>
      </c>
      <c r="AE233" s="241">
        <v>0</v>
      </c>
      <c r="AF233" s="241">
        <v>0</v>
      </c>
      <c r="AG233" s="241">
        <v>0</v>
      </c>
      <c r="AH233" s="241">
        <v>0</v>
      </c>
      <c r="AI233" s="242">
        <f t="shared" si="96"/>
        <v>0</v>
      </c>
      <c r="AJ233" s="160" t="str">
        <f t="shared" si="97"/>
        <v/>
      </c>
      <c r="BA233" s="160"/>
      <c r="BR233" s="160"/>
      <c r="CG233" s="160"/>
    </row>
    <row r="234" spans="1:85">
      <c r="A234" s="191" t="s">
        <v>20</v>
      </c>
      <c r="B234" s="192">
        <v>0</v>
      </c>
      <c r="C234" s="192">
        <v>0</v>
      </c>
      <c r="D234" s="192">
        <v>0</v>
      </c>
      <c r="E234" s="192">
        <v>0</v>
      </c>
      <c r="F234" s="362"/>
      <c r="G234" s="192">
        <v>0</v>
      </c>
      <c r="H234" s="193">
        <v>0</v>
      </c>
      <c r="I234" s="194">
        <f t="shared" si="94"/>
        <v>0</v>
      </c>
      <c r="J234" s="168"/>
      <c r="K234" s="195" t="s">
        <v>20</v>
      </c>
      <c r="L234" s="196">
        <v>0</v>
      </c>
      <c r="M234" s="196">
        <v>0</v>
      </c>
      <c r="N234" s="196">
        <v>0</v>
      </c>
      <c r="O234" s="196">
        <v>0</v>
      </c>
      <c r="P234" s="196">
        <v>0</v>
      </c>
      <c r="Q234" s="196">
        <v>0</v>
      </c>
      <c r="R234" s="197">
        <v>0</v>
      </c>
      <c r="S234" s="198">
        <f t="shared" si="95"/>
        <v>0</v>
      </c>
      <c r="U234" s="236" t="s">
        <v>20</v>
      </c>
      <c r="V234" s="237">
        <v>0</v>
      </c>
      <c r="W234" s="237">
        <v>0</v>
      </c>
      <c r="X234" s="237">
        <v>0</v>
      </c>
      <c r="Y234" s="237">
        <v>0</v>
      </c>
      <c r="Z234" s="237">
        <v>0</v>
      </c>
      <c r="AA234" s="237">
        <v>0</v>
      </c>
      <c r="AB234" s="237">
        <v>0</v>
      </c>
      <c r="AC234" s="237">
        <v>0</v>
      </c>
      <c r="AD234" s="237">
        <v>0</v>
      </c>
      <c r="AE234" s="237">
        <v>0</v>
      </c>
      <c r="AF234" s="237">
        <v>0</v>
      </c>
      <c r="AG234" s="237">
        <v>0</v>
      </c>
      <c r="AH234" s="125">
        <v>0</v>
      </c>
      <c r="AI234" s="238">
        <f t="shared" si="96"/>
        <v>0</v>
      </c>
      <c r="AJ234" s="160" t="str">
        <f t="shared" si="97"/>
        <v/>
      </c>
      <c r="BA234" s="160"/>
      <c r="BR234" s="160"/>
      <c r="CG234" s="160"/>
    </row>
    <row r="235" spans="1:85" ht="15" thickBot="1">
      <c r="A235" s="206" t="s">
        <v>11</v>
      </c>
      <c r="B235" s="207">
        <v>0</v>
      </c>
      <c r="C235" s="207">
        <v>0</v>
      </c>
      <c r="D235" s="207">
        <v>0</v>
      </c>
      <c r="E235" s="207">
        <v>0</v>
      </c>
      <c r="F235" s="363"/>
      <c r="G235" s="207">
        <v>0</v>
      </c>
      <c r="H235" s="208">
        <v>0</v>
      </c>
      <c r="I235" s="209">
        <f t="shared" si="94"/>
        <v>0</v>
      </c>
      <c r="J235" s="168"/>
      <c r="K235" s="210" t="s">
        <v>11</v>
      </c>
      <c r="L235" s="207">
        <v>0</v>
      </c>
      <c r="M235" s="207">
        <v>0</v>
      </c>
      <c r="N235" s="207">
        <v>0</v>
      </c>
      <c r="O235" s="207">
        <v>0</v>
      </c>
      <c r="P235" s="207">
        <v>0</v>
      </c>
      <c r="Q235" s="207">
        <v>0</v>
      </c>
      <c r="R235" s="211">
        <v>0</v>
      </c>
      <c r="S235" s="212">
        <f t="shared" si="95"/>
        <v>0</v>
      </c>
      <c r="U235" s="239" t="s">
        <v>11</v>
      </c>
      <c r="V235" s="240">
        <v>0</v>
      </c>
      <c r="W235" s="240">
        <v>0</v>
      </c>
      <c r="X235" s="240">
        <v>0</v>
      </c>
      <c r="Y235" s="240">
        <v>0</v>
      </c>
      <c r="Z235" s="240">
        <v>0</v>
      </c>
      <c r="AA235" s="240">
        <v>0</v>
      </c>
      <c r="AB235" s="240">
        <v>0</v>
      </c>
      <c r="AC235" s="240">
        <v>0</v>
      </c>
      <c r="AD235" s="241">
        <v>0</v>
      </c>
      <c r="AE235" s="241">
        <v>0</v>
      </c>
      <c r="AF235" s="241">
        <v>0</v>
      </c>
      <c r="AG235" s="241">
        <v>0</v>
      </c>
      <c r="AH235" s="241">
        <v>0</v>
      </c>
      <c r="AI235" s="242">
        <f t="shared" si="96"/>
        <v>0</v>
      </c>
      <c r="AJ235" s="160" t="str">
        <f t="shared" si="97"/>
        <v/>
      </c>
      <c r="BA235" s="160"/>
      <c r="BR235" s="160"/>
      <c r="CG235" s="160"/>
    </row>
    <row r="236" spans="1:85" ht="15">
      <c r="A236" s="213" t="s">
        <v>26</v>
      </c>
      <c r="B236" s="214">
        <f>SUM(B215:B231)</f>
        <v>271.99500640963475</v>
      </c>
      <c r="C236" s="214">
        <f t="shared" ref="C236:I236" si="98">SUM(C215:C231)</f>
        <v>0</v>
      </c>
      <c r="D236" s="214">
        <f t="shared" si="98"/>
        <v>95.88807503615277</v>
      </c>
      <c r="E236" s="214">
        <f t="shared" si="98"/>
        <v>377.65930536640877</v>
      </c>
      <c r="F236" s="214">
        <f t="shared" si="98"/>
        <v>0</v>
      </c>
      <c r="G236" s="214">
        <f t="shared" si="98"/>
        <v>72.86905078248499</v>
      </c>
      <c r="H236" s="216">
        <f t="shared" si="98"/>
        <v>0</v>
      </c>
      <c r="I236" s="173">
        <f t="shared" si="98"/>
        <v>818.41143759468127</v>
      </c>
      <c r="J236" s="168"/>
      <c r="K236" s="215" t="s">
        <v>26</v>
      </c>
      <c r="L236" s="214">
        <f>SUM(L215:L231)</f>
        <v>271.99500640963475</v>
      </c>
      <c r="M236" s="214">
        <f t="shared" ref="M236:S236" si="99">SUM(M215:M231)</f>
        <v>0</v>
      </c>
      <c r="N236" s="214">
        <f t="shared" si="99"/>
        <v>95.88807503615277</v>
      </c>
      <c r="O236" s="214">
        <f t="shared" si="99"/>
        <v>377.65930536640877</v>
      </c>
      <c r="P236" s="214">
        <f t="shared" si="99"/>
        <v>12.513646508267545</v>
      </c>
      <c r="Q236" s="214">
        <f t="shared" si="99"/>
        <v>72.86905078248499</v>
      </c>
      <c r="R236" s="216">
        <f t="shared" si="99"/>
        <v>0</v>
      </c>
      <c r="S236" s="217">
        <f t="shared" si="99"/>
        <v>830.92508410294886</v>
      </c>
      <c r="T236" s="160" t="str">
        <f>IF(ABS(S236-AI236)&gt;0.01,S236-AI236,"")</f>
        <v/>
      </c>
      <c r="U236" s="243" t="s">
        <v>63</v>
      </c>
      <c r="V236" s="244">
        <f>SUM(V215:V231)</f>
        <v>245.44196275812192</v>
      </c>
      <c r="W236" s="244">
        <f t="shared" ref="W236:AH236" si="100">SUM(W215:W231)</f>
        <v>26.101204152026575</v>
      </c>
      <c r="X236" s="244">
        <f t="shared" si="100"/>
        <v>72.86905078248499</v>
      </c>
      <c r="Y236" s="244">
        <f t="shared" si="100"/>
        <v>0</v>
      </c>
      <c r="Z236" s="244">
        <f t="shared" si="100"/>
        <v>95.88807503615277</v>
      </c>
      <c r="AA236" s="244">
        <f t="shared" si="100"/>
        <v>361.44679336818706</v>
      </c>
      <c r="AB236" s="244">
        <f t="shared" si="100"/>
        <v>12.513646508267545</v>
      </c>
      <c r="AC236" s="244">
        <f t="shared" si="100"/>
        <v>16.664351497707937</v>
      </c>
      <c r="AD236" s="245">
        <f t="shared" si="100"/>
        <v>0.45183949948620905</v>
      </c>
      <c r="AE236" s="245">
        <f t="shared" si="100"/>
        <v>4.0759304348806795</v>
      </c>
      <c r="AF236" s="245">
        <f t="shared" si="100"/>
        <v>0</v>
      </c>
      <c r="AG236" s="245">
        <f t="shared" si="100"/>
        <v>0</v>
      </c>
      <c r="AH236" s="245">
        <f t="shared" si="100"/>
        <v>12.13658156334105</v>
      </c>
      <c r="AI236" s="246">
        <f>SUM(V236:AC236)</f>
        <v>830.92508410294886</v>
      </c>
      <c r="AJ236" s="160" t="str">
        <f t="shared" si="97"/>
        <v/>
      </c>
      <c r="BA236" s="160"/>
      <c r="BR236" s="160"/>
      <c r="CG236" s="160"/>
    </row>
    <row r="237" spans="1:85" s="23" customFormat="1" ht="15" thickBot="1">
      <c r="A237" s="30" t="s">
        <v>88</v>
      </c>
      <c r="B237" s="47">
        <f>IF($I236=0,"-",B236/$I236)</f>
        <v>0.33234506986978407</v>
      </c>
      <c r="C237" s="47">
        <f t="shared" ref="C237:H237" si="101">IF($I236=0,"-",C236/$I236)</f>
        <v>0</v>
      </c>
      <c r="D237" s="47">
        <f t="shared" si="101"/>
        <v>0.11716365465024377</v>
      </c>
      <c r="E237" s="47">
        <f t="shared" si="101"/>
        <v>0.461454090226736</v>
      </c>
      <c r="F237" s="47">
        <f t="shared" si="101"/>
        <v>0</v>
      </c>
      <c r="G237" s="47">
        <f t="shared" si="101"/>
        <v>8.9037185253236201E-2</v>
      </c>
      <c r="H237" s="70">
        <f t="shared" si="101"/>
        <v>0</v>
      </c>
      <c r="I237" s="48">
        <f>SUM(B237:H237)</f>
        <v>1</v>
      </c>
      <c r="J237" s="160"/>
      <c r="K237" s="81" t="s">
        <v>88</v>
      </c>
      <c r="L237" s="98">
        <f t="shared" ref="L237:R237" si="102">IF($S236=0,"-",L236/$S236)</f>
        <v>0.32733998721831281</v>
      </c>
      <c r="M237" s="98">
        <f t="shared" si="102"/>
        <v>0</v>
      </c>
      <c r="N237" s="98">
        <f t="shared" si="102"/>
        <v>0.11539918203296479</v>
      </c>
      <c r="O237" s="98">
        <f t="shared" si="102"/>
        <v>0.45450463897611504</v>
      </c>
      <c r="P237" s="98">
        <f t="shared" si="102"/>
        <v>1.5059897393490104E-2</v>
      </c>
      <c r="Q237" s="98">
        <f t="shared" si="102"/>
        <v>8.7696294379117287E-2</v>
      </c>
      <c r="R237" s="99">
        <f t="shared" si="102"/>
        <v>0</v>
      </c>
      <c r="S237" s="100">
        <f>SUM(L237:R237)</f>
        <v>1</v>
      </c>
      <c r="U237" s="110" t="s">
        <v>88</v>
      </c>
      <c r="V237" s="133">
        <f>+V236/$AI236</f>
        <v>0.29538398521582299</v>
      </c>
      <c r="W237" s="133">
        <f t="shared" ref="W237:AH237" si="103">+W236/$AI236</f>
        <v>3.1412223137065293E-2</v>
      </c>
      <c r="X237" s="133">
        <f t="shared" si="103"/>
        <v>8.7696294379117287E-2</v>
      </c>
      <c r="Y237" s="133">
        <f t="shared" si="103"/>
        <v>0</v>
      </c>
      <c r="Z237" s="133">
        <f t="shared" si="103"/>
        <v>0.11539918203296479</v>
      </c>
      <c r="AA237" s="133">
        <f t="shared" si="103"/>
        <v>0.43499323860032246</v>
      </c>
      <c r="AB237" s="133">
        <f t="shared" si="103"/>
        <v>1.5059897393490104E-2</v>
      </c>
      <c r="AC237" s="133">
        <f t="shared" si="103"/>
        <v>2.0055179241216983E-2</v>
      </c>
      <c r="AD237" s="133">
        <f t="shared" si="103"/>
        <v>5.437788654244402E-4</v>
      </c>
      <c r="AE237" s="133">
        <f t="shared" si="103"/>
        <v>4.9052923216067997E-3</v>
      </c>
      <c r="AF237" s="133">
        <f t="shared" si="103"/>
        <v>0</v>
      </c>
      <c r="AG237" s="133">
        <f t="shared" si="103"/>
        <v>0</v>
      </c>
      <c r="AH237" s="133">
        <f t="shared" si="103"/>
        <v>1.4606108054185746E-2</v>
      </c>
      <c r="AI237" s="134">
        <f>SUM(V237:AC237)</f>
        <v>1</v>
      </c>
      <c r="AJ237" s="23" t="str">
        <f t="shared" si="97"/>
        <v/>
      </c>
    </row>
    <row r="238" spans="1:85" ht="15" thickBot="1">
      <c r="A238" s="247"/>
      <c r="B238" s="247"/>
      <c r="C238" s="247"/>
      <c r="D238" s="247"/>
      <c r="E238" s="247"/>
      <c r="F238" s="247"/>
      <c r="G238" s="247"/>
      <c r="H238" s="247"/>
      <c r="I238" s="247"/>
      <c r="K238" s="247"/>
      <c r="L238" s="247"/>
      <c r="M238" s="247"/>
      <c r="N238" s="247"/>
      <c r="O238" s="247"/>
      <c r="P238" s="247"/>
      <c r="Q238" s="247"/>
      <c r="R238" s="247"/>
      <c r="S238" s="247"/>
      <c r="AI238" s="168"/>
      <c r="BA238" s="160"/>
      <c r="BR238" s="160"/>
      <c r="CG238" s="160"/>
    </row>
    <row r="239" spans="1:85" ht="28.5">
      <c r="A239" s="312" t="s">
        <v>71</v>
      </c>
      <c r="B239" s="164" t="s">
        <v>0</v>
      </c>
      <c r="C239" s="164" t="s">
        <v>1</v>
      </c>
      <c r="D239" s="164" t="s">
        <v>2</v>
      </c>
      <c r="E239" s="164" t="s">
        <v>3</v>
      </c>
      <c r="F239" s="164" t="s">
        <v>27</v>
      </c>
      <c r="G239" s="164" t="s">
        <v>4</v>
      </c>
      <c r="H239" s="164" t="s">
        <v>5</v>
      </c>
      <c r="I239" s="165" t="s">
        <v>6</v>
      </c>
      <c r="K239" s="314" t="s">
        <v>71</v>
      </c>
      <c r="L239" s="166" t="s">
        <v>0</v>
      </c>
      <c r="M239" s="166" t="s">
        <v>1</v>
      </c>
      <c r="N239" s="166" t="s">
        <v>2</v>
      </c>
      <c r="O239" s="166" t="s">
        <v>3</v>
      </c>
      <c r="P239" s="166" t="s">
        <v>27</v>
      </c>
      <c r="Q239" s="166" t="s">
        <v>4</v>
      </c>
      <c r="R239" s="166" t="s">
        <v>5</v>
      </c>
      <c r="S239" s="167" t="s">
        <v>6</v>
      </c>
      <c r="U239" s="316" t="s">
        <v>71</v>
      </c>
      <c r="V239" s="219" t="s">
        <v>74</v>
      </c>
      <c r="W239" s="219" t="s">
        <v>75</v>
      </c>
      <c r="X239" s="219" t="s">
        <v>4</v>
      </c>
      <c r="Y239" s="219" t="s">
        <v>1</v>
      </c>
      <c r="Z239" s="219" t="s">
        <v>2</v>
      </c>
      <c r="AA239" s="219" t="s">
        <v>3</v>
      </c>
      <c r="AB239" s="219" t="s">
        <v>55</v>
      </c>
      <c r="AC239" s="219" t="s">
        <v>68</v>
      </c>
      <c r="AD239" s="220" t="s">
        <v>76</v>
      </c>
      <c r="AE239" s="220" t="s">
        <v>83</v>
      </c>
      <c r="AF239" s="220" t="s">
        <v>77</v>
      </c>
      <c r="AG239" s="220" t="s">
        <v>84</v>
      </c>
      <c r="AH239" s="220" t="s">
        <v>85</v>
      </c>
      <c r="AI239" s="221" t="s">
        <v>63</v>
      </c>
      <c r="BA239" s="160"/>
      <c r="BR239" s="160"/>
      <c r="CG239" s="160"/>
    </row>
    <row r="240" spans="1:85" ht="15">
      <c r="A240" s="313" t="s">
        <v>71</v>
      </c>
      <c r="B240" s="318" t="s">
        <v>69</v>
      </c>
      <c r="C240" s="319"/>
      <c r="D240" s="319"/>
      <c r="E240" s="319"/>
      <c r="F240" s="319"/>
      <c r="G240" s="319"/>
      <c r="H240" s="319"/>
      <c r="I240" s="320"/>
      <c r="K240" s="315" t="s">
        <v>71</v>
      </c>
      <c r="L240" s="321" t="s">
        <v>69</v>
      </c>
      <c r="M240" s="322"/>
      <c r="N240" s="322"/>
      <c r="O240" s="322"/>
      <c r="P240" s="322"/>
      <c r="Q240" s="322"/>
      <c r="R240" s="322"/>
      <c r="S240" s="323"/>
      <c r="U240" s="317" t="s">
        <v>71</v>
      </c>
      <c r="V240" s="324" t="s">
        <v>69</v>
      </c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5"/>
      <c r="BA240" s="160"/>
      <c r="BR240" s="160"/>
      <c r="CG240" s="160"/>
    </row>
    <row r="241" spans="1:85" ht="15">
      <c r="A241" s="170" t="s">
        <v>7</v>
      </c>
      <c r="B241" s="171">
        <v>0</v>
      </c>
      <c r="C241" s="171">
        <v>0</v>
      </c>
      <c r="D241" s="171">
        <v>0</v>
      </c>
      <c r="E241" s="171">
        <v>0</v>
      </c>
      <c r="F241" s="361"/>
      <c r="G241" s="171">
        <v>0</v>
      </c>
      <c r="H241" s="172">
        <v>0</v>
      </c>
      <c r="I241" s="173">
        <f>SUM(B241:H241)</f>
        <v>0</v>
      </c>
      <c r="J241" s="168"/>
      <c r="K241" s="222" t="s">
        <v>7</v>
      </c>
      <c r="L241" s="171">
        <v>0</v>
      </c>
      <c r="M241" s="171">
        <v>0</v>
      </c>
      <c r="N241" s="171">
        <v>0</v>
      </c>
      <c r="O241" s="171">
        <v>0</v>
      </c>
      <c r="P241" s="171">
        <v>0</v>
      </c>
      <c r="Q241" s="171">
        <v>0</v>
      </c>
      <c r="R241" s="223">
        <v>0</v>
      </c>
      <c r="S241" s="224">
        <f>SUM(L241:R241)</f>
        <v>0</v>
      </c>
      <c r="U241" s="225" t="s">
        <v>7</v>
      </c>
      <c r="V241" s="226">
        <v>0</v>
      </c>
      <c r="W241" s="226">
        <v>0</v>
      </c>
      <c r="X241" s="226">
        <v>0</v>
      </c>
      <c r="Y241" s="226">
        <v>0</v>
      </c>
      <c r="Z241" s="226">
        <v>0</v>
      </c>
      <c r="AA241" s="226">
        <v>0</v>
      </c>
      <c r="AB241" s="226">
        <v>0</v>
      </c>
      <c r="AC241" s="227">
        <v>0</v>
      </c>
      <c r="AD241" s="228">
        <v>0</v>
      </c>
      <c r="AE241" s="228">
        <v>0</v>
      </c>
      <c r="AF241" s="228">
        <v>0</v>
      </c>
      <c r="AG241" s="228">
        <v>0</v>
      </c>
      <c r="AH241" s="228">
        <v>0</v>
      </c>
      <c r="AI241" s="229">
        <f>SUM(V241:AC241)</f>
        <v>0</v>
      </c>
      <c r="AJ241" s="160" t="str">
        <f>IF(ABS(S241-AI241)&gt;0.001,S241-AI241,"")</f>
        <v/>
      </c>
      <c r="BA241" s="160"/>
      <c r="BR241" s="160"/>
      <c r="CG241" s="160"/>
    </row>
    <row r="242" spans="1:85" ht="15">
      <c r="A242" s="178" t="s">
        <v>8</v>
      </c>
      <c r="B242" s="179">
        <v>0</v>
      </c>
      <c r="C242" s="179">
        <v>0</v>
      </c>
      <c r="D242" s="179">
        <v>1.3324735267180792E-5</v>
      </c>
      <c r="E242" s="179">
        <v>0</v>
      </c>
      <c r="F242" s="362"/>
      <c r="G242" s="179">
        <v>0</v>
      </c>
      <c r="H242" s="180">
        <v>0</v>
      </c>
      <c r="I242" s="181">
        <f t="shared" ref="I242:I261" si="104">SUM(B242:H242)</f>
        <v>1.3324735267180792E-5</v>
      </c>
      <c r="J242" s="168"/>
      <c r="K242" s="182" t="s">
        <v>8</v>
      </c>
      <c r="L242" s="183">
        <v>0</v>
      </c>
      <c r="M242" s="183">
        <v>0</v>
      </c>
      <c r="N242" s="183">
        <v>1.3324735267180792E-5</v>
      </c>
      <c r="O242" s="183">
        <v>0</v>
      </c>
      <c r="P242" s="183">
        <v>0</v>
      </c>
      <c r="Q242" s="183">
        <v>0</v>
      </c>
      <c r="R242" s="184">
        <v>0</v>
      </c>
      <c r="S242" s="185">
        <f t="shared" ref="S242:S261" si="105">SUM(L242:R242)</f>
        <v>1.3324735267180792E-5</v>
      </c>
      <c r="U242" s="230" t="s">
        <v>8</v>
      </c>
      <c r="V242" s="231">
        <v>0</v>
      </c>
      <c r="W242" s="231">
        <v>0</v>
      </c>
      <c r="X242" s="231">
        <v>0</v>
      </c>
      <c r="Y242" s="231">
        <v>0</v>
      </c>
      <c r="Z242" s="231">
        <v>1.3324735267180792E-5</v>
      </c>
      <c r="AA242" s="231">
        <v>0</v>
      </c>
      <c r="AB242" s="231">
        <v>0</v>
      </c>
      <c r="AC242" s="232">
        <v>0</v>
      </c>
      <c r="AD242" s="231">
        <v>0</v>
      </c>
      <c r="AE242" s="231">
        <v>0</v>
      </c>
      <c r="AF242" s="231">
        <v>0</v>
      </c>
      <c r="AG242" s="231">
        <v>0</v>
      </c>
      <c r="AH242" s="231">
        <v>0</v>
      </c>
      <c r="AI242" s="233">
        <f t="shared" ref="AI242:AI261" si="106">SUM(V242:AC242)</f>
        <v>1.3324735267180792E-5</v>
      </c>
      <c r="AJ242" s="160" t="str">
        <f t="shared" ref="AJ242:AJ263" si="107">IF(ABS(S242-AI242)&gt;0.001,S242-AI242,"")</f>
        <v/>
      </c>
      <c r="BA242" s="160"/>
      <c r="BR242" s="160"/>
      <c r="CG242" s="160"/>
    </row>
    <row r="243" spans="1:85" ht="15">
      <c r="A243" s="186" t="s">
        <v>10</v>
      </c>
      <c r="B243" s="175">
        <v>0</v>
      </c>
      <c r="C243" s="175">
        <v>0</v>
      </c>
      <c r="D243" s="175">
        <v>0</v>
      </c>
      <c r="E243" s="175">
        <v>0</v>
      </c>
      <c r="F243" s="362"/>
      <c r="G243" s="175">
        <v>0</v>
      </c>
      <c r="H243" s="187">
        <v>0</v>
      </c>
      <c r="I243" s="173">
        <f t="shared" si="104"/>
        <v>0</v>
      </c>
      <c r="J243" s="168"/>
      <c r="K243" s="188" t="s">
        <v>10</v>
      </c>
      <c r="L243" s="175">
        <v>0</v>
      </c>
      <c r="M243" s="175">
        <v>0</v>
      </c>
      <c r="N243" s="175">
        <v>0</v>
      </c>
      <c r="O243" s="175">
        <v>0</v>
      </c>
      <c r="P243" s="175">
        <v>0</v>
      </c>
      <c r="Q243" s="175">
        <v>0</v>
      </c>
      <c r="R243" s="176">
        <v>0</v>
      </c>
      <c r="S243" s="177">
        <f t="shared" si="105"/>
        <v>0</v>
      </c>
      <c r="U243" s="234" t="s">
        <v>10</v>
      </c>
      <c r="V243" s="226">
        <v>0</v>
      </c>
      <c r="W243" s="226">
        <v>0</v>
      </c>
      <c r="X243" s="226">
        <v>0</v>
      </c>
      <c r="Y243" s="226">
        <v>0</v>
      </c>
      <c r="Z243" s="226">
        <v>0</v>
      </c>
      <c r="AA243" s="226">
        <v>0</v>
      </c>
      <c r="AB243" s="226">
        <v>0</v>
      </c>
      <c r="AC243" s="227">
        <v>0</v>
      </c>
      <c r="AD243" s="228">
        <v>0</v>
      </c>
      <c r="AE243" s="228">
        <v>0</v>
      </c>
      <c r="AF243" s="228">
        <v>0</v>
      </c>
      <c r="AG243" s="228">
        <v>0</v>
      </c>
      <c r="AH243" s="228">
        <v>0</v>
      </c>
      <c r="AI243" s="229">
        <f t="shared" si="106"/>
        <v>0</v>
      </c>
      <c r="AJ243" s="160" t="str">
        <f t="shared" si="107"/>
        <v/>
      </c>
      <c r="BA243" s="160"/>
      <c r="BR243" s="160"/>
      <c r="CG243" s="160"/>
    </row>
    <row r="244" spans="1:85" ht="15">
      <c r="A244" s="178" t="s">
        <v>56</v>
      </c>
      <c r="B244" s="179">
        <v>0</v>
      </c>
      <c r="C244" s="179">
        <v>0</v>
      </c>
      <c r="D244" s="179">
        <v>0</v>
      </c>
      <c r="E244" s="179">
        <v>0</v>
      </c>
      <c r="F244" s="362"/>
      <c r="G244" s="179">
        <v>0</v>
      </c>
      <c r="H244" s="180">
        <v>0</v>
      </c>
      <c r="I244" s="181">
        <f t="shared" si="104"/>
        <v>0</v>
      </c>
      <c r="J244" s="168"/>
      <c r="K244" s="182" t="s">
        <v>56</v>
      </c>
      <c r="L244" s="183">
        <v>0</v>
      </c>
      <c r="M244" s="183">
        <v>0</v>
      </c>
      <c r="N244" s="183">
        <v>0</v>
      </c>
      <c r="O244" s="183">
        <v>0</v>
      </c>
      <c r="P244" s="183">
        <v>0</v>
      </c>
      <c r="Q244" s="183">
        <v>0</v>
      </c>
      <c r="R244" s="184">
        <v>0</v>
      </c>
      <c r="S244" s="185">
        <f t="shared" si="105"/>
        <v>0</v>
      </c>
      <c r="U244" s="230" t="s">
        <v>56</v>
      </c>
      <c r="V244" s="231">
        <v>0</v>
      </c>
      <c r="W244" s="231">
        <v>0</v>
      </c>
      <c r="X244" s="231">
        <v>0</v>
      </c>
      <c r="Y244" s="231">
        <v>0</v>
      </c>
      <c r="Z244" s="231">
        <v>0</v>
      </c>
      <c r="AA244" s="231">
        <v>0</v>
      </c>
      <c r="AB244" s="231">
        <v>0</v>
      </c>
      <c r="AC244" s="232">
        <v>0</v>
      </c>
      <c r="AD244" s="231">
        <v>0</v>
      </c>
      <c r="AE244" s="231">
        <v>0</v>
      </c>
      <c r="AF244" s="231">
        <v>0</v>
      </c>
      <c r="AG244" s="231">
        <v>0</v>
      </c>
      <c r="AH244" s="231">
        <v>0</v>
      </c>
      <c r="AI244" s="233">
        <f t="shared" si="106"/>
        <v>0</v>
      </c>
      <c r="AJ244" s="160" t="str">
        <f t="shared" si="107"/>
        <v/>
      </c>
      <c r="BA244" s="160"/>
      <c r="BR244" s="160"/>
      <c r="CG244" s="160"/>
    </row>
    <row r="245" spans="1:85" ht="15">
      <c r="A245" s="186" t="s">
        <v>16</v>
      </c>
      <c r="B245" s="175">
        <v>21.224617597682808</v>
      </c>
      <c r="C245" s="175">
        <v>0</v>
      </c>
      <c r="D245" s="175">
        <v>3.333199795466566</v>
      </c>
      <c r="E245" s="175">
        <v>0</v>
      </c>
      <c r="F245" s="362"/>
      <c r="G245" s="175">
        <v>0</v>
      </c>
      <c r="H245" s="187">
        <v>0</v>
      </c>
      <c r="I245" s="173">
        <f t="shared" si="104"/>
        <v>24.557817393149374</v>
      </c>
      <c r="J245" s="168"/>
      <c r="K245" s="188" t="s">
        <v>16</v>
      </c>
      <c r="L245" s="175">
        <v>21.224617597682808</v>
      </c>
      <c r="M245" s="175">
        <v>0</v>
      </c>
      <c r="N245" s="175">
        <v>3.333199795466566</v>
      </c>
      <c r="O245" s="175">
        <v>0</v>
      </c>
      <c r="P245" s="175">
        <v>0</v>
      </c>
      <c r="Q245" s="175">
        <v>0</v>
      </c>
      <c r="R245" s="176">
        <v>0</v>
      </c>
      <c r="S245" s="177">
        <f t="shared" si="105"/>
        <v>24.557817393149374</v>
      </c>
      <c r="U245" s="234" t="s">
        <v>16</v>
      </c>
      <c r="V245" s="226">
        <v>21.224617597682808</v>
      </c>
      <c r="W245" s="226">
        <v>0</v>
      </c>
      <c r="X245" s="226">
        <v>0</v>
      </c>
      <c r="Y245" s="226">
        <v>0</v>
      </c>
      <c r="Z245" s="226">
        <v>3.333199795466566</v>
      </c>
      <c r="AA245" s="226">
        <v>0</v>
      </c>
      <c r="AB245" s="226">
        <v>0</v>
      </c>
      <c r="AC245" s="227">
        <v>0</v>
      </c>
      <c r="AD245" s="228">
        <v>0</v>
      </c>
      <c r="AE245" s="228">
        <v>0</v>
      </c>
      <c r="AF245" s="228">
        <v>0</v>
      </c>
      <c r="AG245" s="228">
        <v>0</v>
      </c>
      <c r="AH245" s="228">
        <v>0</v>
      </c>
      <c r="AI245" s="229">
        <f t="shared" si="106"/>
        <v>24.557817393149374</v>
      </c>
      <c r="AJ245" s="160" t="str">
        <f t="shared" si="107"/>
        <v/>
      </c>
      <c r="BA245" s="160"/>
      <c r="BR245" s="160"/>
      <c r="CG245" s="160"/>
    </row>
    <row r="246" spans="1:85" ht="15">
      <c r="A246" s="178" t="s">
        <v>15</v>
      </c>
      <c r="B246" s="179">
        <v>0.32584279715888759</v>
      </c>
      <c r="C246" s="179">
        <v>4.0885366141746636E-3</v>
      </c>
      <c r="D246" s="179">
        <v>8.122144886650394E-2</v>
      </c>
      <c r="E246" s="179">
        <v>3.0660096893241869E-3</v>
      </c>
      <c r="F246" s="362"/>
      <c r="G246" s="179">
        <v>0</v>
      </c>
      <c r="H246" s="180">
        <v>0</v>
      </c>
      <c r="I246" s="181">
        <f t="shared" si="104"/>
        <v>0.41421879232889042</v>
      </c>
      <c r="J246" s="168"/>
      <c r="K246" s="182" t="s">
        <v>15</v>
      </c>
      <c r="L246" s="183">
        <v>0.32584279715888759</v>
      </c>
      <c r="M246" s="183">
        <v>4.0885366141746636E-3</v>
      </c>
      <c r="N246" s="183">
        <v>8.122144886650394E-2</v>
      </c>
      <c r="O246" s="183">
        <v>3.0660096893241869E-3</v>
      </c>
      <c r="P246" s="183">
        <v>0</v>
      </c>
      <c r="Q246" s="183">
        <v>0</v>
      </c>
      <c r="R246" s="184">
        <v>0</v>
      </c>
      <c r="S246" s="185">
        <f t="shared" si="105"/>
        <v>0.41421879232889042</v>
      </c>
      <c r="U246" s="230" t="s">
        <v>57</v>
      </c>
      <c r="V246" s="231">
        <v>0.31960115845342119</v>
      </c>
      <c r="W246" s="231">
        <v>0</v>
      </c>
      <c r="X246" s="231">
        <v>0</v>
      </c>
      <c r="Y246" s="231">
        <v>4.0885366141746636E-3</v>
      </c>
      <c r="Z246" s="231">
        <v>8.122144886650394E-2</v>
      </c>
      <c r="AA246" s="231">
        <v>2.6280083051350169E-3</v>
      </c>
      <c r="AB246" s="231">
        <v>0</v>
      </c>
      <c r="AC246" s="232">
        <v>6.6796400896555778E-3</v>
      </c>
      <c r="AD246" s="231">
        <v>6.2416387054664083E-3</v>
      </c>
      <c r="AE246" s="231">
        <v>0</v>
      </c>
      <c r="AF246" s="231">
        <v>0</v>
      </c>
      <c r="AG246" s="231">
        <v>0</v>
      </c>
      <c r="AH246" s="231">
        <v>4.3800138418916999E-4</v>
      </c>
      <c r="AI246" s="233">
        <f t="shared" si="106"/>
        <v>0.41421879232889047</v>
      </c>
      <c r="AJ246" s="160" t="str">
        <f t="shared" si="107"/>
        <v/>
      </c>
      <c r="BA246" s="160"/>
      <c r="BR246" s="160"/>
      <c r="CG246" s="160"/>
    </row>
    <row r="247" spans="1:85" ht="15">
      <c r="A247" s="186" t="s">
        <v>58</v>
      </c>
      <c r="B247" s="175">
        <v>0</v>
      </c>
      <c r="C247" s="175">
        <v>0</v>
      </c>
      <c r="D247" s="175">
        <v>0</v>
      </c>
      <c r="E247" s="175">
        <v>0.65297134620768049</v>
      </c>
      <c r="F247" s="362"/>
      <c r="G247" s="175">
        <v>0</v>
      </c>
      <c r="H247" s="187">
        <v>0</v>
      </c>
      <c r="I247" s="173">
        <f t="shared" si="104"/>
        <v>0.65297134620768049</v>
      </c>
      <c r="J247" s="168"/>
      <c r="K247" s="188" t="s">
        <v>58</v>
      </c>
      <c r="L247" s="175">
        <v>0</v>
      </c>
      <c r="M247" s="175">
        <v>0</v>
      </c>
      <c r="N247" s="175">
        <v>0</v>
      </c>
      <c r="O247" s="175">
        <v>0.65297134620768049</v>
      </c>
      <c r="P247" s="175">
        <v>121.38716736372977</v>
      </c>
      <c r="Q247" s="175">
        <v>0</v>
      </c>
      <c r="R247" s="176">
        <v>0</v>
      </c>
      <c r="S247" s="177">
        <f t="shared" si="105"/>
        <v>122.04013870993745</v>
      </c>
      <c r="U247" s="234" t="s">
        <v>58</v>
      </c>
      <c r="V247" s="226">
        <v>0</v>
      </c>
      <c r="W247" s="226">
        <v>0</v>
      </c>
      <c r="X247" s="226">
        <v>0</v>
      </c>
      <c r="Y247" s="226">
        <v>0</v>
      </c>
      <c r="Z247" s="226">
        <v>0</v>
      </c>
      <c r="AA247" s="226">
        <v>4.5707994234537641E-2</v>
      </c>
      <c r="AB247" s="226">
        <v>121.38716736372977</v>
      </c>
      <c r="AC247" s="227">
        <v>0.60726335197314285</v>
      </c>
      <c r="AD247" s="226">
        <v>0</v>
      </c>
      <c r="AE247" s="226">
        <v>0</v>
      </c>
      <c r="AF247" s="226">
        <v>0</v>
      </c>
      <c r="AG247" s="226">
        <v>0</v>
      </c>
      <c r="AH247" s="226">
        <v>0.60726335197314285</v>
      </c>
      <c r="AI247" s="229">
        <f t="shared" si="106"/>
        <v>122.04013870993745</v>
      </c>
      <c r="AJ247" s="160" t="str">
        <f t="shared" si="107"/>
        <v/>
      </c>
      <c r="BA247" s="160"/>
      <c r="BR247" s="160"/>
      <c r="CG247" s="160"/>
    </row>
    <row r="248" spans="1:85" ht="15">
      <c r="A248" s="178" t="s">
        <v>12</v>
      </c>
      <c r="B248" s="179">
        <v>0</v>
      </c>
      <c r="C248" s="179">
        <v>0</v>
      </c>
      <c r="D248" s="179">
        <v>0</v>
      </c>
      <c r="E248" s="179">
        <v>0.51277175214816462</v>
      </c>
      <c r="F248" s="362"/>
      <c r="G248" s="179">
        <v>0</v>
      </c>
      <c r="H248" s="180">
        <v>0</v>
      </c>
      <c r="I248" s="181">
        <f t="shared" si="104"/>
        <v>0.51277175214816462</v>
      </c>
      <c r="J248" s="168"/>
      <c r="K248" s="182" t="s">
        <v>12</v>
      </c>
      <c r="L248" s="183">
        <v>0</v>
      </c>
      <c r="M248" s="183">
        <v>0</v>
      </c>
      <c r="N248" s="183">
        <v>0</v>
      </c>
      <c r="O248" s="183">
        <v>0.51277175214816462</v>
      </c>
      <c r="P248" s="183">
        <v>5.0916954521220088</v>
      </c>
      <c r="Q248" s="183">
        <v>0</v>
      </c>
      <c r="R248" s="184">
        <v>0</v>
      </c>
      <c r="S248" s="185">
        <f t="shared" si="105"/>
        <v>5.6044672042701738</v>
      </c>
      <c r="U248" s="230" t="s">
        <v>12</v>
      </c>
      <c r="V248" s="231">
        <v>0</v>
      </c>
      <c r="W248" s="231">
        <v>0</v>
      </c>
      <c r="X248" s="231">
        <v>0</v>
      </c>
      <c r="Y248" s="231">
        <v>0</v>
      </c>
      <c r="Z248" s="231">
        <v>0</v>
      </c>
      <c r="AA248" s="231">
        <v>0.50764403462668295</v>
      </c>
      <c r="AB248" s="231">
        <v>5.0916954521220088</v>
      </c>
      <c r="AC248" s="232">
        <v>5.1277175214816464E-3</v>
      </c>
      <c r="AD248" s="231">
        <v>0</v>
      </c>
      <c r="AE248" s="231">
        <v>0</v>
      </c>
      <c r="AF248" s="231">
        <v>0</v>
      </c>
      <c r="AG248" s="231">
        <v>0</v>
      </c>
      <c r="AH248" s="231">
        <v>5.1277175214816464E-3</v>
      </c>
      <c r="AI248" s="233">
        <f t="shared" si="106"/>
        <v>5.6044672042701729</v>
      </c>
      <c r="AJ248" s="160" t="str">
        <f t="shared" si="107"/>
        <v/>
      </c>
      <c r="BA248" s="160"/>
      <c r="BR248" s="160"/>
      <c r="CG248" s="160"/>
    </row>
    <row r="249" spans="1:85" ht="15">
      <c r="A249" s="186" t="s">
        <v>59</v>
      </c>
      <c r="B249" s="175">
        <v>0</v>
      </c>
      <c r="C249" s="175">
        <v>0</v>
      </c>
      <c r="D249" s="175">
        <v>5.7351286420579946E-4</v>
      </c>
      <c r="E249" s="175">
        <v>0</v>
      </c>
      <c r="F249" s="362"/>
      <c r="G249" s="175">
        <v>0</v>
      </c>
      <c r="H249" s="187">
        <v>0</v>
      </c>
      <c r="I249" s="173">
        <f t="shared" si="104"/>
        <v>5.7351286420579946E-4</v>
      </c>
      <c r="J249" s="168"/>
      <c r="K249" s="188" t="s">
        <v>59</v>
      </c>
      <c r="L249" s="175">
        <v>0</v>
      </c>
      <c r="M249" s="175">
        <v>0</v>
      </c>
      <c r="N249" s="175">
        <v>5.7351286420579946E-4</v>
      </c>
      <c r="O249" s="175">
        <v>0</v>
      </c>
      <c r="P249" s="175">
        <v>0</v>
      </c>
      <c r="Q249" s="175">
        <v>0</v>
      </c>
      <c r="R249" s="176">
        <v>0</v>
      </c>
      <c r="S249" s="177">
        <f t="shared" si="105"/>
        <v>5.7351286420579946E-4</v>
      </c>
      <c r="U249" s="234" t="s">
        <v>59</v>
      </c>
      <c r="V249" s="226">
        <v>0</v>
      </c>
      <c r="W249" s="226">
        <v>0</v>
      </c>
      <c r="X249" s="226">
        <v>0</v>
      </c>
      <c r="Y249" s="226">
        <v>0</v>
      </c>
      <c r="Z249" s="226">
        <v>5.7351286420579946E-4</v>
      </c>
      <c r="AA249" s="226">
        <v>0</v>
      </c>
      <c r="AB249" s="226">
        <v>0</v>
      </c>
      <c r="AC249" s="227">
        <v>0</v>
      </c>
      <c r="AD249" s="226">
        <v>0</v>
      </c>
      <c r="AE249" s="226">
        <v>0</v>
      </c>
      <c r="AF249" s="226">
        <v>0</v>
      </c>
      <c r="AG249" s="226">
        <v>0</v>
      </c>
      <c r="AH249" s="226">
        <v>0</v>
      </c>
      <c r="AI249" s="229">
        <f t="shared" si="106"/>
        <v>5.7351286420579946E-4</v>
      </c>
      <c r="AJ249" s="160" t="str">
        <f t="shared" si="107"/>
        <v/>
      </c>
      <c r="BA249" s="160"/>
      <c r="BR249" s="160"/>
      <c r="CG249" s="160"/>
    </row>
    <row r="250" spans="1:85" ht="15">
      <c r="A250" s="178" t="s">
        <v>17</v>
      </c>
      <c r="B250" s="179">
        <v>1.1624813937799556</v>
      </c>
      <c r="C250" s="179">
        <v>0</v>
      </c>
      <c r="D250" s="179">
        <v>1.6484752733779695</v>
      </c>
      <c r="E250" s="179">
        <v>3.2607067315021476</v>
      </c>
      <c r="F250" s="362"/>
      <c r="G250" s="179">
        <v>0</v>
      </c>
      <c r="H250" s="180">
        <v>0</v>
      </c>
      <c r="I250" s="181">
        <f t="shared" si="104"/>
        <v>6.071663398660073</v>
      </c>
      <c r="J250" s="168"/>
      <c r="K250" s="182" t="s">
        <v>17</v>
      </c>
      <c r="L250" s="183">
        <v>1.1624813937799556</v>
      </c>
      <c r="M250" s="183">
        <v>0</v>
      </c>
      <c r="N250" s="183">
        <v>1.6484752733779695</v>
      </c>
      <c r="O250" s="183">
        <v>3.2607067315021476</v>
      </c>
      <c r="P250" s="183">
        <v>0</v>
      </c>
      <c r="Q250" s="183">
        <v>0</v>
      </c>
      <c r="R250" s="184">
        <v>0</v>
      </c>
      <c r="S250" s="185">
        <f t="shared" si="105"/>
        <v>6.071663398660073</v>
      </c>
      <c r="U250" s="230" t="s">
        <v>17</v>
      </c>
      <c r="V250" s="231">
        <v>1.1624813937799556</v>
      </c>
      <c r="W250" s="231">
        <v>0</v>
      </c>
      <c r="X250" s="231">
        <v>0</v>
      </c>
      <c r="Y250" s="231">
        <v>0</v>
      </c>
      <c r="Z250" s="231">
        <v>1.6484752733779695</v>
      </c>
      <c r="AA250" s="231">
        <v>1.6490034713898767E-2</v>
      </c>
      <c r="AB250" s="231">
        <v>0</v>
      </c>
      <c r="AC250" s="232">
        <v>3.2442166967882486</v>
      </c>
      <c r="AD250" s="231">
        <v>0</v>
      </c>
      <c r="AE250" s="231">
        <v>0</v>
      </c>
      <c r="AF250" s="231">
        <v>0</v>
      </c>
      <c r="AG250" s="231">
        <v>0</v>
      </c>
      <c r="AH250" s="231">
        <v>3.2442166967882486</v>
      </c>
      <c r="AI250" s="233">
        <f t="shared" si="106"/>
        <v>6.071663398660073</v>
      </c>
      <c r="AJ250" s="160" t="str">
        <f t="shared" si="107"/>
        <v/>
      </c>
      <c r="BA250" s="160"/>
      <c r="BR250" s="160"/>
      <c r="CG250" s="160"/>
    </row>
    <row r="251" spans="1:85" ht="15">
      <c r="A251" s="186" t="s">
        <v>139</v>
      </c>
      <c r="B251" s="175">
        <v>88.315881150822747</v>
      </c>
      <c r="C251" s="175">
        <v>2.9475828902301884</v>
      </c>
      <c r="D251" s="175">
        <v>37.992237940199402</v>
      </c>
      <c r="E251" s="175">
        <v>8.1170630625913631</v>
      </c>
      <c r="F251" s="362"/>
      <c r="G251" s="175">
        <v>0</v>
      </c>
      <c r="H251" s="187">
        <v>0</v>
      </c>
      <c r="I251" s="173">
        <f t="shared" si="104"/>
        <v>137.37276504384371</v>
      </c>
      <c r="J251" s="168"/>
      <c r="K251" s="188" t="s">
        <v>139</v>
      </c>
      <c r="L251" s="175">
        <v>88.315881150822747</v>
      </c>
      <c r="M251" s="175">
        <v>2.9475828902301884</v>
      </c>
      <c r="N251" s="175">
        <v>37.992237940199402</v>
      </c>
      <c r="O251" s="175">
        <v>8.1170630625913631</v>
      </c>
      <c r="P251" s="175">
        <v>0</v>
      </c>
      <c r="Q251" s="175">
        <v>0</v>
      </c>
      <c r="R251" s="176">
        <v>0</v>
      </c>
      <c r="S251" s="177">
        <f t="shared" si="105"/>
        <v>137.37276504384371</v>
      </c>
      <c r="U251" s="234" t="s">
        <v>139</v>
      </c>
      <c r="V251" s="226">
        <v>87.144627989978105</v>
      </c>
      <c r="W251" s="226">
        <v>0</v>
      </c>
      <c r="X251" s="226">
        <v>0</v>
      </c>
      <c r="Y251" s="226">
        <v>2.9475828902301884</v>
      </c>
      <c r="Z251" s="226">
        <v>37.992237940199402</v>
      </c>
      <c r="AA251" s="226">
        <v>0.94551620926852398</v>
      </c>
      <c r="AB251" s="226">
        <v>0</v>
      </c>
      <c r="AC251" s="227">
        <v>8.3428000141674801</v>
      </c>
      <c r="AD251" s="226">
        <v>1.1712531608446406</v>
      </c>
      <c r="AE251" s="226">
        <v>2.900495964674684</v>
      </c>
      <c r="AF251" s="226">
        <v>0</v>
      </c>
      <c r="AG251" s="226">
        <v>0</v>
      </c>
      <c r="AH251" s="226">
        <v>4.2710508886481557</v>
      </c>
      <c r="AI251" s="229">
        <f t="shared" si="106"/>
        <v>137.37276504384374</v>
      </c>
      <c r="AJ251" s="160" t="str">
        <f t="shared" si="107"/>
        <v/>
      </c>
      <c r="BA251" s="160"/>
      <c r="BR251" s="160"/>
      <c r="CG251" s="160"/>
    </row>
    <row r="252" spans="1:85" ht="15">
      <c r="A252" s="178" t="s">
        <v>25</v>
      </c>
      <c r="B252" s="179">
        <v>28.299380404480477</v>
      </c>
      <c r="C252" s="179">
        <v>0.25885738944285208</v>
      </c>
      <c r="D252" s="179">
        <v>189.25965326893697</v>
      </c>
      <c r="E252" s="179">
        <v>344.96837944579721</v>
      </c>
      <c r="F252" s="362"/>
      <c r="G252" s="179">
        <v>68.406216121422446</v>
      </c>
      <c r="H252" s="180">
        <v>17.689491520623751</v>
      </c>
      <c r="I252" s="181">
        <f t="shared" si="104"/>
        <v>648.88197815070362</v>
      </c>
      <c r="J252" s="168"/>
      <c r="K252" s="182" t="s">
        <v>25</v>
      </c>
      <c r="L252" s="183">
        <v>28.299380404480477</v>
      </c>
      <c r="M252" s="183">
        <v>0.25885738944285208</v>
      </c>
      <c r="N252" s="183">
        <v>189.25965326893697</v>
      </c>
      <c r="O252" s="183">
        <v>344.96837944579721</v>
      </c>
      <c r="P252" s="183">
        <v>0.7909082994514689</v>
      </c>
      <c r="Q252" s="183">
        <v>68.406216121422446</v>
      </c>
      <c r="R252" s="184">
        <v>17.689491520623751</v>
      </c>
      <c r="S252" s="185">
        <f t="shared" si="105"/>
        <v>649.67288645015503</v>
      </c>
      <c r="U252" s="230" t="s">
        <v>25</v>
      </c>
      <c r="V252" s="231">
        <v>5.8122318598590041</v>
      </c>
      <c r="W252" s="231">
        <v>22.135903797236782</v>
      </c>
      <c r="X252" s="231">
        <v>68.406216121422446</v>
      </c>
      <c r="Y252" s="231">
        <v>0.25885738944285208</v>
      </c>
      <c r="Z252" s="231">
        <v>189.25965326893697</v>
      </c>
      <c r="AA252" s="231">
        <v>339.57916601630046</v>
      </c>
      <c r="AB252" s="231">
        <v>0.7909082994514689</v>
      </c>
      <c r="AC252" s="232">
        <v>23.429949697505251</v>
      </c>
      <c r="AD252" s="231">
        <v>0.35124474738469169</v>
      </c>
      <c r="AE252" s="231">
        <v>0.8455249404130708</v>
      </c>
      <c r="AF252" s="231">
        <v>17.689491520623751</v>
      </c>
      <c r="AG252" s="231">
        <v>0</v>
      </c>
      <c r="AH252" s="231">
        <v>4.5436884890837321</v>
      </c>
      <c r="AI252" s="233">
        <f t="shared" si="106"/>
        <v>649.67288645015515</v>
      </c>
      <c r="AJ252" s="160" t="str">
        <f t="shared" si="107"/>
        <v/>
      </c>
      <c r="BA252" s="160"/>
      <c r="BR252" s="160"/>
      <c r="CG252" s="160"/>
    </row>
    <row r="253" spans="1:85" ht="15">
      <c r="A253" s="186" t="s">
        <v>24</v>
      </c>
      <c r="B253" s="175">
        <v>267.66535565142317</v>
      </c>
      <c r="C253" s="175">
        <v>0</v>
      </c>
      <c r="D253" s="175">
        <v>3.8925937280349712</v>
      </c>
      <c r="E253" s="175">
        <v>0</v>
      </c>
      <c r="F253" s="362"/>
      <c r="G253" s="175">
        <v>0</v>
      </c>
      <c r="H253" s="187">
        <v>0</v>
      </c>
      <c r="I253" s="173">
        <f t="shared" si="104"/>
        <v>271.55794937945814</v>
      </c>
      <c r="J253" s="168"/>
      <c r="K253" s="188" t="s">
        <v>24</v>
      </c>
      <c r="L253" s="175">
        <v>267.66535565142317</v>
      </c>
      <c r="M253" s="175">
        <v>0</v>
      </c>
      <c r="N253" s="175">
        <v>3.8925937280349712</v>
      </c>
      <c r="O253" s="175">
        <v>0</v>
      </c>
      <c r="P253" s="175">
        <v>0</v>
      </c>
      <c r="Q253" s="175">
        <v>0</v>
      </c>
      <c r="R253" s="176">
        <v>0</v>
      </c>
      <c r="S253" s="177">
        <f t="shared" si="105"/>
        <v>271.55794937945814</v>
      </c>
      <c r="U253" s="234" t="s">
        <v>24</v>
      </c>
      <c r="V253" s="226">
        <v>267.55227057992005</v>
      </c>
      <c r="W253" s="226">
        <v>0</v>
      </c>
      <c r="X253" s="226">
        <v>0</v>
      </c>
      <c r="Y253" s="226">
        <v>0</v>
      </c>
      <c r="Z253" s="226">
        <v>3.8925937280349712</v>
      </c>
      <c r="AA253" s="226">
        <v>0</v>
      </c>
      <c r="AB253" s="226">
        <v>0</v>
      </c>
      <c r="AC253" s="227">
        <v>0.11308507150310523</v>
      </c>
      <c r="AD253" s="226">
        <v>0.11308507150310523</v>
      </c>
      <c r="AE253" s="226">
        <v>0</v>
      </c>
      <c r="AF253" s="226">
        <v>0</v>
      </c>
      <c r="AG253" s="226">
        <v>0</v>
      </c>
      <c r="AH253" s="226">
        <v>0</v>
      </c>
      <c r="AI253" s="229">
        <f t="shared" si="106"/>
        <v>271.55794937945814</v>
      </c>
      <c r="AJ253" s="160" t="str">
        <f t="shared" si="107"/>
        <v/>
      </c>
      <c r="BA253" s="160"/>
      <c r="BR253" s="160"/>
      <c r="CG253" s="160"/>
    </row>
    <row r="254" spans="1:85" ht="15">
      <c r="A254" s="178" t="s">
        <v>60</v>
      </c>
      <c r="B254" s="179">
        <v>0</v>
      </c>
      <c r="C254" s="179">
        <v>0</v>
      </c>
      <c r="D254" s="179">
        <v>0</v>
      </c>
      <c r="E254" s="179">
        <v>0</v>
      </c>
      <c r="F254" s="362"/>
      <c r="G254" s="179">
        <v>0</v>
      </c>
      <c r="H254" s="180">
        <v>0</v>
      </c>
      <c r="I254" s="181">
        <f t="shared" si="104"/>
        <v>0</v>
      </c>
      <c r="J254" s="168"/>
      <c r="K254" s="182" t="s">
        <v>60</v>
      </c>
      <c r="L254" s="183">
        <v>0</v>
      </c>
      <c r="M254" s="183">
        <v>0</v>
      </c>
      <c r="N254" s="183">
        <v>0</v>
      </c>
      <c r="O254" s="183">
        <v>0</v>
      </c>
      <c r="P254" s="183">
        <v>0</v>
      </c>
      <c r="Q254" s="183">
        <v>0</v>
      </c>
      <c r="R254" s="184">
        <v>0</v>
      </c>
      <c r="S254" s="185">
        <f t="shared" si="105"/>
        <v>0</v>
      </c>
      <c r="U254" s="230" t="s">
        <v>60</v>
      </c>
      <c r="V254" s="231">
        <v>0</v>
      </c>
      <c r="W254" s="231">
        <v>0</v>
      </c>
      <c r="X254" s="231">
        <v>0</v>
      </c>
      <c r="Y254" s="231">
        <v>0</v>
      </c>
      <c r="Z254" s="231">
        <v>0</v>
      </c>
      <c r="AA254" s="231">
        <v>0</v>
      </c>
      <c r="AB254" s="231">
        <v>0</v>
      </c>
      <c r="AC254" s="232">
        <v>0</v>
      </c>
      <c r="AD254" s="231">
        <v>0</v>
      </c>
      <c r="AE254" s="231">
        <v>0</v>
      </c>
      <c r="AF254" s="231">
        <v>0</v>
      </c>
      <c r="AG254" s="231">
        <v>0</v>
      </c>
      <c r="AH254" s="231">
        <v>0</v>
      </c>
      <c r="AI254" s="233">
        <f t="shared" si="106"/>
        <v>0</v>
      </c>
      <c r="AJ254" s="160" t="str">
        <f t="shared" si="107"/>
        <v/>
      </c>
      <c r="BA254" s="160"/>
      <c r="BR254" s="160"/>
      <c r="CG254" s="160"/>
    </row>
    <row r="255" spans="1:85" ht="15">
      <c r="A255" s="186" t="s">
        <v>22</v>
      </c>
      <c r="B255" s="175">
        <v>2.7914552608560199</v>
      </c>
      <c r="C255" s="175">
        <v>0</v>
      </c>
      <c r="D255" s="175">
        <v>0</v>
      </c>
      <c r="E255" s="175">
        <v>7.1575775919385118E-2</v>
      </c>
      <c r="F255" s="362"/>
      <c r="G255" s="175">
        <v>0</v>
      </c>
      <c r="H255" s="187">
        <v>0</v>
      </c>
      <c r="I255" s="173">
        <f t="shared" si="104"/>
        <v>2.8630310367754048</v>
      </c>
      <c r="J255" s="168"/>
      <c r="K255" s="188" t="s">
        <v>22</v>
      </c>
      <c r="L255" s="175">
        <v>2.7914552608560199</v>
      </c>
      <c r="M255" s="175">
        <v>0</v>
      </c>
      <c r="N255" s="175">
        <v>0</v>
      </c>
      <c r="O255" s="175">
        <v>7.1575775919385118E-2</v>
      </c>
      <c r="P255" s="175">
        <v>7.3663263657397806</v>
      </c>
      <c r="Q255" s="175">
        <v>0</v>
      </c>
      <c r="R255" s="176">
        <v>0</v>
      </c>
      <c r="S255" s="177">
        <f t="shared" si="105"/>
        <v>10.229357402515186</v>
      </c>
      <c r="U255" s="234" t="s">
        <v>22</v>
      </c>
      <c r="V255" s="226">
        <v>2.7771401056721428</v>
      </c>
      <c r="W255" s="226">
        <v>0</v>
      </c>
      <c r="X255" s="226">
        <v>0</v>
      </c>
      <c r="Y255" s="226">
        <v>0</v>
      </c>
      <c r="Z255" s="226">
        <v>0</v>
      </c>
      <c r="AA255" s="226">
        <v>0</v>
      </c>
      <c r="AB255" s="226">
        <v>7.3663263657397806</v>
      </c>
      <c r="AC255" s="227">
        <v>8.5890931103262139E-2</v>
      </c>
      <c r="AD255" s="226">
        <v>1.4315155183877024E-2</v>
      </c>
      <c r="AE255" s="226">
        <v>0</v>
      </c>
      <c r="AF255" s="226">
        <v>0</v>
      </c>
      <c r="AG255" s="226">
        <v>0</v>
      </c>
      <c r="AH255" s="226">
        <v>7.1575775919385118E-2</v>
      </c>
      <c r="AI255" s="229">
        <f t="shared" si="106"/>
        <v>10.229357402515186</v>
      </c>
      <c r="AJ255" s="160" t="str">
        <f t="shared" si="107"/>
        <v/>
      </c>
      <c r="BA255" s="160"/>
      <c r="BR255" s="160"/>
      <c r="CG255" s="160"/>
    </row>
    <row r="256" spans="1:85" ht="15">
      <c r="A256" s="178" t="s">
        <v>21</v>
      </c>
      <c r="B256" s="179">
        <v>5.5108031239903396E-3</v>
      </c>
      <c r="C256" s="179">
        <v>0</v>
      </c>
      <c r="D256" s="179">
        <v>1.3777007809975849E-3</v>
      </c>
      <c r="E256" s="179">
        <v>0</v>
      </c>
      <c r="F256" s="362"/>
      <c r="G256" s="179">
        <v>0</v>
      </c>
      <c r="H256" s="180">
        <v>0</v>
      </c>
      <c r="I256" s="181">
        <f t="shared" si="104"/>
        <v>6.8885039049879247E-3</v>
      </c>
      <c r="J256" s="168"/>
      <c r="K256" s="182" t="s">
        <v>21</v>
      </c>
      <c r="L256" s="183">
        <v>5.5108031239903396E-3</v>
      </c>
      <c r="M256" s="183">
        <v>0</v>
      </c>
      <c r="N256" s="183">
        <v>1.3777007809975849E-3</v>
      </c>
      <c r="O256" s="183">
        <v>0</v>
      </c>
      <c r="P256" s="183">
        <v>0</v>
      </c>
      <c r="Q256" s="183">
        <v>0</v>
      </c>
      <c r="R256" s="184">
        <v>0</v>
      </c>
      <c r="S256" s="185">
        <f t="shared" si="105"/>
        <v>6.8885039049879247E-3</v>
      </c>
      <c r="U256" s="230" t="s">
        <v>61</v>
      </c>
      <c r="V256" s="231">
        <v>5.5108031239903396E-3</v>
      </c>
      <c r="W256" s="231">
        <v>0</v>
      </c>
      <c r="X256" s="231">
        <v>0</v>
      </c>
      <c r="Y256" s="231">
        <v>0</v>
      </c>
      <c r="Z256" s="231">
        <v>1.3777007809975849E-3</v>
      </c>
      <c r="AA256" s="231">
        <v>0</v>
      </c>
      <c r="AB256" s="231">
        <v>0</v>
      </c>
      <c r="AC256" s="232">
        <v>0</v>
      </c>
      <c r="AD256" s="231">
        <v>0</v>
      </c>
      <c r="AE256" s="231">
        <v>0</v>
      </c>
      <c r="AF256" s="231">
        <v>0</v>
      </c>
      <c r="AG256" s="231">
        <v>0</v>
      </c>
      <c r="AH256" s="231">
        <v>0</v>
      </c>
      <c r="AI256" s="233">
        <f t="shared" si="106"/>
        <v>6.8885039049879247E-3</v>
      </c>
      <c r="AJ256" s="160" t="str">
        <f t="shared" si="107"/>
        <v/>
      </c>
      <c r="BA256" s="160"/>
      <c r="BR256" s="160"/>
      <c r="CG256" s="160"/>
    </row>
    <row r="257" spans="1:85" ht="15">
      <c r="A257" s="189" t="s">
        <v>64</v>
      </c>
      <c r="B257" s="175">
        <v>1.8380638908909193</v>
      </c>
      <c r="C257" s="175">
        <v>0</v>
      </c>
      <c r="D257" s="175">
        <v>0</v>
      </c>
      <c r="E257" s="175">
        <v>0</v>
      </c>
      <c r="F257" s="362"/>
      <c r="G257" s="175">
        <v>0</v>
      </c>
      <c r="H257" s="187">
        <v>0</v>
      </c>
      <c r="I257" s="173">
        <f t="shared" si="104"/>
        <v>1.8380638908909193</v>
      </c>
      <c r="J257" s="168"/>
      <c r="K257" s="190" t="s">
        <v>64</v>
      </c>
      <c r="L257" s="175">
        <v>1.8380638908909193</v>
      </c>
      <c r="M257" s="175">
        <v>0</v>
      </c>
      <c r="N257" s="175">
        <v>0</v>
      </c>
      <c r="O257" s="175">
        <v>0</v>
      </c>
      <c r="P257" s="175">
        <v>0</v>
      </c>
      <c r="Q257" s="175">
        <v>0</v>
      </c>
      <c r="R257" s="176">
        <v>0</v>
      </c>
      <c r="S257" s="177">
        <f t="shared" si="105"/>
        <v>1.8380638908909193</v>
      </c>
      <c r="U257" s="235" t="s">
        <v>62</v>
      </c>
      <c r="V257" s="226">
        <v>1.8380638908909193</v>
      </c>
      <c r="W257" s="226">
        <v>0</v>
      </c>
      <c r="X257" s="226">
        <v>0</v>
      </c>
      <c r="Y257" s="226">
        <v>0</v>
      </c>
      <c r="Z257" s="226">
        <v>0</v>
      </c>
      <c r="AA257" s="226">
        <v>0</v>
      </c>
      <c r="AB257" s="226">
        <v>0</v>
      </c>
      <c r="AC257" s="227">
        <v>0</v>
      </c>
      <c r="AD257" s="228">
        <v>0</v>
      </c>
      <c r="AE257" s="228">
        <v>0</v>
      </c>
      <c r="AF257" s="228">
        <v>0</v>
      </c>
      <c r="AG257" s="228">
        <v>0</v>
      </c>
      <c r="AH257" s="228">
        <v>0</v>
      </c>
      <c r="AI257" s="229">
        <f t="shared" si="106"/>
        <v>1.8380638908909193</v>
      </c>
      <c r="AJ257" s="160" t="str">
        <f t="shared" si="107"/>
        <v/>
      </c>
      <c r="BA257" s="160"/>
      <c r="BR257" s="160"/>
      <c r="CG257" s="160"/>
    </row>
    <row r="258" spans="1:85">
      <c r="A258" s="191" t="s">
        <v>23</v>
      </c>
      <c r="B258" s="192">
        <v>1.8380638908909193</v>
      </c>
      <c r="C258" s="192">
        <v>0</v>
      </c>
      <c r="D258" s="192">
        <v>0</v>
      </c>
      <c r="E258" s="192">
        <v>0</v>
      </c>
      <c r="F258" s="362"/>
      <c r="G258" s="192">
        <v>0</v>
      </c>
      <c r="H258" s="193">
        <v>0</v>
      </c>
      <c r="I258" s="194">
        <f t="shared" si="104"/>
        <v>1.8380638908909193</v>
      </c>
      <c r="J258" s="168"/>
      <c r="K258" s="195" t="s">
        <v>23</v>
      </c>
      <c r="L258" s="196">
        <v>1.8380638908909193</v>
      </c>
      <c r="M258" s="196">
        <v>0</v>
      </c>
      <c r="N258" s="196">
        <v>0</v>
      </c>
      <c r="O258" s="196">
        <v>0</v>
      </c>
      <c r="P258" s="196">
        <v>0</v>
      </c>
      <c r="Q258" s="196">
        <v>0</v>
      </c>
      <c r="R258" s="197">
        <v>0</v>
      </c>
      <c r="S258" s="198">
        <f t="shared" si="105"/>
        <v>1.8380638908909193</v>
      </c>
      <c r="U258" s="236" t="s">
        <v>66</v>
      </c>
      <c r="V258" s="237">
        <v>1.8380638908909193</v>
      </c>
      <c r="W258" s="237">
        <v>0</v>
      </c>
      <c r="X258" s="237">
        <v>0</v>
      </c>
      <c r="Y258" s="237">
        <v>0</v>
      </c>
      <c r="Z258" s="237">
        <v>0</v>
      </c>
      <c r="AA258" s="237">
        <v>0</v>
      </c>
      <c r="AB258" s="237">
        <v>0</v>
      </c>
      <c r="AC258" s="237">
        <v>0</v>
      </c>
      <c r="AD258" s="237">
        <v>0</v>
      </c>
      <c r="AE258" s="237">
        <v>0</v>
      </c>
      <c r="AF258" s="237">
        <v>0</v>
      </c>
      <c r="AG258" s="237">
        <v>0</v>
      </c>
      <c r="AH258" s="125">
        <v>0</v>
      </c>
      <c r="AI258" s="238">
        <f t="shared" si="106"/>
        <v>1.8380638908909193</v>
      </c>
      <c r="AJ258" s="160" t="str">
        <f t="shared" si="107"/>
        <v/>
      </c>
      <c r="BA258" s="160"/>
      <c r="BR258" s="160"/>
      <c r="CG258" s="160"/>
    </row>
    <row r="259" spans="1:85">
      <c r="A259" s="199" t="s">
        <v>19</v>
      </c>
      <c r="B259" s="200">
        <v>0</v>
      </c>
      <c r="C259" s="200">
        <v>0</v>
      </c>
      <c r="D259" s="200">
        <v>0</v>
      </c>
      <c r="E259" s="200">
        <v>0</v>
      </c>
      <c r="F259" s="362"/>
      <c r="G259" s="200">
        <v>0</v>
      </c>
      <c r="H259" s="201">
        <v>0</v>
      </c>
      <c r="I259" s="202">
        <f t="shared" si="104"/>
        <v>0</v>
      </c>
      <c r="J259" s="168"/>
      <c r="K259" s="203" t="s">
        <v>19</v>
      </c>
      <c r="L259" s="200">
        <v>0</v>
      </c>
      <c r="M259" s="200">
        <v>0</v>
      </c>
      <c r="N259" s="200">
        <v>0</v>
      </c>
      <c r="O259" s="200">
        <v>0</v>
      </c>
      <c r="P259" s="200">
        <v>0</v>
      </c>
      <c r="Q259" s="200">
        <v>0</v>
      </c>
      <c r="R259" s="204">
        <v>0</v>
      </c>
      <c r="S259" s="205">
        <f t="shared" si="105"/>
        <v>0</v>
      </c>
      <c r="U259" s="239" t="s">
        <v>19</v>
      </c>
      <c r="V259" s="240">
        <v>0</v>
      </c>
      <c r="W259" s="240">
        <v>0</v>
      </c>
      <c r="X259" s="240">
        <v>0</v>
      </c>
      <c r="Y259" s="240">
        <v>0</v>
      </c>
      <c r="Z259" s="240">
        <v>0</v>
      </c>
      <c r="AA259" s="240">
        <v>0</v>
      </c>
      <c r="AB259" s="240">
        <v>0</v>
      </c>
      <c r="AC259" s="240">
        <v>0</v>
      </c>
      <c r="AD259" s="241">
        <v>0</v>
      </c>
      <c r="AE259" s="241">
        <v>0</v>
      </c>
      <c r="AF259" s="241">
        <v>0</v>
      </c>
      <c r="AG259" s="241">
        <v>0</v>
      </c>
      <c r="AH259" s="241">
        <v>0</v>
      </c>
      <c r="AI259" s="242">
        <f t="shared" si="106"/>
        <v>0</v>
      </c>
      <c r="AJ259" s="160" t="str">
        <f t="shared" si="107"/>
        <v/>
      </c>
      <c r="BA259" s="160"/>
      <c r="BR259" s="160"/>
      <c r="CG259" s="160"/>
    </row>
    <row r="260" spans="1:85">
      <c r="A260" s="191" t="s">
        <v>20</v>
      </c>
      <c r="B260" s="192">
        <v>0</v>
      </c>
      <c r="C260" s="192">
        <v>0</v>
      </c>
      <c r="D260" s="192">
        <v>0</v>
      </c>
      <c r="E260" s="192">
        <v>0</v>
      </c>
      <c r="F260" s="362"/>
      <c r="G260" s="192">
        <v>0</v>
      </c>
      <c r="H260" s="193">
        <v>0</v>
      </c>
      <c r="I260" s="194">
        <f t="shared" si="104"/>
        <v>0</v>
      </c>
      <c r="J260" s="168"/>
      <c r="K260" s="195" t="s">
        <v>20</v>
      </c>
      <c r="L260" s="196">
        <v>0</v>
      </c>
      <c r="M260" s="196">
        <v>0</v>
      </c>
      <c r="N260" s="196">
        <v>0</v>
      </c>
      <c r="O260" s="196">
        <v>0</v>
      </c>
      <c r="P260" s="196">
        <v>0</v>
      </c>
      <c r="Q260" s="196">
        <v>0</v>
      </c>
      <c r="R260" s="197">
        <v>0</v>
      </c>
      <c r="S260" s="198">
        <f t="shared" si="105"/>
        <v>0</v>
      </c>
      <c r="U260" s="236" t="s">
        <v>20</v>
      </c>
      <c r="V260" s="237">
        <v>0</v>
      </c>
      <c r="W260" s="237">
        <v>0</v>
      </c>
      <c r="X260" s="237">
        <v>0</v>
      </c>
      <c r="Y260" s="237">
        <v>0</v>
      </c>
      <c r="Z260" s="237">
        <v>0</v>
      </c>
      <c r="AA260" s="237">
        <v>0</v>
      </c>
      <c r="AB260" s="237">
        <v>0</v>
      </c>
      <c r="AC260" s="237">
        <v>0</v>
      </c>
      <c r="AD260" s="237">
        <v>0</v>
      </c>
      <c r="AE260" s="237">
        <v>0</v>
      </c>
      <c r="AF260" s="237">
        <v>0</v>
      </c>
      <c r="AG260" s="237">
        <v>0</v>
      </c>
      <c r="AH260" s="125">
        <v>0</v>
      </c>
      <c r="AI260" s="238">
        <f t="shared" si="106"/>
        <v>0</v>
      </c>
      <c r="AJ260" s="160" t="str">
        <f t="shared" si="107"/>
        <v/>
      </c>
      <c r="BA260" s="160"/>
      <c r="BR260" s="160"/>
      <c r="CG260" s="160"/>
    </row>
    <row r="261" spans="1:85" ht="15" thickBot="1">
      <c r="A261" s="206" t="s">
        <v>11</v>
      </c>
      <c r="B261" s="207">
        <v>0</v>
      </c>
      <c r="C261" s="207">
        <v>0</v>
      </c>
      <c r="D261" s="207">
        <v>0</v>
      </c>
      <c r="E261" s="207">
        <v>0</v>
      </c>
      <c r="F261" s="363"/>
      <c r="G261" s="207">
        <v>0</v>
      </c>
      <c r="H261" s="208">
        <v>0</v>
      </c>
      <c r="I261" s="209">
        <f t="shared" si="104"/>
        <v>0</v>
      </c>
      <c r="J261" s="168"/>
      <c r="K261" s="210" t="s">
        <v>11</v>
      </c>
      <c r="L261" s="207">
        <v>0</v>
      </c>
      <c r="M261" s="207">
        <v>0</v>
      </c>
      <c r="N261" s="207">
        <v>0</v>
      </c>
      <c r="O261" s="207">
        <v>0</v>
      </c>
      <c r="P261" s="207">
        <v>0</v>
      </c>
      <c r="Q261" s="207">
        <v>0</v>
      </c>
      <c r="R261" s="211">
        <v>0</v>
      </c>
      <c r="S261" s="212">
        <f t="shared" si="105"/>
        <v>0</v>
      </c>
      <c r="U261" s="239" t="s">
        <v>11</v>
      </c>
      <c r="V261" s="240">
        <v>0</v>
      </c>
      <c r="W261" s="240">
        <v>0</v>
      </c>
      <c r="X261" s="240">
        <v>0</v>
      </c>
      <c r="Y261" s="240">
        <v>0</v>
      </c>
      <c r="Z261" s="240">
        <v>0</v>
      </c>
      <c r="AA261" s="240">
        <v>0</v>
      </c>
      <c r="AB261" s="240">
        <v>0</v>
      </c>
      <c r="AC261" s="240">
        <v>0</v>
      </c>
      <c r="AD261" s="241">
        <v>0</v>
      </c>
      <c r="AE261" s="241">
        <v>0</v>
      </c>
      <c r="AF261" s="241">
        <v>0</v>
      </c>
      <c r="AG261" s="241">
        <v>0</v>
      </c>
      <c r="AH261" s="241">
        <v>0</v>
      </c>
      <c r="AI261" s="242">
        <f t="shared" si="106"/>
        <v>0</v>
      </c>
      <c r="AJ261" s="160" t="str">
        <f t="shared" si="107"/>
        <v/>
      </c>
      <c r="BA261" s="160"/>
      <c r="BR261" s="160"/>
      <c r="CG261" s="160"/>
    </row>
    <row r="262" spans="1:85" ht="15">
      <c r="A262" s="213" t="s">
        <v>26</v>
      </c>
      <c r="B262" s="214">
        <f>SUM(B241:B257)</f>
        <v>411.62858895021895</v>
      </c>
      <c r="C262" s="214">
        <f t="shared" ref="C262:I262" si="108">SUM(C241:C257)</f>
        <v>3.2105288162872152</v>
      </c>
      <c r="D262" s="214">
        <f t="shared" si="108"/>
        <v>236.20934599326284</v>
      </c>
      <c r="E262" s="214">
        <f t="shared" si="108"/>
        <v>357.58653412385524</v>
      </c>
      <c r="F262" s="214">
        <f t="shared" si="108"/>
        <v>0</v>
      </c>
      <c r="G262" s="214">
        <f t="shared" si="108"/>
        <v>68.406216121422446</v>
      </c>
      <c r="H262" s="216">
        <f t="shared" si="108"/>
        <v>17.689491520623751</v>
      </c>
      <c r="I262" s="173">
        <f t="shared" si="108"/>
        <v>1094.7307055256706</v>
      </c>
      <c r="J262" s="168"/>
      <c r="K262" s="215" t="s">
        <v>26</v>
      </c>
      <c r="L262" s="214">
        <f>SUM(L241:L257)</f>
        <v>411.62858895021895</v>
      </c>
      <c r="M262" s="214">
        <f t="shared" ref="M262:S262" si="109">SUM(M241:M257)</f>
        <v>3.2105288162872152</v>
      </c>
      <c r="N262" s="214">
        <f t="shared" si="109"/>
        <v>236.20934599326284</v>
      </c>
      <c r="O262" s="214">
        <f t="shared" si="109"/>
        <v>357.58653412385524</v>
      </c>
      <c r="P262" s="214">
        <f t="shared" si="109"/>
        <v>134.63609748104304</v>
      </c>
      <c r="Q262" s="214">
        <f t="shared" si="109"/>
        <v>68.406216121422446</v>
      </c>
      <c r="R262" s="216">
        <f t="shared" si="109"/>
        <v>17.689491520623751</v>
      </c>
      <c r="S262" s="217">
        <f t="shared" si="109"/>
        <v>1229.3668030067136</v>
      </c>
      <c r="T262" s="160" t="str">
        <f>IF(ABS(S262-AI262)&gt;0.01,S262-AI262,"")</f>
        <v/>
      </c>
      <c r="U262" s="243" t="s">
        <v>63</v>
      </c>
      <c r="V262" s="244">
        <f>SUM(V241:V257)</f>
        <v>387.83654537936036</v>
      </c>
      <c r="W262" s="244">
        <f t="shared" ref="W262:AH262" si="110">SUM(W241:W257)</f>
        <v>22.135903797236782</v>
      </c>
      <c r="X262" s="244">
        <f t="shared" si="110"/>
        <v>68.406216121422446</v>
      </c>
      <c r="Y262" s="244">
        <f t="shared" si="110"/>
        <v>3.2105288162872152</v>
      </c>
      <c r="Z262" s="244">
        <f t="shared" si="110"/>
        <v>236.20934599326284</v>
      </c>
      <c r="AA262" s="244">
        <f t="shared" si="110"/>
        <v>341.09715229744921</v>
      </c>
      <c r="AB262" s="244">
        <f t="shared" si="110"/>
        <v>134.63609748104304</v>
      </c>
      <c r="AC262" s="244">
        <f t="shared" si="110"/>
        <v>35.835013120651631</v>
      </c>
      <c r="AD262" s="245">
        <f t="shared" si="110"/>
        <v>1.6561397736217809</v>
      </c>
      <c r="AE262" s="245">
        <f t="shared" si="110"/>
        <v>3.7460209050877546</v>
      </c>
      <c r="AF262" s="245">
        <f t="shared" si="110"/>
        <v>17.689491520623751</v>
      </c>
      <c r="AG262" s="245">
        <f t="shared" si="110"/>
        <v>0</v>
      </c>
      <c r="AH262" s="245">
        <f t="shared" si="110"/>
        <v>12.743360921318335</v>
      </c>
      <c r="AI262" s="246">
        <f>SUM(V262:AC262)</f>
        <v>1229.3668030067133</v>
      </c>
      <c r="AJ262" s="160" t="str">
        <f t="shared" si="107"/>
        <v/>
      </c>
      <c r="BA262" s="160"/>
      <c r="BR262" s="160"/>
      <c r="CG262" s="160"/>
    </row>
    <row r="263" spans="1:85" s="23" customFormat="1" ht="15" thickBot="1">
      <c r="A263" s="30" t="s">
        <v>88</v>
      </c>
      <c r="B263" s="47">
        <f>IF($I262=0,"-",B262/$I262)</f>
        <v>0.37600899186669118</v>
      </c>
      <c r="C263" s="47">
        <f t="shared" ref="C263:H263" si="111">IF($I262=0,"-",C262/$I262)</f>
        <v>2.9327110311988328E-3</v>
      </c>
      <c r="D263" s="47">
        <f t="shared" si="111"/>
        <v>0.21576936209151021</v>
      </c>
      <c r="E263" s="47">
        <f t="shared" si="111"/>
        <v>0.32664337660296872</v>
      </c>
      <c r="F263" s="47">
        <f t="shared" si="111"/>
        <v>0</v>
      </c>
      <c r="G263" s="47">
        <f t="shared" si="111"/>
        <v>6.2486797690190825E-2</v>
      </c>
      <c r="H263" s="70">
        <f t="shared" si="111"/>
        <v>1.6158760717440154E-2</v>
      </c>
      <c r="I263" s="48">
        <f>SUM(B263:H263)</f>
        <v>1</v>
      </c>
      <c r="J263" s="160"/>
      <c r="K263" s="81" t="s">
        <v>88</v>
      </c>
      <c r="L263" s="98">
        <f t="shared" ref="L263:R263" si="112">IF($S262=0,"-",L262/$S262)</f>
        <v>0.33482975784239644</v>
      </c>
      <c r="M263" s="98">
        <f t="shared" si="112"/>
        <v>2.6115304304907953E-3</v>
      </c>
      <c r="N263" s="98">
        <f t="shared" si="112"/>
        <v>0.1921390307722283</v>
      </c>
      <c r="O263" s="98">
        <f t="shared" si="112"/>
        <v>0.29087049792567277</v>
      </c>
      <c r="P263" s="98">
        <f t="shared" si="112"/>
        <v>0.10951662038681859</v>
      </c>
      <c r="Q263" s="98">
        <f t="shared" si="112"/>
        <v>5.564345478836627E-2</v>
      </c>
      <c r="R263" s="99">
        <f t="shared" si="112"/>
        <v>1.4389107854026825E-2</v>
      </c>
      <c r="S263" s="100">
        <f>SUM(L263:R263)</f>
        <v>0.99999999999999989</v>
      </c>
      <c r="U263" s="110" t="s">
        <v>88</v>
      </c>
      <c r="V263" s="133">
        <f>+V262/$AI262</f>
        <v>0.31547667012873004</v>
      </c>
      <c r="W263" s="133">
        <f t="shared" ref="W263:AH263" si="113">+W262/$AI262</f>
        <v>1.8005939108733118E-2</v>
      </c>
      <c r="X263" s="133">
        <f t="shared" si="113"/>
        <v>5.5643454788366277E-2</v>
      </c>
      <c r="Y263" s="133">
        <f t="shared" si="113"/>
        <v>2.6115304304907957E-3</v>
      </c>
      <c r="Z263" s="133">
        <f t="shared" si="113"/>
        <v>0.19213903077222833</v>
      </c>
      <c r="AA263" s="133">
        <f t="shared" si="113"/>
        <v>0.27745759155299604</v>
      </c>
      <c r="AB263" s="133">
        <f t="shared" si="113"/>
        <v>0.10951662038681861</v>
      </c>
      <c r="AC263" s="133">
        <f t="shared" si="113"/>
        <v>2.914916283163695E-2</v>
      </c>
      <c r="AD263" s="133">
        <f t="shared" si="113"/>
        <v>1.3471486049332804E-3</v>
      </c>
      <c r="AE263" s="133">
        <f t="shared" si="113"/>
        <v>3.0471140882655659E-3</v>
      </c>
      <c r="AF263" s="133">
        <f t="shared" si="113"/>
        <v>1.4389107854026828E-2</v>
      </c>
      <c r="AG263" s="133">
        <f t="shared" si="113"/>
        <v>0</v>
      </c>
      <c r="AH263" s="133">
        <f t="shared" si="113"/>
        <v>1.0365792284411266E-2</v>
      </c>
      <c r="AI263" s="134">
        <f>SUM(V263:AC263)</f>
        <v>1.0000000000000002</v>
      </c>
      <c r="AJ263" s="23" t="str">
        <f t="shared" si="107"/>
        <v/>
      </c>
    </row>
    <row r="264" spans="1:85" ht="15" thickBot="1">
      <c r="A264" s="247"/>
      <c r="B264" s="247"/>
      <c r="C264" s="247"/>
      <c r="D264" s="247"/>
      <c r="E264" s="247"/>
      <c r="F264" s="247"/>
      <c r="G264" s="247"/>
      <c r="H264" s="247"/>
      <c r="I264" s="247"/>
      <c r="K264" s="247"/>
      <c r="L264" s="247"/>
      <c r="M264" s="247"/>
      <c r="N264" s="247"/>
      <c r="O264" s="247"/>
      <c r="P264" s="247"/>
      <c r="Q264" s="247"/>
      <c r="R264" s="247"/>
      <c r="S264" s="247"/>
      <c r="AI264" s="168"/>
      <c r="BA264" s="160"/>
      <c r="BR264" s="160"/>
      <c r="CG264" s="160"/>
    </row>
    <row r="265" spans="1:85" ht="28.5">
      <c r="A265" s="312" t="s">
        <v>37</v>
      </c>
      <c r="B265" s="164" t="s">
        <v>0</v>
      </c>
      <c r="C265" s="164" t="s">
        <v>1</v>
      </c>
      <c r="D265" s="164" t="s">
        <v>2</v>
      </c>
      <c r="E265" s="164" t="s">
        <v>3</v>
      </c>
      <c r="F265" s="164" t="s">
        <v>27</v>
      </c>
      <c r="G265" s="164" t="s">
        <v>4</v>
      </c>
      <c r="H265" s="164" t="s">
        <v>5</v>
      </c>
      <c r="I265" s="165" t="s">
        <v>6</v>
      </c>
      <c r="K265" s="314" t="s">
        <v>37</v>
      </c>
      <c r="L265" s="166" t="s">
        <v>0</v>
      </c>
      <c r="M265" s="166" t="s">
        <v>1</v>
      </c>
      <c r="N265" s="166" t="s">
        <v>2</v>
      </c>
      <c r="O265" s="166" t="s">
        <v>3</v>
      </c>
      <c r="P265" s="166" t="s">
        <v>27</v>
      </c>
      <c r="Q265" s="166" t="s">
        <v>4</v>
      </c>
      <c r="R265" s="166" t="s">
        <v>5</v>
      </c>
      <c r="S265" s="167" t="s">
        <v>6</v>
      </c>
      <c r="U265" s="316" t="s">
        <v>37</v>
      </c>
      <c r="V265" s="219" t="s">
        <v>74</v>
      </c>
      <c r="W265" s="219" t="s">
        <v>75</v>
      </c>
      <c r="X265" s="219" t="s">
        <v>4</v>
      </c>
      <c r="Y265" s="219" t="s">
        <v>1</v>
      </c>
      <c r="Z265" s="219" t="s">
        <v>2</v>
      </c>
      <c r="AA265" s="219" t="s">
        <v>3</v>
      </c>
      <c r="AB265" s="219" t="s">
        <v>55</v>
      </c>
      <c r="AC265" s="219" t="s">
        <v>68</v>
      </c>
      <c r="AD265" s="220" t="s">
        <v>76</v>
      </c>
      <c r="AE265" s="220" t="s">
        <v>83</v>
      </c>
      <c r="AF265" s="220" t="s">
        <v>77</v>
      </c>
      <c r="AG265" s="220" t="s">
        <v>84</v>
      </c>
      <c r="AH265" s="220" t="s">
        <v>85</v>
      </c>
      <c r="AI265" s="221" t="s">
        <v>63</v>
      </c>
      <c r="BA265" s="160"/>
      <c r="BR265" s="160"/>
      <c r="CG265" s="160"/>
    </row>
    <row r="266" spans="1:85" ht="15">
      <c r="A266" s="313" t="s">
        <v>37</v>
      </c>
      <c r="B266" s="318" t="s">
        <v>69</v>
      </c>
      <c r="C266" s="319"/>
      <c r="D266" s="319"/>
      <c r="E266" s="319"/>
      <c r="F266" s="319"/>
      <c r="G266" s="319"/>
      <c r="H266" s="319"/>
      <c r="I266" s="320"/>
      <c r="K266" s="315" t="s">
        <v>37</v>
      </c>
      <c r="L266" s="321" t="s">
        <v>69</v>
      </c>
      <c r="M266" s="322"/>
      <c r="N266" s="322"/>
      <c r="O266" s="322"/>
      <c r="P266" s="322"/>
      <c r="Q266" s="322"/>
      <c r="R266" s="322"/>
      <c r="S266" s="323"/>
      <c r="U266" s="317" t="s">
        <v>37</v>
      </c>
      <c r="V266" s="324" t="s">
        <v>69</v>
      </c>
      <c r="W266" s="324"/>
      <c r="X266" s="324"/>
      <c r="Y266" s="324"/>
      <c r="Z266" s="324"/>
      <c r="AA266" s="324"/>
      <c r="AB266" s="324"/>
      <c r="AC266" s="324"/>
      <c r="AD266" s="324"/>
      <c r="AE266" s="324"/>
      <c r="AF266" s="324"/>
      <c r="AG266" s="324"/>
      <c r="AH266" s="324"/>
      <c r="AI266" s="325"/>
      <c r="BA266" s="160"/>
      <c r="BR266" s="160"/>
      <c r="CG266" s="160"/>
    </row>
    <row r="267" spans="1:85" ht="15">
      <c r="A267" s="170" t="s">
        <v>7</v>
      </c>
      <c r="B267" s="171">
        <v>0</v>
      </c>
      <c r="C267" s="171">
        <v>0</v>
      </c>
      <c r="D267" s="171">
        <v>0</v>
      </c>
      <c r="E267" s="171">
        <v>0</v>
      </c>
      <c r="F267" s="361"/>
      <c r="G267" s="171">
        <v>0</v>
      </c>
      <c r="H267" s="172">
        <v>0</v>
      </c>
      <c r="I267" s="173">
        <f>SUM(B267:H267)</f>
        <v>0</v>
      </c>
      <c r="J267" s="168"/>
      <c r="K267" s="222" t="s">
        <v>7</v>
      </c>
      <c r="L267" s="171">
        <v>0</v>
      </c>
      <c r="M267" s="171">
        <v>0</v>
      </c>
      <c r="N267" s="171">
        <v>0</v>
      </c>
      <c r="O267" s="171">
        <v>0</v>
      </c>
      <c r="P267" s="171">
        <v>0</v>
      </c>
      <c r="Q267" s="171">
        <v>0</v>
      </c>
      <c r="R267" s="223">
        <v>0</v>
      </c>
      <c r="S267" s="224">
        <f>SUM(L267:R267)</f>
        <v>0</v>
      </c>
      <c r="U267" s="225" t="s">
        <v>7</v>
      </c>
      <c r="V267" s="226">
        <v>0</v>
      </c>
      <c r="W267" s="226">
        <v>0</v>
      </c>
      <c r="X267" s="226">
        <v>0</v>
      </c>
      <c r="Y267" s="226">
        <v>0</v>
      </c>
      <c r="Z267" s="226">
        <v>0</v>
      </c>
      <c r="AA267" s="226">
        <v>0</v>
      </c>
      <c r="AB267" s="226">
        <v>0</v>
      </c>
      <c r="AC267" s="227">
        <v>0</v>
      </c>
      <c r="AD267" s="228">
        <v>0</v>
      </c>
      <c r="AE267" s="228">
        <v>0</v>
      </c>
      <c r="AF267" s="228">
        <v>0</v>
      </c>
      <c r="AG267" s="228">
        <v>0</v>
      </c>
      <c r="AH267" s="228">
        <v>0</v>
      </c>
      <c r="AI267" s="229">
        <f>SUM(V267:AC267)</f>
        <v>0</v>
      </c>
      <c r="AJ267" s="160" t="str">
        <f>IF(ABS(S267-AI267)&gt;0.001,S267-AI267,"")</f>
        <v/>
      </c>
      <c r="BA267" s="160"/>
      <c r="BR267" s="160"/>
      <c r="CG267" s="160"/>
    </row>
    <row r="268" spans="1:85" ht="15">
      <c r="A268" s="178" t="s">
        <v>8</v>
      </c>
      <c r="B268" s="179">
        <v>0</v>
      </c>
      <c r="C268" s="179">
        <v>0</v>
      </c>
      <c r="D268" s="179">
        <v>0</v>
      </c>
      <c r="E268" s="179">
        <v>0</v>
      </c>
      <c r="F268" s="362"/>
      <c r="G268" s="179">
        <v>0</v>
      </c>
      <c r="H268" s="180">
        <v>0</v>
      </c>
      <c r="I268" s="181">
        <f t="shared" ref="I268:I287" si="114">SUM(B268:H268)</f>
        <v>0</v>
      </c>
      <c r="J268" s="168"/>
      <c r="K268" s="182" t="s">
        <v>8</v>
      </c>
      <c r="L268" s="183">
        <v>0</v>
      </c>
      <c r="M268" s="183">
        <v>0</v>
      </c>
      <c r="N268" s="183">
        <v>0</v>
      </c>
      <c r="O268" s="183">
        <v>0</v>
      </c>
      <c r="P268" s="183">
        <v>0</v>
      </c>
      <c r="Q268" s="183">
        <v>0</v>
      </c>
      <c r="R268" s="184">
        <v>0</v>
      </c>
      <c r="S268" s="185">
        <f t="shared" ref="S268:S287" si="115">SUM(L268:R268)</f>
        <v>0</v>
      </c>
      <c r="U268" s="230" t="s">
        <v>8</v>
      </c>
      <c r="V268" s="231">
        <v>0</v>
      </c>
      <c r="W268" s="231">
        <v>0</v>
      </c>
      <c r="X268" s="231">
        <v>0</v>
      </c>
      <c r="Y268" s="231">
        <v>0</v>
      </c>
      <c r="Z268" s="231">
        <v>0</v>
      </c>
      <c r="AA268" s="231">
        <v>0</v>
      </c>
      <c r="AB268" s="231">
        <v>0</v>
      </c>
      <c r="AC268" s="232">
        <v>0</v>
      </c>
      <c r="AD268" s="231">
        <v>0</v>
      </c>
      <c r="AE268" s="231">
        <v>0</v>
      </c>
      <c r="AF268" s="231">
        <v>0</v>
      </c>
      <c r="AG268" s="231">
        <v>0</v>
      </c>
      <c r="AH268" s="231">
        <v>0</v>
      </c>
      <c r="AI268" s="233">
        <f t="shared" ref="AI268:AI287" si="116">SUM(V268:AC268)</f>
        <v>0</v>
      </c>
      <c r="AJ268" s="160" t="str">
        <f t="shared" ref="AJ268:AJ289" si="117">IF(ABS(S268-AI268)&gt;0.001,S268-AI268,"")</f>
        <v/>
      </c>
      <c r="BA268" s="160"/>
      <c r="BR268" s="160"/>
      <c r="CG268" s="160"/>
    </row>
    <row r="269" spans="1:85" ht="15">
      <c r="A269" s="186" t="s">
        <v>10</v>
      </c>
      <c r="B269" s="175">
        <v>0</v>
      </c>
      <c r="C269" s="175">
        <v>0</v>
      </c>
      <c r="D269" s="175">
        <v>0</v>
      </c>
      <c r="E269" s="175">
        <v>0</v>
      </c>
      <c r="F269" s="362"/>
      <c r="G269" s="175">
        <v>0</v>
      </c>
      <c r="H269" s="187">
        <v>0</v>
      </c>
      <c r="I269" s="173">
        <f t="shared" si="114"/>
        <v>0</v>
      </c>
      <c r="J269" s="168"/>
      <c r="K269" s="188" t="s">
        <v>10</v>
      </c>
      <c r="L269" s="175">
        <v>0</v>
      </c>
      <c r="M269" s="175">
        <v>0</v>
      </c>
      <c r="N269" s="175">
        <v>0</v>
      </c>
      <c r="O269" s="175">
        <v>0</v>
      </c>
      <c r="P269" s="175">
        <v>0</v>
      </c>
      <c r="Q269" s="175">
        <v>0</v>
      </c>
      <c r="R269" s="176">
        <v>0</v>
      </c>
      <c r="S269" s="177">
        <f t="shared" si="115"/>
        <v>0</v>
      </c>
      <c r="U269" s="234" t="s">
        <v>10</v>
      </c>
      <c r="V269" s="226">
        <v>0</v>
      </c>
      <c r="W269" s="226">
        <v>0</v>
      </c>
      <c r="X269" s="226">
        <v>0</v>
      </c>
      <c r="Y269" s="226">
        <v>0</v>
      </c>
      <c r="Z269" s="226">
        <v>0</v>
      </c>
      <c r="AA269" s="226">
        <v>0</v>
      </c>
      <c r="AB269" s="226">
        <v>0</v>
      </c>
      <c r="AC269" s="227">
        <v>0</v>
      </c>
      <c r="AD269" s="228">
        <v>0</v>
      </c>
      <c r="AE269" s="228">
        <v>0</v>
      </c>
      <c r="AF269" s="228">
        <v>0</v>
      </c>
      <c r="AG269" s="228">
        <v>0</v>
      </c>
      <c r="AH269" s="228">
        <v>0</v>
      </c>
      <c r="AI269" s="229">
        <f t="shared" si="116"/>
        <v>0</v>
      </c>
      <c r="AJ269" s="160" t="str">
        <f t="shared" si="117"/>
        <v/>
      </c>
      <c r="BA269" s="160"/>
      <c r="BR269" s="160"/>
      <c r="CG269" s="160"/>
    </row>
    <row r="270" spans="1:85" ht="15">
      <c r="A270" s="178" t="s">
        <v>56</v>
      </c>
      <c r="B270" s="179">
        <v>0</v>
      </c>
      <c r="C270" s="179">
        <v>0</v>
      </c>
      <c r="D270" s="179">
        <v>0</v>
      </c>
      <c r="E270" s="179">
        <v>0</v>
      </c>
      <c r="F270" s="362"/>
      <c r="G270" s="179">
        <v>0</v>
      </c>
      <c r="H270" s="180">
        <v>0</v>
      </c>
      <c r="I270" s="181">
        <f t="shared" si="114"/>
        <v>0</v>
      </c>
      <c r="J270" s="168"/>
      <c r="K270" s="182" t="s">
        <v>56</v>
      </c>
      <c r="L270" s="183">
        <v>0</v>
      </c>
      <c r="M270" s="183">
        <v>0</v>
      </c>
      <c r="N270" s="183">
        <v>0</v>
      </c>
      <c r="O270" s="183">
        <v>0</v>
      </c>
      <c r="P270" s="183">
        <v>0</v>
      </c>
      <c r="Q270" s="183">
        <v>0</v>
      </c>
      <c r="R270" s="184">
        <v>0</v>
      </c>
      <c r="S270" s="185">
        <f t="shared" si="115"/>
        <v>0</v>
      </c>
      <c r="U270" s="230" t="s">
        <v>56</v>
      </c>
      <c r="V270" s="231">
        <v>0</v>
      </c>
      <c r="W270" s="231">
        <v>0</v>
      </c>
      <c r="X270" s="231">
        <v>0</v>
      </c>
      <c r="Y270" s="231">
        <v>0</v>
      </c>
      <c r="Z270" s="231">
        <v>0</v>
      </c>
      <c r="AA270" s="231">
        <v>0</v>
      </c>
      <c r="AB270" s="231">
        <v>0</v>
      </c>
      <c r="AC270" s="232">
        <v>0</v>
      </c>
      <c r="AD270" s="231">
        <v>0</v>
      </c>
      <c r="AE270" s="231">
        <v>0</v>
      </c>
      <c r="AF270" s="231">
        <v>0</v>
      </c>
      <c r="AG270" s="231">
        <v>0</v>
      </c>
      <c r="AH270" s="231">
        <v>0</v>
      </c>
      <c r="AI270" s="233">
        <f t="shared" si="116"/>
        <v>0</v>
      </c>
      <c r="AJ270" s="160" t="str">
        <f t="shared" si="117"/>
        <v/>
      </c>
      <c r="BA270" s="160"/>
      <c r="BR270" s="160"/>
      <c r="CG270" s="160"/>
    </row>
    <row r="271" spans="1:85" ht="15">
      <c r="A271" s="186" t="s">
        <v>16</v>
      </c>
      <c r="B271" s="175">
        <v>0</v>
      </c>
      <c r="C271" s="175">
        <v>0</v>
      </c>
      <c r="D271" s="175">
        <v>0</v>
      </c>
      <c r="E271" s="175">
        <v>0</v>
      </c>
      <c r="F271" s="362"/>
      <c r="G271" s="175">
        <v>0</v>
      </c>
      <c r="H271" s="187">
        <v>0</v>
      </c>
      <c r="I271" s="173">
        <f t="shared" si="114"/>
        <v>0</v>
      </c>
      <c r="J271" s="168"/>
      <c r="K271" s="188" t="s">
        <v>16</v>
      </c>
      <c r="L271" s="175">
        <v>0</v>
      </c>
      <c r="M271" s="175">
        <v>0</v>
      </c>
      <c r="N271" s="175">
        <v>0</v>
      </c>
      <c r="O271" s="175">
        <v>0</v>
      </c>
      <c r="P271" s="175">
        <v>0</v>
      </c>
      <c r="Q271" s="175">
        <v>0</v>
      </c>
      <c r="R271" s="176">
        <v>0</v>
      </c>
      <c r="S271" s="177">
        <f t="shared" si="115"/>
        <v>0</v>
      </c>
      <c r="U271" s="234" t="s">
        <v>16</v>
      </c>
      <c r="V271" s="226">
        <v>0</v>
      </c>
      <c r="W271" s="226">
        <v>0</v>
      </c>
      <c r="X271" s="226">
        <v>0</v>
      </c>
      <c r="Y271" s="226">
        <v>0</v>
      </c>
      <c r="Z271" s="226">
        <v>0</v>
      </c>
      <c r="AA271" s="226">
        <v>0</v>
      </c>
      <c r="AB271" s="226">
        <v>0</v>
      </c>
      <c r="AC271" s="227">
        <v>0</v>
      </c>
      <c r="AD271" s="228">
        <v>0</v>
      </c>
      <c r="AE271" s="228">
        <v>0</v>
      </c>
      <c r="AF271" s="228">
        <v>0</v>
      </c>
      <c r="AG271" s="228">
        <v>0</v>
      </c>
      <c r="AH271" s="228">
        <v>0</v>
      </c>
      <c r="AI271" s="229">
        <f t="shared" si="116"/>
        <v>0</v>
      </c>
      <c r="AJ271" s="160" t="str">
        <f t="shared" si="117"/>
        <v/>
      </c>
      <c r="BA271" s="160"/>
      <c r="BR271" s="160"/>
      <c r="CG271" s="160"/>
    </row>
    <row r="272" spans="1:85" ht="15">
      <c r="A272" s="178" t="s">
        <v>15</v>
      </c>
      <c r="B272" s="179">
        <v>0</v>
      </c>
      <c r="C272" s="179">
        <v>0</v>
      </c>
      <c r="D272" s="179">
        <v>0</v>
      </c>
      <c r="E272" s="179">
        <v>0</v>
      </c>
      <c r="F272" s="362"/>
      <c r="G272" s="179">
        <v>0</v>
      </c>
      <c r="H272" s="180">
        <v>0</v>
      </c>
      <c r="I272" s="181">
        <f t="shared" si="114"/>
        <v>0</v>
      </c>
      <c r="J272" s="168"/>
      <c r="K272" s="182" t="s">
        <v>15</v>
      </c>
      <c r="L272" s="183">
        <v>0</v>
      </c>
      <c r="M272" s="183">
        <v>0</v>
      </c>
      <c r="N272" s="183">
        <v>0</v>
      </c>
      <c r="O272" s="183">
        <v>0</v>
      </c>
      <c r="P272" s="183">
        <v>0</v>
      </c>
      <c r="Q272" s="183">
        <v>0</v>
      </c>
      <c r="R272" s="184">
        <v>0</v>
      </c>
      <c r="S272" s="185">
        <f t="shared" si="115"/>
        <v>0</v>
      </c>
      <c r="U272" s="230" t="s">
        <v>57</v>
      </c>
      <c r="V272" s="231">
        <v>0</v>
      </c>
      <c r="W272" s="231">
        <v>0</v>
      </c>
      <c r="X272" s="231">
        <v>0</v>
      </c>
      <c r="Y272" s="231">
        <v>0</v>
      </c>
      <c r="Z272" s="231">
        <v>0</v>
      </c>
      <c r="AA272" s="231">
        <v>0</v>
      </c>
      <c r="AB272" s="231">
        <v>0</v>
      </c>
      <c r="AC272" s="232">
        <v>0</v>
      </c>
      <c r="AD272" s="231">
        <v>0</v>
      </c>
      <c r="AE272" s="231">
        <v>0</v>
      </c>
      <c r="AF272" s="231">
        <v>0</v>
      </c>
      <c r="AG272" s="231">
        <v>0</v>
      </c>
      <c r="AH272" s="231">
        <v>0</v>
      </c>
      <c r="AI272" s="233">
        <f t="shared" si="116"/>
        <v>0</v>
      </c>
      <c r="AJ272" s="160" t="str">
        <f t="shared" si="117"/>
        <v/>
      </c>
      <c r="BA272" s="160"/>
      <c r="BR272" s="160"/>
      <c r="CG272" s="160"/>
    </row>
    <row r="273" spans="1:85" ht="15">
      <c r="A273" s="186" t="s">
        <v>58</v>
      </c>
      <c r="B273" s="175">
        <v>0</v>
      </c>
      <c r="C273" s="175">
        <v>0</v>
      </c>
      <c r="D273" s="175">
        <v>0</v>
      </c>
      <c r="E273" s="175">
        <v>0</v>
      </c>
      <c r="F273" s="362"/>
      <c r="G273" s="175">
        <v>0</v>
      </c>
      <c r="H273" s="187">
        <v>0</v>
      </c>
      <c r="I273" s="173">
        <f t="shared" si="114"/>
        <v>0</v>
      </c>
      <c r="J273" s="168"/>
      <c r="K273" s="188" t="s">
        <v>58</v>
      </c>
      <c r="L273" s="175">
        <v>0</v>
      </c>
      <c r="M273" s="175">
        <v>0</v>
      </c>
      <c r="N273" s="175">
        <v>0</v>
      </c>
      <c r="O273" s="175">
        <v>0</v>
      </c>
      <c r="P273" s="175">
        <v>0</v>
      </c>
      <c r="Q273" s="175">
        <v>0</v>
      </c>
      <c r="R273" s="176">
        <v>0</v>
      </c>
      <c r="S273" s="177">
        <f t="shared" si="115"/>
        <v>0</v>
      </c>
      <c r="U273" s="234" t="s">
        <v>58</v>
      </c>
      <c r="V273" s="226">
        <v>0</v>
      </c>
      <c r="W273" s="226">
        <v>0</v>
      </c>
      <c r="X273" s="226">
        <v>0</v>
      </c>
      <c r="Y273" s="226">
        <v>0</v>
      </c>
      <c r="Z273" s="226">
        <v>0</v>
      </c>
      <c r="AA273" s="226">
        <v>0</v>
      </c>
      <c r="AB273" s="226">
        <v>0</v>
      </c>
      <c r="AC273" s="227">
        <v>0</v>
      </c>
      <c r="AD273" s="226">
        <v>0</v>
      </c>
      <c r="AE273" s="226">
        <v>0</v>
      </c>
      <c r="AF273" s="226">
        <v>0</v>
      </c>
      <c r="AG273" s="226">
        <v>0</v>
      </c>
      <c r="AH273" s="226">
        <v>0</v>
      </c>
      <c r="AI273" s="229">
        <f t="shared" si="116"/>
        <v>0</v>
      </c>
      <c r="AJ273" s="160" t="str">
        <f t="shared" si="117"/>
        <v/>
      </c>
      <c r="BA273" s="160"/>
      <c r="BR273" s="160"/>
      <c r="CG273" s="160"/>
    </row>
    <row r="274" spans="1:85" ht="15">
      <c r="A274" s="178" t="s">
        <v>12</v>
      </c>
      <c r="B274" s="179">
        <v>0</v>
      </c>
      <c r="C274" s="179">
        <v>0</v>
      </c>
      <c r="D274" s="179">
        <v>0</v>
      </c>
      <c r="E274" s="179">
        <v>1.4493723649578803E-3</v>
      </c>
      <c r="F274" s="362"/>
      <c r="G274" s="179">
        <v>0</v>
      </c>
      <c r="H274" s="180">
        <v>0</v>
      </c>
      <c r="I274" s="181">
        <f t="shared" si="114"/>
        <v>1.4493723649578803E-3</v>
      </c>
      <c r="J274" s="168"/>
      <c r="K274" s="182" t="s">
        <v>12</v>
      </c>
      <c r="L274" s="183">
        <v>0</v>
      </c>
      <c r="M274" s="183">
        <v>0</v>
      </c>
      <c r="N274" s="183">
        <v>0</v>
      </c>
      <c r="O274" s="183">
        <v>1.4493723649578803E-3</v>
      </c>
      <c r="P274" s="183">
        <v>0</v>
      </c>
      <c r="Q274" s="183">
        <v>0</v>
      </c>
      <c r="R274" s="184">
        <v>0</v>
      </c>
      <c r="S274" s="185">
        <f t="shared" si="115"/>
        <v>1.4493723649578803E-3</v>
      </c>
      <c r="U274" s="230" t="s">
        <v>12</v>
      </c>
      <c r="V274" s="231">
        <v>0</v>
      </c>
      <c r="W274" s="231">
        <v>0</v>
      </c>
      <c r="X274" s="231">
        <v>0</v>
      </c>
      <c r="Y274" s="231">
        <v>0</v>
      </c>
      <c r="Z274" s="231">
        <v>0</v>
      </c>
      <c r="AA274" s="231">
        <v>0</v>
      </c>
      <c r="AB274" s="231">
        <v>0</v>
      </c>
      <c r="AC274" s="232">
        <v>1.4493723649578803E-3</v>
      </c>
      <c r="AD274" s="231">
        <v>0</v>
      </c>
      <c r="AE274" s="231">
        <v>0</v>
      </c>
      <c r="AF274" s="231">
        <v>0</v>
      </c>
      <c r="AG274" s="231">
        <v>0</v>
      </c>
      <c r="AH274" s="231">
        <v>1.4493723649578803E-3</v>
      </c>
      <c r="AI274" s="233">
        <f t="shared" si="116"/>
        <v>1.4493723649578803E-3</v>
      </c>
      <c r="AJ274" s="160" t="str">
        <f t="shared" si="117"/>
        <v/>
      </c>
      <c r="BA274" s="160"/>
      <c r="BR274" s="160"/>
      <c r="CG274" s="160"/>
    </row>
    <row r="275" spans="1:85" ht="15">
      <c r="A275" s="186" t="s">
        <v>59</v>
      </c>
      <c r="B275" s="175">
        <v>0</v>
      </c>
      <c r="C275" s="175">
        <v>0</v>
      </c>
      <c r="D275" s="175">
        <v>0</v>
      </c>
      <c r="E275" s="175">
        <v>0</v>
      </c>
      <c r="F275" s="362"/>
      <c r="G275" s="175">
        <v>0</v>
      </c>
      <c r="H275" s="187">
        <v>0</v>
      </c>
      <c r="I275" s="173">
        <f t="shared" si="114"/>
        <v>0</v>
      </c>
      <c r="J275" s="168"/>
      <c r="K275" s="188" t="s">
        <v>59</v>
      </c>
      <c r="L275" s="175">
        <v>0</v>
      </c>
      <c r="M275" s="175">
        <v>0</v>
      </c>
      <c r="N275" s="175">
        <v>0</v>
      </c>
      <c r="O275" s="175">
        <v>0</v>
      </c>
      <c r="P275" s="175">
        <v>0</v>
      </c>
      <c r="Q275" s="175">
        <v>0</v>
      </c>
      <c r="R275" s="176">
        <v>0</v>
      </c>
      <c r="S275" s="177">
        <f t="shared" si="115"/>
        <v>0</v>
      </c>
      <c r="U275" s="234" t="s">
        <v>59</v>
      </c>
      <c r="V275" s="226">
        <v>0</v>
      </c>
      <c r="W275" s="226">
        <v>0</v>
      </c>
      <c r="X275" s="226">
        <v>0</v>
      </c>
      <c r="Y275" s="226">
        <v>0</v>
      </c>
      <c r="Z275" s="226">
        <v>0</v>
      </c>
      <c r="AA275" s="226">
        <v>0</v>
      </c>
      <c r="AB275" s="226">
        <v>0</v>
      </c>
      <c r="AC275" s="227">
        <v>0</v>
      </c>
      <c r="AD275" s="226">
        <v>0</v>
      </c>
      <c r="AE275" s="226">
        <v>0</v>
      </c>
      <c r="AF275" s="226">
        <v>0</v>
      </c>
      <c r="AG275" s="226">
        <v>0</v>
      </c>
      <c r="AH275" s="226">
        <v>0</v>
      </c>
      <c r="AI275" s="229">
        <f t="shared" si="116"/>
        <v>0</v>
      </c>
      <c r="AJ275" s="160" t="str">
        <f t="shared" si="117"/>
        <v/>
      </c>
      <c r="BA275" s="160"/>
      <c r="BR275" s="160"/>
      <c r="CG275" s="160"/>
    </row>
    <row r="276" spans="1:85" ht="15">
      <c r="A276" s="178" t="s">
        <v>17</v>
      </c>
      <c r="B276" s="179">
        <v>0</v>
      </c>
      <c r="C276" s="179">
        <v>0</v>
      </c>
      <c r="D276" s="179">
        <v>0</v>
      </c>
      <c r="E276" s="179">
        <v>0</v>
      </c>
      <c r="F276" s="362"/>
      <c r="G276" s="179">
        <v>0</v>
      </c>
      <c r="H276" s="180">
        <v>0</v>
      </c>
      <c r="I276" s="181">
        <f t="shared" si="114"/>
        <v>0</v>
      </c>
      <c r="J276" s="168"/>
      <c r="K276" s="182" t="s">
        <v>17</v>
      </c>
      <c r="L276" s="183">
        <v>0</v>
      </c>
      <c r="M276" s="183">
        <v>0</v>
      </c>
      <c r="N276" s="183">
        <v>0</v>
      </c>
      <c r="O276" s="183">
        <v>0</v>
      </c>
      <c r="P276" s="183">
        <v>0</v>
      </c>
      <c r="Q276" s="183">
        <v>0</v>
      </c>
      <c r="R276" s="184">
        <v>0</v>
      </c>
      <c r="S276" s="185">
        <f t="shared" si="115"/>
        <v>0</v>
      </c>
      <c r="U276" s="230" t="s">
        <v>17</v>
      </c>
      <c r="V276" s="231">
        <v>0</v>
      </c>
      <c r="W276" s="231">
        <v>0</v>
      </c>
      <c r="X276" s="231">
        <v>0</v>
      </c>
      <c r="Y276" s="231">
        <v>0</v>
      </c>
      <c r="Z276" s="231">
        <v>0</v>
      </c>
      <c r="AA276" s="231">
        <v>0</v>
      </c>
      <c r="AB276" s="231">
        <v>0</v>
      </c>
      <c r="AC276" s="232">
        <v>0</v>
      </c>
      <c r="AD276" s="231">
        <v>0</v>
      </c>
      <c r="AE276" s="231">
        <v>0</v>
      </c>
      <c r="AF276" s="231">
        <v>0</v>
      </c>
      <c r="AG276" s="231">
        <v>0</v>
      </c>
      <c r="AH276" s="231">
        <v>0</v>
      </c>
      <c r="AI276" s="233">
        <f t="shared" si="116"/>
        <v>0</v>
      </c>
      <c r="AJ276" s="160" t="str">
        <f t="shared" si="117"/>
        <v/>
      </c>
      <c r="BA276" s="160"/>
      <c r="BR276" s="160"/>
      <c r="CG276" s="160"/>
    </row>
    <row r="277" spans="1:85" ht="15">
      <c r="A277" s="186" t="s">
        <v>139</v>
      </c>
      <c r="B277" s="175">
        <v>0</v>
      </c>
      <c r="C277" s="175">
        <v>0</v>
      </c>
      <c r="D277" s="175">
        <v>0</v>
      </c>
      <c r="E277" s="175">
        <v>0</v>
      </c>
      <c r="F277" s="362"/>
      <c r="G277" s="175">
        <v>0</v>
      </c>
      <c r="H277" s="187">
        <v>0</v>
      </c>
      <c r="I277" s="173">
        <f t="shared" si="114"/>
        <v>0</v>
      </c>
      <c r="J277" s="168"/>
      <c r="K277" s="188" t="s">
        <v>139</v>
      </c>
      <c r="L277" s="175">
        <v>0</v>
      </c>
      <c r="M277" s="175">
        <v>0</v>
      </c>
      <c r="N277" s="175">
        <v>0</v>
      </c>
      <c r="O277" s="175">
        <v>0</v>
      </c>
      <c r="P277" s="175">
        <v>0</v>
      </c>
      <c r="Q277" s="175">
        <v>0</v>
      </c>
      <c r="R277" s="176">
        <v>0</v>
      </c>
      <c r="S277" s="177">
        <f t="shared" si="115"/>
        <v>0</v>
      </c>
      <c r="U277" s="234" t="s">
        <v>139</v>
      </c>
      <c r="V277" s="226">
        <v>0</v>
      </c>
      <c r="W277" s="226">
        <v>0</v>
      </c>
      <c r="X277" s="226">
        <v>0</v>
      </c>
      <c r="Y277" s="226">
        <v>0</v>
      </c>
      <c r="Z277" s="226">
        <v>0</v>
      </c>
      <c r="AA277" s="226">
        <v>0</v>
      </c>
      <c r="AB277" s="226">
        <v>0</v>
      </c>
      <c r="AC277" s="227">
        <v>0</v>
      </c>
      <c r="AD277" s="226">
        <v>0</v>
      </c>
      <c r="AE277" s="226">
        <v>0</v>
      </c>
      <c r="AF277" s="226">
        <v>0</v>
      </c>
      <c r="AG277" s="226">
        <v>0</v>
      </c>
      <c r="AH277" s="226">
        <v>0</v>
      </c>
      <c r="AI277" s="229">
        <f t="shared" si="116"/>
        <v>0</v>
      </c>
      <c r="AJ277" s="160" t="str">
        <f t="shared" si="117"/>
        <v/>
      </c>
      <c r="BA277" s="160"/>
      <c r="BR277" s="160"/>
      <c r="CG277" s="160"/>
    </row>
    <row r="278" spans="1:85" ht="15">
      <c r="A278" s="178" t="s">
        <v>25</v>
      </c>
      <c r="B278" s="179">
        <v>0</v>
      </c>
      <c r="C278" s="179">
        <v>0</v>
      </c>
      <c r="D278" s="179">
        <v>0</v>
      </c>
      <c r="E278" s="179">
        <v>0</v>
      </c>
      <c r="F278" s="362"/>
      <c r="G278" s="179">
        <v>0</v>
      </c>
      <c r="H278" s="180">
        <v>0</v>
      </c>
      <c r="I278" s="181">
        <f t="shared" si="114"/>
        <v>0</v>
      </c>
      <c r="J278" s="168"/>
      <c r="K278" s="182" t="s">
        <v>25</v>
      </c>
      <c r="L278" s="183">
        <v>0</v>
      </c>
      <c r="M278" s="183">
        <v>0</v>
      </c>
      <c r="N278" s="183">
        <v>0</v>
      </c>
      <c r="O278" s="183">
        <v>0</v>
      </c>
      <c r="P278" s="183">
        <v>0</v>
      </c>
      <c r="Q278" s="183">
        <v>0</v>
      </c>
      <c r="R278" s="184">
        <v>0</v>
      </c>
      <c r="S278" s="185">
        <f t="shared" si="115"/>
        <v>0</v>
      </c>
      <c r="U278" s="230" t="s">
        <v>25</v>
      </c>
      <c r="V278" s="231">
        <v>0</v>
      </c>
      <c r="W278" s="231">
        <v>0</v>
      </c>
      <c r="X278" s="231">
        <v>0</v>
      </c>
      <c r="Y278" s="231">
        <v>0</v>
      </c>
      <c r="Z278" s="231">
        <v>0</v>
      </c>
      <c r="AA278" s="231">
        <v>0</v>
      </c>
      <c r="AB278" s="231">
        <v>0</v>
      </c>
      <c r="AC278" s="232">
        <v>0</v>
      </c>
      <c r="AD278" s="231">
        <v>0</v>
      </c>
      <c r="AE278" s="231">
        <v>0</v>
      </c>
      <c r="AF278" s="231">
        <v>0</v>
      </c>
      <c r="AG278" s="231">
        <v>0</v>
      </c>
      <c r="AH278" s="231">
        <v>0</v>
      </c>
      <c r="AI278" s="233">
        <f t="shared" si="116"/>
        <v>0</v>
      </c>
      <c r="AJ278" s="160" t="str">
        <f t="shared" si="117"/>
        <v/>
      </c>
      <c r="BA278" s="160"/>
      <c r="BR278" s="160"/>
      <c r="CG278" s="160"/>
    </row>
    <row r="279" spans="1:85" ht="15">
      <c r="A279" s="186" t="s">
        <v>24</v>
      </c>
      <c r="B279" s="175">
        <v>0</v>
      </c>
      <c r="C279" s="175">
        <v>0</v>
      </c>
      <c r="D279" s="175">
        <v>0</v>
      </c>
      <c r="E279" s="175">
        <v>0</v>
      </c>
      <c r="F279" s="362"/>
      <c r="G279" s="175">
        <v>0</v>
      </c>
      <c r="H279" s="187">
        <v>0</v>
      </c>
      <c r="I279" s="173">
        <f t="shared" si="114"/>
        <v>0</v>
      </c>
      <c r="J279" s="168"/>
      <c r="K279" s="188" t="s">
        <v>24</v>
      </c>
      <c r="L279" s="175">
        <v>0</v>
      </c>
      <c r="M279" s="175">
        <v>0</v>
      </c>
      <c r="N279" s="175">
        <v>0</v>
      </c>
      <c r="O279" s="175">
        <v>0</v>
      </c>
      <c r="P279" s="175">
        <v>0</v>
      </c>
      <c r="Q279" s="175">
        <v>0</v>
      </c>
      <c r="R279" s="176">
        <v>0</v>
      </c>
      <c r="S279" s="177">
        <f t="shared" si="115"/>
        <v>0</v>
      </c>
      <c r="U279" s="234" t="s">
        <v>24</v>
      </c>
      <c r="V279" s="226">
        <v>0</v>
      </c>
      <c r="W279" s="226">
        <v>0</v>
      </c>
      <c r="X279" s="226">
        <v>0</v>
      </c>
      <c r="Y279" s="226">
        <v>0</v>
      </c>
      <c r="Z279" s="226">
        <v>0</v>
      </c>
      <c r="AA279" s="226">
        <v>0</v>
      </c>
      <c r="AB279" s="226">
        <v>0</v>
      </c>
      <c r="AC279" s="227">
        <v>0</v>
      </c>
      <c r="AD279" s="226">
        <v>0</v>
      </c>
      <c r="AE279" s="226">
        <v>0</v>
      </c>
      <c r="AF279" s="226">
        <v>0</v>
      </c>
      <c r="AG279" s="226">
        <v>0</v>
      </c>
      <c r="AH279" s="226">
        <v>0</v>
      </c>
      <c r="AI279" s="229">
        <f t="shared" si="116"/>
        <v>0</v>
      </c>
      <c r="AJ279" s="160" t="str">
        <f t="shared" si="117"/>
        <v/>
      </c>
      <c r="BA279" s="160"/>
      <c r="BR279" s="160"/>
      <c r="CG279" s="160"/>
    </row>
    <row r="280" spans="1:85" ht="15">
      <c r="A280" s="178" t="s">
        <v>60</v>
      </c>
      <c r="B280" s="179">
        <v>0</v>
      </c>
      <c r="C280" s="179">
        <v>0</v>
      </c>
      <c r="D280" s="179">
        <v>0</v>
      </c>
      <c r="E280" s="179">
        <v>0</v>
      </c>
      <c r="F280" s="362"/>
      <c r="G280" s="179">
        <v>0</v>
      </c>
      <c r="H280" s="180">
        <v>0</v>
      </c>
      <c r="I280" s="181">
        <f t="shared" si="114"/>
        <v>0</v>
      </c>
      <c r="J280" s="168"/>
      <c r="K280" s="182" t="s">
        <v>60</v>
      </c>
      <c r="L280" s="183">
        <v>0</v>
      </c>
      <c r="M280" s="183">
        <v>0</v>
      </c>
      <c r="N280" s="183">
        <v>0</v>
      </c>
      <c r="O280" s="183">
        <v>0</v>
      </c>
      <c r="P280" s="183">
        <v>0</v>
      </c>
      <c r="Q280" s="183">
        <v>0</v>
      </c>
      <c r="R280" s="184">
        <v>0</v>
      </c>
      <c r="S280" s="185">
        <f t="shared" si="115"/>
        <v>0</v>
      </c>
      <c r="U280" s="230" t="s">
        <v>60</v>
      </c>
      <c r="V280" s="231">
        <v>0</v>
      </c>
      <c r="W280" s="231">
        <v>0</v>
      </c>
      <c r="X280" s="231">
        <v>0</v>
      </c>
      <c r="Y280" s="231">
        <v>0</v>
      </c>
      <c r="Z280" s="231">
        <v>0</v>
      </c>
      <c r="AA280" s="231">
        <v>0</v>
      </c>
      <c r="AB280" s="231">
        <v>0</v>
      </c>
      <c r="AC280" s="232">
        <v>0</v>
      </c>
      <c r="AD280" s="231">
        <v>0</v>
      </c>
      <c r="AE280" s="231">
        <v>0</v>
      </c>
      <c r="AF280" s="231">
        <v>0</v>
      </c>
      <c r="AG280" s="231">
        <v>0</v>
      </c>
      <c r="AH280" s="231">
        <v>0</v>
      </c>
      <c r="AI280" s="233">
        <f t="shared" si="116"/>
        <v>0</v>
      </c>
      <c r="AJ280" s="160" t="str">
        <f t="shared" si="117"/>
        <v/>
      </c>
      <c r="BA280" s="160"/>
      <c r="BR280" s="160"/>
      <c r="CG280" s="160"/>
    </row>
    <row r="281" spans="1:85" ht="15">
      <c r="A281" s="186" t="s">
        <v>22</v>
      </c>
      <c r="B281" s="175">
        <v>0</v>
      </c>
      <c r="C281" s="175">
        <v>0</v>
      </c>
      <c r="D281" s="175">
        <v>0</v>
      </c>
      <c r="E281" s="175">
        <v>0</v>
      </c>
      <c r="F281" s="362"/>
      <c r="G281" s="175">
        <v>0</v>
      </c>
      <c r="H281" s="187">
        <v>0</v>
      </c>
      <c r="I281" s="173">
        <f t="shared" si="114"/>
        <v>0</v>
      </c>
      <c r="J281" s="168"/>
      <c r="K281" s="188" t="s">
        <v>22</v>
      </c>
      <c r="L281" s="175">
        <v>0</v>
      </c>
      <c r="M281" s="175">
        <v>0</v>
      </c>
      <c r="N281" s="175">
        <v>0</v>
      </c>
      <c r="O281" s="175">
        <v>0</v>
      </c>
      <c r="P281" s="175">
        <v>0</v>
      </c>
      <c r="Q281" s="175">
        <v>0</v>
      </c>
      <c r="R281" s="176">
        <v>0</v>
      </c>
      <c r="S281" s="177">
        <f t="shared" si="115"/>
        <v>0</v>
      </c>
      <c r="U281" s="234" t="s">
        <v>22</v>
      </c>
      <c r="V281" s="226">
        <v>0</v>
      </c>
      <c r="W281" s="226">
        <v>0</v>
      </c>
      <c r="X281" s="226">
        <v>0</v>
      </c>
      <c r="Y281" s="226">
        <v>0</v>
      </c>
      <c r="Z281" s="226">
        <v>0</v>
      </c>
      <c r="AA281" s="226">
        <v>0</v>
      </c>
      <c r="AB281" s="226">
        <v>0</v>
      </c>
      <c r="AC281" s="227">
        <v>0</v>
      </c>
      <c r="AD281" s="226">
        <v>0</v>
      </c>
      <c r="AE281" s="226">
        <v>0</v>
      </c>
      <c r="AF281" s="226">
        <v>0</v>
      </c>
      <c r="AG281" s="226">
        <v>0</v>
      </c>
      <c r="AH281" s="226">
        <v>0</v>
      </c>
      <c r="AI281" s="229">
        <f t="shared" si="116"/>
        <v>0</v>
      </c>
      <c r="AJ281" s="160" t="str">
        <f t="shared" si="117"/>
        <v/>
      </c>
      <c r="BA281" s="160"/>
      <c r="BR281" s="160"/>
      <c r="CG281" s="160"/>
    </row>
    <row r="282" spans="1:85" ht="15">
      <c r="A282" s="178" t="s">
        <v>21</v>
      </c>
      <c r="B282" s="179">
        <v>0</v>
      </c>
      <c r="C282" s="179">
        <v>0</v>
      </c>
      <c r="D282" s="179">
        <v>0</v>
      </c>
      <c r="E282" s="179">
        <v>0</v>
      </c>
      <c r="F282" s="362"/>
      <c r="G282" s="179">
        <v>0</v>
      </c>
      <c r="H282" s="180">
        <v>0</v>
      </c>
      <c r="I282" s="181">
        <f t="shared" si="114"/>
        <v>0</v>
      </c>
      <c r="J282" s="168"/>
      <c r="K282" s="182" t="s">
        <v>21</v>
      </c>
      <c r="L282" s="183">
        <v>0</v>
      </c>
      <c r="M282" s="183">
        <v>0</v>
      </c>
      <c r="N282" s="183">
        <v>0</v>
      </c>
      <c r="O282" s="183">
        <v>0</v>
      </c>
      <c r="P282" s="183">
        <v>0</v>
      </c>
      <c r="Q282" s="183">
        <v>0</v>
      </c>
      <c r="R282" s="184">
        <v>0</v>
      </c>
      <c r="S282" s="185">
        <f t="shared" si="115"/>
        <v>0</v>
      </c>
      <c r="U282" s="230" t="s">
        <v>61</v>
      </c>
      <c r="V282" s="231">
        <v>0</v>
      </c>
      <c r="W282" s="231">
        <v>0</v>
      </c>
      <c r="X282" s="231">
        <v>0</v>
      </c>
      <c r="Y282" s="231">
        <v>0</v>
      </c>
      <c r="Z282" s="231">
        <v>0</v>
      </c>
      <c r="AA282" s="231">
        <v>0</v>
      </c>
      <c r="AB282" s="231">
        <v>0</v>
      </c>
      <c r="AC282" s="232">
        <v>0</v>
      </c>
      <c r="AD282" s="231">
        <v>0</v>
      </c>
      <c r="AE282" s="231">
        <v>0</v>
      </c>
      <c r="AF282" s="231">
        <v>0</v>
      </c>
      <c r="AG282" s="231">
        <v>0</v>
      </c>
      <c r="AH282" s="231">
        <v>0</v>
      </c>
      <c r="AI282" s="233">
        <f t="shared" si="116"/>
        <v>0</v>
      </c>
      <c r="AJ282" s="160" t="str">
        <f t="shared" si="117"/>
        <v/>
      </c>
      <c r="BA282" s="160"/>
      <c r="BR282" s="160"/>
      <c r="CG282" s="160"/>
    </row>
    <row r="283" spans="1:85" ht="15">
      <c r="A283" s="189" t="s">
        <v>64</v>
      </c>
      <c r="B283" s="175">
        <v>0</v>
      </c>
      <c r="C283" s="175">
        <v>0</v>
      </c>
      <c r="D283" s="175">
        <v>0</v>
      </c>
      <c r="E283" s="175">
        <v>0</v>
      </c>
      <c r="F283" s="362"/>
      <c r="G283" s="175">
        <v>0</v>
      </c>
      <c r="H283" s="187">
        <v>0</v>
      </c>
      <c r="I283" s="173">
        <f t="shared" si="114"/>
        <v>0</v>
      </c>
      <c r="J283" s="168"/>
      <c r="K283" s="190" t="s">
        <v>64</v>
      </c>
      <c r="L283" s="175">
        <v>0</v>
      </c>
      <c r="M283" s="175">
        <v>0</v>
      </c>
      <c r="N283" s="175">
        <v>0</v>
      </c>
      <c r="O283" s="175">
        <v>0</v>
      </c>
      <c r="P283" s="175">
        <v>0</v>
      </c>
      <c r="Q283" s="175">
        <v>0</v>
      </c>
      <c r="R283" s="176">
        <v>0</v>
      </c>
      <c r="S283" s="177">
        <f t="shared" si="115"/>
        <v>0</v>
      </c>
      <c r="U283" s="235" t="s">
        <v>62</v>
      </c>
      <c r="V283" s="226">
        <v>0</v>
      </c>
      <c r="W283" s="226">
        <v>0</v>
      </c>
      <c r="X283" s="226">
        <v>0</v>
      </c>
      <c r="Y283" s="226">
        <v>0</v>
      </c>
      <c r="Z283" s="226">
        <v>0</v>
      </c>
      <c r="AA283" s="226">
        <v>0</v>
      </c>
      <c r="AB283" s="226">
        <v>0</v>
      </c>
      <c r="AC283" s="227">
        <v>0</v>
      </c>
      <c r="AD283" s="228">
        <v>0</v>
      </c>
      <c r="AE283" s="228">
        <v>0</v>
      </c>
      <c r="AF283" s="228">
        <v>0</v>
      </c>
      <c r="AG283" s="228">
        <v>0</v>
      </c>
      <c r="AH283" s="228">
        <v>0</v>
      </c>
      <c r="AI283" s="229">
        <f t="shared" si="116"/>
        <v>0</v>
      </c>
      <c r="AJ283" s="160" t="str">
        <f t="shared" si="117"/>
        <v/>
      </c>
      <c r="BA283" s="160"/>
      <c r="BR283" s="160"/>
      <c r="CG283" s="160"/>
    </row>
    <row r="284" spans="1:85">
      <c r="A284" s="191" t="s">
        <v>23</v>
      </c>
      <c r="B284" s="192">
        <v>0</v>
      </c>
      <c r="C284" s="192">
        <v>0</v>
      </c>
      <c r="D284" s="192">
        <v>0</v>
      </c>
      <c r="E284" s="192">
        <v>0</v>
      </c>
      <c r="F284" s="362"/>
      <c r="G284" s="192">
        <v>0</v>
      </c>
      <c r="H284" s="193">
        <v>0</v>
      </c>
      <c r="I284" s="194">
        <f t="shared" si="114"/>
        <v>0</v>
      </c>
      <c r="J284" s="168"/>
      <c r="K284" s="195" t="s">
        <v>23</v>
      </c>
      <c r="L284" s="196">
        <v>0</v>
      </c>
      <c r="M284" s="196">
        <v>0</v>
      </c>
      <c r="N284" s="196">
        <v>0</v>
      </c>
      <c r="O284" s="196">
        <v>0</v>
      </c>
      <c r="P284" s="196">
        <v>0</v>
      </c>
      <c r="Q284" s="196">
        <v>0</v>
      </c>
      <c r="R284" s="197">
        <v>0</v>
      </c>
      <c r="S284" s="198">
        <f t="shared" si="115"/>
        <v>0</v>
      </c>
      <c r="U284" s="236" t="s">
        <v>66</v>
      </c>
      <c r="V284" s="237">
        <v>0</v>
      </c>
      <c r="W284" s="237">
        <v>0</v>
      </c>
      <c r="X284" s="237">
        <v>0</v>
      </c>
      <c r="Y284" s="237">
        <v>0</v>
      </c>
      <c r="Z284" s="237">
        <v>0</v>
      </c>
      <c r="AA284" s="237">
        <v>0</v>
      </c>
      <c r="AB284" s="237">
        <v>0</v>
      </c>
      <c r="AC284" s="237">
        <v>0</v>
      </c>
      <c r="AD284" s="237">
        <v>0</v>
      </c>
      <c r="AE284" s="237">
        <v>0</v>
      </c>
      <c r="AF284" s="237">
        <v>0</v>
      </c>
      <c r="AG284" s="237">
        <v>0</v>
      </c>
      <c r="AH284" s="125">
        <v>0</v>
      </c>
      <c r="AI284" s="238">
        <f t="shared" si="116"/>
        <v>0</v>
      </c>
      <c r="AJ284" s="160" t="str">
        <f t="shared" si="117"/>
        <v/>
      </c>
      <c r="BA284" s="160"/>
      <c r="BR284" s="160"/>
      <c r="CG284" s="160"/>
    </row>
    <row r="285" spans="1:85">
      <c r="A285" s="199" t="s">
        <v>19</v>
      </c>
      <c r="B285" s="200">
        <v>0</v>
      </c>
      <c r="C285" s="200">
        <v>0</v>
      </c>
      <c r="D285" s="200">
        <v>0</v>
      </c>
      <c r="E285" s="200">
        <v>0</v>
      </c>
      <c r="F285" s="362"/>
      <c r="G285" s="200">
        <v>0</v>
      </c>
      <c r="H285" s="201">
        <v>0</v>
      </c>
      <c r="I285" s="202">
        <f t="shared" si="114"/>
        <v>0</v>
      </c>
      <c r="J285" s="168"/>
      <c r="K285" s="203" t="s">
        <v>19</v>
      </c>
      <c r="L285" s="200">
        <v>0</v>
      </c>
      <c r="M285" s="200">
        <v>0</v>
      </c>
      <c r="N285" s="200">
        <v>0</v>
      </c>
      <c r="O285" s="200">
        <v>0</v>
      </c>
      <c r="P285" s="200">
        <v>0</v>
      </c>
      <c r="Q285" s="200">
        <v>0</v>
      </c>
      <c r="R285" s="204">
        <v>0</v>
      </c>
      <c r="S285" s="205">
        <f t="shared" si="115"/>
        <v>0</v>
      </c>
      <c r="U285" s="239" t="s">
        <v>19</v>
      </c>
      <c r="V285" s="240">
        <v>0</v>
      </c>
      <c r="W285" s="240">
        <v>0</v>
      </c>
      <c r="X285" s="240">
        <v>0</v>
      </c>
      <c r="Y285" s="240">
        <v>0</v>
      </c>
      <c r="Z285" s="240">
        <v>0</v>
      </c>
      <c r="AA285" s="240">
        <v>0</v>
      </c>
      <c r="AB285" s="240">
        <v>0</v>
      </c>
      <c r="AC285" s="240">
        <v>0</v>
      </c>
      <c r="AD285" s="241">
        <v>0</v>
      </c>
      <c r="AE285" s="241">
        <v>0</v>
      </c>
      <c r="AF285" s="241">
        <v>0</v>
      </c>
      <c r="AG285" s="241">
        <v>0</v>
      </c>
      <c r="AH285" s="241">
        <v>0</v>
      </c>
      <c r="AI285" s="242">
        <f t="shared" si="116"/>
        <v>0</v>
      </c>
      <c r="AJ285" s="160" t="str">
        <f t="shared" si="117"/>
        <v/>
      </c>
      <c r="BA285" s="160"/>
      <c r="BR285" s="160"/>
      <c r="CG285" s="160"/>
    </row>
    <row r="286" spans="1:85">
      <c r="A286" s="191" t="s">
        <v>20</v>
      </c>
      <c r="B286" s="192">
        <v>0</v>
      </c>
      <c r="C286" s="192">
        <v>0</v>
      </c>
      <c r="D286" s="192">
        <v>0</v>
      </c>
      <c r="E286" s="192">
        <v>0</v>
      </c>
      <c r="F286" s="362"/>
      <c r="G286" s="192">
        <v>0</v>
      </c>
      <c r="H286" s="193">
        <v>0</v>
      </c>
      <c r="I286" s="194">
        <f t="shared" si="114"/>
        <v>0</v>
      </c>
      <c r="J286" s="168"/>
      <c r="K286" s="195" t="s">
        <v>20</v>
      </c>
      <c r="L286" s="196">
        <v>0</v>
      </c>
      <c r="M286" s="196">
        <v>0</v>
      </c>
      <c r="N286" s="196">
        <v>0</v>
      </c>
      <c r="O286" s="196">
        <v>0</v>
      </c>
      <c r="P286" s="196">
        <v>0</v>
      </c>
      <c r="Q286" s="196">
        <v>0</v>
      </c>
      <c r="R286" s="197">
        <v>0</v>
      </c>
      <c r="S286" s="198">
        <f t="shared" si="115"/>
        <v>0</v>
      </c>
      <c r="U286" s="236" t="s">
        <v>20</v>
      </c>
      <c r="V286" s="237">
        <v>0</v>
      </c>
      <c r="W286" s="237">
        <v>0</v>
      </c>
      <c r="X286" s="237">
        <v>0</v>
      </c>
      <c r="Y286" s="237">
        <v>0</v>
      </c>
      <c r="Z286" s="237">
        <v>0</v>
      </c>
      <c r="AA286" s="237">
        <v>0</v>
      </c>
      <c r="AB286" s="237">
        <v>0</v>
      </c>
      <c r="AC286" s="237">
        <v>0</v>
      </c>
      <c r="AD286" s="237">
        <v>0</v>
      </c>
      <c r="AE286" s="237">
        <v>0</v>
      </c>
      <c r="AF286" s="237">
        <v>0</v>
      </c>
      <c r="AG286" s="237">
        <v>0</v>
      </c>
      <c r="AH286" s="125">
        <v>0</v>
      </c>
      <c r="AI286" s="238">
        <f t="shared" si="116"/>
        <v>0</v>
      </c>
      <c r="AJ286" s="160" t="str">
        <f t="shared" si="117"/>
        <v/>
      </c>
      <c r="BA286" s="160"/>
      <c r="BR286" s="160"/>
      <c r="CG286" s="160"/>
    </row>
    <row r="287" spans="1:85" ht="15" thickBot="1">
      <c r="A287" s="206" t="s">
        <v>11</v>
      </c>
      <c r="B287" s="207">
        <v>0</v>
      </c>
      <c r="C287" s="207">
        <v>0</v>
      </c>
      <c r="D287" s="207">
        <v>0</v>
      </c>
      <c r="E287" s="207">
        <v>0</v>
      </c>
      <c r="F287" s="363"/>
      <c r="G287" s="207">
        <v>0</v>
      </c>
      <c r="H287" s="208">
        <v>0</v>
      </c>
      <c r="I287" s="209">
        <f t="shared" si="114"/>
        <v>0</v>
      </c>
      <c r="J287" s="168"/>
      <c r="K287" s="210" t="s">
        <v>11</v>
      </c>
      <c r="L287" s="207">
        <v>0</v>
      </c>
      <c r="M287" s="207">
        <v>0</v>
      </c>
      <c r="N287" s="207">
        <v>0</v>
      </c>
      <c r="O287" s="207">
        <v>0</v>
      </c>
      <c r="P287" s="207">
        <v>0</v>
      </c>
      <c r="Q287" s="207">
        <v>0</v>
      </c>
      <c r="R287" s="211">
        <v>0</v>
      </c>
      <c r="S287" s="212">
        <f t="shared" si="115"/>
        <v>0</v>
      </c>
      <c r="U287" s="239" t="s">
        <v>11</v>
      </c>
      <c r="V287" s="240">
        <v>0</v>
      </c>
      <c r="W287" s="240">
        <v>0</v>
      </c>
      <c r="X287" s="240">
        <v>0</v>
      </c>
      <c r="Y287" s="240">
        <v>0</v>
      </c>
      <c r="Z287" s="240">
        <v>0</v>
      </c>
      <c r="AA287" s="240">
        <v>0</v>
      </c>
      <c r="AB287" s="240">
        <v>0</v>
      </c>
      <c r="AC287" s="240">
        <v>0</v>
      </c>
      <c r="AD287" s="241">
        <v>0</v>
      </c>
      <c r="AE287" s="241">
        <v>0</v>
      </c>
      <c r="AF287" s="241">
        <v>0</v>
      </c>
      <c r="AG287" s="241">
        <v>0</v>
      </c>
      <c r="AH287" s="241">
        <v>0</v>
      </c>
      <c r="AI287" s="242">
        <f t="shared" si="116"/>
        <v>0</v>
      </c>
      <c r="AJ287" s="160" t="str">
        <f t="shared" si="117"/>
        <v/>
      </c>
      <c r="BA287" s="160"/>
      <c r="BR287" s="160"/>
      <c r="CG287" s="160"/>
    </row>
    <row r="288" spans="1:85" ht="15">
      <c r="A288" s="213" t="s">
        <v>26</v>
      </c>
      <c r="B288" s="214">
        <f>SUM(B267:B283)</f>
        <v>0</v>
      </c>
      <c r="C288" s="214">
        <f t="shared" ref="C288:I288" si="118">SUM(C267:C283)</f>
        <v>0</v>
      </c>
      <c r="D288" s="214">
        <f t="shared" si="118"/>
        <v>0</v>
      </c>
      <c r="E288" s="214">
        <f t="shared" si="118"/>
        <v>1.4493723649578803E-3</v>
      </c>
      <c r="F288" s="214">
        <f t="shared" si="118"/>
        <v>0</v>
      </c>
      <c r="G288" s="214">
        <f t="shared" si="118"/>
        <v>0</v>
      </c>
      <c r="H288" s="216">
        <f t="shared" si="118"/>
        <v>0</v>
      </c>
      <c r="I288" s="173">
        <f t="shared" si="118"/>
        <v>1.4493723649578803E-3</v>
      </c>
      <c r="J288" s="168"/>
      <c r="K288" s="215" t="s">
        <v>26</v>
      </c>
      <c r="L288" s="214">
        <f>SUM(L267:L283)</f>
        <v>0</v>
      </c>
      <c r="M288" s="214">
        <f t="shared" ref="M288:S288" si="119">SUM(M267:M283)</f>
        <v>0</v>
      </c>
      <c r="N288" s="214">
        <f t="shared" si="119"/>
        <v>0</v>
      </c>
      <c r="O288" s="214">
        <f t="shared" si="119"/>
        <v>1.4493723649578803E-3</v>
      </c>
      <c r="P288" s="214">
        <f t="shared" si="119"/>
        <v>0</v>
      </c>
      <c r="Q288" s="214">
        <f t="shared" si="119"/>
        <v>0</v>
      </c>
      <c r="R288" s="216">
        <f t="shared" si="119"/>
        <v>0</v>
      </c>
      <c r="S288" s="217">
        <f t="shared" si="119"/>
        <v>1.4493723649578803E-3</v>
      </c>
      <c r="T288" s="160" t="str">
        <f>IF(ABS(S288-AI288)&gt;0.01,S288-AI288,"")</f>
        <v/>
      </c>
      <c r="U288" s="243" t="s">
        <v>63</v>
      </c>
      <c r="V288" s="244">
        <f>SUM(V267:V283)</f>
        <v>0</v>
      </c>
      <c r="W288" s="244">
        <f t="shared" ref="W288:AH288" si="120">SUM(W267:W283)</f>
        <v>0</v>
      </c>
      <c r="X288" s="244">
        <f t="shared" si="120"/>
        <v>0</v>
      </c>
      <c r="Y288" s="244">
        <f t="shared" si="120"/>
        <v>0</v>
      </c>
      <c r="Z288" s="244">
        <f t="shared" si="120"/>
        <v>0</v>
      </c>
      <c r="AA288" s="244">
        <f t="shared" si="120"/>
        <v>0</v>
      </c>
      <c r="AB288" s="244">
        <f t="shared" si="120"/>
        <v>0</v>
      </c>
      <c r="AC288" s="244">
        <f t="shared" si="120"/>
        <v>1.4493723649578803E-3</v>
      </c>
      <c r="AD288" s="245">
        <f t="shared" si="120"/>
        <v>0</v>
      </c>
      <c r="AE288" s="245">
        <f t="shared" si="120"/>
        <v>0</v>
      </c>
      <c r="AF288" s="245">
        <f t="shared" si="120"/>
        <v>0</v>
      </c>
      <c r="AG288" s="245">
        <f t="shared" si="120"/>
        <v>0</v>
      </c>
      <c r="AH288" s="245">
        <f t="shared" si="120"/>
        <v>1.4493723649578803E-3</v>
      </c>
      <c r="AI288" s="246">
        <f>SUM(V288:AC288)</f>
        <v>1.4493723649578803E-3</v>
      </c>
      <c r="AJ288" s="160" t="str">
        <f t="shared" si="117"/>
        <v/>
      </c>
      <c r="BA288" s="160"/>
      <c r="BR288" s="160"/>
      <c r="CG288" s="160"/>
    </row>
    <row r="289" spans="1:85" s="23" customFormat="1" ht="15" thickBot="1">
      <c r="A289" s="30" t="s">
        <v>88</v>
      </c>
      <c r="B289" s="47">
        <f>IF($I288=0,"-",B288/$I288)</f>
        <v>0</v>
      </c>
      <c r="C289" s="47">
        <f t="shared" ref="C289:H289" si="121">IF($I288=0,"-",C288/$I288)</f>
        <v>0</v>
      </c>
      <c r="D289" s="47">
        <f t="shared" si="121"/>
        <v>0</v>
      </c>
      <c r="E289" s="47">
        <f t="shared" si="121"/>
        <v>1</v>
      </c>
      <c r="F289" s="47">
        <f t="shared" si="121"/>
        <v>0</v>
      </c>
      <c r="G289" s="47">
        <f t="shared" si="121"/>
        <v>0</v>
      </c>
      <c r="H289" s="70">
        <f t="shared" si="121"/>
        <v>0</v>
      </c>
      <c r="I289" s="48">
        <f>SUM(B289:H289)</f>
        <v>1</v>
      </c>
      <c r="J289" s="160"/>
      <c r="K289" s="81" t="s">
        <v>88</v>
      </c>
      <c r="L289" s="98">
        <f t="shared" ref="L289:R289" si="122">IF($S288=0,"-",L288/$S288)</f>
        <v>0</v>
      </c>
      <c r="M289" s="98">
        <f t="shared" si="122"/>
        <v>0</v>
      </c>
      <c r="N289" s="98">
        <f t="shared" si="122"/>
        <v>0</v>
      </c>
      <c r="O289" s="98">
        <f t="shared" si="122"/>
        <v>1</v>
      </c>
      <c r="P289" s="98">
        <f t="shared" si="122"/>
        <v>0</v>
      </c>
      <c r="Q289" s="98">
        <f t="shared" si="122"/>
        <v>0</v>
      </c>
      <c r="R289" s="99">
        <f t="shared" si="122"/>
        <v>0</v>
      </c>
      <c r="S289" s="100">
        <f>SUM(L289:R289)</f>
        <v>1</v>
      </c>
      <c r="U289" s="110" t="s">
        <v>88</v>
      </c>
      <c r="V289" s="133">
        <f>+V288/$AI288</f>
        <v>0</v>
      </c>
      <c r="W289" s="133">
        <f t="shared" ref="W289:AH289" si="123">+W288/$AI288</f>
        <v>0</v>
      </c>
      <c r="X289" s="133">
        <f t="shared" si="123"/>
        <v>0</v>
      </c>
      <c r="Y289" s="133">
        <f t="shared" si="123"/>
        <v>0</v>
      </c>
      <c r="Z289" s="133">
        <f t="shared" si="123"/>
        <v>0</v>
      </c>
      <c r="AA289" s="133">
        <f t="shared" si="123"/>
        <v>0</v>
      </c>
      <c r="AB289" s="133">
        <f t="shared" si="123"/>
        <v>0</v>
      </c>
      <c r="AC289" s="133">
        <f t="shared" si="123"/>
        <v>1</v>
      </c>
      <c r="AD289" s="133">
        <f t="shared" si="123"/>
        <v>0</v>
      </c>
      <c r="AE289" s="133">
        <f t="shared" si="123"/>
        <v>0</v>
      </c>
      <c r="AF289" s="133">
        <f t="shared" si="123"/>
        <v>0</v>
      </c>
      <c r="AG289" s="133">
        <f t="shared" si="123"/>
        <v>0</v>
      </c>
      <c r="AH289" s="133">
        <f t="shared" si="123"/>
        <v>1</v>
      </c>
      <c r="AI289" s="134">
        <f>SUM(V289:AC289)</f>
        <v>1</v>
      </c>
      <c r="AJ289" s="23" t="str">
        <f t="shared" si="117"/>
        <v/>
      </c>
    </row>
    <row r="290" spans="1:85" ht="15" thickBot="1">
      <c r="A290" s="247"/>
      <c r="B290" s="247"/>
      <c r="C290" s="247"/>
      <c r="D290" s="247"/>
      <c r="E290" s="247"/>
      <c r="F290" s="247"/>
      <c r="G290" s="247"/>
      <c r="H290" s="247"/>
      <c r="I290" s="247"/>
      <c r="K290" s="247"/>
      <c r="L290" s="247"/>
      <c r="M290" s="247"/>
      <c r="N290" s="247"/>
      <c r="O290" s="247"/>
      <c r="P290" s="247"/>
      <c r="Q290" s="247"/>
      <c r="R290" s="247"/>
      <c r="S290" s="247"/>
      <c r="AI290" s="168"/>
      <c r="BA290" s="160"/>
      <c r="BR290" s="160"/>
      <c r="CG290" s="160"/>
    </row>
    <row r="291" spans="1:85" ht="28.5">
      <c r="A291" s="312" t="s">
        <v>38</v>
      </c>
      <c r="B291" s="164" t="s">
        <v>0</v>
      </c>
      <c r="C291" s="164" t="s">
        <v>1</v>
      </c>
      <c r="D291" s="164" t="s">
        <v>2</v>
      </c>
      <c r="E291" s="164" t="s">
        <v>3</v>
      </c>
      <c r="F291" s="164" t="s">
        <v>27</v>
      </c>
      <c r="G291" s="164" t="s">
        <v>4</v>
      </c>
      <c r="H291" s="164" t="s">
        <v>5</v>
      </c>
      <c r="I291" s="165" t="s">
        <v>6</v>
      </c>
      <c r="K291" s="314" t="s">
        <v>38</v>
      </c>
      <c r="L291" s="166" t="s">
        <v>0</v>
      </c>
      <c r="M291" s="166" t="s">
        <v>1</v>
      </c>
      <c r="N291" s="166" t="s">
        <v>2</v>
      </c>
      <c r="O291" s="166" t="s">
        <v>3</v>
      </c>
      <c r="P291" s="166" t="s">
        <v>27</v>
      </c>
      <c r="Q291" s="166" t="s">
        <v>4</v>
      </c>
      <c r="R291" s="166" t="s">
        <v>5</v>
      </c>
      <c r="S291" s="167" t="s">
        <v>6</v>
      </c>
      <c r="U291" s="316" t="s">
        <v>38</v>
      </c>
      <c r="V291" s="219" t="s">
        <v>74</v>
      </c>
      <c r="W291" s="219" t="s">
        <v>75</v>
      </c>
      <c r="X291" s="219" t="s">
        <v>4</v>
      </c>
      <c r="Y291" s="219" t="s">
        <v>1</v>
      </c>
      <c r="Z291" s="219" t="s">
        <v>2</v>
      </c>
      <c r="AA291" s="219" t="s">
        <v>3</v>
      </c>
      <c r="AB291" s="219" t="s">
        <v>55</v>
      </c>
      <c r="AC291" s="219" t="s">
        <v>68</v>
      </c>
      <c r="AD291" s="220" t="s">
        <v>76</v>
      </c>
      <c r="AE291" s="220" t="s">
        <v>83</v>
      </c>
      <c r="AF291" s="220" t="s">
        <v>77</v>
      </c>
      <c r="AG291" s="220" t="s">
        <v>84</v>
      </c>
      <c r="AH291" s="220" t="s">
        <v>85</v>
      </c>
      <c r="AI291" s="221" t="s">
        <v>63</v>
      </c>
      <c r="BA291" s="160"/>
      <c r="BR291" s="160"/>
      <c r="CG291" s="160"/>
    </row>
    <row r="292" spans="1:85" ht="15">
      <c r="A292" s="313" t="s">
        <v>38</v>
      </c>
      <c r="B292" s="318" t="s">
        <v>69</v>
      </c>
      <c r="C292" s="319"/>
      <c r="D292" s="319"/>
      <c r="E292" s="319"/>
      <c r="F292" s="319"/>
      <c r="G292" s="319"/>
      <c r="H292" s="319"/>
      <c r="I292" s="320"/>
      <c r="K292" s="315" t="s">
        <v>38</v>
      </c>
      <c r="L292" s="321" t="s">
        <v>69</v>
      </c>
      <c r="M292" s="322"/>
      <c r="N292" s="322"/>
      <c r="O292" s="322"/>
      <c r="P292" s="322"/>
      <c r="Q292" s="322"/>
      <c r="R292" s="322"/>
      <c r="S292" s="323"/>
      <c r="U292" s="317" t="s">
        <v>38</v>
      </c>
      <c r="V292" s="324" t="s">
        <v>69</v>
      </c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  <c r="AG292" s="324"/>
      <c r="AH292" s="324"/>
      <c r="AI292" s="325"/>
      <c r="BA292" s="160"/>
      <c r="BR292" s="160"/>
      <c r="CG292" s="160"/>
    </row>
    <row r="293" spans="1:85" ht="15">
      <c r="A293" s="170" t="s">
        <v>7</v>
      </c>
      <c r="B293" s="171">
        <v>0</v>
      </c>
      <c r="C293" s="171">
        <v>0</v>
      </c>
      <c r="D293" s="171">
        <v>0</v>
      </c>
      <c r="E293" s="171">
        <v>0</v>
      </c>
      <c r="F293" s="361"/>
      <c r="G293" s="171">
        <v>0</v>
      </c>
      <c r="H293" s="172">
        <v>0</v>
      </c>
      <c r="I293" s="173">
        <f>SUM(B293:H293)</f>
        <v>0</v>
      </c>
      <c r="J293" s="168"/>
      <c r="K293" s="222" t="s">
        <v>7</v>
      </c>
      <c r="L293" s="171">
        <v>0</v>
      </c>
      <c r="M293" s="171">
        <v>0</v>
      </c>
      <c r="N293" s="171">
        <v>0</v>
      </c>
      <c r="O293" s="171">
        <v>0</v>
      </c>
      <c r="P293" s="171">
        <v>0</v>
      </c>
      <c r="Q293" s="171">
        <v>0</v>
      </c>
      <c r="R293" s="223">
        <v>0</v>
      </c>
      <c r="S293" s="224">
        <f>SUM(L293:R293)</f>
        <v>0</v>
      </c>
      <c r="U293" s="225" t="s">
        <v>7</v>
      </c>
      <c r="V293" s="226">
        <v>0</v>
      </c>
      <c r="W293" s="226">
        <v>0</v>
      </c>
      <c r="X293" s="226">
        <v>0</v>
      </c>
      <c r="Y293" s="226">
        <v>0</v>
      </c>
      <c r="Z293" s="226">
        <v>0</v>
      </c>
      <c r="AA293" s="226">
        <v>0</v>
      </c>
      <c r="AB293" s="226">
        <v>0</v>
      </c>
      <c r="AC293" s="227">
        <v>0</v>
      </c>
      <c r="AD293" s="228">
        <v>0</v>
      </c>
      <c r="AE293" s="228">
        <v>0</v>
      </c>
      <c r="AF293" s="228">
        <v>0</v>
      </c>
      <c r="AG293" s="228">
        <v>0</v>
      </c>
      <c r="AH293" s="228">
        <v>0</v>
      </c>
      <c r="AI293" s="229">
        <f>SUM(V293:AC293)</f>
        <v>0</v>
      </c>
      <c r="AJ293" s="160" t="str">
        <f>IF(ABS(S293-AI293)&gt;0.001,S293-AI293,"")</f>
        <v/>
      </c>
      <c r="BA293" s="160"/>
      <c r="BR293" s="160"/>
      <c r="CG293" s="160"/>
    </row>
    <row r="294" spans="1:85" ht="15">
      <c r="A294" s="178" t="s">
        <v>8</v>
      </c>
      <c r="B294" s="179">
        <v>0</v>
      </c>
      <c r="C294" s="179">
        <v>0</v>
      </c>
      <c r="D294" s="179">
        <v>0</v>
      </c>
      <c r="E294" s="179">
        <v>0</v>
      </c>
      <c r="F294" s="362"/>
      <c r="G294" s="179">
        <v>0</v>
      </c>
      <c r="H294" s="180">
        <v>0</v>
      </c>
      <c r="I294" s="181">
        <f t="shared" ref="I294:I313" si="124">SUM(B294:H294)</f>
        <v>0</v>
      </c>
      <c r="J294" s="168"/>
      <c r="K294" s="182" t="s">
        <v>8</v>
      </c>
      <c r="L294" s="183">
        <v>0</v>
      </c>
      <c r="M294" s="183">
        <v>0</v>
      </c>
      <c r="N294" s="183">
        <v>0</v>
      </c>
      <c r="O294" s="183">
        <v>0</v>
      </c>
      <c r="P294" s="183">
        <v>0</v>
      </c>
      <c r="Q294" s="183">
        <v>0</v>
      </c>
      <c r="R294" s="184">
        <v>0</v>
      </c>
      <c r="S294" s="185">
        <f t="shared" ref="S294:S313" si="125">SUM(L294:R294)</f>
        <v>0</v>
      </c>
      <c r="U294" s="230" t="s">
        <v>8</v>
      </c>
      <c r="V294" s="231">
        <v>0</v>
      </c>
      <c r="W294" s="231">
        <v>0</v>
      </c>
      <c r="X294" s="231">
        <v>0</v>
      </c>
      <c r="Y294" s="231">
        <v>0</v>
      </c>
      <c r="Z294" s="231">
        <v>0</v>
      </c>
      <c r="AA294" s="231">
        <v>0</v>
      </c>
      <c r="AB294" s="231">
        <v>0</v>
      </c>
      <c r="AC294" s="232">
        <v>0</v>
      </c>
      <c r="AD294" s="231">
        <v>0</v>
      </c>
      <c r="AE294" s="231">
        <v>0</v>
      </c>
      <c r="AF294" s="231">
        <v>0</v>
      </c>
      <c r="AG294" s="231">
        <v>0</v>
      </c>
      <c r="AH294" s="231">
        <v>0</v>
      </c>
      <c r="AI294" s="233">
        <f t="shared" ref="AI294:AI313" si="126">SUM(V294:AC294)</f>
        <v>0</v>
      </c>
      <c r="AJ294" s="160" t="str">
        <f t="shared" ref="AJ294:AJ315" si="127">IF(ABS(S294-AI294)&gt;0.001,S294-AI294,"")</f>
        <v/>
      </c>
      <c r="BA294" s="160"/>
      <c r="BR294" s="160"/>
      <c r="CG294" s="160"/>
    </row>
    <row r="295" spans="1:85" ht="15">
      <c r="A295" s="186" t="s">
        <v>10</v>
      </c>
      <c r="B295" s="175">
        <v>0</v>
      </c>
      <c r="C295" s="175">
        <v>0</v>
      </c>
      <c r="D295" s="175">
        <v>0</v>
      </c>
      <c r="E295" s="175">
        <v>0</v>
      </c>
      <c r="F295" s="362"/>
      <c r="G295" s="175">
        <v>0</v>
      </c>
      <c r="H295" s="187">
        <v>0</v>
      </c>
      <c r="I295" s="173">
        <f t="shared" si="124"/>
        <v>0</v>
      </c>
      <c r="J295" s="168"/>
      <c r="K295" s="188" t="s">
        <v>10</v>
      </c>
      <c r="L295" s="175">
        <v>0</v>
      </c>
      <c r="M295" s="175">
        <v>0</v>
      </c>
      <c r="N295" s="175">
        <v>0</v>
      </c>
      <c r="O295" s="175">
        <v>0</v>
      </c>
      <c r="P295" s="175">
        <v>0</v>
      </c>
      <c r="Q295" s="175">
        <v>0</v>
      </c>
      <c r="R295" s="176">
        <v>0</v>
      </c>
      <c r="S295" s="177">
        <f t="shared" si="125"/>
        <v>0</v>
      </c>
      <c r="U295" s="234" t="s">
        <v>10</v>
      </c>
      <c r="V295" s="226">
        <v>0</v>
      </c>
      <c r="W295" s="226">
        <v>0</v>
      </c>
      <c r="X295" s="226">
        <v>0</v>
      </c>
      <c r="Y295" s="226">
        <v>0</v>
      </c>
      <c r="Z295" s="226">
        <v>0</v>
      </c>
      <c r="AA295" s="226">
        <v>0</v>
      </c>
      <c r="AB295" s="226">
        <v>0</v>
      </c>
      <c r="AC295" s="227">
        <v>0</v>
      </c>
      <c r="AD295" s="228">
        <v>0</v>
      </c>
      <c r="AE295" s="228">
        <v>0</v>
      </c>
      <c r="AF295" s="228">
        <v>0</v>
      </c>
      <c r="AG295" s="228">
        <v>0</v>
      </c>
      <c r="AH295" s="228">
        <v>0</v>
      </c>
      <c r="AI295" s="229">
        <f t="shared" si="126"/>
        <v>0</v>
      </c>
      <c r="AJ295" s="160" t="str">
        <f t="shared" si="127"/>
        <v/>
      </c>
      <c r="BA295" s="160"/>
      <c r="BR295" s="160"/>
      <c r="CG295" s="160"/>
    </row>
    <row r="296" spans="1:85" ht="15">
      <c r="A296" s="178" t="s">
        <v>56</v>
      </c>
      <c r="B296" s="179">
        <v>0</v>
      </c>
      <c r="C296" s="179">
        <v>0</v>
      </c>
      <c r="D296" s="179">
        <v>0</v>
      </c>
      <c r="E296" s="179">
        <v>0</v>
      </c>
      <c r="F296" s="362"/>
      <c r="G296" s="179">
        <v>0</v>
      </c>
      <c r="H296" s="180">
        <v>0</v>
      </c>
      <c r="I296" s="181">
        <f t="shared" si="124"/>
        <v>0</v>
      </c>
      <c r="J296" s="168"/>
      <c r="K296" s="182" t="s">
        <v>56</v>
      </c>
      <c r="L296" s="183">
        <v>0</v>
      </c>
      <c r="M296" s="183">
        <v>0</v>
      </c>
      <c r="N296" s="183">
        <v>0</v>
      </c>
      <c r="O296" s="183">
        <v>0</v>
      </c>
      <c r="P296" s="183">
        <v>0</v>
      </c>
      <c r="Q296" s="183">
        <v>0</v>
      </c>
      <c r="R296" s="184">
        <v>0</v>
      </c>
      <c r="S296" s="185">
        <f t="shared" si="125"/>
        <v>0</v>
      </c>
      <c r="U296" s="230" t="s">
        <v>56</v>
      </c>
      <c r="V296" s="231">
        <v>0</v>
      </c>
      <c r="W296" s="231">
        <v>0</v>
      </c>
      <c r="X296" s="231">
        <v>0</v>
      </c>
      <c r="Y296" s="231">
        <v>0</v>
      </c>
      <c r="Z296" s="231">
        <v>0</v>
      </c>
      <c r="AA296" s="231">
        <v>0</v>
      </c>
      <c r="AB296" s="231">
        <v>0</v>
      </c>
      <c r="AC296" s="232">
        <v>0</v>
      </c>
      <c r="AD296" s="231">
        <v>0</v>
      </c>
      <c r="AE296" s="231">
        <v>0</v>
      </c>
      <c r="AF296" s="231">
        <v>0</v>
      </c>
      <c r="AG296" s="231">
        <v>0</v>
      </c>
      <c r="AH296" s="231">
        <v>0</v>
      </c>
      <c r="AI296" s="233">
        <f t="shared" si="126"/>
        <v>0</v>
      </c>
      <c r="AJ296" s="160" t="str">
        <f t="shared" si="127"/>
        <v/>
      </c>
      <c r="BA296" s="160"/>
      <c r="BR296" s="160"/>
      <c r="CG296" s="160"/>
    </row>
    <row r="297" spans="1:85" ht="15">
      <c r="A297" s="186" t="s">
        <v>16</v>
      </c>
      <c r="B297" s="175">
        <v>1.7833831616056763</v>
      </c>
      <c r="C297" s="175">
        <v>13.479581797648411</v>
      </c>
      <c r="D297" s="175">
        <v>2.2326014860490306</v>
      </c>
      <c r="E297" s="175">
        <v>4.0629345999683E-2</v>
      </c>
      <c r="F297" s="362"/>
      <c r="G297" s="175">
        <v>0</v>
      </c>
      <c r="H297" s="187">
        <v>0</v>
      </c>
      <c r="I297" s="173">
        <f t="shared" si="124"/>
        <v>17.536195791302802</v>
      </c>
      <c r="J297" s="168"/>
      <c r="K297" s="188" t="s">
        <v>16</v>
      </c>
      <c r="L297" s="175">
        <v>1.7833831616056763</v>
      </c>
      <c r="M297" s="175">
        <v>13.479581797648411</v>
      </c>
      <c r="N297" s="175">
        <v>2.2326014860490306</v>
      </c>
      <c r="O297" s="175">
        <v>4.0629345999683E-2</v>
      </c>
      <c r="P297" s="175">
        <v>0</v>
      </c>
      <c r="Q297" s="175">
        <v>0</v>
      </c>
      <c r="R297" s="176">
        <v>0</v>
      </c>
      <c r="S297" s="177">
        <f t="shared" si="125"/>
        <v>17.536195791302802</v>
      </c>
      <c r="U297" s="234" t="s">
        <v>16</v>
      </c>
      <c r="V297" s="226">
        <v>1.7833831616056763</v>
      </c>
      <c r="W297" s="226">
        <v>0</v>
      </c>
      <c r="X297" s="226">
        <v>0</v>
      </c>
      <c r="Y297" s="226">
        <v>13.479581797648411</v>
      </c>
      <c r="Z297" s="226">
        <v>2.2326014860490306</v>
      </c>
      <c r="AA297" s="226">
        <v>4.0629345999683E-2</v>
      </c>
      <c r="AB297" s="226">
        <v>0</v>
      </c>
      <c r="AC297" s="227">
        <v>0</v>
      </c>
      <c r="AD297" s="228">
        <v>0</v>
      </c>
      <c r="AE297" s="228">
        <v>0</v>
      </c>
      <c r="AF297" s="228">
        <v>0</v>
      </c>
      <c r="AG297" s="228">
        <v>0</v>
      </c>
      <c r="AH297" s="228">
        <v>0</v>
      </c>
      <c r="AI297" s="229">
        <f t="shared" si="126"/>
        <v>17.536195791302802</v>
      </c>
      <c r="AJ297" s="160" t="str">
        <f t="shared" si="127"/>
        <v/>
      </c>
      <c r="BA297" s="160"/>
      <c r="BR297" s="160"/>
      <c r="CG297" s="160"/>
    </row>
    <row r="298" spans="1:85" ht="15">
      <c r="A298" s="178" t="s">
        <v>15</v>
      </c>
      <c r="B298" s="179">
        <v>0.36510077739004215</v>
      </c>
      <c r="C298" s="179">
        <v>0.63097834089075266</v>
      </c>
      <c r="D298" s="179">
        <v>0.25999492142454322</v>
      </c>
      <c r="E298" s="179">
        <v>4.6517952689177338E-3</v>
      </c>
      <c r="F298" s="362"/>
      <c r="G298" s="179">
        <v>0</v>
      </c>
      <c r="H298" s="180">
        <v>0</v>
      </c>
      <c r="I298" s="181">
        <f t="shared" si="124"/>
        <v>1.2607258349742558</v>
      </c>
      <c r="J298" s="168"/>
      <c r="K298" s="182" t="s">
        <v>15</v>
      </c>
      <c r="L298" s="183">
        <v>0.36510077739004215</v>
      </c>
      <c r="M298" s="183">
        <v>0.63097834089075266</v>
      </c>
      <c r="N298" s="183">
        <v>0.25999492142454322</v>
      </c>
      <c r="O298" s="183">
        <v>4.6517952689177338E-3</v>
      </c>
      <c r="P298" s="183">
        <v>0</v>
      </c>
      <c r="Q298" s="183">
        <v>0</v>
      </c>
      <c r="R298" s="184">
        <v>0</v>
      </c>
      <c r="S298" s="185">
        <f t="shared" si="125"/>
        <v>1.2607258349742558</v>
      </c>
      <c r="U298" s="230" t="s">
        <v>57</v>
      </c>
      <c r="V298" s="231">
        <v>0.31351106596159434</v>
      </c>
      <c r="W298" s="231">
        <v>0</v>
      </c>
      <c r="X298" s="231">
        <v>0</v>
      </c>
      <c r="Y298" s="231">
        <v>0.63097834089075266</v>
      </c>
      <c r="Z298" s="231">
        <v>0.25999492142454322</v>
      </c>
      <c r="AA298" s="231">
        <v>4.6517952689177338E-3</v>
      </c>
      <c r="AB298" s="231">
        <v>0</v>
      </c>
      <c r="AC298" s="232">
        <v>5.1589711428447836E-2</v>
      </c>
      <c r="AD298" s="231">
        <v>5.1589711428447836E-2</v>
      </c>
      <c r="AE298" s="231">
        <v>0</v>
      </c>
      <c r="AF298" s="231">
        <v>0</v>
      </c>
      <c r="AG298" s="231">
        <v>0</v>
      </c>
      <c r="AH298" s="231">
        <v>0</v>
      </c>
      <c r="AI298" s="233">
        <f t="shared" si="126"/>
        <v>1.2607258349742558</v>
      </c>
      <c r="AJ298" s="160" t="str">
        <f t="shared" si="127"/>
        <v/>
      </c>
      <c r="BA298" s="160"/>
      <c r="BR298" s="160"/>
      <c r="CG298" s="160"/>
    </row>
    <row r="299" spans="1:85" ht="15">
      <c r="A299" s="186" t="s">
        <v>58</v>
      </c>
      <c r="B299" s="175">
        <v>0</v>
      </c>
      <c r="C299" s="175">
        <v>0</v>
      </c>
      <c r="D299" s="175">
        <v>0</v>
      </c>
      <c r="E299" s="175">
        <v>0.2716419171756877</v>
      </c>
      <c r="F299" s="362"/>
      <c r="G299" s="175">
        <v>0</v>
      </c>
      <c r="H299" s="187">
        <v>0</v>
      </c>
      <c r="I299" s="173">
        <f t="shared" si="124"/>
        <v>0.2716419171756877</v>
      </c>
      <c r="J299" s="168"/>
      <c r="K299" s="188" t="s">
        <v>58</v>
      </c>
      <c r="L299" s="175">
        <v>0</v>
      </c>
      <c r="M299" s="175">
        <v>0</v>
      </c>
      <c r="N299" s="175">
        <v>0</v>
      </c>
      <c r="O299" s="175">
        <v>0.2716419171756877</v>
      </c>
      <c r="P299" s="175">
        <v>101.28626164346544</v>
      </c>
      <c r="Q299" s="175">
        <v>0</v>
      </c>
      <c r="R299" s="176">
        <v>0</v>
      </c>
      <c r="S299" s="177">
        <f t="shared" si="125"/>
        <v>101.55790356064112</v>
      </c>
      <c r="U299" s="234" t="s">
        <v>58</v>
      </c>
      <c r="V299" s="226">
        <v>0</v>
      </c>
      <c r="W299" s="226">
        <v>0</v>
      </c>
      <c r="X299" s="226">
        <v>0</v>
      </c>
      <c r="Y299" s="226">
        <v>0</v>
      </c>
      <c r="Z299" s="226">
        <v>0</v>
      </c>
      <c r="AA299" s="226">
        <v>0.2716419171756877</v>
      </c>
      <c r="AB299" s="226">
        <v>101.28626164346544</v>
      </c>
      <c r="AC299" s="227">
        <v>0</v>
      </c>
      <c r="AD299" s="226">
        <v>0</v>
      </c>
      <c r="AE299" s="226">
        <v>0</v>
      </c>
      <c r="AF299" s="226">
        <v>0</v>
      </c>
      <c r="AG299" s="226">
        <v>0</v>
      </c>
      <c r="AH299" s="226">
        <v>0</v>
      </c>
      <c r="AI299" s="229">
        <f t="shared" si="126"/>
        <v>101.55790356064112</v>
      </c>
      <c r="AJ299" s="160" t="str">
        <f t="shared" si="127"/>
        <v/>
      </c>
      <c r="BA299" s="160"/>
      <c r="BR299" s="160"/>
      <c r="CG299" s="160"/>
    </row>
    <row r="300" spans="1:85" ht="15">
      <c r="A300" s="178" t="s">
        <v>12</v>
      </c>
      <c r="B300" s="179">
        <v>0</v>
      </c>
      <c r="C300" s="179">
        <v>0</v>
      </c>
      <c r="D300" s="179">
        <v>0</v>
      </c>
      <c r="E300" s="179">
        <v>0</v>
      </c>
      <c r="F300" s="362"/>
      <c r="G300" s="179">
        <v>0</v>
      </c>
      <c r="H300" s="180">
        <v>0</v>
      </c>
      <c r="I300" s="181">
        <f t="shared" si="124"/>
        <v>0</v>
      </c>
      <c r="J300" s="168"/>
      <c r="K300" s="182" t="s">
        <v>12</v>
      </c>
      <c r="L300" s="183">
        <v>0</v>
      </c>
      <c r="M300" s="183">
        <v>0</v>
      </c>
      <c r="N300" s="183">
        <v>0</v>
      </c>
      <c r="O300" s="183">
        <v>0</v>
      </c>
      <c r="P300" s="183">
        <v>4.3613180938744529</v>
      </c>
      <c r="Q300" s="183">
        <v>0</v>
      </c>
      <c r="R300" s="184">
        <v>0</v>
      </c>
      <c r="S300" s="185">
        <f t="shared" si="125"/>
        <v>4.3613180938744529</v>
      </c>
      <c r="U300" s="230" t="s">
        <v>12</v>
      </c>
      <c r="V300" s="231">
        <v>0</v>
      </c>
      <c r="W300" s="231">
        <v>0</v>
      </c>
      <c r="X300" s="231">
        <v>0</v>
      </c>
      <c r="Y300" s="231">
        <v>0</v>
      </c>
      <c r="Z300" s="231">
        <v>0</v>
      </c>
      <c r="AA300" s="231">
        <v>0</v>
      </c>
      <c r="AB300" s="231">
        <v>4.3613180938744529</v>
      </c>
      <c r="AC300" s="232">
        <v>0</v>
      </c>
      <c r="AD300" s="231">
        <v>0</v>
      </c>
      <c r="AE300" s="231">
        <v>0</v>
      </c>
      <c r="AF300" s="231">
        <v>0</v>
      </c>
      <c r="AG300" s="231">
        <v>0</v>
      </c>
      <c r="AH300" s="231">
        <v>0</v>
      </c>
      <c r="AI300" s="233">
        <f t="shared" si="126"/>
        <v>4.3613180938744529</v>
      </c>
      <c r="AJ300" s="160" t="str">
        <f t="shared" si="127"/>
        <v/>
      </c>
      <c r="BA300" s="160"/>
      <c r="BR300" s="160"/>
      <c r="CG300" s="160"/>
    </row>
    <row r="301" spans="1:85" ht="15">
      <c r="A301" s="186" t="s">
        <v>59</v>
      </c>
      <c r="B301" s="175">
        <v>0</v>
      </c>
      <c r="C301" s="175">
        <v>0</v>
      </c>
      <c r="D301" s="175">
        <v>0</v>
      </c>
      <c r="E301" s="175">
        <v>0</v>
      </c>
      <c r="F301" s="362"/>
      <c r="G301" s="175">
        <v>0</v>
      </c>
      <c r="H301" s="187">
        <v>0</v>
      </c>
      <c r="I301" s="173">
        <f t="shared" si="124"/>
        <v>0</v>
      </c>
      <c r="J301" s="168"/>
      <c r="K301" s="188" t="s">
        <v>59</v>
      </c>
      <c r="L301" s="175">
        <v>0</v>
      </c>
      <c r="M301" s="175">
        <v>0</v>
      </c>
      <c r="N301" s="175">
        <v>0</v>
      </c>
      <c r="O301" s="175">
        <v>0</v>
      </c>
      <c r="P301" s="175">
        <v>0</v>
      </c>
      <c r="Q301" s="175">
        <v>0</v>
      </c>
      <c r="R301" s="176">
        <v>0</v>
      </c>
      <c r="S301" s="177">
        <f t="shared" si="125"/>
        <v>0</v>
      </c>
      <c r="U301" s="234" t="s">
        <v>59</v>
      </c>
      <c r="V301" s="226">
        <v>0</v>
      </c>
      <c r="W301" s="226">
        <v>0</v>
      </c>
      <c r="X301" s="226">
        <v>0</v>
      </c>
      <c r="Y301" s="226">
        <v>0</v>
      </c>
      <c r="Z301" s="226">
        <v>0</v>
      </c>
      <c r="AA301" s="226">
        <v>0</v>
      </c>
      <c r="AB301" s="226">
        <v>0</v>
      </c>
      <c r="AC301" s="227">
        <v>0</v>
      </c>
      <c r="AD301" s="226">
        <v>0</v>
      </c>
      <c r="AE301" s="226">
        <v>0</v>
      </c>
      <c r="AF301" s="226">
        <v>0</v>
      </c>
      <c r="AG301" s="226">
        <v>0</v>
      </c>
      <c r="AH301" s="226">
        <v>0</v>
      </c>
      <c r="AI301" s="229">
        <f t="shared" si="126"/>
        <v>0</v>
      </c>
      <c r="AJ301" s="160" t="str">
        <f t="shared" si="127"/>
        <v/>
      </c>
      <c r="BA301" s="160"/>
      <c r="BR301" s="160"/>
      <c r="CG301" s="160"/>
    </row>
    <row r="302" spans="1:85" ht="15">
      <c r="A302" s="178" t="s">
        <v>17</v>
      </c>
      <c r="B302" s="179">
        <v>1.0014737555173261E-3</v>
      </c>
      <c r="C302" s="179">
        <v>0</v>
      </c>
      <c r="D302" s="179">
        <v>0.43873519868922306</v>
      </c>
      <c r="E302" s="179">
        <v>6.212030799807363E-3</v>
      </c>
      <c r="F302" s="362"/>
      <c r="G302" s="179">
        <v>0</v>
      </c>
      <c r="H302" s="180">
        <v>0</v>
      </c>
      <c r="I302" s="181">
        <f t="shared" si="124"/>
        <v>0.44594870324454777</v>
      </c>
      <c r="J302" s="168"/>
      <c r="K302" s="182" t="s">
        <v>17</v>
      </c>
      <c r="L302" s="183">
        <v>1.0014737555173261E-3</v>
      </c>
      <c r="M302" s="183">
        <v>0</v>
      </c>
      <c r="N302" s="183">
        <v>0.43873519868922306</v>
      </c>
      <c r="O302" s="183">
        <v>6.212030799807363E-3</v>
      </c>
      <c r="P302" s="183">
        <v>7.3915059888341574E-3</v>
      </c>
      <c r="Q302" s="183">
        <v>0</v>
      </c>
      <c r="R302" s="184">
        <v>0</v>
      </c>
      <c r="S302" s="185">
        <f t="shared" si="125"/>
        <v>0.45334020923338192</v>
      </c>
      <c r="U302" s="230" t="s">
        <v>17</v>
      </c>
      <c r="V302" s="231">
        <v>0</v>
      </c>
      <c r="W302" s="231">
        <v>0</v>
      </c>
      <c r="X302" s="231">
        <v>0</v>
      </c>
      <c r="Y302" s="231">
        <v>0</v>
      </c>
      <c r="Z302" s="231">
        <v>0.43873519868922306</v>
      </c>
      <c r="AA302" s="231">
        <v>2.8506158261629158E-3</v>
      </c>
      <c r="AB302" s="231">
        <v>7.3915059888341574E-3</v>
      </c>
      <c r="AC302" s="232">
        <v>4.3628887291617732E-3</v>
      </c>
      <c r="AD302" s="231">
        <v>1.0014737555173261E-3</v>
      </c>
      <c r="AE302" s="231">
        <v>0</v>
      </c>
      <c r="AF302" s="231">
        <v>0</v>
      </c>
      <c r="AG302" s="231">
        <v>0</v>
      </c>
      <c r="AH302" s="231">
        <v>3.3614149736444468E-3</v>
      </c>
      <c r="AI302" s="233">
        <f t="shared" si="126"/>
        <v>0.45334020923338192</v>
      </c>
      <c r="AJ302" s="160" t="str">
        <f t="shared" si="127"/>
        <v/>
      </c>
      <c r="BA302" s="160"/>
      <c r="BR302" s="160"/>
      <c r="CG302" s="160"/>
    </row>
    <row r="303" spans="1:85" ht="15">
      <c r="A303" s="186" t="s">
        <v>139</v>
      </c>
      <c r="B303" s="175">
        <v>241.47471092161712</v>
      </c>
      <c r="C303" s="175">
        <v>1417.6620484113284</v>
      </c>
      <c r="D303" s="175">
        <v>502.62886911393252</v>
      </c>
      <c r="E303" s="175">
        <v>81.839983130422198</v>
      </c>
      <c r="F303" s="362"/>
      <c r="G303" s="175">
        <v>0</v>
      </c>
      <c r="H303" s="187">
        <v>0</v>
      </c>
      <c r="I303" s="173">
        <f t="shared" si="124"/>
        <v>2243.6056115773004</v>
      </c>
      <c r="J303" s="168"/>
      <c r="K303" s="188" t="s">
        <v>139</v>
      </c>
      <c r="L303" s="175">
        <v>241.47471092161712</v>
      </c>
      <c r="M303" s="175">
        <v>1417.6620484113284</v>
      </c>
      <c r="N303" s="175">
        <v>502.62886911393252</v>
      </c>
      <c r="O303" s="175">
        <v>81.839983130422198</v>
      </c>
      <c r="P303" s="175">
        <v>0</v>
      </c>
      <c r="Q303" s="175">
        <v>0</v>
      </c>
      <c r="R303" s="176">
        <v>0</v>
      </c>
      <c r="S303" s="177">
        <f t="shared" si="125"/>
        <v>2243.6056115773004</v>
      </c>
      <c r="U303" s="234" t="s">
        <v>139</v>
      </c>
      <c r="V303" s="226">
        <v>199.05476684497972</v>
      </c>
      <c r="W303" s="226">
        <v>0</v>
      </c>
      <c r="X303" s="226">
        <v>0</v>
      </c>
      <c r="Y303" s="226">
        <v>1417.6620484113284</v>
      </c>
      <c r="Z303" s="226">
        <v>502.62886911393252</v>
      </c>
      <c r="AA303" s="226">
        <v>74.607488006388763</v>
      </c>
      <c r="AB303" s="226">
        <v>0</v>
      </c>
      <c r="AC303" s="227">
        <v>49.652439200670834</v>
      </c>
      <c r="AD303" s="226">
        <v>42.4199440766374</v>
      </c>
      <c r="AE303" s="226">
        <v>0</v>
      </c>
      <c r="AF303" s="226">
        <v>0</v>
      </c>
      <c r="AG303" s="226">
        <v>0</v>
      </c>
      <c r="AH303" s="226">
        <v>7.2324951240334343</v>
      </c>
      <c r="AI303" s="229">
        <f t="shared" si="126"/>
        <v>2243.6056115773004</v>
      </c>
      <c r="AJ303" s="160" t="str">
        <f t="shared" si="127"/>
        <v/>
      </c>
      <c r="BA303" s="160"/>
      <c r="BR303" s="160"/>
      <c r="CG303" s="160"/>
    </row>
    <row r="304" spans="1:85" ht="15">
      <c r="A304" s="178" t="s">
        <v>25</v>
      </c>
      <c r="B304" s="179">
        <v>46.814061860744381</v>
      </c>
      <c r="C304" s="179">
        <v>7.3072417896273603</v>
      </c>
      <c r="D304" s="179">
        <v>36.675575766729281</v>
      </c>
      <c r="E304" s="179">
        <v>600.52988007049976</v>
      </c>
      <c r="F304" s="362"/>
      <c r="G304" s="179">
        <v>58.79782320669343</v>
      </c>
      <c r="H304" s="180">
        <v>0</v>
      </c>
      <c r="I304" s="181">
        <f t="shared" si="124"/>
        <v>750.1245826942943</v>
      </c>
      <c r="J304" s="168"/>
      <c r="K304" s="182" t="s">
        <v>25</v>
      </c>
      <c r="L304" s="183">
        <v>46.814061860744381</v>
      </c>
      <c r="M304" s="183">
        <v>7.3072417896273603</v>
      </c>
      <c r="N304" s="183">
        <v>36.675575766729281</v>
      </c>
      <c r="O304" s="183">
        <v>600.52988007049976</v>
      </c>
      <c r="P304" s="183">
        <v>0.58447404985927809</v>
      </c>
      <c r="Q304" s="183">
        <v>58.79782320669343</v>
      </c>
      <c r="R304" s="184">
        <v>0</v>
      </c>
      <c r="S304" s="185">
        <f t="shared" si="125"/>
        <v>750.7090567441536</v>
      </c>
      <c r="U304" s="230" t="s">
        <v>25</v>
      </c>
      <c r="V304" s="231">
        <v>4.4048270134873695</v>
      </c>
      <c r="W304" s="231">
        <v>40.611214630051059</v>
      </c>
      <c r="X304" s="231">
        <v>58.79782320669343</v>
      </c>
      <c r="Y304" s="231">
        <v>7.3072417896273603</v>
      </c>
      <c r="Z304" s="231">
        <v>36.675575766729281</v>
      </c>
      <c r="AA304" s="231">
        <v>433.42043407034339</v>
      </c>
      <c r="AB304" s="231">
        <v>0.58447404985927809</v>
      </c>
      <c r="AC304" s="232">
        <v>168.90746621736238</v>
      </c>
      <c r="AD304" s="231">
        <v>1.7980202172059514</v>
      </c>
      <c r="AE304" s="231">
        <v>157.14445350221382</v>
      </c>
      <c r="AF304" s="231">
        <v>0</v>
      </c>
      <c r="AG304" s="231">
        <v>0</v>
      </c>
      <c r="AH304" s="231">
        <v>9.9649924979426086</v>
      </c>
      <c r="AI304" s="233">
        <f t="shared" si="126"/>
        <v>750.7090567441536</v>
      </c>
      <c r="AJ304" s="160" t="str">
        <f t="shared" si="127"/>
        <v/>
      </c>
      <c r="BA304" s="160"/>
      <c r="BR304" s="160"/>
      <c r="CG304" s="160"/>
    </row>
    <row r="305" spans="1:85" ht="15">
      <c r="A305" s="186" t="s">
        <v>24</v>
      </c>
      <c r="B305" s="175">
        <v>2.5102024677600356</v>
      </c>
      <c r="C305" s="175">
        <v>0.25528171932916904</v>
      </c>
      <c r="D305" s="175">
        <v>16.260666552648217</v>
      </c>
      <c r="E305" s="175">
        <v>0</v>
      </c>
      <c r="F305" s="362"/>
      <c r="G305" s="175">
        <v>0</v>
      </c>
      <c r="H305" s="187">
        <v>0</v>
      </c>
      <c r="I305" s="173">
        <f t="shared" si="124"/>
        <v>19.026150739737421</v>
      </c>
      <c r="J305" s="168"/>
      <c r="K305" s="188" t="s">
        <v>24</v>
      </c>
      <c r="L305" s="175">
        <v>2.5102024677600356</v>
      </c>
      <c r="M305" s="175">
        <v>0.25528171932916904</v>
      </c>
      <c r="N305" s="175">
        <v>16.260666552648217</v>
      </c>
      <c r="O305" s="175">
        <v>0</v>
      </c>
      <c r="P305" s="175">
        <v>0</v>
      </c>
      <c r="Q305" s="175">
        <v>0</v>
      </c>
      <c r="R305" s="176">
        <v>0</v>
      </c>
      <c r="S305" s="177">
        <f t="shared" si="125"/>
        <v>19.026150739737421</v>
      </c>
      <c r="U305" s="234" t="s">
        <v>24</v>
      </c>
      <c r="V305" s="226">
        <v>2.3377661666170999</v>
      </c>
      <c r="W305" s="226">
        <v>3.9324385606042761E-2</v>
      </c>
      <c r="X305" s="226">
        <v>0</v>
      </c>
      <c r="Y305" s="226">
        <v>0.25528171932916904</v>
      </c>
      <c r="Z305" s="226">
        <v>16.260666552648217</v>
      </c>
      <c r="AA305" s="226">
        <v>0</v>
      </c>
      <c r="AB305" s="226">
        <v>0</v>
      </c>
      <c r="AC305" s="227">
        <v>0.13311191553689311</v>
      </c>
      <c r="AD305" s="226">
        <v>0.13311191553689311</v>
      </c>
      <c r="AE305" s="226">
        <v>0</v>
      </c>
      <c r="AF305" s="226">
        <v>0</v>
      </c>
      <c r="AG305" s="226">
        <v>0</v>
      </c>
      <c r="AH305" s="226">
        <v>0</v>
      </c>
      <c r="AI305" s="229">
        <f t="shared" si="126"/>
        <v>19.026150739737425</v>
      </c>
      <c r="AJ305" s="160" t="str">
        <f t="shared" si="127"/>
        <v/>
      </c>
      <c r="BA305" s="160"/>
      <c r="BR305" s="160"/>
      <c r="CG305" s="160"/>
    </row>
    <row r="306" spans="1:85" ht="15">
      <c r="A306" s="178" t="s">
        <v>60</v>
      </c>
      <c r="B306" s="179">
        <v>0</v>
      </c>
      <c r="C306" s="179">
        <v>0</v>
      </c>
      <c r="D306" s="179">
        <v>0</v>
      </c>
      <c r="E306" s="179">
        <v>0</v>
      </c>
      <c r="F306" s="362"/>
      <c r="G306" s="179">
        <v>0</v>
      </c>
      <c r="H306" s="180">
        <v>0</v>
      </c>
      <c r="I306" s="181">
        <f t="shared" si="124"/>
        <v>0</v>
      </c>
      <c r="J306" s="168"/>
      <c r="K306" s="182" t="s">
        <v>60</v>
      </c>
      <c r="L306" s="183">
        <v>0</v>
      </c>
      <c r="M306" s="183">
        <v>0</v>
      </c>
      <c r="N306" s="183">
        <v>0</v>
      </c>
      <c r="O306" s="183">
        <v>0</v>
      </c>
      <c r="P306" s="183">
        <v>0</v>
      </c>
      <c r="Q306" s="183">
        <v>0</v>
      </c>
      <c r="R306" s="184">
        <v>0</v>
      </c>
      <c r="S306" s="185">
        <f t="shared" si="125"/>
        <v>0</v>
      </c>
      <c r="U306" s="230" t="s">
        <v>60</v>
      </c>
      <c r="V306" s="231">
        <v>0</v>
      </c>
      <c r="W306" s="231">
        <v>0</v>
      </c>
      <c r="X306" s="231">
        <v>0</v>
      </c>
      <c r="Y306" s="231">
        <v>0</v>
      </c>
      <c r="Z306" s="231">
        <v>0</v>
      </c>
      <c r="AA306" s="231">
        <v>0</v>
      </c>
      <c r="AB306" s="231">
        <v>0</v>
      </c>
      <c r="AC306" s="232">
        <v>0</v>
      </c>
      <c r="AD306" s="231">
        <v>0</v>
      </c>
      <c r="AE306" s="231">
        <v>0</v>
      </c>
      <c r="AF306" s="231">
        <v>0</v>
      </c>
      <c r="AG306" s="231">
        <v>0</v>
      </c>
      <c r="AH306" s="231">
        <v>0</v>
      </c>
      <c r="AI306" s="233">
        <f t="shared" si="126"/>
        <v>0</v>
      </c>
      <c r="AJ306" s="160" t="str">
        <f t="shared" si="127"/>
        <v/>
      </c>
      <c r="BA306" s="160"/>
      <c r="BR306" s="160"/>
      <c r="CG306" s="160"/>
    </row>
    <row r="307" spans="1:85" ht="15">
      <c r="A307" s="186" t="s">
        <v>22</v>
      </c>
      <c r="B307" s="175">
        <v>3.1568041503979076</v>
      </c>
      <c r="C307" s="175">
        <v>1.4490248559203511</v>
      </c>
      <c r="D307" s="175">
        <v>0.56925976482585217</v>
      </c>
      <c r="E307" s="175">
        <v>0</v>
      </c>
      <c r="F307" s="362"/>
      <c r="G307" s="175">
        <v>0</v>
      </c>
      <c r="H307" s="187">
        <v>0</v>
      </c>
      <c r="I307" s="173">
        <f t="shared" si="124"/>
        <v>5.1750887711441109</v>
      </c>
      <c r="J307" s="168"/>
      <c r="K307" s="188" t="s">
        <v>22</v>
      </c>
      <c r="L307" s="175">
        <v>3.1568041503979076</v>
      </c>
      <c r="M307" s="175">
        <v>1.4490248559203511</v>
      </c>
      <c r="N307" s="175">
        <v>0.56925976482585217</v>
      </c>
      <c r="O307" s="175">
        <v>0</v>
      </c>
      <c r="P307" s="175">
        <v>6.1475839104629983</v>
      </c>
      <c r="Q307" s="175">
        <v>0</v>
      </c>
      <c r="R307" s="176">
        <v>0</v>
      </c>
      <c r="S307" s="177">
        <f t="shared" si="125"/>
        <v>11.322672681607109</v>
      </c>
      <c r="U307" s="234" t="s">
        <v>22</v>
      </c>
      <c r="V307" s="226">
        <v>3.0533023749750252</v>
      </c>
      <c r="W307" s="226">
        <v>0</v>
      </c>
      <c r="X307" s="226">
        <v>0</v>
      </c>
      <c r="Y307" s="226">
        <v>1.4490248559203511</v>
      </c>
      <c r="Z307" s="226">
        <v>0.56925976482585217</v>
      </c>
      <c r="AA307" s="226">
        <v>0</v>
      </c>
      <c r="AB307" s="226">
        <v>6.1475839104629983</v>
      </c>
      <c r="AC307" s="227">
        <v>0.10350177542288222</v>
      </c>
      <c r="AD307" s="226">
        <v>0.10350177542288222</v>
      </c>
      <c r="AE307" s="226">
        <v>0</v>
      </c>
      <c r="AF307" s="226">
        <v>0</v>
      </c>
      <c r="AG307" s="226">
        <v>0</v>
      </c>
      <c r="AH307" s="226">
        <v>0</v>
      </c>
      <c r="AI307" s="229">
        <f t="shared" si="126"/>
        <v>11.322672681607111</v>
      </c>
      <c r="AJ307" s="160" t="str">
        <f t="shared" si="127"/>
        <v/>
      </c>
      <c r="BA307" s="160"/>
      <c r="BR307" s="160"/>
      <c r="CG307" s="160"/>
    </row>
    <row r="308" spans="1:85" ht="15">
      <c r="A308" s="178" t="s">
        <v>21</v>
      </c>
      <c r="B308" s="179">
        <v>3.2443146001557344E-3</v>
      </c>
      <c r="C308" s="179">
        <v>4.866471900233601E-3</v>
      </c>
      <c r="D308" s="179">
        <v>0</v>
      </c>
      <c r="E308" s="179">
        <v>0</v>
      </c>
      <c r="F308" s="362"/>
      <c r="G308" s="179">
        <v>0</v>
      </c>
      <c r="H308" s="180">
        <v>0</v>
      </c>
      <c r="I308" s="181">
        <f t="shared" si="124"/>
        <v>8.1107865003893359E-3</v>
      </c>
      <c r="J308" s="168"/>
      <c r="K308" s="182" t="s">
        <v>21</v>
      </c>
      <c r="L308" s="183">
        <v>3.2443146001557344E-3</v>
      </c>
      <c r="M308" s="183">
        <v>4.866471900233601E-3</v>
      </c>
      <c r="N308" s="183">
        <v>0</v>
      </c>
      <c r="O308" s="183">
        <v>0</v>
      </c>
      <c r="P308" s="183">
        <v>0</v>
      </c>
      <c r="Q308" s="183">
        <v>0</v>
      </c>
      <c r="R308" s="184">
        <v>0</v>
      </c>
      <c r="S308" s="185">
        <f t="shared" si="125"/>
        <v>8.1107865003893359E-3</v>
      </c>
      <c r="U308" s="230" t="s">
        <v>61</v>
      </c>
      <c r="V308" s="231">
        <v>3.2443146001557344E-3</v>
      </c>
      <c r="W308" s="231">
        <v>0</v>
      </c>
      <c r="X308" s="231">
        <v>0</v>
      </c>
      <c r="Y308" s="231">
        <v>4.866471900233601E-3</v>
      </c>
      <c r="Z308" s="231">
        <v>0</v>
      </c>
      <c r="AA308" s="231">
        <v>0</v>
      </c>
      <c r="AB308" s="231">
        <v>0</v>
      </c>
      <c r="AC308" s="232">
        <v>0</v>
      </c>
      <c r="AD308" s="231">
        <v>0</v>
      </c>
      <c r="AE308" s="231">
        <v>0</v>
      </c>
      <c r="AF308" s="231">
        <v>0</v>
      </c>
      <c r="AG308" s="231">
        <v>0</v>
      </c>
      <c r="AH308" s="231">
        <v>0</v>
      </c>
      <c r="AI308" s="233">
        <f t="shared" si="126"/>
        <v>8.1107865003893359E-3</v>
      </c>
      <c r="AJ308" s="160" t="str">
        <f t="shared" si="127"/>
        <v/>
      </c>
      <c r="BA308" s="160"/>
      <c r="BR308" s="160"/>
      <c r="CG308" s="160"/>
    </row>
    <row r="309" spans="1:85" ht="15">
      <c r="A309" s="189" t="s">
        <v>64</v>
      </c>
      <c r="B309" s="175">
        <v>0.17624530680366507</v>
      </c>
      <c r="C309" s="175">
        <v>0</v>
      </c>
      <c r="D309" s="175">
        <v>0</v>
      </c>
      <c r="E309" s="175">
        <v>0</v>
      </c>
      <c r="F309" s="362"/>
      <c r="G309" s="175">
        <v>0</v>
      </c>
      <c r="H309" s="187">
        <v>0</v>
      </c>
      <c r="I309" s="173">
        <f t="shared" si="124"/>
        <v>0.17624530680366507</v>
      </c>
      <c r="J309" s="168"/>
      <c r="K309" s="190" t="s">
        <v>64</v>
      </c>
      <c r="L309" s="175">
        <v>0.17624530680366507</v>
      </c>
      <c r="M309" s="175">
        <v>0</v>
      </c>
      <c r="N309" s="175">
        <v>0</v>
      </c>
      <c r="O309" s="175">
        <v>0</v>
      </c>
      <c r="P309" s="175">
        <v>0</v>
      </c>
      <c r="Q309" s="175">
        <v>0</v>
      </c>
      <c r="R309" s="176">
        <v>0</v>
      </c>
      <c r="S309" s="177">
        <f t="shared" si="125"/>
        <v>0.17624530680366507</v>
      </c>
      <c r="U309" s="235" t="s">
        <v>62</v>
      </c>
      <c r="V309" s="226">
        <v>0.17624530680366507</v>
      </c>
      <c r="W309" s="226">
        <v>0</v>
      </c>
      <c r="X309" s="226">
        <v>0</v>
      </c>
      <c r="Y309" s="226">
        <v>0</v>
      </c>
      <c r="Z309" s="226">
        <v>0</v>
      </c>
      <c r="AA309" s="226">
        <v>0</v>
      </c>
      <c r="AB309" s="226">
        <v>0</v>
      </c>
      <c r="AC309" s="227">
        <v>0</v>
      </c>
      <c r="AD309" s="228">
        <v>0</v>
      </c>
      <c r="AE309" s="228">
        <v>0</v>
      </c>
      <c r="AF309" s="228">
        <v>0</v>
      </c>
      <c r="AG309" s="228">
        <v>0</v>
      </c>
      <c r="AH309" s="228">
        <v>0</v>
      </c>
      <c r="AI309" s="229">
        <f t="shared" si="126"/>
        <v>0.17624530680366507</v>
      </c>
      <c r="AJ309" s="160" t="str">
        <f t="shared" si="127"/>
        <v/>
      </c>
      <c r="BA309" s="160"/>
      <c r="BR309" s="160"/>
      <c r="CG309" s="160"/>
    </row>
    <row r="310" spans="1:85">
      <c r="A310" s="191" t="s">
        <v>23</v>
      </c>
      <c r="B310" s="192">
        <v>0.17624530680366507</v>
      </c>
      <c r="C310" s="192">
        <v>0</v>
      </c>
      <c r="D310" s="192">
        <v>0</v>
      </c>
      <c r="E310" s="192">
        <v>0</v>
      </c>
      <c r="F310" s="362"/>
      <c r="G310" s="192">
        <v>0</v>
      </c>
      <c r="H310" s="193">
        <v>0</v>
      </c>
      <c r="I310" s="194">
        <f t="shared" si="124"/>
        <v>0.17624530680366507</v>
      </c>
      <c r="J310" s="168"/>
      <c r="K310" s="195" t="s">
        <v>23</v>
      </c>
      <c r="L310" s="196">
        <v>0</v>
      </c>
      <c r="M310" s="196">
        <v>0</v>
      </c>
      <c r="N310" s="196">
        <v>0</v>
      </c>
      <c r="O310" s="196">
        <v>0</v>
      </c>
      <c r="P310" s="196">
        <v>0</v>
      </c>
      <c r="Q310" s="196">
        <v>0</v>
      </c>
      <c r="R310" s="197">
        <v>0</v>
      </c>
      <c r="S310" s="198">
        <f t="shared" si="125"/>
        <v>0</v>
      </c>
      <c r="U310" s="236" t="s">
        <v>66</v>
      </c>
      <c r="V310" s="237">
        <v>0</v>
      </c>
      <c r="W310" s="237">
        <v>0</v>
      </c>
      <c r="X310" s="237">
        <v>0</v>
      </c>
      <c r="Y310" s="237">
        <v>0</v>
      </c>
      <c r="Z310" s="237">
        <v>0</v>
      </c>
      <c r="AA310" s="237">
        <v>0</v>
      </c>
      <c r="AB310" s="237">
        <v>0</v>
      </c>
      <c r="AC310" s="237">
        <v>0</v>
      </c>
      <c r="AD310" s="237">
        <v>0</v>
      </c>
      <c r="AE310" s="237">
        <v>0</v>
      </c>
      <c r="AF310" s="237">
        <v>0</v>
      </c>
      <c r="AG310" s="237">
        <v>0</v>
      </c>
      <c r="AH310" s="125">
        <v>0</v>
      </c>
      <c r="AI310" s="238">
        <f t="shared" si="126"/>
        <v>0</v>
      </c>
      <c r="AJ310" s="160" t="str">
        <f t="shared" si="127"/>
        <v/>
      </c>
      <c r="BA310" s="160"/>
      <c r="BR310" s="160"/>
      <c r="CG310" s="160"/>
    </row>
    <row r="311" spans="1:85">
      <c r="A311" s="199" t="s">
        <v>19</v>
      </c>
      <c r="B311" s="200">
        <v>0</v>
      </c>
      <c r="C311" s="200">
        <v>0</v>
      </c>
      <c r="D311" s="200">
        <v>0</v>
      </c>
      <c r="E311" s="200">
        <v>0</v>
      </c>
      <c r="F311" s="362"/>
      <c r="G311" s="200">
        <v>0</v>
      </c>
      <c r="H311" s="201">
        <v>0</v>
      </c>
      <c r="I311" s="202">
        <f t="shared" si="124"/>
        <v>0</v>
      </c>
      <c r="J311" s="168"/>
      <c r="K311" s="203" t="s">
        <v>19</v>
      </c>
      <c r="L311" s="200">
        <v>0</v>
      </c>
      <c r="M311" s="200">
        <v>0</v>
      </c>
      <c r="N311" s="200">
        <v>0</v>
      </c>
      <c r="O311" s="200">
        <v>0</v>
      </c>
      <c r="P311" s="200">
        <v>0</v>
      </c>
      <c r="Q311" s="200">
        <v>0</v>
      </c>
      <c r="R311" s="204">
        <v>0</v>
      </c>
      <c r="S311" s="205">
        <f t="shared" si="125"/>
        <v>0</v>
      </c>
      <c r="U311" s="239" t="s">
        <v>19</v>
      </c>
      <c r="V311" s="240">
        <v>0</v>
      </c>
      <c r="W311" s="240">
        <v>0</v>
      </c>
      <c r="X311" s="240">
        <v>0</v>
      </c>
      <c r="Y311" s="240">
        <v>0</v>
      </c>
      <c r="Z311" s="240">
        <v>0</v>
      </c>
      <c r="AA311" s="240">
        <v>0</v>
      </c>
      <c r="AB311" s="240">
        <v>0</v>
      </c>
      <c r="AC311" s="240">
        <v>0</v>
      </c>
      <c r="AD311" s="241">
        <v>0</v>
      </c>
      <c r="AE311" s="241">
        <v>0</v>
      </c>
      <c r="AF311" s="241">
        <v>0</v>
      </c>
      <c r="AG311" s="241">
        <v>0</v>
      </c>
      <c r="AH311" s="241">
        <v>0</v>
      </c>
      <c r="AI311" s="242">
        <f t="shared" si="126"/>
        <v>0</v>
      </c>
      <c r="AJ311" s="160" t="str">
        <f t="shared" si="127"/>
        <v/>
      </c>
      <c r="BA311" s="160"/>
      <c r="BR311" s="160"/>
      <c r="CG311" s="160"/>
    </row>
    <row r="312" spans="1:85">
      <c r="A312" s="191" t="s">
        <v>20</v>
      </c>
      <c r="B312" s="192">
        <v>0</v>
      </c>
      <c r="C312" s="192">
        <v>0</v>
      </c>
      <c r="D312" s="192">
        <v>0</v>
      </c>
      <c r="E312" s="192">
        <v>0</v>
      </c>
      <c r="F312" s="362"/>
      <c r="G312" s="192">
        <v>0</v>
      </c>
      <c r="H312" s="193">
        <v>0</v>
      </c>
      <c r="I312" s="194">
        <f t="shared" si="124"/>
        <v>0</v>
      </c>
      <c r="J312" s="168"/>
      <c r="K312" s="195" t="s">
        <v>20</v>
      </c>
      <c r="L312" s="196">
        <v>0</v>
      </c>
      <c r="M312" s="196">
        <v>0</v>
      </c>
      <c r="N312" s="196">
        <v>0</v>
      </c>
      <c r="O312" s="196">
        <v>0</v>
      </c>
      <c r="P312" s="196">
        <v>0</v>
      </c>
      <c r="Q312" s="196">
        <v>0</v>
      </c>
      <c r="R312" s="197">
        <v>0</v>
      </c>
      <c r="S312" s="198">
        <f t="shared" si="125"/>
        <v>0</v>
      </c>
      <c r="U312" s="236" t="s">
        <v>20</v>
      </c>
      <c r="V312" s="237">
        <v>0</v>
      </c>
      <c r="W312" s="237">
        <v>0</v>
      </c>
      <c r="X312" s="237">
        <v>0</v>
      </c>
      <c r="Y312" s="237">
        <v>0</v>
      </c>
      <c r="Z312" s="237">
        <v>0</v>
      </c>
      <c r="AA312" s="237">
        <v>0</v>
      </c>
      <c r="AB312" s="237">
        <v>0</v>
      </c>
      <c r="AC312" s="237">
        <v>0</v>
      </c>
      <c r="AD312" s="237">
        <v>0</v>
      </c>
      <c r="AE312" s="237">
        <v>0</v>
      </c>
      <c r="AF312" s="237">
        <v>0</v>
      </c>
      <c r="AG312" s="237">
        <v>0</v>
      </c>
      <c r="AH312" s="125">
        <v>0</v>
      </c>
      <c r="AI312" s="238">
        <f t="shared" si="126"/>
        <v>0</v>
      </c>
      <c r="AJ312" s="160" t="str">
        <f t="shared" si="127"/>
        <v/>
      </c>
      <c r="BA312" s="160"/>
      <c r="BR312" s="160"/>
      <c r="CG312" s="160"/>
    </row>
    <row r="313" spans="1:85" ht="15" thickBot="1">
      <c r="A313" s="206" t="s">
        <v>11</v>
      </c>
      <c r="B313" s="207">
        <v>0</v>
      </c>
      <c r="C313" s="207">
        <v>0</v>
      </c>
      <c r="D313" s="207">
        <v>0</v>
      </c>
      <c r="E313" s="207">
        <v>0</v>
      </c>
      <c r="F313" s="363"/>
      <c r="G313" s="207">
        <v>0</v>
      </c>
      <c r="H313" s="208">
        <v>0</v>
      </c>
      <c r="I313" s="209">
        <f t="shared" si="124"/>
        <v>0</v>
      </c>
      <c r="J313" s="168"/>
      <c r="K313" s="210" t="s">
        <v>11</v>
      </c>
      <c r="L313" s="207">
        <v>0</v>
      </c>
      <c r="M313" s="207">
        <v>0</v>
      </c>
      <c r="N313" s="207">
        <v>0</v>
      </c>
      <c r="O313" s="207">
        <v>0</v>
      </c>
      <c r="P313" s="207">
        <v>0</v>
      </c>
      <c r="Q313" s="207">
        <v>0</v>
      </c>
      <c r="R313" s="211">
        <v>0</v>
      </c>
      <c r="S313" s="212">
        <f t="shared" si="125"/>
        <v>0</v>
      </c>
      <c r="U313" s="239" t="s">
        <v>11</v>
      </c>
      <c r="V313" s="240">
        <v>0</v>
      </c>
      <c r="W313" s="240">
        <v>0</v>
      </c>
      <c r="X313" s="240">
        <v>0</v>
      </c>
      <c r="Y313" s="240">
        <v>0</v>
      </c>
      <c r="Z313" s="240">
        <v>0</v>
      </c>
      <c r="AA313" s="240">
        <v>0</v>
      </c>
      <c r="AB313" s="240">
        <v>0</v>
      </c>
      <c r="AC313" s="240">
        <v>0</v>
      </c>
      <c r="AD313" s="241">
        <v>0</v>
      </c>
      <c r="AE313" s="241">
        <v>0</v>
      </c>
      <c r="AF313" s="241">
        <v>0</v>
      </c>
      <c r="AG313" s="241">
        <v>0</v>
      </c>
      <c r="AH313" s="241">
        <v>0</v>
      </c>
      <c r="AI313" s="242">
        <f t="shared" si="126"/>
        <v>0</v>
      </c>
      <c r="AJ313" s="160" t="str">
        <f t="shared" si="127"/>
        <v/>
      </c>
      <c r="BA313" s="160"/>
      <c r="BR313" s="160"/>
      <c r="CG313" s="160"/>
    </row>
    <row r="314" spans="1:85" ht="15">
      <c r="A314" s="213" t="s">
        <v>26</v>
      </c>
      <c r="B314" s="214">
        <f>SUM(B293:B309)</f>
        <v>296.28475443467454</v>
      </c>
      <c r="C314" s="214">
        <f t="shared" ref="C314:I314" si="128">SUM(C293:C309)</f>
        <v>1440.7890233866444</v>
      </c>
      <c r="D314" s="214">
        <f t="shared" si="128"/>
        <v>559.06570280429867</v>
      </c>
      <c r="E314" s="214">
        <f t="shared" si="128"/>
        <v>682.69299829016609</v>
      </c>
      <c r="F314" s="214">
        <f t="shared" si="128"/>
        <v>0</v>
      </c>
      <c r="G314" s="214">
        <f t="shared" si="128"/>
        <v>58.79782320669343</v>
      </c>
      <c r="H314" s="216">
        <f t="shared" si="128"/>
        <v>0</v>
      </c>
      <c r="I314" s="173">
        <f t="shared" si="128"/>
        <v>3037.6303021224776</v>
      </c>
      <c r="J314" s="168"/>
      <c r="K314" s="215" t="s">
        <v>26</v>
      </c>
      <c r="L314" s="214">
        <f>SUM(L293:L309)</f>
        <v>296.28475443467454</v>
      </c>
      <c r="M314" s="214">
        <f t="shared" ref="M314:S314" si="129">SUM(M293:M309)</f>
        <v>1440.7890233866444</v>
      </c>
      <c r="N314" s="214">
        <f t="shared" si="129"/>
        <v>559.06570280429867</v>
      </c>
      <c r="O314" s="214">
        <f t="shared" si="129"/>
        <v>682.69299829016609</v>
      </c>
      <c r="P314" s="214">
        <f t="shared" si="129"/>
        <v>112.38702920365101</v>
      </c>
      <c r="Q314" s="214">
        <f t="shared" si="129"/>
        <v>58.79782320669343</v>
      </c>
      <c r="R314" s="216">
        <f t="shared" si="129"/>
        <v>0</v>
      </c>
      <c r="S314" s="217">
        <f t="shared" si="129"/>
        <v>3150.017331326128</v>
      </c>
      <c r="T314" s="160" t="str">
        <f>IF(ABS(S314-AI314)&gt;0.01,S314-AI314,"")</f>
        <v/>
      </c>
      <c r="U314" s="243" t="s">
        <v>63</v>
      </c>
      <c r="V314" s="244">
        <f>SUM(V293:V309)</f>
        <v>211.12704624903031</v>
      </c>
      <c r="W314" s="244">
        <f t="shared" ref="W314:AH314" si="130">SUM(W293:W309)</f>
        <v>40.650539015657102</v>
      </c>
      <c r="X314" s="244">
        <f t="shared" si="130"/>
        <v>58.79782320669343</v>
      </c>
      <c r="Y314" s="244">
        <f t="shared" si="130"/>
        <v>1440.7890233866444</v>
      </c>
      <c r="Z314" s="244">
        <f t="shared" si="130"/>
        <v>559.06570280429867</v>
      </c>
      <c r="AA314" s="244">
        <f t="shared" si="130"/>
        <v>508.34769575100262</v>
      </c>
      <c r="AB314" s="244">
        <f t="shared" si="130"/>
        <v>112.38702920365101</v>
      </c>
      <c r="AC314" s="244">
        <f t="shared" si="130"/>
        <v>218.85247170915059</v>
      </c>
      <c r="AD314" s="245">
        <f t="shared" si="130"/>
        <v>44.507169169987094</v>
      </c>
      <c r="AE314" s="245">
        <f t="shared" si="130"/>
        <v>157.14445350221382</v>
      </c>
      <c r="AF314" s="245">
        <f t="shared" si="130"/>
        <v>0</v>
      </c>
      <c r="AG314" s="245">
        <f t="shared" si="130"/>
        <v>0</v>
      </c>
      <c r="AH314" s="245">
        <f t="shared" si="130"/>
        <v>17.200849036949688</v>
      </c>
      <c r="AI314" s="246">
        <f>SUM(V314:AC314)</f>
        <v>3150.0173313261275</v>
      </c>
      <c r="AJ314" s="160" t="str">
        <f t="shared" si="127"/>
        <v/>
      </c>
      <c r="BA314" s="160"/>
      <c r="BR314" s="160"/>
      <c r="CG314" s="160"/>
    </row>
    <row r="315" spans="1:85" s="23" customFormat="1" ht="15" thickBot="1">
      <c r="A315" s="30" t="s">
        <v>88</v>
      </c>
      <c r="B315" s="47">
        <f>IF($I314=0,"-",B314/$I314)</f>
        <v>9.7538121814116766E-2</v>
      </c>
      <c r="C315" s="47">
        <f t="shared" ref="C315:H315" si="131">IF($I314=0,"-",C314/$I314)</f>
        <v>0.4743134878460768</v>
      </c>
      <c r="D315" s="47">
        <f t="shared" si="131"/>
        <v>0.18404665716353427</v>
      </c>
      <c r="E315" s="47">
        <f t="shared" si="131"/>
        <v>0.22474525547534516</v>
      </c>
      <c r="F315" s="47">
        <f t="shared" si="131"/>
        <v>0</v>
      </c>
      <c r="G315" s="47">
        <f t="shared" si="131"/>
        <v>1.9356477700926852E-2</v>
      </c>
      <c r="H315" s="70">
        <f t="shared" si="131"/>
        <v>0</v>
      </c>
      <c r="I315" s="48">
        <f>SUM(B315:H315)</f>
        <v>0.99999999999999989</v>
      </c>
      <c r="J315" s="160"/>
      <c r="K315" s="81" t="s">
        <v>88</v>
      </c>
      <c r="L315" s="98">
        <f t="shared" ref="L315:R315" si="132">IF($S314=0,"-",L314/$S314)</f>
        <v>9.4058134692846726E-2</v>
      </c>
      <c r="M315" s="98">
        <f t="shared" si="132"/>
        <v>0.45739082418955634</v>
      </c>
      <c r="N315" s="98">
        <f t="shared" si="132"/>
        <v>0.17748019899590115</v>
      </c>
      <c r="O315" s="98">
        <f t="shared" si="132"/>
        <v>0.2167267435327915</v>
      </c>
      <c r="P315" s="98">
        <f t="shared" si="132"/>
        <v>3.5678225667519457E-2</v>
      </c>
      <c r="Q315" s="98">
        <f t="shared" si="132"/>
        <v>1.8665872921384878E-2</v>
      </c>
      <c r="R315" s="99">
        <f t="shared" si="132"/>
        <v>0</v>
      </c>
      <c r="S315" s="100">
        <f>SUM(L315:R315)</f>
        <v>1</v>
      </c>
      <c r="U315" s="110" t="s">
        <v>88</v>
      </c>
      <c r="V315" s="133">
        <f>+V314/$AI314</f>
        <v>6.7024090359575197E-2</v>
      </c>
      <c r="W315" s="133">
        <f t="shared" ref="W315:AH315" si="133">+W314/$AI314</f>
        <v>1.2904862018185661E-2</v>
      </c>
      <c r="X315" s="133">
        <f t="shared" si="133"/>
        <v>1.8665872921384882E-2</v>
      </c>
      <c r="Y315" s="133">
        <f t="shared" si="133"/>
        <v>0.4573908241895564</v>
      </c>
      <c r="Z315" s="133">
        <f t="shared" si="133"/>
        <v>0.17748019899590117</v>
      </c>
      <c r="AA315" s="133">
        <f t="shared" si="133"/>
        <v>0.16137933296290566</v>
      </c>
      <c r="AB315" s="133">
        <f t="shared" si="133"/>
        <v>3.5678225667519464E-2</v>
      </c>
      <c r="AC315" s="133">
        <f t="shared" si="133"/>
        <v>6.9476592884971766E-2</v>
      </c>
      <c r="AD315" s="133">
        <f t="shared" si="133"/>
        <v>1.4129182315085866E-2</v>
      </c>
      <c r="AE315" s="133">
        <f t="shared" si="133"/>
        <v>4.9886853618058502E-2</v>
      </c>
      <c r="AF315" s="133">
        <f t="shared" si="133"/>
        <v>0</v>
      </c>
      <c r="AG315" s="133">
        <f t="shared" si="133"/>
        <v>0</v>
      </c>
      <c r="AH315" s="133">
        <f t="shared" si="133"/>
        <v>5.4605569518274026E-3</v>
      </c>
      <c r="AI315" s="134">
        <f>SUM(V315:AC315)</f>
        <v>1</v>
      </c>
      <c r="AJ315" s="23" t="str">
        <f t="shared" si="127"/>
        <v/>
      </c>
    </row>
    <row r="316" spans="1:85" ht="15" thickBot="1">
      <c r="A316" s="247"/>
      <c r="B316" s="247"/>
      <c r="C316" s="247"/>
      <c r="D316" s="247"/>
      <c r="E316" s="247"/>
      <c r="F316" s="247"/>
      <c r="G316" s="247"/>
      <c r="H316" s="247"/>
      <c r="I316" s="247"/>
      <c r="K316" s="247"/>
      <c r="L316" s="247"/>
      <c r="M316" s="247"/>
      <c r="N316" s="247"/>
      <c r="O316" s="247"/>
      <c r="P316" s="247"/>
      <c r="Q316" s="247"/>
      <c r="R316" s="247"/>
      <c r="S316" s="247"/>
      <c r="AI316" s="168"/>
      <c r="BA316" s="160"/>
      <c r="BR316" s="160"/>
      <c r="CG316" s="160"/>
    </row>
    <row r="317" spans="1:85" ht="28.5">
      <c r="A317" s="312" t="s">
        <v>39</v>
      </c>
      <c r="B317" s="164" t="s">
        <v>0</v>
      </c>
      <c r="C317" s="164" t="s">
        <v>1</v>
      </c>
      <c r="D317" s="164" t="s">
        <v>2</v>
      </c>
      <c r="E317" s="164" t="s">
        <v>3</v>
      </c>
      <c r="F317" s="164" t="s">
        <v>27</v>
      </c>
      <c r="G317" s="164" t="s">
        <v>4</v>
      </c>
      <c r="H317" s="164" t="s">
        <v>5</v>
      </c>
      <c r="I317" s="165" t="s">
        <v>6</v>
      </c>
      <c r="K317" s="314" t="s">
        <v>39</v>
      </c>
      <c r="L317" s="166" t="s">
        <v>0</v>
      </c>
      <c r="M317" s="166" t="s">
        <v>1</v>
      </c>
      <c r="N317" s="166" t="s">
        <v>2</v>
      </c>
      <c r="O317" s="166" t="s">
        <v>3</v>
      </c>
      <c r="P317" s="166" t="s">
        <v>27</v>
      </c>
      <c r="Q317" s="166" t="s">
        <v>4</v>
      </c>
      <c r="R317" s="166" t="s">
        <v>5</v>
      </c>
      <c r="S317" s="167" t="s">
        <v>6</v>
      </c>
      <c r="U317" s="316" t="s">
        <v>39</v>
      </c>
      <c r="V317" s="219" t="s">
        <v>74</v>
      </c>
      <c r="W317" s="219" t="s">
        <v>75</v>
      </c>
      <c r="X317" s="219" t="s">
        <v>4</v>
      </c>
      <c r="Y317" s="219" t="s">
        <v>1</v>
      </c>
      <c r="Z317" s="219" t="s">
        <v>2</v>
      </c>
      <c r="AA317" s="219" t="s">
        <v>3</v>
      </c>
      <c r="AB317" s="219" t="s">
        <v>55</v>
      </c>
      <c r="AC317" s="219" t="s">
        <v>68</v>
      </c>
      <c r="AD317" s="220" t="s">
        <v>76</v>
      </c>
      <c r="AE317" s="220" t="s">
        <v>83</v>
      </c>
      <c r="AF317" s="220" t="s">
        <v>77</v>
      </c>
      <c r="AG317" s="220" t="s">
        <v>84</v>
      </c>
      <c r="AH317" s="220" t="s">
        <v>85</v>
      </c>
      <c r="AI317" s="221" t="s">
        <v>63</v>
      </c>
      <c r="BA317" s="160"/>
      <c r="BR317" s="160"/>
      <c r="CG317" s="160"/>
    </row>
    <row r="318" spans="1:85" ht="15">
      <c r="A318" s="313" t="s">
        <v>39</v>
      </c>
      <c r="B318" s="318" t="s">
        <v>69</v>
      </c>
      <c r="C318" s="319"/>
      <c r="D318" s="319"/>
      <c r="E318" s="319"/>
      <c r="F318" s="319"/>
      <c r="G318" s="319"/>
      <c r="H318" s="319"/>
      <c r="I318" s="320"/>
      <c r="K318" s="315" t="s">
        <v>39</v>
      </c>
      <c r="L318" s="321" t="s">
        <v>69</v>
      </c>
      <c r="M318" s="322"/>
      <c r="N318" s="322"/>
      <c r="O318" s="322"/>
      <c r="P318" s="322"/>
      <c r="Q318" s="322"/>
      <c r="R318" s="322"/>
      <c r="S318" s="323"/>
      <c r="U318" s="317" t="s">
        <v>39</v>
      </c>
      <c r="V318" s="324" t="s">
        <v>69</v>
      </c>
      <c r="W318" s="324"/>
      <c r="X318" s="324"/>
      <c r="Y318" s="324"/>
      <c r="Z318" s="324"/>
      <c r="AA318" s="324"/>
      <c r="AB318" s="324"/>
      <c r="AC318" s="324"/>
      <c r="AD318" s="324"/>
      <c r="AE318" s="324"/>
      <c r="AF318" s="324"/>
      <c r="AG318" s="324"/>
      <c r="AH318" s="324"/>
      <c r="AI318" s="325"/>
      <c r="BA318" s="160"/>
      <c r="BR318" s="160"/>
      <c r="CG318" s="160"/>
    </row>
    <row r="319" spans="1:85" ht="15">
      <c r="A319" s="170" t="s">
        <v>7</v>
      </c>
      <c r="B319" s="171">
        <v>0</v>
      </c>
      <c r="C319" s="171">
        <v>0</v>
      </c>
      <c r="D319" s="171">
        <v>0</v>
      </c>
      <c r="E319" s="171">
        <v>0</v>
      </c>
      <c r="F319" s="361"/>
      <c r="G319" s="171">
        <v>0</v>
      </c>
      <c r="H319" s="172">
        <v>0</v>
      </c>
      <c r="I319" s="173">
        <f>SUM(B319:H319)</f>
        <v>0</v>
      </c>
      <c r="J319" s="168"/>
      <c r="K319" s="222" t="s">
        <v>7</v>
      </c>
      <c r="L319" s="171">
        <v>0</v>
      </c>
      <c r="M319" s="171">
        <v>0</v>
      </c>
      <c r="N319" s="171">
        <v>0</v>
      </c>
      <c r="O319" s="171">
        <v>0</v>
      </c>
      <c r="P319" s="171">
        <v>0</v>
      </c>
      <c r="Q319" s="171">
        <v>0</v>
      </c>
      <c r="R319" s="223">
        <v>0</v>
      </c>
      <c r="S319" s="224">
        <f>SUM(L319:R319)</f>
        <v>0</v>
      </c>
      <c r="U319" s="225" t="s">
        <v>7</v>
      </c>
      <c r="V319" s="226">
        <v>0</v>
      </c>
      <c r="W319" s="226">
        <v>0</v>
      </c>
      <c r="X319" s="226">
        <v>0</v>
      </c>
      <c r="Y319" s="226">
        <v>0</v>
      </c>
      <c r="Z319" s="226">
        <v>0</v>
      </c>
      <c r="AA319" s="226">
        <v>0</v>
      </c>
      <c r="AB319" s="226">
        <v>0</v>
      </c>
      <c r="AC319" s="227">
        <v>0</v>
      </c>
      <c r="AD319" s="228">
        <v>0</v>
      </c>
      <c r="AE319" s="228">
        <v>0</v>
      </c>
      <c r="AF319" s="228">
        <v>0</v>
      </c>
      <c r="AG319" s="228">
        <v>0</v>
      </c>
      <c r="AH319" s="228">
        <v>0</v>
      </c>
      <c r="AI319" s="229">
        <f>SUM(V319:AC319)</f>
        <v>0</v>
      </c>
      <c r="AJ319" s="160" t="str">
        <f>IF(ABS(S319-AI319)&gt;0.001,S319-AI319,"")</f>
        <v/>
      </c>
      <c r="BA319" s="160"/>
      <c r="BR319" s="160"/>
      <c r="CG319" s="160"/>
    </row>
    <row r="320" spans="1:85" ht="15">
      <c r="A320" s="178" t="s">
        <v>8</v>
      </c>
      <c r="B320" s="179">
        <v>0</v>
      </c>
      <c r="C320" s="179">
        <v>0</v>
      </c>
      <c r="D320" s="179">
        <v>0</v>
      </c>
      <c r="E320" s="179">
        <v>0</v>
      </c>
      <c r="F320" s="362"/>
      <c r="G320" s="179">
        <v>0</v>
      </c>
      <c r="H320" s="180">
        <v>0</v>
      </c>
      <c r="I320" s="181">
        <f t="shared" ref="I320:I339" si="134">SUM(B320:H320)</f>
        <v>0</v>
      </c>
      <c r="J320" s="168"/>
      <c r="K320" s="182" t="s">
        <v>8</v>
      </c>
      <c r="L320" s="183">
        <v>0</v>
      </c>
      <c r="M320" s="183">
        <v>0</v>
      </c>
      <c r="N320" s="183">
        <v>0</v>
      </c>
      <c r="O320" s="183">
        <v>0</v>
      </c>
      <c r="P320" s="183">
        <v>0</v>
      </c>
      <c r="Q320" s="183">
        <v>0</v>
      </c>
      <c r="R320" s="184">
        <v>0</v>
      </c>
      <c r="S320" s="185">
        <f t="shared" ref="S320:S339" si="135">SUM(L320:R320)</f>
        <v>0</v>
      </c>
      <c r="U320" s="230" t="s">
        <v>8</v>
      </c>
      <c r="V320" s="231">
        <v>0</v>
      </c>
      <c r="W320" s="231">
        <v>0</v>
      </c>
      <c r="X320" s="231">
        <v>0</v>
      </c>
      <c r="Y320" s="231">
        <v>0</v>
      </c>
      <c r="Z320" s="231">
        <v>0</v>
      </c>
      <c r="AA320" s="231">
        <v>0</v>
      </c>
      <c r="AB320" s="231">
        <v>0</v>
      </c>
      <c r="AC320" s="232">
        <v>0</v>
      </c>
      <c r="AD320" s="231">
        <v>0</v>
      </c>
      <c r="AE320" s="231">
        <v>0</v>
      </c>
      <c r="AF320" s="231">
        <v>0</v>
      </c>
      <c r="AG320" s="231">
        <v>0</v>
      </c>
      <c r="AH320" s="231">
        <v>0</v>
      </c>
      <c r="AI320" s="233">
        <f t="shared" ref="AI320:AI339" si="136">SUM(V320:AC320)</f>
        <v>0</v>
      </c>
      <c r="AJ320" s="160" t="str">
        <f t="shared" ref="AJ320:AJ341" si="137">IF(ABS(S320-AI320)&gt;0.001,S320-AI320,"")</f>
        <v/>
      </c>
      <c r="BA320" s="160"/>
      <c r="BR320" s="160"/>
      <c r="CG320" s="160"/>
    </row>
    <row r="321" spans="1:85" ht="15">
      <c r="A321" s="186" t="s">
        <v>10</v>
      </c>
      <c r="B321" s="175">
        <v>0</v>
      </c>
      <c r="C321" s="175">
        <v>0</v>
      </c>
      <c r="D321" s="175">
        <v>0</v>
      </c>
      <c r="E321" s="175">
        <v>0</v>
      </c>
      <c r="F321" s="362"/>
      <c r="G321" s="175">
        <v>0</v>
      </c>
      <c r="H321" s="187">
        <v>0</v>
      </c>
      <c r="I321" s="173">
        <f t="shared" si="134"/>
        <v>0</v>
      </c>
      <c r="J321" s="168"/>
      <c r="K321" s="188" t="s">
        <v>10</v>
      </c>
      <c r="L321" s="175">
        <v>0</v>
      </c>
      <c r="M321" s="175">
        <v>0</v>
      </c>
      <c r="N321" s="175">
        <v>0</v>
      </c>
      <c r="O321" s="175">
        <v>0</v>
      </c>
      <c r="P321" s="175">
        <v>0</v>
      </c>
      <c r="Q321" s="175">
        <v>0</v>
      </c>
      <c r="R321" s="176">
        <v>0</v>
      </c>
      <c r="S321" s="177">
        <f t="shared" si="135"/>
        <v>0</v>
      </c>
      <c r="U321" s="234" t="s">
        <v>10</v>
      </c>
      <c r="V321" s="226">
        <v>0</v>
      </c>
      <c r="W321" s="226">
        <v>0</v>
      </c>
      <c r="X321" s="226">
        <v>0</v>
      </c>
      <c r="Y321" s="226">
        <v>0</v>
      </c>
      <c r="Z321" s="226">
        <v>0</v>
      </c>
      <c r="AA321" s="226">
        <v>0</v>
      </c>
      <c r="AB321" s="226">
        <v>0</v>
      </c>
      <c r="AC321" s="227">
        <v>0</v>
      </c>
      <c r="AD321" s="228">
        <v>0</v>
      </c>
      <c r="AE321" s="228">
        <v>0</v>
      </c>
      <c r="AF321" s="228">
        <v>0</v>
      </c>
      <c r="AG321" s="228">
        <v>0</v>
      </c>
      <c r="AH321" s="228">
        <v>0</v>
      </c>
      <c r="AI321" s="229">
        <f t="shared" si="136"/>
        <v>0</v>
      </c>
      <c r="AJ321" s="160" t="str">
        <f t="shared" si="137"/>
        <v/>
      </c>
      <c r="BA321" s="160"/>
      <c r="BR321" s="160"/>
      <c r="CG321" s="160"/>
    </row>
    <row r="322" spans="1:85" ht="15">
      <c r="A322" s="178" t="s">
        <v>56</v>
      </c>
      <c r="B322" s="179">
        <v>0</v>
      </c>
      <c r="C322" s="179">
        <v>0</v>
      </c>
      <c r="D322" s="179">
        <v>0</v>
      </c>
      <c r="E322" s="179">
        <v>0</v>
      </c>
      <c r="F322" s="362"/>
      <c r="G322" s="179">
        <v>0</v>
      </c>
      <c r="H322" s="180">
        <v>0</v>
      </c>
      <c r="I322" s="181">
        <f t="shared" si="134"/>
        <v>0</v>
      </c>
      <c r="J322" s="168"/>
      <c r="K322" s="182" t="s">
        <v>56</v>
      </c>
      <c r="L322" s="183">
        <v>0</v>
      </c>
      <c r="M322" s="183">
        <v>0</v>
      </c>
      <c r="N322" s="183">
        <v>0</v>
      </c>
      <c r="O322" s="183">
        <v>0</v>
      </c>
      <c r="P322" s="183">
        <v>0</v>
      </c>
      <c r="Q322" s="183">
        <v>0</v>
      </c>
      <c r="R322" s="184">
        <v>0</v>
      </c>
      <c r="S322" s="185">
        <f t="shared" si="135"/>
        <v>0</v>
      </c>
      <c r="U322" s="230" t="s">
        <v>56</v>
      </c>
      <c r="V322" s="231">
        <v>0</v>
      </c>
      <c r="W322" s="231">
        <v>0</v>
      </c>
      <c r="X322" s="231">
        <v>0</v>
      </c>
      <c r="Y322" s="231">
        <v>0</v>
      </c>
      <c r="Z322" s="231">
        <v>0</v>
      </c>
      <c r="AA322" s="231">
        <v>0</v>
      </c>
      <c r="AB322" s="231">
        <v>0</v>
      </c>
      <c r="AC322" s="232">
        <v>0</v>
      </c>
      <c r="AD322" s="231">
        <v>0</v>
      </c>
      <c r="AE322" s="231">
        <v>0</v>
      </c>
      <c r="AF322" s="231">
        <v>0</v>
      </c>
      <c r="AG322" s="231">
        <v>0</v>
      </c>
      <c r="AH322" s="231">
        <v>0</v>
      </c>
      <c r="AI322" s="233">
        <f t="shared" si="136"/>
        <v>0</v>
      </c>
      <c r="AJ322" s="160" t="str">
        <f t="shared" si="137"/>
        <v/>
      </c>
      <c r="BA322" s="160"/>
      <c r="BR322" s="160"/>
      <c r="CG322" s="160"/>
    </row>
    <row r="323" spans="1:85" ht="15">
      <c r="A323" s="186" t="s">
        <v>16</v>
      </c>
      <c r="B323" s="175">
        <v>1.0119444979377223</v>
      </c>
      <c r="C323" s="175">
        <v>10.409755088920168</v>
      </c>
      <c r="D323" s="175">
        <v>0</v>
      </c>
      <c r="E323" s="175">
        <v>0</v>
      </c>
      <c r="F323" s="362"/>
      <c r="G323" s="175">
        <v>0</v>
      </c>
      <c r="H323" s="187">
        <v>0</v>
      </c>
      <c r="I323" s="173">
        <f t="shared" si="134"/>
        <v>11.421699586857891</v>
      </c>
      <c r="J323" s="168"/>
      <c r="K323" s="188" t="s">
        <v>16</v>
      </c>
      <c r="L323" s="175">
        <v>1.0119444979377223</v>
      </c>
      <c r="M323" s="175">
        <v>10.409755088920168</v>
      </c>
      <c r="N323" s="175">
        <v>0</v>
      </c>
      <c r="O323" s="175">
        <v>0</v>
      </c>
      <c r="P323" s="175">
        <v>0</v>
      </c>
      <c r="Q323" s="175">
        <v>0</v>
      </c>
      <c r="R323" s="176">
        <v>0</v>
      </c>
      <c r="S323" s="177">
        <f t="shared" si="135"/>
        <v>11.421699586857891</v>
      </c>
      <c r="U323" s="234" t="s">
        <v>16</v>
      </c>
      <c r="V323" s="226">
        <v>1.0119444979377223</v>
      </c>
      <c r="W323" s="226">
        <v>0</v>
      </c>
      <c r="X323" s="226">
        <v>0</v>
      </c>
      <c r="Y323" s="226">
        <v>10.409755088920168</v>
      </c>
      <c r="Z323" s="226">
        <v>0</v>
      </c>
      <c r="AA323" s="226">
        <v>0</v>
      </c>
      <c r="AB323" s="226">
        <v>0</v>
      </c>
      <c r="AC323" s="227">
        <v>0</v>
      </c>
      <c r="AD323" s="228">
        <v>0</v>
      </c>
      <c r="AE323" s="228">
        <v>0</v>
      </c>
      <c r="AF323" s="228">
        <v>0</v>
      </c>
      <c r="AG323" s="228">
        <v>0</v>
      </c>
      <c r="AH323" s="228">
        <v>0</v>
      </c>
      <c r="AI323" s="229">
        <f t="shared" si="136"/>
        <v>11.421699586857891</v>
      </c>
      <c r="AJ323" s="160" t="str">
        <f t="shared" si="137"/>
        <v/>
      </c>
      <c r="BA323" s="160"/>
      <c r="BR323" s="160"/>
      <c r="CG323" s="160"/>
    </row>
    <row r="324" spans="1:85" ht="15">
      <c r="A324" s="178" t="s">
        <v>15</v>
      </c>
      <c r="B324" s="179">
        <v>0.25699765925114509</v>
      </c>
      <c r="C324" s="179">
        <v>0</v>
      </c>
      <c r="D324" s="179">
        <v>0</v>
      </c>
      <c r="E324" s="179">
        <v>0</v>
      </c>
      <c r="F324" s="362"/>
      <c r="G324" s="179">
        <v>0</v>
      </c>
      <c r="H324" s="180">
        <v>0</v>
      </c>
      <c r="I324" s="181">
        <f t="shared" si="134"/>
        <v>0.25699765925114509</v>
      </c>
      <c r="J324" s="168"/>
      <c r="K324" s="182" t="s">
        <v>15</v>
      </c>
      <c r="L324" s="183">
        <v>0.25699765925114509</v>
      </c>
      <c r="M324" s="183">
        <v>0</v>
      </c>
      <c r="N324" s="183">
        <v>0</v>
      </c>
      <c r="O324" s="183">
        <v>0</v>
      </c>
      <c r="P324" s="183">
        <v>0</v>
      </c>
      <c r="Q324" s="183">
        <v>0</v>
      </c>
      <c r="R324" s="184">
        <v>0</v>
      </c>
      <c r="S324" s="185">
        <f t="shared" si="135"/>
        <v>0.25699765925114509</v>
      </c>
      <c r="U324" s="230" t="s">
        <v>57</v>
      </c>
      <c r="V324" s="231">
        <v>0.25699765925114509</v>
      </c>
      <c r="W324" s="231">
        <v>0</v>
      </c>
      <c r="X324" s="231">
        <v>0</v>
      </c>
      <c r="Y324" s="231">
        <v>0</v>
      </c>
      <c r="Z324" s="231">
        <v>0</v>
      </c>
      <c r="AA324" s="231">
        <v>0</v>
      </c>
      <c r="AB324" s="231">
        <v>0</v>
      </c>
      <c r="AC324" s="232">
        <v>0</v>
      </c>
      <c r="AD324" s="231">
        <v>0</v>
      </c>
      <c r="AE324" s="231">
        <v>0</v>
      </c>
      <c r="AF324" s="231">
        <v>0</v>
      </c>
      <c r="AG324" s="231">
        <v>0</v>
      </c>
      <c r="AH324" s="231">
        <v>0</v>
      </c>
      <c r="AI324" s="233">
        <f t="shared" si="136"/>
        <v>0.25699765925114509</v>
      </c>
      <c r="AJ324" s="160" t="str">
        <f t="shared" si="137"/>
        <v/>
      </c>
      <c r="BA324" s="160"/>
      <c r="BR324" s="160"/>
      <c r="CG324" s="160"/>
    </row>
    <row r="325" spans="1:85" ht="15">
      <c r="A325" s="186" t="s">
        <v>58</v>
      </c>
      <c r="B325" s="175">
        <v>0</v>
      </c>
      <c r="C325" s="175">
        <v>0</v>
      </c>
      <c r="D325" s="175">
        <v>0</v>
      </c>
      <c r="E325" s="175">
        <v>0.44224197244424063</v>
      </c>
      <c r="F325" s="362"/>
      <c r="G325" s="175">
        <v>0</v>
      </c>
      <c r="H325" s="187">
        <v>0</v>
      </c>
      <c r="I325" s="173">
        <f t="shared" si="134"/>
        <v>0.44224197244424063</v>
      </c>
      <c r="J325" s="168"/>
      <c r="K325" s="188" t="s">
        <v>58</v>
      </c>
      <c r="L325" s="175">
        <v>0</v>
      </c>
      <c r="M325" s="175">
        <v>0</v>
      </c>
      <c r="N325" s="175">
        <v>0</v>
      </c>
      <c r="O325" s="175">
        <v>0.44224197244424063</v>
      </c>
      <c r="P325" s="175">
        <v>6.8875080185353008</v>
      </c>
      <c r="Q325" s="175">
        <v>0</v>
      </c>
      <c r="R325" s="176">
        <v>0</v>
      </c>
      <c r="S325" s="177">
        <f t="shared" si="135"/>
        <v>7.3297499909795416</v>
      </c>
      <c r="U325" s="234" t="s">
        <v>58</v>
      </c>
      <c r="V325" s="226">
        <v>0</v>
      </c>
      <c r="W325" s="226">
        <v>0</v>
      </c>
      <c r="X325" s="226">
        <v>0</v>
      </c>
      <c r="Y325" s="226">
        <v>0</v>
      </c>
      <c r="Z325" s="226">
        <v>0</v>
      </c>
      <c r="AA325" s="226">
        <v>0</v>
      </c>
      <c r="AB325" s="226">
        <v>6.8875080185353008</v>
      </c>
      <c r="AC325" s="227">
        <v>0.44224197244424063</v>
      </c>
      <c r="AD325" s="226">
        <v>0</v>
      </c>
      <c r="AE325" s="226">
        <v>0</v>
      </c>
      <c r="AF325" s="226">
        <v>0</v>
      </c>
      <c r="AG325" s="226">
        <v>0</v>
      </c>
      <c r="AH325" s="226">
        <v>0.44224197244424063</v>
      </c>
      <c r="AI325" s="229">
        <f t="shared" si="136"/>
        <v>7.3297499909795416</v>
      </c>
      <c r="AJ325" s="160" t="str">
        <f t="shared" si="137"/>
        <v/>
      </c>
      <c r="BA325" s="160"/>
      <c r="BR325" s="160"/>
      <c r="CG325" s="160"/>
    </row>
    <row r="326" spans="1:85" ht="15">
      <c r="A326" s="178" t="s">
        <v>12</v>
      </c>
      <c r="B326" s="179">
        <v>0</v>
      </c>
      <c r="C326" s="179">
        <v>0</v>
      </c>
      <c r="D326" s="179">
        <v>0</v>
      </c>
      <c r="E326" s="179">
        <v>0</v>
      </c>
      <c r="F326" s="362"/>
      <c r="G326" s="179">
        <v>0</v>
      </c>
      <c r="H326" s="180">
        <v>0</v>
      </c>
      <c r="I326" s="181">
        <f t="shared" si="134"/>
        <v>0</v>
      </c>
      <c r="J326" s="168"/>
      <c r="K326" s="182" t="s">
        <v>12</v>
      </c>
      <c r="L326" s="183">
        <v>0</v>
      </c>
      <c r="M326" s="183">
        <v>0</v>
      </c>
      <c r="N326" s="183">
        <v>0</v>
      </c>
      <c r="O326" s="183">
        <v>0</v>
      </c>
      <c r="P326" s="183">
        <v>1.5093170510878557</v>
      </c>
      <c r="Q326" s="183">
        <v>0</v>
      </c>
      <c r="R326" s="184">
        <v>0</v>
      </c>
      <c r="S326" s="185">
        <f t="shared" si="135"/>
        <v>1.5093170510878557</v>
      </c>
      <c r="U326" s="230" t="s">
        <v>12</v>
      </c>
      <c r="V326" s="231">
        <v>0</v>
      </c>
      <c r="W326" s="231">
        <v>0</v>
      </c>
      <c r="X326" s="231">
        <v>0</v>
      </c>
      <c r="Y326" s="231">
        <v>0</v>
      </c>
      <c r="Z326" s="231">
        <v>0</v>
      </c>
      <c r="AA326" s="231">
        <v>0</v>
      </c>
      <c r="AB326" s="231">
        <v>1.5093170510878557</v>
      </c>
      <c r="AC326" s="232">
        <v>0</v>
      </c>
      <c r="AD326" s="231">
        <v>0</v>
      </c>
      <c r="AE326" s="231">
        <v>0</v>
      </c>
      <c r="AF326" s="231">
        <v>0</v>
      </c>
      <c r="AG326" s="231">
        <v>0</v>
      </c>
      <c r="AH326" s="231">
        <v>0</v>
      </c>
      <c r="AI326" s="233">
        <f t="shared" si="136"/>
        <v>1.5093170510878557</v>
      </c>
      <c r="AJ326" s="160" t="str">
        <f t="shared" si="137"/>
        <v/>
      </c>
      <c r="BA326" s="160"/>
      <c r="BR326" s="160"/>
      <c r="CG326" s="160"/>
    </row>
    <row r="327" spans="1:85" ht="15">
      <c r="A327" s="186" t="s">
        <v>59</v>
      </c>
      <c r="B327" s="175">
        <v>0</v>
      </c>
      <c r="C327" s="175">
        <v>0</v>
      </c>
      <c r="D327" s="175">
        <v>0</v>
      </c>
      <c r="E327" s="175">
        <v>0</v>
      </c>
      <c r="F327" s="362"/>
      <c r="G327" s="175">
        <v>0</v>
      </c>
      <c r="H327" s="187">
        <v>0</v>
      </c>
      <c r="I327" s="173">
        <f t="shared" si="134"/>
        <v>0</v>
      </c>
      <c r="J327" s="168"/>
      <c r="K327" s="188" t="s">
        <v>59</v>
      </c>
      <c r="L327" s="175">
        <v>0</v>
      </c>
      <c r="M327" s="175">
        <v>0</v>
      </c>
      <c r="N327" s="175">
        <v>0</v>
      </c>
      <c r="O327" s="175">
        <v>0</v>
      </c>
      <c r="P327" s="175">
        <v>0</v>
      </c>
      <c r="Q327" s="175">
        <v>0</v>
      </c>
      <c r="R327" s="176">
        <v>0</v>
      </c>
      <c r="S327" s="177">
        <f t="shared" si="135"/>
        <v>0</v>
      </c>
      <c r="U327" s="234" t="s">
        <v>59</v>
      </c>
      <c r="V327" s="226">
        <v>0</v>
      </c>
      <c r="W327" s="226">
        <v>0</v>
      </c>
      <c r="X327" s="226">
        <v>0</v>
      </c>
      <c r="Y327" s="226">
        <v>0</v>
      </c>
      <c r="Z327" s="226">
        <v>0</v>
      </c>
      <c r="AA327" s="226">
        <v>0</v>
      </c>
      <c r="AB327" s="226">
        <v>0</v>
      </c>
      <c r="AC327" s="227">
        <v>0</v>
      </c>
      <c r="AD327" s="226">
        <v>0</v>
      </c>
      <c r="AE327" s="226">
        <v>0</v>
      </c>
      <c r="AF327" s="226">
        <v>0</v>
      </c>
      <c r="AG327" s="226">
        <v>0</v>
      </c>
      <c r="AH327" s="226">
        <v>0</v>
      </c>
      <c r="AI327" s="229">
        <f t="shared" si="136"/>
        <v>0</v>
      </c>
      <c r="AJ327" s="160" t="str">
        <f t="shared" si="137"/>
        <v/>
      </c>
      <c r="BA327" s="160"/>
      <c r="BR327" s="160"/>
      <c r="CG327" s="160"/>
    </row>
    <row r="328" spans="1:85" ht="15">
      <c r="A328" s="178" t="s">
        <v>17</v>
      </c>
      <c r="B328" s="179">
        <v>0</v>
      </c>
      <c r="C328" s="179">
        <v>0</v>
      </c>
      <c r="D328" s="179">
        <v>9.7474084700342068E-3</v>
      </c>
      <c r="E328" s="179">
        <v>2.7527796478889969E-4</v>
      </c>
      <c r="F328" s="362"/>
      <c r="G328" s="179">
        <v>0</v>
      </c>
      <c r="H328" s="180">
        <v>0</v>
      </c>
      <c r="I328" s="181">
        <f t="shared" si="134"/>
        <v>1.0022686434823106E-2</v>
      </c>
      <c r="J328" s="168"/>
      <c r="K328" s="182" t="s">
        <v>17</v>
      </c>
      <c r="L328" s="183">
        <v>0</v>
      </c>
      <c r="M328" s="183">
        <v>0</v>
      </c>
      <c r="N328" s="183">
        <v>9.7474084700342068E-3</v>
      </c>
      <c r="O328" s="183">
        <v>2.7527796478889969E-4</v>
      </c>
      <c r="P328" s="183">
        <v>3.9155898658813278E-5</v>
      </c>
      <c r="Q328" s="183">
        <v>0</v>
      </c>
      <c r="R328" s="184">
        <v>0</v>
      </c>
      <c r="S328" s="185">
        <f t="shared" si="135"/>
        <v>1.0061842333481919E-2</v>
      </c>
      <c r="U328" s="230" t="s">
        <v>17</v>
      </c>
      <c r="V328" s="231">
        <v>0</v>
      </c>
      <c r="W328" s="231">
        <v>0</v>
      </c>
      <c r="X328" s="231">
        <v>0</v>
      </c>
      <c r="Y328" s="231">
        <v>0</v>
      </c>
      <c r="Z328" s="231">
        <v>9.7474084700342068E-3</v>
      </c>
      <c r="AA328" s="231">
        <v>0</v>
      </c>
      <c r="AB328" s="231">
        <v>3.9155898658813278E-5</v>
      </c>
      <c r="AC328" s="232">
        <v>2.7527796478889969E-4</v>
      </c>
      <c r="AD328" s="231">
        <v>0</v>
      </c>
      <c r="AE328" s="231">
        <v>0</v>
      </c>
      <c r="AF328" s="231">
        <v>0</v>
      </c>
      <c r="AG328" s="231">
        <v>0</v>
      </c>
      <c r="AH328" s="231">
        <v>2.7527796478889969E-4</v>
      </c>
      <c r="AI328" s="233">
        <f t="shared" si="136"/>
        <v>1.0061842333481919E-2</v>
      </c>
      <c r="AJ328" s="160" t="str">
        <f t="shared" si="137"/>
        <v/>
      </c>
      <c r="BA328" s="160"/>
      <c r="BR328" s="160"/>
      <c r="CG328" s="160"/>
    </row>
    <row r="329" spans="1:85" ht="15">
      <c r="A329" s="186" t="s">
        <v>139</v>
      </c>
      <c r="B329" s="175">
        <v>3.9542419602267995</v>
      </c>
      <c r="C329" s="175">
        <v>139.33398945300908</v>
      </c>
      <c r="D329" s="175">
        <v>4.1605424153031025</v>
      </c>
      <c r="E329" s="175">
        <v>0</v>
      </c>
      <c r="F329" s="362"/>
      <c r="G329" s="175">
        <v>0</v>
      </c>
      <c r="H329" s="187">
        <v>0</v>
      </c>
      <c r="I329" s="173">
        <f t="shared" si="134"/>
        <v>147.44877382853898</v>
      </c>
      <c r="J329" s="168"/>
      <c r="K329" s="188" t="s">
        <v>139</v>
      </c>
      <c r="L329" s="175">
        <v>3.9542419602267995</v>
      </c>
      <c r="M329" s="175">
        <v>139.33398945300908</v>
      </c>
      <c r="N329" s="175">
        <v>4.1605424153031025</v>
      </c>
      <c r="O329" s="175">
        <v>0</v>
      </c>
      <c r="P329" s="175">
        <v>0</v>
      </c>
      <c r="Q329" s="175">
        <v>0</v>
      </c>
      <c r="R329" s="176">
        <v>0</v>
      </c>
      <c r="S329" s="177">
        <f t="shared" si="135"/>
        <v>147.44877382853898</v>
      </c>
      <c r="U329" s="234" t="s">
        <v>139</v>
      </c>
      <c r="V329" s="226">
        <v>3.9529354183837055</v>
      </c>
      <c r="W329" s="226">
        <v>0</v>
      </c>
      <c r="X329" s="226">
        <v>0</v>
      </c>
      <c r="Y329" s="226">
        <v>139.33398945300908</v>
      </c>
      <c r="Z329" s="226">
        <v>2.5367017006046728</v>
      </c>
      <c r="AA329" s="226">
        <v>0</v>
      </c>
      <c r="AB329" s="226">
        <v>0</v>
      </c>
      <c r="AC329" s="227">
        <v>1.6251472565415239</v>
      </c>
      <c r="AD329" s="226">
        <v>1.3065418430941971E-3</v>
      </c>
      <c r="AE329" s="226">
        <v>0</v>
      </c>
      <c r="AF329" s="226">
        <v>0</v>
      </c>
      <c r="AG329" s="226">
        <v>1.6238407146984295</v>
      </c>
      <c r="AH329" s="226">
        <v>0</v>
      </c>
      <c r="AI329" s="229">
        <f t="shared" si="136"/>
        <v>147.44877382853898</v>
      </c>
      <c r="AJ329" s="160" t="str">
        <f t="shared" si="137"/>
        <v/>
      </c>
      <c r="BA329" s="160"/>
      <c r="BR329" s="160"/>
      <c r="CG329" s="160"/>
    </row>
    <row r="330" spans="1:85" ht="15">
      <c r="A330" s="178" t="s">
        <v>25</v>
      </c>
      <c r="B330" s="179">
        <v>1.9979855063378511</v>
      </c>
      <c r="C330" s="179">
        <v>4.0243076352579745</v>
      </c>
      <c r="D330" s="179">
        <v>1.5582653536299791</v>
      </c>
      <c r="E330" s="179">
        <v>272.53741241152568</v>
      </c>
      <c r="F330" s="362"/>
      <c r="G330" s="179">
        <v>24.015357015802387</v>
      </c>
      <c r="H330" s="180">
        <v>0</v>
      </c>
      <c r="I330" s="181">
        <f t="shared" si="134"/>
        <v>304.13332792255392</v>
      </c>
      <c r="J330" s="168"/>
      <c r="K330" s="182" t="s">
        <v>25</v>
      </c>
      <c r="L330" s="183">
        <v>1.9979855063378511</v>
      </c>
      <c r="M330" s="183">
        <v>4.0243076352579745</v>
      </c>
      <c r="N330" s="183">
        <v>1.5582653536299791</v>
      </c>
      <c r="O330" s="183">
        <v>272.53741241152568</v>
      </c>
      <c r="P330" s="183">
        <v>0</v>
      </c>
      <c r="Q330" s="183">
        <v>24.015357015802387</v>
      </c>
      <c r="R330" s="184">
        <v>0</v>
      </c>
      <c r="S330" s="185">
        <f t="shared" si="135"/>
        <v>304.13332792255392</v>
      </c>
      <c r="U330" s="230" t="s">
        <v>25</v>
      </c>
      <c r="V330" s="231">
        <v>0.21506682341911768</v>
      </c>
      <c r="W330" s="231">
        <v>1.7602865533006884</v>
      </c>
      <c r="X330" s="231">
        <v>24.015357015802387</v>
      </c>
      <c r="Y330" s="231">
        <v>4.0243076352579745</v>
      </c>
      <c r="Z330" s="231">
        <v>1.2069096025541202</v>
      </c>
      <c r="AA330" s="231">
        <v>272.42926131119788</v>
      </c>
      <c r="AB330" s="231">
        <v>0</v>
      </c>
      <c r="AC330" s="232">
        <v>0.48213898102169617</v>
      </c>
      <c r="AD330" s="231">
        <v>2.2632129618044887E-2</v>
      </c>
      <c r="AE330" s="231">
        <v>0.10815110032779238</v>
      </c>
      <c r="AF330" s="231">
        <v>0</v>
      </c>
      <c r="AG330" s="231">
        <v>0.35135575107585898</v>
      </c>
      <c r="AH330" s="231">
        <v>0</v>
      </c>
      <c r="AI330" s="233">
        <f t="shared" si="136"/>
        <v>304.13332792255386</v>
      </c>
      <c r="AJ330" s="160" t="str">
        <f t="shared" si="137"/>
        <v/>
      </c>
      <c r="BA330" s="160"/>
      <c r="BR330" s="160"/>
      <c r="CG330" s="160"/>
    </row>
    <row r="331" spans="1:85" ht="15">
      <c r="A331" s="186" t="s">
        <v>24</v>
      </c>
      <c r="B331" s="175">
        <v>33.872753421927349</v>
      </c>
      <c r="C331" s="175">
        <v>0</v>
      </c>
      <c r="D331" s="175">
        <v>0</v>
      </c>
      <c r="E331" s="175">
        <v>0</v>
      </c>
      <c r="F331" s="362"/>
      <c r="G331" s="175">
        <v>0</v>
      </c>
      <c r="H331" s="187">
        <v>0</v>
      </c>
      <c r="I331" s="173">
        <f t="shared" si="134"/>
        <v>33.872753421927349</v>
      </c>
      <c r="J331" s="168"/>
      <c r="K331" s="188" t="s">
        <v>24</v>
      </c>
      <c r="L331" s="175">
        <v>33.872753421927349</v>
      </c>
      <c r="M331" s="175">
        <v>0</v>
      </c>
      <c r="N331" s="175">
        <v>0</v>
      </c>
      <c r="O331" s="175">
        <v>0</v>
      </c>
      <c r="P331" s="175">
        <v>0</v>
      </c>
      <c r="Q331" s="175">
        <v>0</v>
      </c>
      <c r="R331" s="176">
        <v>0</v>
      </c>
      <c r="S331" s="177">
        <f t="shared" si="135"/>
        <v>33.872753421927349</v>
      </c>
      <c r="U331" s="234" t="s">
        <v>24</v>
      </c>
      <c r="V331" s="226">
        <v>33.777095137264766</v>
      </c>
      <c r="W331" s="226">
        <v>0</v>
      </c>
      <c r="X331" s="226">
        <v>0</v>
      </c>
      <c r="Y331" s="226">
        <v>0</v>
      </c>
      <c r="Z331" s="226">
        <v>0</v>
      </c>
      <c r="AA331" s="226">
        <v>0</v>
      </c>
      <c r="AB331" s="226">
        <v>0</v>
      </c>
      <c r="AC331" s="227">
        <v>9.565828466258218E-2</v>
      </c>
      <c r="AD331" s="226">
        <v>9.565828466258218E-2</v>
      </c>
      <c r="AE331" s="226">
        <v>0</v>
      </c>
      <c r="AF331" s="226">
        <v>0</v>
      </c>
      <c r="AG331" s="226">
        <v>0</v>
      </c>
      <c r="AH331" s="226">
        <v>0</v>
      </c>
      <c r="AI331" s="229">
        <f t="shared" si="136"/>
        <v>33.872753421927349</v>
      </c>
      <c r="AJ331" s="160" t="str">
        <f t="shared" si="137"/>
        <v/>
      </c>
      <c r="BA331" s="160"/>
      <c r="BR331" s="160"/>
      <c r="CG331" s="160"/>
    </row>
    <row r="332" spans="1:85" ht="15">
      <c r="A332" s="178" t="s">
        <v>60</v>
      </c>
      <c r="B332" s="179">
        <v>0</v>
      </c>
      <c r="C332" s="179">
        <v>0</v>
      </c>
      <c r="D332" s="179">
        <v>0</v>
      </c>
      <c r="E332" s="179">
        <v>0</v>
      </c>
      <c r="F332" s="362"/>
      <c r="G332" s="179">
        <v>0</v>
      </c>
      <c r="H332" s="180">
        <v>0</v>
      </c>
      <c r="I332" s="181">
        <f t="shared" si="134"/>
        <v>0</v>
      </c>
      <c r="J332" s="168"/>
      <c r="K332" s="182" t="s">
        <v>60</v>
      </c>
      <c r="L332" s="183">
        <v>0</v>
      </c>
      <c r="M332" s="183">
        <v>0</v>
      </c>
      <c r="N332" s="183">
        <v>0</v>
      </c>
      <c r="O332" s="183">
        <v>0</v>
      </c>
      <c r="P332" s="183">
        <v>0</v>
      </c>
      <c r="Q332" s="183">
        <v>0</v>
      </c>
      <c r="R332" s="184">
        <v>0</v>
      </c>
      <c r="S332" s="185">
        <f t="shared" si="135"/>
        <v>0</v>
      </c>
      <c r="U332" s="230" t="s">
        <v>60</v>
      </c>
      <c r="V332" s="231">
        <v>0</v>
      </c>
      <c r="W332" s="231">
        <v>0</v>
      </c>
      <c r="X332" s="231">
        <v>0</v>
      </c>
      <c r="Y332" s="231">
        <v>0</v>
      </c>
      <c r="Z332" s="231">
        <v>0</v>
      </c>
      <c r="AA332" s="231">
        <v>0</v>
      </c>
      <c r="AB332" s="231">
        <v>0</v>
      </c>
      <c r="AC332" s="232">
        <v>0</v>
      </c>
      <c r="AD332" s="231">
        <v>0</v>
      </c>
      <c r="AE332" s="231">
        <v>0</v>
      </c>
      <c r="AF332" s="231">
        <v>0</v>
      </c>
      <c r="AG332" s="231">
        <v>0</v>
      </c>
      <c r="AH332" s="231">
        <v>0</v>
      </c>
      <c r="AI332" s="233">
        <f t="shared" si="136"/>
        <v>0</v>
      </c>
      <c r="AJ332" s="160" t="str">
        <f t="shared" si="137"/>
        <v/>
      </c>
      <c r="BA332" s="160"/>
      <c r="BR332" s="160"/>
      <c r="CG332" s="160"/>
    </row>
    <row r="333" spans="1:85" ht="15">
      <c r="A333" s="186" t="s">
        <v>22</v>
      </c>
      <c r="B333" s="175">
        <v>0.34377828901449292</v>
      </c>
      <c r="C333" s="175">
        <v>1.6503277614211047</v>
      </c>
      <c r="D333" s="175">
        <v>0</v>
      </c>
      <c r="E333" s="175">
        <v>0.11459276300483098</v>
      </c>
      <c r="F333" s="362"/>
      <c r="G333" s="175">
        <v>0</v>
      </c>
      <c r="H333" s="187">
        <v>0</v>
      </c>
      <c r="I333" s="173">
        <f t="shared" si="134"/>
        <v>2.1086988134404288</v>
      </c>
      <c r="J333" s="168"/>
      <c r="K333" s="188" t="s">
        <v>22</v>
      </c>
      <c r="L333" s="175">
        <v>0.34377828901449292</v>
      </c>
      <c r="M333" s="175">
        <v>1.6503277614211047</v>
      </c>
      <c r="N333" s="175">
        <v>0</v>
      </c>
      <c r="O333" s="175">
        <v>0.11459276300483098</v>
      </c>
      <c r="P333" s="175">
        <v>0.41637532994705445</v>
      </c>
      <c r="Q333" s="175">
        <v>0</v>
      </c>
      <c r="R333" s="176">
        <v>0</v>
      </c>
      <c r="S333" s="177">
        <f t="shared" si="135"/>
        <v>2.5250741433874833</v>
      </c>
      <c r="U333" s="234" t="s">
        <v>22</v>
      </c>
      <c r="V333" s="226">
        <v>0.34377828901449292</v>
      </c>
      <c r="W333" s="226">
        <v>0</v>
      </c>
      <c r="X333" s="226">
        <v>0</v>
      </c>
      <c r="Y333" s="226">
        <v>1.6503277614211047</v>
      </c>
      <c r="Z333" s="226">
        <v>0</v>
      </c>
      <c r="AA333" s="226">
        <v>0</v>
      </c>
      <c r="AB333" s="226">
        <v>0.41637532994705445</v>
      </c>
      <c r="AC333" s="227">
        <v>0.11459276300483098</v>
      </c>
      <c r="AD333" s="226">
        <v>0</v>
      </c>
      <c r="AE333" s="226">
        <v>0</v>
      </c>
      <c r="AF333" s="226">
        <v>0</v>
      </c>
      <c r="AG333" s="226">
        <v>0</v>
      </c>
      <c r="AH333" s="226">
        <v>0.11459276300483098</v>
      </c>
      <c r="AI333" s="229">
        <f t="shared" si="136"/>
        <v>2.5250741433874828</v>
      </c>
      <c r="AJ333" s="160" t="str">
        <f t="shared" si="137"/>
        <v/>
      </c>
      <c r="BA333" s="160"/>
      <c r="BR333" s="160"/>
      <c r="CG333" s="160"/>
    </row>
    <row r="334" spans="1:85" ht="15">
      <c r="A334" s="178" t="s">
        <v>21</v>
      </c>
      <c r="B334" s="179">
        <v>5.059734303553121E-4</v>
      </c>
      <c r="C334" s="179">
        <v>2.7238982607623731E-2</v>
      </c>
      <c r="D334" s="179">
        <v>8.4806520096722196E-3</v>
      </c>
      <c r="E334" s="179">
        <v>0</v>
      </c>
      <c r="F334" s="362"/>
      <c r="G334" s="179">
        <v>0</v>
      </c>
      <c r="H334" s="180">
        <v>0</v>
      </c>
      <c r="I334" s="181">
        <f t="shared" si="134"/>
        <v>3.6225608047651264E-2</v>
      </c>
      <c r="J334" s="168"/>
      <c r="K334" s="182" t="s">
        <v>21</v>
      </c>
      <c r="L334" s="183">
        <v>5.059734303553121E-4</v>
      </c>
      <c r="M334" s="183">
        <v>2.7238982607623731E-2</v>
      </c>
      <c r="N334" s="183">
        <v>8.4806520096722196E-3</v>
      </c>
      <c r="O334" s="183">
        <v>0</v>
      </c>
      <c r="P334" s="183">
        <v>0</v>
      </c>
      <c r="Q334" s="183">
        <v>0</v>
      </c>
      <c r="R334" s="184">
        <v>0</v>
      </c>
      <c r="S334" s="185">
        <f t="shared" si="135"/>
        <v>3.6225608047651264E-2</v>
      </c>
      <c r="U334" s="230" t="s">
        <v>61</v>
      </c>
      <c r="V334" s="231">
        <v>5.059734303553121E-4</v>
      </c>
      <c r="W334" s="231">
        <v>0</v>
      </c>
      <c r="X334" s="231">
        <v>0</v>
      </c>
      <c r="Y334" s="231">
        <v>2.7238982607623731E-2</v>
      </c>
      <c r="Z334" s="231">
        <v>8.4806520096722196E-3</v>
      </c>
      <c r="AA334" s="231">
        <v>0</v>
      </c>
      <c r="AB334" s="231">
        <v>0</v>
      </c>
      <c r="AC334" s="232">
        <v>0</v>
      </c>
      <c r="AD334" s="231">
        <v>0</v>
      </c>
      <c r="AE334" s="231">
        <v>0</v>
      </c>
      <c r="AF334" s="231">
        <v>0</v>
      </c>
      <c r="AG334" s="231">
        <v>0</v>
      </c>
      <c r="AH334" s="231">
        <v>0</v>
      </c>
      <c r="AI334" s="233">
        <f t="shared" si="136"/>
        <v>3.6225608047651264E-2</v>
      </c>
      <c r="AJ334" s="160" t="str">
        <f t="shared" si="137"/>
        <v/>
      </c>
      <c r="BA334" s="160"/>
      <c r="BR334" s="160"/>
      <c r="CG334" s="160"/>
    </row>
    <row r="335" spans="1:85" ht="15">
      <c r="A335" s="189" t="s">
        <v>64</v>
      </c>
      <c r="B335" s="175">
        <v>0.22858732057450637</v>
      </c>
      <c r="C335" s="175">
        <v>0</v>
      </c>
      <c r="D335" s="175">
        <v>0</v>
      </c>
      <c r="E335" s="175">
        <v>0</v>
      </c>
      <c r="F335" s="362"/>
      <c r="G335" s="175">
        <v>0</v>
      </c>
      <c r="H335" s="187">
        <v>0</v>
      </c>
      <c r="I335" s="173">
        <f t="shared" si="134"/>
        <v>0.22858732057450637</v>
      </c>
      <c r="J335" s="168"/>
      <c r="K335" s="190" t="s">
        <v>64</v>
      </c>
      <c r="L335" s="175">
        <v>0.22858732057450637</v>
      </c>
      <c r="M335" s="175">
        <v>0</v>
      </c>
      <c r="N335" s="175">
        <v>0</v>
      </c>
      <c r="O335" s="175">
        <v>0</v>
      </c>
      <c r="P335" s="175">
        <v>0</v>
      </c>
      <c r="Q335" s="175">
        <v>0</v>
      </c>
      <c r="R335" s="176">
        <v>0</v>
      </c>
      <c r="S335" s="177">
        <f t="shared" si="135"/>
        <v>0.22858732057450637</v>
      </c>
      <c r="U335" s="235" t="s">
        <v>62</v>
      </c>
      <c r="V335" s="226">
        <v>0.22858732057450637</v>
      </c>
      <c r="W335" s="226">
        <v>0</v>
      </c>
      <c r="X335" s="226">
        <v>0</v>
      </c>
      <c r="Y335" s="226">
        <v>0</v>
      </c>
      <c r="Z335" s="226">
        <v>0</v>
      </c>
      <c r="AA335" s="226">
        <v>0</v>
      </c>
      <c r="AB335" s="226">
        <v>0</v>
      </c>
      <c r="AC335" s="227">
        <v>0</v>
      </c>
      <c r="AD335" s="228">
        <v>0</v>
      </c>
      <c r="AE335" s="228">
        <v>0</v>
      </c>
      <c r="AF335" s="228">
        <v>0</v>
      </c>
      <c r="AG335" s="228">
        <v>0</v>
      </c>
      <c r="AH335" s="228">
        <v>0</v>
      </c>
      <c r="AI335" s="229">
        <f t="shared" si="136"/>
        <v>0.22858732057450637</v>
      </c>
      <c r="AJ335" s="160" t="str">
        <f t="shared" si="137"/>
        <v/>
      </c>
      <c r="BA335" s="160"/>
      <c r="BR335" s="160"/>
      <c r="CG335" s="160"/>
    </row>
    <row r="336" spans="1:85">
      <c r="A336" s="191" t="s">
        <v>23</v>
      </c>
      <c r="B336" s="192">
        <v>0.22858732057450637</v>
      </c>
      <c r="C336" s="192">
        <v>0</v>
      </c>
      <c r="D336" s="192">
        <v>0</v>
      </c>
      <c r="E336" s="192">
        <v>0</v>
      </c>
      <c r="F336" s="362"/>
      <c r="G336" s="192">
        <v>0</v>
      </c>
      <c r="H336" s="193">
        <v>0</v>
      </c>
      <c r="I336" s="194">
        <f t="shared" si="134"/>
        <v>0.22858732057450637</v>
      </c>
      <c r="J336" s="168"/>
      <c r="K336" s="195" t="s">
        <v>23</v>
      </c>
      <c r="L336" s="196">
        <v>0</v>
      </c>
      <c r="M336" s="196">
        <v>0</v>
      </c>
      <c r="N336" s="196">
        <v>0</v>
      </c>
      <c r="O336" s="196">
        <v>0</v>
      </c>
      <c r="P336" s="196">
        <v>0</v>
      </c>
      <c r="Q336" s="196">
        <v>0</v>
      </c>
      <c r="R336" s="197">
        <v>0</v>
      </c>
      <c r="S336" s="198">
        <f t="shared" si="135"/>
        <v>0</v>
      </c>
      <c r="U336" s="236" t="s">
        <v>66</v>
      </c>
      <c r="V336" s="237">
        <v>0</v>
      </c>
      <c r="W336" s="237">
        <v>0</v>
      </c>
      <c r="X336" s="237">
        <v>0</v>
      </c>
      <c r="Y336" s="237">
        <v>0</v>
      </c>
      <c r="Z336" s="237">
        <v>0</v>
      </c>
      <c r="AA336" s="237">
        <v>0</v>
      </c>
      <c r="AB336" s="237">
        <v>0</v>
      </c>
      <c r="AC336" s="237">
        <v>0</v>
      </c>
      <c r="AD336" s="237">
        <v>0</v>
      </c>
      <c r="AE336" s="237">
        <v>0</v>
      </c>
      <c r="AF336" s="237">
        <v>0</v>
      </c>
      <c r="AG336" s="237">
        <v>0</v>
      </c>
      <c r="AH336" s="125">
        <v>0</v>
      </c>
      <c r="AI336" s="238">
        <f t="shared" si="136"/>
        <v>0</v>
      </c>
      <c r="AJ336" s="160" t="str">
        <f t="shared" si="137"/>
        <v/>
      </c>
      <c r="BA336" s="160"/>
      <c r="BR336" s="160"/>
      <c r="CG336" s="160"/>
    </row>
    <row r="337" spans="1:85">
      <c r="A337" s="199" t="s">
        <v>19</v>
      </c>
      <c r="B337" s="200">
        <v>0</v>
      </c>
      <c r="C337" s="200">
        <v>0</v>
      </c>
      <c r="D337" s="200">
        <v>0</v>
      </c>
      <c r="E337" s="200">
        <v>0</v>
      </c>
      <c r="F337" s="362"/>
      <c r="G337" s="200">
        <v>0</v>
      </c>
      <c r="H337" s="201">
        <v>0</v>
      </c>
      <c r="I337" s="202">
        <f t="shared" si="134"/>
        <v>0</v>
      </c>
      <c r="J337" s="168"/>
      <c r="K337" s="203" t="s">
        <v>19</v>
      </c>
      <c r="L337" s="200">
        <v>0</v>
      </c>
      <c r="M337" s="200">
        <v>0</v>
      </c>
      <c r="N337" s="200">
        <v>0</v>
      </c>
      <c r="O337" s="200">
        <v>0</v>
      </c>
      <c r="P337" s="200">
        <v>0</v>
      </c>
      <c r="Q337" s="200">
        <v>0</v>
      </c>
      <c r="R337" s="204">
        <v>0</v>
      </c>
      <c r="S337" s="205">
        <f t="shared" si="135"/>
        <v>0</v>
      </c>
      <c r="U337" s="239" t="s">
        <v>19</v>
      </c>
      <c r="V337" s="240">
        <v>0</v>
      </c>
      <c r="W337" s="240">
        <v>0</v>
      </c>
      <c r="X337" s="240">
        <v>0</v>
      </c>
      <c r="Y337" s="240">
        <v>0</v>
      </c>
      <c r="Z337" s="240">
        <v>0</v>
      </c>
      <c r="AA337" s="240">
        <v>0</v>
      </c>
      <c r="AB337" s="240">
        <v>0</v>
      </c>
      <c r="AC337" s="240">
        <v>0</v>
      </c>
      <c r="AD337" s="241">
        <v>0</v>
      </c>
      <c r="AE337" s="241">
        <v>0</v>
      </c>
      <c r="AF337" s="241">
        <v>0</v>
      </c>
      <c r="AG337" s="241">
        <v>0</v>
      </c>
      <c r="AH337" s="241">
        <v>0</v>
      </c>
      <c r="AI337" s="242">
        <f t="shared" si="136"/>
        <v>0</v>
      </c>
      <c r="AJ337" s="160" t="str">
        <f t="shared" si="137"/>
        <v/>
      </c>
      <c r="BA337" s="160"/>
      <c r="BR337" s="160"/>
      <c r="CG337" s="160"/>
    </row>
    <row r="338" spans="1:85">
      <c r="A338" s="191" t="s">
        <v>20</v>
      </c>
      <c r="B338" s="192">
        <v>0</v>
      </c>
      <c r="C338" s="192">
        <v>0</v>
      </c>
      <c r="D338" s="192">
        <v>0</v>
      </c>
      <c r="E338" s="192">
        <v>0</v>
      </c>
      <c r="F338" s="362"/>
      <c r="G338" s="192">
        <v>0</v>
      </c>
      <c r="H338" s="193">
        <v>0</v>
      </c>
      <c r="I338" s="194">
        <f t="shared" si="134"/>
        <v>0</v>
      </c>
      <c r="J338" s="168"/>
      <c r="K338" s="195" t="s">
        <v>20</v>
      </c>
      <c r="L338" s="196">
        <v>0</v>
      </c>
      <c r="M338" s="196">
        <v>0</v>
      </c>
      <c r="N338" s="196">
        <v>0</v>
      </c>
      <c r="O338" s="196">
        <v>0</v>
      </c>
      <c r="P338" s="196">
        <v>0</v>
      </c>
      <c r="Q338" s="196">
        <v>0</v>
      </c>
      <c r="R338" s="197">
        <v>0</v>
      </c>
      <c r="S338" s="198">
        <f t="shared" si="135"/>
        <v>0</v>
      </c>
      <c r="U338" s="236" t="s">
        <v>20</v>
      </c>
      <c r="V338" s="237">
        <v>0</v>
      </c>
      <c r="W338" s="237">
        <v>0</v>
      </c>
      <c r="X338" s="237">
        <v>0</v>
      </c>
      <c r="Y338" s="237">
        <v>0</v>
      </c>
      <c r="Z338" s="237">
        <v>0</v>
      </c>
      <c r="AA338" s="237">
        <v>0</v>
      </c>
      <c r="AB338" s="237">
        <v>0</v>
      </c>
      <c r="AC338" s="237">
        <v>0</v>
      </c>
      <c r="AD338" s="237">
        <v>0</v>
      </c>
      <c r="AE338" s="237">
        <v>0</v>
      </c>
      <c r="AF338" s="237">
        <v>0</v>
      </c>
      <c r="AG338" s="237">
        <v>0</v>
      </c>
      <c r="AH338" s="125">
        <v>0</v>
      </c>
      <c r="AI338" s="238">
        <f t="shared" si="136"/>
        <v>0</v>
      </c>
      <c r="AJ338" s="160" t="str">
        <f t="shared" si="137"/>
        <v/>
      </c>
      <c r="BA338" s="160"/>
      <c r="BR338" s="160"/>
      <c r="CG338" s="160"/>
    </row>
    <row r="339" spans="1:85" ht="15" thickBot="1">
      <c r="A339" s="206" t="s">
        <v>11</v>
      </c>
      <c r="B339" s="207">
        <v>0</v>
      </c>
      <c r="C339" s="207">
        <v>0</v>
      </c>
      <c r="D339" s="207">
        <v>0</v>
      </c>
      <c r="E339" s="207">
        <v>0</v>
      </c>
      <c r="F339" s="363"/>
      <c r="G339" s="207">
        <v>0</v>
      </c>
      <c r="H339" s="208">
        <v>0</v>
      </c>
      <c r="I339" s="209">
        <f t="shared" si="134"/>
        <v>0</v>
      </c>
      <c r="J339" s="168"/>
      <c r="K339" s="210" t="s">
        <v>11</v>
      </c>
      <c r="L339" s="207">
        <v>0</v>
      </c>
      <c r="M339" s="207">
        <v>0</v>
      </c>
      <c r="N339" s="207">
        <v>0</v>
      </c>
      <c r="O339" s="207">
        <v>0</v>
      </c>
      <c r="P339" s="207">
        <v>0</v>
      </c>
      <c r="Q339" s="207">
        <v>0</v>
      </c>
      <c r="R339" s="211">
        <v>0</v>
      </c>
      <c r="S339" s="212">
        <f t="shared" si="135"/>
        <v>0</v>
      </c>
      <c r="U339" s="239" t="s">
        <v>11</v>
      </c>
      <c r="V339" s="240">
        <v>0</v>
      </c>
      <c r="W339" s="240">
        <v>0</v>
      </c>
      <c r="X339" s="240">
        <v>0</v>
      </c>
      <c r="Y339" s="240">
        <v>0</v>
      </c>
      <c r="Z339" s="240">
        <v>0</v>
      </c>
      <c r="AA339" s="240">
        <v>0</v>
      </c>
      <c r="AB339" s="240">
        <v>0</v>
      </c>
      <c r="AC339" s="240">
        <v>0</v>
      </c>
      <c r="AD339" s="241">
        <v>0</v>
      </c>
      <c r="AE339" s="241">
        <v>0</v>
      </c>
      <c r="AF339" s="241">
        <v>0</v>
      </c>
      <c r="AG339" s="241">
        <v>0</v>
      </c>
      <c r="AH339" s="241">
        <v>0</v>
      </c>
      <c r="AI339" s="242">
        <f t="shared" si="136"/>
        <v>0</v>
      </c>
      <c r="AJ339" s="160" t="str">
        <f t="shared" si="137"/>
        <v/>
      </c>
      <c r="BA339" s="160"/>
      <c r="BR339" s="160"/>
      <c r="CG339" s="160"/>
    </row>
    <row r="340" spans="1:85" ht="15">
      <c r="A340" s="213" t="s">
        <v>26</v>
      </c>
      <c r="B340" s="214">
        <f>SUM(B319:B335)</f>
        <v>41.666794628700224</v>
      </c>
      <c r="C340" s="214">
        <f t="shared" ref="C340:I340" si="138">SUM(C319:C335)</f>
        <v>155.44561892121595</v>
      </c>
      <c r="D340" s="214">
        <f t="shared" si="138"/>
        <v>5.7370358294127888</v>
      </c>
      <c r="E340" s="214">
        <f t="shared" si="138"/>
        <v>273.09452242493956</v>
      </c>
      <c r="F340" s="214">
        <f t="shared" si="138"/>
        <v>0</v>
      </c>
      <c r="G340" s="214">
        <f t="shared" si="138"/>
        <v>24.015357015802387</v>
      </c>
      <c r="H340" s="216">
        <f t="shared" si="138"/>
        <v>0</v>
      </c>
      <c r="I340" s="173">
        <f t="shared" si="138"/>
        <v>499.95932882007088</v>
      </c>
      <c r="J340" s="168"/>
      <c r="K340" s="215" t="s">
        <v>26</v>
      </c>
      <c r="L340" s="214">
        <f>SUM(L319:L335)</f>
        <v>41.666794628700224</v>
      </c>
      <c r="M340" s="214">
        <f t="shared" ref="M340:S340" si="139">SUM(M319:M335)</f>
        <v>155.44561892121595</v>
      </c>
      <c r="N340" s="214">
        <f t="shared" si="139"/>
        <v>5.7370358294127888</v>
      </c>
      <c r="O340" s="214">
        <f t="shared" si="139"/>
        <v>273.09452242493956</v>
      </c>
      <c r="P340" s="214">
        <f t="shared" si="139"/>
        <v>8.8132395554688703</v>
      </c>
      <c r="Q340" s="214">
        <f t="shared" si="139"/>
        <v>24.015357015802387</v>
      </c>
      <c r="R340" s="216">
        <f t="shared" si="139"/>
        <v>0</v>
      </c>
      <c r="S340" s="217">
        <f t="shared" si="139"/>
        <v>508.77256837553978</v>
      </c>
      <c r="T340" s="160" t="str">
        <f>IF(ABS(S340-AI340)&gt;0.01,S340-AI340,"")</f>
        <v/>
      </c>
      <c r="U340" s="243" t="s">
        <v>63</v>
      </c>
      <c r="V340" s="244">
        <f>SUM(V319:V335)</f>
        <v>39.786911119275814</v>
      </c>
      <c r="W340" s="244">
        <f t="shared" ref="W340:AH340" si="140">SUM(W319:W335)</f>
        <v>1.7602865533006884</v>
      </c>
      <c r="X340" s="244">
        <f t="shared" si="140"/>
        <v>24.015357015802387</v>
      </c>
      <c r="Y340" s="244">
        <f t="shared" si="140"/>
        <v>155.44561892121595</v>
      </c>
      <c r="Z340" s="244">
        <f t="shared" si="140"/>
        <v>3.7618393636384995</v>
      </c>
      <c r="AA340" s="244">
        <f t="shared" si="140"/>
        <v>272.42926131119788</v>
      </c>
      <c r="AB340" s="244">
        <f t="shared" si="140"/>
        <v>8.8132395554688703</v>
      </c>
      <c r="AC340" s="244">
        <f t="shared" si="140"/>
        <v>2.7600545356396626</v>
      </c>
      <c r="AD340" s="245">
        <f t="shared" si="140"/>
        <v>0.11959695612372126</v>
      </c>
      <c r="AE340" s="245">
        <f t="shared" si="140"/>
        <v>0.10815110032779238</v>
      </c>
      <c r="AF340" s="245">
        <f t="shared" si="140"/>
        <v>0</v>
      </c>
      <c r="AG340" s="245">
        <f t="shared" si="140"/>
        <v>1.9751964657742884</v>
      </c>
      <c r="AH340" s="245">
        <f t="shared" si="140"/>
        <v>0.55711001341386046</v>
      </c>
      <c r="AI340" s="246">
        <f>SUM(V340:AC340)</f>
        <v>508.77256837553978</v>
      </c>
      <c r="AJ340" s="160" t="str">
        <f t="shared" si="137"/>
        <v/>
      </c>
      <c r="BA340" s="160"/>
      <c r="BR340" s="160"/>
      <c r="CG340" s="160"/>
    </row>
    <row r="341" spans="1:85" s="23" customFormat="1" ht="15" thickBot="1">
      <c r="A341" s="30" t="s">
        <v>88</v>
      </c>
      <c r="B341" s="47">
        <f>IF($I340=0,"-",B340/$I340)</f>
        <v>8.3340368359634279E-2</v>
      </c>
      <c r="C341" s="47">
        <f t="shared" ref="C341:H341" si="141">IF($I340=0,"-",C340/$I340)</f>
        <v>0.31091652852658119</v>
      </c>
      <c r="D341" s="47">
        <f t="shared" si="141"/>
        <v>1.1475005062816773E-2</v>
      </c>
      <c r="E341" s="47">
        <f t="shared" si="141"/>
        <v>0.54623347676991318</v>
      </c>
      <c r="F341" s="47">
        <f t="shared" si="141"/>
        <v>0</v>
      </c>
      <c r="G341" s="47">
        <f t="shared" si="141"/>
        <v>4.8034621281054672E-2</v>
      </c>
      <c r="H341" s="70">
        <f t="shared" si="141"/>
        <v>0</v>
      </c>
      <c r="I341" s="48">
        <f>SUM(B341:H341)</f>
        <v>1.0000000000000002</v>
      </c>
      <c r="J341" s="160"/>
      <c r="K341" s="81" t="s">
        <v>88</v>
      </c>
      <c r="L341" s="98">
        <f t="shared" ref="L341:R341" si="142">IF($S340=0,"-",L340/$S340)</f>
        <v>8.1896700448568116E-2</v>
      </c>
      <c r="M341" s="98">
        <f t="shared" si="142"/>
        <v>0.30553066062020279</v>
      </c>
      <c r="N341" s="98">
        <f t="shared" si="142"/>
        <v>1.1276228684519241E-2</v>
      </c>
      <c r="O341" s="98">
        <f t="shared" si="142"/>
        <v>0.53677131865993333</v>
      </c>
      <c r="P341" s="98">
        <f t="shared" si="142"/>
        <v>1.7322552557439697E-2</v>
      </c>
      <c r="Q341" s="98">
        <f t="shared" si="142"/>
        <v>4.7202539029336889E-2</v>
      </c>
      <c r="R341" s="99">
        <f t="shared" si="142"/>
        <v>0</v>
      </c>
      <c r="S341" s="100">
        <f>SUM(L341:R341)</f>
        <v>1</v>
      </c>
      <c r="U341" s="110" t="s">
        <v>88</v>
      </c>
      <c r="V341" s="133">
        <f>+V340/$AI340</f>
        <v>7.8201761636464528E-2</v>
      </c>
      <c r="W341" s="133">
        <f t="shared" ref="W341:AH341" si="143">+W340/$AI340</f>
        <v>3.4598692278577604E-3</v>
      </c>
      <c r="X341" s="133">
        <f t="shared" si="143"/>
        <v>4.7202539029336889E-2</v>
      </c>
      <c r="Y341" s="133">
        <f t="shared" si="143"/>
        <v>0.30553066062020279</v>
      </c>
      <c r="Z341" s="133">
        <f t="shared" si="143"/>
        <v>7.3939508485091456E-3</v>
      </c>
      <c r="AA341" s="133">
        <f t="shared" si="143"/>
        <v>0.53546373811197689</v>
      </c>
      <c r="AB341" s="133">
        <f t="shared" si="143"/>
        <v>1.7322552557439697E-2</v>
      </c>
      <c r="AC341" s="133">
        <f t="shared" si="143"/>
        <v>5.4249279682122842E-3</v>
      </c>
      <c r="AD341" s="133">
        <f t="shared" si="143"/>
        <v>2.3506958424583001E-4</v>
      </c>
      <c r="AE341" s="133">
        <f t="shared" si="143"/>
        <v>2.1257258557219011E-4</v>
      </c>
      <c r="AF341" s="133">
        <f t="shared" si="143"/>
        <v>0</v>
      </c>
      <c r="AG341" s="133">
        <f t="shared" si="143"/>
        <v>3.8822778360100944E-3</v>
      </c>
      <c r="AH341" s="133">
        <f t="shared" si="143"/>
        <v>1.0950079623841696E-3</v>
      </c>
      <c r="AI341" s="134">
        <f>SUM(V341:AC341)</f>
        <v>0.99999999999999989</v>
      </c>
      <c r="AJ341" s="23" t="str">
        <f t="shared" si="137"/>
        <v/>
      </c>
    </row>
    <row r="342" spans="1:85" ht="15" thickBot="1">
      <c r="A342" s="247"/>
      <c r="B342" s="247"/>
      <c r="C342" s="247"/>
      <c r="D342" s="247"/>
      <c r="E342" s="247"/>
      <c r="F342" s="247"/>
      <c r="G342" s="247"/>
      <c r="H342" s="247"/>
      <c r="I342" s="247"/>
      <c r="K342" s="247"/>
      <c r="L342" s="247"/>
      <c r="M342" s="247"/>
      <c r="N342" s="247"/>
      <c r="O342" s="247"/>
      <c r="P342" s="247"/>
      <c r="Q342" s="247"/>
      <c r="R342" s="247"/>
      <c r="S342" s="247"/>
      <c r="AI342" s="168"/>
      <c r="BA342" s="160"/>
      <c r="BR342" s="160"/>
      <c r="CG342" s="160"/>
    </row>
    <row r="343" spans="1:85" ht="28.5">
      <c r="A343" s="312" t="s">
        <v>40</v>
      </c>
      <c r="B343" s="164" t="s">
        <v>0</v>
      </c>
      <c r="C343" s="164" t="s">
        <v>1</v>
      </c>
      <c r="D343" s="164" t="s">
        <v>2</v>
      </c>
      <c r="E343" s="164" t="s">
        <v>3</v>
      </c>
      <c r="F343" s="164" t="s">
        <v>27</v>
      </c>
      <c r="G343" s="164" t="s">
        <v>4</v>
      </c>
      <c r="H343" s="164" t="s">
        <v>5</v>
      </c>
      <c r="I343" s="165" t="s">
        <v>6</v>
      </c>
      <c r="K343" s="314" t="s">
        <v>40</v>
      </c>
      <c r="L343" s="166" t="s">
        <v>0</v>
      </c>
      <c r="M343" s="166" t="s">
        <v>1</v>
      </c>
      <c r="N343" s="166" t="s">
        <v>2</v>
      </c>
      <c r="O343" s="166" t="s">
        <v>3</v>
      </c>
      <c r="P343" s="166" t="s">
        <v>27</v>
      </c>
      <c r="Q343" s="166" t="s">
        <v>4</v>
      </c>
      <c r="R343" s="166" t="s">
        <v>5</v>
      </c>
      <c r="S343" s="167" t="s">
        <v>6</v>
      </c>
      <c r="U343" s="316" t="s">
        <v>40</v>
      </c>
      <c r="V343" s="219" t="s">
        <v>74</v>
      </c>
      <c r="W343" s="219" t="s">
        <v>75</v>
      </c>
      <c r="X343" s="219" t="s">
        <v>4</v>
      </c>
      <c r="Y343" s="219" t="s">
        <v>1</v>
      </c>
      <c r="Z343" s="219" t="s">
        <v>2</v>
      </c>
      <c r="AA343" s="219" t="s">
        <v>3</v>
      </c>
      <c r="AB343" s="219" t="s">
        <v>55</v>
      </c>
      <c r="AC343" s="219" t="s">
        <v>68</v>
      </c>
      <c r="AD343" s="220" t="s">
        <v>76</v>
      </c>
      <c r="AE343" s="220" t="s">
        <v>83</v>
      </c>
      <c r="AF343" s="220" t="s">
        <v>77</v>
      </c>
      <c r="AG343" s="220" t="s">
        <v>84</v>
      </c>
      <c r="AH343" s="220" t="s">
        <v>85</v>
      </c>
      <c r="AI343" s="221" t="s">
        <v>63</v>
      </c>
      <c r="BA343" s="160"/>
      <c r="BR343" s="160"/>
      <c r="CG343" s="160"/>
    </row>
    <row r="344" spans="1:85" ht="15">
      <c r="A344" s="313" t="s">
        <v>40</v>
      </c>
      <c r="B344" s="318" t="s">
        <v>69</v>
      </c>
      <c r="C344" s="319"/>
      <c r="D344" s="319"/>
      <c r="E344" s="319"/>
      <c r="F344" s="319"/>
      <c r="G344" s="319"/>
      <c r="H344" s="319"/>
      <c r="I344" s="320"/>
      <c r="K344" s="315" t="s">
        <v>40</v>
      </c>
      <c r="L344" s="321" t="s">
        <v>69</v>
      </c>
      <c r="M344" s="322"/>
      <c r="N344" s="322"/>
      <c r="O344" s="322"/>
      <c r="P344" s="322"/>
      <c r="Q344" s="322"/>
      <c r="R344" s="322"/>
      <c r="S344" s="323"/>
      <c r="U344" s="317" t="s">
        <v>40</v>
      </c>
      <c r="V344" s="324" t="s">
        <v>69</v>
      </c>
      <c r="W344" s="324"/>
      <c r="X344" s="324"/>
      <c r="Y344" s="324"/>
      <c r="Z344" s="324"/>
      <c r="AA344" s="324"/>
      <c r="AB344" s="324"/>
      <c r="AC344" s="324"/>
      <c r="AD344" s="324"/>
      <c r="AE344" s="324"/>
      <c r="AF344" s="324"/>
      <c r="AG344" s="324"/>
      <c r="AH344" s="324"/>
      <c r="AI344" s="325"/>
      <c r="BA344" s="160"/>
      <c r="BR344" s="160"/>
      <c r="CG344" s="160"/>
    </row>
    <row r="345" spans="1:85" ht="15">
      <c r="A345" s="170" t="s">
        <v>7</v>
      </c>
      <c r="B345" s="171">
        <v>0</v>
      </c>
      <c r="C345" s="171">
        <v>0</v>
      </c>
      <c r="D345" s="171">
        <v>0</v>
      </c>
      <c r="E345" s="171">
        <v>0</v>
      </c>
      <c r="F345" s="361"/>
      <c r="G345" s="171">
        <v>0</v>
      </c>
      <c r="H345" s="172">
        <v>0</v>
      </c>
      <c r="I345" s="173">
        <f>SUM(B345:H345)</f>
        <v>0</v>
      </c>
      <c r="J345" s="168"/>
      <c r="K345" s="222" t="s">
        <v>7</v>
      </c>
      <c r="L345" s="171">
        <v>0</v>
      </c>
      <c r="M345" s="171">
        <v>0</v>
      </c>
      <c r="N345" s="171">
        <v>0</v>
      </c>
      <c r="O345" s="171">
        <v>0</v>
      </c>
      <c r="P345" s="171">
        <v>0</v>
      </c>
      <c r="Q345" s="171">
        <v>0</v>
      </c>
      <c r="R345" s="223">
        <v>0</v>
      </c>
      <c r="S345" s="224">
        <f>SUM(L345:R345)</f>
        <v>0</v>
      </c>
      <c r="U345" s="225" t="s">
        <v>7</v>
      </c>
      <c r="V345" s="226">
        <v>0</v>
      </c>
      <c r="W345" s="226">
        <v>0</v>
      </c>
      <c r="X345" s="226">
        <v>0</v>
      </c>
      <c r="Y345" s="226">
        <v>0</v>
      </c>
      <c r="Z345" s="226">
        <v>0</v>
      </c>
      <c r="AA345" s="226">
        <v>0</v>
      </c>
      <c r="AB345" s="226">
        <v>0</v>
      </c>
      <c r="AC345" s="227">
        <v>0</v>
      </c>
      <c r="AD345" s="228">
        <v>0</v>
      </c>
      <c r="AE345" s="228">
        <v>0</v>
      </c>
      <c r="AF345" s="228">
        <v>0</v>
      </c>
      <c r="AG345" s="228">
        <v>0</v>
      </c>
      <c r="AH345" s="228">
        <v>0</v>
      </c>
      <c r="AI345" s="229">
        <f>SUM(V345:AC345)</f>
        <v>0</v>
      </c>
      <c r="AJ345" s="160" t="str">
        <f>IF(ABS(S345-AI345)&gt;0.001,S345-AI345,"")</f>
        <v/>
      </c>
      <c r="BA345" s="160"/>
      <c r="BR345" s="160"/>
      <c r="CG345" s="160"/>
    </row>
    <row r="346" spans="1:85" ht="15">
      <c r="A346" s="178" t="s">
        <v>8</v>
      </c>
      <c r="B346" s="179">
        <v>0</v>
      </c>
      <c r="C346" s="179">
        <v>0</v>
      </c>
      <c r="D346" s="179">
        <v>0</v>
      </c>
      <c r="E346" s="179">
        <v>0</v>
      </c>
      <c r="F346" s="362"/>
      <c r="G346" s="179">
        <v>0</v>
      </c>
      <c r="H346" s="180">
        <v>0</v>
      </c>
      <c r="I346" s="181">
        <f t="shared" ref="I346:I365" si="144">SUM(B346:H346)</f>
        <v>0</v>
      </c>
      <c r="J346" s="168"/>
      <c r="K346" s="182" t="s">
        <v>8</v>
      </c>
      <c r="L346" s="183">
        <v>0</v>
      </c>
      <c r="M346" s="183">
        <v>0</v>
      </c>
      <c r="N346" s="183">
        <v>0</v>
      </c>
      <c r="O346" s="183">
        <v>0</v>
      </c>
      <c r="P346" s="183">
        <v>0</v>
      </c>
      <c r="Q346" s="183">
        <v>0</v>
      </c>
      <c r="R346" s="184">
        <v>0</v>
      </c>
      <c r="S346" s="185">
        <f t="shared" ref="S346:S365" si="145">SUM(L346:R346)</f>
        <v>0</v>
      </c>
      <c r="U346" s="230" t="s">
        <v>8</v>
      </c>
      <c r="V346" s="231">
        <v>0</v>
      </c>
      <c r="W346" s="231">
        <v>0</v>
      </c>
      <c r="X346" s="231">
        <v>0</v>
      </c>
      <c r="Y346" s="231">
        <v>0</v>
      </c>
      <c r="Z346" s="231">
        <v>0</v>
      </c>
      <c r="AA346" s="231">
        <v>0</v>
      </c>
      <c r="AB346" s="231">
        <v>0</v>
      </c>
      <c r="AC346" s="232">
        <v>0</v>
      </c>
      <c r="AD346" s="231">
        <v>0</v>
      </c>
      <c r="AE346" s="231">
        <v>0</v>
      </c>
      <c r="AF346" s="231">
        <v>0</v>
      </c>
      <c r="AG346" s="231">
        <v>0</v>
      </c>
      <c r="AH346" s="231">
        <v>0</v>
      </c>
      <c r="AI346" s="233">
        <f t="shared" ref="AI346:AI365" si="146">SUM(V346:AC346)</f>
        <v>0</v>
      </c>
      <c r="AJ346" s="160" t="str">
        <f t="shared" ref="AJ346:AJ367" si="147">IF(ABS(S346-AI346)&gt;0.001,S346-AI346,"")</f>
        <v/>
      </c>
      <c r="BA346" s="160"/>
      <c r="BR346" s="160"/>
      <c r="CG346" s="160"/>
    </row>
    <row r="347" spans="1:85" ht="15">
      <c r="A347" s="186" t="s">
        <v>10</v>
      </c>
      <c r="B347" s="175">
        <v>0</v>
      </c>
      <c r="C347" s="175">
        <v>0</v>
      </c>
      <c r="D347" s="175">
        <v>0</v>
      </c>
      <c r="E347" s="175">
        <v>0</v>
      </c>
      <c r="F347" s="362"/>
      <c r="G347" s="175">
        <v>0</v>
      </c>
      <c r="H347" s="187">
        <v>0</v>
      </c>
      <c r="I347" s="173">
        <f t="shared" si="144"/>
        <v>0</v>
      </c>
      <c r="J347" s="168"/>
      <c r="K347" s="188" t="s">
        <v>10</v>
      </c>
      <c r="L347" s="175">
        <v>0</v>
      </c>
      <c r="M347" s="175">
        <v>0</v>
      </c>
      <c r="N347" s="175">
        <v>0</v>
      </c>
      <c r="O347" s="175">
        <v>0</v>
      </c>
      <c r="P347" s="175">
        <v>0</v>
      </c>
      <c r="Q347" s="175">
        <v>0</v>
      </c>
      <c r="R347" s="176">
        <v>0</v>
      </c>
      <c r="S347" s="177">
        <f t="shared" si="145"/>
        <v>0</v>
      </c>
      <c r="U347" s="234" t="s">
        <v>10</v>
      </c>
      <c r="V347" s="226">
        <v>0</v>
      </c>
      <c r="W347" s="226">
        <v>0</v>
      </c>
      <c r="X347" s="226">
        <v>0</v>
      </c>
      <c r="Y347" s="226">
        <v>0</v>
      </c>
      <c r="Z347" s="226">
        <v>0</v>
      </c>
      <c r="AA347" s="226">
        <v>0</v>
      </c>
      <c r="AB347" s="226">
        <v>0</v>
      </c>
      <c r="AC347" s="227">
        <v>0</v>
      </c>
      <c r="AD347" s="228">
        <v>0</v>
      </c>
      <c r="AE347" s="228">
        <v>0</v>
      </c>
      <c r="AF347" s="228">
        <v>0</v>
      </c>
      <c r="AG347" s="228">
        <v>0</v>
      </c>
      <c r="AH347" s="228">
        <v>0</v>
      </c>
      <c r="AI347" s="229">
        <f t="shared" si="146"/>
        <v>0</v>
      </c>
      <c r="AJ347" s="160" t="str">
        <f t="shared" si="147"/>
        <v/>
      </c>
      <c r="BA347" s="160"/>
      <c r="BR347" s="160"/>
      <c r="CG347" s="160"/>
    </row>
    <row r="348" spans="1:85" ht="15">
      <c r="A348" s="178" t="s">
        <v>56</v>
      </c>
      <c r="B348" s="179">
        <v>0</v>
      </c>
      <c r="C348" s="179">
        <v>0</v>
      </c>
      <c r="D348" s="179">
        <v>0</v>
      </c>
      <c r="E348" s="179">
        <v>0</v>
      </c>
      <c r="F348" s="362"/>
      <c r="G348" s="179">
        <v>0</v>
      </c>
      <c r="H348" s="180">
        <v>0</v>
      </c>
      <c r="I348" s="181">
        <f t="shared" si="144"/>
        <v>0</v>
      </c>
      <c r="J348" s="168"/>
      <c r="K348" s="182" t="s">
        <v>56</v>
      </c>
      <c r="L348" s="183">
        <v>0</v>
      </c>
      <c r="M348" s="183">
        <v>0</v>
      </c>
      <c r="N348" s="183">
        <v>0</v>
      </c>
      <c r="O348" s="183">
        <v>0</v>
      </c>
      <c r="P348" s="183">
        <v>0</v>
      </c>
      <c r="Q348" s="183">
        <v>0</v>
      </c>
      <c r="R348" s="184">
        <v>0</v>
      </c>
      <c r="S348" s="185">
        <f t="shared" si="145"/>
        <v>0</v>
      </c>
      <c r="U348" s="230" t="s">
        <v>56</v>
      </c>
      <c r="V348" s="231">
        <v>0</v>
      </c>
      <c r="W348" s="231">
        <v>0</v>
      </c>
      <c r="X348" s="231">
        <v>0</v>
      </c>
      <c r="Y348" s="231">
        <v>0</v>
      </c>
      <c r="Z348" s="231">
        <v>0</v>
      </c>
      <c r="AA348" s="231">
        <v>0</v>
      </c>
      <c r="AB348" s="231">
        <v>0</v>
      </c>
      <c r="AC348" s="232">
        <v>0</v>
      </c>
      <c r="AD348" s="231">
        <v>0</v>
      </c>
      <c r="AE348" s="231">
        <v>0</v>
      </c>
      <c r="AF348" s="231">
        <v>0</v>
      </c>
      <c r="AG348" s="231">
        <v>0</v>
      </c>
      <c r="AH348" s="231">
        <v>0</v>
      </c>
      <c r="AI348" s="233">
        <f t="shared" si="146"/>
        <v>0</v>
      </c>
      <c r="AJ348" s="160" t="str">
        <f t="shared" si="147"/>
        <v/>
      </c>
      <c r="BA348" s="160"/>
      <c r="BR348" s="160"/>
      <c r="CG348" s="160"/>
    </row>
    <row r="349" spans="1:85" ht="15">
      <c r="A349" s="186" t="s">
        <v>16</v>
      </c>
      <c r="B349" s="175">
        <v>0.11436922485992483</v>
      </c>
      <c r="C349" s="175">
        <v>0.17548344065225563</v>
      </c>
      <c r="D349" s="175">
        <v>0</v>
      </c>
      <c r="E349" s="175">
        <v>0</v>
      </c>
      <c r="F349" s="362"/>
      <c r="G349" s="175">
        <v>0</v>
      </c>
      <c r="H349" s="187">
        <v>0</v>
      </c>
      <c r="I349" s="173">
        <f t="shared" si="144"/>
        <v>0.28985266551218047</v>
      </c>
      <c r="J349" s="168"/>
      <c r="K349" s="188" t="s">
        <v>16</v>
      </c>
      <c r="L349" s="175">
        <v>0.11436922485992483</v>
      </c>
      <c r="M349" s="175">
        <v>0.17548344065225563</v>
      </c>
      <c r="N349" s="175">
        <v>0</v>
      </c>
      <c r="O349" s="175">
        <v>0</v>
      </c>
      <c r="P349" s="175">
        <v>0</v>
      </c>
      <c r="Q349" s="175">
        <v>0</v>
      </c>
      <c r="R349" s="176">
        <v>0</v>
      </c>
      <c r="S349" s="177">
        <f t="shared" si="145"/>
        <v>0.28985266551218047</v>
      </c>
      <c r="U349" s="234" t="s">
        <v>16</v>
      </c>
      <c r="V349" s="226">
        <v>0.11436922485992483</v>
      </c>
      <c r="W349" s="226">
        <v>0</v>
      </c>
      <c r="X349" s="226">
        <v>0</v>
      </c>
      <c r="Y349" s="226">
        <v>0.17548344065225563</v>
      </c>
      <c r="Z349" s="226">
        <v>0</v>
      </c>
      <c r="AA349" s="226">
        <v>0</v>
      </c>
      <c r="AB349" s="226">
        <v>0</v>
      </c>
      <c r="AC349" s="227">
        <v>0</v>
      </c>
      <c r="AD349" s="228">
        <v>0</v>
      </c>
      <c r="AE349" s="228">
        <v>0</v>
      </c>
      <c r="AF349" s="228">
        <v>0</v>
      </c>
      <c r="AG349" s="228">
        <v>0</v>
      </c>
      <c r="AH349" s="228">
        <v>0</v>
      </c>
      <c r="AI349" s="229">
        <f t="shared" si="146"/>
        <v>0.28985266551218047</v>
      </c>
      <c r="AJ349" s="160" t="str">
        <f t="shared" si="147"/>
        <v/>
      </c>
      <c r="BA349" s="160"/>
      <c r="BR349" s="160"/>
      <c r="CG349" s="160"/>
    </row>
    <row r="350" spans="1:85" ht="15">
      <c r="A350" s="178" t="s">
        <v>15</v>
      </c>
      <c r="B350" s="179">
        <v>2.7048717020926685E-4</v>
      </c>
      <c r="C350" s="179">
        <v>0</v>
      </c>
      <c r="D350" s="179">
        <v>1.2978858984340981E-3</v>
      </c>
      <c r="E350" s="179">
        <v>1.1037544885223237E-4</v>
      </c>
      <c r="F350" s="362"/>
      <c r="G350" s="179">
        <v>0</v>
      </c>
      <c r="H350" s="180">
        <v>0</v>
      </c>
      <c r="I350" s="181">
        <f t="shared" si="144"/>
        <v>1.6787485174955972E-3</v>
      </c>
      <c r="J350" s="168"/>
      <c r="K350" s="182" t="s">
        <v>15</v>
      </c>
      <c r="L350" s="183">
        <v>2.7048717020926685E-4</v>
      </c>
      <c r="M350" s="183">
        <v>0</v>
      </c>
      <c r="N350" s="183">
        <v>1.2978858984340981E-3</v>
      </c>
      <c r="O350" s="183">
        <v>1.1037544885223237E-4</v>
      </c>
      <c r="P350" s="183">
        <v>0</v>
      </c>
      <c r="Q350" s="183">
        <v>0</v>
      </c>
      <c r="R350" s="184">
        <v>0</v>
      </c>
      <c r="S350" s="185">
        <f t="shared" si="145"/>
        <v>1.6787485174955972E-3</v>
      </c>
      <c r="U350" s="230" t="s">
        <v>57</v>
      </c>
      <c r="V350" s="231">
        <v>2.6435574508219909E-4</v>
      </c>
      <c r="W350" s="231">
        <v>0</v>
      </c>
      <c r="X350" s="231">
        <v>0</v>
      </c>
      <c r="Y350" s="231">
        <v>0</v>
      </c>
      <c r="Z350" s="231">
        <v>0</v>
      </c>
      <c r="AA350" s="231">
        <v>1.0158425632432749E-4</v>
      </c>
      <c r="AB350" s="231">
        <v>0</v>
      </c>
      <c r="AC350" s="232">
        <v>1.3128085160890707E-3</v>
      </c>
      <c r="AD350" s="231">
        <v>6.1314251270677801E-6</v>
      </c>
      <c r="AE350" s="231">
        <v>0</v>
      </c>
      <c r="AF350" s="231">
        <v>0</v>
      </c>
      <c r="AG350" s="231">
        <v>1.2978858984340981E-3</v>
      </c>
      <c r="AH350" s="231">
        <v>8.7911925279048729E-6</v>
      </c>
      <c r="AI350" s="233">
        <f t="shared" si="146"/>
        <v>1.6787485174955972E-3</v>
      </c>
      <c r="AJ350" s="160" t="str">
        <f t="shared" si="147"/>
        <v/>
      </c>
      <c r="BA350" s="160"/>
      <c r="BR350" s="160"/>
      <c r="CG350" s="160"/>
    </row>
    <row r="351" spans="1:85" ht="15">
      <c r="A351" s="186" t="s">
        <v>58</v>
      </c>
      <c r="B351" s="175">
        <v>0</v>
      </c>
      <c r="C351" s="175">
        <v>0</v>
      </c>
      <c r="D351" s="175">
        <v>0</v>
      </c>
      <c r="E351" s="175">
        <v>1.5780751320388964E-2</v>
      </c>
      <c r="F351" s="362"/>
      <c r="G351" s="175">
        <v>0</v>
      </c>
      <c r="H351" s="187">
        <v>0</v>
      </c>
      <c r="I351" s="173">
        <f t="shared" si="144"/>
        <v>1.5780751320388964E-2</v>
      </c>
      <c r="J351" s="168"/>
      <c r="K351" s="188" t="s">
        <v>58</v>
      </c>
      <c r="L351" s="175">
        <v>0</v>
      </c>
      <c r="M351" s="175">
        <v>0</v>
      </c>
      <c r="N351" s="175">
        <v>0</v>
      </c>
      <c r="O351" s="175">
        <v>1.5780751320388964E-2</v>
      </c>
      <c r="P351" s="175">
        <v>0.91487002351766755</v>
      </c>
      <c r="Q351" s="175">
        <v>0</v>
      </c>
      <c r="R351" s="176">
        <v>0</v>
      </c>
      <c r="S351" s="177">
        <f t="shared" si="145"/>
        <v>0.93065077483805647</v>
      </c>
      <c r="U351" s="234" t="s">
        <v>58</v>
      </c>
      <c r="V351" s="226">
        <v>0</v>
      </c>
      <c r="W351" s="226">
        <v>0</v>
      </c>
      <c r="X351" s="226">
        <v>0</v>
      </c>
      <c r="Y351" s="226">
        <v>0</v>
      </c>
      <c r="Z351" s="226">
        <v>0</v>
      </c>
      <c r="AA351" s="226">
        <v>0</v>
      </c>
      <c r="AB351" s="226">
        <v>0.91487002351766755</v>
      </c>
      <c r="AC351" s="227">
        <v>1.5780751320388964E-2</v>
      </c>
      <c r="AD351" s="226">
        <v>0</v>
      </c>
      <c r="AE351" s="226">
        <v>0</v>
      </c>
      <c r="AF351" s="226">
        <v>0</v>
      </c>
      <c r="AG351" s="226">
        <v>0</v>
      </c>
      <c r="AH351" s="226">
        <v>1.5780751320388964E-2</v>
      </c>
      <c r="AI351" s="229">
        <f t="shared" si="146"/>
        <v>0.93065077483805647</v>
      </c>
      <c r="AJ351" s="160" t="str">
        <f t="shared" si="147"/>
        <v/>
      </c>
      <c r="BA351" s="160"/>
      <c r="BR351" s="160"/>
      <c r="CG351" s="160"/>
    </row>
    <row r="352" spans="1:85" ht="15">
      <c r="A352" s="178" t="s">
        <v>12</v>
      </c>
      <c r="B352" s="179">
        <v>0</v>
      </c>
      <c r="C352" s="179">
        <v>0</v>
      </c>
      <c r="D352" s="179">
        <v>0</v>
      </c>
      <c r="E352" s="179">
        <v>0</v>
      </c>
      <c r="F352" s="362"/>
      <c r="G352" s="179">
        <v>0</v>
      </c>
      <c r="H352" s="180">
        <v>0</v>
      </c>
      <c r="I352" s="181">
        <f t="shared" si="144"/>
        <v>0</v>
      </c>
      <c r="J352" s="168"/>
      <c r="K352" s="182" t="s">
        <v>12</v>
      </c>
      <c r="L352" s="183">
        <v>0</v>
      </c>
      <c r="M352" s="183">
        <v>0</v>
      </c>
      <c r="N352" s="183">
        <v>0</v>
      </c>
      <c r="O352" s="183">
        <v>0</v>
      </c>
      <c r="P352" s="183">
        <v>0.6175077813829144</v>
      </c>
      <c r="Q352" s="183">
        <v>0</v>
      </c>
      <c r="R352" s="184">
        <v>0</v>
      </c>
      <c r="S352" s="185">
        <f t="shared" si="145"/>
        <v>0.6175077813829144</v>
      </c>
      <c r="U352" s="230" t="s">
        <v>12</v>
      </c>
      <c r="V352" s="231">
        <v>0</v>
      </c>
      <c r="W352" s="231">
        <v>0</v>
      </c>
      <c r="X352" s="231">
        <v>0</v>
      </c>
      <c r="Y352" s="231">
        <v>0</v>
      </c>
      <c r="Z352" s="231">
        <v>0</v>
      </c>
      <c r="AA352" s="231">
        <v>0</v>
      </c>
      <c r="AB352" s="231">
        <v>0.6175077813829144</v>
      </c>
      <c r="AC352" s="232">
        <v>0</v>
      </c>
      <c r="AD352" s="231">
        <v>0</v>
      </c>
      <c r="AE352" s="231">
        <v>0</v>
      </c>
      <c r="AF352" s="231">
        <v>0</v>
      </c>
      <c r="AG352" s="231">
        <v>0</v>
      </c>
      <c r="AH352" s="231">
        <v>0</v>
      </c>
      <c r="AI352" s="233">
        <f t="shared" si="146"/>
        <v>0.6175077813829144</v>
      </c>
      <c r="AJ352" s="160" t="str">
        <f t="shared" si="147"/>
        <v/>
      </c>
      <c r="BA352" s="160"/>
      <c r="BR352" s="160"/>
      <c r="CG352" s="160"/>
    </row>
    <row r="353" spans="1:85" ht="15">
      <c r="A353" s="186" t="s">
        <v>59</v>
      </c>
      <c r="B353" s="175">
        <v>0</v>
      </c>
      <c r="C353" s="175">
        <v>0</v>
      </c>
      <c r="D353" s="175">
        <v>0</v>
      </c>
      <c r="E353" s="175">
        <v>0</v>
      </c>
      <c r="F353" s="362"/>
      <c r="G353" s="175">
        <v>0</v>
      </c>
      <c r="H353" s="187">
        <v>0</v>
      </c>
      <c r="I353" s="173">
        <f t="shared" si="144"/>
        <v>0</v>
      </c>
      <c r="J353" s="168"/>
      <c r="K353" s="188" t="s">
        <v>59</v>
      </c>
      <c r="L353" s="175">
        <v>0</v>
      </c>
      <c r="M353" s="175">
        <v>0</v>
      </c>
      <c r="N353" s="175">
        <v>0</v>
      </c>
      <c r="O353" s="175">
        <v>0</v>
      </c>
      <c r="P353" s="175">
        <v>0</v>
      </c>
      <c r="Q353" s="175">
        <v>0</v>
      </c>
      <c r="R353" s="176">
        <v>0</v>
      </c>
      <c r="S353" s="177">
        <f t="shared" si="145"/>
        <v>0</v>
      </c>
      <c r="U353" s="234" t="s">
        <v>59</v>
      </c>
      <c r="V353" s="226">
        <v>0</v>
      </c>
      <c r="W353" s="226">
        <v>0</v>
      </c>
      <c r="X353" s="226">
        <v>0</v>
      </c>
      <c r="Y353" s="226">
        <v>0</v>
      </c>
      <c r="Z353" s="226">
        <v>0</v>
      </c>
      <c r="AA353" s="226">
        <v>0</v>
      </c>
      <c r="AB353" s="226">
        <v>0</v>
      </c>
      <c r="AC353" s="227">
        <v>0</v>
      </c>
      <c r="AD353" s="226">
        <v>0</v>
      </c>
      <c r="AE353" s="226">
        <v>0</v>
      </c>
      <c r="AF353" s="226">
        <v>0</v>
      </c>
      <c r="AG353" s="226">
        <v>0</v>
      </c>
      <c r="AH353" s="226">
        <v>0</v>
      </c>
      <c r="AI353" s="229">
        <f t="shared" si="146"/>
        <v>0</v>
      </c>
      <c r="AJ353" s="160" t="str">
        <f t="shared" si="147"/>
        <v/>
      </c>
      <c r="BA353" s="160"/>
      <c r="BR353" s="160"/>
      <c r="CG353" s="160"/>
    </row>
    <row r="354" spans="1:85" ht="15">
      <c r="A354" s="178" t="s">
        <v>17</v>
      </c>
      <c r="B354" s="179">
        <v>0</v>
      </c>
      <c r="C354" s="179">
        <v>1.3328684941013668E-2</v>
      </c>
      <c r="D354" s="179">
        <v>0</v>
      </c>
      <c r="E354" s="179">
        <v>0</v>
      </c>
      <c r="F354" s="362"/>
      <c r="G354" s="179">
        <v>0</v>
      </c>
      <c r="H354" s="180">
        <v>0</v>
      </c>
      <c r="I354" s="181">
        <f t="shared" si="144"/>
        <v>1.3328684941013668E-2</v>
      </c>
      <c r="J354" s="168"/>
      <c r="K354" s="182" t="s">
        <v>17</v>
      </c>
      <c r="L354" s="183">
        <v>0</v>
      </c>
      <c r="M354" s="183">
        <v>1.3328684941013668E-2</v>
      </c>
      <c r="N354" s="183">
        <v>0</v>
      </c>
      <c r="O354" s="183">
        <v>0</v>
      </c>
      <c r="P354" s="183">
        <v>2.1167219803715555E-5</v>
      </c>
      <c r="Q354" s="183">
        <v>0</v>
      </c>
      <c r="R354" s="184">
        <v>0</v>
      </c>
      <c r="S354" s="185">
        <f t="shared" si="145"/>
        <v>1.3349852160817384E-2</v>
      </c>
      <c r="U354" s="230" t="s">
        <v>17</v>
      </c>
      <c r="V354" s="231">
        <v>0</v>
      </c>
      <c r="W354" s="231">
        <v>0</v>
      </c>
      <c r="X354" s="231">
        <v>0</v>
      </c>
      <c r="Y354" s="231">
        <v>1.3328684941013668E-2</v>
      </c>
      <c r="Z354" s="231">
        <v>0</v>
      </c>
      <c r="AA354" s="231">
        <v>0</v>
      </c>
      <c r="AB354" s="231">
        <v>2.1167219803715555E-5</v>
      </c>
      <c r="AC354" s="232">
        <v>0</v>
      </c>
      <c r="AD354" s="231">
        <v>0</v>
      </c>
      <c r="AE354" s="231">
        <v>0</v>
      </c>
      <c r="AF354" s="231">
        <v>0</v>
      </c>
      <c r="AG354" s="231">
        <v>0</v>
      </c>
      <c r="AH354" s="231">
        <v>0</v>
      </c>
      <c r="AI354" s="233">
        <f t="shared" si="146"/>
        <v>1.3349852160817384E-2</v>
      </c>
      <c r="AJ354" s="160" t="str">
        <f t="shared" si="147"/>
        <v/>
      </c>
      <c r="BA354" s="160"/>
      <c r="BR354" s="160"/>
      <c r="CG354" s="160"/>
    </row>
    <row r="355" spans="1:85" ht="15">
      <c r="A355" s="186" t="s">
        <v>139</v>
      </c>
      <c r="B355" s="175">
        <v>4.3185545213669962E-2</v>
      </c>
      <c r="C355" s="175">
        <v>0</v>
      </c>
      <c r="D355" s="175">
        <v>0.84397718455707094</v>
      </c>
      <c r="E355" s="175">
        <v>0</v>
      </c>
      <c r="F355" s="362"/>
      <c r="G355" s="175">
        <v>0</v>
      </c>
      <c r="H355" s="187">
        <v>0</v>
      </c>
      <c r="I355" s="173">
        <f t="shared" si="144"/>
        <v>0.88716272977074095</v>
      </c>
      <c r="J355" s="168"/>
      <c r="K355" s="188" t="s">
        <v>139</v>
      </c>
      <c r="L355" s="175">
        <v>4.3185545213669962E-2</v>
      </c>
      <c r="M355" s="175">
        <v>0</v>
      </c>
      <c r="N355" s="175">
        <v>0.84397718455707094</v>
      </c>
      <c r="O355" s="175">
        <v>0</v>
      </c>
      <c r="P355" s="175">
        <v>0</v>
      </c>
      <c r="Q355" s="175">
        <v>0</v>
      </c>
      <c r="R355" s="176">
        <v>0</v>
      </c>
      <c r="S355" s="177">
        <f t="shared" si="145"/>
        <v>0.88716272977074095</v>
      </c>
      <c r="U355" s="234" t="s">
        <v>139</v>
      </c>
      <c r="V355" s="226">
        <v>4.3185545213669962E-2</v>
      </c>
      <c r="W355" s="226">
        <v>0</v>
      </c>
      <c r="X355" s="226">
        <v>0</v>
      </c>
      <c r="Y355" s="226">
        <v>0</v>
      </c>
      <c r="Z355" s="226">
        <v>0.84397718455707094</v>
      </c>
      <c r="AA355" s="226">
        <v>0</v>
      </c>
      <c r="AB355" s="226">
        <v>0</v>
      </c>
      <c r="AC355" s="227">
        <v>0</v>
      </c>
      <c r="AD355" s="226">
        <v>0</v>
      </c>
      <c r="AE355" s="226">
        <v>0</v>
      </c>
      <c r="AF355" s="226">
        <v>0</v>
      </c>
      <c r="AG355" s="226">
        <v>0</v>
      </c>
      <c r="AH355" s="226">
        <v>0</v>
      </c>
      <c r="AI355" s="229">
        <f t="shared" si="146"/>
        <v>0.88716272977074095</v>
      </c>
      <c r="AJ355" s="160" t="str">
        <f t="shared" si="147"/>
        <v/>
      </c>
      <c r="BA355" s="160"/>
      <c r="BR355" s="160"/>
      <c r="CG355" s="160"/>
    </row>
    <row r="356" spans="1:85" ht="15">
      <c r="A356" s="178" t="s">
        <v>25</v>
      </c>
      <c r="B356" s="179">
        <v>5.957953968901062E-2</v>
      </c>
      <c r="C356" s="179">
        <v>2.9568080626429346E-2</v>
      </c>
      <c r="D356" s="179">
        <v>2.0453650919930545E-2</v>
      </c>
      <c r="E356" s="179">
        <v>2.6249638104757738</v>
      </c>
      <c r="F356" s="362"/>
      <c r="G356" s="179">
        <v>9.0966364021940457E-2</v>
      </c>
      <c r="H356" s="180">
        <v>0</v>
      </c>
      <c r="I356" s="181">
        <f t="shared" si="144"/>
        <v>2.8255314457330849</v>
      </c>
      <c r="J356" s="168"/>
      <c r="K356" s="182" t="s">
        <v>25</v>
      </c>
      <c r="L356" s="183">
        <v>5.957953968901062E-2</v>
      </c>
      <c r="M356" s="183">
        <v>2.9568080626429346E-2</v>
      </c>
      <c r="N356" s="183">
        <v>2.0453650919930545E-2</v>
      </c>
      <c r="O356" s="183">
        <v>2.6249638104757738</v>
      </c>
      <c r="P356" s="183">
        <v>0.17725776488919773</v>
      </c>
      <c r="Q356" s="183">
        <v>9.0966364021940457E-2</v>
      </c>
      <c r="R356" s="184">
        <v>0</v>
      </c>
      <c r="S356" s="185">
        <f t="shared" si="145"/>
        <v>3.0027892106222827</v>
      </c>
      <c r="U356" s="230" t="s">
        <v>25</v>
      </c>
      <c r="V356" s="231">
        <v>1.4396670113503282E-2</v>
      </c>
      <c r="W356" s="231">
        <v>4.5082285871470854E-2</v>
      </c>
      <c r="X356" s="231">
        <v>9.0966364021940457E-2</v>
      </c>
      <c r="Y356" s="231">
        <v>2.9568080626429346E-2</v>
      </c>
      <c r="Z356" s="231">
        <v>1.03661339173698E-2</v>
      </c>
      <c r="AA356" s="231">
        <v>2.6191722140146476</v>
      </c>
      <c r="AB356" s="231">
        <v>0.17725776488919773</v>
      </c>
      <c r="AC356" s="232">
        <v>1.5979697167723534E-2</v>
      </c>
      <c r="AD356" s="231">
        <v>1.0058370403648297E-4</v>
      </c>
      <c r="AE356" s="231">
        <v>3.2255868751520316E-5</v>
      </c>
      <c r="AF356" s="231">
        <v>0</v>
      </c>
      <c r="AG356" s="231">
        <v>1.0087517002560744E-2</v>
      </c>
      <c r="AH356" s="231">
        <v>5.7593405923747846E-3</v>
      </c>
      <c r="AI356" s="233">
        <f t="shared" si="146"/>
        <v>3.0027892106222827</v>
      </c>
      <c r="AJ356" s="160" t="str">
        <f t="shared" si="147"/>
        <v/>
      </c>
      <c r="BA356" s="160"/>
      <c r="BR356" s="160"/>
      <c r="CG356" s="160"/>
    </row>
    <row r="357" spans="1:85" ht="15">
      <c r="A357" s="186" t="s">
        <v>24</v>
      </c>
      <c r="B357" s="175">
        <v>4.7754034544927833E-2</v>
      </c>
      <c r="C357" s="175">
        <v>0</v>
      </c>
      <c r="D357" s="175">
        <v>0.71744713146699901</v>
      </c>
      <c r="E357" s="175">
        <v>0</v>
      </c>
      <c r="F357" s="362"/>
      <c r="G357" s="175">
        <v>0</v>
      </c>
      <c r="H357" s="187">
        <v>0</v>
      </c>
      <c r="I357" s="173">
        <f t="shared" si="144"/>
        <v>0.76520116601192689</v>
      </c>
      <c r="J357" s="168"/>
      <c r="K357" s="188" t="s">
        <v>24</v>
      </c>
      <c r="L357" s="175">
        <v>4.7754034544927833E-2</v>
      </c>
      <c r="M357" s="175">
        <v>0</v>
      </c>
      <c r="N357" s="175">
        <v>0.71744713146699901</v>
      </c>
      <c r="O357" s="175">
        <v>0</v>
      </c>
      <c r="P357" s="175">
        <v>0</v>
      </c>
      <c r="Q357" s="175">
        <v>0</v>
      </c>
      <c r="R357" s="176">
        <v>0</v>
      </c>
      <c r="S357" s="177">
        <f t="shared" si="145"/>
        <v>0.76520116601192689</v>
      </c>
      <c r="U357" s="234" t="s">
        <v>24</v>
      </c>
      <c r="V357" s="226">
        <v>4.7754034544927833E-2</v>
      </c>
      <c r="W357" s="226">
        <v>0</v>
      </c>
      <c r="X357" s="226">
        <v>0</v>
      </c>
      <c r="Y357" s="226">
        <v>0</v>
      </c>
      <c r="Z357" s="226">
        <v>1.9977335674395236E-2</v>
      </c>
      <c r="AA357" s="226">
        <v>0</v>
      </c>
      <c r="AB357" s="226">
        <v>0</v>
      </c>
      <c r="AC357" s="227">
        <v>0.69746979579260382</v>
      </c>
      <c r="AD357" s="226">
        <v>0</v>
      </c>
      <c r="AE357" s="226">
        <v>0</v>
      </c>
      <c r="AF357" s="226">
        <v>0</v>
      </c>
      <c r="AG357" s="226">
        <v>0.69746979579260382</v>
      </c>
      <c r="AH357" s="226">
        <v>0</v>
      </c>
      <c r="AI357" s="229">
        <f t="shared" si="146"/>
        <v>0.76520116601192689</v>
      </c>
      <c r="AJ357" s="160" t="str">
        <f t="shared" si="147"/>
        <v/>
      </c>
      <c r="BA357" s="160"/>
      <c r="BR357" s="160"/>
      <c r="CG357" s="160"/>
    </row>
    <row r="358" spans="1:85" ht="15">
      <c r="A358" s="178" t="s">
        <v>60</v>
      </c>
      <c r="B358" s="179">
        <v>0</v>
      </c>
      <c r="C358" s="179">
        <v>0</v>
      </c>
      <c r="D358" s="179">
        <v>0</v>
      </c>
      <c r="E358" s="179">
        <v>0</v>
      </c>
      <c r="F358" s="362"/>
      <c r="G358" s="179">
        <v>0</v>
      </c>
      <c r="H358" s="180">
        <v>0</v>
      </c>
      <c r="I358" s="181">
        <f t="shared" si="144"/>
        <v>0</v>
      </c>
      <c r="J358" s="168"/>
      <c r="K358" s="182" t="s">
        <v>60</v>
      </c>
      <c r="L358" s="183">
        <v>0</v>
      </c>
      <c r="M358" s="183">
        <v>0</v>
      </c>
      <c r="N358" s="183">
        <v>0</v>
      </c>
      <c r="O358" s="183">
        <v>0</v>
      </c>
      <c r="P358" s="183">
        <v>0</v>
      </c>
      <c r="Q358" s="183">
        <v>0</v>
      </c>
      <c r="R358" s="184">
        <v>0</v>
      </c>
      <c r="S358" s="185">
        <f t="shared" si="145"/>
        <v>0</v>
      </c>
      <c r="U358" s="230" t="s">
        <v>60</v>
      </c>
      <c r="V358" s="231">
        <v>0</v>
      </c>
      <c r="W358" s="231">
        <v>0</v>
      </c>
      <c r="X358" s="231">
        <v>0</v>
      </c>
      <c r="Y358" s="231">
        <v>0</v>
      </c>
      <c r="Z358" s="231">
        <v>0</v>
      </c>
      <c r="AA358" s="231">
        <v>0</v>
      </c>
      <c r="AB358" s="231">
        <v>0</v>
      </c>
      <c r="AC358" s="232">
        <v>0</v>
      </c>
      <c r="AD358" s="231">
        <v>0</v>
      </c>
      <c r="AE358" s="231">
        <v>0</v>
      </c>
      <c r="AF358" s="231">
        <v>0</v>
      </c>
      <c r="AG358" s="231">
        <v>0</v>
      </c>
      <c r="AH358" s="231">
        <v>0</v>
      </c>
      <c r="AI358" s="233">
        <f t="shared" si="146"/>
        <v>0</v>
      </c>
      <c r="AJ358" s="160" t="str">
        <f t="shared" si="147"/>
        <v/>
      </c>
      <c r="BA358" s="160"/>
      <c r="BR358" s="160"/>
      <c r="CG358" s="160"/>
    </row>
    <row r="359" spans="1:85" ht="15">
      <c r="A359" s="186" t="s">
        <v>22</v>
      </c>
      <c r="B359" s="175">
        <v>0.60529266872267262</v>
      </c>
      <c r="C359" s="175">
        <v>2.9928469361589656</v>
      </c>
      <c r="D359" s="175">
        <v>1.7065049176538469</v>
      </c>
      <c r="E359" s="175">
        <v>4.4525245685046309E-2</v>
      </c>
      <c r="F359" s="362"/>
      <c r="G359" s="175">
        <v>0</v>
      </c>
      <c r="H359" s="187">
        <v>0</v>
      </c>
      <c r="I359" s="173">
        <f t="shared" si="144"/>
        <v>5.3491697682205315</v>
      </c>
      <c r="J359" s="168"/>
      <c r="K359" s="188" t="s">
        <v>22</v>
      </c>
      <c r="L359" s="175">
        <v>0.60529266872267262</v>
      </c>
      <c r="M359" s="175">
        <v>2.9928469361589656</v>
      </c>
      <c r="N359" s="175">
        <v>1.7065049176538469</v>
      </c>
      <c r="O359" s="175">
        <v>4.4525245685046309E-2</v>
      </c>
      <c r="P359" s="175">
        <v>5.5475867148721859E-2</v>
      </c>
      <c r="Q359" s="175">
        <v>0</v>
      </c>
      <c r="R359" s="176">
        <v>0</v>
      </c>
      <c r="S359" s="177">
        <f t="shared" si="145"/>
        <v>5.4046456353692536</v>
      </c>
      <c r="U359" s="234" t="s">
        <v>22</v>
      </c>
      <c r="V359" s="226">
        <v>0.60529266872267262</v>
      </c>
      <c r="W359" s="226">
        <v>0</v>
      </c>
      <c r="X359" s="226">
        <v>0</v>
      </c>
      <c r="Y359" s="226">
        <v>2.9928469361589656</v>
      </c>
      <c r="Z359" s="226">
        <v>1.2360622659203</v>
      </c>
      <c r="AA359" s="226">
        <v>0</v>
      </c>
      <c r="AB359" s="226">
        <v>5.5475867148721859E-2</v>
      </c>
      <c r="AC359" s="227">
        <v>0.51496789741859339</v>
      </c>
      <c r="AD359" s="226">
        <v>0</v>
      </c>
      <c r="AE359" s="226">
        <v>0</v>
      </c>
      <c r="AF359" s="226">
        <v>0</v>
      </c>
      <c r="AG359" s="226">
        <v>0.47044265173354705</v>
      </c>
      <c r="AH359" s="226">
        <v>4.4525245685046309E-2</v>
      </c>
      <c r="AI359" s="229">
        <f t="shared" si="146"/>
        <v>5.4046456353692536</v>
      </c>
      <c r="AJ359" s="160" t="str">
        <f t="shared" si="147"/>
        <v/>
      </c>
      <c r="BA359" s="160"/>
      <c r="BR359" s="160"/>
      <c r="CG359" s="160"/>
    </row>
    <row r="360" spans="1:85" ht="15">
      <c r="A360" s="178" t="s">
        <v>21</v>
      </c>
      <c r="B360" s="179">
        <v>0</v>
      </c>
      <c r="C360" s="179">
        <v>0</v>
      </c>
      <c r="D360" s="179">
        <v>0</v>
      </c>
      <c r="E360" s="179">
        <v>0</v>
      </c>
      <c r="F360" s="362"/>
      <c r="G360" s="179">
        <v>0</v>
      </c>
      <c r="H360" s="180">
        <v>0</v>
      </c>
      <c r="I360" s="181">
        <f t="shared" si="144"/>
        <v>0</v>
      </c>
      <c r="J360" s="168"/>
      <c r="K360" s="182" t="s">
        <v>21</v>
      </c>
      <c r="L360" s="183">
        <v>0</v>
      </c>
      <c r="M360" s="183">
        <v>0</v>
      </c>
      <c r="N360" s="183">
        <v>0</v>
      </c>
      <c r="O360" s="183">
        <v>0</v>
      </c>
      <c r="P360" s="183">
        <v>0</v>
      </c>
      <c r="Q360" s="183">
        <v>0</v>
      </c>
      <c r="R360" s="184">
        <v>0</v>
      </c>
      <c r="S360" s="185">
        <f t="shared" si="145"/>
        <v>0</v>
      </c>
      <c r="U360" s="230" t="s">
        <v>61</v>
      </c>
      <c r="V360" s="231">
        <v>0</v>
      </c>
      <c r="W360" s="231">
        <v>0</v>
      </c>
      <c r="X360" s="231">
        <v>0</v>
      </c>
      <c r="Y360" s="231">
        <v>0</v>
      </c>
      <c r="Z360" s="231">
        <v>0</v>
      </c>
      <c r="AA360" s="231">
        <v>0</v>
      </c>
      <c r="AB360" s="231">
        <v>0</v>
      </c>
      <c r="AC360" s="232">
        <v>0</v>
      </c>
      <c r="AD360" s="231">
        <v>0</v>
      </c>
      <c r="AE360" s="231">
        <v>0</v>
      </c>
      <c r="AF360" s="231">
        <v>0</v>
      </c>
      <c r="AG360" s="231">
        <v>0</v>
      </c>
      <c r="AH360" s="231">
        <v>0</v>
      </c>
      <c r="AI360" s="233">
        <f t="shared" si="146"/>
        <v>0</v>
      </c>
      <c r="AJ360" s="160" t="str">
        <f t="shared" si="147"/>
        <v/>
      </c>
      <c r="BA360" s="160"/>
      <c r="BR360" s="160"/>
      <c r="CG360" s="160"/>
    </row>
    <row r="361" spans="1:85" ht="15">
      <c r="A361" s="189" t="s">
        <v>64</v>
      </c>
      <c r="B361" s="175">
        <v>0</v>
      </c>
      <c r="C361" s="175">
        <v>0</v>
      </c>
      <c r="D361" s="175">
        <v>0</v>
      </c>
      <c r="E361" s="175">
        <v>0</v>
      </c>
      <c r="F361" s="362"/>
      <c r="G361" s="175">
        <v>0</v>
      </c>
      <c r="H361" s="187">
        <v>0</v>
      </c>
      <c r="I361" s="173">
        <f t="shared" si="144"/>
        <v>0</v>
      </c>
      <c r="J361" s="168"/>
      <c r="K361" s="190" t="s">
        <v>64</v>
      </c>
      <c r="L361" s="175">
        <v>0</v>
      </c>
      <c r="M361" s="175">
        <v>0</v>
      </c>
      <c r="N361" s="175">
        <v>0</v>
      </c>
      <c r="O361" s="175">
        <v>0</v>
      </c>
      <c r="P361" s="175">
        <v>0</v>
      </c>
      <c r="Q361" s="175">
        <v>0</v>
      </c>
      <c r="R361" s="176">
        <v>0</v>
      </c>
      <c r="S361" s="177">
        <f t="shared" si="145"/>
        <v>0</v>
      </c>
      <c r="U361" s="235" t="s">
        <v>62</v>
      </c>
      <c r="V361" s="226">
        <v>0</v>
      </c>
      <c r="W361" s="226">
        <v>0</v>
      </c>
      <c r="X361" s="226">
        <v>0</v>
      </c>
      <c r="Y361" s="226">
        <v>0</v>
      </c>
      <c r="Z361" s="226">
        <v>0</v>
      </c>
      <c r="AA361" s="226">
        <v>0</v>
      </c>
      <c r="AB361" s="226">
        <v>0</v>
      </c>
      <c r="AC361" s="227">
        <v>0</v>
      </c>
      <c r="AD361" s="228">
        <v>0</v>
      </c>
      <c r="AE361" s="228">
        <v>0</v>
      </c>
      <c r="AF361" s="228">
        <v>0</v>
      </c>
      <c r="AG361" s="228">
        <v>0</v>
      </c>
      <c r="AH361" s="228">
        <v>0</v>
      </c>
      <c r="AI361" s="229">
        <f t="shared" si="146"/>
        <v>0</v>
      </c>
      <c r="AJ361" s="160" t="str">
        <f t="shared" si="147"/>
        <v/>
      </c>
      <c r="BA361" s="160"/>
      <c r="BR361" s="160"/>
      <c r="CG361" s="160"/>
    </row>
    <row r="362" spans="1:85">
      <c r="A362" s="191" t="s">
        <v>23</v>
      </c>
      <c r="B362" s="192">
        <v>0</v>
      </c>
      <c r="C362" s="192">
        <v>0</v>
      </c>
      <c r="D362" s="192">
        <v>0</v>
      </c>
      <c r="E362" s="192">
        <v>0</v>
      </c>
      <c r="F362" s="362"/>
      <c r="G362" s="192">
        <v>0</v>
      </c>
      <c r="H362" s="193">
        <v>0</v>
      </c>
      <c r="I362" s="194">
        <f t="shared" si="144"/>
        <v>0</v>
      </c>
      <c r="J362" s="168"/>
      <c r="K362" s="195" t="s">
        <v>23</v>
      </c>
      <c r="L362" s="196">
        <v>0</v>
      </c>
      <c r="M362" s="196">
        <v>0</v>
      </c>
      <c r="N362" s="196">
        <v>0</v>
      </c>
      <c r="O362" s="196">
        <v>0</v>
      </c>
      <c r="P362" s="196">
        <v>0</v>
      </c>
      <c r="Q362" s="196">
        <v>0</v>
      </c>
      <c r="R362" s="197">
        <v>0</v>
      </c>
      <c r="S362" s="198">
        <f t="shared" si="145"/>
        <v>0</v>
      </c>
      <c r="U362" s="236" t="s">
        <v>66</v>
      </c>
      <c r="V362" s="237">
        <v>0</v>
      </c>
      <c r="W362" s="237">
        <v>0</v>
      </c>
      <c r="X362" s="237">
        <v>0</v>
      </c>
      <c r="Y362" s="237">
        <v>0</v>
      </c>
      <c r="Z362" s="237">
        <v>0</v>
      </c>
      <c r="AA362" s="237">
        <v>0</v>
      </c>
      <c r="AB362" s="237">
        <v>0</v>
      </c>
      <c r="AC362" s="237">
        <v>0</v>
      </c>
      <c r="AD362" s="237">
        <v>0</v>
      </c>
      <c r="AE362" s="237">
        <v>0</v>
      </c>
      <c r="AF362" s="237">
        <v>0</v>
      </c>
      <c r="AG362" s="237">
        <v>0</v>
      </c>
      <c r="AH362" s="125">
        <v>0</v>
      </c>
      <c r="AI362" s="238">
        <f t="shared" si="146"/>
        <v>0</v>
      </c>
      <c r="AJ362" s="160" t="str">
        <f t="shared" si="147"/>
        <v/>
      </c>
      <c r="BA362" s="160"/>
      <c r="BR362" s="160"/>
      <c r="CG362" s="160"/>
    </row>
    <row r="363" spans="1:85">
      <c r="A363" s="199" t="s">
        <v>19</v>
      </c>
      <c r="B363" s="200">
        <v>0</v>
      </c>
      <c r="C363" s="200">
        <v>0</v>
      </c>
      <c r="D363" s="200">
        <v>0</v>
      </c>
      <c r="E363" s="200">
        <v>0</v>
      </c>
      <c r="F363" s="362"/>
      <c r="G363" s="200">
        <v>0</v>
      </c>
      <c r="H363" s="201">
        <v>0</v>
      </c>
      <c r="I363" s="202">
        <f t="shared" si="144"/>
        <v>0</v>
      </c>
      <c r="J363" s="168"/>
      <c r="K363" s="203" t="s">
        <v>19</v>
      </c>
      <c r="L363" s="200">
        <v>0</v>
      </c>
      <c r="M363" s="200">
        <v>0</v>
      </c>
      <c r="N363" s="200">
        <v>0</v>
      </c>
      <c r="O363" s="200">
        <v>0</v>
      </c>
      <c r="P363" s="200">
        <v>0</v>
      </c>
      <c r="Q363" s="200">
        <v>0</v>
      </c>
      <c r="R363" s="204">
        <v>0</v>
      </c>
      <c r="S363" s="205">
        <f t="shared" si="145"/>
        <v>0</v>
      </c>
      <c r="U363" s="239" t="s">
        <v>19</v>
      </c>
      <c r="V363" s="240">
        <v>0</v>
      </c>
      <c r="W363" s="240">
        <v>0</v>
      </c>
      <c r="X363" s="240">
        <v>0</v>
      </c>
      <c r="Y363" s="240">
        <v>0</v>
      </c>
      <c r="Z363" s="240">
        <v>0</v>
      </c>
      <c r="AA363" s="240">
        <v>0</v>
      </c>
      <c r="AB363" s="240">
        <v>0</v>
      </c>
      <c r="AC363" s="240">
        <v>0</v>
      </c>
      <c r="AD363" s="241">
        <v>0</v>
      </c>
      <c r="AE363" s="241">
        <v>0</v>
      </c>
      <c r="AF363" s="241">
        <v>0</v>
      </c>
      <c r="AG363" s="241">
        <v>0</v>
      </c>
      <c r="AH363" s="241">
        <v>0</v>
      </c>
      <c r="AI363" s="242">
        <f t="shared" si="146"/>
        <v>0</v>
      </c>
      <c r="AJ363" s="160" t="str">
        <f t="shared" si="147"/>
        <v/>
      </c>
      <c r="BA363" s="160"/>
      <c r="BR363" s="160"/>
      <c r="CG363" s="160"/>
    </row>
    <row r="364" spans="1:85">
      <c r="A364" s="191" t="s">
        <v>20</v>
      </c>
      <c r="B364" s="192">
        <v>0</v>
      </c>
      <c r="C364" s="192">
        <v>0</v>
      </c>
      <c r="D364" s="192">
        <v>0</v>
      </c>
      <c r="E364" s="192">
        <v>0</v>
      </c>
      <c r="F364" s="362"/>
      <c r="G364" s="192">
        <v>0</v>
      </c>
      <c r="H364" s="193">
        <v>0</v>
      </c>
      <c r="I364" s="194">
        <f t="shared" si="144"/>
        <v>0</v>
      </c>
      <c r="J364" s="168"/>
      <c r="K364" s="195" t="s">
        <v>20</v>
      </c>
      <c r="L364" s="196">
        <v>0</v>
      </c>
      <c r="M364" s="196">
        <v>0</v>
      </c>
      <c r="N364" s="196">
        <v>0</v>
      </c>
      <c r="O364" s="196">
        <v>0</v>
      </c>
      <c r="P364" s="196">
        <v>0</v>
      </c>
      <c r="Q364" s="196">
        <v>0</v>
      </c>
      <c r="R364" s="197">
        <v>0</v>
      </c>
      <c r="S364" s="198">
        <f t="shared" si="145"/>
        <v>0</v>
      </c>
      <c r="U364" s="236" t="s">
        <v>20</v>
      </c>
      <c r="V364" s="237">
        <v>0</v>
      </c>
      <c r="W364" s="237">
        <v>0</v>
      </c>
      <c r="X364" s="237">
        <v>0</v>
      </c>
      <c r="Y364" s="237">
        <v>0</v>
      </c>
      <c r="Z364" s="237">
        <v>0</v>
      </c>
      <c r="AA364" s="237">
        <v>0</v>
      </c>
      <c r="AB364" s="237">
        <v>0</v>
      </c>
      <c r="AC364" s="237">
        <v>0</v>
      </c>
      <c r="AD364" s="237">
        <v>0</v>
      </c>
      <c r="AE364" s="237">
        <v>0</v>
      </c>
      <c r="AF364" s="237">
        <v>0</v>
      </c>
      <c r="AG364" s="237">
        <v>0</v>
      </c>
      <c r="AH364" s="125">
        <v>0</v>
      </c>
      <c r="AI364" s="238">
        <f t="shared" si="146"/>
        <v>0</v>
      </c>
      <c r="AJ364" s="160" t="str">
        <f t="shared" si="147"/>
        <v/>
      </c>
      <c r="BA364" s="160"/>
      <c r="BR364" s="160"/>
      <c r="CG364" s="160"/>
    </row>
    <row r="365" spans="1:85" ht="15" thickBot="1">
      <c r="A365" s="206" t="s">
        <v>11</v>
      </c>
      <c r="B365" s="207">
        <v>0</v>
      </c>
      <c r="C365" s="207">
        <v>0</v>
      </c>
      <c r="D365" s="207">
        <v>0</v>
      </c>
      <c r="E365" s="207">
        <v>0</v>
      </c>
      <c r="F365" s="363"/>
      <c r="G365" s="207">
        <v>0</v>
      </c>
      <c r="H365" s="208">
        <v>0</v>
      </c>
      <c r="I365" s="209">
        <f t="shared" si="144"/>
        <v>0</v>
      </c>
      <c r="J365" s="168"/>
      <c r="K365" s="210" t="s">
        <v>11</v>
      </c>
      <c r="L365" s="207">
        <v>0</v>
      </c>
      <c r="M365" s="207">
        <v>0</v>
      </c>
      <c r="N365" s="207">
        <v>0</v>
      </c>
      <c r="O365" s="207">
        <v>0</v>
      </c>
      <c r="P365" s="207">
        <v>0</v>
      </c>
      <c r="Q365" s="207">
        <v>0</v>
      </c>
      <c r="R365" s="211">
        <v>0</v>
      </c>
      <c r="S365" s="212">
        <f t="shared" si="145"/>
        <v>0</v>
      </c>
      <c r="U365" s="239" t="s">
        <v>11</v>
      </c>
      <c r="V365" s="240">
        <v>0</v>
      </c>
      <c r="W365" s="240">
        <v>0</v>
      </c>
      <c r="X365" s="240">
        <v>0</v>
      </c>
      <c r="Y365" s="240">
        <v>0</v>
      </c>
      <c r="Z365" s="240">
        <v>0</v>
      </c>
      <c r="AA365" s="240">
        <v>0</v>
      </c>
      <c r="AB365" s="240">
        <v>0</v>
      </c>
      <c r="AC365" s="240">
        <v>0</v>
      </c>
      <c r="AD365" s="241">
        <v>0</v>
      </c>
      <c r="AE365" s="241">
        <v>0</v>
      </c>
      <c r="AF365" s="241">
        <v>0</v>
      </c>
      <c r="AG365" s="241">
        <v>0</v>
      </c>
      <c r="AH365" s="241">
        <v>0</v>
      </c>
      <c r="AI365" s="242">
        <f t="shared" si="146"/>
        <v>0</v>
      </c>
      <c r="AJ365" s="160" t="str">
        <f t="shared" si="147"/>
        <v/>
      </c>
      <c r="BA365" s="160"/>
      <c r="BR365" s="160"/>
      <c r="CG365" s="160"/>
    </row>
    <row r="366" spans="1:85" ht="15">
      <c r="A366" s="213" t="s">
        <v>26</v>
      </c>
      <c r="B366" s="214">
        <f>SUM(B345:B361)</f>
        <v>0.87045150020041517</v>
      </c>
      <c r="C366" s="214">
        <f t="shared" ref="C366:I366" si="148">SUM(C345:C361)</f>
        <v>3.211227142378664</v>
      </c>
      <c r="D366" s="214">
        <f t="shared" si="148"/>
        <v>3.2896807704962816</v>
      </c>
      <c r="E366" s="214">
        <f t="shared" si="148"/>
        <v>2.6853801829300612</v>
      </c>
      <c r="F366" s="214">
        <f t="shared" si="148"/>
        <v>0</v>
      </c>
      <c r="G366" s="214">
        <f t="shared" si="148"/>
        <v>9.0966364021940457E-2</v>
      </c>
      <c r="H366" s="216">
        <f t="shared" si="148"/>
        <v>0</v>
      </c>
      <c r="I366" s="173">
        <f t="shared" si="148"/>
        <v>10.147705960027363</v>
      </c>
      <c r="J366" s="168"/>
      <c r="K366" s="215" t="s">
        <v>26</v>
      </c>
      <c r="L366" s="214">
        <f>SUM(L345:L361)</f>
        <v>0.87045150020041517</v>
      </c>
      <c r="M366" s="214">
        <f t="shared" ref="M366:S366" si="149">SUM(M345:M361)</f>
        <v>3.211227142378664</v>
      </c>
      <c r="N366" s="214">
        <f t="shared" si="149"/>
        <v>3.2896807704962816</v>
      </c>
      <c r="O366" s="214">
        <f t="shared" si="149"/>
        <v>2.6853801829300612</v>
      </c>
      <c r="P366" s="214">
        <f t="shared" si="149"/>
        <v>1.7651326041583053</v>
      </c>
      <c r="Q366" s="214">
        <f t="shared" si="149"/>
        <v>9.0966364021940457E-2</v>
      </c>
      <c r="R366" s="216">
        <f t="shared" si="149"/>
        <v>0</v>
      </c>
      <c r="S366" s="217">
        <f t="shared" si="149"/>
        <v>11.91283856418567</v>
      </c>
      <c r="T366" s="160" t="str">
        <f>IF(ABS(S366-AI366)&gt;0.01,S366-AI366,"")</f>
        <v/>
      </c>
      <c r="U366" s="243" t="s">
        <v>63</v>
      </c>
      <c r="V366" s="244">
        <f>SUM(V345:V361)</f>
        <v>0.82526249919978079</v>
      </c>
      <c r="W366" s="244">
        <f t="shared" ref="W366:AH366" si="150">SUM(W345:W361)</f>
        <v>4.5082285871470854E-2</v>
      </c>
      <c r="X366" s="244">
        <f t="shared" si="150"/>
        <v>9.0966364021940457E-2</v>
      </c>
      <c r="Y366" s="244">
        <f t="shared" si="150"/>
        <v>3.211227142378664</v>
      </c>
      <c r="Z366" s="244">
        <f t="shared" si="150"/>
        <v>2.110382920069136</v>
      </c>
      <c r="AA366" s="244">
        <f t="shared" si="150"/>
        <v>2.6192737982709717</v>
      </c>
      <c r="AB366" s="244">
        <f t="shared" si="150"/>
        <v>1.7651326041583053</v>
      </c>
      <c r="AC366" s="244">
        <f t="shared" si="150"/>
        <v>1.2455109502153987</v>
      </c>
      <c r="AD366" s="245">
        <f t="shared" si="150"/>
        <v>1.0671512916355076E-4</v>
      </c>
      <c r="AE366" s="245">
        <f t="shared" si="150"/>
        <v>3.2255868751520316E-5</v>
      </c>
      <c r="AF366" s="245">
        <f t="shared" si="150"/>
        <v>0</v>
      </c>
      <c r="AG366" s="245">
        <f t="shared" si="150"/>
        <v>1.1792978504271456</v>
      </c>
      <c r="AH366" s="245">
        <f t="shared" si="150"/>
        <v>6.6074128790337971E-2</v>
      </c>
      <c r="AI366" s="246">
        <f>SUM(V366:AC366)</f>
        <v>11.912838564185668</v>
      </c>
      <c r="AJ366" s="160" t="str">
        <f t="shared" si="147"/>
        <v/>
      </c>
      <c r="BA366" s="160"/>
      <c r="BR366" s="160"/>
      <c r="CG366" s="160"/>
    </row>
    <row r="367" spans="1:85" s="23" customFormat="1" ht="15" thickBot="1">
      <c r="A367" s="30" t="s">
        <v>88</v>
      </c>
      <c r="B367" s="47">
        <f>IF($I366=0,"-",B366/$I366)</f>
        <v>8.5778155538719217E-2</v>
      </c>
      <c r="C367" s="47">
        <f t="shared" ref="C367:H367" si="151">IF($I366=0,"-",C366/$I366)</f>
        <v>0.31644858010548871</v>
      </c>
      <c r="D367" s="47">
        <f t="shared" si="151"/>
        <v>0.32417974894568302</v>
      </c>
      <c r="E367" s="47">
        <f t="shared" si="151"/>
        <v>0.26462928601873092</v>
      </c>
      <c r="F367" s="47">
        <f t="shared" si="151"/>
        <v>0</v>
      </c>
      <c r="G367" s="47">
        <f t="shared" si="151"/>
        <v>8.9642293913781441E-3</v>
      </c>
      <c r="H367" s="70">
        <f t="shared" si="151"/>
        <v>0</v>
      </c>
      <c r="I367" s="48">
        <f>SUM(B367:H367)</f>
        <v>1</v>
      </c>
      <c r="J367" s="160"/>
      <c r="K367" s="81" t="s">
        <v>88</v>
      </c>
      <c r="L367" s="98">
        <f t="shared" ref="L367:R367" si="152">IF($S366=0,"-",L366/$S366)</f>
        <v>7.3068353567495609E-2</v>
      </c>
      <c r="M367" s="98">
        <f t="shared" si="152"/>
        <v>0.26956019970192346</v>
      </c>
      <c r="N367" s="98">
        <f t="shared" si="152"/>
        <v>0.2761458365083751</v>
      </c>
      <c r="O367" s="98">
        <f t="shared" si="152"/>
        <v>0.22541900223539432</v>
      </c>
      <c r="P367" s="98">
        <f t="shared" si="152"/>
        <v>0.14817061396810469</v>
      </c>
      <c r="Q367" s="98">
        <f t="shared" si="152"/>
        <v>7.6359940187067142E-3</v>
      </c>
      <c r="R367" s="99">
        <f t="shared" si="152"/>
        <v>0</v>
      </c>
      <c r="S367" s="100">
        <f>SUM(L367:R367)</f>
        <v>1</v>
      </c>
      <c r="U367" s="110" t="s">
        <v>88</v>
      </c>
      <c r="V367" s="133">
        <f>+V366/$AI366</f>
        <v>6.9275051009322033E-2</v>
      </c>
      <c r="W367" s="133">
        <f t="shared" ref="W367:AH367" si="153">+W366/$AI366</f>
        <v>3.7843445647794327E-3</v>
      </c>
      <c r="X367" s="133">
        <f t="shared" si="153"/>
        <v>7.635994018706716E-3</v>
      </c>
      <c r="Y367" s="133">
        <f t="shared" si="153"/>
        <v>0.26956019970192346</v>
      </c>
      <c r="Z367" s="133">
        <f t="shared" si="153"/>
        <v>0.17715197840535804</v>
      </c>
      <c r="AA367" s="133">
        <f t="shared" si="153"/>
        <v>0.21986983070059077</v>
      </c>
      <c r="AB367" s="133">
        <f t="shared" si="153"/>
        <v>0.14817061396810471</v>
      </c>
      <c r="AC367" s="133">
        <f t="shared" si="153"/>
        <v>0.1045519876312148</v>
      </c>
      <c r="AD367" s="133">
        <f t="shared" si="153"/>
        <v>8.9579933941500146E-6</v>
      </c>
      <c r="AE367" s="133">
        <f t="shared" si="153"/>
        <v>2.7076559946420499E-6</v>
      </c>
      <c r="AF367" s="133">
        <f t="shared" si="153"/>
        <v>0</v>
      </c>
      <c r="AG367" s="133">
        <f t="shared" si="153"/>
        <v>9.8993858103017071E-2</v>
      </c>
      <c r="AH367" s="133">
        <f t="shared" si="153"/>
        <v>5.5464638788089412E-3</v>
      </c>
      <c r="AI367" s="134">
        <f>SUM(V367:AC367)</f>
        <v>0.99999999999999989</v>
      </c>
      <c r="AJ367" s="23" t="str">
        <f t="shared" si="147"/>
        <v/>
      </c>
    </row>
    <row r="368" spans="1:85" ht="15" thickBot="1">
      <c r="A368" s="247"/>
      <c r="B368" s="247"/>
      <c r="C368" s="247"/>
      <c r="D368" s="247"/>
      <c r="E368" s="247"/>
      <c r="F368" s="247"/>
      <c r="G368" s="247"/>
      <c r="H368" s="247"/>
      <c r="I368" s="247"/>
      <c r="K368" s="247"/>
      <c r="L368" s="247"/>
      <c r="M368" s="247"/>
      <c r="N368" s="247"/>
      <c r="O368" s="247"/>
      <c r="P368" s="247"/>
      <c r="Q368" s="247"/>
      <c r="R368" s="247"/>
      <c r="S368" s="247"/>
      <c r="AI368" s="168"/>
      <c r="BA368" s="160"/>
      <c r="BR368" s="160"/>
      <c r="CG368" s="160"/>
    </row>
    <row r="369" spans="1:85" ht="28.5">
      <c r="A369" s="312" t="s">
        <v>41</v>
      </c>
      <c r="B369" s="164" t="s">
        <v>0</v>
      </c>
      <c r="C369" s="164" t="s">
        <v>1</v>
      </c>
      <c r="D369" s="164" t="s">
        <v>2</v>
      </c>
      <c r="E369" s="164" t="s">
        <v>3</v>
      </c>
      <c r="F369" s="164" t="s">
        <v>27</v>
      </c>
      <c r="G369" s="164" t="s">
        <v>4</v>
      </c>
      <c r="H369" s="164" t="s">
        <v>5</v>
      </c>
      <c r="I369" s="165" t="s">
        <v>6</v>
      </c>
      <c r="K369" s="314" t="s">
        <v>41</v>
      </c>
      <c r="L369" s="166" t="s">
        <v>0</v>
      </c>
      <c r="M369" s="166" t="s">
        <v>1</v>
      </c>
      <c r="N369" s="166" t="s">
        <v>2</v>
      </c>
      <c r="O369" s="166" t="s">
        <v>3</v>
      </c>
      <c r="P369" s="166" t="s">
        <v>27</v>
      </c>
      <c r="Q369" s="166" t="s">
        <v>4</v>
      </c>
      <c r="R369" s="166" t="s">
        <v>5</v>
      </c>
      <c r="S369" s="167" t="s">
        <v>6</v>
      </c>
      <c r="U369" s="316" t="s">
        <v>41</v>
      </c>
      <c r="V369" s="219" t="s">
        <v>74</v>
      </c>
      <c r="W369" s="219" t="s">
        <v>75</v>
      </c>
      <c r="X369" s="219" t="s">
        <v>4</v>
      </c>
      <c r="Y369" s="219" t="s">
        <v>1</v>
      </c>
      <c r="Z369" s="219" t="s">
        <v>2</v>
      </c>
      <c r="AA369" s="219" t="s">
        <v>3</v>
      </c>
      <c r="AB369" s="219" t="s">
        <v>55</v>
      </c>
      <c r="AC369" s="219" t="s">
        <v>68</v>
      </c>
      <c r="AD369" s="220" t="s">
        <v>76</v>
      </c>
      <c r="AE369" s="220" t="s">
        <v>83</v>
      </c>
      <c r="AF369" s="220" t="s">
        <v>77</v>
      </c>
      <c r="AG369" s="220" t="s">
        <v>84</v>
      </c>
      <c r="AH369" s="220" t="s">
        <v>85</v>
      </c>
      <c r="AI369" s="221" t="s">
        <v>63</v>
      </c>
      <c r="BA369" s="160"/>
      <c r="BR369" s="160"/>
      <c r="CG369" s="160"/>
    </row>
    <row r="370" spans="1:85" ht="15">
      <c r="A370" s="313" t="s">
        <v>41</v>
      </c>
      <c r="B370" s="318" t="s">
        <v>69</v>
      </c>
      <c r="C370" s="319"/>
      <c r="D370" s="319"/>
      <c r="E370" s="319"/>
      <c r="F370" s="319"/>
      <c r="G370" s="319"/>
      <c r="H370" s="319"/>
      <c r="I370" s="320"/>
      <c r="K370" s="315" t="s">
        <v>41</v>
      </c>
      <c r="L370" s="321" t="s">
        <v>69</v>
      </c>
      <c r="M370" s="322"/>
      <c r="N370" s="322"/>
      <c r="O370" s="322"/>
      <c r="P370" s="322"/>
      <c r="Q370" s="322"/>
      <c r="R370" s="322"/>
      <c r="S370" s="323"/>
      <c r="U370" s="317" t="s">
        <v>41</v>
      </c>
      <c r="V370" s="324" t="s">
        <v>69</v>
      </c>
      <c r="W370" s="324"/>
      <c r="X370" s="324"/>
      <c r="Y370" s="324"/>
      <c r="Z370" s="324"/>
      <c r="AA370" s="324"/>
      <c r="AB370" s="324"/>
      <c r="AC370" s="324"/>
      <c r="AD370" s="324"/>
      <c r="AE370" s="324"/>
      <c r="AF370" s="324"/>
      <c r="AG370" s="324"/>
      <c r="AH370" s="324"/>
      <c r="AI370" s="325"/>
      <c r="BA370" s="160"/>
      <c r="BR370" s="160"/>
      <c r="CG370" s="160"/>
    </row>
    <row r="371" spans="1:85" ht="15">
      <c r="A371" s="170" t="s">
        <v>7</v>
      </c>
      <c r="B371" s="171">
        <v>0</v>
      </c>
      <c r="C371" s="171">
        <v>0</v>
      </c>
      <c r="D371" s="171">
        <v>0</v>
      </c>
      <c r="E371" s="171">
        <v>0</v>
      </c>
      <c r="F371" s="361"/>
      <c r="G371" s="171">
        <v>0</v>
      </c>
      <c r="H371" s="172">
        <v>0</v>
      </c>
      <c r="I371" s="173">
        <f>SUM(B371:H371)</f>
        <v>0</v>
      </c>
      <c r="J371" s="168"/>
      <c r="K371" s="222" t="s">
        <v>7</v>
      </c>
      <c r="L371" s="171">
        <v>0</v>
      </c>
      <c r="M371" s="171">
        <v>0</v>
      </c>
      <c r="N371" s="171">
        <v>0</v>
      </c>
      <c r="O371" s="171">
        <v>0</v>
      </c>
      <c r="P371" s="171">
        <v>0</v>
      </c>
      <c r="Q371" s="171">
        <v>0</v>
      </c>
      <c r="R371" s="223">
        <v>0</v>
      </c>
      <c r="S371" s="224">
        <f>SUM(L371:R371)</f>
        <v>0</v>
      </c>
      <c r="U371" s="225" t="s">
        <v>7</v>
      </c>
      <c r="V371" s="226">
        <v>0</v>
      </c>
      <c r="W371" s="226">
        <v>0</v>
      </c>
      <c r="X371" s="226">
        <v>0</v>
      </c>
      <c r="Y371" s="226">
        <v>0</v>
      </c>
      <c r="Z371" s="226">
        <v>0</v>
      </c>
      <c r="AA371" s="226">
        <v>0</v>
      </c>
      <c r="AB371" s="226">
        <v>0</v>
      </c>
      <c r="AC371" s="227">
        <v>0</v>
      </c>
      <c r="AD371" s="228">
        <v>0</v>
      </c>
      <c r="AE371" s="228">
        <v>0</v>
      </c>
      <c r="AF371" s="228">
        <v>0</v>
      </c>
      <c r="AG371" s="228">
        <v>0</v>
      </c>
      <c r="AH371" s="228">
        <v>0</v>
      </c>
      <c r="AI371" s="229">
        <f>SUM(V371:AC371)</f>
        <v>0</v>
      </c>
      <c r="AJ371" s="160" t="str">
        <f>IF(ABS(S371-AI371)&gt;0.001,S371-AI371,"")</f>
        <v/>
      </c>
      <c r="BA371" s="160"/>
      <c r="BR371" s="160"/>
      <c r="CG371" s="160"/>
    </row>
    <row r="372" spans="1:85" ht="15">
      <c r="A372" s="178" t="s">
        <v>8</v>
      </c>
      <c r="B372" s="179">
        <v>0</v>
      </c>
      <c r="C372" s="179">
        <v>0</v>
      </c>
      <c r="D372" s="179">
        <v>0</v>
      </c>
      <c r="E372" s="179">
        <v>0</v>
      </c>
      <c r="F372" s="362"/>
      <c r="G372" s="179">
        <v>0</v>
      </c>
      <c r="H372" s="180">
        <v>0</v>
      </c>
      <c r="I372" s="181">
        <f t="shared" ref="I372:I391" si="154">SUM(B372:H372)</f>
        <v>0</v>
      </c>
      <c r="J372" s="168"/>
      <c r="K372" s="182" t="s">
        <v>8</v>
      </c>
      <c r="L372" s="183">
        <v>0</v>
      </c>
      <c r="M372" s="183">
        <v>0</v>
      </c>
      <c r="N372" s="183">
        <v>0</v>
      </c>
      <c r="O372" s="183">
        <v>0</v>
      </c>
      <c r="P372" s="183">
        <v>0</v>
      </c>
      <c r="Q372" s="183">
        <v>0</v>
      </c>
      <c r="R372" s="184">
        <v>0</v>
      </c>
      <c r="S372" s="185">
        <f t="shared" ref="S372:S391" si="155">SUM(L372:R372)</f>
        <v>0</v>
      </c>
      <c r="U372" s="230" t="s">
        <v>8</v>
      </c>
      <c r="V372" s="231">
        <v>0</v>
      </c>
      <c r="W372" s="231">
        <v>0</v>
      </c>
      <c r="X372" s="231">
        <v>0</v>
      </c>
      <c r="Y372" s="231">
        <v>0</v>
      </c>
      <c r="Z372" s="231">
        <v>0</v>
      </c>
      <c r="AA372" s="231">
        <v>0</v>
      </c>
      <c r="AB372" s="231">
        <v>0</v>
      </c>
      <c r="AC372" s="232">
        <v>0</v>
      </c>
      <c r="AD372" s="231">
        <v>0</v>
      </c>
      <c r="AE372" s="231">
        <v>0</v>
      </c>
      <c r="AF372" s="231">
        <v>0</v>
      </c>
      <c r="AG372" s="231">
        <v>0</v>
      </c>
      <c r="AH372" s="231">
        <v>0</v>
      </c>
      <c r="AI372" s="233">
        <f t="shared" ref="AI372:AI391" si="156">SUM(V372:AC372)</f>
        <v>0</v>
      </c>
      <c r="AJ372" s="160" t="str">
        <f t="shared" ref="AJ372:AJ393" si="157">IF(ABS(S372-AI372)&gt;0.001,S372-AI372,"")</f>
        <v/>
      </c>
      <c r="BA372" s="160"/>
      <c r="BR372" s="160"/>
      <c r="CG372" s="160"/>
    </row>
    <row r="373" spans="1:85" ht="15">
      <c r="A373" s="186" t="s">
        <v>10</v>
      </c>
      <c r="B373" s="175">
        <v>0</v>
      </c>
      <c r="C373" s="175">
        <v>0</v>
      </c>
      <c r="D373" s="175">
        <v>0</v>
      </c>
      <c r="E373" s="175">
        <v>0</v>
      </c>
      <c r="F373" s="362"/>
      <c r="G373" s="175">
        <v>0</v>
      </c>
      <c r="H373" s="187">
        <v>0</v>
      </c>
      <c r="I373" s="173">
        <f t="shared" si="154"/>
        <v>0</v>
      </c>
      <c r="J373" s="168"/>
      <c r="K373" s="188" t="s">
        <v>10</v>
      </c>
      <c r="L373" s="175">
        <v>0</v>
      </c>
      <c r="M373" s="175">
        <v>0</v>
      </c>
      <c r="N373" s="175">
        <v>0</v>
      </c>
      <c r="O373" s="175">
        <v>0</v>
      </c>
      <c r="P373" s="175">
        <v>0</v>
      </c>
      <c r="Q373" s="175">
        <v>0</v>
      </c>
      <c r="R373" s="176">
        <v>0</v>
      </c>
      <c r="S373" s="177">
        <f t="shared" si="155"/>
        <v>0</v>
      </c>
      <c r="U373" s="234" t="s">
        <v>10</v>
      </c>
      <c r="V373" s="226">
        <v>0</v>
      </c>
      <c r="W373" s="226">
        <v>0</v>
      </c>
      <c r="X373" s="226">
        <v>0</v>
      </c>
      <c r="Y373" s="226">
        <v>0</v>
      </c>
      <c r="Z373" s="226">
        <v>0</v>
      </c>
      <c r="AA373" s="226">
        <v>0</v>
      </c>
      <c r="AB373" s="226">
        <v>0</v>
      </c>
      <c r="AC373" s="227">
        <v>0</v>
      </c>
      <c r="AD373" s="228">
        <v>0</v>
      </c>
      <c r="AE373" s="228">
        <v>0</v>
      </c>
      <c r="AF373" s="228">
        <v>0</v>
      </c>
      <c r="AG373" s="228">
        <v>0</v>
      </c>
      <c r="AH373" s="228">
        <v>0</v>
      </c>
      <c r="AI373" s="229">
        <f t="shared" si="156"/>
        <v>0</v>
      </c>
      <c r="AJ373" s="160" t="str">
        <f t="shared" si="157"/>
        <v/>
      </c>
      <c r="BA373" s="160"/>
      <c r="BR373" s="160"/>
      <c r="CG373" s="160"/>
    </row>
    <row r="374" spans="1:85" ht="15">
      <c r="A374" s="178" t="s">
        <v>56</v>
      </c>
      <c r="B374" s="179">
        <v>0</v>
      </c>
      <c r="C374" s="179">
        <v>0</v>
      </c>
      <c r="D374" s="179">
        <v>0</v>
      </c>
      <c r="E374" s="179">
        <v>0</v>
      </c>
      <c r="F374" s="362"/>
      <c r="G374" s="179">
        <v>0</v>
      </c>
      <c r="H374" s="180">
        <v>0</v>
      </c>
      <c r="I374" s="181">
        <f t="shared" si="154"/>
        <v>0</v>
      </c>
      <c r="J374" s="168"/>
      <c r="K374" s="182" t="s">
        <v>56</v>
      </c>
      <c r="L374" s="183">
        <v>0</v>
      </c>
      <c r="M374" s="183">
        <v>0</v>
      </c>
      <c r="N374" s="183">
        <v>0</v>
      </c>
      <c r="O374" s="183">
        <v>0</v>
      </c>
      <c r="P374" s="183">
        <v>0</v>
      </c>
      <c r="Q374" s="183">
        <v>0</v>
      </c>
      <c r="R374" s="184">
        <v>0</v>
      </c>
      <c r="S374" s="185">
        <f t="shared" si="155"/>
        <v>0</v>
      </c>
      <c r="U374" s="230" t="s">
        <v>56</v>
      </c>
      <c r="V374" s="231">
        <v>0</v>
      </c>
      <c r="W374" s="231">
        <v>0</v>
      </c>
      <c r="X374" s="231">
        <v>0</v>
      </c>
      <c r="Y374" s="231">
        <v>0</v>
      </c>
      <c r="Z374" s="231">
        <v>0</v>
      </c>
      <c r="AA374" s="231">
        <v>0</v>
      </c>
      <c r="AB374" s="231">
        <v>0</v>
      </c>
      <c r="AC374" s="232">
        <v>0</v>
      </c>
      <c r="AD374" s="231">
        <v>0</v>
      </c>
      <c r="AE374" s="231">
        <v>0</v>
      </c>
      <c r="AF374" s="231">
        <v>0</v>
      </c>
      <c r="AG374" s="231">
        <v>0</v>
      </c>
      <c r="AH374" s="231">
        <v>0</v>
      </c>
      <c r="AI374" s="233">
        <f t="shared" si="156"/>
        <v>0</v>
      </c>
      <c r="AJ374" s="160" t="str">
        <f t="shared" si="157"/>
        <v/>
      </c>
      <c r="BA374" s="160"/>
      <c r="BR374" s="160"/>
      <c r="CG374" s="160"/>
    </row>
    <row r="375" spans="1:85" ht="15">
      <c r="A375" s="186" t="s">
        <v>16</v>
      </c>
      <c r="B375" s="175">
        <v>69.117444175991182</v>
      </c>
      <c r="C375" s="175">
        <v>0</v>
      </c>
      <c r="D375" s="175">
        <v>0</v>
      </c>
      <c r="E375" s="175">
        <v>0</v>
      </c>
      <c r="F375" s="362"/>
      <c r="G375" s="175">
        <v>0</v>
      </c>
      <c r="H375" s="187">
        <v>0</v>
      </c>
      <c r="I375" s="173">
        <f t="shared" si="154"/>
        <v>69.117444175991182</v>
      </c>
      <c r="J375" s="168"/>
      <c r="K375" s="188" t="s">
        <v>16</v>
      </c>
      <c r="L375" s="175">
        <v>69.117444175991182</v>
      </c>
      <c r="M375" s="175">
        <v>0</v>
      </c>
      <c r="N375" s="175">
        <v>0</v>
      </c>
      <c r="O375" s="175">
        <v>0</v>
      </c>
      <c r="P375" s="175">
        <v>0</v>
      </c>
      <c r="Q375" s="175">
        <v>0</v>
      </c>
      <c r="R375" s="176">
        <v>0</v>
      </c>
      <c r="S375" s="177">
        <f t="shared" si="155"/>
        <v>69.117444175991182</v>
      </c>
      <c r="U375" s="234" t="s">
        <v>16</v>
      </c>
      <c r="V375" s="226">
        <v>69.117444175991182</v>
      </c>
      <c r="W375" s="226">
        <v>0</v>
      </c>
      <c r="X375" s="226">
        <v>0</v>
      </c>
      <c r="Y375" s="226">
        <v>0</v>
      </c>
      <c r="Z375" s="226">
        <v>0</v>
      </c>
      <c r="AA375" s="226">
        <v>0</v>
      </c>
      <c r="AB375" s="226">
        <v>0</v>
      </c>
      <c r="AC375" s="227">
        <v>0</v>
      </c>
      <c r="AD375" s="228">
        <v>0</v>
      </c>
      <c r="AE375" s="228">
        <v>0</v>
      </c>
      <c r="AF375" s="228">
        <v>0</v>
      </c>
      <c r="AG375" s="228">
        <v>0</v>
      </c>
      <c r="AH375" s="228">
        <v>0</v>
      </c>
      <c r="AI375" s="229">
        <f t="shared" si="156"/>
        <v>69.117444175991182</v>
      </c>
      <c r="AJ375" s="160" t="str">
        <f t="shared" si="157"/>
        <v/>
      </c>
      <c r="BA375" s="160"/>
      <c r="BR375" s="160"/>
      <c r="CG375" s="160"/>
    </row>
    <row r="376" spans="1:85" ht="15">
      <c r="A376" s="178" t="s">
        <v>15</v>
      </c>
      <c r="B376" s="179">
        <v>36.655156997125339</v>
      </c>
      <c r="C376" s="179">
        <v>0</v>
      </c>
      <c r="D376" s="179">
        <v>1.8606224769620054</v>
      </c>
      <c r="E376" s="179">
        <v>1.1002886154983764</v>
      </c>
      <c r="F376" s="362"/>
      <c r="G376" s="179">
        <v>0</v>
      </c>
      <c r="H376" s="180">
        <v>0</v>
      </c>
      <c r="I376" s="181">
        <f t="shared" si="154"/>
        <v>39.616068089585724</v>
      </c>
      <c r="J376" s="168"/>
      <c r="K376" s="182" t="s">
        <v>15</v>
      </c>
      <c r="L376" s="183">
        <v>36.655156997125339</v>
      </c>
      <c r="M376" s="183">
        <v>0</v>
      </c>
      <c r="N376" s="183">
        <v>1.8606224769620054</v>
      </c>
      <c r="O376" s="183">
        <v>1.1002886154983764</v>
      </c>
      <c r="P376" s="183">
        <v>0</v>
      </c>
      <c r="Q376" s="183">
        <v>0</v>
      </c>
      <c r="R376" s="184">
        <v>0</v>
      </c>
      <c r="S376" s="185">
        <f t="shared" si="155"/>
        <v>39.616068089585724</v>
      </c>
      <c r="U376" s="230" t="s">
        <v>57</v>
      </c>
      <c r="V376" s="231">
        <v>36.548734226804577</v>
      </c>
      <c r="W376" s="231">
        <v>0</v>
      </c>
      <c r="X376" s="231">
        <v>0</v>
      </c>
      <c r="Y376" s="231">
        <v>0</v>
      </c>
      <c r="Z376" s="231">
        <v>1.8606224769620054</v>
      </c>
      <c r="AA376" s="231">
        <v>1.1002886154983764</v>
      </c>
      <c r="AB376" s="231">
        <v>0</v>
      </c>
      <c r="AC376" s="232">
        <v>0.10642277032076072</v>
      </c>
      <c r="AD376" s="231">
        <v>0.10642277032076072</v>
      </c>
      <c r="AE376" s="231">
        <v>0</v>
      </c>
      <c r="AF376" s="231">
        <v>0</v>
      </c>
      <c r="AG376" s="231">
        <v>0</v>
      </c>
      <c r="AH376" s="231">
        <v>0</v>
      </c>
      <c r="AI376" s="233">
        <f t="shared" si="156"/>
        <v>39.616068089585724</v>
      </c>
      <c r="AJ376" s="160" t="str">
        <f t="shared" si="157"/>
        <v/>
      </c>
      <c r="BA376" s="160"/>
      <c r="BR376" s="160"/>
      <c r="CG376" s="160"/>
    </row>
    <row r="377" spans="1:85" ht="15">
      <c r="A377" s="186" t="s">
        <v>58</v>
      </c>
      <c r="B377" s="175">
        <v>0</v>
      </c>
      <c r="C377" s="175">
        <v>0</v>
      </c>
      <c r="D377" s="175">
        <v>0</v>
      </c>
      <c r="E377" s="175">
        <v>1415.3470054670956</v>
      </c>
      <c r="F377" s="362"/>
      <c r="G377" s="175">
        <v>0</v>
      </c>
      <c r="H377" s="187">
        <v>0</v>
      </c>
      <c r="I377" s="173">
        <f t="shared" si="154"/>
        <v>1415.3470054670956</v>
      </c>
      <c r="J377" s="168"/>
      <c r="K377" s="188" t="s">
        <v>58</v>
      </c>
      <c r="L377" s="175">
        <v>0</v>
      </c>
      <c r="M377" s="175">
        <v>0</v>
      </c>
      <c r="N377" s="175">
        <v>0</v>
      </c>
      <c r="O377" s="175">
        <v>1415.3470054670956</v>
      </c>
      <c r="P377" s="175">
        <v>887.89473022711309</v>
      </c>
      <c r="Q377" s="175">
        <v>0</v>
      </c>
      <c r="R377" s="176">
        <v>0</v>
      </c>
      <c r="S377" s="177">
        <f t="shared" si="155"/>
        <v>2303.2417356942087</v>
      </c>
      <c r="U377" s="234" t="s">
        <v>58</v>
      </c>
      <c r="V377" s="226">
        <v>0</v>
      </c>
      <c r="W377" s="226">
        <v>0</v>
      </c>
      <c r="X377" s="226">
        <v>0</v>
      </c>
      <c r="Y377" s="226">
        <v>0</v>
      </c>
      <c r="Z377" s="226">
        <v>0</v>
      </c>
      <c r="AA377" s="226">
        <v>1415.3470054670956</v>
      </c>
      <c r="AB377" s="226">
        <v>887.89473022711309</v>
      </c>
      <c r="AC377" s="227">
        <v>0</v>
      </c>
      <c r="AD377" s="226">
        <v>0</v>
      </c>
      <c r="AE377" s="226">
        <v>0</v>
      </c>
      <c r="AF377" s="226">
        <v>0</v>
      </c>
      <c r="AG377" s="226">
        <v>0</v>
      </c>
      <c r="AH377" s="226">
        <v>0</v>
      </c>
      <c r="AI377" s="229">
        <f t="shared" si="156"/>
        <v>2303.2417356942087</v>
      </c>
      <c r="AJ377" s="160" t="str">
        <f t="shared" si="157"/>
        <v/>
      </c>
      <c r="BA377" s="160"/>
      <c r="BR377" s="160"/>
      <c r="CG377" s="160"/>
    </row>
    <row r="378" spans="1:85" ht="15">
      <c r="A378" s="178" t="s">
        <v>12</v>
      </c>
      <c r="B378" s="179">
        <v>0</v>
      </c>
      <c r="C378" s="179">
        <v>0</v>
      </c>
      <c r="D378" s="179">
        <v>0</v>
      </c>
      <c r="E378" s="179">
        <v>12.868795997231581</v>
      </c>
      <c r="F378" s="362"/>
      <c r="G378" s="179">
        <v>0</v>
      </c>
      <c r="H378" s="180">
        <v>0</v>
      </c>
      <c r="I378" s="181">
        <f t="shared" si="154"/>
        <v>12.868795997231581</v>
      </c>
      <c r="J378" s="168"/>
      <c r="K378" s="182" t="s">
        <v>12</v>
      </c>
      <c r="L378" s="183">
        <v>0</v>
      </c>
      <c r="M378" s="183">
        <v>0</v>
      </c>
      <c r="N378" s="183">
        <v>0</v>
      </c>
      <c r="O378" s="183">
        <v>12.868795997231581</v>
      </c>
      <c r="P378" s="183">
        <v>53.272394235737472</v>
      </c>
      <c r="Q378" s="183">
        <v>0</v>
      </c>
      <c r="R378" s="184">
        <v>0</v>
      </c>
      <c r="S378" s="185">
        <f t="shared" si="155"/>
        <v>66.141190232969052</v>
      </c>
      <c r="U378" s="230" t="s">
        <v>12</v>
      </c>
      <c r="V378" s="231">
        <v>0</v>
      </c>
      <c r="W378" s="231">
        <v>0</v>
      </c>
      <c r="X378" s="231">
        <v>0</v>
      </c>
      <c r="Y378" s="231">
        <v>0</v>
      </c>
      <c r="Z378" s="231">
        <v>0</v>
      </c>
      <c r="AA378" s="231">
        <v>10.295036797785265</v>
      </c>
      <c r="AB378" s="231">
        <v>53.272394235737472</v>
      </c>
      <c r="AC378" s="232">
        <v>2.5737591994463163</v>
      </c>
      <c r="AD378" s="231">
        <v>0</v>
      </c>
      <c r="AE378" s="231">
        <v>0</v>
      </c>
      <c r="AF378" s="231">
        <v>0</v>
      </c>
      <c r="AG378" s="231">
        <v>0</v>
      </c>
      <c r="AH378" s="231">
        <v>2.5737591994463163</v>
      </c>
      <c r="AI378" s="233">
        <f t="shared" si="156"/>
        <v>66.141190232969052</v>
      </c>
      <c r="AJ378" s="160" t="str">
        <f t="shared" si="157"/>
        <v/>
      </c>
      <c r="BA378" s="160"/>
      <c r="BR378" s="160"/>
      <c r="CG378" s="160"/>
    </row>
    <row r="379" spans="1:85" ht="15">
      <c r="A379" s="186" t="s">
        <v>59</v>
      </c>
      <c r="B379" s="175">
        <v>0</v>
      </c>
      <c r="C379" s="175">
        <v>0</v>
      </c>
      <c r="D379" s="175">
        <v>0</v>
      </c>
      <c r="E379" s="175">
        <v>7.9638442818330296E-2</v>
      </c>
      <c r="F379" s="362"/>
      <c r="G379" s="175">
        <v>0</v>
      </c>
      <c r="H379" s="187">
        <v>0</v>
      </c>
      <c r="I379" s="173">
        <f t="shared" si="154"/>
        <v>7.9638442818330296E-2</v>
      </c>
      <c r="J379" s="168"/>
      <c r="K379" s="188" t="s">
        <v>59</v>
      </c>
      <c r="L379" s="175">
        <v>0</v>
      </c>
      <c r="M379" s="175">
        <v>0</v>
      </c>
      <c r="N379" s="175">
        <v>0</v>
      </c>
      <c r="O379" s="175">
        <v>7.9638442818330296E-2</v>
      </c>
      <c r="P379" s="175">
        <v>0</v>
      </c>
      <c r="Q379" s="175">
        <v>0</v>
      </c>
      <c r="R379" s="176">
        <v>0</v>
      </c>
      <c r="S379" s="177">
        <f t="shared" si="155"/>
        <v>7.9638442818330296E-2</v>
      </c>
      <c r="U379" s="234" t="s">
        <v>59</v>
      </c>
      <c r="V379" s="226">
        <v>0</v>
      </c>
      <c r="W379" s="226">
        <v>0</v>
      </c>
      <c r="X379" s="226">
        <v>0</v>
      </c>
      <c r="Y379" s="226">
        <v>0</v>
      </c>
      <c r="Z379" s="226">
        <v>0</v>
      </c>
      <c r="AA379" s="226">
        <v>0</v>
      </c>
      <c r="AB379" s="226">
        <v>0</v>
      </c>
      <c r="AC379" s="227">
        <v>7.9638442818330296E-2</v>
      </c>
      <c r="AD379" s="226">
        <v>0</v>
      </c>
      <c r="AE379" s="226">
        <v>0</v>
      </c>
      <c r="AF379" s="226">
        <v>0</v>
      </c>
      <c r="AG379" s="226">
        <v>0</v>
      </c>
      <c r="AH379" s="226">
        <v>7.9638442818330296E-2</v>
      </c>
      <c r="AI379" s="229">
        <f t="shared" si="156"/>
        <v>7.9638442818330296E-2</v>
      </c>
      <c r="AJ379" s="160" t="str">
        <f t="shared" si="157"/>
        <v/>
      </c>
      <c r="BA379" s="160"/>
      <c r="BR379" s="160"/>
      <c r="CG379" s="160"/>
    </row>
    <row r="380" spans="1:85" ht="15">
      <c r="A380" s="178" t="s">
        <v>17</v>
      </c>
      <c r="B380" s="179">
        <v>1.1336863967991566</v>
      </c>
      <c r="C380" s="179">
        <v>0</v>
      </c>
      <c r="D380" s="179">
        <v>31.042977424984247</v>
      </c>
      <c r="E380" s="179">
        <v>7.0346387195958036</v>
      </c>
      <c r="F380" s="362"/>
      <c r="G380" s="179">
        <v>0</v>
      </c>
      <c r="H380" s="180">
        <v>0</v>
      </c>
      <c r="I380" s="181">
        <f t="shared" si="154"/>
        <v>39.211302541379212</v>
      </c>
      <c r="J380" s="168"/>
      <c r="K380" s="182" t="s">
        <v>17</v>
      </c>
      <c r="L380" s="183">
        <v>1.1336863967991566</v>
      </c>
      <c r="M380" s="183">
        <v>0</v>
      </c>
      <c r="N380" s="183">
        <v>31.042977424984247</v>
      </c>
      <c r="O380" s="183">
        <v>7.0346387195958036</v>
      </c>
      <c r="P380" s="183">
        <v>0.4998185499276836</v>
      </c>
      <c r="Q380" s="183">
        <v>0</v>
      </c>
      <c r="R380" s="184">
        <v>0</v>
      </c>
      <c r="S380" s="185">
        <f t="shared" si="155"/>
        <v>39.711121091306893</v>
      </c>
      <c r="U380" s="230" t="s">
        <v>17</v>
      </c>
      <c r="V380" s="231">
        <v>1.1336863967991566</v>
      </c>
      <c r="W380" s="231">
        <v>0</v>
      </c>
      <c r="X380" s="231">
        <v>0</v>
      </c>
      <c r="Y380" s="231">
        <v>0</v>
      </c>
      <c r="Z380" s="231">
        <v>31.03781074288279</v>
      </c>
      <c r="AA380" s="231">
        <v>0</v>
      </c>
      <c r="AB380" s="231">
        <v>0.4998185499276836</v>
      </c>
      <c r="AC380" s="232">
        <v>7.0398054016972607</v>
      </c>
      <c r="AD380" s="231">
        <v>0</v>
      </c>
      <c r="AE380" s="231">
        <v>0</v>
      </c>
      <c r="AF380" s="231">
        <v>0</v>
      </c>
      <c r="AG380" s="231">
        <v>5.1666821014582504E-3</v>
      </c>
      <c r="AH380" s="231">
        <v>7.0346387195958036</v>
      </c>
      <c r="AI380" s="233">
        <f t="shared" si="156"/>
        <v>39.711121091306886</v>
      </c>
      <c r="AJ380" s="160" t="str">
        <f t="shared" si="157"/>
        <v/>
      </c>
      <c r="BA380" s="160"/>
      <c r="BR380" s="160"/>
      <c r="CG380" s="160"/>
    </row>
    <row r="381" spans="1:85" ht="15">
      <c r="A381" s="186" t="s">
        <v>139</v>
      </c>
      <c r="B381" s="175">
        <v>168.82020191412943</v>
      </c>
      <c r="C381" s="175">
        <v>4.7124584777854146</v>
      </c>
      <c r="D381" s="175">
        <v>137.27040782909404</v>
      </c>
      <c r="E381" s="175">
        <v>0.19214585409844523</v>
      </c>
      <c r="F381" s="362"/>
      <c r="G381" s="175">
        <v>0</v>
      </c>
      <c r="H381" s="187">
        <v>0</v>
      </c>
      <c r="I381" s="173">
        <f t="shared" si="154"/>
        <v>310.9952140751073</v>
      </c>
      <c r="J381" s="168"/>
      <c r="K381" s="188" t="s">
        <v>139</v>
      </c>
      <c r="L381" s="175">
        <v>168.82020191412943</v>
      </c>
      <c r="M381" s="175">
        <v>4.7124584777854146</v>
      </c>
      <c r="N381" s="175">
        <v>137.27040782909404</v>
      </c>
      <c r="O381" s="175">
        <v>0.19214585409844523</v>
      </c>
      <c r="P381" s="175">
        <v>0.38468573098658021</v>
      </c>
      <c r="Q381" s="175">
        <v>0</v>
      </c>
      <c r="R381" s="176">
        <v>0</v>
      </c>
      <c r="S381" s="177">
        <f t="shared" si="155"/>
        <v>311.37989980609387</v>
      </c>
      <c r="U381" s="234" t="s">
        <v>139</v>
      </c>
      <c r="V381" s="226">
        <v>167.74971103217382</v>
      </c>
      <c r="W381" s="226">
        <v>0</v>
      </c>
      <c r="X381" s="226">
        <v>0</v>
      </c>
      <c r="Y381" s="226">
        <v>4.7124584777854146</v>
      </c>
      <c r="Z381" s="226">
        <v>137.27040782909404</v>
      </c>
      <c r="AA381" s="226">
        <v>0.19214585409844523</v>
      </c>
      <c r="AB381" s="226">
        <v>0.38468573098658021</v>
      </c>
      <c r="AC381" s="227">
        <v>1.0704908819555932</v>
      </c>
      <c r="AD381" s="226">
        <v>1.0704908819555932</v>
      </c>
      <c r="AE381" s="226">
        <v>0</v>
      </c>
      <c r="AF381" s="226">
        <v>0</v>
      </c>
      <c r="AG381" s="226">
        <v>0</v>
      </c>
      <c r="AH381" s="226">
        <v>0</v>
      </c>
      <c r="AI381" s="229">
        <f t="shared" si="156"/>
        <v>311.37989980609387</v>
      </c>
      <c r="AJ381" s="160" t="str">
        <f t="shared" si="157"/>
        <v/>
      </c>
      <c r="BA381" s="160"/>
      <c r="BR381" s="160"/>
      <c r="CG381" s="160"/>
    </row>
    <row r="382" spans="1:85" ht="15">
      <c r="A382" s="178" t="s">
        <v>25</v>
      </c>
      <c r="B382" s="179">
        <v>50.823607626511546</v>
      </c>
      <c r="C382" s="179">
        <v>4.138399220440208</v>
      </c>
      <c r="D382" s="179">
        <v>30.306793424945784</v>
      </c>
      <c r="E382" s="179">
        <v>211.09276769188199</v>
      </c>
      <c r="F382" s="362"/>
      <c r="G382" s="179">
        <v>144.84410858720278</v>
      </c>
      <c r="H382" s="180">
        <v>0</v>
      </c>
      <c r="I382" s="181">
        <f t="shared" si="154"/>
        <v>441.20567655098228</v>
      </c>
      <c r="J382" s="168"/>
      <c r="K382" s="182" t="s">
        <v>25</v>
      </c>
      <c r="L382" s="183">
        <v>50.823607626511546</v>
      </c>
      <c r="M382" s="183">
        <v>4.138399220440208</v>
      </c>
      <c r="N382" s="183">
        <v>30.306793424945784</v>
      </c>
      <c r="O382" s="183">
        <v>211.09276769188199</v>
      </c>
      <c r="P382" s="183">
        <v>0</v>
      </c>
      <c r="Q382" s="183">
        <v>144.84410858720278</v>
      </c>
      <c r="R382" s="184">
        <v>0</v>
      </c>
      <c r="S382" s="185">
        <f t="shared" si="155"/>
        <v>441.20567655098228</v>
      </c>
      <c r="U382" s="230" t="s">
        <v>25</v>
      </c>
      <c r="V382" s="231">
        <v>34.29388753953981</v>
      </c>
      <c r="W382" s="231">
        <v>13.404663472038047</v>
      </c>
      <c r="X382" s="231">
        <v>144.84410858720278</v>
      </c>
      <c r="Y382" s="231">
        <v>4.138399220440208</v>
      </c>
      <c r="Z382" s="231">
        <v>30.306793424945784</v>
      </c>
      <c r="AA382" s="231">
        <v>168.50318412491319</v>
      </c>
      <c r="AB382" s="231">
        <v>0</v>
      </c>
      <c r="AC382" s="232">
        <v>45.714640181902467</v>
      </c>
      <c r="AD382" s="231">
        <v>3.1250566149336905</v>
      </c>
      <c r="AE382" s="231">
        <v>2.3909603058907773E-2</v>
      </c>
      <c r="AF382" s="231">
        <v>0</v>
      </c>
      <c r="AG382" s="231">
        <v>0</v>
      </c>
      <c r="AH382" s="231">
        <v>42.565673963909873</v>
      </c>
      <c r="AI382" s="233">
        <f t="shared" si="156"/>
        <v>441.20567655098228</v>
      </c>
      <c r="AJ382" s="160" t="str">
        <f t="shared" si="157"/>
        <v/>
      </c>
      <c r="BA382" s="160"/>
      <c r="BR382" s="160"/>
      <c r="CG382" s="160"/>
    </row>
    <row r="383" spans="1:85" ht="15">
      <c r="A383" s="186" t="s">
        <v>24</v>
      </c>
      <c r="B383" s="175">
        <v>50.920985360587338</v>
      </c>
      <c r="C383" s="175">
        <v>0</v>
      </c>
      <c r="D383" s="175">
        <v>0</v>
      </c>
      <c r="E383" s="175">
        <v>0</v>
      </c>
      <c r="F383" s="362"/>
      <c r="G383" s="175">
        <v>0</v>
      </c>
      <c r="H383" s="187">
        <v>0</v>
      </c>
      <c r="I383" s="173">
        <f t="shared" si="154"/>
        <v>50.920985360587338</v>
      </c>
      <c r="J383" s="168"/>
      <c r="K383" s="188" t="s">
        <v>24</v>
      </c>
      <c r="L383" s="175">
        <v>50.920985360587338</v>
      </c>
      <c r="M383" s="175">
        <v>0</v>
      </c>
      <c r="N383" s="175">
        <v>0</v>
      </c>
      <c r="O383" s="175">
        <v>0</v>
      </c>
      <c r="P383" s="175">
        <v>0</v>
      </c>
      <c r="Q383" s="175">
        <v>0</v>
      </c>
      <c r="R383" s="176">
        <v>0</v>
      </c>
      <c r="S383" s="177">
        <f t="shared" si="155"/>
        <v>50.920985360587338</v>
      </c>
      <c r="U383" s="234" t="s">
        <v>24</v>
      </c>
      <c r="V383" s="226">
        <v>50.920985360587338</v>
      </c>
      <c r="W383" s="226">
        <v>0</v>
      </c>
      <c r="X383" s="226">
        <v>0</v>
      </c>
      <c r="Y383" s="226">
        <v>0</v>
      </c>
      <c r="Z383" s="226">
        <v>0</v>
      </c>
      <c r="AA383" s="226">
        <v>0</v>
      </c>
      <c r="AB383" s="226">
        <v>0</v>
      </c>
      <c r="AC383" s="227">
        <v>0</v>
      </c>
      <c r="AD383" s="226">
        <v>0</v>
      </c>
      <c r="AE383" s="226">
        <v>0</v>
      </c>
      <c r="AF383" s="226">
        <v>0</v>
      </c>
      <c r="AG383" s="226">
        <v>0</v>
      </c>
      <c r="AH383" s="226">
        <v>0</v>
      </c>
      <c r="AI383" s="229">
        <f t="shared" si="156"/>
        <v>50.920985360587338</v>
      </c>
      <c r="AJ383" s="160" t="str">
        <f t="shared" si="157"/>
        <v/>
      </c>
      <c r="BA383" s="160"/>
      <c r="BR383" s="160"/>
      <c r="CG383" s="160"/>
    </row>
    <row r="384" spans="1:85" ht="15">
      <c r="A384" s="178" t="s">
        <v>60</v>
      </c>
      <c r="B384" s="179">
        <v>0</v>
      </c>
      <c r="C384" s="179">
        <v>0</v>
      </c>
      <c r="D384" s="179">
        <v>0</v>
      </c>
      <c r="E384" s="179">
        <v>0</v>
      </c>
      <c r="F384" s="362"/>
      <c r="G384" s="179">
        <v>0</v>
      </c>
      <c r="H384" s="180">
        <v>0</v>
      </c>
      <c r="I384" s="181">
        <f t="shared" si="154"/>
        <v>0</v>
      </c>
      <c r="J384" s="168"/>
      <c r="K384" s="182" t="s">
        <v>60</v>
      </c>
      <c r="L384" s="183">
        <v>0</v>
      </c>
      <c r="M384" s="183">
        <v>0</v>
      </c>
      <c r="N384" s="183">
        <v>0</v>
      </c>
      <c r="O384" s="183">
        <v>0</v>
      </c>
      <c r="P384" s="183">
        <v>0</v>
      </c>
      <c r="Q384" s="183">
        <v>0</v>
      </c>
      <c r="R384" s="184">
        <v>0</v>
      </c>
      <c r="S384" s="185">
        <f t="shared" si="155"/>
        <v>0</v>
      </c>
      <c r="U384" s="230" t="s">
        <v>60</v>
      </c>
      <c r="V384" s="231">
        <v>0</v>
      </c>
      <c r="W384" s="231">
        <v>0</v>
      </c>
      <c r="X384" s="231">
        <v>0</v>
      </c>
      <c r="Y384" s="231">
        <v>0</v>
      </c>
      <c r="Z384" s="231">
        <v>0</v>
      </c>
      <c r="AA384" s="231">
        <v>0</v>
      </c>
      <c r="AB384" s="231">
        <v>0</v>
      </c>
      <c r="AC384" s="232">
        <v>0</v>
      </c>
      <c r="AD384" s="231">
        <v>0</v>
      </c>
      <c r="AE384" s="231">
        <v>0</v>
      </c>
      <c r="AF384" s="231">
        <v>0</v>
      </c>
      <c r="AG384" s="231">
        <v>0</v>
      </c>
      <c r="AH384" s="231">
        <v>0</v>
      </c>
      <c r="AI384" s="233">
        <f t="shared" si="156"/>
        <v>0</v>
      </c>
      <c r="AJ384" s="160" t="str">
        <f t="shared" si="157"/>
        <v/>
      </c>
      <c r="BA384" s="160"/>
      <c r="BR384" s="160"/>
      <c r="CG384" s="160"/>
    </row>
    <row r="385" spans="1:85" ht="15">
      <c r="A385" s="186" t="s">
        <v>22</v>
      </c>
      <c r="B385" s="175">
        <v>101.57831078213002</v>
      </c>
      <c r="C385" s="175">
        <v>0</v>
      </c>
      <c r="D385" s="175">
        <v>10.759028530699226</v>
      </c>
      <c r="E385" s="175">
        <v>0</v>
      </c>
      <c r="F385" s="362"/>
      <c r="G385" s="175">
        <v>0</v>
      </c>
      <c r="H385" s="187">
        <v>0</v>
      </c>
      <c r="I385" s="173">
        <f t="shared" si="154"/>
        <v>112.33733931282924</v>
      </c>
      <c r="J385" s="168"/>
      <c r="K385" s="188" t="s">
        <v>22</v>
      </c>
      <c r="L385" s="175">
        <v>101.57831078213002</v>
      </c>
      <c r="M385" s="175">
        <v>0</v>
      </c>
      <c r="N385" s="175">
        <v>10.759028530699226</v>
      </c>
      <c r="O385" s="175">
        <v>0</v>
      </c>
      <c r="P385" s="175">
        <v>135.51394763497396</v>
      </c>
      <c r="Q385" s="175">
        <v>0</v>
      </c>
      <c r="R385" s="176">
        <v>0</v>
      </c>
      <c r="S385" s="177">
        <f t="shared" si="155"/>
        <v>247.8512869478032</v>
      </c>
      <c r="U385" s="234" t="s">
        <v>22</v>
      </c>
      <c r="V385" s="226">
        <v>100.84385135893257</v>
      </c>
      <c r="W385" s="226">
        <v>0</v>
      </c>
      <c r="X385" s="226">
        <v>0</v>
      </c>
      <c r="Y385" s="226">
        <v>0</v>
      </c>
      <c r="Z385" s="226">
        <v>1.2549043058584048</v>
      </c>
      <c r="AA385" s="226">
        <v>0</v>
      </c>
      <c r="AB385" s="226">
        <v>135.51394763497396</v>
      </c>
      <c r="AC385" s="227">
        <v>10.238583648038272</v>
      </c>
      <c r="AD385" s="226">
        <v>0.73445942319745094</v>
      </c>
      <c r="AE385" s="226">
        <v>0</v>
      </c>
      <c r="AF385" s="226">
        <v>0</v>
      </c>
      <c r="AG385" s="226">
        <v>9.5041242248408206</v>
      </c>
      <c r="AH385" s="226">
        <v>0</v>
      </c>
      <c r="AI385" s="229">
        <f t="shared" si="156"/>
        <v>247.8512869478032</v>
      </c>
      <c r="AJ385" s="160" t="str">
        <f t="shared" si="157"/>
        <v/>
      </c>
      <c r="BA385" s="160"/>
      <c r="BR385" s="160"/>
      <c r="CG385" s="160"/>
    </row>
    <row r="386" spans="1:85" ht="15">
      <c r="A386" s="178" t="s">
        <v>21</v>
      </c>
      <c r="B386" s="179">
        <v>0</v>
      </c>
      <c r="C386" s="179">
        <v>0</v>
      </c>
      <c r="D386" s="179">
        <v>0</v>
      </c>
      <c r="E386" s="179">
        <v>0</v>
      </c>
      <c r="F386" s="362"/>
      <c r="G386" s="179">
        <v>0</v>
      </c>
      <c r="H386" s="180">
        <v>0</v>
      </c>
      <c r="I386" s="181">
        <f t="shared" si="154"/>
        <v>0</v>
      </c>
      <c r="J386" s="168"/>
      <c r="K386" s="182" t="s">
        <v>21</v>
      </c>
      <c r="L386" s="183">
        <v>0</v>
      </c>
      <c r="M386" s="183">
        <v>0</v>
      </c>
      <c r="N386" s="183">
        <v>0</v>
      </c>
      <c r="O386" s="183">
        <v>0</v>
      </c>
      <c r="P386" s="183">
        <v>0</v>
      </c>
      <c r="Q386" s="183">
        <v>0</v>
      </c>
      <c r="R386" s="184">
        <v>0</v>
      </c>
      <c r="S386" s="185">
        <f t="shared" si="155"/>
        <v>0</v>
      </c>
      <c r="U386" s="230" t="s">
        <v>61</v>
      </c>
      <c r="V386" s="231">
        <v>0</v>
      </c>
      <c r="W386" s="231">
        <v>0</v>
      </c>
      <c r="X386" s="231">
        <v>0</v>
      </c>
      <c r="Y386" s="231">
        <v>0</v>
      </c>
      <c r="Z386" s="231">
        <v>0</v>
      </c>
      <c r="AA386" s="231">
        <v>0</v>
      </c>
      <c r="AB386" s="231">
        <v>0</v>
      </c>
      <c r="AC386" s="232">
        <v>0</v>
      </c>
      <c r="AD386" s="231">
        <v>0</v>
      </c>
      <c r="AE386" s="231">
        <v>0</v>
      </c>
      <c r="AF386" s="231">
        <v>0</v>
      </c>
      <c r="AG386" s="231">
        <v>0</v>
      </c>
      <c r="AH386" s="231">
        <v>0</v>
      </c>
      <c r="AI386" s="233">
        <f t="shared" si="156"/>
        <v>0</v>
      </c>
      <c r="AJ386" s="160" t="str">
        <f t="shared" si="157"/>
        <v/>
      </c>
      <c r="BA386" s="160"/>
      <c r="BR386" s="160"/>
      <c r="CG386" s="160"/>
    </row>
    <row r="387" spans="1:85" ht="15">
      <c r="A387" s="189" t="s">
        <v>64</v>
      </c>
      <c r="B387" s="175">
        <v>0.60070084513681199</v>
      </c>
      <c r="C387" s="175">
        <v>0</v>
      </c>
      <c r="D387" s="175">
        <v>0</v>
      </c>
      <c r="E387" s="175">
        <v>0</v>
      </c>
      <c r="F387" s="362"/>
      <c r="G387" s="175">
        <v>0</v>
      </c>
      <c r="H387" s="187">
        <v>0</v>
      </c>
      <c r="I387" s="173">
        <f t="shared" si="154"/>
        <v>0.60070084513681199</v>
      </c>
      <c r="J387" s="168"/>
      <c r="K387" s="190" t="s">
        <v>64</v>
      </c>
      <c r="L387" s="175">
        <v>0.60070084513681199</v>
      </c>
      <c r="M387" s="175">
        <v>0</v>
      </c>
      <c r="N387" s="175">
        <v>0</v>
      </c>
      <c r="O387" s="175">
        <v>0</v>
      </c>
      <c r="P387" s="175">
        <v>0</v>
      </c>
      <c r="Q387" s="175">
        <v>0</v>
      </c>
      <c r="R387" s="176">
        <v>0</v>
      </c>
      <c r="S387" s="177">
        <f t="shared" si="155"/>
        <v>0.60070084513681199</v>
      </c>
      <c r="U387" s="235" t="s">
        <v>62</v>
      </c>
      <c r="V387" s="226">
        <v>0.60070084513681199</v>
      </c>
      <c r="W387" s="226">
        <v>0</v>
      </c>
      <c r="X387" s="226">
        <v>0</v>
      </c>
      <c r="Y387" s="226">
        <v>0</v>
      </c>
      <c r="Z387" s="226">
        <v>0</v>
      </c>
      <c r="AA387" s="226">
        <v>0</v>
      </c>
      <c r="AB387" s="226">
        <v>0</v>
      </c>
      <c r="AC387" s="227">
        <v>0</v>
      </c>
      <c r="AD387" s="228">
        <v>0</v>
      </c>
      <c r="AE387" s="228">
        <v>0</v>
      </c>
      <c r="AF387" s="228">
        <v>0</v>
      </c>
      <c r="AG387" s="228">
        <v>0</v>
      </c>
      <c r="AH387" s="228">
        <v>0</v>
      </c>
      <c r="AI387" s="229">
        <f t="shared" si="156"/>
        <v>0.60070084513681199</v>
      </c>
      <c r="AJ387" s="160" t="str">
        <f t="shared" si="157"/>
        <v/>
      </c>
      <c r="BA387" s="160"/>
      <c r="BR387" s="160"/>
      <c r="CG387" s="160"/>
    </row>
    <row r="388" spans="1:85">
      <c r="A388" s="191" t="s">
        <v>23</v>
      </c>
      <c r="B388" s="192">
        <v>0.60070084513681199</v>
      </c>
      <c r="C388" s="192">
        <v>0</v>
      </c>
      <c r="D388" s="192">
        <v>0</v>
      </c>
      <c r="E388" s="192">
        <v>0</v>
      </c>
      <c r="F388" s="362"/>
      <c r="G388" s="192">
        <v>0</v>
      </c>
      <c r="H388" s="193">
        <v>0</v>
      </c>
      <c r="I388" s="194">
        <f t="shared" si="154"/>
        <v>0.60070084513681199</v>
      </c>
      <c r="J388" s="168"/>
      <c r="K388" s="195" t="s">
        <v>23</v>
      </c>
      <c r="L388" s="196">
        <v>0.60070084513681199</v>
      </c>
      <c r="M388" s="196">
        <v>0</v>
      </c>
      <c r="N388" s="196">
        <v>0</v>
      </c>
      <c r="O388" s="196">
        <v>0</v>
      </c>
      <c r="P388" s="196">
        <v>0</v>
      </c>
      <c r="Q388" s="196">
        <v>0</v>
      </c>
      <c r="R388" s="197">
        <v>0</v>
      </c>
      <c r="S388" s="198">
        <f t="shared" si="155"/>
        <v>0.60070084513681199</v>
      </c>
      <c r="U388" s="236" t="s">
        <v>66</v>
      </c>
      <c r="V388" s="237">
        <v>0.60070084513681199</v>
      </c>
      <c r="W388" s="237">
        <v>0</v>
      </c>
      <c r="X388" s="237">
        <v>0</v>
      </c>
      <c r="Y388" s="237">
        <v>0</v>
      </c>
      <c r="Z388" s="237">
        <v>0</v>
      </c>
      <c r="AA388" s="237">
        <v>0</v>
      </c>
      <c r="AB388" s="237">
        <v>0</v>
      </c>
      <c r="AC388" s="237">
        <v>0</v>
      </c>
      <c r="AD388" s="237">
        <v>0</v>
      </c>
      <c r="AE388" s="237">
        <v>0</v>
      </c>
      <c r="AF388" s="237">
        <v>0</v>
      </c>
      <c r="AG388" s="237">
        <v>0</v>
      </c>
      <c r="AH388" s="125">
        <v>0</v>
      </c>
      <c r="AI388" s="238">
        <f t="shared" si="156"/>
        <v>0.60070084513681199</v>
      </c>
      <c r="BA388" s="160"/>
      <c r="BR388" s="160"/>
      <c r="CG388" s="160"/>
    </row>
    <row r="389" spans="1:85">
      <c r="A389" s="199" t="s">
        <v>19</v>
      </c>
      <c r="B389" s="200">
        <v>0</v>
      </c>
      <c r="C389" s="200">
        <v>0</v>
      </c>
      <c r="D389" s="200">
        <v>0</v>
      </c>
      <c r="E389" s="200">
        <v>0</v>
      </c>
      <c r="F389" s="362"/>
      <c r="G389" s="200">
        <v>0</v>
      </c>
      <c r="H389" s="201">
        <v>0</v>
      </c>
      <c r="I389" s="202">
        <f t="shared" si="154"/>
        <v>0</v>
      </c>
      <c r="J389" s="168"/>
      <c r="K389" s="203" t="s">
        <v>19</v>
      </c>
      <c r="L389" s="200">
        <v>0</v>
      </c>
      <c r="M389" s="200">
        <v>0</v>
      </c>
      <c r="N389" s="200">
        <v>0</v>
      </c>
      <c r="O389" s="200">
        <v>0</v>
      </c>
      <c r="P389" s="200">
        <v>0</v>
      </c>
      <c r="Q389" s="200">
        <v>0</v>
      </c>
      <c r="R389" s="204">
        <v>0</v>
      </c>
      <c r="S389" s="205">
        <f t="shared" si="155"/>
        <v>0</v>
      </c>
      <c r="U389" s="239" t="s">
        <v>19</v>
      </c>
      <c r="V389" s="240">
        <v>0</v>
      </c>
      <c r="W389" s="240">
        <v>0</v>
      </c>
      <c r="X389" s="240">
        <v>0</v>
      </c>
      <c r="Y389" s="240">
        <v>0</v>
      </c>
      <c r="Z389" s="240">
        <v>0</v>
      </c>
      <c r="AA389" s="240">
        <v>0</v>
      </c>
      <c r="AB389" s="240">
        <v>0</v>
      </c>
      <c r="AC389" s="240">
        <v>0</v>
      </c>
      <c r="AD389" s="241">
        <v>0</v>
      </c>
      <c r="AE389" s="241">
        <v>0</v>
      </c>
      <c r="AF389" s="241">
        <v>0</v>
      </c>
      <c r="AG389" s="241">
        <v>0</v>
      </c>
      <c r="AH389" s="241">
        <v>0</v>
      </c>
      <c r="AI389" s="242">
        <f t="shared" si="156"/>
        <v>0</v>
      </c>
      <c r="AJ389" s="160" t="str">
        <f t="shared" si="157"/>
        <v/>
      </c>
      <c r="BA389" s="160"/>
      <c r="BR389" s="160"/>
      <c r="CG389" s="160"/>
    </row>
    <row r="390" spans="1:85">
      <c r="A390" s="191" t="s">
        <v>20</v>
      </c>
      <c r="B390" s="192">
        <v>0</v>
      </c>
      <c r="C390" s="192">
        <v>0</v>
      </c>
      <c r="D390" s="192">
        <v>0</v>
      </c>
      <c r="E390" s="192">
        <v>0</v>
      </c>
      <c r="F390" s="362"/>
      <c r="G390" s="192">
        <v>0</v>
      </c>
      <c r="H390" s="193">
        <v>0</v>
      </c>
      <c r="I390" s="194">
        <f t="shared" si="154"/>
        <v>0</v>
      </c>
      <c r="J390" s="168"/>
      <c r="K390" s="195" t="s">
        <v>20</v>
      </c>
      <c r="L390" s="196">
        <v>0</v>
      </c>
      <c r="M390" s="196">
        <v>0</v>
      </c>
      <c r="N390" s="196">
        <v>0</v>
      </c>
      <c r="O390" s="196">
        <v>0</v>
      </c>
      <c r="P390" s="196">
        <v>0</v>
      </c>
      <c r="Q390" s="196">
        <v>0</v>
      </c>
      <c r="R390" s="197">
        <v>0</v>
      </c>
      <c r="S390" s="198">
        <f t="shared" si="155"/>
        <v>0</v>
      </c>
      <c r="U390" s="236" t="s">
        <v>20</v>
      </c>
      <c r="V390" s="237">
        <v>0</v>
      </c>
      <c r="W390" s="237">
        <v>0</v>
      </c>
      <c r="X390" s="237">
        <v>0</v>
      </c>
      <c r="Y390" s="237">
        <v>0</v>
      </c>
      <c r="Z390" s="237">
        <v>0</v>
      </c>
      <c r="AA390" s="237">
        <v>0</v>
      </c>
      <c r="AB390" s="237">
        <v>0</v>
      </c>
      <c r="AC390" s="237">
        <v>0</v>
      </c>
      <c r="AD390" s="237">
        <v>0</v>
      </c>
      <c r="AE390" s="237">
        <v>0</v>
      </c>
      <c r="AF390" s="237">
        <v>0</v>
      </c>
      <c r="AG390" s="237">
        <v>0</v>
      </c>
      <c r="AH390" s="125">
        <v>0</v>
      </c>
      <c r="AI390" s="238">
        <f t="shared" si="156"/>
        <v>0</v>
      </c>
      <c r="AJ390" s="160" t="str">
        <f t="shared" si="157"/>
        <v/>
      </c>
      <c r="BA390" s="160"/>
      <c r="BR390" s="160"/>
      <c r="CG390" s="160"/>
    </row>
    <row r="391" spans="1:85" ht="15" thickBot="1">
      <c r="A391" s="206" t="s">
        <v>11</v>
      </c>
      <c r="B391" s="207">
        <v>0</v>
      </c>
      <c r="C391" s="207">
        <v>0</v>
      </c>
      <c r="D391" s="207">
        <v>0</v>
      </c>
      <c r="E391" s="207">
        <v>0</v>
      </c>
      <c r="F391" s="363"/>
      <c r="G391" s="207">
        <v>0</v>
      </c>
      <c r="H391" s="208">
        <v>0</v>
      </c>
      <c r="I391" s="209">
        <f t="shared" si="154"/>
        <v>0</v>
      </c>
      <c r="J391" s="168"/>
      <c r="K391" s="210" t="s">
        <v>11</v>
      </c>
      <c r="L391" s="207">
        <v>0</v>
      </c>
      <c r="M391" s="207">
        <v>0</v>
      </c>
      <c r="N391" s="207">
        <v>0</v>
      </c>
      <c r="O391" s="207">
        <v>0</v>
      </c>
      <c r="P391" s="207">
        <v>0</v>
      </c>
      <c r="Q391" s="207">
        <v>0</v>
      </c>
      <c r="R391" s="211">
        <v>0</v>
      </c>
      <c r="S391" s="212">
        <f t="shared" si="155"/>
        <v>0</v>
      </c>
      <c r="U391" s="239" t="s">
        <v>11</v>
      </c>
      <c r="V391" s="240">
        <v>0</v>
      </c>
      <c r="W391" s="240">
        <v>0</v>
      </c>
      <c r="X391" s="240">
        <v>0</v>
      </c>
      <c r="Y391" s="240">
        <v>0</v>
      </c>
      <c r="Z391" s="240">
        <v>0</v>
      </c>
      <c r="AA391" s="240">
        <v>0</v>
      </c>
      <c r="AB391" s="240">
        <v>0</v>
      </c>
      <c r="AC391" s="240">
        <v>0</v>
      </c>
      <c r="AD391" s="241">
        <v>0</v>
      </c>
      <c r="AE391" s="241">
        <v>0</v>
      </c>
      <c r="AF391" s="241">
        <v>0</v>
      </c>
      <c r="AG391" s="241">
        <v>0</v>
      </c>
      <c r="AH391" s="241">
        <v>0</v>
      </c>
      <c r="AI391" s="242">
        <f t="shared" si="156"/>
        <v>0</v>
      </c>
      <c r="AJ391" s="160" t="str">
        <f t="shared" si="157"/>
        <v/>
      </c>
      <c r="BA391" s="160"/>
      <c r="BR391" s="160"/>
      <c r="CG391" s="160"/>
    </row>
    <row r="392" spans="1:85" ht="15">
      <c r="A392" s="213" t="s">
        <v>26</v>
      </c>
      <c r="B392" s="214">
        <f>SUM(B371:B387)</f>
        <v>479.65009409841088</v>
      </c>
      <c r="C392" s="214">
        <f t="shared" ref="C392:I392" si="158">SUM(C371:C387)</f>
        <v>8.8508576982256226</v>
      </c>
      <c r="D392" s="214">
        <f t="shared" si="158"/>
        <v>211.23982968668531</v>
      </c>
      <c r="E392" s="214">
        <f t="shared" si="158"/>
        <v>1647.7152807882201</v>
      </c>
      <c r="F392" s="214">
        <f t="shared" si="158"/>
        <v>0</v>
      </c>
      <c r="G392" s="214">
        <f t="shared" si="158"/>
        <v>144.84410858720278</v>
      </c>
      <c r="H392" s="216">
        <f t="shared" si="158"/>
        <v>0</v>
      </c>
      <c r="I392" s="173">
        <f t="shared" si="158"/>
        <v>2492.300170858744</v>
      </c>
      <c r="J392" s="168"/>
      <c r="K392" s="215" t="s">
        <v>26</v>
      </c>
      <c r="L392" s="214">
        <f>SUM(L371:L387)</f>
        <v>479.65009409841088</v>
      </c>
      <c r="M392" s="214">
        <f t="shared" ref="M392:S392" si="159">SUM(M371:M387)</f>
        <v>8.8508576982256226</v>
      </c>
      <c r="N392" s="214">
        <f t="shared" si="159"/>
        <v>211.23982968668531</v>
      </c>
      <c r="O392" s="214">
        <f t="shared" si="159"/>
        <v>1647.7152807882201</v>
      </c>
      <c r="P392" s="214">
        <f t="shared" si="159"/>
        <v>1077.5655763787388</v>
      </c>
      <c r="Q392" s="214">
        <f t="shared" si="159"/>
        <v>144.84410858720278</v>
      </c>
      <c r="R392" s="216">
        <f t="shared" si="159"/>
        <v>0</v>
      </c>
      <c r="S392" s="217">
        <f t="shared" si="159"/>
        <v>3569.865747237483</v>
      </c>
      <c r="T392" s="160" t="str">
        <f>IF(ABS(S392-AI392)&gt;0.01,S392-AI392,"")</f>
        <v/>
      </c>
      <c r="U392" s="243" t="s">
        <v>63</v>
      </c>
      <c r="V392" s="244">
        <f>SUM(V371:V387)</f>
        <v>461.20900093596526</v>
      </c>
      <c r="W392" s="244">
        <f t="shared" ref="W392:AH392" si="160">SUM(W371:W387)</f>
        <v>13.404663472038047</v>
      </c>
      <c r="X392" s="244">
        <f t="shared" si="160"/>
        <v>144.84410858720278</v>
      </c>
      <c r="Y392" s="244">
        <f t="shared" si="160"/>
        <v>8.8508576982256226</v>
      </c>
      <c r="Z392" s="244">
        <f t="shared" si="160"/>
        <v>201.73053877974306</v>
      </c>
      <c r="AA392" s="244">
        <f t="shared" si="160"/>
        <v>1595.4376608593909</v>
      </c>
      <c r="AB392" s="244">
        <f t="shared" si="160"/>
        <v>1077.5655763787388</v>
      </c>
      <c r="AC392" s="244">
        <f t="shared" si="160"/>
        <v>66.823340526178995</v>
      </c>
      <c r="AD392" s="245">
        <f t="shared" si="160"/>
        <v>5.0364296904074948</v>
      </c>
      <c r="AE392" s="245">
        <f t="shared" si="160"/>
        <v>2.3909603058907773E-2</v>
      </c>
      <c r="AF392" s="245">
        <f t="shared" si="160"/>
        <v>0</v>
      </c>
      <c r="AG392" s="245">
        <f t="shared" si="160"/>
        <v>9.5092909069422795</v>
      </c>
      <c r="AH392" s="245">
        <f t="shared" si="160"/>
        <v>52.253710325770321</v>
      </c>
      <c r="AI392" s="246">
        <f>SUM(V392:AC392)</f>
        <v>3569.8657472374834</v>
      </c>
      <c r="AJ392" s="160" t="str">
        <f t="shared" si="157"/>
        <v/>
      </c>
      <c r="BA392" s="160"/>
      <c r="BR392" s="160"/>
      <c r="CG392" s="160"/>
    </row>
    <row r="393" spans="1:85" s="23" customFormat="1" ht="15" thickBot="1">
      <c r="A393" s="30" t="s">
        <v>88</v>
      </c>
      <c r="B393" s="47">
        <f>IF($I392=0,"-",B392/$I392)</f>
        <v>0.19245277904592978</v>
      </c>
      <c r="C393" s="47">
        <f t="shared" ref="C393:H393" si="161">IF($I392=0,"-",C392/$I392)</f>
        <v>3.5512807813899805E-3</v>
      </c>
      <c r="D393" s="47">
        <f t="shared" si="161"/>
        <v>8.4756977573010706E-2</v>
      </c>
      <c r="E393" s="47">
        <f t="shared" si="161"/>
        <v>0.66112232388945558</v>
      </c>
      <c r="F393" s="47">
        <f t="shared" si="161"/>
        <v>0</v>
      </c>
      <c r="G393" s="47">
        <f t="shared" si="161"/>
        <v>5.8116638710214212E-2</v>
      </c>
      <c r="H393" s="70">
        <f t="shared" si="161"/>
        <v>0</v>
      </c>
      <c r="I393" s="48">
        <f>SUM(B393:H393)</f>
        <v>1.0000000000000002</v>
      </c>
      <c r="J393" s="160"/>
      <c r="K393" s="81" t="s">
        <v>88</v>
      </c>
      <c r="L393" s="98">
        <f t="shared" ref="L393:R393" si="162">IF($S392=0,"-",L392/$S392)</f>
        <v>0.13436082140332167</v>
      </c>
      <c r="M393" s="98">
        <f t="shared" si="162"/>
        <v>2.479325085285014E-3</v>
      </c>
      <c r="N393" s="98">
        <f t="shared" si="162"/>
        <v>5.917304589119405E-2</v>
      </c>
      <c r="O393" s="98">
        <f t="shared" si="162"/>
        <v>0.46156225400445205</v>
      </c>
      <c r="P393" s="98">
        <f t="shared" si="162"/>
        <v>0.30185044835722624</v>
      </c>
      <c r="Q393" s="98">
        <f t="shared" si="162"/>
        <v>4.057410525852112E-2</v>
      </c>
      <c r="R393" s="99">
        <f t="shared" si="162"/>
        <v>0</v>
      </c>
      <c r="S393" s="100">
        <f>SUM(L393:R393)</f>
        <v>1.0000000000000002</v>
      </c>
      <c r="U393" s="110" t="s">
        <v>88</v>
      </c>
      <c r="V393" s="133">
        <f>+V392/$AI392</f>
        <v>0.12919505482604457</v>
      </c>
      <c r="W393" s="133">
        <f t="shared" ref="W393:AH393" si="163">+W392/$AI392</f>
        <v>3.75494890316566E-3</v>
      </c>
      <c r="X393" s="133">
        <f t="shared" si="163"/>
        <v>4.0574105258521113E-2</v>
      </c>
      <c r="Y393" s="133">
        <f t="shared" si="163"/>
        <v>2.4793250852850135E-3</v>
      </c>
      <c r="Z393" s="133">
        <f t="shared" si="163"/>
        <v>5.6509278797347177E-2</v>
      </c>
      <c r="AA393" s="133">
        <f t="shared" si="163"/>
        <v>0.44691811228307665</v>
      </c>
      <c r="AB393" s="133">
        <f t="shared" si="163"/>
        <v>0.30185044835722624</v>
      </c>
      <c r="AC393" s="133">
        <f t="shared" si="163"/>
        <v>1.8718726489333606E-2</v>
      </c>
      <c r="AD393" s="133">
        <f t="shared" si="163"/>
        <v>1.4108176741113869E-3</v>
      </c>
      <c r="AE393" s="133">
        <f t="shared" si="163"/>
        <v>6.697619673067554E-6</v>
      </c>
      <c r="AF393" s="133">
        <f t="shared" si="163"/>
        <v>0</v>
      </c>
      <c r="AG393" s="133">
        <f t="shared" si="163"/>
        <v>2.6637670938468709E-3</v>
      </c>
      <c r="AH393" s="133">
        <f t="shared" si="163"/>
        <v>1.4637444101702285E-2</v>
      </c>
      <c r="AI393" s="134">
        <f>SUM(V393:AC393)</f>
        <v>1</v>
      </c>
      <c r="AJ393" s="23" t="str">
        <f t="shared" si="157"/>
        <v/>
      </c>
    </row>
    <row r="394" spans="1:85" ht="15" thickBot="1">
      <c r="A394" s="247"/>
      <c r="B394" s="247"/>
      <c r="C394" s="247"/>
      <c r="D394" s="247"/>
      <c r="E394" s="247"/>
      <c r="F394" s="247"/>
      <c r="G394" s="247"/>
      <c r="H394" s="247"/>
      <c r="I394" s="247"/>
      <c r="K394" s="247"/>
      <c r="L394" s="247"/>
      <c r="M394" s="247"/>
      <c r="N394" s="247"/>
      <c r="O394" s="247"/>
      <c r="P394" s="247"/>
      <c r="Q394" s="247"/>
      <c r="R394" s="247"/>
      <c r="S394" s="247"/>
      <c r="AI394" s="168"/>
      <c r="BA394" s="160"/>
      <c r="BR394" s="160"/>
      <c r="CG394" s="160"/>
    </row>
    <row r="395" spans="1:85" ht="28.5">
      <c r="A395" s="312" t="s">
        <v>42</v>
      </c>
      <c r="B395" s="164" t="s">
        <v>0</v>
      </c>
      <c r="C395" s="164" t="s">
        <v>1</v>
      </c>
      <c r="D395" s="164" t="s">
        <v>2</v>
      </c>
      <c r="E395" s="164" t="s">
        <v>3</v>
      </c>
      <c r="F395" s="164" t="s">
        <v>27</v>
      </c>
      <c r="G395" s="164" t="s">
        <v>4</v>
      </c>
      <c r="H395" s="164" t="s">
        <v>5</v>
      </c>
      <c r="I395" s="165" t="s">
        <v>6</v>
      </c>
      <c r="K395" s="314" t="s">
        <v>42</v>
      </c>
      <c r="L395" s="166" t="s">
        <v>0</v>
      </c>
      <c r="M395" s="166" t="s">
        <v>1</v>
      </c>
      <c r="N395" s="166" t="s">
        <v>2</v>
      </c>
      <c r="O395" s="166" t="s">
        <v>3</v>
      </c>
      <c r="P395" s="166" t="s">
        <v>27</v>
      </c>
      <c r="Q395" s="166" t="s">
        <v>4</v>
      </c>
      <c r="R395" s="166" t="s">
        <v>5</v>
      </c>
      <c r="S395" s="167" t="s">
        <v>6</v>
      </c>
      <c r="U395" s="316" t="s">
        <v>42</v>
      </c>
      <c r="V395" s="219" t="s">
        <v>74</v>
      </c>
      <c r="W395" s="219" t="s">
        <v>75</v>
      </c>
      <c r="X395" s="219" t="s">
        <v>4</v>
      </c>
      <c r="Y395" s="219" t="s">
        <v>1</v>
      </c>
      <c r="Z395" s="219" t="s">
        <v>2</v>
      </c>
      <c r="AA395" s="219" t="s">
        <v>3</v>
      </c>
      <c r="AB395" s="219" t="s">
        <v>55</v>
      </c>
      <c r="AC395" s="219" t="s">
        <v>68</v>
      </c>
      <c r="AD395" s="220" t="s">
        <v>76</v>
      </c>
      <c r="AE395" s="220" t="s">
        <v>83</v>
      </c>
      <c r="AF395" s="220" t="s">
        <v>77</v>
      </c>
      <c r="AG395" s="220" t="s">
        <v>84</v>
      </c>
      <c r="AH395" s="220" t="s">
        <v>85</v>
      </c>
      <c r="AI395" s="221" t="s">
        <v>63</v>
      </c>
      <c r="BA395" s="160"/>
      <c r="BR395" s="160"/>
      <c r="CG395" s="160"/>
    </row>
    <row r="396" spans="1:85" ht="15">
      <c r="A396" s="313" t="s">
        <v>42</v>
      </c>
      <c r="B396" s="318" t="s">
        <v>69</v>
      </c>
      <c r="C396" s="319"/>
      <c r="D396" s="319"/>
      <c r="E396" s="319"/>
      <c r="F396" s="319"/>
      <c r="G396" s="319"/>
      <c r="H396" s="319"/>
      <c r="I396" s="320"/>
      <c r="K396" s="315" t="s">
        <v>42</v>
      </c>
      <c r="L396" s="321" t="s">
        <v>69</v>
      </c>
      <c r="M396" s="322"/>
      <c r="N396" s="322"/>
      <c r="O396" s="322"/>
      <c r="P396" s="322"/>
      <c r="Q396" s="322"/>
      <c r="R396" s="322"/>
      <c r="S396" s="323"/>
      <c r="U396" s="317" t="s">
        <v>42</v>
      </c>
      <c r="V396" s="324" t="s">
        <v>69</v>
      </c>
      <c r="W396" s="324"/>
      <c r="X396" s="324"/>
      <c r="Y396" s="324"/>
      <c r="Z396" s="324"/>
      <c r="AA396" s="324"/>
      <c r="AB396" s="324"/>
      <c r="AC396" s="324"/>
      <c r="AD396" s="324"/>
      <c r="AE396" s="324"/>
      <c r="AF396" s="324"/>
      <c r="AG396" s="324"/>
      <c r="AH396" s="324"/>
      <c r="AI396" s="325"/>
      <c r="BA396" s="160"/>
      <c r="BR396" s="160"/>
      <c r="CG396" s="160"/>
    </row>
    <row r="397" spans="1:85" ht="15">
      <c r="A397" s="170" t="s">
        <v>7</v>
      </c>
      <c r="B397" s="171">
        <v>0</v>
      </c>
      <c r="C397" s="171">
        <v>0</v>
      </c>
      <c r="D397" s="171">
        <v>0</v>
      </c>
      <c r="E397" s="171">
        <v>0</v>
      </c>
      <c r="F397" s="361"/>
      <c r="G397" s="171">
        <v>0</v>
      </c>
      <c r="H397" s="172">
        <v>0</v>
      </c>
      <c r="I397" s="173">
        <f>SUM(B397:H397)</f>
        <v>0</v>
      </c>
      <c r="J397" s="168"/>
      <c r="K397" s="222" t="s">
        <v>7</v>
      </c>
      <c r="L397" s="171">
        <v>0</v>
      </c>
      <c r="M397" s="171">
        <v>0</v>
      </c>
      <c r="N397" s="171">
        <v>0</v>
      </c>
      <c r="O397" s="171">
        <v>0</v>
      </c>
      <c r="P397" s="171">
        <v>0</v>
      </c>
      <c r="Q397" s="171">
        <v>0</v>
      </c>
      <c r="R397" s="223">
        <v>0</v>
      </c>
      <c r="S397" s="224">
        <f>SUM(L397:R397)</f>
        <v>0</v>
      </c>
      <c r="U397" s="225" t="s">
        <v>7</v>
      </c>
      <c r="V397" s="226">
        <v>0</v>
      </c>
      <c r="W397" s="226">
        <v>0</v>
      </c>
      <c r="X397" s="226">
        <v>0</v>
      </c>
      <c r="Y397" s="226">
        <v>0</v>
      </c>
      <c r="Z397" s="226">
        <v>0</v>
      </c>
      <c r="AA397" s="226">
        <v>0</v>
      </c>
      <c r="AB397" s="226">
        <v>0</v>
      </c>
      <c r="AC397" s="227">
        <v>0</v>
      </c>
      <c r="AD397" s="228">
        <v>0</v>
      </c>
      <c r="AE397" s="228">
        <v>0</v>
      </c>
      <c r="AF397" s="228">
        <v>0</v>
      </c>
      <c r="AG397" s="228">
        <v>0</v>
      </c>
      <c r="AH397" s="228">
        <v>0</v>
      </c>
      <c r="AI397" s="229">
        <f>SUM(V397:AC397)</f>
        <v>0</v>
      </c>
      <c r="AJ397" s="160" t="str">
        <f>IF(ABS(S397-AI397)&gt;0.001,S397-AI397,"")</f>
        <v/>
      </c>
      <c r="BA397" s="160"/>
      <c r="BR397" s="160"/>
      <c r="CG397" s="160"/>
    </row>
    <row r="398" spans="1:85" ht="15">
      <c r="A398" s="178" t="s">
        <v>8</v>
      </c>
      <c r="B398" s="179">
        <v>0</v>
      </c>
      <c r="C398" s="179">
        <v>0</v>
      </c>
      <c r="D398" s="179">
        <v>0</v>
      </c>
      <c r="E398" s="179">
        <v>0</v>
      </c>
      <c r="F398" s="362"/>
      <c r="G398" s="179">
        <v>0</v>
      </c>
      <c r="H398" s="180">
        <v>0</v>
      </c>
      <c r="I398" s="181">
        <f t="shared" ref="I398:I417" si="164">SUM(B398:H398)</f>
        <v>0</v>
      </c>
      <c r="J398" s="168"/>
      <c r="K398" s="182" t="s">
        <v>8</v>
      </c>
      <c r="L398" s="183">
        <v>0</v>
      </c>
      <c r="M398" s="183">
        <v>0</v>
      </c>
      <c r="N398" s="183">
        <v>0</v>
      </c>
      <c r="O398" s="183">
        <v>0</v>
      </c>
      <c r="P398" s="183">
        <v>0</v>
      </c>
      <c r="Q398" s="183">
        <v>0</v>
      </c>
      <c r="R398" s="184">
        <v>0</v>
      </c>
      <c r="S398" s="185">
        <f t="shared" ref="S398:S417" si="165">SUM(L398:R398)</f>
        <v>0</v>
      </c>
      <c r="U398" s="230" t="s">
        <v>8</v>
      </c>
      <c r="V398" s="231">
        <v>0</v>
      </c>
      <c r="W398" s="231">
        <v>0</v>
      </c>
      <c r="X398" s="231">
        <v>0</v>
      </c>
      <c r="Y398" s="231">
        <v>0</v>
      </c>
      <c r="Z398" s="231">
        <v>0</v>
      </c>
      <c r="AA398" s="231">
        <v>0</v>
      </c>
      <c r="AB398" s="231">
        <v>0</v>
      </c>
      <c r="AC398" s="232">
        <v>0</v>
      </c>
      <c r="AD398" s="231">
        <v>0</v>
      </c>
      <c r="AE398" s="231">
        <v>0</v>
      </c>
      <c r="AF398" s="231">
        <v>0</v>
      </c>
      <c r="AG398" s="231">
        <v>0</v>
      </c>
      <c r="AH398" s="231">
        <v>0</v>
      </c>
      <c r="AI398" s="233">
        <f t="shared" ref="AI398:AI417" si="166">SUM(V398:AC398)</f>
        <v>0</v>
      </c>
      <c r="AJ398" s="160" t="str">
        <f t="shared" ref="AJ398:AJ419" si="167">IF(ABS(S398-AI398)&gt;0.001,S398-AI398,"")</f>
        <v/>
      </c>
      <c r="BA398" s="160"/>
      <c r="BR398" s="160"/>
      <c r="CG398" s="160"/>
    </row>
    <row r="399" spans="1:85" ht="15">
      <c r="A399" s="186" t="s">
        <v>10</v>
      </c>
      <c r="B399" s="175">
        <v>0</v>
      </c>
      <c r="C399" s="175">
        <v>0</v>
      </c>
      <c r="D399" s="175">
        <v>0</v>
      </c>
      <c r="E399" s="175">
        <v>0</v>
      </c>
      <c r="F399" s="362"/>
      <c r="G399" s="175">
        <v>0</v>
      </c>
      <c r="H399" s="187">
        <v>0</v>
      </c>
      <c r="I399" s="173">
        <f t="shared" si="164"/>
        <v>0</v>
      </c>
      <c r="J399" s="168"/>
      <c r="K399" s="188" t="s">
        <v>10</v>
      </c>
      <c r="L399" s="175">
        <v>0</v>
      </c>
      <c r="M399" s="175">
        <v>0</v>
      </c>
      <c r="N399" s="175">
        <v>0</v>
      </c>
      <c r="O399" s="175">
        <v>0</v>
      </c>
      <c r="P399" s="175">
        <v>0</v>
      </c>
      <c r="Q399" s="175">
        <v>0</v>
      </c>
      <c r="R399" s="176">
        <v>0</v>
      </c>
      <c r="S399" s="177">
        <f t="shared" si="165"/>
        <v>0</v>
      </c>
      <c r="U399" s="234" t="s">
        <v>10</v>
      </c>
      <c r="V399" s="226">
        <v>0</v>
      </c>
      <c r="W399" s="226">
        <v>0</v>
      </c>
      <c r="X399" s="226">
        <v>0</v>
      </c>
      <c r="Y399" s="226">
        <v>0</v>
      </c>
      <c r="Z399" s="226">
        <v>0</v>
      </c>
      <c r="AA399" s="226">
        <v>0</v>
      </c>
      <c r="AB399" s="226">
        <v>0</v>
      </c>
      <c r="AC399" s="227">
        <v>0</v>
      </c>
      <c r="AD399" s="228">
        <v>0</v>
      </c>
      <c r="AE399" s="228">
        <v>0</v>
      </c>
      <c r="AF399" s="228">
        <v>0</v>
      </c>
      <c r="AG399" s="228">
        <v>0</v>
      </c>
      <c r="AH399" s="228">
        <v>0</v>
      </c>
      <c r="AI399" s="229">
        <f t="shared" si="166"/>
        <v>0</v>
      </c>
      <c r="AJ399" s="160" t="str">
        <f t="shared" si="167"/>
        <v/>
      </c>
      <c r="BA399" s="160"/>
      <c r="BR399" s="160"/>
      <c r="CG399" s="160"/>
    </row>
    <row r="400" spans="1:85" ht="15">
      <c r="A400" s="178" t="s">
        <v>56</v>
      </c>
      <c r="B400" s="179">
        <v>0</v>
      </c>
      <c r="C400" s="179">
        <v>0</v>
      </c>
      <c r="D400" s="179">
        <v>0</v>
      </c>
      <c r="E400" s="179">
        <v>0</v>
      </c>
      <c r="F400" s="362"/>
      <c r="G400" s="179">
        <v>0</v>
      </c>
      <c r="H400" s="180">
        <v>0</v>
      </c>
      <c r="I400" s="181">
        <f t="shared" si="164"/>
        <v>0</v>
      </c>
      <c r="J400" s="168"/>
      <c r="K400" s="182" t="s">
        <v>56</v>
      </c>
      <c r="L400" s="183">
        <v>0</v>
      </c>
      <c r="M400" s="183">
        <v>0</v>
      </c>
      <c r="N400" s="183">
        <v>0</v>
      </c>
      <c r="O400" s="183">
        <v>0</v>
      </c>
      <c r="P400" s="183">
        <v>0</v>
      </c>
      <c r="Q400" s="183">
        <v>0</v>
      </c>
      <c r="R400" s="184">
        <v>0</v>
      </c>
      <c r="S400" s="185">
        <f t="shared" si="165"/>
        <v>0</v>
      </c>
      <c r="U400" s="230" t="s">
        <v>56</v>
      </c>
      <c r="V400" s="231">
        <v>0</v>
      </c>
      <c r="W400" s="231">
        <v>0</v>
      </c>
      <c r="X400" s="231">
        <v>0</v>
      </c>
      <c r="Y400" s="231">
        <v>0</v>
      </c>
      <c r="Z400" s="231">
        <v>0</v>
      </c>
      <c r="AA400" s="231">
        <v>0</v>
      </c>
      <c r="AB400" s="231">
        <v>0</v>
      </c>
      <c r="AC400" s="232">
        <v>0</v>
      </c>
      <c r="AD400" s="231">
        <v>0</v>
      </c>
      <c r="AE400" s="231">
        <v>0</v>
      </c>
      <c r="AF400" s="231">
        <v>0</v>
      </c>
      <c r="AG400" s="231">
        <v>0</v>
      </c>
      <c r="AH400" s="231">
        <v>0</v>
      </c>
      <c r="AI400" s="233">
        <f t="shared" si="166"/>
        <v>0</v>
      </c>
      <c r="AJ400" s="160" t="str">
        <f t="shared" si="167"/>
        <v/>
      </c>
      <c r="BA400" s="160"/>
      <c r="BR400" s="160"/>
      <c r="CG400" s="160"/>
    </row>
    <row r="401" spans="1:85" ht="15">
      <c r="A401" s="186" t="s">
        <v>16</v>
      </c>
      <c r="B401" s="175">
        <v>0.18913252982045681</v>
      </c>
      <c r="C401" s="175">
        <v>0</v>
      </c>
      <c r="D401" s="175">
        <v>0.12823815393326279</v>
      </c>
      <c r="E401" s="175">
        <v>0</v>
      </c>
      <c r="F401" s="362"/>
      <c r="G401" s="175">
        <v>0</v>
      </c>
      <c r="H401" s="187">
        <v>0</v>
      </c>
      <c r="I401" s="173">
        <f t="shared" si="164"/>
        <v>0.31737068375371957</v>
      </c>
      <c r="J401" s="168"/>
      <c r="K401" s="188" t="s">
        <v>16</v>
      </c>
      <c r="L401" s="175">
        <v>0.18913252982045681</v>
      </c>
      <c r="M401" s="175">
        <v>0</v>
      </c>
      <c r="N401" s="175">
        <v>0.12823815393326279</v>
      </c>
      <c r="O401" s="175">
        <v>0</v>
      </c>
      <c r="P401" s="175">
        <v>0</v>
      </c>
      <c r="Q401" s="175">
        <v>0</v>
      </c>
      <c r="R401" s="176">
        <v>0</v>
      </c>
      <c r="S401" s="177">
        <f t="shared" si="165"/>
        <v>0.31737068375371957</v>
      </c>
      <c r="U401" s="234" t="s">
        <v>16</v>
      </c>
      <c r="V401" s="226">
        <v>0.18913252982045681</v>
      </c>
      <c r="W401" s="226">
        <v>0</v>
      </c>
      <c r="X401" s="226">
        <v>0</v>
      </c>
      <c r="Y401" s="226">
        <v>0</v>
      </c>
      <c r="Z401" s="226">
        <v>0.12823815393326279</v>
      </c>
      <c r="AA401" s="226">
        <v>0</v>
      </c>
      <c r="AB401" s="226">
        <v>0</v>
      </c>
      <c r="AC401" s="227">
        <v>0</v>
      </c>
      <c r="AD401" s="228">
        <v>0</v>
      </c>
      <c r="AE401" s="228">
        <v>0</v>
      </c>
      <c r="AF401" s="228">
        <v>0</v>
      </c>
      <c r="AG401" s="228">
        <v>0</v>
      </c>
      <c r="AH401" s="228">
        <v>0</v>
      </c>
      <c r="AI401" s="229">
        <f t="shared" si="166"/>
        <v>0.31737068375371957</v>
      </c>
      <c r="AJ401" s="160" t="str">
        <f t="shared" si="167"/>
        <v/>
      </c>
      <c r="BA401" s="160"/>
      <c r="BR401" s="160"/>
      <c r="CG401" s="160"/>
    </row>
    <row r="402" spans="1:85" ht="15">
      <c r="A402" s="178" t="s">
        <v>15</v>
      </c>
      <c r="B402" s="179">
        <v>1.7943024191733499E-3</v>
      </c>
      <c r="C402" s="179">
        <v>1.2521904457681991E-3</v>
      </c>
      <c r="D402" s="179">
        <v>8.386516710390145E-6</v>
      </c>
      <c r="E402" s="179">
        <v>0</v>
      </c>
      <c r="F402" s="362"/>
      <c r="G402" s="179">
        <v>0</v>
      </c>
      <c r="H402" s="180">
        <v>0</v>
      </c>
      <c r="I402" s="181">
        <f t="shared" si="164"/>
        <v>3.0548793816519391E-3</v>
      </c>
      <c r="J402" s="168"/>
      <c r="K402" s="182" t="s">
        <v>15</v>
      </c>
      <c r="L402" s="183">
        <v>1.7943024191733499E-3</v>
      </c>
      <c r="M402" s="183">
        <v>1.2521904457681991E-3</v>
      </c>
      <c r="N402" s="183">
        <v>8.386516710390145E-6</v>
      </c>
      <c r="O402" s="183">
        <v>0</v>
      </c>
      <c r="P402" s="183">
        <v>0</v>
      </c>
      <c r="Q402" s="183">
        <v>0</v>
      </c>
      <c r="R402" s="184">
        <v>0</v>
      </c>
      <c r="S402" s="185">
        <f t="shared" si="165"/>
        <v>3.0548793816519391E-3</v>
      </c>
      <c r="U402" s="230" t="s">
        <v>57</v>
      </c>
      <c r="V402" s="231">
        <v>1.7943024191733499E-3</v>
      </c>
      <c r="W402" s="231">
        <v>0</v>
      </c>
      <c r="X402" s="231">
        <v>0</v>
      </c>
      <c r="Y402" s="231">
        <v>1.2521904457681991E-3</v>
      </c>
      <c r="Z402" s="231">
        <v>8.386516710390145E-6</v>
      </c>
      <c r="AA402" s="231">
        <v>0</v>
      </c>
      <c r="AB402" s="231">
        <v>0</v>
      </c>
      <c r="AC402" s="232">
        <v>0</v>
      </c>
      <c r="AD402" s="231">
        <v>0</v>
      </c>
      <c r="AE402" s="231">
        <v>0</v>
      </c>
      <c r="AF402" s="231">
        <v>0</v>
      </c>
      <c r="AG402" s="231">
        <v>0</v>
      </c>
      <c r="AH402" s="231">
        <v>0</v>
      </c>
      <c r="AI402" s="233">
        <f t="shared" si="166"/>
        <v>3.0548793816519391E-3</v>
      </c>
      <c r="AJ402" s="160" t="str">
        <f t="shared" si="167"/>
        <v/>
      </c>
      <c r="BA402" s="160"/>
      <c r="BR402" s="160"/>
      <c r="CG402" s="160"/>
    </row>
    <row r="403" spans="1:85" ht="15">
      <c r="A403" s="186" t="s">
        <v>58</v>
      </c>
      <c r="B403" s="175">
        <v>0</v>
      </c>
      <c r="C403" s="175">
        <v>0</v>
      </c>
      <c r="D403" s="175">
        <v>0</v>
      </c>
      <c r="E403" s="175">
        <v>0</v>
      </c>
      <c r="F403" s="362"/>
      <c r="G403" s="175">
        <v>0</v>
      </c>
      <c r="H403" s="187">
        <v>0</v>
      </c>
      <c r="I403" s="173">
        <f t="shared" si="164"/>
        <v>0</v>
      </c>
      <c r="J403" s="168"/>
      <c r="K403" s="188" t="s">
        <v>58</v>
      </c>
      <c r="L403" s="175">
        <v>0</v>
      </c>
      <c r="M403" s="175">
        <v>0</v>
      </c>
      <c r="N403" s="175">
        <v>0</v>
      </c>
      <c r="O403" s="175">
        <v>0</v>
      </c>
      <c r="P403" s="175">
        <v>0.16161982056021171</v>
      </c>
      <c r="Q403" s="175">
        <v>0</v>
      </c>
      <c r="R403" s="176">
        <v>0</v>
      </c>
      <c r="S403" s="177">
        <f t="shared" si="165"/>
        <v>0.16161982056021171</v>
      </c>
      <c r="U403" s="234" t="s">
        <v>58</v>
      </c>
      <c r="V403" s="226">
        <v>0</v>
      </c>
      <c r="W403" s="226">
        <v>0</v>
      </c>
      <c r="X403" s="226">
        <v>0</v>
      </c>
      <c r="Y403" s="226">
        <v>0</v>
      </c>
      <c r="Z403" s="226">
        <v>0</v>
      </c>
      <c r="AA403" s="226">
        <v>0</v>
      </c>
      <c r="AB403" s="226">
        <v>0.16161982056021171</v>
      </c>
      <c r="AC403" s="227">
        <v>0</v>
      </c>
      <c r="AD403" s="226">
        <v>0</v>
      </c>
      <c r="AE403" s="226">
        <v>0</v>
      </c>
      <c r="AF403" s="226">
        <v>0</v>
      </c>
      <c r="AG403" s="226">
        <v>0</v>
      </c>
      <c r="AH403" s="226">
        <v>0</v>
      </c>
      <c r="AI403" s="229">
        <f t="shared" si="166"/>
        <v>0.16161982056021171</v>
      </c>
      <c r="AJ403" s="160" t="str">
        <f t="shared" si="167"/>
        <v/>
      </c>
      <c r="BA403" s="160"/>
      <c r="BR403" s="160"/>
      <c r="CG403" s="160"/>
    </row>
    <row r="404" spans="1:85" ht="15">
      <c r="A404" s="178" t="s">
        <v>12</v>
      </c>
      <c r="B404" s="179">
        <v>0</v>
      </c>
      <c r="C404" s="179">
        <v>0</v>
      </c>
      <c r="D404" s="179">
        <v>0</v>
      </c>
      <c r="E404" s="179">
        <v>3.1537381227943841E-2</v>
      </c>
      <c r="F404" s="362"/>
      <c r="G404" s="179">
        <v>0</v>
      </c>
      <c r="H404" s="180">
        <v>0</v>
      </c>
      <c r="I404" s="181">
        <f t="shared" si="164"/>
        <v>3.1537381227943841E-2</v>
      </c>
      <c r="J404" s="168"/>
      <c r="K404" s="182" t="s">
        <v>12</v>
      </c>
      <c r="L404" s="183">
        <v>0</v>
      </c>
      <c r="M404" s="183">
        <v>0</v>
      </c>
      <c r="N404" s="183">
        <v>0</v>
      </c>
      <c r="O404" s="183">
        <v>3.1537381227943841E-2</v>
      </c>
      <c r="P404" s="183">
        <v>8.7713248877539784E-5</v>
      </c>
      <c r="Q404" s="183">
        <v>0</v>
      </c>
      <c r="R404" s="184">
        <v>0</v>
      </c>
      <c r="S404" s="185">
        <f t="shared" si="165"/>
        <v>3.162509447682138E-2</v>
      </c>
      <c r="U404" s="230" t="s">
        <v>12</v>
      </c>
      <c r="V404" s="231">
        <v>0</v>
      </c>
      <c r="W404" s="231">
        <v>0</v>
      </c>
      <c r="X404" s="231">
        <v>0</v>
      </c>
      <c r="Y404" s="231">
        <v>0</v>
      </c>
      <c r="Z404" s="231">
        <v>0</v>
      </c>
      <c r="AA404" s="231">
        <v>2.5229904982355073E-2</v>
      </c>
      <c r="AB404" s="231">
        <v>8.7713248877539784E-5</v>
      </c>
      <c r="AC404" s="232">
        <v>6.3074762455887683E-3</v>
      </c>
      <c r="AD404" s="231">
        <v>0</v>
      </c>
      <c r="AE404" s="231">
        <v>0</v>
      </c>
      <c r="AF404" s="231">
        <v>0</v>
      </c>
      <c r="AG404" s="231">
        <v>0</v>
      </c>
      <c r="AH404" s="231">
        <v>6.3074762455887683E-3</v>
      </c>
      <c r="AI404" s="233">
        <f t="shared" si="166"/>
        <v>3.162509447682138E-2</v>
      </c>
      <c r="AJ404" s="160" t="str">
        <f t="shared" si="167"/>
        <v/>
      </c>
      <c r="BA404" s="160"/>
      <c r="BR404" s="160"/>
      <c r="CG404" s="160"/>
    </row>
    <row r="405" spans="1:85" ht="15">
      <c r="A405" s="186" t="s">
        <v>59</v>
      </c>
      <c r="B405" s="175">
        <v>0</v>
      </c>
      <c r="C405" s="175">
        <v>0</v>
      </c>
      <c r="D405" s="175">
        <v>0</v>
      </c>
      <c r="E405" s="175">
        <v>0</v>
      </c>
      <c r="F405" s="362"/>
      <c r="G405" s="175">
        <v>0</v>
      </c>
      <c r="H405" s="187">
        <v>0</v>
      </c>
      <c r="I405" s="173">
        <f t="shared" si="164"/>
        <v>0</v>
      </c>
      <c r="J405" s="168"/>
      <c r="K405" s="188" t="s">
        <v>59</v>
      </c>
      <c r="L405" s="175">
        <v>0</v>
      </c>
      <c r="M405" s="175">
        <v>0</v>
      </c>
      <c r="N405" s="175">
        <v>0</v>
      </c>
      <c r="O405" s="175">
        <v>0</v>
      </c>
      <c r="P405" s="175">
        <v>0</v>
      </c>
      <c r="Q405" s="175">
        <v>0</v>
      </c>
      <c r="R405" s="176">
        <v>0</v>
      </c>
      <c r="S405" s="177">
        <f t="shared" si="165"/>
        <v>0</v>
      </c>
      <c r="U405" s="234" t="s">
        <v>59</v>
      </c>
      <c r="V405" s="226">
        <v>0</v>
      </c>
      <c r="W405" s="226">
        <v>0</v>
      </c>
      <c r="X405" s="226">
        <v>0</v>
      </c>
      <c r="Y405" s="226">
        <v>0</v>
      </c>
      <c r="Z405" s="226">
        <v>0</v>
      </c>
      <c r="AA405" s="226">
        <v>0</v>
      </c>
      <c r="AB405" s="226">
        <v>0</v>
      </c>
      <c r="AC405" s="227">
        <v>0</v>
      </c>
      <c r="AD405" s="226">
        <v>0</v>
      </c>
      <c r="AE405" s="226">
        <v>0</v>
      </c>
      <c r="AF405" s="226">
        <v>0</v>
      </c>
      <c r="AG405" s="226">
        <v>0</v>
      </c>
      <c r="AH405" s="226">
        <v>0</v>
      </c>
      <c r="AI405" s="229">
        <f t="shared" si="166"/>
        <v>0</v>
      </c>
      <c r="AJ405" s="160" t="str">
        <f t="shared" si="167"/>
        <v/>
      </c>
      <c r="BA405" s="160"/>
      <c r="BR405" s="160"/>
      <c r="CG405" s="160"/>
    </row>
    <row r="406" spans="1:85" ht="15">
      <c r="A406" s="178" t="s">
        <v>17</v>
      </c>
      <c r="B406" s="179">
        <v>5.380493947982205E-3</v>
      </c>
      <c r="C406" s="179">
        <v>4.842444553183984E-2</v>
      </c>
      <c r="D406" s="179">
        <v>0</v>
      </c>
      <c r="E406" s="179">
        <v>0</v>
      </c>
      <c r="F406" s="362"/>
      <c r="G406" s="179">
        <v>0</v>
      </c>
      <c r="H406" s="180">
        <v>0</v>
      </c>
      <c r="I406" s="181">
        <f t="shared" si="164"/>
        <v>5.3804939479822046E-2</v>
      </c>
      <c r="J406" s="168"/>
      <c r="K406" s="182" t="s">
        <v>17</v>
      </c>
      <c r="L406" s="183">
        <v>5.380493947982205E-3</v>
      </c>
      <c r="M406" s="183">
        <v>4.842444553183984E-2</v>
      </c>
      <c r="N406" s="183">
        <v>0</v>
      </c>
      <c r="O406" s="183">
        <v>0</v>
      </c>
      <c r="P406" s="183">
        <v>0</v>
      </c>
      <c r="Q406" s="183">
        <v>0</v>
      </c>
      <c r="R406" s="184">
        <v>0</v>
      </c>
      <c r="S406" s="185">
        <f t="shared" si="165"/>
        <v>5.3804939479822046E-2</v>
      </c>
      <c r="U406" s="230" t="s">
        <v>17</v>
      </c>
      <c r="V406" s="231">
        <v>5.380493947982205E-3</v>
      </c>
      <c r="W406" s="231">
        <v>0</v>
      </c>
      <c r="X406" s="231">
        <v>0</v>
      </c>
      <c r="Y406" s="231">
        <v>4.842444553183984E-2</v>
      </c>
      <c r="Z406" s="231">
        <v>0</v>
      </c>
      <c r="AA406" s="231">
        <v>0</v>
      </c>
      <c r="AB406" s="231">
        <v>0</v>
      </c>
      <c r="AC406" s="232">
        <v>0</v>
      </c>
      <c r="AD406" s="231">
        <v>0</v>
      </c>
      <c r="AE406" s="231">
        <v>0</v>
      </c>
      <c r="AF406" s="231">
        <v>0</v>
      </c>
      <c r="AG406" s="231">
        <v>0</v>
      </c>
      <c r="AH406" s="231">
        <v>0</v>
      </c>
      <c r="AI406" s="233">
        <f t="shared" si="166"/>
        <v>5.3804939479822046E-2</v>
      </c>
      <c r="AJ406" s="160" t="str">
        <f t="shared" si="167"/>
        <v/>
      </c>
      <c r="BA406" s="160"/>
      <c r="BR406" s="160"/>
      <c r="CG406" s="160"/>
    </row>
    <row r="407" spans="1:85" ht="15">
      <c r="A407" s="186" t="s">
        <v>139</v>
      </c>
      <c r="B407" s="175">
        <v>1.6113539516926432</v>
      </c>
      <c r="C407" s="175">
        <v>7.2419897493845751</v>
      </c>
      <c r="D407" s="175">
        <v>3.8312622501190865</v>
      </c>
      <c r="E407" s="175">
        <v>0.59167941293155468</v>
      </c>
      <c r="F407" s="362"/>
      <c r="G407" s="175">
        <v>0</v>
      </c>
      <c r="H407" s="187">
        <v>0</v>
      </c>
      <c r="I407" s="173">
        <f t="shared" si="164"/>
        <v>13.27628536412786</v>
      </c>
      <c r="J407" s="168"/>
      <c r="K407" s="188" t="s">
        <v>139</v>
      </c>
      <c r="L407" s="175">
        <v>1.6113539516926432</v>
      </c>
      <c r="M407" s="175">
        <v>7.2419897493845751</v>
      </c>
      <c r="N407" s="175">
        <v>3.8312622501190865</v>
      </c>
      <c r="O407" s="175">
        <v>0.59167941293155468</v>
      </c>
      <c r="P407" s="175">
        <v>0</v>
      </c>
      <c r="Q407" s="175">
        <v>0</v>
      </c>
      <c r="R407" s="176">
        <v>0</v>
      </c>
      <c r="S407" s="177">
        <f t="shared" si="165"/>
        <v>13.27628536412786</v>
      </c>
      <c r="U407" s="234" t="s">
        <v>139</v>
      </c>
      <c r="V407" s="226">
        <v>1.6113539516926432</v>
      </c>
      <c r="W407" s="226">
        <v>0</v>
      </c>
      <c r="X407" s="226">
        <v>0</v>
      </c>
      <c r="Y407" s="226">
        <v>7.2419897493845751</v>
      </c>
      <c r="Z407" s="226">
        <v>3.8312622501190865</v>
      </c>
      <c r="AA407" s="226">
        <v>9.4701382819202175E-3</v>
      </c>
      <c r="AB407" s="226">
        <v>0</v>
      </c>
      <c r="AC407" s="227">
        <v>0.58220927464963446</v>
      </c>
      <c r="AD407" s="226">
        <v>0</v>
      </c>
      <c r="AE407" s="226">
        <v>0</v>
      </c>
      <c r="AF407" s="226">
        <v>0</v>
      </c>
      <c r="AG407" s="226">
        <v>0</v>
      </c>
      <c r="AH407" s="226">
        <v>0.58220927464963446</v>
      </c>
      <c r="AI407" s="229">
        <f t="shared" si="166"/>
        <v>13.27628536412786</v>
      </c>
      <c r="AJ407" s="160" t="str">
        <f t="shared" si="167"/>
        <v/>
      </c>
      <c r="BA407" s="160"/>
      <c r="BR407" s="160"/>
      <c r="CG407" s="160"/>
    </row>
    <row r="408" spans="1:85" ht="15">
      <c r="A408" s="178" t="s">
        <v>25</v>
      </c>
      <c r="B408" s="179">
        <v>0.74241201004495561</v>
      </c>
      <c r="C408" s="179">
        <v>0.31411133140991843</v>
      </c>
      <c r="D408" s="179">
        <v>0.16318420191445812</v>
      </c>
      <c r="E408" s="179">
        <v>10.298534873207176</v>
      </c>
      <c r="F408" s="362"/>
      <c r="G408" s="179">
        <v>1.3843015157925092</v>
      </c>
      <c r="H408" s="180">
        <v>0</v>
      </c>
      <c r="I408" s="181">
        <f t="shared" si="164"/>
        <v>12.902543932369017</v>
      </c>
      <c r="J408" s="168"/>
      <c r="K408" s="182" t="s">
        <v>25</v>
      </c>
      <c r="L408" s="183">
        <v>0.74241201004495561</v>
      </c>
      <c r="M408" s="183">
        <v>0.31411133140991843</v>
      </c>
      <c r="N408" s="183">
        <v>0.16318420191445812</v>
      </c>
      <c r="O408" s="183">
        <v>10.298534873207176</v>
      </c>
      <c r="P408" s="183">
        <v>0</v>
      </c>
      <c r="Q408" s="183">
        <v>1.3843015157925092</v>
      </c>
      <c r="R408" s="184">
        <v>0</v>
      </c>
      <c r="S408" s="185">
        <f t="shared" si="165"/>
        <v>12.902543932369017</v>
      </c>
      <c r="U408" s="230" t="s">
        <v>25</v>
      </c>
      <c r="V408" s="231">
        <v>0.20741970796542583</v>
      </c>
      <c r="W408" s="231">
        <v>0.49580816989070198</v>
      </c>
      <c r="X408" s="231">
        <v>1.3843015157925092</v>
      </c>
      <c r="Y408" s="231">
        <v>0.31411133140991843</v>
      </c>
      <c r="Z408" s="231">
        <v>0.16318420191445812</v>
      </c>
      <c r="AA408" s="231">
        <v>10.207376667718684</v>
      </c>
      <c r="AB408" s="231">
        <v>0</v>
      </c>
      <c r="AC408" s="232">
        <v>0.13034233767731926</v>
      </c>
      <c r="AD408" s="231">
        <v>3.9184132188827769E-2</v>
      </c>
      <c r="AE408" s="231">
        <v>0</v>
      </c>
      <c r="AF408" s="231">
        <v>0</v>
      </c>
      <c r="AG408" s="231">
        <v>0</v>
      </c>
      <c r="AH408" s="231">
        <v>9.1158205488491476E-2</v>
      </c>
      <c r="AI408" s="233">
        <f t="shared" si="166"/>
        <v>12.902543932369017</v>
      </c>
      <c r="AJ408" s="160" t="str">
        <f t="shared" si="167"/>
        <v/>
      </c>
      <c r="BA408" s="160"/>
      <c r="BR408" s="160"/>
      <c r="CG408" s="160"/>
    </row>
    <row r="409" spans="1:85" ht="15">
      <c r="A409" s="186" t="s">
        <v>24</v>
      </c>
      <c r="B409" s="175">
        <v>1.7622482309859029E-2</v>
      </c>
      <c r="C409" s="175">
        <v>0</v>
      </c>
      <c r="D409" s="175">
        <v>0</v>
      </c>
      <c r="E409" s="175">
        <v>0</v>
      </c>
      <c r="F409" s="362"/>
      <c r="G409" s="175">
        <v>0</v>
      </c>
      <c r="H409" s="187">
        <v>0</v>
      </c>
      <c r="I409" s="173">
        <f t="shared" si="164"/>
        <v>1.7622482309859029E-2</v>
      </c>
      <c r="J409" s="168"/>
      <c r="K409" s="188" t="s">
        <v>24</v>
      </c>
      <c r="L409" s="175">
        <v>1.7622482309859029E-2</v>
      </c>
      <c r="M409" s="175">
        <v>0</v>
      </c>
      <c r="N409" s="175">
        <v>0</v>
      </c>
      <c r="O409" s="175">
        <v>0</v>
      </c>
      <c r="P409" s="175">
        <v>0</v>
      </c>
      <c r="Q409" s="175">
        <v>0</v>
      </c>
      <c r="R409" s="176">
        <v>0</v>
      </c>
      <c r="S409" s="177">
        <f t="shared" si="165"/>
        <v>1.7622482309859029E-2</v>
      </c>
      <c r="U409" s="234" t="s">
        <v>24</v>
      </c>
      <c r="V409" s="226">
        <v>1.6916973371507504E-2</v>
      </c>
      <c r="W409" s="226">
        <v>0</v>
      </c>
      <c r="X409" s="226">
        <v>0</v>
      </c>
      <c r="Y409" s="226">
        <v>0</v>
      </c>
      <c r="Z409" s="226">
        <v>0</v>
      </c>
      <c r="AA409" s="226">
        <v>0</v>
      </c>
      <c r="AB409" s="226">
        <v>0</v>
      </c>
      <c r="AC409" s="227">
        <v>7.0550893835152689E-4</v>
      </c>
      <c r="AD409" s="226">
        <v>7.0550893835152689E-4</v>
      </c>
      <c r="AE409" s="226">
        <v>0</v>
      </c>
      <c r="AF409" s="226">
        <v>0</v>
      </c>
      <c r="AG409" s="226">
        <v>0</v>
      </c>
      <c r="AH409" s="226">
        <v>0</v>
      </c>
      <c r="AI409" s="229">
        <f t="shared" si="166"/>
        <v>1.7622482309859029E-2</v>
      </c>
      <c r="AJ409" s="160" t="str">
        <f t="shared" si="167"/>
        <v/>
      </c>
      <c r="BA409" s="160"/>
      <c r="BR409" s="160"/>
      <c r="CG409" s="160"/>
    </row>
    <row r="410" spans="1:85" ht="15">
      <c r="A410" s="178" t="s">
        <v>60</v>
      </c>
      <c r="B410" s="179">
        <v>0</v>
      </c>
      <c r="C410" s="179">
        <v>0</v>
      </c>
      <c r="D410" s="179">
        <v>0</v>
      </c>
      <c r="E410" s="179">
        <v>0</v>
      </c>
      <c r="F410" s="362"/>
      <c r="G410" s="179">
        <v>0</v>
      </c>
      <c r="H410" s="180">
        <v>0</v>
      </c>
      <c r="I410" s="181">
        <f t="shared" si="164"/>
        <v>0</v>
      </c>
      <c r="J410" s="168"/>
      <c r="K410" s="182" t="s">
        <v>60</v>
      </c>
      <c r="L410" s="183">
        <v>0</v>
      </c>
      <c r="M410" s="183">
        <v>0</v>
      </c>
      <c r="N410" s="183">
        <v>0</v>
      </c>
      <c r="O410" s="183">
        <v>0</v>
      </c>
      <c r="P410" s="183">
        <v>0</v>
      </c>
      <c r="Q410" s="183">
        <v>0</v>
      </c>
      <c r="R410" s="184">
        <v>0</v>
      </c>
      <c r="S410" s="185">
        <f t="shared" si="165"/>
        <v>0</v>
      </c>
      <c r="U410" s="230" t="s">
        <v>60</v>
      </c>
      <c r="V410" s="231">
        <v>0</v>
      </c>
      <c r="W410" s="231">
        <v>0</v>
      </c>
      <c r="X410" s="231">
        <v>0</v>
      </c>
      <c r="Y410" s="231">
        <v>0</v>
      </c>
      <c r="Z410" s="231">
        <v>0</v>
      </c>
      <c r="AA410" s="231">
        <v>0</v>
      </c>
      <c r="AB410" s="231">
        <v>0</v>
      </c>
      <c r="AC410" s="232">
        <v>0</v>
      </c>
      <c r="AD410" s="231">
        <v>0</v>
      </c>
      <c r="AE410" s="231">
        <v>0</v>
      </c>
      <c r="AF410" s="231">
        <v>0</v>
      </c>
      <c r="AG410" s="231">
        <v>0</v>
      </c>
      <c r="AH410" s="231">
        <v>0</v>
      </c>
      <c r="AI410" s="233">
        <f t="shared" si="166"/>
        <v>0</v>
      </c>
      <c r="AJ410" s="160" t="str">
        <f t="shared" si="167"/>
        <v/>
      </c>
      <c r="BA410" s="160"/>
      <c r="BR410" s="160"/>
      <c r="CG410" s="160"/>
    </row>
    <row r="411" spans="1:85" ht="15">
      <c r="A411" s="186" t="s">
        <v>22</v>
      </c>
      <c r="B411" s="175">
        <v>6.8447096315281623E-3</v>
      </c>
      <c r="C411" s="175">
        <v>0</v>
      </c>
      <c r="D411" s="175">
        <v>0</v>
      </c>
      <c r="E411" s="175">
        <v>0</v>
      </c>
      <c r="F411" s="362"/>
      <c r="G411" s="175">
        <v>0</v>
      </c>
      <c r="H411" s="187">
        <v>0</v>
      </c>
      <c r="I411" s="173">
        <f t="shared" si="164"/>
        <v>6.8447096315281623E-3</v>
      </c>
      <c r="J411" s="168"/>
      <c r="K411" s="188" t="s">
        <v>22</v>
      </c>
      <c r="L411" s="175">
        <v>6.8447096315281623E-3</v>
      </c>
      <c r="M411" s="175">
        <v>0</v>
      </c>
      <c r="N411" s="175">
        <v>0</v>
      </c>
      <c r="O411" s="175">
        <v>0</v>
      </c>
      <c r="P411" s="175">
        <v>9.8112386944065929E-3</v>
      </c>
      <c r="Q411" s="175">
        <v>0</v>
      </c>
      <c r="R411" s="176">
        <v>0</v>
      </c>
      <c r="S411" s="177">
        <f t="shared" si="165"/>
        <v>1.6655948325934755E-2</v>
      </c>
      <c r="U411" s="234" t="s">
        <v>22</v>
      </c>
      <c r="V411" s="226">
        <v>6.5024741499517544E-3</v>
      </c>
      <c r="W411" s="226">
        <v>0</v>
      </c>
      <c r="X411" s="226">
        <v>0</v>
      </c>
      <c r="Y411" s="226">
        <v>0</v>
      </c>
      <c r="Z411" s="226">
        <v>0</v>
      </c>
      <c r="AA411" s="226">
        <v>0</v>
      </c>
      <c r="AB411" s="226">
        <v>9.8112386944065929E-3</v>
      </c>
      <c r="AC411" s="227">
        <v>3.4223548157640818E-4</v>
      </c>
      <c r="AD411" s="226">
        <v>3.4223548157640818E-4</v>
      </c>
      <c r="AE411" s="226">
        <v>0</v>
      </c>
      <c r="AF411" s="226">
        <v>0</v>
      </c>
      <c r="AG411" s="226">
        <v>0</v>
      </c>
      <c r="AH411" s="226">
        <v>0</v>
      </c>
      <c r="AI411" s="229">
        <f t="shared" si="166"/>
        <v>1.6655948325934755E-2</v>
      </c>
      <c r="AJ411" s="160" t="str">
        <f t="shared" si="167"/>
        <v/>
      </c>
      <c r="BA411" s="160"/>
      <c r="BR411" s="160"/>
      <c r="CG411" s="160"/>
    </row>
    <row r="412" spans="1:85" ht="15">
      <c r="A412" s="178" t="s">
        <v>21</v>
      </c>
      <c r="B412" s="179">
        <v>3.8143570644671426E-3</v>
      </c>
      <c r="C412" s="179">
        <v>0</v>
      </c>
      <c r="D412" s="179">
        <v>0</v>
      </c>
      <c r="E412" s="179">
        <v>0</v>
      </c>
      <c r="F412" s="362"/>
      <c r="G412" s="179">
        <v>0</v>
      </c>
      <c r="H412" s="180">
        <v>0</v>
      </c>
      <c r="I412" s="181">
        <f t="shared" si="164"/>
        <v>3.8143570644671426E-3</v>
      </c>
      <c r="J412" s="168"/>
      <c r="K412" s="182" t="s">
        <v>21</v>
      </c>
      <c r="L412" s="183">
        <v>3.8143570644671426E-3</v>
      </c>
      <c r="M412" s="183">
        <v>0</v>
      </c>
      <c r="N412" s="183">
        <v>0</v>
      </c>
      <c r="O412" s="183">
        <v>0</v>
      </c>
      <c r="P412" s="183">
        <v>0</v>
      </c>
      <c r="Q412" s="183">
        <v>0</v>
      </c>
      <c r="R412" s="184">
        <v>0</v>
      </c>
      <c r="S412" s="185">
        <f t="shared" si="165"/>
        <v>3.8143570644671426E-3</v>
      </c>
      <c r="U412" s="230" t="s">
        <v>61</v>
      </c>
      <c r="V412" s="231">
        <v>3.8143570644671426E-3</v>
      </c>
      <c r="W412" s="231">
        <v>0</v>
      </c>
      <c r="X412" s="231">
        <v>0</v>
      </c>
      <c r="Y412" s="231">
        <v>0</v>
      </c>
      <c r="Z412" s="231">
        <v>0</v>
      </c>
      <c r="AA412" s="231">
        <v>0</v>
      </c>
      <c r="AB412" s="231">
        <v>0</v>
      </c>
      <c r="AC412" s="232">
        <v>0</v>
      </c>
      <c r="AD412" s="231">
        <v>0</v>
      </c>
      <c r="AE412" s="231">
        <v>0</v>
      </c>
      <c r="AF412" s="231">
        <v>0</v>
      </c>
      <c r="AG412" s="231">
        <v>0</v>
      </c>
      <c r="AH412" s="231">
        <v>0</v>
      </c>
      <c r="AI412" s="233">
        <f t="shared" si="166"/>
        <v>3.8143570644671426E-3</v>
      </c>
      <c r="AJ412" s="160" t="str">
        <f t="shared" si="167"/>
        <v/>
      </c>
      <c r="BA412" s="160"/>
      <c r="BR412" s="160"/>
      <c r="CG412" s="160"/>
    </row>
    <row r="413" spans="1:85" ht="15">
      <c r="A413" s="189" t="s">
        <v>64</v>
      </c>
      <c r="B413" s="175">
        <v>1.1141900515015833E-3</v>
      </c>
      <c r="C413" s="175">
        <v>0</v>
      </c>
      <c r="D413" s="175">
        <v>0</v>
      </c>
      <c r="E413" s="175">
        <v>0</v>
      </c>
      <c r="F413" s="362"/>
      <c r="G413" s="175">
        <v>0</v>
      </c>
      <c r="H413" s="187">
        <v>0</v>
      </c>
      <c r="I413" s="173">
        <f t="shared" si="164"/>
        <v>1.1141900515015833E-3</v>
      </c>
      <c r="J413" s="168"/>
      <c r="K413" s="190" t="s">
        <v>64</v>
      </c>
      <c r="L413" s="175">
        <v>1.1141900515015833E-3</v>
      </c>
      <c r="M413" s="175">
        <v>0</v>
      </c>
      <c r="N413" s="175">
        <v>0</v>
      </c>
      <c r="O413" s="175">
        <v>0</v>
      </c>
      <c r="P413" s="175">
        <v>0</v>
      </c>
      <c r="Q413" s="175">
        <v>0</v>
      </c>
      <c r="R413" s="176">
        <v>0</v>
      </c>
      <c r="S413" s="177">
        <f t="shared" si="165"/>
        <v>1.1141900515015833E-3</v>
      </c>
      <c r="U413" s="235" t="s">
        <v>62</v>
      </c>
      <c r="V413" s="226">
        <v>1.1141900515015833E-3</v>
      </c>
      <c r="W413" s="226">
        <v>0</v>
      </c>
      <c r="X413" s="226">
        <v>0</v>
      </c>
      <c r="Y413" s="226">
        <v>0</v>
      </c>
      <c r="Z413" s="226">
        <v>0</v>
      </c>
      <c r="AA413" s="226">
        <v>0</v>
      </c>
      <c r="AB413" s="226">
        <v>0</v>
      </c>
      <c r="AC413" s="227">
        <v>0</v>
      </c>
      <c r="AD413" s="228">
        <v>0</v>
      </c>
      <c r="AE413" s="228">
        <v>0</v>
      </c>
      <c r="AF413" s="228">
        <v>0</v>
      </c>
      <c r="AG413" s="228">
        <v>0</v>
      </c>
      <c r="AH413" s="228">
        <v>0</v>
      </c>
      <c r="AI413" s="229">
        <f t="shared" si="166"/>
        <v>1.1141900515015833E-3</v>
      </c>
      <c r="AJ413" s="160" t="str">
        <f t="shared" si="167"/>
        <v/>
      </c>
      <c r="BA413" s="160"/>
      <c r="BR413" s="160"/>
      <c r="CG413" s="160"/>
    </row>
    <row r="414" spans="1:85">
      <c r="A414" s="191" t="s">
        <v>23</v>
      </c>
      <c r="B414" s="192">
        <v>1.1141900515015833E-3</v>
      </c>
      <c r="C414" s="192">
        <v>0</v>
      </c>
      <c r="D414" s="192">
        <v>0</v>
      </c>
      <c r="E414" s="192">
        <v>0</v>
      </c>
      <c r="F414" s="362"/>
      <c r="G414" s="192">
        <v>0</v>
      </c>
      <c r="H414" s="193">
        <v>0</v>
      </c>
      <c r="I414" s="194">
        <f t="shared" si="164"/>
        <v>1.1141900515015833E-3</v>
      </c>
      <c r="J414" s="168"/>
      <c r="K414" s="195" t="s">
        <v>23</v>
      </c>
      <c r="L414" s="196">
        <v>1.1141900515015833E-3</v>
      </c>
      <c r="M414" s="196">
        <v>0</v>
      </c>
      <c r="N414" s="196">
        <v>0</v>
      </c>
      <c r="O414" s="196">
        <v>0</v>
      </c>
      <c r="P414" s="196">
        <v>0</v>
      </c>
      <c r="Q414" s="196">
        <v>0</v>
      </c>
      <c r="R414" s="197">
        <v>0</v>
      </c>
      <c r="S414" s="198">
        <f t="shared" si="165"/>
        <v>1.1141900515015833E-3</v>
      </c>
      <c r="U414" s="236" t="s">
        <v>66</v>
      </c>
      <c r="V414" s="237">
        <v>1.1141900515015833E-3</v>
      </c>
      <c r="W414" s="237">
        <v>0</v>
      </c>
      <c r="X414" s="237">
        <v>0</v>
      </c>
      <c r="Y414" s="237">
        <v>0</v>
      </c>
      <c r="Z414" s="237">
        <v>0</v>
      </c>
      <c r="AA414" s="237">
        <v>0</v>
      </c>
      <c r="AB414" s="237">
        <v>0</v>
      </c>
      <c r="AC414" s="237">
        <v>0</v>
      </c>
      <c r="AD414" s="237">
        <v>0</v>
      </c>
      <c r="AE414" s="237">
        <v>0</v>
      </c>
      <c r="AF414" s="237">
        <v>0</v>
      </c>
      <c r="AG414" s="237">
        <v>0</v>
      </c>
      <c r="AH414" s="125">
        <v>0</v>
      </c>
      <c r="AI414" s="238">
        <f t="shared" si="166"/>
        <v>1.1141900515015833E-3</v>
      </c>
      <c r="AJ414" s="160" t="str">
        <f t="shared" si="167"/>
        <v/>
      </c>
      <c r="BA414" s="160"/>
      <c r="BR414" s="160"/>
      <c r="CG414" s="160"/>
    </row>
    <row r="415" spans="1:85">
      <c r="A415" s="199" t="s">
        <v>19</v>
      </c>
      <c r="B415" s="200">
        <v>0</v>
      </c>
      <c r="C415" s="200">
        <v>0</v>
      </c>
      <c r="D415" s="200">
        <v>0</v>
      </c>
      <c r="E415" s="200">
        <v>0</v>
      </c>
      <c r="F415" s="362"/>
      <c r="G415" s="200">
        <v>0</v>
      </c>
      <c r="H415" s="201">
        <v>0</v>
      </c>
      <c r="I415" s="202">
        <f t="shared" si="164"/>
        <v>0</v>
      </c>
      <c r="J415" s="168"/>
      <c r="K415" s="203" t="s">
        <v>19</v>
      </c>
      <c r="L415" s="200">
        <v>0</v>
      </c>
      <c r="M415" s="200">
        <v>0</v>
      </c>
      <c r="N415" s="200">
        <v>0</v>
      </c>
      <c r="O415" s="200">
        <v>0</v>
      </c>
      <c r="P415" s="200">
        <v>0</v>
      </c>
      <c r="Q415" s="200">
        <v>0</v>
      </c>
      <c r="R415" s="204">
        <v>0</v>
      </c>
      <c r="S415" s="205">
        <f t="shared" si="165"/>
        <v>0</v>
      </c>
      <c r="U415" s="239" t="s">
        <v>19</v>
      </c>
      <c r="V415" s="240">
        <v>0</v>
      </c>
      <c r="W415" s="240">
        <v>0</v>
      </c>
      <c r="X415" s="240">
        <v>0</v>
      </c>
      <c r="Y415" s="240">
        <v>0</v>
      </c>
      <c r="Z415" s="240">
        <v>0</v>
      </c>
      <c r="AA415" s="240">
        <v>0</v>
      </c>
      <c r="AB415" s="240">
        <v>0</v>
      </c>
      <c r="AC415" s="240">
        <v>0</v>
      </c>
      <c r="AD415" s="241">
        <v>0</v>
      </c>
      <c r="AE415" s="241">
        <v>0</v>
      </c>
      <c r="AF415" s="241">
        <v>0</v>
      </c>
      <c r="AG415" s="241">
        <v>0</v>
      </c>
      <c r="AH415" s="241">
        <v>0</v>
      </c>
      <c r="AI415" s="242">
        <f t="shared" si="166"/>
        <v>0</v>
      </c>
      <c r="AJ415" s="160" t="str">
        <f t="shared" si="167"/>
        <v/>
      </c>
      <c r="BA415" s="160"/>
      <c r="BR415" s="160"/>
      <c r="CG415" s="160"/>
    </row>
    <row r="416" spans="1:85">
      <c r="A416" s="191" t="s">
        <v>20</v>
      </c>
      <c r="B416" s="192">
        <v>0</v>
      </c>
      <c r="C416" s="192">
        <v>0</v>
      </c>
      <c r="D416" s="192">
        <v>0</v>
      </c>
      <c r="E416" s="192">
        <v>0</v>
      </c>
      <c r="F416" s="362"/>
      <c r="G416" s="192">
        <v>0</v>
      </c>
      <c r="H416" s="193">
        <v>0</v>
      </c>
      <c r="I416" s="194">
        <f t="shared" si="164"/>
        <v>0</v>
      </c>
      <c r="J416" s="168"/>
      <c r="K416" s="195" t="s">
        <v>20</v>
      </c>
      <c r="L416" s="196">
        <v>0</v>
      </c>
      <c r="M416" s="196">
        <v>0</v>
      </c>
      <c r="N416" s="196">
        <v>0</v>
      </c>
      <c r="O416" s="196">
        <v>0</v>
      </c>
      <c r="P416" s="196">
        <v>0</v>
      </c>
      <c r="Q416" s="196">
        <v>0</v>
      </c>
      <c r="R416" s="197">
        <v>0</v>
      </c>
      <c r="S416" s="198">
        <f t="shared" si="165"/>
        <v>0</v>
      </c>
      <c r="U416" s="236" t="s">
        <v>20</v>
      </c>
      <c r="V416" s="237">
        <v>0</v>
      </c>
      <c r="W416" s="237">
        <v>0</v>
      </c>
      <c r="X416" s="237">
        <v>0</v>
      </c>
      <c r="Y416" s="237">
        <v>0</v>
      </c>
      <c r="Z416" s="237">
        <v>0</v>
      </c>
      <c r="AA416" s="237">
        <v>0</v>
      </c>
      <c r="AB416" s="237">
        <v>0</v>
      </c>
      <c r="AC416" s="237">
        <v>0</v>
      </c>
      <c r="AD416" s="237">
        <v>0</v>
      </c>
      <c r="AE416" s="237">
        <v>0</v>
      </c>
      <c r="AF416" s="237">
        <v>0</v>
      </c>
      <c r="AG416" s="237">
        <v>0</v>
      </c>
      <c r="AH416" s="125">
        <v>0</v>
      </c>
      <c r="AI416" s="238">
        <f t="shared" si="166"/>
        <v>0</v>
      </c>
      <c r="AJ416" s="160" t="str">
        <f t="shared" si="167"/>
        <v/>
      </c>
      <c r="BA416" s="160"/>
      <c r="BR416" s="160"/>
      <c r="CG416" s="160"/>
    </row>
    <row r="417" spans="1:85" ht="15" thickBot="1">
      <c r="A417" s="206" t="s">
        <v>11</v>
      </c>
      <c r="B417" s="207">
        <v>0</v>
      </c>
      <c r="C417" s="207">
        <v>0</v>
      </c>
      <c r="D417" s="207">
        <v>0</v>
      </c>
      <c r="E417" s="207">
        <v>0</v>
      </c>
      <c r="F417" s="363"/>
      <c r="G417" s="207">
        <v>0</v>
      </c>
      <c r="H417" s="208">
        <v>0</v>
      </c>
      <c r="I417" s="209">
        <f t="shared" si="164"/>
        <v>0</v>
      </c>
      <c r="J417" s="168"/>
      <c r="K417" s="210" t="s">
        <v>11</v>
      </c>
      <c r="L417" s="207">
        <v>0</v>
      </c>
      <c r="M417" s="207">
        <v>0</v>
      </c>
      <c r="N417" s="207">
        <v>0</v>
      </c>
      <c r="O417" s="207">
        <v>0</v>
      </c>
      <c r="P417" s="207">
        <v>0</v>
      </c>
      <c r="Q417" s="207">
        <v>0</v>
      </c>
      <c r="R417" s="211">
        <v>0</v>
      </c>
      <c r="S417" s="212">
        <f t="shared" si="165"/>
        <v>0</v>
      </c>
      <c r="U417" s="239" t="s">
        <v>11</v>
      </c>
      <c r="V417" s="240">
        <v>0</v>
      </c>
      <c r="W417" s="240">
        <v>0</v>
      </c>
      <c r="X417" s="240">
        <v>0</v>
      </c>
      <c r="Y417" s="240">
        <v>0</v>
      </c>
      <c r="Z417" s="240">
        <v>0</v>
      </c>
      <c r="AA417" s="240">
        <v>0</v>
      </c>
      <c r="AB417" s="240">
        <v>0</v>
      </c>
      <c r="AC417" s="240">
        <v>0</v>
      </c>
      <c r="AD417" s="241">
        <v>0</v>
      </c>
      <c r="AE417" s="241">
        <v>0</v>
      </c>
      <c r="AF417" s="241">
        <v>0</v>
      </c>
      <c r="AG417" s="241">
        <v>0</v>
      </c>
      <c r="AH417" s="241">
        <v>0</v>
      </c>
      <c r="AI417" s="242">
        <f t="shared" si="166"/>
        <v>0</v>
      </c>
      <c r="AJ417" s="160" t="str">
        <f t="shared" si="167"/>
        <v/>
      </c>
      <c r="BA417" s="160"/>
      <c r="BR417" s="160"/>
      <c r="CG417" s="160"/>
    </row>
    <row r="418" spans="1:85" ht="15">
      <c r="A418" s="213" t="s">
        <v>26</v>
      </c>
      <c r="B418" s="214">
        <f>SUM(B397:B413)</f>
        <v>2.5794690269825669</v>
      </c>
      <c r="C418" s="214">
        <f t="shared" ref="C418:I418" si="168">SUM(C397:C413)</f>
        <v>7.6057777167721019</v>
      </c>
      <c r="D418" s="214">
        <f t="shared" si="168"/>
        <v>4.1226929924835174</v>
      </c>
      <c r="E418" s="214">
        <f t="shared" si="168"/>
        <v>10.921751667366674</v>
      </c>
      <c r="F418" s="214">
        <f t="shared" si="168"/>
        <v>0</v>
      </c>
      <c r="G418" s="214">
        <f t="shared" si="168"/>
        <v>1.3843015157925092</v>
      </c>
      <c r="H418" s="216">
        <f t="shared" si="168"/>
        <v>0</v>
      </c>
      <c r="I418" s="173">
        <f t="shared" si="168"/>
        <v>26.613992919397376</v>
      </c>
      <c r="J418" s="168"/>
      <c r="K418" s="215" t="s">
        <v>26</v>
      </c>
      <c r="L418" s="214">
        <f>SUM(L397:L413)</f>
        <v>2.5794690269825669</v>
      </c>
      <c r="M418" s="214">
        <f t="shared" ref="M418:S418" si="169">SUM(M397:M413)</f>
        <v>7.6057777167721019</v>
      </c>
      <c r="N418" s="214">
        <f t="shared" si="169"/>
        <v>4.1226929924835174</v>
      </c>
      <c r="O418" s="214">
        <f t="shared" si="169"/>
        <v>10.921751667366674</v>
      </c>
      <c r="P418" s="214">
        <f t="shared" si="169"/>
        <v>0.17151877250349584</v>
      </c>
      <c r="Q418" s="214">
        <f t="shared" si="169"/>
        <v>1.3843015157925092</v>
      </c>
      <c r="R418" s="216">
        <f t="shared" si="169"/>
        <v>0</v>
      </c>
      <c r="S418" s="217">
        <f t="shared" si="169"/>
        <v>26.785511691900869</v>
      </c>
      <c r="T418" s="160" t="str">
        <f>IF(ABS(S418-AI418)&gt;0.01,S418-AI418,"")</f>
        <v/>
      </c>
      <c r="U418" s="243" t="s">
        <v>63</v>
      </c>
      <c r="V418" s="244">
        <f>SUM(V397:V413)</f>
        <v>2.0434289804831094</v>
      </c>
      <c r="W418" s="244">
        <f t="shared" ref="W418:AH418" si="170">SUM(W397:W413)</f>
        <v>0.49580816989070198</v>
      </c>
      <c r="X418" s="244">
        <f t="shared" si="170"/>
        <v>1.3843015157925092</v>
      </c>
      <c r="Y418" s="244">
        <f t="shared" si="170"/>
        <v>7.6057777167721019</v>
      </c>
      <c r="Z418" s="244">
        <f t="shared" si="170"/>
        <v>4.1226929924835174</v>
      </c>
      <c r="AA418" s="244">
        <f t="shared" si="170"/>
        <v>10.242076710982959</v>
      </c>
      <c r="AB418" s="244">
        <f t="shared" si="170"/>
        <v>0.17151877250349584</v>
      </c>
      <c r="AC418" s="244">
        <f t="shared" si="170"/>
        <v>0.71990683299247049</v>
      </c>
      <c r="AD418" s="245">
        <f t="shared" si="170"/>
        <v>4.0231876608755705E-2</v>
      </c>
      <c r="AE418" s="245">
        <f t="shared" si="170"/>
        <v>0</v>
      </c>
      <c r="AF418" s="245">
        <f t="shared" si="170"/>
        <v>0</v>
      </c>
      <c r="AG418" s="245">
        <f t="shared" si="170"/>
        <v>0</v>
      </c>
      <c r="AH418" s="245">
        <f t="shared" si="170"/>
        <v>0.67967495638371478</v>
      </c>
      <c r="AI418" s="246">
        <f>SUM(V418:AC418)</f>
        <v>26.785511691900865</v>
      </c>
      <c r="AJ418" s="160" t="str">
        <f t="shared" si="167"/>
        <v/>
      </c>
      <c r="BA418" s="160"/>
      <c r="BR418" s="160"/>
      <c r="CG418" s="160"/>
    </row>
    <row r="419" spans="1:85" s="23" customFormat="1" ht="15" thickBot="1">
      <c r="A419" s="30" t="s">
        <v>88</v>
      </c>
      <c r="B419" s="47">
        <f>IF($I418=0,"-",B418/$I418)</f>
        <v>9.6921534276900756E-2</v>
      </c>
      <c r="C419" s="47">
        <f t="shared" ref="C419:H419" si="171">IF($I418=0,"-",C418/$I418)</f>
        <v>0.28578115804745319</v>
      </c>
      <c r="D419" s="47">
        <f t="shared" si="171"/>
        <v>0.15490696961442146</v>
      </c>
      <c r="E419" s="47">
        <f t="shared" si="171"/>
        <v>0.41037628966251249</v>
      </c>
      <c r="F419" s="47">
        <f t="shared" si="171"/>
        <v>0</v>
      </c>
      <c r="G419" s="47">
        <f t="shared" si="171"/>
        <v>5.2014048398711835E-2</v>
      </c>
      <c r="H419" s="70">
        <f t="shared" si="171"/>
        <v>0</v>
      </c>
      <c r="I419" s="48">
        <f>SUM(B419:H419)</f>
        <v>0.99999999999999967</v>
      </c>
      <c r="J419" s="160"/>
      <c r="K419" s="81" t="s">
        <v>88</v>
      </c>
      <c r="L419" s="98">
        <f t="shared" ref="L419:R419" si="172">IF($S418=0,"-",L418/$S418)</f>
        <v>9.6300905379474999E-2</v>
      </c>
      <c r="M419" s="98">
        <f t="shared" si="172"/>
        <v>0.28395118242493234</v>
      </c>
      <c r="N419" s="98">
        <f t="shared" si="172"/>
        <v>0.15391503585612276</v>
      </c>
      <c r="O419" s="98">
        <f t="shared" si="172"/>
        <v>0.40774847958827992</v>
      </c>
      <c r="P419" s="98">
        <f t="shared" si="172"/>
        <v>6.4034159390487936E-3</v>
      </c>
      <c r="Q419" s="98">
        <f t="shared" si="172"/>
        <v>5.1680980812141071E-2</v>
      </c>
      <c r="R419" s="99">
        <f t="shared" si="172"/>
        <v>0</v>
      </c>
      <c r="S419" s="100">
        <f>SUM(L419:R419)</f>
        <v>1</v>
      </c>
      <c r="U419" s="110" t="s">
        <v>88</v>
      </c>
      <c r="V419" s="133">
        <f>+V418/$AI418</f>
        <v>7.6288592280317757E-2</v>
      </c>
      <c r="W419" s="133">
        <f t="shared" ref="W419:AH419" si="173">+W418/$AI418</f>
        <v>1.8510311678705749E-2</v>
      </c>
      <c r="X419" s="133">
        <f t="shared" si="173"/>
        <v>5.1680980812141078E-2</v>
      </c>
      <c r="Y419" s="133">
        <f t="shared" si="173"/>
        <v>0.28395118242493239</v>
      </c>
      <c r="Z419" s="133">
        <f t="shared" si="173"/>
        <v>0.15391503585612276</v>
      </c>
      <c r="AA419" s="133">
        <f t="shared" si="173"/>
        <v>0.38237375596150569</v>
      </c>
      <c r="AB419" s="133">
        <f t="shared" si="173"/>
        <v>6.4034159390487944E-3</v>
      </c>
      <c r="AC419" s="133">
        <f t="shared" si="173"/>
        <v>2.6876725047225762E-2</v>
      </c>
      <c r="AD419" s="133">
        <f t="shared" si="173"/>
        <v>1.5020014204515128E-3</v>
      </c>
      <c r="AE419" s="133">
        <f t="shared" si="173"/>
        <v>0</v>
      </c>
      <c r="AF419" s="133">
        <f t="shared" si="173"/>
        <v>0</v>
      </c>
      <c r="AG419" s="133">
        <f t="shared" si="173"/>
        <v>0</v>
      </c>
      <c r="AH419" s="133">
        <f t="shared" si="173"/>
        <v>2.5374723626774249E-2</v>
      </c>
      <c r="AI419" s="134">
        <f>SUM(V419:AC419)</f>
        <v>0.99999999999999989</v>
      </c>
      <c r="AJ419" s="23" t="str">
        <f t="shared" si="167"/>
        <v/>
      </c>
    </row>
    <row r="420" spans="1:85" ht="15" thickBot="1">
      <c r="A420" s="247"/>
      <c r="B420" s="247"/>
      <c r="C420" s="247"/>
      <c r="D420" s="247"/>
      <c r="E420" s="247"/>
      <c r="F420" s="247"/>
      <c r="G420" s="247"/>
      <c r="H420" s="247"/>
      <c r="I420" s="247"/>
      <c r="K420" s="247"/>
      <c r="L420" s="247"/>
      <c r="M420" s="247"/>
      <c r="N420" s="247"/>
      <c r="O420" s="247"/>
      <c r="P420" s="247"/>
      <c r="Q420" s="247"/>
      <c r="R420" s="247"/>
      <c r="S420" s="247"/>
      <c r="AI420" s="168"/>
      <c r="BA420" s="160"/>
      <c r="BR420" s="160"/>
      <c r="CG420" s="160"/>
    </row>
    <row r="421" spans="1:85" ht="28.5">
      <c r="A421" s="312" t="s">
        <v>43</v>
      </c>
      <c r="B421" s="164" t="s">
        <v>0</v>
      </c>
      <c r="C421" s="164" t="s">
        <v>1</v>
      </c>
      <c r="D421" s="164" t="s">
        <v>2</v>
      </c>
      <c r="E421" s="164" t="s">
        <v>3</v>
      </c>
      <c r="F421" s="164" t="s">
        <v>27</v>
      </c>
      <c r="G421" s="164" t="s">
        <v>4</v>
      </c>
      <c r="H421" s="164" t="s">
        <v>5</v>
      </c>
      <c r="I421" s="165" t="s">
        <v>6</v>
      </c>
      <c r="K421" s="314" t="s">
        <v>43</v>
      </c>
      <c r="L421" s="166" t="s">
        <v>0</v>
      </c>
      <c r="M421" s="166" t="s">
        <v>1</v>
      </c>
      <c r="N421" s="166" t="s">
        <v>2</v>
      </c>
      <c r="O421" s="166" t="s">
        <v>3</v>
      </c>
      <c r="P421" s="166" t="s">
        <v>27</v>
      </c>
      <c r="Q421" s="166" t="s">
        <v>4</v>
      </c>
      <c r="R421" s="166" t="s">
        <v>5</v>
      </c>
      <c r="S421" s="167" t="s">
        <v>6</v>
      </c>
      <c r="U421" s="316" t="s">
        <v>43</v>
      </c>
      <c r="V421" s="219" t="s">
        <v>74</v>
      </c>
      <c r="W421" s="219" t="s">
        <v>75</v>
      </c>
      <c r="X421" s="219" t="s">
        <v>4</v>
      </c>
      <c r="Y421" s="219" t="s">
        <v>1</v>
      </c>
      <c r="Z421" s="219" t="s">
        <v>2</v>
      </c>
      <c r="AA421" s="219" t="s">
        <v>3</v>
      </c>
      <c r="AB421" s="219" t="s">
        <v>55</v>
      </c>
      <c r="AC421" s="219" t="s">
        <v>68</v>
      </c>
      <c r="AD421" s="220" t="s">
        <v>76</v>
      </c>
      <c r="AE421" s="220" t="s">
        <v>83</v>
      </c>
      <c r="AF421" s="220" t="s">
        <v>77</v>
      </c>
      <c r="AG421" s="220" t="s">
        <v>84</v>
      </c>
      <c r="AH421" s="220" t="s">
        <v>85</v>
      </c>
      <c r="AI421" s="221" t="s">
        <v>63</v>
      </c>
      <c r="BA421" s="160"/>
      <c r="BR421" s="160"/>
      <c r="CG421" s="160"/>
    </row>
    <row r="422" spans="1:85" ht="15">
      <c r="A422" s="313" t="s">
        <v>43</v>
      </c>
      <c r="B422" s="318" t="s">
        <v>69</v>
      </c>
      <c r="C422" s="319"/>
      <c r="D422" s="319"/>
      <c r="E422" s="319"/>
      <c r="F422" s="319"/>
      <c r="G422" s="319"/>
      <c r="H422" s="319"/>
      <c r="I422" s="320"/>
      <c r="K422" s="315" t="s">
        <v>43</v>
      </c>
      <c r="L422" s="321" t="s">
        <v>69</v>
      </c>
      <c r="M422" s="322"/>
      <c r="N422" s="322"/>
      <c r="O422" s="322"/>
      <c r="P422" s="322"/>
      <c r="Q422" s="322"/>
      <c r="R422" s="322"/>
      <c r="S422" s="323"/>
      <c r="U422" s="317" t="s">
        <v>43</v>
      </c>
      <c r="V422" s="324" t="s">
        <v>69</v>
      </c>
      <c r="W422" s="324"/>
      <c r="X422" s="324"/>
      <c r="Y422" s="324"/>
      <c r="Z422" s="324"/>
      <c r="AA422" s="324"/>
      <c r="AB422" s="324"/>
      <c r="AC422" s="324"/>
      <c r="AD422" s="324"/>
      <c r="AE422" s="324"/>
      <c r="AF422" s="324"/>
      <c r="AG422" s="324"/>
      <c r="AH422" s="324"/>
      <c r="AI422" s="325"/>
      <c r="BA422" s="160"/>
      <c r="BR422" s="160"/>
      <c r="CG422" s="160"/>
    </row>
    <row r="423" spans="1:85" ht="15">
      <c r="A423" s="170" t="s">
        <v>7</v>
      </c>
      <c r="B423" s="171">
        <v>0</v>
      </c>
      <c r="C423" s="171">
        <v>0</v>
      </c>
      <c r="D423" s="171">
        <v>0</v>
      </c>
      <c r="E423" s="171">
        <v>0</v>
      </c>
      <c r="F423" s="361"/>
      <c r="G423" s="171">
        <v>0</v>
      </c>
      <c r="H423" s="172">
        <v>0</v>
      </c>
      <c r="I423" s="173">
        <f>SUM(B423:H423)</f>
        <v>0</v>
      </c>
      <c r="J423" s="168"/>
      <c r="K423" s="222" t="s">
        <v>7</v>
      </c>
      <c r="L423" s="171">
        <v>0</v>
      </c>
      <c r="M423" s="171">
        <v>0</v>
      </c>
      <c r="N423" s="171">
        <v>0</v>
      </c>
      <c r="O423" s="171">
        <v>0</v>
      </c>
      <c r="P423" s="171">
        <v>0</v>
      </c>
      <c r="Q423" s="171">
        <v>0</v>
      </c>
      <c r="R423" s="223">
        <v>0</v>
      </c>
      <c r="S423" s="224">
        <f>SUM(L423:R423)</f>
        <v>0</v>
      </c>
      <c r="U423" s="225" t="s">
        <v>7</v>
      </c>
      <c r="V423" s="226">
        <v>0</v>
      </c>
      <c r="W423" s="226">
        <v>0</v>
      </c>
      <c r="X423" s="226">
        <v>0</v>
      </c>
      <c r="Y423" s="226">
        <v>0</v>
      </c>
      <c r="Z423" s="226">
        <v>0</v>
      </c>
      <c r="AA423" s="226">
        <v>0</v>
      </c>
      <c r="AB423" s="226">
        <v>0</v>
      </c>
      <c r="AC423" s="227">
        <v>0</v>
      </c>
      <c r="AD423" s="228">
        <v>0</v>
      </c>
      <c r="AE423" s="228">
        <v>0</v>
      </c>
      <c r="AF423" s="228">
        <v>0</v>
      </c>
      <c r="AG423" s="228">
        <v>0</v>
      </c>
      <c r="AH423" s="228">
        <v>0</v>
      </c>
      <c r="AI423" s="229">
        <f>SUM(V423:AC423)</f>
        <v>0</v>
      </c>
      <c r="AJ423" s="160" t="str">
        <f>IF(ABS(S423-AI423)&gt;0.001,S423-AI423,"")</f>
        <v/>
      </c>
      <c r="BA423" s="160"/>
      <c r="BR423" s="160"/>
      <c r="CG423" s="160"/>
    </row>
    <row r="424" spans="1:85" ht="15">
      <c r="A424" s="178" t="s">
        <v>8</v>
      </c>
      <c r="B424" s="179">
        <v>0</v>
      </c>
      <c r="C424" s="179">
        <v>0</v>
      </c>
      <c r="D424" s="179">
        <v>0</v>
      </c>
      <c r="E424" s="179">
        <v>0</v>
      </c>
      <c r="F424" s="362"/>
      <c r="G424" s="179">
        <v>0</v>
      </c>
      <c r="H424" s="180">
        <v>0</v>
      </c>
      <c r="I424" s="181">
        <f t="shared" ref="I424:I443" si="174">SUM(B424:H424)</f>
        <v>0</v>
      </c>
      <c r="J424" s="168"/>
      <c r="K424" s="182" t="s">
        <v>8</v>
      </c>
      <c r="L424" s="183">
        <v>0</v>
      </c>
      <c r="M424" s="183">
        <v>0</v>
      </c>
      <c r="N424" s="183">
        <v>0</v>
      </c>
      <c r="O424" s="183">
        <v>0</v>
      </c>
      <c r="P424" s="183">
        <v>0</v>
      </c>
      <c r="Q424" s="183">
        <v>0</v>
      </c>
      <c r="R424" s="184">
        <v>0</v>
      </c>
      <c r="S424" s="185">
        <f t="shared" ref="S424:S443" si="175">SUM(L424:R424)</f>
        <v>0</v>
      </c>
      <c r="U424" s="230" t="s">
        <v>8</v>
      </c>
      <c r="V424" s="231">
        <v>0</v>
      </c>
      <c r="W424" s="231">
        <v>0</v>
      </c>
      <c r="X424" s="231">
        <v>0</v>
      </c>
      <c r="Y424" s="231">
        <v>0</v>
      </c>
      <c r="Z424" s="231">
        <v>0</v>
      </c>
      <c r="AA424" s="231">
        <v>0</v>
      </c>
      <c r="AB424" s="231">
        <v>0</v>
      </c>
      <c r="AC424" s="232">
        <v>0</v>
      </c>
      <c r="AD424" s="231">
        <v>0</v>
      </c>
      <c r="AE424" s="231">
        <v>0</v>
      </c>
      <c r="AF424" s="231">
        <v>0</v>
      </c>
      <c r="AG424" s="231">
        <v>0</v>
      </c>
      <c r="AH424" s="231">
        <v>0</v>
      </c>
      <c r="AI424" s="233">
        <f t="shared" ref="AI424:AI443" si="176">SUM(V424:AC424)</f>
        <v>0</v>
      </c>
      <c r="AJ424" s="160" t="str">
        <f t="shared" ref="AJ424:AJ445" si="177">IF(ABS(S424-AI424)&gt;0.001,S424-AI424,"")</f>
        <v/>
      </c>
      <c r="BA424" s="160"/>
      <c r="BR424" s="160"/>
      <c r="CG424" s="160"/>
    </row>
    <row r="425" spans="1:85" ht="15">
      <c r="A425" s="186" t="s">
        <v>10</v>
      </c>
      <c r="B425" s="175">
        <v>0</v>
      </c>
      <c r="C425" s="175">
        <v>0</v>
      </c>
      <c r="D425" s="175">
        <v>0</v>
      </c>
      <c r="E425" s="175">
        <v>0</v>
      </c>
      <c r="F425" s="362"/>
      <c r="G425" s="175">
        <v>0</v>
      </c>
      <c r="H425" s="187">
        <v>0</v>
      </c>
      <c r="I425" s="173">
        <f t="shared" si="174"/>
        <v>0</v>
      </c>
      <c r="J425" s="168"/>
      <c r="K425" s="188" t="s">
        <v>10</v>
      </c>
      <c r="L425" s="175">
        <v>0</v>
      </c>
      <c r="M425" s="175">
        <v>0</v>
      </c>
      <c r="N425" s="175">
        <v>0</v>
      </c>
      <c r="O425" s="175">
        <v>0</v>
      </c>
      <c r="P425" s="175">
        <v>0</v>
      </c>
      <c r="Q425" s="175">
        <v>0</v>
      </c>
      <c r="R425" s="176">
        <v>0</v>
      </c>
      <c r="S425" s="177">
        <f t="shared" si="175"/>
        <v>0</v>
      </c>
      <c r="U425" s="234" t="s">
        <v>10</v>
      </c>
      <c r="V425" s="226">
        <v>0</v>
      </c>
      <c r="W425" s="226">
        <v>0</v>
      </c>
      <c r="X425" s="226">
        <v>0</v>
      </c>
      <c r="Y425" s="226">
        <v>0</v>
      </c>
      <c r="Z425" s="226">
        <v>0</v>
      </c>
      <c r="AA425" s="226">
        <v>0</v>
      </c>
      <c r="AB425" s="226">
        <v>0</v>
      </c>
      <c r="AC425" s="227">
        <v>0</v>
      </c>
      <c r="AD425" s="228">
        <v>0</v>
      </c>
      <c r="AE425" s="228">
        <v>0</v>
      </c>
      <c r="AF425" s="228">
        <v>0</v>
      </c>
      <c r="AG425" s="228">
        <v>0</v>
      </c>
      <c r="AH425" s="228">
        <v>0</v>
      </c>
      <c r="AI425" s="229">
        <f t="shared" si="176"/>
        <v>0</v>
      </c>
      <c r="AJ425" s="160" t="str">
        <f t="shared" si="177"/>
        <v/>
      </c>
      <c r="BA425" s="160"/>
      <c r="BR425" s="160"/>
      <c r="CG425" s="160"/>
    </row>
    <row r="426" spans="1:85" ht="15">
      <c r="A426" s="178" t="s">
        <v>56</v>
      </c>
      <c r="B426" s="179">
        <v>0</v>
      </c>
      <c r="C426" s="179">
        <v>0</v>
      </c>
      <c r="D426" s="179">
        <v>0</v>
      </c>
      <c r="E426" s="179">
        <v>0</v>
      </c>
      <c r="F426" s="362"/>
      <c r="G426" s="179">
        <v>0</v>
      </c>
      <c r="H426" s="180">
        <v>0</v>
      </c>
      <c r="I426" s="181">
        <f t="shared" si="174"/>
        <v>0</v>
      </c>
      <c r="J426" s="168"/>
      <c r="K426" s="182" t="s">
        <v>56</v>
      </c>
      <c r="L426" s="183">
        <v>0</v>
      </c>
      <c r="M426" s="183">
        <v>0</v>
      </c>
      <c r="N426" s="183">
        <v>0</v>
      </c>
      <c r="O426" s="183">
        <v>0</v>
      </c>
      <c r="P426" s="183">
        <v>0</v>
      </c>
      <c r="Q426" s="183">
        <v>0</v>
      </c>
      <c r="R426" s="184">
        <v>0</v>
      </c>
      <c r="S426" s="185">
        <f t="shared" si="175"/>
        <v>0</v>
      </c>
      <c r="U426" s="230" t="s">
        <v>56</v>
      </c>
      <c r="V426" s="231">
        <v>0</v>
      </c>
      <c r="W426" s="231">
        <v>0</v>
      </c>
      <c r="X426" s="231">
        <v>0</v>
      </c>
      <c r="Y426" s="231">
        <v>0</v>
      </c>
      <c r="Z426" s="231">
        <v>0</v>
      </c>
      <c r="AA426" s="231">
        <v>0</v>
      </c>
      <c r="AB426" s="231">
        <v>0</v>
      </c>
      <c r="AC426" s="232">
        <v>0</v>
      </c>
      <c r="AD426" s="231">
        <v>0</v>
      </c>
      <c r="AE426" s="231">
        <v>0</v>
      </c>
      <c r="AF426" s="231">
        <v>0</v>
      </c>
      <c r="AG426" s="231">
        <v>0</v>
      </c>
      <c r="AH426" s="231">
        <v>0</v>
      </c>
      <c r="AI426" s="233">
        <f t="shared" si="176"/>
        <v>0</v>
      </c>
      <c r="AJ426" s="160" t="str">
        <f t="shared" si="177"/>
        <v/>
      </c>
      <c r="BA426" s="160"/>
      <c r="BR426" s="160"/>
      <c r="CG426" s="160"/>
    </row>
    <row r="427" spans="1:85" ht="15">
      <c r="A427" s="186" t="s">
        <v>16</v>
      </c>
      <c r="B427" s="175">
        <v>5.2256442736171262</v>
      </c>
      <c r="C427" s="175">
        <v>1.2598908117700858</v>
      </c>
      <c r="D427" s="175">
        <v>0</v>
      </c>
      <c r="E427" s="175">
        <v>0</v>
      </c>
      <c r="F427" s="362"/>
      <c r="G427" s="175">
        <v>0</v>
      </c>
      <c r="H427" s="187">
        <v>0</v>
      </c>
      <c r="I427" s="173">
        <f t="shared" si="174"/>
        <v>6.4855350853872125</v>
      </c>
      <c r="J427" s="168"/>
      <c r="K427" s="188" t="s">
        <v>16</v>
      </c>
      <c r="L427" s="175">
        <v>5.2256442736171262</v>
      </c>
      <c r="M427" s="175">
        <v>1.2598908117700858</v>
      </c>
      <c r="N427" s="175">
        <v>0</v>
      </c>
      <c r="O427" s="175">
        <v>0</v>
      </c>
      <c r="P427" s="175">
        <v>0</v>
      </c>
      <c r="Q427" s="175">
        <v>0</v>
      </c>
      <c r="R427" s="176">
        <v>0</v>
      </c>
      <c r="S427" s="177">
        <f t="shared" si="175"/>
        <v>6.4855350853872125</v>
      </c>
      <c r="U427" s="234" t="s">
        <v>16</v>
      </c>
      <c r="V427" s="226">
        <v>5.205342424402887</v>
      </c>
      <c r="W427" s="226">
        <v>0</v>
      </c>
      <c r="X427" s="226">
        <v>0</v>
      </c>
      <c r="Y427" s="226">
        <v>1.2598908117700858</v>
      </c>
      <c r="Z427" s="226">
        <v>0</v>
      </c>
      <c r="AA427" s="226">
        <v>0</v>
      </c>
      <c r="AB427" s="226">
        <v>0</v>
      </c>
      <c r="AC427" s="227">
        <v>2.0301849214238863E-2</v>
      </c>
      <c r="AD427" s="228">
        <v>2.0301849214238863E-2</v>
      </c>
      <c r="AE427" s="228">
        <v>0</v>
      </c>
      <c r="AF427" s="228">
        <v>0</v>
      </c>
      <c r="AG427" s="228">
        <v>0</v>
      </c>
      <c r="AH427" s="228">
        <v>0</v>
      </c>
      <c r="AI427" s="229">
        <f>SUM(V427:AC427)</f>
        <v>6.4855350853872116</v>
      </c>
      <c r="AJ427" s="160" t="str">
        <f t="shared" si="177"/>
        <v/>
      </c>
      <c r="BA427" s="160"/>
      <c r="BR427" s="160"/>
      <c r="CG427" s="160"/>
    </row>
    <row r="428" spans="1:85" ht="15">
      <c r="A428" s="178" t="s">
        <v>15</v>
      </c>
      <c r="B428" s="179">
        <v>3.5668009137294204E-2</v>
      </c>
      <c r="C428" s="179">
        <v>0</v>
      </c>
      <c r="D428" s="179">
        <v>1.2029459088373372E-2</v>
      </c>
      <c r="E428" s="179">
        <v>1.1481754277301107E-5</v>
      </c>
      <c r="F428" s="362"/>
      <c r="G428" s="179">
        <v>0</v>
      </c>
      <c r="H428" s="180">
        <v>0</v>
      </c>
      <c r="I428" s="181">
        <f t="shared" si="174"/>
        <v>4.7708949979944876E-2</v>
      </c>
      <c r="J428" s="168"/>
      <c r="K428" s="182" t="s">
        <v>15</v>
      </c>
      <c r="L428" s="183">
        <v>3.5668009137294204E-2</v>
      </c>
      <c r="M428" s="183">
        <v>0</v>
      </c>
      <c r="N428" s="183">
        <v>1.2029459088373372E-2</v>
      </c>
      <c r="O428" s="183">
        <v>1.1481754277301107E-5</v>
      </c>
      <c r="P428" s="183">
        <v>0</v>
      </c>
      <c r="Q428" s="183">
        <v>0</v>
      </c>
      <c r="R428" s="184">
        <v>0</v>
      </c>
      <c r="S428" s="185">
        <f t="shared" si="175"/>
        <v>4.7708949979944876E-2</v>
      </c>
      <c r="U428" s="230" t="s">
        <v>57</v>
      </c>
      <c r="V428" s="231">
        <v>3.4643245332970293E-2</v>
      </c>
      <c r="W428" s="231">
        <v>0</v>
      </c>
      <c r="X428" s="231">
        <v>0</v>
      </c>
      <c r="Y428" s="231">
        <v>0</v>
      </c>
      <c r="Z428" s="231">
        <v>1.2029459088373372E-2</v>
      </c>
      <c r="AA428" s="231">
        <v>1.1481754277301107E-5</v>
      </c>
      <c r="AB428" s="231">
        <v>0</v>
      </c>
      <c r="AC428" s="232">
        <v>1.0247638043239121E-3</v>
      </c>
      <c r="AD428" s="231">
        <v>1.0247638043239121E-3</v>
      </c>
      <c r="AE428" s="231">
        <v>0</v>
      </c>
      <c r="AF428" s="231">
        <v>0</v>
      </c>
      <c r="AG428" s="231">
        <v>0</v>
      </c>
      <c r="AH428" s="231">
        <v>0</v>
      </c>
      <c r="AI428" s="233">
        <f t="shared" si="176"/>
        <v>4.7708949979944876E-2</v>
      </c>
      <c r="AJ428" s="160" t="str">
        <f t="shared" si="177"/>
        <v/>
      </c>
      <c r="BA428" s="160"/>
      <c r="BR428" s="160"/>
      <c r="CG428" s="160"/>
    </row>
    <row r="429" spans="1:85" ht="15">
      <c r="A429" s="186" t="s">
        <v>58</v>
      </c>
      <c r="B429" s="175">
        <v>0</v>
      </c>
      <c r="C429" s="175">
        <v>0</v>
      </c>
      <c r="D429" s="175">
        <v>0</v>
      </c>
      <c r="E429" s="175">
        <v>1.4188926695748723E-3</v>
      </c>
      <c r="F429" s="362"/>
      <c r="G429" s="175">
        <v>0</v>
      </c>
      <c r="H429" s="187">
        <v>0</v>
      </c>
      <c r="I429" s="173">
        <f t="shared" si="174"/>
        <v>1.4188926695748723E-3</v>
      </c>
      <c r="J429" s="168"/>
      <c r="K429" s="188" t="s">
        <v>58</v>
      </c>
      <c r="L429" s="175">
        <v>0</v>
      </c>
      <c r="M429" s="175">
        <v>0</v>
      </c>
      <c r="N429" s="175">
        <v>0</v>
      </c>
      <c r="O429" s="175">
        <v>1.4188926695748723E-3</v>
      </c>
      <c r="P429" s="175">
        <v>16.369390223611227</v>
      </c>
      <c r="Q429" s="175">
        <v>0</v>
      </c>
      <c r="R429" s="176">
        <v>0</v>
      </c>
      <c r="S429" s="177">
        <f t="shared" si="175"/>
        <v>16.370809116280803</v>
      </c>
      <c r="U429" s="234" t="s">
        <v>58</v>
      </c>
      <c r="V429" s="226">
        <v>0</v>
      </c>
      <c r="W429" s="226">
        <v>0</v>
      </c>
      <c r="X429" s="226">
        <v>0</v>
      </c>
      <c r="Y429" s="226">
        <v>0</v>
      </c>
      <c r="Z429" s="226">
        <v>0</v>
      </c>
      <c r="AA429" s="226">
        <v>1.4158833850561492E-3</v>
      </c>
      <c r="AB429" s="226">
        <v>16.369390223611227</v>
      </c>
      <c r="AC429" s="227">
        <v>3.0092845187230871E-6</v>
      </c>
      <c r="AD429" s="226">
        <v>0</v>
      </c>
      <c r="AE429" s="226">
        <v>0</v>
      </c>
      <c r="AF429" s="226">
        <v>0</v>
      </c>
      <c r="AG429" s="226">
        <v>0</v>
      </c>
      <c r="AH429" s="226">
        <v>3.0092845187230871E-6</v>
      </c>
      <c r="AI429" s="229">
        <f t="shared" si="176"/>
        <v>16.370809116280803</v>
      </c>
      <c r="AJ429" s="160" t="str">
        <f t="shared" si="177"/>
        <v/>
      </c>
      <c r="BA429" s="160"/>
      <c r="BR429" s="160"/>
      <c r="CG429" s="160"/>
    </row>
    <row r="430" spans="1:85" ht="15">
      <c r="A430" s="178" t="s">
        <v>12</v>
      </c>
      <c r="B430" s="179">
        <v>0</v>
      </c>
      <c r="C430" s="179">
        <v>0</v>
      </c>
      <c r="D430" s="179">
        <v>0</v>
      </c>
      <c r="E430" s="179">
        <v>0</v>
      </c>
      <c r="F430" s="362"/>
      <c r="G430" s="179">
        <v>0</v>
      </c>
      <c r="H430" s="180">
        <v>0</v>
      </c>
      <c r="I430" s="181">
        <f t="shared" si="174"/>
        <v>0</v>
      </c>
      <c r="J430" s="168"/>
      <c r="K430" s="182" t="s">
        <v>12</v>
      </c>
      <c r="L430" s="183">
        <v>0</v>
      </c>
      <c r="M430" s="183">
        <v>0</v>
      </c>
      <c r="N430" s="183">
        <v>0</v>
      </c>
      <c r="O430" s="183">
        <v>0</v>
      </c>
      <c r="P430" s="183">
        <v>1.338775985438597</v>
      </c>
      <c r="Q430" s="183">
        <v>0</v>
      </c>
      <c r="R430" s="184">
        <v>0</v>
      </c>
      <c r="S430" s="185">
        <f t="shared" si="175"/>
        <v>1.338775985438597</v>
      </c>
      <c r="U430" s="230" t="s">
        <v>12</v>
      </c>
      <c r="V430" s="231">
        <v>0</v>
      </c>
      <c r="W430" s="231">
        <v>0</v>
      </c>
      <c r="X430" s="231">
        <v>0</v>
      </c>
      <c r="Y430" s="231">
        <v>0</v>
      </c>
      <c r="Z430" s="231">
        <v>0</v>
      </c>
      <c r="AA430" s="231">
        <v>0</v>
      </c>
      <c r="AB430" s="231">
        <v>1.338775985438597</v>
      </c>
      <c r="AC430" s="232">
        <v>0</v>
      </c>
      <c r="AD430" s="231">
        <v>0</v>
      </c>
      <c r="AE430" s="231">
        <v>0</v>
      </c>
      <c r="AF430" s="231">
        <v>0</v>
      </c>
      <c r="AG430" s="231">
        <v>0</v>
      </c>
      <c r="AH430" s="231">
        <v>0</v>
      </c>
      <c r="AI430" s="233">
        <f t="shared" si="176"/>
        <v>1.338775985438597</v>
      </c>
      <c r="AJ430" s="160" t="str">
        <f t="shared" si="177"/>
        <v/>
      </c>
      <c r="BA430" s="160"/>
      <c r="BR430" s="160"/>
      <c r="CG430" s="160"/>
    </row>
    <row r="431" spans="1:85" ht="15">
      <c r="A431" s="186" t="s">
        <v>59</v>
      </c>
      <c r="B431" s="175">
        <v>0</v>
      </c>
      <c r="C431" s="175">
        <v>0</v>
      </c>
      <c r="D431" s="175">
        <v>0</v>
      </c>
      <c r="E431" s="175">
        <v>0</v>
      </c>
      <c r="F431" s="362"/>
      <c r="G431" s="175">
        <v>0</v>
      </c>
      <c r="H431" s="187">
        <v>0</v>
      </c>
      <c r="I431" s="173">
        <f t="shared" si="174"/>
        <v>0</v>
      </c>
      <c r="J431" s="168"/>
      <c r="K431" s="188" t="s">
        <v>59</v>
      </c>
      <c r="L431" s="175">
        <v>0</v>
      </c>
      <c r="M431" s="175">
        <v>0</v>
      </c>
      <c r="N431" s="175">
        <v>0</v>
      </c>
      <c r="O431" s="175">
        <v>0</v>
      </c>
      <c r="P431" s="175">
        <v>0</v>
      </c>
      <c r="Q431" s="175">
        <v>0</v>
      </c>
      <c r="R431" s="176">
        <v>0</v>
      </c>
      <c r="S431" s="177">
        <f t="shared" si="175"/>
        <v>0</v>
      </c>
      <c r="U431" s="234" t="s">
        <v>59</v>
      </c>
      <c r="V431" s="226">
        <v>0</v>
      </c>
      <c r="W431" s="226">
        <v>0</v>
      </c>
      <c r="X431" s="226">
        <v>0</v>
      </c>
      <c r="Y431" s="226">
        <v>0</v>
      </c>
      <c r="Z431" s="226">
        <v>0</v>
      </c>
      <c r="AA431" s="226">
        <v>0</v>
      </c>
      <c r="AB431" s="226">
        <v>0</v>
      </c>
      <c r="AC431" s="227">
        <v>0</v>
      </c>
      <c r="AD431" s="226">
        <v>0</v>
      </c>
      <c r="AE431" s="226">
        <v>0</v>
      </c>
      <c r="AF431" s="226">
        <v>0</v>
      </c>
      <c r="AG431" s="226">
        <v>0</v>
      </c>
      <c r="AH431" s="226">
        <v>0</v>
      </c>
      <c r="AI431" s="229">
        <f t="shared" si="176"/>
        <v>0</v>
      </c>
      <c r="AJ431" s="160" t="str">
        <f t="shared" si="177"/>
        <v/>
      </c>
      <c r="BA431" s="160"/>
      <c r="BR431" s="160"/>
      <c r="CG431" s="160"/>
    </row>
    <row r="432" spans="1:85" ht="15">
      <c r="A432" s="178" t="s">
        <v>17</v>
      </c>
      <c r="B432" s="179">
        <v>0.12241461951376266</v>
      </c>
      <c r="C432" s="179">
        <v>0</v>
      </c>
      <c r="D432" s="179">
        <v>3.7427165755549753E-2</v>
      </c>
      <c r="E432" s="179">
        <v>5.0177311232222598E-2</v>
      </c>
      <c r="F432" s="362"/>
      <c r="G432" s="179">
        <v>0</v>
      </c>
      <c r="H432" s="180">
        <v>0</v>
      </c>
      <c r="I432" s="181">
        <f t="shared" si="174"/>
        <v>0.21001909650153502</v>
      </c>
      <c r="J432" s="168"/>
      <c r="K432" s="182" t="s">
        <v>17</v>
      </c>
      <c r="L432" s="183">
        <v>0.12241461951376266</v>
      </c>
      <c r="M432" s="183">
        <v>0</v>
      </c>
      <c r="N432" s="183">
        <v>3.7427165755549753E-2</v>
      </c>
      <c r="O432" s="183">
        <v>5.0177311232222598E-2</v>
      </c>
      <c r="P432" s="183">
        <v>2.0792574185100449E-3</v>
      </c>
      <c r="Q432" s="183">
        <v>0</v>
      </c>
      <c r="R432" s="184">
        <v>0</v>
      </c>
      <c r="S432" s="185">
        <f t="shared" si="175"/>
        <v>0.21209835392004506</v>
      </c>
      <c r="U432" s="230" t="s">
        <v>17</v>
      </c>
      <c r="V432" s="231">
        <v>0.12241461951376266</v>
      </c>
      <c r="W432" s="231">
        <v>0</v>
      </c>
      <c r="X432" s="231">
        <v>0</v>
      </c>
      <c r="Y432" s="231">
        <v>0</v>
      </c>
      <c r="Z432" s="231">
        <v>3.7427165755549753E-2</v>
      </c>
      <c r="AA432" s="231">
        <v>0</v>
      </c>
      <c r="AB432" s="231">
        <v>2.0792574185100449E-3</v>
      </c>
      <c r="AC432" s="232">
        <v>5.0177311232222598E-2</v>
      </c>
      <c r="AD432" s="231">
        <v>0</v>
      </c>
      <c r="AE432" s="231">
        <v>0</v>
      </c>
      <c r="AF432" s="231">
        <v>0</v>
      </c>
      <c r="AG432" s="231">
        <v>0</v>
      </c>
      <c r="AH432" s="231">
        <v>5.0177311232222598E-2</v>
      </c>
      <c r="AI432" s="233">
        <f t="shared" si="176"/>
        <v>0.21209835392004506</v>
      </c>
      <c r="AJ432" s="160" t="str">
        <f t="shared" si="177"/>
        <v/>
      </c>
      <c r="BA432" s="160"/>
      <c r="BR432" s="160"/>
      <c r="CG432" s="160"/>
    </row>
    <row r="433" spans="1:85" ht="15">
      <c r="A433" s="186" t="s">
        <v>139</v>
      </c>
      <c r="B433" s="175">
        <v>14.917015251628126</v>
      </c>
      <c r="C433" s="175">
        <v>11.781663146384842</v>
      </c>
      <c r="D433" s="175">
        <v>4.639658885892989</v>
      </c>
      <c r="E433" s="175">
        <v>4.6412018629147491</v>
      </c>
      <c r="F433" s="362"/>
      <c r="G433" s="175">
        <v>0</v>
      </c>
      <c r="H433" s="187">
        <v>0</v>
      </c>
      <c r="I433" s="173">
        <f t="shared" si="174"/>
        <v>35.979539146820706</v>
      </c>
      <c r="J433" s="168"/>
      <c r="K433" s="188" t="s">
        <v>139</v>
      </c>
      <c r="L433" s="175">
        <v>14.917015251628126</v>
      </c>
      <c r="M433" s="175">
        <v>11.781663146384842</v>
      </c>
      <c r="N433" s="175">
        <v>4.639658885892989</v>
      </c>
      <c r="O433" s="175">
        <v>4.6412018629147491</v>
      </c>
      <c r="P433" s="175">
        <v>0</v>
      </c>
      <c r="Q433" s="175">
        <v>0</v>
      </c>
      <c r="R433" s="176">
        <v>0</v>
      </c>
      <c r="S433" s="177">
        <f t="shared" si="175"/>
        <v>35.979539146820706</v>
      </c>
      <c r="U433" s="234" t="s">
        <v>139</v>
      </c>
      <c r="V433" s="226">
        <v>14.912167591039101</v>
      </c>
      <c r="W433" s="226">
        <v>0</v>
      </c>
      <c r="X433" s="226">
        <v>0</v>
      </c>
      <c r="Y433" s="226">
        <v>11.781663146384842</v>
      </c>
      <c r="Z433" s="226">
        <v>4.639658885892989</v>
      </c>
      <c r="AA433" s="226">
        <v>0</v>
      </c>
      <c r="AB433" s="226">
        <v>0</v>
      </c>
      <c r="AC433" s="227">
        <v>4.6460495235037751</v>
      </c>
      <c r="AD433" s="226">
        <v>4.8476605890257277E-3</v>
      </c>
      <c r="AE433" s="226">
        <v>0</v>
      </c>
      <c r="AF433" s="226">
        <v>0</v>
      </c>
      <c r="AG433" s="226">
        <v>0</v>
      </c>
      <c r="AH433" s="226">
        <v>4.6412018629147491</v>
      </c>
      <c r="AI433" s="229">
        <f t="shared" si="176"/>
        <v>35.979539146820706</v>
      </c>
      <c r="AJ433" s="160" t="str">
        <f t="shared" si="177"/>
        <v/>
      </c>
      <c r="BA433" s="160"/>
      <c r="BR433" s="160"/>
      <c r="CG433" s="160"/>
    </row>
    <row r="434" spans="1:85" ht="15">
      <c r="A434" s="178" t="s">
        <v>25</v>
      </c>
      <c r="B434" s="179">
        <v>9.6316789969305514</v>
      </c>
      <c r="C434" s="179">
        <v>2.5361460928382247</v>
      </c>
      <c r="D434" s="179">
        <v>5.7746319710747231</v>
      </c>
      <c r="E434" s="179">
        <v>105.17529586770299</v>
      </c>
      <c r="F434" s="362"/>
      <c r="G434" s="179">
        <v>13.833153745379198</v>
      </c>
      <c r="H434" s="180">
        <v>0</v>
      </c>
      <c r="I434" s="181">
        <f t="shared" si="174"/>
        <v>136.95090667392569</v>
      </c>
      <c r="J434" s="168"/>
      <c r="K434" s="182" t="s">
        <v>25</v>
      </c>
      <c r="L434" s="183">
        <v>9.6316789969305514</v>
      </c>
      <c r="M434" s="183">
        <v>2.5361460928382247</v>
      </c>
      <c r="N434" s="183">
        <v>5.7746319710747231</v>
      </c>
      <c r="O434" s="183">
        <v>105.17529586770299</v>
      </c>
      <c r="P434" s="183">
        <v>0.57525069448503252</v>
      </c>
      <c r="Q434" s="183">
        <v>13.833153745379198</v>
      </c>
      <c r="R434" s="184">
        <v>0</v>
      </c>
      <c r="S434" s="185">
        <f t="shared" si="175"/>
        <v>137.52615736841071</v>
      </c>
      <c r="U434" s="230" t="s">
        <v>25</v>
      </c>
      <c r="V434" s="231">
        <v>2.3373149984685373</v>
      </c>
      <c r="W434" s="231">
        <v>7.1112341158151544</v>
      </c>
      <c r="X434" s="231">
        <v>13.833153745379198</v>
      </c>
      <c r="Y434" s="231">
        <v>2.5361460928382247</v>
      </c>
      <c r="Z434" s="231">
        <v>5.6609411353201269</v>
      </c>
      <c r="AA434" s="231">
        <v>104.68019855598303</v>
      </c>
      <c r="AB434" s="231">
        <v>0.57525069448503252</v>
      </c>
      <c r="AC434" s="232">
        <v>0.79191803012141548</v>
      </c>
      <c r="AD434" s="231">
        <v>0.18312988264685967</v>
      </c>
      <c r="AE434" s="231">
        <v>0.27114897614380512</v>
      </c>
      <c r="AF434" s="231">
        <v>0</v>
      </c>
      <c r="AG434" s="231">
        <v>0.11369083575459651</v>
      </c>
      <c r="AH434" s="231">
        <v>0.22394833557615412</v>
      </c>
      <c r="AI434" s="233">
        <f t="shared" si="176"/>
        <v>137.52615736841071</v>
      </c>
      <c r="AJ434" s="160" t="str">
        <f t="shared" si="177"/>
        <v/>
      </c>
      <c r="BA434" s="160"/>
      <c r="BR434" s="160"/>
      <c r="CG434" s="160"/>
    </row>
    <row r="435" spans="1:85" ht="15">
      <c r="A435" s="186" t="s">
        <v>24</v>
      </c>
      <c r="B435" s="175">
        <v>28.707684275108779</v>
      </c>
      <c r="C435" s="175">
        <v>0</v>
      </c>
      <c r="D435" s="175">
        <v>2.7044514849737973</v>
      </c>
      <c r="E435" s="175">
        <v>0</v>
      </c>
      <c r="F435" s="362"/>
      <c r="G435" s="175">
        <v>0</v>
      </c>
      <c r="H435" s="187">
        <v>0</v>
      </c>
      <c r="I435" s="173">
        <f t="shared" si="174"/>
        <v>31.412135760082577</v>
      </c>
      <c r="J435" s="168"/>
      <c r="K435" s="188" t="s">
        <v>24</v>
      </c>
      <c r="L435" s="175">
        <v>28.707684275108779</v>
      </c>
      <c r="M435" s="175">
        <v>0</v>
      </c>
      <c r="N435" s="175">
        <v>2.7044514849737973</v>
      </c>
      <c r="O435" s="175">
        <v>0</v>
      </c>
      <c r="P435" s="175">
        <v>0</v>
      </c>
      <c r="Q435" s="175">
        <v>0</v>
      </c>
      <c r="R435" s="176">
        <v>0</v>
      </c>
      <c r="S435" s="177">
        <f t="shared" si="175"/>
        <v>31.412135760082577</v>
      </c>
      <c r="U435" s="234" t="s">
        <v>24</v>
      </c>
      <c r="V435" s="226">
        <v>26.95233863521339</v>
      </c>
      <c r="W435" s="226">
        <v>1.6208613088900741</v>
      </c>
      <c r="X435" s="226">
        <v>0</v>
      </c>
      <c r="Y435" s="226">
        <v>0</v>
      </c>
      <c r="Z435" s="226">
        <v>2.7044514849737973</v>
      </c>
      <c r="AA435" s="226">
        <v>0</v>
      </c>
      <c r="AB435" s="226">
        <v>0</v>
      </c>
      <c r="AC435" s="227">
        <v>0.13448433100531396</v>
      </c>
      <c r="AD435" s="226">
        <v>0.13448433100531396</v>
      </c>
      <c r="AE435" s="226">
        <v>0</v>
      </c>
      <c r="AF435" s="226">
        <v>0</v>
      </c>
      <c r="AG435" s="226">
        <v>0</v>
      </c>
      <c r="AH435" s="226">
        <v>0</v>
      </c>
      <c r="AI435" s="229">
        <f t="shared" si="176"/>
        <v>31.412135760082577</v>
      </c>
      <c r="AJ435" s="160" t="str">
        <f t="shared" si="177"/>
        <v/>
      </c>
      <c r="BA435" s="160"/>
      <c r="BR435" s="160"/>
      <c r="CG435" s="160"/>
    </row>
    <row r="436" spans="1:85" ht="15">
      <c r="A436" s="178" t="s">
        <v>60</v>
      </c>
      <c r="B436" s="179">
        <v>0</v>
      </c>
      <c r="C436" s="179">
        <v>0</v>
      </c>
      <c r="D436" s="179">
        <v>0</v>
      </c>
      <c r="E436" s="179">
        <v>0</v>
      </c>
      <c r="F436" s="362"/>
      <c r="G436" s="179">
        <v>0</v>
      </c>
      <c r="H436" s="180">
        <v>0</v>
      </c>
      <c r="I436" s="181">
        <f t="shared" si="174"/>
        <v>0</v>
      </c>
      <c r="J436" s="168"/>
      <c r="K436" s="182" t="s">
        <v>60</v>
      </c>
      <c r="L436" s="183">
        <v>0</v>
      </c>
      <c r="M436" s="183">
        <v>0</v>
      </c>
      <c r="N436" s="183">
        <v>0</v>
      </c>
      <c r="O436" s="183">
        <v>0</v>
      </c>
      <c r="P436" s="183">
        <v>0</v>
      </c>
      <c r="Q436" s="183">
        <v>0</v>
      </c>
      <c r="R436" s="184">
        <v>0</v>
      </c>
      <c r="S436" s="185">
        <f t="shared" si="175"/>
        <v>0</v>
      </c>
      <c r="U436" s="230" t="s">
        <v>60</v>
      </c>
      <c r="V436" s="231">
        <v>0</v>
      </c>
      <c r="W436" s="231">
        <v>0</v>
      </c>
      <c r="X436" s="231">
        <v>0</v>
      </c>
      <c r="Y436" s="231">
        <v>0</v>
      </c>
      <c r="Z436" s="231">
        <v>0</v>
      </c>
      <c r="AA436" s="231">
        <v>0</v>
      </c>
      <c r="AB436" s="231">
        <v>0</v>
      </c>
      <c r="AC436" s="232">
        <v>0</v>
      </c>
      <c r="AD436" s="231">
        <v>0</v>
      </c>
      <c r="AE436" s="231">
        <v>0</v>
      </c>
      <c r="AF436" s="231">
        <v>0</v>
      </c>
      <c r="AG436" s="231">
        <v>0</v>
      </c>
      <c r="AH436" s="231">
        <v>0</v>
      </c>
      <c r="AI436" s="233">
        <f t="shared" si="176"/>
        <v>0</v>
      </c>
      <c r="AJ436" s="160" t="str">
        <f t="shared" si="177"/>
        <v/>
      </c>
      <c r="BA436" s="160"/>
      <c r="BR436" s="160"/>
      <c r="CG436" s="160"/>
    </row>
    <row r="437" spans="1:85" ht="15">
      <c r="A437" s="186" t="s">
        <v>22</v>
      </c>
      <c r="B437" s="175">
        <v>3.1430661334400773</v>
      </c>
      <c r="C437" s="175">
        <v>0</v>
      </c>
      <c r="D437" s="175">
        <v>0.19790662639845313</v>
      </c>
      <c r="E437" s="175">
        <v>0</v>
      </c>
      <c r="F437" s="362"/>
      <c r="G437" s="175">
        <v>0</v>
      </c>
      <c r="H437" s="187">
        <v>0</v>
      </c>
      <c r="I437" s="173">
        <f t="shared" si="174"/>
        <v>3.3409727598385306</v>
      </c>
      <c r="J437" s="168"/>
      <c r="K437" s="188" t="s">
        <v>22</v>
      </c>
      <c r="L437" s="175">
        <v>3.1430661334400773</v>
      </c>
      <c r="M437" s="175">
        <v>0</v>
      </c>
      <c r="N437" s="175">
        <v>0.19790662639845313</v>
      </c>
      <c r="O437" s="175">
        <v>0</v>
      </c>
      <c r="P437" s="175">
        <v>0.9937091522424123</v>
      </c>
      <c r="Q437" s="175">
        <v>0</v>
      </c>
      <c r="R437" s="176">
        <v>0</v>
      </c>
      <c r="S437" s="177">
        <f t="shared" si="175"/>
        <v>4.334681912080943</v>
      </c>
      <c r="U437" s="234" t="s">
        <v>22</v>
      </c>
      <c r="V437" s="226">
        <v>3.1288181005430622</v>
      </c>
      <c r="W437" s="226">
        <v>0</v>
      </c>
      <c r="X437" s="226">
        <v>0</v>
      </c>
      <c r="Y437" s="226">
        <v>0</v>
      </c>
      <c r="Z437" s="226">
        <v>3.6064229613354056E-3</v>
      </c>
      <c r="AA437" s="226">
        <v>0</v>
      </c>
      <c r="AB437" s="226">
        <v>0.9937091522424123</v>
      </c>
      <c r="AC437" s="227">
        <v>0.20854823633413294</v>
      </c>
      <c r="AD437" s="226">
        <v>1.4248032897015227E-2</v>
      </c>
      <c r="AE437" s="226">
        <v>0</v>
      </c>
      <c r="AF437" s="226">
        <v>0</v>
      </c>
      <c r="AG437" s="226">
        <v>0.19430020343711774</v>
      </c>
      <c r="AH437" s="226">
        <v>0</v>
      </c>
      <c r="AI437" s="229">
        <f t="shared" si="176"/>
        <v>4.334681912080943</v>
      </c>
      <c r="AJ437" s="160" t="str">
        <f t="shared" si="177"/>
        <v/>
      </c>
      <c r="BA437" s="160"/>
      <c r="BR437" s="160"/>
      <c r="CG437" s="160"/>
    </row>
    <row r="438" spans="1:85" ht="15">
      <c r="A438" s="178" t="s">
        <v>21</v>
      </c>
      <c r="B438" s="179">
        <v>0.43492848774670573</v>
      </c>
      <c r="C438" s="179">
        <v>5.0831398338773114E-3</v>
      </c>
      <c r="D438" s="179">
        <v>0.26032048930550711</v>
      </c>
      <c r="E438" s="179">
        <v>0</v>
      </c>
      <c r="F438" s="362"/>
      <c r="G438" s="179">
        <v>0</v>
      </c>
      <c r="H438" s="180">
        <v>0</v>
      </c>
      <c r="I438" s="181">
        <f t="shared" si="174"/>
        <v>0.70033211688609009</v>
      </c>
      <c r="J438" s="168"/>
      <c r="K438" s="182" t="s">
        <v>21</v>
      </c>
      <c r="L438" s="183">
        <v>0.43492848774670573</v>
      </c>
      <c r="M438" s="183">
        <v>5.0831398338773114E-3</v>
      </c>
      <c r="N438" s="183">
        <v>0.26032048930550711</v>
      </c>
      <c r="O438" s="183">
        <v>0</v>
      </c>
      <c r="P438" s="183">
        <v>0</v>
      </c>
      <c r="Q438" s="183">
        <v>0</v>
      </c>
      <c r="R438" s="184">
        <v>0</v>
      </c>
      <c r="S438" s="185">
        <f t="shared" si="175"/>
        <v>0.70033211688609009</v>
      </c>
      <c r="U438" s="230" t="s">
        <v>61</v>
      </c>
      <c r="V438" s="231">
        <v>0.43492848774670573</v>
      </c>
      <c r="W438" s="231">
        <v>0</v>
      </c>
      <c r="X438" s="231">
        <v>0</v>
      </c>
      <c r="Y438" s="231">
        <v>5.0831398338773114E-3</v>
      </c>
      <c r="Z438" s="231">
        <v>0.26032048930550711</v>
      </c>
      <c r="AA438" s="231">
        <v>0</v>
      </c>
      <c r="AB438" s="231">
        <v>0</v>
      </c>
      <c r="AC438" s="232">
        <v>0</v>
      </c>
      <c r="AD438" s="231">
        <v>0</v>
      </c>
      <c r="AE438" s="231">
        <v>0</v>
      </c>
      <c r="AF438" s="231">
        <v>0</v>
      </c>
      <c r="AG438" s="231">
        <v>0</v>
      </c>
      <c r="AH438" s="231">
        <v>0</v>
      </c>
      <c r="AI438" s="233">
        <f t="shared" si="176"/>
        <v>0.70033211688609009</v>
      </c>
      <c r="AJ438" s="160" t="str">
        <f t="shared" si="177"/>
        <v/>
      </c>
      <c r="BA438" s="160"/>
      <c r="BR438" s="160"/>
      <c r="CG438" s="160"/>
    </row>
    <row r="439" spans="1:85" ht="15">
      <c r="A439" s="189" t="s">
        <v>64</v>
      </c>
      <c r="B439" s="175">
        <v>2.3838527422197568E-5</v>
      </c>
      <c r="C439" s="175">
        <v>0</v>
      </c>
      <c r="D439" s="175">
        <v>0</v>
      </c>
      <c r="E439" s="175">
        <v>0</v>
      </c>
      <c r="F439" s="362"/>
      <c r="G439" s="175">
        <v>0</v>
      </c>
      <c r="H439" s="187">
        <v>0</v>
      </c>
      <c r="I439" s="173">
        <f t="shared" si="174"/>
        <v>2.3838527422197568E-5</v>
      </c>
      <c r="J439" s="168"/>
      <c r="K439" s="190" t="s">
        <v>64</v>
      </c>
      <c r="L439" s="175">
        <v>2.3838527422197568E-5</v>
      </c>
      <c r="M439" s="175">
        <v>0</v>
      </c>
      <c r="N439" s="175">
        <v>0</v>
      </c>
      <c r="O439" s="175">
        <v>0</v>
      </c>
      <c r="P439" s="175">
        <v>0</v>
      </c>
      <c r="Q439" s="175">
        <v>0</v>
      </c>
      <c r="R439" s="176">
        <v>0</v>
      </c>
      <c r="S439" s="177">
        <f t="shared" si="175"/>
        <v>2.3838527422197568E-5</v>
      </c>
      <c r="U439" s="235" t="s">
        <v>62</v>
      </c>
      <c r="V439" s="226">
        <v>2.3838527422197568E-5</v>
      </c>
      <c r="W439" s="226">
        <v>0</v>
      </c>
      <c r="X439" s="226">
        <v>0</v>
      </c>
      <c r="Y439" s="226">
        <v>0</v>
      </c>
      <c r="Z439" s="226">
        <v>0</v>
      </c>
      <c r="AA439" s="226">
        <v>0</v>
      </c>
      <c r="AB439" s="226">
        <v>0</v>
      </c>
      <c r="AC439" s="227">
        <v>0</v>
      </c>
      <c r="AD439" s="228">
        <v>0</v>
      </c>
      <c r="AE439" s="228">
        <v>0</v>
      </c>
      <c r="AF439" s="228">
        <v>0</v>
      </c>
      <c r="AG439" s="228">
        <v>0</v>
      </c>
      <c r="AH439" s="228">
        <v>0</v>
      </c>
      <c r="AI439" s="229">
        <f t="shared" si="176"/>
        <v>2.3838527422197568E-5</v>
      </c>
      <c r="AJ439" s="160" t="str">
        <f t="shared" si="177"/>
        <v/>
      </c>
      <c r="BA439" s="160"/>
      <c r="BR439" s="160"/>
      <c r="CG439" s="160"/>
    </row>
    <row r="440" spans="1:85">
      <c r="A440" s="191" t="s">
        <v>23</v>
      </c>
      <c r="B440" s="192">
        <v>2.3838527422197568E-5</v>
      </c>
      <c r="C440" s="192">
        <v>0</v>
      </c>
      <c r="D440" s="192">
        <v>0</v>
      </c>
      <c r="E440" s="192">
        <v>0</v>
      </c>
      <c r="F440" s="362"/>
      <c r="G440" s="192">
        <v>0</v>
      </c>
      <c r="H440" s="193">
        <v>0</v>
      </c>
      <c r="I440" s="194">
        <f t="shared" si="174"/>
        <v>2.3838527422197568E-5</v>
      </c>
      <c r="J440" s="168"/>
      <c r="K440" s="195" t="s">
        <v>23</v>
      </c>
      <c r="L440" s="196">
        <v>2.3838527422197568E-5</v>
      </c>
      <c r="M440" s="196">
        <v>0</v>
      </c>
      <c r="N440" s="196">
        <v>0</v>
      </c>
      <c r="O440" s="196">
        <v>0</v>
      </c>
      <c r="P440" s="196">
        <v>0</v>
      </c>
      <c r="Q440" s="196">
        <v>0</v>
      </c>
      <c r="R440" s="197">
        <v>0</v>
      </c>
      <c r="S440" s="198">
        <f t="shared" si="175"/>
        <v>2.3838527422197568E-5</v>
      </c>
      <c r="U440" s="236" t="s">
        <v>66</v>
      </c>
      <c r="V440" s="237">
        <v>0</v>
      </c>
      <c r="W440" s="237">
        <v>0</v>
      </c>
      <c r="X440" s="237">
        <v>0</v>
      </c>
      <c r="Y440" s="237">
        <v>0</v>
      </c>
      <c r="Z440" s="237">
        <v>0</v>
      </c>
      <c r="AA440" s="237">
        <v>0</v>
      </c>
      <c r="AB440" s="237">
        <v>0</v>
      </c>
      <c r="AC440" s="237">
        <v>0</v>
      </c>
      <c r="AD440" s="237">
        <v>0</v>
      </c>
      <c r="AE440" s="237">
        <v>0</v>
      </c>
      <c r="AF440" s="237">
        <v>0</v>
      </c>
      <c r="AG440" s="237">
        <v>0</v>
      </c>
      <c r="AH440" s="125">
        <v>0</v>
      </c>
      <c r="AI440" s="238">
        <f t="shared" si="176"/>
        <v>0</v>
      </c>
      <c r="AJ440" s="160" t="str">
        <f t="shared" si="177"/>
        <v/>
      </c>
      <c r="BA440" s="160"/>
      <c r="BR440" s="160"/>
      <c r="CG440" s="160"/>
    </row>
    <row r="441" spans="1:85">
      <c r="A441" s="199" t="s">
        <v>19</v>
      </c>
      <c r="B441" s="200">
        <v>0</v>
      </c>
      <c r="C441" s="200">
        <v>0</v>
      </c>
      <c r="D441" s="200">
        <v>0</v>
      </c>
      <c r="E441" s="200">
        <v>0</v>
      </c>
      <c r="F441" s="362"/>
      <c r="G441" s="200">
        <v>0</v>
      </c>
      <c r="H441" s="201">
        <v>0</v>
      </c>
      <c r="I441" s="202">
        <f t="shared" si="174"/>
        <v>0</v>
      </c>
      <c r="J441" s="168"/>
      <c r="K441" s="203" t="s">
        <v>19</v>
      </c>
      <c r="L441" s="200">
        <v>0</v>
      </c>
      <c r="M441" s="200">
        <v>0</v>
      </c>
      <c r="N441" s="200">
        <v>0</v>
      </c>
      <c r="O441" s="200">
        <v>0</v>
      </c>
      <c r="P441" s="200">
        <v>0</v>
      </c>
      <c r="Q441" s="200">
        <v>0</v>
      </c>
      <c r="R441" s="204">
        <v>0</v>
      </c>
      <c r="S441" s="205">
        <f t="shared" si="175"/>
        <v>0</v>
      </c>
      <c r="U441" s="239" t="s">
        <v>19</v>
      </c>
      <c r="V441" s="240">
        <v>0</v>
      </c>
      <c r="W441" s="240">
        <v>0</v>
      </c>
      <c r="X441" s="240">
        <v>0</v>
      </c>
      <c r="Y441" s="240">
        <v>0</v>
      </c>
      <c r="Z441" s="240">
        <v>0</v>
      </c>
      <c r="AA441" s="240">
        <v>0</v>
      </c>
      <c r="AB441" s="240">
        <v>0</v>
      </c>
      <c r="AC441" s="240">
        <v>0</v>
      </c>
      <c r="AD441" s="241">
        <v>0</v>
      </c>
      <c r="AE441" s="241">
        <v>0</v>
      </c>
      <c r="AF441" s="241">
        <v>0</v>
      </c>
      <c r="AG441" s="241">
        <v>0</v>
      </c>
      <c r="AH441" s="241">
        <v>0</v>
      </c>
      <c r="AI441" s="242">
        <f t="shared" si="176"/>
        <v>0</v>
      </c>
      <c r="AJ441" s="160" t="str">
        <f t="shared" si="177"/>
        <v/>
      </c>
      <c r="BA441" s="160"/>
      <c r="BR441" s="160"/>
      <c r="CG441" s="160"/>
    </row>
    <row r="442" spans="1:85">
      <c r="A442" s="191" t="s">
        <v>20</v>
      </c>
      <c r="B442" s="192">
        <v>0</v>
      </c>
      <c r="C442" s="192">
        <v>0</v>
      </c>
      <c r="D442" s="192">
        <v>0</v>
      </c>
      <c r="E442" s="192">
        <v>0</v>
      </c>
      <c r="F442" s="362"/>
      <c r="G442" s="192">
        <v>0</v>
      </c>
      <c r="H442" s="193">
        <v>0</v>
      </c>
      <c r="I442" s="194">
        <f t="shared" si="174"/>
        <v>0</v>
      </c>
      <c r="J442" s="168"/>
      <c r="K442" s="195" t="s">
        <v>20</v>
      </c>
      <c r="L442" s="196">
        <v>0</v>
      </c>
      <c r="M442" s="196">
        <v>0</v>
      </c>
      <c r="N442" s="196">
        <v>0</v>
      </c>
      <c r="O442" s="196">
        <v>0</v>
      </c>
      <c r="P442" s="196">
        <v>0</v>
      </c>
      <c r="Q442" s="196">
        <v>0</v>
      </c>
      <c r="R442" s="197">
        <v>0</v>
      </c>
      <c r="S442" s="198">
        <f t="shared" si="175"/>
        <v>0</v>
      </c>
      <c r="U442" s="236" t="s">
        <v>20</v>
      </c>
      <c r="V442" s="237">
        <v>0</v>
      </c>
      <c r="W442" s="237">
        <v>0</v>
      </c>
      <c r="X442" s="237">
        <v>0</v>
      </c>
      <c r="Y442" s="237">
        <v>0</v>
      </c>
      <c r="Z442" s="237">
        <v>0</v>
      </c>
      <c r="AA442" s="237">
        <v>0</v>
      </c>
      <c r="AB442" s="237">
        <v>0</v>
      </c>
      <c r="AC442" s="237">
        <v>0</v>
      </c>
      <c r="AD442" s="237">
        <v>0</v>
      </c>
      <c r="AE442" s="237">
        <v>0</v>
      </c>
      <c r="AF442" s="237">
        <v>0</v>
      </c>
      <c r="AG442" s="237">
        <v>0</v>
      </c>
      <c r="AH442" s="125">
        <v>0</v>
      </c>
      <c r="AI442" s="238">
        <f t="shared" si="176"/>
        <v>0</v>
      </c>
      <c r="AJ442" s="160" t="str">
        <f t="shared" si="177"/>
        <v/>
      </c>
      <c r="BA442" s="160"/>
      <c r="BR442" s="160"/>
      <c r="CG442" s="160"/>
    </row>
    <row r="443" spans="1:85" ht="15" thickBot="1">
      <c r="A443" s="206" t="s">
        <v>11</v>
      </c>
      <c r="B443" s="207">
        <v>0</v>
      </c>
      <c r="C443" s="207">
        <v>0</v>
      </c>
      <c r="D443" s="207">
        <v>0</v>
      </c>
      <c r="E443" s="207">
        <v>0</v>
      </c>
      <c r="F443" s="363"/>
      <c r="G443" s="207">
        <v>0</v>
      </c>
      <c r="H443" s="208">
        <v>0</v>
      </c>
      <c r="I443" s="209">
        <f t="shared" si="174"/>
        <v>0</v>
      </c>
      <c r="J443" s="168"/>
      <c r="K443" s="210" t="s">
        <v>11</v>
      </c>
      <c r="L443" s="207">
        <v>0</v>
      </c>
      <c r="M443" s="207">
        <v>0</v>
      </c>
      <c r="N443" s="207">
        <v>0</v>
      </c>
      <c r="O443" s="207">
        <v>0</v>
      </c>
      <c r="P443" s="207">
        <v>0</v>
      </c>
      <c r="Q443" s="207">
        <v>0</v>
      </c>
      <c r="R443" s="211">
        <v>0</v>
      </c>
      <c r="S443" s="212">
        <f t="shared" si="175"/>
        <v>0</v>
      </c>
      <c r="U443" s="239" t="s">
        <v>11</v>
      </c>
      <c r="V443" s="240">
        <v>0</v>
      </c>
      <c r="W443" s="240">
        <v>0</v>
      </c>
      <c r="X443" s="240">
        <v>0</v>
      </c>
      <c r="Y443" s="240">
        <v>0</v>
      </c>
      <c r="Z443" s="240">
        <v>0</v>
      </c>
      <c r="AA443" s="240">
        <v>0</v>
      </c>
      <c r="AB443" s="240">
        <v>0</v>
      </c>
      <c r="AC443" s="240">
        <v>0</v>
      </c>
      <c r="AD443" s="241">
        <v>0</v>
      </c>
      <c r="AE443" s="241">
        <v>0</v>
      </c>
      <c r="AF443" s="241">
        <v>0</v>
      </c>
      <c r="AG443" s="241">
        <v>0</v>
      </c>
      <c r="AH443" s="241">
        <v>0</v>
      </c>
      <c r="AI443" s="242">
        <f t="shared" si="176"/>
        <v>0</v>
      </c>
      <c r="AJ443" s="169" t="str">
        <f t="shared" si="177"/>
        <v/>
      </c>
    </row>
    <row r="444" spans="1:85" ht="15">
      <c r="A444" s="213" t="s">
        <v>26</v>
      </c>
      <c r="B444" s="214">
        <f>SUM(B423:B439)</f>
        <v>62.218123885649845</v>
      </c>
      <c r="C444" s="214">
        <f t="shared" ref="C444:I444" si="178">SUM(C423:C439)</f>
        <v>15.58278319082703</v>
      </c>
      <c r="D444" s="214">
        <f t="shared" si="178"/>
        <v>13.626426082489392</v>
      </c>
      <c r="E444" s="214">
        <f t="shared" si="178"/>
        <v>109.86810541627381</v>
      </c>
      <c r="F444" s="214">
        <f t="shared" si="178"/>
        <v>0</v>
      </c>
      <c r="G444" s="214">
        <f t="shared" si="178"/>
        <v>13.833153745379198</v>
      </c>
      <c r="H444" s="216">
        <f t="shared" si="178"/>
        <v>0</v>
      </c>
      <c r="I444" s="173">
        <f t="shared" si="178"/>
        <v>215.1285923206193</v>
      </c>
      <c r="J444" s="168"/>
      <c r="K444" s="215" t="s">
        <v>26</v>
      </c>
      <c r="L444" s="214">
        <f>SUM(L423:L439)</f>
        <v>62.218123885649845</v>
      </c>
      <c r="M444" s="214">
        <f t="shared" ref="M444:S444" si="179">SUM(M423:M439)</f>
        <v>15.58278319082703</v>
      </c>
      <c r="N444" s="214">
        <f t="shared" si="179"/>
        <v>13.626426082489392</v>
      </c>
      <c r="O444" s="214">
        <f t="shared" si="179"/>
        <v>109.86810541627381</v>
      </c>
      <c r="P444" s="214">
        <f t="shared" si="179"/>
        <v>19.279205313195781</v>
      </c>
      <c r="Q444" s="214">
        <f t="shared" si="179"/>
        <v>13.833153745379198</v>
      </c>
      <c r="R444" s="216">
        <f t="shared" si="179"/>
        <v>0</v>
      </c>
      <c r="S444" s="217">
        <f t="shared" si="179"/>
        <v>234.40779763381508</v>
      </c>
      <c r="T444" s="160" t="str">
        <f>IF(ABS(S444-AI444)&gt;0.01,S444-AI444,"")</f>
        <v/>
      </c>
      <c r="U444" s="243" t="s">
        <v>63</v>
      </c>
      <c r="V444" s="244">
        <f>SUM(V423:V439)</f>
        <v>53.127991940787837</v>
      </c>
      <c r="W444" s="244">
        <f t="shared" ref="W444:AH444" si="180">SUM(W423:W439)</f>
        <v>8.7320954247052285</v>
      </c>
      <c r="X444" s="244">
        <f t="shared" si="180"/>
        <v>13.833153745379198</v>
      </c>
      <c r="Y444" s="244">
        <f t="shared" si="180"/>
        <v>15.58278319082703</v>
      </c>
      <c r="Z444" s="244">
        <f t="shared" si="180"/>
        <v>13.318435043297677</v>
      </c>
      <c r="AA444" s="244">
        <f t="shared" si="180"/>
        <v>104.68162592112236</v>
      </c>
      <c r="AB444" s="244">
        <f t="shared" si="180"/>
        <v>19.279205313195781</v>
      </c>
      <c r="AC444" s="244">
        <f t="shared" si="180"/>
        <v>5.8525070544999425</v>
      </c>
      <c r="AD444" s="245">
        <f t="shared" si="180"/>
        <v>0.35803652015677734</v>
      </c>
      <c r="AE444" s="245">
        <f t="shared" si="180"/>
        <v>0.27114897614380512</v>
      </c>
      <c r="AF444" s="245">
        <f t="shared" si="180"/>
        <v>0</v>
      </c>
      <c r="AG444" s="245">
        <f t="shared" si="180"/>
        <v>0.30799103919171422</v>
      </c>
      <c r="AH444" s="245">
        <f t="shared" si="180"/>
        <v>4.9153305190076448</v>
      </c>
      <c r="AI444" s="246">
        <f>SUM(V444:AC444)</f>
        <v>234.40779763381505</v>
      </c>
      <c r="AJ444" s="160" t="str">
        <f>IF(ABS(S444-AI444)&gt;0.001,S444-AI444,"")</f>
        <v/>
      </c>
    </row>
    <row r="445" spans="1:85" s="23" customFormat="1" ht="15" thickBot="1">
      <c r="A445" s="30" t="s">
        <v>88</v>
      </c>
      <c r="B445" s="47">
        <f>IF($I444=0,"-",B444/$I444)</f>
        <v>0.28921364294022978</v>
      </c>
      <c r="C445" s="47">
        <f t="shared" ref="C445:H445" si="181">IF($I444=0,"-",C444/$I444)</f>
        <v>7.2434737859498721E-2</v>
      </c>
      <c r="D445" s="47">
        <f t="shared" si="181"/>
        <v>6.3340841565964853E-2</v>
      </c>
      <c r="E445" s="47">
        <f t="shared" si="181"/>
        <v>0.51070898680232446</v>
      </c>
      <c r="F445" s="47">
        <f t="shared" si="181"/>
        <v>0</v>
      </c>
      <c r="G445" s="47">
        <f t="shared" si="181"/>
        <v>6.4301790831982023E-2</v>
      </c>
      <c r="H445" s="70">
        <f t="shared" si="181"/>
        <v>0</v>
      </c>
      <c r="I445" s="48">
        <f>SUM(B445:H445)</f>
        <v>0.99999999999999989</v>
      </c>
      <c r="J445" s="160"/>
      <c r="K445" s="81" t="s">
        <v>88</v>
      </c>
      <c r="L445" s="98">
        <f t="shared" ref="L445:R445" si="182">IF($S444=0,"-",L444/$S444)</f>
        <v>0.26542685232188884</v>
      </c>
      <c r="M445" s="98">
        <f t="shared" si="182"/>
        <v>6.6477239017321402E-2</v>
      </c>
      <c r="N445" s="98">
        <f t="shared" si="182"/>
        <v>5.8131283259510808E-2</v>
      </c>
      <c r="O445" s="98">
        <f t="shared" si="182"/>
        <v>0.46870499413977051</v>
      </c>
      <c r="P445" s="98">
        <f t="shared" si="182"/>
        <v>8.2246433385774934E-2</v>
      </c>
      <c r="Q445" s="98">
        <f t="shared" si="182"/>
        <v>5.9013197875733385E-2</v>
      </c>
      <c r="R445" s="99">
        <f t="shared" si="182"/>
        <v>0</v>
      </c>
      <c r="S445" s="100">
        <f>SUM(L445:R445)</f>
        <v>0.99999999999999989</v>
      </c>
      <c r="U445" s="110" t="s">
        <v>88</v>
      </c>
      <c r="V445" s="133">
        <f>+V444/$AI444</f>
        <v>0.22664771597650868</v>
      </c>
      <c r="W445" s="133">
        <f t="shared" ref="W445:AH445" si="183">+W444/$AI444</f>
        <v>3.7251727599720258E-2</v>
      </c>
      <c r="X445" s="133">
        <f t="shared" si="183"/>
        <v>5.9013197875733392E-2</v>
      </c>
      <c r="Y445" s="133">
        <f t="shared" si="183"/>
        <v>6.6477239017321402E-2</v>
      </c>
      <c r="Z445" s="133">
        <f t="shared" si="183"/>
        <v>5.6817372023192439E-2</v>
      </c>
      <c r="AA445" s="133">
        <f t="shared" si="183"/>
        <v>0.44657911118064814</v>
      </c>
      <c r="AB445" s="133">
        <f t="shared" si="183"/>
        <v>8.2246433385774934E-2</v>
      </c>
      <c r="AC445" s="133">
        <f t="shared" si="183"/>
        <v>2.4967202941100775E-2</v>
      </c>
      <c r="AD445" s="133">
        <f t="shared" si="183"/>
        <v>1.527408745659952E-3</v>
      </c>
      <c r="AE445" s="133">
        <f t="shared" si="183"/>
        <v>1.1567404279246123E-3</v>
      </c>
      <c r="AF445" s="133">
        <f t="shared" si="183"/>
        <v>0</v>
      </c>
      <c r="AG445" s="133">
        <f t="shared" si="183"/>
        <v>1.3139112363183786E-3</v>
      </c>
      <c r="AH445" s="133">
        <f t="shared" si="183"/>
        <v>2.0969142531197828E-2</v>
      </c>
      <c r="AI445" s="134">
        <f>SUM(V445:AC445)</f>
        <v>1</v>
      </c>
      <c r="AJ445" s="160" t="str">
        <f t="shared" si="177"/>
        <v/>
      </c>
      <c r="BA445" s="218"/>
      <c r="BR445" s="218"/>
    </row>
    <row r="446" spans="1:85" ht="15" thickBot="1">
      <c r="A446" s="247"/>
      <c r="B446" s="247"/>
      <c r="C446" s="247"/>
      <c r="D446" s="247"/>
      <c r="E446" s="247"/>
      <c r="F446" s="247"/>
      <c r="G446" s="247"/>
      <c r="H446" s="247"/>
      <c r="I446" s="247"/>
      <c r="K446" s="247"/>
      <c r="L446" s="247"/>
      <c r="M446" s="247"/>
      <c r="N446" s="247"/>
      <c r="O446" s="247"/>
      <c r="P446" s="247"/>
      <c r="Q446" s="247"/>
      <c r="R446" s="247"/>
      <c r="S446" s="247"/>
    </row>
    <row r="447" spans="1:85" ht="28.5">
      <c r="A447" s="364" t="s">
        <v>44</v>
      </c>
      <c r="B447" s="164" t="s">
        <v>0</v>
      </c>
      <c r="C447" s="164" t="s">
        <v>1</v>
      </c>
      <c r="D447" s="164" t="s">
        <v>2</v>
      </c>
      <c r="E447" s="164" t="s">
        <v>3</v>
      </c>
      <c r="F447" s="164" t="s">
        <v>27</v>
      </c>
      <c r="G447" s="164" t="s">
        <v>4</v>
      </c>
      <c r="H447" s="164" t="s">
        <v>5</v>
      </c>
      <c r="I447" s="165" t="s">
        <v>6</v>
      </c>
      <c r="K447" s="366" t="s">
        <v>44</v>
      </c>
      <c r="L447" s="166" t="s">
        <v>0</v>
      </c>
      <c r="M447" s="166" t="s">
        <v>1</v>
      </c>
      <c r="N447" s="166" t="s">
        <v>2</v>
      </c>
      <c r="O447" s="166" t="s">
        <v>3</v>
      </c>
      <c r="P447" s="166" t="s">
        <v>27</v>
      </c>
      <c r="Q447" s="166" t="s">
        <v>4</v>
      </c>
      <c r="R447" s="166" t="s">
        <v>5</v>
      </c>
      <c r="S447" s="167" t="s">
        <v>6</v>
      </c>
    </row>
    <row r="448" spans="1:85" ht="15">
      <c r="A448" s="365" t="s">
        <v>44</v>
      </c>
      <c r="B448" s="318" t="s">
        <v>69</v>
      </c>
      <c r="C448" s="319"/>
      <c r="D448" s="319"/>
      <c r="E448" s="319"/>
      <c r="F448" s="319"/>
      <c r="G448" s="319"/>
      <c r="H448" s="319"/>
      <c r="I448" s="320"/>
      <c r="K448" s="367" t="s">
        <v>44</v>
      </c>
      <c r="L448" s="321" t="s">
        <v>69</v>
      </c>
      <c r="M448" s="322"/>
      <c r="N448" s="322"/>
      <c r="O448" s="322"/>
      <c r="P448" s="322"/>
      <c r="Q448" s="322"/>
      <c r="R448" s="322"/>
      <c r="S448" s="323"/>
    </row>
    <row r="449" spans="1:19" ht="15">
      <c r="A449" s="170" t="s">
        <v>7</v>
      </c>
      <c r="B449" s="368"/>
      <c r="C449" s="369"/>
      <c r="D449" s="369"/>
      <c r="E449" s="370"/>
      <c r="F449" s="171">
        <v>0.25086516421029131</v>
      </c>
      <c r="G449" s="368"/>
      <c r="H449" s="370"/>
      <c r="I449" s="173">
        <f>SUM(B449:H449)</f>
        <v>0.25086516421029131</v>
      </c>
      <c r="J449" s="168"/>
      <c r="K449" s="222" t="s">
        <v>7</v>
      </c>
      <c r="L449" s="368"/>
      <c r="M449" s="369"/>
      <c r="N449" s="369"/>
      <c r="O449" s="370"/>
      <c r="P449" s="171">
        <v>0</v>
      </c>
      <c r="Q449" s="368"/>
      <c r="R449" s="377"/>
      <c r="S449" s="224">
        <f>SUM(L449:R449)</f>
        <v>0</v>
      </c>
    </row>
    <row r="450" spans="1:19" ht="15">
      <c r="A450" s="178" t="s">
        <v>8</v>
      </c>
      <c r="B450" s="371"/>
      <c r="C450" s="372"/>
      <c r="D450" s="372"/>
      <c r="E450" s="373"/>
      <c r="F450" s="179">
        <v>0</v>
      </c>
      <c r="G450" s="371"/>
      <c r="H450" s="373"/>
      <c r="I450" s="181">
        <f t="shared" ref="I450:I469" si="184">SUM(B450:H450)</f>
        <v>0</v>
      </c>
      <c r="J450" s="168"/>
      <c r="K450" s="182" t="s">
        <v>8</v>
      </c>
      <c r="L450" s="371"/>
      <c r="M450" s="372"/>
      <c r="N450" s="372"/>
      <c r="O450" s="373"/>
      <c r="P450" s="183">
        <v>0</v>
      </c>
      <c r="Q450" s="371"/>
      <c r="R450" s="378"/>
      <c r="S450" s="185">
        <f t="shared" ref="S450:S469" si="185">SUM(L450:R450)</f>
        <v>0</v>
      </c>
    </row>
    <row r="451" spans="1:19" ht="15">
      <c r="A451" s="186" t="s">
        <v>10</v>
      </c>
      <c r="B451" s="371"/>
      <c r="C451" s="372"/>
      <c r="D451" s="372"/>
      <c r="E451" s="373"/>
      <c r="F451" s="175">
        <v>0</v>
      </c>
      <c r="G451" s="371"/>
      <c r="H451" s="373"/>
      <c r="I451" s="173">
        <f t="shared" si="184"/>
        <v>0</v>
      </c>
      <c r="J451" s="168"/>
      <c r="K451" s="188" t="s">
        <v>10</v>
      </c>
      <c r="L451" s="371"/>
      <c r="M451" s="372"/>
      <c r="N451" s="372"/>
      <c r="O451" s="373"/>
      <c r="P451" s="175">
        <v>0</v>
      </c>
      <c r="Q451" s="371"/>
      <c r="R451" s="378"/>
      <c r="S451" s="177">
        <f t="shared" si="185"/>
        <v>0</v>
      </c>
    </row>
    <row r="452" spans="1:19" ht="15">
      <c r="A452" s="178" t="s">
        <v>56</v>
      </c>
      <c r="B452" s="371"/>
      <c r="C452" s="372"/>
      <c r="D452" s="372"/>
      <c r="E452" s="373"/>
      <c r="F452" s="179">
        <v>0</v>
      </c>
      <c r="G452" s="371"/>
      <c r="H452" s="373"/>
      <c r="I452" s="181">
        <f t="shared" si="184"/>
        <v>0</v>
      </c>
      <c r="J452" s="168"/>
      <c r="K452" s="182" t="s">
        <v>56</v>
      </c>
      <c r="L452" s="371"/>
      <c r="M452" s="372"/>
      <c r="N452" s="372"/>
      <c r="O452" s="373"/>
      <c r="P452" s="183">
        <v>0</v>
      </c>
      <c r="Q452" s="371"/>
      <c r="R452" s="378"/>
      <c r="S452" s="185">
        <f t="shared" si="185"/>
        <v>0</v>
      </c>
    </row>
    <row r="453" spans="1:19" ht="15">
      <c r="A453" s="186" t="s">
        <v>16</v>
      </c>
      <c r="B453" s="371"/>
      <c r="C453" s="372"/>
      <c r="D453" s="372"/>
      <c r="E453" s="373"/>
      <c r="F453" s="175">
        <v>0</v>
      </c>
      <c r="G453" s="371"/>
      <c r="H453" s="373"/>
      <c r="I453" s="173">
        <f t="shared" si="184"/>
        <v>0</v>
      </c>
      <c r="J453" s="168"/>
      <c r="K453" s="188" t="s">
        <v>16</v>
      </c>
      <c r="L453" s="371"/>
      <c r="M453" s="372"/>
      <c r="N453" s="372"/>
      <c r="O453" s="373"/>
      <c r="P453" s="175">
        <v>0</v>
      </c>
      <c r="Q453" s="371"/>
      <c r="R453" s="378"/>
      <c r="S453" s="177">
        <f t="shared" si="185"/>
        <v>0</v>
      </c>
    </row>
    <row r="454" spans="1:19" ht="15">
      <c r="A454" s="178" t="s">
        <v>15</v>
      </c>
      <c r="B454" s="371"/>
      <c r="C454" s="372"/>
      <c r="D454" s="372"/>
      <c r="E454" s="373"/>
      <c r="F454" s="179">
        <v>0</v>
      </c>
      <c r="G454" s="371"/>
      <c r="H454" s="373"/>
      <c r="I454" s="181">
        <f t="shared" si="184"/>
        <v>0</v>
      </c>
      <c r="J454" s="168"/>
      <c r="K454" s="182" t="s">
        <v>15</v>
      </c>
      <c r="L454" s="371"/>
      <c r="M454" s="372"/>
      <c r="N454" s="372"/>
      <c r="O454" s="373"/>
      <c r="P454" s="183">
        <v>0</v>
      </c>
      <c r="Q454" s="371"/>
      <c r="R454" s="378"/>
      <c r="S454" s="185">
        <f t="shared" si="185"/>
        <v>0</v>
      </c>
    </row>
    <row r="455" spans="1:19" ht="15">
      <c r="A455" s="186" t="s">
        <v>58</v>
      </c>
      <c r="B455" s="371"/>
      <c r="C455" s="372"/>
      <c r="D455" s="372"/>
      <c r="E455" s="373"/>
      <c r="F455" s="175">
        <v>182.86779837697611</v>
      </c>
      <c r="G455" s="371"/>
      <c r="H455" s="373"/>
      <c r="I455" s="173">
        <f t="shared" si="184"/>
        <v>182.86779837697611</v>
      </c>
      <c r="J455" s="168"/>
      <c r="K455" s="188" t="s">
        <v>58</v>
      </c>
      <c r="L455" s="371"/>
      <c r="M455" s="372"/>
      <c r="N455" s="372"/>
      <c r="O455" s="373"/>
      <c r="P455" s="175">
        <v>0</v>
      </c>
      <c r="Q455" s="371"/>
      <c r="R455" s="378"/>
      <c r="S455" s="177">
        <f t="shared" si="185"/>
        <v>0</v>
      </c>
    </row>
    <row r="456" spans="1:19" ht="15">
      <c r="A456" s="178" t="s">
        <v>12</v>
      </c>
      <c r="B456" s="371"/>
      <c r="C456" s="372"/>
      <c r="D456" s="372"/>
      <c r="E456" s="373"/>
      <c r="F456" s="179">
        <v>0</v>
      </c>
      <c r="G456" s="371"/>
      <c r="H456" s="373"/>
      <c r="I456" s="181">
        <f t="shared" si="184"/>
        <v>0</v>
      </c>
      <c r="J456" s="168"/>
      <c r="K456" s="182" t="s">
        <v>12</v>
      </c>
      <c r="L456" s="371"/>
      <c r="M456" s="372"/>
      <c r="N456" s="372"/>
      <c r="O456" s="373"/>
      <c r="P456" s="183">
        <v>0</v>
      </c>
      <c r="Q456" s="371"/>
      <c r="R456" s="378"/>
      <c r="S456" s="185">
        <f t="shared" si="185"/>
        <v>0</v>
      </c>
    </row>
    <row r="457" spans="1:19" ht="15">
      <c r="A457" s="186" t="s">
        <v>59</v>
      </c>
      <c r="B457" s="371"/>
      <c r="C457" s="372"/>
      <c r="D457" s="372"/>
      <c r="E457" s="373"/>
      <c r="F457" s="175">
        <v>0</v>
      </c>
      <c r="G457" s="371"/>
      <c r="H457" s="373"/>
      <c r="I457" s="173">
        <f t="shared" si="184"/>
        <v>0</v>
      </c>
      <c r="J457" s="168"/>
      <c r="K457" s="188" t="s">
        <v>59</v>
      </c>
      <c r="L457" s="371"/>
      <c r="M457" s="372"/>
      <c r="N457" s="372"/>
      <c r="O457" s="373"/>
      <c r="P457" s="175">
        <v>0</v>
      </c>
      <c r="Q457" s="371"/>
      <c r="R457" s="378"/>
      <c r="S457" s="177">
        <f t="shared" si="185"/>
        <v>0</v>
      </c>
    </row>
    <row r="458" spans="1:19" ht="15">
      <c r="A458" s="178" t="s">
        <v>17</v>
      </c>
      <c r="B458" s="371"/>
      <c r="C458" s="372"/>
      <c r="D458" s="372"/>
      <c r="E458" s="373"/>
      <c r="F458" s="179">
        <v>0</v>
      </c>
      <c r="G458" s="371"/>
      <c r="H458" s="373"/>
      <c r="I458" s="181">
        <f t="shared" si="184"/>
        <v>0</v>
      </c>
      <c r="J458" s="168"/>
      <c r="K458" s="182" t="s">
        <v>17</v>
      </c>
      <c r="L458" s="371"/>
      <c r="M458" s="372"/>
      <c r="N458" s="372"/>
      <c r="O458" s="373"/>
      <c r="P458" s="183">
        <v>0</v>
      </c>
      <c r="Q458" s="371"/>
      <c r="R458" s="378"/>
      <c r="S458" s="185">
        <f t="shared" si="185"/>
        <v>0</v>
      </c>
    </row>
    <row r="459" spans="1:19" ht="15">
      <c r="A459" s="186" t="s">
        <v>139</v>
      </c>
      <c r="B459" s="371"/>
      <c r="C459" s="372"/>
      <c r="D459" s="372"/>
      <c r="E459" s="373"/>
      <c r="F459" s="175">
        <v>0</v>
      </c>
      <c r="G459" s="371"/>
      <c r="H459" s="373"/>
      <c r="I459" s="173">
        <f t="shared" si="184"/>
        <v>0</v>
      </c>
      <c r="J459" s="168"/>
      <c r="K459" s="188" t="s">
        <v>139</v>
      </c>
      <c r="L459" s="371"/>
      <c r="M459" s="372"/>
      <c r="N459" s="372"/>
      <c r="O459" s="373"/>
      <c r="P459" s="175">
        <v>0</v>
      </c>
      <c r="Q459" s="371"/>
      <c r="R459" s="378"/>
      <c r="S459" s="177">
        <f t="shared" si="185"/>
        <v>0</v>
      </c>
    </row>
    <row r="460" spans="1:19" ht="15">
      <c r="A460" s="178" t="s">
        <v>25</v>
      </c>
      <c r="B460" s="371"/>
      <c r="C460" s="372"/>
      <c r="D460" s="372"/>
      <c r="E460" s="373"/>
      <c r="F460" s="179">
        <v>710.85684244425818</v>
      </c>
      <c r="G460" s="371"/>
      <c r="H460" s="373"/>
      <c r="I460" s="181">
        <f t="shared" si="184"/>
        <v>710.85684244425818</v>
      </c>
      <c r="J460" s="168"/>
      <c r="K460" s="182" t="s">
        <v>25</v>
      </c>
      <c r="L460" s="371"/>
      <c r="M460" s="372"/>
      <c r="N460" s="372"/>
      <c r="O460" s="373"/>
      <c r="P460" s="183">
        <v>0</v>
      </c>
      <c r="Q460" s="371"/>
      <c r="R460" s="378"/>
      <c r="S460" s="185">
        <f t="shared" si="185"/>
        <v>0</v>
      </c>
    </row>
    <row r="461" spans="1:19" ht="15">
      <c r="A461" s="186" t="s">
        <v>24</v>
      </c>
      <c r="B461" s="371"/>
      <c r="C461" s="372"/>
      <c r="D461" s="372"/>
      <c r="E461" s="373"/>
      <c r="F461" s="175">
        <v>0</v>
      </c>
      <c r="G461" s="371"/>
      <c r="H461" s="373"/>
      <c r="I461" s="173">
        <f t="shared" si="184"/>
        <v>0</v>
      </c>
      <c r="J461" s="168"/>
      <c r="K461" s="188" t="s">
        <v>24</v>
      </c>
      <c r="L461" s="371"/>
      <c r="M461" s="372"/>
      <c r="N461" s="372"/>
      <c r="O461" s="373"/>
      <c r="P461" s="175">
        <v>0</v>
      </c>
      <c r="Q461" s="371"/>
      <c r="R461" s="378"/>
      <c r="S461" s="177">
        <f t="shared" si="185"/>
        <v>0</v>
      </c>
    </row>
    <row r="462" spans="1:19" ht="15">
      <c r="A462" s="178" t="s">
        <v>60</v>
      </c>
      <c r="B462" s="371"/>
      <c r="C462" s="372"/>
      <c r="D462" s="372"/>
      <c r="E462" s="373"/>
      <c r="F462" s="179">
        <v>0</v>
      </c>
      <c r="G462" s="371"/>
      <c r="H462" s="373"/>
      <c r="I462" s="181">
        <f t="shared" si="184"/>
        <v>0</v>
      </c>
      <c r="J462" s="168"/>
      <c r="K462" s="182" t="s">
        <v>60</v>
      </c>
      <c r="L462" s="371"/>
      <c r="M462" s="372"/>
      <c r="N462" s="372"/>
      <c r="O462" s="373"/>
      <c r="P462" s="183">
        <v>0</v>
      </c>
      <c r="Q462" s="371"/>
      <c r="R462" s="378"/>
      <c r="S462" s="185">
        <f t="shared" si="185"/>
        <v>0</v>
      </c>
    </row>
    <row r="463" spans="1:19" ht="15">
      <c r="A463" s="186" t="s">
        <v>22</v>
      </c>
      <c r="B463" s="371"/>
      <c r="C463" s="372"/>
      <c r="D463" s="372"/>
      <c r="E463" s="373"/>
      <c r="F463" s="175">
        <v>11.820991131390958</v>
      </c>
      <c r="G463" s="371"/>
      <c r="H463" s="373"/>
      <c r="I463" s="173">
        <f t="shared" si="184"/>
        <v>11.820991131390958</v>
      </c>
      <c r="J463" s="168"/>
      <c r="K463" s="188" t="s">
        <v>22</v>
      </c>
      <c r="L463" s="371"/>
      <c r="M463" s="372"/>
      <c r="N463" s="372"/>
      <c r="O463" s="373"/>
      <c r="P463" s="175">
        <v>0</v>
      </c>
      <c r="Q463" s="371"/>
      <c r="R463" s="378"/>
      <c r="S463" s="177">
        <f t="shared" si="185"/>
        <v>0</v>
      </c>
    </row>
    <row r="464" spans="1:19" ht="15">
      <c r="A464" s="178" t="s">
        <v>21</v>
      </c>
      <c r="B464" s="371"/>
      <c r="C464" s="372"/>
      <c r="D464" s="372"/>
      <c r="E464" s="373"/>
      <c r="F464" s="179">
        <v>0</v>
      </c>
      <c r="G464" s="371"/>
      <c r="H464" s="373"/>
      <c r="I464" s="181">
        <f t="shared" si="184"/>
        <v>0</v>
      </c>
      <c r="J464" s="168"/>
      <c r="K464" s="182" t="s">
        <v>21</v>
      </c>
      <c r="L464" s="371"/>
      <c r="M464" s="372"/>
      <c r="N464" s="372"/>
      <c r="O464" s="373"/>
      <c r="P464" s="183">
        <v>0</v>
      </c>
      <c r="Q464" s="371"/>
      <c r="R464" s="378"/>
      <c r="S464" s="185">
        <f t="shared" si="185"/>
        <v>0</v>
      </c>
    </row>
    <row r="465" spans="1:19" ht="15">
      <c r="A465" s="189" t="s">
        <v>64</v>
      </c>
      <c r="B465" s="371"/>
      <c r="C465" s="372"/>
      <c r="D465" s="372"/>
      <c r="E465" s="373"/>
      <c r="F465" s="175">
        <v>0</v>
      </c>
      <c r="G465" s="371"/>
      <c r="H465" s="373"/>
      <c r="I465" s="173">
        <f t="shared" si="184"/>
        <v>0</v>
      </c>
      <c r="J465" s="168"/>
      <c r="K465" s="190" t="s">
        <v>64</v>
      </c>
      <c r="L465" s="371"/>
      <c r="M465" s="372"/>
      <c r="N465" s="372"/>
      <c r="O465" s="373"/>
      <c r="P465" s="175">
        <v>0</v>
      </c>
      <c r="Q465" s="371"/>
      <c r="R465" s="378"/>
      <c r="S465" s="177">
        <f t="shared" si="185"/>
        <v>0</v>
      </c>
    </row>
    <row r="466" spans="1:19">
      <c r="A466" s="191" t="s">
        <v>23</v>
      </c>
      <c r="B466" s="371"/>
      <c r="C466" s="372"/>
      <c r="D466" s="372"/>
      <c r="E466" s="373"/>
      <c r="F466" s="192">
        <v>0</v>
      </c>
      <c r="G466" s="371"/>
      <c r="H466" s="373"/>
      <c r="I466" s="194">
        <f t="shared" si="184"/>
        <v>0</v>
      </c>
      <c r="J466" s="168"/>
      <c r="K466" s="195" t="s">
        <v>23</v>
      </c>
      <c r="L466" s="371"/>
      <c r="M466" s="372"/>
      <c r="N466" s="372"/>
      <c r="O466" s="373"/>
      <c r="P466" s="196">
        <v>0</v>
      </c>
      <c r="Q466" s="371"/>
      <c r="R466" s="378"/>
      <c r="S466" s="198">
        <f t="shared" si="185"/>
        <v>0</v>
      </c>
    </row>
    <row r="467" spans="1:19">
      <c r="A467" s="199" t="s">
        <v>19</v>
      </c>
      <c r="B467" s="371"/>
      <c r="C467" s="372"/>
      <c r="D467" s="372"/>
      <c r="E467" s="373"/>
      <c r="F467" s="200">
        <v>0</v>
      </c>
      <c r="G467" s="371"/>
      <c r="H467" s="373"/>
      <c r="I467" s="202">
        <f t="shared" si="184"/>
        <v>0</v>
      </c>
      <c r="J467" s="168"/>
      <c r="K467" s="203" t="s">
        <v>19</v>
      </c>
      <c r="L467" s="371"/>
      <c r="M467" s="372"/>
      <c r="N467" s="372"/>
      <c r="O467" s="373"/>
      <c r="P467" s="200">
        <v>0</v>
      </c>
      <c r="Q467" s="371"/>
      <c r="R467" s="378"/>
      <c r="S467" s="205">
        <f t="shared" si="185"/>
        <v>0</v>
      </c>
    </row>
    <row r="468" spans="1:19">
      <c r="A468" s="191" t="s">
        <v>20</v>
      </c>
      <c r="B468" s="371"/>
      <c r="C468" s="372"/>
      <c r="D468" s="372"/>
      <c r="E468" s="373"/>
      <c r="F468" s="192">
        <v>0</v>
      </c>
      <c r="G468" s="371"/>
      <c r="H468" s="373"/>
      <c r="I468" s="194">
        <f t="shared" si="184"/>
        <v>0</v>
      </c>
      <c r="J468" s="168"/>
      <c r="K468" s="195" t="s">
        <v>20</v>
      </c>
      <c r="L468" s="371"/>
      <c r="M468" s="372"/>
      <c r="N468" s="372"/>
      <c r="O468" s="373"/>
      <c r="P468" s="196">
        <v>0</v>
      </c>
      <c r="Q468" s="371"/>
      <c r="R468" s="378"/>
      <c r="S468" s="198">
        <f t="shared" si="185"/>
        <v>0</v>
      </c>
    </row>
    <row r="469" spans="1:19" ht="15" thickBot="1">
      <c r="A469" s="206" t="s">
        <v>11</v>
      </c>
      <c r="B469" s="374"/>
      <c r="C469" s="375"/>
      <c r="D469" s="375"/>
      <c r="E469" s="376"/>
      <c r="F469" s="207">
        <v>0</v>
      </c>
      <c r="G469" s="374"/>
      <c r="H469" s="376"/>
      <c r="I469" s="209">
        <f t="shared" si="184"/>
        <v>0</v>
      </c>
      <c r="J469" s="168"/>
      <c r="K469" s="210" t="s">
        <v>11</v>
      </c>
      <c r="L469" s="374"/>
      <c r="M469" s="375"/>
      <c r="N469" s="375"/>
      <c r="O469" s="376"/>
      <c r="P469" s="207">
        <v>0</v>
      </c>
      <c r="Q469" s="374"/>
      <c r="R469" s="379"/>
      <c r="S469" s="212">
        <f t="shared" si="185"/>
        <v>0</v>
      </c>
    </row>
    <row r="470" spans="1:19" ht="15">
      <c r="A470" s="213" t="s">
        <v>26</v>
      </c>
      <c r="B470" s="214">
        <f>SUM(B449:B465)</f>
        <v>0</v>
      </c>
      <c r="C470" s="214">
        <f t="shared" ref="C470:I470" si="186">SUM(C449:C465)</f>
        <v>0</v>
      </c>
      <c r="D470" s="214">
        <f t="shared" si="186"/>
        <v>0</v>
      </c>
      <c r="E470" s="214">
        <f t="shared" si="186"/>
        <v>0</v>
      </c>
      <c r="F470" s="214">
        <f t="shared" si="186"/>
        <v>905.79649711683555</v>
      </c>
      <c r="G470" s="214">
        <f t="shared" si="186"/>
        <v>0</v>
      </c>
      <c r="H470" s="216">
        <f t="shared" si="186"/>
        <v>0</v>
      </c>
      <c r="I470" s="173">
        <f t="shared" si="186"/>
        <v>905.79649711683555</v>
      </c>
      <c r="J470" s="168"/>
      <c r="K470" s="215" t="s">
        <v>26</v>
      </c>
      <c r="L470" s="214">
        <f>SUM(L449:L465)</f>
        <v>0</v>
      </c>
      <c r="M470" s="214">
        <f t="shared" ref="M470:S470" si="187">SUM(M449:M465)</f>
        <v>0</v>
      </c>
      <c r="N470" s="214">
        <f t="shared" si="187"/>
        <v>0</v>
      </c>
      <c r="O470" s="214">
        <f t="shared" si="187"/>
        <v>0</v>
      </c>
      <c r="P470" s="214">
        <f t="shared" si="187"/>
        <v>0</v>
      </c>
      <c r="Q470" s="214">
        <f t="shared" si="187"/>
        <v>0</v>
      </c>
      <c r="R470" s="216">
        <f t="shared" si="187"/>
        <v>0</v>
      </c>
      <c r="S470" s="217">
        <f t="shared" si="187"/>
        <v>0</v>
      </c>
    </row>
    <row r="471" spans="1:19" ht="15" thickBot="1">
      <c r="A471" s="30" t="s">
        <v>88</v>
      </c>
      <c r="B471" s="47">
        <f>IF($I470=0,"-",B470/$I470)</f>
        <v>0</v>
      </c>
      <c r="C471" s="47">
        <f t="shared" ref="C471:H471" si="188">IF($I470=0,"-",C470/$I470)</f>
        <v>0</v>
      </c>
      <c r="D471" s="47">
        <f t="shared" si="188"/>
        <v>0</v>
      </c>
      <c r="E471" s="47">
        <f t="shared" si="188"/>
        <v>0</v>
      </c>
      <c r="F471" s="47">
        <f t="shared" si="188"/>
        <v>1</v>
      </c>
      <c r="G471" s="47">
        <f t="shared" si="188"/>
        <v>0</v>
      </c>
      <c r="H471" s="70">
        <f t="shared" si="188"/>
        <v>0</v>
      </c>
      <c r="I471" s="48">
        <f>SUM(B471:H471)</f>
        <v>1</v>
      </c>
      <c r="J471" s="23"/>
      <c r="K471" s="81" t="s">
        <v>88</v>
      </c>
      <c r="L471" s="98" t="str">
        <f t="shared" ref="L471:R471" si="189">IF($S470=0,"-",L470/$S470)</f>
        <v>-</v>
      </c>
      <c r="M471" s="98" t="str">
        <f t="shared" si="189"/>
        <v>-</v>
      </c>
      <c r="N471" s="98" t="str">
        <f t="shared" si="189"/>
        <v>-</v>
      </c>
      <c r="O471" s="98" t="str">
        <f t="shared" si="189"/>
        <v>-</v>
      </c>
      <c r="P471" s="98" t="str">
        <f t="shared" si="189"/>
        <v>-</v>
      </c>
      <c r="Q471" s="98" t="str">
        <f t="shared" si="189"/>
        <v>-</v>
      </c>
      <c r="R471" s="99" t="str">
        <f t="shared" si="189"/>
        <v>-</v>
      </c>
      <c r="S471" s="100">
        <f>SUM(L471:R471)</f>
        <v>0</v>
      </c>
    </row>
    <row r="472" spans="1:19" ht="15" thickBot="1">
      <c r="A472" s="247"/>
      <c r="B472" s="247"/>
      <c r="C472" s="247"/>
      <c r="D472" s="247"/>
      <c r="E472" s="247"/>
      <c r="F472" s="247"/>
      <c r="G472" s="247"/>
      <c r="H472" s="247"/>
      <c r="I472" s="247"/>
      <c r="K472" s="247"/>
      <c r="L472" s="247"/>
      <c r="M472" s="247"/>
      <c r="N472" s="247"/>
      <c r="O472" s="247"/>
      <c r="P472" s="247"/>
      <c r="Q472" s="247"/>
      <c r="R472" s="247"/>
      <c r="S472" s="247"/>
    </row>
    <row r="473" spans="1:19" ht="28.5">
      <c r="A473" s="364" t="s">
        <v>45</v>
      </c>
      <c r="B473" s="164" t="s">
        <v>0</v>
      </c>
      <c r="C473" s="164" t="s">
        <v>1</v>
      </c>
      <c r="D473" s="164" t="s">
        <v>2</v>
      </c>
      <c r="E473" s="164" t="s">
        <v>3</v>
      </c>
      <c r="F473" s="164" t="s">
        <v>27</v>
      </c>
      <c r="G473" s="164" t="s">
        <v>4</v>
      </c>
      <c r="H473" s="164" t="s">
        <v>5</v>
      </c>
      <c r="I473" s="165" t="s">
        <v>6</v>
      </c>
      <c r="K473" s="366" t="s">
        <v>45</v>
      </c>
      <c r="L473" s="166" t="s">
        <v>0</v>
      </c>
      <c r="M473" s="166" t="s">
        <v>1</v>
      </c>
      <c r="N473" s="166" t="s">
        <v>2</v>
      </c>
      <c r="O473" s="166" t="s">
        <v>3</v>
      </c>
      <c r="P473" s="166" t="s">
        <v>27</v>
      </c>
      <c r="Q473" s="166" t="s">
        <v>4</v>
      </c>
      <c r="R473" s="166" t="s">
        <v>5</v>
      </c>
      <c r="S473" s="167" t="s">
        <v>6</v>
      </c>
    </row>
    <row r="474" spans="1:19" ht="15">
      <c r="A474" s="365" t="s">
        <v>45</v>
      </c>
      <c r="B474" s="318" t="s">
        <v>69</v>
      </c>
      <c r="C474" s="319"/>
      <c r="D474" s="319"/>
      <c r="E474" s="319"/>
      <c r="F474" s="319"/>
      <c r="G474" s="319"/>
      <c r="H474" s="319"/>
      <c r="I474" s="320"/>
      <c r="K474" s="367" t="s">
        <v>45</v>
      </c>
      <c r="L474" s="321" t="s">
        <v>69</v>
      </c>
      <c r="M474" s="322"/>
      <c r="N474" s="322"/>
      <c r="O474" s="322"/>
      <c r="P474" s="322"/>
      <c r="Q474" s="322"/>
      <c r="R474" s="322"/>
      <c r="S474" s="323"/>
    </row>
    <row r="475" spans="1:19" ht="15">
      <c r="A475" s="170" t="s">
        <v>7</v>
      </c>
      <c r="B475" s="368"/>
      <c r="C475" s="369"/>
      <c r="D475" s="369"/>
      <c r="E475" s="370"/>
      <c r="F475" s="171">
        <v>0</v>
      </c>
      <c r="G475" s="368"/>
      <c r="H475" s="370"/>
      <c r="I475" s="173">
        <f>SUM(B475:H475)</f>
        <v>0</v>
      </c>
      <c r="J475" s="168"/>
      <c r="K475" s="222" t="s">
        <v>7</v>
      </c>
      <c r="L475" s="368"/>
      <c r="M475" s="369"/>
      <c r="N475" s="369"/>
      <c r="O475" s="370"/>
      <c r="P475" s="171">
        <v>0</v>
      </c>
      <c r="Q475" s="368"/>
      <c r="R475" s="377"/>
      <c r="S475" s="224">
        <f>SUM(L475:R475)</f>
        <v>0</v>
      </c>
    </row>
    <row r="476" spans="1:19" ht="15">
      <c r="A476" s="178" t="s">
        <v>8</v>
      </c>
      <c r="B476" s="371"/>
      <c r="C476" s="372"/>
      <c r="D476" s="372"/>
      <c r="E476" s="373"/>
      <c r="F476" s="179">
        <v>0</v>
      </c>
      <c r="G476" s="371"/>
      <c r="H476" s="373"/>
      <c r="I476" s="181">
        <f t="shared" ref="I476:I495" si="190">SUM(B476:H476)</f>
        <v>0</v>
      </c>
      <c r="J476" s="168"/>
      <c r="K476" s="182" t="s">
        <v>8</v>
      </c>
      <c r="L476" s="371"/>
      <c r="M476" s="372"/>
      <c r="N476" s="372"/>
      <c r="O476" s="373"/>
      <c r="P476" s="183">
        <v>0</v>
      </c>
      <c r="Q476" s="371"/>
      <c r="R476" s="378"/>
      <c r="S476" s="185">
        <f t="shared" ref="S476:S495" si="191">SUM(L476:R476)</f>
        <v>0</v>
      </c>
    </row>
    <row r="477" spans="1:19" ht="15">
      <c r="A477" s="186" t="s">
        <v>10</v>
      </c>
      <c r="B477" s="371"/>
      <c r="C477" s="372"/>
      <c r="D477" s="372"/>
      <c r="E477" s="373"/>
      <c r="F477" s="175">
        <v>0</v>
      </c>
      <c r="G477" s="371"/>
      <c r="H477" s="373"/>
      <c r="I477" s="173">
        <f t="shared" si="190"/>
        <v>0</v>
      </c>
      <c r="J477" s="168"/>
      <c r="K477" s="188" t="s">
        <v>10</v>
      </c>
      <c r="L477" s="371"/>
      <c r="M477" s="372"/>
      <c r="N477" s="372"/>
      <c r="O477" s="373"/>
      <c r="P477" s="175">
        <v>0</v>
      </c>
      <c r="Q477" s="371"/>
      <c r="R477" s="378"/>
      <c r="S477" s="177">
        <f t="shared" si="191"/>
        <v>0</v>
      </c>
    </row>
    <row r="478" spans="1:19" ht="15">
      <c r="A478" s="178" t="s">
        <v>56</v>
      </c>
      <c r="B478" s="371"/>
      <c r="C478" s="372"/>
      <c r="D478" s="372"/>
      <c r="E478" s="373"/>
      <c r="F478" s="179">
        <v>0</v>
      </c>
      <c r="G478" s="371"/>
      <c r="H478" s="373"/>
      <c r="I478" s="181">
        <f t="shared" si="190"/>
        <v>0</v>
      </c>
      <c r="J478" s="168"/>
      <c r="K478" s="182" t="s">
        <v>56</v>
      </c>
      <c r="L478" s="371"/>
      <c r="M478" s="372"/>
      <c r="N478" s="372"/>
      <c r="O478" s="373"/>
      <c r="P478" s="183">
        <v>0</v>
      </c>
      <c r="Q478" s="371"/>
      <c r="R478" s="378"/>
      <c r="S478" s="185">
        <f t="shared" si="191"/>
        <v>0</v>
      </c>
    </row>
    <row r="479" spans="1:19" ht="15">
      <c r="A479" s="186" t="s">
        <v>16</v>
      </c>
      <c r="B479" s="371"/>
      <c r="C479" s="372"/>
      <c r="D479" s="372"/>
      <c r="E479" s="373"/>
      <c r="F479" s="175">
        <v>0</v>
      </c>
      <c r="G479" s="371"/>
      <c r="H479" s="373"/>
      <c r="I479" s="173">
        <f t="shared" si="190"/>
        <v>0</v>
      </c>
      <c r="J479" s="168"/>
      <c r="K479" s="188" t="s">
        <v>16</v>
      </c>
      <c r="L479" s="371"/>
      <c r="M479" s="372"/>
      <c r="N479" s="372"/>
      <c r="O479" s="373"/>
      <c r="P479" s="175">
        <v>0</v>
      </c>
      <c r="Q479" s="371"/>
      <c r="R479" s="378"/>
      <c r="S479" s="177">
        <f t="shared" si="191"/>
        <v>0</v>
      </c>
    </row>
    <row r="480" spans="1:19" ht="15">
      <c r="A480" s="178" t="s">
        <v>15</v>
      </c>
      <c r="B480" s="371"/>
      <c r="C480" s="372"/>
      <c r="D480" s="372"/>
      <c r="E480" s="373"/>
      <c r="F480" s="179">
        <v>0</v>
      </c>
      <c r="G480" s="371"/>
      <c r="H480" s="373"/>
      <c r="I480" s="181">
        <f t="shared" si="190"/>
        <v>0</v>
      </c>
      <c r="J480" s="168"/>
      <c r="K480" s="182" t="s">
        <v>15</v>
      </c>
      <c r="L480" s="371"/>
      <c r="M480" s="372"/>
      <c r="N480" s="372"/>
      <c r="O480" s="373"/>
      <c r="P480" s="183">
        <v>0</v>
      </c>
      <c r="Q480" s="371"/>
      <c r="R480" s="378"/>
      <c r="S480" s="185">
        <f t="shared" si="191"/>
        <v>0</v>
      </c>
    </row>
    <row r="481" spans="1:19" ht="15">
      <c r="A481" s="186" t="s">
        <v>58</v>
      </c>
      <c r="B481" s="371"/>
      <c r="C481" s="372"/>
      <c r="D481" s="372"/>
      <c r="E481" s="373"/>
      <c r="F481" s="175">
        <v>32176.97996259094</v>
      </c>
      <c r="G481" s="371"/>
      <c r="H481" s="373"/>
      <c r="I481" s="173">
        <f t="shared" si="190"/>
        <v>32176.97996259094</v>
      </c>
      <c r="J481" s="168"/>
      <c r="K481" s="188" t="s">
        <v>58</v>
      </c>
      <c r="L481" s="371"/>
      <c r="M481" s="372"/>
      <c r="N481" s="372"/>
      <c r="O481" s="373"/>
      <c r="P481" s="175">
        <v>17474.077038482683</v>
      </c>
      <c r="Q481" s="371"/>
      <c r="R481" s="378"/>
      <c r="S481" s="177">
        <f t="shared" si="191"/>
        <v>17474.077038482683</v>
      </c>
    </row>
    <row r="482" spans="1:19" ht="15">
      <c r="A482" s="178" t="s">
        <v>12</v>
      </c>
      <c r="B482" s="371"/>
      <c r="C482" s="372"/>
      <c r="D482" s="372"/>
      <c r="E482" s="373"/>
      <c r="F482" s="179">
        <v>10337.705123609394</v>
      </c>
      <c r="G482" s="371"/>
      <c r="H482" s="373"/>
      <c r="I482" s="181">
        <f t="shared" si="190"/>
        <v>10337.705123609394</v>
      </c>
      <c r="J482" s="168"/>
      <c r="K482" s="182" t="s">
        <v>12</v>
      </c>
      <c r="L482" s="371"/>
      <c r="M482" s="372"/>
      <c r="N482" s="372"/>
      <c r="O482" s="373"/>
      <c r="P482" s="183">
        <v>3490.7394579201004</v>
      </c>
      <c r="Q482" s="371"/>
      <c r="R482" s="378"/>
      <c r="S482" s="185">
        <f t="shared" si="191"/>
        <v>3490.7394579201004</v>
      </c>
    </row>
    <row r="483" spans="1:19" ht="15">
      <c r="A483" s="186" t="s">
        <v>59</v>
      </c>
      <c r="B483" s="371"/>
      <c r="C483" s="372"/>
      <c r="D483" s="372"/>
      <c r="E483" s="373"/>
      <c r="F483" s="175">
        <v>0</v>
      </c>
      <c r="G483" s="371"/>
      <c r="H483" s="373"/>
      <c r="I483" s="173">
        <f t="shared" si="190"/>
        <v>0</v>
      </c>
      <c r="J483" s="168"/>
      <c r="K483" s="188" t="s">
        <v>59</v>
      </c>
      <c r="L483" s="371"/>
      <c r="M483" s="372"/>
      <c r="N483" s="372"/>
      <c r="O483" s="373"/>
      <c r="P483" s="175">
        <v>0</v>
      </c>
      <c r="Q483" s="371"/>
      <c r="R483" s="378"/>
      <c r="S483" s="177">
        <f t="shared" si="191"/>
        <v>0</v>
      </c>
    </row>
    <row r="484" spans="1:19" ht="15">
      <c r="A484" s="178" t="s">
        <v>17</v>
      </c>
      <c r="B484" s="371"/>
      <c r="C484" s="372"/>
      <c r="D484" s="372"/>
      <c r="E484" s="373"/>
      <c r="F484" s="179">
        <v>755.5927008749245</v>
      </c>
      <c r="G484" s="371"/>
      <c r="H484" s="373"/>
      <c r="I484" s="181">
        <f t="shared" si="190"/>
        <v>755.5927008749245</v>
      </c>
      <c r="J484" s="168"/>
      <c r="K484" s="182" t="s">
        <v>17</v>
      </c>
      <c r="L484" s="371"/>
      <c r="M484" s="372"/>
      <c r="N484" s="372"/>
      <c r="O484" s="373"/>
      <c r="P484" s="183">
        <v>754.32434845796865</v>
      </c>
      <c r="Q484" s="371"/>
      <c r="R484" s="378"/>
      <c r="S484" s="185">
        <f t="shared" si="191"/>
        <v>754.32434845796865</v>
      </c>
    </row>
    <row r="485" spans="1:19" ht="15">
      <c r="A485" s="186" t="s">
        <v>139</v>
      </c>
      <c r="B485" s="371"/>
      <c r="C485" s="372"/>
      <c r="D485" s="372"/>
      <c r="E485" s="373"/>
      <c r="F485" s="175">
        <v>97.506416809863254</v>
      </c>
      <c r="G485" s="371"/>
      <c r="H485" s="373"/>
      <c r="I485" s="173">
        <f t="shared" si="190"/>
        <v>97.506416809863254</v>
      </c>
      <c r="J485" s="168"/>
      <c r="K485" s="188" t="s">
        <v>139</v>
      </c>
      <c r="L485" s="371"/>
      <c r="M485" s="372"/>
      <c r="N485" s="372"/>
      <c r="O485" s="373"/>
      <c r="P485" s="175">
        <v>97.121731078876678</v>
      </c>
      <c r="Q485" s="371"/>
      <c r="R485" s="378"/>
      <c r="S485" s="177">
        <f t="shared" si="191"/>
        <v>97.121731078876678</v>
      </c>
    </row>
    <row r="486" spans="1:19" ht="15">
      <c r="A486" s="178" t="s">
        <v>25</v>
      </c>
      <c r="B486" s="371"/>
      <c r="C486" s="372"/>
      <c r="D486" s="372"/>
      <c r="E486" s="373"/>
      <c r="F486" s="179">
        <v>1456.9635201612923</v>
      </c>
      <c r="G486" s="371"/>
      <c r="H486" s="373"/>
      <c r="I486" s="181">
        <f t="shared" si="190"/>
        <v>1456.9635201612923</v>
      </c>
      <c r="J486" s="168"/>
      <c r="K486" s="182" t="s">
        <v>25</v>
      </c>
      <c r="L486" s="371"/>
      <c r="M486" s="372"/>
      <c r="N486" s="372"/>
      <c r="O486" s="373"/>
      <c r="P486" s="183">
        <v>-1.3100631690576847E-13</v>
      </c>
      <c r="Q486" s="371"/>
      <c r="R486" s="378"/>
      <c r="S486" s="185">
        <f t="shared" si="191"/>
        <v>-1.3100631690576847E-13</v>
      </c>
    </row>
    <row r="487" spans="1:19" ht="15">
      <c r="A487" s="186" t="s">
        <v>24</v>
      </c>
      <c r="B487" s="371"/>
      <c r="C487" s="372"/>
      <c r="D487" s="372"/>
      <c r="E487" s="373"/>
      <c r="F487" s="175">
        <v>0</v>
      </c>
      <c r="G487" s="371"/>
      <c r="H487" s="373"/>
      <c r="I487" s="173">
        <f t="shared" si="190"/>
        <v>0</v>
      </c>
      <c r="J487" s="168"/>
      <c r="K487" s="188" t="s">
        <v>24</v>
      </c>
      <c r="L487" s="371"/>
      <c r="M487" s="372"/>
      <c r="N487" s="372"/>
      <c r="O487" s="373"/>
      <c r="P487" s="175">
        <v>0</v>
      </c>
      <c r="Q487" s="371"/>
      <c r="R487" s="378"/>
      <c r="S487" s="177">
        <f t="shared" si="191"/>
        <v>0</v>
      </c>
    </row>
    <row r="488" spans="1:19" ht="15">
      <c r="A488" s="178" t="s">
        <v>60</v>
      </c>
      <c r="B488" s="371"/>
      <c r="C488" s="372"/>
      <c r="D488" s="372"/>
      <c r="E488" s="373"/>
      <c r="F488" s="179">
        <v>0</v>
      </c>
      <c r="G488" s="371"/>
      <c r="H488" s="373"/>
      <c r="I488" s="181">
        <f t="shared" si="190"/>
        <v>0</v>
      </c>
      <c r="J488" s="168"/>
      <c r="K488" s="182" t="s">
        <v>60</v>
      </c>
      <c r="L488" s="371"/>
      <c r="M488" s="372"/>
      <c r="N488" s="372"/>
      <c r="O488" s="373"/>
      <c r="P488" s="183">
        <v>0</v>
      </c>
      <c r="Q488" s="371"/>
      <c r="R488" s="378"/>
      <c r="S488" s="185">
        <f t="shared" si="191"/>
        <v>0</v>
      </c>
    </row>
    <row r="489" spans="1:19" ht="15">
      <c r="A489" s="186" t="s">
        <v>22</v>
      </c>
      <c r="B489" s="371"/>
      <c r="C489" s="372"/>
      <c r="D489" s="372"/>
      <c r="E489" s="373"/>
      <c r="F489" s="175">
        <v>2938.4826364406554</v>
      </c>
      <c r="G489" s="371"/>
      <c r="H489" s="373"/>
      <c r="I489" s="173">
        <f t="shared" si="190"/>
        <v>2938.4826364406554</v>
      </c>
      <c r="J489" s="168"/>
      <c r="K489" s="188" t="s">
        <v>22</v>
      </c>
      <c r="L489" s="371"/>
      <c r="M489" s="372"/>
      <c r="N489" s="372"/>
      <c r="O489" s="373"/>
      <c r="P489" s="175">
        <v>1614.5375940690847</v>
      </c>
      <c r="Q489" s="371"/>
      <c r="R489" s="378"/>
      <c r="S489" s="177">
        <f t="shared" si="191"/>
        <v>1614.5375940690847</v>
      </c>
    </row>
    <row r="490" spans="1:19" ht="15">
      <c r="A490" s="178" t="s">
        <v>21</v>
      </c>
      <c r="B490" s="371"/>
      <c r="C490" s="372"/>
      <c r="D490" s="372"/>
      <c r="E490" s="373"/>
      <c r="F490" s="179">
        <v>0</v>
      </c>
      <c r="G490" s="371"/>
      <c r="H490" s="373"/>
      <c r="I490" s="181">
        <f t="shared" si="190"/>
        <v>0</v>
      </c>
      <c r="J490" s="168"/>
      <c r="K490" s="182" t="s">
        <v>21</v>
      </c>
      <c r="L490" s="371"/>
      <c r="M490" s="372"/>
      <c r="N490" s="372"/>
      <c r="O490" s="373"/>
      <c r="P490" s="183">
        <v>0</v>
      </c>
      <c r="Q490" s="371"/>
      <c r="R490" s="378"/>
      <c r="S490" s="185">
        <f t="shared" si="191"/>
        <v>0</v>
      </c>
    </row>
    <row r="491" spans="1:19" ht="15">
      <c r="A491" s="189" t="s">
        <v>64</v>
      </c>
      <c r="B491" s="371"/>
      <c r="C491" s="372"/>
      <c r="D491" s="372"/>
      <c r="E491" s="373"/>
      <c r="F491" s="175">
        <v>0</v>
      </c>
      <c r="G491" s="371"/>
      <c r="H491" s="373"/>
      <c r="I491" s="173">
        <f t="shared" si="190"/>
        <v>0</v>
      </c>
      <c r="J491" s="168"/>
      <c r="K491" s="190" t="s">
        <v>64</v>
      </c>
      <c r="L491" s="371"/>
      <c r="M491" s="372"/>
      <c r="N491" s="372"/>
      <c r="O491" s="373"/>
      <c r="P491" s="175">
        <v>0</v>
      </c>
      <c r="Q491" s="371"/>
      <c r="R491" s="378"/>
      <c r="S491" s="177">
        <f t="shared" si="191"/>
        <v>0</v>
      </c>
    </row>
    <row r="492" spans="1:19">
      <c r="A492" s="191" t="s">
        <v>23</v>
      </c>
      <c r="B492" s="371"/>
      <c r="C492" s="372"/>
      <c r="D492" s="372"/>
      <c r="E492" s="373"/>
      <c r="F492" s="192">
        <v>0</v>
      </c>
      <c r="G492" s="371"/>
      <c r="H492" s="373"/>
      <c r="I492" s="194">
        <f t="shared" si="190"/>
        <v>0</v>
      </c>
      <c r="J492" s="168"/>
      <c r="K492" s="195" t="s">
        <v>23</v>
      </c>
      <c r="L492" s="371"/>
      <c r="M492" s="372"/>
      <c r="N492" s="372"/>
      <c r="O492" s="373"/>
      <c r="P492" s="196">
        <v>0</v>
      </c>
      <c r="Q492" s="371"/>
      <c r="R492" s="378"/>
      <c r="S492" s="198">
        <f t="shared" si="191"/>
        <v>0</v>
      </c>
    </row>
    <row r="493" spans="1:19">
      <c r="A493" s="199" t="s">
        <v>19</v>
      </c>
      <c r="B493" s="371"/>
      <c r="C493" s="372"/>
      <c r="D493" s="372"/>
      <c r="E493" s="373"/>
      <c r="F493" s="200">
        <v>0</v>
      </c>
      <c r="G493" s="371"/>
      <c r="H493" s="373"/>
      <c r="I493" s="202">
        <f t="shared" si="190"/>
        <v>0</v>
      </c>
      <c r="J493" s="168"/>
      <c r="K493" s="203" t="s">
        <v>19</v>
      </c>
      <c r="L493" s="371"/>
      <c r="M493" s="372"/>
      <c r="N493" s="372"/>
      <c r="O493" s="373"/>
      <c r="P493" s="200">
        <v>0</v>
      </c>
      <c r="Q493" s="371"/>
      <c r="R493" s="378"/>
      <c r="S493" s="205">
        <f t="shared" si="191"/>
        <v>0</v>
      </c>
    </row>
    <row r="494" spans="1:19">
      <c r="A494" s="191" t="s">
        <v>20</v>
      </c>
      <c r="B494" s="371"/>
      <c r="C494" s="372"/>
      <c r="D494" s="372"/>
      <c r="E494" s="373"/>
      <c r="F494" s="192">
        <v>0</v>
      </c>
      <c r="G494" s="371"/>
      <c r="H494" s="373"/>
      <c r="I494" s="194">
        <f t="shared" si="190"/>
        <v>0</v>
      </c>
      <c r="J494" s="168"/>
      <c r="K494" s="195" t="s">
        <v>20</v>
      </c>
      <c r="L494" s="371"/>
      <c r="M494" s="372"/>
      <c r="N494" s="372"/>
      <c r="O494" s="373"/>
      <c r="P494" s="196">
        <v>0</v>
      </c>
      <c r="Q494" s="371"/>
      <c r="R494" s="378"/>
      <c r="S494" s="198">
        <f t="shared" si="191"/>
        <v>0</v>
      </c>
    </row>
    <row r="495" spans="1:19" ht="15" thickBot="1">
      <c r="A495" s="206" t="s">
        <v>11</v>
      </c>
      <c r="B495" s="374"/>
      <c r="C495" s="375"/>
      <c r="D495" s="375"/>
      <c r="E495" s="376"/>
      <c r="F495" s="207">
        <v>0</v>
      </c>
      <c r="G495" s="374"/>
      <c r="H495" s="376"/>
      <c r="I495" s="209">
        <f t="shared" si="190"/>
        <v>0</v>
      </c>
      <c r="J495" s="168"/>
      <c r="K495" s="210" t="s">
        <v>11</v>
      </c>
      <c r="L495" s="374"/>
      <c r="M495" s="375"/>
      <c r="N495" s="375"/>
      <c r="O495" s="376"/>
      <c r="P495" s="207">
        <v>0</v>
      </c>
      <c r="Q495" s="374"/>
      <c r="R495" s="379"/>
      <c r="S495" s="212">
        <f t="shared" si="191"/>
        <v>0</v>
      </c>
    </row>
    <row r="496" spans="1:19" ht="15">
      <c r="A496" s="213" t="s">
        <v>26</v>
      </c>
      <c r="B496" s="214">
        <f>SUM(B475:B491)</f>
        <v>0</v>
      </c>
      <c r="C496" s="214">
        <f t="shared" ref="C496:I496" si="192">SUM(C475:C491)</f>
        <v>0</v>
      </c>
      <c r="D496" s="214">
        <f t="shared" si="192"/>
        <v>0</v>
      </c>
      <c r="E496" s="214">
        <f t="shared" si="192"/>
        <v>0</v>
      </c>
      <c r="F496" s="214">
        <f t="shared" si="192"/>
        <v>47763.230360487069</v>
      </c>
      <c r="G496" s="214">
        <f t="shared" si="192"/>
        <v>0</v>
      </c>
      <c r="H496" s="216">
        <f t="shared" si="192"/>
        <v>0</v>
      </c>
      <c r="I496" s="173">
        <f t="shared" si="192"/>
        <v>47763.230360487069</v>
      </c>
      <c r="J496" s="168"/>
      <c r="K496" s="215" t="s">
        <v>26</v>
      </c>
      <c r="L496" s="214">
        <f>SUM(L475:L491)</f>
        <v>0</v>
      </c>
      <c r="M496" s="214">
        <f t="shared" ref="M496:S496" si="193">SUM(M475:M491)</f>
        <v>0</v>
      </c>
      <c r="N496" s="214">
        <f t="shared" si="193"/>
        <v>0</v>
      </c>
      <c r="O496" s="214">
        <f t="shared" si="193"/>
        <v>0</v>
      </c>
      <c r="P496" s="214">
        <f t="shared" si="193"/>
        <v>23430.800170008712</v>
      </c>
      <c r="Q496" s="214">
        <f t="shared" si="193"/>
        <v>0</v>
      </c>
      <c r="R496" s="216">
        <f t="shared" si="193"/>
        <v>0</v>
      </c>
      <c r="S496" s="217">
        <f t="shared" si="193"/>
        <v>23430.800170008712</v>
      </c>
    </row>
    <row r="497" spans="1:19" ht="15" thickBot="1">
      <c r="A497" s="30" t="s">
        <v>88</v>
      </c>
      <c r="B497" s="47">
        <f>IF($I496=0,"-",B496/$I496)</f>
        <v>0</v>
      </c>
      <c r="C497" s="47">
        <f t="shared" ref="C497:H497" si="194">IF($I496=0,"-",C496/$I496)</f>
        <v>0</v>
      </c>
      <c r="D497" s="47">
        <f t="shared" si="194"/>
        <v>0</v>
      </c>
      <c r="E497" s="47">
        <f t="shared" si="194"/>
        <v>0</v>
      </c>
      <c r="F497" s="47">
        <f t="shared" si="194"/>
        <v>1</v>
      </c>
      <c r="G497" s="47">
        <f t="shared" si="194"/>
        <v>0</v>
      </c>
      <c r="H497" s="70">
        <f t="shared" si="194"/>
        <v>0</v>
      </c>
      <c r="I497" s="48">
        <f>SUM(B497:H497)</f>
        <v>1</v>
      </c>
      <c r="J497" s="23"/>
      <c r="K497" s="81" t="s">
        <v>88</v>
      </c>
      <c r="L497" s="98">
        <f t="shared" ref="L497:R497" si="195">IF($S496=0,"-",L496/$S496)</f>
        <v>0</v>
      </c>
      <c r="M497" s="98">
        <f t="shared" si="195"/>
        <v>0</v>
      </c>
      <c r="N497" s="98">
        <f t="shared" si="195"/>
        <v>0</v>
      </c>
      <c r="O497" s="98">
        <f t="shared" si="195"/>
        <v>0</v>
      </c>
      <c r="P497" s="98">
        <f t="shared" si="195"/>
        <v>1</v>
      </c>
      <c r="Q497" s="98">
        <f t="shared" si="195"/>
        <v>0</v>
      </c>
      <c r="R497" s="99">
        <f t="shared" si="195"/>
        <v>0</v>
      </c>
      <c r="S497" s="100">
        <f>SUM(L497:R497)</f>
        <v>1</v>
      </c>
    </row>
    <row r="498" spans="1:19" ht="15" thickBot="1">
      <c r="A498" s="247"/>
      <c r="B498" s="247"/>
      <c r="C498" s="247"/>
      <c r="D498" s="247"/>
      <c r="E498" s="247"/>
      <c r="F498" s="247"/>
      <c r="G498" s="247"/>
      <c r="H498" s="247"/>
      <c r="I498" s="247"/>
      <c r="K498" s="247"/>
      <c r="L498" s="247"/>
      <c r="M498" s="247"/>
      <c r="N498" s="247"/>
      <c r="O498" s="247"/>
      <c r="P498" s="247"/>
      <c r="Q498" s="247"/>
      <c r="R498" s="247"/>
      <c r="S498" s="247"/>
    </row>
    <row r="499" spans="1:19" ht="28.5">
      <c r="A499" s="364" t="s">
        <v>46</v>
      </c>
      <c r="B499" s="164" t="s">
        <v>0</v>
      </c>
      <c r="C499" s="164" t="s">
        <v>1</v>
      </c>
      <c r="D499" s="164" t="s">
        <v>2</v>
      </c>
      <c r="E499" s="164" t="s">
        <v>3</v>
      </c>
      <c r="F499" s="164" t="s">
        <v>27</v>
      </c>
      <c r="G499" s="164" t="s">
        <v>4</v>
      </c>
      <c r="H499" s="164" t="s">
        <v>5</v>
      </c>
      <c r="I499" s="165" t="s">
        <v>6</v>
      </c>
      <c r="K499" s="366" t="s">
        <v>46</v>
      </c>
      <c r="L499" s="166" t="s">
        <v>0</v>
      </c>
      <c r="M499" s="166" t="s">
        <v>1</v>
      </c>
      <c r="N499" s="166" t="s">
        <v>2</v>
      </c>
      <c r="O499" s="166" t="s">
        <v>3</v>
      </c>
      <c r="P499" s="166" t="s">
        <v>27</v>
      </c>
      <c r="Q499" s="166" t="s">
        <v>4</v>
      </c>
      <c r="R499" s="166" t="s">
        <v>5</v>
      </c>
      <c r="S499" s="167" t="s">
        <v>6</v>
      </c>
    </row>
    <row r="500" spans="1:19" ht="15">
      <c r="A500" s="365" t="s">
        <v>46</v>
      </c>
      <c r="B500" s="318" t="s">
        <v>69</v>
      </c>
      <c r="C500" s="319"/>
      <c r="D500" s="319"/>
      <c r="E500" s="319"/>
      <c r="F500" s="319"/>
      <c r="G500" s="319"/>
      <c r="H500" s="319"/>
      <c r="I500" s="320"/>
      <c r="K500" s="367" t="s">
        <v>46</v>
      </c>
      <c r="L500" s="321" t="s">
        <v>69</v>
      </c>
      <c r="M500" s="322"/>
      <c r="N500" s="322"/>
      <c r="O500" s="322"/>
      <c r="P500" s="322"/>
      <c r="Q500" s="322"/>
      <c r="R500" s="322"/>
      <c r="S500" s="323"/>
    </row>
    <row r="501" spans="1:19" ht="15">
      <c r="A501" s="170" t="s">
        <v>7</v>
      </c>
      <c r="B501" s="368"/>
      <c r="C501" s="369"/>
      <c r="D501" s="369"/>
      <c r="E501" s="370"/>
      <c r="F501" s="171">
        <v>0</v>
      </c>
      <c r="G501" s="368"/>
      <c r="H501" s="370"/>
      <c r="I501" s="173">
        <f>SUM(B501:H501)</f>
        <v>0</v>
      </c>
      <c r="J501" s="168"/>
      <c r="K501" s="222" t="s">
        <v>7</v>
      </c>
      <c r="L501" s="368"/>
      <c r="M501" s="369"/>
      <c r="N501" s="369"/>
      <c r="O501" s="370"/>
      <c r="P501" s="171">
        <v>0</v>
      </c>
      <c r="Q501" s="368"/>
      <c r="R501" s="377"/>
      <c r="S501" s="224">
        <f>SUM(L501:R501)</f>
        <v>0</v>
      </c>
    </row>
    <row r="502" spans="1:19" ht="15">
      <c r="A502" s="178" t="s">
        <v>8</v>
      </c>
      <c r="B502" s="371"/>
      <c r="C502" s="372"/>
      <c r="D502" s="372"/>
      <c r="E502" s="373"/>
      <c r="F502" s="179">
        <v>0</v>
      </c>
      <c r="G502" s="371"/>
      <c r="H502" s="373"/>
      <c r="I502" s="181">
        <f t="shared" ref="I502:I521" si="196">SUM(B502:H502)</f>
        <v>0</v>
      </c>
      <c r="J502" s="168"/>
      <c r="K502" s="182" t="s">
        <v>8</v>
      </c>
      <c r="L502" s="371"/>
      <c r="M502" s="372"/>
      <c r="N502" s="372"/>
      <c r="O502" s="373"/>
      <c r="P502" s="183">
        <v>0</v>
      </c>
      <c r="Q502" s="371"/>
      <c r="R502" s="378"/>
      <c r="S502" s="185">
        <f t="shared" ref="S502:S521" si="197">SUM(L502:R502)</f>
        <v>0</v>
      </c>
    </row>
    <row r="503" spans="1:19" ht="15">
      <c r="A503" s="186" t="s">
        <v>10</v>
      </c>
      <c r="B503" s="371"/>
      <c r="C503" s="372"/>
      <c r="D503" s="372"/>
      <c r="E503" s="373"/>
      <c r="F503" s="175">
        <v>0</v>
      </c>
      <c r="G503" s="371"/>
      <c r="H503" s="373"/>
      <c r="I503" s="173">
        <f t="shared" si="196"/>
        <v>0</v>
      </c>
      <c r="J503" s="168"/>
      <c r="K503" s="188" t="s">
        <v>10</v>
      </c>
      <c r="L503" s="371"/>
      <c r="M503" s="372"/>
      <c r="N503" s="372"/>
      <c r="O503" s="373"/>
      <c r="P503" s="175">
        <v>0</v>
      </c>
      <c r="Q503" s="371"/>
      <c r="R503" s="378"/>
      <c r="S503" s="177">
        <f t="shared" si="197"/>
        <v>0</v>
      </c>
    </row>
    <row r="504" spans="1:19" ht="15">
      <c r="A504" s="178" t="s">
        <v>56</v>
      </c>
      <c r="B504" s="371"/>
      <c r="C504" s="372"/>
      <c r="D504" s="372"/>
      <c r="E504" s="373"/>
      <c r="F504" s="179">
        <v>0</v>
      </c>
      <c r="G504" s="371"/>
      <c r="H504" s="373"/>
      <c r="I504" s="181">
        <f t="shared" si="196"/>
        <v>0</v>
      </c>
      <c r="J504" s="168"/>
      <c r="K504" s="182" t="s">
        <v>56</v>
      </c>
      <c r="L504" s="371"/>
      <c r="M504" s="372"/>
      <c r="N504" s="372"/>
      <c r="O504" s="373"/>
      <c r="P504" s="183">
        <v>0</v>
      </c>
      <c r="Q504" s="371"/>
      <c r="R504" s="378"/>
      <c r="S504" s="185">
        <f t="shared" si="197"/>
        <v>0</v>
      </c>
    </row>
    <row r="505" spans="1:19" ht="15">
      <c r="A505" s="186" t="s">
        <v>16</v>
      </c>
      <c r="B505" s="371"/>
      <c r="C505" s="372"/>
      <c r="D505" s="372"/>
      <c r="E505" s="373"/>
      <c r="F505" s="175">
        <v>0</v>
      </c>
      <c r="G505" s="371"/>
      <c r="H505" s="373"/>
      <c r="I505" s="173">
        <f t="shared" si="196"/>
        <v>0</v>
      </c>
      <c r="J505" s="168"/>
      <c r="K505" s="188" t="s">
        <v>16</v>
      </c>
      <c r="L505" s="371"/>
      <c r="M505" s="372"/>
      <c r="N505" s="372"/>
      <c r="O505" s="373"/>
      <c r="P505" s="175">
        <v>0</v>
      </c>
      <c r="Q505" s="371"/>
      <c r="R505" s="378"/>
      <c r="S505" s="177">
        <f t="shared" si="197"/>
        <v>0</v>
      </c>
    </row>
    <row r="506" spans="1:19" ht="15">
      <c r="A506" s="178" t="s">
        <v>15</v>
      </c>
      <c r="B506" s="371"/>
      <c r="C506" s="372"/>
      <c r="D506" s="372"/>
      <c r="E506" s="373"/>
      <c r="F506" s="179">
        <v>0</v>
      </c>
      <c r="G506" s="371"/>
      <c r="H506" s="373"/>
      <c r="I506" s="181">
        <f t="shared" si="196"/>
        <v>0</v>
      </c>
      <c r="J506" s="168"/>
      <c r="K506" s="182" t="s">
        <v>15</v>
      </c>
      <c r="L506" s="371"/>
      <c r="M506" s="372"/>
      <c r="N506" s="372"/>
      <c r="O506" s="373"/>
      <c r="P506" s="183">
        <v>0</v>
      </c>
      <c r="Q506" s="371"/>
      <c r="R506" s="378"/>
      <c r="S506" s="185">
        <f t="shared" si="197"/>
        <v>0</v>
      </c>
    </row>
    <row r="507" spans="1:19" ht="15">
      <c r="A507" s="186" t="s">
        <v>58</v>
      </c>
      <c r="B507" s="371"/>
      <c r="C507" s="372"/>
      <c r="D507" s="372"/>
      <c r="E507" s="373"/>
      <c r="F507" s="175">
        <v>0</v>
      </c>
      <c r="G507" s="371"/>
      <c r="H507" s="373"/>
      <c r="I507" s="173">
        <f t="shared" si="196"/>
        <v>0</v>
      </c>
      <c r="J507" s="168"/>
      <c r="K507" s="188" t="s">
        <v>58</v>
      </c>
      <c r="L507" s="371"/>
      <c r="M507" s="372"/>
      <c r="N507" s="372"/>
      <c r="O507" s="373"/>
      <c r="P507" s="175">
        <v>0</v>
      </c>
      <c r="Q507" s="371"/>
      <c r="R507" s="378"/>
      <c r="S507" s="177">
        <f t="shared" si="197"/>
        <v>0</v>
      </c>
    </row>
    <row r="508" spans="1:19" ht="15">
      <c r="A508" s="178" t="s">
        <v>12</v>
      </c>
      <c r="B508" s="371"/>
      <c r="C508" s="372"/>
      <c r="D508" s="372"/>
      <c r="E508" s="373"/>
      <c r="F508" s="179">
        <v>0</v>
      </c>
      <c r="G508" s="371"/>
      <c r="H508" s="373"/>
      <c r="I508" s="181">
        <f t="shared" si="196"/>
        <v>0</v>
      </c>
      <c r="J508" s="168"/>
      <c r="K508" s="182" t="s">
        <v>12</v>
      </c>
      <c r="L508" s="371"/>
      <c r="M508" s="372"/>
      <c r="N508" s="372"/>
      <c r="O508" s="373"/>
      <c r="P508" s="183">
        <v>0</v>
      </c>
      <c r="Q508" s="371"/>
      <c r="R508" s="378"/>
      <c r="S508" s="185">
        <f t="shared" si="197"/>
        <v>0</v>
      </c>
    </row>
    <row r="509" spans="1:19" ht="15">
      <c r="A509" s="186" t="s">
        <v>59</v>
      </c>
      <c r="B509" s="371"/>
      <c r="C509" s="372"/>
      <c r="D509" s="372"/>
      <c r="E509" s="373"/>
      <c r="F509" s="175">
        <v>0</v>
      </c>
      <c r="G509" s="371"/>
      <c r="H509" s="373"/>
      <c r="I509" s="173">
        <f t="shared" si="196"/>
        <v>0</v>
      </c>
      <c r="J509" s="168"/>
      <c r="K509" s="188" t="s">
        <v>59</v>
      </c>
      <c r="L509" s="371"/>
      <c r="M509" s="372"/>
      <c r="N509" s="372"/>
      <c r="O509" s="373"/>
      <c r="P509" s="175">
        <v>0</v>
      </c>
      <c r="Q509" s="371"/>
      <c r="R509" s="378"/>
      <c r="S509" s="177">
        <f t="shared" si="197"/>
        <v>0</v>
      </c>
    </row>
    <row r="510" spans="1:19" ht="15">
      <c r="A510" s="178" t="s">
        <v>17</v>
      </c>
      <c r="B510" s="371"/>
      <c r="C510" s="372"/>
      <c r="D510" s="372"/>
      <c r="E510" s="373"/>
      <c r="F510" s="179">
        <v>0</v>
      </c>
      <c r="G510" s="371"/>
      <c r="H510" s="373"/>
      <c r="I510" s="181">
        <f t="shared" si="196"/>
        <v>0</v>
      </c>
      <c r="J510" s="168"/>
      <c r="K510" s="182" t="s">
        <v>17</v>
      </c>
      <c r="L510" s="371"/>
      <c r="M510" s="372"/>
      <c r="N510" s="372"/>
      <c r="O510" s="373"/>
      <c r="P510" s="183">
        <v>0</v>
      </c>
      <c r="Q510" s="371"/>
      <c r="R510" s="378"/>
      <c r="S510" s="185">
        <f t="shared" si="197"/>
        <v>0</v>
      </c>
    </row>
    <row r="511" spans="1:19" ht="15">
      <c r="A511" s="186" t="s">
        <v>139</v>
      </c>
      <c r="B511" s="371"/>
      <c r="C511" s="372"/>
      <c r="D511" s="372"/>
      <c r="E511" s="373"/>
      <c r="F511" s="175">
        <v>0</v>
      </c>
      <c r="G511" s="371"/>
      <c r="H511" s="373"/>
      <c r="I511" s="173">
        <f t="shared" si="196"/>
        <v>0</v>
      </c>
      <c r="J511" s="168"/>
      <c r="K511" s="188" t="s">
        <v>139</v>
      </c>
      <c r="L511" s="371"/>
      <c r="M511" s="372"/>
      <c r="N511" s="372"/>
      <c r="O511" s="373"/>
      <c r="P511" s="175">
        <v>0</v>
      </c>
      <c r="Q511" s="371"/>
      <c r="R511" s="378"/>
      <c r="S511" s="177">
        <f t="shared" si="197"/>
        <v>0</v>
      </c>
    </row>
    <row r="512" spans="1:19" ht="15">
      <c r="A512" s="178" t="s">
        <v>25</v>
      </c>
      <c r="B512" s="371"/>
      <c r="C512" s="372"/>
      <c r="D512" s="372"/>
      <c r="E512" s="373"/>
      <c r="F512" s="179">
        <v>0</v>
      </c>
      <c r="G512" s="371"/>
      <c r="H512" s="373"/>
      <c r="I512" s="181">
        <f t="shared" si="196"/>
        <v>0</v>
      </c>
      <c r="J512" s="168"/>
      <c r="K512" s="182" t="s">
        <v>25</v>
      </c>
      <c r="L512" s="371"/>
      <c r="M512" s="372"/>
      <c r="N512" s="372"/>
      <c r="O512" s="373"/>
      <c r="P512" s="183">
        <v>0</v>
      </c>
      <c r="Q512" s="371"/>
      <c r="R512" s="378"/>
      <c r="S512" s="185">
        <f t="shared" si="197"/>
        <v>0</v>
      </c>
    </row>
    <row r="513" spans="1:19" ht="15">
      <c r="A513" s="186" t="s">
        <v>24</v>
      </c>
      <c r="B513" s="371"/>
      <c r="C513" s="372"/>
      <c r="D513" s="372"/>
      <c r="E513" s="373"/>
      <c r="F513" s="175">
        <v>0</v>
      </c>
      <c r="G513" s="371"/>
      <c r="H513" s="373"/>
      <c r="I513" s="173">
        <f t="shared" si="196"/>
        <v>0</v>
      </c>
      <c r="J513" s="168"/>
      <c r="K513" s="188" t="s">
        <v>24</v>
      </c>
      <c r="L513" s="371"/>
      <c r="M513" s="372"/>
      <c r="N513" s="372"/>
      <c r="O513" s="373"/>
      <c r="P513" s="175">
        <v>0</v>
      </c>
      <c r="Q513" s="371"/>
      <c r="R513" s="378"/>
      <c r="S513" s="177">
        <f t="shared" si="197"/>
        <v>0</v>
      </c>
    </row>
    <row r="514" spans="1:19" ht="15">
      <c r="A514" s="178" t="s">
        <v>60</v>
      </c>
      <c r="B514" s="371"/>
      <c r="C514" s="372"/>
      <c r="D514" s="372"/>
      <c r="E514" s="373"/>
      <c r="F514" s="179">
        <v>0</v>
      </c>
      <c r="G514" s="371"/>
      <c r="H514" s="373"/>
      <c r="I514" s="181">
        <f t="shared" si="196"/>
        <v>0</v>
      </c>
      <c r="J514" s="168"/>
      <c r="K514" s="182" t="s">
        <v>60</v>
      </c>
      <c r="L514" s="371"/>
      <c r="M514" s="372"/>
      <c r="N514" s="372"/>
      <c r="O514" s="373"/>
      <c r="P514" s="183">
        <v>0</v>
      </c>
      <c r="Q514" s="371"/>
      <c r="R514" s="378"/>
      <c r="S514" s="185">
        <f t="shared" si="197"/>
        <v>0</v>
      </c>
    </row>
    <row r="515" spans="1:19" ht="15">
      <c r="A515" s="186" t="s">
        <v>22</v>
      </c>
      <c r="B515" s="371"/>
      <c r="C515" s="372"/>
      <c r="D515" s="372"/>
      <c r="E515" s="373"/>
      <c r="F515" s="175">
        <v>0</v>
      </c>
      <c r="G515" s="371"/>
      <c r="H515" s="373"/>
      <c r="I515" s="173">
        <f t="shared" si="196"/>
        <v>0</v>
      </c>
      <c r="J515" s="168"/>
      <c r="K515" s="188" t="s">
        <v>22</v>
      </c>
      <c r="L515" s="371"/>
      <c r="M515" s="372"/>
      <c r="N515" s="372"/>
      <c r="O515" s="373"/>
      <c r="P515" s="175">
        <v>0</v>
      </c>
      <c r="Q515" s="371"/>
      <c r="R515" s="378"/>
      <c r="S515" s="177">
        <f t="shared" si="197"/>
        <v>0</v>
      </c>
    </row>
    <row r="516" spans="1:19" ht="15">
      <c r="A516" s="178" t="s">
        <v>21</v>
      </c>
      <c r="B516" s="371"/>
      <c r="C516" s="372"/>
      <c r="D516" s="372"/>
      <c r="E516" s="373"/>
      <c r="F516" s="179">
        <v>0</v>
      </c>
      <c r="G516" s="371"/>
      <c r="H516" s="373"/>
      <c r="I516" s="181">
        <f t="shared" si="196"/>
        <v>0</v>
      </c>
      <c r="J516" s="168"/>
      <c r="K516" s="182" t="s">
        <v>21</v>
      </c>
      <c r="L516" s="371"/>
      <c r="M516" s="372"/>
      <c r="N516" s="372"/>
      <c r="O516" s="373"/>
      <c r="P516" s="183">
        <v>0</v>
      </c>
      <c r="Q516" s="371"/>
      <c r="R516" s="378"/>
      <c r="S516" s="185">
        <f t="shared" si="197"/>
        <v>0</v>
      </c>
    </row>
    <row r="517" spans="1:19" ht="15">
      <c r="A517" s="189" t="s">
        <v>64</v>
      </c>
      <c r="B517" s="371"/>
      <c r="C517" s="372"/>
      <c r="D517" s="372"/>
      <c r="E517" s="373"/>
      <c r="F517" s="175">
        <v>0</v>
      </c>
      <c r="G517" s="371"/>
      <c r="H517" s="373"/>
      <c r="I517" s="173">
        <f t="shared" si="196"/>
        <v>0</v>
      </c>
      <c r="J517" s="168"/>
      <c r="K517" s="190" t="s">
        <v>64</v>
      </c>
      <c r="L517" s="371"/>
      <c r="M517" s="372"/>
      <c r="N517" s="372"/>
      <c r="O517" s="373"/>
      <c r="P517" s="175">
        <v>0</v>
      </c>
      <c r="Q517" s="371"/>
      <c r="R517" s="378"/>
      <c r="S517" s="177">
        <f t="shared" si="197"/>
        <v>0</v>
      </c>
    </row>
    <row r="518" spans="1:19">
      <c r="A518" s="191" t="s">
        <v>23</v>
      </c>
      <c r="B518" s="371"/>
      <c r="C518" s="372"/>
      <c r="D518" s="372"/>
      <c r="E518" s="373"/>
      <c r="F518" s="192">
        <v>0</v>
      </c>
      <c r="G518" s="371"/>
      <c r="H518" s="373"/>
      <c r="I518" s="194">
        <f t="shared" si="196"/>
        <v>0</v>
      </c>
      <c r="J518" s="168"/>
      <c r="K518" s="195" t="s">
        <v>23</v>
      </c>
      <c r="L518" s="371"/>
      <c r="M518" s="372"/>
      <c r="N518" s="372"/>
      <c r="O518" s="373"/>
      <c r="P518" s="196">
        <v>0</v>
      </c>
      <c r="Q518" s="371"/>
      <c r="R518" s="378"/>
      <c r="S518" s="198">
        <f t="shared" si="197"/>
        <v>0</v>
      </c>
    </row>
    <row r="519" spans="1:19">
      <c r="A519" s="199" t="s">
        <v>19</v>
      </c>
      <c r="B519" s="371"/>
      <c r="C519" s="372"/>
      <c r="D519" s="372"/>
      <c r="E519" s="373"/>
      <c r="F519" s="200">
        <v>0</v>
      </c>
      <c r="G519" s="371"/>
      <c r="H519" s="373"/>
      <c r="I519" s="202">
        <f t="shared" si="196"/>
        <v>0</v>
      </c>
      <c r="J519" s="168"/>
      <c r="K519" s="203" t="s">
        <v>19</v>
      </c>
      <c r="L519" s="371"/>
      <c r="M519" s="372"/>
      <c r="N519" s="372"/>
      <c r="O519" s="373"/>
      <c r="P519" s="200">
        <v>0</v>
      </c>
      <c r="Q519" s="371"/>
      <c r="R519" s="378"/>
      <c r="S519" s="205">
        <f t="shared" si="197"/>
        <v>0</v>
      </c>
    </row>
    <row r="520" spans="1:19">
      <c r="A520" s="191" t="s">
        <v>20</v>
      </c>
      <c r="B520" s="371"/>
      <c r="C520" s="372"/>
      <c r="D520" s="372"/>
      <c r="E520" s="373"/>
      <c r="F520" s="192">
        <v>0</v>
      </c>
      <c r="G520" s="371"/>
      <c r="H520" s="373"/>
      <c r="I520" s="194">
        <f t="shared" si="196"/>
        <v>0</v>
      </c>
      <c r="J520" s="168"/>
      <c r="K520" s="195" t="s">
        <v>20</v>
      </c>
      <c r="L520" s="371"/>
      <c r="M520" s="372"/>
      <c r="N520" s="372"/>
      <c r="O520" s="373"/>
      <c r="P520" s="196">
        <v>0</v>
      </c>
      <c r="Q520" s="371"/>
      <c r="R520" s="378"/>
      <c r="S520" s="198">
        <f t="shared" si="197"/>
        <v>0</v>
      </c>
    </row>
    <row r="521" spans="1:19" ht="15" thickBot="1">
      <c r="A521" s="206" t="s">
        <v>11</v>
      </c>
      <c r="B521" s="374"/>
      <c r="C521" s="375"/>
      <c r="D521" s="375"/>
      <c r="E521" s="376"/>
      <c r="F521" s="207">
        <v>0</v>
      </c>
      <c r="G521" s="374"/>
      <c r="H521" s="376"/>
      <c r="I521" s="209">
        <f t="shared" si="196"/>
        <v>0</v>
      </c>
      <c r="J521" s="168"/>
      <c r="K521" s="210" t="s">
        <v>11</v>
      </c>
      <c r="L521" s="374"/>
      <c r="M521" s="375"/>
      <c r="N521" s="375"/>
      <c r="O521" s="376"/>
      <c r="P521" s="207">
        <v>0</v>
      </c>
      <c r="Q521" s="374"/>
      <c r="R521" s="379"/>
      <c r="S521" s="212">
        <f t="shared" si="197"/>
        <v>0</v>
      </c>
    </row>
    <row r="522" spans="1:19" ht="15">
      <c r="A522" s="213" t="s">
        <v>26</v>
      </c>
      <c r="B522" s="214">
        <f>SUM(B501:B517)</f>
        <v>0</v>
      </c>
      <c r="C522" s="214">
        <f t="shared" ref="C522:I522" si="198">SUM(C501:C517)</f>
        <v>0</v>
      </c>
      <c r="D522" s="214">
        <f t="shared" si="198"/>
        <v>0</v>
      </c>
      <c r="E522" s="214">
        <f t="shared" si="198"/>
        <v>0</v>
      </c>
      <c r="F522" s="214">
        <f t="shared" si="198"/>
        <v>0</v>
      </c>
      <c r="G522" s="214">
        <f t="shared" si="198"/>
        <v>0</v>
      </c>
      <c r="H522" s="216">
        <f t="shared" si="198"/>
        <v>0</v>
      </c>
      <c r="I522" s="173">
        <f t="shared" si="198"/>
        <v>0</v>
      </c>
      <c r="J522" s="168"/>
      <c r="K522" s="215" t="s">
        <v>26</v>
      </c>
      <c r="L522" s="214">
        <f>SUM(L501:L517)</f>
        <v>0</v>
      </c>
      <c r="M522" s="214">
        <f t="shared" ref="M522:S522" si="199">SUM(M501:M517)</f>
        <v>0</v>
      </c>
      <c r="N522" s="214">
        <f t="shared" si="199"/>
        <v>0</v>
      </c>
      <c r="O522" s="214">
        <f t="shared" si="199"/>
        <v>0</v>
      </c>
      <c r="P522" s="214">
        <f t="shared" si="199"/>
        <v>0</v>
      </c>
      <c r="Q522" s="214">
        <f t="shared" si="199"/>
        <v>0</v>
      </c>
      <c r="R522" s="216">
        <f t="shared" si="199"/>
        <v>0</v>
      </c>
      <c r="S522" s="217">
        <f t="shared" si="199"/>
        <v>0</v>
      </c>
    </row>
    <row r="523" spans="1:19" ht="15" thickBot="1">
      <c r="A523" s="30" t="s">
        <v>88</v>
      </c>
      <c r="B523" s="47" t="str">
        <f>IF($I522=0,"-",B522/$I522)</f>
        <v>-</v>
      </c>
      <c r="C523" s="47" t="str">
        <f t="shared" ref="C523:H523" si="200">IF($I522=0,"-",C522/$I522)</f>
        <v>-</v>
      </c>
      <c r="D523" s="47" t="str">
        <f t="shared" si="200"/>
        <v>-</v>
      </c>
      <c r="E523" s="47" t="str">
        <f t="shared" si="200"/>
        <v>-</v>
      </c>
      <c r="F523" s="47" t="str">
        <f t="shared" si="200"/>
        <v>-</v>
      </c>
      <c r="G523" s="47" t="str">
        <f t="shared" si="200"/>
        <v>-</v>
      </c>
      <c r="H523" s="70" t="str">
        <f t="shared" si="200"/>
        <v>-</v>
      </c>
      <c r="I523" s="48">
        <f>SUM(B523:H523)</f>
        <v>0</v>
      </c>
      <c r="J523" s="23"/>
      <c r="K523" s="81" t="s">
        <v>88</v>
      </c>
      <c r="L523" s="98" t="str">
        <f t="shared" ref="L523:R523" si="201">IF($S522=0,"-",L522/$S522)</f>
        <v>-</v>
      </c>
      <c r="M523" s="98" t="str">
        <f t="shared" si="201"/>
        <v>-</v>
      </c>
      <c r="N523" s="98" t="str">
        <f t="shared" si="201"/>
        <v>-</v>
      </c>
      <c r="O523" s="98" t="str">
        <f t="shared" si="201"/>
        <v>-</v>
      </c>
      <c r="P523" s="98" t="str">
        <f t="shared" si="201"/>
        <v>-</v>
      </c>
      <c r="Q523" s="98" t="str">
        <f t="shared" si="201"/>
        <v>-</v>
      </c>
      <c r="R523" s="99" t="str">
        <f t="shared" si="201"/>
        <v>-</v>
      </c>
      <c r="S523" s="100">
        <f>SUM(L523:R523)</f>
        <v>0</v>
      </c>
    </row>
    <row r="524" spans="1:19" ht="15" thickBot="1">
      <c r="A524" s="247"/>
      <c r="B524" s="247"/>
      <c r="C524" s="247"/>
      <c r="D524" s="247"/>
      <c r="E524" s="247"/>
      <c r="F524" s="247"/>
      <c r="G524" s="247"/>
      <c r="H524" s="247"/>
      <c r="I524" s="247"/>
      <c r="K524" s="247"/>
      <c r="L524" s="247"/>
      <c r="M524" s="247"/>
      <c r="N524" s="247"/>
      <c r="O524" s="247"/>
      <c r="P524" s="247"/>
      <c r="Q524" s="247"/>
      <c r="R524" s="247"/>
      <c r="S524" s="247"/>
    </row>
    <row r="525" spans="1:19" ht="28.5">
      <c r="A525" s="364" t="s">
        <v>47</v>
      </c>
      <c r="B525" s="164" t="s">
        <v>0</v>
      </c>
      <c r="C525" s="164" t="s">
        <v>1</v>
      </c>
      <c r="D525" s="164" t="s">
        <v>2</v>
      </c>
      <c r="E525" s="164" t="s">
        <v>3</v>
      </c>
      <c r="F525" s="164" t="s">
        <v>27</v>
      </c>
      <c r="G525" s="164" t="s">
        <v>4</v>
      </c>
      <c r="H525" s="164" t="s">
        <v>5</v>
      </c>
      <c r="I525" s="165" t="s">
        <v>6</v>
      </c>
      <c r="K525" s="366" t="s">
        <v>47</v>
      </c>
      <c r="L525" s="166" t="s">
        <v>0</v>
      </c>
      <c r="M525" s="166" t="s">
        <v>1</v>
      </c>
      <c r="N525" s="166" t="s">
        <v>2</v>
      </c>
      <c r="O525" s="166" t="s">
        <v>3</v>
      </c>
      <c r="P525" s="166" t="s">
        <v>27</v>
      </c>
      <c r="Q525" s="166" t="s">
        <v>4</v>
      </c>
      <c r="R525" s="166" t="s">
        <v>5</v>
      </c>
      <c r="S525" s="167" t="s">
        <v>6</v>
      </c>
    </row>
    <row r="526" spans="1:19" ht="15">
      <c r="A526" s="365" t="s">
        <v>47</v>
      </c>
      <c r="B526" s="318" t="s">
        <v>69</v>
      </c>
      <c r="C526" s="319"/>
      <c r="D526" s="319"/>
      <c r="E526" s="319"/>
      <c r="F526" s="319"/>
      <c r="G526" s="319"/>
      <c r="H526" s="319"/>
      <c r="I526" s="320"/>
      <c r="K526" s="367" t="s">
        <v>47</v>
      </c>
      <c r="L526" s="321" t="s">
        <v>69</v>
      </c>
      <c r="M526" s="322"/>
      <c r="N526" s="322"/>
      <c r="O526" s="322"/>
      <c r="P526" s="322"/>
      <c r="Q526" s="322"/>
      <c r="R526" s="322"/>
      <c r="S526" s="323"/>
    </row>
    <row r="527" spans="1:19" ht="15">
      <c r="A527" s="170" t="s">
        <v>7</v>
      </c>
      <c r="B527" s="368"/>
      <c r="C527" s="369"/>
      <c r="D527" s="369"/>
      <c r="E527" s="370"/>
      <c r="F527" s="171">
        <v>0</v>
      </c>
      <c r="G527" s="368"/>
      <c r="H527" s="370"/>
      <c r="I527" s="173">
        <f>SUM(B527:H527)</f>
        <v>0</v>
      </c>
      <c r="J527" s="168"/>
      <c r="K527" s="222" t="s">
        <v>7</v>
      </c>
      <c r="L527" s="368"/>
      <c r="M527" s="369"/>
      <c r="N527" s="369"/>
      <c r="O527" s="370"/>
      <c r="P527" s="171">
        <v>0</v>
      </c>
      <c r="Q527" s="368"/>
      <c r="R527" s="377"/>
      <c r="S527" s="224">
        <f>SUM(L527:R527)</f>
        <v>0</v>
      </c>
    </row>
    <row r="528" spans="1:19" ht="15">
      <c r="A528" s="178" t="s">
        <v>8</v>
      </c>
      <c r="B528" s="371"/>
      <c r="C528" s="372"/>
      <c r="D528" s="372"/>
      <c r="E528" s="373"/>
      <c r="F528" s="179">
        <v>0</v>
      </c>
      <c r="G528" s="371"/>
      <c r="H528" s="373"/>
      <c r="I528" s="181">
        <f t="shared" ref="I528:I547" si="202">SUM(B528:H528)</f>
        <v>0</v>
      </c>
      <c r="J528" s="168"/>
      <c r="K528" s="182" t="s">
        <v>8</v>
      </c>
      <c r="L528" s="371"/>
      <c r="M528" s="372"/>
      <c r="N528" s="372"/>
      <c r="O528" s="373"/>
      <c r="P528" s="183">
        <v>0</v>
      </c>
      <c r="Q528" s="371"/>
      <c r="R528" s="378"/>
      <c r="S528" s="185">
        <f t="shared" ref="S528:S547" si="203">SUM(L528:R528)</f>
        <v>0</v>
      </c>
    </row>
    <row r="529" spans="1:19" ht="15">
      <c r="A529" s="186" t="s">
        <v>10</v>
      </c>
      <c r="B529" s="371"/>
      <c r="C529" s="372"/>
      <c r="D529" s="372"/>
      <c r="E529" s="373"/>
      <c r="F529" s="175">
        <v>0</v>
      </c>
      <c r="G529" s="371"/>
      <c r="H529" s="373"/>
      <c r="I529" s="173">
        <f t="shared" si="202"/>
        <v>0</v>
      </c>
      <c r="J529" s="168"/>
      <c r="K529" s="188" t="s">
        <v>10</v>
      </c>
      <c r="L529" s="371"/>
      <c r="M529" s="372"/>
      <c r="N529" s="372"/>
      <c r="O529" s="373"/>
      <c r="P529" s="175">
        <v>0</v>
      </c>
      <c r="Q529" s="371"/>
      <c r="R529" s="378"/>
      <c r="S529" s="177">
        <f t="shared" si="203"/>
        <v>0</v>
      </c>
    </row>
    <row r="530" spans="1:19" ht="15">
      <c r="A530" s="178" t="s">
        <v>56</v>
      </c>
      <c r="B530" s="371"/>
      <c r="C530" s="372"/>
      <c r="D530" s="372"/>
      <c r="E530" s="373"/>
      <c r="F530" s="179">
        <v>0</v>
      </c>
      <c r="G530" s="371"/>
      <c r="H530" s="373"/>
      <c r="I530" s="181">
        <f t="shared" si="202"/>
        <v>0</v>
      </c>
      <c r="J530" s="168"/>
      <c r="K530" s="182" t="s">
        <v>56</v>
      </c>
      <c r="L530" s="371"/>
      <c r="M530" s="372"/>
      <c r="N530" s="372"/>
      <c r="O530" s="373"/>
      <c r="P530" s="183">
        <v>0</v>
      </c>
      <c r="Q530" s="371"/>
      <c r="R530" s="378"/>
      <c r="S530" s="185">
        <f t="shared" si="203"/>
        <v>0</v>
      </c>
    </row>
    <row r="531" spans="1:19" ht="15">
      <c r="A531" s="186" t="s">
        <v>16</v>
      </c>
      <c r="B531" s="371"/>
      <c r="C531" s="372"/>
      <c r="D531" s="372"/>
      <c r="E531" s="373"/>
      <c r="F531" s="175">
        <v>0</v>
      </c>
      <c r="G531" s="371"/>
      <c r="H531" s="373"/>
      <c r="I531" s="173">
        <f t="shared" si="202"/>
        <v>0</v>
      </c>
      <c r="J531" s="168"/>
      <c r="K531" s="188" t="s">
        <v>16</v>
      </c>
      <c r="L531" s="371"/>
      <c r="M531" s="372"/>
      <c r="N531" s="372"/>
      <c r="O531" s="373"/>
      <c r="P531" s="175">
        <v>0</v>
      </c>
      <c r="Q531" s="371"/>
      <c r="R531" s="378"/>
      <c r="S531" s="177">
        <f t="shared" si="203"/>
        <v>0</v>
      </c>
    </row>
    <row r="532" spans="1:19" ht="15">
      <c r="A532" s="178" t="s">
        <v>15</v>
      </c>
      <c r="B532" s="371"/>
      <c r="C532" s="372"/>
      <c r="D532" s="372"/>
      <c r="E532" s="373"/>
      <c r="F532" s="179">
        <v>0</v>
      </c>
      <c r="G532" s="371"/>
      <c r="H532" s="373"/>
      <c r="I532" s="181">
        <f t="shared" si="202"/>
        <v>0</v>
      </c>
      <c r="J532" s="168"/>
      <c r="K532" s="182" t="s">
        <v>15</v>
      </c>
      <c r="L532" s="371"/>
      <c r="M532" s="372"/>
      <c r="N532" s="372"/>
      <c r="O532" s="373"/>
      <c r="P532" s="183">
        <v>0</v>
      </c>
      <c r="Q532" s="371"/>
      <c r="R532" s="378"/>
      <c r="S532" s="185">
        <f t="shared" si="203"/>
        <v>0</v>
      </c>
    </row>
    <row r="533" spans="1:19" ht="15">
      <c r="A533" s="186" t="s">
        <v>58</v>
      </c>
      <c r="B533" s="371"/>
      <c r="C533" s="372"/>
      <c r="D533" s="372"/>
      <c r="E533" s="373"/>
      <c r="F533" s="175">
        <v>72.676667479526543</v>
      </c>
      <c r="G533" s="371"/>
      <c r="H533" s="373"/>
      <c r="I533" s="173">
        <f t="shared" si="202"/>
        <v>72.676667479526543</v>
      </c>
      <c r="J533" s="168"/>
      <c r="K533" s="188" t="s">
        <v>58</v>
      </c>
      <c r="L533" s="371"/>
      <c r="M533" s="372"/>
      <c r="N533" s="372"/>
      <c r="O533" s="373"/>
      <c r="P533" s="175">
        <v>0</v>
      </c>
      <c r="Q533" s="371"/>
      <c r="R533" s="378"/>
      <c r="S533" s="177">
        <f t="shared" si="203"/>
        <v>0</v>
      </c>
    </row>
    <row r="534" spans="1:19" ht="15">
      <c r="A534" s="178" t="s">
        <v>12</v>
      </c>
      <c r="B534" s="371"/>
      <c r="C534" s="372"/>
      <c r="D534" s="372"/>
      <c r="E534" s="373"/>
      <c r="F534" s="179">
        <v>7.2032859153022919</v>
      </c>
      <c r="G534" s="371"/>
      <c r="H534" s="373"/>
      <c r="I534" s="181">
        <f t="shared" si="202"/>
        <v>7.2032859153022919</v>
      </c>
      <c r="J534" s="168"/>
      <c r="K534" s="182" t="s">
        <v>12</v>
      </c>
      <c r="L534" s="371"/>
      <c r="M534" s="372"/>
      <c r="N534" s="372"/>
      <c r="O534" s="373"/>
      <c r="P534" s="183">
        <v>0</v>
      </c>
      <c r="Q534" s="371"/>
      <c r="R534" s="378"/>
      <c r="S534" s="185">
        <f t="shared" si="203"/>
        <v>0</v>
      </c>
    </row>
    <row r="535" spans="1:19" ht="15">
      <c r="A535" s="186" t="s">
        <v>59</v>
      </c>
      <c r="B535" s="371"/>
      <c r="C535" s="372"/>
      <c r="D535" s="372"/>
      <c r="E535" s="373"/>
      <c r="F535" s="175">
        <v>0</v>
      </c>
      <c r="G535" s="371"/>
      <c r="H535" s="373"/>
      <c r="I535" s="173">
        <f t="shared" si="202"/>
        <v>0</v>
      </c>
      <c r="J535" s="168"/>
      <c r="K535" s="188" t="s">
        <v>59</v>
      </c>
      <c r="L535" s="371"/>
      <c r="M535" s="372"/>
      <c r="N535" s="372"/>
      <c r="O535" s="373"/>
      <c r="P535" s="175">
        <v>0</v>
      </c>
      <c r="Q535" s="371"/>
      <c r="R535" s="378"/>
      <c r="S535" s="177">
        <f t="shared" si="203"/>
        <v>0</v>
      </c>
    </row>
    <row r="536" spans="1:19" ht="15">
      <c r="A536" s="178" t="s">
        <v>17</v>
      </c>
      <c r="B536" s="371"/>
      <c r="C536" s="372"/>
      <c r="D536" s="372"/>
      <c r="E536" s="373"/>
      <c r="F536" s="179">
        <v>0</v>
      </c>
      <c r="G536" s="371"/>
      <c r="H536" s="373"/>
      <c r="I536" s="181">
        <f t="shared" si="202"/>
        <v>0</v>
      </c>
      <c r="J536" s="168"/>
      <c r="K536" s="182" t="s">
        <v>17</v>
      </c>
      <c r="L536" s="371"/>
      <c r="M536" s="372"/>
      <c r="N536" s="372"/>
      <c r="O536" s="373"/>
      <c r="P536" s="183">
        <v>0</v>
      </c>
      <c r="Q536" s="371"/>
      <c r="R536" s="378"/>
      <c r="S536" s="185">
        <f t="shared" si="203"/>
        <v>0</v>
      </c>
    </row>
    <row r="537" spans="1:19" ht="15">
      <c r="A537" s="186" t="s">
        <v>139</v>
      </c>
      <c r="B537" s="371"/>
      <c r="C537" s="372"/>
      <c r="D537" s="372"/>
      <c r="E537" s="373"/>
      <c r="F537" s="175">
        <v>0</v>
      </c>
      <c r="G537" s="371"/>
      <c r="H537" s="373"/>
      <c r="I537" s="173">
        <f t="shared" si="202"/>
        <v>0</v>
      </c>
      <c r="J537" s="168"/>
      <c r="K537" s="188" t="s">
        <v>139</v>
      </c>
      <c r="L537" s="371"/>
      <c r="M537" s="372"/>
      <c r="N537" s="372"/>
      <c r="O537" s="373"/>
      <c r="P537" s="175">
        <v>0</v>
      </c>
      <c r="Q537" s="371"/>
      <c r="R537" s="378"/>
      <c r="S537" s="177">
        <f t="shared" si="203"/>
        <v>0</v>
      </c>
    </row>
    <row r="538" spans="1:19" ht="15">
      <c r="A538" s="178" t="s">
        <v>25</v>
      </c>
      <c r="B538" s="371"/>
      <c r="C538" s="372"/>
      <c r="D538" s="372"/>
      <c r="E538" s="373"/>
      <c r="F538" s="179">
        <v>0</v>
      </c>
      <c r="G538" s="371"/>
      <c r="H538" s="373"/>
      <c r="I538" s="181">
        <f t="shared" si="202"/>
        <v>0</v>
      </c>
      <c r="J538" s="168"/>
      <c r="K538" s="182" t="s">
        <v>25</v>
      </c>
      <c r="L538" s="371"/>
      <c r="M538" s="372"/>
      <c r="N538" s="372"/>
      <c r="O538" s="373"/>
      <c r="P538" s="183">
        <v>0</v>
      </c>
      <c r="Q538" s="371"/>
      <c r="R538" s="378"/>
      <c r="S538" s="185">
        <f t="shared" si="203"/>
        <v>0</v>
      </c>
    </row>
    <row r="539" spans="1:19" ht="15">
      <c r="A539" s="186" t="s">
        <v>24</v>
      </c>
      <c r="B539" s="371"/>
      <c r="C539" s="372"/>
      <c r="D539" s="372"/>
      <c r="E539" s="373"/>
      <c r="F539" s="175">
        <v>0</v>
      </c>
      <c r="G539" s="371"/>
      <c r="H539" s="373"/>
      <c r="I539" s="173">
        <f t="shared" si="202"/>
        <v>0</v>
      </c>
      <c r="J539" s="168"/>
      <c r="K539" s="188" t="s">
        <v>24</v>
      </c>
      <c r="L539" s="371"/>
      <c r="M539" s="372"/>
      <c r="N539" s="372"/>
      <c r="O539" s="373"/>
      <c r="P539" s="175">
        <v>0</v>
      </c>
      <c r="Q539" s="371"/>
      <c r="R539" s="378"/>
      <c r="S539" s="177">
        <f t="shared" si="203"/>
        <v>0</v>
      </c>
    </row>
    <row r="540" spans="1:19" ht="15">
      <c r="A540" s="178" t="s">
        <v>60</v>
      </c>
      <c r="B540" s="371"/>
      <c r="C540" s="372"/>
      <c r="D540" s="372"/>
      <c r="E540" s="373"/>
      <c r="F540" s="179">
        <v>0</v>
      </c>
      <c r="G540" s="371"/>
      <c r="H540" s="373"/>
      <c r="I540" s="181">
        <f t="shared" si="202"/>
        <v>0</v>
      </c>
      <c r="J540" s="168"/>
      <c r="K540" s="182" t="s">
        <v>60</v>
      </c>
      <c r="L540" s="371"/>
      <c r="M540" s="372"/>
      <c r="N540" s="372"/>
      <c r="O540" s="373"/>
      <c r="P540" s="183">
        <v>0</v>
      </c>
      <c r="Q540" s="371"/>
      <c r="R540" s="378"/>
      <c r="S540" s="185">
        <f t="shared" si="203"/>
        <v>0</v>
      </c>
    </row>
    <row r="541" spans="1:19" ht="15">
      <c r="A541" s="186" t="s">
        <v>22</v>
      </c>
      <c r="B541" s="371"/>
      <c r="C541" s="372"/>
      <c r="D541" s="372"/>
      <c r="E541" s="373"/>
      <c r="F541" s="175">
        <v>0</v>
      </c>
      <c r="G541" s="371"/>
      <c r="H541" s="373"/>
      <c r="I541" s="173">
        <f t="shared" si="202"/>
        <v>0</v>
      </c>
      <c r="J541" s="168"/>
      <c r="K541" s="188" t="s">
        <v>22</v>
      </c>
      <c r="L541" s="371"/>
      <c r="M541" s="372"/>
      <c r="N541" s="372"/>
      <c r="O541" s="373"/>
      <c r="P541" s="175">
        <v>0</v>
      </c>
      <c r="Q541" s="371"/>
      <c r="R541" s="378"/>
      <c r="S541" s="177">
        <f t="shared" si="203"/>
        <v>0</v>
      </c>
    </row>
    <row r="542" spans="1:19" ht="15">
      <c r="A542" s="178" t="s">
        <v>21</v>
      </c>
      <c r="B542" s="371"/>
      <c r="C542" s="372"/>
      <c r="D542" s="372"/>
      <c r="E542" s="373"/>
      <c r="F542" s="179">
        <v>0</v>
      </c>
      <c r="G542" s="371"/>
      <c r="H542" s="373"/>
      <c r="I542" s="181">
        <f t="shared" si="202"/>
        <v>0</v>
      </c>
      <c r="J542" s="168"/>
      <c r="K542" s="182" t="s">
        <v>21</v>
      </c>
      <c r="L542" s="371"/>
      <c r="M542" s="372"/>
      <c r="N542" s="372"/>
      <c r="O542" s="373"/>
      <c r="P542" s="183">
        <v>0</v>
      </c>
      <c r="Q542" s="371"/>
      <c r="R542" s="378"/>
      <c r="S542" s="185">
        <f t="shared" si="203"/>
        <v>0</v>
      </c>
    </row>
    <row r="543" spans="1:19" ht="15">
      <c r="A543" s="189" t="s">
        <v>64</v>
      </c>
      <c r="B543" s="371"/>
      <c r="C543" s="372"/>
      <c r="D543" s="372"/>
      <c r="E543" s="373"/>
      <c r="F543" s="175">
        <v>0</v>
      </c>
      <c r="G543" s="371"/>
      <c r="H543" s="373"/>
      <c r="I543" s="173">
        <f t="shared" si="202"/>
        <v>0</v>
      </c>
      <c r="J543" s="168"/>
      <c r="K543" s="190" t="s">
        <v>64</v>
      </c>
      <c r="L543" s="371"/>
      <c r="M543" s="372"/>
      <c r="N543" s="372"/>
      <c r="O543" s="373"/>
      <c r="P543" s="175">
        <v>0</v>
      </c>
      <c r="Q543" s="371"/>
      <c r="R543" s="378"/>
      <c r="S543" s="177">
        <f t="shared" si="203"/>
        <v>0</v>
      </c>
    </row>
    <row r="544" spans="1:19">
      <c r="A544" s="191" t="s">
        <v>23</v>
      </c>
      <c r="B544" s="371"/>
      <c r="C544" s="372"/>
      <c r="D544" s="372"/>
      <c r="E544" s="373"/>
      <c r="F544" s="192">
        <v>0</v>
      </c>
      <c r="G544" s="371"/>
      <c r="H544" s="373"/>
      <c r="I544" s="194">
        <f t="shared" si="202"/>
        <v>0</v>
      </c>
      <c r="J544" s="168"/>
      <c r="K544" s="195" t="s">
        <v>23</v>
      </c>
      <c r="L544" s="371"/>
      <c r="M544" s="372"/>
      <c r="N544" s="372"/>
      <c r="O544" s="373"/>
      <c r="P544" s="196">
        <v>0</v>
      </c>
      <c r="Q544" s="371"/>
      <c r="R544" s="378"/>
      <c r="S544" s="198">
        <f t="shared" si="203"/>
        <v>0</v>
      </c>
    </row>
    <row r="545" spans="1:19">
      <c r="A545" s="199" t="s">
        <v>19</v>
      </c>
      <c r="B545" s="371"/>
      <c r="C545" s="372"/>
      <c r="D545" s="372"/>
      <c r="E545" s="373"/>
      <c r="F545" s="200">
        <v>0</v>
      </c>
      <c r="G545" s="371"/>
      <c r="H545" s="373"/>
      <c r="I545" s="202">
        <f t="shared" si="202"/>
        <v>0</v>
      </c>
      <c r="J545" s="168"/>
      <c r="K545" s="203" t="s">
        <v>19</v>
      </c>
      <c r="L545" s="371"/>
      <c r="M545" s="372"/>
      <c r="N545" s="372"/>
      <c r="O545" s="373"/>
      <c r="P545" s="200">
        <v>0</v>
      </c>
      <c r="Q545" s="371"/>
      <c r="R545" s="378"/>
      <c r="S545" s="205">
        <f t="shared" si="203"/>
        <v>0</v>
      </c>
    </row>
    <row r="546" spans="1:19">
      <c r="A546" s="191" t="s">
        <v>20</v>
      </c>
      <c r="B546" s="371"/>
      <c r="C546" s="372"/>
      <c r="D546" s="372"/>
      <c r="E546" s="373"/>
      <c r="F546" s="192">
        <v>0</v>
      </c>
      <c r="G546" s="371"/>
      <c r="H546" s="373"/>
      <c r="I546" s="194">
        <f t="shared" si="202"/>
        <v>0</v>
      </c>
      <c r="J546" s="168"/>
      <c r="K546" s="195" t="s">
        <v>20</v>
      </c>
      <c r="L546" s="371"/>
      <c r="M546" s="372"/>
      <c r="N546" s="372"/>
      <c r="O546" s="373"/>
      <c r="P546" s="196">
        <v>0</v>
      </c>
      <c r="Q546" s="371"/>
      <c r="R546" s="378"/>
      <c r="S546" s="198">
        <f t="shared" si="203"/>
        <v>0</v>
      </c>
    </row>
    <row r="547" spans="1:19" ht="15" thickBot="1">
      <c r="A547" s="206" t="s">
        <v>11</v>
      </c>
      <c r="B547" s="374"/>
      <c r="C547" s="375"/>
      <c r="D547" s="375"/>
      <c r="E547" s="376"/>
      <c r="F547" s="207">
        <v>0</v>
      </c>
      <c r="G547" s="374"/>
      <c r="H547" s="376"/>
      <c r="I547" s="209">
        <f t="shared" si="202"/>
        <v>0</v>
      </c>
      <c r="J547" s="168"/>
      <c r="K547" s="210" t="s">
        <v>11</v>
      </c>
      <c r="L547" s="374"/>
      <c r="M547" s="375"/>
      <c r="N547" s="375"/>
      <c r="O547" s="376"/>
      <c r="P547" s="207">
        <v>0</v>
      </c>
      <c r="Q547" s="374"/>
      <c r="R547" s="379"/>
      <c r="S547" s="212">
        <f t="shared" si="203"/>
        <v>0</v>
      </c>
    </row>
    <row r="548" spans="1:19" ht="15">
      <c r="A548" s="213" t="s">
        <v>26</v>
      </c>
      <c r="B548" s="214">
        <f>SUM(B527:B543)</f>
        <v>0</v>
      </c>
      <c r="C548" s="214">
        <f t="shared" ref="C548:I548" si="204">SUM(C527:C543)</f>
        <v>0</v>
      </c>
      <c r="D548" s="214">
        <f t="shared" si="204"/>
        <v>0</v>
      </c>
      <c r="E548" s="214">
        <f t="shared" si="204"/>
        <v>0</v>
      </c>
      <c r="F548" s="214">
        <f t="shared" si="204"/>
        <v>79.879953394828831</v>
      </c>
      <c r="G548" s="214">
        <f t="shared" si="204"/>
        <v>0</v>
      </c>
      <c r="H548" s="216">
        <f t="shared" si="204"/>
        <v>0</v>
      </c>
      <c r="I548" s="173">
        <f t="shared" si="204"/>
        <v>79.879953394828831</v>
      </c>
      <c r="J548" s="168"/>
      <c r="K548" s="215" t="s">
        <v>26</v>
      </c>
      <c r="L548" s="214">
        <f>SUM(L527:L543)</f>
        <v>0</v>
      </c>
      <c r="M548" s="214">
        <f t="shared" ref="M548:S548" si="205">SUM(M527:M543)</f>
        <v>0</v>
      </c>
      <c r="N548" s="214">
        <f t="shared" si="205"/>
        <v>0</v>
      </c>
      <c r="O548" s="214">
        <f t="shared" si="205"/>
        <v>0</v>
      </c>
      <c r="P548" s="214">
        <f t="shared" si="205"/>
        <v>0</v>
      </c>
      <c r="Q548" s="214">
        <f t="shared" si="205"/>
        <v>0</v>
      </c>
      <c r="R548" s="216">
        <f t="shared" si="205"/>
        <v>0</v>
      </c>
      <c r="S548" s="217">
        <f t="shared" si="205"/>
        <v>0</v>
      </c>
    </row>
    <row r="549" spans="1:19" ht="15" thickBot="1">
      <c r="A549" s="30" t="s">
        <v>88</v>
      </c>
      <c r="B549" s="47">
        <f>IF($I548=0,"-",B548/$I548)</f>
        <v>0</v>
      </c>
      <c r="C549" s="47">
        <f t="shared" ref="C549:H549" si="206">IF($I548=0,"-",C548/$I548)</f>
        <v>0</v>
      </c>
      <c r="D549" s="47">
        <f t="shared" si="206"/>
        <v>0</v>
      </c>
      <c r="E549" s="47">
        <f t="shared" si="206"/>
        <v>0</v>
      </c>
      <c r="F549" s="47">
        <f t="shared" si="206"/>
        <v>1</v>
      </c>
      <c r="G549" s="47">
        <f t="shared" si="206"/>
        <v>0</v>
      </c>
      <c r="H549" s="70">
        <f t="shared" si="206"/>
        <v>0</v>
      </c>
      <c r="I549" s="48">
        <f>SUM(B549:H549)</f>
        <v>1</v>
      </c>
      <c r="J549" s="23"/>
      <c r="K549" s="81" t="s">
        <v>88</v>
      </c>
      <c r="L549" s="98" t="str">
        <f t="shared" ref="L549:R549" si="207">IF($S548=0,"-",L548/$S548)</f>
        <v>-</v>
      </c>
      <c r="M549" s="98" t="str">
        <f t="shared" si="207"/>
        <v>-</v>
      </c>
      <c r="N549" s="98" t="str">
        <f t="shared" si="207"/>
        <v>-</v>
      </c>
      <c r="O549" s="98" t="str">
        <f t="shared" si="207"/>
        <v>-</v>
      </c>
      <c r="P549" s="98" t="str">
        <f t="shared" si="207"/>
        <v>-</v>
      </c>
      <c r="Q549" s="98" t="str">
        <f t="shared" si="207"/>
        <v>-</v>
      </c>
      <c r="R549" s="99" t="str">
        <f t="shared" si="207"/>
        <v>-</v>
      </c>
      <c r="S549" s="100">
        <f>SUM(L549:R549)</f>
        <v>0</v>
      </c>
    </row>
    <row r="550" spans="1:19" ht="15" thickBot="1">
      <c r="A550" s="247"/>
      <c r="B550" s="247"/>
      <c r="C550" s="247"/>
      <c r="D550" s="247"/>
      <c r="E550" s="247"/>
      <c r="F550" s="247"/>
      <c r="G550" s="247"/>
      <c r="H550" s="247"/>
      <c r="I550" s="247"/>
      <c r="K550" s="247"/>
      <c r="L550" s="247"/>
      <c r="M550" s="247"/>
      <c r="N550" s="247"/>
      <c r="O550" s="247"/>
      <c r="P550" s="247"/>
      <c r="Q550" s="247"/>
      <c r="R550" s="247"/>
      <c r="S550" s="247"/>
    </row>
    <row r="551" spans="1:19" ht="28.5">
      <c r="A551" s="364" t="s">
        <v>48</v>
      </c>
      <c r="B551" s="164" t="s">
        <v>0</v>
      </c>
      <c r="C551" s="164" t="s">
        <v>1</v>
      </c>
      <c r="D551" s="164" t="s">
        <v>2</v>
      </c>
      <c r="E551" s="164" t="s">
        <v>3</v>
      </c>
      <c r="F551" s="164" t="s">
        <v>27</v>
      </c>
      <c r="G551" s="164" t="s">
        <v>4</v>
      </c>
      <c r="H551" s="164" t="s">
        <v>5</v>
      </c>
      <c r="I551" s="165" t="s">
        <v>6</v>
      </c>
      <c r="K551" s="366" t="s">
        <v>48</v>
      </c>
      <c r="L551" s="166" t="s">
        <v>0</v>
      </c>
      <c r="M551" s="166" t="s">
        <v>1</v>
      </c>
      <c r="N551" s="166" t="s">
        <v>2</v>
      </c>
      <c r="O551" s="166" t="s">
        <v>3</v>
      </c>
      <c r="P551" s="166" t="s">
        <v>27</v>
      </c>
      <c r="Q551" s="166" t="s">
        <v>4</v>
      </c>
      <c r="R551" s="166" t="s">
        <v>5</v>
      </c>
      <c r="S551" s="167" t="s">
        <v>6</v>
      </c>
    </row>
    <row r="552" spans="1:19" ht="15">
      <c r="A552" s="365" t="s">
        <v>48</v>
      </c>
      <c r="B552" s="318" t="s">
        <v>69</v>
      </c>
      <c r="C552" s="319"/>
      <c r="D552" s="319"/>
      <c r="E552" s="319"/>
      <c r="F552" s="319"/>
      <c r="G552" s="319"/>
      <c r="H552" s="319"/>
      <c r="I552" s="320"/>
      <c r="K552" s="367" t="s">
        <v>48</v>
      </c>
      <c r="L552" s="321" t="s">
        <v>69</v>
      </c>
      <c r="M552" s="322"/>
      <c r="N552" s="322"/>
      <c r="O552" s="322"/>
      <c r="P552" s="322"/>
      <c r="Q552" s="322"/>
      <c r="R552" s="322"/>
      <c r="S552" s="323"/>
    </row>
    <row r="553" spans="1:19" ht="15">
      <c r="A553" s="170" t="s">
        <v>7</v>
      </c>
      <c r="B553" s="368"/>
      <c r="C553" s="369"/>
      <c r="D553" s="369"/>
      <c r="E553" s="370"/>
      <c r="F553" s="171">
        <v>0</v>
      </c>
      <c r="G553" s="368"/>
      <c r="H553" s="370"/>
      <c r="I553" s="173">
        <f>SUM(B553:H553)</f>
        <v>0</v>
      </c>
      <c r="J553" s="168"/>
      <c r="K553" s="222" t="s">
        <v>7</v>
      </c>
      <c r="L553" s="368"/>
      <c r="M553" s="369"/>
      <c r="N553" s="369"/>
      <c r="O553" s="370"/>
      <c r="P553" s="171">
        <v>0</v>
      </c>
      <c r="Q553" s="368"/>
      <c r="R553" s="377"/>
      <c r="S553" s="224">
        <f>SUM(L553:R553)</f>
        <v>0</v>
      </c>
    </row>
    <row r="554" spans="1:19" ht="15">
      <c r="A554" s="178" t="s">
        <v>8</v>
      </c>
      <c r="B554" s="371"/>
      <c r="C554" s="372"/>
      <c r="D554" s="372"/>
      <c r="E554" s="373"/>
      <c r="F554" s="179">
        <v>0</v>
      </c>
      <c r="G554" s="371"/>
      <c r="H554" s="373"/>
      <c r="I554" s="181">
        <f t="shared" ref="I554:I573" si="208">SUM(B554:H554)</f>
        <v>0</v>
      </c>
      <c r="J554" s="168"/>
      <c r="K554" s="182" t="s">
        <v>8</v>
      </c>
      <c r="L554" s="371"/>
      <c r="M554" s="372"/>
      <c r="N554" s="372"/>
      <c r="O554" s="373"/>
      <c r="P554" s="183">
        <v>0</v>
      </c>
      <c r="Q554" s="371"/>
      <c r="R554" s="378"/>
      <c r="S554" s="185">
        <f t="shared" ref="S554:S573" si="209">SUM(L554:R554)</f>
        <v>0</v>
      </c>
    </row>
    <row r="555" spans="1:19" ht="15">
      <c r="A555" s="186" t="s">
        <v>10</v>
      </c>
      <c r="B555" s="371"/>
      <c r="C555" s="372"/>
      <c r="D555" s="372"/>
      <c r="E555" s="373"/>
      <c r="F555" s="175">
        <v>0</v>
      </c>
      <c r="G555" s="371"/>
      <c r="H555" s="373"/>
      <c r="I555" s="173">
        <f t="shared" si="208"/>
        <v>0</v>
      </c>
      <c r="J555" s="168"/>
      <c r="K555" s="188" t="s">
        <v>10</v>
      </c>
      <c r="L555" s="371"/>
      <c r="M555" s="372"/>
      <c r="N555" s="372"/>
      <c r="O555" s="373"/>
      <c r="P555" s="175">
        <v>0</v>
      </c>
      <c r="Q555" s="371"/>
      <c r="R555" s="378"/>
      <c r="S555" s="177">
        <f t="shared" si="209"/>
        <v>0</v>
      </c>
    </row>
    <row r="556" spans="1:19" ht="15">
      <c r="A556" s="178" t="s">
        <v>56</v>
      </c>
      <c r="B556" s="371"/>
      <c r="C556" s="372"/>
      <c r="D556" s="372"/>
      <c r="E556" s="373"/>
      <c r="F556" s="179">
        <v>0</v>
      </c>
      <c r="G556" s="371"/>
      <c r="H556" s="373"/>
      <c r="I556" s="181">
        <f t="shared" si="208"/>
        <v>0</v>
      </c>
      <c r="J556" s="168"/>
      <c r="K556" s="182" t="s">
        <v>56</v>
      </c>
      <c r="L556" s="371"/>
      <c r="M556" s="372"/>
      <c r="N556" s="372"/>
      <c r="O556" s="373"/>
      <c r="P556" s="183">
        <v>0</v>
      </c>
      <c r="Q556" s="371"/>
      <c r="R556" s="378"/>
      <c r="S556" s="185">
        <f t="shared" si="209"/>
        <v>0</v>
      </c>
    </row>
    <row r="557" spans="1:19" ht="15">
      <c r="A557" s="186" t="s">
        <v>16</v>
      </c>
      <c r="B557" s="371"/>
      <c r="C557" s="372"/>
      <c r="D557" s="372"/>
      <c r="E557" s="373"/>
      <c r="F557" s="175">
        <v>0</v>
      </c>
      <c r="G557" s="371"/>
      <c r="H557" s="373"/>
      <c r="I557" s="173">
        <f t="shared" si="208"/>
        <v>0</v>
      </c>
      <c r="J557" s="168"/>
      <c r="K557" s="188" t="s">
        <v>16</v>
      </c>
      <c r="L557" s="371"/>
      <c r="M557" s="372"/>
      <c r="N557" s="372"/>
      <c r="O557" s="373"/>
      <c r="P557" s="175">
        <v>0</v>
      </c>
      <c r="Q557" s="371"/>
      <c r="R557" s="378"/>
      <c r="S557" s="177">
        <f t="shared" si="209"/>
        <v>0</v>
      </c>
    </row>
    <row r="558" spans="1:19" ht="15">
      <c r="A558" s="178" t="s">
        <v>15</v>
      </c>
      <c r="B558" s="371"/>
      <c r="C558" s="372"/>
      <c r="D558" s="372"/>
      <c r="E558" s="373"/>
      <c r="F558" s="179">
        <v>0</v>
      </c>
      <c r="G558" s="371"/>
      <c r="H558" s="373"/>
      <c r="I558" s="181">
        <f t="shared" si="208"/>
        <v>0</v>
      </c>
      <c r="J558" s="168"/>
      <c r="K558" s="182" t="s">
        <v>15</v>
      </c>
      <c r="L558" s="371"/>
      <c r="M558" s="372"/>
      <c r="N558" s="372"/>
      <c r="O558" s="373"/>
      <c r="P558" s="183">
        <v>0</v>
      </c>
      <c r="Q558" s="371"/>
      <c r="R558" s="378"/>
      <c r="S558" s="185">
        <f t="shared" si="209"/>
        <v>0</v>
      </c>
    </row>
    <row r="559" spans="1:19" ht="15">
      <c r="A559" s="186" t="s">
        <v>58</v>
      </c>
      <c r="B559" s="371"/>
      <c r="C559" s="372"/>
      <c r="D559" s="372"/>
      <c r="E559" s="373"/>
      <c r="F559" s="175">
        <v>0</v>
      </c>
      <c r="G559" s="371"/>
      <c r="H559" s="373"/>
      <c r="I559" s="173">
        <f t="shared" si="208"/>
        <v>0</v>
      </c>
      <c r="J559" s="168"/>
      <c r="K559" s="188" t="s">
        <v>58</v>
      </c>
      <c r="L559" s="371"/>
      <c r="M559" s="372"/>
      <c r="N559" s="372"/>
      <c r="O559" s="373"/>
      <c r="P559" s="175">
        <v>0</v>
      </c>
      <c r="Q559" s="371"/>
      <c r="R559" s="378"/>
      <c r="S559" s="177">
        <f t="shared" si="209"/>
        <v>0</v>
      </c>
    </row>
    <row r="560" spans="1:19" ht="15">
      <c r="A560" s="178" t="s">
        <v>12</v>
      </c>
      <c r="B560" s="371"/>
      <c r="C560" s="372"/>
      <c r="D560" s="372"/>
      <c r="E560" s="373"/>
      <c r="F560" s="179">
        <v>6.8944269728179117E-2</v>
      </c>
      <c r="G560" s="371"/>
      <c r="H560" s="373"/>
      <c r="I560" s="181">
        <f t="shared" si="208"/>
        <v>6.8944269728179117E-2</v>
      </c>
      <c r="J560" s="168"/>
      <c r="K560" s="182" t="s">
        <v>12</v>
      </c>
      <c r="L560" s="371"/>
      <c r="M560" s="372"/>
      <c r="N560" s="372"/>
      <c r="O560" s="373"/>
      <c r="P560" s="183">
        <v>0</v>
      </c>
      <c r="Q560" s="371"/>
      <c r="R560" s="378"/>
      <c r="S560" s="185">
        <f t="shared" si="209"/>
        <v>0</v>
      </c>
    </row>
    <row r="561" spans="1:19" ht="15">
      <c r="A561" s="186" t="s">
        <v>59</v>
      </c>
      <c r="B561" s="371"/>
      <c r="C561" s="372"/>
      <c r="D561" s="372"/>
      <c r="E561" s="373"/>
      <c r="F561" s="175">
        <v>0.86704843412357768</v>
      </c>
      <c r="G561" s="371"/>
      <c r="H561" s="373"/>
      <c r="I561" s="173">
        <f t="shared" si="208"/>
        <v>0.86704843412357768</v>
      </c>
      <c r="J561" s="168"/>
      <c r="K561" s="188" t="s">
        <v>59</v>
      </c>
      <c r="L561" s="371"/>
      <c r="M561" s="372"/>
      <c r="N561" s="372"/>
      <c r="O561" s="373"/>
      <c r="P561" s="175">
        <v>0</v>
      </c>
      <c r="Q561" s="371"/>
      <c r="R561" s="378"/>
      <c r="S561" s="177">
        <f t="shared" si="209"/>
        <v>0</v>
      </c>
    </row>
    <row r="562" spans="1:19" ht="15">
      <c r="A562" s="178" t="s">
        <v>17</v>
      </c>
      <c r="B562" s="371"/>
      <c r="C562" s="372"/>
      <c r="D562" s="372"/>
      <c r="E562" s="373"/>
      <c r="F562" s="179">
        <v>0</v>
      </c>
      <c r="G562" s="371"/>
      <c r="H562" s="373"/>
      <c r="I562" s="181">
        <f t="shared" si="208"/>
        <v>0</v>
      </c>
      <c r="J562" s="168"/>
      <c r="K562" s="182" t="s">
        <v>17</v>
      </c>
      <c r="L562" s="371"/>
      <c r="M562" s="372"/>
      <c r="N562" s="372"/>
      <c r="O562" s="373"/>
      <c r="P562" s="183">
        <v>0</v>
      </c>
      <c r="Q562" s="371"/>
      <c r="R562" s="378"/>
      <c r="S562" s="185">
        <f t="shared" si="209"/>
        <v>0</v>
      </c>
    </row>
    <row r="563" spans="1:19" ht="15">
      <c r="A563" s="186" t="s">
        <v>139</v>
      </c>
      <c r="B563" s="371"/>
      <c r="C563" s="372"/>
      <c r="D563" s="372"/>
      <c r="E563" s="373"/>
      <c r="F563" s="175">
        <v>0</v>
      </c>
      <c r="G563" s="371"/>
      <c r="H563" s="373"/>
      <c r="I563" s="173">
        <f t="shared" si="208"/>
        <v>0</v>
      </c>
      <c r="J563" s="168"/>
      <c r="K563" s="188" t="s">
        <v>139</v>
      </c>
      <c r="L563" s="371"/>
      <c r="M563" s="372"/>
      <c r="N563" s="372"/>
      <c r="O563" s="373"/>
      <c r="P563" s="175">
        <v>0</v>
      </c>
      <c r="Q563" s="371"/>
      <c r="R563" s="378"/>
      <c r="S563" s="177">
        <f t="shared" si="209"/>
        <v>0</v>
      </c>
    </row>
    <row r="564" spans="1:19" ht="15">
      <c r="A564" s="178" t="s">
        <v>25</v>
      </c>
      <c r="B564" s="371"/>
      <c r="C564" s="372"/>
      <c r="D564" s="372"/>
      <c r="E564" s="373"/>
      <c r="F564" s="179">
        <v>0</v>
      </c>
      <c r="G564" s="371"/>
      <c r="H564" s="373"/>
      <c r="I564" s="181">
        <f t="shared" si="208"/>
        <v>0</v>
      </c>
      <c r="J564" s="168"/>
      <c r="K564" s="182" t="s">
        <v>25</v>
      </c>
      <c r="L564" s="371"/>
      <c r="M564" s="372"/>
      <c r="N564" s="372"/>
      <c r="O564" s="373"/>
      <c r="P564" s="183">
        <v>0</v>
      </c>
      <c r="Q564" s="371"/>
      <c r="R564" s="378"/>
      <c r="S564" s="185">
        <f t="shared" si="209"/>
        <v>0</v>
      </c>
    </row>
    <row r="565" spans="1:19" ht="15">
      <c r="A565" s="186" t="s">
        <v>24</v>
      </c>
      <c r="B565" s="371"/>
      <c r="C565" s="372"/>
      <c r="D565" s="372"/>
      <c r="E565" s="373"/>
      <c r="F565" s="175">
        <v>0</v>
      </c>
      <c r="G565" s="371"/>
      <c r="H565" s="373"/>
      <c r="I565" s="173">
        <f t="shared" si="208"/>
        <v>0</v>
      </c>
      <c r="J565" s="168"/>
      <c r="K565" s="188" t="s">
        <v>24</v>
      </c>
      <c r="L565" s="371"/>
      <c r="M565" s="372"/>
      <c r="N565" s="372"/>
      <c r="O565" s="373"/>
      <c r="P565" s="175">
        <v>0</v>
      </c>
      <c r="Q565" s="371"/>
      <c r="R565" s="378"/>
      <c r="S565" s="177">
        <f t="shared" si="209"/>
        <v>0</v>
      </c>
    </row>
    <row r="566" spans="1:19" ht="15">
      <c r="A566" s="178" t="s">
        <v>60</v>
      </c>
      <c r="B566" s="371"/>
      <c r="C566" s="372"/>
      <c r="D566" s="372"/>
      <c r="E566" s="373"/>
      <c r="F566" s="179">
        <v>0</v>
      </c>
      <c r="G566" s="371"/>
      <c r="H566" s="373"/>
      <c r="I566" s="181">
        <f t="shared" si="208"/>
        <v>0</v>
      </c>
      <c r="J566" s="168"/>
      <c r="K566" s="182" t="s">
        <v>60</v>
      </c>
      <c r="L566" s="371"/>
      <c r="M566" s="372"/>
      <c r="N566" s="372"/>
      <c r="O566" s="373"/>
      <c r="P566" s="183">
        <v>0</v>
      </c>
      <c r="Q566" s="371"/>
      <c r="R566" s="378"/>
      <c r="S566" s="185">
        <f t="shared" si="209"/>
        <v>0</v>
      </c>
    </row>
    <row r="567" spans="1:19" ht="15">
      <c r="A567" s="186" t="s">
        <v>22</v>
      </c>
      <c r="B567" s="371"/>
      <c r="C567" s="372"/>
      <c r="D567" s="372"/>
      <c r="E567" s="373"/>
      <c r="F567" s="175">
        <v>0</v>
      </c>
      <c r="G567" s="371"/>
      <c r="H567" s="373"/>
      <c r="I567" s="173">
        <f t="shared" si="208"/>
        <v>0</v>
      </c>
      <c r="J567" s="168"/>
      <c r="K567" s="188" t="s">
        <v>22</v>
      </c>
      <c r="L567" s="371"/>
      <c r="M567" s="372"/>
      <c r="N567" s="372"/>
      <c r="O567" s="373"/>
      <c r="P567" s="175">
        <v>0</v>
      </c>
      <c r="Q567" s="371"/>
      <c r="R567" s="378"/>
      <c r="S567" s="177">
        <f t="shared" si="209"/>
        <v>0</v>
      </c>
    </row>
    <row r="568" spans="1:19" ht="15">
      <c r="A568" s="178" t="s">
        <v>21</v>
      </c>
      <c r="B568" s="371"/>
      <c r="C568" s="372"/>
      <c r="D568" s="372"/>
      <c r="E568" s="373"/>
      <c r="F568" s="179">
        <v>0</v>
      </c>
      <c r="G568" s="371"/>
      <c r="H568" s="373"/>
      <c r="I568" s="181">
        <f t="shared" si="208"/>
        <v>0</v>
      </c>
      <c r="J568" s="168"/>
      <c r="K568" s="182" t="s">
        <v>21</v>
      </c>
      <c r="L568" s="371"/>
      <c r="M568" s="372"/>
      <c r="N568" s="372"/>
      <c r="O568" s="373"/>
      <c r="P568" s="183">
        <v>0</v>
      </c>
      <c r="Q568" s="371"/>
      <c r="R568" s="378"/>
      <c r="S568" s="185">
        <f t="shared" si="209"/>
        <v>0</v>
      </c>
    </row>
    <row r="569" spans="1:19" ht="15">
      <c r="A569" s="189" t="s">
        <v>64</v>
      </c>
      <c r="B569" s="371"/>
      <c r="C569" s="372"/>
      <c r="D569" s="372"/>
      <c r="E569" s="373"/>
      <c r="F569" s="175">
        <v>0</v>
      </c>
      <c r="G569" s="371"/>
      <c r="H569" s="373"/>
      <c r="I569" s="173">
        <f t="shared" si="208"/>
        <v>0</v>
      </c>
      <c r="J569" s="168"/>
      <c r="K569" s="190" t="s">
        <v>64</v>
      </c>
      <c r="L569" s="371"/>
      <c r="M569" s="372"/>
      <c r="N569" s="372"/>
      <c r="O569" s="373"/>
      <c r="P569" s="175">
        <v>0</v>
      </c>
      <c r="Q569" s="371"/>
      <c r="R569" s="378"/>
      <c r="S569" s="177">
        <f t="shared" si="209"/>
        <v>0</v>
      </c>
    </row>
    <row r="570" spans="1:19">
      <c r="A570" s="191" t="s">
        <v>23</v>
      </c>
      <c r="B570" s="371"/>
      <c r="C570" s="372"/>
      <c r="D570" s="372"/>
      <c r="E570" s="373"/>
      <c r="F570" s="192">
        <v>0</v>
      </c>
      <c r="G570" s="371"/>
      <c r="H570" s="373"/>
      <c r="I570" s="194">
        <f t="shared" si="208"/>
        <v>0</v>
      </c>
      <c r="J570" s="168"/>
      <c r="K570" s="195" t="s">
        <v>23</v>
      </c>
      <c r="L570" s="371"/>
      <c r="M570" s="372"/>
      <c r="N570" s="372"/>
      <c r="O570" s="373"/>
      <c r="P570" s="196">
        <v>0</v>
      </c>
      <c r="Q570" s="371"/>
      <c r="R570" s="378"/>
      <c r="S570" s="198">
        <f t="shared" si="209"/>
        <v>0</v>
      </c>
    </row>
    <row r="571" spans="1:19">
      <c r="A571" s="199" t="s">
        <v>19</v>
      </c>
      <c r="B571" s="371"/>
      <c r="C571" s="372"/>
      <c r="D571" s="372"/>
      <c r="E571" s="373"/>
      <c r="F571" s="200">
        <v>0</v>
      </c>
      <c r="G571" s="371"/>
      <c r="H571" s="373"/>
      <c r="I571" s="202">
        <f t="shared" si="208"/>
        <v>0</v>
      </c>
      <c r="J571" s="168"/>
      <c r="K571" s="203" t="s">
        <v>19</v>
      </c>
      <c r="L571" s="371"/>
      <c r="M571" s="372"/>
      <c r="N571" s="372"/>
      <c r="O571" s="373"/>
      <c r="P571" s="200">
        <v>0</v>
      </c>
      <c r="Q571" s="371"/>
      <c r="R571" s="378"/>
      <c r="S571" s="205">
        <f t="shared" si="209"/>
        <v>0</v>
      </c>
    </row>
    <row r="572" spans="1:19">
      <c r="A572" s="191" t="s">
        <v>20</v>
      </c>
      <c r="B572" s="371"/>
      <c r="C572" s="372"/>
      <c r="D572" s="372"/>
      <c r="E572" s="373"/>
      <c r="F572" s="192">
        <v>0</v>
      </c>
      <c r="G572" s="371"/>
      <c r="H572" s="373"/>
      <c r="I572" s="194">
        <f t="shared" si="208"/>
        <v>0</v>
      </c>
      <c r="J572" s="168"/>
      <c r="K572" s="195" t="s">
        <v>20</v>
      </c>
      <c r="L572" s="371"/>
      <c r="M572" s="372"/>
      <c r="N572" s="372"/>
      <c r="O572" s="373"/>
      <c r="P572" s="196">
        <v>0</v>
      </c>
      <c r="Q572" s="371"/>
      <c r="R572" s="378"/>
      <c r="S572" s="198">
        <f t="shared" si="209"/>
        <v>0</v>
      </c>
    </row>
    <row r="573" spans="1:19" ht="15" thickBot="1">
      <c r="A573" s="206" t="s">
        <v>11</v>
      </c>
      <c r="B573" s="374"/>
      <c r="C573" s="375"/>
      <c r="D573" s="375"/>
      <c r="E573" s="376"/>
      <c r="F573" s="207">
        <v>0</v>
      </c>
      <c r="G573" s="374"/>
      <c r="H573" s="376"/>
      <c r="I573" s="209">
        <f t="shared" si="208"/>
        <v>0</v>
      </c>
      <c r="J573" s="168"/>
      <c r="K573" s="210" t="s">
        <v>11</v>
      </c>
      <c r="L573" s="374"/>
      <c r="M573" s="375"/>
      <c r="N573" s="375"/>
      <c r="O573" s="376"/>
      <c r="P573" s="207">
        <v>0</v>
      </c>
      <c r="Q573" s="374"/>
      <c r="R573" s="379"/>
      <c r="S573" s="212">
        <f t="shared" si="209"/>
        <v>0</v>
      </c>
    </row>
    <row r="574" spans="1:19" ht="15">
      <c r="A574" s="213" t="s">
        <v>26</v>
      </c>
      <c r="B574" s="214">
        <f>SUM(B553:B569)</f>
        <v>0</v>
      </c>
      <c r="C574" s="214">
        <f t="shared" ref="C574:I574" si="210">SUM(C553:C569)</f>
        <v>0</v>
      </c>
      <c r="D574" s="214">
        <f t="shared" si="210"/>
        <v>0</v>
      </c>
      <c r="E574" s="214">
        <f t="shared" si="210"/>
        <v>0</v>
      </c>
      <c r="F574" s="214">
        <f t="shared" si="210"/>
        <v>0.93599270385175681</v>
      </c>
      <c r="G574" s="214">
        <f t="shared" si="210"/>
        <v>0</v>
      </c>
      <c r="H574" s="216">
        <f t="shared" si="210"/>
        <v>0</v>
      </c>
      <c r="I574" s="173">
        <f t="shared" si="210"/>
        <v>0.93599270385175681</v>
      </c>
      <c r="J574" s="168"/>
      <c r="K574" s="215" t="s">
        <v>26</v>
      </c>
      <c r="L574" s="214">
        <f>SUM(L553:L569)</f>
        <v>0</v>
      </c>
      <c r="M574" s="214">
        <f t="shared" ref="M574:S574" si="211">SUM(M553:M569)</f>
        <v>0</v>
      </c>
      <c r="N574" s="214">
        <f t="shared" si="211"/>
        <v>0</v>
      </c>
      <c r="O574" s="214">
        <f t="shared" si="211"/>
        <v>0</v>
      </c>
      <c r="P574" s="214">
        <f t="shared" si="211"/>
        <v>0</v>
      </c>
      <c r="Q574" s="214">
        <f t="shared" si="211"/>
        <v>0</v>
      </c>
      <c r="R574" s="216">
        <f t="shared" si="211"/>
        <v>0</v>
      </c>
      <c r="S574" s="217">
        <f t="shared" si="211"/>
        <v>0</v>
      </c>
    </row>
    <row r="575" spans="1:19" ht="15" thickBot="1">
      <c r="A575" s="30" t="s">
        <v>88</v>
      </c>
      <c r="B575" s="47">
        <f>IF($I574=0,"-",B574/$I574)</f>
        <v>0</v>
      </c>
      <c r="C575" s="47">
        <f t="shared" ref="C575:H575" si="212">IF($I574=0,"-",C574/$I574)</f>
        <v>0</v>
      </c>
      <c r="D575" s="47">
        <f t="shared" si="212"/>
        <v>0</v>
      </c>
      <c r="E575" s="47">
        <f t="shared" si="212"/>
        <v>0</v>
      </c>
      <c r="F575" s="47">
        <f t="shared" si="212"/>
        <v>1</v>
      </c>
      <c r="G575" s="47">
        <f t="shared" si="212"/>
        <v>0</v>
      </c>
      <c r="H575" s="70">
        <f t="shared" si="212"/>
        <v>0</v>
      </c>
      <c r="I575" s="48">
        <f>SUM(B575:H575)</f>
        <v>1</v>
      </c>
      <c r="J575" s="23"/>
      <c r="K575" s="81" t="s">
        <v>88</v>
      </c>
      <c r="L575" s="98" t="str">
        <f t="shared" ref="L575:R575" si="213">IF($S574=0,"-",L574/$S574)</f>
        <v>-</v>
      </c>
      <c r="M575" s="98" t="str">
        <f t="shared" si="213"/>
        <v>-</v>
      </c>
      <c r="N575" s="98" t="str">
        <f t="shared" si="213"/>
        <v>-</v>
      </c>
      <c r="O575" s="98" t="str">
        <f t="shared" si="213"/>
        <v>-</v>
      </c>
      <c r="P575" s="98" t="str">
        <f t="shared" si="213"/>
        <v>-</v>
      </c>
      <c r="Q575" s="98" t="str">
        <f t="shared" si="213"/>
        <v>-</v>
      </c>
      <c r="R575" s="99" t="str">
        <f t="shared" si="213"/>
        <v>-</v>
      </c>
      <c r="S575" s="100">
        <f>SUM(L575:R575)</f>
        <v>0</v>
      </c>
    </row>
    <row r="576" spans="1:19" ht="15" thickBot="1">
      <c r="A576" s="247"/>
      <c r="B576" s="247"/>
      <c r="C576" s="247"/>
      <c r="D576" s="247"/>
      <c r="E576" s="247"/>
      <c r="F576" s="247"/>
      <c r="G576" s="247"/>
      <c r="H576" s="247"/>
      <c r="I576" s="247"/>
      <c r="K576" s="247"/>
      <c r="L576" s="247"/>
      <c r="M576" s="247"/>
      <c r="N576" s="247"/>
      <c r="O576" s="247"/>
      <c r="P576" s="247"/>
      <c r="Q576" s="247"/>
      <c r="R576" s="247"/>
      <c r="S576" s="247"/>
    </row>
    <row r="577" spans="1:19" ht="28.5">
      <c r="A577" s="380" t="s">
        <v>49</v>
      </c>
      <c r="B577" s="164" t="s">
        <v>0</v>
      </c>
      <c r="C577" s="164" t="s">
        <v>1</v>
      </c>
      <c r="D577" s="164" t="s">
        <v>2</v>
      </c>
      <c r="E577" s="164" t="s">
        <v>3</v>
      </c>
      <c r="F577" s="164" t="s">
        <v>27</v>
      </c>
      <c r="G577" s="164" t="s">
        <v>4</v>
      </c>
      <c r="H577" s="164" t="s">
        <v>5</v>
      </c>
      <c r="I577" s="165" t="s">
        <v>6</v>
      </c>
      <c r="K577" s="382" t="s">
        <v>49</v>
      </c>
      <c r="L577" s="166" t="s">
        <v>0</v>
      </c>
      <c r="M577" s="166" t="s">
        <v>1</v>
      </c>
      <c r="N577" s="166" t="s">
        <v>2</v>
      </c>
      <c r="O577" s="166" t="s">
        <v>3</v>
      </c>
      <c r="P577" s="166" t="s">
        <v>27</v>
      </c>
      <c r="Q577" s="166" t="s">
        <v>4</v>
      </c>
      <c r="R577" s="166" t="s">
        <v>5</v>
      </c>
      <c r="S577" s="167" t="s">
        <v>6</v>
      </c>
    </row>
    <row r="578" spans="1:19" ht="15">
      <c r="A578" s="381" t="s">
        <v>49</v>
      </c>
      <c r="B578" s="318" t="s">
        <v>69</v>
      </c>
      <c r="C578" s="319"/>
      <c r="D578" s="319"/>
      <c r="E578" s="319"/>
      <c r="F578" s="319"/>
      <c r="G578" s="319"/>
      <c r="H578" s="319"/>
      <c r="I578" s="320"/>
      <c r="K578" s="383" t="s">
        <v>49</v>
      </c>
      <c r="L578" s="321" t="s">
        <v>69</v>
      </c>
      <c r="M578" s="322"/>
      <c r="N578" s="322"/>
      <c r="O578" s="322"/>
      <c r="P578" s="322"/>
      <c r="Q578" s="322"/>
      <c r="R578" s="322"/>
      <c r="S578" s="323"/>
    </row>
    <row r="579" spans="1:19" ht="15">
      <c r="A579" s="170" t="s">
        <v>7</v>
      </c>
      <c r="B579" s="171">
        <v>0.69120100774280158</v>
      </c>
      <c r="C579" s="171">
        <v>0</v>
      </c>
      <c r="D579" s="171">
        <v>0.1317883784435594</v>
      </c>
      <c r="E579" s="171">
        <v>0</v>
      </c>
      <c r="F579" s="361"/>
      <c r="G579" s="171">
        <v>0</v>
      </c>
      <c r="H579" s="172">
        <v>0</v>
      </c>
      <c r="I579" s="173">
        <f>SUM(B579:H579)</f>
        <v>0.82298938618636097</v>
      </c>
      <c r="J579" s="168"/>
      <c r="K579" s="222" t="s">
        <v>7</v>
      </c>
      <c r="L579" s="171">
        <v>0.69120100774280158</v>
      </c>
      <c r="M579" s="171">
        <v>0</v>
      </c>
      <c r="N579" s="171">
        <v>0.1317883784435594</v>
      </c>
      <c r="O579" s="171">
        <v>0</v>
      </c>
      <c r="P579" s="171">
        <v>0.25086516421029131</v>
      </c>
      <c r="Q579" s="171">
        <v>0</v>
      </c>
      <c r="R579" s="223">
        <v>0</v>
      </c>
      <c r="S579" s="224">
        <f>SUM(L579:R579)</f>
        <v>1.0738545503966523</v>
      </c>
    </row>
    <row r="580" spans="1:19" ht="15">
      <c r="A580" s="178" t="s">
        <v>8</v>
      </c>
      <c r="B580" s="179">
        <v>0</v>
      </c>
      <c r="C580" s="179">
        <v>0</v>
      </c>
      <c r="D580" s="179">
        <v>0</v>
      </c>
      <c r="E580" s="179">
        <v>0</v>
      </c>
      <c r="F580" s="362"/>
      <c r="G580" s="179">
        <v>0</v>
      </c>
      <c r="H580" s="180">
        <v>0</v>
      </c>
      <c r="I580" s="181">
        <f t="shared" ref="I580:I599" si="214">SUM(B580:H580)</f>
        <v>0</v>
      </c>
      <c r="J580" s="168"/>
      <c r="K580" s="182" t="s">
        <v>8</v>
      </c>
      <c r="L580" s="183">
        <v>0</v>
      </c>
      <c r="M580" s="183">
        <v>0</v>
      </c>
      <c r="N580" s="183">
        <v>0</v>
      </c>
      <c r="O580" s="183">
        <v>0</v>
      </c>
      <c r="P580" s="183">
        <v>0</v>
      </c>
      <c r="Q580" s="183">
        <v>0</v>
      </c>
      <c r="R580" s="184">
        <v>0</v>
      </c>
      <c r="S580" s="185">
        <f t="shared" ref="S580:S599" si="215">SUM(L580:R580)</f>
        <v>0</v>
      </c>
    </row>
    <row r="581" spans="1:19" ht="15">
      <c r="A581" s="186" t="s">
        <v>10</v>
      </c>
      <c r="B581" s="175">
        <v>0</v>
      </c>
      <c r="C581" s="175">
        <v>0</v>
      </c>
      <c r="D581" s="175">
        <v>0</v>
      </c>
      <c r="E581" s="175">
        <v>0</v>
      </c>
      <c r="F581" s="362"/>
      <c r="G581" s="175">
        <v>0</v>
      </c>
      <c r="H581" s="187">
        <v>0</v>
      </c>
      <c r="I581" s="173">
        <f t="shared" si="214"/>
        <v>0</v>
      </c>
      <c r="J581" s="168"/>
      <c r="K581" s="188" t="s">
        <v>10</v>
      </c>
      <c r="L581" s="175">
        <v>0</v>
      </c>
      <c r="M581" s="175">
        <v>0</v>
      </c>
      <c r="N581" s="175">
        <v>0</v>
      </c>
      <c r="O581" s="175">
        <v>0</v>
      </c>
      <c r="P581" s="175">
        <v>0</v>
      </c>
      <c r="Q581" s="175">
        <v>0</v>
      </c>
      <c r="R581" s="176">
        <v>0</v>
      </c>
      <c r="S581" s="177">
        <f t="shared" si="215"/>
        <v>0</v>
      </c>
    </row>
    <row r="582" spans="1:19" ht="15">
      <c r="A582" s="178" t="s">
        <v>56</v>
      </c>
      <c r="B582" s="179">
        <v>0</v>
      </c>
      <c r="C582" s="179">
        <v>0</v>
      </c>
      <c r="D582" s="179">
        <v>0</v>
      </c>
      <c r="E582" s="179">
        <v>0</v>
      </c>
      <c r="F582" s="362"/>
      <c r="G582" s="179">
        <v>0</v>
      </c>
      <c r="H582" s="180">
        <v>0</v>
      </c>
      <c r="I582" s="181">
        <f t="shared" si="214"/>
        <v>0</v>
      </c>
      <c r="J582" s="168"/>
      <c r="K582" s="182" t="s">
        <v>56</v>
      </c>
      <c r="L582" s="183">
        <v>0</v>
      </c>
      <c r="M582" s="183">
        <v>0</v>
      </c>
      <c r="N582" s="183">
        <v>0</v>
      </c>
      <c r="O582" s="183">
        <v>0</v>
      </c>
      <c r="P582" s="183">
        <v>0</v>
      </c>
      <c r="Q582" s="183">
        <v>0</v>
      </c>
      <c r="R582" s="184">
        <v>0</v>
      </c>
      <c r="S582" s="185">
        <f t="shared" si="215"/>
        <v>0</v>
      </c>
    </row>
    <row r="583" spans="1:19" ht="15">
      <c r="A583" s="186" t="s">
        <v>16</v>
      </c>
      <c r="B583" s="175">
        <v>76.489623636937466</v>
      </c>
      <c r="C583" s="175">
        <v>9.2647902892106941</v>
      </c>
      <c r="D583" s="175">
        <v>1.9976918733307565</v>
      </c>
      <c r="E583" s="175">
        <v>4.455420114870325</v>
      </c>
      <c r="F583" s="362"/>
      <c r="G583" s="175">
        <v>0</v>
      </c>
      <c r="H583" s="187">
        <v>0</v>
      </c>
      <c r="I583" s="173">
        <f t="shared" si="214"/>
        <v>92.207525914349233</v>
      </c>
      <c r="J583" s="168"/>
      <c r="K583" s="188" t="s">
        <v>16</v>
      </c>
      <c r="L583" s="175">
        <v>76.489623636937466</v>
      </c>
      <c r="M583" s="175">
        <v>9.2647902892106941</v>
      </c>
      <c r="N583" s="175">
        <v>1.9976918733307565</v>
      </c>
      <c r="O583" s="175">
        <v>4.455420114870325</v>
      </c>
      <c r="P583" s="175">
        <v>0</v>
      </c>
      <c r="Q583" s="175">
        <v>0</v>
      </c>
      <c r="R583" s="176">
        <v>0</v>
      </c>
      <c r="S583" s="177">
        <f t="shared" si="215"/>
        <v>92.207525914349233</v>
      </c>
    </row>
    <row r="584" spans="1:19" ht="15">
      <c r="A584" s="178" t="s">
        <v>15</v>
      </c>
      <c r="B584" s="179">
        <v>943.80058996210198</v>
      </c>
      <c r="C584" s="179">
        <v>14.322971381587424</v>
      </c>
      <c r="D584" s="179">
        <v>16.935446235148046</v>
      </c>
      <c r="E584" s="179">
        <v>0</v>
      </c>
      <c r="F584" s="362"/>
      <c r="G584" s="179">
        <v>0</v>
      </c>
      <c r="H584" s="180">
        <v>0</v>
      </c>
      <c r="I584" s="181">
        <f t="shared" si="214"/>
        <v>975.0590075788374</v>
      </c>
      <c r="J584" s="168"/>
      <c r="K584" s="182" t="s">
        <v>15</v>
      </c>
      <c r="L584" s="183">
        <v>943.80058996210198</v>
      </c>
      <c r="M584" s="183">
        <v>14.322971381587424</v>
      </c>
      <c r="N584" s="183">
        <v>16.935446235148046</v>
      </c>
      <c r="O584" s="183">
        <v>0</v>
      </c>
      <c r="P584" s="183">
        <v>0</v>
      </c>
      <c r="Q584" s="183">
        <v>0</v>
      </c>
      <c r="R584" s="184">
        <v>0</v>
      </c>
      <c r="S584" s="185">
        <f t="shared" si="215"/>
        <v>975.0590075788374</v>
      </c>
    </row>
    <row r="585" spans="1:19" ht="15">
      <c r="A585" s="186" t="s">
        <v>58</v>
      </c>
      <c r="B585" s="175">
        <v>0</v>
      </c>
      <c r="C585" s="175">
        <v>0</v>
      </c>
      <c r="D585" s="175">
        <v>0.43945087852473297</v>
      </c>
      <c r="E585" s="175">
        <v>204.99709137699318</v>
      </c>
      <c r="F585" s="362"/>
      <c r="G585" s="175">
        <v>0</v>
      </c>
      <c r="H585" s="187">
        <v>0</v>
      </c>
      <c r="I585" s="173">
        <f t="shared" si="214"/>
        <v>205.43654225551791</v>
      </c>
      <c r="J585" s="168"/>
      <c r="K585" s="188" t="s">
        <v>58</v>
      </c>
      <c r="L585" s="175">
        <v>0</v>
      </c>
      <c r="M585" s="175">
        <v>0</v>
      </c>
      <c r="N585" s="175">
        <v>0.43945087852473297</v>
      </c>
      <c r="O585" s="175">
        <v>204.99709137699318</v>
      </c>
      <c r="P585" s="175">
        <v>3393.2149706052001</v>
      </c>
      <c r="Q585" s="175">
        <v>0</v>
      </c>
      <c r="R585" s="176">
        <v>0</v>
      </c>
      <c r="S585" s="177">
        <f t="shared" si="215"/>
        <v>3598.651512860718</v>
      </c>
    </row>
    <row r="586" spans="1:19" ht="15">
      <c r="A586" s="178" t="s">
        <v>12</v>
      </c>
      <c r="B586" s="179">
        <v>0</v>
      </c>
      <c r="C586" s="179">
        <v>0</v>
      </c>
      <c r="D586" s="179">
        <v>6.0540892139297177E-2</v>
      </c>
      <c r="E586" s="179">
        <v>1.7700648810760788</v>
      </c>
      <c r="F586" s="362"/>
      <c r="G586" s="179">
        <v>0</v>
      </c>
      <c r="H586" s="180">
        <v>0</v>
      </c>
      <c r="I586" s="181">
        <f t="shared" si="214"/>
        <v>1.830605773215376</v>
      </c>
      <c r="J586" s="168"/>
      <c r="K586" s="182" t="s">
        <v>12</v>
      </c>
      <c r="L586" s="183">
        <v>0</v>
      </c>
      <c r="M586" s="183">
        <v>0</v>
      </c>
      <c r="N586" s="183">
        <v>6.0540892139297177E-2</v>
      </c>
      <c r="O586" s="183">
        <v>1.7700648810760788</v>
      </c>
      <c r="P586" s="183">
        <v>238.62171648177019</v>
      </c>
      <c r="Q586" s="183">
        <v>0</v>
      </c>
      <c r="R586" s="184">
        <v>0</v>
      </c>
      <c r="S586" s="185">
        <f t="shared" si="215"/>
        <v>240.45232225498557</v>
      </c>
    </row>
    <row r="587" spans="1:19" ht="15">
      <c r="A587" s="186" t="s">
        <v>59</v>
      </c>
      <c r="B587" s="175">
        <v>0</v>
      </c>
      <c r="C587" s="175">
        <v>0</v>
      </c>
      <c r="D587" s="175">
        <v>0</v>
      </c>
      <c r="E587" s="175">
        <v>0</v>
      </c>
      <c r="F587" s="362"/>
      <c r="G587" s="175">
        <v>0</v>
      </c>
      <c r="H587" s="187">
        <v>0</v>
      </c>
      <c r="I587" s="173">
        <f t="shared" si="214"/>
        <v>0</v>
      </c>
      <c r="J587" s="168"/>
      <c r="K587" s="188" t="s">
        <v>59</v>
      </c>
      <c r="L587" s="175">
        <v>0</v>
      </c>
      <c r="M587" s="175">
        <v>0</v>
      </c>
      <c r="N587" s="175">
        <v>0</v>
      </c>
      <c r="O587" s="175">
        <v>0</v>
      </c>
      <c r="P587" s="175">
        <v>0.86704843412357768</v>
      </c>
      <c r="Q587" s="175">
        <v>0</v>
      </c>
      <c r="R587" s="176">
        <v>0</v>
      </c>
      <c r="S587" s="177">
        <f t="shared" si="215"/>
        <v>0.86704843412357768</v>
      </c>
    </row>
    <row r="588" spans="1:19" ht="15">
      <c r="A588" s="178" t="s">
        <v>17</v>
      </c>
      <c r="B588" s="179">
        <v>19.421483955393768</v>
      </c>
      <c r="C588" s="179">
        <v>0.1052313236597994</v>
      </c>
      <c r="D588" s="179">
        <v>2.4649050209147494</v>
      </c>
      <c r="E588" s="179">
        <v>0.33600924980302616</v>
      </c>
      <c r="F588" s="362"/>
      <c r="G588" s="179">
        <v>0</v>
      </c>
      <c r="H588" s="180">
        <v>0</v>
      </c>
      <c r="I588" s="181">
        <f t="shared" si="214"/>
        <v>22.327629549771345</v>
      </c>
      <c r="J588" s="168"/>
      <c r="K588" s="182" t="s">
        <v>17</v>
      </c>
      <c r="L588" s="183">
        <v>19.421483955393768</v>
      </c>
      <c r="M588" s="183">
        <v>0.1052313236597994</v>
      </c>
      <c r="N588" s="183">
        <v>2.4649050209147494</v>
      </c>
      <c r="O588" s="183">
        <v>0.33600924980302616</v>
      </c>
      <c r="P588" s="183">
        <v>0.75896717676899994</v>
      </c>
      <c r="Q588" s="183">
        <v>0</v>
      </c>
      <c r="R588" s="184">
        <v>0</v>
      </c>
      <c r="S588" s="185">
        <f t="shared" si="215"/>
        <v>23.086596726540346</v>
      </c>
    </row>
    <row r="589" spans="1:19" ht="15">
      <c r="A589" s="186" t="s">
        <v>139</v>
      </c>
      <c r="B589" s="175">
        <v>4237.7872583388671</v>
      </c>
      <c r="C589" s="175">
        <v>667.8192635800466</v>
      </c>
      <c r="D589" s="175">
        <v>130.24559052982838</v>
      </c>
      <c r="E589" s="175">
        <v>102.5579083120498</v>
      </c>
      <c r="F589" s="362"/>
      <c r="G589" s="175">
        <v>0</v>
      </c>
      <c r="H589" s="187">
        <v>0</v>
      </c>
      <c r="I589" s="173">
        <f t="shared" si="214"/>
        <v>5138.4100207607926</v>
      </c>
      <c r="J589" s="168"/>
      <c r="K589" s="188" t="s">
        <v>139</v>
      </c>
      <c r="L589" s="175">
        <v>4237.7872583388671</v>
      </c>
      <c r="M589" s="175">
        <v>667.8192635800466</v>
      </c>
      <c r="N589" s="175">
        <v>130.24559052982838</v>
      </c>
      <c r="O589" s="175">
        <v>102.5579083120498</v>
      </c>
      <c r="P589" s="175">
        <v>0</v>
      </c>
      <c r="Q589" s="175">
        <v>0</v>
      </c>
      <c r="R589" s="176">
        <v>0</v>
      </c>
      <c r="S589" s="177">
        <f t="shared" si="215"/>
        <v>5138.4100207607926</v>
      </c>
    </row>
    <row r="590" spans="1:19" ht="15">
      <c r="A590" s="178" t="s">
        <v>25</v>
      </c>
      <c r="B590" s="179">
        <v>2569.9887948321152</v>
      </c>
      <c r="C590" s="179">
        <v>0</v>
      </c>
      <c r="D590" s="179">
        <v>5668.1862926701388</v>
      </c>
      <c r="E590" s="179">
        <v>1249.0608808129673</v>
      </c>
      <c r="F590" s="362"/>
      <c r="G590" s="179">
        <v>3883.3499028900337</v>
      </c>
      <c r="H590" s="180">
        <v>1.0109643167556248</v>
      </c>
      <c r="I590" s="181">
        <f t="shared" si="214"/>
        <v>13371.59683552201</v>
      </c>
      <c r="J590" s="168"/>
      <c r="K590" s="182" t="s">
        <v>25</v>
      </c>
      <c r="L590" s="183">
        <v>2569.9887948321152</v>
      </c>
      <c r="M590" s="183">
        <v>0</v>
      </c>
      <c r="N590" s="183">
        <v>5668.1862926701388</v>
      </c>
      <c r="O590" s="183">
        <v>1249.0608808129673</v>
      </c>
      <c r="P590" s="183">
        <v>2165.6690668629003</v>
      </c>
      <c r="Q590" s="183">
        <v>3883.3499028900337</v>
      </c>
      <c r="R590" s="184">
        <v>1.0109643167556248</v>
      </c>
      <c r="S590" s="185">
        <f t="shared" si="215"/>
        <v>15537.26590238491</v>
      </c>
    </row>
    <row r="591" spans="1:19" ht="15">
      <c r="A591" s="186" t="s">
        <v>24</v>
      </c>
      <c r="B591" s="175">
        <v>11826.81359577999</v>
      </c>
      <c r="C591" s="175">
        <v>74.979887652672232</v>
      </c>
      <c r="D591" s="175">
        <v>0</v>
      </c>
      <c r="E591" s="175">
        <v>0</v>
      </c>
      <c r="F591" s="362"/>
      <c r="G591" s="175">
        <v>0</v>
      </c>
      <c r="H591" s="187">
        <v>0</v>
      </c>
      <c r="I591" s="173">
        <f t="shared" si="214"/>
        <v>11901.793483432662</v>
      </c>
      <c r="J591" s="168"/>
      <c r="K591" s="188" t="s">
        <v>24</v>
      </c>
      <c r="L591" s="175">
        <v>11826.81359577999</v>
      </c>
      <c r="M591" s="175">
        <v>74.979887652672232</v>
      </c>
      <c r="N591" s="175">
        <v>0</v>
      </c>
      <c r="O591" s="175">
        <v>0</v>
      </c>
      <c r="P591" s="175">
        <v>0</v>
      </c>
      <c r="Q591" s="175">
        <v>0</v>
      </c>
      <c r="R591" s="176">
        <v>0</v>
      </c>
      <c r="S591" s="177">
        <f t="shared" si="215"/>
        <v>11901.793483432662</v>
      </c>
    </row>
    <row r="592" spans="1:19" ht="15">
      <c r="A592" s="178" t="s">
        <v>60</v>
      </c>
      <c r="B592" s="179">
        <v>31.154655722799856</v>
      </c>
      <c r="C592" s="179">
        <v>0</v>
      </c>
      <c r="D592" s="179">
        <v>5.5383803497985742</v>
      </c>
      <c r="E592" s="179">
        <v>0</v>
      </c>
      <c r="F592" s="362"/>
      <c r="G592" s="179">
        <v>0</v>
      </c>
      <c r="H592" s="180">
        <v>0</v>
      </c>
      <c r="I592" s="181">
        <f t="shared" si="214"/>
        <v>36.693036072598431</v>
      </c>
      <c r="J592" s="168"/>
      <c r="K592" s="182" t="s">
        <v>60</v>
      </c>
      <c r="L592" s="183">
        <v>31.154655722799856</v>
      </c>
      <c r="M592" s="183">
        <v>0</v>
      </c>
      <c r="N592" s="183">
        <v>5.5383803497985742</v>
      </c>
      <c r="O592" s="183">
        <v>0</v>
      </c>
      <c r="P592" s="183">
        <v>0</v>
      </c>
      <c r="Q592" s="183">
        <v>0</v>
      </c>
      <c r="R592" s="184">
        <v>0</v>
      </c>
      <c r="S592" s="185">
        <f t="shared" si="215"/>
        <v>36.693036072598431</v>
      </c>
    </row>
    <row r="593" spans="1:85" ht="15">
      <c r="A593" s="186" t="s">
        <v>22</v>
      </c>
      <c r="B593" s="175">
        <v>235.57088056610158</v>
      </c>
      <c r="C593" s="175">
        <v>0</v>
      </c>
      <c r="D593" s="175">
        <v>14.529827738366707</v>
      </c>
      <c r="E593" s="175">
        <v>0</v>
      </c>
      <c r="F593" s="362"/>
      <c r="G593" s="175">
        <v>0</v>
      </c>
      <c r="H593" s="187">
        <v>0</v>
      </c>
      <c r="I593" s="173">
        <f t="shared" si="214"/>
        <v>250.1007083044683</v>
      </c>
      <c r="J593" s="168"/>
      <c r="K593" s="188" t="s">
        <v>22</v>
      </c>
      <c r="L593" s="175">
        <v>235.57088056610158</v>
      </c>
      <c r="M593" s="175">
        <v>0</v>
      </c>
      <c r="N593" s="175">
        <v>14.529827738366707</v>
      </c>
      <c r="O593" s="175">
        <v>0</v>
      </c>
      <c r="P593" s="175">
        <v>230.28763274903343</v>
      </c>
      <c r="Q593" s="175">
        <v>0</v>
      </c>
      <c r="R593" s="176">
        <v>0</v>
      </c>
      <c r="S593" s="177">
        <f t="shared" si="215"/>
        <v>480.38834105350173</v>
      </c>
    </row>
    <row r="594" spans="1:85" ht="15">
      <c r="A594" s="178" t="s">
        <v>21</v>
      </c>
      <c r="B594" s="179">
        <v>0</v>
      </c>
      <c r="C594" s="179">
        <v>0</v>
      </c>
      <c r="D594" s="179">
        <v>0</v>
      </c>
      <c r="E594" s="179">
        <v>0</v>
      </c>
      <c r="F594" s="362"/>
      <c r="G594" s="179">
        <v>0</v>
      </c>
      <c r="H594" s="180">
        <v>0</v>
      </c>
      <c r="I594" s="181">
        <f t="shared" si="214"/>
        <v>0</v>
      </c>
      <c r="J594" s="168"/>
      <c r="K594" s="182" t="s">
        <v>21</v>
      </c>
      <c r="L594" s="183">
        <v>0</v>
      </c>
      <c r="M594" s="183">
        <v>0</v>
      </c>
      <c r="N594" s="183">
        <v>0</v>
      </c>
      <c r="O594" s="183">
        <v>0</v>
      </c>
      <c r="P594" s="183">
        <v>0</v>
      </c>
      <c r="Q594" s="183">
        <v>0</v>
      </c>
      <c r="R594" s="184">
        <v>0</v>
      </c>
      <c r="S594" s="185">
        <f t="shared" si="215"/>
        <v>0</v>
      </c>
    </row>
    <row r="595" spans="1:85" ht="15">
      <c r="A595" s="189" t="s">
        <v>64</v>
      </c>
      <c r="B595" s="175">
        <v>195.76572681721589</v>
      </c>
      <c r="C595" s="175">
        <v>0</v>
      </c>
      <c r="D595" s="175">
        <v>0</v>
      </c>
      <c r="E595" s="175">
        <v>0</v>
      </c>
      <c r="F595" s="362"/>
      <c r="G595" s="175">
        <v>0</v>
      </c>
      <c r="H595" s="187">
        <v>0</v>
      </c>
      <c r="I595" s="173">
        <f t="shared" si="214"/>
        <v>195.76572681721589</v>
      </c>
      <c r="J595" s="168"/>
      <c r="K595" s="190" t="s">
        <v>64</v>
      </c>
      <c r="L595" s="175">
        <v>195.76572681721589</v>
      </c>
      <c r="M595" s="175">
        <v>0</v>
      </c>
      <c r="N595" s="175">
        <v>0</v>
      </c>
      <c r="O595" s="175">
        <v>0</v>
      </c>
      <c r="P595" s="175">
        <v>0</v>
      </c>
      <c r="Q595" s="175">
        <v>0</v>
      </c>
      <c r="R595" s="176">
        <v>0</v>
      </c>
      <c r="S595" s="177">
        <f t="shared" si="215"/>
        <v>195.76572681721589</v>
      </c>
    </row>
    <row r="596" spans="1:85">
      <c r="A596" s="191" t="s">
        <v>23</v>
      </c>
      <c r="B596" s="192">
        <v>195.76572681721589</v>
      </c>
      <c r="C596" s="192">
        <v>0</v>
      </c>
      <c r="D596" s="192">
        <v>0</v>
      </c>
      <c r="E596" s="192">
        <v>0</v>
      </c>
      <c r="F596" s="362"/>
      <c r="G596" s="192">
        <v>0</v>
      </c>
      <c r="H596" s="193">
        <v>0</v>
      </c>
      <c r="I596" s="194">
        <f t="shared" si="214"/>
        <v>195.76572681721589</v>
      </c>
      <c r="J596" s="168"/>
      <c r="K596" s="195" t="s">
        <v>23</v>
      </c>
      <c r="L596" s="196">
        <v>195.76572681721589</v>
      </c>
      <c r="M596" s="196">
        <v>0</v>
      </c>
      <c r="N596" s="196">
        <v>0</v>
      </c>
      <c r="O596" s="196">
        <v>0</v>
      </c>
      <c r="P596" s="196">
        <v>0</v>
      </c>
      <c r="Q596" s="196">
        <v>0</v>
      </c>
      <c r="R596" s="197">
        <v>0</v>
      </c>
      <c r="S596" s="198">
        <f t="shared" si="215"/>
        <v>195.76572681721589</v>
      </c>
    </row>
    <row r="597" spans="1:85">
      <c r="A597" s="199" t="s">
        <v>19</v>
      </c>
      <c r="B597" s="200">
        <v>0</v>
      </c>
      <c r="C597" s="200">
        <v>0</v>
      </c>
      <c r="D597" s="200">
        <v>0</v>
      </c>
      <c r="E597" s="200">
        <v>0</v>
      </c>
      <c r="F597" s="362"/>
      <c r="G597" s="200">
        <v>0</v>
      </c>
      <c r="H597" s="201">
        <v>0</v>
      </c>
      <c r="I597" s="202">
        <f t="shared" si="214"/>
        <v>0</v>
      </c>
      <c r="J597" s="168"/>
      <c r="K597" s="203" t="s">
        <v>19</v>
      </c>
      <c r="L597" s="200">
        <v>0</v>
      </c>
      <c r="M597" s="200">
        <v>0</v>
      </c>
      <c r="N597" s="200">
        <v>0</v>
      </c>
      <c r="O597" s="200">
        <v>0</v>
      </c>
      <c r="P597" s="200">
        <v>0</v>
      </c>
      <c r="Q597" s="200">
        <v>0</v>
      </c>
      <c r="R597" s="204">
        <v>0</v>
      </c>
      <c r="S597" s="205">
        <f t="shared" si="215"/>
        <v>0</v>
      </c>
    </row>
    <row r="598" spans="1:85">
      <c r="A598" s="191" t="s">
        <v>20</v>
      </c>
      <c r="B598" s="192">
        <v>0</v>
      </c>
      <c r="C598" s="192">
        <v>0</v>
      </c>
      <c r="D598" s="192">
        <v>0</v>
      </c>
      <c r="E598" s="192">
        <v>0</v>
      </c>
      <c r="F598" s="362"/>
      <c r="G598" s="192">
        <v>0</v>
      </c>
      <c r="H598" s="193">
        <v>0</v>
      </c>
      <c r="I598" s="194">
        <f t="shared" si="214"/>
        <v>0</v>
      </c>
      <c r="J598" s="168"/>
      <c r="K598" s="195" t="s">
        <v>20</v>
      </c>
      <c r="L598" s="196">
        <v>0</v>
      </c>
      <c r="M598" s="196">
        <v>0</v>
      </c>
      <c r="N598" s="196">
        <v>0</v>
      </c>
      <c r="O598" s="196">
        <v>0</v>
      </c>
      <c r="P598" s="196">
        <v>0</v>
      </c>
      <c r="Q598" s="196">
        <v>0</v>
      </c>
      <c r="R598" s="197">
        <v>0</v>
      </c>
      <c r="S598" s="198">
        <f t="shared" si="215"/>
        <v>0</v>
      </c>
    </row>
    <row r="599" spans="1:85" ht="15" thickBot="1">
      <c r="A599" s="206" t="s">
        <v>11</v>
      </c>
      <c r="B599" s="207">
        <v>0</v>
      </c>
      <c r="C599" s="207">
        <v>0</v>
      </c>
      <c r="D599" s="207">
        <v>0</v>
      </c>
      <c r="E599" s="207">
        <v>0</v>
      </c>
      <c r="F599" s="363"/>
      <c r="G599" s="207">
        <v>0</v>
      </c>
      <c r="H599" s="208">
        <v>0</v>
      </c>
      <c r="I599" s="209">
        <f t="shared" si="214"/>
        <v>0</v>
      </c>
      <c r="J599" s="168"/>
      <c r="K599" s="210" t="s">
        <v>11</v>
      </c>
      <c r="L599" s="207">
        <v>0</v>
      </c>
      <c r="M599" s="207">
        <v>0</v>
      </c>
      <c r="N599" s="207">
        <v>0</v>
      </c>
      <c r="O599" s="207">
        <v>0</v>
      </c>
      <c r="P599" s="207">
        <v>0</v>
      </c>
      <c r="Q599" s="207">
        <v>0</v>
      </c>
      <c r="R599" s="211">
        <v>0</v>
      </c>
      <c r="S599" s="212">
        <f t="shared" si="215"/>
        <v>0</v>
      </c>
    </row>
    <row r="600" spans="1:85" ht="15">
      <c r="A600" s="213" t="s">
        <v>26</v>
      </c>
      <c r="B600" s="214">
        <f>SUM(B579:B595)</f>
        <v>20137.483810619262</v>
      </c>
      <c r="C600" s="214">
        <f t="shared" ref="C600:I600" si="216">SUM(C579:C595)</f>
        <v>766.49214422717671</v>
      </c>
      <c r="D600" s="214">
        <f t="shared" si="216"/>
        <v>5840.5299145666331</v>
      </c>
      <c r="E600" s="214">
        <f t="shared" si="216"/>
        <v>1563.1773747477596</v>
      </c>
      <c r="F600" s="214">
        <f t="shared" si="216"/>
        <v>0</v>
      </c>
      <c r="G600" s="214">
        <f t="shared" si="216"/>
        <v>3883.3499028900337</v>
      </c>
      <c r="H600" s="216">
        <f t="shared" si="216"/>
        <v>1.0109643167556248</v>
      </c>
      <c r="I600" s="173">
        <f t="shared" si="216"/>
        <v>32192.044111367624</v>
      </c>
      <c r="J600" s="168"/>
      <c r="K600" s="215" t="s">
        <v>26</v>
      </c>
      <c r="L600" s="214">
        <f>SUM(L579:L595)</f>
        <v>20137.483810619262</v>
      </c>
      <c r="M600" s="214">
        <f t="shared" ref="M600:S600" si="217">SUM(M579:M595)</f>
        <v>766.49214422717671</v>
      </c>
      <c r="N600" s="214">
        <f t="shared" si="217"/>
        <v>5840.5299145666331</v>
      </c>
      <c r="O600" s="214">
        <f t="shared" si="217"/>
        <v>1563.1773747477596</v>
      </c>
      <c r="P600" s="214">
        <f t="shared" si="217"/>
        <v>6029.6702674740072</v>
      </c>
      <c r="Q600" s="214">
        <f t="shared" si="217"/>
        <v>3883.3499028900337</v>
      </c>
      <c r="R600" s="216">
        <f t="shared" si="217"/>
        <v>1.0109643167556248</v>
      </c>
      <c r="S600" s="217">
        <f t="shared" si="217"/>
        <v>38221.714378841636</v>
      </c>
    </row>
    <row r="601" spans="1:85" s="23" customFormat="1" ht="15" thickBot="1">
      <c r="A601" s="59" t="s">
        <v>88</v>
      </c>
      <c r="B601" s="47">
        <f>IF($I600=0,"-",B600/$I600)</f>
        <v>0.62554225326462987</v>
      </c>
      <c r="C601" s="47">
        <f t="shared" ref="C601:H601" si="218">IF($I600=0,"-",C600/$I600)</f>
        <v>2.3809986764913561E-2</v>
      </c>
      <c r="D601" s="47">
        <f t="shared" si="218"/>
        <v>0.18142774327599256</v>
      </c>
      <c r="E601" s="47">
        <f t="shared" si="218"/>
        <v>4.8557878752277552E-2</v>
      </c>
      <c r="F601" s="47">
        <f t="shared" si="218"/>
        <v>0</v>
      </c>
      <c r="G601" s="47">
        <f t="shared" si="218"/>
        <v>0.12063073377557745</v>
      </c>
      <c r="H601" s="70">
        <f t="shared" si="218"/>
        <v>3.1404166608936587E-5</v>
      </c>
      <c r="I601" s="48">
        <f>SUM(B601:H601)</f>
        <v>0.99999999999999989</v>
      </c>
      <c r="K601" s="81" t="s">
        <v>88</v>
      </c>
      <c r="L601" s="98">
        <f t="shared" ref="L601:R601" si="219">IF($S600=0,"-",L600/$S600)</f>
        <v>0.52685977429015463</v>
      </c>
      <c r="M601" s="98">
        <f t="shared" si="219"/>
        <v>2.0053839988179157E-2</v>
      </c>
      <c r="N601" s="98">
        <f t="shared" si="219"/>
        <v>0.15280659199838956</v>
      </c>
      <c r="O601" s="98">
        <f t="shared" si="219"/>
        <v>4.0897625869264681E-2</v>
      </c>
      <c r="P601" s="98">
        <f t="shared" si="219"/>
        <v>0.15775509721279921</v>
      </c>
      <c r="Q601" s="98">
        <f t="shared" si="219"/>
        <v>0.10160062064195992</v>
      </c>
      <c r="R601" s="99">
        <f t="shared" si="219"/>
        <v>2.644999925265685E-5</v>
      </c>
      <c r="S601" s="100">
        <f>SUM(L601:R601)</f>
        <v>0.99999999999999978</v>
      </c>
      <c r="BA601" s="218"/>
      <c r="BR601" s="218"/>
    </row>
    <row r="602" spans="1:85" ht="15" thickBot="1">
      <c r="A602" s="247"/>
      <c r="B602" s="247"/>
      <c r="C602" s="247"/>
      <c r="D602" s="247"/>
      <c r="E602" s="247"/>
      <c r="F602" s="247"/>
      <c r="G602" s="247"/>
      <c r="H602" s="247"/>
      <c r="I602" s="247"/>
      <c r="K602" s="247"/>
      <c r="L602" s="247"/>
      <c r="M602" s="247"/>
      <c r="N602" s="247"/>
      <c r="O602" s="247"/>
      <c r="P602" s="247"/>
      <c r="Q602" s="247"/>
      <c r="R602" s="247"/>
      <c r="S602" s="247"/>
      <c r="U602" s="254"/>
      <c r="AA602" s="255"/>
      <c r="AC602" s="255"/>
      <c r="AD602" s="255"/>
      <c r="AE602" s="255"/>
      <c r="AF602" s="255"/>
      <c r="AG602" s="255"/>
      <c r="AH602" s="255"/>
      <c r="AI602" s="256"/>
      <c r="AJ602" s="256"/>
      <c r="AK602" s="256"/>
      <c r="AL602" s="256"/>
      <c r="AM602" s="256"/>
      <c r="AN602" s="256"/>
      <c r="AO602" s="256"/>
      <c r="AP602" s="256"/>
    </row>
    <row r="603" spans="1:85" ht="28.5">
      <c r="A603" s="380" t="s">
        <v>50</v>
      </c>
      <c r="B603" s="164" t="s">
        <v>0</v>
      </c>
      <c r="C603" s="164" t="s">
        <v>1</v>
      </c>
      <c r="D603" s="164" t="s">
        <v>2</v>
      </c>
      <c r="E603" s="164" t="s">
        <v>3</v>
      </c>
      <c r="F603" s="164" t="s">
        <v>27</v>
      </c>
      <c r="G603" s="164" t="s">
        <v>4</v>
      </c>
      <c r="H603" s="164" t="s">
        <v>5</v>
      </c>
      <c r="I603" s="165" t="s">
        <v>6</v>
      </c>
      <c r="K603" s="382" t="s">
        <v>50</v>
      </c>
      <c r="L603" s="166" t="s">
        <v>0</v>
      </c>
      <c r="M603" s="166" t="s">
        <v>28</v>
      </c>
      <c r="N603" s="166" t="s">
        <v>29</v>
      </c>
      <c r="O603" s="166" t="s">
        <v>3</v>
      </c>
      <c r="P603" s="166" t="s">
        <v>27</v>
      </c>
      <c r="Q603" s="166" t="s">
        <v>4</v>
      </c>
      <c r="R603" s="166" t="s">
        <v>5</v>
      </c>
      <c r="S603" s="167" t="s">
        <v>6</v>
      </c>
      <c r="U603" s="384" t="s">
        <v>50</v>
      </c>
      <c r="V603" s="220" t="s">
        <v>78</v>
      </c>
      <c r="W603" s="220" t="s">
        <v>65</v>
      </c>
      <c r="X603" s="220" t="s">
        <v>72</v>
      </c>
      <c r="Y603" s="220" t="s">
        <v>79</v>
      </c>
      <c r="Z603" s="220" t="s">
        <v>80</v>
      </c>
      <c r="AA603" s="220" t="s">
        <v>112</v>
      </c>
      <c r="AB603" s="220" t="s">
        <v>81</v>
      </c>
      <c r="AC603" s="220" t="s">
        <v>82</v>
      </c>
      <c r="AD603" s="220" t="s">
        <v>68</v>
      </c>
      <c r="AE603" s="257" t="s">
        <v>27</v>
      </c>
      <c r="AF603" s="258" t="s">
        <v>63</v>
      </c>
      <c r="AG603" s="259"/>
      <c r="AH603" s="160"/>
      <c r="AI603" s="160"/>
      <c r="AR603" s="161"/>
      <c r="BA603" s="160"/>
      <c r="BI603" s="161"/>
      <c r="BR603" s="160"/>
      <c r="BX603" s="23"/>
      <c r="CG603" s="160"/>
    </row>
    <row r="604" spans="1:85" ht="15" customHeight="1">
      <c r="A604" s="381" t="s">
        <v>50</v>
      </c>
      <c r="B604" s="318" t="s">
        <v>69</v>
      </c>
      <c r="C604" s="319"/>
      <c r="D604" s="319"/>
      <c r="E604" s="319"/>
      <c r="F604" s="319"/>
      <c r="G604" s="319"/>
      <c r="H604" s="319"/>
      <c r="I604" s="320"/>
      <c r="K604" s="383" t="s">
        <v>50</v>
      </c>
      <c r="L604" s="321" t="s">
        <v>69</v>
      </c>
      <c r="M604" s="322"/>
      <c r="N604" s="322"/>
      <c r="O604" s="322"/>
      <c r="P604" s="322"/>
      <c r="Q604" s="322"/>
      <c r="R604" s="322"/>
      <c r="S604" s="323"/>
      <c r="U604" s="385" t="s">
        <v>50</v>
      </c>
      <c r="V604" s="386" t="s">
        <v>69</v>
      </c>
      <c r="W604" s="387"/>
      <c r="X604" s="387"/>
      <c r="Y604" s="387"/>
      <c r="Z604" s="387"/>
      <c r="AA604" s="387"/>
      <c r="AB604" s="387"/>
      <c r="AC604" s="387"/>
      <c r="AD604" s="387"/>
      <c r="AE604" s="387"/>
      <c r="AF604" s="388"/>
      <c r="AG604" s="260"/>
      <c r="AH604" s="160"/>
      <c r="AI604" s="160"/>
      <c r="AR604" s="161"/>
      <c r="BA604" s="160"/>
      <c r="BI604" s="161"/>
      <c r="BR604" s="160"/>
      <c r="BX604" s="23"/>
      <c r="CG604" s="160"/>
    </row>
    <row r="605" spans="1:85" ht="15">
      <c r="A605" s="170" t="s">
        <v>7</v>
      </c>
      <c r="B605" s="171">
        <v>40.523615174012768</v>
      </c>
      <c r="C605" s="171">
        <v>0</v>
      </c>
      <c r="D605" s="171">
        <v>1.4517025764101301</v>
      </c>
      <c r="E605" s="171">
        <v>0</v>
      </c>
      <c r="F605" s="361"/>
      <c r="G605" s="171">
        <v>0</v>
      </c>
      <c r="H605" s="172">
        <v>0</v>
      </c>
      <c r="I605" s="173">
        <f>SUM(B605:H605)</f>
        <v>41.975317750422896</v>
      </c>
      <c r="J605" s="168"/>
      <c r="K605" s="222" t="s">
        <v>7</v>
      </c>
      <c r="L605" s="171">
        <v>40.523615174012768</v>
      </c>
      <c r="M605" s="171">
        <v>0</v>
      </c>
      <c r="N605" s="171">
        <v>1.4517025764101301</v>
      </c>
      <c r="O605" s="171">
        <v>0</v>
      </c>
      <c r="P605" s="171">
        <v>0</v>
      </c>
      <c r="Q605" s="171">
        <v>0</v>
      </c>
      <c r="R605" s="223">
        <v>0</v>
      </c>
      <c r="S605" s="224">
        <f>SUM(L605:R605)</f>
        <v>41.975317750422896</v>
      </c>
      <c r="U605" s="103" t="s">
        <v>7</v>
      </c>
      <c r="V605" s="226">
        <v>40.523615174012768</v>
      </c>
      <c r="W605" s="226">
        <v>1.4517025764101301</v>
      </c>
      <c r="X605" s="226">
        <v>0</v>
      </c>
      <c r="Y605" s="226">
        <v>0</v>
      </c>
      <c r="Z605" s="226">
        <v>0</v>
      </c>
      <c r="AA605" s="226">
        <v>0</v>
      </c>
      <c r="AB605" s="226">
        <v>0</v>
      </c>
      <c r="AC605" s="226">
        <v>0</v>
      </c>
      <c r="AD605" s="228">
        <v>0</v>
      </c>
      <c r="AE605" s="261">
        <f t="shared" ref="AE605:AE610" si="220">+P605</f>
        <v>0</v>
      </c>
      <c r="AF605" s="229">
        <f t="shared" ref="AF605:AF625" si="221">SUM(V605:AE605)</f>
        <v>41.975317750422896</v>
      </c>
      <c r="AG605" s="147" t="str">
        <f>+IF(ABS(S605-AF605)&gt;0.01,S605-AF605,"")</f>
        <v/>
      </c>
      <c r="AH605" s="160"/>
      <c r="AI605" s="160"/>
      <c r="AR605" s="161"/>
      <c r="BA605" s="160"/>
      <c r="BI605" s="161"/>
      <c r="BR605" s="160"/>
      <c r="BX605" s="23"/>
      <c r="CG605" s="160"/>
    </row>
    <row r="606" spans="1:85" ht="15">
      <c r="A606" s="178" t="s">
        <v>8</v>
      </c>
      <c r="B606" s="179">
        <v>3.6729906747747108</v>
      </c>
      <c r="C606" s="179">
        <v>0</v>
      </c>
      <c r="D606" s="179">
        <v>0</v>
      </c>
      <c r="E606" s="179">
        <v>0</v>
      </c>
      <c r="F606" s="362"/>
      <c r="G606" s="179">
        <v>0</v>
      </c>
      <c r="H606" s="180">
        <v>0</v>
      </c>
      <c r="I606" s="181">
        <f t="shared" ref="I606:I625" si="222">SUM(B606:H606)</f>
        <v>3.6729906747747108</v>
      </c>
      <c r="J606" s="168"/>
      <c r="K606" s="182" t="s">
        <v>8</v>
      </c>
      <c r="L606" s="183">
        <v>3.6729906747747108</v>
      </c>
      <c r="M606" s="183">
        <v>0</v>
      </c>
      <c r="N606" s="183">
        <v>0</v>
      </c>
      <c r="O606" s="183">
        <v>0</v>
      </c>
      <c r="P606" s="183">
        <v>0</v>
      </c>
      <c r="Q606" s="183">
        <v>0</v>
      </c>
      <c r="R606" s="184">
        <v>0</v>
      </c>
      <c r="S606" s="185">
        <f t="shared" ref="S606:S625" si="223">SUM(L606:R606)</f>
        <v>3.6729906747747108</v>
      </c>
      <c r="U606" s="104" t="s">
        <v>8</v>
      </c>
      <c r="V606" s="231">
        <v>3.6729906747747108</v>
      </c>
      <c r="W606" s="231">
        <v>0</v>
      </c>
      <c r="X606" s="231">
        <v>0</v>
      </c>
      <c r="Y606" s="231">
        <v>0</v>
      </c>
      <c r="Z606" s="231">
        <v>0</v>
      </c>
      <c r="AA606" s="231">
        <v>0</v>
      </c>
      <c r="AB606" s="231">
        <v>0</v>
      </c>
      <c r="AC606" s="231">
        <v>0</v>
      </c>
      <c r="AD606" s="231">
        <v>0</v>
      </c>
      <c r="AE606" s="262">
        <f t="shared" si="220"/>
        <v>0</v>
      </c>
      <c r="AF606" s="233">
        <f t="shared" si="221"/>
        <v>3.6729906747747108</v>
      </c>
      <c r="AG606" s="147" t="str">
        <f t="shared" ref="AG606:AG626" si="224">+IF(ABS(S606-AF606)&gt;0.01,S606-AF606,"")</f>
        <v/>
      </c>
      <c r="AH606" s="160"/>
      <c r="AI606" s="160"/>
      <c r="AR606" s="161"/>
      <c r="BA606" s="160"/>
      <c r="BI606" s="161"/>
      <c r="BR606" s="160"/>
      <c r="BX606" s="23"/>
      <c r="CG606" s="160"/>
    </row>
    <row r="607" spans="1:85" ht="15">
      <c r="A607" s="186" t="s">
        <v>10</v>
      </c>
      <c r="B607" s="175">
        <v>4.5594667939135141</v>
      </c>
      <c r="C607" s="175">
        <v>0</v>
      </c>
      <c r="D607" s="175">
        <v>0</v>
      </c>
      <c r="E607" s="175">
        <v>0</v>
      </c>
      <c r="F607" s="362"/>
      <c r="G607" s="175">
        <v>0</v>
      </c>
      <c r="H607" s="187">
        <v>0</v>
      </c>
      <c r="I607" s="173">
        <f t="shared" si="222"/>
        <v>4.5594667939135141</v>
      </c>
      <c r="J607" s="168"/>
      <c r="K607" s="188" t="s">
        <v>10</v>
      </c>
      <c r="L607" s="175">
        <v>4.5594667939135141</v>
      </c>
      <c r="M607" s="175">
        <v>0</v>
      </c>
      <c r="N607" s="175">
        <v>0</v>
      </c>
      <c r="O607" s="175">
        <v>0</v>
      </c>
      <c r="P607" s="175">
        <v>0</v>
      </c>
      <c r="Q607" s="175">
        <v>0</v>
      </c>
      <c r="R607" s="176">
        <v>0</v>
      </c>
      <c r="S607" s="177">
        <f t="shared" si="223"/>
        <v>4.5594667939135141</v>
      </c>
      <c r="U607" s="287" t="s">
        <v>10</v>
      </c>
      <c r="V607" s="226">
        <v>4.5594667939135141</v>
      </c>
      <c r="W607" s="226">
        <v>0</v>
      </c>
      <c r="X607" s="226">
        <v>0</v>
      </c>
      <c r="Y607" s="226">
        <v>0</v>
      </c>
      <c r="Z607" s="226">
        <v>0</v>
      </c>
      <c r="AA607" s="226">
        <v>0</v>
      </c>
      <c r="AB607" s="226">
        <v>0</v>
      </c>
      <c r="AC607" s="226">
        <v>0</v>
      </c>
      <c r="AD607" s="228">
        <v>0</v>
      </c>
      <c r="AE607" s="261">
        <f t="shared" si="220"/>
        <v>0</v>
      </c>
      <c r="AF607" s="229">
        <f t="shared" si="221"/>
        <v>4.5594667939135141</v>
      </c>
      <c r="AG607" s="147" t="str">
        <f t="shared" si="224"/>
        <v/>
      </c>
      <c r="AH607" s="160"/>
      <c r="AI607" s="160"/>
      <c r="AR607" s="161"/>
      <c r="BA607" s="160"/>
      <c r="BI607" s="161"/>
      <c r="BR607" s="160"/>
      <c r="BX607" s="23"/>
      <c r="CG607" s="160"/>
    </row>
    <row r="608" spans="1:85" ht="15">
      <c r="A608" s="178" t="s">
        <v>56</v>
      </c>
      <c r="B608" s="179">
        <v>0</v>
      </c>
      <c r="C608" s="179">
        <v>0</v>
      </c>
      <c r="D608" s="179">
        <v>0</v>
      </c>
      <c r="E608" s="179">
        <v>0</v>
      </c>
      <c r="F608" s="362"/>
      <c r="G608" s="179">
        <v>0</v>
      </c>
      <c r="H608" s="180">
        <v>0</v>
      </c>
      <c r="I608" s="181">
        <f t="shared" si="222"/>
        <v>0</v>
      </c>
      <c r="J608" s="168"/>
      <c r="K608" s="182" t="s">
        <v>56</v>
      </c>
      <c r="L608" s="183">
        <v>0</v>
      </c>
      <c r="M608" s="183">
        <v>0</v>
      </c>
      <c r="N608" s="183">
        <v>0</v>
      </c>
      <c r="O608" s="183">
        <v>0</v>
      </c>
      <c r="P608" s="183">
        <v>0</v>
      </c>
      <c r="Q608" s="183">
        <v>0</v>
      </c>
      <c r="R608" s="184">
        <v>0</v>
      </c>
      <c r="S608" s="185">
        <f t="shared" si="223"/>
        <v>0</v>
      </c>
      <c r="U608" s="104" t="s">
        <v>56</v>
      </c>
      <c r="V608" s="231">
        <v>0</v>
      </c>
      <c r="W608" s="231">
        <v>0</v>
      </c>
      <c r="X608" s="231">
        <v>0</v>
      </c>
      <c r="Y608" s="231">
        <v>0</v>
      </c>
      <c r="Z608" s="231">
        <v>0</v>
      </c>
      <c r="AA608" s="231">
        <v>0</v>
      </c>
      <c r="AB608" s="231">
        <v>0</v>
      </c>
      <c r="AC608" s="231">
        <v>0</v>
      </c>
      <c r="AD608" s="231">
        <v>0</v>
      </c>
      <c r="AE608" s="262">
        <f t="shared" si="220"/>
        <v>0</v>
      </c>
      <c r="AF608" s="233">
        <f t="shared" si="221"/>
        <v>0</v>
      </c>
      <c r="AG608" s="147" t="str">
        <f t="shared" si="224"/>
        <v/>
      </c>
      <c r="AH608" s="160"/>
      <c r="AI608" s="160"/>
      <c r="AR608" s="161"/>
      <c r="BA608" s="160"/>
      <c r="BI608" s="161"/>
      <c r="BR608" s="160"/>
      <c r="BX608" s="23"/>
      <c r="CG608" s="160"/>
    </row>
    <row r="609" spans="1:85" ht="15">
      <c r="A609" s="186" t="s">
        <v>16</v>
      </c>
      <c r="B609" s="175">
        <v>4.92756196135573</v>
      </c>
      <c r="C609" s="175">
        <v>0</v>
      </c>
      <c r="D609" s="175">
        <v>0.63793177554170266</v>
      </c>
      <c r="E609" s="175">
        <v>0</v>
      </c>
      <c r="F609" s="362"/>
      <c r="G609" s="175">
        <v>0</v>
      </c>
      <c r="H609" s="187">
        <v>0</v>
      </c>
      <c r="I609" s="173">
        <f t="shared" si="222"/>
        <v>5.5654937368974329</v>
      </c>
      <c r="J609" s="168"/>
      <c r="K609" s="188" t="s">
        <v>16</v>
      </c>
      <c r="L609" s="175">
        <v>4.92756196135573</v>
      </c>
      <c r="M609" s="175">
        <v>0</v>
      </c>
      <c r="N609" s="175">
        <v>0.63793177554170266</v>
      </c>
      <c r="O609" s="175">
        <v>0</v>
      </c>
      <c r="P609" s="175">
        <v>0</v>
      </c>
      <c r="Q609" s="175">
        <v>0</v>
      </c>
      <c r="R609" s="176">
        <v>0</v>
      </c>
      <c r="S609" s="177">
        <f t="shared" si="223"/>
        <v>5.5654937368974329</v>
      </c>
      <c r="U609" s="287" t="s">
        <v>16</v>
      </c>
      <c r="V609" s="226">
        <v>4.92756196135573</v>
      </c>
      <c r="W609" s="226">
        <v>0.63793177554170266</v>
      </c>
      <c r="X609" s="226">
        <v>0</v>
      </c>
      <c r="Y609" s="226">
        <v>0</v>
      </c>
      <c r="Z609" s="226">
        <v>0</v>
      </c>
      <c r="AA609" s="226">
        <v>0</v>
      </c>
      <c r="AB609" s="226">
        <v>0</v>
      </c>
      <c r="AC609" s="226">
        <v>0</v>
      </c>
      <c r="AD609" s="228">
        <v>0</v>
      </c>
      <c r="AE609" s="261">
        <f t="shared" si="220"/>
        <v>0</v>
      </c>
      <c r="AF609" s="229">
        <f t="shared" si="221"/>
        <v>5.5654937368974329</v>
      </c>
      <c r="AG609" s="147" t="str">
        <f t="shared" si="224"/>
        <v/>
      </c>
      <c r="AH609" s="160"/>
      <c r="AI609" s="160"/>
      <c r="AR609" s="161"/>
      <c r="BA609" s="160"/>
      <c r="BI609" s="161"/>
      <c r="BR609" s="160"/>
      <c r="BX609" s="23"/>
      <c r="CG609" s="160"/>
    </row>
    <row r="610" spans="1:85" ht="15">
      <c r="A610" s="178" t="s">
        <v>15</v>
      </c>
      <c r="B610" s="179">
        <v>814.02036006193487</v>
      </c>
      <c r="C610" s="179">
        <v>0</v>
      </c>
      <c r="D610" s="179">
        <v>105.38466237338456</v>
      </c>
      <c r="E610" s="179">
        <v>0</v>
      </c>
      <c r="F610" s="362"/>
      <c r="G610" s="179">
        <v>0</v>
      </c>
      <c r="H610" s="180">
        <v>0</v>
      </c>
      <c r="I610" s="181">
        <f t="shared" si="222"/>
        <v>919.40502243531944</v>
      </c>
      <c r="J610" s="168"/>
      <c r="K610" s="182" t="s">
        <v>15</v>
      </c>
      <c r="L610" s="183">
        <v>814.02036006193487</v>
      </c>
      <c r="M610" s="183">
        <v>0</v>
      </c>
      <c r="N610" s="183">
        <v>105.38466237338456</v>
      </c>
      <c r="O610" s="183">
        <v>0</v>
      </c>
      <c r="P610" s="183">
        <v>0</v>
      </c>
      <c r="Q610" s="183">
        <v>0</v>
      </c>
      <c r="R610" s="184">
        <v>0</v>
      </c>
      <c r="S610" s="185">
        <f t="shared" si="223"/>
        <v>919.40502243531944</v>
      </c>
      <c r="U610" s="104" t="s">
        <v>15</v>
      </c>
      <c r="V610" s="231">
        <v>814.02036006193487</v>
      </c>
      <c r="W610" s="231">
        <v>105.38466237338456</v>
      </c>
      <c r="X610" s="231">
        <v>0</v>
      </c>
      <c r="Y610" s="231">
        <v>0</v>
      </c>
      <c r="Z610" s="231">
        <v>0</v>
      </c>
      <c r="AA610" s="231">
        <v>0</v>
      </c>
      <c r="AB610" s="231">
        <v>0</v>
      </c>
      <c r="AC610" s="231">
        <v>0</v>
      </c>
      <c r="AD610" s="231">
        <v>0</v>
      </c>
      <c r="AE610" s="262">
        <f t="shared" si="220"/>
        <v>0</v>
      </c>
      <c r="AF610" s="233">
        <f t="shared" si="221"/>
        <v>919.40502243531944</v>
      </c>
      <c r="AG610" s="147" t="str">
        <f t="shared" si="224"/>
        <v/>
      </c>
      <c r="AH610" s="160"/>
      <c r="AI610" s="160"/>
      <c r="AR610" s="161"/>
      <c r="BA610" s="160"/>
      <c r="BI610" s="161"/>
      <c r="BR610" s="160"/>
      <c r="BX610" s="23"/>
      <c r="CG610" s="160"/>
    </row>
    <row r="611" spans="1:85" ht="15">
      <c r="A611" s="186" t="s">
        <v>58</v>
      </c>
      <c r="B611" s="175">
        <v>0</v>
      </c>
      <c r="C611" s="175">
        <v>0</v>
      </c>
      <c r="D611" s="175">
        <v>0</v>
      </c>
      <c r="E611" s="175">
        <v>0</v>
      </c>
      <c r="F611" s="362"/>
      <c r="G611" s="175">
        <v>0</v>
      </c>
      <c r="H611" s="187">
        <v>0</v>
      </c>
      <c r="I611" s="173">
        <f t="shared" si="222"/>
        <v>0</v>
      </c>
      <c r="J611" s="168"/>
      <c r="K611" s="188" t="s">
        <v>58</v>
      </c>
      <c r="L611" s="175">
        <v>0</v>
      </c>
      <c r="M611" s="175">
        <v>0</v>
      </c>
      <c r="N611" s="175">
        <v>0</v>
      </c>
      <c r="O611" s="175">
        <v>0</v>
      </c>
      <c r="P611" s="175">
        <v>10284.555146641778</v>
      </c>
      <c r="Q611" s="175">
        <v>0</v>
      </c>
      <c r="R611" s="176">
        <v>0</v>
      </c>
      <c r="S611" s="177">
        <f t="shared" si="223"/>
        <v>10284.555146641778</v>
      </c>
      <c r="U611" s="288" t="s">
        <v>58</v>
      </c>
      <c r="V611" s="226">
        <v>0</v>
      </c>
      <c r="W611" s="226">
        <v>0</v>
      </c>
      <c r="X611" s="226">
        <v>0</v>
      </c>
      <c r="Y611" s="226">
        <v>0</v>
      </c>
      <c r="Z611" s="226">
        <v>0</v>
      </c>
      <c r="AA611" s="226">
        <v>0</v>
      </c>
      <c r="AB611" s="226">
        <v>0</v>
      </c>
      <c r="AC611" s="226">
        <v>0</v>
      </c>
      <c r="AD611" s="226">
        <v>0</v>
      </c>
      <c r="AE611" s="263">
        <f>+P611</f>
        <v>10284.555146641778</v>
      </c>
      <c r="AF611" s="264">
        <f t="shared" si="221"/>
        <v>10284.555146641778</v>
      </c>
      <c r="AG611" s="147" t="str">
        <f t="shared" si="224"/>
        <v/>
      </c>
      <c r="AH611" s="160"/>
      <c r="AI611" s="160"/>
      <c r="AR611" s="161"/>
      <c r="BA611" s="160"/>
      <c r="BI611" s="161"/>
      <c r="BR611" s="160"/>
      <c r="BX611" s="23"/>
      <c r="CG611" s="160"/>
    </row>
    <row r="612" spans="1:85" ht="15">
      <c r="A612" s="178" t="s">
        <v>12</v>
      </c>
      <c r="B612" s="179">
        <v>0</v>
      </c>
      <c r="C612" s="179">
        <v>0</v>
      </c>
      <c r="D612" s="179">
        <v>0</v>
      </c>
      <c r="E612" s="179">
        <v>0</v>
      </c>
      <c r="F612" s="362"/>
      <c r="G612" s="179">
        <v>0</v>
      </c>
      <c r="H612" s="180">
        <v>0</v>
      </c>
      <c r="I612" s="181">
        <f t="shared" si="222"/>
        <v>0</v>
      </c>
      <c r="J612" s="168"/>
      <c r="K612" s="182" t="s">
        <v>12</v>
      </c>
      <c r="L612" s="183">
        <v>0</v>
      </c>
      <c r="M612" s="183">
        <v>0</v>
      </c>
      <c r="N612" s="183">
        <v>0</v>
      </c>
      <c r="O612" s="183">
        <v>0</v>
      </c>
      <c r="P612" s="183">
        <v>6543.4487371187761</v>
      </c>
      <c r="Q612" s="183">
        <v>0</v>
      </c>
      <c r="R612" s="184">
        <v>0</v>
      </c>
      <c r="S612" s="185">
        <f t="shared" si="223"/>
        <v>6543.4487371187761</v>
      </c>
      <c r="U612" s="104" t="s">
        <v>12</v>
      </c>
      <c r="V612" s="231">
        <v>0</v>
      </c>
      <c r="W612" s="231">
        <v>0</v>
      </c>
      <c r="X612" s="231">
        <v>0</v>
      </c>
      <c r="Y612" s="231">
        <v>0</v>
      </c>
      <c r="Z612" s="231">
        <v>0</v>
      </c>
      <c r="AA612" s="231">
        <v>0</v>
      </c>
      <c r="AB612" s="231">
        <v>0</v>
      </c>
      <c r="AC612" s="231">
        <v>0</v>
      </c>
      <c r="AD612" s="231">
        <v>0</v>
      </c>
      <c r="AE612" s="262">
        <f t="shared" ref="AE612:AE625" si="225">+P612</f>
        <v>6543.4487371187761</v>
      </c>
      <c r="AF612" s="233">
        <f t="shared" si="221"/>
        <v>6543.4487371187761</v>
      </c>
      <c r="AG612" s="147" t="str">
        <f t="shared" si="224"/>
        <v/>
      </c>
      <c r="AH612" s="160"/>
      <c r="AI612" s="160"/>
      <c r="AR612" s="161"/>
      <c r="BA612" s="160"/>
      <c r="BI612" s="161"/>
      <c r="BR612" s="160"/>
      <c r="BX612" s="23"/>
      <c r="CG612" s="160"/>
    </row>
    <row r="613" spans="1:85" ht="15">
      <c r="A613" s="186" t="s">
        <v>59</v>
      </c>
      <c r="B613" s="175">
        <v>0</v>
      </c>
      <c r="C613" s="175">
        <v>0</v>
      </c>
      <c r="D613" s="175">
        <v>0</v>
      </c>
      <c r="E613" s="175">
        <v>0</v>
      </c>
      <c r="F613" s="362"/>
      <c r="G613" s="175">
        <v>0</v>
      </c>
      <c r="H613" s="187">
        <v>0</v>
      </c>
      <c r="I613" s="173">
        <f t="shared" si="222"/>
        <v>0</v>
      </c>
      <c r="J613" s="168"/>
      <c r="K613" s="188" t="s">
        <v>59</v>
      </c>
      <c r="L613" s="175">
        <v>0</v>
      </c>
      <c r="M613" s="175">
        <v>0</v>
      </c>
      <c r="N613" s="175">
        <v>0</v>
      </c>
      <c r="O613" s="175">
        <v>0</v>
      </c>
      <c r="P613" s="175">
        <v>0</v>
      </c>
      <c r="Q613" s="175">
        <v>0</v>
      </c>
      <c r="R613" s="176">
        <v>0</v>
      </c>
      <c r="S613" s="177">
        <f t="shared" si="223"/>
        <v>0</v>
      </c>
      <c r="U613" s="289" t="s">
        <v>59</v>
      </c>
      <c r="V613" s="226">
        <v>0</v>
      </c>
      <c r="W613" s="226">
        <v>0</v>
      </c>
      <c r="X613" s="226">
        <v>0</v>
      </c>
      <c r="Y613" s="226">
        <v>0</v>
      </c>
      <c r="Z613" s="226">
        <v>0</v>
      </c>
      <c r="AA613" s="226">
        <v>0</v>
      </c>
      <c r="AB613" s="226">
        <v>0</v>
      </c>
      <c r="AC613" s="226">
        <v>0</v>
      </c>
      <c r="AD613" s="226">
        <v>0</v>
      </c>
      <c r="AE613" s="263">
        <f t="shared" si="225"/>
        <v>0</v>
      </c>
      <c r="AF613" s="264">
        <f t="shared" si="221"/>
        <v>0</v>
      </c>
      <c r="AG613" s="147" t="str">
        <f t="shared" si="224"/>
        <v/>
      </c>
      <c r="AH613" s="160"/>
      <c r="AI613" s="160"/>
      <c r="AR613" s="161"/>
      <c r="BA613" s="160"/>
      <c r="BI613" s="161"/>
      <c r="BR613" s="160"/>
      <c r="BX613" s="23"/>
      <c r="CG613" s="160"/>
    </row>
    <row r="614" spans="1:85" ht="15">
      <c r="A614" s="178" t="s">
        <v>17</v>
      </c>
      <c r="B614" s="179">
        <v>13.764780965983325</v>
      </c>
      <c r="C614" s="179">
        <v>0</v>
      </c>
      <c r="D614" s="179">
        <v>2.7799204438927569</v>
      </c>
      <c r="E614" s="179">
        <v>0</v>
      </c>
      <c r="F614" s="362"/>
      <c r="G614" s="179">
        <v>0</v>
      </c>
      <c r="H614" s="180">
        <v>0</v>
      </c>
      <c r="I614" s="181">
        <f t="shared" si="222"/>
        <v>16.544701409876083</v>
      </c>
      <c r="J614" s="168"/>
      <c r="K614" s="182" t="s">
        <v>17</v>
      </c>
      <c r="L614" s="183">
        <v>13.764780965983325</v>
      </c>
      <c r="M614" s="183">
        <v>0</v>
      </c>
      <c r="N614" s="183">
        <v>2.7799204438927569</v>
      </c>
      <c r="O614" s="183">
        <v>0</v>
      </c>
      <c r="P614" s="183">
        <v>0</v>
      </c>
      <c r="Q614" s="183">
        <v>0</v>
      </c>
      <c r="R614" s="184">
        <v>0</v>
      </c>
      <c r="S614" s="185">
        <f t="shared" si="223"/>
        <v>16.544701409876083</v>
      </c>
      <c r="U614" s="104" t="s">
        <v>17</v>
      </c>
      <c r="V614" s="231">
        <v>13.764780965983325</v>
      </c>
      <c r="W614" s="231">
        <v>1.5595219913635947</v>
      </c>
      <c r="X614" s="231">
        <v>1.2203984525291625</v>
      </c>
      <c r="Y614" s="231">
        <v>0</v>
      </c>
      <c r="Z614" s="231">
        <v>0</v>
      </c>
      <c r="AA614" s="231">
        <v>0</v>
      </c>
      <c r="AB614" s="231">
        <v>0</v>
      </c>
      <c r="AC614" s="231">
        <v>0</v>
      </c>
      <c r="AD614" s="231">
        <v>0</v>
      </c>
      <c r="AE614" s="262">
        <f t="shared" si="225"/>
        <v>0</v>
      </c>
      <c r="AF614" s="233">
        <f t="shared" si="221"/>
        <v>16.544701409876083</v>
      </c>
      <c r="AG614" s="147" t="str">
        <f t="shared" si="224"/>
        <v/>
      </c>
      <c r="AH614" s="160"/>
      <c r="AI614" s="160"/>
      <c r="AR614" s="161"/>
      <c r="BA614" s="160"/>
      <c r="BI614" s="161"/>
      <c r="BR614" s="160"/>
      <c r="BX614" s="23"/>
      <c r="CG614" s="160"/>
    </row>
    <row r="615" spans="1:85" ht="15">
      <c r="A615" s="186" t="s">
        <v>139</v>
      </c>
      <c r="B615" s="175">
        <v>16971.404538284278</v>
      </c>
      <c r="C615" s="175">
        <v>0</v>
      </c>
      <c r="D615" s="175">
        <v>3613.7270218458484</v>
      </c>
      <c r="E615" s="175">
        <v>0</v>
      </c>
      <c r="F615" s="362"/>
      <c r="G615" s="175">
        <v>0</v>
      </c>
      <c r="H615" s="187">
        <v>0</v>
      </c>
      <c r="I615" s="173">
        <f t="shared" si="222"/>
        <v>20585.131560130125</v>
      </c>
      <c r="J615" s="168"/>
      <c r="K615" s="188" t="s">
        <v>139</v>
      </c>
      <c r="L615" s="175">
        <v>16971.404538284278</v>
      </c>
      <c r="M615" s="175">
        <v>0</v>
      </c>
      <c r="N615" s="175">
        <v>3613.7270218458484</v>
      </c>
      <c r="O615" s="175">
        <v>0</v>
      </c>
      <c r="P615" s="175">
        <v>0</v>
      </c>
      <c r="Q615" s="175">
        <v>0</v>
      </c>
      <c r="R615" s="176">
        <v>0</v>
      </c>
      <c r="S615" s="177">
        <f t="shared" si="223"/>
        <v>20585.131560130125</v>
      </c>
      <c r="U615" s="105" t="s">
        <v>139</v>
      </c>
      <c r="V615" s="226">
        <v>16971.404538284278</v>
      </c>
      <c r="W615" s="226">
        <v>3238.2621789831983</v>
      </c>
      <c r="X615" s="226">
        <v>375.46484286265013</v>
      </c>
      <c r="Y615" s="226">
        <v>0</v>
      </c>
      <c r="Z615" s="226">
        <v>0</v>
      </c>
      <c r="AA615" s="226">
        <v>0</v>
      </c>
      <c r="AB615" s="226">
        <v>0</v>
      </c>
      <c r="AC615" s="226">
        <v>0</v>
      </c>
      <c r="AD615" s="226">
        <v>0</v>
      </c>
      <c r="AE615" s="263">
        <f t="shared" si="225"/>
        <v>0</v>
      </c>
      <c r="AF615" s="264">
        <f t="shared" si="221"/>
        <v>20585.131560130125</v>
      </c>
      <c r="AG615" s="147" t="str">
        <f t="shared" si="224"/>
        <v/>
      </c>
      <c r="AH615" s="160"/>
      <c r="AI615" s="160"/>
      <c r="AR615" s="161"/>
      <c r="BA615" s="160"/>
      <c r="BI615" s="161"/>
      <c r="BR615" s="160"/>
      <c r="BX615" s="23"/>
      <c r="CG615" s="160"/>
    </row>
    <row r="616" spans="1:85" ht="15">
      <c r="A616" s="178" t="s">
        <v>25</v>
      </c>
      <c r="B616" s="179">
        <v>1467.2356999714796</v>
      </c>
      <c r="C616" s="179">
        <v>0</v>
      </c>
      <c r="D616" s="179">
        <v>2225.735445205582</v>
      </c>
      <c r="E616" s="179">
        <v>4927.6704493868237</v>
      </c>
      <c r="F616" s="362"/>
      <c r="G616" s="179">
        <v>2211.6033200804568</v>
      </c>
      <c r="H616" s="180">
        <v>0</v>
      </c>
      <c r="I616" s="181">
        <f t="shared" si="222"/>
        <v>10832.244914644343</v>
      </c>
      <c r="J616" s="168"/>
      <c r="K616" s="182" t="s">
        <v>25</v>
      </c>
      <c r="L616" s="183">
        <v>1467.2356999714796</v>
      </c>
      <c r="M616" s="183">
        <v>0</v>
      </c>
      <c r="N616" s="183">
        <v>2225.735445205582</v>
      </c>
      <c r="O616" s="183">
        <v>4927.6704493868237</v>
      </c>
      <c r="P616" s="183">
        <v>0</v>
      </c>
      <c r="Q616" s="183">
        <v>2211.6033200804568</v>
      </c>
      <c r="R616" s="184">
        <v>0</v>
      </c>
      <c r="S616" s="185">
        <f t="shared" si="223"/>
        <v>10832.244914644343</v>
      </c>
      <c r="U616" s="104" t="s">
        <v>25</v>
      </c>
      <c r="V616" s="231">
        <v>1467.2356999714796</v>
      </c>
      <c r="W616" s="231">
        <v>1127.4552540946784</v>
      </c>
      <c r="X616" s="231">
        <v>1098.2801911109036</v>
      </c>
      <c r="Y616" s="231">
        <v>1487.8682521317792</v>
      </c>
      <c r="Z616" s="231">
        <v>1429.6872642853371</v>
      </c>
      <c r="AA616" s="231">
        <v>399.46203136334407</v>
      </c>
      <c r="AB616" s="231">
        <v>1387.8328763163363</v>
      </c>
      <c r="AC616" s="231">
        <v>823.77044376412039</v>
      </c>
      <c r="AD616" s="231">
        <v>1610.6529016063637</v>
      </c>
      <c r="AE616" s="262">
        <f t="shared" si="225"/>
        <v>0</v>
      </c>
      <c r="AF616" s="233">
        <f t="shared" si="221"/>
        <v>10832.244914644341</v>
      </c>
      <c r="AG616" s="147" t="str">
        <f t="shared" si="224"/>
        <v/>
      </c>
      <c r="AH616" s="160"/>
      <c r="AI616" s="160"/>
      <c r="AR616" s="161"/>
      <c r="BA616" s="160"/>
      <c r="BI616" s="161"/>
      <c r="BR616" s="160"/>
      <c r="BX616" s="23"/>
      <c r="CG616" s="160"/>
    </row>
    <row r="617" spans="1:85" ht="15">
      <c r="A617" s="186" t="s">
        <v>24</v>
      </c>
      <c r="B617" s="175">
        <v>8335.8757877894877</v>
      </c>
      <c r="C617" s="175">
        <v>0</v>
      </c>
      <c r="D617" s="175">
        <v>1966.4317651726285</v>
      </c>
      <c r="E617" s="175">
        <v>0</v>
      </c>
      <c r="F617" s="362"/>
      <c r="G617" s="175">
        <v>0</v>
      </c>
      <c r="H617" s="187">
        <v>0</v>
      </c>
      <c r="I617" s="173">
        <f t="shared" si="222"/>
        <v>10302.307552962116</v>
      </c>
      <c r="J617" s="168"/>
      <c r="K617" s="188" t="s">
        <v>24</v>
      </c>
      <c r="L617" s="175">
        <v>8335.8757877894877</v>
      </c>
      <c r="M617" s="175">
        <v>0</v>
      </c>
      <c r="N617" s="175">
        <v>1966.4317651726285</v>
      </c>
      <c r="O617" s="175">
        <v>0</v>
      </c>
      <c r="P617" s="175">
        <v>0</v>
      </c>
      <c r="Q617" s="175">
        <v>0</v>
      </c>
      <c r="R617" s="176">
        <v>0</v>
      </c>
      <c r="S617" s="177">
        <f t="shared" si="223"/>
        <v>10302.307552962116</v>
      </c>
      <c r="U617" s="289" t="s">
        <v>24</v>
      </c>
      <c r="V617" s="226">
        <v>8335.8757877894877</v>
      </c>
      <c r="W617" s="226">
        <v>1966.4317651726285</v>
      </c>
      <c r="X617" s="226">
        <v>0</v>
      </c>
      <c r="Y617" s="226">
        <v>0</v>
      </c>
      <c r="Z617" s="226">
        <v>0</v>
      </c>
      <c r="AA617" s="226">
        <v>0</v>
      </c>
      <c r="AB617" s="226">
        <v>0</v>
      </c>
      <c r="AC617" s="226">
        <v>0</v>
      </c>
      <c r="AD617" s="226">
        <v>0</v>
      </c>
      <c r="AE617" s="263">
        <f t="shared" si="225"/>
        <v>0</v>
      </c>
      <c r="AF617" s="264">
        <f t="shared" si="221"/>
        <v>10302.307552962116</v>
      </c>
      <c r="AG617" s="147" t="str">
        <f t="shared" si="224"/>
        <v/>
      </c>
      <c r="AH617" s="160"/>
      <c r="AI617" s="160"/>
      <c r="AR617" s="161"/>
      <c r="BA617" s="160"/>
      <c r="BI617" s="161"/>
      <c r="BR617" s="160"/>
      <c r="BX617" s="23"/>
      <c r="CG617" s="160"/>
    </row>
    <row r="618" spans="1:85" ht="15">
      <c r="A618" s="178" t="s">
        <v>60</v>
      </c>
      <c r="B618" s="179">
        <v>1040.9630348498467</v>
      </c>
      <c r="C618" s="179">
        <v>0</v>
      </c>
      <c r="D618" s="179">
        <v>12.26488365859513</v>
      </c>
      <c r="E618" s="179">
        <v>0</v>
      </c>
      <c r="F618" s="362"/>
      <c r="G618" s="179">
        <v>0</v>
      </c>
      <c r="H618" s="180">
        <v>0</v>
      </c>
      <c r="I618" s="181">
        <f t="shared" si="222"/>
        <v>1053.2279185084419</v>
      </c>
      <c r="J618" s="168"/>
      <c r="K618" s="182" t="s">
        <v>60</v>
      </c>
      <c r="L618" s="183">
        <v>1040.9630348498467</v>
      </c>
      <c r="M618" s="183">
        <v>0</v>
      </c>
      <c r="N618" s="183">
        <v>12.26488365859513</v>
      </c>
      <c r="O618" s="183">
        <v>0</v>
      </c>
      <c r="P618" s="183">
        <v>0</v>
      </c>
      <c r="Q618" s="183">
        <v>0</v>
      </c>
      <c r="R618" s="184">
        <v>0</v>
      </c>
      <c r="S618" s="185">
        <f t="shared" si="223"/>
        <v>1053.2279185084419</v>
      </c>
      <c r="U618" s="104" t="s">
        <v>60</v>
      </c>
      <c r="V618" s="231">
        <v>1040.9630348498467</v>
      </c>
      <c r="W618" s="231">
        <v>10.903382833846177</v>
      </c>
      <c r="X618" s="231">
        <v>1.3615008247489535</v>
      </c>
      <c r="Y618" s="231">
        <v>0</v>
      </c>
      <c r="Z618" s="231">
        <v>0</v>
      </c>
      <c r="AA618" s="231">
        <v>0</v>
      </c>
      <c r="AB618" s="231">
        <v>0</v>
      </c>
      <c r="AC618" s="231">
        <v>0</v>
      </c>
      <c r="AD618" s="231">
        <v>0</v>
      </c>
      <c r="AE618" s="262">
        <f t="shared" si="225"/>
        <v>0</v>
      </c>
      <c r="AF618" s="233">
        <f t="shared" si="221"/>
        <v>1053.2279185084417</v>
      </c>
      <c r="AG618" s="147" t="str">
        <f t="shared" si="224"/>
        <v/>
      </c>
      <c r="AH618" s="160"/>
      <c r="AI618" s="160"/>
      <c r="AR618" s="161"/>
      <c r="BA618" s="160"/>
      <c r="BI618" s="161"/>
      <c r="BR618" s="160"/>
      <c r="BX618" s="23"/>
      <c r="CG618" s="160"/>
    </row>
    <row r="619" spans="1:85" ht="15">
      <c r="A619" s="186" t="s">
        <v>22</v>
      </c>
      <c r="B619" s="175">
        <v>392.29317492252335</v>
      </c>
      <c r="C619" s="175">
        <v>0</v>
      </c>
      <c r="D619" s="175">
        <v>22.902244107174731</v>
      </c>
      <c r="E619" s="175">
        <v>0</v>
      </c>
      <c r="F619" s="362"/>
      <c r="G619" s="175">
        <v>0</v>
      </c>
      <c r="H619" s="187">
        <v>0</v>
      </c>
      <c r="I619" s="173">
        <f t="shared" si="222"/>
        <v>415.19541902969809</v>
      </c>
      <c r="J619" s="168"/>
      <c r="K619" s="188" t="s">
        <v>22</v>
      </c>
      <c r="L619" s="175">
        <v>392.29317492252335</v>
      </c>
      <c r="M619" s="175">
        <v>0</v>
      </c>
      <c r="N619" s="175">
        <v>22.902244107174731</v>
      </c>
      <c r="O619" s="175">
        <v>0</v>
      </c>
      <c r="P619" s="175">
        <v>946.06328344330075</v>
      </c>
      <c r="Q619" s="175">
        <v>0</v>
      </c>
      <c r="R619" s="176">
        <v>0</v>
      </c>
      <c r="S619" s="177">
        <f t="shared" si="223"/>
        <v>1361.2587024729987</v>
      </c>
      <c r="U619" s="289" t="s">
        <v>22</v>
      </c>
      <c r="V619" s="226">
        <v>392.29317492252335</v>
      </c>
      <c r="W619" s="226">
        <v>22.902244107174731</v>
      </c>
      <c r="X619" s="226">
        <v>0</v>
      </c>
      <c r="Y619" s="226">
        <v>0</v>
      </c>
      <c r="Z619" s="226">
        <v>0</v>
      </c>
      <c r="AA619" s="226">
        <v>0</v>
      </c>
      <c r="AB619" s="226">
        <v>0</v>
      </c>
      <c r="AC619" s="226">
        <v>0</v>
      </c>
      <c r="AD619" s="226">
        <v>0</v>
      </c>
      <c r="AE619" s="263">
        <f t="shared" si="225"/>
        <v>946.06328344330075</v>
      </c>
      <c r="AF619" s="264">
        <f t="shared" si="221"/>
        <v>1361.2587024729987</v>
      </c>
      <c r="AG619" s="147" t="str">
        <f t="shared" si="224"/>
        <v/>
      </c>
      <c r="AH619" s="160"/>
      <c r="AI619" s="160"/>
      <c r="AR619" s="161"/>
      <c r="BA619" s="160"/>
      <c r="BI619" s="161"/>
      <c r="BR619" s="160"/>
      <c r="BX619" s="23"/>
      <c r="CG619" s="160"/>
    </row>
    <row r="620" spans="1:85" ht="15">
      <c r="A620" s="178" t="s">
        <v>21</v>
      </c>
      <c r="B620" s="179">
        <v>0</v>
      </c>
      <c r="C620" s="179">
        <v>0</v>
      </c>
      <c r="D620" s="179">
        <v>0</v>
      </c>
      <c r="E620" s="179">
        <v>0</v>
      </c>
      <c r="F620" s="362"/>
      <c r="G620" s="179">
        <v>0</v>
      </c>
      <c r="H620" s="180">
        <v>0</v>
      </c>
      <c r="I620" s="181">
        <f t="shared" si="222"/>
        <v>0</v>
      </c>
      <c r="J620" s="168"/>
      <c r="K620" s="182" t="s">
        <v>21</v>
      </c>
      <c r="L620" s="183">
        <v>0</v>
      </c>
      <c r="M620" s="183">
        <v>0</v>
      </c>
      <c r="N620" s="183">
        <v>0</v>
      </c>
      <c r="O620" s="183">
        <v>0</v>
      </c>
      <c r="P620" s="183">
        <v>0</v>
      </c>
      <c r="Q620" s="183">
        <v>0</v>
      </c>
      <c r="R620" s="184">
        <v>0</v>
      </c>
      <c r="S620" s="185">
        <f t="shared" si="223"/>
        <v>0</v>
      </c>
      <c r="U620" s="104" t="s">
        <v>21</v>
      </c>
      <c r="V620" s="231">
        <v>0</v>
      </c>
      <c r="W620" s="231">
        <v>0</v>
      </c>
      <c r="X620" s="231">
        <v>0</v>
      </c>
      <c r="Y620" s="231">
        <v>0</v>
      </c>
      <c r="Z620" s="231">
        <v>0</v>
      </c>
      <c r="AA620" s="231">
        <v>0</v>
      </c>
      <c r="AB620" s="231">
        <v>0</v>
      </c>
      <c r="AC620" s="231">
        <v>0</v>
      </c>
      <c r="AD620" s="231">
        <v>0</v>
      </c>
      <c r="AE620" s="262">
        <f t="shared" si="225"/>
        <v>0</v>
      </c>
      <c r="AF620" s="233">
        <f t="shared" si="221"/>
        <v>0</v>
      </c>
      <c r="AG620" s="147" t="str">
        <f t="shared" si="224"/>
        <v/>
      </c>
      <c r="AH620" s="160"/>
      <c r="AI620" s="160"/>
      <c r="AR620" s="161"/>
      <c r="BA620" s="160"/>
      <c r="BI620" s="161"/>
      <c r="BR620" s="160"/>
      <c r="BX620" s="23"/>
      <c r="CG620" s="160"/>
    </row>
    <row r="621" spans="1:85" ht="15">
      <c r="A621" s="189" t="s">
        <v>64</v>
      </c>
      <c r="B621" s="175">
        <v>153.9175967384825</v>
      </c>
      <c r="C621" s="175">
        <v>0</v>
      </c>
      <c r="D621" s="175">
        <v>83.170425426856056</v>
      </c>
      <c r="E621" s="175">
        <v>0</v>
      </c>
      <c r="F621" s="362"/>
      <c r="G621" s="175">
        <v>0</v>
      </c>
      <c r="H621" s="187">
        <v>0</v>
      </c>
      <c r="I621" s="173">
        <f t="shared" si="222"/>
        <v>237.08802216533854</v>
      </c>
      <c r="J621" s="168"/>
      <c r="K621" s="190" t="s">
        <v>64</v>
      </c>
      <c r="L621" s="175">
        <v>153.9175967384825</v>
      </c>
      <c r="M621" s="175">
        <v>0</v>
      </c>
      <c r="N621" s="175">
        <v>83.170425426856056</v>
      </c>
      <c r="O621" s="175">
        <v>0</v>
      </c>
      <c r="P621" s="175">
        <v>0</v>
      </c>
      <c r="Q621" s="175">
        <v>0</v>
      </c>
      <c r="R621" s="176">
        <v>0</v>
      </c>
      <c r="S621" s="177">
        <f t="shared" si="223"/>
        <v>237.08802216533854</v>
      </c>
      <c r="U621" s="290" t="s">
        <v>64</v>
      </c>
      <c r="V621" s="226">
        <v>153.9175967384825</v>
      </c>
      <c r="W621" s="226">
        <v>83.170425426856056</v>
      </c>
      <c r="X621" s="226">
        <v>0</v>
      </c>
      <c r="Y621" s="226">
        <v>0</v>
      </c>
      <c r="Z621" s="226">
        <v>0</v>
      </c>
      <c r="AA621" s="226">
        <v>0</v>
      </c>
      <c r="AB621" s="226">
        <v>0</v>
      </c>
      <c r="AC621" s="226">
        <v>0</v>
      </c>
      <c r="AD621" s="228">
        <v>0</v>
      </c>
      <c r="AE621" s="261">
        <f t="shared" si="225"/>
        <v>0</v>
      </c>
      <c r="AF621" s="229">
        <f t="shared" si="221"/>
        <v>237.08802216533854</v>
      </c>
      <c r="AG621" s="147" t="str">
        <f t="shared" si="224"/>
        <v/>
      </c>
      <c r="AH621" s="160"/>
      <c r="AI621" s="160"/>
      <c r="AR621" s="161"/>
      <c r="BA621" s="160"/>
      <c r="BI621" s="161"/>
      <c r="BR621" s="160"/>
      <c r="BX621" s="23"/>
      <c r="CG621" s="160"/>
    </row>
    <row r="622" spans="1:85" ht="15">
      <c r="A622" s="191" t="s">
        <v>23</v>
      </c>
      <c r="B622" s="192">
        <v>153.9175967384825</v>
      </c>
      <c r="C622" s="192">
        <v>0</v>
      </c>
      <c r="D622" s="192">
        <v>83.170425426856056</v>
      </c>
      <c r="E622" s="192">
        <v>0</v>
      </c>
      <c r="F622" s="362"/>
      <c r="G622" s="192">
        <v>0</v>
      </c>
      <c r="H622" s="193">
        <v>0</v>
      </c>
      <c r="I622" s="194">
        <f t="shared" si="222"/>
        <v>237.08802216533854</v>
      </c>
      <c r="J622" s="168"/>
      <c r="K622" s="195" t="s">
        <v>23</v>
      </c>
      <c r="L622" s="196">
        <v>153.9175967384825</v>
      </c>
      <c r="M622" s="196">
        <v>0</v>
      </c>
      <c r="N622" s="196">
        <v>83.170425426856056</v>
      </c>
      <c r="O622" s="196">
        <v>0</v>
      </c>
      <c r="P622" s="196">
        <v>0</v>
      </c>
      <c r="Q622" s="196">
        <v>0</v>
      </c>
      <c r="R622" s="197">
        <v>0</v>
      </c>
      <c r="S622" s="198">
        <f t="shared" si="223"/>
        <v>237.08802216533854</v>
      </c>
      <c r="U622" s="291" t="s">
        <v>134</v>
      </c>
      <c r="V622" s="231">
        <v>153.9175967384825</v>
      </c>
      <c r="W622" s="231">
        <v>83.170425426856056</v>
      </c>
      <c r="X622" s="231">
        <v>0</v>
      </c>
      <c r="Y622" s="231">
        <v>0</v>
      </c>
      <c r="Z622" s="231">
        <v>0</v>
      </c>
      <c r="AA622" s="231">
        <v>0</v>
      </c>
      <c r="AB622" s="231">
        <v>0</v>
      </c>
      <c r="AC622" s="231">
        <v>0</v>
      </c>
      <c r="AD622" s="231">
        <v>0</v>
      </c>
      <c r="AE622" s="262">
        <f t="shared" si="225"/>
        <v>0</v>
      </c>
      <c r="AF622" s="233">
        <f t="shared" si="221"/>
        <v>237.08802216533854</v>
      </c>
      <c r="AG622" s="149" t="str">
        <f t="shared" si="224"/>
        <v/>
      </c>
      <c r="AH622" s="160"/>
      <c r="AI622" s="160"/>
      <c r="AR622" s="161"/>
      <c r="BA622" s="160"/>
      <c r="BI622" s="161"/>
      <c r="BR622" s="160"/>
      <c r="BX622" s="23"/>
      <c r="CG622" s="160"/>
    </row>
    <row r="623" spans="1:85" ht="15">
      <c r="A623" s="199" t="s">
        <v>19</v>
      </c>
      <c r="B623" s="200">
        <v>0</v>
      </c>
      <c r="C623" s="200">
        <v>0</v>
      </c>
      <c r="D623" s="200">
        <v>0</v>
      </c>
      <c r="E623" s="200">
        <v>0</v>
      </c>
      <c r="F623" s="362"/>
      <c r="G623" s="200">
        <v>0</v>
      </c>
      <c r="H623" s="201">
        <v>0</v>
      </c>
      <c r="I623" s="202">
        <f t="shared" si="222"/>
        <v>0</v>
      </c>
      <c r="J623" s="168"/>
      <c r="K623" s="203" t="s">
        <v>19</v>
      </c>
      <c r="L623" s="200">
        <v>0</v>
      </c>
      <c r="M623" s="200">
        <v>0</v>
      </c>
      <c r="N623" s="200">
        <v>0</v>
      </c>
      <c r="O623" s="200">
        <v>0</v>
      </c>
      <c r="P623" s="200">
        <v>0</v>
      </c>
      <c r="Q623" s="200">
        <v>0</v>
      </c>
      <c r="R623" s="204">
        <v>0</v>
      </c>
      <c r="S623" s="205">
        <f t="shared" si="223"/>
        <v>0</v>
      </c>
      <c r="U623" s="292" t="s">
        <v>19</v>
      </c>
      <c r="V623" s="226">
        <v>0</v>
      </c>
      <c r="W623" s="226">
        <v>0</v>
      </c>
      <c r="X623" s="226">
        <v>0</v>
      </c>
      <c r="Y623" s="226">
        <v>0</v>
      </c>
      <c r="Z623" s="226">
        <v>0</v>
      </c>
      <c r="AA623" s="226">
        <v>0</v>
      </c>
      <c r="AB623" s="226">
        <v>0</v>
      </c>
      <c r="AC623" s="226">
        <v>0</v>
      </c>
      <c r="AD623" s="226">
        <v>0</v>
      </c>
      <c r="AE623" s="263">
        <f t="shared" si="225"/>
        <v>0</v>
      </c>
      <c r="AF623" s="264">
        <f t="shared" si="221"/>
        <v>0</v>
      </c>
      <c r="AG623" s="149" t="str">
        <f t="shared" si="224"/>
        <v/>
      </c>
      <c r="AH623" s="160"/>
      <c r="AI623" s="160"/>
      <c r="AR623" s="161"/>
      <c r="BA623" s="160"/>
      <c r="BI623" s="161"/>
      <c r="BR623" s="160"/>
      <c r="BX623" s="23"/>
      <c r="CG623" s="160"/>
    </row>
    <row r="624" spans="1:85" ht="15">
      <c r="A624" s="191" t="s">
        <v>20</v>
      </c>
      <c r="B624" s="192">
        <v>0</v>
      </c>
      <c r="C624" s="192">
        <v>0</v>
      </c>
      <c r="D624" s="192">
        <v>0</v>
      </c>
      <c r="E624" s="192">
        <v>0</v>
      </c>
      <c r="F624" s="362"/>
      <c r="G624" s="192">
        <v>0</v>
      </c>
      <c r="H624" s="193">
        <v>0</v>
      </c>
      <c r="I624" s="194">
        <f t="shared" si="222"/>
        <v>0</v>
      </c>
      <c r="J624" s="168"/>
      <c r="K624" s="195" t="s">
        <v>20</v>
      </c>
      <c r="L624" s="196">
        <v>0</v>
      </c>
      <c r="M624" s="196">
        <v>0</v>
      </c>
      <c r="N624" s="196">
        <v>0</v>
      </c>
      <c r="O624" s="196">
        <v>0</v>
      </c>
      <c r="P624" s="196">
        <v>0</v>
      </c>
      <c r="Q624" s="196">
        <v>0</v>
      </c>
      <c r="R624" s="197">
        <v>0</v>
      </c>
      <c r="S624" s="198">
        <f t="shared" si="223"/>
        <v>0</v>
      </c>
      <c r="U624" s="291" t="s">
        <v>135</v>
      </c>
      <c r="V624" s="231">
        <v>0</v>
      </c>
      <c r="W624" s="231">
        <v>0</v>
      </c>
      <c r="X624" s="231">
        <v>0</v>
      </c>
      <c r="Y624" s="231">
        <v>0</v>
      </c>
      <c r="Z624" s="231">
        <v>0</v>
      </c>
      <c r="AA624" s="231">
        <v>0</v>
      </c>
      <c r="AB624" s="231">
        <v>0</v>
      </c>
      <c r="AC624" s="231">
        <v>0</v>
      </c>
      <c r="AD624" s="231">
        <v>0</v>
      </c>
      <c r="AE624" s="262">
        <f t="shared" si="225"/>
        <v>0</v>
      </c>
      <c r="AF624" s="233">
        <f t="shared" si="221"/>
        <v>0</v>
      </c>
      <c r="AG624" s="149" t="str">
        <f t="shared" si="224"/>
        <v/>
      </c>
      <c r="AH624" s="160"/>
      <c r="AI624" s="160"/>
      <c r="AR624" s="161"/>
      <c r="BA624" s="160"/>
      <c r="BI624" s="161"/>
      <c r="BR624" s="160"/>
      <c r="BX624" s="23"/>
      <c r="CG624" s="160"/>
    </row>
    <row r="625" spans="1:85" ht="15.75" thickBot="1">
      <c r="A625" s="206" t="s">
        <v>11</v>
      </c>
      <c r="B625" s="207">
        <v>0</v>
      </c>
      <c r="C625" s="207">
        <v>0</v>
      </c>
      <c r="D625" s="207">
        <v>0</v>
      </c>
      <c r="E625" s="207">
        <v>0</v>
      </c>
      <c r="F625" s="363"/>
      <c r="G625" s="207">
        <v>0</v>
      </c>
      <c r="H625" s="208">
        <v>0</v>
      </c>
      <c r="I625" s="209">
        <f t="shared" si="222"/>
        <v>0</v>
      </c>
      <c r="J625" s="168"/>
      <c r="K625" s="210" t="s">
        <v>11</v>
      </c>
      <c r="L625" s="207">
        <v>0</v>
      </c>
      <c r="M625" s="207">
        <v>0</v>
      </c>
      <c r="N625" s="207">
        <v>0</v>
      </c>
      <c r="O625" s="207">
        <v>0</v>
      </c>
      <c r="P625" s="207">
        <v>0</v>
      </c>
      <c r="Q625" s="207">
        <v>0</v>
      </c>
      <c r="R625" s="211">
        <v>0</v>
      </c>
      <c r="S625" s="212">
        <f t="shared" si="223"/>
        <v>0</v>
      </c>
      <c r="U625" s="293" t="s">
        <v>11</v>
      </c>
      <c r="V625" s="226">
        <v>0</v>
      </c>
      <c r="W625" s="226">
        <v>0</v>
      </c>
      <c r="X625" s="226">
        <v>0</v>
      </c>
      <c r="Y625" s="226">
        <v>0</v>
      </c>
      <c r="Z625" s="226">
        <v>0</v>
      </c>
      <c r="AA625" s="226">
        <v>0</v>
      </c>
      <c r="AB625" s="226">
        <v>0</v>
      </c>
      <c r="AC625" s="226">
        <v>0</v>
      </c>
      <c r="AD625" s="226">
        <v>0</v>
      </c>
      <c r="AE625" s="263">
        <f t="shared" si="225"/>
        <v>0</v>
      </c>
      <c r="AF625" s="264">
        <f t="shared" si="221"/>
        <v>0</v>
      </c>
      <c r="AG625" s="149" t="str">
        <f t="shared" si="224"/>
        <v/>
      </c>
      <c r="AH625" s="160"/>
      <c r="AI625" s="160"/>
      <c r="AR625" s="161"/>
      <c r="BA625" s="160"/>
      <c r="BI625" s="161"/>
      <c r="BR625" s="160"/>
      <c r="BX625" s="23"/>
      <c r="CG625" s="160"/>
    </row>
    <row r="626" spans="1:85" ht="15">
      <c r="A626" s="213" t="s">
        <v>26</v>
      </c>
      <c r="B626" s="214">
        <f>SUM(B605:B621)</f>
        <v>29243.158608188078</v>
      </c>
      <c r="C626" s="214">
        <f t="shared" ref="C626:I626" si="226">SUM(C605:C621)</f>
        <v>0</v>
      </c>
      <c r="D626" s="214">
        <f t="shared" si="226"/>
        <v>8034.4860025859134</v>
      </c>
      <c r="E626" s="214">
        <f t="shared" si="226"/>
        <v>4927.6704493868237</v>
      </c>
      <c r="F626" s="214">
        <f t="shared" si="226"/>
        <v>0</v>
      </c>
      <c r="G626" s="214">
        <f t="shared" si="226"/>
        <v>2211.6033200804568</v>
      </c>
      <c r="H626" s="216">
        <f t="shared" si="226"/>
        <v>0</v>
      </c>
      <c r="I626" s="173">
        <f t="shared" si="226"/>
        <v>44416.918380241266</v>
      </c>
      <c r="J626" s="168"/>
      <c r="K626" s="215" t="s">
        <v>26</v>
      </c>
      <c r="L626" s="214">
        <f>SUM(L605:L621)</f>
        <v>29243.158608188078</v>
      </c>
      <c r="M626" s="214">
        <f t="shared" ref="M626:S626" si="227">SUM(M605:M621)</f>
        <v>0</v>
      </c>
      <c r="N626" s="214">
        <f t="shared" si="227"/>
        <v>8034.4860025859134</v>
      </c>
      <c r="O626" s="214">
        <f t="shared" si="227"/>
        <v>4927.6704493868237</v>
      </c>
      <c r="P626" s="214">
        <f t="shared" si="227"/>
        <v>17774.067167203855</v>
      </c>
      <c r="Q626" s="214">
        <f t="shared" si="227"/>
        <v>2211.6033200804568</v>
      </c>
      <c r="R626" s="216">
        <f t="shared" si="227"/>
        <v>0</v>
      </c>
      <c r="S626" s="217">
        <f t="shared" si="227"/>
        <v>62190.985547445111</v>
      </c>
      <c r="U626" s="243" t="s">
        <v>63</v>
      </c>
      <c r="V626" s="244">
        <f>SUM(V605:V621)</f>
        <v>29243.158608188078</v>
      </c>
      <c r="W626" s="244">
        <f t="shared" ref="W626:AE626" si="228">SUM(W605:W621)</f>
        <v>6558.1590693350818</v>
      </c>
      <c r="X626" s="244">
        <f t="shared" si="228"/>
        <v>1476.3269332508316</v>
      </c>
      <c r="Y626" s="244">
        <f t="shared" si="228"/>
        <v>1487.8682521317792</v>
      </c>
      <c r="Z626" s="244">
        <f t="shared" si="228"/>
        <v>1429.6872642853371</v>
      </c>
      <c r="AA626" s="244">
        <f t="shared" si="228"/>
        <v>399.46203136334407</v>
      </c>
      <c r="AB626" s="244">
        <f t="shared" si="228"/>
        <v>1387.8328763163363</v>
      </c>
      <c r="AC626" s="244">
        <f t="shared" si="228"/>
        <v>823.77044376412039</v>
      </c>
      <c r="AD626" s="244">
        <f t="shared" si="228"/>
        <v>1610.6529016063637</v>
      </c>
      <c r="AE626" s="265">
        <f t="shared" si="228"/>
        <v>17774.067167203855</v>
      </c>
      <c r="AF626" s="266">
        <f>SUM(AF605:AF621)</f>
        <v>62190.985547445111</v>
      </c>
      <c r="AG626" s="152" t="str">
        <f t="shared" si="224"/>
        <v/>
      </c>
      <c r="AH626" s="160"/>
      <c r="AI626" s="160"/>
      <c r="AR626" s="161"/>
      <c r="BA626" s="160"/>
      <c r="BI626" s="161"/>
      <c r="BR626" s="160"/>
      <c r="BX626" s="23"/>
      <c r="CG626" s="160"/>
    </row>
    <row r="627" spans="1:85" s="23" customFormat="1" ht="15" thickBot="1">
      <c r="A627" s="59" t="s">
        <v>88</v>
      </c>
      <c r="B627" s="47">
        <f>IF($I626=0,"-",B626/$I626)</f>
        <v>0.65837882668593262</v>
      </c>
      <c r="C627" s="47">
        <f t="shared" ref="C627:H627" si="229">IF($I626=0,"-",C626/$I626)</f>
        <v>0</v>
      </c>
      <c r="D627" s="47">
        <f t="shared" si="229"/>
        <v>0.1808879655676435</v>
      </c>
      <c r="E627" s="47">
        <f t="shared" si="229"/>
        <v>0.11094129509846598</v>
      </c>
      <c r="F627" s="47">
        <f t="shared" si="229"/>
        <v>0</v>
      </c>
      <c r="G627" s="47">
        <f t="shared" si="229"/>
        <v>4.9791912647958077E-2</v>
      </c>
      <c r="H627" s="70">
        <f t="shared" si="229"/>
        <v>0</v>
      </c>
      <c r="I627" s="48">
        <f>SUM(B627:H627)</f>
        <v>1.0000000000000002</v>
      </c>
      <c r="K627" s="81" t="s">
        <v>88</v>
      </c>
      <c r="L627" s="98">
        <f t="shared" ref="L627:R627" si="230">IF($S626=0,"-",L626/$S626)</f>
        <v>0.47021539135890772</v>
      </c>
      <c r="M627" s="98">
        <f t="shared" si="230"/>
        <v>0</v>
      </c>
      <c r="N627" s="98">
        <f t="shared" si="230"/>
        <v>0.12919052386549582</v>
      </c>
      <c r="O627" s="98">
        <f t="shared" si="230"/>
        <v>7.9234480785443331E-2</v>
      </c>
      <c r="P627" s="98">
        <f t="shared" si="230"/>
        <v>0.28579812670188565</v>
      </c>
      <c r="Q627" s="98">
        <f t="shared" si="230"/>
        <v>3.5561477288267744E-2</v>
      </c>
      <c r="R627" s="99">
        <f t="shared" si="230"/>
        <v>0</v>
      </c>
      <c r="S627" s="100">
        <f>SUM(L627:R627)</f>
        <v>1.0000000000000002</v>
      </c>
      <c r="U627" s="110" t="s">
        <v>88</v>
      </c>
      <c r="V627" s="133">
        <f>V626/$AF626</f>
        <v>0.47021539135890772</v>
      </c>
      <c r="W627" s="133">
        <f t="shared" ref="W627:AF627" si="231">W626/$AF626</f>
        <v>0.10545192380545093</v>
      </c>
      <c r="X627" s="133">
        <f t="shared" si="231"/>
        <v>2.3738600060044895E-2</v>
      </c>
      <c r="Y627" s="133">
        <f t="shared" si="231"/>
        <v>2.3924178705878426E-2</v>
      </c>
      <c r="Z627" s="133">
        <f t="shared" si="231"/>
        <v>2.2988657466999581E-2</v>
      </c>
      <c r="AA627" s="133">
        <f t="shared" si="231"/>
        <v>6.4231500409106237E-3</v>
      </c>
      <c r="AB627" s="133">
        <f t="shared" si="231"/>
        <v>2.2315659803422271E-2</v>
      </c>
      <c r="AC627" s="133">
        <f t="shared" si="231"/>
        <v>1.3245817484845471E-2</v>
      </c>
      <c r="AD627" s="267">
        <f t="shared" si="231"/>
        <v>2.5898494571654711E-2</v>
      </c>
      <c r="AE627" s="267">
        <f t="shared" si="231"/>
        <v>0.28579812670188565</v>
      </c>
      <c r="AF627" s="268">
        <f t="shared" si="231"/>
        <v>1</v>
      </c>
      <c r="AG627" s="153"/>
      <c r="AR627" s="218"/>
      <c r="BI627" s="218"/>
    </row>
    <row r="628" spans="1:85" ht="15" thickBot="1">
      <c r="A628" s="247"/>
      <c r="B628" s="247"/>
      <c r="C628" s="247"/>
      <c r="D628" s="247"/>
      <c r="E628" s="247"/>
      <c r="F628" s="247"/>
      <c r="G628" s="247"/>
      <c r="H628" s="247"/>
      <c r="I628" s="247"/>
      <c r="K628" s="247"/>
      <c r="L628" s="247"/>
      <c r="M628" s="247"/>
      <c r="N628" s="247"/>
      <c r="O628" s="247"/>
      <c r="P628" s="247"/>
      <c r="Q628" s="247"/>
      <c r="R628" s="247"/>
      <c r="S628" s="247"/>
      <c r="AG628" s="160"/>
      <c r="AH628" s="160"/>
      <c r="AI628" s="160"/>
      <c r="AP628" s="161"/>
      <c r="BA628" s="160"/>
      <c r="BG628" s="161"/>
      <c r="BR628" s="160"/>
      <c r="BV628" s="23"/>
      <c r="CG628" s="160"/>
    </row>
    <row r="629" spans="1:85" ht="28.5">
      <c r="A629" s="380" t="s">
        <v>51</v>
      </c>
      <c r="B629" s="164" t="s">
        <v>0</v>
      </c>
      <c r="C629" s="164" t="s">
        <v>1</v>
      </c>
      <c r="D629" s="164" t="s">
        <v>2</v>
      </c>
      <c r="E629" s="164" t="s">
        <v>3</v>
      </c>
      <c r="F629" s="164" t="s">
        <v>27</v>
      </c>
      <c r="G629" s="164" t="s">
        <v>4</v>
      </c>
      <c r="H629" s="164" t="s">
        <v>5</v>
      </c>
      <c r="I629" s="165" t="s">
        <v>6</v>
      </c>
      <c r="K629" s="382" t="s">
        <v>51</v>
      </c>
      <c r="L629" s="166" t="s">
        <v>0</v>
      </c>
      <c r="M629" s="166" t="s">
        <v>1</v>
      </c>
      <c r="N629" s="166" t="s">
        <v>2</v>
      </c>
      <c r="O629" s="166" t="s">
        <v>3</v>
      </c>
      <c r="P629" s="166" t="s">
        <v>27</v>
      </c>
      <c r="Q629" s="166" t="s">
        <v>4</v>
      </c>
      <c r="R629" s="166" t="s">
        <v>5</v>
      </c>
      <c r="S629" s="167" t="s">
        <v>6</v>
      </c>
    </row>
    <row r="630" spans="1:85" ht="15" customHeight="1">
      <c r="A630" s="381" t="s">
        <v>51</v>
      </c>
      <c r="B630" s="318" t="s">
        <v>69</v>
      </c>
      <c r="C630" s="319"/>
      <c r="D630" s="319"/>
      <c r="E630" s="319"/>
      <c r="F630" s="319"/>
      <c r="G630" s="319"/>
      <c r="H630" s="319"/>
      <c r="I630" s="320"/>
      <c r="K630" s="383" t="s">
        <v>51</v>
      </c>
      <c r="L630" s="321" t="s">
        <v>69</v>
      </c>
      <c r="M630" s="322"/>
      <c r="N630" s="322"/>
      <c r="O630" s="322"/>
      <c r="P630" s="322"/>
      <c r="Q630" s="322"/>
      <c r="R630" s="322"/>
      <c r="S630" s="323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</row>
    <row r="631" spans="1:85" ht="15">
      <c r="A631" s="170" t="s">
        <v>7</v>
      </c>
      <c r="B631" s="171">
        <v>0.1138007904264504</v>
      </c>
      <c r="C631" s="171">
        <v>0</v>
      </c>
      <c r="D631" s="171">
        <v>0.17087953296792566</v>
      </c>
      <c r="E631" s="171">
        <v>0</v>
      </c>
      <c r="F631" s="171">
        <v>0</v>
      </c>
      <c r="G631" s="171">
        <v>0</v>
      </c>
      <c r="H631" s="172">
        <v>0</v>
      </c>
      <c r="I631" s="173">
        <f>SUM(B631:H631)</f>
        <v>0.28468032339437604</v>
      </c>
      <c r="J631" s="168"/>
      <c r="K631" s="222" t="s">
        <v>7</v>
      </c>
      <c r="L631" s="171">
        <v>0.1138007904264504</v>
      </c>
      <c r="M631" s="171">
        <v>0</v>
      </c>
      <c r="N631" s="171">
        <v>0.17087953296792566</v>
      </c>
      <c r="O631" s="171">
        <v>0</v>
      </c>
      <c r="P631" s="171">
        <v>0</v>
      </c>
      <c r="Q631" s="171">
        <v>0</v>
      </c>
      <c r="R631" s="223">
        <v>0</v>
      </c>
      <c r="S631" s="224">
        <f>SUM(L631:R631)</f>
        <v>0.28468032339437604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</row>
    <row r="632" spans="1:85" ht="15">
      <c r="A632" s="178" t="s">
        <v>8</v>
      </c>
      <c r="B632" s="179">
        <v>0.15599991346305467</v>
      </c>
      <c r="C632" s="179">
        <v>0</v>
      </c>
      <c r="D632" s="179">
        <v>0</v>
      </c>
      <c r="E632" s="179">
        <v>0</v>
      </c>
      <c r="F632" s="179">
        <v>0</v>
      </c>
      <c r="G632" s="179">
        <v>0</v>
      </c>
      <c r="H632" s="180">
        <v>0</v>
      </c>
      <c r="I632" s="181">
        <f t="shared" ref="I632:I651" si="232">SUM(B632:H632)</f>
        <v>0.15599991346305467</v>
      </c>
      <c r="J632" s="168"/>
      <c r="K632" s="182" t="s">
        <v>8</v>
      </c>
      <c r="L632" s="183">
        <v>0.15599991346305467</v>
      </c>
      <c r="M632" s="183">
        <v>0</v>
      </c>
      <c r="N632" s="183">
        <v>0</v>
      </c>
      <c r="O632" s="183">
        <v>0</v>
      </c>
      <c r="P632" s="183">
        <v>0</v>
      </c>
      <c r="Q632" s="183">
        <v>0</v>
      </c>
      <c r="R632" s="184">
        <v>0</v>
      </c>
      <c r="S632" s="185">
        <f t="shared" ref="S632:S651" si="233">SUM(L632:R632)</f>
        <v>0.15599991346305467</v>
      </c>
    </row>
    <row r="633" spans="1:85" ht="15">
      <c r="A633" s="186" t="s">
        <v>10</v>
      </c>
      <c r="B633" s="175">
        <v>0.10499170519391635</v>
      </c>
      <c r="C633" s="175">
        <v>0</v>
      </c>
      <c r="D633" s="175">
        <v>3.3633519916204867E-4</v>
      </c>
      <c r="E633" s="175">
        <v>0</v>
      </c>
      <c r="F633" s="175">
        <v>0</v>
      </c>
      <c r="G633" s="175">
        <v>0</v>
      </c>
      <c r="H633" s="187">
        <v>0</v>
      </c>
      <c r="I633" s="173">
        <f t="shared" si="232"/>
        <v>0.1053280403930784</v>
      </c>
      <c r="J633" s="168"/>
      <c r="K633" s="188" t="s">
        <v>10</v>
      </c>
      <c r="L633" s="175">
        <v>0.10499170519391635</v>
      </c>
      <c r="M633" s="175">
        <v>0</v>
      </c>
      <c r="N633" s="175">
        <v>3.3633519916204867E-4</v>
      </c>
      <c r="O633" s="175">
        <v>0</v>
      </c>
      <c r="P633" s="175">
        <v>0</v>
      </c>
      <c r="Q633" s="175">
        <v>0</v>
      </c>
      <c r="R633" s="176">
        <v>0</v>
      </c>
      <c r="S633" s="177">
        <f t="shared" si="233"/>
        <v>0.1053280403930784</v>
      </c>
    </row>
    <row r="634" spans="1:85" ht="15">
      <c r="A634" s="178" t="s">
        <v>56</v>
      </c>
      <c r="B634" s="179">
        <v>0</v>
      </c>
      <c r="C634" s="179">
        <v>0</v>
      </c>
      <c r="D634" s="179">
        <v>0</v>
      </c>
      <c r="E634" s="179">
        <v>0</v>
      </c>
      <c r="F634" s="179">
        <v>0</v>
      </c>
      <c r="G634" s="179">
        <v>0</v>
      </c>
      <c r="H634" s="180">
        <v>0</v>
      </c>
      <c r="I634" s="181">
        <f t="shared" si="232"/>
        <v>0</v>
      </c>
      <c r="J634" s="168"/>
      <c r="K634" s="182" t="s">
        <v>56</v>
      </c>
      <c r="L634" s="183">
        <v>0</v>
      </c>
      <c r="M634" s="183">
        <v>0</v>
      </c>
      <c r="N634" s="183">
        <v>0</v>
      </c>
      <c r="O634" s="183">
        <v>0</v>
      </c>
      <c r="P634" s="183">
        <v>0</v>
      </c>
      <c r="Q634" s="183">
        <v>0</v>
      </c>
      <c r="R634" s="184">
        <v>0</v>
      </c>
      <c r="S634" s="185">
        <f t="shared" si="233"/>
        <v>0</v>
      </c>
    </row>
    <row r="635" spans="1:85" ht="15">
      <c r="A635" s="186" t="s">
        <v>16</v>
      </c>
      <c r="B635" s="175">
        <v>6.6294432294934733</v>
      </c>
      <c r="C635" s="175">
        <v>2.8652869156617949E-2</v>
      </c>
      <c r="D635" s="175">
        <v>0.53419874430361014</v>
      </c>
      <c r="E635" s="175">
        <v>0</v>
      </c>
      <c r="F635" s="175">
        <v>0</v>
      </c>
      <c r="G635" s="175">
        <v>0</v>
      </c>
      <c r="H635" s="187">
        <v>0</v>
      </c>
      <c r="I635" s="173">
        <f t="shared" si="232"/>
        <v>7.192294842953701</v>
      </c>
      <c r="J635" s="168"/>
      <c r="K635" s="188" t="s">
        <v>16</v>
      </c>
      <c r="L635" s="175">
        <v>6.6294432294934733</v>
      </c>
      <c r="M635" s="175">
        <v>2.8652869156617949E-2</v>
      </c>
      <c r="N635" s="175">
        <v>0.53419874430361014</v>
      </c>
      <c r="O635" s="175">
        <v>0</v>
      </c>
      <c r="P635" s="175">
        <v>0</v>
      </c>
      <c r="Q635" s="175">
        <v>0</v>
      </c>
      <c r="R635" s="176">
        <v>0</v>
      </c>
      <c r="S635" s="177">
        <f t="shared" si="233"/>
        <v>7.192294842953701</v>
      </c>
    </row>
    <row r="636" spans="1:85" ht="15">
      <c r="A636" s="178" t="s">
        <v>15</v>
      </c>
      <c r="B636" s="179">
        <v>0.85659104986826673</v>
      </c>
      <c r="C636" s="179">
        <v>1.9331380961569358E-2</v>
      </c>
      <c r="D636" s="179">
        <v>0</v>
      </c>
      <c r="E636" s="179">
        <v>0</v>
      </c>
      <c r="F636" s="179">
        <v>0</v>
      </c>
      <c r="G636" s="179">
        <v>0</v>
      </c>
      <c r="H636" s="180">
        <v>0</v>
      </c>
      <c r="I636" s="181">
        <f t="shared" si="232"/>
        <v>0.87592243082983612</v>
      </c>
      <c r="J636" s="168"/>
      <c r="K636" s="182" t="s">
        <v>15</v>
      </c>
      <c r="L636" s="183">
        <v>0.85659104986826673</v>
      </c>
      <c r="M636" s="183">
        <v>1.9331380961569358E-2</v>
      </c>
      <c r="N636" s="183">
        <v>0</v>
      </c>
      <c r="O636" s="183">
        <v>0</v>
      </c>
      <c r="P636" s="183">
        <v>0</v>
      </c>
      <c r="Q636" s="183">
        <v>0</v>
      </c>
      <c r="R636" s="184">
        <v>0</v>
      </c>
      <c r="S636" s="185">
        <f t="shared" si="233"/>
        <v>0.87592243082983612</v>
      </c>
    </row>
    <row r="637" spans="1:85" ht="15">
      <c r="A637" s="186" t="s">
        <v>58</v>
      </c>
      <c r="B637" s="175">
        <v>0</v>
      </c>
      <c r="C637" s="175">
        <v>1.5069660263235486E-2</v>
      </c>
      <c r="D637" s="175">
        <v>0</v>
      </c>
      <c r="E637" s="175">
        <v>0.73141591774066284</v>
      </c>
      <c r="F637" s="175">
        <v>28.885647671801099</v>
      </c>
      <c r="G637" s="175">
        <v>0</v>
      </c>
      <c r="H637" s="187">
        <v>0</v>
      </c>
      <c r="I637" s="173">
        <f t="shared" si="232"/>
        <v>29.632133249804998</v>
      </c>
      <c r="J637" s="168"/>
      <c r="K637" s="188" t="s">
        <v>58</v>
      </c>
      <c r="L637" s="175">
        <v>0</v>
      </c>
      <c r="M637" s="175">
        <v>1.5069660263235486E-2</v>
      </c>
      <c r="N637" s="175">
        <v>0</v>
      </c>
      <c r="O637" s="175">
        <v>0.73141591774066284</v>
      </c>
      <c r="P637" s="175">
        <v>28.885647671801099</v>
      </c>
      <c r="Q637" s="175">
        <v>0</v>
      </c>
      <c r="R637" s="176">
        <v>0</v>
      </c>
      <c r="S637" s="177">
        <f t="shared" si="233"/>
        <v>29.632133249804998</v>
      </c>
    </row>
    <row r="638" spans="1:85" ht="15">
      <c r="A638" s="178" t="s">
        <v>12</v>
      </c>
      <c r="B638" s="179">
        <v>0</v>
      </c>
      <c r="C638" s="179">
        <v>0</v>
      </c>
      <c r="D638" s="179">
        <v>0</v>
      </c>
      <c r="E638" s="179">
        <v>0.594718280513857</v>
      </c>
      <c r="F638" s="179">
        <v>0</v>
      </c>
      <c r="G638" s="179">
        <v>0</v>
      </c>
      <c r="H638" s="180">
        <v>0</v>
      </c>
      <c r="I638" s="181">
        <f t="shared" si="232"/>
        <v>0.594718280513857</v>
      </c>
      <c r="J638" s="168"/>
      <c r="K638" s="182" t="s">
        <v>12</v>
      </c>
      <c r="L638" s="183">
        <v>0</v>
      </c>
      <c r="M638" s="183">
        <v>0</v>
      </c>
      <c r="N638" s="183">
        <v>0</v>
      </c>
      <c r="O638" s="183">
        <v>0.594718280513857</v>
      </c>
      <c r="P638" s="183">
        <v>0</v>
      </c>
      <c r="Q638" s="183">
        <v>0</v>
      </c>
      <c r="R638" s="184">
        <v>0</v>
      </c>
      <c r="S638" s="185">
        <f t="shared" si="233"/>
        <v>0.594718280513857</v>
      </c>
    </row>
    <row r="639" spans="1:85" ht="15">
      <c r="A639" s="186" t="s">
        <v>59</v>
      </c>
      <c r="B639" s="175">
        <v>0</v>
      </c>
      <c r="C639" s="175">
        <v>0</v>
      </c>
      <c r="D639" s="175">
        <v>0</v>
      </c>
      <c r="E639" s="175">
        <v>0</v>
      </c>
      <c r="F639" s="175">
        <v>0</v>
      </c>
      <c r="G639" s="175">
        <v>0</v>
      </c>
      <c r="H639" s="187">
        <v>0</v>
      </c>
      <c r="I639" s="173">
        <f t="shared" si="232"/>
        <v>0</v>
      </c>
      <c r="J639" s="168"/>
      <c r="K639" s="188" t="s">
        <v>59</v>
      </c>
      <c r="L639" s="175">
        <v>0</v>
      </c>
      <c r="M639" s="175">
        <v>0</v>
      </c>
      <c r="N639" s="175">
        <v>0</v>
      </c>
      <c r="O639" s="175">
        <v>0</v>
      </c>
      <c r="P639" s="175">
        <v>0</v>
      </c>
      <c r="Q639" s="175">
        <v>0</v>
      </c>
      <c r="R639" s="176">
        <v>0</v>
      </c>
      <c r="S639" s="177">
        <f t="shared" si="233"/>
        <v>0</v>
      </c>
    </row>
    <row r="640" spans="1:85" ht="15">
      <c r="A640" s="178" t="s">
        <v>17</v>
      </c>
      <c r="B640" s="179">
        <v>1.6366920526644879</v>
      </c>
      <c r="C640" s="179">
        <v>0</v>
      </c>
      <c r="D640" s="179">
        <v>7.9236056136283168E-3</v>
      </c>
      <c r="E640" s="179">
        <v>4.8212867908517532E-2</v>
      </c>
      <c r="F640" s="179">
        <v>0</v>
      </c>
      <c r="G640" s="179">
        <v>0</v>
      </c>
      <c r="H640" s="180">
        <v>0</v>
      </c>
      <c r="I640" s="181">
        <f t="shared" si="232"/>
        <v>1.6928285261866338</v>
      </c>
      <c r="J640" s="168"/>
      <c r="K640" s="182" t="s">
        <v>17</v>
      </c>
      <c r="L640" s="183">
        <v>1.6366920526644879</v>
      </c>
      <c r="M640" s="183">
        <v>0</v>
      </c>
      <c r="N640" s="183">
        <v>7.9236056136283168E-3</v>
      </c>
      <c r="O640" s="183">
        <v>4.8212867908517532E-2</v>
      </c>
      <c r="P640" s="183">
        <v>0</v>
      </c>
      <c r="Q640" s="183">
        <v>0</v>
      </c>
      <c r="R640" s="184">
        <v>0</v>
      </c>
      <c r="S640" s="185">
        <f t="shared" si="233"/>
        <v>1.6928285261866338</v>
      </c>
    </row>
    <row r="641" spans="1:70" ht="15">
      <c r="A641" s="186" t="s">
        <v>139</v>
      </c>
      <c r="B641" s="175">
        <v>123.79546686856352</v>
      </c>
      <c r="C641" s="175">
        <v>0</v>
      </c>
      <c r="D641" s="175">
        <v>31.995722896890523</v>
      </c>
      <c r="E641" s="175">
        <v>0</v>
      </c>
      <c r="F641" s="175">
        <v>0</v>
      </c>
      <c r="G641" s="175">
        <v>0</v>
      </c>
      <c r="H641" s="187">
        <v>0</v>
      </c>
      <c r="I641" s="173">
        <f t="shared" si="232"/>
        <v>155.79118976545405</v>
      </c>
      <c r="J641" s="168"/>
      <c r="K641" s="188" t="s">
        <v>139</v>
      </c>
      <c r="L641" s="175">
        <v>123.79546686856352</v>
      </c>
      <c r="M641" s="175">
        <v>0</v>
      </c>
      <c r="N641" s="175">
        <v>31.995722896890523</v>
      </c>
      <c r="O641" s="175">
        <v>0</v>
      </c>
      <c r="P641" s="175">
        <v>0</v>
      </c>
      <c r="Q641" s="175">
        <v>0</v>
      </c>
      <c r="R641" s="176">
        <v>0</v>
      </c>
      <c r="S641" s="177">
        <f t="shared" si="233"/>
        <v>155.79118976545405</v>
      </c>
    </row>
    <row r="642" spans="1:70" ht="15">
      <c r="A642" s="178" t="s">
        <v>25</v>
      </c>
      <c r="B642" s="179">
        <v>36.653994693757497</v>
      </c>
      <c r="C642" s="179">
        <v>4.7625395491038794E-2</v>
      </c>
      <c r="D642" s="179">
        <v>0.75816226705315359</v>
      </c>
      <c r="E642" s="179">
        <v>60.907461846738229</v>
      </c>
      <c r="F642" s="179">
        <v>0</v>
      </c>
      <c r="G642" s="179">
        <v>20.539229720028413</v>
      </c>
      <c r="H642" s="180">
        <v>0.28816521174135956</v>
      </c>
      <c r="I642" s="181">
        <f t="shared" si="232"/>
        <v>119.19463913480969</v>
      </c>
      <c r="J642" s="168"/>
      <c r="K642" s="182" t="s">
        <v>25</v>
      </c>
      <c r="L642" s="183">
        <v>36.653994693757497</v>
      </c>
      <c r="M642" s="183">
        <v>4.7625395491038794E-2</v>
      </c>
      <c r="N642" s="183">
        <v>0.75816226705315359</v>
      </c>
      <c r="O642" s="183">
        <v>60.907461846738229</v>
      </c>
      <c r="P642" s="183">
        <v>0</v>
      </c>
      <c r="Q642" s="183">
        <v>20.539229720028413</v>
      </c>
      <c r="R642" s="184">
        <v>0.28816521174135956</v>
      </c>
      <c r="S642" s="185">
        <f t="shared" si="233"/>
        <v>119.19463913480969</v>
      </c>
    </row>
    <row r="643" spans="1:70" ht="15">
      <c r="A643" s="186" t="s">
        <v>24</v>
      </c>
      <c r="B643" s="175">
        <v>145.63490230006067</v>
      </c>
      <c r="C643" s="175">
        <v>0</v>
      </c>
      <c r="D643" s="175">
        <v>0</v>
      </c>
      <c r="E643" s="175">
        <v>0</v>
      </c>
      <c r="F643" s="175">
        <v>0</v>
      </c>
      <c r="G643" s="175">
        <v>0</v>
      </c>
      <c r="H643" s="187">
        <v>0</v>
      </c>
      <c r="I643" s="173">
        <f t="shared" si="232"/>
        <v>145.63490230006067</v>
      </c>
      <c r="J643" s="168"/>
      <c r="K643" s="188" t="s">
        <v>24</v>
      </c>
      <c r="L643" s="175">
        <v>145.63490230006067</v>
      </c>
      <c r="M643" s="175">
        <v>0</v>
      </c>
      <c r="N643" s="175">
        <v>0</v>
      </c>
      <c r="O643" s="175">
        <v>0</v>
      </c>
      <c r="P643" s="175">
        <v>0</v>
      </c>
      <c r="Q643" s="175">
        <v>0</v>
      </c>
      <c r="R643" s="176">
        <v>0</v>
      </c>
      <c r="S643" s="177">
        <f t="shared" si="233"/>
        <v>145.63490230006067</v>
      </c>
    </row>
    <row r="644" spans="1:70" ht="15">
      <c r="A644" s="178" t="s">
        <v>60</v>
      </c>
      <c r="B644" s="179">
        <v>41.119060787248678</v>
      </c>
      <c r="C644" s="179">
        <v>1.8625538967495543</v>
      </c>
      <c r="D644" s="179">
        <v>23.413505590113402</v>
      </c>
      <c r="E644" s="179">
        <v>0</v>
      </c>
      <c r="F644" s="179">
        <v>0</v>
      </c>
      <c r="G644" s="179">
        <v>0</v>
      </c>
      <c r="H644" s="180">
        <v>0</v>
      </c>
      <c r="I644" s="181">
        <f t="shared" si="232"/>
        <v>66.395120274111633</v>
      </c>
      <c r="J644" s="168"/>
      <c r="K644" s="182" t="s">
        <v>60</v>
      </c>
      <c r="L644" s="183">
        <v>41.119060787248678</v>
      </c>
      <c r="M644" s="183">
        <v>1.8625538967495543</v>
      </c>
      <c r="N644" s="183">
        <v>23.413505590113402</v>
      </c>
      <c r="O644" s="183">
        <v>0</v>
      </c>
      <c r="P644" s="183">
        <v>0</v>
      </c>
      <c r="Q644" s="183">
        <v>0</v>
      </c>
      <c r="R644" s="184">
        <v>0</v>
      </c>
      <c r="S644" s="185">
        <f t="shared" si="233"/>
        <v>66.395120274111633</v>
      </c>
    </row>
    <row r="645" spans="1:70" ht="15">
      <c r="A645" s="186" t="s">
        <v>22</v>
      </c>
      <c r="B645" s="175">
        <v>7.9621794614104511</v>
      </c>
      <c r="C645" s="175">
        <v>0</v>
      </c>
      <c r="D645" s="175">
        <v>0</v>
      </c>
      <c r="E645" s="175">
        <v>4.7304448432656077E-2</v>
      </c>
      <c r="F645" s="175">
        <v>1.9625450762627799</v>
      </c>
      <c r="G645" s="175">
        <v>0</v>
      </c>
      <c r="H645" s="187">
        <v>0</v>
      </c>
      <c r="I645" s="173">
        <f t="shared" si="232"/>
        <v>9.9720289861058866</v>
      </c>
      <c r="J645" s="168"/>
      <c r="K645" s="188" t="s">
        <v>22</v>
      </c>
      <c r="L645" s="175">
        <v>7.9621794614104511</v>
      </c>
      <c r="M645" s="175">
        <v>0</v>
      </c>
      <c r="N645" s="175">
        <v>0</v>
      </c>
      <c r="O645" s="175">
        <v>4.7304448432656077E-2</v>
      </c>
      <c r="P645" s="175">
        <v>1.9625450762627799</v>
      </c>
      <c r="Q645" s="175">
        <v>0</v>
      </c>
      <c r="R645" s="176">
        <v>0</v>
      </c>
      <c r="S645" s="177">
        <f t="shared" si="233"/>
        <v>9.9720289861058866</v>
      </c>
    </row>
    <row r="646" spans="1:70" ht="15">
      <c r="A646" s="178" t="s">
        <v>21</v>
      </c>
      <c r="B646" s="179">
        <v>0</v>
      </c>
      <c r="C646" s="179">
        <v>0</v>
      </c>
      <c r="D646" s="179">
        <v>0</v>
      </c>
      <c r="E646" s="179">
        <v>0</v>
      </c>
      <c r="F646" s="179">
        <v>0</v>
      </c>
      <c r="G646" s="179">
        <v>0</v>
      </c>
      <c r="H646" s="180">
        <v>0</v>
      </c>
      <c r="I646" s="181">
        <f t="shared" si="232"/>
        <v>0</v>
      </c>
      <c r="J646" s="168"/>
      <c r="K646" s="182" t="s">
        <v>21</v>
      </c>
      <c r="L646" s="183">
        <v>0</v>
      </c>
      <c r="M646" s="183">
        <v>0</v>
      </c>
      <c r="N646" s="183">
        <v>0</v>
      </c>
      <c r="O646" s="183">
        <v>0</v>
      </c>
      <c r="P646" s="183">
        <v>0</v>
      </c>
      <c r="Q646" s="183">
        <v>0</v>
      </c>
      <c r="R646" s="184">
        <v>0</v>
      </c>
      <c r="S646" s="185">
        <f t="shared" si="233"/>
        <v>0</v>
      </c>
    </row>
    <row r="647" spans="1:70" ht="15">
      <c r="A647" s="189" t="s">
        <v>64</v>
      </c>
      <c r="B647" s="175">
        <v>3.2013493016809824</v>
      </c>
      <c r="C647" s="175">
        <v>0</v>
      </c>
      <c r="D647" s="175">
        <v>0</v>
      </c>
      <c r="E647" s="175">
        <v>0</v>
      </c>
      <c r="F647" s="175">
        <v>0</v>
      </c>
      <c r="G647" s="175">
        <v>0</v>
      </c>
      <c r="H647" s="187">
        <v>0</v>
      </c>
      <c r="I647" s="173">
        <f t="shared" si="232"/>
        <v>3.2013493016809824</v>
      </c>
      <c r="J647" s="168"/>
      <c r="K647" s="190" t="s">
        <v>64</v>
      </c>
      <c r="L647" s="175">
        <v>3.2013493016809824</v>
      </c>
      <c r="M647" s="175">
        <v>0</v>
      </c>
      <c r="N647" s="175">
        <v>0</v>
      </c>
      <c r="O647" s="175">
        <v>0</v>
      </c>
      <c r="P647" s="175">
        <v>0</v>
      </c>
      <c r="Q647" s="175">
        <v>0</v>
      </c>
      <c r="R647" s="176">
        <v>0</v>
      </c>
      <c r="S647" s="177">
        <f t="shared" si="233"/>
        <v>3.2013493016809824</v>
      </c>
    </row>
    <row r="648" spans="1:70">
      <c r="A648" s="191" t="s">
        <v>23</v>
      </c>
      <c r="B648" s="192">
        <v>3.2013493016809824</v>
      </c>
      <c r="C648" s="192">
        <v>0</v>
      </c>
      <c r="D648" s="192">
        <v>0</v>
      </c>
      <c r="E648" s="192">
        <v>0</v>
      </c>
      <c r="F648" s="192">
        <v>0</v>
      </c>
      <c r="G648" s="192">
        <v>0</v>
      </c>
      <c r="H648" s="193">
        <v>0</v>
      </c>
      <c r="I648" s="194">
        <f t="shared" si="232"/>
        <v>3.2013493016809824</v>
      </c>
      <c r="J648" s="168"/>
      <c r="K648" s="195" t="s">
        <v>23</v>
      </c>
      <c r="L648" s="196">
        <v>3.2013493016809824</v>
      </c>
      <c r="M648" s="196">
        <v>0</v>
      </c>
      <c r="N648" s="196">
        <v>0</v>
      </c>
      <c r="O648" s="196">
        <v>0</v>
      </c>
      <c r="P648" s="196">
        <v>0</v>
      </c>
      <c r="Q648" s="196">
        <v>0</v>
      </c>
      <c r="R648" s="197">
        <v>0</v>
      </c>
      <c r="S648" s="198">
        <f t="shared" si="233"/>
        <v>3.2013493016809824</v>
      </c>
    </row>
    <row r="649" spans="1:70">
      <c r="A649" s="199" t="s">
        <v>19</v>
      </c>
      <c r="B649" s="200">
        <v>0</v>
      </c>
      <c r="C649" s="200">
        <v>0</v>
      </c>
      <c r="D649" s="200">
        <v>0</v>
      </c>
      <c r="E649" s="200">
        <v>0</v>
      </c>
      <c r="F649" s="200">
        <v>0</v>
      </c>
      <c r="G649" s="200">
        <v>0</v>
      </c>
      <c r="H649" s="201">
        <v>0</v>
      </c>
      <c r="I649" s="202">
        <f t="shared" si="232"/>
        <v>0</v>
      </c>
      <c r="J649" s="168"/>
      <c r="K649" s="203" t="s">
        <v>19</v>
      </c>
      <c r="L649" s="200">
        <v>0</v>
      </c>
      <c r="M649" s="200">
        <v>0</v>
      </c>
      <c r="N649" s="200">
        <v>0</v>
      </c>
      <c r="O649" s="200">
        <v>0</v>
      </c>
      <c r="P649" s="200">
        <v>0</v>
      </c>
      <c r="Q649" s="200">
        <v>0</v>
      </c>
      <c r="R649" s="204">
        <v>0</v>
      </c>
      <c r="S649" s="205">
        <f t="shared" si="233"/>
        <v>0</v>
      </c>
    </row>
    <row r="650" spans="1:70">
      <c r="A650" s="191" t="s">
        <v>20</v>
      </c>
      <c r="B650" s="192">
        <v>0</v>
      </c>
      <c r="C650" s="192">
        <v>0</v>
      </c>
      <c r="D650" s="192">
        <v>0</v>
      </c>
      <c r="E650" s="192">
        <v>0</v>
      </c>
      <c r="F650" s="192">
        <v>0</v>
      </c>
      <c r="G650" s="192">
        <v>0</v>
      </c>
      <c r="H650" s="193">
        <v>0</v>
      </c>
      <c r="I650" s="194">
        <f t="shared" si="232"/>
        <v>0</v>
      </c>
      <c r="J650" s="168"/>
      <c r="K650" s="195" t="s">
        <v>20</v>
      </c>
      <c r="L650" s="196">
        <v>0</v>
      </c>
      <c r="M650" s="196">
        <v>0</v>
      </c>
      <c r="N650" s="196">
        <v>0</v>
      </c>
      <c r="O650" s="196">
        <v>0</v>
      </c>
      <c r="P650" s="196">
        <v>0</v>
      </c>
      <c r="Q650" s="196">
        <v>0</v>
      </c>
      <c r="R650" s="197">
        <v>0</v>
      </c>
      <c r="S650" s="198">
        <f t="shared" si="233"/>
        <v>0</v>
      </c>
    </row>
    <row r="651" spans="1:70" ht="15" thickBot="1">
      <c r="A651" s="206" t="s">
        <v>11</v>
      </c>
      <c r="B651" s="207">
        <v>0</v>
      </c>
      <c r="C651" s="207">
        <v>0</v>
      </c>
      <c r="D651" s="207">
        <v>0</v>
      </c>
      <c r="E651" s="207">
        <v>0</v>
      </c>
      <c r="F651" s="207">
        <v>0</v>
      </c>
      <c r="G651" s="207">
        <v>0</v>
      </c>
      <c r="H651" s="208">
        <v>0</v>
      </c>
      <c r="I651" s="209">
        <f t="shared" si="232"/>
        <v>0</v>
      </c>
      <c r="J651" s="168"/>
      <c r="K651" s="210" t="s">
        <v>11</v>
      </c>
      <c r="L651" s="207">
        <v>0</v>
      </c>
      <c r="M651" s="207">
        <v>0</v>
      </c>
      <c r="N651" s="207">
        <v>0</v>
      </c>
      <c r="O651" s="207">
        <v>0</v>
      </c>
      <c r="P651" s="207">
        <v>0</v>
      </c>
      <c r="Q651" s="207">
        <v>0</v>
      </c>
      <c r="R651" s="211">
        <v>0</v>
      </c>
      <c r="S651" s="212">
        <f t="shared" si="233"/>
        <v>0</v>
      </c>
    </row>
    <row r="652" spans="1:70" ht="15">
      <c r="A652" s="213" t="s">
        <v>26</v>
      </c>
      <c r="B652" s="214">
        <f>SUM(B631:B647)</f>
        <v>367.86447215383146</v>
      </c>
      <c r="C652" s="214">
        <f t="shared" ref="C652:I652" si="234">SUM(C631:C647)</f>
        <v>1.9732332026220158</v>
      </c>
      <c r="D652" s="214">
        <f t="shared" si="234"/>
        <v>56.880728972141405</v>
      </c>
      <c r="E652" s="214">
        <f t="shared" si="234"/>
        <v>62.329113361333924</v>
      </c>
      <c r="F652" s="214">
        <f t="shared" si="234"/>
        <v>30.84819274806388</v>
      </c>
      <c r="G652" s="214">
        <f t="shared" si="234"/>
        <v>20.539229720028413</v>
      </c>
      <c r="H652" s="216">
        <f t="shared" si="234"/>
        <v>0.28816521174135956</v>
      </c>
      <c r="I652" s="173">
        <f t="shared" si="234"/>
        <v>540.72313536976253</v>
      </c>
      <c r="J652" s="168"/>
      <c r="K652" s="215" t="s">
        <v>26</v>
      </c>
      <c r="L652" s="214">
        <f>SUM(L631:L647)</f>
        <v>367.86447215383146</v>
      </c>
      <c r="M652" s="214">
        <f t="shared" ref="M652:S652" si="235">SUM(M631:M647)</f>
        <v>1.9732332026220158</v>
      </c>
      <c r="N652" s="214">
        <f t="shared" si="235"/>
        <v>56.880728972141405</v>
      </c>
      <c r="O652" s="214">
        <f t="shared" si="235"/>
        <v>62.329113361333924</v>
      </c>
      <c r="P652" s="214">
        <f t="shared" si="235"/>
        <v>30.84819274806388</v>
      </c>
      <c r="Q652" s="214">
        <f t="shared" si="235"/>
        <v>20.539229720028413</v>
      </c>
      <c r="R652" s="216">
        <f t="shared" si="235"/>
        <v>0.28816521174135956</v>
      </c>
      <c r="S652" s="217">
        <f t="shared" si="235"/>
        <v>540.72313536976253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</row>
    <row r="653" spans="1:70" s="23" customFormat="1" ht="15" thickBot="1">
      <c r="A653" s="59" t="s">
        <v>88</v>
      </c>
      <c r="B653" s="47">
        <f>IF($I652=0,"-",B652/$I652)</f>
        <v>0.68031946127526943</v>
      </c>
      <c r="C653" s="47">
        <f t="shared" ref="C653:H653" si="236">IF($I652=0,"-",C652/$I652)</f>
        <v>3.6492487070534912E-3</v>
      </c>
      <c r="D653" s="47">
        <f t="shared" si="236"/>
        <v>0.10519381408240407</v>
      </c>
      <c r="E653" s="47">
        <f t="shared" si="236"/>
        <v>0.11526992148895465</v>
      </c>
      <c r="F653" s="47">
        <f t="shared" si="236"/>
        <v>5.7049885107965596E-2</v>
      </c>
      <c r="G653" s="47">
        <f t="shared" si="236"/>
        <v>3.7984743719136557E-2</v>
      </c>
      <c r="H653" s="70">
        <f t="shared" si="236"/>
        <v>5.3292561921602195E-4</v>
      </c>
      <c r="I653" s="48">
        <f>SUM(B653:H653)</f>
        <v>0.99999999999999978</v>
      </c>
      <c r="K653" s="81" t="s">
        <v>88</v>
      </c>
      <c r="L653" s="98">
        <f t="shared" ref="L653:R653" si="237">IF($S652=0,"-",L652/$S652)</f>
        <v>0.68031946127526943</v>
      </c>
      <c r="M653" s="98">
        <f t="shared" si="237"/>
        <v>3.6492487070534912E-3</v>
      </c>
      <c r="N653" s="98">
        <f t="shared" si="237"/>
        <v>0.10519381408240407</v>
      </c>
      <c r="O653" s="98">
        <f t="shared" si="237"/>
        <v>0.11526992148895465</v>
      </c>
      <c r="P653" s="98">
        <f t="shared" si="237"/>
        <v>5.7049885107965596E-2</v>
      </c>
      <c r="Q653" s="98">
        <f t="shared" si="237"/>
        <v>3.7984743719136557E-2</v>
      </c>
      <c r="R653" s="99">
        <f t="shared" si="237"/>
        <v>5.3292561921602195E-4</v>
      </c>
      <c r="S653" s="100">
        <f>SUM(L653:R653)</f>
        <v>0.99999999999999978</v>
      </c>
      <c r="U653" s="160"/>
      <c r="V653" s="168"/>
      <c r="W653" s="168"/>
      <c r="X653" s="168"/>
      <c r="Y653" s="168"/>
      <c r="Z653" s="168"/>
      <c r="AA653" s="168"/>
      <c r="AB653" s="168"/>
      <c r="AC653" s="168"/>
      <c r="AD653" s="168"/>
      <c r="AE653" s="168"/>
      <c r="AF653" s="168"/>
      <c r="AG653" s="168"/>
      <c r="AH653" s="168"/>
      <c r="AI653" s="169"/>
      <c r="AJ653" s="160"/>
      <c r="AK653" s="160"/>
      <c r="AL653" s="160"/>
      <c r="AM653" s="160"/>
      <c r="AN653" s="160"/>
      <c r="AO653" s="160"/>
      <c r="AP653" s="160"/>
      <c r="BA653" s="218"/>
      <c r="BR653" s="218"/>
    </row>
    <row r="654" spans="1:70">
      <c r="A654" s="247"/>
      <c r="B654" s="247"/>
      <c r="C654" s="247"/>
      <c r="D654" s="247"/>
      <c r="E654" s="247"/>
      <c r="F654" s="247"/>
      <c r="G654" s="247"/>
      <c r="H654" s="247"/>
      <c r="I654" s="247"/>
      <c r="K654" s="247"/>
      <c r="L654" s="247"/>
      <c r="M654" s="247"/>
      <c r="N654" s="247"/>
      <c r="O654" s="247"/>
      <c r="P654" s="247"/>
      <c r="Q654" s="247"/>
      <c r="R654" s="247"/>
      <c r="S654" s="24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160" customWidth="1"/>
    <col min="2" max="9" width="16.625" style="168" customWidth="1"/>
    <col min="10" max="10" width="11.625" style="160" customWidth="1"/>
    <col min="11" max="11" width="39.5" style="160" customWidth="1"/>
    <col min="12" max="19" width="16.625" style="168" customWidth="1"/>
    <col min="20" max="20" width="11.625" style="160" customWidth="1"/>
    <col min="21" max="21" width="41" style="160" customWidth="1"/>
    <col min="22" max="23" width="16.625" style="168" customWidth="1"/>
    <col min="24" max="24" width="23.5" style="168" customWidth="1"/>
    <col min="25" max="26" width="16.625" style="168" customWidth="1"/>
    <col min="27" max="27" width="20.5" style="168" customWidth="1"/>
    <col min="28" max="31" width="16.625" style="168" customWidth="1"/>
    <col min="32" max="32" width="21.5" style="168" customWidth="1"/>
    <col min="33" max="34" width="16.625" style="168" customWidth="1"/>
    <col min="35" max="35" width="16.625" style="169" customWidth="1"/>
    <col min="36" max="42" width="16.625" style="160" customWidth="1"/>
    <col min="43" max="50" width="8.625" style="160" customWidth="1"/>
    <col min="51" max="51" width="11" style="160"/>
    <col min="52" max="52" width="22.25" style="160" customWidth="1"/>
    <col min="53" max="53" width="3" style="161" customWidth="1"/>
    <col min="54" max="66" width="8.625" style="160" customWidth="1"/>
    <col min="67" max="68" width="11" style="160"/>
    <col min="69" max="69" width="25.625" style="160" customWidth="1"/>
    <col min="70" max="70" width="4.375" style="161" customWidth="1"/>
    <col min="71" max="84" width="8.625" style="160" customWidth="1"/>
    <col min="85" max="85" width="11" style="23" customWidth="1"/>
    <col min="86" max="88" width="11" style="160"/>
    <col min="89" max="101" width="8.625" style="160" customWidth="1"/>
    <col min="102" max="16384" width="11" style="160"/>
  </cols>
  <sheetData>
    <row r="1" spans="1:85" ht="15" customHeight="1" thickTop="1">
      <c r="A1" s="326" t="s">
        <v>136</v>
      </c>
      <c r="B1" s="327"/>
      <c r="C1" s="327"/>
      <c r="D1" s="327"/>
      <c r="E1" s="327"/>
      <c r="F1" s="327"/>
      <c r="G1" s="327"/>
      <c r="H1" s="327"/>
      <c r="I1" s="328"/>
      <c r="K1" s="335" t="s">
        <v>137</v>
      </c>
      <c r="L1" s="336"/>
      <c r="M1" s="336"/>
      <c r="N1" s="336"/>
      <c r="O1" s="336"/>
      <c r="P1" s="336"/>
      <c r="Q1" s="336"/>
      <c r="R1" s="336"/>
      <c r="S1" s="337"/>
      <c r="U1" s="344" t="s">
        <v>138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>
      <c r="A4" s="162"/>
      <c r="B4" s="162"/>
      <c r="C4" s="162"/>
      <c r="D4" s="162"/>
      <c r="E4" s="162"/>
      <c r="F4" s="162"/>
      <c r="G4" s="162"/>
      <c r="H4" s="162"/>
      <c r="I4" s="162"/>
      <c r="K4" s="162"/>
      <c r="L4" s="162"/>
      <c r="M4" s="162"/>
      <c r="N4" s="162"/>
      <c r="O4" s="162"/>
      <c r="P4" s="162"/>
      <c r="Q4" s="162"/>
      <c r="R4" s="162"/>
      <c r="S4" s="162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</row>
    <row r="5" spans="1:85" ht="28.5">
      <c r="A5" s="353" t="s">
        <v>90</v>
      </c>
      <c r="B5" s="164" t="s">
        <v>0</v>
      </c>
      <c r="C5" s="164" t="s">
        <v>1</v>
      </c>
      <c r="D5" s="164" t="s">
        <v>2</v>
      </c>
      <c r="E5" s="164" t="s">
        <v>3</v>
      </c>
      <c r="F5" s="164" t="s">
        <v>27</v>
      </c>
      <c r="G5" s="164" t="s">
        <v>4</v>
      </c>
      <c r="H5" s="164" t="s">
        <v>5</v>
      </c>
      <c r="I5" s="165" t="s">
        <v>6</v>
      </c>
      <c r="K5" s="355" t="s">
        <v>90</v>
      </c>
      <c r="L5" s="166" t="s">
        <v>0</v>
      </c>
      <c r="M5" s="166" t="s">
        <v>1</v>
      </c>
      <c r="N5" s="166" t="s">
        <v>2</v>
      </c>
      <c r="O5" s="166" t="s">
        <v>3</v>
      </c>
      <c r="P5" s="166" t="s">
        <v>27</v>
      </c>
      <c r="Q5" s="166" t="s">
        <v>4</v>
      </c>
      <c r="R5" s="166" t="s">
        <v>5</v>
      </c>
      <c r="S5" s="167" t="s">
        <v>6</v>
      </c>
      <c r="U5" s="168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9"/>
      <c r="AJ5" s="169"/>
      <c r="AR5" s="161"/>
      <c r="BA5" s="160"/>
      <c r="BI5" s="161"/>
      <c r="BR5" s="160"/>
      <c r="BX5" s="23"/>
      <c r="CG5" s="160"/>
    </row>
    <row r="6" spans="1:85" ht="15">
      <c r="A6" s="354" t="s">
        <v>87</v>
      </c>
      <c r="B6" s="318" t="s">
        <v>69</v>
      </c>
      <c r="C6" s="319"/>
      <c r="D6" s="319"/>
      <c r="E6" s="319"/>
      <c r="F6" s="319"/>
      <c r="G6" s="319"/>
      <c r="H6" s="319"/>
      <c r="I6" s="320"/>
      <c r="K6" s="356" t="s">
        <v>87</v>
      </c>
      <c r="L6" s="321" t="s">
        <v>69</v>
      </c>
      <c r="M6" s="322"/>
      <c r="N6" s="322"/>
      <c r="O6" s="322"/>
      <c r="P6" s="322"/>
      <c r="Q6" s="322"/>
      <c r="R6" s="322"/>
      <c r="S6" s="323"/>
      <c r="U6" s="168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9"/>
      <c r="AJ6" s="169"/>
      <c r="AR6" s="161"/>
      <c r="BA6" s="160"/>
      <c r="BI6" s="161"/>
      <c r="BR6" s="160"/>
      <c r="BX6" s="23"/>
      <c r="CG6" s="160"/>
    </row>
    <row r="7" spans="1:85" ht="15">
      <c r="A7" s="170" t="s">
        <v>7</v>
      </c>
      <c r="B7" s="36">
        <f>B33+B85</f>
        <v>65.877845562544977</v>
      </c>
      <c r="C7" s="36">
        <f>C33+C85</f>
        <v>0</v>
      </c>
      <c r="D7" s="36">
        <f>D33+D85</f>
        <v>2.8608226231618588</v>
      </c>
      <c r="E7" s="36">
        <f>E33+E85</f>
        <v>0</v>
      </c>
      <c r="F7" s="171">
        <f>F59+F85</f>
        <v>0.29211458438118154</v>
      </c>
      <c r="G7" s="36">
        <f>G33+G85</f>
        <v>0</v>
      </c>
      <c r="H7" s="36">
        <f>H33+H85</f>
        <v>0</v>
      </c>
      <c r="I7" s="173">
        <f>SUM(B7:H7)</f>
        <v>69.030782770088024</v>
      </c>
      <c r="J7" s="168"/>
      <c r="K7" s="174" t="s">
        <v>7</v>
      </c>
      <c r="L7" s="36">
        <f>L33+L85</f>
        <v>65.877845562544977</v>
      </c>
      <c r="M7" s="36">
        <f t="shared" ref="M7:O7" si="0">M33+M85</f>
        <v>0</v>
      </c>
      <c r="N7" s="36">
        <f t="shared" si="0"/>
        <v>2.8608226231618588</v>
      </c>
      <c r="O7" s="36">
        <f t="shared" si="0"/>
        <v>0</v>
      </c>
      <c r="P7" s="42">
        <f>P59+P85+P33</f>
        <v>0.29211458438118154</v>
      </c>
      <c r="Q7" s="36">
        <f t="shared" ref="Q7:R7" si="1">Q33+Q85</f>
        <v>0</v>
      </c>
      <c r="R7" s="36">
        <f t="shared" si="1"/>
        <v>0</v>
      </c>
      <c r="S7" s="177">
        <f>SUM(L7:R7)</f>
        <v>69.030782770088024</v>
      </c>
      <c r="T7" s="168" t="str">
        <f>IF(ABS(S7-I7)&gt;0.01,S7-I7,"")</f>
        <v/>
      </c>
      <c r="U7" s="168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9"/>
      <c r="AJ7" s="169"/>
      <c r="AR7" s="161"/>
      <c r="BA7" s="160"/>
      <c r="BI7" s="161"/>
      <c r="BR7" s="160"/>
      <c r="BX7" s="23"/>
      <c r="CG7" s="160"/>
    </row>
    <row r="8" spans="1:85" ht="15">
      <c r="A8" s="178" t="s">
        <v>8</v>
      </c>
      <c r="B8" s="39">
        <f t="shared" ref="B8:C27" si="2">B34+B86</f>
        <v>10.736163176702817</v>
      </c>
      <c r="C8" s="39">
        <f t="shared" si="2"/>
        <v>0</v>
      </c>
      <c r="D8" s="39">
        <f t="shared" ref="D8:E8" si="3">D34+D86</f>
        <v>0</v>
      </c>
      <c r="E8" s="39">
        <f t="shared" si="3"/>
        <v>0</v>
      </c>
      <c r="F8" s="179">
        <f t="shared" ref="F8:F27" si="4">F60+F86</f>
        <v>0</v>
      </c>
      <c r="G8" s="39">
        <f t="shared" ref="G8:H8" si="5">G34+G86</f>
        <v>0</v>
      </c>
      <c r="H8" s="39">
        <f t="shared" si="5"/>
        <v>0</v>
      </c>
      <c r="I8" s="181">
        <f t="shared" ref="I8:I27" si="6">SUM(B8:H8)</f>
        <v>10.736163176702817</v>
      </c>
      <c r="J8" s="168"/>
      <c r="K8" s="182" t="s">
        <v>8</v>
      </c>
      <c r="L8" s="87">
        <f t="shared" ref="L8:O27" si="7">L34+L86</f>
        <v>10.736163176702817</v>
      </c>
      <c r="M8" s="87">
        <f t="shared" si="7"/>
        <v>0</v>
      </c>
      <c r="N8" s="87">
        <f t="shared" si="7"/>
        <v>0</v>
      </c>
      <c r="O8" s="87">
        <f t="shared" si="7"/>
        <v>0</v>
      </c>
      <c r="P8" s="87">
        <f t="shared" ref="P8:P27" si="8">P60+P86+P34</f>
        <v>0</v>
      </c>
      <c r="Q8" s="87">
        <f t="shared" ref="Q8:R8" si="9">Q34+Q86</f>
        <v>0</v>
      </c>
      <c r="R8" s="87">
        <f t="shared" si="9"/>
        <v>0</v>
      </c>
      <c r="S8" s="185">
        <f t="shared" ref="S8:S27" si="10">SUM(L8:R8)</f>
        <v>10.736163176702817</v>
      </c>
      <c r="T8" s="168" t="str">
        <f t="shared" ref="T8:T24" si="11">IF(ABS(S8-I8)&gt;0.01,S8-I8,"")</f>
        <v/>
      </c>
      <c r="U8" s="168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9"/>
      <c r="AJ8" s="169"/>
      <c r="AR8" s="161"/>
      <c r="BA8" s="160"/>
      <c r="BI8" s="161"/>
      <c r="BR8" s="160"/>
      <c r="BX8" s="23"/>
      <c r="CG8" s="160"/>
    </row>
    <row r="9" spans="1:85" ht="15">
      <c r="A9" s="186" t="s">
        <v>10</v>
      </c>
      <c r="B9" s="42">
        <f t="shared" si="2"/>
        <v>49.806638589990726</v>
      </c>
      <c r="C9" s="42">
        <f t="shared" si="2"/>
        <v>0</v>
      </c>
      <c r="D9" s="42">
        <f t="shared" ref="D9:E9" si="12">D35+D87</f>
        <v>0.55981580745017567</v>
      </c>
      <c r="E9" s="42">
        <f t="shared" si="12"/>
        <v>0</v>
      </c>
      <c r="F9" s="175">
        <f t="shared" si="4"/>
        <v>0</v>
      </c>
      <c r="G9" s="42">
        <f t="shared" ref="G9:H9" si="13">G35+G87</f>
        <v>0</v>
      </c>
      <c r="H9" s="42">
        <f t="shared" si="13"/>
        <v>0</v>
      </c>
      <c r="I9" s="173">
        <f t="shared" si="6"/>
        <v>50.366454397440904</v>
      </c>
      <c r="J9" s="168"/>
      <c r="K9" s="174" t="s">
        <v>10</v>
      </c>
      <c r="L9" s="42">
        <f t="shared" si="7"/>
        <v>49.806638589990726</v>
      </c>
      <c r="M9" s="42">
        <f t="shared" si="7"/>
        <v>0</v>
      </c>
      <c r="N9" s="42">
        <f t="shared" si="7"/>
        <v>0.55981580745017567</v>
      </c>
      <c r="O9" s="42">
        <f t="shared" si="7"/>
        <v>0</v>
      </c>
      <c r="P9" s="42">
        <f t="shared" si="8"/>
        <v>0</v>
      </c>
      <c r="Q9" s="42">
        <f t="shared" ref="Q9:R9" si="14">Q35+Q87</f>
        <v>0</v>
      </c>
      <c r="R9" s="42">
        <f t="shared" si="14"/>
        <v>0</v>
      </c>
      <c r="S9" s="177">
        <f t="shared" si="10"/>
        <v>50.366454397440904</v>
      </c>
      <c r="T9" s="168" t="str">
        <f t="shared" si="11"/>
        <v/>
      </c>
      <c r="U9" s="168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9"/>
      <c r="AJ9" s="169"/>
      <c r="AR9" s="161"/>
      <c r="BA9" s="160"/>
      <c r="BI9" s="161"/>
      <c r="BR9" s="160"/>
      <c r="BX9" s="23"/>
      <c r="CG9" s="160"/>
    </row>
    <row r="10" spans="1:85" ht="15">
      <c r="A10" s="178" t="s">
        <v>56</v>
      </c>
      <c r="B10" s="39">
        <f t="shared" si="2"/>
        <v>0</v>
      </c>
      <c r="C10" s="39">
        <f t="shared" si="2"/>
        <v>0</v>
      </c>
      <c r="D10" s="39">
        <f t="shared" ref="D10:E10" si="15">D36+D88</f>
        <v>0</v>
      </c>
      <c r="E10" s="39">
        <f t="shared" si="15"/>
        <v>0</v>
      </c>
      <c r="F10" s="179">
        <f t="shared" si="4"/>
        <v>0</v>
      </c>
      <c r="G10" s="39">
        <f t="shared" ref="G10:H10" si="16">G36+G88</f>
        <v>0</v>
      </c>
      <c r="H10" s="39">
        <f t="shared" si="16"/>
        <v>0</v>
      </c>
      <c r="I10" s="181">
        <f t="shared" si="6"/>
        <v>0</v>
      </c>
      <c r="J10" s="168"/>
      <c r="K10" s="182" t="s">
        <v>56</v>
      </c>
      <c r="L10" s="87">
        <f t="shared" si="7"/>
        <v>0</v>
      </c>
      <c r="M10" s="87">
        <f t="shared" si="7"/>
        <v>0</v>
      </c>
      <c r="N10" s="87">
        <f t="shared" si="7"/>
        <v>0</v>
      </c>
      <c r="O10" s="87">
        <f t="shared" si="7"/>
        <v>0</v>
      </c>
      <c r="P10" s="87">
        <f t="shared" si="8"/>
        <v>0</v>
      </c>
      <c r="Q10" s="87">
        <f t="shared" ref="Q10:R10" si="17">Q36+Q88</f>
        <v>0</v>
      </c>
      <c r="R10" s="87">
        <f t="shared" si="17"/>
        <v>0</v>
      </c>
      <c r="S10" s="185">
        <f t="shared" si="10"/>
        <v>0</v>
      </c>
      <c r="T10" s="168" t="str">
        <f t="shared" si="11"/>
        <v/>
      </c>
      <c r="U10" s="168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9"/>
      <c r="AJ10" s="169"/>
      <c r="AR10" s="161"/>
      <c r="BA10" s="160"/>
      <c r="BI10" s="161"/>
      <c r="BR10" s="160"/>
      <c r="BX10" s="23"/>
      <c r="CG10" s="160"/>
    </row>
    <row r="11" spans="1:85" ht="15">
      <c r="A11" s="186" t="s">
        <v>16</v>
      </c>
      <c r="B11" s="42">
        <f t="shared" si="2"/>
        <v>149.78505724967235</v>
      </c>
      <c r="C11" s="42">
        <f t="shared" si="2"/>
        <v>25.342489571219168</v>
      </c>
      <c r="D11" s="42">
        <f t="shared" ref="D11:E11" si="18">D37+D89</f>
        <v>14.42090021960299</v>
      </c>
      <c r="E11" s="42">
        <f t="shared" si="18"/>
        <v>3.0681926263402168</v>
      </c>
      <c r="F11" s="175">
        <f t="shared" si="4"/>
        <v>0</v>
      </c>
      <c r="G11" s="42">
        <f t="shared" ref="G11:H11" si="19">G37+G89</f>
        <v>0</v>
      </c>
      <c r="H11" s="42">
        <f t="shared" si="19"/>
        <v>0</v>
      </c>
      <c r="I11" s="173">
        <f t="shared" si="6"/>
        <v>192.61663966683474</v>
      </c>
      <c r="J11" s="168"/>
      <c r="K11" s="174" t="s">
        <v>16</v>
      </c>
      <c r="L11" s="42">
        <f t="shared" si="7"/>
        <v>149.78505724967235</v>
      </c>
      <c r="M11" s="42">
        <f t="shared" si="7"/>
        <v>25.342489571219168</v>
      </c>
      <c r="N11" s="42">
        <f t="shared" si="7"/>
        <v>14.42090021960299</v>
      </c>
      <c r="O11" s="42">
        <f t="shared" si="7"/>
        <v>3.0681926263402168</v>
      </c>
      <c r="P11" s="42">
        <f t="shared" si="8"/>
        <v>0</v>
      </c>
      <c r="Q11" s="42">
        <f t="shared" ref="Q11:R11" si="20">Q37+Q89</f>
        <v>0</v>
      </c>
      <c r="R11" s="42">
        <f t="shared" si="20"/>
        <v>0</v>
      </c>
      <c r="S11" s="177">
        <f t="shared" si="10"/>
        <v>192.61663966683474</v>
      </c>
      <c r="T11" s="168" t="str">
        <f t="shared" si="11"/>
        <v/>
      </c>
      <c r="U11" s="168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9"/>
      <c r="AJ11" s="169"/>
      <c r="AR11" s="161"/>
      <c r="BA11" s="160"/>
      <c r="BI11" s="161"/>
      <c r="BR11" s="160"/>
      <c r="BX11" s="23"/>
      <c r="CG11" s="160"/>
    </row>
    <row r="12" spans="1:85" ht="15">
      <c r="A12" s="178" t="s">
        <v>15</v>
      </c>
      <c r="B12" s="39">
        <f t="shared" si="2"/>
        <v>1620.6671561837713</v>
      </c>
      <c r="C12" s="39">
        <f t="shared" si="2"/>
        <v>41.680869640639159</v>
      </c>
      <c r="D12" s="39">
        <f t="shared" ref="D12:E12" si="21">D38+D90</f>
        <v>107.99467484366558</v>
      </c>
      <c r="E12" s="39">
        <f t="shared" si="21"/>
        <v>2.5534880901021517</v>
      </c>
      <c r="F12" s="179">
        <f t="shared" si="4"/>
        <v>0</v>
      </c>
      <c r="G12" s="39">
        <f t="shared" ref="G12:H12" si="22">G38+G90</f>
        <v>0</v>
      </c>
      <c r="H12" s="39">
        <f t="shared" si="22"/>
        <v>0</v>
      </c>
      <c r="I12" s="181">
        <f t="shared" si="6"/>
        <v>1772.8961887581781</v>
      </c>
      <c r="J12" s="168"/>
      <c r="K12" s="182" t="s">
        <v>15</v>
      </c>
      <c r="L12" s="87">
        <f t="shared" si="7"/>
        <v>1620.6671561837713</v>
      </c>
      <c r="M12" s="87">
        <f t="shared" si="7"/>
        <v>41.680869640639159</v>
      </c>
      <c r="N12" s="87">
        <f t="shared" si="7"/>
        <v>107.99467484366558</v>
      </c>
      <c r="O12" s="87">
        <f t="shared" si="7"/>
        <v>2.5534880901021517</v>
      </c>
      <c r="P12" s="87">
        <f t="shared" si="8"/>
        <v>0</v>
      </c>
      <c r="Q12" s="87">
        <f t="shared" ref="Q12:R12" si="23">Q38+Q90</f>
        <v>0</v>
      </c>
      <c r="R12" s="87">
        <f t="shared" si="23"/>
        <v>0</v>
      </c>
      <c r="S12" s="185">
        <f t="shared" si="10"/>
        <v>1772.8961887581781</v>
      </c>
      <c r="T12" s="168" t="str">
        <f t="shared" si="11"/>
        <v/>
      </c>
      <c r="U12" s="168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9"/>
      <c r="AJ12" s="169"/>
      <c r="AR12" s="161"/>
      <c r="BA12" s="160"/>
      <c r="BI12" s="161"/>
      <c r="BR12" s="160"/>
      <c r="BX12" s="23"/>
      <c r="CG12" s="160"/>
    </row>
    <row r="13" spans="1:85" ht="15">
      <c r="A13" s="186" t="s">
        <v>58</v>
      </c>
      <c r="B13" s="42">
        <f t="shared" si="2"/>
        <v>0</v>
      </c>
      <c r="C13" s="42">
        <f t="shared" si="2"/>
        <v>1.4399232548087004E-2</v>
      </c>
      <c r="D13" s="42">
        <f t="shared" ref="D13:E13" si="24">D39+D91</f>
        <v>0.36803739349064801</v>
      </c>
      <c r="E13" s="42">
        <f t="shared" si="24"/>
        <v>2216.5131369155429</v>
      </c>
      <c r="F13" s="175">
        <f t="shared" si="4"/>
        <v>30078.101807398147</v>
      </c>
      <c r="G13" s="42">
        <f t="shared" ref="G13:H13" si="25">G39+G91</f>
        <v>0</v>
      </c>
      <c r="H13" s="42">
        <f t="shared" si="25"/>
        <v>0</v>
      </c>
      <c r="I13" s="173">
        <f t="shared" si="6"/>
        <v>32294.997380939727</v>
      </c>
      <c r="J13" s="168"/>
      <c r="K13" s="188" t="s">
        <v>58</v>
      </c>
      <c r="L13" s="42">
        <f t="shared" si="7"/>
        <v>0</v>
      </c>
      <c r="M13" s="42">
        <f t="shared" si="7"/>
        <v>1.4399232548087004E-2</v>
      </c>
      <c r="N13" s="42">
        <f t="shared" si="7"/>
        <v>0.36803739349064801</v>
      </c>
      <c r="O13" s="42">
        <f t="shared" si="7"/>
        <v>2216.5131369155429</v>
      </c>
      <c r="P13" s="42">
        <f t="shared" si="8"/>
        <v>30078.101807398143</v>
      </c>
      <c r="Q13" s="42">
        <f t="shared" ref="Q13:R13" si="26">Q39+Q91</f>
        <v>0</v>
      </c>
      <c r="R13" s="42">
        <f t="shared" si="26"/>
        <v>0</v>
      </c>
      <c r="S13" s="177">
        <f t="shared" si="10"/>
        <v>32294.997380939723</v>
      </c>
      <c r="T13" s="168" t="str">
        <f t="shared" si="11"/>
        <v/>
      </c>
      <c r="U13" s="168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9"/>
      <c r="AJ13" s="169"/>
      <c r="AR13" s="161"/>
      <c r="BA13" s="160"/>
      <c r="BI13" s="161"/>
      <c r="BR13" s="160"/>
      <c r="BX13" s="23"/>
      <c r="CG13" s="160"/>
    </row>
    <row r="14" spans="1:85" ht="15">
      <c r="A14" s="178" t="s">
        <v>12</v>
      </c>
      <c r="B14" s="39">
        <f t="shared" si="2"/>
        <v>0</v>
      </c>
      <c r="C14" s="39">
        <f t="shared" si="2"/>
        <v>0</v>
      </c>
      <c r="D14" s="39">
        <f t="shared" ref="D14:E14" si="27">D40+D92</f>
        <v>0.28546696834435786</v>
      </c>
      <c r="E14" s="39">
        <f t="shared" si="27"/>
        <v>45.020475646563298</v>
      </c>
      <c r="F14" s="179">
        <f t="shared" si="4"/>
        <v>10646.315948282936</v>
      </c>
      <c r="G14" s="39">
        <f t="shared" ref="G14:H14" si="28">G40+G92</f>
        <v>0</v>
      </c>
      <c r="H14" s="39">
        <f t="shared" si="28"/>
        <v>0</v>
      </c>
      <c r="I14" s="181">
        <f t="shared" si="6"/>
        <v>10691.621890897844</v>
      </c>
      <c r="J14" s="168"/>
      <c r="K14" s="182" t="s">
        <v>12</v>
      </c>
      <c r="L14" s="87">
        <f t="shared" si="7"/>
        <v>0</v>
      </c>
      <c r="M14" s="87">
        <f t="shared" si="7"/>
        <v>0</v>
      </c>
      <c r="N14" s="87">
        <f t="shared" si="7"/>
        <v>0.28546696834435786</v>
      </c>
      <c r="O14" s="87">
        <f t="shared" si="7"/>
        <v>45.020475646563298</v>
      </c>
      <c r="P14" s="87">
        <f t="shared" si="8"/>
        <v>10646.315948282938</v>
      </c>
      <c r="Q14" s="87">
        <f t="shared" ref="Q14:R14" si="29">Q40+Q92</f>
        <v>0</v>
      </c>
      <c r="R14" s="87">
        <f t="shared" si="29"/>
        <v>0</v>
      </c>
      <c r="S14" s="185">
        <f t="shared" si="10"/>
        <v>10691.621890897846</v>
      </c>
      <c r="T14" s="168" t="str">
        <f t="shared" si="11"/>
        <v/>
      </c>
      <c r="U14" s="168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9"/>
      <c r="AJ14" s="169"/>
      <c r="AR14" s="161"/>
      <c r="BA14" s="160"/>
      <c r="BI14" s="161"/>
      <c r="BR14" s="160"/>
      <c r="BX14" s="23"/>
      <c r="CG14" s="160"/>
    </row>
    <row r="15" spans="1:85" ht="15">
      <c r="A15" s="186" t="s">
        <v>59</v>
      </c>
      <c r="B15" s="42">
        <f t="shared" si="2"/>
        <v>0.10138105799872532</v>
      </c>
      <c r="C15" s="42">
        <f t="shared" si="2"/>
        <v>0</v>
      </c>
      <c r="D15" s="42">
        <f t="shared" ref="D15:E15" si="30">D41+D93</f>
        <v>0.16618100583744944</v>
      </c>
      <c r="E15" s="42">
        <f t="shared" si="30"/>
        <v>4.0894379346737746E-4</v>
      </c>
      <c r="F15" s="175">
        <f t="shared" si="4"/>
        <v>1.0084885434238229</v>
      </c>
      <c r="G15" s="42">
        <f t="shared" ref="G15:H15" si="31">G41+G93</f>
        <v>0</v>
      </c>
      <c r="H15" s="42">
        <f t="shared" si="31"/>
        <v>0</v>
      </c>
      <c r="I15" s="173">
        <f t="shared" si="6"/>
        <v>1.2764595510534651</v>
      </c>
      <c r="J15" s="168"/>
      <c r="K15" s="188" t="s">
        <v>59</v>
      </c>
      <c r="L15" s="42">
        <f t="shared" si="7"/>
        <v>0.10138105799872532</v>
      </c>
      <c r="M15" s="42">
        <f t="shared" si="7"/>
        <v>0</v>
      </c>
      <c r="N15" s="42">
        <f t="shared" si="7"/>
        <v>0.16618100583744944</v>
      </c>
      <c r="O15" s="42">
        <f t="shared" si="7"/>
        <v>4.0894379346737746E-4</v>
      </c>
      <c r="P15" s="42">
        <f t="shared" si="8"/>
        <v>1.0084885434238229</v>
      </c>
      <c r="Q15" s="42">
        <f t="shared" ref="Q15:R15" si="32">Q41+Q93</f>
        <v>0</v>
      </c>
      <c r="R15" s="42">
        <f t="shared" si="32"/>
        <v>0</v>
      </c>
      <c r="S15" s="177">
        <f t="shared" si="10"/>
        <v>1.2764595510534651</v>
      </c>
      <c r="T15" s="168" t="str">
        <f t="shared" si="11"/>
        <v/>
      </c>
      <c r="U15" s="168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9"/>
      <c r="AJ15" s="169"/>
      <c r="AR15" s="161"/>
      <c r="BA15" s="160"/>
      <c r="BI15" s="161"/>
      <c r="BR15" s="160"/>
      <c r="BX15" s="23"/>
      <c r="CG15" s="160"/>
    </row>
    <row r="16" spans="1:85" ht="15">
      <c r="A16" s="178" t="s">
        <v>17</v>
      </c>
      <c r="B16" s="39">
        <f t="shared" si="2"/>
        <v>57.325813625016835</v>
      </c>
      <c r="C16" s="39">
        <f t="shared" si="2"/>
        <v>1.4829363615764917</v>
      </c>
      <c r="D16" s="39">
        <f t="shared" ref="D16:E16" si="33">D42+D94</f>
        <v>77.741103517672656</v>
      </c>
      <c r="E16" s="39">
        <f t="shared" si="33"/>
        <v>23.052827883179134</v>
      </c>
      <c r="F16" s="179">
        <f t="shared" si="4"/>
        <v>766.97852842848874</v>
      </c>
      <c r="G16" s="39">
        <f t="shared" ref="G16:H16" si="34">G42+G94</f>
        <v>0</v>
      </c>
      <c r="H16" s="39">
        <f t="shared" si="34"/>
        <v>0</v>
      </c>
      <c r="I16" s="181">
        <f t="shared" si="6"/>
        <v>926.58120981593379</v>
      </c>
      <c r="J16" s="168"/>
      <c r="K16" s="182" t="s">
        <v>17</v>
      </c>
      <c r="L16" s="87">
        <f t="shared" si="7"/>
        <v>57.325813625016835</v>
      </c>
      <c r="M16" s="87">
        <f t="shared" si="7"/>
        <v>1.4829363615764917</v>
      </c>
      <c r="N16" s="87">
        <f t="shared" si="7"/>
        <v>77.741103517672656</v>
      </c>
      <c r="O16" s="87">
        <f t="shared" si="7"/>
        <v>23.052827883179134</v>
      </c>
      <c r="P16" s="87">
        <f t="shared" si="8"/>
        <v>766.97852842848874</v>
      </c>
      <c r="Q16" s="87">
        <f t="shared" ref="Q16:R16" si="35">Q42+Q94</f>
        <v>0</v>
      </c>
      <c r="R16" s="87">
        <f t="shared" si="35"/>
        <v>0</v>
      </c>
      <c r="S16" s="185">
        <f t="shared" si="10"/>
        <v>926.58120981593379</v>
      </c>
      <c r="T16" s="168" t="str">
        <f t="shared" si="11"/>
        <v/>
      </c>
      <c r="U16" s="168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9"/>
      <c r="AJ16" s="169"/>
      <c r="AR16" s="161"/>
      <c r="BA16" s="160"/>
      <c r="BI16" s="161"/>
      <c r="BR16" s="160"/>
      <c r="BX16" s="23"/>
      <c r="CG16" s="160"/>
    </row>
    <row r="17" spans="1:85" ht="15">
      <c r="A17" s="186" t="s">
        <v>139</v>
      </c>
      <c r="B17" s="42">
        <f t="shared" si="2"/>
        <v>21695.814960637221</v>
      </c>
      <c r="C17" s="42">
        <f t="shared" si="2"/>
        <v>1952.5777090361737</v>
      </c>
      <c r="D17" s="42">
        <f t="shared" ref="D17:E17" si="36">D43+D95</f>
        <v>4846.4810042646004</v>
      </c>
      <c r="E17" s="42">
        <f t="shared" si="36"/>
        <v>196.20905616960152</v>
      </c>
      <c r="F17" s="175">
        <f t="shared" si="4"/>
        <v>66.579303923165654</v>
      </c>
      <c r="G17" s="42">
        <f t="shared" ref="G17:H17" si="37">G43+G95</f>
        <v>0</v>
      </c>
      <c r="H17" s="42">
        <f t="shared" si="37"/>
        <v>0</v>
      </c>
      <c r="I17" s="173">
        <f t="shared" si="6"/>
        <v>28757.662034030764</v>
      </c>
      <c r="J17" s="168"/>
      <c r="K17" s="188" t="s">
        <v>139</v>
      </c>
      <c r="L17" s="42">
        <f t="shared" si="7"/>
        <v>21695.814960637221</v>
      </c>
      <c r="M17" s="42">
        <f t="shared" si="7"/>
        <v>1952.5777090361737</v>
      </c>
      <c r="N17" s="42">
        <f t="shared" si="7"/>
        <v>4846.4810042646004</v>
      </c>
      <c r="O17" s="42">
        <f t="shared" si="7"/>
        <v>196.20905616960152</v>
      </c>
      <c r="P17" s="42">
        <f t="shared" si="8"/>
        <v>66.579303923165654</v>
      </c>
      <c r="Q17" s="42">
        <f t="shared" ref="Q17:R17" si="38">Q43+Q95</f>
        <v>0</v>
      </c>
      <c r="R17" s="42">
        <f t="shared" si="38"/>
        <v>0</v>
      </c>
      <c r="S17" s="177">
        <f t="shared" si="10"/>
        <v>28757.662034030764</v>
      </c>
      <c r="T17" s="168" t="str">
        <f t="shared" si="11"/>
        <v/>
      </c>
      <c r="U17" s="168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9"/>
      <c r="AJ17" s="169"/>
      <c r="AR17" s="161"/>
      <c r="BA17" s="160"/>
      <c r="BI17" s="161"/>
      <c r="BR17" s="160"/>
      <c r="BX17" s="23"/>
      <c r="CG17" s="160"/>
    </row>
    <row r="18" spans="1:85" ht="15">
      <c r="A18" s="178" t="s">
        <v>25</v>
      </c>
      <c r="B18" s="39">
        <f t="shared" si="2"/>
        <v>4150.8869893501751</v>
      </c>
      <c r="C18" s="39">
        <f t="shared" si="2"/>
        <v>35.510682106304024</v>
      </c>
      <c r="D18" s="39">
        <f t="shared" ref="D18:E18" si="39">D44+D96</f>
        <v>8158.6078785584368</v>
      </c>
      <c r="E18" s="39">
        <f t="shared" si="39"/>
        <v>8668.314529319181</v>
      </c>
      <c r="F18" s="179">
        <f t="shared" si="4"/>
        <v>2155.828577922377</v>
      </c>
      <c r="G18" s="39">
        <f t="shared" ref="G18:H18" si="40">G44+G96</f>
        <v>6695.1903332135325</v>
      </c>
      <c r="H18" s="39">
        <f t="shared" si="40"/>
        <v>24.941364255015344</v>
      </c>
      <c r="I18" s="181">
        <f t="shared" si="6"/>
        <v>29889.280354725022</v>
      </c>
      <c r="J18" s="168"/>
      <c r="K18" s="182" t="s">
        <v>25</v>
      </c>
      <c r="L18" s="87">
        <f t="shared" si="7"/>
        <v>4150.8869893501751</v>
      </c>
      <c r="M18" s="87">
        <f t="shared" si="7"/>
        <v>35.510682106304024</v>
      </c>
      <c r="N18" s="87">
        <f t="shared" si="7"/>
        <v>8158.6078785584368</v>
      </c>
      <c r="O18" s="87">
        <f t="shared" si="7"/>
        <v>8668.314529319181</v>
      </c>
      <c r="P18" s="87">
        <f t="shared" si="8"/>
        <v>2155.828577922377</v>
      </c>
      <c r="Q18" s="87">
        <f t="shared" ref="Q18:R18" si="41">Q44+Q96</f>
        <v>6695.1903332135325</v>
      </c>
      <c r="R18" s="87">
        <f t="shared" si="41"/>
        <v>24.941364255015344</v>
      </c>
      <c r="S18" s="185">
        <f t="shared" si="10"/>
        <v>29889.280354725022</v>
      </c>
      <c r="T18" s="168" t="str">
        <f t="shared" si="11"/>
        <v/>
      </c>
      <c r="U18" s="168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9"/>
      <c r="AJ18" s="169"/>
      <c r="AR18" s="161"/>
      <c r="BA18" s="160"/>
      <c r="BI18" s="161"/>
      <c r="BR18" s="160"/>
      <c r="BX18" s="23"/>
      <c r="CG18" s="160"/>
    </row>
    <row r="19" spans="1:85" ht="15">
      <c r="A19" s="186" t="s">
        <v>24</v>
      </c>
      <c r="B19" s="42">
        <f t="shared" si="2"/>
        <v>20286.714328201433</v>
      </c>
      <c r="C19" s="42">
        <f t="shared" si="2"/>
        <v>185.76075269824082</v>
      </c>
      <c r="D19" s="42">
        <f t="shared" ref="D19:E19" si="42">D45+D97</f>
        <v>1936.3208563918945</v>
      </c>
      <c r="E19" s="42">
        <f t="shared" si="42"/>
        <v>0</v>
      </c>
      <c r="F19" s="175">
        <f t="shared" si="4"/>
        <v>0</v>
      </c>
      <c r="G19" s="42">
        <f t="shared" ref="G19:H19" si="43">G45+G97</f>
        <v>0</v>
      </c>
      <c r="H19" s="42">
        <f t="shared" si="43"/>
        <v>0</v>
      </c>
      <c r="I19" s="173">
        <f t="shared" si="6"/>
        <v>22408.795937291568</v>
      </c>
      <c r="J19" s="168"/>
      <c r="K19" s="188" t="s">
        <v>24</v>
      </c>
      <c r="L19" s="42">
        <f t="shared" si="7"/>
        <v>20286.714328201433</v>
      </c>
      <c r="M19" s="42">
        <f t="shared" si="7"/>
        <v>185.76075269824082</v>
      </c>
      <c r="N19" s="42">
        <f t="shared" si="7"/>
        <v>1936.3208563918945</v>
      </c>
      <c r="O19" s="42">
        <f t="shared" si="7"/>
        <v>0</v>
      </c>
      <c r="P19" s="42">
        <f t="shared" si="8"/>
        <v>0</v>
      </c>
      <c r="Q19" s="42">
        <f t="shared" ref="Q19:R19" si="44">Q45+Q97</f>
        <v>0</v>
      </c>
      <c r="R19" s="42">
        <f t="shared" si="44"/>
        <v>0</v>
      </c>
      <c r="S19" s="177">
        <f t="shared" si="10"/>
        <v>22408.795937291568</v>
      </c>
      <c r="T19" s="168" t="str">
        <f t="shared" si="11"/>
        <v/>
      </c>
      <c r="U19" s="168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9"/>
      <c r="AJ19" s="169"/>
      <c r="AR19" s="161"/>
      <c r="BA19" s="160"/>
      <c r="BI19" s="161"/>
      <c r="BR19" s="160"/>
      <c r="BX19" s="23"/>
      <c r="CG19" s="160"/>
    </row>
    <row r="20" spans="1:85" ht="15">
      <c r="A20" s="178" t="s">
        <v>60</v>
      </c>
      <c r="B20" s="39">
        <f t="shared" si="2"/>
        <v>990.59729129763991</v>
      </c>
      <c r="C20" s="39">
        <f t="shared" si="2"/>
        <v>4.8808855579141657</v>
      </c>
      <c r="D20" s="39">
        <f t="shared" ref="D20:E20" si="45">D46+D98</f>
        <v>43.235867080536451</v>
      </c>
      <c r="E20" s="39">
        <f t="shared" si="45"/>
        <v>0</v>
      </c>
      <c r="F20" s="179">
        <f t="shared" si="4"/>
        <v>0</v>
      </c>
      <c r="G20" s="39">
        <f t="shared" ref="G20:H20" si="46">G46+G98</f>
        <v>0</v>
      </c>
      <c r="H20" s="39">
        <f t="shared" si="46"/>
        <v>0</v>
      </c>
      <c r="I20" s="181">
        <f t="shared" si="6"/>
        <v>1038.7140439360905</v>
      </c>
      <c r="J20" s="168"/>
      <c r="K20" s="182" t="s">
        <v>60</v>
      </c>
      <c r="L20" s="87">
        <f t="shared" si="7"/>
        <v>990.59729129763991</v>
      </c>
      <c r="M20" s="87">
        <f t="shared" si="7"/>
        <v>4.8808855579141657</v>
      </c>
      <c r="N20" s="87">
        <f t="shared" si="7"/>
        <v>43.235867080536451</v>
      </c>
      <c r="O20" s="87">
        <f t="shared" si="7"/>
        <v>0</v>
      </c>
      <c r="P20" s="87">
        <f t="shared" si="8"/>
        <v>0</v>
      </c>
      <c r="Q20" s="87">
        <f t="shared" ref="Q20:R20" si="47">Q46+Q98</f>
        <v>0</v>
      </c>
      <c r="R20" s="87">
        <f t="shared" si="47"/>
        <v>0</v>
      </c>
      <c r="S20" s="185">
        <f t="shared" si="10"/>
        <v>1038.7140439360905</v>
      </c>
      <c r="T20" s="168" t="str">
        <f t="shared" si="11"/>
        <v/>
      </c>
      <c r="U20" s="168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9"/>
      <c r="AJ20" s="169"/>
      <c r="AR20" s="161"/>
      <c r="BA20" s="160"/>
      <c r="BI20" s="161"/>
      <c r="BR20" s="160"/>
      <c r="BX20" s="23"/>
      <c r="CG20" s="160"/>
    </row>
    <row r="21" spans="1:85" ht="15">
      <c r="A21" s="186" t="s">
        <v>22</v>
      </c>
      <c r="B21" s="42">
        <f t="shared" si="2"/>
        <v>1002.1944508789527</v>
      </c>
      <c r="C21" s="42">
        <f t="shared" si="2"/>
        <v>193.49563846014561</v>
      </c>
      <c r="D21" s="42">
        <f t="shared" ref="D21:E21" si="48">D47+D99</f>
        <v>130.61826401967275</v>
      </c>
      <c r="E21" s="42">
        <f t="shared" si="48"/>
        <v>4.4348845274770534</v>
      </c>
      <c r="F21" s="175">
        <f t="shared" si="4"/>
        <v>2919.136409485347</v>
      </c>
      <c r="G21" s="42">
        <f t="shared" ref="G21:H21" si="49">G47+G99</f>
        <v>0</v>
      </c>
      <c r="H21" s="42">
        <f t="shared" si="49"/>
        <v>0</v>
      </c>
      <c r="I21" s="173">
        <f t="shared" si="6"/>
        <v>4249.8796473715956</v>
      </c>
      <c r="J21" s="168"/>
      <c r="K21" s="188" t="s">
        <v>22</v>
      </c>
      <c r="L21" s="42">
        <f t="shared" si="7"/>
        <v>1002.1944508789527</v>
      </c>
      <c r="M21" s="42">
        <f t="shared" si="7"/>
        <v>193.49563846014561</v>
      </c>
      <c r="N21" s="42">
        <f t="shared" si="7"/>
        <v>130.61826401967275</v>
      </c>
      <c r="O21" s="42">
        <f t="shared" si="7"/>
        <v>4.4348845274770534</v>
      </c>
      <c r="P21" s="42">
        <f t="shared" si="8"/>
        <v>2919.136409485347</v>
      </c>
      <c r="Q21" s="42">
        <f t="shared" ref="Q21:R21" si="50">Q47+Q99</f>
        <v>0</v>
      </c>
      <c r="R21" s="42">
        <f t="shared" si="50"/>
        <v>0</v>
      </c>
      <c r="S21" s="177">
        <f t="shared" si="10"/>
        <v>4249.8796473715956</v>
      </c>
      <c r="T21" s="168" t="str">
        <f t="shared" si="11"/>
        <v/>
      </c>
      <c r="U21" s="168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9"/>
      <c r="AJ21" s="169"/>
      <c r="AR21" s="161"/>
      <c r="BA21" s="160"/>
      <c r="BI21" s="161"/>
      <c r="BR21" s="160"/>
      <c r="BX21" s="23"/>
      <c r="CG21" s="160"/>
    </row>
    <row r="22" spans="1:85" ht="15">
      <c r="A22" s="178" t="s">
        <v>21</v>
      </c>
      <c r="B22" s="39">
        <f t="shared" si="2"/>
        <v>1.1891180266258565E-2</v>
      </c>
      <c r="C22" s="39">
        <f t="shared" si="2"/>
        <v>0.40233972446234756</v>
      </c>
      <c r="D22" s="39">
        <f t="shared" ref="D22:E22" si="51">D48+D100</f>
        <v>6.4308134561563755</v>
      </c>
      <c r="E22" s="39">
        <f t="shared" si="51"/>
        <v>0</v>
      </c>
      <c r="F22" s="179">
        <f t="shared" si="4"/>
        <v>0</v>
      </c>
      <c r="G22" s="39">
        <f t="shared" ref="G22:H22" si="52">G48+G100</f>
        <v>0</v>
      </c>
      <c r="H22" s="39">
        <f t="shared" si="52"/>
        <v>0</v>
      </c>
      <c r="I22" s="181">
        <f t="shared" si="6"/>
        <v>6.845044360884982</v>
      </c>
      <c r="J22" s="168"/>
      <c r="K22" s="182" t="s">
        <v>21</v>
      </c>
      <c r="L22" s="87">
        <f t="shared" si="7"/>
        <v>1.1891180266258565E-2</v>
      </c>
      <c r="M22" s="87">
        <f t="shared" si="7"/>
        <v>0.40233972446234756</v>
      </c>
      <c r="N22" s="87">
        <f t="shared" si="7"/>
        <v>6.4308134561563755</v>
      </c>
      <c r="O22" s="87">
        <f t="shared" si="7"/>
        <v>0</v>
      </c>
      <c r="P22" s="87">
        <f t="shared" si="8"/>
        <v>0</v>
      </c>
      <c r="Q22" s="87">
        <f t="shared" ref="Q22:R22" si="53">Q48+Q100</f>
        <v>0</v>
      </c>
      <c r="R22" s="87">
        <f t="shared" si="53"/>
        <v>0</v>
      </c>
      <c r="S22" s="185">
        <f t="shared" si="10"/>
        <v>6.845044360884982</v>
      </c>
      <c r="T22" s="168" t="str">
        <f t="shared" si="11"/>
        <v/>
      </c>
      <c r="U22" s="168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9"/>
      <c r="AJ22" s="169"/>
      <c r="AR22" s="161"/>
      <c r="BA22" s="160"/>
      <c r="BI22" s="161"/>
      <c r="BR22" s="160"/>
      <c r="BX22" s="23"/>
      <c r="CG22" s="160"/>
    </row>
    <row r="23" spans="1:85" ht="15">
      <c r="A23" s="189" t="s">
        <v>64</v>
      </c>
      <c r="B23" s="42">
        <f t="shared" si="2"/>
        <v>312.82099817966832</v>
      </c>
      <c r="C23" s="42">
        <f t="shared" si="2"/>
        <v>0</v>
      </c>
      <c r="D23" s="42">
        <f t="shared" ref="D23:E23" si="54">D49+D101</f>
        <v>101.8239275085225</v>
      </c>
      <c r="E23" s="42">
        <f t="shared" si="54"/>
        <v>0</v>
      </c>
      <c r="F23" s="175">
        <f t="shared" si="4"/>
        <v>0</v>
      </c>
      <c r="G23" s="42">
        <f t="shared" ref="G23:H23" si="55">G49+G101</f>
        <v>0</v>
      </c>
      <c r="H23" s="42">
        <f t="shared" si="55"/>
        <v>0</v>
      </c>
      <c r="I23" s="173">
        <f t="shared" si="6"/>
        <v>414.64492568819082</v>
      </c>
      <c r="J23" s="168"/>
      <c r="K23" s="190" t="s">
        <v>64</v>
      </c>
      <c r="L23" s="42">
        <f t="shared" si="7"/>
        <v>312.82099817966832</v>
      </c>
      <c r="M23" s="42">
        <f t="shared" si="7"/>
        <v>0</v>
      </c>
      <c r="N23" s="42">
        <f t="shared" si="7"/>
        <v>101.8239275085225</v>
      </c>
      <c r="O23" s="42">
        <f t="shared" si="7"/>
        <v>0</v>
      </c>
      <c r="P23" s="42">
        <f t="shared" si="8"/>
        <v>0</v>
      </c>
      <c r="Q23" s="42">
        <f t="shared" ref="Q23:R23" si="56">Q49+Q101</f>
        <v>0</v>
      </c>
      <c r="R23" s="42">
        <f t="shared" si="56"/>
        <v>0</v>
      </c>
      <c r="S23" s="177">
        <f t="shared" si="10"/>
        <v>414.64492568819082</v>
      </c>
      <c r="T23" s="168" t="str">
        <f t="shared" si="11"/>
        <v/>
      </c>
      <c r="U23" s="168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9"/>
      <c r="AJ23" s="169"/>
      <c r="AR23" s="161"/>
      <c r="BA23" s="160"/>
      <c r="BI23" s="161"/>
      <c r="BR23" s="160"/>
      <c r="BX23" s="23"/>
      <c r="CG23" s="160"/>
    </row>
    <row r="24" spans="1:85">
      <c r="A24" s="191" t="str">
        <f>A50</f>
        <v>Umgebungswärme etc.</v>
      </c>
      <c r="B24" s="60">
        <f t="shared" si="2"/>
        <v>312.82099817966832</v>
      </c>
      <c r="C24" s="60">
        <f t="shared" si="2"/>
        <v>0</v>
      </c>
      <c r="D24" s="60">
        <f t="shared" ref="D24:E24" si="57">D50+D102</f>
        <v>101.8239275085225</v>
      </c>
      <c r="E24" s="60">
        <f t="shared" si="57"/>
        <v>0</v>
      </c>
      <c r="F24" s="192">
        <f t="shared" si="4"/>
        <v>0</v>
      </c>
      <c r="G24" s="60">
        <f t="shared" ref="G24:H24" si="58">G50+G102</f>
        <v>0</v>
      </c>
      <c r="H24" s="60">
        <f t="shared" si="58"/>
        <v>0</v>
      </c>
      <c r="I24" s="194">
        <f t="shared" si="6"/>
        <v>414.64492568819082</v>
      </c>
      <c r="J24" s="168"/>
      <c r="K24" s="195" t="s">
        <v>23</v>
      </c>
      <c r="L24" s="90">
        <f t="shared" si="7"/>
        <v>312.82099817966832</v>
      </c>
      <c r="M24" s="90">
        <f t="shared" si="7"/>
        <v>0</v>
      </c>
      <c r="N24" s="90">
        <f t="shared" si="7"/>
        <v>101.8239275085225</v>
      </c>
      <c r="O24" s="90">
        <f t="shared" si="7"/>
        <v>0</v>
      </c>
      <c r="P24" s="90">
        <f t="shared" si="8"/>
        <v>0</v>
      </c>
      <c r="Q24" s="90">
        <f t="shared" ref="Q24:R24" si="59">Q50+Q102</f>
        <v>0</v>
      </c>
      <c r="R24" s="90">
        <f t="shared" si="59"/>
        <v>0</v>
      </c>
      <c r="S24" s="198">
        <f t="shared" si="10"/>
        <v>414.64492568819082</v>
      </c>
      <c r="T24" s="168" t="str">
        <f t="shared" si="11"/>
        <v/>
      </c>
      <c r="U24" s="168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9"/>
      <c r="AJ24" s="169"/>
      <c r="AR24" s="161"/>
      <c r="BA24" s="160"/>
      <c r="BI24" s="161"/>
      <c r="BR24" s="160"/>
      <c r="BX24" s="23"/>
      <c r="CG24" s="160"/>
    </row>
    <row r="25" spans="1:85">
      <c r="A25" s="199" t="str">
        <f>A51</f>
        <v>Gichtgas</v>
      </c>
      <c r="B25" s="63">
        <f t="shared" si="2"/>
        <v>0</v>
      </c>
      <c r="C25" s="63">
        <f t="shared" si="2"/>
        <v>0</v>
      </c>
      <c r="D25" s="63">
        <f t="shared" ref="D25:E25" si="60">D51+D103</f>
        <v>0</v>
      </c>
      <c r="E25" s="63">
        <f t="shared" si="60"/>
        <v>0</v>
      </c>
      <c r="F25" s="200">
        <f t="shared" si="4"/>
        <v>0</v>
      </c>
      <c r="G25" s="63">
        <f t="shared" ref="G25:H25" si="61">G51+G103</f>
        <v>0</v>
      </c>
      <c r="H25" s="63">
        <f t="shared" si="61"/>
        <v>0</v>
      </c>
      <c r="I25" s="202">
        <f t="shared" si="6"/>
        <v>0</v>
      </c>
      <c r="J25" s="168"/>
      <c r="K25" s="203" t="s">
        <v>19</v>
      </c>
      <c r="L25" s="63">
        <f t="shared" si="7"/>
        <v>0</v>
      </c>
      <c r="M25" s="63">
        <f t="shared" si="7"/>
        <v>0</v>
      </c>
      <c r="N25" s="63">
        <f t="shared" si="7"/>
        <v>0</v>
      </c>
      <c r="O25" s="63">
        <f t="shared" si="7"/>
        <v>0</v>
      </c>
      <c r="P25" s="63">
        <f t="shared" si="8"/>
        <v>0</v>
      </c>
      <c r="Q25" s="63">
        <f t="shared" ref="Q25:R25" si="62">Q51+Q103</f>
        <v>0</v>
      </c>
      <c r="R25" s="63">
        <f t="shared" si="62"/>
        <v>0</v>
      </c>
      <c r="S25" s="205">
        <f t="shared" si="10"/>
        <v>0</v>
      </c>
      <c r="T25" s="168"/>
      <c r="U25" s="168"/>
      <c r="Z25" s="169"/>
      <c r="AA25" s="160"/>
      <c r="AB25" s="160"/>
      <c r="AC25" s="160"/>
      <c r="AD25" s="160"/>
      <c r="AE25" s="160"/>
      <c r="AF25" s="160"/>
      <c r="AG25" s="160"/>
      <c r="AH25" s="160"/>
      <c r="AI25" s="160"/>
      <c r="AR25" s="161"/>
      <c r="BA25" s="160"/>
      <c r="BI25" s="161"/>
      <c r="BR25" s="160"/>
      <c r="BX25" s="23"/>
      <c r="CG25" s="160"/>
    </row>
    <row r="26" spans="1:85">
      <c r="A26" s="191" t="str">
        <f>A52</f>
        <v>Kokereigas</v>
      </c>
      <c r="B26" s="60">
        <f t="shared" si="2"/>
        <v>0</v>
      </c>
      <c r="C26" s="60">
        <f t="shared" si="2"/>
        <v>0</v>
      </c>
      <c r="D26" s="60">
        <f t="shared" ref="D26:E26" si="63">D52+D104</f>
        <v>0</v>
      </c>
      <c r="E26" s="60">
        <f t="shared" si="63"/>
        <v>0</v>
      </c>
      <c r="F26" s="192">
        <f t="shared" si="4"/>
        <v>0</v>
      </c>
      <c r="G26" s="60">
        <f t="shared" ref="G26:H26" si="64">G52+G104</f>
        <v>0</v>
      </c>
      <c r="H26" s="60">
        <f t="shared" si="64"/>
        <v>0</v>
      </c>
      <c r="I26" s="194">
        <f t="shared" si="6"/>
        <v>0</v>
      </c>
      <c r="J26" s="168"/>
      <c r="K26" s="195" t="s">
        <v>20</v>
      </c>
      <c r="L26" s="90">
        <f t="shared" si="7"/>
        <v>0</v>
      </c>
      <c r="M26" s="90">
        <f t="shared" si="7"/>
        <v>0</v>
      </c>
      <c r="N26" s="90">
        <f t="shared" si="7"/>
        <v>0</v>
      </c>
      <c r="O26" s="90">
        <f t="shared" si="7"/>
        <v>0</v>
      </c>
      <c r="P26" s="90">
        <f t="shared" si="8"/>
        <v>0</v>
      </c>
      <c r="Q26" s="90">
        <f t="shared" ref="Q26:R26" si="65">Q52+Q104</f>
        <v>0</v>
      </c>
      <c r="R26" s="90">
        <f t="shared" si="65"/>
        <v>0</v>
      </c>
      <c r="S26" s="198">
        <f t="shared" si="10"/>
        <v>0</v>
      </c>
      <c r="T26" s="168"/>
      <c r="U26" s="168"/>
      <c r="Z26" s="169"/>
      <c r="AA26" s="160"/>
      <c r="AB26" s="160"/>
      <c r="AC26" s="160"/>
      <c r="AD26" s="160"/>
      <c r="AE26" s="160"/>
      <c r="AF26" s="160"/>
      <c r="AG26" s="160"/>
      <c r="AH26" s="160"/>
      <c r="AI26" s="160"/>
      <c r="AR26" s="161"/>
      <c r="BA26" s="160"/>
      <c r="BI26" s="161"/>
      <c r="BR26" s="160"/>
      <c r="BX26" s="23"/>
      <c r="CG26" s="160"/>
    </row>
    <row r="27" spans="1:85" ht="15" thickBot="1">
      <c r="A27" s="206" t="str">
        <f>A53</f>
        <v>Brenntorf</v>
      </c>
      <c r="B27" s="52">
        <f t="shared" si="2"/>
        <v>0</v>
      </c>
      <c r="C27" s="52">
        <f t="shared" si="2"/>
        <v>0</v>
      </c>
      <c r="D27" s="52">
        <f t="shared" ref="D27:E27" si="66">D53+D105</f>
        <v>0</v>
      </c>
      <c r="E27" s="52">
        <f t="shared" si="66"/>
        <v>0</v>
      </c>
      <c r="F27" s="207">
        <f t="shared" si="4"/>
        <v>0</v>
      </c>
      <c r="G27" s="52">
        <f t="shared" ref="G27:H27" si="67">G53+G105</f>
        <v>0</v>
      </c>
      <c r="H27" s="52">
        <f t="shared" si="67"/>
        <v>0</v>
      </c>
      <c r="I27" s="209">
        <f t="shared" si="6"/>
        <v>0</v>
      </c>
      <c r="J27" s="168"/>
      <c r="K27" s="210" t="s">
        <v>67</v>
      </c>
      <c r="L27" s="52">
        <f t="shared" si="7"/>
        <v>0</v>
      </c>
      <c r="M27" s="52">
        <f t="shared" si="7"/>
        <v>0</v>
      </c>
      <c r="N27" s="52">
        <f t="shared" si="7"/>
        <v>0</v>
      </c>
      <c r="O27" s="52">
        <f t="shared" si="7"/>
        <v>0</v>
      </c>
      <c r="P27" s="52">
        <f t="shared" si="8"/>
        <v>0</v>
      </c>
      <c r="Q27" s="52">
        <f t="shared" ref="Q27:R27" si="68">Q53+Q105</f>
        <v>0</v>
      </c>
      <c r="R27" s="52">
        <f t="shared" si="68"/>
        <v>0</v>
      </c>
      <c r="S27" s="212">
        <f t="shared" si="10"/>
        <v>0</v>
      </c>
      <c r="T27" s="168"/>
      <c r="U27" s="168"/>
      <c r="Z27" s="169"/>
      <c r="AA27" s="160"/>
      <c r="AB27" s="160"/>
      <c r="AC27" s="160"/>
      <c r="AD27" s="160"/>
      <c r="AE27" s="160"/>
      <c r="AF27" s="160"/>
      <c r="AG27" s="160"/>
      <c r="AH27" s="160"/>
      <c r="AI27" s="160"/>
      <c r="AR27" s="161"/>
      <c r="BA27" s="160"/>
      <c r="BI27" s="161"/>
      <c r="BR27" s="160"/>
      <c r="BX27" s="23"/>
      <c r="CG27" s="160"/>
    </row>
    <row r="28" spans="1:85" ht="15">
      <c r="A28" s="213" t="s">
        <v>26</v>
      </c>
      <c r="B28" s="214">
        <f>SUM(B7:B23)</f>
        <v>50393.340965171054</v>
      </c>
      <c r="C28" s="214">
        <f t="shared" ref="C28:I28" si="69">SUM(C7:C23)</f>
        <v>2441.1487023892232</v>
      </c>
      <c r="D28" s="214">
        <f t="shared" si="69"/>
        <v>15427.915613659046</v>
      </c>
      <c r="E28" s="214">
        <f t="shared" si="69"/>
        <v>11159.167000121779</v>
      </c>
      <c r="F28" s="214">
        <f t="shared" si="69"/>
        <v>46634.241178568263</v>
      </c>
      <c r="G28" s="214">
        <f t="shared" si="69"/>
        <v>6695.1903332135325</v>
      </c>
      <c r="H28" s="214">
        <f t="shared" si="69"/>
        <v>24.941364255015344</v>
      </c>
      <c r="I28" s="214">
        <f t="shared" si="69"/>
        <v>132775.94515737792</v>
      </c>
      <c r="J28" s="469"/>
      <c r="K28" s="215" t="s">
        <v>26</v>
      </c>
      <c r="L28" s="214">
        <f>SUM(L7:L23)</f>
        <v>50393.340965171054</v>
      </c>
      <c r="M28" s="214">
        <f t="shared" ref="M28:S28" si="70">SUM(M7:M23)</f>
        <v>2441.1487023892232</v>
      </c>
      <c r="N28" s="214">
        <f t="shared" si="70"/>
        <v>15427.915613659046</v>
      </c>
      <c r="O28" s="214">
        <f t="shared" si="70"/>
        <v>11159.167000121779</v>
      </c>
      <c r="P28" s="214">
        <f t="shared" si="70"/>
        <v>46634.241178568263</v>
      </c>
      <c r="Q28" s="214">
        <f t="shared" si="70"/>
        <v>6695.1903332135325</v>
      </c>
      <c r="R28" s="214">
        <f t="shared" si="70"/>
        <v>24.941364255015344</v>
      </c>
      <c r="S28" s="214">
        <f t="shared" si="70"/>
        <v>132775.94515737792</v>
      </c>
      <c r="T28" s="168" t="str">
        <f>IF(ABS(S28-S54-S80-S106)&gt;0.01,S28-S54-S80-S106,"")</f>
        <v/>
      </c>
      <c r="U28" s="168"/>
      <c r="Z28" s="169"/>
      <c r="AA28" s="160"/>
      <c r="AB28" s="160"/>
      <c r="AC28" s="160"/>
      <c r="AD28" s="160"/>
      <c r="AE28" s="160"/>
      <c r="AF28" s="160"/>
      <c r="AG28" s="160"/>
      <c r="AH28" s="160"/>
      <c r="AI28" s="160"/>
      <c r="AR28" s="161"/>
      <c r="BA28" s="160"/>
      <c r="BI28" s="161"/>
      <c r="BR28" s="160"/>
      <c r="BX28" s="23"/>
      <c r="CG28" s="160"/>
    </row>
    <row r="29" spans="1:85" s="23" customFormat="1" ht="15" thickBot="1">
      <c r="A29" s="30" t="s">
        <v>88</v>
      </c>
      <c r="B29" s="53">
        <f>IF($I28=0,"-",B28/$I28)</f>
        <v>0.37953667665811275</v>
      </c>
      <c r="C29" s="53">
        <f t="shared" ref="C29:H29" si="71">IF($I28=0,"-",C28/$I28)</f>
        <v>1.8385474112014459E-2</v>
      </c>
      <c r="D29" s="53">
        <f t="shared" si="71"/>
        <v>0.11619511045748913</v>
      </c>
      <c r="E29" s="53">
        <f t="shared" si="71"/>
        <v>8.4045095569795697E-2</v>
      </c>
      <c r="F29" s="53">
        <f t="shared" si="71"/>
        <v>0.35122507411484205</v>
      </c>
      <c r="G29" s="53">
        <f t="shared" si="71"/>
        <v>5.0424723584364582E-2</v>
      </c>
      <c r="H29" s="53">
        <f t="shared" si="71"/>
        <v>1.8784550338129855E-4</v>
      </c>
      <c r="I29" s="54">
        <f>SUM(B29:H29)</f>
        <v>0.99999999999999989</v>
      </c>
      <c r="K29" s="81" t="s">
        <v>88</v>
      </c>
      <c r="L29" s="98">
        <f>IF($I28=0,"-",L28/$I28)</f>
        <v>0.37953667665811275</v>
      </c>
      <c r="M29" s="98">
        <f t="shared" ref="M29:R29" si="72">IF($I28=0,"-",M28/$I28)</f>
        <v>1.8385474112014459E-2</v>
      </c>
      <c r="N29" s="98">
        <f t="shared" si="72"/>
        <v>0.11619511045748913</v>
      </c>
      <c r="O29" s="98">
        <f t="shared" si="72"/>
        <v>8.4045095569795697E-2</v>
      </c>
      <c r="P29" s="98">
        <f t="shared" si="72"/>
        <v>0.35122507411484205</v>
      </c>
      <c r="Q29" s="98">
        <f t="shared" si="72"/>
        <v>5.0424723584364582E-2</v>
      </c>
      <c r="R29" s="99">
        <f t="shared" si="72"/>
        <v>1.8784550338129855E-4</v>
      </c>
      <c r="S29" s="100">
        <f>SUM(L29:R29)</f>
        <v>0.99999999999999989</v>
      </c>
      <c r="BA29" s="218"/>
      <c r="BR29" s="218"/>
    </row>
    <row r="30" spans="1:85" ht="15" thickBot="1"/>
    <row r="31" spans="1:85" ht="28.5">
      <c r="A31" s="312" t="s">
        <v>53</v>
      </c>
      <c r="B31" s="164" t="s">
        <v>0</v>
      </c>
      <c r="C31" s="164" t="s">
        <v>1</v>
      </c>
      <c r="D31" s="164" t="s">
        <v>2</v>
      </c>
      <c r="E31" s="164" t="s">
        <v>3</v>
      </c>
      <c r="F31" s="164" t="s">
        <v>27</v>
      </c>
      <c r="G31" s="164" t="s">
        <v>4</v>
      </c>
      <c r="H31" s="164" t="s">
        <v>5</v>
      </c>
      <c r="I31" s="165" t="s">
        <v>6</v>
      </c>
      <c r="K31" s="314" t="s">
        <v>53</v>
      </c>
      <c r="L31" s="166" t="s">
        <v>0</v>
      </c>
      <c r="M31" s="166" t="s">
        <v>1</v>
      </c>
      <c r="N31" s="166" t="s">
        <v>2</v>
      </c>
      <c r="O31" s="166" t="s">
        <v>3</v>
      </c>
      <c r="P31" s="166" t="s">
        <v>27</v>
      </c>
      <c r="Q31" s="166" t="s">
        <v>4</v>
      </c>
      <c r="R31" s="166" t="s">
        <v>5</v>
      </c>
      <c r="S31" s="167" t="s">
        <v>6</v>
      </c>
      <c r="U31" s="316" t="s">
        <v>53</v>
      </c>
      <c r="V31" s="219" t="s">
        <v>74</v>
      </c>
      <c r="W31" s="219" t="s">
        <v>75</v>
      </c>
      <c r="X31" s="219" t="s">
        <v>4</v>
      </c>
      <c r="Y31" s="219" t="s">
        <v>1</v>
      </c>
      <c r="Z31" s="219" t="s">
        <v>2</v>
      </c>
      <c r="AA31" s="219" t="s">
        <v>3</v>
      </c>
      <c r="AB31" s="219" t="s">
        <v>55</v>
      </c>
      <c r="AC31" s="219" t="s">
        <v>68</v>
      </c>
      <c r="AD31" s="220" t="s">
        <v>76</v>
      </c>
      <c r="AE31" s="220" t="s">
        <v>83</v>
      </c>
      <c r="AF31" s="220" t="s">
        <v>77</v>
      </c>
      <c r="AG31" s="220" t="s">
        <v>84</v>
      </c>
      <c r="AH31" s="220" t="s">
        <v>85</v>
      </c>
      <c r="AI31" s="221" t="s">
        <v>63</v>
      </c>
    </row>
    <row r="32" spans="1:85" ht="15">
      <c r="A32" s="313" t="s">
        <v>53</v>
      </c>
      <c r="B32" s="318" t="s">
        <v>69</v>
      </c>
      <c r="C32" s="319"/>
      <c r="D32" s="319"/>
      <c r="E32" s="319"/>
      <c r="F32" s="319"/>
      <c r="G32" s="319"/>
      <c r="H32" s="319"/>
      <c r="I32" s="320"/>
      <c r="K32" s="315" t="s">
        <v>53</v>
      </c>
      <c r="L32" s="321" t="s">
        <v>69</v>
      </c>
      <c r="M32" s="322"/>
      <c r="N32" s="322"/>
      <c r="O32" s="322"/>
      <c r="P32" s="322"/>
      <c r="Q32" s="322"/>
      <c r="R32" s="322"/>
      <c r="S32" s="323"/>
      <c r="U32" s="317" t="s">
        <v>53</v>
      </c>
      <c r="V32" s="324" t="s">
        <v>69</v>
      </c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324"/>
      <c r="AH32" s="324"/>
      <c r="AI32" s="325"/>
    </row>
    <row r="33" spans="1:36" ht="15">
      <c r="A33" s="170" t="s">
        <v>7</v>
      </c>
      <c r="B33" s="36">
        <f>B111+B137+B163+B189+B215+B241+B267+B293+B319+B345+B371+B397+B423</f>
        <v>1.8352421993663912E-2</v>
      </c>
      <c r="C33" s="36">
        <f t="shared" ref="C33:E33" si="73">C111+C137+C163+C189+C215+C241+C267+C293+C319+C345+C371+C397+C423</f>
        <v>0</v>
      </c>
      <c r="D33" s="36">
        <f t="shared" si="73"/>
        <v>0</v>
      </c>
      <c r="E33" s="36">
        <f t="shared" si="73"/>
        <v>0</v>
      </c>
      <c r="F33" s="361">
        <v>0</v>
      </c>
      <c r="G33" s="36">
        <f t="shared" ref="G33:H48" si="74">G111+G137+G163+G189+G215+G241+G267+G293+G319+G345+G371+G397+G423</f>
        <v>0</v>
      </c>
      <c r="H33" s="36">
        <f t="shared" si="74"/>
        <v>0</v>
      </c>
      <c r="I33" s="173">
        <f>SUM(B33:H33)</f>
        <v>1.8352421993663912E-2</v>
      </c>
      <c r="J33" s="168"/>
      <c r="K33" s="222" t="s">
        <v>7</v>
      </c>
      <c r="L33" s="36">
        <f t="shared" ref="L33:R48" si="75">L111+L137+L163+L189+L215+L241+L267+L293+L319+L345+L371+L397+L423</f>
        <v>1.8352421993663912E-2</v>
      </c>
      <c r="M33" s="36">
        <f t="shared" si="75"/>
        <v>0</v>
      </c>
      <c r="N33" s="36">
        <f t="shared" si="75"/>
        <v>0</v>
      </c>
      <c r="O33" s="36">
        <f t="shared" si="75"/>
        <v>0</v>
      </c>
      <c r="P33" s="36">
        <f t="shared" si="75"/>
        <v>0</v>
      </c>
      <c r="Q33" s="36">
        <f t="shared" si="75"/>
        <v>0</v>
      </c>
      <c r="R33" s="36">
        <f t="shared" si="75"/>
        <v>0</v>
      </c>
      <c r="S33" s="224">
        <f>SUM(L33:R33)</f>
        <v>1.8352421993663912E-2</v>
      </c>
      <c r="T33" s="168"/>
      <c r="U33" s="225" t="s">
        <v>7</v>
      </c>
      <c r="V33" s="117">
        <f t="shared" ref="V33:AH48" si="76">V111+V137+V163+V189+V215+V241+V267+V293+V319+V345+V371+V397+V423</f>
        <v>1.8352421993663912E-2</v>
      </c>
      <c r="W33" s="117">
        <f t="shared" si="76"/>
        <v>0</v>
      </c>
      <c r="X33" s="117">
        <f t="shared" si="76"/>
        <v>0</v>
      </c>
      <c r="Y33" s="117">
        <f t="shared" si="76"/>
        <v>0</v>
      </c>
      <c r="Z33" s="117">
        <f t="shared" si="76"/>
        <v>0</v>
      </c>
      <c r="AA33" s="117">
        <f t="shared" si="76"/>
        <v>0</v>
      </c>
      <c r="AB33" s="117">
        <f t="shared" si="76"/>
        <v>0</v>
      </c>
      <c r="AC33" s="118">
        <f t="shared" si="76"/>
        <v>0</v>
      </c>
      <c r="AD33" s="117">
        <f t="shared" si="76"/>
        <v>0</v>
      </c>
      <c r="AE33" s="117">
        <f t="shared" si="76"/>
        <v>0</v>
      </c>
      <c r="AF33" s="117">
        <f t="shared" si="76"/>
        <v>0</v>
      </c>
      <c r="AG33" s="117">
        <f t="shared" si="76"/>
        <v>0</v>
      </c>
      <c r="AH33" s="117">
        <f t="shared" si="76"/>
        <v>0</v>
      </c>
      <c r="AI33" s="229">
        <f>SUM(V33:AC33)</f>
        <v>1.8352421993663912E-2</v>
      </c>
      <c r="AJ33" s="160" t="str">
        <f>IF(ABS(S33-AI33)&gt;0.001,S33-AI33,"")</f>
        <v/>
      </c>
    </row>
    <row r="34" spans="1:36" ht="15">
      <c r="A34" s="178" t="s">
        <v>8</v>
      </c>
      <c r="B34" s="39">
        <f t="shared" ref="B34:E49" si="77">B112+B138+B164+B190+B216+B242+B268+B294+B320+B346+B372+B398+B424</f>
        <v>0</v>
      </c>
      <c r="C34" s="39">
        <f t="shared" si="77"/>
        <v>0</v>
      </c>
      <c r="D34" s="39">
        <f t="shared" si="77"/>
        <v>0</v>
      </c>
      <c r="E34" s="39">
        <f t="shared" si="77"/>
        <v>0</v>
      </c>
      <c r="F34" s="362">
        <v>0</v>
      </c>
      <c r="G34" s="39">
        <f t="shared" si="74"/>
        <v>0</v>
      </c>
      <c r="H34" s="39">
        <f t="shared" si="74"/>
        <v>0</v>
      </c>
      <c r="I34" s="181">
        <f t="shared" ref="I34:I53" si="78">SUM(B34:H34)</f>
        <v>0</v>
      </c>
      <c r="J34" s="168"/>
      <c r="K34" s="182" t="s">
        <v>8</v>
      </c>
      <c r="L34" s="87">
        <f t="shared" si="75"/>
        <v>0</v>
      </c>
      <c r="M34" s="87">
        <f t="shared" si="75"/>
        <v>0</v>
      </c>
      <c r="N34" s="87">
        <f t="shared" si="75"/>
        <v>0</v>
      </c>
      <c r="O34" s="87">
        <f t="shared" si="75"/>
        <v>0</v>
      </c>
      <c r="P34" s="87">
        <f t="shared" si="75"/>
        <v>0</v>
      </c>
      <c r="Q34" s="87">
        <f t="shared" si="75"/>
        <v>0</v>
      </c>
      <c r="R34" s="87">
        <f t="shared" si="75"/>
        <v>0</v>
      </c>
      <c r="S34" s="185">
        <f t="shared" ref="S34:S53" si="79">SUM(L34:R34)</f>
        <v>0</v>
      </c>
      <c r="T34" s="168"/>
      <c r="U34" s="230" t="s">
        <v>8</v>
      </c>
      <c r="V34" s="121">
        <f t="shared" si="76"/>
        <v>0</v>
      </c>
      <c r="W34" s="121">
        <f t="shared" si="76"/>
        <v>0</v>
      </c>
      <c r="X34" s="121">
        <f t="shared" si="76"/>
        <v>0</v>
      </c>
      <c r="Y34" s="121">
        <f t="shared" si="76"/>
        <v>0</v>
      </c>
      <c r="Z34" s="121">
        <f t="shared" si="76"/>
        <v>0</v>
      </c>
      <c r="AA34" s="121">
        <f t="shared" si="76"/>
        <v>0</v>
      </c>
      <c r="AB34" s="121">
        <f t="shared" si="76"/>
        <v>0</v>
      </c>
      <c r="AC34" s="122">
        <f t="shared" si="76"/>
        <v>0</v>
      </c>
      <c r="AD34" s="121">
        <f t="shared" si="76"/>
        <v>0</v>
      </c>
      <c r="AE34" s="121">
        <f t="shared" si="76"/>
        <v>0</v>
      </c>
      <c r="AF34" s="121">
        <f t="shared" si="76"/>
        <v>0</v>
      </c>
      <c r="AG34" s="121">
        <f t="shared" si="76"/>
        <v>0</v>
      </c>
      <c r="AH34" s="121">
        <f t="shared" si="76"/>
        <v>0</v>
      </c>
      <c r="AI34" s="233">
        <f t="shared" ref="AI34:AI53" si="80">SUM(V34:AC34)</f>
        <v>0</v>
      </c>
      <c r="AJ34" s="160" t="str">
        <f t="shared" ref="AJ34:AJ55" si="81">IF(ABS(S34-AI34)&gt;0.001,S34-AI34,"")</f>
        <v/>
      </c>
    </row>
    <row r="35" spans="1:36" ht="15">
      <c r="A35" s="186" t="s">
        <v>10</v>
      </c>
      <c r="B35" s="42">
        <f t="shared" si="77"/>
        <v>0</v>
      </c>
      <c r="C35" s="42">
        <f t="shared" si="77"/>
        <v>0</v>
      </c>
      <c r="D35" s="42">
        <f t="shared" si="77"/>
        <v>0.55622445258809206</v>
      </c>
      <c r="E35" s="42">
        <f t="shared" si="77"/>
        <v>0</v>
      </c>
      <c r="F35" s="362">
        <v>0</v>
      </c>
      <c r="G35" s="42">
        <f t="shared" si="74"/>
        <v>0</v>
      </c>
      <c r="H35" s="42">
        <f t="shared" si="74"/>
        <v>0</v>
      </c>
      <c r="I35" s="173">
        <f t="shared" si="78"/>
        <v>0.55622445258809206</v>
      </c>
      <c r="J35" s="168"/>
      <c r="K35" s="188" t="s">
        <v>10</v>
      </c>
      <c r="L35" s="42">
        <f t="shared" si="75"/>
        <v>0</v>
      </c>
      <c r="M35" s="42">
        <f t="shared" si="75"/>
        <v>0</v>
      </c>
      <c r="N35" s="42">
        <f t="shared" si="75"/>
        <v>0.55622445258809206</v>
      </c>
      <c r="O35" s="42">
        <f t="shared" si="75"/>
        <v>0</v>
      </c>
      <c r="P35" s="42">
        <f t="shared" si="75"/>
        <v>0</v>
      </c>
      <c r="Q35" s="42">
        <f t="shared" si="75"/>
        <v>0</v>
      </c>
      <c r="R35" s="42">
        <f t="shared" si="75"/>
        <v>0</v>
      </c>
      <c r="S35" s="177">
        <f t="shared" si="79"/>
        <v>0.55622445258809206</v>
      </c>
      <c r="T35" s="168"/>
      <c r="U35" s="234" t="s">
        <v>10</v>
      </c>
      <c r="V35" s="117">
        <f t="shared" si="76"/>
        <v>0</v>
      </c>
      <c r="W35" s="117">
        <f t="shared" si="76"/>
        <v>0</v>
      </c>
      <c r="X35" s="117">
        <f t="shared" si="76"/>
        <v>0</v>
      </c>
      <c r="Y35" s="117">
        <f t="shared" si="76"/>
        <v>0</v>
      </c>
      <c r="Z35" s="117">
        <f t="shared" si="76"/>
        <v>0.55622445258809206</v>
      </c>
      <c r="AA35" s="117">
        <f t="shared" si="76"/>
        <v>0</v>
      </c>
      <c r="AB35" s="117">
        <f t="shared" si="76"/>
        <v>0</v>
      </c>
      <c r="AC35" s="118">
        <f t="shared" si="76"/>
        <v>0</v>
      </c>
      <c r="AD35" s="117">
        <f t="shared" si="76"/>
        <v>0</v>
      </c>
      <c r="AE35" s="117">
        <f t="shared" si="76"/>
        <v>0</v>
      </c>
      <c r="AF35" s="117">
        <f t="shared" si="76"/>
        <v>0</v>
      </c>
      <c r="AG35" s="117">
        <f t="shared" si="76"/>
        <v>0</v>
      </c>
      <c r="AH35" s="117">
        <f t="shared" si="76"/>
        <v>0</v>
      </c>
      <c r="AI35" s="229">
        <f t="shared" si="80"/>
        <v>0.55622445258809206</v>
      </c>
      <c r="AJ35" s="160" t="str">
        <f t="shared" si="81"/>
        <v/>
      </c>
    </row>
    <row r="36" spans="1:36" ht="15">
      <c r="A36" s="178" t="s">
        <v>56</v>
      </c>
      <c r="B36" s="39">
        <f t="shared" si="77"/>
        <v>0</v>
      </c>
      <c r="C36" s="39">
        <f t="shared" si="77"/>
        <v>0</v>
      </c>
      <c r="D36" s="39">
        <f t="shared" si="77"/>
        <v>0</v>
      </c>
      <c r="E36" s="39">
        <f t="shared" si="77"/>
        <v>0</v>
      </c>
      <c r="F36" s="362">
        <v>0</v>
      </c>
      <c r="G36" s="39">
        <f t="shared" si="74"/>
        <v>0</v>
      </c>
      <c r="H36" s="39">
        <f t="shared" si="74"/>
        <v>0</v>
      </c>
      <c r="I36" s="181">
        <f t="shared" si="78"/>
        <v>0</v>
      </c>
      <c r="J36" s="168"/>
      <c r="K36" s="182" t="s">
        <v>56</v>
      </c>
      <c r="L36" s="87">
        <f t="shared" si="75"/>
        <v>0</v>
      </c>
      <c r="M36" s="87">
        <f t="shared" si="75"/>
        <v>0</v>
      </c>
      <c r="N36" s="87">
        <f t="shared" si="75"/>
        <v>0</v>
      </c>
      <c r="O36" s="87">
        <f t="shared" si="75"/>
        <v>0</v>
      </c>
      <c r="P36" s="87">
        <f t="shared" si="75"/>
        <v>0</v>
      </c>
      <c r="Q36" s="87">
        <f t="shared" si="75"/>
        <v>0</v>
      </c>
      <c r="R36" s="87">
        <f t="shared" si="75"/>
        <v>0</v>
      </c>
      <c r="S36" s="185">
        <f t="shared" si="79"/>
        <v>0</v>
      </c>
      <c r="T36" s="168"/>
      <c r="U36" s="230" t="s">
        <v>56</v>
      </c>
      <c r="V36" s="121">
        <f t="shared" si="76"/>
        <v>0</v>
      </c>
      <c r="W36" s="121">
        <f t="shared" si="76"/>
        <v>0</v>
      </c>
      <c r="X36" s="121">
        <f t="shared" si="76"/>
        <v>0</v>
      </c>
      <c r="Y36" s="121">
        <f t="shared" si="76"/>
        <v>0</v>
      </c>
      <c r="Z36" s="121">
        <f t="shared" si="76"/>
        <v>0</v>
      </c>
      <c r="AA36" s="121">
        <f t="shared" si="76"/>
        <v>0</v>
      </c>
      <c r="AB36" s="121">
        <f t="shared" si="76"/>
        <v>0</v>
      </c>
      <c r="AC36" s="122">
        <f t="shared" si="76"/>
        <v>0</v>
      </c>
      <c r="AD36" s="121">
        <f t="shared" si="76"/>
        <v>0</v>
      </c>
      <c r="AE36" s="121">
        <f t="shared" si="76"/>
        <v>0</v>
      </c>
      <c r="AF36" s="121">
        <f t="shared" si="76"/>
        <v>0</v>
      </c>
      <c r="AG36" s="121">
        <f t="shared" si="76"/>
        <v>0</v>
      </c>
      <c r="AH36" s="121">
        <f t="shared" si="76"/>
        <v>0</v>
      </c>
      <c r="AI36" s="233">
        <f t="shared" si="80"/>
        <v>0</v>
      </c>
      <c r="AJ36" s="160" t="str">
        <f t="shared" si="81"/>
        <v/>
      </c>
    </row>
    <row r="37" spans="1:36" ht="15">
      <c r="A37" s="186" t="s">
        <v>16</v>
      </c>
      <c r="B37" s="42">
        <f t="shared" si="77"/>
        <v>84.246738645681532</v>
      </c>
      <c r="C37" s="42">
        <f t="shared" si="77"/>
        <v>18.987016756498324</v>
      </c>
      <c r="D37" s="42">
        <f t="shared" si="77"/>
        <v>11.731374628523156</v>
      </c>
      <c r="E37" s="42">
        <f t="shared" si="77"/>
        <v>2.4365719536552661E-2</v>
      </c>
      <c r="F37" s="362">
        <v>0</v>
      </c>
      <c r="G37" s="42">
        <f t="shared" si="74"/>
        <v>0</v>
      </c>
      <c r="H37" s="42">
        <f t="shared" si="74"/>
        <v>0</v>
      </c>
      <c r="I37" s="173">
        <f t="shared" si="78"/>
        <v>114.98949575023956</v>
      </c>
      <c r="J37" s="168"/>
      <c r="K37" s="188" t="s">
        <v>16</v>
      </c>
      <c r="L37" s="42">
        <f t="shared" si="75"/>
        <v>84.246738645681532</v>
      </c>
      <c r="M37" s="42">
        <f t="shared" si="75"/>
        <v>18.987016756498324</v>
      </c>
      <c r="N37" s="42">
        <f t="shared" si="75"/>
        <v>11.731374628523156</v>
      </c>
      <c r="O37" s="42">
        <f t="shared" si="75"/>
        <v>2.4365719536552661E-2</v>
      </c>
      <c r="P37" s="42">
        <f t="shared" si="75"/>
        <v>0</v>
      </c>
      <c r="Q37" s="42">
        <f t="shared" si="75"/>
        <v>0</v>
      </c>
      <c r="R37" s="42">
        <f t="shared" si="75"/>
        <v>0</v>
      </c>
      <c r="S37" s="177">
        <f t="shared" si="79"/>
        <v>114.98949575023956</v>
      </c>
      <c r="T37" s="168"/>
      <c r="U37" s="234" t="s">
        <v>16</v>
      </c>
      <c r="V37" s="117">
        <f t="shared" si="76"/>
        <v>84.231671250006073</v>
      </c>
      <c r="W37" s="117">
        <f t="shared" si="76"/>
        <v>0</v>
      </c>
      <c r="X37" s="117">
        <f t="shared" si="76"/>
        <v>0</v>
      </c>
      <c r="Y37" s="117">
        <f t="shared" si="76"/>
        <v>18.987016756498324</v>
      </c>
      <c r="Z37" s="117">
        <f t="shared" si="76"/>
        <v>11.731374628523156</v>
      </c>
      <c r="AA37" s="117">
        <f t="shared" si="76"/>
        <v>2.4365719536552661E-2</v>
      </c>
      <c r="AB37" s="117">
        <f t="shared" si="76"/>
        <v>0</v>
      </c>
      <c r="AC37" s="118">
        <f t="shared" si="76"/>
        <v>1.5067395675467263E-2</v>
      </c>
      <c r="AD37" s="117">
        <f t="shared" si="76"/>
        <v>1.5067395675467263E-2</v>
      </c>
      <c r="AE37" s="117">
        <f t="shared" si="76"/>
        <v>0</v>
      </c>
      <c r="AF37" s="117">
        <f t="shared" si="76"/>
        <v>0</v>
      </c>
      <c r="AG37" s="117">
        <f t="shared" si="76"/>
        <v>0</v>
      </c>
      <c r="AH37" s="117">
        <f t="shared" si="76"/>
        <v>0</v>
      </c>
      <c r="AI37" s="229">
        <f t="shared" si="80"/>
        <v>114.98949575023957</v>
      </c>
      <c r="AJ37" s="160" t="str">
        <f t="shared" si="81"/>
        <v/>
      </c>
    </row>
    <row r="38" spans="1:36" ht="15">
      <c r="A38" s="178" t="s">
        <v>15</v>
      </c>
      <c r="B38" s="39">
        <f t="shared" si="77"/>
        <v>75.701256601939974</v>
      </c>
      <c r="C38" s="39">
        <f t="shared" si="77"/>
        <v>29.82633466188544</v>
      </c>
      <c r="D38" s="39">
        <f t="shared" si="77"/>
        <v>5.6440430445391137</v>
      </c>
      <c r="E38" s="39">
        <f t="shared" si="77"/>
        <v>2.5534880901021517</v>
      </c>
      <c r="F38" s="362">
        <v>0</v>
      </c>
      <c r="G38" s="39">
        <f t="shared" si="74"/>
        <v>0</v>
      </c>
      <c r="H38" s="39">
        <f t="shared" si="74"/>
        <v>0</v>
      </c>
      <c r="I38" s="181">
        <f t="shared" si="78"/>
        <v>113.72512239846668</v>
      </c>
      <c r="J38" s="168"/>
      <c r="K38" s="182" t="s">
        <v>15</v>
      </c>
      <c r="L38" s="87">
        <f t="shared" si="75"/>
        <v>75.701256601939974</v>
      </c>
      <c r="M38" s="87">
        <f t="shared" si="75"/>
        <v>29.82633466188544</v>
      </c>
      <c r="N38" s="87">
        <f t="shared" si="75"/>
        <v>5.6440430445391137</v>
      </c>
      <c r="O38" s="87">
        <f t="shared" si="75"/>
        <v>2.5534880901021517</v>
      </c>
      <c r="P38" s="87">
        <f t="shared" si="75"/>
        <v>0</v>
      </c>
      <c r="Q38" s="87">
        <f t="shared" si="75"/>
        <v>0</v>
      </c>
      <c r="R38" s="87">
        <f t="shared" si="75"/>
        <v>0</v>
      </c>
      <c r="S38" s="185">
        <f t="shared" si="79"/>
        <v>113.72512239846668</v>
      </c>
      <c r="T38" s="168"/>
      <c r="U38" s="230" t="s">
        <v>57</v>
      </c>
      <c r="V38" s="121">
        <f t="shared" si="76"/>
        <v>75.377949342240086</v>
      </c>
      <c r="W38" s="121">
        <f t="shared" si="76"/>
        <v>0</v>
      </c>
      <c r="X38" s="121">
        <f t="shared" si="76"/>
        <v>0</v>
      </c>
      <c r="Y38" s="121">
        <f t="shared" si="76"/>
        <v>29.82633466188544</v>
      </c>
      <c r="Z38" s="121">
        <f t="shared" si="76"/>
        <v>5.6440430445391137</v>
      </c>
      <c r="AA38" s="121">
        <f t="shared" si="76"/>
        <v>1.9981390202044795</v>
      </c>
      <c r="AB38" s="121">
        <f t="shared" si="76"/>
        <v>0</v>
      </c>
      <c r="AC38" s="122">
        <f t="shared" si="76"/>
        <v>0.87865632959755591</v>
      </c>
      <c r="AD38" s="121">
        <f t="shared" si="76"/>
        <v>0.32330725969988372</v>
      </c>
      <c r="AE38" s="121">
        <f t="shared" si="76"/>
        <v>0</v>
      </c>
      <c r="AF38" s="121">
        <f t="shared" si="76"/>
        <v>0</v>
      </c>
      <c r="AG38" s="121">
        <f t="shared" si="76"/>
        <v>0</v>
      </c>
      <c r="AH38" s="121">
        <f t="shared" si="76"/>
        <v>0.55534906989767219</v>
      </c>
      <c r="AI38" s="233">
        <f t="shared" si="80"/>
        <v>113.72512239846668</v>
      </c>
      <c r="AJ38" s="160" t="str">
        <f t="shared" si="81"/>
        <v/>
      </c>
    </row>
    <row r="39" spans="1:36" ht="15">
      <c r="A39" s="186" t="s">
        <v>58</v>
      </c>
      <c r="B39" s="42">
        <f t="shared" si="77"/>
        <v>0</v>
      </c>
      <c r="C39" s="42">
        <f t="shared" si="77"/>
        <v>0</v>
      </c>
      <c r="D39" s="42">
        <f t="shared" si="77"/>
        <v>0</v>
      </c>
      <c r="E39" s="42">
        <f t="shared" si="77"/>
        <v>2044.13046418823</v>
      </c>
      <c r="F39" s="362">
        <v>0</v>
      </c>
      <c r="G39" s="42">
        <f t="shared" si="74"/>
        <v>0</v>
      </c>
      <c r="H39" s="42">
        <f t="shared" si="74"/>
        <v>0</v>
      </c>
      <c r="I39" s="173">
        <f t="shared" si="78"/>
        <v>2044.13046418823</v>
      </c>
      <c r="J39" s="168"/>
      <c r="K39" s="188" t="s">
        <v>58</v>
      </c>
      <c r="L39" s="42">
        <f t="shared" si="75"/>
        <v>0</v>
      </c>
      <c r="M39" s="42">
        <f t="shared" si="75"/>
        <v>0</v>
      </c>
      <c r="N39" s="42">
        <f t="shared" si="75"/>
        <v>0</v>
      </c>
      <c r="O39" s="42">
        <f t="shared" si="75"/>
        <v>2044.13046418823</v>
      </c>
      <c r="P39" s="42">
        <f t="shared" si="75"/>
        <v>2382.5795711669239</v>
      </c>
      <c r="Q39" s="42">
        <f t="shared" si="75"/>
        <v>0</v>
      </c>
      <c r="R39" s="42">
        <f t="shared" si="75"/>
        <v>0</v>
      </c>
      <c r="S39" s="177">
        <f t="shared" si="79"/>
        <v>4426.7100353551541</v>
      </c>
      <c r="T39" s="168"/>
      <c r="U39" s="234" t="s">
        <v>58</v>
      </c>
      <c r="V39" s="117">
        <f t="shared" si="76"/>
        <v>0</v>
      </c>
      <c r="W39" s="117">
        <f t="shared" si="76"/>
        <v>0</v>
      </c>
      <c r="X39" s="117">
        <f t="shared" si="76"/>
        <v>0</v>
      </c>
      <c r="Y39" s="117">
        <f t="shared" si="76"/>
        <v>0</v>
      </c>
      <c r="Z39" s="117">
        <f t="shared" si="76"/>
        <v>0</v>
      </c>
      <c r="AA39" s="117">
        <f t="shared" si="76"/>
        <v>1018.1823235371729</v>
      </c>
      <c r="AB39" s="117">
        <f t="shared" si="76"/>
        <v>2382.5795711669239</v>
      </c>
      <c r="AC39" s="118">
        <f t="shared" si="76"/>
        <v>1025.948140651057</v>
      </c>
      <c r="AD39" s="117">
        <f t="shared" si="76"/>
        <v>0</v>
      </c>
      <c r="AE39" s="117">
        <f t="shared" si="76"/>
        <v>0</v>
      </c>
      <c r="AF39" s="117">
        <f t="shared" si="76"/>
        <v>0</v>
      </c>
      <c r="AG39" s="117">
        <f t="shared" si="76"/>
        <v>0</v>
      </c>
      <c r="AH39" s="117">
        <f t="shared" si="76"/>
        <v>1025.948140651057</v>
      </c>
      <c r="AI39" s="229">
        <f t="shared" si="80"/>
        <v>4426.7100353551541</v>
      </c>
      <c r="AJ39" s="160" t="str">
        <f t="shared" si="81"/>
        <v/>
      </c>
    </row>
    <row r="40" spans="1:36" ht="15">
      <c r="A40" s="178" t="s">
        <v>12</v>
      </c>
      <c r="B40" s="39">
        <f t="shared" si="77"/>
        <v>0</v>
      </c>
      <c r="C40" s="39">
        <f t="shared" si="77"/>
        <v>0</v>
      </c>
      <c r="D40" s="39">
        <f t="shared" si="77"/>
        <v>0</v>
      </c>
      <c r="E40" s="39">
        <f t="shared" si="77"/>
        <v>36.229955642710934</v>
      </c>
      <c r="F40" s="362">
        <v>0</v>
      </c>
      <c r="G40" s="39">
        <f t="shared" si="74"/>
        <v>0</v>
      </c>
      <c r="H40" s="39">
        <f t="shared" si="74"/>
        <v>0</v>
      </c>
      <c r="I40" s="181">
        <f t="shared" si="78"/>
        <v>36.229955642710934</v>
      </c>
      <c r="J40" s="168"/>
      <c r="K40" s="182" t="s">
        <v>12</v>
      </c>
      <c r="L40" s="87">
        <f t="shared" si="75"/>
        <v>0</v>
      </c>
      <c r="M40" s="87">
        <f t="shared" si="75"/>
        <v>0</v>
      </c>
      <c r="N40" s="87">
        <f t="shared" si="75"/>
        <v>0</v>
      </c>
      <c r="O40" s="87">
        <f t="shared" si="75"/>
        <v>36.229955642710934</v>
      </c>
      <c r="P40" s="87">
        <f t="shared" si="75"/>
        <v>208.46883682995173</v>
      </c>
      <c r="Q40" s="87">
        <f t="shared" si="75"/>
        <v>0</v>
      </c>
      <c r="R40" s="87">
        <f t="shared" si="75"/>
        <v>0</v>
      </c>
      <c r="S40" s="185">
        <f t="shared" si="79"/>
        <v>244.69879247266266</v>
      </c>
      <c r="T40" s="168"/>
      <c r="U40" s="230" t="s">
        <v>12</v>
      </c>
      <c r="V40" s="121">
        <f t="shared" si="76"/>
        <v>0</v>
      </c>
      <c r="W40" s="121">
        <f t="shared" si="76"/>
        <v>0</v>
      </c>
      <c r="X40" s="121">
        <f t="shared" si="76"/>
        <v>0</v>
      </c>
      <c r="Y40" s="121">
        <f t="shared" si="76"/>
        <v>0</v>
      </c>
      <c r="Z40" s="121">
        <f t="shared" si="76"/>
        <v>0</v>
      </c>
      <c r="AA40" s="121">
        <f t="shared" si="76"/>
        <v>29.277582418087828</v>
      </c>
      <c r="AB40" s="121">
        <f t="shared" si="76"/>
        <v>208.46883682995173</v>
      </c>
      <c r="AC40" s="122">
        <f t="shared" si="76"/>
        <v>6.9523732246231145</v>
      </c>
      <c r="AD40" s="121">
        <f t="shared" si="76"/>
        <v>0</v>
      </c>
      <c r="AE40" s="121">
        <f t="shared" si="76"/>
        <v>0</v>
      </c>
      <c r="AF40" s="121">
        <f t="shared" si="76"/>
        <v>0</v>
      </c>
      <c r="AG40" s="121">
        <f t="shared" si="76"/>
        <v>0</v>
      </c>
      <c r="AH40" s="121">
        <f t="shared" si="76"/>
        <v>6.9523732246231145</v>
      </c>
      <c r="AI40" s="233">
        <f t="shared" si="80"/>
        <v>244.69879247266266</v>
      </c>
      <c r="AJ40" s="160" t="str">
        <f t="shared" si="81"/>
        <v/>
      </c>
    </row>
    <row r="41" spans="1:36" ht="15">
      <c r="A41" s="186" t="s">
        <v>59</v>
      </c>
      <c r="B41" s="42">
        <f t="shared" si="77"/>
        <v>0.10138105799872532</v>
      </c>
      <c r="C41" s="42">
        <f t="shared" si="77"/>
        <v>0</v>
      </c>
      <c r="D41" s="42">
        <f t="shared" si="77"/>
        <v>0.16618100583744944</v>
      </c>
      <c r="E41" s="42">
        <f t="shared" si="77"/>
        <v>4.0894379346737746E-4</v>
      </c>
      <c r="F41" s="362">
        <v>0</v>
      </c>
      <c r="G41" s="42">
        <f t="shared" si="74"/>
        <v>0</v>
      </c>
      <c r="H41" s="42">
        <f t="shared" si="74"/>
        <v>0</v>
      </c>
      <c r="I41" s="173">
        <f t="shared" si="78"/>
        <v>0.26797100762964216</v>
      </c>
      <c r="J41" s="168"/>
      <c r="K41" s="188" t="s">
        <v>59</v>
      </c>
      <c r="L41" s="42">
        <f t="shared" si="75"/>
        <v>0.10138105799872532</v>
      </c>
      <c r="M41" s="42">
        <f t="shared" si="75"/>
        <v>0</v>
      </c>
      <c r="N41" s="42">
        <f t="shared" si="75"/>
        <v>0.16618100583744944</v>
      </c>
      <c r="O41" s="42">
        <f t="shared" si="75"/>
        <v>4.0894379346737746E-4</v>
      </c>
      <c r="P41" s="42">
        <f t="shared" si="75"/>
        <v>0</v>
      </c>
      <c r="Q41" s="42">
        <f t="shared" si="75"/>
        <v>0</v>
      </c>
      <c r="R41" s="42">
        <f t="shared" si="75"/>
        <v>0</v>
      </c>
      <c r="S41" s="177">
        <f t="shared" si="79"/>
        <v>0.26797100762964216</v>
      </c>
      <c r="T41" s="168"/>
      <c r="U41" s="234" t="s">
        <v>59</v>
      </c>
      <c r="V41" s="117">
        <f t="shared" si="76"/>
        <v>0</v>
      </c>
      <c r="W41" s="117">
        <f t="shared" si="76"/>
        <v>0</v>
      </c>
      <c r="X41" s="117">
        <f t="shared" si="76"/>
        <v>0</v>
      </c>
      <c r="Y41" s="117">
        <f t="shared" si="76"/>
        <v>0</v>
      </c>
      <c r="Z41" s="117">
        <f t="shared" si="76"/>
        <v>0.16618100583744944</v>
      </c>
      <c r="AA41" s="117">
        <f t="shared" si="76"/>
        <v>0</v>
      </c>
      <c r="AB41" s="117">
        <f t="shared" si="76"/>
        <v>0</v>
      </c>
      <c r="AC41" s="118">
        <f t="shared" si="76"/>
        <v>0.10179000179219271</v>
      </c>
      <c r="AD41" s="117">
        <f t="shared" si="76"/>
        <v>0.10138105799872532</v>
      </c>
      <c r="AE41" s="117">
        <f t="shared" si="76"/>
        <v>0</v>
      </c>
      <c r="AF41" s="117">
        <f t="shared" si="76"/>
        <v>0</v>
      </c>
      <c r="AG41" s="117">
        <f t="shared" si="76"/>
        <v>0</v>
      </c>
      <c r="AH41" s="117">
        <f t="shared" si="76"/>
        <v>4.0894379346737746E-4</v>
      </c>
      <c r="AI41" s="229">
        <f t="shared" si="80"/>
        <v>0.26797100762964216</v>
      </c>
      <c r="AJ41" s="160" t="str">
        <f t="shared" si="81"/>
        <v/>
      </c>
    </row>
    <row r="42" spans="1:36" ht="15">
      <c r="A42" s="178" t="s">
        <v>17</v>
      </c>
      <c r="B42" s="39">
        <f t="shared" si="77"/>
        <v>24.684939103518683</v>
      </c>
      <c r="C42" s="39">
        <f t="shared" si="77"/>
        <v>1.3302168165180495</v>
      </c>
      <c r="D42" s="39">
        <f t="shared" si="77"/>
        <v>68.817022378282374</v>
      </c>
      <c r="E42" s="39">
        <f t="shared" si="77"/>
        <v>22.539205418294742</v>
      </c>
      <c r="F42" s="362">
        <v>0</v>
      </c>
      <c r="G42" s="39">
        <f t="shared" si="74"/>
        <v>0</v>
      </c>
      <c r="H42" s="39">
        <f t="shared" si="74"/>
        <v>0</v>
      </c>
      <c r="I42" s="181">
        <f t="shared" si="78"/>
        <v>117.37138371661385</v>
      </c>
      <c r="J42" s="168"/>
      <c r="K42" s="182" t="s">
        <v>17</v>
      </c>
      <c r="L42" s="87">
        <f t="shared" si="75"/>
        <v>24.684939103518683</v>
      </c>
      <c r="M42" s="87">
        <f t="shared" si="75"/>
        <v>1.3302168165180495</v>
      </c>
      <c r="N42" s="87">
        <f t="shared" si="75"/>
        <v>68.817022378282374</v>
      </c>
      <c r="O42" s="87">
        <f t="shared" si="75"/>
        <v>22.539205418294742</v>
      </c>
      <c r="P42" s="87">
        <f t="shared" si="75"/>
        <v>5.1503098854298184</v>
      </c>
      <c r="Q42" s="87">
        <f t="shared" si="75"/>
        <v>0</v>
      </c>
      <c r="R42" s="87">
        <f t="shared" si="75"/>
        <v>0</v>
      </c>
      <c r="S42" s="185">
        <f t="shared" si="79"/>
        <v>122.52169360204367</v>
      </c>
      <c r="T42" s="168"/>
      <c r="U42" s="230" t="s">
        <v>17</v>
      </c>
      <c r="V42" s="121">
        <f t="shared" si="76"/>
        <v>24.668536449309755</v>
      </c>
      <c r="W42" s="121">
        <f t="shared" si="76"/>
        <v>0</v>
      </c>
      <c r="X42" s="121">
        <f t="shared" si="76"/>
        <v>0</v>
      </c>
      <c r="Y42" s="121">
        <f t="shared" si="76"/>
        <v>1.3302168165180495</v>
      </c>
      <c r="Z42" s="121">
        <f t="shared" si="76"/>
        <v>68.808228303071289</v>
      </c>
      <c r="AA42" s="121">
        <f t="shared" si="76"/>
        <v>0.10876554450107376</v>
      </c>
      <c r="AB42" s="121">
        <f t="shared" si="76"/>
        <v>5.1503098854298184</v>
      </c>
      <c r="AC42" s="122">
        <f t="shared" si="76"/>
        <v>22.455636603213684</v>
      </c>
      <c r="AD42" s="121">
        <f t="shared" si="76"/>
        <v>1.6402654208926847E-2</v>
      </c>
      <c r="AE42" s="121">
        <f t="shared" si="76"/>
        <v>0</v>
      </c>
      <c r="AF42" s="121">
        <f t="shared" si="76"/>
        <v>0</v>
      </c>
      <c r="AG42" s="121">
        <f t="shared" si="76"/>
        <v>8.7940752110888965E-3</v>
      </c>
      <c r="AH42" s="121">
        <f t="shared" si="76"/>
        <v>22.430439873793667</v>
      </c>
      <c r="AI42" s="233">
        <f t="shared" si="80"/>
        <v>122.52169360204365</v>
      </c>
      <c r="AJ42" s="160" t="str">
        <f t="shared" si="81"/>
        <v/>
      </c>
    </row>
    <row r="43" spans="1:36" ht="15">
      <c r="A43" s="186" t="s">
        <v>139</v>
      </c>
      <c r="B43" s="42">
        <f t="shared" si="77"/>
        <v>797.76391248413518</v>
      </c>
      <c r="C43" s="42">
        <f t="shared" si="77"/>
        <v>1313.6355570525068</v>
      </c>
      <c r="D43" s="42">
        <f t="shared" si="77"/>
        <v>1297.3849350941659</v>
      </c>
      <c r="E43" s="42">
        <f t="shared" si="77"/>
        <v>98.085844975364566</v>
      </c>
      <c r="F43" s="362">
        <v>0</v>
      </c>
      <c r="G43" s="42">
        <f t="shared" si="74"/>
        <v>0</v>
      </c>
      <c r="H43" s="42">
        <f t="shared" si="74"/>
        <v>0</v>
      </c>
      <c r="I43" s="173">
        <f t="shared" si="78"/>
        <v>3506.8702496061724</v>
      </c>
      <c r="J43" s="168"/>
      <c r="K43" s="188" t="s">
        <v>139</v>
      </c>
      <c r="L43" s="42">
        <f t="shared" si="75"/>
        <v>797.76391248413518</v>
      </c>
      <c r="M43" s="42">
        <f t="shared" si="75"/>
        <v>1313.6355570525068</v>
      </c>
      <c r="N43" s="42">
        <f t="shared" si="75"/>
        <v>1297.3849350941659</v>
      </c>
      <c r="O43" s="42">
        <f t="shared" si="75"/>
        <v>98.085844975364566</v>
      </c>
      <c r="P43" s="42">
        <f t="shared" si="75"/>
        <v>6.9572474417185894</v>
      </c>
      <c r="Q43" s="42">
        <f t="shared" si="75"/>
        <v>0</v>
      </c>
      <c r="R43" s="42">
        <f t="shared" si="75"/>
        <v>0</v>
      </c>
      <c r="S43" s="177">
        <f t="shared" si="79"/>
        <v>3513.827497047891</v>
      </c>
      <c r="T43" s="168"/>
      <c r="U43" s="234" t="s">
        <v>139</v>
      </c>
      <c r="V43" s="117">
        <f t="shared" si="76"/>
        <v>767.13976131961113</v>
      </c>
      <c r="W43" s="117">
        <f t="shared" si="76"/>
        <v>0</v>
      </c>
      <c r="X43" s="117">
        <f t="shared" si="76"/>
        <v>0</v>
      </c>
      <c r="Y43" s="117">
        <f t="shared" si="76"/>
        <v>1313.6355570525068</v>
      </c>
      <c r="Z43" s="117">
        <f t="shared" si="76"/>
        <v>1280.4149061658463</v>
      </c>
      <c r="AA43" s="117">
        <f t="shared" si="76"/>
        <v>47.471211499395395</v>
      </c>
      <c r="AB43" s="117">
        <f t="shared" si="76"/>
        <v>6.9572474417185894</v>
      </c>
      <c r="AC43" s="118">
        <f t="shared" si="76"/>
        <v>98.208813568812829</v>
      </c>
      <c r="AD43" s="117">
        <f t="shared" si="76"/>
        <v>30.624151164524047</v>
      </c>
      <c r="AE43" s="117">
        <f t="shared" si="76"/>
        <v>10.745776862271811</v>
      </c>
      <c r="AF43" s="117">
        <f t="shared" si="76"/>
        <v>0</v>
      </c>
      <c r="AG43" s="117">
        <f t="shared" si="76"/>
        <v>16.970028928319586</v>
      </c>
      <c r="AH43" s="117">
        <f t="shared" si="76"/>
        <v>39.868856613697375</v>
      </c>
      <c r="AI43" s="229">
        <f t="shared" si="80"/>
        <v>3513.827497047891</v>
      </c>
      <c r="AJ43" s="160" t="str">
        <f t="shared" si="81"/>
        <v/>
      </c>
    </row>
    <row r="44" spans="1:36" ht="15">
      <c r="A44" s="178" t="s">
        <v>25</v>
      </c>
      <c r="B44" s="39">
        <f t="shared" si="77"/>
        <v>210.10655316465309</v>
      </c>
      <c r="C44" s="39">
        <f t="shared" si="77"/>
        <v>35.462902959612677</v>
      </c>
      <c r="D44" s="39">
        <f t="shared" si="77"/>
        <v>474.36035107067221</v>
      </c>
      <c r="E44" s="39">
        <f t="shared" si="77"/>
        <v>2888.9613061353612</v>
      </c>
      <c r="F44" s="362">
        <v>0</v>
      </c>
      <c r="G44" s="39">
        <f t="shared" si="74"/>
        <v>458.16163722857709</v>
      </c>
      <c r="H44" s="39">
        <f t="shared" si="74"/>
        <v>23.689766031370908</v>
      </c>
      <c r="I44" s="181">
        <f t="shared" si="78"/>
        <v>4090.7425165902469</v>
      </c>
      <c r="J44" s="168"/>
      <c r="K44" s="182" t="s">
        <v>25</v>
      </c>
      <c r="L44" s="87">
        <f t="shared" si="75"/>
        <v>210.10655316465309</v>
      </c>
      <c r="M44" s="87">
        <f t="shared" si="75"/>
        <v>35.462902959612677</v>
      </c>
      <c r="N44" s="87">
        <f t="shared" si="75"/>
        <v>474.36035107067221</v>
      </c>
      <c r="O44" s="87">
        <f t="shared" si="75"/>
        <v>2888.9613061353612</v>
      </c>
      <c r="P44" s="87">
        <f t="shared" si="75"/>
        <v>2.0610852171870926</v>
      </c>
      <c r="Q44" s="87">
        <f t="shared" si="75"/>
        <v>458.16163722857709</v>
      </c>
      <c r="R44" s="87">
        <f t="shared" si="75"/>
        <v>23.689766031370908</v>
      </c>
      <c r="S44" s="185">
        <f t="shared" si="79"/>
        <v>4092.803601807434</v>
      </c>
      <c r="T44" s="168"/>
      <c r="U44" s="230" t="s">
        <v>25</v>
      </c>
      <c r="V44" s="121">
        <f t="shared" si="76"/>
        <v>67.445055405353429</v>
      </c>
      <c r="W44" s="121">
        <f t="shared" si="76"/>
        <v>136.71727791462052</v>
      </c>
      <c r="X44" s="121">
        <f t="shared" si="76"/>
        <v>458.16163722857709</v>
      </c>
      <c r="Y44" s="121">
        <f t="shared" si="76"/>
        <v>35.462902959612677</v>
      </c>
      <c r="Z44" s="121">
        <f t="shared" si="76"/>
        <v>473.45591126363496</v>
      </c>
      <c r="AA44" s="121">
        <f t="shared" si="76"/>
        <v>2675.7813273768243</v>
      </c>
      <c r="AB44" s="121">
        <f t="shared" si="76"/>
        <v>2.0610852171870926</v>
      </c>
      <c r="AC44" s="122">
        <f t="shared" si="76"/>
        <v>243.71840444162396</v>
      </c>
      <c r="AD44" s="121">
        <f t="shared" si="76"/>
        <v>5.9442198446792016</v>
      </c>
      <c r="AE44" s="121">
        <f t="shared" si="76"/>
        <v>142.80961291996292</v>
      </c>
      <c r="AF44" s="121">
        <f t="shared" si="76"/>
        <v>23.689766031370908</v>
      </c>
      <c r="AG44" s="121">
        <f t="shared" si="76"/>
        <v>0.90443980703721416</v>
      </c>
      <c r="AH44" s="121">
        <f t="shared" si="76"/>
        <v>70.370365838573761</v>
      </c>
      <c r="AI44" s="233">
        <f t="shared" si="80"/>
        <v>4092.8036018074345</v>
      </c>
      <c r="AJ44" s="160" t="str">
        <f t="shared" si="81"/>
        <v/>
      </c>
    </row>
    <row r="45" spans="1:36" ht="15">
      <c r="A45" s="186" t="s">
        <v>24</v>
      </c>
      <c r="B45" s="42">
        <f t="shared" si="77"/>
        <v>717.11045495535063</v>
      </c>
      <c r="C45" s="42">
        <f t="shared" si="77"/>
        <v>105.88064406763627</v>
      </c>
      <c r="D45" s="42">
        <f t="shared" si="77"/>
        <v>37.478861297403654</v>
      </c>
      <c r="E45" s="42">
        <f t="shared" si="77"/>
        <v>0</v>
      </c>
      <c r="F45" s="362">
        <v>0</v>
      </c>
      <c r="G45" s="42">
        <f t="shared" si="74"/>
        <v>0</v>
      </c>
      <c r="H45" s="42">
        <f t="shared" si="74"/>
        <v>0</v>
      </c>
      <c r="I45" s="173">
        <f t="shared" si="78"/>
        <v>860.46996032039056</v>
      </c>
      <c r="J45" s="168"/>
      <c r="K45" s="188" t="s">
        <v>24</v>
      </c>
      <c r="L45" s="42">
        <f t="shared" si="75"/>
        <v>717.11045495535063</v>
      </c>
      <c r="M45" s="42">
        <f t="shared" si="75"/>
        <v>105.88064406763627</v>
      </c>
      <c r="N45" s="42">
        <f t="shared" si="75"/>
        <v>37.478861297403654</v>
      </c>
      <c r="O45" s="42">
        <f t="shared" si="75"/>
        <v>0</v>
      </c>
      <c r="P45" s="42">
        <f t="shared" si="75"/>
        <v>0</v>
      </c>
      <c r="Q45" s="42">
        <f t="shared" si="75"/>
        <v>0</v>
      </c>
      <c r="R45" s="42">
        <f t="shared" si="75"/>
        <v>0</v>
      </c>
      <c r="S45" s="177">
        <f t="shared" si="79"/>
        <v>860.46996032039056</v>
      </c>
      <c r="T45" s="168"/>
      <c r="U45" s="234" t="s">
        <v>24</v>
      </c>
      <c r="V45" s="117">
        <f t="shared" si="76"/>
        <v>708.87620686783544</v>
      </c>
      <c r="W45" s="117">
        <f t="shared" si="76"/>
        <v>7.1737994612081071</v>
      </c>
      <c r="X45" s="117">
        <f t="shared" si="76"/>
        <v>0</v>
      </c>
      <c r="Y45" s="117">
        <f t="shared" si="76"/>
        <v>105.88064406763627</v>
      </c>
      <c r="Z45" s="117">
        <f t="shared" si="76"/>
        <v>31.84499074898326</v>
      </c>
      <c r="AA45" s="117">
        <f t="shared" si="76"/>
        <v>0</v>
      </c>
      <c r="AB45" s="117">
        <f t="shared" si="76"/>
        <v>0</v>
      </c>
      <c r="AC45" s="118">
        <f t="shared" si="76"/>
        <v>6.6943191747276147</v>
      </c>
      <c r="AD45" s="117">
        <f t="shared" si="76"/>
        <v>1.0604486263072181</v>
      </c>
      <c r="AE45" s="117">
        <f t="shared" si="76"/>
        <v>0</v>
      </c>
      <c r="AF45" s="117">
        <f t="shared" si="76"/>
        <v>0</v>
      </c>
      <c r="AG45" s="117">
        <f t="shared" si="76"/>
        <v>5.6338705484203961</v>
      </c>
      <c r="AH45" s="117">
        <f t="shared" si="76"/>
        <v>0</v>
      </c>
      <c r="AI45" s="229">
        <f t="shared" si="80"/>
        <v>860.46996032039067</v>
      </c>
      <c r="AJ45" s="160" t="str">
        <f t="shared" si="81"/>
        <v/>
      </c>
    </row>
    <row r="46" spans="1:36" ht="15">
      <c r="A46" s="178" t="s">
        <v>60</v>
      </c>
      <c r="B46" s="39">
        <f t="shared" si="77"/>
        <v>24.118327399230179</v>
      </c>
      <c r="C46" s="39">
        <f t="shared" si="77"/>
        <v>3.2650660214704286</v>
      </c>
      <c r="D46" s="39">
        <f t="shared" si="77"/>
        <v>7.3782012375802779</v>
      </c>
      <c r="E46" s="39">
        <f t="shared" si="77"/>
        <v>0</v>
      </c>
      <c r="F46" s="362">
        <v>0</v>
      </c>
      <c r="G46" s="39">
        <f t="shared" si="74"/>
        <v>0</v>
      </c>
      <c r="H46" s="39">
        <f t="shared" si="74"/>
        <v>0</v>
      </c>
      <c r="I46" s="181">
        <f t="shared" si="78"/>
        <v>34.761594658280885</v>
      </c>
      <c r="J46" s="168"/>
      <c r="K46" s="182" t="s">
        <v>60</v>
      </c>
      <c r="L46" s="87">
        <f t="shared" si="75"/>
        <v>24.118327399230179</v>
      </c>
      <c r="M46" s="87">
        <f t="shared" si="75"/>
        <v>3.2650660214704286</v>
      </c>
      <c r="N46" s="87">
        <f t="shared" si="75"/>
        <v>7.3782012375802779</v>
      </c>
      <c r="O46" s="87">
        <f t="shared" si="75"/>
        <v>0</v>
      </c>
      <c r="P46" s="87">
        <f t="shared" si="75"/>
        <v>0</v>
      </c>
      <c r="Q46" s="87">
        <f t="shared" si="75"/>
        <v>0</v>
      </c>
      <c r="R46" s="87">
        <f t="shared" si="75"/>
        <v>0</v>
      </c>
      <c r="S46" s="185">
        <f t="shared" si="79"/>
        <v>34.761594658280885</v>
      </c>
      <c r="T46" s="168"/>
      <c r="U46" s="230" t="s">
        <v>60</v>
      </c>
      <c r="V46" s="121">
        <f t="shared" si="76"/>
        <v>23.887938948243807</v>
      </c>
      <c r="W46" s="121">
        <f t="shared" si="76"/>
        <v>0</v>
      </c>
      <c r="X46" s="121">
        <f t="shared" si="76"/>
        <v>0</v>
      </c>
      <c r="Y46" s="121">
        <f t="shared" si="76"/>
        <v>3.2650660214704286</v>
      </c>
      <c r="Z46" s="121">
        <f t="shared" si="76"/>
        <v>7.3782012375802779</v>
      </c>
      <c r="AA46" s="121">
        <f t="shared" si="76"/>
        <v>0</v>
      </c>
      <c r="AB46" s="121">
        <f t="shared" si="76"/>
        <v>0</v>
      </c>
      <c r="AC46" s="122">
        <f t="shared" si="76"/>
        <v>0.23038845098636998</v>
      </c>
      <c r="AD46" s="121">
        <f t="shared" si="76"/>
        <v>0.23038845098636998</v>
      </c>
      <c r="AE46" s="121">
        <f t="shared" si="76"/>
        <v>0</v>
      </c>
      <c r="AF46" s="121">
        <f t="shared" si="76"/>
        <v>0</v>
      </c>
      <c r="AG46" s="121">
        <f t="shared" si="76"/>
        <v>0</v>
      </c>
      <c r="AH46" s="121">
        <f t="shared" si="76"/>
        <v>0</v>
      </c>
      <c r="AI46" s="233">
        <f t="shared" si="80"/>
        <v>34.761594658280885</v>
      </c>
      <c r="AJ46" s="160" t="str">
        <f t="shared" si="81"/>
        <v/>
      </c>
    </row>
    <row r="47" spans="1:36" ht="15">
      <c r="A47" s="186" t="s">
        <v>22</v>
      </c>
      <c r="B47" s="42">
        <f t="shared" si="77"/>
        <v>580.48381843512743</v>
      </c>
      <c r="C47" s="42">
        <f t="shared" si="77"/>
        <v>193.49563846014561</v>
      </c>
      <c r="D47" s="42">
        <f t="shared" si="77"/>
        <v>114.52511829761653</v>
      </c>
      <c r="E47" s="42">
        <f t="shared" si="77"/>
        <v>4.3878965243238213</v>
      </c>
      <c r="F47" s="362">
        <v>0</v>
      </c>
      <c r="G47" s="42">
        <f t="shared" si="74"/>
        <v>0</v>
      </c>
      <c r="H47" s="42">
        <f t="shared" si="74"/>
        <v>0</v>
      </c>
      <c r="I47" s="173">
        <f t="shared" si="78"/>
        <v>892.89247171721354</v>
      </c>
      <c r="J47" s="168"/>
      <c r="K47" s="188" t="s">
        <v>22</v>
      </c>
      <c r="L47" s="42">
        <f t="shared" si="75"/>
        <v>580.48381843512743</v>
      </c>
      <c r="M47" s="42">
        <f t="shared" si="75"/>
        <v>193.49563846014561</v>
      </c>
      <c r="N47" s="42">
        <f t="shared" si="75"/>
        <v>114.52511829761653</v>
      </c>
      <c r="O47" s="42">
        <f t="shared" si="75"/>
        <v>4.3878965243238213</v>
      </c>
      <c r="P47" s="42">
        <f t="shared" si="75"/>
        <v>272.3144773272968</v>
      </c>
      <c r="Q47" s="42">
        <f t="shared" si="75"/>
        <v>0</v>
      </c>
      <c r="R47" s="42">
        <f t="shared" si="75"/>
        <v>0</v>
      </c>
      <c r="S47" s="177">
        <f t="shared" si="79"/>
        <v>1165.2069490445103</v>
      </c>
      <c r="T47" s="168"/>
      <c r="U47" s="234" t="s">
        <v>22</v>
      </c>
      <c r="V47" s="117">
        <f t="shared" si="76"/>
        <v>576.57159739471967</v>
      </c>
      <c r="W47" s="117">
        <f t="shared" si="76"/>
        <v>0</v>
      </c>
      <c r="X47" s="117">
        <f t="shared" si="76"/>
        <v>0</v>
      </c>
      <c r="Y47" s="117">
        <f t="shared" si="76"/>
        <v>193.49563846014561</v>
      </c>
      <c r="Z47" s="117">
        <f t="shared" si="76"/>
        <v>67.677324656763062</v>
      </c>
      <c r="AA47" s="117">
        <f t="shared" si="76"/>
        <v>0</v>
      </c>
      <c r="AB47" s="117">
        <f t="shared" si="76"/>
        <v>272.3144773272968</v>
      </c>
      <c r="AC47" s="118">
        <f t="shared" si="76"/>
        <v>55.147911205585096</v>
      </c>
      <c r="AD47" s="117">
        <f t="shared" si="76"/>
        <v>3.9122210404078355</v>
      </c>
      <c r="AE47" s="117">
        <f t="shared" si="76"/>
        <v>0</v>
      </c>
      <c r="AF47" s="117">
        <f t="shared" si="76"/>
        <v>0</v>
      </c>
      <c r="AG47" s="117">
        <f t="shared" si="76"/>
        <v>46.847793640853439</v>
      </c>
      <c r="AH47" s="117">
        <f t="shared" si="76"/>
        <v>4.3878965243238213</v>
      </c>
      <c r="AI47" s="229">
        <f t="shared" si="80"/>
        <v>1165.2069490445103</v>
      </c>
      <c r="AJ47" s="160" t="str">
        <f t="shared" si="81"/>
        <v/>
      </c>
    </row>
    <row r="48" spans="1:36" ht="15">
      <c r="A48" s="178" t="s">
        <v>21</v>
      </c>
      <c r="B48" s="39">
        <f t="shared" si="77"/>
        <v>1.1891180266258565E-2</v>
      </c>
      <c r="C48" s="39">
        <f t="shared" si="77"/>
        <v>0.40233972446234756</v>
      </c>
      <c r="D48" s="39">
        <f t="shared" si="77"/>
        <v>6.4308134561563755</v>
      </c>
      <c r="E48" s="39">
        <f t="shared" si="77"/>
        <v>0</v>
      </c>
      <c r="F48" s="362">
        <v>0</v>
      </c>
      <c r="G48" s="39">
        <f t="shared" si="74"/>
        <v>0</v>
      </c>
      <c r="H48" s="39">
        <f t="shared" si="74"/>
        <v>0</v>
      </c>
      <c r="I48" s="181">
        <f t="shared" si="78"/>
        <v>6.845044360884982</v>
      </c>
      <c r="J48" s="168"/>
      <c r="K48" s="182" t="s">
        <v>21</v>
      </c>
      <c r="L48" s="87">
        <f t="shared" si="75"/>
        <v>1.1891180266258565E-2</v>
      </c>
      <c r="M48" s="87">
        <f t="shared" si="75"/>
        <v>0.40233972446234756</v>
      </c>
      <c r="N48" s="87">
        <f t="shared" si="75"/>
        <v>6.4308134561563755</v>
      </c>
      <c r="O48" s="87">
        <f t="shared" si="75"/>
        <v>0</v>
      </c>
      <c r="P48" s="87">
        <f t="shared" si="75"/>
        <v>0</v>
      </c>
      <c r="Q48" s="87">
        <f t="shared" si="75"/>
        <v>0</v>
      </c>
      <c r="R48" s="87">
        <f t="shared" si="75"/>
        <v>0</v>
      </c>
      <c r="S48" s="185">
        <f t="shared" si="79"/>
        <v>6.845044360884982</v>
      </c>
      <c r="T48" s="168"/>
      <c r="U48" s="230" t="s">
        <v>61</v>
      </c>
      <c r="V48" s="121">
        <f t="shared" si="76"/>
        <v>1.1891180266258565E-2</v>
      </c>
      <c r="W48" s="121">
        <f t="shared" si="76"/>
        <v>0</v>
      </c>
      <c r="X48" s="121">
        <f t="shared" si="76"/>
        <v>0</v>
      </c>
      <c r="Y48" s="121">
        <f t="shared" si="76"/>
        <v>0.40233972446234756</v>
      </c>
      <c r="Z48" s="121">
        <f t="shared" si="76"/>
        <v>6.4308134561563755</v>
      </c>
      <c r="AA48" s="121">
        <f t="shared" si="76"/>
        <v>0</v>
      </c>
      <c r="AB48" s="121">
        <f t="shared" si="76"/>
        <v>0</v>
      </c>
      <c r="AC48" s="122">
        <f t="shared" si="76"/>
        <v>0</v>
      </c>
      <c r="AD48" s="121">
        <f t="shared" si="76"/>
        <v>0</v>
      </c>
      <c r="AE48" s="121">
        <f t="shared" si="76"/>
        <v>0</v>
      </c>
      <c r="AF48" s="121">
        <f t="shared" si="76"/>
        <v>0</v>
      </c>
      <c r="AG48" s="121">
        <f t="shared" si="76"/>
        <v>0</v>
      </c>
      <c r="AH48" s="121">
        <f t="shared" si="76"/>
        <v>0</v>
      </c>
      <c r="AI48" s="233">
        <f t="shared" si="80"/>
        <v>6.845044360884982</v>
      </c>
      <c r="AJ48" s="160" t="str">
        <f t="shared" si="81"/>
        <v/>
      </c>
    </row>
    <row r="49" spans="1:36" ht="15">
      <c r="A49" s="189" t="s">
        <v>64</v>
      </c>
      <c r="B49" s="42">
        <f t="shared" si="77"/>
        <v>0.13319999999999999</v>
      </c>
      <c r="C49" s="42">
        <f t="shared" si="77"/>
        <v>0</v>
      </c>
      <c r="D49" s="42">
        <f t="shared" si="77"/>
        <v>0</v>
      </c>
      <c r="E49" s="42">
        <f t="shared" si="77"/>
        <v>0</v>
      </c>
      <c r="F49" s="362">
        <v>0</v>
      </c>
      <c r="G49" s="42">
        <f t="shared" ref="G49:H53" si="82">G127+G153+G179+G205+G231+G257+G283+G309+G335+G361+G387+G413+G439</f>
        <v>0</v>
      </c>
      <c r="H49" s="42">
        <f t="shared" si="82"/>
        <v>0</v>
      </c>
      <c r="I49" s="173">
        <f t="shared" si="78"/>
        <v>0.13319999999999999</v>
      </c>
      <c r="J49" s="168"/>
      <c r="K49" s="190" t="s">
        <v>64</v>
      </c>
      <c r="L49" s="42">
        <f t="shared" ref="L49:R53" si="83">L127+L153+L179+L205+L231+L257+L283+L309+L335+L361+L387+L413+L439</f>
        <v>0.13319999999999999</v>
      </c>
      <c r="M49" s="42">
        <f t="shared" si="83"/>
        <v>0</v>
      </c>
      <c r="N49" s="42">
        <f t="shared" si="83"/>
        <v>0</v>
      </c>
      <c r="O49" s="42">
        <f t="shared" si="83"/>
        <v>0</v>
      </c>
      <c r="P49" s="42">
        <f t="shared" si="83"/>
        <v>0</v>
      </c>
      <c r="Q49" s="42">
        <f t="shared" si="83"/>
        <v>0</v>
      </c>
      <c r="R49" s="42">
        <f t="shared" si="83"/>
        <v>0</v>
      </c>
      <c r="S49" s="177">
        <f t="shared" si="79"/>
        <v>0.13319999999999999</v>
      </c>
      <c r="T49" s="168"/>
      <c r="U49" s="235" t="s">
        <v>62</v>
      </c>
      <c r="V49" s="117">
        <f t="shared" ref="V49:AH53" si="84">V127+V153+V179+V205+V231+V257+V283+V309+V335+V361+V387+V413+V439</f>
        <v>0.13319999999999999</v>
      </c>
      <c r="W49" s="117">
        <f t="shared" si="84"/>
        <v>0</v>
      </c>
      <c r="X49" s="117">
        <f t="shared" si="84"/>
        <v>0</v>
      </c>
      <c r="Y49" s="117">
        <f t="shared" si="84"/>
        <v>0</v>
      </c>
      <c r="Z49" s="117">
        <f t="shared" si="84"/>
        <v>0</v>
      </c>
      <c r="AA49" s="117">
        <f t="shared" si="84"/>
        <v>0</v>
      </c>
      <c r="AB49" s="117">
        <f t="shared" si="84"/>
        <v>0</v>
      </c>
      <c r="AC49" s="118">
        <f t="shared" si="84"/>
        <v>0</v>
      </c>
      <c r="AD49" s="117">
        <f t="shared" si="84"/>
        <v>0</v>
      </c>
      <c r="AE49" s="117">
        <f t="shared" si="84"/>
        <v>0</v>
      </c>
      <c r="AF49" s="117">
        <f t="shared" si="84"/>
        <v>0</v>
      </c>
      <c r="AG49" s="117">
        <f t="shared" si="84"/>
        <v>0</v>
      </c>
      <c r="AH49" s="117">
        <f t="shared" si="84"/>
        <v>0</v>
      </c>
      <c r="AI49" s="229">
        <f t="shared" si="80"/>
        <v>0.13319999999999999</v>
      </c>
      <c r="AJ49" s="160" t="str">
        <f t="shared" si="81"/>
        <v/>
      </c>
    </row>
    <row r="50" spans="1:36">
      <c r="A50" s="191" t="s">
        <v>23</v>
      </c>
      <c r="B50" s="60">
        <f t="shared" ref="B50:E53" si="85">B128+B154+B180+B206+B232+B258+B284+B310+B336+B362+B388+B414+B440</f>
        <v>0.13319999999999999</v>
      </c>
      <c r="C50" s="60">
        <f t="shared" si="85"/>
        <v>0</v>
      </c>
      <c r="D50" s="60">
        <f t="shared" si="85"/>
        <v>0</v>
      </c>
      <c r="E50" s="60">
        <f t="shared" si="85"/>
        <v>0</v>
      </c>
      <c r="F50" s="362">
        <v>0</v>
      </c>
      <c r="G50" s="60">
        <f t="shared" si="82"/>
        <v>0</v>
      </c>
      <c r="H50" s="60">
        <f t="shared" si="82"/>
        <v>0</v>
      </c>
      <c r="I50" s="194">
        <f t="shared" si="78"/>
        <v>0.13319999999999999</v>
      </c>
      <c r="J50" s="168"/>
      <c r="K50" s="195" t="s">
        <v>23</v>
      </c>
      <c r="L50" s="90">
        <f t="shared" si="83"/>
        <v>0.13319999999999999</v>
      </c>
      <c r="M50" s="90">
        <f t="shared" si="83"/>
        <v>0</v>
      </c>
      <c r="N50" s="90">
        <f t="shared" si="83"/>
        <v>0</v>
      </c>
      <c r="O50" s="90">
        <f t="shared" si="83"/>
        <v>0</v>
      </c>
      <c r="P50" s="90">
        <f t="shared" si="83"/>
        <v>0</v>
      </c>
      <c r="Q50" s="90">
        <f t="shared" si="83"/>
        <v>0</v>
      </c>
      <c r="R50" s="90">
        <f t="shared" si="83"/>
        <v>0</v>
      </c>
      <c r="S50" s="198">
        <f t="shared" si="79"/>
        <v>0.13319999999999999</v>
      </c>
      <c r="T50" s="168"/>
      <c r="U50" s="236" t="s">
        <v>66</v>
      </c>
      <c r="V50" s="124">
        <f t="shared" si="84"/>
        <v>0.13319999999999999</v>
      </c>
      <c r="W50" s="124">
        <f t="shared" si="84"/>
        <v>0</v>
      </c>
      <c r="X50" s="124">
        <f t="shared" si="84"/>
        <v>0</v>
      </c>
      <c r="Y50" s="124">
        <f t="shared" si="84"/>
        <v>0</v>
      </c>
      <c r="Z50" s="124">
        <f t="shared" si="84"/>
        <v>0</v>
      </c>
      <c r="AA50" s="124">
        <f t="shared" si="84"/>
        <v>0</v>
      </c>
      <c r="AB50" s="124">
        <f t="shared" si="84"/>
        <v>0</v>
      </c>
      <c r="AC50" s="297">
        <f t="shared" si="84"/>
        <v>0</v>
      </c>
      <c r="AD50" s="124">
        <f t="shared" si="84"/>
        <v>0</v>
      </c>
      <c r="AE50" s="124">
        <f t="shared" si="84"/>
        <v>0</v>
      </c>
      <c r="AF50" s="124">
        <f t="shared" si="84"/>
        <v>0</v>
      </c>
      <c r="AG50" s="124">
        <f t="shared" si="84"/>
        <v>0</v>
      </c>
      <c r="AH50" s="124">
        <f t="shared" si="84"/>
        <v>0</v>
      </c>
      <c r="AI50" s="238">
        <f t="shared" si="80"/>
        <v>0.13319999999999999</v>
      </c>
      <c r="AJ50" s="160" t="str">
        <f t="shared" si="81"/>
        <v/>
      </c>
    </row>
    <row r="51" spans="1:36">
      <c r="A51" s="199" t="s">
        <v>19</v>
      </c>
      <c r="B51" s="63">
        <f t="shared" si="85"/>
        <v>0</v>
      </c>
      <c r="C51" s="63">
        <f t="shared" si="85"/>
        <v>0</v>
      </c>
      <c r="D51" s="63">
        <f t="shared" si="85"/>
        <v>0</v>
      </c>
      <c r="E51" s="63">
        <f t="shared" si="85"/>
        <v>0</v>
      </c>
      <c r="F51" s="362">
        <v>0</v>
      </c>
      <c r="G51" s="63">
        <f t="shared" si="82"/>
        <v>0</v>
      </c>
      <c r="H51" s="63">
        <f t="shared" si="82"/>
        <v>0</v>
      </c>
      <c r="I51" s="202">
        <f t="shared" si="78"/>
        <v>0</v>
      </c>
      <c r="J51" s="168"/>
      <c r="K51" s="203" t="s">
        <v>19</v>
      </c>
      <c r="L51" s="63">
        <f t="shared" si="83"/>
        <v>0</v>
      </c>
      <c r="M51" s="63">
        <f t="shared" si="83"/>
        <v>0</v>
      </c>
      <c r="N51" s="63">
        <f t="shared" si="83"/>
        <v>0</v>
      </c>
      <c r="O51" s="63">
        <f t="shared" si="83"/>
        <v>0</v>
      </c>
      <c r="P51" s="63">
        <f t="shared" si="83"/>
        <v>0</v>
      </c>
      <c r="Q51" s="63">
        <f t="shared" si="83"/>
        <v>0</v>
      </c>
      <c r="R51" s="63">
        <f t="shared" si="83"/>
        <v>0</v>
      </c>
      <c r="S51" s="205">
        <f t="shared" si="79"/>
        <v>0</v>
      </c>
      <c r="T51" s="168"/>
      <c r="U51" s="239" t="s">
        <v>19</v>
      </c>
      <c r="V51" s="127">
        <f t="shared" si="84"/>
        <v>0</v>
      </c>
      <c r="W51" s="127">
        <f t="shared" si="84"/>
        <v>0</v>
      </c>
      <c r="X51" s="127">
        <f t="shared" si="84"/>
        <v>0</v>
      </c>
      <c r="Y51" s="127">
        <f t="shared" si="84"/>
        <v>0</v>
      </c>
      <c r="Z51" s="127">
        <f t="shared" si="84"/>
        <v>0</v>
      </c>
      <c r="AA51" s="127">
        <f t="shared" si="84"/>
        <v>0</v>
      </c>
      <c r="AB51" s="127">
        <f t="shared" si="84"/>
        <v>0</v>
      </c>
      <c r="AC51" s="298">
        <f t="shared" si="84"/>
        <v>0</v>
      </c>
      <c r="AD51" s="127">
        <f t="shared" si="84"/>
        <v>0</v>
      </c>
      <c r="AE51" s="127">
        <f t="shared" si="84"/>
        <v>0</v>
      </c>
      <c r="AF51" s="127">
        <f t="shared" si="84"/>
        <v>0</v>
      </c>
      <c r="AG51" s="127">
        <f t="shared" si="84"/>
        <v>0</v>
      </c>
      <c r="AH51" s="127">
        <f t="shared" si="84"/>
        <v>0</v>
      </c>
      <c r="AI51" s="242">
        <f t="shared" si="80"/>
        <v>0</v>
      </c>
      <c r="AJ51" s="160" t="str">
        <f t="shared" si="81"/>
        <v/>
      </c>
    </row>
    <row r="52" spans="1:36">
      <c r="A52" s="191" t="s">
        <v>20</v>
      </c>
      <c r="B52" s="60">
        <f t="shared" si="85"/>
        <v>0</v>
      </c>
      <c r="C52" s="60">
        <f t="shared" si="85"/>
        <v>0</v>
      </c>
      <c r="D52" s="60">
        <f t="shared" si="85"/>
        <v>0</v>
      </c>
      <c r="E52" s="60">
        <f t="shared" si="85"/>
        <v>0</v>
      </c>
      <c r="F52" s="362">
        <v>0</v>
      </c>
      <c r="G52" s="60">
        <f t="shared" si="82"/>
        <v>0</v>
      </c>
      <c r="H52" s="60">
        <f t="shared" si="82"/>
        <v>0</v>
      </c>
      <c r="I52" s="194">
        <f t="shared" si="78"/>
        <v>0</v>
      </c>
      <c r="J52" s="168"/>
      <c r="K52" s="195" t="s">
        <v>20</v>
      </c>
      <c r="L52" s="90">
        <f t="shared" si="83"/>
        <v>0</v>
      </c>
      <c r="M52" s="90">
        <f t="shared" si="83"/>
        <v>0</v>
      </c>
      <c r="N52" s="90">
        <f t="shared" si="83"/>
        <v>0</v>
      </c>
      <c r="O52" s="90">
        <f t="shared" si="83"/>
        <v>0</v>
      </c>
      <c r="P52" s="90">
        <f t="shared" si="83"/>
        <v>0</v>
      </c>
      <c r="Q52" s="90">
        <f t="shared" si="83"/>
        <v>0</v>
      </c>
      <c r="R52" s="90">
        <f t="shared" si="83"/>
        <v>0</v>
      </c>
      <c r="S52" s="198">
        <f t="shared" si="79"/>
        <v>0</v>
      </c>
      <c r="T52" s="168"/>
      <c r="U52" s="236" t="s">
        <v>20</v>
      </c>
      <c r="V52" s="124">
        <f t="shared" si="84"/>
        <v>0</v>
      </c>
      <c r="W52" s="124">
        <f t="shared" si="84"/>
        <v>0</v>
      </c>
      <c r="X52" s="124">
        <f t="shared" si="84"/>
        <v>0</v>
      </c>
      <c r="Y52" s="124">
        <f t="shared" si="84"/>
        <v>0</v>
      </c>
      <c r="Z52" s="124">
        <f t="shared" si="84"/>
        <v>0</v>
      </c>
      <c r="AA52" s="124">
        <f t="shared" si="84"/>
        <v>0</v>
      </c>
      <c r="AB52" s="124">
        <f t="shared" si="84"/>
        <v>0</v>
      </c>
      <c r="AC52" s="297">
        <f t="shared" si="84"/>
        <v>0</v>
      </c>
      <c r="AD52" s="124">
        <f t="shared" si="84"/>
        <v>0</v>
      </c>
      <c r="AE52" s="124">
        <f t="shared" si="84"/>
        <v>0</v>
      </c>
      <c r="AF52" s="124">
        <f t="shared" si="84"/>
        <v>0</v>
      </c>
      <c r="AG52" s="124">
        <f t="shared" si="84"/>
        <v>0</v>
      </c>
      <c r="AH52" s="124">
        <f t="shared" si="84"/>
        <v>0</v>
      </c>
      <c r="AI52" s="238">
        <f t="shared" si="80"/>
        <v>0</v>
      </c>
      <c r="AJ52" s="160" t="str">
        <f t="shared" si="81"/>
        <v/>
      </c>
    </row>
    <row r="53" spans="1:36" ht="15" thickBot="1">
      <c r="A53" s="206" t="s">
        <v>11</v>
      </c>
      <c r="B53" s="52">
        <f t="shared" si="85"/>
        <v>0</v>
      </c>
      <c r="C53" s="52">
        <f t="shared" si="85"/>
        <v>0</v>
      </c>
      <c r="D53" s="52">
        <f t="shared" si="85"/>
        <v>0</v>
      </c>
      <c r="E53" s="52">
        <f t="shared" si="85"/>
        <v>0</v>
      </c>
      <c r="F53" s="363">
        <v>0</v>
      </c>
      <c r="G53" s="52">
        <f t="shared" si="82"/>
        <v>0</v>
      </c>
      <c r="H53" s="52">
        <f t="shared" si="82"/>
        <v>0</v>
      </c>
      <c r="I53" s="209">
        <f t="shared" si="78"/>
        <v>0</v>
      </c>
      <c r="J53" s="168"/>
      <c r="K53" s="210" t="s">
        <v>11</v>
      </c>
      <c r="L53" s="52">
        <f t="shared" si="83"/>
        <v>0</v>
      </c>
      <c r="M53" s="52">
        <f t="shared" si="83"/>
        <v>0</v>
      </c>
      <c r="N53" s="52">
        <f t="shared" si="83"/>
        <v>0</v>
      </c>
      <c r="O53" s="52">
        <f t="shared" si="83"/>
        <v>0</v>
      </c>
      <c r="P53" s="52">
        <f t="shared" si="83"/>
        <v>0</v>
      </c>
      <c r="Q53" s="52">
        <f t="shared" si="83"/>
        <v>0</v>
      </c>
      <c r="R53" s="52">
        <f t="shared" si="83"/>
        <v>0</v>
      </c>
      <c r="S53" s="212">
        <f t="shared" si="79"/>
        <v>0</v>
      </c>
      <c r="T53" s="168"/>
      <c r="U53" s="239" t="s">
        <v>11</v>
      </c>
      <c r="V53" s="127">
        <f t="shared" si="84"/>
        <v>0</v>
      </c>
      <c r="W53" s="127">
        <f t="shared" si="84"/>
        <v>0</v>
      </c>
      <c r="X53" s="127">
        <f t="shared" si="84"/>
        <v>0</v>
      </c>
      <c r="Y53" s="127">
        <f t="shared" si="84"/>
        <v>0</v>
      </c>
      <c r="Z53" s="127">
        <f t="shared" si="84"/>
        <v>0</v>
      </c>
      <c r="AA53" s="127">
        <f t="shared" si="84"/>
        <v>0</v>
      </c>
      <c r="AB53" s="127">
        <f t="shared" si="84"/>
        <v>0</v>
      </c>
      <c r="AC53" s="298">
        <f t="shared" si="84"/>
        <v>0</v>
      </c>
      <c r="AD53" s="127">
        <f t="shared" si="84"/>
        <v>0</v>
      </c>
      <c r="AE53" s="127">
        <f t="shared" si="84"/>
        <v>0</v>
      </c>
      <c r="AF53" s="127">
        <f t="shared" si="84"/>
        <v>0</v>
      </c>
      <c r="AG53" s="127">
        <f t="shared" si="84"/>
        <v>0</v>
      </c>
      <c r="AH53" s="127">
        <f t="shared" si="84"/>
        <v>0</v>
      </c>
      <c r="AI53" s="242">
        <f t="shared" si="80"/>
        <v>0</v>
      </c>
      <c r="AJ53" s="160" t="str">
        <f t="shared" si="81"/>
        <v/>
      </c>
    </row>
    <row r="54" spans="1:36" ht="15">
      <c r="A54" s="213" t="s">
        <v>26</v>
      </c>
      <c r="B54" s="214">
        <f>SUM(B33:B49)</f>
        <v>2514.4808254498953</v>
      </c>
      <c r="C54" s="214">
        <f t="shared" ref="C54:I54" si="86">SUM(C33:C49)</f>
        <v>1702.2857165207356</v>
      </c>
      <c r="D54" s="214">
        <f t="shared" si="86"/>
        <v>2024.473125963365</v>
      </c>
      <c r="E54" s="214">
        <f t="shared" si="86"/>
        <v>5096.912935637718</v>
      </c>
      <c r="F54" s="214">
        <f t="shared" si="86"/>
        <v>0</v>
      </c>
      <c r="G54" s="214">
        <f t="shared" si="86"/>
        <v>458.16163722857709</v>
      </c>
      <c r="H54" s="214">
        <f t="shared" si="86"/>
        <v>23.689766031370908</v>
      </c>
      <c r="I54" s="214">
        <f t="shared" si="86"/>
        <v>11820.004006831663</v>
      </c>
      <c r="J54" s="168"/>
      <c r="K54" s="215" t="s">
        <v>26</v>
      </c>
      <c r="L54" s="214">
        <f>SUM(L33:L49)</f>
        <v>2514.4808254498953</v>
      </c>
      <c r="M54" s="214">
        <f t="shared" ref="M54:S54" si="87">SUM(M33:M49)</f>
        <v>1702.2857165207356</v>
      </c>
      <c r="N54" s="214">
        <f t="shared" si="87"/>
        <v>2024.473125963365</v>
      </c>
      <c r="O54" s="214">
        <f t="shared" si="87"/>
        <v>5096.912935637718</v>
      </c>
      <c r="P54" s="214">
        <f t="shared" si="87"/>
        <v>2877.5315278685084</v>
      </c>
      <c r="Q54" s="214">
        <f t="shared" si="87"/>
        <v>458.16163722857709</v>
      </c>
      <c r="R54" s="216">
        <f t="shared" si="87"/>
        <v>23.689766031370908</v>
      </c>
      <c r="S54" s="217">
        <f t="shared" si="87"/>
        <v>14697.53553470017</v>
      </c>
      <c r="T54" s="168" t="str">
        <f>IF(ABS(S54-AI54)&gt;0.01,S54-AI54,"")</f>
        <v/>
      </c>
      <c r="U54" s="243" t="s">
        <v>63</v>
      </c>
      <c r="V54" s="244">
        <f>SUM(V33:V49)</f>
        <v>2328.3621605795793</v>
      </c>
      <c r="W54" s="244">
        <f t="shared" ref="W54:AH54" si="88">SUM(W33:W49)</f>
        <v>143.89107737582864</v>
      </c>
      <c r="X54" s="244">
        <f t="shared" si="88"/>
        <v>458.16163722857709</v>
      </c>
      <c r="Y54" s="244">
        <f t="shared" si="88"/>
        <v>1702.2857165207356</v>
      </c>
      <c r="Z54" s="244">
        <f t="shared" si="88"/>
        <v>1954.1081989635234</v>
      </c>
      <c r="AA54" s="244">
        <f t="shared" si="88"/>
        <v>3772.8437151157223</v>
      </c>
      <c r="AB54" s="244">
        <f t="shared" si="88"/>
        <v>2877.5315278685084</v>
      </c>
      <c r="AC54" s="244">
        <f t="shared" si="88"/>
        <v>1460.3515010476947</v>
      </c>
      <c r="AD54" s="245">
        <f t="shared" si="88"/>
        <v>42.227587494487679</v>
      </c>
      <c r="AE54" s="245">
        <f t="shared" si="88"/>
        <v>153.55538978223473</v>
      </c>
      <c r="AF54" s="245">
        <f t="shared" si="88"/>
        <v>23.689766031370908</v>
      </c>
      <c r="AG54" s="245">
        <f t="shared" si="88"/>
        <v>70.364926999841728</v>
      </c>
      <c r="AH54" s="245">
        <f t="shared" si="88"/>
        <v>1170.5138307397597</v>
      </c>
      <c r="AI54" s="246">
        <f>SUM(V54:AC54)</f>
        <v>14697.53553470017</v>
      </c>
      <c r="AJ54" s="160" t="str">
        <f t="shared" si="81"/>
        <v/>
      </c>
    </row>
    <row r="55" spans="1:36" ht="15" thickBot="1">
      <c r="A55" s="30" t="s">
        <v>88</v>
      </c>
      <c r="B55" s="47">
        <f>IF($I54=0,"-",B54/$I54)</f>
        <v>0.21273096218889512</v>
      </c>
      <c r="C55" s="47">
        <f t="shared" ref="C55:H55" si="89">IF($I54=0,"-",C54/$I54)</f>
        <v>0.14401735528489309</v>
      </c>
      <c r="D55" s="47">
        <f t="shared" si="89"/>
        <v>0.17127516410259006</v>
      </c>
      <c r="E55" s="47">
        <f t="shared" si="89"/>
        <v>0.43121076208534542</v>
      </c>
      <c r="F55" s="47">
        <f t="shared" si="89"/>
        <v>0</v>
      </c>
      <c r="G55" s="47">
        <f t="shared" si="89"/>
        <v>3.8761546693535071E-2</v>
      </c>
      <c r="H55" s="70">
        <f t="shared" si="89"/>
        <v>2.0042096447411375E-3</v>
      </c>
      <c r="I55" s="48">
        <f>SUM(B55:H55)</f>
        <v>0.99999999999999978</v>
      </c>
      <c r="K55" s="81" t="s">
        <v>88</v>
      </c>
      <c r="L55" s="98">
        <f>IF($S54=0,"-",L54/$S54)</f>
        <v>0.17108179936107845</v>
      </c>
      <c r="M55" s="98">
        <f t="shared" ref="M55:R55" si="90">IF($S54=0,"-",M54/$S54)</f>
        <v>0.11582116692296619</v>
      </c>
      <c r="N55" s="98">
        <f t="shared" si="90"/>
        <v>0.13774235287158734</v>
      </c>
      <c r="O55" s="98">
        <f t="shared" si="90"/>
        <v>0.3467869102002954</v>
      </c>
      <c r="P55" s="98">
        <f t="shared" si="90"/>
        <v>0.19578326727462544</v>
      </c>
      <c r="Q55" s="98">
        <f t="shared" si="90"/>
        <v>3.117268443725682E-2</v>
      </c>
      <c r="R55" s="99">
        <f t="shared" si="90"/>
        <v>1.6118189321904014E-3</v>
      </c>
      <c r="S55" s="100">
        <f>SUM(L55:R55)</f>
        <v>1</v>
      </c>
      <c r="U55" s="110" t="s">
        <v>88</v>
      </c>
      <c r="V55" s="133">
        <f>+V54/$AI54</f>
        <v>0.15841854269257788</v>
      </c>
      <c r="W55" s="133">
        <f t="shared" ref="W55:AH55" si="91">+W54/$AI54</f>
        <v>9.7901499905279216E-3</v>
      </c>
      <c r="X55" s="133">
        <f t="shared" si="91"/>
        <v>3.117268443725682E-2</v>
      </c>
      <c r="Y55" s="133">
        <f t="shared" si="91"/>
        <v>0.11582116692296619</v>
      </c>
      <c r="Z55" s="133">
        <f t="shared" si="91"/>
        <v>0.13295482051055216</v>
      </c>
      <c r="AA55" s="133">
        <f t="shared" si="91"/>
        <v>0.25669907082097004</v>
      </c>
      <c r="AB55" s="133">
        <f t="shared" si="91"/>
        <v>0.19578326727462544</v>
      </c>
      <c r="AC55" s="133">
        <f t="shared" si="91"/>
        <v>9.9360297350523527E-2</v>
      </c>
      <c r="AD55" s="133">
        <f t="shared" si="91"/>
        <v>2.8731066779726705E-3</v>
      </c>
      <c r="AE55" s="133">
        <f t="shared" si="91"/>
        <v>1.0447696446774896E-2</v>
      </c>
      <c r="AF55" s="133">
        <f t="shared" si="91"/>
        <v>1.6118189321904014E-3</v>
      </c>
      <c r="AG55" s="133">
        <f t="shared" si="91"/>
        <v>4.7875323610351911E-3</v>
      </c>
      <c r="AH55" s="133">
        <f t="shared" si="91"/>
        <v>7.9640142932550367E-2</v>
      </c>
      <c r="AI55" s="134">
        <f>SUM(V55:AC55)</f>
        <v>1</v>
      </c>
      <c r="AJ55" s="160" t="str">
        <f t="shared" si="81"/>
        <v/>
      </c>
    </row>
    <row r="56" spans="1:36" ht="15" thickBot="1"/>
    <row r="57" spans="1:36" ht="28.5">
      <c r="A57" s="364" t="s">
        <v>52</v>
      </c>
      <c r="B57" s="164" t="s">
        <v>0</v>
      </c>
      <c r="C57" s="164" t="s">
        <v>1</v>
      </c>
      <c r="D57" s="164" t="s">
        <v>2</v>
      </c>
      <c r="E57" s="164" t="s">
        <v>3</v>
      </c>
      <c r="F57" s="164" t="s">
        <v>27</v>
      </c>
      <c r="G57" s="164" t="s">
        <v>4</v>
      </c>
      <c r="H57" s="164" t="s">
        <v>5</v>
      </c>
      <c r="I57" s="165" t="s">
        <v>6</v>
      </c>
      <c r="K57" s="366" t="s">
        <v>52</v>
      </c>
      <c r="L57" s="166" t="s">
        <v>0</v>
      </c>
      <c r="M57" s="166" t="s">
        <v>1</v>
      </c>
      <c r="N57" s="166" t="s">
        <v>2</v>
      </c>
      <c r="O57" s="166" t="s">
        <v>3</v>
      </c>
      <c r="P57" s="166" t="s">
        <v>27</v>
      </c>
      <c r="Q57" s="166" t="s">
        <v>4</v>
      </c>
      <c r="R57" s="166" t="s">
        <v>5</v>
      </c>
      <c r="S57" s="167" t="s">
        <v>6</v>
      </c>
    </row>
    <row r="58" spans="1:36" ht="15">
      <c r="A58" s="365" t="s">
        <v>52</v>
      </c>
      <c r="B58" s="318" t="s">
        <v>69</v>
      </c>
      <c r="C58" s="319"/>
      <c r="D58" s="319"/>
      <c r="E58" s="319"/>
      <c r="F58" s="319"/>
      <c r="G58" s="319"/>
      <c r="H58" s="319"/>
      <c r="I58" s="320"/>
      <c r="K58" s="367" t="s">
        <v>52</v>
      </c>
      <c r="L58" s="321" t="s">
        <v>69</v>
      </c>
      <c r="M58" s="322"/>
      <c r="N58" s="322"/>
      <c r="O58" s="322"/>
      <c r="P58" s="322"/>
      <c r="Q58" s="322"/>
      <c r="R58" s="322"/>
      <c r="S58" s="323"/>
    </row>
    <row r="59" spans="1:36" ht="15">
      <c r="A59" s="170" t="s">
        <v>7</v>
      </c>
      <c r="B59" s="368"/>
      <c r="C59" s="369"/>
      <c r="D59" s="369"/>
      <c r="E59" s="370"/>
      <c r="F59" s="36">
        <f>F449+F475+F501+F527+F553</f>
        <v>0.29211458438118154</v>
      </c>
      <c r="G59" s="368"/>
      <c r="H59" s="370"/>
      <c r="I59" s="173">
        <f>SUM(B59:H59)</f>
        <v>0.29211458438118154</v>
      </c>
      <c r="J59" s="168"/>
      <c r="K59" s="222" t="s">
        <v>7</v>
      </c>
      <c r="L59" s="368"/>
      <c r="M59" s="369"/>
      <c r="N59" s="369"/>
      <c r="O59" s="370"/>
      <c r="P59" s="36">
        <f>P449+P475+P501+P527+P553</f>
        <v>0</v>
      </c>
      <c r="Q59" s="368"/>
      <c r="R59" s="377"/>
      <c r="S59" s="224">
        <f>SUM(L59:R59)</f>
        <v>0</v>
      </c>
      <c r="T59" s="168"/>
    </row>
    <row r="60" spans="1:36" ht="15">
      <c r="A60" s="178" t="s">
        <v>8</v>
      </c>
      <c r="B60" s="371"/>
      <c r="C60" s="372"/>
      <c r="D60" s="372"/>
      <c r="E60" s="373"/>
      <c r="F60" s="39">
        <f t="shared" ref="F60:F79" si="92">F450+F476+F502+F528+F554</f>
        <v>0</v>
      </c>
      <c r="G60" s="371"/>
      <c r="H60" s="373"/>
      <c r="I60" s="181">
        <f t="shared" ref="I60:I79" si="93">SUM(B60:H60)</f>
        <v>0</v>
      </c>
      <c r="J60" s="168"/>
      <c r="K60" s="182" t="s">
        <v>8</v>
      </c>
      <c r="L60" s="371"/>
      <c r="M60" s="372"/>
      <c r="N60" s="372"/>
      <c r="O60" s="373"/>
      <c r="P60" s="87">
        <f t="shared" ref="P60:P79" si="94">P450+P476+P502+P528+P554</f>
        <v>0</v>
      </c>
      <c r="Q60" s="371"/>
      <c r="R60" s="378"/>
      <c r="S60" s="185">
        <f t="shared" ref="S60:S79" si="95">SUM(L60:R60)</f>
        <v>0</v>
      </c>
      <c r="T60" s="168"/>
    </row>
    <row r="61" spans="1:36" ht="15">
      <c r="A61" s="186" t="s">
        <v>10</v>
      </c>
      <c r="B61" s="371"/>
      <c r="C61" s="372"/>
      <c r="D61" s="372"/>
      <c r="E61" s="373"/>
      <c r="F61" s="42">
        <f t="shared" si="92"/>
        <v>0</v>
      </c>
      <c r="G61" s="371"/>
      <c r="H61" s="373"/>
      <c r="I61" s="173">
        <f t="shared" si="93"/>
        <v>0</v>
      </c>
      <c r="J61" s="168"/>
      <c r="K61" s="188" t="s">
        <v>10</v>
      </c>
      <c r="L61" s="371"/>
      <c r="M61" s="372"/>
      <c r="N61" s="372"/>
      <c r="O61" s="373"/>
      <c r="P61" s="42">
        <f t="shared" si="94"/>
        <v>0</v>
      </c>
      <c r="Q61" s="371"/>
      <c r="R61" s="378"/>
      <c r="S61" s="177">
        <f t="shared" si="95"/>
        <v>0</v>
      </c>
      <c r="T61" s="168"/>
    </row>
    <row r="62" spans="1:36" ht="15">
      <c r="A62" s="178" t="s">
        <v>56</v>
      </c>
      <c r="B62" s="371"/>
      <c r="C62" s="372"/>
      <c r="D62" s="372"/>
      <c r="E62" s="373"/>
      <c r="F62" s="39">
        <f t="shared" si="92"/>
        <v>0</v>
      </c>
      <c r="G62" s="371"/>
      <c r="H62" s="373"/>
      <c r="I62" s="181">
        <f t="shared" si="93"/>
        <v>0</v>
      </c>
      <c r="J62" s="168"/>
      <c r="K62" s="182" t="s">
        <v>56</v>
      </c>
      <c r="L62" s="371"/>
      <c r="M62" s="372"/>
      <c r="N62" s="372"/>
      <c r="O62" s="373"/>
      <c r="P62" s="87">
        <f t="shared" si="94"/>
        <v>0</v>
      </c>
      <c r="Q62" s="371"/>
      <c r="R62" s="378"/>
      <c r="S62" s="185">
        <f t="shared" si="95"/>
        <v>0</v>
      </c>
      <c r="T62" s="168"/>
    </row>
    <row r="63" spans="1:36" ht="15">
      <c r="A63" s="186" t="s">
        <v>16</v>
      </c>
      <c r="B63" s="371"/>
      <c r="C63" s="372"/>
      <c r="D63" s="372"/>
      <c r="E63" s="373"/>
      <c r="F63" s="42">
        <f t="shared" si="92"/>
        <v>0</v>
      </c>
      <c r="G63" s="371"/>
      <c r="H63" s="373"/>
      <c r="I63" s="173">
        <f t="shared" si="93"/>
        <v>0</v>
      </c>
      <c r="J63" s="168"/>
      <c r="K63" s="188" t="s">
        <v>16</v>
      </c>
      <c r="L63" s="371"/>
      <c r="M63" s="372"/>
      <c r="N63" s="372"/>
      <c r="O63" s="373"/>
      <c r="P63" s="42">
        <f t="shared" si="94"/>
        <v>0</v>
      </c>
      <c r="Q63" s="371"/>
      <c r="R63" s="378"/>
      <c r="S63" s="177">
        <f t="shared" si="95"/>
        <v>0</v>
      </c>
      <c r="T63" s="168"/>
    </row>
    <row r="64" spans="1:36" ht="15">
      <c r="A64" s="178" t="s">
        <v>15</v>
      </c>
      <c r="B64" s="371"/>
      <c r="C64" s="372"/>
      <c r="D64" s="372"/>
      <c r="E64" s="373"/>
      <c r="F64" s="39">
        <f t="shared" si="92"/>
        <v>0</v>
      </c>
      <c r="G64" s="371"/>
      <c r="H64" s="373"/>
      <c r="I64" s="181">
        <f t="shared" si="93"/>
        <v>0</v>
      </c>
      <c r="J64" s="168"/>
      <c r="K64" s="182" t="s">
        <v>15</v>
      </c>
      <c r="L64" s="371"/>
      <c r="M64" s="372"/>
      <c r="N64" s="372"/>
      <c r="O64" s="373"/>
      <c r="P64" s="87">
        <f t="shared" si="94"/>
        <v>0</v>
      </c>
      <c r="Q64" s="371"/>
      <c r="R64" s="378"/>
      <c r="S64" s="185">
        <f t="shared" si="95"/>
        <v>0</v>
      </c>
      <c r="T64" s="168"/>
    </row>
    <row r="65" spans="1:20" ht="15">
      <c r="A65" s="186" t="s">
        <v>58</v>
      </c>
      <c r="B65" s="371"/>
      <c r="C65" s="372"/>
      <c r="D65" s="372"/>
      <c r="E65" s="373"/>
      <c r="F65" s="42">
        <f t="shared" si="92"/>
        <v>30050.501241037466</v>
      </c>
      <c r="G65" s="371"/>
      <c r="H65" s="373"/>
      <c r="I65" s="173">
        <f t="shared" si="93"/>
        <v>30050.501241037466</v>
      </c>
      <c r="J65" s="168"/>
      <c r="K65" s="188" t="s">
        <v>58</v>
      </c>
      <c r="L65" s="371"/>
      <c r="M65" s="372"/>
      <c r="N65" s="372"/>
      <c r="O65" s="373"/>
      <c r="P65" s="42">
        <f t="shared" si="94"/>
        <v>10808.193746839826</v>
      </c>
      <c r="Q65" s="371"/>
      <c r="R65" s="378"/>
      <c r="S65" s="177">
        <f t="shared" si="95"/>
        <v>10808.193746839826</v>
      </c>
      <c r="T65" s="168"/>
    </row>
    <row r="66" spans="1:20" ht="15">
      <c r="A66" s="178" t="s">
        <v>12</v>
      </c>
      <c r="B66" s="371"/>
      <c r="C66" s="372"/>
      <c r="D66" s="372"/>
      <c r="E66" s="373"/>
      <c r="F66" s="39">
        <f t="shared" si="92"/>
        <v>10646.315948282936</v>
      </c>
      <c r="G66" s="371"/>
      <c r="H66" s="373"/>
      <c r="I66" s="181">
        <f t="shared" si="93"/>
        <v>10646.315948282936</v>
      </c>
      <c r="J66" s="168"/>
      <c r="K66" s="182" t="s">
        <v>12</v>
      </c>
      <c r="L66" s="371"/>
      <c r="M66" s="372"/>
      <c r="N66" s="372"/>
      <c r="O66" s="373"/>
      <c r="P66" s="87">
        <f t="shared" si="94"/>
        <v>3144.6281896293062</v>
      </c>
      <c r="Q66" s="371"/>
      <c r="R66" s="378"/>
      <c r="S66" s="185">
        <f t="shared" si="95"/>
        <v>3144.6281896293062</v>
      </c>
      <c r="T66" s="168"/>
    </row>
    <row r="67" spans="1:20" ht="15">
      <c r="A67" s="186" t="s">
        <v>59</v>
      </c>
      <c r="B67" s="371"/>
      <c r="C67" s="372"/>
      <c r="D67" s="372"/>
      <c r="E67" s="373"/>
      <c r="F67" s="42">
        <f t="shared" si="92"/>
        <v>1.0084885434238229</v>
      </c>
      <c r="G67" s="371"/>
      <c r="H67" s="373"/>
      <c r="I67" s="173">
        <f t="shared" si="93"/>
        <v>1.0084885434238229</v>
      </c>
      <c r="J67" s="168"/>
      <c r="K67" s="188" t="s">
        <v>59</v>
      </c>
      <c r="L67" s="371"/>
      <c r="M67" s="372"/>
      <c r="N67" s="372"/>
      <c r="O67" s="373"/>
      <c r="P67" s="42">
        <f t="shared" si="94"/>
        <v>0</v>
      </c>
      <c r="Q67" s="371"/>
      <c r="R67" s="378"/>
      <c r="S67" s="177">
        <f t="shared" si="95"/>
        <v>0</v>
      </c>
      <c r="T67" s="168"/>
    </row>
    <row r="68" spans="1:20" ht="15">
      <c r="A68" s="178" t="s">
        <v>17</v>
      </c>
      <c r="B68" s="371"/>
      <c r="C68" s="372"/>
      <c r="D68" s="372"/>
      <c r="E68" s="373"/>
      <c r="F68" s="39">
        <f t="shared" si="92"/>
        <v>766.97852842848874</v>
      </c>
      <c r="G68" s="371"/>
      <c r="H68" s="373"/>
      <c r="I68" s="181">
        <f t="shared" si="93"/>
        <v>766.97852842848874</v>
      </c>
      <c r="J68" s="168"/>
      <c r="K68" s="182" t="s">
        <v>17</v>
      </c>
      <c r="L68" s="371"/>
      <c r="M68" s="372"/>
      <c r="N68" s="372"/>
      <c r="O68" s="373"/>
      <c r="P68" s="87">
        <f t="shared" si="94"/>
        <v>761.07122612910894</v>
      </c>
      <c r="Q68" s="371"/>
      <c r="R68" s="378"/>
      <c r="S68" s="185">
        <f t="shared" si="95"/>
        <v>761.07122612910894</v>
      </c>
      <c r="T68" s="168"/>
    </row>
    <row r="69" spans="1:20" ht="15">
      <c r="A69" s="186" t="s">
        <v>139</v>
      </c>
      <c r="B69" s="371"/>
      <c r="C69" s="372"/>
      <c r="D69" s="372"/>
      <c r="E69" s="373"/>
      <c r="F69" s="42">
        <f t="shared" si="92"/>
        <v>66.579303923165654</v>
      </c>
      <c r="G69" s="371"/>
      <c r="H69" s="373"/>
      <c r="I69" s="173">
        <f t="shared" si="93"/>
        <v>66.579303923165654</v>
      </c>
      <c r="J69" s="168"/>
      <c r="K69" s="188" t="s">
        <v>139</v>
      </c>
      <c r="L69" s="371"/>
      <c r="M69" s="372"/>
      <c r="N69" s="372"/>
      <c r="O69" s="373"/>
      <c r="P69" s="42">
        <f t="shared" si="94"/>
        <v>59.622056481447061</v>
      </c>
      <c r="Q69" s="371"/>
      <c r="R69" s="378"/>
      <c r="S69" s="177">
        <f t="shared" si="95"/>
        <v>59.622056481447061</v>
      </c>
      <c r="T69" s="168"/>
    </row>
    <row r="70" spans="1:20" ht="15">
      <c r="A70" s="178" t="s">
        <v>25</v>
      </c>
      <c r="B70" s="371"/>
      <c r="C70" s="372"/>
      <c r="D70" s="372"/>
      <c r="E70" s="373"/>
      <c r="F70" s="39">
        <f t="shared" si="92"/>
        <v>2155.828577922377</v>
      </c>
      <c r="G70" s="371"/>
      <c r="H70" s="373"/>
      <c r="I70" s="181">
        <f t="shared" si="93"/>
        <v>2155.828577922377</v>
      </c>
      <c r="J70" s="168"/>
      <c r="K70" s="182" t="s">
        <v>25</v>
      </c>
      <c r="L70" s="371"/>
      <c r="M70" s="372"/>
      <c r="N70" s="372"/>
      <c r="O70" s="373"/>
      <c r="P70" s="87">
        <f t="shared" si="94"/>
        <v>6.3060667798708891E-14</v>
      </c>
      <c r="Q70" s="371"/>
      <c r="R70" s="378"/>
      <c r="S70" s="185">
        <f t="shared" si="95"/>
        <v>6.3060667798708891E-14</v>
      </c>
      <c r="T70" s="168"/>
    </row>
    <row r="71" spans="1:20" ht="15">
      <c r="A71" s="186" t="s">
        <v>24</v>
      </c>
      <c r="B71" s="371"/>
      <c r="C71" s="372"/>
      <c r="D71" s="372"/>
      <c r="E71" s="373"/>
      <c r="F71" s="42">
        <f t="shared" si="92"/>
        <v>0</v>
      </c>
      <c r="G71" s="371"/>
      <c r="H71" s="373"/>
      <c r="I71" s="173">
        <f t="shared" si="93"/>
        <v>0</v>
      </c>
      <c r="J71" s="168"/>
      <c r="K71" s="188" t="s">
        <v>24</v>
      </c>
      <c r="L71" s="371"/>
      <c r="M71" s="372"/>
      <c r="N71" s="372"/>
      <c r="O71" s="373"/>
      <c r="P71" s="42">
        <f t="shared" si="94"/>
        <v>0</v>
      </c>
      <c r="Q71" s="371"/>
      <c r="R71" s="378"/>
      <c r="S71" s="177">
        <f t="shared" si="95"/>
        <v>0</v>
      </c>
      <c r="T71" s="168"/>
    </row>
    <row r="72" spans="1:20" ht="15">
      <c r="A72" s="178" t="s">
        <v>60</v>
      </c>
      <c r="B72" s="371"/>
      <c r="C72" s="372"/>
      <c r="D72" s="372"/>
      <c r="E72" s="373"/>
      <c r="F72" s="39">
        <f t="shared" si="92"/>
        <v>0</v>
      </c>
      <c r="G72" s="371"/>
      <c r="H72" s="373"/>
      <c r="I72" s="181">
        <f t="shared" si="93"/>
        <v>0</v>
      </c>
      <c r="J72" s="168"/>
      <c r="K72" s="182" t="s">
        <v>60</v>
      </c>
      <c r="L72" s="371"/>
      <c r="M72" s="372"/>
      <c r="N72" s="372"/>
      <c r="O72" s="373"/>
      <c r="P72" s="87">
        <f t="shared" si="94"/>
        <v>0</v>
      </c>
      <c r="Q72" s="371"/>
      <c r="R72" s="378"/>
      <c r="S72" s="185">
        <f t="shared" si="95"/>
        <v>0</v>
      </c>
      <c r="T72" s="168"/>
    </row>
    <row r="73" spans="1:20" ht="15">
      <c r="A73" s="186" t="s">
        <v>22</v>
      </c>
      <c r="B73" s="371"/>
      <c r="C73" s="372"/>
      <c r="D73" s="372"/>
      <c r="E73" s="373"/>
      <c r="F73" s="50">
        <f t="shared" si="92"/>
        <v>2917.2089816642961</v>
      </c>
      <c r="G73" s="371"/>
      <c r="H73" s="373"/>
      <c r="I73" s="173">
        <f t="shared" si="93"/>
        <v>2917.2089816642961</v>
      </c>
      <c r="J73" s="168"/>
      <c r="K73" s="188" t="s">
        <v>22</v>
      </c>
      <c r="L73" s="371"/>
      <c r="M73" s="372"/>
      <c r="N73" s="372"/>
      <c r="O73" s="373"/>
      <c r="P73" s="42">
        <f t="shared" si="94"/>
        <v>1151.6741687942331</v>
      </c>
      <c r="Q73" s="371"/>
      <c r="R73" s="378"/>
      <c r="S73" s="177">
        <f t="shared" si="95"/>
        <v>1151.6741687942331</v>
      </c>
      <c r="T73" s="168"/>
    </row>
    <row r="74" spans="1:20" ht="15">
      <c r="A74" s="178" t="s">
        <v>21</v>
      </c>
      <c r="B74" s="371"/>
      <c r="C74" s="372"/>
      <c r="D74" s="372"/>
      <c r="E74" s="373"/>
      <c r="F74" s="39">
        <f t="shared" si="92"/>
        <v>0</v>
      </c>
      <c r="G74" s="371"/>
      <c r="H74" s="373"/>
      <c r="I74" s="181">
        <f t="shared" si="93"/>
        <v>0</v>
      </c>
      <c r="J74" s="168"/>
      <c r="K74" s="182" t="s">
        <v>21</v>
      </c>
      <c r="L74" s="371"/>
      <c r="M74" s="372"/>
      <c r="N74" s="372"/>
      <c r="O74" s="373"/>
      <c r="P74" s="87">
        <f t="shared" si="94"/>
        <v>0</v>
      </c>
      <c r="Q74" s="371"/>
      <c r="R74" s="378"/>
      <c r="S74" s="185">
        <f t="shared" si="95"/>
        <v>0</v>
      </c>
      <c r="T74" s="168"/>
    </row>
    <row r="75" spans="1:20" ht="15">
      <c r="A75" s="189" t="s">
        <v>64</v>
      </c>
      <c r="B75" s="371"/>
      <c r="C75" s="372"/>
      <c r="D75" s="372"/>
      <c r="E75" s="373"/>
      <c r="F75" s="42">
        <f t="shared" si="92"/>
        <v>0</v>
      </c>
      <c r="G75" s="371"/>
      <c r="H75" s="373"/>
      <c r="I75" s="173">
        <f t="shared" si="93"/>
        <v>0</v>
      </c>
      <c r="J75" s="168"/>
      <c r="K75" s="190" t="s">
        <v>64</v>
      </c>
      <c r="L75" s="371"/>
      <c r="M75" s="372"/>
      <c r="N75" s="372"/>
      <c r="O75" s="373"/>
      <c r="P75" s="42">
        <f t="shared" si="94"/>
        <v>0</v>
      </c>
      <c r="Q75" s="371"/>
      <c r="R75" s="378"/>
      <c r="S75" s="177">
        <f t="shared" si="95"/>
        <v>0</v>
      </c>
      <c r="T75" s="168"/>
    </row>
    <row r="76" spans="1:20">
      <c r="A76" s="191" t="s">
        <v>23</v>
      </c>
      <c r="B76" s="371"/>
      <c r="C76" s="372"/>
      <c r="D76" s="372"/>
      <c r="E76" s="373"/>
      <c r="F76" s="60">
        <f t="shared" si="92"/>
        <v>0</v>
      </c>
      <c r="G76" s="371"/>
      <c r="H76" s="373"/>
      <c r="I76" s="194">
        <f t="shared" si="93"/>
        <v>0</v>
      </c>
      <c r="J76" s="168"/>
      <c r="K76" s="195" t="s">
        <v>23</v>
      </c>
      <c r="L76" s="371"/>
      <c r="M76" s="372"/>
      <c r="N76" s="372"/>
      <c r="O76" s="373"/>
      <c r="P76" s="90">
        <f t="shared" si="94"/>
        <v>0</v>
      </c>
      <c r="Q76" s="371"/>
      <c r="R76" s="378"/>
      <c r="S76" s="198">
        <f t="shared" si="95"/>
        <v>0</v>
      </c>
      <c r="T76" s="168"/>
    </row>
    <row r="77" spans="1:20">
      <c r="A77" s="199" t="s">
        <v>19</v>
      </c>
      <c r="B77" s="371"/>
      <c r="C77" s="372"/>
      <c r="D77" s="372"/>
      <c r="E77" s="373"/>
      <c r="F77" s="63">
        <f t="shared" si="92"/>
        <v>0</v>
      </c>
      <c r="G77" s="371"/>
      <c r="H77" s="373"/>
      <c r="I77" s="202">
        <f t="shared" si="93"/>
        <v>0</v>
      </c>
      <c r="J77" s="168"/>
      <c r="K77" s="203" t="s">
        <v>19</v>
      </c>
      <c r="L77" s="371"/>
      <c r="M77" s="372"/>
      <c r="N77" s="372"/>
      <c r="O77" s="373"/>
      <c r="P77" s="63">
        <f t="shared" si="94"/>
        <v>0</v>
      </c>
      <c r="Q77" s="371"/>
      <c r="R77" s="378"/>
      <c r="S77" s="205">
        <f t="shared" si="95"/>
        <v>0</v>
      </c>
      <c r="T77" s="168"/>
    </row>
    <row r="78" spans="1:20">
      <c r="A78" s="191" t="s">
        <v>20</v>
      </c>
      <c r="B78" s="371"/>
      <c r="C78" s="372"/>
      <c r="D78" s="372"/>
      <c r="E78" s="373"/>
      <c r="F78" s="60">
        <f t="shared" si="92"/>
        <v>0</v>
      </c>
      <c r="G78" s="371"/>
      <c r="H78" s="373"/>
      <c r="I78" s="194">
        <f t="shared" si="93"/>
        <v>0</v>
      </c>
      <c r="J78" s="168"/>
      <c r="K78" s="195" t="s">
        <v>20</v>
      </c>
      <c r="L78" s="371"/>
      <c r="M78" s="372"/>
      <c r="N78" s="372"/>
      <c r="O78" s="373"/>
      <c r="P78" s="90">
        <f t="shared" si="94"/>
        <v>0</v>
      </c>
      <c r="Q78" s="371"/>
      <c r="R78" s="378"/>
      <c r="S78" s="198">
        <f t="shared" si="95"/>
        <v>0</v>
      </c>
      <c r="T78" s="168"/>
    </row>
    <row r="79" spans="1:20" ht="15" thickBot="1">
      <c r="A79" s="206" t="s">
        <v>11</v>
      </c>
      <c r="B79" s="374"/>
      <c r="C79" s="375"/>
      <c r="D79" s="375"/>
      <c r="E79" s="376"/>
      <c r="F79" s="52">
        <f t="shared" si="92"/>
        <v>0</v>
      </c>
      <c r="G79" s="374"/>
      <c r="H79" s="376"/>
      <c r="I79" s="209">
        <f t="shared" si="93"/>
        <v>0</v>
      </c>
      <c r="J79" s="168"/>
      <c r="K79" s="210" t="s">
        <v>11</v>
      </c>
      <c r="L79" s="374"/>
      <c r="M79" s="375"/>
      <c r="N79" s="375"/>
      <c r="O79" s="376"/>
      <c r="P79" s="52">
        <f t="shared" si="94"/>
        <v>0</v>
      </c>
      <c r="Q79" s="374"/>
      <c r="R79" s="379"/>
      <c r="S79" s="212">
        <f t="shared" si="95"/>
        <v>0</v>
      </c>
      <c r="T79" s="168"/>
    </row>
    <row r="80" spans="1:20" ht="15">
      <c r="A80" s="213" t="s">
        <v>26</v>
      </c>
      <c r="B80" s="214">
        <f>SUM(B59:B75)</f>
        <v>0</v>
      </c>
      <c r="C80" s="214">
        <f t="shared" ref="C80:I80" si="96">SUM(C59:C75)</f>
        <v>0</v>
      </c>
      <c r="D80" s="214">
        <f t="shared" si="96"/>
        <v>0</v>
      </c>
      <c r="E80" s="214">
        <f t="shared" si="96"/>
        <v>0</v>
      </c>
      <c r="F80" s="214">
        <f t="shared" si="96"/>
        <v>46604.713184386535</v>
      </c>
      <c r="G80" s="214">
        <f t="shared" si="96"/>
        <v>0</v>
      </c>
      <c r="H80" s="216">
        <f t="shared" si="96"/>
        <v>0</v>
      </c>
      <c r="I80" s="214">
        <f t="shared" si="96"/>
        <v>46604.713184386535</v>
      </c>
      <c r="J80" s="168"/>
      <c r="K80" s="215" t="s">
        <v>26</v>
      </c>
      <c r="L80" s="214">
        <f>SUM(L59:L75)</f>
        <v>0</v>
      </c>
      <c r="M80" s="214">
        <f t="shared" ref="M80:S80" si="97">SUM(M59:M75)</f>
        <v>0</v>
      </c>
      <c r="N80" s="214">
        <f t="shared" si="97"/>
        <v>0</v>
      </c>
      <c r="O80" s="214">
        <f t="shared" si="97"/>
        <v>0</v>
      </c>
      <c r="P80" s="214">
        <f t="shared" si="97"/>
        <v>15925.189387873921</v>
      </c>
      <c r="Q80" s="214">
        <f t="shared" si="97"/>
        <v>0</v>
      </c>
      <c r="R80" s="216">
        <f t="shared" si="97"/>
        <v>0</v>
      </c>
      <c r="S80" s="217">
        <f t="shared" si="97"/>
        <v>15925.189387873921</v>
      </c>
      <c r="T80" s="168"/>
    </row>
    <row r="81" spans="1:85" s="23" customFormat="1" ht="15" thickBot="1">
      <c r="A81" s="30" t="s">
        <v>88</v>
      </c>
      <c r="B81" s="47">
        <f>IF($I80=0,"-",B80/$I80)</f>
        <v>0</v>
      </c>
      <c r="C81" s="47">
        <f t="shared" ref="C81:H81" si="98">IF($I80=0,"-",C80/$I80)</f>
        <v>0</v>
      </c>
      <c r="D81" s="47">
        <f t="shared" si="98"/>
        <v>0</v>
      </c>
      <c r="E81" s="47">
        <f t="shared" si="98"/>
        <v>0</v>
      </c>
      <c r="F81" s="47">
        <f t="shared" si="98"/>
        <v>1</v>
      </c>
      <c r="G81" s="47">
        <f t="shared" si="98"/>
        <v>0</v>
      </c>
      <c r="H81" s="47">
        <f t="shared" si="98"/>
        <v>0</v>
      </c>
      <c r="I81" s="48">
        <f>SUM(B81:H81)</f>
        <v>1</v>
      </c>
      <c r="K81" s="81" t="s">
        <v>88</v>
      </c>
      <c r="L81" s="98">
        <f t="shared" ref="L81:R81" si="99">IF($S80=0,"-",L80/$S80)</f>
        <v>0</v>
      </c>
      <c r="M81" s="98">
        <f t="shared" si="99"/>
        <v>0</v>
      </c>
      <c r="N81" s="98">
        <f t="shared" si="99"/>
        <v>0</v>
      </c>
      <c r="O81" s="98">
        <f t="shared" si="99"/>
        <v>0</v>
      </c>
      <c r="P81" s="98">
        <f t="shared" si="99"/>
        <v>1</v>
      </c>
      <c r="Q81" s="98">
        <f t="shared" si="99"/>
        <v>0</v>
      </c>
      <c r="R81" s="99">
        <f t="shared" si="99"/>
        <v>0</v>
      </c>
      <c r="S81" s="100">
        <f>SUM(L81:R81)</f>
        <v>1</v>
      </c>
      <c r="BA81" s="218"/>
      <c r="BR81" s="218"/>
    </row>
    <row r="82" spans="1:85" ht="15" thickBot="1">
      <c r="A82" s="247"/>
      <c r="B82" s="247"/>
      <c r="C82" s="247"/>
      <c r="D82" s="247"/>
      <c r="E82" s="247"/>
      <c r="F82" s="247"/>
      <c r="G82" s="247"/>
      <c r="H82" s="247"/>
      <c r="I82" s="247"/>
      <c r="K82" s="247"/>
    </row>
    <row r="83" spans="1:85" ht="28.5">
      <c r="A83" s="357" t="s">
        <v>54</v>
      </c>
      <c r="B83" s="164" t="s">
        <v>0</v>
      </c>
      <c r="C83" s="164" t="s">
        <v>1</v>
      </c>
      <c r="D83" s="164" t="s">
        <v>2</v>
      </c>
      <c r="E83" s="164" t="s">
        <v>3</v>
      </c>
      <c r="F83" s="164" t="s">
        <v>27</v>
      </c>
      <c r="G83" s="164" t="s">
        <v>4</v>
      </c>
      <c r="H83" s="164" t="s">
        <v>5</v>
      </c>
      <c r="I83" s="165" t="s">
        <v>6</v>
      </c>
      <c r="K83" s="359" t="s">
        <v>54</v>
      </c>
      <c r="L83" s="166" t="s">
        <v>0</v>
      </c>
      <c r="M83" s="166" t="s">
        <v>1</v>
      </c>
      <c r="N83" s="166" t="s">
        <v>2</v>
      </c>
      <c r="O83" s="166" t="s">
        <v>3</v>
      </c>
      <c r="P83" s="166" t="s">
        <v>27</v>
      </c>
      <c r="Q83" s="166" t="s">
        <v>4</v>
      </c>
      <c r="R83" s="166" t="s">
        <v>5</v>
      </c>
      <c r="S83" s="167" t="s">
        <v>6</v>
      </c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248"/>
      <c r="BA83" s="160"/>
      <c r="BR83" s="160"/>
      <c r="CG83" s="160"/>
    </row>
    <row r="84" spans="1:85" ht="15">
      <c r="A84" s="358" t="s">
        <v>54</v>
      </c>
      <c r="B84" s="318" t="s">
        <v>69</v>
      </c>
      <c r="C84" s="319"/>
      <c r="D84" s="319"/>
      <c r="E84" s="319"/>
      <c r="F84" s="319"/>
      <c r="G84" s="319"/>
      <c r="H84" s="319"/>
      <c r="I84" s="320"/>
      <c r="K84" s="360" t="s">
        <v>54</v>
      </c>
      <c r="L84" s="321" t="s">
        <v>69</v>
      </c>
      <c r="M84" s="322"/>
      <c r="N84" s="322"/>
      <c r="O84" s="322"/>
      <c r="P84" s="322"/>
      <c r="Q84" s="322"/>
      <c r="R84" s="322"/>
      <c r="S84" s="323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249"/>
      <c r="BA84" s="160"/>
      <c r="BR84" s="160"/>
      <c r="CG84" s="160"/>
    </row>
    <row r="85" spans="1:85" ht="15">
      <c r="A85" s="170" t="s">
        <v>7</v>
      </c>
      <c r="B85" s="36">
        <f t="shared" ref="B85:H105" si="100">B579+B605+B631</f>
        <v>65.859493140551308</v>
      </c>
      <c r="C85" s="36">
        <f t="shared" si="100"/>
        <v>0</v>
      </c>
      <c r="D85" s="36">
        <f t="shared" si="100"/>
        <v>2.8608226231618588</v>
      </c>
      <c r="E85" s="36">
        <f t="shared" si="100"/>
        <v>0</v>
      </c>
      <c r="F85" s="36">
        <f t="shared" si="100"/>
        <v>0</v>
      </c>
      <c r="G85" s="36">
        <f t="shared" si="100"/>
        <v>0</v>
      </c>
      <c r="H85" s="36">
        <f t="shared" si="100"/>
        <v>0</v>
      </c>
      <c r="I85" s="173">
        <f>SUM(B85:H85)</f>
        <v>68.72031576371316</v>
      </c>
      <c r="J85" s="168"/>
      <c r="K85" s="222" t="s">
        <v>7</v>
      </c>
      <c r="L85" s="36">
        <f t="shared" ref="L85:R105" si="101">L579+L605+L631</f>
        <v>65.859493140551308</v>
      </c>
      <c r="M85" s="36">
        <f t="shared" si="101"/>
        <v>0</v>
      </c>
      <c r="N85" s="36">
        <f t="shared" si="101"/>
        <v>2.8608226231618588</v>
      </c>
      <c r="O85" s="36">
        <f t="shared" si="101"/>
        <v>0</v>
      </c>
      <c r="P85" s="36">
        <f t="shared" si="101"/>
        <v>0.29211458438118154</v>
      </c>
      <c r="Q85" s="36">
        <f t="shared" si="101"/>
        <v>0</v>
      </c>
      <c r="R85" s="36">
        <f t="shared" si="101"/>
        <v>0</v>
      </c>
      <c r="S85" s="224">
        <f>SUM(L85:R85)</f>
        <v>69.012430348094341</v>
      </c>
      <c r="T85" s="168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250"/>
      <c r="BA85" s="160"/>
      <c r="BR85" s="160"/>
      <c r="CG85" s="160"/>
    </row>
    <row r="86" spans="1:85" ht="15">
      <c r="A86" s="178" t="s">
        <v>8</v>
      </c>
      <c r="B86" s="39">
        <f t="shared" si="100"/>
        <v>10.736163176702817</v>
      </c>
      <c r="C86" s="39">
        <f t="shared" si="100"/>
        <v>0</v>
      </c>
      <c r="D86" s="39">
        <f t="shared" si="100"/>
        <v>0</v>
      </c>
      <c r="E86" s="39">
        <f t="shared" si="100"/>
        <v>0</v>
      </c>
      <c r="F86" s="39">
        <f t="shared" si="100"/>
        <v>0</v>
      </c>
      <c r="G86" s="39">
        <f t="shared" si="100"/>
        <v>0</v>
      </c>
      <c r="H86" s="39">
        <f t="shared" si="100"/>
        <v>0</v>
      </c>
      <c r="I86" s="181">
        <f t="shared" ref="I86:I105" si="102">SUM(B86:H86)</f>
        <v>10.736163176702817</v>
      </c>
      <c r="J86" s="168"/>
      <c r="K86" s="182" t="s">
        <v>8</v>
      </c>
      <c r="L86" s="87">
        <f t="shared" si="101"/>
        <v>10.736163176702817</v>
      </c>
      <c r="M86" s="87">
        <f t="shared" si="101"/>
        <v>0</v>
      </c>
      <c r="N86" s="87">
        <f t="shared" si="101"/>
        <v>0</v>
      </c>
      <c r="O86" s="87">
        <f t="shared" si="101"/>
        <v>0</v>
      </c>
      <c r="P86" s="87">
        <f t="shared" si="101"/>
        <v>0</v>
      </c>
      <c r="Q86" s="87">
        <f t="shared" si="101"/>
        <v>0</v>
      </c>
      <c r="R86" s="87">
        <f t="shared" si="101"/>
        <v>0</v>
      </c>
      <c r="S86" s="185">
        <f t="shared" ref="S86:S105" si="103">SUM(L86:R86)</f>
        <v>10.736163176702817</v>
      </c>
      <c r="T86" s="168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250"/>
      <c r="BA86" s="160"/>
      <c r="BR86" s="160"/>
      <c r="CG86" s="160"/>
    </row>
    <row r="87" spans="1:85" ht="15">
      <c r="A87" s="186" t="s">
        <v>10</v>
      </c>
      <c r="B87" s="42">
        <f t="shared" si="100"/>
        <v>49.806638589990726</v>
      </c>
      <c r="C87" s="42">
        <f t="shared" si="100"/>
        <v>0</v>
      </c>
      <c r="D87" s="42">
        <f t="shared" si="100"/>
        <v>3.5913548620836152E-3</v>
      </c>
      <c r="E87" s="42">
        <f t="shared" si="100"/>
        <v>0</v>
      </c>
      <c r="F87" s="42">
        <f t="shared" si="100"/>
        <v>0</v>
      </c>
      <c r="G87" s="42">
        <f t="shared" si="100"/>
        <v>0</v>
      </c>
      <c r="H87" s="42">
        <f t="shared" si="100"/>
        <v>0</v>
      </c>
      <c r="I87" s="173">
        <f t="shared" si="102"/>
        <v>49.810229944852807</v>
      </c>
      <c r="J87" s="168"/>
      <c r="K87" s="188" t="s">
        <v>10</v>
      </c>
      <c r="L87" s="42">
        <f t="shared" si="101"/>
        <v>49.806638589990726</v>
      </c>
      <c r="M87" s="42">
        <f t="shared" si="101"/>
        <v>0</v>
      </c>
      <c r="N87" s="42">
        <f t="shared" si="101"/>
        <v>3.5913548620836152E-3</v>
      </c>
      <c r="O87" s="42">
        <f t="shared" si="101"/>
        <v>0</v>
      </c>
      <c r="P87" s="42">
        <f t="shared" si="101"/>
        <v>0</v>
      </c>
      <c r="Q87" s="42">
        <f t="shared" si="101"/>
        <v>0</v>
      </c>
      <c r="R87" s="42">
        <f t="shared" si="101"/>
        <v>0</v>
      </c>
      <c r="S87" s="177">
        <f t="shared" si="103"/>
        <v>49.810229944852807</v>
      </c>
      <c r="T87" s="168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250"/>
      <c r="BA87" s="160"/>
      <c r="BR87" s="160"/>
      <c r="CG87" s="160"/>
    </row>
    <row r="88" spans="1:85" ht="15">
      <c r="A88" s="178" t="s">
        <v>56</v>
      </c>
      <c r="B88" s="39">
        <f t="shared" si="100"/>
        <v>0</v>
      </c>
      <c r="C88" s="39">
        <f t="shared" si="100"/>
        <v>0</v>
      </c>
      <c r="D88" s="39">
        <f t="shared" si="100"/>
        <v>0</v>
      </c>
      <c r="E88" s="39">
        <f t="shared" si="100"/>
        <v>0</v>
      </c>
      <c r="F88" s="39">
        <f t="shared" si="100"/>
        <v>0</v>
      </c>
      <c r="G88" s="39">
        <f t="shared" si="100"/>
        <v>0</v>
      </c>
      <c r="H88" s="39">
        <f t="shared" si="100"/>
        <v>0</v>
      </c>
      <c r="I88" s="181">
        <f t="shared" si="102"/>
        <v>0</v>
      </c>
      <c r="J88" s="168"/>
      <c r="K88" s="182" t="s">
        <v>56</v>
      </c>
      <c r="L88" s="87">
        <f t="shared" si="101"/>
        <v>0</v>
      </c>
      <c r="M88" s="87">
        <f t="shared" si="101"/>
        <v>0</v>
      </c>
      <c r="N88" s="87">
        <f t="shared" si="101"/>
        <v>0</v>
      </c>
      <c r="O88" s="87">
        <f t="shared" si="101"/>
        <v>0</v>
      </c>
      <c r="P88" s="87">
        <f t="shared" si="101"/>
        <v>0</v>
      </c>
      <c r="Q88" s="87">
        <f t="shared" si="101"/>
        <v>0</v>
      </c>
      <c r="R88" s="87">
        <f t="shared" si="101"/>
        <v>0</v>
      </c>
      <c r="S88" s="185">
        <f t="shared" si="103"/>
        <v>0</v>
      </c>
      <c r="T88" s="168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250"/>
      <c r="BA88" s="160"/>
      <c r="BR88" s="160"/>
      <c r="CG88" s="160"/>
    </row>
    <row r="89" spans="1:85" ht="15">
      <c r="A89" s="186" t="s">
        <v>16</v>
      </c>
      <c r="B89" s="42">
        <f t="shared" si="100"/>
        <v>65.538318603990817</v>
      </c>
      <c r="C89" s="42">
        <f t="shared" si="100"/>
        <v>6.3554728147208444</v>
      </c>
      <c r="D89" s="42">
        <f t="shared" si="100"/>
        <v>2.6895255910798332</v>
      </c>
      <c r="E89" s="42">
        <f t="shared" si="100"/>
        <v>3.0438269068036643</v>
      </c>
      <c r="F89" s="42">
        <f t="shared" si="100"/>
        <v>0</v>
      </c>
      <c r="G89" s="42">
        <f t="shared" si="100"/>
        <v>0</v>
      </c>
      <c r="H89" s="42">
        <f t="shared" si="100"/>
        <v>0</v>
      </c>
      <c r="I89" s="173">
        <f t="shared" si="102"/>
        <v>77.627143916595145</v>
      </c>
      <c r="J89" s="168"/>
      <c r="K89" s="188" t="s">
        <v>16</v>
      </c>
      <c r="L89" s="42">
        <f t="shared" si="101"/>
        <v>65.538318603990817</v>
      </c>
      <c r="M89" s="42">
        <f t="shared" si="101"/>
        <v>6.3554728147208444</v>
      </c>
      <c r="N89" s="42">
        <f t="shared" si="101"/>
        <v>2.6895255910798332</v>
      </c>
      <c r="O89" s="42">
        <f t="shared" si="101"/>
        <v>3.0438269068036643</v>
      </c>
      <c r="P89" s="42">
        <f t="shared" si="101"/>
        <v>0</v>
      </c>
      <c r="Q89" s="42">
        <f t="shared" si="101"/>
        <v>0</v>
      </c>
      <c r="R89" s="42">
        <f t="shared" si="101"/>
        <v>0</v>
      </c>
      <c r="S89" s="177">
        <f t="shared" si="103"/>
        <v>77.627143916595145</v>
      </c>
      <c r="T89" s="168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250"/>
      <c r="BA89" s="160"/>
      <c r="BR89" s="160"/>
      <c r="CG89" s="160"/>
    </row>
    <row r="90" spans="1:85" ht="15">
      <c r="A90" s="178" t="s">
        <v>15</v>
      </c>
      <c r="B90" s="39">
        <f t="shared" si="100"/>
        <v>1544.9658995818313</v>
      </c>
      <c r="C90" s="39">
        <f t="shared" si="100"/>
        <v>11.854534978753719</v>
      </c>
      <c r="D90" s="39">
        <f t="shared" si="100"/>
        <v>102.35063179912646</v>
      </c>
      <c r="E90" s="39">
        <f t="shared" si="100"/>
        <v>0</v>
      </c>
      <c r="F90" s="39">
        <f t="shared" si="100"/>
        <v>0</v>
      </c>
      <c r="G90" s="39">
        <f t="shared" si="100"/>
        <v>0</v>
      </c>
      <c r="H90" s="39">
        <f t="shared" si="100"/>
        <v>0</v>
      </c>
      <c r="I90" s="181">
        <f t="shared" si="102"/>
        <v>1659.1710663597114</v>
      </c>
      <c r="J90" s="168"/>
      <c r="K90" s="182" t="s">
        <v>15</v>
      </c>
      <c r="L90" s="87">
        <f t="shared" si="101"/>
        <v>1544.9658995818313</v>
      </c>
      <c r="M90" s="87">
        <f t="shared" si="101"/>
        <v>11.854534978753719</v>
      </c>
      <c r="N90" s="87">
        <f t="shared" si="101"/>
        <v>102.35063179912646</v>
      </c>
      <c r="O90" s="87">
        <f t="shared" si="101"/>
        <v>0</v>
      </c>
      <c r="P90" s="87">
        <f t="shared" si="101"/>
        <v>0</v>
      </c>
      <c r="Q90" s="87">
        <f t="shared" si="101"/>
        <v>0</v>
      </c>
      <c r="R90" s="87">
        <f t="shared" si="101"/>
        <v>0</v>
      </c>
      <c r="S90" s="185">
        <f t="shared" si="103"/>
        <v>1659.1710663597114</v>
      </c>
      <c r="T90" s="168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250"/>
      <c r="BA90" s="160"/>
      <c r="BR90" s="160"/>
      <c r="CG90" s="160"/>
    </row>
    <row r="91" spans="1:85" ht="15">
      <c r="A91" s="186" t="s">
        <v>58</v>
      </c>
      <c r="B91" s="42">
        <f t="shared" si="100"/>
        <v>0</v>
      </c>
      <c r="C91" s="42">
        <f t="shared" si="100"/>
        <v>1.4399232548087004E-2</v>
      </c>
      <c r="D91" s="42">
        <f t="shared" si="100"/>
        <v>0.36803739349064801</v>
      </c>
      <c r="E91" s="42">
        <f t="shared" si="100"/>
        <v>172.38267272731301</v>
      </c>
      <c r="F91" s="42">
        <f t="shared" si="100"/>
        <v>27.600566360682556</v>
      </c>
      <c r="G91" s="42">
        <f t="shared" si="100"/>
        <v>0</v>
      </c>
      <c r="H91" s="42">
        <f t="shared" si="100"/>
        <v>0</v>
      </c>
      <c r="I91" s="173">
        <f t="shared" si="102"/>
        <v>200.3656757140343</v>
      </c>
      <c r="J91" s="168"/>
      <c r="K91" s="188" t="s">
        <v>58</v>
      </c>
      <c r="L91" s="42">
        <f t="shared" si="101"/>
        <v>0</v>
      </c>
      <c r="M91" s="42">
        <f t="shared" si="101"/>
        <v>1.4399232548087004E-2</v>
      </c>
      <c r="N91" s="42">
        <f t="shared" si="101"/>
        <v>0.36803739349064801</v>
      </c>
      <c r="O91" s="42">
        <f t="shared" si="101"/>
        <v>172.38267272731301</v>
      </c>
      <c r="P91" s="42">
        <f t="shared" si="101"/>
        <v>16887.328489391395</v>
      </c>
      <c r="Q91" s="42">
        <f t="shared" si="101"/>
        <v>0</v>
      </c>
      <c r="R91" s="42">
        <f t="shared" si="101"/>
        <v>0</v>
      </c>
      <c r="S91" s="177">
        <f t="shared" si="103"/>
        <v>17060.093598744748</v>
      </c>
      <c r="T91" s="168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250"/>
      <c r="BA91" s="160"/>
      <c r="BR91" s="160"/>
      <c r="CG91" s="160"/>
    </row>
    <row r="92" spans="1:85" ht="15">
      <c r="A92" s="178" t="s">
        <v>12</v>
      </c>
      <c r="B92" s="39">
        <f t="shared" si="100"/>
        <v>0</v>
      </c>
      <c r="C92" s="39">
        <f t="shared" si="100"/>
        <v>0</v>
      </c>
      <c r="D92" s="39">
        <f t="shared" si="100"/>
        <v>0.28546696834435786</v>
      </c>
      <c r="E92" s="39">
        <f t="shared" si="100"/>
        <v>8.7905200038523681</v>
      </c>
      <c r="F92" s="39">
        <f t="shared" si="100"/>
        <v>0</v>
      </c>
      <c r="G92" s="39">
        <f t="shared" si="100"/>
        <v>0</v>
      </c>
      <c r="H92" s="39">
        <f t="shared" si="100"/>
        <v>0</v>
      </c>
      <c r="I92" s="181">
        <f t="shared" si="102"/>
        <v>9.0759869721967252</v>
      </c>
      <c r="J92" s="168"/>
      <c r="K92" s="182" t="s">
        <v>12</v>
      </c>
      <c r="L92" s="87">
        <f t="shared" si="101"/>
        <v>0</v>
      </c>
      <c r="M92" s="87">
        <f t="shared" si="101"/>
        <v>0</v>
      </c>
      <c r="N92" s="87">
        <f t="shared" si="101"/>
        <v>0.28546696834435786</v>
      </c>
      <c r="O92" s="87">
        <f t="shared" si="101"/>
        <v>8.7905200038523681</v>
      </c>
      <c r="P92" s="87">
        <f t="shared" si="101"/>
        <v>7293.218921823679</v>
      </c>
      <c r="Q92" s="87">
        <f t="shared" si="101"/>
        <v>0</v>
      </c>
      <c r="R92" s="87">
        <f t="shared" si="101"/>
        <v>0</v>
      </c>
      <c r="S92" s="185">
        <f t="shared" si="103"/>
        <v>7302.2949087958759</v>
      </c>
      <c r="T92" s="168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250"/>
      <c r="BA92" s="160"/>
      <c r="BR92" s="160"/>
      <c r="CG92" s="160"/>
    </row>
    <row r="93" spans="1:85" ht="15">
      <c r="A93" s="186" t="s">
        <v>59</v>
      </c>
      <c r="B93" s="42">
        <f t="shared" si="100"/>
        <v>0</v>
      </c>
      <c r="C93" s="42">
        <f t="shared" si="100"/>
        <v>0</v>
      </c>
      <c r="D93" s="42">
        <f t="shared" si="100"/>
        <v>0</v>
      </c>
      <c r="E93" s="42">
        <f t="shared" si="100"/>
        <v>0</v>
      </c>
      <c r="F93" s="42">
        <f t="shared" si="100"/>
        <v>0</v>
      </c>
      <c r="G93" s="42">
        <f t="shared" si="100"/>
        <v>0</v>
      </c>
      <c r="H93" s="42">
        <f t="shared" si="100"/>
        <v>0</v>
      </c>
      <c r="I93" s="173">
        <f t="shared" si="102"/>
        <v>0</v>
      </c>
      <c r="J93" s="168"/>
      <c r="K93" s="188" t="s">
        <v>59</v>
      </c>
      <c r="L93" s="42">
        <f t="shared" si="101"/>
        <v>0</v>
      </c>
      <c r="M93" s="42">
        <f t="shared" si="101"/>
        <v>0</v>
      </c>
      <c r="N93" s="42">
        <f t="shared" si="101"/>
        <v>0</v>
      </c>
      <c r="O93" s="42">
        <f t="shared" si="101"/>
        <v>0</v>
      </c>
      <c r="P93" s="42">
        <f t="shared" si="101"/>
        <v>1.0084885434238229</v>
      </c>
      <c r="Q93" s="42">
        <f t="shared" si="101"/>
        <v>0</v>
      </c>
      <c r="R93" s="42">
        <f t="shared" si="101"/>
        <v>0</v>
      </c>
      <c r="S93" s="177">
        <f t="shared" si="103"/>
        <v>1.0084885434238229</v>
      </c>
      <c r="T93" s="168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250"/>
      <c r="BA93" s="160"/>
      <c r="BR93" s="160"/>
      <c r="CG93" s="160"/>
    </row>
    <row r="94" spans="1:85" ht="15">
      <c r="A94" s="178" t="s">
        <v>17</v>
      </c>
      <c r="B94" s="39">
        <f t="shared" si="100"/>
        <v>32.640874521498155</v>
      </c>
      <c r="C94" s="39">
        <f t="shared" si="100"/>
        <v>0.15271954505844224</v>
      </c>
      <c r="D94" s="39">
        <f t="shared" si="100"/>
        <v>8.9240811393902746</v>
      </c>
      <c r="E94" s="39">
        <f t="shared" si="100"/>
        <v>0.51362246488439167</v>
      </c>
      <c r="F94" s="39">
        <f t="shared" si="100"/>
        <v>0</v>
      </c>
      <c r="G94" s="39">
        <f t="shared" si="100"/>
        <v>0</v>
      </c>
      <c r="H94" s="39">
        <f t="shared" si="100"/>
        <v>0</v>
      </c>
      <c r="I94" s="181">
        <f t="shared" si="102"/>
        <v>42.231297670831268</v>
      </c>
      <c r="J94" s="168"/>
      <c r="K94" s="182" t="s">
        <v>17</v>
      </c>
      <c r="L94" s="87">
        <f t="shared" si="101"/>
        <v>32.640874521498155</v>
      </c>
      <c r="M94" s="87">
        <f t="shared" si="101"/>
        <v>0.15271954505844224</v>
      </c>
      <c r="N94" s="87">
        <f t="shared" si="101"/>
        <v>8.9240811393902746</v>
      </c>
      <c r="O94" s="87">
        <f t="shared" si="101"/>
        <v>0.51362246488439167</v>
      </c>
      <c r="P94" s="87">
        <f t="shared" si="101"/>
        <v>0.75699241394999994</v>
      </c>
      <c r="Q94" s="87">
        <f t="shared" si="101"/>
        <v>0</v>
      </c>
      <c r="R94" s="87">
        <f t="shared" si="101"/>
        <v>0</v>
      </c>
      <c r="S94" s="185">
        <f t="shared" si="103"/>
        <v>42.988290084781269</v>
      </c>
      <c r="T94" s="168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250"/>
      <c r="BA94" s="160"/>
      <c r="BR94" s="160"/>
      <c r="CG94" s="160"/>
    </row>
    <row r="95" spans="1:85" ht="15">
      <c r="A95" s="186" t="s">
        <v>139</v>
      </c>
      <c r="B95" s="42">
        <f t="shared" si="100"/>
        <v>20898.051048153087</v>
      </c>
      <c r="C95" s="42">
        <f t="shared" si="100"/>
        <v>638.94215198366692</v>
      </c>
      <c r="D95" s="42">
        <f t="shared" si="100"/>
        <v>3549.0960691704349</v>
      </c>
      <c r="E95" s="42">
        <f t="shared" si="100"/>
        <v>98.123211194236944</v>
      </c>
      <c r="F95" s="42">
        <f t="shared" si="100"/>
        <v>0</v>
      </c>
      <c r="G95" s="42">
        <f t="shared" si="100"/>
        <v>0</v>
      </c>
      <c r="H95" s="42">
        <f t="shared" si="100"/>
        <v>0</v>
      </c>
      <c r="I95" s="173">
        <f t="shared" si="102"/>
        <v>25184.212480501428</v>
      </c>
      <c r="J95" s="168"/>
      <c r="K95" s="188" t="s">
        <v>139</v>
      </c>
      <c r="L95" s="42">
        <f t="shared" si="101"/>
        <v>20898.051048153087</v>
      </c>
      <c r="M95" s="42">
        <f t="shared" si="101"/>
        <v>638.94215198366692</v>
      </c>
      <c r="N95" s="42">
        <f t="shared" si="101"/>
        <v>3549.0960691704349</v>
      </c>
      <c r="O95" s="42">
        <f t="shared" si="101"/>
        <v>98.123211194236944</v>
      </c>
      <c r="P95" s="42">
        <f t="shared" si="101"/>
        <v>0</v>
      </c>
      <c r="Q95" s="42">
        <f t="shared" si="101"/>
        <v>0</v>
      </c>
      <c r="R95" s="42">
        <f t="shared" si="101"/>
        <v>0</v>
      </c>
      <c r="S95" s="177">
        <f t="shared" si="103"/>
        <v>25184.212480501428</v>
      </c>
      <c r="T95" s="168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250"/>
      <c r="BA95" s="160"/>
      <c r="BR95" s="160"/>
      <c r="CG95" s="160"/>
    </row>
    <row r="96" spans="1:85" ht="15">
      <c r="A96" s="178" t="s">
        <v>25</v>
      </c>
      <c r="B96" s="39">
        <f t="shared" si="100"/>
        <v>3940.7804361855219</v>
      </c>
      <c r="C96" s="39">
        <f t="shared" si="100"/>
        <v>4.7779146691346891E-2</v>
      </c>
      <c r="D96" s="39">
        <f t="shared" si="100"/>
        <v>7684.2475274877643</v>
      </c>
      <c r="E96" s="39">
        <f t="shared" si="100"/>
        <v>5779.3532231838199</v>
      </c>
      <c r="F96" s="39">
        <f t="shared" si="100"/>
        <v>0</v>
      </c>
      <c r="G96" s="39">
        <f t="shared" si="100"/>
        <v>6237.0286959849554</v>
      </c>
      <c r="H96" s="39">
        <f t="shared" si="100"/>
        <v>1.2515982236444358</v>
      </c>
      <c r="I96" s="181">
        <f t="shared" si="102"/>
        <v>23642.709260212396</v>
      </c>
      <c r="J96" s="168"/>
      <c r="K96" s="182" t="s">
        <v>25</v>
      </c>
      <c r="L96" s="87">
        <f t="shared" si="101"/>
        <v>3940.7804361855219</v>
      </c>
      <c r="M96" s="87">
        <f t="shared" si="101"/>
        <v>4.7779146691346891E-2</v>
      </c>
      <c r="N96" s="87">
        <f t="shared" si="101"/>
        <v>7684.2475274877643</v>
      </c>
      <c r="O96" s="87">
        <f t="shared" si="101"/>
        <v>5779.3532231838199</v>
      </c>
      <c r="P96" s="87">
        <f t="shared" si="101"/>
        <v>2153.7674927051899</v>
      </c>
      <c r="Q96" s="87">
        <f t="shared" si="101"/>
        <v>6237.0286959849554</v>
      </c>
      <c r="R96" s="87">
        <f t="shared" si="101"/>
        <v>1.2515982236444358</v>
      </c>
      <c r="S96" s="185">
        <f t="shared" si="103"/>
        <v>25796.476752917584</v>
      </c>
      <c r="T96" s="168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250"/>
      <c r="BA96" s="160"/>
      <c r="BR96" s="160"/>
      <c r="CG96" s="160"/>
    </row>
    <row r="97" spans="1:85" ht="15">
      <c r="A97" s="186" t="s">
        <v>24</v>
      </c>
      <c r="B97" s="42">
        <f t="shared" si="100"/>
        <v>19569.603873246084</v>
      </c>
      <c r="C97" s="42">
        <f t="shared" si="100"/>
        <v>79.880108630604568</v>
      </c>
      <c r="D97" s="42">
        <f t="shared" si="100"/>
        <v>1898.8419950944908</v>
      </c>
      <c r="E97" s="42">
        <f t="shared" si="100"/>
        <v>0</v>
      </c>
      <c r="F97" s="42">
        <f t="shared" si="100"/>
        <v>0</v>
      </c>
      <c r="G97" s="42">
        <f t="shared" si="100"/>
        <v>0</v>
      </c>
      <c r="H97" s="42">
        <f t="shared" si="100"/>
        <v>0</v>
      </c>
      <c r="I97" s="173">
        <f t="shared" si="102"/>
        <v>21548.32597697118</v>
      </c>
      <c r="J97" s="168"/>
      <c r="K97" s="188" t="s">
        <v>24</v>
      </c>
      <c r="L97" s="42">
        <f t="shared" si="101"/>
        <v>19569.603873246084</v>
      </c>
      <c r="M97" s="42">
        <f t="shared" si="101"/>
        <v>79.880108630604568</v>
      </c>
      <c r="N97" s="42">
        <f t="shared" si="101"/>
        <v>1898.8419950944908</v>
      </c>
      <c r="O97" s="42">
        <f t="shared" si="101"/>
        <v>0</v>
      </c>
      <c r="P97" s="42">
        <f t="shared" si="101"/>
        <v>0</v>
      </c>
      <c r="Q97" s="42">
        <f t="shared" si="101"/>
        <v>0</v>
      </c>
      <c r="R97" s="42">
        <f t="shared" si="101"/>
        <v>0</v>
      </c>
      <c r="S97" s="177">
        <f t="shared" si="103"/>
        <v>21548.32597697118</v>
      </c>
      <c r="T97" s="168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250"/>
      <c r="BA97" s="160"/>
      <c r="BR97" s="160"/>
      <c r="CG97" s="160"/>
    </row>
    <row r="98" spans="1:85" ht="15">
      <c r="A98" s="178" t="s">
        <v>60</v>
      </c>
      <c r="B98" s="39">
        <f t="shared" si="100"/>
        <v>966.47896389840969</v>
      </c>
      <c r="C98" s="39">
        <f t="shared" si="100"/>
        <v>1.6158195364437371</v>
      </c>
      <c r="D98" s="39">
        <f t="shared" si="100"/>
        <v>35.857665842956173</v>
      </c>
      <c r="E98" s="39">
        <f t="shared" si="100"/>
        <v>0</v>
      </c>
      <c r="F98" s="39">
        <f t="shared" si="100"/>
        <v>0</v>
      </c>
      <c r="G98" s="39">
        <f t="shared" si="100"/>
        <v>0</v>
      </c>
      <c r="H98" s="39">
        <f t="shared" si="100"/>
        <v>0</v>
      </c>
      <c r="I98" s="181">
        <f t="shared" si="102"/>
        <v>1003.9524492778096</v>
      </c>
      <c r="J98" s="168"/>
      <c r="K98" s="182" t="s">
        <v>60</v>
      </c>
      <c r="L98" s="87">
        <f t="shared" si="101"/>
        <v>966.47896389840969</v>
      </c>
      <c r="M98" s="87">
        <f t="shared" si="101"/>
        <v>1.6158195364437371</v>
      </c>
      <c r="N98" s="87">
        <f t="shared" si="101"/>
        <v>35.857665842956173</v>
      </c>
      <c r="O98" s="87">
        <f t="shared" si="101"/>
        <v>0</v>
      </c>
      <c r="P98" s="87">
        <f t="shared" si="101"/>
        <v>0</v>
      </c>
      <c r="Q98" s="87">
        <f t="shared" si="101"/>
        <v>0</v>
      </c>
      <c r="R98" s="87">
        <f t="shared" si="101"/>
        <v>0</v>
      </c>
      <c r="S98" s="185">
        <f t="shared" si="103"/>
        <v>1003.9524492778096</v>
      </c>
      <c r="T98" s="168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250"/>
      <c r="BA98" s="160"/>
      <c r="BR98" s="160"/>
      <c r="CG98" s="160"/>
    </row>
    <row r="99" spans="1:85" ht="15">
      <c r="A99" s="186" t="s">
        <v>22</v>
      </c>
      <c r="B99" s="42">
        <f t="shared" si="100"/>
        <v>421.71063244382532</v>
      </c>
      <c r="C99" s="42">
        <f t="shared" si="100"/>
        <v>0</v>
      </c>
      <c r="D99" s="42">
        <f t="shared" si="100"/>
        <v>16.09314572205621</v>
      </c>
      <c r="E99" s="42">
        <f t="shared" si="100"/>
        <v>4.6988003153232254E-2</v>
      </c>
      <c r="F99" s="42">
        <f t="shared" si="100"/>
        <v>1.9274278210508553</v>
      </c>
      <c r="G99" s="42">
        <f t="shared" si="100"/>
        <v>0</v>
      </c>
      <c r="H99" s="42">
        <f t="shared" si="100"/>
        <v>0</v>
      </c>
      <c r="I99" s="173">
        <f t="shared" si="102"/>
        <v>439.77819399008558</v>
      </c>
      <c r="J99" s="168"/>
      <c r="K99" s="188" t="s">
        <v>22</v>
      </c>
      <c r="L99" s="42">
        <f t="shared" si="101"/>
        <v>421.71063244382532</v>
      </c>
      <c r="M99" s="42">
        <f t="shared" si="101"/>
        <v>0</v>
      </c>
      <c r="N99" s="42">
        <f t="shared" si="101"/>
        <v>16.09314572205621</v>
      </c>
      <c r="O99" s="42">
        <f t="shared" si="101"/>
        <v>4.6988003153232254E-2</v>
      </c>
      <c r="P99" s="42">
        <f t="shared" si="101"/>
        <v>1495.1477633638171</v>
      </c>
      <c r="Q99" s="42">
        <f t="shared" si="101"/>
        <v>0</v>
      </c>
      <c r="R99" s="42">
        <f t="shared" si="101"/>
        <v>0</v>
      </c>
      <c r="S99" s="177">
        <f t="shared" si="103"/>
        <v>1932.998529532852</v>
      </c>
      <c r="T99" s="168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250"/>
      <c r="BA99" s="160"/>
      <c r="BR99" s="160"/>
      <c r="CG99" s="160"/>
    </row>
    <row r="100" spans="1:85" ht="15">
      <c r="A100" s="178" t="s">
        <v>21</v>
      </c>
      <c r="B100" s="39">
        <f t="shared" si="100"/>
        <v>0</v>
      </c>
      <c r="C100" s="39">
        <f t="shared" si="100"/>
        <v>0</v>
      </c>
      <c r="D100" s="39">
        <f t="shared" si="100"/>
        <v>0</v>
      </c>
      <c r="E100" s="39">
        <f t="shared" si="100"/>
        <v>0</v>
      </c>
      <c r="F100" s="39">
        <f t="shared" si="100"/>
        <v>0</v>
      </c>
      <c r="G100" s="39">
        <f t="shared" si="100"/>
        <v>0</v>
      </c>
      <c r="H100" s="39">
        <f t="shared" si="100"/>
        <v>0</v>
      </c>
      <c r="I100" s="181">
        <f t="shared" si="102"/>
        <v>0</v>
      </c>
      <c r="J100" s="168"/>
      <c r="K100" s="182" t="s">
        <v>21</v>
      </c>
      <c r="L100" s="87">
        <f t="shared" si="101"/>
        <v>0</v>
      </c>
      <c r="M100" s="87">
        <f t="shared" si="101"/>
        <v>0</v>
      </c>
      <c r="N100" s="87">
        <f t="shared" si="101"/>
        <v>0</v>
      </c>
      <c r="O100" s="87">
        <f t="shared" si="101"/>
        <v>0</v>
      </c>
      <c r="P100" s="87">
        <f t="shared" si="101"/>
        <v>0</v>
      </c>
      <c r="Q100" s="87">
        <f t="shared" si="101"/>
        <v>0</v>
      </c>
      <c r="R100" s="87">
        <f t="shared" si="101"/>
        <v>0</v>
      </c>
      <c r="S100" s="185">
        <f t="shared" si="103"/>
        <v>0</v>
      </c>
      <c r="T100" s="168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250"/>
      <c r="BA100" s="160"/>
      <c r="BR100" s="160"/>
      <c r="CG100" s="160"/>
    </row>
    <row r="101" spans="1:85" ht="15">
      <c r="A101" s="189" t="s">
        <v>64</v>
      </c>
      <c r="B101" s="42">
        <f t="shared" si="100"/>
        <v>312.68779817966833</v>
      </c>
      <c r="C101" s="42">
        <f t="shared" si="100"/>
        <v>0</v>
      </c>
      <c r="D101" s="42">
        <f t="shared" si="100"/>
        <v>101.8239275085225</v>
      </c>
      <c r="E101" s="42">
        <f t="shared" si="100"/>
        <v>0</v>
      </c>
      <c r="F101" s="42">
        <f t="shared" si="100"/>
        <v>0</v>
      </c>
      <c r="G101" s="42">
        <f t="shared" si="100"/>
        <v>0</v>
      </c>
      <c r="H101" s="42">
        <f t="shared" si="100"/>
        <v>0</v>
      </c>
      <c r="I101" s="173">
        <f t="shared" si="102"/>
        <v>414.51172568819084</v>
      </c>
      <c r="J101" s="168"/>
      <c r="K101" s="190" t="s">
        <v>64</v>
      </c>
      <c r="L101" s="42">
        <f t="shared" si="101"/>
        <v>312.68779817966833</v>
      </c>
      <c r="M101" s="42">
        <f t="shared" si="101"/>
        <v>0</v>
      </c>
      <c r="N101" s="42">
        <f t="shared" si="101"/>
        <v>101.8239275085225</v>
      </c>
      <c r="O101" s="42">
        <f t="shared" si="101"/>
        <v>0</v>
      </c>
      <c r="P101" s="42">
        <f t="shared" si="101"/>
        <v>0</v>
      </c>
      <c r="Q101" s="42">
        <f t="shared" si="101"/>
        <v>0</v>
      </c>
      <c r="R101" s="42">
        <f t="shared" si="101"/>
        <v>0</v>
      </c>
      <c r="S101" s="177">
        <f t="shared" si="103"/>
        <v>414.51172568819084</v>
      </c>
      <c r="T101" s="168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250"/>
      <c r="BA101" s="160"/>
      <c r="BR101" s="160"/>
      <c r="CG101" s="160"/>
    </row>
    <row r="102" spans="1:85">
      <c r="A102" s="191" t="s">
        <v>23</v>
      </c>
      <c r="B102" s="60">
        <f t="shared" si="100"/>
        <v>312.68779817966833</v>
      </c>
      <c r="C102" s="60">
        <f t="shared" si="100"/>
        <v>0</v>
      </c>
      <c r="D102" s="60">
        <f t="shared" si="100"/>
        <v>101.8239275085225</v>
      </c>
      <c r="E102" s="60">
        <f t="shared" si="100"/>
        <v>0</v>
      </c>
      <c r="F102" s="60">
        <f t="shared" si="100"/>
        <v>0</v>
      </c>
      <c r="G102" s="60">
        <f t="shared" si="100"/>
        <v>0</v>
      </c>
      <c r="H102" s="60">
        <f t="shared" si="100"/>
        <v>0</v>
      </c>
      <c r="I102" s="194">
        <f t="shared" si="102"/>
        <v>414.51172568819084</v>
      </c>
      <c r="J102" s="168"/>
      <c r="K102" s="195" t="s">
        <v>23</v>
      </c>
      <c r="L102" s="90">
        <f t="shared" si="101"/>
        <v>312.68779817966833</v>
      </c>
      <c r="M102" s="90">
        <f t="shared" si="101"/>
        <v>0</v>
      </c>
      <c r="N102" s="90">
        <f t="shared" si="101"/>
        <v>101.8239275085225</v>
      </c>
      <c r="O102" s="90">
        <f t="shared" si="101"/>
        <v>0</v>
      </c>
      <c r="P102" s="90">
        <f t="shared" si="101"/>
        <v>0</v>
      </c>
      <c r="Q102" s="90">
        <f t="shared" si="101"/>
        <v>0</v>
      </c>
      <c r="R102" s="90">
        <f t="shared" si="101"/>
        <v>0</v>
      </c>
      <c r="S102" s="198">
        <f t="shared" si="103"/>
        <v>414.51172568819084</v>
      </c>
      <c r="T102" s="168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251"/>
      <c r="BA102" s="160"/>
      <c r="BR102" s="160"/>
      <c r="CG102" s="160"/>
    </row>
    <row r="103" spans="1:85">
      <c r="A103" s="199" t="s">
        <v>19</v>
      </c>
      <c r="B103" s="63">
        <f t="shared" si="100"/>
        <v>0</v>
      </c>
      <c r="C103" s="63">
        <f t="shared" si="100"/>
        <v>0</v>
      </c>
      <c r="D103" s="63">
        <f t="shared" si="100"/>
        <v>0</v>
      </c>
      <c r="E103" s="63">
        <f t="shared" si="100"/>
        <v>0</v>
      </c>
      <c r="F103" s="63">
        <f t="shared" si="100"/>
        <v>0</v>
      </c>
      <c r="G103" s="63">
        <f t="shared" si="100"/>
        <v>0</v>
      </c>
      <c r="H103" s="63">
        <f t="shared" si="100"/>
        <v>0</v>
      </c>
      <c r="I103" s="202">
        <f t="shared" si="102"/>
        <v>0</v>
      </c>
      <c r="J103" s="168"/>
      <c r="K103" s="203" t="s">
        <v>19</v>
      </c>
      <c r="L103" s="63">
        <f t="shared" si="101"/>
        <v>0</v>
      </c>
      <c r="M103" s="63">
        <f t="shared" si="101"/>
        <v>0</v>
      </c>
      <c r="N103" s="63">
        <f t="shared" si="101"/>
        <v>0</v>
      </c>
      <c r="O103" s="63">
        <f t="shared" si="101"/>
        <v>0</v>
      </c>
      <c r="P103" s="63">
        <f t="shared" si="101"/>
        <v>0</v>
      </c>
      <c r="Q103" s="63">
        <f t="shared" si="101"/>
        <v>0</v>
      </c>
      <c r="R103" s="63">
        <f t="shared" si="101"/>
        <v>0</v>
      </c>
      <c r="S103" s="205">
        <f t="shared" si="103"/>
        <v>0</v>
      </c>
      <c r="T103" s="168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251"/>
      <c r="BA103" s="160"/>
      <c r="BR103" s="160"/>
      <c r="CG103" s="160"/>
    </row>
    <row r="104" spans="1:85">
      <c r="A104" s="191" t="s">
        <v>20</v>
      </c>
      <c r="B104" s="60">
        <f t="shared" si="100"/>
        <v>0</v>
      </c>
      <c r="C104" s="60">
        <f t="shared" si="100"/>
        <v>0</v>
      </c>
      <c r="D104" s="60">
        <f t="shared" si="100"/>
        <v>0</v>
      </c>
      <c r="E104" s="60">
        <f t="shared" si="100"/>
        <v>0</v>
      </c>
      <c r="F104" s="60">
        <f t="shared" si="100"/>
        <v>0</v>
      </c>
      <c r="G104" s="60">
        <f t="shared" si="100"/>
        <v>0</v>
      </c>
      <c r="H104" s="60">
        <f t="shared" si="100"/>
        <v>0</v>
      </c>
      <c r="I104" s="194">
        <f t="shared" si="102"/>
        <v>0</v>
      </c>
      <c r="J104" s="168"/>
      <c r="K104" s="195" t="s">
        <v>20</v>
      </c>
      <c r="L104" s="90">
        <f t="shared" si="101"/>
        <v>0</v>
      </c>
      <c r="M104" s="90">
        <f t="shared" si="101"/>
        <v>0</v>
      </c>
      <c r="N104" s="90">
        <f t="shared" si="101"/>
        <v>0</v>
      </c>
      <c r="O104" s="90">
        <f t="shared" si="101"/>
        <v>0</v>
      </c>
      <c r="P104" s="90">
        <f t="shared" si="101"/>
        <v>0</v>
      </c>
      <c r="Q104" s="90">
        <f t="shared" si="101"/>
        <v>0</v>
      </c>
      <c r="R104" s="90">
        <f t="shared" si="101"/>
        <v>0</v>
      </c>
      <c r="S104" s="198">
        <f t="shared" si="103"/>
        <v>0</v>
      </c>
      <c r="T104" s="168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251"/>
      <c r="BA104" s="160"/>
      <c r="BR104" s="160"/>
      <c r="CG104" s="160"/>
    </row>
    <row r="105" spans="1:85" ht="15" thickBot="1">
      <c r="A105" s="206" t="s">
        <v>11</v>
      </c>
      <c r="B105" s="52">
        <f t="shared" si="100"/>
        <v>0</v>
      </c>
      <c r="C105" s="52">
        <f t="shared" si="100"/>
        <v>0</v>
      </c>
      <c r="D105" s="52">
        <f t="shared" si="100"/>
        <v>0</v>
      </c>
      <c r="E105" s="52">
        <f t="shared" si="100"/>
        <v>0</v>
      </c>
      <c r="F105" s="52">
        <f t="shared" si="100"/>
        <v>0</v>
      </c>
      <c r="G105" s="52">
        <f t="shared" si="100"/>
        <v>0</v>
      </c>
      <c r="H105" s="52">
        <f t="shared" si="100"/>
        <v>0</v>
      </c>
      <c r="I105" s="209">
        <f t="shared" si="102"/>
        <v>0</v>
      </c>
      <c r="J105" s="168"/>
      <c r="K105" s="210" t="s">
        <v>11</v>
      </c>
      <c r="L105" s="52">
        <f t="shared" si="101"/>
        <v>0</v>
      </c>
      <c r="M105" s="52">
        <f t="shared" si="101"/>
        <v>0</v>
      </c>
      <c r="N105" s="52">
        <f t="shared" si="101"/>
        <v>0</v>
      </c>
      <c r="O105" s="52">
        <f t="shared" si="101"/>
        <v>0</v>
      </c>
      <c r="P105" s="52">
        <f t="shared" si="101"/>
        <v>0</v>
      </c>
      <c r="Q105" s="52">
        <f t="shared" si="101"/>
        <v>0</v>
      </c>
      <c r="R105" s="52">
        <f t="shared" si="101"/>
        <v>0</v>
      </c>
      <c r="S105" s="212">
        <f t="shared" si="103"/>
        <v>0</v>
      </c>
      <c r="T105" s="168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251"/>
      <c r="BA105" s="160"/>
      <c r="BR105" s="160"/>
      <c r="CG105" s="160"/>
    </row>
    <row r="106" spans="1:85" ht="15">
      <c r="A106" s="213" t="s">
        <v>26</v>
      </c>
      <c r="B106" s="214">
        <f>SUM(B85:B101)</f>
        <v>47878.860139721168</v>
      </c>
      <c r="C106" s="214">
        <f t="shared" ref="C106:I106" si="104">SUM(C85:C101)</f>
        <v>738.86298586848773</v>
      </c>
      <c r="D106" s="214">
        <f t="shared" si="104"/>
        <v>13403.44248769568</v>
      </c>
      <c r="E106" s="214">
        <f t="shared" si="104"/>
        <v>6062.2540644840637</v>
      </c>
      <c r="F106" s="214">
        <f t="shared" si="104"/>
        <v>29.527994181733412</v>
      </c>
      <c r="G106" s="214">
        <f t="shared" si="104"/>
        <v>6237.0286959849554</v>
      </c>
      <c r="H106" s="214">
        <f t="shared" si="104"/>
        <v>1.2515982236444358</v>
      </c>
      <c r="I106" s="214">
        <f t="shared" si="104"/>
        <v>74351.227966159728</v>
      </c>
      <c r="J106" s="168"/>
      <c r="K106" s="215" t="s">
        <v>26</v>
      </c>
      <c r="L106" s="214">
        <f>SUM(L85:L101)</f>
        <v>47878.860139721168</v>
      </c>
      <c r="M106" s="214">
        <f t="shared" ref="M106:S106" si="105">SUM(M85:M101)</f>
        <v>738.86298586848773</v>
      </c>
      <c r="N106" s="214">
        <f t="shared" si="105"/>
        <v>13403.44248769568</v>
      </c>
      <c r="O106" s="214">
        <f t="shared" si="105"/>
        <v>6062.2540644840637</v>
      </c>
      <c r="P106" s="214">
        <f t="shared" si="105"/>
        <v>27831.520262825834</v>
      </c>
      <c r="Q106" s="214">
        <f t="shared" si="105"/>
        <v>6237.0286959849554</v>
      </c>
      <c r="R106" s="216">
        <f t="shared" si="105"/>
        <v>1.2515982236444358</v>
      </c>
      <c r="S106" s="217">
        <f t="shared" si="105"/>
        <v>102153.22023480384</v>
      </c>
      <c r="T106" s="168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250"/>
      <c r="BA106" s="160"/>
      <c r="BR106" s="160"/>
      <c r="CG106" s="160"/>
    </row>
    <row r="107" spans="1:85" s="23" customFormat="1" ht="15" thickBot="1">
      <c r="A107" s="59" t="s">
        <v>88</v>
      </c>
      <c r="B107" s="47">
        <f>IF($I106=0,"-",B106/$I106)</f>
        <v>0.64395520355780522</v>
      </c>
      <c r="C107" s="47">
        <f t="shared" ref="C107:H107" si="106">IF($I106=0,"-",C106/$I106)</f>
        <v>9.9374685002482314E-3</v>
      </c>
      <c r="D107" s="47">
        <f t="shared" si="106"/>
        <v>0.18027197202171472</v>
      </c>
      <c r="E107" s="47">
        <f t="shared" si="106"/>
        <v>8.1535359002318591E-2</v>
      </c>
      <c r="F107" s="47">
        <f t="shared" si="106"/>
        <v>3.9714198392490309E-4</v>
      </c>
      <c r="G107" s="47">
        <f t="shared" si="106"/>
        <v>8.3886021342158348E-2</v>
      </c>
      <c r="H107" s="70">
        <f t="shared" si="106"/>
        <v>1.6833591830037956E-5</v>
      </c>
      <c r="I107" s="48">
        <f>SUM(B107:H107)</f>
        <v>1.0000000000000002</v>
      </c>
      <c r="K107" s="81" t="s">
        <v>88</v>
      </c>
      <c r="L107" s="98">
        <f t="shared" ref="L107:R107" si="107">IF($S106=0,"-",L106/$S106)</f>
        <v>0.46869653281286111</v>
      </c>
      <c r="M107" s="98">
        <f t="shared" si="107"/>
        <v>7.2328898116983233E-3</v>
      </c>
      <c r="N107" s="98">
        <f t="shared" si="107"/>
        <v>0.13120920179400372</v>
      </c>
      <c r="O107" s="98">
        <f t="shared" si="107"/>
        <v>5.9344718165024027E-2</v>
      </c>
      <c r="P107" s="98">
        <f t="shared" si="107"/>
        <v>0.27244878036006909</v>
      </c>
      <c r="Q107" s="98">
        <f t="shared" si="107"/>
        <v>6.1055624890227249E-2</v>
      </c>
      <c r="R107" s="99">
        <f t="shared" si="107"/>
        <v>1.2252166116423743E-5</v>
      </c>
      <c r="S107" s="100">
        <f>SUM(L107:R107)</f>
        <v>0.99999999999999989</v>
      </c>
      <c r="AI107" s="140"/>
    </row>
    <row r="108" spans="1:85" ht="15" thickBot="1">
      <c r="A108" s="252"/>
      <c r="B108" s="253"/>
      <c r="C108" s="253"/>
      <c r="D108" s="253"/>
      <c r="E108" s="253"/>
      <c r="F108" s="253"/>
      <c r="G108" s="253"/>
      <c r="H108" s="253"/>
      <c r="I108" s="253"/>
      <c r="K108" s="252"/>
      <c r="AI108" s="168"/>
      <c r="BA108" s="160"/>
      <c r="BR108" s="160"/>
      <c r="CG108" s="160"/>
    </row>
    <row r="109" spans="1:85" ht="28.5">
      <c r="A109" s="312" t="s">
        <v>32</v>
      </c>
      <c r="B109" s="164" t="s">
        <v>0</v>
      </c>
      <c r="C109" s="164" t="s">
        <v>1</v>
      </c>
      <c r="D109" s="164" t="s">
        <v>2</v>
      </c>
      <c r="E109" s="164" t="s">
        <v>3</v>
      </c>
      <c r="F109" s="164" t="s">
        <v>27</v>
      </c>
      <c r="G109" s="164" t="s">
        <v>4</v>
      </c>
      <c r="H109" s="164" t="s">
        <v>5</v>
      </c>
      <c r="I109" s="165" t="s">
        <v>6</v>
      </c>
      <c r="K109" s="314" t="s">
        <v>32</v>
      </c>
      <c r="L109" s="166" t="s">
        <v>0</v>
      </c>
      <c r="M109" s="166" t="s">
        <v>1</v>
      </c>
      <c r="N109" s="166" t="s">
        <v>2</v>
      </c>
      <c r="O109" s="166" t="s">
        <v>3</v>
      </c>
      <c r="P109" s="166" t="s">
        <v>27</v>
      </c>
      <c r="Q109" s="166" t="s">
        <v>4</v>
      </c>
      <c r="R109" s="166" t="s">
        <v>5</v>
      </c>
      <c r="S109" s="167" t="s">
        <v>6</v>
      </c>
      <c r="U109" s="316" t="s">
        <v>32</v>
      </c>
      <c r="V109" s="219" t="s">
        <v>74</v>
      </c>
      <c r="W109" s="219" t="s">
        <v>75</v>
      </c>
      <c r="X109" s="219" t="s">
        <v>4</v>
      </c>
      <c r="Y109" s="219" t="s">
        <v>1</v>
      </c>
      <c r="Z109" s="219" t="s">
        <v>2</v>
      </c>
      <c r="AA109" s="219" t="s">
        <v>3</v>
      </c>
      <c r="AB109" s="219" t="s">
        <v>55</v>
      </c>
      <c r="AC109" s="219" t="s">
        <v>68</v>
      </c>
      <c r="AD109" s="220" t="s">
        <v>76</v>
      </c>
      <c r="AE109" s="220" t="s">
        <v>83</v>
      </c>
      <c r="AF109" s="220" t="s">
        <v>77</v>
      </c>
      <c r="AG109" s="220" t="s">
        <v>84</v>
      </c>
      <c r="AH109" s="220" t="s">
        <v>85</v>
      </c>
      <c r="AI109" s="221" t="s">
        <v>63</v>
      </c>
      <c r="BA109" s="160"/>
      <c r="BR109" s="160"/>
      <c r="CG109" s="160"/>
    </row>
    <row r="110" spans="1:85" ht="15">
      <c r="A110" s="313" t="s">
        <v>32</v>
      </c>
      <c r="B110" s="318" t="s">
        <v>69</v>
      </c>
      <c r="C110" s="319"/>
      <c r="D110" s="319"/>
      <c r="E110" s="319"/>
      <c r="F110" s="319"/>
      <c r="G110" s="319"/>
      <c r="H110" s="319"/>
      <c r="I110" s="320"/>
      <c r="K110" s="315" t="s">
        <v>32</v>
      </c>
      <c r="L110" s="321" t="s">
        <v>69</v>
      </c>
      <c r="M110" s="322"/>
      <c r="N110" s="322"/>
      <c r="O110" s="322"/>
      <c r="P110" s="322"/>
      <c r="Q110" s="322"/>
      <c r="R110" s="322"/>
      <c r="S110" s="323"/>
      <c r="U110" s="317" t="s">
        <v>32</v>
      </c>
      <c r="V110" s="324" t="s">
        <v>69</v>
      </c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5"/>
      <c r="BA110" s="160"/>
      <c r="BR110" s="160"/>
      <c r="CG110" s="160"/>
    </row>
    <row r="111" spans="1:85" ht="15">
      <c r="A111" s="170" t="s">
        <v>7</v>
      </c>
      <c r="B111" s="171">
        <v>0</v>
      </c>
      <c r="C111" s="171">
        <v>0</v>
      </c>
      <c r="D111" s="171">
        <v>0</v>
      </c>
      <c r="E111" s="171">
        <v>0</v>
      </c>
      <c r="F111" s="361"/>
      <c r="G111" s="171">
        <v>0</v>
      </c>
      <c r="H111" s="172">
        <v>0</v>
      </c>
      <c r="I111" s="173">
        <f>SUM(B111:H111)</f>
        <v>0</v>
      </c>
      <c r="J111" s="168"/>
      <c r="K111" s="222" t="s">
        <v>7</v>
      </c>
      <c r="L111" s="171">
        <v>0</v>
      </c>
      <c r="M111" s="171">
        <v>0</v>
      </c>
      <c r="N111" s="171">
        <v>0</v>
      </c>
      <c r="O111" s="171">
        <v>0</v>
      </c>
      <c r="P111" s="171">
        <v>0</v>
      </c>
      <c r="Q111" s="171">
        <v>0</v>
      </c>
      <c r="R111" s="223">
        <v>0</v>
      </c>
      <c r="S111" s="224">
        <f>SUM(L111:R111)</f>
        <v>0</v>
      </c>
      <c r="U111" s="225" t="s">
        <v>7</v>
      </c>
      <c r="V111" s="226">
        <v>0</v>
      </c>
      <c r="W111" s="226">
        <v>0</v>
      </c>
      <c r="X111" s="226">
        <v>0</v>
      </c>
      <c r="Y111" s="226">
        <v>0</v>
      </c>
      <c r="Z111" s="226">
        <v>0</v>
      </c>
      <c r="AA111" s="226">
        <v>0</v>
      </c>
      <c r="AB111" s="226">
        <v>0</v>
      </c>
      <c r="AC111" s="227">
        <v>0</v>
      </c>
      <c r="AD111" s="228">
        <v>0</v>
      </c>
      <c r="AE111" s="228">
        <v>0</v>
      </c>
      <c r="AF111" s="228">
        <v>0</v>
      </c>
      <c r="AG111" s="228">
        <v>0</v>
      </c>
      <c r="AH111" s="228">
        <v>0</v>
      </c>
      <c r="AI111" s="229">
        <f>SUM(V111:AC111)</f>
        <v>0</v>
      </c>
      <c r="AJ111" s="160" t="str">
        <f>IF(ABS(S111-AI111)&gt;0.001,S111-AI111,"")</f>
        <v/>
      </c>
      <c r="BA111" s="160"/>
      <c r="BR111" s="160"/>
      <c r="CG111" s="160"/>
    </row>
    <row r="112" spans="1:85" ht="15">
      <c r="A112" s="178" t="s">
        <v>8</v>
      </c>
      <c r="B112" s="179">
        <v>0</v>
      </c>
      <c r="C112" s="179">
        <v>0</v>
      </c>
      <c r="D112" s="179">
        <v>0</v>
      </c>
      <c r="E112" s="179">
        <v>0</v>
      </c>
      <c r="F112" s="362"/>
      <c r="G112" s="179">
        <v>0</v>
      </c>
      <c r="H112" s="180">
        <v>0</v>
      </c>
      <c r="I112" s="181">
        <f t="shared" ref="I112:I131" si="108">SUM(B112:H112)</f>
        <v>0</v>
      </c>
      <c r="J112" s="168"/>
      <c r="K112" s="182" t="s">
        <v>8</v>
      </c>
      <c r="L112" s="183">
        <v>0</v>
      </c>
      <c r="M112" s="183">
        <v>0</v>
      </c>
      <c r="N112" s="183">
        <v>0</v>
      </c>
      <c r="O112" s="183">
        <v>0</v>
      </c>
      <c r="P112" s="183">
        <v>0</v>
      </c>
      <c r="Q112" s="183">
        <v>0</v>
      </c>
      <c r="R112" s="184">
        <v>0</v>
      </c>
      <c r="S112" s="185">
        <f t="shared" ref="S112:S131" si="109">SUM(L112:R112)</f>
        <v>0</v>
      </c>
      <c r="U112" s="230" t="s">
        <v>8</v>
      </c>
      <c r="V112" s="231">
        <v>0</v>
      </c>
      <c r="W112" s="231">
        <v>0</v>
      </c>
      <c r="X112" s="231">
        <v>0</v>
      </c>
      <c r="Y112" s="231">
        <v>0</v>
      </c>
      <c r="Z112" s="231">
        <v>0</v>
      </c>
      <c r="AA112" s="231">
        <v>0</v>
      </c>
      <c r="AB112" s="231">
        <v>0</v>
      </c>
      <c r="AC112" s="232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33">
        <f t="shared" ref="AI112:AI131" si="110">SUM(V112:AC112)</f>
        <v>0</v>
      </c>
      <c r="AJ112" s="160" t="str">
        <f t="shared" ref="AJ112:AJ133" si="111">IF(ABS(S112-AI112)&gt;0.001,S112-AI112,"")</f>
        <v/>
      </c>
      <c r="BA112" s="160"/>
      <c r="BR112" s="160"/>
      <c r="CG112" s="160"/>
    </row>
    <row r="113" spans="1:85" ht="15">
      <c r="A113" s="186" t="s">
        <v>10</v>
      </c>
      <c r="B113" s="175">
        <v>0</v>
      </c>
      <c r="C113" s="175">
        <v>0</v>
      </c>
      <c r="D113" s="175">
        <v>0</v>
      </c>
      <c r="E113" s="175">
        <v>0</v>
      </c>
      <c r="F113" s="362"/>
      <c r="G113" s="175">
        <v>0</v>
      </c>
      <c r="H113" s="187">
        <v>0</v>
      </c>
      <c r="I113" s="173">
        <f t="shared" si="108"/>
        <v>0</v>
      </c>
      <c r="J113" s="168"/>
      <c r="K113" s="188" t="s">
        <v>10</v>
      </c>
      <c r="L113" s="175">
        <v>0</v>
      </c>
      <c r="M113" s="175">
        <v>0</v>
      </c>
      <c r="N113" s="175">
        <v>0</v>
      </c>
      <c r="O113" s="175">
        <v>0</v>
      </c>
      <c r="P113" s="175">
        <v>0</v>
      </c>
      <c r="Q113" s="175">
        <v>0</v>
      </c>
      <c r="R113" s="176">
        <v>0</v>
      </c>
      <c r="S113" s="177">
        <f t="shared" si="109"/>
        <v>0</v>
      </c>
      <c r="U113" s="234" t="s">
        <v>10</v>
      </c>
      <c r="V113" s="226">
        <v>0</v>
      </c>
      <c r="W113" s="226">
        <v>0</v>
      </c>
      <c r="X113" s="226">
        <v>0</v>
      </c>
      <c r="Y113" s="226">
        <v>0</v>
      </c>
      <c r="Z113" s="226">
        <v>0</v>
      </c>
      <c r="AA113" s="226">
        <v>0</v>
      </c>
      <c r="AB113" s="226">
        <v>0</v>
      </c>
      <c r="AC113" s="227">
        <v>0</v>
      </c>
      <c r="AD113" s="228">
        <v>0</v>
      </c>
      <c r="AE113" s="228">
        <v>0</v>
      </c>
      <c r="AF113" s="228">
        <v>0</v>
      </c>
      <c r="AG113" s="228">
        <v>0</v>
      </c>
      <c r="AH113" s="228">
        <v>0</v>
      </c>
      <c r="AI113" s="229">
        <f t="shared" si="110"/>
        <v>0</v>
      </c>
      <c r="AJ113" s="160" t="str">
        <f t="shared" si="111"/>
        <v/>
      </c>
      <c r="BA113" s="160"/>
      <c r="BR113" s="160"/>
      <c r="CG113" s="160"/>
    </row>
    <row r="114" spans="1:85" ht="15">
      <c r="A114" s="178" t="s">
        <v>56</v>
      </c>
      <c r="B114" s="179">
        <v>0</v>
      </c>
      <c r="C114" s="179">
        <v>0</v>
      </c>
      <c r="D114" s="179">
        <v>0</v>
      </c>
      <c r="E114" s="179">
        <v>0</v>
      </c>
      <c r="F114" s="362"/>
      <c r="G114" s="179">
        <v>0</v>
      </c>
      <c r="H114" s="180">
        <v>0</v>
      </c>
      <c r="I114" s="181">
        <f t="shared" si="108"/>
        <v>0</v>
      </c>
      <c r="J114" s="168"/>
      <c r="K114" s="182" t="s">
        <v>56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4">
        <v>0</v>
      </c>
      <c r="S114" s="185">
        <f t="shared" si="109"/>
        <v>0</v>
      </c>
      <c r="U114" s="230" t="s">
        <v>56</v>
      </c>
      <c r="V114" s="231">
        <v>0</v>
      </c>
      <c r="W114" s="231">
        <v>0</v>
      </c>
      <c r="X114" s="231">
        <v>0</v>
      </c>
      <c r="Y114" s="231">
        <v>0</v>
      </c>
      <c r="Z114" s="231">
        <v>0</v>
      </c>
      <c r="AA114" s="231">
        <v>0</v>
      </c>
      <c r="AB114" s="231">
        <v>0</v>
      </c>
      <c r="AC114" s="232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33">
        <f t="shared" si="110"/>
        <v>0</v>
      </c>
      <c r="AJ114" s="160" t="str">
        <f t="shared" si="111"/>
        <v/>
      </c>
      <c r="BA114" s="160"/>
      <c r="BR114" s="160"/>
      <c r="CG114" s="160"/>
    </row>
    <row r="115" spans="1:85" ht="15">
      <c r="A115" s="186" t="s">
        <v>16</v>
      </c>
      <c r="B115" s="175">
        <v>0</v>
      </c>
      <c r="C115" s="175">
        <v>0</v>
      </c>
      <c r="D115" s="175">
        <v>0</v>
      </c>
      <c r="E115" s="175">
        <v>0</v>
      </c>
      <c r="F115" s="362"/>
      <c r="G115" s="175">
        <v>0</v>
      </c>
      <c r="H115" s="187">
        <v>0</v>
      </c>
      <c r="I115" s="173">
        <f t="shared" si="108"/>
        <v>0</v>
      </c>
      <c r="J115" s="168"/>
      <c r="K115" s="188" t="s">
        <v>16</v>
      </c>
      <c r="L115" s="175">
        <v>0</v>
      </c>
      <c r="M115" s="175">
        <v>0</v>
      </c>
      <c r="N115" s="175">
        <v>0</v>
      </c>
      <c r="O115" s="175">
        <v>0</v>
      </c>
      <c r="P115" s="175">
        <v>0</v>
      </c>
      <c r="Q115" s="175">
        <v>0</v>
      </c>
      <c r="R115" s="176">
        <v>0</v>
      </c>
      <c r="S115" s="177">
        <f t="shared" si="109"/>
        <v>0</v>
      </c>
      <c r="U115" s="234" t="s">
        <v>16</v>
      </c>
      <c r="V115" s="226">
        <v>0</v>
      </c>
      <c r="W115" s="226">
        <v>0</v>
      </c>
      <c r="X115" s="226">
        <v>0</v>
      </c>
      <c r="Y115" s="226">
        <v>0</v>
      </c>
      <c r="Z115" s="226">
        <v>0</v>
      </c>
      <c r="AA115" s="226">
        <v>0</v>
      </c>
      <c r="AB115" s="226">
        <v>0</v>
      </c>
      <c r="AC115" s="227">
        <v>0</v>
      </c>
      <c r="AD115" s="228">
        <v>0</v>
      </c>
      <c r="AE115" s="228">
        <v>0</v>
      </c>
      <c r="AF115" s="228">
        <v>0</v>
      </c>
      <c r="AG115" s="228">
        <v>0</v>
      </c>
      <c r="AH115" s="228">
        <v>0</v>
      </c>
      <c r="AI115" s="229">
        <f t="shared" si="110"/>
        <v>0</v>
      </c>
      <c r="AJ115" s="160" t="str">
        <f t="shared" si="111"/>
        <v/>
      </c>
      <c r="BA115" s="160"/>
      <c r="BR115" s="160"/>
      <c r="CG115" s="160"/>
    </row>
    <row r="116" spans="1:85" ht="15">
      <c r="A116" s="178" t="s">
        <v>15</v>
      </c>
      <c r="B116" s="179">
        <v>0</v>
      </c>
      <c r="C116" s="179">
        <v>0</v>
      </c>
      <c r="D116" s="179">
        <v>0</v>
      </c>
      <c r="E116" s="179">
        <v>0</v>
      </c>
      <c r="F116" s="362"/>
      <c r="G116" s="179">
        <v>0</v>
      </c>
      <c r="H116" s="180">
        <v>0</v>
      </c>
      <c r="I116" s="181">
        <f t="shared" si="108"/>
        <v>0</v>
      </c>
      <c r="J116" s="168"/>
      <c r="K116" s="182" t="s">
        <v>15</v>
      </c>
      <c r="L116" s="183">
        <v>0</v>
      </c>
      <c r="M116" s="183">
        <v>0</v>
      </c>
      <c r="N116" s="183">
        <v>0</v>
      </c>
      <c r="O116" s="183">
        <v>0</v>
      </c>
      <c r="P116" s="183">
        <v>0</v>
      </c>
      <c r="Q116" s="183">
        <v>0</v>
      </c>
      <c r="R116" s="184">
        <v>0</v>
      </c>
      <c r="S116" s="185">
        <f t="shared" si="109"/>
        <v>0</v>
      </c>
      <c r="U116" s="230" t="s">
        <v>57</v>
      </c>
      <c r="V116" s="231">
        <v>0</v>
      </c>
      <c r="W116" s="231">
        <v>0</v>
      </c>
      <c r="X116" s="231">
        <v>0</v>
      </c>
      <c r="Y116" s="231">
        <v>0</v>
      </c>
      <c r="Z116" s="231">
        <v>0</v>
      </c>
      <c r="AA116" s="231">
        <v>0</v>
      </c>
      <c r="AB116" s="231">
        <v>0</v>
      </c>
      <c r="AC116" s="232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33">
        <f t="shared" si="110"/>
        <v>0</v>
      </c>
      <c r="AJ116" s="160" t="str">
        <f t="shared" si="111"/>
        <v/>
      </c>
      <c r="BA116" s="160"/>
      <c r="BR116" s="160"/>
      <c r="CG116" s="160"/>
    </row>
    <row r="117" spans="1:85" ht="15">
      <c r="A117" s="186" t="s">
        <v>58</v>
      </c>
      <c r="B117" s="175">
        <v>0</v>
      </c>
      <c r="C117" s="175">
        <v>0</v>
      </c>
      <c r="D117" s="175">
        <v>0</v>
      </c>
      <c r="E117" s="175">
        <v>0.26149156993617573</v>
      </c>
      <c r="F117" s="362"/>
      <c r="G117" s="175">
        <v>0</v>
      </c>
      <c r="H117" s="187">
        <v>0</v>
      </c>
      <c r="I117" s="173">
        <f t="shared" si="108"/>
        <v>0.26149156993617573</v>
      </c>
      <c r="J117" s="168"/>
      <c r="K117" s="188" t="s">
        <v>58</v>
      </c>
      <c r="L117" s="175">
        <v>0</v>
      </c>
      <c r="M117" s="175">
        <v>0</v>
      </c>
      <c r="N117" s="175">
        <v>0</v>
      </c>
      <c r="O117" s="175">
        <v>0.26149156993617573</v>
      </c>
      <c r="P117" s="175">
        <v>20.963720117110004</v>
      </c>
      <c r="Q117" s="175">
        <v>0</v>
      </c>
      <c r="R117" s="176">
        <v>0</v>
      </c>
      <c r="S117" s="177">
        <f t="shared" si="109"/>
        <v>21.22521168704618</v>
      </c>
      <c r="U117" s="234" t="s">
        <v>58</v>
      </c>
      <c r="V117" s="226">
        <v>0</v>
      </c>
      <c r="W117" s="226">
        <v>0</v>
      </c>
      <c r="X117" s="226">
        <v>0</v>
      </c>
      <c r="Y117" s="226">
        <v>0</v>
      </c>
      <c r="Z117" s="226">
        <v>0</v>
      </c>
      <c r="AA117" s="226">
        <v>1.3074578496808787E-2</v>
      </c>
      <c r="AB117" s="226">
        <v>20.963720117110004</v>
      </c>
      <c r="AC117" s="227">
        <v>0.24841699143936694</v>
      </c>
      <c r="AD117" s="226">
        <v>0</v>
      </c>
      <c r="AE117" s="226">
        <v>0</v>
      </c>
      <c r="AF117" s="226">
        <v>0</v>
      </c>
      <c r="AG117" s="226">
        <v>0</v>
      </c>
      <c r="AH117" s="226">
        <v>0.24841699143936694</v>
      </c>
      <c r="AI117" s="229">
        <f t="shared" si="110"/>
        <v>21.22521168704618</v>
      </c>
      <c r="AJ117" s="160" t="str">
        <f t="shared" si="111"/>
        <v/>
      </c>
      <c r="BA117" s="160"/>
      <c r="BR117" s="160"/>
      <c r="CG117" s="160"/>
    </row>
    <row r="118" spans="1:85" ht="15">
      <c r="A118" s="178" t="s">
        <v>12</v>
      </c>
      <c r="B118" s="179">
        <v>0</v>
      </c>
      <c r="C118" s="179">
        <v>0</v>
      </c>
      <c r="D118" s="179">
        <v>0</v>
      </c>
      <c r="E118" s="179">
        <v>0</v>
      </c>
      <c r="F118" s="362"/>
      <c r="G118" s="179">
        <v>0</v>
      </c>
      <c r="H118" s="180">
        <v>0</v>
      </c>
      <c r="I118" s="181">
        <f t="shared" si="108"/>
        <v>0</v>
      </c>
      <c r="J118" s="168"/>
      <c r="K118" s="182" t="s">
        <v>12</v>
      </c>
      <c r="L118" s="183">
        <v>0</v>
      </c>
      <c r="M118" s="183">
        <v>0</v>
      </c>
      <c r="N118" s="183">
        <v>0</v>
      </c>
      <c r="O118" s="183">
        <v>0</v>
      </c>
      <c r="P118" s="183">
        <v>5.1483646311827183E-2</v>
      </c>
      <c r="Q118" s="183">
        <v>0</v>
      </c>
      <c r="R118" s="184">
        <v>0</v>
      </c>
      <c r="S118" s="185">
        <f t="shared" si="109"/>
        <v>5.1483646311827183E-2</v>
      </c>
      <c r="U118" s="230" t="s">
        <v>12</v>
      </c>
      <c r="V118" s="231">
        <v>0</v>
      </c>
      <c r="W118" s="231">
        <v>0</v>
      </c>
      <c r="X118" s="231">
        <v>0</v>
      </c>
      <c r="Y118" s="231">
        <v>0</v>
      </c>
      <c r="Z118" s="231">
        <v>0</v>
      </c>
      <c r="AA118" s="231">
        <v>0</v>
      </c>
      <c r="AB118" s="231">
        <v>5.1483646311827183E-2</v>
      </c>
      <c r="AC118" s="232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33">
        <f t="shared" si="110"/>
        <v>5.1483646311827183E-2</v>
      </c>
      <c r="AJ118" s="160" t="str">
        <f t="shared" si="111"/>
        <v/>
      </c>
      <c r="BA118" s="160"/>
      <c r="BR118" s="160"/>
      <c r="CG118" s="160"/>
    </row>
    <row r="119" spans="1:85" ht="15">
      <c r="A119" s="186" t="s">
        <v>59</v>
      </c>
      <c r="B119" s="175">
        <v>0.10138105799872532</v>
      </c>
      <c r="C119" s="175">
        <v>0</v>
      </c>
      <c r="D119" s="175">
        <v>0</v>
      </c>
      <c r="E119" s="175">
        <v>0</v>
      </c>
      <c r="F119" s="362"/>
      <c r="G119" s="175">
        <v>0</v>
      </c>
      <c r="H119" s="187">
        <v>0</v>
      </c>
      <c r="I119" s="173">
        <f t="shared" si="108"/>
        <v>0.10138105799872532</v>
      </c>
      <c r="J119" s="168"/>
      <c r="K119" s="188" t="s">
        <v>59</v>
      </c>
      <c r="L119" s="175">
        <v>0.10138105799872532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6">
        <v>0</v>
      </c>
      <c r="S119" s="177">
        <f t="shared" si="109"/>
        <v>0.10138105799872532</v>
      </c>
      <c r="U119" s="234" t="s">
        <v>59</v>
      </c>
      <c r="V119" s="226">
        <v>0</v>
      </c>
      <c r="W119" s="226">
        <v>0</v>
      </c>
      <c r="X119" s="226">
        <v>0</v>
      </c>
      <c r="Y119" s="226">
        <v>0</v>
      </c>
      <c r="Z119" s="226">
        <v>0</v>
      </c>
      <c r="AA119" s="226">
        <v>0</v>
      </c>
      <c r="AB119" s="226">
        <v>0</v>
      </c>
      <c r="AC119" s="227">
        <v>0.10138105799872532</v>
      </c>
      <c r="AD119" s="226">
        <v>0.10138105799872532</v>
      </c>
      <c r="AE119" s="226">
        <v>0</v>
      </c>
      <c r="AF119" s="226">
        <v>0</v>
      </c>
      <c r="AG119" s="226">
        <v>0</v>
      </c>
      <c r="AH119" s="226">
        <v>0</v>
      </c>
      <c r="AI119" s="229">
        <f t="shared" si="110"/>
        <v>0.10138105799872532</v>
      </c>
      <c r="AJ119" s="160" t="str">
        <f t="shared" si="111"/>
        <v/>
      </c>
      <c r="BA119" s="160"/>
      <c r="BR119" s="160"/>
      <c r="CG119" s="160"/>
    </row>
    <row r="120" spans="1:85" ht="15">
      <c r="A120" s="178" t="s">
        <v>17</v>
      </c>
      <c r="B120" s="179">
        <v>0</v>
      </c>
      <c r="C120" s="179">
        <v>0</v>
      </c>
      <c r="D120" s="179">
        <v>0</v>
      </c>
      <c r="E120" s="179">
        <v>0</v>
      </c>
      <c r="F120" s="362"/>
      <c r="G120" s="179">
        <v>0</v>
      </c>
      <c r="H120" s="180">
        <v>0</v>
      </c>
      <c r="I120" s="181">
        <f t="shared" si="108"/>
        <v>0</v>
      </c>
      <c r="J120" s="168"/>
      <c r="K120" s="182" t="s">
        <v>17</v>
      </c>
      <c r="L120" s="183">
        <v>0</v>
      </c>
      <c r="M120" s="183">
        <v>0</v>
      </c>
      <c r="N120" s="183">
        <v>0</v>
      </c>
      <c r="O120" s="183">
        <v>0</v>
      </c>
      <c r="P120" s="183">
        <v>0.18252432000000002</v>
      </c>
      <c r="Q120" s="183">
        <v>0</v>
      </c>
      <c r="R120" s="184">
        <v>0</v>
      </c>
      <c r="S120" s="185">
        <f t="shared" si="109"/>
        <v>0.18252432000000002</v>
      </c>
      <c r="U120" s="230" t="s">
        <v>17</v>
      </c>
      <c r="V120" s="231">
        <v>0</v>
      </c>
      <c r="W120" s="231">
        <v>0</v>
      </c>
      <c r="X120" s="231">
        <v>0</v>
      </c>
      <c r="Y120" s="231">
        <v>0</v>
      </c>
      <c r="Z120" s="231">
        <v>0</v>
      </c>
      <c r="AA120" s="231">
        <v>0</v>
      </c>
      <c r="AB120" s="231">
        <v>0.18252432000000002</v>
      </c>
      <c r="AC120" s="232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33">
        <f t="shared" si="110"/>
        <v>0.18252432000000002</v>
      </c>
      <c r="AJ120" s="160" t="str">
        <f t="shared" si="111"/>
        <v/>
      </c>
      <c r="BA120" s="160"/>
      <c r="BR120" s="160"/>
      <c r="CG120" s="160"/>
    </row>
    <row r="121" spans="1:85" ht="15">
      <c r="A121" s="186" t="s">
        <v>139</v>
      </c>
      <c r="B121" s="175">
        <v>1.588975982219837</v>
      </c>
      <c r="C121" s="175">
        <v>0.41339332253272026</v>
      </c>
      <c r="D121" s="175">
        <v>2.0886761491160351</v>
      </c>
      <c r="E121" s="175">
        <v>0.8645653224646016</v>
      </c>
      <c r="F121" s="362"/>
      <c r="G121" s="175">
        <v>0</v>
      </c>
      <c r="H121" s="187">
        <v>0</v>
      </c>
      <c r="I121" s="173">
        <f t="shared" si="108"/>
        <v>4.9556107763331934</v>
      </c>
      <c r="J121" s="168"/>
      <c r="K121" s="188" t="s">
        <v>139</v>
      </c>
      <c r="L121" s="175">
        <v>1.588975982219837</v>
      </c>
      <c r="M121" s="175">
        <v>0.41339332253272026</v>
      </c>
      <c r="N121" s="175">
        <v>2.0886761491160351</v>
      </c>
      <c r="O121" s="175">
        <v>0.8645653224646016</v>
      </c>
      <c r="P121" s="175">
        <v>0</v>
      </c>
      <c r="Q121" s="175">
        <v>0</v>
      </c>
      <c r="R121" s="176">
        <v>0</v>
      </c>
      <c r="S121" s="177">
        <f t="shared" si="109"/>
        <v>4.9556107763331934</v>
      </c>
      <c r="U121" s="234" t="s">
        <v>139</v>
      </c>
      <c r="V121" s="226">
        <v>1.5070118032443842</v>
      </c>
      <c r="W121" s="226">
        <v>0</v>
      </c>
      <c r="X121" s="226">
        <v>0</v>
      </c>
      <c r="Y121" s="226">
        <v>0.41339332253272026</v>
      </c>
      <c r="Z121" s="226">
        <v>2.0886761491160351</v>
      </c>
      <c r="AA121" s="226">
        <v>0.85220108911552295</v>
      </c>
      <c r="AB121" s="226">
        <v>0</v>
      </c>
      <c r="AC121" s="227">
        <v>9.4328412324531555E-2</v>
      </c>
      <c r="AD121" s="226">
        <v>8.1964178975452925E-2</v>
      </c>
      <c r="AE121" s="226">
        <v>0</v>
      </c>
      <c r="AF121" s="226">
        <v>0</v>
      </c>
      <c r="AG121" s="226">
        <v>0</v>
      </c>
      <c r="AH121" s="226">
        <v>1.2364233349078633E-2</v>
      </c>
      <c r="AI121" s="229">
        <f t="shared" si="110"/>
        <v>4.9556107763331942</v>
      </c>
      <c r="AJ121" s="160" t="str">
        <f t="shared" si="111"/>
        <v/>
      </c>
      <c r="BA121" s="160"/>
      <c r="BR121" s="160"/>
      <c r="CG121" s="160"/>
    </row>
    <row r="122" spans="1:85" ht="15">
      <c r="A122" s="178" t="s">
        <v>25</v>
      </c>
      <c r="B122" s="179">
        <v>1.3177781956128203</v>
      </c>
      <c r="C122" s="179">
        <v>1.5273145650648008E-2</v>
      </c>
      <c r="D122" s="179">
        <v>1.9364832563907015</v>
      </c>
      <c r="E122" s="179">
        <v>8.8029747529827596</v>
      </c>
      <c r="F122" s="362"/>
      <c r="G122" s="179">
        <v>0.85077252505553302</v>
      </c>
      <c r="H122" s="180">
        <v>0</v>
      </c>
      <c r="I122" s="181">
        <f t="shared" si="108"/>
        <v>12.923281875692462</v>
      </c>
      <c r="J122" s="168"/>
      <c r="K122" s="182" t="s">
        <v>25</v>
      </c>
      <c r="L122" s="183">
        <v>1.3177781956128203</v>
      </c>
      <c r="M122" s="183">
        <v>1.5273145650648008E-2</v>
      </c>
      <c r="N122" s="183">
        <v>1.9364832563907015</v>
      </c>
      <c r="O122" s="183">
        <v>8.8029747529827596</v>
      </c>
      <c r="P122" s="183">
        <v>1.2572693762090869E-2</v>
      </c>
      <c r="Q122" s="183">
        <v>0.85077252505553302</v>
      </c>
      <c r="R122" s="184">
        <v>0</v>
      </c>
      <c r="S122" s="185">
        <f t="shared" si="109"/>
        <v>12.935854569454552</v>
      </c>
      <c r="U122" s="230" t="s">
        <v>25</v>
      </c>
      <c r="V122" s="231">
        <v>1.1802272351001917</v>
      </c>
      <c r="W122" s="231">
        <v>0.12509798989963083</v>
      </c>
      <c r="X122" s="231">
        <v>0.85077252505553302</v>
      </c>
      <c r="Y122" s="231">
        <v>1.5273145650648008E-2</v>
      </c>
      <c r="Z122" s="231">
        <v>1.9364832563907015</v>
      </c>
      <c r="AA122" s="231">
        <v>8.6818460612696651</v>
      </c>
      <c r="AB122" s="231">
        <v>1.2572693762090869E-2</v>
      </c>
      <c r="AC122" s="232">
        <v>0.13358166232609306</v>
      </c>
      <c r="AD122" s="231">
        <v>1.2452970612997752E-2</v>
      </c>
      <c r="AE122" s="231">
        <v>0</v>
      </c>
      <c r="AF122" s="231">
        <v>0</v>
      </c>
      <c r="AG122" s="231">
        <v>0</v>
      </c>
      <c r="AH122" s="231">
        <v>0.12112869171309532</v>
      </c>
      <c r="AI122" s="233">
        <f t="shared" si="110"/>
        <v>12.935854569454554</v>
      </c>
      <c r="AJ122" s="160" t="str">
        <f t="shared" si="111"/>
        <v/>
      </c>
      <c r="BA122" s="160"/>
      <c r="BR122" s="160"/>
      <c r="CG122" s="160"/>
    </row>
    <row r="123" spans="1:85" ht="15">
      <c r="A123" s="186" t="s">
        <v>24</v>
      </c>
      <c r="B123" s="175">
        <v>0</v>
      </c>
      <c r="C123" s="175">
        <v>0</v>
      </c>
      <c r="D123" s="175">
        <v>0</v>
      </c>
      <c r="E123" s="175">
        <v>0</v>
      </c>
      <c r="F123" s="362"/>
      <c r="G123" s="175">
        <v>0</v>
      </c>
      <c r="H123" s="187">
        <v>0</v>
      </c>
      <c r="I123" s="173">
        <f t="shared" si="108"/>
        <v>0</v>
      </c>
      <c r="J123" s="168"/>
      <c r="K123" s="188" t="s">
        <v>24</v>
      </c>
      <c r="L123" s="175">
        <v>0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6">
        <v>0</v>
      </c>
      <c r="S123" s="177">
        <f t="shared" si="109"/>
        <v>0</v>
      </c>
      <c r="U123" s="234" t="s">
        <v>24</v>
      </c>
      <c r="V123" s="226">
        <v>0</v>
      </c>
      <c r="W123" s="226">
        <v>0</v>
      </c>
      <c r="X123" s="226">
        <v>0</v>
      </c>
      <c r="Y123" s="226">
        <v>0</v>
      </c>
      <c r="Z123" s="226">
        <v>0</v>
      </c>
      <c r="AA123" s="226">
        <v>0</v>
      </c>
      <c r="AB123" s="226">
        <v>0</v>
      </c>
      <c r="AC123" s="227">
        <v>0</v>
      </c>
      <c r="AD123" s="226">
        <v>0</v>
      </c>
      <c r="AE123" s="226">
        <v>0</v>
      </c>
      <c r="AF123" s="226">
        <v>0</v>
      </c>
      <c r="AG123" s="226">
        <v>0</v>
      </c>
      <c r="AH123" s="226">
        <v>0</v>
      </c>
      <c r="AI123" s="229">
        <f t="shared" si="110"/>
        <v>0</v>
      </c>
      <c r="AJ123" s="160" t="str">
        <f t="shared" si="111"/>
        <v/>
      </c>
      <c r="BA123" s="160"/>
      <c r="BR123" s="160"/>
      <c r="CG123" s="160"/>
    </row>
    <row r="124" spans="1:85" ht="15">
      <c r="A124" s="178" t="s">
        <v>60</v>
      </c>
      <c r="B124" s="179">
        <v>0</v>
      </c>
      <c r="C124" s="179">
        <v>0</v>
      </c>
      <c r="D124" s="179">
        <v>0</v>
      </c>
      <c r="E124" s="179">
        <v>0</v>
      </c>
      <c r="F124" s="362"/>
      <c r="G124" s="179">
        <v>0</v>
      </c>
      <c r="H124" s="180">
        <v>0</v>
      </c>
      <c r="I124" s="181">
        <f t="shared" si="108"/>
        <v>0</v>
      </c>
      <c r="J124" s="168"/>
      <c r="K124" s="182" t="s">
        <v>60</v>
      </c>
      <c r="L124" s="183">
        <v>0</v>
      </c>
      <c r="M124" s="183">
        <v>0</v>
      </c>
      <c r="N124" s="183">
        <v>0</v>
      </c>
      <c r="O124" s="183">
        <v>0</v>
      </c>
      <c r="P124" s="183">
        <v>0</v>
      </c>
      <c r="Q124" s="183">
        <v>0</v>
      </c>
      <c r="R124" s="184">
        <v>0</v>
      </c>
      <c r="S124" s="185">
        <f t="shared" si="109"/>
        <v>0</v>
      </c>
      <c r="U124" s="230" t="s">
        <v>60</v>
      </c>
      <c r="V124" s="231">
        <v>0</v>
      </c>
      <c r="W124" s="231">
        <v>0</v>
      </c>
      <c r="X124" s="231">
        <v>0</v>
      </c>
      <c r="Y124" s="231">
        <v>0</v>
      </c>
      <c r="Z124" s="231">
        <v>0</v>
      </c>
      <c r="AA124" s="231">
        <v>0</v>
      </c>
      <c r="AB124" s="231">
        <v>0</v>
      </c>
      <c r="AC124" s="232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33">
        <f t="shared" si="110"/>
        <v>0</v>
      </c>
      <c r="AJ124" s="160" t="str">
        <f t="shared" si="111"/>
        <v/>
      </c>
      <c r="BA124" s="160"/>
      <c r="BR124" s="160"/>
      <c r="CG124" s="160"/>
    </row>
    <row r="125" spans="1:85" ht="15">
      <c r="A125" s="186" t="s">
        <v>22</v>
      </c>
      <c r="B125" s="175">
        <v>0</v>
      </c>
      <c r="C125" s="175">
        <v>6.9319554588567645E-2</v>
      </c>
      <c r="D125" s="175">
        <v>0</v>
      </c>
      <c r="E125" s="175">
        <v>0</v>
      </c>
      <c r="F125" s="362"/>
      <c r="G125" s="175">
        <v>0</v>
      </c>
      <c r="H125" s="187">
        <v>0</v>
      </c>
      <c r="I125" s="173">
        <f t="shared" si="108"/>
        <v>6.9319554588567645E-2</v>
      </c>
      <c r="J125" s="168"/>
      <c r="K125" s="188" t="s">
        <v>22</v>
      </c>
      <c r="L125" s="175">
        <v>0</v>
      </c>
      <c r="M125" s="175">
        <v>6.9319554588567645E-2</v>
      </c>
      <c r="N125" s="175">
        <v>0</v>
      </c>
      <c r="O125" s="175">
        <v>0</v>
      </c>
      <c r="P125" s="175">
        <v>1.3188334707393121</v>
      </c>
      <c r="Q125" s="175">
        <v>0</v>
      </c>
      <c r="R125" s="176">
        <v>0</v>
      </c>
      <c r="S125" s="177">
        <f t="shared" si="109"/>
        <v>1.3881530253278798</v>
      </c>
      <c r="U125" s="234" t="s">
        <v>22</v>
      </c>
      <c r="V125" s="226">
        <v>0</v>
      </c>
      <c r="W125" s="226">
        <v>0</v>
      </c>
      <c r="X125" s="226">
        <v>0</v>
      </c>
      <c r="Y125" s="226">
        <v>6.9319554588567645E-2</v>
      </c>
      <c r="Z125" s="226">
        <v>0</v>
      </c>
      <c r="AA125" s="226">
        <v>0</v>
      </c>
      <c r="AB125" s="226">
        <v>1.3188334707393121</v>
      </c>
      <c r="AC125" s="227">
        <v>0</v>
      </c>
      <c r="AD125" s="226">
        <v>0</v>
      </c>
      <c r="AE125" s="226">
        <v>0</v>
      </c>
      <c r="AF125" s="226">
        <v>0</v>
      </c>
      <c r="AG125" s="226">
        <v>0</v>
      </c>
      <c r="AH125" s="226">
        <v>0</v>
      </c>
      <c r="AI125" s="229">
        <f t="shared" si="110"/>
        <v>1.3881530253278798</v>
      </c>
      <c r="AJ125" s="160" t="str">
        <f t="shared" si="111"/>
        <v/>
      </c>
      <c r="BA125" s="160"/>
      <c r="BR125" s="160"/>
      <c r="CG125" s="160"/>
    </row>
    <row r="126" spans="1:85" ht="15">
      <c r="A126" s="178" t="s">
        <v>21</v>
      </c>
      <c r="B126" s="179">
        <v>0</v>
      </c>
      <c r="C126" s="179">
        <v>0</v>
      </c>
      <c r="D126" s="179">
        <v>0</v>
      </c>
      <c r="E126" s="179">
        <v>0</v>
      </c>
      <c r="F126" s="362"/>
      <c r="G126" s="179">
        <v>0</v>
      </c>
      <c r="H126" s="180">
        <v>0</v>
      </c>
      <c r="I126" s="181">
        <f t="shared" si="108"/>
        <v>0</v>
      </c>
      <c r="J126" s="168"/>
      <c r="K126" s="182" t="s">
        <v>21</v>
      </c>
      <c r="L126" s="183">
        <v>0</v>
      </c>
      <c r="M126" s="183">
        <v>0</v>
      </c>
      <c r="N126" s="183">
        <v>0</v>
      </c>
      <c r="O126" s="183">
        <v>0</v>
      </c>
      <c r="P126" s="183">
        <v>0</v>
      </c>
      <c r="Q126" s="183">
        <v>0</v>
      </c>
      <c r="R126" s="184">
        <v>0</v>
      </c>
      <c r="S126" s="185">
        <f t="shared" si="109"/>
        <v>0</v>
      </c>
      <c r="U126" s="230" t="s">
        <v>61</v>
      </c>
      <c r="V126" s="231">
        <v>0</v>
      </c>
      <c r="W126" s="231">
        <v>0</v>
      </c>
      <c r="X126" s="231">
        <v>0</v>
      </c>
      <c r="Y126" s="231">
        <v>0</v>
      </c>
      <c r="Z126" s="231">
        <v>0</v>
      </c>
      <c r="AA126" s="231">
        <v>0</v>
      </c>
      <c r="AB126" s="231">
        <v>0</v>
      </c>
      <c r="AC126" s="232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33">
        <f t="shared" si="110"/>
        <v>0</v>
      </c>
      <c r="AJ126" s="160" t="str">
        <f t="shared" si="111"/>
        <v/>
      </c>
      <c r="BA126" s="160"/>
      <c r="BR126" s="160"/>
      <c r="CG126" s="160"/>
    </row>
    <row r="127" spans="1:85" ht="15">
      <c r="A127" s="189" t="s">
        <v>64</v>
      </c>
      <c r="B127" s="175">
        <v>0</v>
      </c>
      <c r="C127" s="175">
        <v>0</v>
      </c>
      <c r="D127" s="175">
        <v>0</v>
      </c>
      <c r="E127" s="175">
        <v>0</v>
      </c>
      <c r="F127" s="362"/>
      <c r="G127" s="175">
        <v>0</v>
      </c>
      <c r="H127" s="187">
        <v>0</v>
      </c>
      <c r="I127" s="173">
        <f t="shared" si="108"/>
        <v>0</v>
      </c>
      <c r="J127" s="168"/>
      <c r="K127" s="190" t="s">
        <v>64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6">
        <v>0</v>
      </c>
      <c r="S127" s="177">
        <f t="shared" si="109"/>
        <v>0</v>
      </c>
      <c r="U127" s="235" t="s">
        <v>62</v>
      </c>
      <c r="V127" s="226">
        <v>0</v>
      </c>
      <c r="W127" s="226">
        <v>0</v>
      </c>
      <c r="X127" s="226">
        <v>0</v>
      </c>
      <c r="Y127" s="226">
        <v>0</v>
      </c>
      <c r="Z127" s="226">
        <v>0</v>
      </c>
      <c r="AA127" s="226">
        <v>0</v>
      </c>
      <c r="AB127" s="226">
        <v>0</v>
      </c>
      <c r="AC127" s="227">
        <v>0</v>
      </c>
      <c r="AD127" s="228">
        <v>0</v>
      </c>
      <c r="AE127" s="228">
        <v>0</v>
      </c>
      <c r="AF127" s="228">
        <v>0</v>
      </c>
      <c r="AG127" s="228">
        <v>0</v>
      </c>
      <c r="AH127" s="228">
        <v>0</v>
      </c>
      <c r="AI127" s="229">
        <f t="shared" si="110"/>
        <v>0</v>
      </c>
      <c r="AJ127" s="160" t="str">
        <f t="shared" si="111"/>
        <v/>
      </c>
      <c r="BA127" s="160"/>
      <c r="BR127" s="160"/>
      <c r="CG127" s="160"/>
    </row>
    <row r="128" spans="1:85">
      <c r="A128" s="191" t="s">
        <v>23</v>
      </c>
      <c r="B128" s="192">
        <v>0</v>
      </c>
      <c r="C128" s="192">
        <v>0</v>
      </c>
      <c r="D128" s="192">
        <v>0</v>
      </c>
      <c r="E128" s="192">
        <v>0</v>
      </c>
      <c r="F128" s="362"/>
      <c r="G128" s="192">
        <v>0</v>
      </c>
      <c r="H128" s="193">
        <v>0</v>
      </c>
      <c r="I128" s="194">
        <f t="shared" si="108"/>
        <v>0</v>
      </c>
      <c r="J128" s="168"/>
      <c r="K128" s="195" t="s">
        <v>23</v>
      </c>
      <c r="L128" s="196">
        <v>0</v>
      </c>
      <c r="M128" s="196">
        <v>0</v>
      </c>
      <c r="N128" s="196">
        <v>0</v>
      </c>
      <c r="O128" s="196">
        <v>0</v>
      </c>
      <c r="P128" s="196">
        <v>0</v>
      </c>
      <c r="Q128" s="196">
        <v>0</v>
      </c>
      <c r="R128" s="197">
        <v>0</v>
      </c>
      <c r="S128" s="198">
        <f t="shared" si="109"/>
        <v>0</v>
      </c>
      <c r="U128" s="236" t="s">
        <v>66</v>
      </c>
      <c r="V128" s="237">
        <v>0</v>
      </c>
      <c r="W128" s="237">
        <v>0</v>
      </c>
      <c r="X128" s="237">
        <v>0</v>
      </c>
      <c r="Y128" s="237">
        <v>0</v>
      </c>
      <c r="Z128" s="237">
        <v>0</v>
      </c>
      <c r="AA128" s="237">
        <v>0</v>
      </c>
      <c r="AB128" s="237">
        <v>0</v>
      </c>
      <c r="AC128" s="237">
        <v>0</v>
      </c>
      <c r="AD128" s="237">
        <v>0</v>
      </c>
      <c r="AE128" s="237">
        <v>0</v>
      </c>
      <c r="AF128" s="237">
        <v>0</v>
      </c>
      <c r="AG128" s="237">
        <v>0</v>
      </c>
      <c r="AH128" s="125">
        <v>0</v>
      </c>
      <c r="AI128" s="238">
        <f t="shared" si="110"/>
        <v>0</v>
      </c>
      <c r="AJ128" s="160" t="str">
        <f t="shared" si="111"/>
        <v/>
      </c>
      <c r="BA128" s="160"/>
      <c r="BR128" s="160"/>
      <c r="CG128" s="160"/>
    </row>
    <row r="129" spans="1:85">
      <c r="A129" s="199" t="s">
        <v>19</v>
      </c>
      <c r="B129" s="200">
        <v>0</v>
      </c>
      <c r="C129" s="200">
        <v>0</v>
      </c>
      <c r="D129" s="200">
        <v>0</v>
      </c>
      <c r="E129" s="200">
        <v>0</v>
      </c>
      <c r="F129" s="362"/>
      <c r="G129" s="200">
        <v>0</v>
      </c>
      <c r="H129" s="201">
        <v>0</v>
      </c>
      <c r="I129" s="202">
        <f t="shared" si="108"/>
        <v>0</v>
      </c>
      <c r="J129" s="168"/>
      <c r="K129" s="203" t="s">
        <v>19</v>
      </c>
      <c r="L129" s="200">
        <v>0</v>
      </c>
      <c r="M129" s="200">
        <v>0</v>
      </c>
      <c r="N129" s="200">
        <v>0</v>
      </c>
      <c r="O129" s="200">
        <v>0</v>
      </c>
      <c r="P129" s="200">
        <v>0</v>
      </c>
      <c r="Q129" s="200">
        <v>0</v>
      </c>
      <c r="R129" s="204">
        <v>0</v>
      </c>
      <c r="S129" s="205">
        <f t="shared" si="109"/>
        <v>0</v>
      </c>
      <c r="U129" s="239" t="s">
        <v>19</v>
      </c>
      <c r="V129" s="240">
        <v>0</v>
      </c>
      <c r="W129" s="240">
        <v>0</v>
      </c>
      <c r="X129" s="240">
        <v>0</v>
      </c>
      <c r="Y129" s="240">
        <v>0</v>
      </c>
      <c r="Z129" s="240">
        <v>0</v>
      </c>
      <c r="AA129" s="240">
        <v>0</v>
      </c>
      <c r="AB129" s="240">
        <v>0</v>
      </c>
      <c r="AC129" s="240">
        <v>0</v>
      </c>
      <c r="AD129" s="241">
        <v>0</v>
      </c>
      <c r="AE129" s="241">
        <v>0</v>
      </c>
      <c r="AF129" s="241">
        <v>0</v>
      </c>
      <c r="AG129" s="241">
        <v>0</v>
      </c>
      <c r="AH129" s="241">
        <v>0</v>
      </c>
      <c r="AI129" s="242">
        <f t="shared" si="110"/>
        <v>0</v>
      </c>
      <c r="AJ129" s="160" t="str">
        <f t="shared" si="111"/>
        <v/>
      </c>
      <c r="BA129" s="160"/>
      <c r="BR129" s="160"/>
      <c r="CG129" s="160"/>
    </row>
    <row r="130" spans="1:85">
      <c r="A130" s="191" t="s">
        <v>20</v>
      </c>
      <c r="B130" s="192">
        <v>0</v>
      </c>
      <c r="C130" s="192">
        <v>0</v>
      </c>
      <c r="D130" s="192">
        <v>0</v>
      </c>
      <c r="E130" s="192">
        <v>0</v>
      </c>
      <c r="F130" s="362"/>
      <c r="G130" s="192">
        <v>0</v>
      </c>
      <c r="H130" s="193">
        <v>0</v>
      </c>
      <c r="I130" s="194">
        <f t="shared" si="108"/>
        <v>0</v>
      </c>
      <c r="J130" s="168"/>
      <c r="K130" s="195" t="s">
        <v>20</v>
      </c>
      <c r="L130" s="196">
        <v>0</v>
      </c>
      <c r="M130" s="196">
        <v>0</v>
      </c>
      <c r="N130" s="196">
        <v>0</v>
      </c>
      <c r="O130" s="196">
        <v>0</v>
      </c>
      <c r="P130" s="196">
        <v>0</v>
      </c>
      <c r="Q130" s="196">
        <v>0</v>
      </c>
      <c r="R130" s="197">
        <v>0</v>
      </c>
      <c r="S130" s="198">
        <f t="shared" si="109"/>
        <v>0</v>
      </c>
      <c r="U130" s="236" t="s">
        <v>20</v>
      </c>
      <c r="V130" s="237">
        <v>0</v>
      </c>
      <c r="W130" s="237">
        <v>0</v>
      </c>
      <c r="X130" s="237">
        <v>0</v>
      </c>
      <c r="Y130" s="237">
        <v>0</v>
      </c>
      <c r="Z130" s="237">
        <v>0</v>
      </c>
      <c r="AA130" s="237">
        <v>0</v>
      </c>
      <c r="AB130" s="237">
        <v>0</v>
      </c>
      <c r="AC130" s="237">
        <v>0</v>
      </c>
      <c r="AD130" s="237">
        <v>0</v>
      </c>
      <c r="AE130" s="237">
        <v>0</v>
      </c>
      <c r="AF130" s="237">
        <v>0</v>
      </c>
      <c r="AG130" s="237">
        <v>0</v>
      </c>
      <c r="AH130" s="125">
        <v>0</v>
      </c>
      <c r="AI130" s="238">
        <f t="shared" si="110"/>
        <v>0</v>
      </c>
      <c r="AJ130" s="160" t="str">
        <f t="shared" si="111"/>
        <v/>
      </c>
      <c r="BA130" s="160"/>
      <c r="BR130" s="160"/>
      <c r="CG130" s="160"/>
    </row>
    <row r="131" spans="1:85" ht="15" thickBot="1">
      <c r="A131" s="206" t="s">
        <v>11</v>
      </c>
      <c r="B131" s="207">
        <v>0</v>
      </c>
      <c r="C131" s="207">
        <v>0</v>
      </c>
      <c r="D131" s="207">
        <v>0</v>
      </c>
      <c r="E131" s="207">
        <v>0</v>
      </c>
      <c r="F131" s="363"/>
      <c r="G131" s="207">
        <v>0</v>
      </c>
      <c r="H131" s="208">
        <v>0</v>
      </c>
      <c r="I131" s="209">
        <f t="shared" si="108"/>
        <v>0</v>
      </c>
      <c r="J131" s="168"/>
      <c r="K131" s="210" t="s">
        <v>11</v>
      </c>
      <c r="L131" s="207">
        <v>0</v>
      </c>
      <c r="M131" s="207">
        <v>0</v>
      </c>
      <c r="N131" s="207">
        <v>0</v>
      </c>
      <c r="O131" s="207">
        <v>0</v>
      </c>
      <c r="P131" s="207">
        <v>0</v>
      </c>
      <c r="Q131" s="207">
        <v>0</v>
      </c>
      <c r="R131" s="211">
        <v>0</v>
      </c>
      <c r="S131" s="212">
        <f t="shared" si="109"/>
        <v>0</v>
      </c>
      <c r="U131" s="239" t="s">
        <v>11</v>
      </c>
      <c r="V131" s="240">
        <v>0</v>
      </c>
      <c r="W131" s="240">
        <v>0</v>
      </c>
      <c r="X131" s="240">
        <v>0</v>
      </c>
      <c r="Y131" s="240">
        <v>0</v>
      </c>
      <c r="Z131" s="240">
        <v>0</v>
      </c>
      <c r="AA131" s="240">
        <v>0</v>
      </c>
      <c r="AB131" s="240">
        <v>0</v>
      </c>
      <c r="AC131" s="240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2">
        <f t="shared" si="110"/>
        <v>0</v>
      </c>
      <c r="AJ131" s="160" t="str">
        <f t="shared" si="111"/>
        <v/>
      </c>
      <c r="BA131" s="160"/>
      <c r="BR131" s="160"/>
      <c r="CG131" s="160"/>
    </row>
    <row r="132" spans="1:85" ht="15">
      <c r="A132" s="213" t="s">
        <v>26</v>
      </c>
      <c r="B132" s="214">
        <f>SUM(B111:B127)</f>
        <v>3.0081352358313826</v>
      </c>
      <c r="C132" s="214">
        <f t="shared" ref="C132:I132" si="112">SUM(C111:C127)</f>
        <v>0.49798602277193593</v>
      </c>
      <c r="D132" s="214">
        <f t="shared" si="112"/>
        <v>4.0251594055067361</v>
      </c>
      <c r="E132" s="214">
        <f t="shared" si="112"/>
        <v>9.929031645383537</v>
      </c>
      <c r="F132" s="214">
        <f t="shared" si="112"/>
        <v>0</v>
      </c>
      <c r="G132" s="214">
        <f t="shared" si="112"/>
        <v>0.85077252505553302</v>
      </c>
      <c r="H132" s="216">
        <f t="shared" si="112"/>
        <v>0</v>
      </c>
      <c r="I132" s="173">
        <f t="shared" si="112"/>
        <v>18.311084834549124</v>
      </c>
      <c r="J132" s="168"/>
      <c r="K132" s="215" t="s">
        <v>26</v>
      </c>
      <c r="L132" s="214">
        <f>SUM(L111:L127)</f>
        <v>3.0081352358313826</v>
      </c>
      <c r="M132" s="214">
        <f t="shared" ref="M132:S132" si="113">SUM(M111:M127)</f>
        <v>0.49798602277193593</v>
      </c>
      <c r="N132" s="214">
        <f t="shared" si="113"/>
        <v>4.0251594055067361</v>
      </c>
      <c r="O132" s="214">
        <f t="shared" si="113"/>
        <v>9.929031645383537</v>
      </c>
      <c r="P132" s="214">
        <f t="shared" si="113"/>
        <v>22.529134247923231</v>
      </c>
      <c r="Q132" s="214">
        <f t="shared" si="113"/>
        <v>0.85077252505553302</v>
      </c>
      <c r="R132" s="216">
        <f t="shared" si="113"/>
        <v>0</v>
      </c>
      <c r="S132" s="217">
        <f t="shared" si="113"/>
        <v>40.840219082472359</v>
      </c>
      <c r="T132" s="160" t="str">
        <f>IF(ABS(S132-AI132)&gt;0.01,S132-AI132,"")</f>
        <v/>
      </c>
      <c r="U132" s="243" t="s">
        <v>63</v>
      </c>
      <c r="V132" s="244">
        <f>SUM(V111:V127)</f>
        <v>2.6872390383445759</v>
      </c>
      <c r="W132" s="244">
        <f t="shared" ref="W132:AH132" si="114">SUM(W111:W127)</f>
        <v>0.12509798989963083</v>
      </c>
      <c r="X132" s="244">
        <f t="shared" si="114"/>
        <v>0.85077252505553302</v>
      </c>
      <c r="Y132" s="244">
        <f t="shared" si="114"/>
        <v>0.49798602277193593</v>
      </c>
      <c r="Z132" s="244">
        <f t="shared" si="114"/>
        <v>4.0251594055067361</v>
      </c>
      <c r="AA132" s="244">
        <f t="shared" si="114"/>
        <v>9.5471217288819972</v>
      </c>
      <c r="AB132" s="244">
        <f t="shared" si="114"/>
        <v>22.529134247923231</v>
      </c>
      <c r="AC132" s="244">
        <f t="shared" si="114"/>
        <v>0.57770812408871686</v>
      </c>
      <c r="AD132" s="245">
        <f t="shared" si="114"/>
        <v>0.195798207587176</v>
      </c>
      <c r="AE132" s="245">
        <f t="shared" si="114"/>
        <v>0</v>
      </c>
      <c r="AF132" s="245">
        <f t="shared" si="114"/>
        <v>0</v>
      </c>
      <c r="AG132" s="245">
        <f t="shared" si="114"/>
        <v>0</v>
      </c>
      <c r="AH132" s="245">
        <f t="shared" si="114"/>
        <v>0.38190991650154088</v>
      </c>
      <c r="AI132" s="246">
        <f>SUM(V132:AC132)</f>
        <v>40.840219082472359</v>
      </c>
      <c r="AJ132" s="160" t="str">
        <f t="shared" si="111"/>
        <v/>
      </c>
      <c r="BA132" s="160"/>
      <c r="BR132" s="160"/>
      <c r="CG132" s="160"/>
    </row>
    <row r="133" spans="1:85" s="23" customFormat="1" ht="15" thickBot="1">
      <c r="A133" s="30" t="s">
        <v>88</v>
      </c>
      <c r="B133" s="47">
        <f>IF($I132=0,"-",B132/$I132)</f>
        <v>0.1642794658542388</v>
      </c>
      <c r="C133" s="47">
        <f t="shared" ref="C133:H133" si="115">IF($I132=0,"-",C132/$I132)</f>
        <v>2.7195877648512785E-2</v>
      </c>
      <c r="D133" s="47">
        <f t="shared" si="115"/>
        <v>0.21982091404612555</v>
      </c>
      <c r="E133" s="47">
        <f t="shared" si="115"/>
        <v>0.54224158399668188</v>
      </c>
      <c r="F133" s="47">
        <f t="shared" si="115"/>
        <v>0</v>
      </c>
      <c r="G133" s="47">
        <f t="shared" si="115"/>
        <v>4.6462158454441002E-2</v>
      </c>
      <c r="H133" s="70">
        <f t="shared" si="115"/>
        <v>0</v>
      </c>
      <c r="I133" s="48">
        <f>SUM(B133:H133)</f>
        <v>1</v>
      </c>
      <c r="J133" s="160"/>
      <c r="K133" s="81" t="s">
        <v>88</v>
      </c>
      <c r="L133" s="98">
        <f t="shared" ref="L133:R133" si="116">IF($S132=0,"-",L132/$S132)</f>
        <v>7.3656197332261669E-2</v>
      </c>
      <c r="M133" s="98">
        <f t="shared" si="116"/>
        <v>1.2193519867420583E-2</v>
      </c>
      <c r="N133" s="98">
        <f t="shared" si="116"/>
        <v>9.8558712365826598E-2</v>
      </c>
      <c r="O133" s="98">
        <f t="shared" si="116"/>
        <v>0.24311896136827627</v>
      </c>
      <c r="P133" s="98">
        <f t="shared" si="116"/>
        <v>0.5516408764220414</v>
      </c>
      <c r="Q133" s="98">
        <f t="shared" si="116"/>
        <v>2.0831732644173404E-2</v>
      </c>
      <c r="R133" s="99">
        <f t="shared" si="116"/>
        <v>0</v>
      </c>
      <c r="S133" s="100">
        <f>SUM(L133:R133)</f>
        <v>0.99999999999999989</v>
      </c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23">
        <f t="shared" si="111"/>
        <v>0.99999999999999989</v>
      </c>
    </row>
    <row r="134" spans="1:85" ht="15" thickBot="1">
      <c r="A134" s="252"/>
      <c r="B134" s="247"/>
      <c r="C134" s="247"/>
      <c r="D134" s="247"/>
      <c r="E134" s="247"/>
      <c r="F134" s="247"/>
      <c r="G134" s="247"/>
      <c r="H134" s="247"/>
      <c r="I134" s="247"/>
      <c r="K134" s="252"/>
      <c r="L134" s="247"/>
      <c r="M134" s="247"/>
      <c r="N134" s="247"/>
      <c r="O134" s="247"/>
      <c r="P134" s="247"/>
      <c r="Q134" s="247"/>
      <c r="R134" s="247"/>
      <c r="S134" s="247"/>
      <c r="AI134" s="168"/>
      <c r="BA134" s="160"/>
      <c r="BR134" s="160"/>
      <c r="CG134" s="160"/>
    </row>
    <row r="135" spans="1:85" ht="28.5">
      <c r="A135" s="312" t="s">
        <v>33</v>
      </c>
      <c r="B135" s="164" t="s">
        <v>0</v>
      </c>
      <c r="C135" s="164" t="s">
        <v>1</v>
      </c>
      <c r="D135" s="164" t="s">
        <v>2</v>
      </c>
      <c r="E135" s="164" t="s">
        <v>3</v>
      </c>
      <c r="F135" s="164" t="s">
        <v>27</v>
      </c>
      <c r="G135" s="164" t="s">
        <v>4</v>
      </c>
      <c r="H135" s="164" t="s">
        <v>5</v>
      </c>
      <c r="I135" s="165" t="s">
        <v>6</v>
      </c>
      <c r="K135" s="314" t="s">
        <v>33</v>
      </c>
      <c r="L135" s="166" t="s">
        <v>0</v>
      </c>
      <c r="M135" s="166" t="s">
        <v>1</v>
      </c>
      <c r="N135" s="166" t="s">
        <v>2</v>
      </c>
      <c r="O135" s="166" t="s">
        <v>3</v>
      </c>
      <c r="P135" s="166" t="s">
        <v>27</v>
      </c>
      <c r="Q135" s="166" t="s">
        <v>4</v>
      </c>
      <c r="R135" s="166" t="s">
        <v>5</v>
      </c>
      <c r="S135" s="167" t="s">
        <v>6</v>
      </c>
      <c r="U135" s="316" t="s">
        <v>33</v>
      </c>
      <c r="V135" s="219" t="s">
        <v>74</v>
      </c>
      <c r="W135" s="219" t="s">
        <v>75</v>
      </c>
      <c r="X135" s="219" t="s">
        <v>4</v>
      </c>
      <c r="Y135" s="219" t="s">
        <v>1</v>
      </c>
      <c r="Z135" s="219" t="s">
        <v>2</v>
      </c>
      <c r="AA135" s="219" t="s">
        <v>3</v>
      </c>
      <c r="AB135" s="219" t="s">
        <v>55</v>
      </c>
      <c r="AC135" s="219" t="s">
        <v>68</v>
      </c>
      <c r="AD135" s="220" t="s">
        <v>76</v>
      </c>
      <c r="AE135" s="220" t="s">
        <v>83</v>
      </c>
      <c r="AF135" s="220" t="s">
        <v>77</v>
      </c>
      <c r="AG135" s="220" t="s">
        <v>84</v>
      </c>
      <c r="AH135" s="220" t="s">
        <v>85</v>
      </c>
      <c r="AI135" s="221" t="s">
        <v>63</v>
      </c>
      <c r="BA135" s="160"/>
      <c r="BR135" s="160"/>
      <c r="CG135" s="160"/>
    </row>
    <row r="136" spans="1:85" ht="15">
      <c r="A136" s="313" t="s">
        <v>33</v>
      </c>
      <c r="B136" s="318" t="s">
        <v>69</v>
      </c>
      <c r="C136" s="319"/>
      <c r="D136" s="319"/>
      <c r="E136" s="319"/>
      <c r="F136" s="319"/>
      <c r="G136" s="319"/>
      <c r="H136" s="319"/>
      <c r="I136" s="320"/>
      <c r="K136" s="315" t="s">
        <v>33</v>
      </c>
      <c r="L136" s="321" t="s">
        <v>69</v>
      </c>
      <c r="M136" s="322"/>
      <c r="N136" s="322"/>
      <c r="O136" s="322"/>
      <c r="P136" s="322"/>
      <c r="Q136" s="322"/>
      <c r="R136" s="322"/>
      <c r="S136" s="323"/>
      <c r="U136" s="317" t="s">
        <v>33</v>
      </c>
      <c r="V136" s="324" t="s">
        <v>69</v>
      </c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5"/>
      <c r="BA136" s="160"/>
      <c r="BR136" s="160"/>
      <c r="CG136" s="160"/>
    </row>
    <row r="137" spans="1:85" ht="15">
      <c r="A137" s="170" t="s">
        <v>7</v>
      </c>
      <c r="B137" s="171">
        <v>0</v>
      </c>
      <c r="C137" s="171">
        <v>0</v>
      </c>
      <c r="D137" s="171">
        <v>0</v>
      </c>
      <c r="E137" s="171">
        <v>0</v>
      </c>
      <c r="F137" s="361"/>
      <c r="G137" s="171">
        <v>0</v>
      </c>
      <c r="H137" s="172">
        <v>0</v>
      </c>
      <c r="I137" s="173">
        <f>SUM(B137:H137)</f>
        <v>0</v>
      </c>
      <c r="J137" s="168"/>
      <c r="K137" s="222" t="s">
        <v>7</v>
      </c>
      <c r="L137" s="171">
        <v>0</v>
      </c>
      <c r="M137" s="171">
        <v>0</v>
      </c>
      <c r="N137" s="171">
        <v>0</v>
      </c>
      <c r="O137" s="171">
        <v>0</v>
      </c>
      <c r="P137" s="171">
        <v>0</v>
      </c>
      <c r="Q137" s="171">
        <v>0</v>
      </c>
      <c r="R137" s="223">
        <v>0</v>
      </c>
      <c r="S137" s="224">
        <f>SUM(L137:R137)</f>
        <v>0</v>
      </c>
      <c r="U137" s="225" t="s">
        <v>7</v>
      </c>
      <c r="V137" s="226">
        <v>0</v>
      </c>
      <c r="W137" s="226">
        <v>0</v>
      </c>
      <c r="X137" s="226">
        <v>0</v>
      </c>
      <c r="Y137" s="226">
        <v>0</v>
      </c>
      <c r="Z137" s="226">
        <v>0</v>
      </c>
      <c r="AA137" s="226">
        <v>0</v>
      </c>
      <c r="AB137" s="226">
        <v>0</v>
      </c>
      <c r="AC137" s="227">
        <v>0</v>
      </c>
      <c r="AD137" s="228">
        <v>0</v>
      </c>
      <c r="AE137" s="228">
        <v>0</v>
      </c>
      <c r="AF137" s="228">
        <v>0</v>
      </c>
      <c r="AG137" s="228">
        <v>0</v>
      </c>
      <c r="AH137" s="228">
        <v>0</v>
      </c>
      <c r="AI137" s="229">
        <f>SUM(V137:AC137)</f>
        <v>0</v>
      </c>
      <c r="AJ137" s="160" t="str">
        <f>IF(ABS(S137-AI137)&gt;0.001,S137-AI137,"")</f>
        <v/>
      </c>
      <c r="BA137" s="160"/>
      <c r="BR137" s="160"/>
      <c r="CG137" s="160"/>
    </row>
    <row r="138" spans="1:85" ht="15">
      <c r="A138" s="178" t="s">
        <v>8</v>
      </c>
      <c r="B138" s="179">
        <v>0</v>
      </c>
      <c r="C138" s="179">
        <v>0</v>
      </c>
      <c r="D138" s="179">
        <v>0</v>
      </c>
      <c r="E138" s="179">
        <v>0</v>
      </c>
      <c r="F138" s="362"/>
      <c r="G138" s="179">
        <v>0</v>
      </c>
      <c r="H138" s="180">
        <v>0</v>
      </c>
      <c r="I138" s="181">
        <f t="shared" ref="I138:I157" si="117">SUM(B138:H138)</f>
        <v>0</v>
      </c>
      <c r="J138" s="168"/>
      <c r="K138" s="182" t="s">
        <v>8</v>
      </c>
      <c r="L138" s="183">
        <v>0</v>
      </c>
      <c r="M138" s="183">
        <v>0</v>
      </c>
      <c r="N138" s="183">
        <v>0</v>
      </c>
      <c r="O138" s="183">
        <v>0</v>
      </c>
      <c r="P138" s="183">
        <v>0</v>
      </c>
      <c r="Q138" s="183">
        <v>0</v>
      </c>
      <c r="R138" s="184">
        <v>0</v>
      </c>
      <c r="S138" s="185">
        <f t="shared" ref="S138:S157" si="118">SUM(L138:R138)</f>
        <v>0</v>
      </c>
      <c r="U138" s="230" t="s">
        <v>8</v>
      </c>
      <c r="V138" s="231">
        <v>0</v>
      </c>
      <c r="W138" s="231">
        <v>0</v>
      </c>
      <c r="X138" s="231">
        <v>0</v>
      </c>
      <c r="Y138" s="231">
        <v>0</v>
      </c>
      <c r="Z138" s="231">
        <v>0</v>
      </c>
      <c r="AA138" s="231">
        <v>0</v>
      </c>
      <c r="AB138" s="231">
        <v>0</v>
      </c>
      <c r="AC138" s="232">
        <v>0</v>
      </c>
      <c r="AD138" s="231">
        <v>0</v>
      </c>
      <c r="AE138" s="231">
        <v>0</v>
      </c>
      <c r="AF138" s="231">
        <v>0</v>
      </c>
      <c r="AG138" s="231">
        <v>0</v>
      </c>
      <c r="AH138" s="231">
        <v>0</v>
      </c>
      <c r="AI138" s="233">
        <f t="shared" ref="AI138:AI157" si="119">SUM(V138:AC138)</f>
        <v>0</v>
      </c>
      <c r="AJ138" s="160" t="str">
        <f t="shared" ref="AJ138:AJ159" si="120">IF(ABS(S138-AI138)&gt;0.001,S138-AI138,"")</f>
        <v/>
      </c>
      <c r="BA138" s="160"/>
      <c r="BR138" s="160"/>
      <c r="CG138" s="160"/>
    </row>
    <row r="139" spans="1:85" ht="15">
      <c r="A139" s="186" t="s">
        <v>10</v>
      </c>
      <c r="B139" s="175">
        <v>0</v>
      </c>
      <c r="C139" s="175">
        <v>0</v>
      </c>
      <c r="D139" s="175">
        <v>0</v>
      </c>
      <c r="E139" s="175">
        <v>0</v>
      </c>
      <c r="F139" s="362"/>
      <c r="G139" s="175">
        <v>0</v>
      </c>
      <c r="H139" s="187">
        <v>0</v>
      </c>
      <c r="I139" s="173">
        <f t="shared" si="117"/>
        <v>0</v>
      </c>
      <c r="J139" s="168"/>
      <c r="K139" s="188" t="s">
        <v>10</v>
      </c>
      <c r="L139" s="175">
        <v>0</v>
      </c>
      <c r="M139" s="175">
        <v>0</v>
      </c>
      <c r="N139" s="175">
        <v>0</v>
      </c>
      <c r="O139" s="175">
        <v>0</v>
      </c>
      <c r="P139" s="175">
        <v>0</v>
      </c>
      <c r="Q139" s="175">
        <v>0</v>
      </c>
      <c r="R139" s="176">
        <v>0</v>
      </c>
      <c r="S139" s="177">
        <f t="shared" si="118"/>
        <v>0</v>
      </c>
      <c r="U139" s="234" t="s">
        <v>10</v>
      </c>
      <c r="V139" s="226">
        <v>0</v>
      </c>
      <c r="W139" s="226">
        <v>0</v>
      </c>
      <c r="X139" s="226">
        <v>0</v>
      </c>
      <c r="Y139" s="226">
        <v>0</v>
      </c>
      <c r="Z139" s="226">
        <v>0</v>
      </c>
      <c r="AA139" s="226">
        <v>0</v>
      </c>
      <c r="AB139" s="226">
        <v>0</v>
      </c>
      <c r="AC139" s="227">
        <v>0</v>
      </c>
      <c r="AD139" s="228">
        <v>0</v>
      </c>
      <c r="AE139" s="228">
        <v>0</v>
      </c>
      <c r="AF139" s="228">
        <v>0</v>
      </c>
      <c r="AG139" s="228">
        <v>0</v>
      </c>
      <c r="AH139" s="228">
        <v>0</v>
      </c>
      <c r="AI139" s="229">
        <f t="shared" si="119"/>
        <v>0</v>
      </c>
      <c r="AJ139" s="160" t="str">
        <f t="shared" si="120"/>
        <v/>
      </c>
      <c r="BA139" s="160"/>
      <c r="BR139" s="160"/>
      <c r="CG139" s="160"/>
    </row>
    <row r="140" spans="1:85" ht="15">
      <c r="A140" s="178" t="s">
        <v>56</v>
      </c>
      <c r="B140" s="179">
        <v>0</v>
      </c>
      <c r="C140" s="179">
        <v>0</v>
      </c>
      <c r="D140" s="179">
        <v>0</v>
      </c>
      <c r="E140" s="179">
        <v>0</v>
      </c>
      <c r="F140" s="362"/>
      <c r="G140" s="179">
        <v>0</v>
      </c>
      <c r="H140" s="180">
        <v>0</v>
      </c>
      <c r="I140" s="181">
        <f t="shared" si="117"/>
        <v>0</v>
      </c>
      <c r="J140" s="168"/>
      <c r="K140" s="182" t="s">
        <v>56</v>
      </c>
      <c r="L140" s="183">
        <v>0</v>
      </c>
      <c r="M140" s="183">
        <v>0</v>
      </c>
      <c r="N140" s="183">
        <v>0</v>
      </c>
      <c r="O140" s="183">
        <v>0</v>
      </c>
      <c r="P140" s="183">
        <v>0</v>
      </c>
      <c r="Q140" s="183">
        <v>0</v>
      </c>
      <c r="R140" s="184">
        <v>0</v>
      </c>
      <c r="S140" s="185">
        <f t="shared" si="118"/>
        <v>0</v>
      </c>
      <c r="U140" s="230" t="s">
        <v>56</v>
      </c>
      <c r="V140" s="231">
        <v>0</v>
      </c>
      <c r="W140" s="231">
        <v>0</v>
      </c>
      <c r="X140" s="231">
        <v>0</v>
      </c>
      <c r="Y140" s="231">
        <v>0</v>
      </c>
      <c r="Z140" s="231">
        <v>0</v>
      </c>
      <c r="AA140" s="231">
        <v>0</v>
      </c>
      <c r="AB140" s="231">
        <v>0</v>
      </c>
      <c r="AC140" s="232">
        <v>0</v>
      </c>
      <c r="AD140" s="231">
        <v>0</v>
      </c>
      <c r="AE140" s="231">
        <v>0</v>
      </c>
      <c r="AF140" s="231">
        <v>0</v>
      </c>
      <c r="AG140" s="231">
        <v>0</v>
      </c>
      <c r="AH140" s="231">
        <v>0</v>
      </c>
      <c r="AI140" s="233">
        <f t="shared" si="119"/>
        <v>0</v>
      </c>
      <c r="AJ140" s="160" t="str">
        <f t="shared" si="120"/>
        <v/>
      </c>
      <c r="BA140" s="160"/>
      <c r="BR140" s="160"/>
      <c r="CG140" s="160"/>
    </row>
    <row r="141" spans="1:85" ht="15">
      <c r="A141" s="186" t="s">
        <v>16</v>
      </c>
      <c r="B141" s="175">
        <v>24.392049515290772</v>
      </c>
      <c r="C141" s="175">
        <v>4.1803954810766326</v>
      </c>
      <c r="D141" s="175">
        <v>0</v>
      </c>
      <c r="E141" s="175">
        <v>0</v>
      </c>
      <c r="F141" s="362"/>
      <c r="G141" s="175">
        <v>0</v>
      </c>
      <c r="H141" s="187">
        <v>0</v>
      </c>
      <c r="I141" s="173">
        <f t="shared" si="117"/>
        <v>28.572444996367405</v>
      </c>
      <c r="J141" s="168"/>
      <c r="K141" s="188" t="s">
        <v>16</v>
      </c>
      <c r="L141" s="175">
        <v>24.392049515290772</v>
      </c>
      <c r="M141" s="175">
        <v>4.1803954810766326</v>
      </c>
      <c r="N141" s="175">
        <v>0</v>
      </c>
      <c r="O141" s="175">
        <v>0</v>
      </c>
      <c r="P141" s="175">
        <v>0</v>
      </c>
      <c r="Q141" s="175">
        <v>0</v>
      </c>
      <c r="R141" s="176">
        <v>0</v>
      </c>
      <c r="S141" s="177">
        <f t="shared" si="118"/>
        <v>28.572444996367405</v>
      </c>
      <c r="U141" s="234" t="s">
        <v>16</v>
      </c>
      <c r="V141" s="226">
        <v>24.392049515290772</v>
      </c>
      <c r="W141" s="226">
        <v>0</v>
      </c>
      <c r="X141" s="226">
        <v>0</v>
      </c>
      <c r="Y141" s="226">
        <v>4.1803954810766326</v>
      </c>
      <c r="Z141" s="226">
        <v>0</v>
      </c>
      <c r="AA141" s="226">
        <v>0</v>
      </c>
      <c r="AB141" s="226">
        <v>0</v>
      </c>
      <c r="AC141" s="227">
        <v>0</v>
      </c>
      <c r="AD141" s="228">
        <v>0</v>
      </c>
      <c r="AE141" s="228">
        <v>0</v>
      </c>
      <c r="AF141" s="228">
        <v>0</v>
      </c>
      <c r="AG141" s="228">
        <v>0</v>
      </c>
      <c r="AH141" s="228">
        <v>0</v>
      </c>
      <c r="AI141" s="229">
        <f t="shared" si="119"/>
        <v>28.572444996367405</v>
      </c>
      <c r="AJ141" s="160" t="str">
        <f t="shared" si="120"/>
        <v/>
      </c>
      <c r="BA141" s="160"/>
      <c r="BR141" s="160"/>
      <c r="CG141" s="160"/>
    </row>
    <row r="142" spans="1:85" ht="15">
      <c r="A142" s="178" t="s">
        <v>15</v>
      </c>
      <c r="B142" s="179">
        <v>5.4514244975879658</v>
      </c>
      <c r="C142" s="179">
        <v>29.250302639830686</v>
      </c>
      <c r="D142" s="179">
        <v>0.92753630985872648</v>
      </c>
      <c r="E142" s="179">
        <v>0.54889409433281222</v>
      </c>
      <c r="F142" s="362"/>
      <c r="G142" s="179">
        <v>0</v>
      </c>
      <c r="H142" s="180">
        <v>0</v>
      </c>
      <c r="I142" s="181">
        <f t="shared" si="117"/>
        <v>36.178157541610183</v>
      </c>
      <c r="J142" s="168"/>
      <c r="K142" s="182" t="s">
        <v>15</v>
      </c>
      <c r="L142" s="183">
        <v>5.4514244975879658</v>
      </c>
      <c r="M142" s="183">
        <v>29.250302639830686</v>
      </c>
      <c r="N142" s="183">
        <v>0.92753630985872648</v>
      </c>
      <c r="O142" s="183">
        <v>0.54889409433281222</v>
      </c>
      <c r="P142" s="183">
        <v>0</v>
      </c>
      <c r="Q142" s="183">
        <v>0</v>
      </c>
      <c r="R142" s="184">
        <v>0</v>
      </c>
      <c r="S142" s="185">
        <f t="shared" si="118"/>
        <v>36.178157541610183</v>
      </c>
      <c r="U142" s="230" t="s">
        <v>57</v>
      </c>
      <c r="V142" s="231">
        <v>5.4514244975879658</v>
      </c>
      <c r="W142" s="231">
        <v>0</v>
      </c>
      <c r="X142" s="231">
        <v>0</v>
      </c>
      <c r="Y142" s="231">
        <v>29.250302639830686</v>
      </c>
      <c r="Z142" s="231">
        <v>0.92753630985872648</v>
      </c>
      <c r="AA142" s="231">
        <v>0</v>
      </c>
      <c r="AB142" s="231">
        <v>0</v>
      </c>
      <c r="AC142" s="232">
        <v>0.54889409433281222</v>
      </c>
      <c r="AD142" s="231">
        <v>0</v>
      </c>
      <c r="AE142" s="231">
        <v>0</v>
      </c>
      <c r="AF142" s="231">
        <v>0</v>
      </c>
      <c r="AG142" s="231">
        <v>0</v>
      </c>
      <c r="AH142" s="231">
        <v>0.54889409433281222</v>
      </c>
      <c r="AI142" s="233">
        <f t="shared" si="119"/>
        <v>36.178157541610183</v>
      </c>
      <c r="AJ142" s="160" t="str">
        <f t="shared" si="120"/>
        <v/>
      </c>
      <c r="BA142" s="160"/>
      <c r="BR142" s="160"/>
      <c r="CG142" s="160"/>
    </row>
    <row r="143" spans="1:85" ht="15">
      <c r="A143" s="186" t="s">
        <v>58</v>
      </c>
      <c r="B143" s="175">
        <v>0</v>
      </c>
      <c r="C143" s="175">
        <v>0</v>
      </c>
      <c r="D143" s="175">
        <v>0</v>
      </c>
      <c r="E143" s="175">
        <v>0</v>
      </c>
      <c r="F143" s="362"/>
      <c r="G143" s="175">
        <v>0</v>
      </c>
      <c r="H143" s="187">
        <v>0</v>
      </c>
      <c r="I143" s="173">
        <f t="shared" si="117"/>
        <v>0</v>
      </c>
      <c r="J143" s="168"/>
      <c r="K143" s="188" t="s">
        <v>58</v>
      </c>
      <c r="L143" s="175">
        <v>0</v>
      </c>
      <c r="M143" s="175">
        <v>0</v>
      </c>
      <c r="N143" s="175">
        <v>0</v>
      </c>
      <c r="O143" s="175">
        <v>0</v>
      </c>
      <c r="P143" s="175">
        <v>41.294430233710031</v>
      </c>
      <c r="Q143" s="175">
        <v>0</v>
      </c>
      <c r="R143" s="176">
        <v>0</v>
      </c>
      <c r="S143" s="177">
        <f t="shared" si="118"/>
        <v>41.294430233710031</v>
      </c>
      <c r="U143" s="234" t="s">
        <v>58</v>
      </c>
      <c r="V143" s="226">
        <v>0</v>
      </c>
      <c r="W143" s="226">
        <v>0</v>
      </c>
      <c r="X143" s="226">
        <v>0</v>
      </c>
      <c r="Y143" s="226">
        <v>0</v>
      </c>
      <c r="Z143" s="226">
        <v>0</v>
      </c>
      <c r="AA143" s="226">
        <v>0</v>
      </c>
      <c r="AB143" s="226">
        <v>41.294430233710031</v>
      </c>
      <c r="AC143" s="227">
        <v>0</v>
      </c>
      <c r="AD143" s="226">
        <v>0</v>
      </c>
      <c r="AE143" s="226">
        <v>0</v>
      </c>
      <c r="AF143" s="226">
        <v>0</v>
      </c>
      <c r="AG143" s="226">
        <v>0</v>
      </c>
      <c r="AH143" s="226">
        <v>0</v>
      </c>
      <c r="AI143" s="229">
        <f t="shared" si="119"/>
        <v>41.294430233710031</v>
      </c>
      <c r="AJ143" s="160" t="str">
        <f t="shared" si="120"/>
        <v/>
      </c>
      <c r="BA143" s="160"/>
      <c r="BR143" s="160"/>
      <c r="CG143" s="160"/>
    </row>
    <row r="144" spans="1:85" ht="15">
      <c r="A144" s="178" t="s">
        <v>12</v>
      </c>
      <c r="B144" s="179">
        <v>0</v>
      </c>
      <c r="C144" s="179">
        <v>0</v>
      </c>
      <c r="D144" s="179">
        <v>0</v>
      </c>
      <c r="E144" s="179">
        <v>0</v>
      </c>
      <c r="F144" s="362"/>
      <c r="G144" s="179">
        <v>0</v>
      </c>
      <c r="H144" s="180">
        <v>0</v>
      </c>
      <c r="I144" s="181">
        <f t="shared" si="117"/>
        <v>0</v>
      </c>
      <c r="J144" s="168"/>
      <c r="K144" s="182" t="s">
        <v>12</v>
      </c>
      <c r="L144" s="183">
        <v>0</v>
      </c>
      <c r="M144" s="183">
        <v>0</v>
      </c>
      <c r="N144" s="183">
        <v>0</v>
      </c>
      <c r="O144" s="183">
        <v>0</v>
      </c>
      <c r="P144" s="183">
        <v>8.2963614456969843</v>
      </c>
      <c r="Q144" s="183">
        <v>0</v>
      </c>
      <c r="R144" s="184">
        <v>0</v>
      </c>
      <c r="S144" s="185">
        <f t="shared" si="118"/>
        <v>8.2963614456969843</v>
      </c>
      <c r="U144" s="230" t="s">
        <v>12</v>
      </c>
      <c r="V144" s="231">
        <v>0</v>
      </c>
      <c r="W144" s="231">
        <v>0</v>
      </c>
      <c r="X144" s="231">
        <v>0</v>
      </c>
      <c r="Y144" s="231">
        <v>0</v>
      </c>
      <c r="Z144" s="231">
        <v>0</v>
      </c>
      <c r="AA144" s="231">
        <v>0</v>
      </c>
      <c r="AB144" s="231">
        <v>8.2963614456969843</v>
      </c>
      <c r="AC144" s="232">
        <v>0</v>
      </c>
      <c r="AD144" s="231">
        <v>0</v>
      </c>
      <c r="AE144" s="231">
        <v>0</v>
      </c>
      <c r="AF144" s="231">
        <v>0</v>
      </c>
      <c r="AG144" s="231">
        <v>0</v>
      </c>
      <c r="AH144" s="231">
        <v>0</v>
      </c>
      <c r="AI144" s="233">
        <f t="shared" si="119"/>
        <v>8.2963614456969843</v>
      </c>
      <c r="AJ144" s="160" t="str">
        <f t="shared" si="120"/>
        <v/>
      </c>
      <c r="BA144" s="160"/>
      <c r="BR144" s="160"/>
      <c r="CG144" s="160"/>
    </row>
    <row r="145" spans="1:85" ht="15">
      <c r="A145" s="186" t="s">
        <v>59</v>
      </c>
      <c r="B145" s="175">
        <v>0</v>
      </c>
      <c r="C145" s="175">
        <v>0</v>
      </c>
      <c r="D145" s="175">
        <v>0</v>
      </c>
      <c r="E145" s="175">
        <v>0</v>
      </c>
      <c r="F145" s="362"/>
      <c r="G145" s="175">
        <v>0</v>
      </c>
      <c r="H145" s="187">
        <v>0</v>
      </c>
      <c r="I145" s="173">
        <f t="shared" si="117"/>
        <v>0</v>
      </c>
      <c r="J145" s="168"/>
      <c r="K145" s="188" t="s">
        <v>59</v>
      </c>
      <c r="L145" s="175">
        <v>0</v>
      </c>
      <c r="M145" s="175">
        <v>0</v>
      </c>
      <c r="N145" s="175">
        <v>0</v>
      </c>
      <c r="O145" s="175">
        <v>0</v>
      </c>
      <c r="P145" s="175">
        <v>0</v>
      </c>
      <c r="Q145" s="175">
        <v>0</v>
      </c>
      <c r="R145" s="176">
        <v>0</v>
      </c>
      <c r="S145" s="177">
        <f t="shared" si="118"/>
        <v>0</v>
      </c>
      <c r="U145" s="234" t="s">
        <v>59</v>
      </c>
      <c r="V145" s="226">
        <v>0</v>
      </c>
      <c r="W145" s="226">
        <v>0</v>
      </c>
      <c r="X145" s="226">
        <v>0</v>
      </c>
      <c r="Y145" s="226">
        <v>0</v>
      </c>
      <c r="Z145" s="226">
        <v>0</v>
      </c>
      <c r="AA145" s="226">
        <v>0</v>
      </c>
      <c r="AB145" s="226">
        <v>0</v>
      </c>
      <c r="AC145" s="227">
        <v>0</v>
      </c>
      <c r="AD145" s="226">
        <v>0</v>
      </c>
      <c r="AE145" s="226">
        <v>0</v>
      </c>
      <c r="AF145" s="226">
        <v>0</v>
      </c>
      <c r="AG145" s="226">
        <v>0</v>
      </c>
      <c r="AH145" s="226">
        <v>0</v>
      </c>
      <c r="AI145" s="229">
        <f t="shared" si="119"/>
        <v>0</v>
      </c>
      <c r="AJ145" s="160" t="str">
        <f t="shared" si="120"/>
        <v/>
      </c>
      <c r="BA145" s="160"/>
      <c r="BR145" s="160"/>
      <c r="CG145" s="160"/>
    </row>
    <row r="146" spans="1:85" ht="15">
      <c r="A146" s="178" t="s">
        <v>17</v>
      </c>
      <c r="B146" s="179">
        <v>9.8932827996438646E-5</v>
      </c>
      <c r="C146" s="179">
        <v>0.53188572940729839</v>
      </c>
      <c r="D146" s="179">
        <v>0.5327761248592664</v>
      </c>
      <c r="E146" s="179">
        <v>0</v>
      </c>
      <c r="F146" s="362"/>
      <c r="G146" s="179">
        <v>0</v>
      </c>
      <c r="H146" s="180">
        <v>0</v>
      </c>
      <c r="I146" s="181">
        <f t="shared" si="117"/>
        <v>1.0647607870945612</v>
      </c>
      <c r="J146" s="168"/>
      <c r="K146" s="182" t="s">
        <v>17</v>
      </c>
      <c r="L146" s="183">
        <v>9.8932827996438646E-5</v>
      </c>
      <c r="M146" s="183">
        <v>0.53188572940729839</v>
      </c>
      <c r="N146" s="183">
        <v>0.5327761248592664</v>
      </c>
      <c r="O146" s="183">
        <v>0</v>
      </c>
      <c r="P146" s="183">
        <v>1.4457272926703092E-5</v>
      </c>
      <c r="Q146" s="183">
        <v>0</v>
      </c>
      <c r="R146" s="184">
        <v>0</v>
      </c>
      <c r="S146" s="185">
        <f t="shared" si="118"/>
        <v>1.0647752443674878</v>
      </c>
      <c r="U146" s="230" t="s">
        <v>17</v>
      </c>
      <c r="V146" s="231">
        <v>9.8932827996438646E-5</v>
      </c>
      <c r="W146" s="231">
        <v>0</v>
      </c>
      <c r="X146" s="231">
        <v>0</v>
      </c>
      <c r="Y146" s="231">
        <v>0.53188572940729839</v>
      </c>
      <c r="Z146" s="231">
        <v>0.5327761248592664</v>
      </c>
      <c r="AA146" s="231">
        <v>0</v>
      </c>
      <c r="AB146" s="231">
        <v>1.4457272926703092E-5</v>
      </c>
      <c r="AC146" s="232">
        <v>0</v>
      </c>
      <c r="AD146" s="231">
        <v>0</v>
      </c>
      <c r="AE146" s="231">
        <v>0</v>
      </c>
      <c r="AF146" s="231">
        <v>0</v>
      </c>
      <c r="AG146" s="231">
        <v>0</v>
      </c>
      <c r="AH146" s="231">
        <v>0</v>
      </c>
      <c r="AI146" s="233">
        <f t="shared" si="119"/>
        <v>1.0647752443674878</v>
      </c>
      <c r="AJ146" s="160" t="str">
        <f t="shared" si="120"/>
        <v/>
      </c>
      <c r="BA146" s="160"/>
      <c r="BR146" s="160"/>
      <c r="CG146" s="160"/>
    </row>
    <row r="147" spans="1:85" ht="15">
      <c r="A147" s="186" t="s">
        <v>139</v>
      </c>
      <c r="B147" s="175">
        <v>17.876920010742705</v>
      </c>
      <c r="C147" s="175">
        <v>218.14084928457925</v>
      </c>
      <c r="D147" s="175">
        <v>573.76410894563219</v>
      </c>
      <c r="E147" s="175">
        <v>4.3184897365218253</v>
      </c>
      <c r="F147" s="362"/>
      <c r="G147" s="175">
        <v>0</v>
      </c>
      <c r="H147" s="187">
        <v>0</v>
      </c>
      <c r="I147" s="173">
        <f t="shared" si="117"/>
        <v>814.10036797747591</v>
      </c>
      <c r="J147" s="168"/>
      <c r="K147" s="188" t="s">
        <v>139</v>
      </c>
      <c r="L147" s="175">
        <v>17.876920010742705</v>
      </c>
      <c r="M147" s="175">
        <v>218.14084928457925</v>
      </c>
      <c r="N147" s="175">
        <v>573.76410894563219</v>
      </c>
      <c r="O147" s="175">
        <v>4.3184897365218253</v>
      </c>
      <c r="P147" s="175">
        <v>0</v>
      </c>
      <c r="Q147" s="175">
        <v>0</v>
      </c>
      <c r="R147" s="176">
        <v>0</v>
      </c>
      <c r="S147" s="177">
        <f t="shared" si="118"/>
        <v>814.10036797747591</v>
      </c>
      <c r="U147" s="234" t="s">
        <v>139</v>
      </c>
      <c r="V147" s="226">
        <v>17.742478868690387</v>
      </c>
      <c r="W147" s="226">
        <v>0</v>
      </c>
      <c r="X147" s="226">
        <v>0</v>
      </c>
      <c r="Y147" s="226">
        <v>218.14084928457925</v>
      </c>
      <c r="Z147" s="226">
        <v>572.96990160560199</v>
      </c>
      <c r="AA147" s="226">
        <v>0</v>
      </c>
      <c r="AB147" s="226">
        <v>0</v>
      </c>
      <c r="AC147" s="227">
        <v>5.2471382186043867</v>
      </c>
      <c r="AD147" s="226">
        <v>0.13444114205231575</v>
      </c>
      <c r="AE147" s="226">
        <v>0</v>
      </c>
      <c r="AF147" s="226">
        <v>0</v>
      </c>
      <c r="AG147" s="226">
        <v>0.79420734003024529</v>
      </c>
      <c r="AH147" s="226">
        <v>4.3184897365218253</v>
      </c>
      <c r="AI147" s="229">
        <f t="shared" si="119"/>
        <v>814.10036797747603</v>
      </c>
      <c r="AJ147" s="160" t="str">
        <f t="shared" si="120"/>
        <v/>
      </c>
      <c r="BA147" s="160"/>
      <c r="BR147" s="160"/>
      <c r="CG147" s="160"/>
    </row>
    <row r="148" spans="1:85" ht="15">
      <c r="A148" s="178" t="s">
        <v>25</v>
      </c>
      <c r="B148" s="179">
        <v>14.395092021609663</v>
      </c>
      <c r="C148" s="179">
        <v>10.648788688667047</v>
      </c>
      <c r="D148" s="179">
        <v>4.2406039154910999</v>
      </c>
      <c r="E148" s="179">
        <v>555.2630984196677</v>
      </c>
      <c r="F148" s="362"/>
      <c r="G148" s="179">
        <v>15.548320227137925</v>
      </c>
      <c r="H148" s="180">
        <v>0</v>
      </c>
      <c r="I148" s="181">
        <f t="shared" si="117"/>
        <v>600.09590327257342</v>
      </c>
      <c r="J148" s="168"/>
      <c r="K148" s="182" t="s">
        <v>25</v>
      </c>
      <c r="L148" s="183">
        <v>14.395092021609663</v>
      </c>
      <c r="M148" s="183">
        <v>10.648788688667047</v>
      </c>
      <c r="N148" s="183">
        <v>4.2406039154910999</v>
      </c>
      <c r="O148" s="183">
        <v>555.2630984196677</v>
      </c>
      <c r="P148" s="183">
        <v>1.0761292850908851E-2</v>
      </c>
      <c r="Q148" s="183">
        <v>15.548320227137925</v>
      </c>
      <c r="R148" s="184">
        <v>0</v>
      </c>
      <c r="S148" s="185">
        <f t="shared" si="118"/>
        <v>600.10666456542435</v>
      </c>
      <c r="U148" s="230" t="s">
        <v>25</v>
      </c>
      <c r="V148" s="231">
        <v>2.7184608031482251</v>
      </c>
      <c r="W148" s="231">
        <v>11.676631218461438</v>
      </c>
      <c r="X148" s="231">
        <v>15.548320227137925</v>
      </c>
      <c r="Y148" s="231">
        <v>10.648788688667047</v>
      </c>
      <c r="Z148" s="231">
        <v>4.2406039154910999</v>
      </c>
      <c r="AA148" s="231">
        <v>551.80439384122246</v>
      </c>
      <c r="AB148" s="231">
        <v>1.0761292850908851E-2</v>
      </c>
      <c r="AC148" s="232">
        <v>3.4587045784452681</v>
      </c>
      <c r="AD148" s="231">
        <v>0</v>
      </c>
      <c r="AE148" s="231">
        <v>4.1462066960464734E-2</v>
      </c>
      <c r="AF148" s="231">
        <v>0</v>
      </c>
      <c r="AG148" s="231">
        <v>0</v>
      </c>
      <c r="AH148" s="231">
        <v>3.4172425114848033</v>
      </c>
      <c r="AI148" s="233">
        <f t="shared" si="119"/>
        <v>600.10666456542435</v>
      </c>
      <c r="AJ148" s="160" t="str">
        <f t="shared" si="120"/>
        <v/>
      </c>
      <c r="BA148" s="160"/>
      <c r="BR148" s="160"/>
      <c r="CG148" s="160"/>
    </row>
    <row r="149" spans="1:85" ht="15">
      <c r="A149" s="186" t="s">
        <v>24</v>
      </c>
      <c r="B149" s="175">
        <v>10.673575180739874</v>
      </c>
      <c r="C149" s="175">
        <v>105.60887601841459</v>
      </c>
      <c r="D149" s="175">
        <v>5.7658463360963683</v>
      </c>
      <c r="E149" s="175">
        <v>0</v>
      </c>
      <c r="F149" s="362"/>
      <c r="G149" s="175">
        <v>0</v>
      </c>
      <c r="H149" s="187">
        <v>0</v>
      </c>
      <c r="I149" s="173">
        <f t="shared" si="117"/>
        <v>122.04829753525084</v>
      </c>
      <c r="J149" s="168"/>
      <c r="K149" s="188" t="s">
        <v>24</v>
      </c>
      <c r="L149" s="175">
        <v>10.673575180739874</v>
      </c>
      <c r="M149" s="175">
        <v>105.60887601841459</v>
      </c>
      <c r="N149" s="175">
        <v>5.7658463360963683</v>
      </c>
      <c r="O149" s="175">
        <v>0</v>
      </c>
      <c r="P149" s="175">
        <v>0</v>
      </c>
      <c r="Q149" s="175">
        <v>0</v>
      </c>
      <c r="R149" s="176">
        <v>0</v>
      </c>
      <c r="S149" s="177">
        <f t="shared" si="118"/>
        <v>122.04829753525084</v>
      </c>
      <c r="U149" s="234" t="s">
        <v>24</v>
      </c>
      <c r="V149" s="226">
        <v>9.5414825299397634</v>
      </c>
      <c r="W149" s="226">
        <v>0.83884521851725047</v>
      </c>
      <c r="X149" s="226">
        <v>0</v>
      </c>
      <c r="Y149" s="226">
        <v>105.60887601841459</v>
      </c>
      <c r="Z149" s="226">
        <v>5.7658463360963683</v>
      </c>
      <c r="AA149" s="226">
        <v>0</v>
      </c>
      <c r="AB149" s="226">
        <v>0</v>
      </c>
      <c r="AC149" s="227">
        <v>0.29324743228286182</v>
      </c>
      <c r="AD149" s="226">
        <v>0.29324743228286182</v>
      </c>
      <c r="AE149" s="226">
        <v>0</v>
      </c>
      <c r="AF149" s="226">
        <v>0</v>
      </c>
      <c r="AG149" s="226">
        <v>0</v>
      </c>
      <c r="AH149" s="226">
        <v>0</v>
      </c>
      <c r="AI149" s="229">
        <f t="shared" si="119"/>
        <v>122.04829753525085</v>
      </c>
      <c r="AJ149" s="160" t="str">
        <f t="shared" si="120"/>
        <v/>
      </c>
      <c r="BA149" s="160"/>
      <c r="BR149" s="160"/>
      <c r="CG149" s="160"/>
    </row>
    <row r="150" spans="1:85" ht="15">
      <c r="A150" s="178" t="s">
        <v>60</v>
      </c>
      <c r="B150" s="179">
        <v>0</v>
      </c>
      <c r="C150" s="179">
        <v>0</v>
      </c>
      <c r="D150" s="179">
        <v>0</v>
      </c>
      <c r="E150" s="179">
        <v>0</v>
      </c>
      <c r="F150" s="362"/>
      <c r="G150" s="179">
        <v>0</v>
      </c>
      <c r="H150" s="180">
        <v>0</v>
      </c>
      <c r="I150" s="181">
        <f t="shared" si="117"/>
        <v>0</v>
      </c>
      <c r="J150" s="168"/>
      <c r="K150" s="182" t="s">
        <v>60</v>
      </c>
      <c r="L150" s="183">
        <v>0</v>
      </c>
      <c r="M150" s="183">
        <v>0</v>
      </c>
      <c r="N150" s="183">
        <v>0</v>
      </c>
      <c r="O150" s="183">
        <v>0</v>
      </c>
      <c r="P150" s="183">
        <v>0</v>
      </c>
      <c r="Q150" s="183">
        <v>0</v>
      </c>
      <c r="R150" s="184">
        <v>0</v>
      </c>
      <c r="S150" s="185">
        <f t="shared" si="118"/>
        <v>0</v>
      </c>
      <c r="U150" s="230" t="s">
        <v>60</v>
      </c>
      <c r="V150" s="231">
        <v>0</v>
      </c>
      <c r="W150" s="231">
        <v>0</v>
      </c>
      <c r="X150" s="231">
        <v>0</v>
      </c>
      <c r="Y150" s="231">
        <v>0</v>
      </c>
      <c r="Z150" s="231">
        <v>0</v>
      </c>
      <c r="AA150" s="231">
        <v>0</v>
      </c>
      <c r="AB150" s="231">
        <v>0</v>
      </c>
      <c r="AC150" s="232">
        <v>0</v>
      </c>
      <c r="AD150" s="231">
        <v>0</v>
      </c>
      <c r="AE150" s="231">
        <v>0</v>
      </c>
      <c r="AF150" s="231">
        <v>0</v>
      </c>
      <c r="AG150" s="231">
        <v>0</v>
      </c>
      <c r="AH150" s="231">
        <v>0</v>
      </c>
      <c r="AI150" s="233">
        <f t="shared" si="119"/>
        <v>0</v>
      </c>
      <c r="AJ150" s="160" t="str">
        <f t="shared" si="120"/>
        <v/>
      </c>
      <c r="BA150" s="160"/>
      <c r="BR150" s="160"/>
      <c r="CG150" s="160"/>
    </row>
    <row r="151" spans="1:85" ht="15">
      <c r="A151" s="186" t="s">
        <v>22</v>
      </c>
      <c r="B151" s="175">
        <v>5.8357593777902395</v>
      </c>
      <c r="C151" s="175">
        <v>110.87942817801454</v>
      </c>
      <c r="D151" s="175">
        <v>0</v>
      </c>
      <c r="E151" s="175">
        <v>0</v>
      </c>
      <c r="F151" s="362"/>
      <c r="G151" s="175">
        <v>0</v>
      </c>
      <c r="H151" s="187">
        <v>0</v>
      </c>
      <c r="I151" s="173">
        <f t="shared" si="117"/>
        <v>116.71518755580477</v>
      </c>
      <c r="J151" s="168"/>
      <c r="K151" s="188" t="s">
        <v>22</v>
      </c>
      <c r="L151" s="175">
        <v>5.8357593777902395</v>
      </c>
      <c r="M151" s="175">
        <v>110.87942817801454</v>
      </c>
      <c r="N151" s="175">
        <v>0</v>
      </c>
      <c r="O151" s="175">
        <v>0</v>
      </c>
      <c r="P151" s="175">
        <v>2.5695890821749052</v>
      </c>
      <c r="Q151" s="175">
        <v>0</v>
      </c>
      <c r="R151" s="176">
        <v>0</v>
      </c>
      <c r="S151" s="177">
        <f t="shared" si="118"/>
        <v>119.28477663797968</v>
      </c>
      <c r="U151" s="234" t="s">
        <v>22</v>
      </c>
      <c r="V151" s="226">
        <v>5.8357593777902395</v>
      </c>
      <c r="W151" s="226">
        <v>0</v>
      </c>
      <c r="X151" s="226">
        <v>0</v>
      </c>
      <c r="Y151" s="226">
        <v>110.87942817801454</v>
      </c>
      <c r="Z151" s="226">
        <v>0</v>
      </c>
      <c r="AA151" s="226">
        <v>0</v>
      </c>
      <c r="AB151" s="226">
        <v>2.5695890821749052</v>
      </c>
      <c r="AC151" s="227">
        <v>0</v>
      </c>
      <c r="AD151" s="226">
        <v>0</v>
      </c>
      <c r="AE151" s="226">
        <v>0</v>
      </c>
      <c r="AF151" s="226">
        <v>0</v>
      </c>
      <c r="AG151" s="226">
        <v>0</v>
      </c>
      <c r="AH151" s="226">
        <v>0</v>
      </c>
      <c r="AI151" s="229">
        <f t="shared" si="119"/>
        <v>119.28477663797968</v>
      </c>
      <c r="AJ151" s="160" t="str">
        <f t="shared" si="120"/>
        <v/>
      </c>
      <c r="BA151" s="160"/>
      <c r="BR151" s="160"/>
      <c r="CG151" s="160"/>
    </row>
    <row r="152" spans="1:85" ht="15">
      <c r="A152" s="178" t="s">
        <v>21</v>
      </c>
      <c r="B152" s="179">
        <v>0</v>
      </c>
      <c r="C152" s="179">
        <v>0.38540682749660271</v>
      </c>
      <c r="D152" s="179">
        <v>0</v>
      </c>
      <c r="E152" s="179">
        <v>0</v>
      </c>
      <c r="F152" s="362"/>
      <c r="G152" s="179">
        <v>0</v>
      </c>
      <c r="H152" s="180">
        <v>0</v>
      </c>
      <c r="I152" s="181">
        <f t="shared" si="117"/>
        <v>0.38540682749660271</v>
      </c>
      <c r="J152" s="168"/>
      <c r="K152" s="182" t="s">
        <v>21</v>
      </c>
      <c r="L152" s="183">
        <v>0</v>
      </c>
      <c r="M152" s="183">
        <v>0.38540682749660271</v>
      </c>
      <c r="N152" s="183">
        <v>0</v>
      </c>
      <c r="O152" s="183">
        <v>0</v>
      </c>
      <c r="P152" s="183">
        <v>0</v>
      </c>
      <c r="Q152" s="183">
        <v>0</v>
      </c>
      <c r="R152" s="184">
        <v>0</v>
      </c>
      <c r="S152" s="185">
        <f t="shared" si="118"/>
        <v>0.38540682749660271</v>
      </c>
      <c r="U152" s="230" t="s">
        <v>61</v>
      </c>
      <c r="V152" s="231">
        <v>0</v>
      </c>
      <c r="W152" s="231">
        <v>0</v>
      </c>
      <c r="X152" s="231">
        <v>0</v>
      </c>
      <c r="Y152" s="231">
        <v>0.38540682749660271</v>
      </c>
      <c r="Z152" s="231">
        <v>0</v>
      </c>
      <c r="AA152" s="231">
        <v>0</v>
      </c>
      <c r="AB152" s="231">
        <v>0</v>
      </c>
      <c r="AC152" s="232">
        <v>0</v>
      </c>
      <c r="AD152" s="231">
        <v>0</v>
      </c>
      <c r="AE152" s="231">
        <v>0</v>
      </c>
      <c r="AF152" s="231">
        <v>0</v>
      </c>
      <c r="AG152" s="231">
        <v>0</v>
      </c>
      <c r="AH152" s="231">
        <v>0</v>
      </c>
      <c r="AI152" s="233">
        <f t="shared" si="119"/>
        <v>0.38540682749660271</v>
      </c>
      <c r="AJ152" s="160" t="str">
        <f t="shared" si="120"/>
        <v/>
      </c>
      <c r="BA152" s="160"/>
      <c r="BR152" s="160"/>
      <c r="CG152" s="160"/>
    </row>
    <row r="153" spans="1:85" ht="15">
      <c r="A153" s="189" t="s">
        <v>64</v>
      </c>
      <c r="B153" s="175">
        <v>0</v>
      </c>
      <c r="C153" s="175">
        <v>0</v>
      </c>
      <c r="D153" s="175">
        <v>0</v>
      </c>
      <c r="E153" s="175">
        <v>0</v>
      </c>
      <c r="F153" s="362"/>
      <c r="G153" s="175">
        <v>0</v>
      </c>
      <c r="H153" s="187">
        <v>0</v>
      </c>
      <c r="I153" s="173">
        <f t="shared" si="117"/>
        <v>0</v>
      </c>
      <c r="J153" s="168"/>
      <c r="K153" s="190" t="s">
        <v>64</v>
      </c>
      <c r="L153" s="175">
        <v>0</v>
      </c>
      <c r="M153" s="175">
        <v>0</v>
      </c>
      <c r="N153" s="175">
        <v>0</v>
      </c>
      <c r="O153" s="175">
        <v>0</v>
      </c>
      <c r="P153" s="175">
        <v>0</v>
      </c>
      <c r="Q153" s="175">
        <v>0</v>
      </c>
      <c r="R153" s="176">
        <v>0</v>
      </c>
      <c r="S153" s="177">
        <f t="shared" si="118"/>
        <v>0</v>
      </c>
      <c r="U153" s="235" t="s">
        <v>62</v>
      </c>
      <c r="V153" s="226">
        <v>0</v>
      </c>
      <c r="W153" s="226">
        <v>0</v>
      </c>
      <c r="X153" s="226">
        <v>0</v>
      </c>
      <c r="Y153" s="226">
        <v>0</v>
      </c>
      <c r="Z153" s="226">
        <v>0</v>
      </c>
      <c r="AA153" s="226">
        <v>0</v>
      </c>
      <c r="AB153" s="226">
        <v>0</v>
      </c>
      <c r="AC153" s="227">
        <v>0</v>
      </c>
      <c r="AD153" s="228">
        <v>0</v>
      </c>
      <c r="AE153" s="228">
        <v>0</v>
      </c>
      <c r="AF153" s="228">
        <v>0</v>
      </c>
      <c r="AG153" s="228">
        <v>0</v>
      </c>
      <c r="AH153" s="228">
        <v>0</v>
      </c>
      <c r="AI153" s="229">
        <f t="shared" si="119"/>
        <v>0</v>
      </c>
      <c r="AJ153" s="160" t="str">
        <f t="shared" si="120"/>
        <v/>
      </c>
      <c r="BA153" s="160"/>
      <c r="BR153" s="160"/>
      <c r="CG153" s="160"/>
    </row>
    <row r="154" spans="1:85">
      <c r="A154" s="191" t="s">
        <v>23</v>
      </c>
      <c r="B154" s="192">
        <v>0</v>
      </c>
      <c r="C154" s="192">
        <v>0</v>
      </c>
      <c r="D154" s="192">
        <v>0</v>
      </c>
      <c r="E154" s="192">
        <v>0</v>
      </c>
      <c r="F154" s="362"/>
      <c r="G154" s="192">
        <v>0</v>
      </c>
      <c r="H154" s="193">
        <v>0</v>
      </c>
      <c r="I154" s="194">
        <f t="shared" si="117"/>
        <v>0</v>
      </c>
      <c r="J154" s="168"/>
      <c r="K154" s="195" t="s">
        <v>23</v>
      </c>
      <c r="L154" s="196">
        <v>0</v>
      </c>
      <c r="M154" s="196">
        <v>0</v>
      </c>
      <c r="N154" s="196">
        <v>0</v>
      </c>
      <c r="O154" s="196">
        <v>0</v>
      </c>
      <c r="P154" s="196">
        <v>0</v>
      </c>
      <c r="Q154" s="196">
        <v>0</v>
      </c>
      <c r="R154" s="197">
        <v>0</v>
      </c>
      <c r="S154" s="198">
        <f t="shared" si="118"/>
        <v>0</v>
      </c>
      <c r="U154" s="236" t="s">
        <v>66</v>
      </c>
      <c r="V154" s="237">
        <v>0</v>
      </c>
      <c r="W154" s="237">
        <v>0</v>
      </c>
      <c r="X154" s="237">
        <v>0</v>
      </c>
      <c r="Y154" s="237">
        <v>0</v>
      </c>
      <c r="Z154" s="237">
        <v>0</v>
      </c>
      <c r="AA154" s="237">
        <v>0</v>
      </c>
      <c r="AB154" s="237">
        <v>0</v>
      </c>
      <c r="AC154" s="237">
        <v>0</v>
      </c>
      <c r="AD154" s="237">
        <v>0</v>
      </c>
      <c r="AE154" s="237">
        <v>0</v>
      </c>
      <c r="AF154" s="237">
        <v>0</v>
      </c>
      <c r="AG154" s="237">
        <v>0</v>
      </c>
      <c r="AH154" s="125">
        <v>0</v>
      </c>
      <c r="AI154" s="238">
        <f t="shared" si="119"/>
        <v>0</v>
      </c>
      <c r="AJ154" s="160" t="str">
        <f t="shared" si="120"/>
        <v/>
      </c>
      <c r="BA154" s="160"/>
      <c r="BR154" s="160"/>
      <c r="CG154" s="160"/>
    </row>
    <row r="155" spans="1:85">
      <c r="A155" s="199" t="s">
        <v>19</v>
      </c>
      <c r="B155" s="200">
        <v>0</v>
      </c>
      <c r="C155" s="200">
        <v>0</v>
      </c>
      <c r="D155" s="200">
        <v>0</v>
      </c>
      <c r="E155" s="200">
        <v>0</v>
      </c>
      <c r="F155" s="362"/>
      <c r="G155" s="200">
        <v>0</v>
      </c>
      <c r="H155" s="201">
        <v>0</v>
      </c>
      <c r="I155" s="202">
        <f t="shared" si="117"/>
        <v>0</v>
      </c>
      <c r="J155" s="168"/>
      <c r="K155" s="203" t="s">
        <v>19</v>
      </c>
      <c r="L155" s="200">
        <v>0</v>
      </c>
      <c r="M155" s="200">
        <v>0</v>
      </c>
      <c r="N155" s="200">
        <v>0</v>
      </c>
      <c r="O155" s="200">
        <v>0</v>
      </c>
      <c r="P155" s="200">
        <v>0</v>
      </c>
      <c r="Q155" s="200">
        <v>0</v>
      </c>
      <c r="R155" s="204">
        <v>0</v>
      </c>
      <c r="S155" s="205">
        <f t="shared" si="118"/>
        <v>0</v>
      </c>
      <c r="U155" s="239" t="s">
        <v>19</v>
      </c>
      <c r="V155" s="240">
        <v>0</v>
      </c>
      <c r="W155" s="240">
        <v>0</v>
      </c>
      <c r="X155" s="240">
        <v>0</v>
      </c>
      <c r="Y155" s="240">
        <v>0</v>
      </c>
      <c r="Z155" s="240">
        <v>0</v>
      </c>
      <c r="AA155" s="240">
        <v>0</v>
      </c>
      <c r="AB155" s="240">
        <v>0</v>
      </c>
      <c r="AC155" s="240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2">
        <f t="shared" si="119"/>
        <v>0</v>
      </c>
      <c r="AJ155" s="160" t="str">
        <f t="shared" si="120"/>
        <v/>
      </c>
      <c r="BA155" s="160"/>
      <c r="BR155" s="160"/>
      <c r="CG155" s="160"/>
    </row>
    <row r="156" spans="1:85">
      <c r="A156" s="191" t="s">
        <v>20</v>
      </c>
      <c r="B156" s="192">
        <v>0</v>
      </c>
      <c r="C156" s="192">
        <v>0</v>
      </c>
      <c r="D156" s="192">
        <v>0</v>
      </c>
      <c r="E156" s="192">
        <v>0</v>
      </c>
      <c r="F156" s="362"/>
      <c r="G156" s="192">
        <v>0</v>
      </c>
      <c r="H156" s="193">
        <v>0</v>
      </c>
      <c r="I156" s="194">
        <f t="shared" si="117"/>
        <v>0</v>
      </c>
      <c r="J156" s="168"/>
      <c r="K156" s="195" t="s">
        <v>20</v>
      </c>
      <c r="L156" s="196">
        <v>0</v>
      </c>
      <c r="M156" s="196">
        <v>0</v>
      </c>
      <c r="N156" s="196">
        <v>0</v>
      </c>
      <c r="O156" s="196">
        <v>0</v>
      </c>
      <c r="P156" s="196">
        <v>0</v>
      </c>
      <c r="Q156" s="196">
        <v>0</v>
      </c>
      <c r="R156" s="197">
        <v>0</v>
      </c>
      <c r="S156" s="198">
        <f t="shared" si="118"/>
        <v>0</v>
      </c>
      <c r="U156" s="236" t="s">
        <v>20</v>
      </c>
      <c r="V156" s="237">
        <v>0</v>
      </c>
      <c r="W156" s="237">
        <v>0</v>
      </c>
      <c r="X156" s="237">
        <v>0</v>
      </c>
      <c r="Y156" s="237">
        <v>0</v>
      </c>
      <c r="Z156" s="237">
        <v>0</v>
      </c>
      <c r="AA156" s="237">
        <v>0</v>
      </c>
      <c r="AB156" s="237">
        <v>0</v>
      </c>
      <c r="AC156" s="237">
        <v>0</v>
      </c>
      <c r="AD156" s="237">
        <v>0</v>
      </c>
      <c r="AE156" s="237">
        <v>0</v>
      </c>
      <c r="AF156" s="237">
        <v>0</v>
      </c>
      <c r="AG156" s="237">
        <v>0</v>
      </c>
      <c r="AH156" s="125">
        <v>0</v>
      </c>
      <c r="AI156" s="238">
        <f t="shared" si="119"/>
        <v>0</v>
      </c>
      <c r="AJ156" s="160" t="str">
        <f t="shared" si="120"/>
        <v/>
      </c>
      <c r="BA156" s="160"/>
      <c r="BR156" s="160"/>
      <c r="CG156" s="160"/>
    </row>
    <row r="157" spans="1:85" ht="15" thickBot="1">
      <c r="A157" s="206" t="s">
        <v>11</v>
      </c>
      <c r="B157" s="207">
        <v>0</v>
      </c>
      <c r="C157" s="207">
        <v>0</v>
      </c>
      <c r="D157" s="207">
        <v>0</v>
      </c>
      <c r="E157" s="207">
        <v>0</v>
      </c>
      <c r="F157" s="363"/>
      <c r="G157" s="207">
        <v>0</v>
      </c>
      <c r="H157" s="208">
        <v>0</v>
      </c>
      <c r="I157" s="209">
        <f t="shared" si="117"/>
        <v>0</v>
      </c>
      <c r="J157" s="168"/>
      <c r="K157" s="210" t="s">
        <v>11</v>
      </c>
      <c r="L157" s="207">
        <v>0</v>
      </c>
      <c r="M157" s="207">
        <v>0</v>
      </c>
      <c r="N157" s="207">
        <v>0</v>
      </c>
      <c r="O157" s="207">
        <v>0</v>
      </c>
      <c r="P157" s="207">
        <v>0</v>
      </c>
      <c r="Q157" s="207">
        <v>0</v>
      </c>
      <c r="R157" s="211">
        <v>0</v>
      </c>
      <c r="S157" s="212">
        <f t="shared" si="118"/>
        <v>0</v>
      </c>
      <c r="U157" s="239" t="s">
        <v>11</v>
      </c>
      <c r="V157" s="240">
        <v>0</v>
      </c>
      <c r="W157" s="240">
        <v>0</v>
      </c>
      <c r="X157" s="240">
        <v>0</v>
      </c>
      <c r="Y157" s="240">
        <v>0</v>
      </c>
      <c r="Z157" s="240">
        <v>0</v>
      </c>
      <c r="AA157" s="240">
        <v>0</v>
      </c>
      <c r="AB157" s="240">
        <v>0</v>
      </c>
      <c r="AC157" s="240">
        <v>0</v>
      </c>
      <c r="AD157" s="241">
        <v>0</v>
      </c>
      <c r="AE157" s="241">
        <v>0</v>
      </c>
      <c r="AF157" s="241">
        <v>0</v>
      </c>
      <c r="AG157" s="241">
        <v>0</v>
      </c>
      <c r="AH157" s="241">
        <v>0</v>
      </c>
      <c r="AI157" s="242">
        <f t="shared" si="119"/>
        <v>0</v>
      </c>
      <c r="AJ157" s="160" t="str">
        <f t="shared" si="120"/>
        <v/>
      </c>
      <c r="BA157" s="160"/>
      <c r="BR157" s="160"/>
      <c r="CG157" s="160"/>
    </row>
    <row r="158" spans="1:85" ht="15">
      <c r="A158" s="213" t="s">
        <v>26</v>
      </c>
      <c r="B158" s="214">
        <f>SUM(B137:B153)</f>
        <v>78.624919536589218</v>
      </c>
      <c r="C158" s="214">
        <f t="shared" ref="C158:I158" si="121">SUM(C137:C153)</f>
        <v>479.62593284748664</v>
      </c>
      <c r="D158" s="214">
        <f t="shared" si="121"/>
        <v>585.2308716319377</v>
      </c>
      <c r="E158" s="214">
        <f t="shared" si="121"/>
        <v>560.13048225052239</v>
      </c>
      <c r="F158" s="214">
        <f t="shared" si="121"/>
        <v>0</v>
      </c>
      <c r="G158" s="214">
        <f t="shared" si="121"/>
        <v>15.548320227137925</v>
      </c>
      <c r="H158" s="216">
        <f t="shared" si="121"/>
        <v>0</v>
      </c>
      <c r="I158" s="173">
        <f t="shared" si="121"/>
        <v>1719.1605264936736</v>
      </c>
      <c r="J158" s="168"/>
      <c r="K158" s="215" t="s">
        <v>26</v>
      </c>
      <c r="L158" s="214">
        <f>SUM(L137:L153)</f>
        <v>78.624919536589218</v>
      </c>
      <c r="M158" s="214">
        <f t="shared" ref="M158:S158" si="122">SUM(M137:M153)</f>
        <v>479.62593284748664</v>
      </c>
      <c r="N158" s="214">
        <f t="shared" si="122"/>
        <v>585.2308716319377</v>
      </c>
      <c r="O158" s="214">
        <f t="shared" si="122"/>
        <v>560.13048225052239</v>
      </c>
      <c r="P158" s="214">
        <f t="shared" si="122"/>
        <v>52.17115651170576</v>
      </c>
      <c r="Q158" s="214">
        <f t="shared" si="122"/>
        <v>15.548320227137925</v>
      </c>
      <c r="R158" s="216">
        <f t="shared" si="122"/>
        <v>0</v>
      </c>
      <c r="S158" s="217">
        <f t="shared" si="122"/>
        <v>1771.3316830053793</v>
      </c>
      <c r="T158" s="160" t="str">
        <f>IF(ABS(S158-AI158)&gt;0.01,S158-AI158,"")</f>
        <v/>
      </c>
      <c r="U158" s="243" t="s">
        <v>63</v>
      </c>
      <c r="V158" s="244">
        <f>SUM(V137:V153)</f>
        <v>65.681754525275352</v>
      </c>
      <c r="W158" s="244">
        <f t="shared" ref="W158:AH158" si="123">SUM(W137:W153)</f>
        <v>12.515476436978688</v>
      </c>
      <c r="X158" s="244">
        <f t="shared" si="123"/>
        <v>15.548320227137925</v>
      </c>
      <c r="Y158" s="244">
        <f t="shared" si="123"/>
        <v>479.62593284748664</v>
      </c>
      <c r="Z158" s="244">
        <f t="shared" si="123"/>
        <v>584.4366642919075</v>
      </c>
      <c r="AA158" s="244">
        <f t="shared" si="123"/>
        <v>551.80439384122246</v>
      </c>
      <c r="AB158" s="244">
        <f t="shared" si="123"/>
        <v>52.17115651170576</v>
      </c>
      <c r="AC158" s="244">
        <f t="shared" si="123"/>
        <v>9.5479843236653288</v>
      </c>
      <c r="AD158" s="245">
        <f t="shared" si="123"/>
        <v>0.4276885743351776</v>
      </c>
      <c r="AE158" s="245">
        <f t="shared" si="123"/>
        <v>4.1462066960464734E-2</v>
      </c>
      <c r="AF158" s="245">
        <f t="shared" si="123"/>
        <v>0</v>
      </c>
      <c r="AG158" s="245">
        <f t="shared" si="123"/>
        <v>0.79420734003024529</v>
      </c>
      <c r="AH158" s="245">
        <f t="shared" si="123"/>
        <v>8.2846263423394415</v>
      </c>
      <c r="AI158" s="246">
        <f>SUM(V158:AC158)</f>
        <v>1771.3316830053795</v>
      </c>
      <c r="AJ158" s="160" t="str">
        <f t="shared" si="120"/>
        <v/>
      </c>
      <c r="BA158" s="160"/>
      <c r="BR158" s="160"/>
      <c r="CG158" s="160"/>
    </row>
    <row r="159" spans="1:85" s="23" customFormat="1" ht="15" thickBot="1">
      <c r="A159" s="30" t="s">
        <v>88</v>
      </c>
      <c r="B159" s="47">
        <f>IF($I158=0,"-",B158/$I158)</f>
        <v>4.5734483967561336E-2</v>
      </c>
      <c r="C159" s="47">
        <f t="shared" ref="C159:H159" si="124">IF($I158=0,"-",C158/$I158)</f>
        <v>0.27898845131449779</v>
      </c>
      <c r="D159" s="47">
        <f t="shared" si="124"/>
        <v>0.34041665255399367</v>
      </c>
      <c r="E159" s="47">
        <f t="shared" si="124"/>
        <v>0.32581627696684068</v>
      </c>
      <c r="F159" s="47">
        <f t="shared" si="124"/>
        <v>0</v>
      </c>
      <c r="G159" s="47">
        <f t="shared" si="124"/>
        <v>9.0441351971067042E-3</v>
      </c>
      <c r="H159" s="70">
        <f t="shared" si="124"/>
        <v>0</v>
      </c>
      <c r="I159" s="48">
        <f>SUM(B159:H159)</f>
        <v>1.0000000000000002</v>
      </c>
      <c r="J159" s="160"/>
      <c r="K159" s="81" t="s">
        <v>88</v>
      </c>
      <c r="L159" s="98">
        <f t="shared" ref="L159:R159" si="125">IF($S158=0,"-",L158/$S158)</f>
        <v>4.4387462998001621E-2</v>
      </c>
      <c r="M159" s="98">
        <f t="shared" si="125"/>
        <v>0.2707713848564578</v>
      </c>
      <c r="N159" s="98">
        <f t="shared" si="125"/>
        <v>0.33039033696895742</v>
      </c>
      <c r="O159" s="98">
        <f t="shared" si="125"/>
        <v>0.3162199872697819</v>
      </c>
      <c r="P159" s="98">
        <f t="shared" si="125"/>
        <v>2.9453070259087846E-2</v>
      </c>
      <c r="Q159" s="98">
        <f t="shared" si="125"/>
        <v>8.7777576477136299E-3</v>
      </c>
      <c r="R159" s="99">
        <f t="shared" si="125"/>
        <v>0</v>
      </c>
      <c r="S159" s="100">
        <f>SUM(L159:R159)</f>
        <v>1.0000000000000002</v>
      </c>
      <c r="U159" s="110" t="s">
        <v>88</v>
      </c>
      <c r="V159" s="133">
        <f>+V158/$AI158</f>
        <v>3.708043793008578E-2</v>
      </c>
      <c r="W159" s="133">
        <f t="shared" ref="W159:AH159" si="126">+W158/$AI158</f>
        <v>7.0655747633576755E-3</v>
      </c>
      <c r="X159" s="133">
        <f t="shared" si="126"/>
        <v>8.7777576477136299E-3</v>
      </c>
      <c r="Y159" s="133">
        <f t="shared" si="126"/>
        <v>0.27077138485645774</v>
      </c>
      <c r="Z159" s="133">
        <f t="shared" si="126"/>
        <v>0.32994196959222605</v>
      </c>
      <c r="AA159" s="133">
        <f t="shared" si="126"/>
        <v>0.31151951897850555</v>
      </c>
      <c r="AB159" s="133">
        <f t="shared" si="126"/>
        <v>2.9453070259087843E-2</v>
      </c>
      <c r="AC159" s="133">
        <f t="shared" si="126"/>
        <v>5.3902859725658342E-3</v>
      </c>
      <c r="AD159" s="133">
        <f t="shared" si="126"/>
        <v>2.4145030455816597E-4</v>
      </c>
      <c r="AE159" s="133">
        <f t="shared" si="126"/>
        <v>2.3407285805511566E-5</v>
      </c>
      <c r="AF159" s="133">
        <f t="shared" si="126"/>
        <v>0</v>
      </c>
      <c r="AG159" s="133">
        <f t="shared" si="126"/>
        <v>4.4836737673134775E-4</v>
      </c>
      <c r="AH159" s="133">
        <f t="shared" si="126"/>
        <v>4.6770610054708093E-3</v>
      </c>
      <c r="AI159" s="134">
        <f>SUM(V159:AC159)</f>
        <v>1.0000000000000002</v>
      </c>
      <c r="AJ159" s="23" t="str">
        <f t="shared" si="120"/>
        <v/>
      </c>
    </row>
    <row r="160" spans="1:85" ht="15" thickBot="1">
      <c r="A160" s="247"/>
      <c r="B160" s="247"/>
      <c r="C160" s="247"/>
      <c r="D160" s="247"/>
      <c r="E160" s="247"/>
      <c r="F160" s="247"/>
      <c r="G160" s="247"/>
      <c r="H160" s="247"/>
      <c r="I160" s="247"/>
      <c r="K160" s="247"/>
      <c r="AI160" s="168"/>
      <c r="BA160" s="160"/>
      <c r="BR160" s="160"/>
      <c r="CG160" s="160"/>
    </row>
    <row r="161" spans="1:85" ht="28.5">
      <c r="A161" s="312" t="s">
        <v>34</v>
      </c>
      <c r="B161" s="164" t="s">
        <v>0</v>
      </c>
      <c r="C161" s="164" t="s">
        <v>1</v>
      </c>
      <c r="D161" s="164" t="s">
        <v>2</v>
      </c>
      <c r="E161" s="164" t="s">
        <v>3</v>
      </c>
      <c r="F161" s="164" t="s">
        <v>27</v>
      </c>
      <c r="G161" s="164" t="s">
        <v>4</v>
      </c>
      <c r="H161" s="164" t="s">
        <v>5</v>
      </c>
      <c r="I161" s="165" t="s">
        <v>6</v>
      </c>
      <c r="K161" s="314" t="s">
        <v>34</v>
      </c>
      <c r="L161" s="166" t="s">
        <v>0</v>
      </c>
      <c r="M161" s="166" t="s">
        <v>1</v>
      </c>
      <c r="N161" s="166" t="s">
        <v>2</v>
      </c>
      <c r="O161" s="166" t="s">
        <v>3</v>
      </c>
      <c r="P161" s="166" t="s">
        <v>27</v>
      </c>
      <c r="Q161" s="166" t="s">
        <v>4</v>
      </c>
      <c r="R161" s="166" t="s">
        <v>5</v>
      </c>
      <c r="S161" s="167" t="s">
        <v>6</v>
      </c>
      <c r="U161" s="316" t="s">
        <v>34</v>
      </c>
      <c r="V161" s="219" t="s">
        <v>74</v>
      </c>
      <c r="W161" s="219" t="s">
        <v>75</v>
      </c>
      <c r="X161" s="219" t="s">
        <v>4</v>
      </c>
      <c r="Y161" s="219" t="s">
        <v>1</v>
      </c>
      <c r="Z161" s="219" t="s">
        <v>2</v>
      </c>
      <c r="AA161" s="219" t="s">
        <v>3</v>
      </c>
      <c r="AB161" s="219" t="s">
        <v>55</v>
      </c>
      <c r="AC161" s="219" t="s">
        <v>68</v>
      </c>
      <c r="AD161" s="220" t="s">
        <v>76</v>
      </c>
      <c r="AE161" s="220" t="s">
        <v>83</v>
      </c>
      <c r="AF161" s="220" t="s">
        <v>77</v>
      </c>
      <c r="AG161" s="220" t="s">
        <v>84</v>
      </c>
      <c r="AH161" s="220" t="s">
        <v>85</v>
      </c>
      <c r="AI161" s="221" t="s">
        <v>63</v>
      </c>
      <c r="BA161" s="160"/>
      <c r="BR161" s="160"/>
      <c r="CG161" s="160"/>
    </row>
    <row r="162" spans="1:85" ht="15">
      <c r="A162" s="313" t="s">
        <v>34</v>
      </c>
      <c r="B162" s="318" t="s">
        <v>69</v>
      </c>
      <c r="C162" s="319"/>
      <c r="D162" s="319"/>
      <c r="E162" s="319"/>
      <c r="F162" s="319"/>
      <c r="G162" s="319"/>
      <c r="H162" s="319"/>
      <c r="I162" s="320"/>
      <c r="K162" s="315" t="s">
        <v>34</v>
      </c>
      <c r="L162" s="321" t="s">
        <v>69</v>
      </c>
      <c r="M162" s="322"/>
      <c r="N162" s="322"/>
      <c r="O162" s="322"/>
      <c r="P162" s="322"/>
      <c r="Q162" s="322"/>
      <c r="R162" s="322"/>
      <c r="S162" s="323"/>
      <c r="U162" s="317" t="s">
        <v>34</v>
      </c>
      <c r="V162" s="324" t="s">
        <v>69</v>
      </c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5"/>
      <c r="BA162" s="160"/>
      <c r="BR162" s="160"/>
      <c r="CG162" s="160"/>
    </row>
    <row r="163" spans="1:85" ht="15">
      <c r="A163" s="170" t="s">
        <v>7</v>
      </c>
      <c r="B163" s="171">
        <v>0</v>
      </c>
      <c r="C163" s="171">
        <v>0</v>
      </c>
      <c r="D163" s="171">
        <v>0</v>
      </c>
      <c r="E163" s="171">
        <v>0</v>
      </c>
      <c r="F163" s="361"/>
      <c r="G163" s="171">
        <v>0</v>
      </c>
      <c r="H163" s="172">
        <v>0</v>
      </c>
      <c r="I163" s="173">
        <f>SUM(B163:H163)</f>
        <v>0</v>
      </c>
      <c r="J163" s="168"/>
      <c r="K163" s="222" t="s">
        <v>7</v>
      </c>
      <c r="L163" s="171">
        <v>0</v>
      </c>
      <c r="M163" s="171">
        <v>0</v>
      </c>
      <c r="N163" s="171">
        <v>0</v>
      </c>
      <c r="O163" s="171">
        <v>0</v>
      </c>
      <c r="P163" s="171">
        <v>0</v>
      </c>
      <c r="Q163" s="171">
        <v>0</v>
      </c>
      <c r="R163" s="223">
        <v>0</v>
      </c>
      <c r="S163" s="224">
        <f>SUM(L163:R163)</f>
        <v>0</v>
      </c>
      <c r="U163" s="225" t="s">
        <v>7</v>
      </c>
      <c r="V163" s="226">
        <v>0</v>
      </c>
      <c r="W163" s="226">
        <v>0</v>
      </c>
      <c r="X163" s="226">
        <v>0</v>
      </c>
      <c r="Y163" s="226">
        <v>0</v>
      </c>
      <c r="Z163" s="226">
        <v>0</v>
      </c>
      <c r="AA163" s="226">
        <v>0</v>
      </c>
      <c r="AB163" s="226">
        <v>0</v>
      </c>
      <c r="AC163" s="227">
        <v>0</v>
      </c>
      <c r="AD163" s="228">
        <v>0</v>
      </c>
      <c r="AE163" s="228">
        <v>0</v>
      </c>
      <c r="AF163" s="228">
        <v>0</v>
      </c>
      <c r="AG163" s="228">
        <v>0</v>
      </c>
      <c r="AH163" s="228">
        <v>0</v>
      </c>
      <c r="AI163" s="229">
        <f>SUM(V163:AC163)</f>
        <v>0</v>
      </c>
      <c r="AJ163" s="160" t="str">
        <f>IF(ABS(S163-AI163)&gt;0.001,S163-AI163,"")</f>
        <v/>
      </c>
      <c r="BA163" s="160"/>
      <c r="BR163" s="160"/>
      <c r="CG163" s="160"/>
    </row>
    <row r="164" spans="1:85" ht="15">
      <c r="A164" s="178" t="s">
        <v>8</v>
      </c>
      <c r="B164" s="179">
        <v>0</v>
      </c>
      <c r="C164" s="179">
        <v>0</v>
      </c>
      <c r="D164" s="179">
        <v>0</v>
      </c>
      <c r="E164" s="179">
        <v>0</v>
      </c>
      <c r="F164" s="362"/>
      <c r="G164" s="179">
        <v>0</v>
      </c>
      <c r="H164" s="180">
        <v>0</v>
      </c>
      <c r="I164" s="181">
        <f t="shared" ref="I164:I183" si="127">SUM(B164:H164)</f>
        <v>0</v>
      </c>
      <c r="J164" s="168"/>
      <c r="K164" s="182" t="s">
        <v>8</v>
      </c>
      <c r="L164" s="183">
        <v>0</v>
      </c>
      <c r="M164" s="183">
        <v>0</v>
      </c>
      <c r="N164" s="183">
        <v>0</v>
      </c>
      <c r="O164" s="183">
        <v>0</v>
      </c>
      <c r="P164" s="183">
        <v>0</v>
      </c>
      <c r="Q164" s="183">
        <v>0</v>
      </c>
      <c r="R164" s="184">
        <v>0</v>
      </c>
      <c r="S164" s="185">
        <f t="shared" ref="S164:S183" si="128">SUM(L164:R164)</f>
        <v>0</v>
      </c>
      <c r="U164" s="230" t="s">
        <v>8</v>
      </c>
      <c r="V164" s="231">
        <v>0</v>
      </c>
      <c r="W164" s="231">
        <v>0</v>
      </c>
      <c r="X164" s="231">
        <v>0</v>
      </c>
      <c r="Y164" s="231">
        <v>0</v>
      </c>
      <c r="Z164" s="231">
        <v>0</v>
      </c>
      <c r="AA164" s="231">
        <v>0</v>
      </c>
      <c r="AB164" s="231">
        <v>0</v>
      </c>
      <c r="AC164" s="232">
        <v>0</v>
      </c>
      <c r="AD164" s="231">
        <v>0</v>
      </c>
      <c r="AE164" s="231">
        <v>0</v>
      </c>
      <c r="AF164" s="231">
        <v>0</v>
      </c>
      <c r="AG164" s="231">
        <v>0</v>
      </c>
      <c r="AH164" s="231">
        <v>0</v>
      </c>
      <c r="AI164" s="233">
        <f t="shared" ref="AI164:AI183" si="129">SUM(V164:AC164)</f>
        <v>0</v>
      </c>
      <c r="AJ164" s="160" t="str">
        <f t="shared" ref="AJ164:AJ185" si="130">IF(ABS(S164-AI164)&gt;0.001,S164-AI164,"")</f>
        <v/>
      </c>
      <c r="BA164" s="160"/>
      <c r="BR164" s="160"/>
      <c r="CG164" s="160"/>
    </row>
    <row r="165" spans="1:85" ht="15">
      <c r="A165" s="186" t="s">
        <v>10</v>
      </c>
      <c r="B165" s="175">
        <v>0</v>
      </c>
      <c r="C165" s="175">
        <v>0</v>
      </c>
      <c r="D165" s="175">
        <v>0</v>
      </c>
      <c r="E165" s="175">
        <v>0</v>
      </c>
      <c r="F165" s="362"/>
      <c r="G165" s="175">
        <v>0</v>
      </c>
      <c r="H165" s="187">
        <v>0</v>
      </c>
      <c r="I165" s="173">
        <f t="shared" si="127"/>
        <v>0</v>
      </c>
      <c r="J165" s="168"/>
      <c r="K165" s="188" t="s">
        <v>10</v>
      </c>
      <c r="L165" s="175">
        <v>0</v>
      </c>
      <c r="M165" s="175">
        <v>0</v>
      </c>
      <c r="N165" s="175">
        <v>0</v>
      </c>
      <c r="O165" s="175">
        <v>0</v>
      </c>
      <c r="P165" s="175">
        <v>0</v>
      </c>
      <c r="Q165" s="175">
        <v>0</v>
      </c>
      <c r="R165" s="176">
        <v>0</v>
      </c>
      <c r="S165" s="177">
        <f t="shared" si="128"/>
        <v>0</v>
      </c>
      <c r="U165" s="234" t="s">
        <v>10</v>
      </c>
      <c r="V165" s="226">
        <v>0</v>
      </c>
      <c r="W165" s="226">
        <v>0</v>
      </c>
      <c r="X165" s="226">
        <v>0</v>
      </c>
      <c r="Y165" s="226">
        <v>0</v>
      </c>
      <c r="Z165" s="226">
        <v>0</v>
      </c>
      <c r="AA165" s="226">
        <v>0</v>
      </c>
      <c r="AB165" s="226">
        <v>0</v>
      </c>
      <c r="AC165" s="227">
        <v>0</v>
      </c>
      <c r="AD165" s="228">
        <v>0</v>
      </c>
      <c r="AE165" s="228">
        <v>0</v>
      </c>
      <c r="AF165" s="228">
        <v>0</v>
      </c>
      <c r="AG165" s="228">
        <v>0</v>
      </c>
      <c r="AH165" s="228">
        <v>0</v>
      </c>
      <c r="AI165" s="229">
        <f t="shared" si="129"/>
        <v>0</v>
      </c>
      <c r="AJ165" s="160" t="str">
        <f t="shared" si="130"/>
        <v/>
      </c>
      <c r="BA165" s="160"/>
      <c r="BR165" s="160"/>
      <c r="CG165" s="160"/>
    </row>
    <row r="166" spans="1:85" ht="15">
      <c r="A166" s="178" t="s">
        <v>56</v>
      </c>
      <c r="B166" s="179">
        <v>0</v>
      </c>
      <c r="C166" s="179">
        <v>0</v>
      </c>
      <c r="D166" s="179">
        <v>0</v>
      </c>
      <c r="E166" s="179">
        <v>0</v>
      </c>
      <c r="F166" s="362"/>
      <c r="G166" s="179">
        <v>0</v>
      </c>
      <c r="H166" s="180">
        <v>0</v>
      </c>
      <c r="I166" s="181">
        <f t="shared" si="127"/>
        <v>0</v>
      </c>
      <c r="J166" s="168"/>
      <c r="K166" s="182" t="s">
        <v>56</v>
      </c>
      <c r="L166" s="183">
        <v>0</v>
      </c>
      <c r="M166" s="183">
        <v>0</v>
      </c>
      <c r="N166" s="183">
        <v>0</v>
      </c>
      <c r="O166" s="183">
        <v>0</v>
      </c>
      <c r="P166" s="183">
        <v>0</v>
      </c>
      <c r="Q166" s="183">
        <v>0</v>
      </c>
      <c r="R166" s="184">
        <v>0</v>
      </c>
      <c r="S166" s="185">
        <f t="shared" si="128"/>
        <v>0</v>
      </c>
      <c r="U166" s="230" t="s">
        <v>56</v>
      </c>
      <c r="V166" s="231">
        <v>0</v>
      </c>
      <c r="W166" s="231">
        <v>0</v>
      </c>
      <c r="X166" s="231">
        <v>0</v>
      </c>
      <c r="Y166" s="231">
        <v>0</v>
      </c>
      <c r="Z166" s="231">
        <v>0</v>
      </c>
      <c r="AA166" s="231">
        <v>0</v>
      </c>
      <c r="AB166" s="231">
        <v>0</v>
      </c>
      <c r="AC166" s="232">
        <v>0</v>
      </c>
      <c r="AD166" s="231">
        <v>0</v>
      </c>
      <c r="AE166" s="231">
        <v>0</v>
      </c>
      <c r="AF166" s="231">
        <v>0</v>
      </c>
      <c r="AG166" s="231">
        <v>0</v>
      </c>
      <c r="AH166" s="231">
        <v>0</v>
      </c>
      <c r="AI166" s="233">
        <f t="shared" si="129"/>
        <v>0</v>
      </c>
      <c r="AJ166" s="160" t="str">
        <f t="shared" si="130"/>
        <v/>
      </c>
      <c r="BA166" s="160"/>
      <c r="BR166" s="160"/>
      <c r="CG166" s="160"/>
    </row>
    <row r="167" spans="1:85" ht="15">
      <c r="A167" s="186" t="s">
        <v>16</v>
      </c>
      <c r="B167" s="175">
        <v>0</v>
      </c>
      <c r="C167" s="175">
        <v>0</v>
      </c>
      <c r="D167" s="175">
        <v>0</v>
      </c>
      <c r="E167" s="175">
        <v>0</v>
      </c>
      <c r="F167" s="362"/>
      <c r="G167" s="175">
        <v>0</v>
      </c>
      <c r="H167" s="187">
        <v>0</v>
      </c>
      <c r="I167" s="173">
        <f t="shared" si="127"/>
        <v>0</v>
      </c>
      <c r="J167" s="168"/>
      <c r="K167" s="188" t="s">
        <v>16</v>
      </c>
      <c r="L167" s="175">
        <v>0</v>
      </c>
      <c r="M167" s="175">
        <v>0</v>
      </c>
      <c r="N167" s="175">
        <v>0</v>
      </c>
      <c r="O167" s="175">
        <v>0</v>
      </c>
      <c r="P167" s="175">
        <v>0</v>
      </c>
      <c r="Q167" s="175">
        <v>0</v>
      </c>
      <c r="R167" s="176">
        <v>0</v>
      </c>
      <c r="S167" s="177">
        <f t="shared" si="128"/>
        <v>0</v>
      </c>
      <c r="U167" s="234" t="s">
        <v>16</v>
      </c>
      <c r="V167" s="226">
        <v>0</v>
      </c>
      <c r="W167" s="226">
        <v>0</v>
      </c>
      <c r="X167" s="226">
        <v>0</v>
      </c>
      <c r="Y167" s="226">
        <v>0</v>
      </c>
      <c r="Z167" s="226">
        <v>0</v>
      </c>
      <c r="AA167" s="226">
        <v>0</v>
      </c>
      <c r="AB167" s="226">
        <v>0</v>
      </c>
      <c r="AC167" s="227">
        <v>0</v>
      </c>
      <c r="AD167" s="228">
        <v>0</v>
      </c>
      <c r="AE167" s="228">
        <v>0</v>
      </c>
      <c r="AF167" s="228">
        <v>0</v>
      </c>
      <c r="AG167" s="228">
        <v>0</v>
      </c>
      <c r="AH167" s="228">
        <v>0</v>
      </c>
      <c r="AI167" s="229">
        <f t="shared" si="129"/>
        <v>0</v>
      </c>
      <c r="AJ167" s="160" t="str">
        <f t="shared" si="130"/>
        <v/>
      </c>
      <c r="BA167" s="160"/>
      <c r="BR167" s="160"/>
      <c r="CG167" s="160"/>
    </row>
    <row r="168" spans="1:85" ht="15">
      <c r="A168" s="178" t="s">
        <v>15</v>
      </c>
      <c r="B168" s="179">
        <v>0</v>
      </c>
      <c r="C168" s="179">
        <v>0</v>
      </c>
      <c r="D168" s="179">
        <v>0</v>
      </c>
      <c r="E168" s="179">
        <v>0</v>
      </c>
      <c r="F168" s="362"/>
      <c r="G168" s="179">
        <v>0</v>
      </c>
      <c r="H168" s="180">
        <v>0</v>
      </c>
      <c r="I168" s="181">
        <f t="shared" si="127"/>
        <v>0</v>
      </c>
      <c r="J168" s="168"/>
      <c r="K168" s="182" t="s">
        <v>15</v>
      </c>
      <c r="L168" s="183">
        <v>0</v>
      </c>
      <c r="M168" s="183">
        <v>0</v>
      </c>
      <c r="N168" s="183">
        <v>0</v>
      </c>
      <c r="O168" s="183">
        <v>0</v>
      </c>
      <c r="P168" s="183">
        <v>0</v>
      </c>
      <c r="Q168" s="183">
        <v>0</v>
      </c>
      <c r="R168" s="184">
        <v>0</v>
      </c>
      <c r="S168" s="185">
        <f t="shared" si="128"/>
        <v>0</v>
      </c>
      <c r="U168" s="230" t="s">
        <v>57</v>
      </c>
      <c r="V168" s="231">
        <v>0</v>
      </c>
      <c r="W168" s="231">
        <v>0</v>
      </c>
      <c r="X168" s="231">
        <v>0</v>
      </c>
      <c r="Y168" s="231">
        <v>0</v>
      </c>
      <c r="Z168" s="231">
        <v>0</v>
      </c>
      <c r="AA168" s="231">
        <v>0</v>
      </c>
      <c r="AB168" s="231">
        <v>0</v>
      </c>
      <c r="AC168" s="232">
        <v>0</v>
      </c>
      <c r="AD168" s="231">
        <v>0</v>
      </c>
      <c r="AE168" s="231">
        <v>0</v>
      </c>
      <c r="AF168" s="231">
        <v>0</v>
      </c>
      <c r="AG168" s="231">
        <v>0</v>
      </c>
      <c r="AH168" s="231">
        <v>0</v>
      </c>
      <c r="AI168" s="233">
        <f t="shared" si="129"/>
        <v>0</v>
      </c>
      <c r="AJ168" s="160" t="str">
        <f t="shared" si="130"/>
        <v/>
      </c>
      <c r="BA168" s="160"/>
      <c r="BR168" s="160"/>
      <c r="CG168" s="160"/>
    </row>
    <row r="169" spans="1:85" ht="15">
      <c r="A169" s="186" t="s">
        <v>58</v>
      </c>
      <c r="B169" s="175">
        <v>0</v>
      </c>
      <c r="C169" s="175">
        <v>0</v>
      </c>
      <c r="D169" s="175">
        <v>0</v>
      </c>
      <c r="E169" s="175">
        <v>8.1599823500168658E-2</v>
      </c>
      <c r="F169" s="362"/>
      <c r="G169" s="175">
        <v>0</v>
      </c>
      <c r="H169" s="187">
        <v>0</v>
      </c>
      <c r="I169" s="173">
        <f t="shared" si="127"/>
        <v>8.1599823500168658E-2</v>
      </c>
      <c r="J169" s="168"/>
      <c r="K169" s="188" t="s">
        <v>58</v>
      </c>
      <c r="L169" s="175">
        <v>0</v>
      </c>
      <c r="M169" s="175">
        <v>0</v>
      </c>
      <c r="N169" s="175">
        <v>0</v>
      </c>
      <c r="O169" s="175">
        <v>8.1599823500168658E-2</v>
      </c>
      <c r="P169" s="175">
        <v>1.2006495465988416</v>
      </c>
      <c r="Q169" s="175">
        <v>0</v>
      </c>
      <c r="R169" s="176">
        <v>0</v>
      </c>
      <c r="S169" s="177">
        <f t="shared" si="128"/>
        <v>1.2822493700990103</v>
      </c>
      <c r="U169" s="234" t="s">
        <v>58</v>
      </c>
      <c r="V169" s="226">
        <v>0</v>
      </c>
      <c r="W169" s="226">
        <v>0</v>
      </c>
      <c r="X169" s="226">
        <v>0</v>
      </c>
      <c r="Y169" s="226">
        <v>0</v>
      </c>
      <c r="Z169" s="226">
        <v>0</v>
      </c>
      <c r="AA169" s="226">
        <v>4.0799911750084329E-2</v>
      </c>
      <c r="AB169" s="226">
        <v>1.2006495465988416</v>
      </c>
      <c r="AC169" s="227">
        <v>4.0799911750084329E-2</v>
      </c>
      <c r="AD169" s="226">
        <v>0</v>
      </c>
      <c r="AE169" s="226">
        <v>0</v>
      </c>
      <c r="AF169" s="226">
        <v>0</v>
      </c>
      <c r="AG169" s="226">
        <v>0</v>
      </c>
      <c r="AH169" s="226">
        <v>4.0799911750084329E-2</v>
      </c>
      <c r="AI169" s="229">
        <f t="shared" si="129"/>
        <v>1.2822493700990103</v>
      </c>
      <c r="AJ169" s="160" t="str">
        <f t="shared" si="130"/>
        <v/>
      </c>
      <c r="BA169" s="160"/>
      <c r="BR169" s="160"/>
      <c r="CG169" s="160"/>
    </row>
    <row r="170" spans="1:85" ht="15">
      <c r="A170" s="178" t="s">
        <v>12</v>
      </c>
      <c r="B170" s="179">
        <v>0</v>
      </c>
      <c r="C170" s="179">
        <v>0</v>
      </c>
      <c r="D170" s="179">
        <v>0</v>
      </c>
      <c r="E170" s="179">
        <v>0</v>
      </c>
      <c r="F170" s="362"/>
      <c r="G170" s="179">
        <v>0</v>
      </c>
      <c r="H170" s="180">
        <v>0</v>
      </c>
      <c r="I170" s="181">
        <f t="shared" si="127"/>
        <v>0</v>
      </c>
      <c r="J170" s="168"/>
      <c r="K170" s="182" t="s">
        <v>12</v>
      </c>
      <c r="L170" s="183">
        <v>0</v>
      </c>
      <c r="M170" s="183">
        <v>0</v>
      </c>
      <c r="N170" s="183">
        <v>0</v>
      </c>
      <c r="O170" s="183">
        <v>0</v>
      </c>
      <c r="P170" s="183">
        <v>1.264646384412741E-2</v>
      </c>
      <c r="Q170" s="183">
        <v>0</v>
      </c>
      <c r="R170" s="184">
        <v>0</v>
      </c>
      <c r="S170" s="185">
        <f t="shared" si="128"/>
        <v>1.264646384412741E-2</v>
      </c>
      <c r="U170" s="230" t="s">
        <v>12</v>
      </c>
      <c r="V170" s="231">
        <v>0</v>
      </c>
      <c r="W170" s="231">
        <v>0</v>
      </c>
      <c r="X170" s="231">
        <v>0</v>
      </c>
      <c r="Y170" s="231">
        <v>0</v>
      </c>
      <c r="Z170" s="231">
        <v>0</v>
      </c>
      <c r="AA170" s="231">
        <v>0</v>
      </c>
      <c r="AB170" s="231">
        <v>1.264646384412741E-2</v>
      </c>
      <c r="AC170" s="232">
        <v>0</v>
      </c>
      <c r="AD170" s="231">
        <v>0</v>
      </c>
      <c r="AE170" s="231">
        <v>0</v>
      </c>
      <c r="AF170" s="231">
        <v>0</v>
      </c>
      <c r="AG170" s="231">
        <v>0</v>
      </c>
      <c r="AH170" s="231">
        <v>0</v>
      </c>
      <c r="AI170" s="233">
        <f t="shared" si="129"/>
        <v>1.264646384412741E-2</v>
      </c>
      <c r="AJ170" s="160" t="str">
        <f t="shared" si="130"/>
        <v/>
      </c>
      <c r="BA170" s="160"/>
      <c r="BR170" s="160"/>
      <c r="CG170" s="160"/>
    </row>
    <row r="171" spans="1:85" ht="15">
      <c r="A171" s="186" t="s">
        <v>59</v>
      </c>
      <c r="B171" s="175">
        <v>0</v>
      </c>
      <c r="C171" s="175">
        <v>0</v>
      </c>
      <c r="D171" s="175">
        <v>0</v>
      </c>
      <c r="E171" s="175">
        <v>0</v>
      </c>
      <c r="F171" s="362"/>
      <c r="G171" s="175">
        <v>0</v>
      </c>
      <c r="H171" s="187">
        <v>0</v>
      </c>
      <c r="I171" s="173">
        <f t="shared" si="127"/>
        <v>0</v>
      </c>
      <c r="J171" s="168"/>
      <c r="K171" s="188" t="s">
        <v>59</v>
      </c>
      <c r="L171" s="175">
        <v>0</v>
      </c>
      <c r="M171" s="175">
        <v>0</v>
      </c>
      <c r="N171" s="175">
        <v>0</v>
      </c>
      <c r="O171" s="175">
        <v>0</v>
      </c>
      <c r="P171" s="175">
        <v>0</v>
      </c>
      <c r="Q171" s="175">
        <v>0</v>
      </c>
      <c r="R171" s="176">
        <v>0</v>
      </c>
      <c r="S171" s="177">
        <f t="shared" si="128"/>
        <v>0</v>
      </c>
      <c r="U171" s="234" t="s">
        <v>59</v>
      </c>
      <c r="V171" s="226">
        <v>0</v>
      </c>
      <c r="W171" s="226">
        <v>0</v>
      </c>
      <c r="X171" s="226">
        <v>0</v>
      </c>
      <c r="Y171" s="226">
        <v>0</v>
      </c>
      <c r="Z171" s="226">
        <v>0</v>
      </c>
      <c r="AA171" s="226">
        <v>0</v>
      </c>
      <c r="AB171" s="226">
        <v>0</v>
      </c>
      <c r="AC171" s="227">
        <v>0</v>
      </c>
      <c r="AD171" s="226">
        <v>0</v>
      </c>
      <c r="AE171" s="226">
        <v>0</v>
      </c>
      <c r="AF171" s="226">
        <v>0</v>
      </c>
      <c r="AG171" s="226">
        <v>0</v>
      </c>
      <c r="AH171" s="226">
        <v>0</v>
      </c>
      <c r="AI171" s="229">
        <f t="shared" si="129"/>
        <v>0</v>
      </c>
      <c r="AJ171" s="160" t="str">
        <f t="shared" si="130"/>
        <v/>
      </c>
      <c r="BA171" s="160"/>
      <c r="BR171" s="160"/>
      <c r="CG171" s="160"/>
    </row>
    <row r="172" spans="1:85" ht="15">
      <c r="A172" s="178" t="s">
        <v>17</v>
      </c>
      <c r="B172" s="179">
        <v>4.7800375591657229E-2</v>
      </c>
      <c r="C172" s="179">
        <v>0</v>
      </c>
      <c r="D172" s="179">
        <v>6.6008851575004607E-2</v>
      </c>
      <c r="E172" s="179">
        <v>0</v>
      </c>
      <c r="F172" s="362"/>
      <c r="G172" s="179">
        <v>0</v>
      </c>
      <c r="H172" s="180">
        <v>0</v>
      </c>
      <c r="I172" s="181">
        <f t="shared" si="127"/>
        <v>0.11380922716666184</v>
      </c>
      <c r="J172" s="168"/>
      <c r="K172" s="182" t="s">
        <v>17</v>
      </c>
      <c r="L172" s="183">
        <v>4.7800375591657229E-2</v>
      </c>
      <c r="M172" s="183">
        <v>0</v>
      </c>
      <c r="N172" s="183">
        <v>6.6008851575004607E-2</v>
      </c>
      <c r="O172" s="183">
        <v>0</v>
      </c>
      <c r="P172" s="183">
        <v>1.2662365591397887E-3</v>
      </c>
      <c r="Q172" s="183">
        <v>0</v>
      </c>
      <c r="R172" s="184">
        <v>0</v>
      </c>
      <c r="S172" s="185">
        <f t="shared" si="128"/>
        <v>0.11507546372580163</v>
      </c>
      <c r="U172" s="230" t="s">
        <v>17</v>
      </c>
      <c r="V172" s="231">
        <v>4.7800375591657229E-2</v>
      </c>
      <c r="W172" s="231">
        <v>0</v>
      </c>
      <c r="X172" s="231">
        <v>0</v>
      </c>
      <c r="Y172" s="231">
        <v>0</v>
      </c>
      <c r="Z172" s="231">
        <v>6.6008851575004607E-2</v>
      </c>
      <c r="AA172" s="231">
        <v>0</v>
      </c>
      <c r="AB172" s="231">
        <v>1.2662365591397887E-3</v>
      </c>
      <c r="AC172" s="232">
        <v>0</v>
      </c>
      <c r="AD172" s="231">
        <v>0</v>
      </c>
      <c r="AE172" s="231">
        <v>0</v>
      </c>
      <c r="AF172" s="231">
        <v>0</v>
      </c>
      <c r="AG172" s="231">
        <v>0</v>
      </c>
      <c r="AH172" s="231">
        <v>0</v>
      </c>
      <c r="AI172" s="233">
        <f t="shared" si="129"/>
        <v>0.11507546372580163</v>
      </c>
      <c r="AJ172" s="160" t="str">
        <f t="shared" si="130"/>
        <v/>
      </c>
      <c r="BA172" s="160"/>
      <c r="BR172" s="160"/>
      <c r="CG172" s="160"/>
    </row>
    <row r="173" spans="1:85" ht="15">
      <c r="A173" s="186" t="s">
        <v>139</v>
      </c>
      <c r="B173" s="175">
        <v>1.4949042902794663</v>
      </c>
      <c r="C173" s="175">
        <v>0</v>
      </c>
      <c r="D173" s="175">
        <v>4.0273974051485615</v>
      </c>
      <c r="E173" s="175">
        <v>0</v>
      </c>
      <c r="F173" s="362"/>
      <c r="G173" s="175">
        <v>0</v>
      </c>
      <c r="H173" s="187">
        <v>0</v>
      </c>
      <c r="I173" s="173">
        <f t="shared" si="127"/>
        <v>5.5223016954280277</v>
      </c>
      <c r="J173" s="168"/>
      <c r="K173" s="188" t="s">
        <v>139</v>
      </c>
      <c r="L173" s="175">
        <v>1.4949042902794663</v>
      </c>
      <c r="M173" s="175">
        <v>0</v>
      </c>
      <c r="N173" s="175">
        <v>4.0273974051485615</v>
      </c>
      <c r="O173" s="175">
        <v>0</v>
      </c>
      <c r="P173" s="175">
        <v>0</v>
      </c>
      <c r="Q173" s="175">
        <v>0</v>
      </c>
      <c r="R173" s="176">
        <v>0</v>
      </c>
      <c r="S173" s="177">
        <f t="shared" si="128"/>
        <v>5.5223016954280277</v>
      </c>
      <c r="U173" s="234" t="s">
        <v>139</v>
      </c>
      <c r="V173" s="226">
        <v>1.4949042902794663</v>
      </c>
      <c r="W173" s="226">
        <v>0</v>
      </c>
      <c r="X173" s="226">
        <v>0</v>
      </c>
      <c r="Y173" s="226">
        <v>0</v>
      </c>
      <c r="Z173" s="226">
        <v>4.0273974051485615</v>
      </c>
      <c r="AA173" s="226">
        <v>0</v>
      </c>
      <c r="AB173" s="226">
        <v>0</v>
      </c>
      <c r="AC173" s="227">
        <v>0</v>
      </c>
      <c r="AD173" s="226">
        <v>0</v>
      </c>
      <c r="AE173" s="226">
        <v>0</v>
      </c>
      <c r="AF173" s="226">
        <v>0</v>
      </c>
      <c r="AG173" s="226">
        <v>0</v>
      </c>
      <c r="AH173" s="226">
        <v>0</v>
      </c>
      <c r="AI173" s="229">
        <f t="shared" si="129"/>
        <v>5.5223016954280277</v>
      </c>
      <c r="AJ173" s="160" t="str">
        <f t="shared" si="130"/>
        <v/>
      </c>
      <c r="BA173" s="160"/>
      <c r="BR173" s="160"/>
      <c r="CG173" s="160"/>
    </row>
    <row r="174" spans="1:85" ht="15">
      <c r="A174" s="178" t="s">
        <v>25</v>
      </c>
      <c r="B174" s="179">
        <v>0.11561704639354708</v>
      </c>
      <c r="C174" s="179">
        <v>0.10166033165783835</v>
      </c>
      <c r="D174" s="179">
        <v>9.9380677361145739</v>
      </c>
      <c r="E174" s="179">
        <v>5.2807249468164246</v>
      </c>
      <c r="F174" s="362"/>
      <c r="G174" s="179">
        <v>0.53762960477182875</v>
      </c>
      <c r="H174" s="180">
        <v>0</v>
      </c>
      <c r="I174" s="181">
        <f t="shared" si="127"/>
        <v>15.973699665754213</v>
      </c>
      <c r="J174" s="168"/>
      <c r="K174" s="182" t="s">
        <v>25</v>
      </c>
      <c r="L174" s="183">
        <v>0.11561704639354708</v>
      </c>
      <c r="M174" s="183">
        <v>0.10166033165783835</v>
      </c>
      <c r="N174" s="183">
        <v>9.9380677361145739</v>
      </c>
      <c r="O174" s="183">
        <v>5.2807249468164246</v>
      </c>
      <c r="P174" s="183">
        <v>0</v>
      </c>
      <c r="Q174" s="183">
        <v>0.53762960477182875</v>
      </c>
      <c r="R174" s="184">
        <v>0</v>
      </c>
      <c r="S174" s="185">
        <f t="shared" si="128"/>
        <v>15.973699665754213</v>
      </c>
      <c r="U174" s="230" t="s">
        <v>25</v>
      </c>
      <c r="V174" s="231">
        <v>0.10956532598461795</v>
      </c>
      <c r="W174" s="231">
        <v>2.5935944609696265E-3</v>
      </c>
      <c r="X174" s="231">
        <v>0.53762960477182875</v>
      </c>
      <c r="Y174" s="231">
        <v>0.10166033165783835</v>
      </c>
      <c r="Z174" s="231">
        <v>9.9380677361145739</v>
      </c>
      <c r="AA174" s="231">
        <v>5.2807249468164246</v>
      </c>
      <c r="AB174" s="231">
        <v>0</v>
      </c>
      <c r="AC174" s="232">
        <v>3.458125947959502E-3</v>
      </c>
      <c r="AD174" s="231">
        <v>3.458125947959502E-3</v>
      </c>
      <c r="AE174" s="231">
        <v>0</v>
      </c>
      <c r="AF174" s="231">
        <v>0</v>
      </c>
      <c r="AG174" s="231">
        <v>0</v>
      </c>
      <c r="AH174" s="231">
        <v>0</v>
      </c>
      <c r="AI174" s="233">
        <f t="shared" si="129"/>
        <v>15.973699665754213</v>
      </c>
      <c r="AJ174" s="160" t="str">
        <f t="shared" si="130"/>
        <v/>
      </c>
      <c r="BA174" s="160"/>
      <c r="BR174" s="160"/>
      <c r="CG174" s="160"/>
    </row>
    <row r="175" spans="1:85" ht="15">
      <c r="A175" s="186" t="s">
        <v>24</v>
      </c>
      <c r="B175" s="175">
        <v>8.2872000000000003</v>
      </c>
      <c r="C175" s="175">
        <v>0</v>
      </c>
      <c r="D175" s="175">
        <v>0</v>
      </c>
      <c r="E175" s="175">
        <v>0</v>
      </c>
      <c r="F175" s="362"/>
      <c r="G175" s="175">
        <v>0</v>
      </c>
      <c r="H175" s="187">
        <v>0</v>
      </c>
      <c r="I175" s="173">
        <f t="shared" si="127"/>
        <v>8.2872000000000003</v>
      </c>
      <c r="J175" s="168"/>
      <c r="K175" s="188" t="s">
        <v>24</v>
      </c>
      <c r="L175" s="175">
        <v>8.2872000000000003</v>
      </c>
      <c r="M175" s="175">
        <v>0</v>
      </c>
      <c r="N175" s="175">
        <v>0</v>
      </c>
      <c r="O175" s="175">
        <v>0</v>
      </c>
      <c r="P175" s="175">
        <v>0</v>
      </c>
      <c r="Q175" s="175">
        <v>0</v>
      </c>
      <c r="R175" s="176">
        <v>0</v>
      </c>
      <c r="S175" s="177">
        <f t="shared" si="128"/>
        <v>8.2872000000000003</v>
      </c>
      <c r="U175" s="234" t="s">
        <v>24</v>
      </c>
      <c r="V175" s="226">
        <v>8.2872000000000003</v>
      </c>
      <c r="W175" s="226">
        <v>0</v>
      </c>
      <c r="X175" s="226">
        <v>0</v>
      </c>
      <c r="Y175" s="226">
        <v>0</v>
      </c>
      <c r="Z175" s="226">
        <v>0</v>
      </c>
      <c r="AA175" s="226">
        <v>0</v>
      </c>
      <c r="AB175" s="226">
        <v>0</v>
      </c>
      <c r="AC175" s="227">
        <v>0</v>
      </c>
      <c r="AD175" s="226">
        <v>0</v>
      </c>
      <c r="AE175" s="226">
        <v>0</v>
      </c>
      <c r="AF175" s="226">
        <v>0</v>
      </c>
      <c r="AG175" s="226">
        <v>0</v>
      </c>
      <c r="AH175" s="226">
        <v>0</v>
      </c>
      <c r="AI175" s="229">
        <f t="shared" si="129"/>
        <v>8.2872000000000003</v>
      </c>
      <c r="AJ175" s="160" t="str">
        <f t="shared" si="130"/>
        <v/>
      </c>
      <c r="BA175" s="160"/>
      <c r="BR175" s="160"/>
      <c r="CG175" s="160"/>
    </row>
    <row r="176" spans="1:85" ht="15">
      <c r="A176" s="178" t="s">
        <v>60</v>
      </c>
      <c r="B176" s="179">
        <v>0</v>
      </c>
      <c r="C176" s="179">
        <v>0</v>
      </c>
      <c r="D176" s="179">
        <v>0</v>
      </c>
      <c r="E176" s="179">
        <v>0</v>
      </c>
      <c r="F176" s="362"/>
      <c r="G176" s="179">
        <v>0</v>
      </c>
      <c r="H176" s="180">
        <v>0</v>
      </c>
      <c r="I176" s="181">
        <f t="shared" si="127"/>
        <v>0</v>
      </c>
      <c r="J176" s="168"/>
      <c r="K176" s="182" t="s">
        <v>60</v>
      </c>
      <c r="L176" s="183">
        <v>0</v>
      </c>
      <c r="M176" s="183">
        <v>0</v>
      </c>
      <c r="N176" s="183">
        <v>0</v>
      </c>
      <c r="O176" s="183">
        <v>0</v>
      </c>
      <c r="P176" s="183">
        <v>0</v>
      </c>
      <c r="Q176" s="183">
        <v>0</v>
      </c>
      <c r="R176" s="184">
        <v>0</v>
      </c>
      <c r="S176" s="185">
        <f t="shared" si="128"/>
        <v>0</v>
      </c>
      <c r="U176" s="230" t="s">
        <v>60</v>
      </c>
      <c r="V176" s="231">
        <v>0</v>
      </c>
      <c r="W176" s="231">
        <v>0</v>
      </c>
      <c r="X176" s="231">
        <v>0</v>
      </c>
      <c r="Y176" s="231">
        <v>0</v>
      </c>
      <c r="Z176" s="231">
        <v>0</v>
      </c>
      <c r="AA176" s="231">
        <v>0</v>
      </c>
      <c r="AB176" s="231">
        <v>0</v>
      </c>
      <c r="AC176" s="232">
        <v>0</v>
      </c>
      <c r="AD176" s="231">
        <v>0</v>
      </c>
      <c r="AE176" s="231">
        <v>0</v>
      </c>
      <c r="AF176" s="231">
        <v>0</v>
      </c>
      <c r="AG176" s="231">
        <v>0</v>
      </c>
      <c r="AH176" s="231">
        <v>0</v>
      </c>
      <c r="AI176" s="233">
        <f t="shared" si="129"/>
        <v>0</v>
      </c>
      <c r="AJ176" s="160" t="str">
        <f t="shared" si="130"/>
        <v/>
      </c>
      <c r="BA176" s="160"/>
      <c r="BR176" s="160"/>
      <c r="CG176" s="160"/>
    </row>
    <row r="177" spans="1:85" ht="15">
      <c r="A177" s="186" t="s">
        <v>22</v>
      </c>
      <c r="B177" s="175">
        <v>5.4834640016291625E-3</v>
      </c>
      <c r="C177" s="175">
        <v>0</v>
      </c>
      <c r="D177" s="175">
        <v>0</v>
      </c>
      <c r="E177" s="175">
        <v>0</v>
      </c>
      <c r="F177" s="362"/>
      <c r="G177" s="175">
        <v>0</v>
      </c>
      <c r="H177" s="187">
        <v>0</v>
      </c>
      <c r="I177" s="173">
        <f t="shared" si="127"/>
        <v>5.4834640016291625E-3</v>
      </c>
      <c r="J177" s="168"/>
      <c r="K177" s="188" t="s">
        <v>22</v>
      </c>
      <c r="L177" s="175">
        <v>5.4834640016291625E-3</v>
      </c>
      <c r="M177" s="175">
        <v>0</v>
      </c>
      <c r="N177" s="175">
        <v>0</v>
      </c>
      <c r="O177" s="175">
        <v>0</v>
      </c>
      <c r="P177" s="175">
        <v>7.4364064680994019E-2</v>
      </c>
      <c r="Q177" s="175">
        <v>0</v>
      </c>
      <c r="R177" s="176">
        <v>0</v>
      </c>
      <c r="S177" s="177">
        <f t="shared" si="128"/>
        <v>7.9847528682623181E-2</v>
      </c>
      <c r="U177" s="234" t="s">
        <v>22</v>
      </c>
      <c r="V177" s="226">
        <v>5.4834640016291625E-3</v>
      </c>
      <c r="W177" s="226">
        <v>0</v>
      </c>
      <c r="X177" s="226">
        <v>0</v>
      </c>
      <c r="Y177" s="226">
        <v>0</v>
      </c>
      <c r="Z177" s="226">
        <v>0</v>
      </c>
      <c r="AA177" s="226">
        <v>0</v>
      </c>
      <c r="AB177" s="226">
        <v>7.4364064680994019E-2</v>
      </c>
      <c r="AC177" s="227">
        <v>0</v>
      </c>
      <c r="AD177" s="226">
        <v>0</v>
      </c>
      <c r="AE177" s="226">
        <v>0</v>
      </c>
      <c r="AF177" s="226">
        <v>0</v>
      </c>
      <c r="AG177" s="226">
        <v>0</v>
      </c>
      <c r="AH177" s="226">
        <v>0</v>
      </c>
      <c r="AI177" s="229">
        <f t="shared" si="129"/>
        <v>7.9847528682623181E-2</v>
      </c>
      <c r="AJ177" s="160" t="str">
        <f t="shared" si="130"/>
        <v/>
      </c>
      <c r="BA177" s="160"/>
      <c r="BR177" s="160"/>
      <c r="CG177" s="160"/>
    </row>
    <row r="178" spans="1:85" ht="15">
      <c r="A178" s="178" t="s">
        <v>21</v>
      </c>
      <c r="B178" s="179">
        <v>0</v>
      </c>
      <c r="C178" s="179">
        <v>0</v>
      </c>
      <c r="D178" s="179">
        <v>0</v>
      </c>
      <c r="E178" s="179">
        <v>0</v>
      </c>
      <c r="F178" s="362"/>
      <c r="G178" s="179">
        <v>0</v>
      </c>
      <c r="H178" s="180">
        <v>0</v>
      </c>
      <c r="I178" s="181">
        <f t="shared" si="127"/>
        <v>0</v>
      </c>
      <c r="J178" s="168"/>
      <c r="K178" s="182" t="s">
        <v>21</v>
      </c>
      <c r="L178" s="183">
        <v>0</v>
      </c>
      <c r="M178" s="183">
        <v>0</v>
      </c>
      <c r="N178" s="183">
        <v>0</v>
      </c>
      <c r="O178" s="183">
        <v>0</v>
      </c>
      <c r="P178" s="183">
        <v>0</v>
      </c>
      <c r="Q178" s="183">
        <v>0</v>
      </c>
      <c r="R178" s="184">
        <v>0</v>
      </c>
      <c r="S178" s="185">
        <f t="shared" si="128"/>
        <v>0</v>
      </c>
      <c r="U178" s="230" t="s">
        <v>61</v>
      </c>
      <c r="V178" s="231">
        <v>0</v>
      </c>
      <c r="W178" s="231">
        <v>0</v>
      </c>
      <c r="X178" s="231">
        <v>0</v>
      </c>
      <c r="Y178" s="231">
        <v>0</v>
      </c>
      <c r="Z178" s="231">
        <v>0</v>
      </c>
      <c r="AA178" s="231">
        <v>0</v>
      </c>
      <c r="AB178" s="231">
        <v>0</v>
      </c>
      <c r="AC178" s="232">
        <v>0</v>
      </c>
      <c r="AD178" s="231">
        <v>0</v>
      </c>
      <c r="AE178" s="231">
        <v>0</v>
      </c>
      <c r="AF178" s="231">
        <v>0</v>
      </c>
      <c r="AG178" s="231">
        <v>0</v>
      </c>
      <c r="AH178" s="231">
        <v>0</v>
      </c>
      <c r="AI178" s="233">
        <f t="shared" si="129"/>
        <v>0</v>
      </c>
      <c r="AJ178" s="160" t="str">
        <f t="shared" si="130"/>
        <v/>
      </c>
      <c r="BA178" s="160"/>
      <c r="BR178" s="160"/>
      <c r="CG178" s="160"/>
    </row>
    <row r="179" spans="1:85" ht="15">
      <c r="A179" s="189" t="s">
        <v>64</v>
      </c>
      <c r="B179" s="175">
        <v>0</v>
      </c>
      <c r="C179" s="175">
        <v>0</v>
      </c>
      <c r="D179" s="175">
        <v>0</v>
      </c>
      <c r="E179" s="175">
        <v>0</v>
      </c>
      <c r="F179" s="362"/>
      <c r="G179" s="175">
        <v>0</v>
      </c>
      <c r="H179" s="187">
        <v>0</v>
      </c>
      <c r="I179" s="173">
        <f t="shared" si="127"/>
        <v>0</v>
      </c>
      <c r="J179" s="168"/>
      <c r="K179" s="190" t="s">
        <v>64</v>
      </c>
      <c r="L179" s="175">
        <v>0</v>
      </c>
      <c r="M179" s="175">
        <v>0</v>
      </c>
      <c r="N179" s="175">
        <v>0</v>
      </c>
      <c r="O179" s="175">
        <v>0</v>
      </c>
      <c r="P179" s="175">
        <v>0</v>
      </c>
      <c r="Q179" s="175">
        <v>0</v>
      </c>
      <c r="R179" s="176">
        <v>0</v>
      </c>
      <c r="S179" s="177">
        <f t="shared" si="128"/>
        <v>0</v>
      </c>
      <c r="U179" s="235" t="s">
        <v>62</v>
      </c>
      <c r="V179" s="226">
        <v>0</v>
      </c>
      <c r="W179" s="226">
        <v>0</v>
      </c>
      <c r="X179" s="226">
        <v>0</v>
      </c>
      <c r="Y179" s="226">
        <v>0</v>
      </c>
      <c r="Z179" s="226">
        <v>0</v>
      </c>
      <c r="AA179" s="226">
        <v>0</v>
      </c>
      <c r="AB179" s="226">
        <v>0</v>
      </c>
      <c r="AC179" s="227">
        <v>0</v>
      </c>
      <c r="AD179" s="228">
        <v>0</v>
      </c>
      <c r="AE179" s="228">
        <v>0</v>
      </c>
      <c r="AF179" s="228">
        <v>0</v>
      </c>
      <c r="AG179" s="228">
        <v>0</v>
      </c>
      <c r="AH179" s="228">
        <v>0</v>
      </c>
      <c r="AI179" s="229">
        <f t="shared" si="129"/>
        <v>0</v>
      </c>
      <c r="AJ179" s="160" t="str">
        <f t="shared" si="130"/>
        <v/>
      </c>
      <c r="BA179" s="160"/>
      <c r="BR179" s="160"/>
      <c r="CG179" s="160"/>
    </row>
    <row r="180" spans="1:85">
      <c r="A180" s="191" t="s">
        <v>23</v>
      </c>
      <c r="B180" s="192">
        <v>0</v>
      </c>
      <c r="C180" s="192">
        <v>0</v>
      </c>
      <c r="D180" s="192">
        <v>0</v>
      </c>
      <c r="E180" s="192">
        <v>0</v>
      </c>
      <c r="F180" s="362"/>
      <c r="G180" s="192">
        <v>0</v>
      </c>
      <c r="H180" s="193">
        <v>0</v>
      </c>
      <c r="I180" s="194">
        <f t="shared" si="127"/>
        <v>0</v>
      </c>
      <c r="J180" s="168"/>
      <c r="K180" s="195" t="s">
        <v>23</v>
      </c>
      <c r="L180" s="196">
        <v>0</v>
      </c>
      <c r="M180" s="196">
        <v>0</v>
      </c>
      <c r="N180" s="196">
        <v>0</v>
      </c>
      <c r="O180" s="196">
        <v>0</v>
      </c>
      <c r="P180" s="196">
        <v>0</v>
      </c>
      <c r="Q180" s="196">
        <v>0</v>
      </c>
      <c r="R180" s="197">
        <v>0</v>
      </c>
      <c r="S180" s="198">
        <f t="shared" si="128"/>
        <v>0</v>
      </c>
      <c r="U180" s="236" t="s">
        <v>66</v>
      </c>
      <c r="V180" s="237">
        <v>0</v>
      </c>
      <c r="W180" s="237">
        <v>0</v>
      </c>
      <c r="X180" s="237">
        <v>0</v>
      </c>
      <c r="Y180" s="237">
        <v>0</v>
      </c>
      <c r="Z180" s="237">
        <v>0</v>
      </c>
      <c r="AA180" s="237">
        <v>0</v>
      </c>
      <c r="AB180" s="237">
        <v>0</v>
      </c>
      <c r="AC180" s="237">
        <v>0</v>
      </c>
      <c r="AD180" s="237">
        <v>0</v>
      </c>
      <c r="AE180" s="237">
        <v>0</v>
      </c>
      <c r="AF180" s="237">
        <v>0</v>
      </c>
      <c r="AG180" s="237">
        <v>0</v>
      </c>
      <c r="AH180" s="125">
        <v>0</v>
      </c>
      <c r="AI180" s="238">
        <f t="shared" si="129"/>
        <v>0</v>
      </c>
      <c r="AJ180" s="160" t="str">
        <f t="shared" si="130"/>
        <v/>
      </c>
      <c r="BA180" s="160"/>
      <c r="BR180" s="160"/>
      <c r="CG180" s="160"/>
    </row>
    <row r="181" spans="1:85">
      <c r="A181" s="199" t="s">
        <v>19</v>
      </c>
      <c r="B181" s="200">
        <v>0</v>
      </c>
      <c r="C181" s="200">
        <v>0</v>
      </c>
      <c r="D181" s="200">
        <v>0</v>
      </c>
      <c r="E181" s="200">
        <v>0</v>
      </c>
      <c r="F181" s="362"/>
      <c r="G181" s="200">
        <v>0</v>
      </c>
      <c r="H181" s="201">
        <v>0</v>
      </c>
      <c r="I181" s="202">
        <f t="shared" si="127"/>
        <v>0</v>
      </c>
      <c r="J181" s="168"/>
      <c r="K181" s="203" t="s">
        <v>19</v>
      </c>
      <c r="L181" s="200">
        <v>0</v>
      </c>
      <c r="M181" s="200">
        <v>0</v>
      </c>
      <c r="N181" s="200">
        <v>0</v>
      </c>
      <c r="O181" s="200">
        <v>0</v>
      </c>
      <c r="P181" s="200">
        <v>0</v>
      </c>
      <c r="Q181" s="200">
        <v>0</v>
      </c>
      <c r="R181" s="204">
        <v>0</v>
      </c>
      <c r="S181" s="205">
        <f t="shared" si="128"/>
        <v>0</v>
      </c>
      <c r="U181" s="239" t="s">
        <v>19</v>
      </c>
      <c r="V181" s="240">
        <v>0</v>
      </c>
      <c r="W181" s="240">
        <v>0</v>
      </c>
      <c r="X181" s="240">
        <v>0</v>
      </c>
      <c r="Y181" s="240">
        <v>0</v>
      </c>
      <c r="Z181" s="240">
        <v>0</v>
      </c>
      <c r="AA181" s="240">
        <v>0</v>
      </c>
      <c r="AB181" s="240">
        <v>0</v>
      </c>
      <c r="AC181" s="240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2">
        <f t="shared" si="129"/>
        <v>0</v>
      </c>
      <c r="AJ181" s="160" t="str">
        <f t="shared" si="130"/>
        <v/>
      </c>
      <c r="BA181" s="160"/>
      <c r="BR181" s="160"/>
      <c r="CG181" s="160"/>
    </row>
    <row r="182" spans="1:85">
      <c r="A182" s="191" t="s">
        <v>20</v>
      </c>
      <c r="B182" s="192">
        <v>0</v>
      </c>
      <c r="C182" s="192">
        <v>0</v>
      </c>
      <c r="D182" s="192">
        <v>0</v>
      </c>
      <c r="E182" s="192">
        <v>0</v>
      </c>
      <c r="F182" s="362"/>
      <c r="G182" s="192">
        <v>0</v>
      </c>
      <c r="H182" s="193">
        <v>0</v>
      </c>
      <c r="I182" s="194">
        <f t="shared" si="127"/>
        <v>0</v>
      </c>
      <c r="J182" s="168"/>
      <c r="K182" s="195" t="s">
        <v>20</v>
      </c>
      <c r="L182" s="196">
        <v>0</v>
      </c>
      <c r="M182" s="196">
        <v>0</v>
      </c>
      <c r="N182" s="196">
        <v>0</v>
      </c>
      <c r="O182" s="196">
        <v>0</v>
      </c>
      <c r="P182" s="196">
        <v>0</v>
      </c>
      <c r="Q182" s="196">
        <v>0</v>
      </c>
      <c r="R182" s="197">
        <v>0</v>
      </c>
      <c r="S182" s="198">
        <f t="shared" si="128"/>
        <v>0</v>
      </c>
      <c r="U182" s="236" t="s">
        <v>20</v>
      </c>
      <c r="V182" s="237">
        <v>0</v>
      </c>
      <c r="W182" s="237">
        <v>0</v>
      </c>
      <c r="X182" s="237">
        <v>0</v>
      </c>
      <c r="Y182" s="237">
        <v>0</v>
      </c>
      <c r="Z182" s="237">
        <v>0</v>
      </c>
      <c r="AA182" s="237">
        <v>0</v>
      </c>
      <c r="AB182" s="237">
        <v>0</v>
      </c>
      <c r="AC182" s="237">
        <v>0</v>
      </c>
      <c r="AD182" s="237">
        <v>0</v>
      </c>
      <c r="AE182" s="237">
        <v>0</v>
      </c>
      <c r="AF182" s="237">
        <v>0</v>
      </c>
      <c r="AG182" s="237">
        <v>0</v>
      </c>
      <c r="AH182" s="125">
        <v>0</v>
      </c>
      <c r="AI182" s="238">
        <f t="shared" si="129"/>
        <v>0</v>
      </c>
      <c r="AJ182" s="160" t="str">
        <f t="shared" si="130"/>
        <v/>
      </c>
      <c r="BA182" s="160"/>
      <c r="BR182" s="160"/>
      <c r="CG182" s="160"/>
    </row>
    <row r="183" spans="1:85" ht="15" thickBot="1">
      <c r="A183" s="206" t="s">
        <v>11</v>
      </c>
      <c r="B183" s="207">
        <v>0</v>
      </c>
      <c r="C183" s="207">
        <v>0</v>
      </c>
      <c r="D183" s="207">
        <v>0</v>
      </c>
      <c r="E183" s="207">
        <v>0</v>
      </c>
      <c r="F183" s="363"/>
      <c r="G183" s="207">
        <v>0</v>
      </c>
      <c r="H183" s="208">
        <v>0</v>
      </c>
      <c r="I183" s="209">
        <f t="shared" si="127"/>
        <v>0</v>
      </c>
      <c r="J183" s="168"/>
      <c r="K183" s="210" t="s">
        <v>11</v>
      </c>
      <c r="L183" s="207">
        <v>0</v>
      </c>
      <c r="M183" s="207">
        <v>0</v>
      </c>
      <c r="N183" s="207">
        <v>0</v>
      </c>
      <c r="O183" s="207">
        <v>0</v>
      </c>
      <c r="P183" s="207">
        <v>0</v>
      </c>
      <c r="Q183" s="207">
        <v>0</v>
      </c>
      <c r="R183" s="211">
        <v>0</v>
      </c>
      <c r="S183" s="212">
        <f t="shared" si="128"/>
        <v>0</v>
      </c>
      <c r="U183" s="239" t="s">
        <v>11</v>
      </c>
      <c r="V183" s="240">
        <v>0</v>
      </c>
      <c r="W183" s="240">
        <v>0</v>
      </c>
      <c r="X183" s="240">
        <v>0</v>
      </c>
      <c r="Y183" s="240">
        <v>0</v>
      </c>
      <c r="Z183" s="240">
        <v>0</v>
      </c>
      <c r="AA183" s="240">
        <v>0</v>
      </c>
      <c r="AB183" s="240">
        <v>0</v>
      </c>
      <c r="AC183" s="240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2">
        <f t="shared" si="129"/>
        <v>0</v>
      </c>
      <c r="AJ183" s="160" t="str">
        <f t="shared" si="130"/>
        <v/>
      </c>
      <c r="BA183" s="160"/>
      <c r="BR183" s="160"/>
      <c r="CG183" s="160"/>
    </row>
    <row r="184" spans="1:85" ht="15">
      <c r="A184" s="213" t="s">
        <v>26</v>
      </c>
      <c r="B184" s="214">
        <f>SUM(B163:B179)</f>
        <v>9.9510051762663014</v>
      </c>
      <c r="C184" s="214">
        <f t="shared" ref="C184:I184" si="131">SUM(C163:C179)</f>
        <v>0.10166033165783835</v>
      </c>
      <c r="D184" s="214">
        <f t="shared" si="131"/>
        <v>14.031473992838141</v>
      </c>
      <c r="E184" s="214">
        <f t="shared" si="131"/>
        <v>5.3623247703165928</v>
      </c>
      <c r="F184" s="214">
        <f t="shared" si="131"/>
        <v>0</v>
      </c>
      <c r="G184" s="214">
        <f t="shared" si="131"/>
        <v>0.53762960477182875</v>
      </c>
      <c r="H184" s="216">
        <f t="shared" si="131"/>
        <v>0</v>
      </c>
      <c r="I184" s="173">
        <f t="shared" si="131"/>
        <v>29.984093875850697</v>
      </c>
      <c r="J184" s="168"/>
      <c r="K184" s="215" t="s">
        <v>26</v>
      </c>
      <c r="L184" s="214">
        <f>SUM(L163:L179)</f>
        <v>9.9510051762663014</v>
      </c>
      <c r="M184" s="214">
        <f t="shared" ref="M184:S184" si="132">SUM(M163:M179)</f>
        <v>0.10166033165783835</v>
      </c>
      <c r="N184" s="214">
        <f t="shared" si="132"/>
        <v>14.031473992838141</v>
      </c>
      <c r="O184" s="214">
        <f t="shared" si="132"/>
        <v>5.3623247703165928</v>
      </c>
      <c r="P184" s="214">
        <f t="shared" si="132"/>
        <v>1.2889263116831029</v>
      </c>
      <c r="Q184" s="214">
        <f t="shared" si="132"/>
        <v>0.53762960477182875</v>
      </c>
      <c r="R184" s="216">
        <f t="shared" si="132"/>
        <v>0</v>
      </c>
      <c r="S184" s="217">
        <f t="shared" si="132"/>
        <v>31.273020187533806</v>
      </c>
      <c r="T184" s="160" t="str">
        <f>IF(ABS(S184-AI184)&gt;0.01,S184-AI184,"")</f>
        <v/>
      </c>
      <c r="U184" s="243" t="s">
        <v>63</v>
      </c>
      <c r="V184" s="244">
        <f>SUM(V163:V179)</f>
        <v>9.9449534558573713</v>
      </c>
      <c r="W184" s="244">
        <f t="shared" ref="W184:AH184" si="133">SUM(W163:W179)</f>
        <v>2.5935944609696265E-3</v>
      </c>
      <c r="X184" s="244">
        <f t="shared" si="133"/>
        <v>0.53762960477182875</v>
      </c>
      <c r="Y184" s="244">
        <f t="shared" si="133"/>
        <v>0.10166033165783835</v>
      </c>
      <c r="Z184" s="244">
        <f t="shared" si="133"/>
        <v>14.031473992838141</v>
      </c>
      <c r="AA184" s="244">
        <f t="shared" si="133"/>
        <v>5.3215248585665087</v>
      </c>
      <c r="AB184" s="244">
        <f t="shared" si="133"/>
        <v>1.2889263116831029</v>
      </c>
      <c r="AC184" s="244">
        <f t="shared" si="133"/>
        <v>4.4258037698043831E-2</v>
      </c>
      <c r="AD184" s="245">
        <f t="shared" si="133"/>
        <v>3.458125947959502E-3</v>
      </c>
      <c r="AE184" s="245">
        <f t="shared" si="133"/>
        <v>0</v>
      </c>
      <c r="AF184" s="245">
        <f t="shared" si="133"/>
        <v>0</v>
      </c>
      <c r="AG184" s="245">
        <f t="shared" si="133"/>
        <v>0</v>
      </c>
      <c r="AH184" s="245">
        <f t="shared" si="133"/>
        <v>4.0799911750084329E-2</v>
      </c>
      <c r="AI184" s="246">
        <f>SUM(V184:AC184)</f>
        <v>31.273020187533803</v>
      </c>
      <c r="AJ184" s="160" t="str">
        <f t="shared" si="130"/>
        <v/>
      </c>
      <c r="BA184" s="160"/>
      <c r="BR184" s="160"/>
      <c r="CG184" s="160"/>
    </row>
    <row r="185" spans="1:85" s="23" customFormat="1" ht="15" thickBot="1">
      <c r="A185" s="30" t="s">
        <v>88</v>
      </c>
      <c r="B185" s="47">
        <f>IF($I184=0,"-",B184/$I184)</f>
        <v>0.33187613464220372</v>
      </c>
      <c r="C185" s="47">
        <f t="shared" ref="C185:H185" si="134">IF($I184=0,"-",C184/$I184)</f>
        <v>3.3904753659978353E-3</v>
      </c>
      <c r="D185" s="47">
        <f t="shared" si="134"/>
        <v>0.46796391616620248</v>
      </c>
      <c r="E185" s="47">
        <f t="shared" si="134"/>
        <v>0.17883898017793459</v>
      </c>
      <c r="F185" s="47">
        <f t="shared" si="134"/>
        <v>0</v>
      </c>
      <c r="G185" s="47">
        <f t="shared" si="134"/>
        <v>1.7930493647661559E-2</v>
      </c>
      <c r="H185" s="70">
        <f t="shared" si="134"/>
        <v>0</v>
      </c>
      <c r="I185" s="48">
        <f>SUM(B185:H185)</f>
        <v>1.0000000000000002</v>
      </c>
      <c r="J185" s="160"/>
      <c r="K185" s="81" t="s">
        <v>88</v>
      </c>
      <c r="L185" s="98">
        <f t="shared" ref="L185:R185" si="135">IF($S184=0,"-",L184/$S184)</f>
        <v>0.31819776652825543</v>
      </c>
      <c r="M185" s="98">
        <f t="shared" si="135"/>
        <v>3.250735971396925E-3</v>
      </c>
      <c r="N185" s="98">
        <f t="shared" si="135"/>
        <v>0.44867665190941264</v>
      </c>
      <c r="O185" s="98">
        <f t="shared" si="135"/>
        <v>0.17146808137367389</v>
      </c>
      <c r="P185" s="98">
        <f t="shared" si="135"/>
        <v>4.1215280901999371E-2</v>
      </c>
      <c r="Q185" s="98">
        <f t="shared" si="135"/>
        <v>1.7191483315261668E-2</v>
      </c>
      <c r="R185" s="99">
        <f t="shared" si="135"/>
        <v>0</v>
      </c>
      <c r="S185" s="100">
        <f>SUM(L185:R185)</f>
        <v>0.99999999999999989</v>
      </c>
      <c r="U185" s="110" t="s">
        <v>88</v>
      </c>
      <c r="V185" s="133">
        <f>+V184/$AI184</f>
        <v>0.31800425402538113</v>
      </c>
      <c r="W185" s="133">
        <f t="shared" ref="W185:AH185" si="136">+W184/$AI184</f>
        <v>8.293392980328447E-5</v>
      </c>
      <c r="X185" s="133">
        <f t="shared" si="136"/>
        <v>1.7191483315261671E-2</v>
      </c>
      <c r="Y185" s="133">
        <f t="shared" si="136"/>
        <v>3.250735971396925E-3</v>
      </c>
      <c r="Z185" s="133">
        <f t="shared" si="136"/>
        <v>0.44867665190941269</v>
      </c>
      <c r="AA185" s="133">
        <f t="shared" si="136"/>
        <v>0.17016344525265262</v>
      </c>
      <c r="AB185" s="133">
        <f t="shared" si="136"/>
        <v>4.1215280901999378E-2</v>
      </c>
      <c r="AC185" s="133">
        <f t="shared" si="136"/>
        <v>1.4152146940923274E-3</v>
      </c>
      <c r="AD185" s="133">
        <f t="shared" si="136"/>
        <v>1.1057857307104596E-4</v>
      </c>
      <c r="AE185" s="133">
        <f t="shared" si="136"/>
        <v>0</v>
      </c>
      <c r="AF185" s="133">
        <f t="shared" si="136"/>
        <v>0</v>
      </c>
      <c r="AG185" s="133">
        <f t="shared" si="136"/>
        <v>0</v>
      </c>
      <c r="AH185" s="133">
        <f t="shared" si="136"/>
        <v>1.3046361210212814E-3</v>
      </c>
      <c r="AI185" s="134">
        <f>SUM(V185:AC185)</f>
        <v>1</v>
      </c>
      <c r="AJ185" s="23" t="str">
        <f t="shared" si="130"/>
        <v/>
      </c>
    </row>
    <row r="186" spans="1:85" ht="15" thickBot="1">
      <c r="A186" s="247"/>
      <c r="B186" s="247"/>
      <c r="C186" s="247"/>
      <c r="D186" s="247"/>
      <c r="E186" s="247"/>
      <c r="F186" s="247"/>
      <c r="G186" s="247"/>
      <c r="H186" s="247"/>
      <c r="I186" s="247"/>
      <c r="K186" s="247"/>
      <c r="L186" s="247"/>
      <c r="M186" s="247"/>
      <c r="N186" s="247"/>
      <c r="O186" s="247"/>
      <c r="P186" s="247"/>
      <c r="Q186" s="247"/>
      <c r="R186" s="247"/>
      <c r="S186" s="247"/>
      <c r="AI186" s="168"/>
      <c r="BA186" s="160"/>
      <c r="BR186" s="160"/>
      <c r="CG186" s="160"/>
    </row>
    <row r="187" spans="1:85" ht="28.5">
      <c r="A187" s="312" t="s">
        <v>35</v>
      </c>
      <c r="B187" s="164" t="s">
        <v>0</v>
      </c>
      <c r="C187" s="164" t="s">
        <v>1</v>
      </c>
      <c r="D187" s="164" t="s">
        <v>2</v>
      </c>
      <c r="E187" s="164" t="s">
        <v>3</v>
      </c>
      <c r="F187" s="164" t="s">
        <v>27</v>
      </c>
      <c r="G187" s="164" t="s">
        <v>4</v>
      </c>
      <c r="H187" s="164" t="s">
        <v>5</v>
      </c>
      <c r="I187" s="165" t="s">
        <v>6</v>
      </c>
      <c r="K187" s="314" t="s">
        <v>35</v>
      </c>
      <c r="L187" s="166" t="s">
        <v>0</v>
      </c>
      <c r="M187" s="166" t="s">
        <v>1</v>
      </c>
      <c r="N187" s="166" t="s">
        <v>2</v>
      </c>
      <c r="O187" s="166" t="s">
        <v>3</v>
      </c>
      <c r="P187" s="166" t="s">
        <v>27</v>
      </c>
      <c r="Q187" s="166" t="s">
        <v>4</v>
      </c>
      <c r="R187" s="166" t="s">
        <v>5</v>
      </c>
      <c r="S187" s="167" t="s">
        <v>6</v>
      </c>
      <c r="U187" s="316" t="s">
        <v>35</v>
      </c>
      <c r="V187" s="219" t="s">
        <v>74</v>
      </c>
      <c r="W187" s="219" t="s">
        <v>75</v>
      </c>
      <c r="X187" s="219" t="s">
        <v>4</v>
      </c>
      <c r="Y187" s="219" t="s">
        <v>1</v>
      </c>
      <c r="Z187" s="219" t="s">
        <v>2</v>
      </c>
      <c r="AA187" s="219" t="s">
        <v>3</v>
      </c>
      <c r="AB187" s="219" t="s">
        <v>55</v>
      </c>
      <c r="AC187" s="219" t="s">
        <v>68</v>
      </c>
      <c r="AD187" s="220" t="s">
        <v>76</v>
      </c>
      <c r="AE187" s="220" t="s">
        <v>83</v>
      </c>
      <c r="AF187" s="220" t="s">
        <v>77</v>
      </c>
      <c r="AG187" s="220" t="s">
        <v>84</v>
      </c>
      <c r="AH187" s="220" t="s">
        <v>85</v>
      </c>
      <c r="AI187" s="221" t="s">
        <v>63</v>
      </c>
      <c r="BA187" s="160"/>
      <c r="BR187" s="160"/>
      <c r="CG187" s="160"/>
    </row>
    <row r="188" spans="1:85" ht="15">
      <c r="A188" s="313" t="s">
        <v>35</v>
      </c>
      <c r="B188" s="318" t="s">
        <v>69</v>
      </c>
      <c r="C188" s="319"/>
      <c r="D188" s="319"/>
      <c r="E188" s="319"/>
      <c r="F188" s="319"/>
      <c r="G188" s="319"/>
      <c r="H188" s="319"/>
      <c r="I188" s="320"/>
      <c r="K188" s="315" t="s">
        <v>35</v>
      </c>
      <c r="L188" s="321" t="s">
        <v>69</v>
      </c>
      <c r="M188" s="322"/>
      <c r="N188" s="322"/>
      <c r="O188" s="322"/>
      <c r="P188" s="322"/>
      <c r="Q188" s="322"/>
      <c r="R188" s="322"/>
      <c r="S188" s="323"/>
      <c r="U188" s="317" t="s">
        <v>35</v>
      </c>
      <c r="V188" s="324" t="s">
        <v>69</v>
      </c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5"/>
      <c r="BA188" s="160"/>
      <c r="BR188" s="160"/>
      <c r="CG188" s="160"/>
    </row>
    <row r="189" spans="1:85" ht="15">
      <c r="A189" s="170" t="s">
        <v>7</v>
      </c>
      <c r="B189" s="171">
        <v>1.8352421993663912E-2</v>
      </c>
      <c r="C189" s="171">
        <v>0</v>
      </c>
      <c r="D189" s="171">
        <v>0</v>
      </c>
      <c r="E189" s="171">
        <v>0</v>
      </c>
      <c r="F189" s="361"/>
      <c r="G189" s="171">
        <v>0</v>
      </c>
      <c r="H189" s="172">
        <v>0</v>
      </c>
      <c r="I189" s="173">
        <f>SUM(B189:H189)</f>
        <v>1.8352421993663912E-2</v>
      </c>
      <c r="J189" s="168"/>
      <c r="K189" s="222" t="s">
        <v>7</v>
      </c>
      <c r="L189" s="171">
        <v>1.8352421993663912E-2</v>
      </c>
      <c r="M189" s="171">
        <v>0</v>
      </c>
      <c r="N189" s="171">
        <v>0</v>
      </c>
      <c r="O189" s="171">
        <v>0</v>
      </c>
      <c r="P189" s="171">
        <v>0</v>
      </c>
      <c r="Q189" s="171">
        <v>0</v>
      </c>
      <c r="R189" s="223">
        <v>0</v>
      </c>
      <c r="S189" s="224">
        <f>SUM(L189:R189)</f>
        <v>1.8352421993663912E-2</v>
      </c>
      <c r="U189" s="225" t="s">
        <v>7</v>
      </c>
      <c r="V189" s="226">
        <v>1.8352421993663912E-2</v>
      </c>
      <c r="W189" s="226">
        <v>0</v>
      </c>
      <c r="X189" s="226">
        <v>0</v>
      </c>
      <c r="Y189" s="226">
        <v>0</v>
      </c>
      <c r="Z189" s="226">
        <v>0</v>
      </c>
      <c r="AA189" s="226">
        <v>0</v>
      </c>
      <c r="AB189" s="226">
        <v>0</v>
      </c>
      <c r="AC189" s="227">
        <v>0</v>
      </c>
      <c r="AD189" s="228">
        <v>0</v>
      </c>
      <c r="AE189" s="228">
        <v>0</v>
      </c>
      <c r="AF189" s="228">
        <v>0</v>
      </c>
      <c r="AG189" s="228">
        <v>0</v>
      </c>
      <c r="AH189" s="228">
        <v>0</v>
      </c>
      <c r="AI189" s="229">
        <f>SUM(V189:AC189)</f>
        <v>1.8352421993663912E-2</v>
      </c>
      <c r="AJ189" s="160" t="str">
        <f>IF(ABS(S189-AI189)&gt;0.001,S189-AI189,"")</f>
        <v/>
      </c>
      <c r="BA189" s="160"/>
      <c r="BR189" s="160"/>
      <c r="CG189" s="160"/>
    </row>
    <row r="190" spans="1:85" ht="15">
      <c r="A190" s="178" t="s">
        <v>8</v>
      </c>
      <c r="B190" s="179">
        <v>0</v>
      </c>
      <c r="C190" s="179">
        <v>0</v>
      </c>
      <c r="D190" s="179">
        <v>0</v>
      </c>
      <c r="E190" s="179">
        <v>0</v>
      </c>
      <c r="F190" s="362"/>
      <c r="G190" s="179">
        <v>0</v>
      </c>
      <c r="H190" s="180">
        <v>0</v>
      </c>
      <c r="I190" s="181">
        <f t="shared" ref="I190:I209" si="137">SUM(B190:H190)</f>
        <v>0</v>
      </c>
      <c r="J190" s="168"/>
      <c r="K190" s="182" t="s">
        <v>8</v>
      </c>
      <c r="L190" s="183">
        <v>0</v>
      </c>
      <c r="M190" s="183">
        <v>0</v>
      </c>
      <c r="N190" s="183">
        <v>0</v>
      </c>
      <c r="O190" s="183">
        <v>0</v>
      </c>
      <c r="P190" s="183">
        <v>0</v>
      </c>
      <c r="Q190" s="183">
        <v>0</v>
      </c>
      <c r="R190" s="184">
        <v>0</v>
      </c>
      <c r="S190" s="185">
        <f t="shared" ref="S190:S209" si="138">SUM(L190:R190)</f>
        <v>0</v>
      </c>
      <c r="U190" s="230" t="s">
        <v>8</v>
      </c>
      <c r="V190" s="231">
        <v>0</v>
      </c>
      <c r="W190" s="231">
        <v>0</v>
      </c>
      <c r="X190" s="231">
        <v>0</v>
      </c>
      <c r="Y190" s="231">
        <v>0</v>
      </c>
      <c r="Z190" s="231">
        <v>0</v>
      </c>
      <c r="AA190" s="231">
        <v>0</v>
      </c>
      <c r="AB190" s="231">
        <v>0</v>
      </c>
      <c r="AC190" s="232">
        <v>0</v>
      </c>
      <c r="AD190" s="231">
        <v>0</v>
      </c>
      <c r="AE190" s="231">
        <v>0</v>
      </c>
      <c r="AF190" s="231">
        <v>0</v>
      </c>
      <c r="AG190" s="231">
        <v>0</v>
      </c>
      <c r="AH190" s="231">
        <v>0</v>
      </c>
      <c r="AI190" s="233">
        <f t="shared" ref="AI190:AI209" si="139">SUM(V190:AC190)</f>
        <v>0</v>
      </c>
      <c r="AJ190" s="160" t="str">
        <f t="shared" ref="AJ190:AJ211" si="140">IF(ABS(S190-AI190)&gt;0.001,S190-AI190,"")</f>
        <v/>
      </c>
      <c r="BA190" s="160"/>
      <c r="BR190" s="160"/>
      <c r="CG190" s="160"/>
    </row>
    <row r="191" spans="1:85" ht="15">
      <c r="A191" s="186" t="s">
        <v>10</v>
      </c>
      <c r="B191" s="175">
        <v>0</v>
      </c>
      <c r="C191" s="175">
        <v>0</v>
      </c>
      <c r="D191" s="175">
        <v>0</v>
      </c>
      <c r="E191" s="175">
        <v>0</v>
      </c>
      <c r="F191" s="362"/>
      <c r="G191" s="175">
        <v>0</v>
      </c>
      <c r="H191" s="187">
        <v>0</v>
      </c>
      <c r="I191" s="173">
        <f t="shared" si="137"/>
        <v>0</v>
      </c>
      <c r="J191" s="168"/>
      <c r="K191" s="188" t="s">
        <v>10</v>
      </c>
      <c r="L191" s="175">
        <v>0</v>
      </c>
      <c r="M191" s="175">
        <v>0</v>
      </c>
      <c r="N191" s="175">
        <v>0</v>
      </c>
      <c r="O191" s="175">
        <v>0</v>
      </c>
      <c r="P191" s="175">
        <v>0</v>
      </c>
      <c r="Q191" s="175">
        <v>0</v>
      </c>
      <c r="R191" s="176">
        <v>0</v>
      </c>
      <c r="S191" s="177">
        <f t="shared" si="138"/>
        <v>0</v>
      </c>
      <c r="U191" s="234" t="s">
        <v>10</v>
      </c>
      <c r="V191" s="226">
        <v>0</v>
      </c>
      <c r="W191" s="226">
        <v>0</v>
      </c>
      <c r="X191" s="226">
        <v>0</v>
      </c>
      <c r="Y191" s="226">
        <v>0</v>
      </c>
      <c r="Z191" s="226">
        <v>0</v>
      </c>
      <c r="AA191" s="226">
        <v>0</v>
      </c>
      <c r="AB191" s="226">
        <v>0</v>
      </c>
      <c r="AC191" s="227">
        <v>0</v>
      </c>
      <c r="AD191" s="228">
        <v>0</v>
      </c>
      <c r="AE191" s="228">
        <v>0</v>
      </c>
      <c r="AF191" s="228">
        <v>0</v>
      </c>
      <c r="AG191" s="228">
        <v>0</v>
      </c>
      <c r="AH191" s="228">
        <v>0</v>
      </c>
      <c r="AI191" s="229">
        <f t="shared" si="139"/>
        <v>0</v>
      </c>
      <c r="AJ191" s="160" t="str">
        <f t="shared" si="140"/>
        <v/>
      </c>
      <c r="BA191" s="160"/>
      <c r="BR191" s="160"/>
      <c r="CG191" s="160"/>
    </row>
    <row r="192" spans="1:85" ht="15">
      <c r="A192" s="178" t="s">
        <v>56</v>
      </c>
      <c r="B192" s="179">
        <v>0</v>
      </c>
      <c r="C192" s="179">
        <v>0</v>
      </c>
      <c r="D192" s="179">
        <v>0</v>
      </c>
      <c r="E192" s="179">
        <v>0</v>
      </c>
      <c r="F192" s="362"/>
      <c r="G192" s="179">
        <v>0</v>
      </c>
      <c r="H192" s="180">
        <v>0</v>
      </c>
      <c r="I192" s="181">
        <f t="shared" si="137"/>
        <v>0</v>
      </c>
      <c r="J192" s="168"/>
      <c r="K192" s="182" t="s">
        <v>56</v>
      </c>
      <c r="L192" s="183">
        <v>0</v>
      </c>
      <c r="M192" s="183">
        <v>0</v>
      </c>
      <c r="N192" s="183">
        <v>0</v>
      </c>
      <c r="O192" s="183">
        <v>0</v>
      </c>
      <c r="P192" s="183">
        <v>0</v>
      </c>
      <c r="Q192" s="183">
        <v>0</v>
      </c>
      <c r="R192" s="184">
        <v>0</v>
      </c>
      <c r="S192" s="185">
        <f t="shared" si="138"/>
        <v>0</v>
      </c>
      <c r="U192" s="230" t="s">
        <v>56</v>
      </c>
      <c r="V192" s="231">
        <v>0</v>
      </c>
      <c r="W192" s="231">
        <v>0</v>
      </c>
      <c r="X192" s="231">
        <v>0</v>
      </c>
      <c r="Y192" s="231">
        <v>0</v>
      </c>
      <c r="Z192" s="231">
        <v>0</v>
      </c>
      <c r="AA192" s="231">
        <v>0</v>
      </c>
      <c r="AB192" s="231">
        <v>0</v>
      </c>
      <c r="AC192" s="232">
        <v>0</v>
      </c>
      <c r="AD192" s="231">
        <v>0</v>
      </c>
      <c r="AE192" s="231">
        <v>0</v>
      </c>
      <c r="AF192" s="231">
        <v>0</v>
      </c>
      <c r="AG192" s="231">
        <v>0</v>
      </c>
      <c r="AH192" s="231">
        <v>0</v>
      </c>
      <c r="AI192" s="233">
        <f t="shared" si="139"/>
        <v>0</v>
      </c>
      <c r="AJ192" s="160" t="str">
        <f t="shared" si="140"/>
        <v/>
      </c>
      <c r="BA192" s="160"/>
      <c r="BR192" s="160"/>
      <c r="CG192" s="160"/>
    </row>
    <row r="193" spans="1:85" ht="15">
      <c r="A193" s="186" t="s">
        <v>16</v>
      </c>
      <c r="B193" s="175">
        <v>0.18422102715300631</v>
      </c>
      <c r="C193" s="175">
        <v>0</v>
      </c>
      <c r="D193" s="175">
        <v>8.3503933366744256</v>
      </c>
      <c r="E193" s="175">
        <v>0</v>
      </c>
      <c r="F193" s="362"/>
      <c r="G193" s="175">
        <v>0</v>
      </c>
      <c r="H193" s="187">
        <v>0</v>
      </c>
      <c r="I193" s="173">
        <f t="shared" si="137"/>
        <v>8.5346143638274317</v>
      </c>
      <c r="J193" s="168"/>
      <c r="K193" s="188" t="s">
        <v>16</v>
      </c>
      <c r="L193" s="175">
        <v>0.18422102715300631</v>
      </c>
      <c r="M193" s="175">
        <v>0</v>
      </c>
      <c r="N193" s="175">
        <v>8.3503933366744256</v>
      </c>
      <c r="O193" s="175">
        <v>0</v>
      </c>
      <c r="P193" s="175">
        <v>0</v>
      </c>
      <c r="Q193" s="175">
        <v>0</v>
      </c>
      <c r="R193" s="176">
        <v>0</v>
      </c>
      <c r="S193" s="177">
        <f t="shared" si="138"/>
        <v>8.5346143638274317</v>
      </c>
      <c r="U193" s="234" t="s">
        <v>16</v>
      </c>
      <c r="V193" s="226">
        <v>0.18422102715300631</v>
      </c>
      <c r="W193" s="226">
        <v>0</v>
      </c>
      <c r="X193" s="226">
        <v>0</v>
      </c>
      <c r="Y193" s="226">
        <v>0</v>
      </c>
      <c r="Z193" s="226">
        <v>8.3503933366744256</v>
      </c>
      <c r="AA193" s="226">
        <v>0</v>
      </c>
      <c r="AB193" s="226">
        <v>0</v>
      </c>
      <c r="AC193" s="227">
        <v>0</v>
      </c>
      <c r="AD193" s="228">
        <v>0</v>
      </c>
      <c r="AE193" s="228">
        <v>0</v>
      </c>
      <c r="AF193" s="228">
        <v>0</v>
      </c>
      <c r="AG193" s="228">
        <v>0</v>
      </c>
      <c r="AH193" s="228">
        <v>0</v>
      </c>
      <c r="AI193" s="229">
        <f t="shared" si="139"/>
        <v>8.5346143638274317</v>
      </c>
      <c r="AJ193" s="160" t="str">
        <f t="shared" si="140"/>
        <v/>
      </c>
      <c r="BA193" s="160"/>
      <c r="BR193" s="160"/>
      <c r="CG193" s="160"/>
    </row>
    <row r="194" spans="1:85" ht="15">
      <c r="A194" s="178" t="s">
        <v>15</v>
      </c>
      <c r="B194" s="179">
        <v>0</v>
      </c>
      <c r="C194" s="179">
        <v>0</v>
      </c>
      <c r="D194" s="179">
        <v>0</v>
      </c>
      <c r="E194" s="179">
        <v>0</v>
      </c>
      <c r="F194" s="362"/>
      <c r="G194" s="179">
        <v>0</v>
      </c>
      <c r="H194" s="180">
        <v>0</v>
      </c>
      <c r="I194" s="181">
        <f t="shared" si="137"/>
        <v>0</v>
      </c>
      <c r="J194" s="168"/>
      <c r="K194" s="182" t="s">
        <v>15</v>
      </c>
      <c r="L194" s="183">
        <v>0</v>
      </c>
      <c r="M194" s="183">
        <v>0</v>
      </c>
      <c r="N194" s="183">
        <v>0</v>
      </c>
      <c r="O194" s="183">
        <v>0</v>
      </c>
      <c r="P194" s="183">
        <v>0</v>
      </c>
      <c r="Q194" s="183">
        <v>0</v>
      </c>
      <c r="R194" s="184">
        <v>0</v>
      </c>
      <c r="S194" s="185">
        <f t="shared" si="138"/>
        <v>0</v>
      </c>
      <c r="U194" s="230" t="s">
        <v>57</v>
      </c>
      <c r="V194" s="231">
        <v>0</v>
      </c>
      <c r="W194" s="231">
        <v>0</v>
      </c>
      <c r="X194" s="231">
        <v>0</v>
      </c>
      <c r="Y194" s="231">
        <v>0</v>
      </c>
      <c r="Z194" s="231">
        <v>0</v>
      </c>
      <c r="AA194" s="231">
        <v>0</v>
      </c>
      <c r="AB194" s="231">
        <v>0</v>
      </c>
      <c r="AC194" s="232">
        <v>0</v>
      </c>
      <c r="AD194" s="231">
        <v>0</v>
      </c>
      <c r="AE194" s="231">
        <v>0</v>
      </c>
      <c r="AF194" s="231">
        <v>0</v>
      </c>
      <c r="AG194" s="231">
        <v>0</v>
      </c>
      <c r="AH194" s="231">
        <v>0</v>
      </c>
      <c r="AI194" s="233">
        <f t="shared" si="139"/>
        <v>0</v>
      </c>
      <c r="AJ194" s="160" t="str">
        <f t="shared" si="140"/>
        <v/>
      </c>
      <c r="BA194" s="160"/>
      <c r="BR194" s="160"/>
      <c r="CG194" s="160"/>
    </row>
    <row r="195" spans="1:85" ht="15">
      <c r="A195" s="186" t="s">
        <v>58</v>
      </c>
      <c r="B195" s="175">
        <v>0</v>
      </c>
      <c r="C195" s="175">
        <v>0</v>
      </c>
      <c r="D195" s="175">
        <v>0</v>
      </c>
      <c r="E195" s="175">
        <v>2.2087446797331753</v>
      </c>
      <c r="F195" s="362"/>
      <c r="G195" s="175">
        <v>0</v>
      </c>
      <c r="H195" s="187">
        <v>0</v>
      </c>
      <c r="I195" s="173">
        <f t="shared" si="137"/>
        <v>2.2087446797331753</v>
      </c>
      <c r="J195" s="168"/>
      <c r="K195" s="188" t="s">
        <v>58</v>
      </c>
      <c r="L195" s="175">
        <v>0</v>
      </c>
      <c r="M195" s="175">
        <v>0</v>
      </c>
      <c r="N195" s="175">
        <v>0</v>
      </c>
      <c r="O195" s="175">
        <v>2.2087446797331753</v>
      </c>
      <c r="P195" s="175">
        <v>336.26403799643089</v>
      </c>
      <c r="Q195" s="175">
        <v>0</v>
      </c>
      <c r="R195" s="176">
        <v>0</v>
      </c>
      <c r="S195" s="177">
        <f t="shared" si="138"/>
        <v>338.47278267616406</v>
      </c>
      <c r="U195" s="234" t="s">
        <v>58</v>
      </c>
      <c r="V195" s="226">
        <v>0</v>
      </c>
      <c r="W195" s="226">
        <v>0</v>
      </c>
      <c r="X195" s="226">
        <v>0</v>
      </c>
      <c r="Y195" s="226">
        <v>0</v>
      </c>
      <c r="Z195" s="226">
        <v>0</v>
      </c>
      <c r="AA195" s="226">
        <v>0.33131170195997628</v>
      </c>
      <c r="AB195" s="226">
        <v>336.26403799643089</v>
      </c>
      <c r="AC195" s="227">
        <v>1.8774329777731991</v>
      </c>
      <c r="AD195" s="226">
        <v>0</v>
      </c>
      <c r="AE195" s="226">
        <v>0</v>
      </c>
      <c r="AF195" s="226">
        <v>0</v>
      </c>
      <c r="AG195" s="226">
        <v>0</v>
      </c>
      <c r="AH195" s="226">
        <v>1.8774329777731991</v>
      </c>
      <c r="AI195" s="229">
        <f t="shared" si="139"/>
        <v>338.47278267616406</v>
      </c>
      <c r="AJ195" s="160" t="str">
        <f t="shared" si="140"/>
        <v/>
      </c>
      <c r="BA195" s="160"/>
      <c r="BR195" s="160"/>
      <c r="CG195" s="160"/>
    </row>
    <row r="196" spans="1:85" ht="15">
      <c r="A196" s="178" t="s">
        <v>12</v>
      </c>
      <c r="B196" s="179">
        <v>0</v>
      </c>
      <c r="C196" s="179">
        <v>0</v>
      </c>
      <c r="D196" s="179">
        <v>0</v>
      </c>
      <c r="E196" s="179">
        <v>0</v>
      </c>
      <c r="F196" s="362"/>
      <c r="G196" s="179">
        <v>0</v>
      </c>
      <c r="H196" s="180">
        <v>0</v>
      </c>
      <c r="I196" s="181">
        <f t="shared" si="137"/>
        <v>0</v>
      </c>
      <c r="J196" s="168"/>
      <c r="K196" s="182" t="s">
        <v>12</v>
      </c>
      <c r="L196" s="183">
        <v>0</v>
      </c>
      <c r="M196" s="183">
        <v>0</v>
      </c>
      <c r="N196" s="183">
        <v>0</v>
      </c>
      <c r="O196" s="183">
        <v>0</v>
      </c>
      <c r="P196" s="183">
        <v>1.1640808113644505</v>
      </c>
      <c r="Q196" s="183">
        <v>0</v>
      </c>
      <c r="R196" s="184">
        <v>0</v>
      </c>
      <c r="S196" s="185">
        <f t="shared" si="138"/>
        <v>1.1640808113644505</v>
      </c>
      <c r="U196" s="230" t="s">
        <v>12</v>
      </c>
      <c r="V196" s="231">
        <v>0</v>
      </c>
      <c r="W196" s="231">
        <v>0</v>
      </c>
      <c r="X196" s="231">
        <v>0</v>
      </c>
      <c r="Y196" s="231">
        <v>0</v>
      </c>
      <c r="Z196" s="231">
        <v>0</v>
      </c>
      <c r="AA196" s="231">
        <v>0</v>
      </c>
      <c r="AB196" s="231">
        <v>1.1640808113644505</v>
      </c>
      <c r="AC196" s="232">
        <v>0</v>
      </c>
      <c r="AD196" s="231">
        <v>0</v>
      </c>
      <c r="AE196" s="231">
        <v>0</v>
      </c>
      <c r="AF196" s="231">
        <v>0</v>
      </c>
      <c r="AG196" s="231">
        <v>0</v>
      </c>
      <c r="AH196" s="231">
        <v>0</v>
      </c>
      <c r="AI196" s="233">
        <f t="shared" si="139"/>
        <v>1.1640808113644505</v>
      </c>
      <c r="AJ196" s="160" t="str">
        <f t="shared" si="140"/>
        <v/>
      </c>
      <c r="BA196" s="160"/>
      <c r="BR196" s="160"/>
      <c r="CG196" s="160"/>
    </row>
    <row r="197" spans="1:85" ht="15">
      <c r="A197" s="186" t="s">
        <v>59</v>
      </c>
      <c r="B197" s="175">
        <v>0</v>
      </c>
      <c r="C197" s="175">
        <v>0</v>
      </c>
      <c r="D197" s="175">
        <v>0</v>
      </c>
      <c r="E197" s="175">
        <v>0</v>
      </c>
      <c r="F197" s="362"/>
      <c r="G197" s="175">
        <v>0</v>
      </c>
      <c r="H197" s="187">
        <v>0</v>
      </c>
      <c r="I197" s="173">
        <f t="shared" si="137"/>
        <v>0</v>
      </c>
      <c r="J197" s="168"/>
      <c r="K197" s="188" t="s">
        <v>59</v>
      </c>
      <c r="L197" s="175">
        <v>0</v>
      </c>
      <c r="M197" s="175">
        <v>0</v>
      </c>
      <c r="N197" s="175">
        <v>0</v>
      </c>
      <c r="O197" s="175">
        <v>0</v>
      </c>
      <c r="P197" s="175">
        <v>0</v>
      </c>
      <c r="Q197" s="175">
        <v>0</v>
      </c>
      <c r="R197" s="176">
        <v>0</v>
      </c>
      <c r="S197" s="177">
        <f t="shared" si="138"/>
        <v>0</v>
      </c>
      <c r="U197" s="234" t="s">
        <v>59</v>
      </c>
      <c r="V197" s="226">
        <v>0</v>
      </c>
      <c r="W197" s="226">
        <v>0</v>
      </c>
      <c r="X197" s="226">
        <v>0</v>
      </c>
      <c r="Y197" s="226">
        <v>0</v>
      </c>
      <c r="Z197" s="226">
        <v>0</v>
      </c>
      <c r="AA197" s="226">
        <v>0</v>
      </c>
      <c r="AB197" s="226">
        <v>0</v>
      </c>
      <c r="AC197" s="227">
        <v>0</v>
      </c>
      <c r="AD197" s="226">
        <v>0</v>
      </c>
      <c r="AE197" s="226">
        <v>0</v>
      </c>
      <c r="AF197" s="226">
        <v>0</v>
      </c>
      <c r="AG197" s="226">
        <v>0</v>
      </c>
      <c r="AH197" s="226">
        <v>0</v>
      </c>
      <c r="AI197" s="229">
        <f t="shared" si="139"/>
        <v>0</v>
      </c>
      <c r="AJ197" s="160" t="str">
        <f t="shared" si="140"/>
        <v/>
      </c>
      <c r="BA197" s="160"/>
      <c r="BR197" s="160"/>
      <c r="CG197" s="160"/>
    </row>
    <row r="198" spans="1:85" ht="15">
      <c r="A198" s="178" t="s">
        <v>17</v>
      </c>
      <c r="B198" s="179">
        <v>18.342306684003457</v>
      </c>
      <c r="C198" s="179">
        <v>0</v>
      </c>
      <c r="D198" s="179">
        <v>3.400869103892818</v>
      </c>
      <c r="E198" s="179">
        <v>0.16549099932236172</v>
      </c>
      <c r="F198" s="362"/>
      <c r="G198" s="179">
        <v>0</v>
      </c>
      <c r="H198" s="180">
        <v>0</v>
      </c>
      <c r="I198" s="181">
        <f t="shared" si="137"/>
        <v>21.908666787218639</v>
      </c>
      <c r="J198" s="168"/>
      <c r="K198" s="182" t="s">
        <v>17</v>
      </c>
      <c r="L198" s="183">
        <v>18.342306684003457</v>
      </c>
      <c r="M198" s="183">
        <v>0</v>
      </c>
      <c r="N198" s="183">
        <v>3.400869103892818</v>
      </c>
      <c r="O198" s="183">
        <v>0.16549099932236172</v>
      </c>
      <c r="P198" s="183">
        <v>7.2077081761006368E-3</v>
      </c>
      <c r="Q198" s="183">
        <v>0</v>
      </c>
      <c r="R198" s="184">
        <v>0</v>
      </c>
      <c r="S198" s="185">
        <f t="shared" si="138"/>
        <v>21.915874495394739</v>
      </c>
      <c r="U198" s="230" t="s">
        <v>17</v>
      </c>
      <c r="V198" s="231">
        <v>18.342306684003457</v>
      </c>
      <c r="W198" s="231">
        <v>0</v>
      </c>
      <c r="X198" s="231">
        <v>0</v>
      </c>
      <c r="Y198" s="231">
        <v>0</v>
      </c>
      <c r="Z198" s="231">
        <v>3.400869103892818</v>
      </c>
      <c r="AA198" s="231">
        <v>2.8473043087247556E-2</v>
      </c>
      <c r="AB198" s="231">
        <v>7.2077081761006368E-3</v>
      </c>
      <c r="AC198" s="232">
        <v>0.13701795623511417</v>
      </c>
      <c r="AD198" s="231">
        <v>0</v>
      </c>
      <c r="AE198" s="231">
        <v>0</v>
      </c>
      <c r="AF198" s="231">
        <v>0</v>
      </c>
      <c r="AG198" s="231">
        <v>0</v>
      </c>
      <c r="AH198" s="231">
        <v>0.13701795623511417</v>
      </c>
      <c r="AI198" s="233">
        <f t="shared" si="139"/>
        <v>21.915874495394739</v>
      </c>
      <c r="AJ198" s="160" t="str">
        <f t="shared" si="140"/>
        <v/>
      </c>
      <c r="BA198" s="160"/>
      <c r="BR198" s="160"/>
      <c r="CG198" s="160"/>
    </row>
    <row r="199" spans="1:85" ht="15">
      <c r="A199" s="186" t="s">
        <v>139</v>
      </c>
      <c r="B199" s="175">
        <v>3.4905828712362723</v>
      </c>
      <c r="C199" s="175">
        <v>2.6720602557751278</v>
      </c>
      <c r="D199" s="175">
        <v>71.199452257335267</v>
      </c>
      <c r="E199" s="175">
        <v>0</v>
      </c>
      <c r="F199" s="362"/>
      <c r="G199" s="175">
        <v>0</v>
      </c>
      <c r="H199" s="187">
        <v>0</v>
      </c>
      <c r="I199" s="173">
        <f t="shared" si="137"/>
        <v>77.362095384346674</v>
      </c>
      <c r="J199" s="168"/>
      <c r="K199" s="188" t="s">
        <v>139</v>
      </c>
      <c r="L199" s="175">
        <v>3.4905828712362723</v>
      </c>
      <c r="M199" s="175">
        <v>2.6720602557751278</v>
      </c>
      <c r="N199" s="175">
        <v>71.199452257335267</v>
      </c>
      <c r="O199" s="175">
        <v>0</v>
      </c>
      <c r="P199" s="175">
        <v>5.9822559205561046</v>
      </c>
      <c r="Q199" s="175">
        <v>0</v>
      </c>
      <c r="R199" s="176">
        <v>0</v>
      </c>
      <c r="S199" s="177">
        <f t="shared" si="138"/>
        <v>83.344351304902773</v>
      </c>
      <c r="U199" s="234" t="s">
        <v>139</v>
      </c>
      <c r="V199" s="226">
        <v>3.4484458487779222</v>
      </c>
      <c r="W199" s="226">
        <v>0</v>
      </c>
      <c r="X199" s="226">
        <v>0</v>
      </c>
      <c r="Y199" s="226">
        <v>2.6720602557751278</v>
      </c>
      <c r="Z199" s="226">
        <v>57.401086718828459</v>
      </c>
      <c r="AA199" s="226">
        <v>0</v>
      </c>
      <c r="AB199" s="226">
        <v>5.9822559205561046</v>
      </c>
      <c r="AC199" s="227">
        <v>13.840502560965161</v>
      </c>
      <c r="AD199" s="226">
        <v>4.2137022458350076E-2</v>
      </c>
      <c r="AE199" s="226">
        <v>0</v>
      </c>
      <c r="AF199" s="226">
        <v>0</v>
      </c>
      <c r="AG199" s="226">
        <v>13.798365538506811</v>
      </c>
      <c r="AH199" s="226">
        <v>0</v>
      </c>
      <c r="AI199" s="229">
        <f t="shared" si="139"/>
        <v>83.344351304902773</v>
      </c>
      <c r="AJ199" s="160" t="str">
        <f t="shared" si="140"/>
        <v/>
      </c>
      <c r="BA199" s="160"/>
      <c r="BR199" s="160"/>
      <c r="CG199" s="160"/>
    </row>
    <row r="200" spans="1:85" ht="15">
      <c r="A200" s="178" t="s">
        <v>25</v>
      </c>
      <c r="B200" s="179">
        <v>1.7449300613516958</v>
      </c>
      <c r="C200" s="179">
        <v>0.9517800334645613</v>
      </c>
      <c r="D200" s="179">
        <v>26.015320914698009</v>
      </c>
      <c r="E200" s="179">
        <v>50.047766759678183</v>
      </c>
      <c r="F200" s="362"/>
      <c r="G200" s="179">
        <v>0.5552050195209941</v>
      </c>
      <c r="H200" s="180">
        <v>0</v>
      </c>
      <c r="I200" s="181">
        <f t="shared" si="137"/>
        <v>79.315002788713443</v>
      </c>
      <c r="J200" s="168"/>
      <c r="K200" s="182" t="s">
        <v>25</v>
      </c>
      <c r="L200" s="183">
        <v>1.7449300613516958</v>
      </c>
      <c r="M200" s="183">
        <v>0.9517800334645613</v>
      </c>
      <c r="N200" s="183">
        <v>26.015320914698009</v>
      </c>
      <c r="O200" s="183">
        <v>50.047766759678183</v>
      </c>
      <c r="P200" s="183">
        <v>0</v>
      </c>
      <c r="Q200" s="183">
        <v>0.5552050195209941</v>
      </c>
      <c r="R200" s="184">
        <v>0</v>
      </c>
      <c r="S200" s="185">
        <f t="shared" si="138"/>
        <v>79.315002788713443</v>
      </c>
      <c r="U200" s="230" t="s">
        <v>25</v>
      </c>
      <c r="V200" s="231">
        <v>0.1586300055774269</v>
      </c>
      <c r="W200" s="231">
        <v>1.5863000557742688</v>
      </c>
      <c r="X200" s="231">
        <v>0.5552050195209941</v>
      </c>
      <c r="Y200" s="231">
        <v>0.9517800334645613</v>
      </c>
      <c r="Z200" s="231">
        <v>26.015320914698009</v>
      </c>
      <c r="AA200" s="231">
        <v>49.730506748523332</v>
      </c>
      <c r="AB200" s="231">
        <v>0</v>
      </c>
      <c r="AC200" s="232">
        <v>0.3172600111548538</v>
      </c>
      <c r="AD200" s="231">
        <v>0</v>
      </c>
      <c r="AE200" s="231">
        <v>0.23794500836614033</v>
      </c>
      <c r="AF200" s="231">
        <v>0</v>
      </c>
      <c r="AG200" s="231">
        <v>0</v>
      </c>
      <c r="AH200" s="231">
        <v>7.9315002788713451E-2</v>
      </c>
      <c r="AI200" s="233">
        <f t="shared" si="139"/>
        <v>79.315002788713443</v>
      </c>
      <c r="AJ200" s="160" t="str">
        <f t="shared" si="140"/>
        <v/>
      </c>
      <c r="BA200" s="160"/>
      <c r="BR200" s="160"/>
      <c r="CG200" s="160"/>
    </row>
    <row r="201" spans="1:85" ht="15">
      <c r="A201" s="186" t="s">
        <v>24</v>
      </c>
      <c r="B201" s="175">
        <v>0.70179760921776968</v>
      </c>
      <c r="C201" s="175">
        <v>0</v>
      </c>
      <c r="D201" s="175">
        <v>7.6469546961376977E-2</v>
      </c>
      <c r="E201" s="175">
        <v>0</v>
      </c>
      <c r="F201" s="362"/>
      <c r="G201" s="175">
        <v>0</v>
      </c>
      <c r="H201" s="187">
        <v>0</v>
      </c>
      <c r="I201" s="173">
        <f t="shared" si="137"/>
        <v>0.77826715617914666</v>
      </c>
      <c r="J201" s="168"/>
      <c r="K201" s="188" t="s">
        <v>24</v>
      </c>
      <c r="L201" s="175">
        <v>0.70179760921776968</v>
      </c>
      <c r="M201" s="175">
        <v>0</v>
      </c>
      <c r="N201" s="175">
        <v>7.6469546961376977E-2</v>
      </c>
      <c r="O201" s="175">
        <v>0</v>
      </c>
      <c r="P201" s="175">
        <v>0</v>
      </c>
      <c r="Q201" s="175">
        <v>0</v>
      </c>
      <c r="R201" s="176">
        <v>0</v>
      </c>
      <c r="S201" s="177">
        <f t="shared" si="138"/>
        <v>0.77826715617914666</v>
      </c>
      <c r="U201" s="234" t="s">
        <v>24</v>
      </c>
      <c r="V201" s="226">
        <v>0.70179760921776968</v>
      </c>
      <c r="W201" s="226">
        <v>0</v>
      </c>
      <c r="X201" s="226">
        <v>0</v>
      </c>
      <c r="Y201" s="226">
        <v>0</v>
      </c>
      <c r="Z201" s="226">
        <v>0</v>
      </c>
      <c r="AA201" s="226">
        <v>0</v>
      </c>
      <c r="AB201" s="226">
        <v>0</v>
      </c>
      <c r="AC201" s="227">
        <v>7.6469546961376977E-2</v>
      </c>
      <c r="AD201" s="226">
        <v>0</v>
      </c>
      <c r="AE201" s="226">
        <v>0</v>
      </c>
      <c r="AF201" s="226">
        <v>0</v>
      </c>
      <c r="AG201" s="226">
        <v>7.6469546961376977E-2</v>
      </c>
      <c r="AH201" s="226">
        <v>0</v>
      </c>
      <c r="AI201" s="229">
        <f t="shared" si="139"/>
        <v>0.77826715617914666</v>
      </c>
      <c r="AJ201" s="160" t="str">
        <f t="shared" si="140"/>
        <v/>
      </c>
      <c r="BA201" s="160"/>
      <c r="BR201" s="160"/>
      <c r="CG201" s="160"/>
    </row>
    <row r="202" spans="1:85" ht="15">
      <c r="A202" s="178" t="s">
        <v>60</v>
      </c>
      <c r="B202" s="179">
        <v>8.6337106817285392E-3</v>
      </c>
      <c r="C202" s="179">
        <v>1.4641705228292215E-2</v>
      </c>
      <c r="D202" s="179">
        <v>2.6702197984727442E-2</v>
      </c>
      <c r="E202" s="179">
        <v>0</v>
      </c>
      <c r="F202" s="362"/>
      <c r="G202" s="179">
        <v>0</v>
      </c>
      <c r="H202" s="180">
        <v>0</v>
      </c>
      <c r="I202" s="181">
        <f t="shared" si="137"/>
        <v>4.9977613894748196E-2</v>
      </c>
      <c r="J202" s="168"/>
      <c r="K202" s="182" t="s">
        <v>60</v>
      </c>
      <c r="L202" s="183">
        <v>8.6337106817285392E-3</v>
      </c>
      <c r="M202" s="183">
        <v>1.4641705228292215E-2</v>
      </c>
      <c r="N202" s="183">
        <v>2.6702197984727442E-2</v>
      </c>
      <c r="O202" s="183">
        <v>0</v>
      </c>
      <c r="P202" s="183">
        <v>0</v>
      </c>
      <c r="Q202" s="183">
        <v>0</v>
      </c>
      <c r="R202" s="184">
        <v>0</v>
      </c>
      <c r="S202" s="185">
        <f t="shared" si="138"/>
        <v>4.9977613894748196E-2</v>
      </c>
      <c r="U202" s="230" t="s">
        <v>60</v>
      </c>
      <c r="V202" s="231">
        <v>8.6337106817285392E-3</v>
      </c>
      <c r="W202" s="231">
        <v>0</v>
      </c>
      <c r="X202" s="231">
        <v>0</v>
      </c>
      <c r="Y202" s="231">
        <v>1.4641705228292215E-2</v>
      </c>
      <c r="Z202" s="231">
        <v>2.6702197984727442E-2</v>
      </c>
      <c r="AA202" s="231">
        <v>0</v>
      </c>
      <c r="AB202" s="231">
        <v>0</v>
      </c>
      <c r="AC202" s="232">
        <v>0</v>
      </c>
      <c r="AD202" s="231">
        <v>0</v>
      </c>
      <c r="AE202" s="231">
        <v>0</v>
      </c>
      <c r="AF202" s="231">
        <v>0</v>
      </c>
      <c r="AG202" s="231">
        <v>0</v>
      </c>
      <c r="AH202" s="231">
        <v>0</v>
      </c>
      <c r="AI202" s="233">
        <f t="shared" si="139"/>
        <v>4.9977613894748196E-2</v>
      </c>
      <c r="AJ202" s="160" t="str">
        <f t="shared" si="140"/>
        <v/>
      </c>
      <c r="BA202" s="160"/>
      <c r="BR202" s="160"/>
      <c r="CG202" s="160"/>
    </row>
    <row r="203" spans="1:85" ht="15">
      <c r="A203" s="186" t="s">
        <v>22</v>
      </c>
      <c r="B203" s="175">
        <v>2.4709881519115484</v>
      </c>
      <c r="C203" s="175">
        <v>0</v>
      </c>
      <c r="D203" s="175">
        <v>32.864313585997941</v>
      </c>
      <c r="E203" s="175">
        <v>0</v>
      </c>
      <c r="F203" s="362"/>
      <c r="G203" s="175">
        <v>0</v>
      </c>
      <c r="H203" s="187">
        <v>0</v>
      </c>
      <c r="I203" s="173">
        <f t="shared" si="137"/>
        <v>35.335301737909489</v>
      </c>
      <c r="J203" s="168"/>
      <c r="K203" s="188" t="s">
        <v>22</v>
      </c>
      <c r="L203" s="175">
        <v>2.4709881519115484</v>
      </c>
      <c r="M203" s="175">
        <v>0</v>
      </c>
      <c r="N203" s="175">
        <v>32.864313585997941</v>
      </c>
      <c r="O203" s="175">
        <v>0</v>
      </c>
      <c r="P203" s="175">
        <v>20.914972163499023</v>
      </c>
      <c r="Q203" s="175">
        <v>0</v>
      </c>
      <c r="R203" s="176">
        <v>0</v>
      </c>
      <c r="S203" s="177">
        <f t="shared" si="138"/>
        <v>56.250273901408512</v>
      </c>
      <c r="U203" s="234" t="s">
        <v>22</v>
      </c>
      <c r="V203" s="226">
        <v>2.4709881519115484</v>
      </c>
      <c r="W203" s="226">
        <v>0</v>
      </c>
      <c r="X203" s="226">
        <v>0</v>
      </c>
      <c r="Y203" s="226">
        <v>0</v>
      </c>
      <c r="Z203" s="226">
        <v>32.864313585997941</v>
      </c>
      <c r="AA203" s="226">
        <v>0</v>
      </c>
      <c r="AB203" s="226">
        <v>20.914972163499023</v>
      </c>
      <c r="AC203" s="227">
        <v>0</v>
      </c>
      <c r="AD203" s="226">
        <v>0</v>
      </c>
      <c r="AE203" s="226">
        <v>0</v>
      </c>
      <c r="AF203" s="226">
        <v>0</v>
      </c>
      <c r="AG203" s="226">
        <v>0</v>
      </c>
      <c r="AH203" s="226">
        <v>0</v>
      </c>
      <c r="AI203" s="229">
        <f t="shared" si="139"/>
        <v>56.250273901408512</v>
      </c>
      <c r="AJ203" s="160" t="str">
        <f t="shared" si="140"/>
        <v/>
      </c>
      <c r="BA203" s="160"/>
      <c r="BR203" s="160"/>
      <c r="CG203" s="160"/>
    </row>
    <row r="204" spans="1:85" ht="15">
      <c r="A204" s="178" t="s">
        <v>21</v>
      </c>
      <c r="B204" s="179">
        <v>0</v>
      </c>
      <c r="C204" s="179">
        <v>0</v>
      </c>
      <c r="D204" s="179">
        <v>6.4306628105841019</v>
      </c>
      <c r="E204" s="179">
        <v>0</v>
      </c>
      <c r="F204" s="362"/>
      <c r="G204" s="179">
        <v>0</v>
      </c>
      <c r="H204" s="180">
        <v>0</v>
      </c>
      <c r="I204" s="181">
        <f t="shared" si="137"/>
        <v>6.4306628105841019</v>
      </c>
      <c r="J204" s="168"/>
      <c r="K204" s="182" t="s">
        <v>21</v>
      </c>
      <c r="L204" s="183">
        <v>0</v>
      </c>
      <c r="M204" s="183">
        <v>0</v>
      </c>
      <c r="N204" s="183">
        <v>6.4306628105841019</v>
      </c>
      <c r="O204" s="183">
        <v>0</v>
      </c>
      <c r="P204" s="183">
        <v>0</v>
      </c>
      <c r="Q204" s="183">
        <v>0</v>
      </c>
      <c r="R204" s="184">
        <v>0</v>
      </c>
      <c r="S204" s="185">
        <f t="shared" si="138"/>
        <v>6.4306628105841019</v>
      </c>
      <c r="U204" s="230" t="s">
        <v>61</v>
      </c>
      <c r="V204" s="231">
        <v>0</v>
      </c>
      <c r="W204" s="231">
        <v>0</v>
      </c>
      <c r="X204" s="231">
        <v>0</v>
      </c>
      <c r="Y204" s="231">
        <v>0</v>
      </c>
      <c r="Z204" s="231">
        <v>6.4306628105841019</v>
      </c>
      <c r="AA204" s="231">
        <v>0</v>
      </c>
      <c r="AB204" s="231">
        <v>0</v>
      </c>
      <c r="AC204" s="232">
        <v>0</v>
      </c>
      <c r="AD204" s="231">
        <v>0</v>
      </c>
      <c r="AE204" s="231">
        <v>0</v>
      </c>
      <c r="AF204" s="231">
        <v>0</v>
      </c>
      <c r="AG204" s="231">
        <v>0</v>
      </c>
      <c r="AH204" s="231">
        <v>0</v>
      </c>
      <c r="AI204" s="233">
        <f t="shared" si="139"/>
        <v>6.4306628105841019</v>
      </c>
      <c r="AJ204" s="160" t="str">
        <f t="shared" si="140"/>
        <v/>
      </c>
      <c r="BA204" s="160"/>
      <c r="BR204" s="160"/>
      <c r="CG204" s="160"/>
    </row>
    <row r="205" spans="1:85" ht="15">
      <c r="A205" s="189" t="s">
        <v>64</v>
      </c>
      <c r="B205" s="175">
        <v>0</v>
      </c>
      <c r="C205" s="175">
        <v>0</v>
      </c>
      <c r="D205" s="175">
        <v>0</v>
      </c>
      <c r="E205" s="175">
        <v>0</v>
      </c>
      <c r="F205" s="362"/>
      <c r="G205" s="175">
        <v>0</v>
      </c>
      <c r="H205" s="187">
        <v>0</v>
      </c>
      <c r="I205" s="173">
        <f t="shared" si="137"/>
        <v>0</v>
      </c>
      <c r="J205" s="168"/>
      <c r="K205" s="190" t="s">
        <v>64</v>
      </c>
      <c r="L205" s="175">
        <v>0</v>
      </c>
      <c r="M205" s="175">
        <v>0</v>
      </c>
      <c r="N205" s="175">
        <v>0</v>
      </c>
      <c r="O205" s="175">
        <v>0</v>
      </c>
      <c r="P205" s="175">
        <v>0</v>
      </c>
      <c r="Q205" s="175">
        <v>0</v>
      </c>
      <c r="R205" s="176">
        <v>0</v>
      </c>
      <c r="S205" s="177">
        <f t="shared" si="138"/>
        <v>0</v>
      </c>
      <c r="U205" s="235" t="s">
        <v>62</v>
      </c>
      <c r="V205" s="226">
        <v>0</v>
      </c>
      <c r="W205" s="226">
        <v>0</v>
      </c>
      <c r="X205" s="226">
        <v>0</v>
      </c>
      <c r="Y205" s="226">
        <v>0</v>
      </c>
      <c r="Z205" s="226">
        <v>0</v>
      </c>
      <c r="AA205" s="226">
        <v>0</v>
      </c>
      <c r="AB205" s="226">
        <v>0</v>
      </c>
      <c r="AC205" s="227">
        <v>0</v>
      </c>
      <c r="AD205" s="228">
        <v>0</v>
      </c>
      <c r="AE205" s="228">
        <v>0</v>
      </c>
      <c r="AF205" s="228">
        <v>0</v>
      </c>
      <c r="AG205" s="228">
        <v>0</v>
      </c>
      <c r="AH205" s="228">
        <v>0</v>
      </c>
      <c r="AI205" s="229">
        <f t="shared" si="139"/>
        <v>0</v>
      </c>
      <c r="AJ205" s="160" t="str">
        <f t="shared" si="140"/>
        <v/>
      </c>
      <c r="BA205" s="160"/>
      <c r="BR205" s="160"/>
      <c r="CG205" s="160"/>
    </row>
    <row r="206" spans="1:85">
      <c r="A206" s="191" t="s">
        <v>23</v>
      </c>
      <c r="B206" s="192">
        <v>0</v>
      </c>
      <c r="C206" s="192">
        <v>0</v>
      </c>
      <c r="D206" s="192">
        <v>0</v>
      </c>
      <c r="E206" s="192">
        <v>0</v>
      </c>
      <c r="F206" s="362"/>
      <c r="G206" s="192">
        <v>0</v>
      </c>
      <c r="H206" s="193">
        <v>0</v>
      </c>
      <c r="I206" s="194">
        <f t="shared" si="137"/>
        <v>0</v>
      </c>
      <c r="J206" s="168"/>
      <c r="K206" s="195" t="s">
        <v>23</v>
      </c>
      <c r="L206" s="196">
        <v>0</v>
      </c>
      <c r="M206" s="196">
        <v>0</v>
      </c>
      <c r="N206" s="196">
        <v>0</v>
      </c>
      <c r="O206" s="196">
        <v>0</v>
      </c>
      <c r="P206" s="196">
        <v>0</v>
      </c>
      <c r="Q206" s="196">
        <v>0</v>
      </c>
      <c r="R206" s="197">
        <v>0</v>
      </c>
      <c r="S206" s="198">
        <f t="shared" si="138"/>
        <v>0</v>
      </c>
      <c r="U206" s="236" t="s">
        <v>66</v>
      </c>
      <c r="V206" s="237">
        <v>0</v>
      </c>
      <c r="W206" s="237">
        <v>0</v>
      </c>
      <c r="X206" s="237">
        <v>0</v>
      </c>
      <c r="Y206" s="237">
        <v>0</v>
      </c>
      <c r="Z206" s="237">
        <v>0</v>
      </c>
      <c r="AA206" s="237">
        <v>0</v>
      </c>
      <c r="AB206" s="237">
        <v>0</v>
      </c>
      <c r="AC206" s="237">
        <v>0</v>
      </c>
      <c r="AD206" s="237">
        <v>0</v>
      </c>
      <c r="AE206" s="237">
        <v>0</v>
      </c>
      <c r="AF206" s="237">
        <v>0</v>
      </c>
      <c r="AG206" s="237">
        <v>0</v>
      </c>
      <c r="AH206" s="125">
        <v>0</v>
      </c>
      <c r="AI206" s="238">
        <f t="shared" si="139"/>
        <v>0</v>
      </c>
      <c r="AJ206" s="160" t="str">
        <f t="shared" si="140"/>
        <v/>
      </c>
      <c r="BA206" s="160"/>
      <c r="BR206" s="160"/>
      <c r="CG206" s="160"/>
    </row>
    <row r="207" spans="1:85">
      <c r="A207" s="199" t="s">
        <v>19</v>
      </c>
      <c r="B207" s="200">
        <v>0</v>
      </c>
      <c r="C207" s="200">
        <v>0</v>
      </c>
      <c r="D207" s="200">
        <v>0</v>
      </c>
      <c r="E207" s="200">
        <v>0</v>
      </c>
      <c r="F207" s="362"/>
      <c r="G207" s="200">
        <v>0</v>
      </c>
      <c r="H207" s="201">
        <v>0</v>
      </c>
      <c r="I207" s="202">
        <f t="shared" si="137"/>
        <v>0</v>
      </c>
      <c r="J207" s="168"/>
      <c r="K207" s="203" t="s">
        <v>19</v>
      </c>
      <c r="L207" s="200">
        <v>0</v>
      </c>
      <c r="M207" s="200">
        <v>0</v>
      </c>
      <c r="N207" s="200">
        <v>0</v>
      </c>
      <c r="O207" s="200">
        <v>0</v>
      </c>
      <c r="P207" s="200">
        <v>0</v>
      </c>
      <c r="Q207" s="200">
        <v>0</v>
      </c>
      <c r="R207" s="204">
        <v>0</v>
      </c>
      <c r="S207" s="205">
        <f t="shared" si="138"/>
        <v>0</v>
      </c>
      <c r="U207" s="239" t="s">
        <v>19</v>
      </c>
      <c r="V207" s="240">
        <v>0</v>
      </c>
      <c r="W207" s="240">
        <v>0</v>
      </c>
      <c r="X207" s="240">
        <v>0</v>
      </c>
      <c r="Y207" s="240">
        <v>0</v>
      </c>
      <c r="Z207" s="240">
        <v>0</v>
      </c>
      <c r="AA207" s="240">
        <v>0</v>
      </c>
      <c r="AB207" s="240">
        <v>0</v>
      </c>
      <c r="AC207" s="240">
        <v>0</v>
      </c>
      <c r="AD207" s="241">
        <v>0</v>
      </c>
      <c r="AE207" s="241">
        <v>0</v>
      </c>
      <c r="AF207" s="241">
        <v>0</v>
      </c>
      <c r="AG207" s="241">
        <v>0</v>
      </c>
      <c r="AH207" s="241">
        <v>0</v>
      </c>
      <c r="AI207" s="242">
        <f t="shared" si="139"/>
        <v>0</v>
      </c>
      <c r="AJ207" s="160" t="str">
        <f t="shared" si="140"/>
        <v/>
      </c>
      <c r="BA207" s="160"/>
      <c r="BR207" s="160"/>
      <c r="CG207" s="160"/>
    </row>
    <row r="208" spans="1:85">
      <c r="A208" s="191" t="s">
        <v>20</v>
      </c>
      <c r="B208" s="192">
        <v>0</v>
      </c>
      <c r="C208" s="192">
        <v>0</v>
      </c>
      <c r="D208" s="192">
        <v>0</v>
      </c>
      <c r="E208" s="192">
        <v>0</v>
      </c>
      <c r="F208" s="362"/>
      <c r="G208" s="192">
        <v>0</v>
      </c>
      <c r="H208" s="193">
        <v>0</v>
      </c>
      <c r="I208" s="194">
        <f t="shared" si="137"/>
        <v>0</v>
      </c>
      <c r="J208" s="168"/>
      <c r="K208" s="195" t="s">
        <v>20</v>
      </c>
      <c r="L208" s="196">
        <v>0</v>
      </c>
      <c r="M208" s="196">
        <v>0</v>
      </c>
      <c r="N208" s="196">
        <v>0</v>
      </c>
      <c r="O208" s="196">
        <v>0</v>
      </c>
      <c r="P208" s="196">
        <v>0</v>
      </c>
      <c r="Q208" s="196">
        <v>0</v>
      </c>
      <c r="R208" s="197">
        <v>0</v>
      </c>
      <c r="S208" s="198">
        <f t="shared" si="138"/>
        <v>0</v>
      </c>
      <c r="U208" s="236" t="s">
        <v>20</v>
      </c>
      <c r="V208" s="237">
        <v>0</v>
      </c>
      <c r="W208" s="237">
        <v>0</v>
      </c>
      <c r="X208" s="237">
        <v>0</v>
      </c>
      <c r="Y208" s="237">
        <v>0</v>
      </c>
      <c r="Z208" s="237">
        <v>0</v>
      </c>
      <c r="AA208" s="237">
        <v>0</v>
      </c>
      <c r="AB208" s="237">
        <v>0</v>
      </c>
      <c r="AC208" s="237">
        <v>0</v>
      </c>
      <c r="AD208" s="237">
        <v>0</v>
      </c>
      <c r="AE208" s="237">
        <v>0</v>
      </c>
      <c r="AF208" s="237">
        <v>0</v>
      </c>
      <c r="AG208" s="237">
        <v>0</v>
      </c>
      <c r="AH208" s="125">
        <v>0</v>
      </c>
      <c r="AI208" s="238">
        <f t="shared" si="139"/>
        <v>0</v>
      </c>
      <c r="AJ208" s="160" t="str">
        <f t="shared" si="140"/>
        <v/>
      </c>
      <c r="BA208" s="160"/>
      <c r="BR208" s="160"/>
      <c r="CG208" s="160"/>
    </row>
    <row r="209" spans="1:85" ht="15" thickBot="1">
      <c r="A209" s="206" t="s">
        <v>11</v>
      </c>
      <c r="B209" s="207">
        <v>0</v>
      </c>
      <c r="C209" s="207">
        <v>0</v>
      </c>
      <c r="D209" s="207">
        <v>0</v>
      </c>
      <c r="E209" s="207">
        <v>0</v>
      </c>
      <c r="F209" s="363"/>
      <c r="G209" s="207">
        <v>0</v>
      </c>
      <c r="H209" s="208">
        <v>0</v>
      </c>
      <c r="I209" s="209">
        <f t="shared" si="137"/>
        <v>0</v>
      </c>
      <c r="J209" s="168"/>
      <c r="K209" s="210" t="s">
        <v>11</v>
      </c>
      <c r="L209" s="207">
        <v>0</v>
      </c>
      <c r="M209" s="207">
        <v>0</v>
      </c>
      <c r="N209" s="207">
        <v>0</v>
      </c>
      <c r="O209" s="207">
        <v>0</v>
      </c>
      <c r="P209" s="207">
        <v>0</v>
      </c>
      <c r="Q209" s="207">
        <v>0</v>
      </c>
      <c r="R209" s="211">
        <v>0</v>
      </c>
      <c r="S209" s="212">
        <f t="shared" si="138"/>
        <v>0</v>
      </c>
      <c r="U209" s="239" t="s">
        <v>11</v>
      </c>
      <c r="V209" s="240">
        <v>0</v>
      </c>
      <c r="W209" s="240">
        <v>0</v>
      </c>
      <c r="X209" s="240">
        <v>0</v>
      </c>
      <c r="Y209" s="240">
        <v>0</v>
      </c>
      <c r="Z209" s="240">
        <v>0</v>
      </c>
      <c r="AA209" s="240">
        <v>0</v>
      </c>
      <c r="AB209" s="240">
        <v>0</v>
      </c>
      <c r="AC209" s="240">
        <v>0</v>
      </c>
      <c r="AD209" s="241">
        <v>0</v>
      </c>
      <c r="AE209" s="241">
        <v>0</v>
      </c>
      <c r="AF209" s="241">
        <v>0</v>
      </c>
      <c r="AG209" s="241">
        <v>0</v>
      </c>
      <c r="AH209" s="241">
        <v>0</v>
      </c>
      <c r="AI209" s="242">
        <f t="shared" si="139"/>
        <v>0</v>
      </c>
      <c r="AJ209" s="160" t="str">
        <f t="shared" si="140"/>
        <v/>
      </c>
      <c r="BA209" s="160"/>
      <c r="BR209" s="160"/>
      <c r="CG209" s="160"/>
    </row>
    <row r="210" spans="1:85" ht="15">
      <c r="A210" s="213" t="s">
        <v>26</v>
      </c>
      <c r="B210" s="214">
        <f>SUM(B189:B205)</f>
        <v>26.961812537549143</v>
      </c>
      <c r="C210" s="214">
        <f t="shared" ref="C210:I210" si="141">SUM(C189:C205)</f>
        <v>3.6384819944679814</v>
      </c>
      <c r="D210" s="214">
        <f t="shared" si="141"/>
        <v>148.36418375412867</v>
      </c>
      <c r="E210" s="214">
        <f t="shared" si="141"/>
        <v>52.42200243873372</v>
      </c>
      <c r="F210" s="214">
        <f t="shared" si="141"/>
        <v>0</v>
      </c>
      <c r="G210" s="214">
        <f t="shared" si="141"/>
        <v>0.5552050195209941</v>
      </c>
      <c r="H210" s="216">
        <f t="shared" si="141"/>
        <v>0</v>
      </c>
      <c r="I210" s="173">
        <f t="shared" si="141"/>
        <v>231.94168574440047</v>
      </c>
      <c r="J210" s="168"/>
      <c r="K210" s="215" t="s">
        <v>26</v>
      </c>
      <c r="L210" s="214">
        <f>SUM(L189:L205)</f>
        <v>26.961812537549143</v>
      </c>
      <c r="M210" s="214">
        <f t="shared" ref="M210:S210" si="142">SUM(M189:M205)</f>
        <v>3.6384819944679814</v>
      </c>
      <c r="N210" s="214">
        <f t="shared" si="142"/>
        <v>148.36418375412867</v>
      </c>
      <c r="O210" s="214">
        <f t="shared" si="142"/>
        <v>52.42200243873372</v>
      </c>
      <c r="P210" s="214">
        <f t="shared" si="142"/>
        <v>364.33255460002658</v>
      </c>
      <c r="Q210" s="214">
        <f t="shared" si="142"/>
        <v>0.5552050195209941</v>
      </c>
      <c r="R210" s="216">
        <f t="shared" si="142"/>
        <v>0</v>
      </c>
      <c r="S210" s="217">
        <f t="shared" si="142"/>
        <v>596.27424034442697</v>
      </c>
      <c r="T210" s="160" t="str">
        <f>IF(ABS(S210-AI210)&gt;0.01,S210-AI210,"")</f>
        <v/>
      </c>
      <c r="U210" s="243" t="s">
        <v>63</v>
      </c>
      <c r="V210" s="244">
        <f>SUM(V189:V205)</f>
        <v>25.333375459316521</v>
      </c>
      <c r="W210" s="244">
        <f t="shared" ref="W210:AH210" si="143">SUM(W189:W205)</f>
        <v>1.5863000557742688</v>
      </c>
      <c r="X210" s="244">
        <f t="shared" si="143"/>
        <v>0.5552050195209941</v>
      </c>
      <c r="Y210" s="244">
        <f t="shared" si="143"/>
        <v>3.6384819944679814</v>
      </c>
      <c r="Z210" s="244">
        <f t="shared" si="143"/>
        <v>134.48934866866048</v>
      </c>
      <c r="AA210" s="244">
        <f t="shared" si="143"/>
        <v>50.090291493570554</v>
      </c>
      <c r="AB210" s="244">
        <f t="shared" si="143"/>
        <v>364.33255460002658</v>
      </c>
      <c r="AC210" s="244">
        <f t="shared" si="143"/>
        <v>16.248683053089707</v>
      </c>
      <c r="AD210" s="245">
        <f t="shared" si="143"/>
        <v>4.2137022458350076E-2</v>
      </c>
      <c r="AE210" s="245">
        <f t="shared" si="143"/>
        <v>0.23794500836614033</v>
      </c>
      <c r="AF210" s="245">
        <f t="shared" si="143"/>
        <v>0</v>
      </c>
      <c r="AG210" s="245">
        <f t="shared" si="143"/>
        <v>13.874835085468188</v>
      </c>
      <c r="AH210" s="245">
        <f t="shared" si="143"/>
        <v>2.0937659367970269</v>
      </c>
      <c r="AI210" s="246">
        <f>SUM(V210:AC210)</f>
        <v>596.27424034442708</v>
      </c>
      <c r="AJ210" s="160" t="str">
        <f t="shared" si="140"/>
        <v/>
      </c>
      <c r="BA210" s="160"/>
      <c r="BR210" s="160"/>
      <c r="CG210" s="160"/>
    </row>
    <row r="211" spans="1:85" s="23" customFormat="1" ht="15" thickBot="1">
      <c r="A211" s="30" t="s">
        <v>88</v>
      </c>
      <c r="B211" s="47">
        <f>IF($I210=0,"-",B210/$I210)</f>
        <v>0.11624392765369929</v>
      </c>
      <c r="C211" s="47">
        <f t="shared" ref="C211:H211" si="144">IF($I210=0,"-",C210/$I210)</f>
        <v>1.5687055057785452E-2</v>
      </c>
      <c r="D211" s="47">
        <f t="shared" si="144"/>
        <v>0.63966157389071432</v>
      </c>
      <c r="E211" s="47">
        <f t="shared" si="144"/>
        <v>0.22601371663954672</v>
      </c>
      <c r="F211" s="47">
        <f t="shared" si="144"/>
        <v>0</v>
      </c>
      <c r="G211" s="47">
        <f t="shared" si="144"/>
        <v>2.3937267582543552E-3</v>
      </c>
      <c r="H211" s="70">
        <f t="shared" si="144"/>
        <v>0</v>
      </c>
      <c r="I211" s="48">
        <f>SUM(B211:H211)</f>
        <v>1.0000000000000002</v>
      </c>
      <c r="J211" s="160"/>
      <c r="K211" s="81" t="s">
        <v>88</v>
      </c>
      <c r="L211" s="98">
        <f t="shared" ref="L211:R211" si="145">IF($S210=0,"-",L210/$S210)</f>
        <v>4.5217134521818587E-2</v>
      </c>
      <c r="M211" s="98">
        <f t="shared" si="145"/>
        <v>6.102027805806735E-3</v>
      </c>
      <c r="N211" s="98">
        <f t="shared" si="145"/>
        <v>0.24881870407218801</v>
      </c>
      <c r="O211" s="98">
        <f t="shared" si="145"/>
        <v>8.7915926752853021E-2</v>
      </c>
      <c r="P211" s="98">
        <f t="shared" si="145"/>
        <v>0.61101508324353659</v>
      </c>
      <c r="Q211" s="98">
        <f t="shared" si="145"/>
        <v>9.3112360379728968E-4</v>
      </c>
      <c r="R211" s="99">
        <f t="shared" si="145"/>
        <v>0</v>
      </c>
      <c r="S211" s="100">
        <f>SUM(L211:R211)</f>
        <v>1.0000000000000002</v>
      </c>
      <c r="U211" s="110" t="s">
        <v>88</v>
      </c>
      <c r="V211" s="133">
        <f>+V210/$AI210</f>
        <v>4.2486114182432484E-2</v>
      </c>
      <c r="W211" s="133">
        <f t="shared" ref="W211:AH211" si="146">+W210/$AI210</f>
        <v>2.6603531537065413E-3</v>
      </c>
      <c r="X211" s="133">
        <f t="shared" si="146"/>
        <v>9.3112360379728947E-4</v>
      </c>
      <c r="Y211" s="133">
        <f t="shared" si="146"/>
        <v>6.1020278058067333E-3</v>
      </c>
      <c r="Z211" s="133">
        <f t="shared" si="146"/>
        <v>0.22554948640909783</v>
      </c>
      <c r="AA211" s="133">
        <f t="shared" si="146"/>
        <v>8.4005459408470831E-2</v>
      </c>
      <c r="AB211" s="133">
        <f t="shared" si="146"/>
        <v>0.61101508324353648</v>
      </c>
      <c r="AC211" s="133">
        <f t="shared" si="146"/>
        <v>2.725035219315184E-2</v>
      </c>
      <c r="AD211" s="133">
        <f t="shared" si="146"/>
        <v>7.0667185679546357E-5</v>
      </c>
      <c r="AE211" s="133">
        <f t="shared" si="146"/>
        <v>3.9905297305598122E-4</v>
      </c>
      <c r="AF211" s="133">
        <f t="shared" si="146"/>
        <v>0</v>
      </c>
      <c r="AG211" s="133">
        <f t="shared" si="146"/>
        <v>2.3269217663090123E-2</v>
      </c>
      <c r="AH211" s="133">
        <f t="shared" si="146"/>
        <v>3.5114143713261881E-3</v>
      </c>
      <c r="AI211" s="134">
        <f>SUM(V211:AC211)</f>
        <v>1</v>
      </c>
      <c r="AJ211" s="23" t="str">
        <f t="shared" si="140"/>
        <v/>
      </c>
    </row>
    <row r="212" spans="1:85" ht="15" thickBot="1">
      <c r="A212" s="247"/>
      <c r="B212" s="247"/>
      <c r="C212" s="247"/>
      <c r="D212" s="247"/>
      <c r="E212" s="247"/>
      <c r="F212" s="247"/>
      <c r="G212" s="247"/>
      <c r="H212" s="247"/>
      <c r="I212" s="247"/>
      <c r="K212" s="247"/>
      <c r="L212" s="247"/>
      <c r="M212" s="247"/>
      <c r="N212" s="247"/>
      <c r="O212" s="247"/>
      <c r="P212" s="247"/>
      <c r="Q212" s="247"/>
      <c r="R212" s="247"/>
      <c r="S212" s="247"/>
      <c r="AI212" s="168"/>
      <c r="BA212" s="160"/>
      <c r="BR212" s="160"/>
      <c r="CG212" s="160"/>
    </row>
    <row r="213" spans="1:85" ht="28.5">
      <c r="A213" s="312" t="s">
        <v>36</v>
      </c>
      <c r="B213" s="164" t="s">
        <v>0</v>
      </c>
      <c r="C213" s="164" t="s">
        <v>1</v>
      </c>
      <c r="D213" s="164" t="s">
        <v>2</v>
      </c>
      <c r="E213" s="164" t="s">
        <v>3</v>
      </c>
      <c r="F213" s="164" t="s">
        <v>27</v>
      </c>
      <c r="G213" s="164" t="s">
        <v>4</v>
      </c>
      <c r="H213" s="164" t="s">
        <v>5</v>
      </c>
      <c r="I213" s="165" t="s">
        <v>6</v>
      </c>
      <c r="K213" s="314" t="s">
        <v>36</v>
      </c>
      <c r="L213" s="166" t="s">
        <v>0</v>
      </c>
      <c r="M213" s="166" t="s">
        <v>1</v>
      </c>
      <c r="N213" s="166" t="s">
        <v>2</v>
      </c>
      <c r="O213" s="166" t="s">
        <v>3</v>
      </c>
      <c r="P213" s="166" t="s">
        <v>27</v>
      </c>
      <c r="Q213" s="166" t="s">
        <v>4</v>
      </c>
      <c r="R213" s="166" t="s">
        <v>5</v>
      </c>
      <c r="S213" s="167" t="s">
        <v>6</v>
      </c>
      <c r="U213" s="316" t="s">
        <v>36</v>
      </c>
      <c r="V213" s="219" t="s">
        <v>74</v>
      </c>
      <c r="W213" s="219" t="s">
        <v>75</v>
      </c>
      <c r="X213" s="219" t="s">
        <v>4</v>
      </c>
      <c r="Y213" s="219" t="s">
        <v>1</v>
      </c>
      <c r="Z213" s="219" t="s">
        <v>2</v>
      </c>
      <c r="AA213" s="219" t="s">
        <v>3</v>
      </c>
      <c r="AB213" s="219" t="s">
        <v>55</v>
      </c>
      <c r="AC213" s="219" t="s">
        <v>68</v>
      </c>
      <c r="AD213" s="220" t="s">
        <v>76</v>
      </c>
      <c r="AE213" s="220" t="s">
        <v>83</v>
      </c>
      <c r="AF213" s="220" t="s">
        <v>77</v>
      </c>
      <c r="AG213" s="220" t="s">
        <v>84</v>
      </c>
      <c r="AH213" s="220" t="s">
        <v>85</v>
      </c>
      <c r="AI213" s="221" t="s">
        <v>63</v>
      </c>
      <c r="BA213" s="160"/>
      <c r="BR213" s="160"/>
      <c r="CG213" s="160"/>
    </row>
    <row r="214" spans="1:85" ht="15">
      <c r="A214" s="313" t="s">
        <v>36</v>
      </c>
      <c r="B214" s="318" t="s">
        <v>69</v>
      </c>
      <c r="C214" s="319"/>
      <c r="D214" s="319"/>
      <c r="E214" s="319"/>
      <c r="F214" s="319"/>
      <c r="G214" s="319"/>
      <c r="H214" s="319"/>
      <c r="I214" s="320"/>
      <c r="K214" s="315" t="s">
        <v>36</v>
      </c>
      <c r="L214" s="321" t="s">
        <v>69</v>
      </c>
      <c r="M214" s="322"/>
      <c r="N214" s="322"/>
      <c r="O214" s="322"/>
      <c r="P214" s="322"/>
      <c r="Q214" s="322"/>
      <c r="R214" s="322"/>
      <c r="S214" s="323"/>
      <c r="U214" s="317" t="s">
        <v>36</v>
      </c>
      <c r="V214" s="324" t="s">
        <v>69</v>
      </c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5"/>
      <c r="BA214" s="160"/>
      <c r="BR214" s="160"/>
      <c r="CG214" s="160"/>
    </row>
    <row r="215" spans="1:85" ht="15">
      <c r="A215" s="170" t="s">
        <v>7</v>
      </c>
      <c r="B215" s="171">
        <v>0</v>
      </c>
      <c r="C215" s="171">
        <v>0</v>
      </c>
      <c r="D215" s="171">
        <v>0</v>
      </c>
      <c r="E215" s="171">
        <v>0</v>
      </c>
      <c r="F215" s="361"/>
      <c r="G215" s="171">
        <v>0</v>
      </c>
      <c r="H215" s="172">
        <v>0</v>
      </c>
      <c r="I215" s="173">
        <f>SUM(B215:H215)</f>
        <v>0</v>
      </c>
      <c r="J215" s="168"/>
      <c r="K215" s="222" t="s">
        <v>7</v>
      </c>
      <c r="L215" s="171">
        <v>0</v>
      </c>
      <c r="M215" s="171">
        <v>0</v>
      </c>
      <c r="N215" s="171">
        <v>0</v>
      </c>
      <c r="O215" s="171">
        <v>0</v>
      </c>
      <c r="P215" s="171">
        <v>0</v>
      </c>
      <c r="Q215" s="171">
        <v>0</v>
      </c>
      <c r="R215" s="223">
        <v>0</v>
      </c>
      <c r="S215" s="224">
        <f>SUM(L215:R215)</f>
        <v>0</v>
      </c>
      <c r="U215" s="225" t="s">
        <v>7</v>
      </c>
      <c r="V215" s="226">
        <v>0</v>
      </c>
      <c r="W215" s="226">
        <v>0</v>
      </c>
      <c r="X215" s="226">
        <v>0</v>
      </c>
      <c r="Y215" s="226">
        <v>0</v>
      </c>
      <c r="Z215" s="226">
        <v>0</v>
      </c>
      <c r="AA215" s="226">
        <v>0</v>
      </c>
      <c r="AB215" s="226">
        <v>0</v>
      </c>
      <c r="AC215" s="227">
        <v>0</v>
      </c>
      <c r="AD215" s="228">
        <v>0</v>
      </c>
      <c r="AE215" s="228">
        <v>0</v>
      </c>
      <c r="AF215" s="228">
        <v>0</v>
      </c>
      <c r="AG215" s="228">
        <v>0</v>
      </c>
      <c r="AH215" s="228">
        <v>0</v>
      </c>
      <c r="AI215" s="229">
        <f>SUM(V215:AC215)</f>
        <v>0</v>
      </c>
      <c r="AJ215" s="160" t="str">
        <f>IF(ABS(S215-AI215)&gt;0.001,S215-AI215,"")</f>
        <v/>
      </c>
      <c r="BA215" s="160"/>
      <c r="BR215" s="160"/>
      <c r="CG215" s="160"/>
    </row>
    <row r="216" spans="1:85" ht="15">
      <c r="A216" s="178" t="s">
        <v>8</v>
      </c>
      <c r="B216" s="179">
        <v>0</v>
      </c>
      <c r="C216" s="179">
        <v>0</v>
      </c>
      <c r="D216" s="179">
        <v>0</v>
      </c>
      <c r="E216" s="179">
        <v>0</v>
      </c>
      <c r="F216" s="362"/>
      <c r="G216" s="179">
        <v>0</v>
      </c>
      <c r="H216" s="180">
        <v>0</v>
      </c>
      <c r="I216" s="181">
        <f t="shared" ref="I216:I235" si="147">SUM(B216:H216)</f>
        <v>0</v>
      </c>
      <c r="J216" s="168"/>
      <c r="K216" s="182" t="s">
        <v>8</v>
      </c>
      <c r="L216" s="183">
        <v>0</v>
      </c>
      <c r="M216" s="183">
        <v>0</v>
      </c>
      <c r="N216" s="183">
        <v>0</v>
      </c>
      <c r="O216" s="183">
        <v>0</v>
      </c>
      <c r="P216" s="183">
        <v>0</v>
      </c>
      <c r="Q216" s="183">
        <v>0</v>
      </c>
      <c r="R216" s="184">
        <v>0</v>
      </c>
      <c r="S216" s="185">
        <f t="shared" ref="S216:S235" si="148">SUM(L216:R216)</f>
        <v>0</v>
      </c>
      <c r="U216" s="230" t="s">
        <v>8</v>
      </c>
      <c r="V216" s="231">
        <v>0</v>
      </c>
      <c r="W216" s="231">
        <v>0</v>
      </c>
      <c r="X216" s="231">
        <v>0</v>
      </c>
      <c r="Y216" s="231">
        <v>0</v>
      </c>
      <c r="Z216" s="231">
        <v>0</v>
      </c>
      <c r="AA216" s="231">
        <v>0</v>
      </c>
      <c r="AB216" s="231">
        <v>0</v>
      </c>
      <c r="AC216" s="232">
        <v>0</v>
      </c>
      <c r="AD216" s="231">
        <v>0</v>
      </c>
      <c r="AE216" s="231">
        <v>0</v>
      </c>
      <c r="AF216" s="231">
        <v>0</v>
      </c>
      <c r="AG216" s="231">
        <v>0</v>
      </c>
      <c r="AH216" s="231">
        <v>0</v>
      </c>
      <c r="AI216" s="233">
        <f t="shared" ref="AI216:AI235" si="149">SUM(V216:AC216)</f>
        <v>0</v>
      </c>
      <c r="AJ216" s="160" t="str">
        <f t="shared" ref="AJ216:AJ237" si="150">IF(ABS(S216-AI216)&gt;0.001,S216-AI216,"")</f>
        <v/>
      </c>
      <c r="BA216" s="160"/>
      <c r="BR216" s="160"/>
      <c r="CG216" s="160"/>
    </row>
    <row r="217" spans="1:85" ht="15">
      <c r="A217" s="186" t="s">
        <v>10</v>
      </c>
      <c r="B217" s="175">
        <v>0</v>
      </c>
      <c r="C217" s="175">
        <v>0</v>
      </c>
      <c r="D217" s="175">
        <v>0</v>
      </c>
      <c r="E217" s="175">
        <v>0</v>
      </c>
      <c r="F217" s="362"/>
      <c r="G217" s="175">
        <v>0</v>
      </c>
      <c r="H217" s="187">
        <v>0</v>
      </c>
      <c r="I217" s="173">
        <f t="shared" si="147"/>
        <v>0</v>
      </c>
      <c r="J217" s="168"/>
      <c r="K217" s="188" t="s">
        <v>10</v>
      </c>
      <c r="L217" s="175">
        <v>0</v>
      </c>
      <c r="M217" s="175">
        <v>0</v>
      </c>
      <c r="N217" s="175">
        <v>0</v>
      </c>
      <c r="O217" s="175">
        <v>0</v>
      </c>
      <c r="P217" s="175">
        <v>0</v>
      </c>
      <c r="Q217" s="175">
        <v>0</v>
      </c>
      <c r="R217" s="176">
        <v>0</v>
      </c>
      <c r="S217" s="177">
        <f t="shared" si="148"/>
        <v>0</v>
      </c>
      <c r="U217" s="234" t="s">
        <v>10</v>
      </c>
      <c r="V217" s="226">
        <v>0</v>
      </c>
      <c r="W217" s="226">
        <v>0</v>
      </c>
      <c r="X217" s="226">
        <v>0</v>
      </c>
      <c r="Y217" s="226">
        <v>0</v>
      </c>
      <c r="Z217" s="226">
        <v>0</v>
      </c>
      <c r="AA217" s="226">
        <v>0</v>
      </c>
      <c r="AB217" s="226">
        <v>0</v>
      </c>
      <c r="AC217" s="227">
        <v>0</v>
      </c>
      <c r="AD217" s="228">
        <v>0</v>
      </c>
      <c r="AE217" s="228">
        <v>0</v>
      </c>
      <c r="AF217" s="228">
        <v>0</v>
      </c>
      <c r="AG217" s="228">
        <v>0</v>
      </c>
      <c r="AH217" s="228">
        <v>0</v>
      </c>
      <c r="AI217" s="229">
        <f t="shared" si="149"/>
        <v>0</v>
      </c>
      <c r="AJ217" s="160" t="str">
        <f t="shared" si="150"/>
        <v/>
      </c>
      <c r="BA217" s="160"/>
      <c r="BR217" s="160"/>
      <c r="CG217" s="160"/>
    </row>
    <row r="218" spans="1:85" ht="15">
      <c r="A218" s="178" t="s">
        <v>56</v>
      </c>
      <c r="B218" s="179">
        <v>0</v>
      </c>
      <c r="C218" s="179">
        <v>0</v>
      </c>
      <c r="D218" s="179">
        <v>0</v>
      </c>
      <c r="E218" s="179">
        <v>0</v>
      </c>
      <c r="F218" s="362"/>
      <c r="G218" s="179">
        <v>0</v>
      </c>
      <c r="H218" s="180">
        <v>0</v>
      </c>
      <c r="I218" s="181">
        <f t="shared" si="147"/>
        <v>0</v>
      </c>
      <c r="J218" s="168"/>
      <c r="K218" s="182" t="s">
        <v>56</v>
      </c>
      <c r="L218" s="183">
        <v>0</v>
      </c>
      <c r="M218" s="183">
        <v>0</v>
      </c>
      <c r="N218" s="183">
        <v>0</v>
      </c>
      <c r="O218" s="183">
        <v>0</v>
      </c>
      <c r="P218" s="183">
        <v>0</v>
      </c>
      <c r="Q218" s="183">
        <v>0</v>
      </c>
      <c r="R218" s="184">
        <v>0</v>
      </c>
      <c r="S218" s="185">
        <f t="shared" si="148"/>
        <v>0</v>
      </c>
      <c r="U218" s="230" t="s">
        <v>56</v>
      </c>
      <c r="V218" s="231">
        <v>0</v>
      </c>
      <c r="W218" s="231">
        <v>0</v>
      </c>
      <c r="X218" s="231">
        <v>0</v>
      </c>
      <c r="Y218" s="231">
        <v>0</v>
      </c>
      <c r="Z218" s="231">
        <v>0</v>
      </c>
      <c r="AA218" s="231">
        <v>0</v>
      </c>
      <c r="AB218" s="231">
        <v>0</v>
      </c>
      <c r="AC218" s="232">
        <v>0</v>
      </c>
      <c r="AD218" s="231">
        <v>0</v>
      </c>
      <c r="AE218" s="231">
        <v>0</v>
      </c>
      <c r="AF218" s="231">
        <v>0</v>
      </c>
      <c r="AG218" s="231">
        <v>0</v>
      </c>
      <c r="AH218" s="231">
        <v>0</v>
      </c>
      <c r="AI218" s="233">
        <f t="shared" si="149"/>
        <v>0</v>
      </c>
      <c r="AJ218" s="160" t="str">
        <f t="shared" si="150"/>
        <v/>
      </c>
      <c r="BA218" s="160"/>
      <c r="BR218" s="160"/>
      <c r="CG218" s="160"/>
    </row>
    <row r="219" spans="1:85" ht="15">
      <c r="A219" s="186" t="s">
        <v>16</v>
      </c>
      <c r="B219" s="175">
        <v>2.6291466049705359</v>
      </c>
      <c r="C219" s="175">
        <v>0</v>
      </c>
      <c r="D219" s="175">
        <v>0</v>
      </c>
      <c r="E219" s="175">
        <v>0</v>
      </c>
      <c r="F219" s="362"/>
      <c r="G219" s="175">
        <v>0</v>
      </c>
      <c r="H219" s="187">
        <v>0</v>
      </c>
      <c r="I219" s="173">
        <f t="shared" si="147"/>
        <v>2.6291466049705359</v>
      </c>
      <c r="J219" s="168"/>
      <c r="K219" s="188" t="s">
        <v>16</v>
      </c>
      <c r="L219" s="175">
        <v>2.6291466049705359</v>
      </c>
      <c r="M219" s="175">
        <v>0</v>
      </c>
      <c r="N219" s="175">
        <v>0</v>
      </c>
      <c r="O219" s="175">
        <v>0</v>
      </c>
      <c r="P219" s="175">
        <v>0</v>
      </c>
      <c r="Q219" s="175">
        <v>0</v>
      </c>
      <c r="R219" s="176">
        <v>0</v>
      </c>
      <c r="S219" s="177">
        <f t="shared" si="148"/>
        <v>2.6291466049705359</v>
      </c>
      <c r="U219" s="234" t="s">
        <v>16</v>
      </c>
      <c r="V219" s="226">
        <v>2.6291466049705359</v>
      </c>
      <c r="W219" s="226">
        <v>0</v>
      </c>
      <c r="X219" s="226">
        <v>0</v>
      </c>
      <c r="Y219" s="226">
        <v>0</v>
      </c>
      <c r="Z219" s="226">
        <v>0</v>
      </c>
      <c r="AA219" s="226">
        <v>0</v>
      </c>
      <c r="AB219" s="226">
        <v>0</v>
      </c>
      <c r="AC219" s="227">
        <v>0</v>
      </c>
      <c r="AD219" s="228">
        <v>0</v>
      </c>
      <c r="AE219" s="228">
        <v>0</v>
      </c>
      <c r="AF219" s="228">
        <v>0</v>
      </c>
      <c r="AG219" s="228">
        <v>0</v>
      </c>
      <c r="AH219" s="228">
        <v>0</v>
      </c>
      <c r="AI219" s="229">
        <f t="shared" si="149"/>
        <v>2.6291466049705359</v>
      </c>
      <c r="AJ219" s="160" t="str">
        <f t="shared" si="150"/>
        <v/>
      </c>
      <c r="BA219" s="160"/>
      <c r="BR219" s="160"/>
      <c r="CG219" s="160"/>
    </row>
    <row r="220" spans="1:85" ht="15">
      <c r="A220" s="178" t="s">
        <v>15</v>
      </c>
      <c r="B220" s="179">
        <v>0</v>
      </c>
      <c r="C220" s="179">
        <v>0</v>
      </c>
      <c r="D220" s="179">
        <v>0</v>
      </c>
      <c r="E220" s="179">
        <v>0</v>
      </c>
      <c r="F220" s="362"/>
      <c r="G220" s="179">
        <v>0</v>
      </c>
      <c r="H220" s="180">
        <v>0</v>
      </c>
      <c r="I220" s="181">
        <f t="shared" si="147"/>
        <v>0</v>
      </c>
      <c r="J220" s="168"/>
      <c r="K220" s="182" t="s">
        <v>15</v>
      </c>
      <c r="L220" s="183">
        <v>0</v>
      </c>
      <c r="M220" s="183">
        <v>0</v>
      </c>
      <c r="N220" s="183">
        <v>0</v>
      </c>
      <c r="O220" s="183">
        <v>0</v>
      </c>
      <c r="P220" s="183">
        <v>0</v>
      </c>
      <c r="Q220" s="183">
        <v>0</v>
      </c>
      <c r="R220" s="184">
        <v>0</v>
      </c>
      <c r="S220" s="185">
        <f t="shared" si="148"/>
        <v>0</v>
      </c>
      <c r="U220" s="230" t="s">
        <v>57</v>
      </c>
      <c r="V220" s="231">
        <v>0</v>
      </c>
      <c r="W220" s="231">
        <v>0</v>
      </c>
      <c r="X220" s="231">
        <v>0</v>
      </c>
      <c r="Y220" s="231">
        <v>0</v>
      </c>
      <c r="Z220" s="231">
        <v>0</v>
      </c>
      <c r="AA220" s="231">
        <v>0</v>
      </c>
      <c r="AB220" s="231">
        <v>0</v>
      </c>
      <c r="AC220" s="232">
        <v>0</v>
      </c>
      <c r="AD220" s="231">
        <v>0</v>
      </c>
      <c r="AE220" s="231">
        <v>0</v>
      </c>
      <c r="AF220" s="231">
        <v>0</v>
      </c>
      <c r="AG220" s="231">
        <v>0</v>
      </c>
      <c r="AH220" s="231">
        <v>0</v>
      </c>
      <c r="AI220" s="233">
        <f t="shared" si="149"/>
        <v>0</v>
      </c>
      <c r="AJ220" s="160" t="str">
        <f t="shared" si="150"/>
        <v/>
      </c>
      <c r="BA220" s="160"/>
      <c r="BR220" s="160"/>
      <c r="CG220" s="160"/>
    </row>
    <row r="221" spans="1:85" ht="15">
      <c r="A221" s="186" t="s">
        <v>58</v>
      </c>
      <c r="B221" s="175">
        <v>0</v>
      </c>
      <c r="C221" s="175">
        <v>0</v>
      </c>
      <c r="D221" s="175">
        <v>0</v>
      </c>
      <c r="E221" s="175">
        <v>1.0358766619594468</v>
      </c>
      <c r="F221" s="362"/>
      <c r="G221" s="175">
        <v>0</v>
      </c>
      <c r="H221" s="187">
        <v>0</v>
      </c>
      <c r="I221" s="173">
        <f t="shared" si="147"/>
        <v>1.0358766619594468</v>
      </c>
      <c r="J221" s="168"/>
      <c r="K221" s="188" t="s">
        <v>58</v>
      </c>
      <c r="L221" s="175">
        <v>0</v>
      </c>
      <c r="M221" s="175">
        <v>0</v>
      </c>
      <c r="N221" s="175">
        <v>0</v>
      </c>
      <c r="O221" s="175">
        <v>1.0358766619594468</v>
      </c>
      <c r="P221" s="175">
        <v>15.367290024990295</v>
      </c>
      <c r="Q221" s="175">
        <v>0</v>
      </c>
      <c r="R221" s="176">
        <v>0</v>
      </c>
      <c r="S221" s="177">
        <f t="shared" si="148"/>
        <v>16.403166686949742</v>
      </c>
      <c r="U221" s="234" t="s">
        <v>58</v>
      </c>
      <c r="V221" s="226">
        <v>0</v>
      </c>
      <c r="W221" s="226">
        <v>0</v>
      </c>
      <c r="X221" s="226">
        <v>0</v>
      </c>
      <c r="Y221" s="226">
        <v>0</v>
      </c>
      <c r="Z221" s="226">
        <v>0</v>
      </c>
      <c r="AA221" s="226">
        <v>0</v>
      </c>
      <c r="AB221" s="226">
        <v>15.367290024990295</v>
      </c>
      <c r="AC221" s="227">
        <v>1.0358766619594468</v>
      </c>
      <c r="AD221" s="226">
        <v>0</v>
      </c>
      <c r="AE221" s="226">
        <v>0</v>
      </c>
      <c r="AF221" s="226">
        <v>0</v>
      </c>
      <c r="AG221" s="226">
        <v>0</v>
      </c>
      <c r="AH221" s="226">
        <v>1.0358766619594468</v>
      </c>
      <c r="AI221" s="229">
        <f t="shared" si="149"/>
        <v>16.403166686949742</v>
      </c>
      <c r="AJ221" s="160" t="str">
        <f t="shared" si="150"/>
        <v/>
      </c>
      <c r="BA221" s="160"/>
      <c r="BR221" s="160"/>
      <c r="CG221" s="160"/>
    </row>
    <row r="222" spans="1:85" ht="15">
      <c r="A222" s="178" t="s">
        <v>12</v>
      </c>
      <c r="B222" s="179">
        <v>0</v>
      </c>
      <c r="C222" s="179">
        <v>0</v>
      </c>
      <c r="D222" s="179">
        <v>0</v>
      </c>
      <c r="E222" s="179">
        <v>0.24428962990594441</v>
      </c>
      <c r="F222" s="362"/>
      <c r="G222" s="179">
        <v>0</v>
      </c>
      <c r="H222" s="180">
        <v>0</v>
      </c>
      <c r="I222" s="181">
        <f t="shared" si="147"/>
        <v>0.24428962990594441</v>
      </c>
      <c r="J222" s="168"/>
      <c r="K222" s="182" t="s">
        <v>12</v>
      </c>
      <c r="L222" s="183">
        <v>0</v>
      </c>
      <c r="M222" s="183">
        <v>0</v>
      </c>
      <c r="N222" s="183">
        <v>0</v>
      </c>
      <c r="O222" s="183">
        <v>0.24428962990594441</v>
      </c>
      <c r="P222" s="183">
        <v>8.1434200256219746</v>
      </c>
      <c r="Q222" s="183">
        <v>0</v>
      </c>
      <c r="R222" s="184">
        <v>0</v>
      </c>
      <c r="S222" s="185">
        <f t="shared" si="148"/>
        <v>8.3877096555279191</v>
      </c>
      <c r="U222" s="230" t="s">
        <v>12</v>
      </c>
      <c r="V222" s="231">
        <v>0</v>
      </c>
      <c r="W222" s="231">
        <v>0</v>
      </c>
      <c r="X222" s="231">
        <v>0</v>
      </c>
      <c r="Y222" s="231">
        <v>0</v>
      </c>
      <c r="Z222" s="231">
        <v>0</v>
      </c>
      <c r="AA222" s="231">
        <v>0.24428962990594441</v>
      </c>
      <c r="AB222" s="231">
        <v>8.1434200256219746</v>
      </c>
      <c r="AC222" s="232">
        <v>0</v>
      </c>
      <c r="AD222" s="231">
        <v>0</v>
      </c>
      <c r="AE222" s="231">
        <v>0</v>
      </c>
      <c r="AF222" s="231">
        <v>0</v>
      </c>
      <c r="AG222" s="231">
        <v>0</v>
      </c>
      <c r="AH222" s="231">
        <v>0</v>
      </c>
      <c r="AI222" s="233">
        <f t="shared" si="149"/>
        <v>8.3877096555279191</v>
      </c>
      <c r="AJ222" s="160" t="str">
        <f t="shared" si="150"/>
        <v/>
      </c>
      <c r="BA222" s="160"/>
      <c r="BR222" s="160"/>
      <c r="CG222" s="160"/>
    </row>
    <row r="223" spans="1:85" ht="15">
      <c r="A223" s="186" t="s">
        <v>59</v>
      </c>
      <c r="B223" s="175">
        <v>0</v>
      </c>
      <c r="C223" s="175">
        <v>0</v>
      </c>
      <c r="D223" s="175">
        <v>0</v>
      </c>
      <c r="E223" s="175">
        <v>0</v>
      </c>
      <c r="F223" s="362"/>
      <c r="G223" s="175">
        <v>0</v>
      </c>
      <c r="H223" s="187">
        <v>0</v>
      </c>
      <c r="I223" s="173">
        <f t="shared" si="147"/>
        <v>0</v>
      </c>
      <c r="J223" s="168"/>
      <c r="K223" s="188" t="s">
        <v>59</v>
      </c>
      <c r="L223" s="175">
        <v>0</v>
      </c>
      <c r="M223" s="175">
        <v>0</v>
      </c>
      <c r="N223" s="175">
        <v>0</v>
      </c>
      <c r="O223" s="175">
        <v>0</v>
      </c>
      <c r="P223" s="175">
        <v>0</v>
      </c>
      <c r="Q223" s="175">
        <v>0</v>
      </c>
      <c r="R223" s="176">
        <v>0</v>
      </c>
      <c r="S223" s="177">
        <f t="shared" si="148"/>
        <v>0</v>
      </c>
      <c r="U223" s="234" t="s">
        <v>59</v>
      </c>
      <c r="V223" s="226">
        <v>0</v>
      </c>
      <c r="W223" s="226">
        <v>0</v>
      </c>
      <c r="X223" s="226">
        <v>0</v>
      </c>
      <c r="Y223" s="226">
        <v>0</v>
      </c>
      <c r="Z223" s="226">
        <v>0</v>
      </c>
      <c r="AA223" s="226">
        <v>0</v>
      </c>
      <c r="AB223" s="226">
        <v>0</v>
      </c>
      <c r="AC223" s="227">
        <v>0</v>
      </c>
      <c r="AD223" s="226">
        <v>0</v>
      </c>
      <c r="AE223" s="226">
        <v>0</v>
      </c>
      <c r="AF223" s="226">
        <v>0</v>
      </c>
      <c r="AG223" s="226">
        <v>0</v>
      </c>
      <c r="AH223" s="226">
        <v>0</v>
      </c>
      <c r="AI223" s="229">
        <f t="shared" si="149"/>
        <v>0</v>
      </c>
      <c r="AJ223" s="160" t="str">
        <f t="shared" si="150"/>
        <v/>
      </c>
      <c r="BA223" s="160"/>
      <c r="BR223" s="160"/>
      <c r="CG223" s="160"/>
    </row>
    <row r="224" spans="1:85" ht="15">
      <c r="A224" s="178" t="s">
        <v>17</v>
      </c>
      <c r="B224" s="179">
        <v>0</v>
      </c>
      <c r="C224" s="179">
        <v>0</v>
      </c>
      <c r="D224" s="179">
        <v>0</v>
      </c>
      <c r="E224" s="179">
        <v>2.8539232954091283</v>
      </c>
      <c r="F224" s="362"/>
      <c r="G224" s="179">
        <v>0</v>
      </c>
      <c r="H224" s="180">
        <v>0</v>
      </c>
      <c r="I224" s="181">
        <f t="shared" si="147"/>
        <v>2.8539232954091283</v>
      </c>
      <c r="J224" s="168"/>
      <c r="K224" s="182" t="s">
        <v>17</v>
      </c>
      <c r="L224" s="183">
        <v>0</v>
      </c>
      <c r="M224" s="183">
        <v>0</v>
      </c>
      <c r="N224" s="183">
        <v>0</v>
      </c>
      <c r="O224" s="183">
        <v>2.8539232954091283</v>
      </c>
      <c r="P224" s="183">
        <v>0</v>
      </c>
      <c r="Q224" s="183">
        <v>0</v>
      </c>
      <c r="R224" s="184">
        <v>0</v>
      </c>
      <c r="S224" s="185">
        <f t="shared" si="148"/>
        <v>2.8539232954091283</v>
      </c>
      <c r="U224" s="230" t="s">
        <v>17</v>
      </c>
      <c r="V224" s="231">
        <v>0</v>
      </c>
      <c r="W224" s="231">
        <v>0</v>
      </c>
      <c r="X224" s="231">
        <v>0</v>
      </c>
      <c r="Y224" s="231">
        <v>0</v>
      </c>
      <c r="Z224" s="231">
        <v>0</v>
      </c>
      <c r="AA224" s="231">
        <v>0</v>
      </c>
      <c r="AB224" s="231">
        <v>0</v>
      </c>
      <c r="AC224" s="232">
        <v>2.8539232954091283</v>
      </c>
      <c r="AD224" s="231">
        <v>0</v>
      </c>
      <c r="AE224" s="231">
        <v>0</v>
      </c>
      <c r="AF224" s="231">
        <v>0</v>
      </c>
      <c r="AG224" s="231">
        <v>0</v>
      </c>
      <c r="AH224" s="231">
        <v>2.8539232954091283</v>
      </c>
      <c r="AI224" s="233">
        <f t="shared" si="149"/>
        <v>2.8539232954091283</v>
      </c>
      <c r="AJ224" s="160" t="str">
        <f t="shared" si="150"/>
        <v/>
      </c>
      <c r="BA224" s="160"/>
      <c r="BR224" s="160"/>
      <c r="CG224" s="160"/>
    </row>
    <row r="225" spans="1:85" ht="15">
      <c r="A225" s="186" t="s">
        <v>139</v>
      </c>
      <c r="B225" s="175">
        <v>61.567339373213464</v>
      </c>
      <c r="C225" s="175">
        <v>0</v>
      </c>
      <c r="D225" s="175">
        <v>0.87043119890835829</v>
      </c>
      <c r="E225" s="175">
        <v>2.0284492664133031</v>
      </c>
      <c r="F225" s="362"/>
      <c r="G225" s="175">
        <v>0</v>
      </c>
      <c r="H225" s="187">
        <v>0</v>
      </c>
      <c r="I225" s="173">
        <f t="shared" si="147"/>
        <v>64.466219838535125</v>
      </c>
      <c r="J225" s="168"/>
      <c r="K225" s="188" t="s">
        <v>139</v>
      </c>
      <c r="L225" s="175">
        <v>61.567339373213464</v>
      </c>
      <c r="M225" s="175">
        <v>0</v>
      </c>
      <c r="N225" s="175">
        <v>0.87043119890835829</v>
      </c>
      <c r="O225" s="175">
        <v>2.0284492664133031</v>
      </c>
      <c r="P225" s="175">
        <v>0</v>
      </c>
      <c r="Q225" s="175">
        <v>0</v>
      </c>
      <c r="R225" s="176">
        <v>0</v>
      </c>
      <c r="S225" s="177">
        <f t="shared" si="148"/>
        <v>64.466219838535125</v>
      </c>
      <c r="U225" s="234" t="s">
        <v>139</v>
      </c>
      <c r="V225" s="226">
        <v>61.165861496182146</v>
      </c>
      <c r="W225" s="226">
        <v>0</v>
      </c>
      <c r="X225" s="226">
        <v>0</v>
      </c>
      <c r="Y225" s="226">
        <v>0</v>
      </c>
      <c r="Z225" s="226">
        <v>0.87043119890835829</v>
      </c>
      <c r="AA225" s="226">
        <v>0</v>
      </c>
      <c r="AB225" s="226">
        <v>0</v>
      </c>
      <c r="AC225" s="227">
        <v>2.4299271434446181</v>
      </c>
      <c r="AD225" s="226">
        <v>0.40147787703131549</v>
      </c>
      <c r="AE225" s="226">
        <v>0</v>
      </c>
      <c r="AF225" s="226">
        <v>0</v>
      </c>
      <c r="AG225" s="226">
        <v>0</v>
      </c>
      <c r="AH225" s="226">
        <v>2.0284492664133031</v>
      </c>
      <c r="AI225" s="229">
        <f t="shared" si="149"/>
        <v>64.466219838535125</v>
      </c>
      <c r="AJ225" s="160" t="str">
        <f t="shared" si="150"/>
        <v/>
      </c>
      <c r="BA225" s="160"/>
      <c r="BR225" s="160"/>
      <c r="CG225" s="160"/>
    </row>
    <row r="226" spans="1:85" ht="15">
      <c r="A226" s="178" t="s">
        <v>25</v>
      </c>
      <c r="B226" s="179">
        <v>31.713156746427572</v>
      </c>
      <c r="C226" s="179">
        <v>0</v>
      </c>
      <c r="D226" s="179">
        <v>98.644937554844873</v>
      </c>
      <c r="E226" s="179">
        <v>385.73758683807858</v>
      </c>
      <c r="F226" s="362"/>
      <c r="G226" s="179">
        <v>75.737855553717196</v>
      </c>
      <c r="H226" s="180">
        <v>0</v>
      </c>
      <c r="I226" s="181">
        <f t="shared" si="147"/>
        <v>591.83353669306814</v>
      </c>
      <c r="J226" s="168"/>
      <c r="K226" s="182" t="s">
        <v>25</v>
      </c>
      <c r="L226" s="183">
        <v>31.713156746427572</v>
      </c>
      <c r="M226" s="183">
        <v>0</v>
      </c>
      <c r="N226" s="183">
        <v>98.644937554844873</v>
      </c>
      <c r="O226" s="183">
        <v>385.73758683807858</v>
      </c>
      <c r="P226" s="183">
        <v>0</v>
      </c>
      <c r="Q226" s="183">
        <v>75.737855553717196</v>
      </c>
      <c r="R226" s="184">
        <v>0</v>
      </c>
      <c r="S226" s="185">
        <f t="shared" si="148"/>
        <v>591.83353669306814</v>
      </c>
      <c r="U226" s="230" t="s">
        <v>25</v>
      </c>
      <c r="V226" s="231">
        <v>8.7432126987182013</v>
      </c>
      <c r="W226" s="231">
        <v>22.969944047709372</v>
      </c>
      <c r="X226" s="231">
        <v>75.737855553717196</v>
      </c>
      <c r="Y226" s="231">
        <v>0</v>
      </c>
      <c r="Z226" s="231">
        <v>98.644937554844873</v>
      </c>
      <c r="AA226" s="231">
        <v>375.41569176574848</v>
      </c>
      <c r="AB226" s="231">
        <v>0</v>
      </c>
      <c r="AC226" s="232">
        <v>10.321895072330097</v>
      </c>
      <c r="AD226" s="231">
        <v>0</v>
      </c>
      <c r="AE226" s="231">
        <v>4.2363970328839953</v>
      </c>
      <c r="AF226" s="231">
        <v>0</v>
      </c>
      <c r="AG226" s="231">
        <v>0</v>
      </c>
      <c r="AH226" s="231">
        <v>6.0854980394461009</v>
      </c>
      <c r="AI226" s="233">
        <f t="shared" si="149"/>
        <v>591.83353669306825</v>
      </c>
      <c r="AJ226" s="160" t="str">
        <f t="shared" si="150"/>
        <v/>
      </c>
      <c r="BA226" s="160"/>
      <c r="BR226" s="160"/>
      <c r="CG226" s="160"/>
    </row>
    <row r="227" spans="1:85" ht="15">
      <c r="A227" s="186" t="s">
        <v>24</v>
      </c>
      <c r="B227" s="175">
        <v>177.72568404195718</v>
      </c>
      <c r="C227" s="175">
        <v>0</v>
      </c>
      <c r="D227" s="175">
        <v>0</v>
      </c>
      <c r="E227" s="175">
        <v>0</v>
      </c>
      <c r="F227" s="362"/>
      <c r="G227" s="175">
        <v>0</v>
      </c>
      <c r="H227" s="187">
        <v>0</v>
      </c>
      <c r="I227" s="173">
        <f t="shared" si="147"/>
        <v>177.72568404195718</v>
      </c>
      <c r="J227" s="168"/>
      <c r="K227" s="188" t="s">
        <v>24</v>
      </c>
      <c r="L227" s="175">
        <v>177.72568404195718</v>
      </c>
      <c r="M227" s="175">
        <v>0</v>
      </c>
      <c r="N227" s="175">
        <v>0</v>
      </c>
      <c r="O227" s="175">
        <v>0</v>
      </c>
      <c r="P227" s="175">
        <v>0</v>
      </c>
      <c r="Q227" s="175">
        <v>0</v>
      </c>
      <c r="R227" s="176">
        <v>0</v>
      </c>
      <c r="S227" s="177">
        <f t="shared" si="148"/>
        <v>177.72568404195718</v>
      </c>
      <c r="U227" s="234" t="s">
        <v>24</v>
      </c>
      <c r="V227" s="226">
        <v>173.537864422935</v>
      </c>
      <c r="W227" s="226">
        <v>4.1878196190221804</v>
      </c>
      <c r="X227" s="226">
        <v>0</v>
      </c>
      <c r="Y227" s="226">
        <v>0</v>
      </c>
      <c r="Z227" s="226">
        <v>0</v>
      </c>
      <c r="AA227" s="226">
        <v>0</v>
      </c>
      <c r="AB227" s="226">
        <v>0</v>
      </c>
      <c r="AC227" s="227">
        <v>0</v>
      </c>
      <c r="AD227" s="226">
        <v>0</v>
      </c>
      <c r="AE227" s="226">
        <v>0</v>
      </c>
      <c r="AF227" s="226">
        <v>0</v>
      </c>
      <c r="AG227" s="226">
        <v>0</v>
      </c>
      <c r="AH227" s="226">
        <v>0</v>
      </c>
      <c r="AI227" s="229">
        <f t="shared" si="149"/>
        <v>177.72568404195718</v>
      </c>
      <c r="AJ227" s="160" t="str">
        <f t="shared" si="150"/>
        <v/>
      </c>
      <c r="BA227" s="160"/>
      <c r="BR227" s="160"/>
      <c r="CG227" s="160"/>
    </row>
    <row r="228" spans="1:85" ht="15">
      <c r="A228" s="178" t="s">
        <v>60</v>
      </c>
      <c r="B228" s="179">
        <v>0</v>
      </c>
      <c r="C228" s="179">
        <v>0</v>
      </c>
      <c r="D228" s="179">
        <v>0</v>
      </c>
      <c r="E228" s="179">
        <v>0</v>
      </c>
      <c r="F228" s="362"/>
      <c r="G228" s="179">
        <v>0</v>
      </c>
      <c r="H228" s="180">
        <v>0</v>
      </c>
      <c r="I228" s="181">
        <f t="shared" si="147"/>
        <v>0</v>
      </c>
      <c r="J228" s="168"/>
      <c r="K228" s="182" t="s">
        <v>60</v>
      </c>
      <c r="L228" s="183">
        <v>0</v>
      </c>
      <c r="M228" s="183">
        <v>0</v>
      </c>
      <c r="N228" s="183">
        <v>0</v>
      </c>
      <c r="O228" s="183">
        <v>0</v>
      </c>
      <c r="P228" s="183">
        <v>0</v>
      </c>
      <c r="Q228" s="183">
        <v>0</v>
      </c>
      <c r="R228" s="184">
        <v>0</v>
      </c>
      <c r="S228" s="185">
        <f t="shared" si="148"/>
        <v>0</v>
      </c>
      <c r="U228" s="230" t="s">
        <v>60</v>
      </c>
      <c r="V228" s="231">
        <v>0</v>
      </c>
      <c r="W228" s="231">
        <v>0</v>
      </c>
      <c r="X228" s="231">
        <v>0</v>
      </c>
      <c r="Y228" s="231">
        <v>0</v>
      </c>
      <c r="Z228" s="231">
        <v>0</v>
      </c>
      <c r="AA228" s="231">
        <v>0</v>
      </c>
      <c r="AB228" s="231">
        <v>0</v>
      </c>
      <c r="AC228" s="232">
        <v>0</v>
      </c>
      <c r="AD228" s="231">
        <v>0</v>
      </c>
      <c r="AE228" s="231">
        <v>0</v>
      </c>
      <c r="AF228" s="231">
        <v>0</v>
      </c>
      <c r="AG228" s="231">
        <v>0</v>
      </c>
      <c r="AH228" s="231">
        <v>0</v>
      </c>
      <c r="AI228" s="233">
        <f t="shared" si="149"/>
        <v>0</v>
      </c>
      <c r="AJ228" s="160" t="str">
        <f t="shared" si="150"/>
        <v/>
      </c>
      <c r="BA228" s="160"/>
      <c r="BR228" s="160"/>
      <c r="CG228" s="160"/>
    </row>
    <row r="229" spans="1:85" ht="15">
      <c r="A229" s="186" t="s">
        <v>22</v>
      </c>
      <c r="B229" s="175">
        <v>0.43308161930242178</v>
      </c>
      <c r="C229" s="175">
        <v>0</v>
      </c>
      <c r="D229" s="175">
        <v>0</v>
      </c>
      <c r="E229" s="175">
        <v>0</v>
      </c>
      <c r="F229" s="362"/>
      <c r="G229" s="175">
        <v>0</v>
      </c>
      <c r="H229" s="187">
        <v>0</v>
      </c>
      <c r="I229" s="173">
        <f t="shared" si="147"/>
        <v>0.43308161930242178</v>
      </c>
      <c r="J229" s="168"/>
      <c r="K229" s="188" t="s">
        <v>22</v>
      </c>
      <c r="L229" s="175">
        <v>0.43308161930242178</v>
      </c>
      <c r="M229" s="175">
        <v>0</v>
      </c>
      <c r="N229" s="175">
        <v>0</v>
      </c>
      <c r="O229" s="175">
        <v>0</v>
      </c>
      <c r="P229" s="175">
        <v>1.0199748533970923</v>
      </c>
      <c r="Q229" s="175">
        <v>0</v>
      </c>
      <c r="R229" s="176">
        <v>0</v>
      </c>
      <c r="S229" s="177">
        <f t="shared" si="148"/>
        <v>1.4530564726995141</v>
      </c>
      <c r="U229" s="234" t="s">
        <v>22</v>
      </c>
      <c r="V229" s="226">
        <v>0.43308161930242178</v>
      </c>
      <c r="W229" s="226">
        <v>0</v>
      </c>
      <c r="X229" s="226">
        <v>0</v>
      </c>
      <c r="Y229" s="226">
        <v>0</v>
      </c>
      <c r="Z229" s="226">
        <v>0</v>
      </c>
      <c r="AA229" s="226">
        <v>0</v>
      </c>
      <c r="AB229" s="226">
        <v>1.0199748533970923</v>
      </c>
      <c r="AC229" s="227">
        <v>0</v>
      </c>
      <c r="AD229" s="226">
        <v>0</v>
      </c>
      <c r="AE229" s="226">
        <v>0</v>
      </c>
      <c r="AF229" s="226">
        <v>0</v>
      </c>
      <c r="AG229" s="226">
        <v>0</v>
      </c>
      <c r="AH229" s="226">
        <v>0</v>
      </c>
      <c r="AI229" s="229">
        <f t="shared" si="149"/>
        <v>1.4530564726995141</v>
      </c>
      <c r="AJ229" s="160" t="str">
        <f t="shared" si="150"/>
        <v/>
      </c>
      <c r="BA229" s="160"/>
      <c r="BR229" s="160"/>
      <c r="CG229" s="160"/>
    </row>
    <row r="230" spans="1:85" ht="15">
      <c r="A230" s="178" t="s">
        <v>21</v>
      </c>
      <c r="B230" s="179">
        <v>0</v>
      </c>
      <c r="C230" s="179">
        <v>0</v>
      </c>
      <c r="D230" s="179">
        <v>0</v>
      </c>
      <c r="E230" s="179">
        <v>0</v>
      </c>
      <c r="F230" s="362"/>
      <c r="G230" s="179">
        <v>0</v>
      </c>
      <c r="H230" s="180">
        <v>0</v>
      </c>
      <c r="I230" s="181">
        <f t="shared" si="147"/>
        <v>0</v>
      </c>
      <c r="J230" s="168"/>
      <c r="K230" s="182" t="s">
        <v>21</v>
      </c>
      <c r="L230" s="183">
        <v>0</v>
      </c>
      <c r="M230" s="183">
        <v>0</v>
      </c>
      <c r="N230" s="183">
        <v>0</v>
      </c>
      <c r="O230" s="183">
        <v>0</v>
      </c>
      <c r="P230" s="183">
        <v>0</v>
      </c>
      <c r="Q230" s="183">
        <v>0</v>
      </c>
      <c r="R230" s="184">
        <v>0</v>
      </c>
      <c r="S230" s="185">
        <f t="shared" si="148"/>
        <v>0</v>
      </c>
      <c r="U230" s="230" t="s">
        <v>61</v>
      </c>
      <c r="V230" s="231">
        <v>0</v>
      </c>
      <c r="W230" s="231">
        <v>0</v>
      </c>
      <c r="X230" s="231">
        <v>0</v>
      </c>
      <c r="Y230" s="231">
        <v>0</v>
      </c>
      <c r="Z230" s="231">
        <v>0</v>
      </c>
      <c r="AA230" s="231">
        <v>0</v>
      </c>
      <c r="AB230" s="231">
        <v>0</v>
      </c>
      <c r="AC230" s="232">
        <v>0</v>
      </c>
      <c r="AD230" s="231">
        <v>0</v>
      </c>
      <c r="AE230" s="231">
        <v>0</v>
      </c>
      <c r="AF230" s="231">
        <v>0</v>
      </c>
      <c r="AG230" s="231">
        <v>0</v>
      </c>
      <c r="AH230" s="231">
        <v>0</v>
      </c>
      <c r="AI230" s="233">
        <f t="shared" si="149"/>
        <v>0</v>
      </c>
      <c r="AJ230" s="160" t="str">
        <f t="shared" si="150"/>
        <v/>
      </c>
      <c r="BA230" s="160"/>
      <c r="BR230" s="160"/>
      <c r="CG230" s="160"/>
    </row>
    <row r="231" spans="1:85" ht="15">
      <c r="A231" s="189" t="s">
        <v>64</v>
      </c>
      <c r="B231" s="175">
        <v>0</v>
      </c>
      <c r="C231" s="175">
        <v>0</v>
      </c>
      <c r="D231" s="175">
        <v>0</v>
      </c>
      <c r="E231" s="175">
        <v>0</v>
      </c>
      <c r="F231" s="362"/>
      <c r="G231" s="175">
        <v>0</v>
      </c>
      <c r="H231" s="187">
        <v>0</v>
      </c>
      <c r="I231" s="173">
        <f t="shared" si="147"/>
        <v>0</v>
      </c>
      <c r="J231" s="168"/>
      <c r="K231" s="190" t="s">
        <v>64</v>
      </c>
      <c r="L231" s="175">
        <v>0</v>
      </c>
      <c r="M231" s="175">
        <v>0</v>
      </c>
      <c r="N231" s="175">
        <v>0</v>
      </c>
      <c r="O231" s="175">
        <v>0</v>
      </c>
      <c r="P231" s="175">
        <v>0</v>
      </c>
      <c r="Q231" s="175">
        <v>0</v>
      </c>
      <c r="R231" s="176">
        <v>0</v>
      </c>
      <c r="S231" s="177">
        <f t="shared" si="148"/>
        <v>0</v>
      </c>
      <c r="U231" s="235" t="s">
        <v>62</v>
      </c>
      <c r="V231" s="226">
        <v>0</v>
      </c>
      <c r="W231" s="226">
        <v>0</v>
      </c>
      <c r="X231" s="226">
        <v>0</v>
      </c>
      <c r="Y231" s="226">
        <v>0</v>
      </c>
      <c r="Z231" s="226">
        <v>0</v>
      </c>
      <c r="AA231" s="226">
        <v>0</v>
      </c>
      <c r="AB231" s="226">
        <v>0</v>
      </c>
      <c r="AC231" s="227">
        <v>0</v>
      </c>
      <c r="AD231" s="228">
        <v>0</v>
      </c>
      <c r="AE231" s="228">
        <v>0</v>
      </c>
      <c r="AF231" s="228">
        <v>0</v>
      </c>
      <c r="AG231" s="228">
        <v>0</v>
      </c>
      <c r="AH231" s="228">
        <v>0</v>
      </c>
      <c r="AI231" s="229">
        <f t="shared" si="149"/>
        <v>0</v>
      </c>
      <c r="AJ231" s="160" t="str">
        <f t="shared" si="150"/>
        <v/>
      </c>
      <c r="BA231" s="160"/>
      <c r="BR231" s="160"/>
      <c r="CG231" s="160"/>
    </row>
    <row r="232" spans="1:85">
      <c r="A232" s="191" t="s">
        <v>23</v>
      </c>
      <c r="B232" s="192">
        <v>0</v>
      </c>
      <c r="C232" s="192">
        <v>0</v>
      </c>
      <c r="D232" s="192">
        <v>0</v>
      </c>
      <c r="E232" s="192">
        <v>0</v>
      </c>
      <c r="F232" s="362"/>
      <c r="G232" s="192">
        <v>0</v>
      </c>
      <c r="H232" s="193">
        <v>0</v>
      </c>
      <c r="I232" s="194">
        <f t="shared" si="147"/>
        <v>0</v>
      </c>
      <c r="J232" s="168"/>
      <c r="K232" s="195" t="s">
        <v>23</v>
      </c>
      <c r="L232" s="196">
        <v>0</v>
      </c>
      <c r="M232" s="196">
        <v>0</v>
      </c>
      <c r="N232" s="196">
        <v>0</v>
      </c>
      <c r="O232" s="196">
        <v>0</v>
      </c>
      <c r="P232" s="196">
        <v>0</v>
      </c>
      <c r="Q232" s="196">
        <v>0</v>
      </c>
      <c r="R232" s="197">
        <v>0</v>
      </c>
      <c r="S232" s="198">
        <f t="shared" si="148"/>
        <v>0</v>
      </c>
      <c r="U232" s="236" t="s">
        <v>66</v>
      </c>
      <c r="V232" s="237">
        <v>0</v>
      </c>
      <c r="W232" s="237">
        <v>0</v>
      </c>
      <c r="X232" s="237">
        <v>0</v>
      </c>
      <c r="Y232" s="237">
        <v>0</v>
      </c>
      <c r="Z232" s="237">
        <v>0</v>
      </c>
      <c r="AA232" s="237">
        <v>0</v>
      </c>
      <c r="AB232" s="237">
        <v>0</v>
      </c>
      <c r="AC232" s="237">
        <v>0</v>
      </c>
      <c r="AD232" s="237">
        <v>0</v>
      </c>
      <c r="AE232" s="237">
        <v>0</v>
      </c>
      <c r="AF232" s="237">
        <v>0</v>
      </c>
      <c r="AG232" s="237">
        <v>0</v>
      </c>
      <c r="AH232" s="125">
        <v>0</v>
      </c>
      <c r="AI232" s="238">
        <f t="shared" si="149"/>
        <v>0</v>
      </c>
      <c r="AJ232" s="160" t="str">
        <f t="shared" si="150"/>
        <v/>
      </c>
      <c r="BA232" s="160"/>
      <c r="BR232" s="160"/>
      <c r="CG232" s="160"/>
    </row>
    <row r="233" spans="1:85">
      <c r="A233" s="199" t="s">
        <v>19</v>
      </c>
      <c r="B233" s="200">
        <v>0</v>
      </c>
      <c r="C233" s="200">
        <v>0</v>
      </c>
      <c r="D233" s="200">
        <v>0</v>
      </c>
      <c r="E233" s="200">
        <v>0</v>
      </c>
      <c r="F233" s="362"/>
      <c r="G233" s="200">
        <v>0</v>
      </c>
      <c r="H233" s="201">
        <v>0</v>
      </c>
      <c r="I233" s="202">
        <f t="shared" si="147"/>
        <v>0</v>
      </c>
      <c r="J233" s="168"/>
      <c r="K233" s="203" t="s">
        <v>19</v>
      </c>
      <c r="L233" s="200">
        <v>0</v>
      </c>
      <c r="M233" s="200">
        <v>0</v>
      </c>
      <c r="N233" s="200">
        <v>0</v>
      </c>
      <c r="O233" s="200">
        <v>0</v>
      </c>
      <c r="P233" s="200">
        <v>0</v>
      </c>
      <c r="Q233" s="200">
        <v>0</v>
      </c>
      <c r="R233" s="204">
        <v>0</v>
      </c>
      <c r="S233" s="205">
        <f t="shared" si="148"/>
        <v>0</v>
      </c>
      <c r="U233" s="239" t="s">
        <v>19</v>
      </c>
      <c r="V233" s="240">
        <v>0</v>
      </c>
      <c r="W233" s="240">
        <v>0</v>
      </c>
      <c r="X233" s="240">
        <v>0</v>
      </c>
      <c r="Y233" s="240">
        <v>0</v>
      </c>
      <c r="Z233" s="240">
        <v>0</v>
      </c>
      <c r="AA233" s="240">
        <v>0</v>
      </c>
      <c r="AB233" s="240">
        <v>0</v>
      </c>
      <c r="AC233" s="240">
        <v>0</v>
      </c>
      <c r="AD233" s="241">
        <v>0</v>
      </c>
      <c r="AE233" s="241">
        <v>0</v>
      </c>
      <c r="AF233" s="241">
        <v>0</v>
      </c>
      <c r="AG233" s="241">
        <v>0</v>
      </c>
      <c r="AH233" s="241">
        <v>0</v>
      </c>
      <c r="AI233" s="242">
        <f t="shared" si="149"/>
        <v>0</v>
      </c>
      <c r="AJ233" s="160" t="str">
        <f t="shared" si="150"/>
        <v/>
      </c>
      <c r="BA233" s="160"/>
      <c r="BR233" s="160"/>
      <c r="CG233" s="160"/>
    </row>
    <row r="234" spans="1:85">
      <c r="A234" s="191" t="s">
        <v>20</v>
      </c>
      <c r="B234" s="192">
        <v>0</v>
      </c>
      <c r="C234" s="192">
        <v>0</v>
      </c>
      <c r="D234" s="192">
        <v>0</v>
      </c>
      <c r="E234" s="192">
        <v>0</v>
      </c>
      <c r="F234" s="362"/>
      <c r="G234" s="192">
        <v>0</v>
      </c>
      <c r="H234" s="193">
        <v>0</v>
      </c>
      <c r="I234" s="194">
        <f t="shared" si="147"/>
        <v>0</v>
      </c>
      <c r="J234" s="168"/>
      <c r="K234" s="195" t="s">
        <v>20</v>
      </c>
      <c r="L234" s="196">
        <v>0</v>
      </c>
      <c r="M234" s="196">
        <v>0</v>
      </c>
      <c r="N234" s="196">
        <v>0</v>
      </c>
      <c r="O234" s="196">
        <v>0</v>
      </c>
      <c r="P234" s="196">
        <v>0</v>
      </c>
      <c r="Q234" s="196">
        <v>0</v>
      </c>
      <c r="R234" s="197">
        <v>0</v>
      </c>
      <c r="S234" s="198">
        <f t="shared" si="148"/>
        <v>0</v>
      </c>
      <c r="U234" s="236" t="s">
        <v>20</v>
      </c>
      <c r="V234" s="237">
        <v>0</v>
      </c>
      <c r="W234" s="237">
        <v>0</v>
      </c>
      <c r="X234" s="237">
        <v>0</v>
      </c>
      <c r="Y234" s="237">
        <v>0</v>
      </c>
      <c r="Z234" s="237">
        <v>0</v>
      </c>
      <c r="AA234" s="237">
        <v>0</v>
      </c>
      <c r="AB234" s="237">
        <v>0</v>
      </c>
      <c r="AC234" s="237">
        <v>0</v>
      </c>
      <c r="AD234" s="237">
        <v>0</v>
      </c>
      <c r="AE234" s="237">
        <v>0</v>
      </c>
      <c r="AF234" s="237">
        <v>0</v>
      </c>
      <c r="AG234" s="237">
        <v>0</v>
      </c>
      <c r="AH234" s="125">
        <v>0</v>
      </c>
      <c r="AI234" s="238">
        <f t="shared" si="149"/>
        <v>0</v>
      </c>
      <c r="AJ234" s="160" t="str">
        <f t="shared" si="150"/>
        <v/>
      </c>
      <c r="BA234" s="160"/>
      <c r="BR234" s="160"/>
      <c r="CG234" s="160"/>
    </row>
    <row r="235" spans="1:85" ht="15" thickBot="1">
      <c r="A235" s="206" t="s">
        <v>11</v>
      </c>
      <c r="B235" s="207">
        <v>0</v>
      </c>
      <c r="C235" s="207">
        <v>0</v>
      </c>
      <c r="D235" s="207">
        <v>0</v>
      </c>
      <c r="E235" s="207">
        <v>0</v>
      </c>
      <c r="F235" s="363"/>
      <c r="G235" s="207">
        <v>0</v>
      </c>
      <c r="H235" s="208">
        <v>0</v>
      </c>
      <c r="I235" s="209">
        <f t="shared" si="147"/>
        <v>0</v>
      </c>
      <c r="J235" s="168"/>
      <c r="K235" s="210" t="s">
        <v>11</v>
      </c>
      <c r="L235" s="207">
        <v>0</v>
      </c>
      <c r="M235" s="207">
        <v>0</v>
      </c>
      <c r="N235" s="207">
        <v>0</v>
      </c>
      <c r="O235" s="207">
        <v>0</v>
      </c>
      <c r="P235" s="207">
        <v>0</v>
      </c>
      <c r="Q235" s="207">
        <v>0</v>
      </c>
      <c r="R235" s="211">
        <v>0</v>
      </c>
      <c r="S235" s="212">
        <f t="shared" si="148"/>
        <v>0</v>
      </c>
      <c r="U235" s="239" t="s">
        <v>11</v>
      </c>
      <c r="V235" s="240">
        <v>0</v>
      </c>
      <c r="W235" s="240">
        <v>0</v>
      </c>
      <c r="X235" s="240">
        <v>0</v>
      </c>
      <c r="Y235" s="240">
        <v>0</v>
      </c>
      <c r="Z235" s="240">
        <v>0</v>
      </c>
      <c r="AA235" s="240">
        <v>0</v>
      </c>
      <c r="AB235" s="240">
        <v>0</v>
      </c>
      <c r="AC235" s="240">
        <v>0</v>
      </c>
      <c r="AD235" s="241">
        <v>0</v>
      </c>
      <c r="AE235" s="241">
        <v>0</v>
      </c>
      <c r="AF235" s="241">
        <v>0</v>
      </c>
      <c r="AG235" s="241">
        <v>0</v>
      </c>
      <c r="AH235" s="241">
        <v>0</v>
      </c>
      <c r="AI235" s="242">
        <f t="shared" si="149"/>
        <v>0</v>
      </c>
      <c r="AJ235" s="160" t="str">
        <f t="shared" si="150"/>
        <v/>
      </c>
      <c r="BA235" s="160"/>
      <c r="BR235" s="160"/>
      <c r="CG235" s="160"/>
    </row>
    <row r="236" spans="1:85" ht="15">
      <c r="A236" s="213" t="s">
        <v>26</v>
      </c>
      <c r="B236" s="214">
        <f>SUM(B215:B231)</f>
        <v>274.06840838587118</v>
      </c>
      <c r="C236" s="214">
        <f t="shared" ref="C236:I236" si="151">SUM(C215:C231)</f>
        <v>0</v>
      </c>
      <c r="D236" s="214">
        <f t="shared" si="151"/>
        <v>99.515368753753236</v>
      </c>
      <c r="E236" s="214">
        <f t="shared" si="151"/>
        <v>391.90012569176639</v>
      </c>
      <c r="F236" s="214">
        <f t="shared" si="151"/>
        <v>0</v>
      </c>
      <c r="G236" s="214">
        <f t="shared" si="151"/>
        <v>75.737855553717196</v>
      </c>
      <c r="H236" s="216">
        <f t="shared" si="151"/>
        <v>0</v>
      </c>
      <c r="I236" s="173">
        <f t="shared" si="151"/>
        <v>841.22175838510793</v>
      </c>
      <c r="J236" s="168"/>
      <c r="K236" s="215" t="s">
        <v>26</v>
      </c>
      <c r="L236" s="214">
        <f>SUM(L215:L231)</f>
        <v>274.06840838587118</v>
      </c>
      <c r="M236" s="214">
        <f t="shared" ref="M236:S236" si="152">SUM(M215:M231)</f>
        <v>0</v>
      </c>
      <c r="N236" s="214">
        <f t="shared" si="152"/>
        <v>99.515368753753236</v>
      </c>
      <c r="O236" s="214">
        <f t="shared" si="152"/>
        <v>391.90012569176639</v>
      </c>
      <c r="P236" s="214">
        <f t="shared" si="152"/>
        <v>24.530684904009359</v>
      </c>
      <c r="Q236" s="214">
        <f t="shared" si="152"/>
        <v>75.737855553717196</v>
      </c>
      <c r="R236" s="216">
        <f t="shared" si="152"/>
        <v>0</v>
      </c>
      <c r="S236" s="217">
        <f t="shared" si="152"/>
        <v>865.7524432891172</v>
      </c>
      <c r="T236" s="160" t="str">
        <f>IF(ABS(S236-AI236)&gt;0.01,S236-AI236,"")</f>
        <v/>
      </c>
      <c r="U236" s="243" t="s">
        <v>63</v>
      </c>
      <c r="V236" s="244">
        <f>SUM(V215:V231)</f>
        <v>246.5091668421083</v>
      </c>
      <c r="W236" s="244">
        <f t="shared" ref="W236:AH236" si="153">SUM(W215:W231)</f>
        <v>27.157763666731555</v>
      </c>
      <c r="X236" s="244">
        <f t="shared" si="153"/>
        <v>75.737855553717196</v>
      </c>
      <c r="Y236" s="244">
        <f t="shared" si="153"/>
        <v>0</v>
      </c>
      <c r="Z236" s="244">
        <f t="shared" si="153"/>
        <v>99.515368753753236</v>
      </c>
      <c r="AA236" s="244">
        <f t="shared" si="153"/>
        <v>375.65998139565443</v>
      </c>
      <c r="AB236" s="244">
        <f t="shared" si="153"/>
        <v>24.530684904009359</v>
      </c>
      <c r="AC236" s="244">
        <f t="shared" si="153"/>
        <v>16.64162217314329</v>
      </c>
      <c r="AD236" s="245">
        <f t="shared" si="153"/>
        <v>0.40147787703131549</v>
      </c>
      <c r="AE236" s="245">
        <f t="shared" si="153"/>
        <v>4.2363970328839953</v>
      </c>
      <c r="AF236" s="245">
        <f t="shared" si="153"/>
        <v>0</v>
      </c>
      <c r="AG236" s="245">
        <f t="shared" si="153"/>
        <v>0</v>
      </c>
      <c r="AH236" s="245">
        <f t="shared" si="153"/>
        <v>12.003747263227979</v>
      </c>
      <c r="AI236" s="246">
        <f>SUM(V236:AC236)</f>
        <v>865.75244328911742</v>
      </c>
      <c r="AJ236" s="160" t="str">
        <f t="shared" si="150"/>
        <v/>
      </c>
      <c r="BA236" s="160"/>
      <c r="BR236" s="160"/>
      <c r="CG236" s="160"/>
    </row>
    <row r="237" spans="1:85" s="23" customFormat="1" ht="15" thickBot="1">
      <c r="A237" s="30" t="s">
        <v>88</v>
      </c>
      <c r="B237" s="47">
        <f>IF($I236=0,"-",B236/$I236)</f>
        <v>0.32579804986499622</v>
      </c>
      <c r="C237" s="47">
        <f t="shared" ref="C237:H237" si="154">IF($I236=0,"-",C236/$I236)</f>
        <v>0</v>
      </c>
      <c r="D237" s="47">
        <f t="shared" si="154"/>
        <v>0.11829861479664142</v>
      </c>
      <c r="E237" s="47">
        <f t="shared" si="154"/>
        <v>0.46587017250254731</v>
      </c>
      <c r="F237" s="47">
        <f t="shared" si="154"/>
        <v>0</v>
      </c>
      <c r="G237" s="47">
        <f t="shared" si="154"/>
        <v>9.0033162835815181E-2</v>
      </c>
      <c r="H237" s="70">
        <f t="shared" si="154"/>
        <v>0</v>
      </c>
      <c r="I237" s="48">
        <f>SUM(B237:H237)</f>
        <v>1</v>
      </c>
      <c r="J237" s="160"/>
      <c r="K237" s="81" t="s">
        <v>88</v>
      </c>
      <c r="L237" s="98">
        <f t="shared" ref="L237:R237" si="155">IF($S236=0,"-",L236/$S236)</f>
        <v>0.31656671662934749</v>
      </c>
      <c r="M237" s="98">
        <f t="shared" si="155"/>
        <v>0</v>
      </c>
      <c r="N237" s="98">
        <f t="shared" si="155"/>
        <v>0.11494667964860733</v>
      </c>
      <c r="O237" s="98">
        <f t="shared" si="155"/>
        <v>0.45266996210011473</v>
      </c>
      <c r="P237" s="98">
        <f t="shared" si="155"/>
        <v>2.8334525757517683E-2</v>
      </c>
      <c r="Q237" s="98">
        <f t="shared" si="155"/>
        <v>8.7482115864412999E-2</v>
      </c>
      <c r="R237" s="99">
        <f t="shared" si="155"/>
        <v>0</v>
      </c>
      <c r="S237" s="100">
        <f>SUM(L237:R237)</f>
        <v>1.0000000000000002</v>
      </c>
      <c r="U237" s="110" t="s">
        <v>88</v>
      </c>
      <c r="V237" s="133">
        <f>+V236/$AI236</f>
        <v>0.28473401230677986</v>
      </c>
      <c r="W237" s="133">
        <f t="shared" ref="W237:AH237" si="156">+W236/$AI236</f>
        <v>3.1368971438943127E-2</v>
      </c>
      <c r="X237" s="133">
        <f t="shared" si="156"/>
        <v>8.7482115864412985E-2</v>
      </c>
      <c r="Y237" s="133">
        <f t="shared" si="156"/>
        <v>0</v>
      </c>
      <c r="Z237" s="133">
        <f t="shared" si="156"/>
        <v>0.1149466796486073</v>
      </c>
      <c r="AA237" s="133">
        <f t="shared" si="156"/>
        <v>0.4339115463174073</v>
      </c>
      <c r="AB237" s="133">
        <f t="shared" si="156"/>
        <v>2.8334525757517676E-2</v>
      </c>
      <c r="AC237" s="133">
        <f t="shared" si="156"/>
        <v>1.9222148666331665E-2</v>
      </c>
      <c r="AD237" s="133">
        <f t="shared" si="156"/>
        <v>4.6373288362438065E-4</v>
      </c>
      <c r="AE237" s="133">
        <f t="shared" si="156"/>
        <v>4.8933122461535502E-3</v>
      </c>
      <c r="AF237" s="133">
        <f t="shared" si="156"/>
        <v>0</v>
      </c>
      <c r="AG237" s="133">
        <f t="shared" si="156"/>
        <v>0</v>
      </c>
      <c r="AH237" s="133">
        <f t="shared" si="156"/>
        <v>1.3865103536553736E-2</v>
      </c>
      <c r="AI237" s="134">
        <f>SUM(V237:AC237)</f>
        <v>1</v>
      </c>
      <c r="AJ237" s="23" t="str">
        <f t="shared" si="150"/>
        <v/>
      </c>
    </row>
    <row r="238" spans="1:85" ht="15" thickBot="1">
      <c r="A238" s="247"/>
      <c r="B238" s="247"/>
      <c r="C238" s="247"/>
      <c r="D238" s="247"/>
      <c r="E238" s="247"/>
      <c r="F238" s="247"/>
      <c r="G238" s="247"/>
      <c r="H238" s="247"/>
      <c r="I238" s="247"/>
      <c r="K238" s="247"/>
      <c r="L238" s="247"/>
      <c r="M238" s="247"/>
      <c r="N238" s="247"/>
      <c r="O238" s="247"/>
      <c r="P238" s="247"/>
      <c r="Q238" s="247"/>
      <c r="R238" s="247"/>
      <c r="S238" s="247"/>
      <c r="AI238" s="168"/>
      <c r="BA238" s="160"/>
      <c r="BR238" s="160"/>
      <c r="CG238" s="160"/>
    </row>
    <row r="239" spans="1:85" ht="28.5">
      <c r="A239" s="312" t="s">
        <v>71</v>
      </c>
      <c r="B239" s="164" t="s">
        <v>0</v>
      </c>
      <c r="C239" s="164" t="s">
        <v>1</v>
      </c>
      <c r="D239" s="164" t="s">
        <v>2</v>
      </c>
      <c r="E239" s="164" t="s">
        <v>3</v>
      </c>
      <c r="F239" s="164" t="s">
        <v>27</v>
      </c>
      <c r="G239" s="164" t="s">
        <v>4</v>
      </c>
      <c r="H239" s="164" t="s">
        <v>5</v>
      </c>
      <c r="I239" s="165" t="s">
        <v>6</v>
      </c>
      <c r="K239" s="314" t="s">
        <v>71</v>
      </c>
      <c r="L239" s="166" t="s">
        <v>0</v>
      </c>
      <c r="M239" s="166" t="s">
        <v>1</v>
      </c>
      <c r="N239" s="166" t="s">
        <v>2</v>
      </c>
      <c r="O239" s="166" t="s">
        <v>3</v>
      </c>
      <c r="P239" s="166" t="s">
        <v>27</v>
      </c>
      <c r="Q239" s="166" t="s">
        <v>4</v>
      </c>
      <c r="R239" s="166" t="s">
        <v>5</v>
      </c>
      <c r="S239" s="167" t="s">
        <v>6</v>
      </c>
      <c r="U239" s="316" t="s">
        <v>71</v>
      </c>
      <c r="V239" s="219" t="s">
        <v>74</v>
      </c>
      <c r="W239" s="219" t="s">
        <v>75</v>
      </c>
      <c r="X239" s="219" t="s">
        <v>4</v>
      </c>
      <c r="Y239" s="219" t="s">
        <v>1</v>
      </c>
      <c r="Z239" s="219" t="s">
        <v>2</v>
      </c>
      <c r="AA239" s="219" t="s">
        <v>3</v>
      </c>
      <c r="AB239" s="219" t="s">
        <v>55</v>
      </c>
      <c r="AC239" s="219" t="s">
        <v>68</v>
      </c>
      <c r="AD239" s="220" t="s">
        <v>76</v>
      </c>
      <c r="AE239" s="220" t="s">
        <v>83</v>
      </c>
      <c r="AF239" s="220" t="s">
        <v>77</v>
      </c>
      <c r="AG239" s="220" t="s">
        <v>84</v>
      </c>
      <c r="AH239" s="220" t="s">
        <v>85</v>
      </c>
      <c r="AI239" s="221" t="s">
        <v>63</v>
      </c>
      <c r="BA239" s="160"/>
      <c r="BR239" s="160"/>
      <c r="CG239" s="160"/>
    </row>
    <row r="240" spans="1:85" ht="15">
      <c r="A240" s="313" t="s">
        <v>71</v>
      </c>
      <c r="B240" s="318" t="s">
        <v>69</v>
      </c>
      <c r="C240" s="319"/>
      <c r="D240" s="319"/>
      <c r="E240" s="319"/>
      <c r="F240" s="319"/>
      <c r="G240" s="319"/>
      <c r="H240" s="319"/>
      <c r="I240" s="320"/>
      <c r="K240" s="315" t="s">
        <v>71</v>
      </c>
      <c r="L240" s="321" t="s">
        <v>69</v>
      </c>
      <c r="M240" s="322"/>
      <c r="N240" s="322"/>
      <c r="O240" s="322"/>
      <c r="P240" s="322"/>
      <c r="Q240" s="322"/>
      <c r="R240" s="322"/>
      <c r="S240" s="323"/>
      <c r="U240" s="317" t="s">
        <v>71</v>
      </c>
      <c r="V240" s="324" t="s">
        <v>69</v>
      </c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5"/>
      <c r="BA240" s="160"/>
      <c r="BR240" s="160"/>
      <c r="CG240" s="160"/>
    </row>
    <row r="241" spans="1:85" ht="15">
      <c r="A241" s="170" t="s">
        <v>7</v>
      </c>
      <c r="B241" s="171">
        <v>0</v>
      </c>
      <c r="C241" s="171">
        <v>0</v>
      </c>
      <c r="D241" s="171">
        <v>0</v>
      </c>
      <c r="E241" s="171">
        <v>0</v>
      </c>
      <c r="F241" s="361"/>
      <c r="G241" s="171">
        <v>0</v>
      </c>
      <c r="H241" s="172">
        <v>0</v>
      </c>
      <c r="I241" s="173">
        <f>SUM(B241:H241)</f>
        <v>0</v>
      </c>
      <c r="J241" s="168"/>
      <c r="K241" s="222" t="s">
        <v>7</v>
      </c>
      <c r="L241" s="171">
        <v>0</v>
      </c>
      <c r="M241" s="171">
        <v>0</v>
      </c>
      <c r="N241" s="171">
        <v>0</v>
      </c>
      <c r="O241" s="171">
        <v>0</v>
      </c>
      <c r="P241" s="171">
        <v>0</v>
      </c>
      <c r="Q241" s="171">
        <v>0</v>
      </c>
      <c r="R241" s="223">
        <v>0</v>
      </c>
      <c r="S241" s="224">
        <f>SUM(L241:R241)</f>
        <v>0</v>
      </c>
      <c r="U241" s="225" t="s">
        <v>7</v>
      </c>
      <c r="V241" s="226">
        <v>0</v>
      </c>
      <c r="W241" s="226">
        <v>0</v>
      </c>
      <c r="X241" s="226">
        <v>0</v>
      </c>
      <c r="Y241" s="226">
        <v>0</v>
      </c>
      <c r="Z241" s="226">
        <v>0</v>
      </c>
      <c r="AA241" s="226">
        <v>0</v>
      </c>
      <c r="AB241" s="226">
        <v>0</v>
      </c>
      <c r="AC241" s="227">
        <v>0</v>
      </c>
      <c r="AD241" s="228">
        <v>0</v>
      </c>
      <c r="AE241" s="228">
        <v>0</v>
      </c>
      <c r="AF241" s="228">
        <v>0</v>
      </c>
      <c r="AG241" s="228">
        <v>0</v>
      </c>
      <c r="AH241" s="228">
        <v>0</v>
      </c>
      <c r="AI241" s="229">
        <f>SUM(V241:AC241)</f>
        <v>0</v>
      </c>
      <c r="AJ241" s="160" t="str">
        <f>IF(ABS(S241-AI241)&gt;0.001,S241-AI241,"")</f>
        <v/>
      </c>
      <c r="BA241" s="160"/>
      <c r="BR241" s="160"/>
      <c r="CG241" s="160"/>
    </row>
    <row r="242" spans="1:85" ht="15">
      <c r="A242" s="178" t="s">
        <v>8</v>
      </c>
      <c r="B242" s="179">
        <v>0</v>
      </c>
      <c r="C242" s="179">
        <v>0</v>
      </c>
      <c r="D242" s="179">
        <v>0</v>
      </c>
      <c r="E242" s="179">
        <v>0</v>
      </c>
      <c r="F242" s="362"/>
      <c r="G242" s="179">
        <v>0</v>
      </c>
      <c r="H242" s="180">
        <v>0</v>
      </c>
      <c r="I242" s="181">
        <f t="shared" ref="I242:I261" si="157">SUM(B242:H242)</f>
        <v>0</v>
      </c>
      <c r="J242" s="168"/>
      <c r="K242" s="182" t="s">
        <v>8</v>
      </c>
      <c r="L242" s="183">
        <v>0</v>
      </c>
      <c r="M242" s="183">
        <v>0</v>
      </c>
      <c r="N242" s="183">
        <v>0</v>
      </c>
      <c r="O242" s="183">
        <v>0</v>
      </c>
      <c r="P242" s="183">
        <v>0</v>
      </c>
      <c r="Q242" s="183">
        <v>0</v>
      </c>
      <c r="R242" s="184">
        <v>0</v>
      </c>
      <c r="S242" s="185">
        <f t="shared" ref="S242:S261" si="158">SUM(L242:R242)</f>
        <v>0</v>
      </c>
      <c r="U242" s="230" t="s">
        <v>8</v>
      </c>
      <c r="V242" s="231">
        <v>0</v>
      </c>
      <c r="W242" s="231">
        <v>0</v>
      </c>
      <c r="X242" s="231">
        <v>0</v>
      </c>
      <c r="Y242" s="231">
        <v>0</v>
      </c>
      <c r="Z242" s="231">
        <v>0</v>
      </c>
      <c r="AA242" s="231">
        <v>0</v>
      </c>
      <c r="AB242" s="231">
        <v>0</v>
      </c>
      <c r="AC242" s="232">
        <v>0</v>
      </c>
      <c r="AD242" s="231">
        <v>0</v>
      </c>
      <c r="AE242" s="231">
        <v>0</v>
      </c>
      <c r="AF242" s="231">
        <v>0</v>
      </c>
      <c r="AG242" s="231">
        <v>0</v>
      </c>
      <c r="AH242" s="231">
        <v>0</v>
      </c>
      <c r="AI242" s="233">
        <f t="shared" ref="AI242:AI261" si="159">SUM(V242:AC242)</f>
        <v>0</v>
      </c>
      <c r="AJ242" s="160" t="str">
        <f t="shared" ref="AJ242:AJ263" si="160">IF(ABS(S242-AI242)&gt;0.001,S242-AI242,"")</f>
        <v/>
      </c>
      <c r="BA242" s="160"/>
      <c r="BR242" s="160"/>
      <c r="CG242" s="160"/>
    </row>
    <row r="243" spans="1:85" ht="15">
      <c r="A243" s="186" t="s">
        <v>10</v>
      </c>
      <c r="B243" s="175">
        <v>0</v>
      </c>
      <c r="C243" s="175">
        <v>0</v>
      </c>
      <c r="D243" s="175">
        <v>0.55622445258809206</v>
      </c>
      <c r="E243" s="175">
        <v>0</v>
      </c>
      <c r="F243" s="362"/>
      <c r="G243" s="175">
        <v>0</v>
      </c>
      <c r="H243" s="187">
        <v>0</v>
      </c>
      <c r="I243" s="173">
        <f t="shared" si="157"/>
        <v>0.55622445258809206</v>
      </c>
      <c r="J243" s="168"/>
      <c r="K243" s="188" t="s">
        <v>10</v>
      </c>
      <c r="L243" s="175">
        <v>0</v>
      </c>
      <c r="M243" s="175">
        <v>0</v>
      </c>
      <c r="N243" s="175">
        <v>0.55622445258809206</v>
      </c>
      <c r="O243" s="175">
        <v>0</v>
      </c>
      <c r="P243" s="175">
        <v>0</v>
      </c>
      <c r="Q243" s="175">
        <v>0</v>
      </c>
      <c r="R243" s="176">
        <v>0</v>
      </c>
      <c r="S243" s="177">
        <f t="shared" si="158"/>
        <v>0.55622445258809206</v>
      </c>
      <c r="U243" s="234" t="s">
        <v>10</v>
      </c>
      <c r="V243" s="226">
        <v>0</v>
      </c>
      <c r="W243" s="226">
        <v>0</v>
      </c>
      <c r="X243" s="226">
        <v>0</v>
      </c>
      <c r="Y243" s="226">
        <v>0</v>
      </c>
      <c r="Z243" s="226">
        <v>0.55622445258809206</v>
      </c>
      <c r="AA243" s="226">
        <v>0</v>
      </c>
      <c r="AB243" s="226">
        <v>0</v>
      </c>
      <c r="AC243" s="227">
        <v>0</v>
      </c>
      <c r="AD243" s="228">
        <v>0</v>
      </c>
      <c r="AE243" s="228">
        <v>0</v>
      </c>
      <c r="AF243" s="228">
        <v>0</v>
      </c>
      <c r="AG243" s="228">
        <v>0</v>
      </c>
      <c r="AH243" s="228">
        <v>0</v>
      </c>
      <c r="AI243" s="229">
        <f t="shared" si="159"/>
        <v>0.55622445258809206</v>
      </c>
      <c r="AJ243" s="160" t="str">
        <f t="shared" si="160"/>
        <v/>
      </c>
      <c r="BA243" s="160"/>
      <c r="BR243" s="160"/>
      <c r="CG243" s="160"/>
    </row>
    <row r="244" spans="1:85" ht="15">
      <c r="A244" s="178" t="s">
        <v>56</v>
      </c>
      <c r="B244" s="179">
        <v>0</v>
      </c>
      <c r="C244" s="179">
        <v>0</v>
      </c>
      <c r="D244" s="179">
        <v>0</v>
      </c>
      <c r="E244" s="179">
        <v>0</v>
      </c>
      <c r="F244" s="362"/>
      <c r="G244" s="179">
        <v>0</v>
      </c>
      <c r="H244" s="180">
        <v>0</v>
      </c>
      <c r="I244" s="181">
        <f t="shared" si="157"/>
        <v>0</v>
      </c>
      <c r="J244" s="168"/>
      <c r="K244" s="182" t="s">
        <v>56</v>
      </c>
      <c r="L244" s="183">
        <v>0</v>
      </c>
      <c r="M244" s="183">
        <v>0</v>
      </c>
      <c r="N244" s="183">
        <v>0</v>
      </c>
      <c r="O244" s="183">
        <v>0</v>
      </c>
      <c r="P244" s="183">
        <v>0</v>
      </c>
      <c r="Q244" s="183">
        <v>0</v>
      </c>
      <c r="R244" s="184">
        <v>0</v>
      </c>
      <c r="S244" s="185">
        <f t="shared" si="158"/>
        <v>0</v>
      </c>
      <c r="U244" s="230" t="s">
        <v>56</v>
      </c>
      <c r="V244" s="231">
        <v>0</v>
      </c>
      <c r="W244" s="231">
        <v>0</v>
      </c>
      <c r="X244" s="231">
        <v>0</v>
      </c>
      <c r="Y244" s="231">
        <v>0</v>
      </c>
      <c r="Z244" s="231">
        <v>0</v>
      </c>
      <c r="AA244" s="231">
        <v>0</v>
      </c>
      <c r="AB244" s="231">
        <v>0</v>
      </c>
      <c r="AC244" s="232">
        <v>0</v>
      </c>
      <c r="AD244" s="231">
        <v>0</v>
      </c>
      <c r="AE244" s="231">
        <v>0</v>
      </c>
      <c r="AF244" s="231">
        <v>0</v>
      </c>
      <c r="AG244" s="231">
        <v>0</v>
      </c>
      <c r="AH244" s="231">
        <v>0</v>
      </c>
      <c r="AI244" s="233">
        <f t="shared" si="159"/>
        <v>0</v>
      </c>
      <c r="AJ244" s="160" t="str">
        <f t="shared" si="160"/>
        <v/>
      </c>
      <c r="BA244" s="160"/>
      <c r="BR244" s="160"/>
      <c r="CG244" s="160"/>
    </row>
    <row r="245" spans="1:85" ht="15">
      <c r="A245" s="186" t="s">
        <v>16</v>
      </c>
      <c r="B245" s="175">
        <v>13.003190654537327</v>
      </c>
      <c r="C245" s="175">
        <v>0</v>
      </c>
      <c r="D245" s="175">
        <v>2.0420736548322291</v>
      </c>
      <c r="E245" s="175">
        <v>0</v>
      </c>
      <c r="F245" s="362"/>
      <c r="G245" s="175">
        <v>0</v>
      </c>
      <c r="H245" s="187">
        <v>0</v>
      </c>
      <c r="I245" s="173">
        <f t="shared" si="157"/>
        <v>15.045264309369557</v>
      </c>
      <c r="J245" s="168"/>
      <c r="K245" s="188" t="s">
        <v>16</v>
      </c>
      <c r="L245" s="175">
        <v>13.003190654537327</v>
      </c>
      <c r="M245" s="175">
        <v>0</v>
      </c>
      <c r="N245" s="175">
        <v>2.0420736548322291</v>
      </c>
      <c r="O245" s="175">
        <v>0</v>
      </c>
      <c r="P245" s="175">
        <v>0</v>
      </c>
      <c r="Q245" s="175">
        <v>0</v>
      </c>
      <c r="R245" s="176">
        <v>0</v>
      </c>
      <c r="S245" s="177">
        <f t="shared" si="158"/>
        <v>15.045264309369557</v>
      </c>
      <c r="U245" s="234" t="s">
        <v>16</v>
      </c>
      <c r="V245" s="226">
        <v>13.003190654537327</v>
      </c>
      <c r="W245" s="226">
        <v>0</v>
      </c>
      <c r="X245" s="226">
        <v>0</v>
      </c>
      <c r="Y245" s="226">
        <v>0</v>
      </c>
      <c r="Z245" s="226">
        <v>2.0420736548322291</v>
      </c>
      <c r="AA245" s="226">
        <v>0</v>
      </c>
      <c r="AB245" s="226">
        <v>0</v>
      </c>
      <c r="AC245" s="227">
        <v>0</v>
      </c>
      <c r="AD245" s="228">
        <v>0</v>
      </c>
      <c r="AE245" s="228">
        <v>0</v>
      </c>
      <c r="AF245" s="228">
        <v>0</v>
      </c>
      <c r="AG245" s="228">
        <v>0</v>
      </c>
      <c r="AH245" s="228">
        <v>0</v>
      </c>
      <c r="AI245" s="229">
        <f t="shared" si="159"/>
        <v>15.045264309369557</v>
      </c>
      <c r="AJ245" s="160" t="str">
        <f t="shared" si="160"/>
        <v/>
      </c>
      <c r="BA245" s="160"/>
      <c r="BR245" s="160"/>
      <c r="CG245" s="160"/>
    </row>
    <row r="246" spans="1:85" ht="15">
      <c r="A246" s="178" t="s">
        <v>15</v>
      </c>
      <c r="B246" s="179">
        <v>4.8020562709861645</v>
      </c>
      <c r="C246" s="179">
        <v>6.0254156478040381E-2</v>
      </c>
      <c r="D246" s="179">
        <v>1.1969881527802833</v>
      </c>
      <c r="E246" s="179">
        <v>4.5184828954019332E-2</v>
      </c>
      <c r="F246" s="362"/>
      <c r="G246" s="179">
        <v>0</v>
      </c>
      <c r="H246" s="180">
        <v>0</v>
      </c>
      <c r="I246" s="181">
        <f t="shared" si="157"/>
        <v>6.1044834091985081</v>
      </c>
      <c r="J246" s="168"/>
      <c r="K246" s="182" t="s">
        <v>15</v>
      </c>
      <c r="L246" s="183">
        <v>4.8020562709861645</v>
      </c>
      <c r="M246" s="183">
        <v>6.0254156478040381E-2</v>
      </c>
      <c r="N246" s="183">
        <v>1.1969881527802833</v>
      </c>
      <c r="O246" s="183">
        <v>4.5184828954019332E-2</v>
      </c>
      <c r="P246" s="183">
        <v>0</v>
      </c>
      <c r="Q246" s="183">
        <v>0</v>
      </c>
      <c r="R246" s="184">
        <v>0</v>
      </c>
      <c r="S246" s="185">
        <f t="shared" si="158"/>
        <v>6.1044834091985081</v>
      </c>
      <c r="U246" s="230" t="s">
        <v>57</v>
      </c>
      <c r="V246" s="231">
        <v>4.7100711157267723</v>
      </c>
      <c r="W246" s="231">
        <v>0</v>
      </c>
      <c r="X246" s="231">
        <v>0</v>
      </c>
      <c r="Y246" s="231">
        <v>6.0254156478040381E-2</v>
      </c>
      <c r="Z246" s="231">
        <v>1.1969881527802833</v>
      </c>
      <c r="AA246" s="231">
        <v>3.8729853389159422E-2</v>
      </c>
      <c r="AB246" s="231">
        <v>0</v>
      </c>
      <c r="AC246" s="232">
        <v>9.8440130824252167E-2</v>
      </c>
      <c r="AD246" s="231">
        <v>9.1985155259392257E-2</v>
      </c>
      <c r="AE246" s="231">
        <v>0</v>
      </c>
      <c r="AF246" s="231">
        <v>0</v>
      </c>
      <c r="AG246" s="231">
        <v>0</v>
      </c>
      <c r="AH246" s="231">
        <v>6.4549755648599114E-3</v>
      </c>
      <c r="AI246" s="233">
        <f t="shared" si="159"/>
        <v>6.1044834091985081</v>
      </c>
      <c r="AJ246" s="160" t="str">
        <f t="shared" si="160"/>
        <v/>
      </c>
      <c r="BA246" s="160"/>
      <c r="BR246" s="160"/>
      <c r="CG246" s="160"/>
    </row>
    <row r="247" spans="1:85" ht="15">
      <c r="A247" s="186" t="s">
        <v>58</v>
      </c>
      <c r="B247" s="175">
        <v>0</v>
      </c>
      <c r="C247" s="175">
        <v>0</v>
      </c>
      <c r="D247" s="175">
        <v>0</v>
      </c>
      <c r="E247" s="175">
        <v>1.4967393986412851</v>
      </c>
      <c r="F247" s="362"/>
      <c r="G247" s="175">
        <v>0</v>
      </c>
      <c r="H247" s="187">
        <v>0</v>
      </c>
      <c r="I247" s="173">
        <f t="shared" si="157"/>
        <v>1.4967393986412851</v>
      </c>
      <c r="J247" s="168"/>
      <c r="K247" s="188" t="s">
        <v>58</v>
      </c>
      <c r="L247" s="175">
        <v>0</v>
      </c>
      <c r="M247" s="175">
        <v>0</v>
      </c>
      <c r="N247" s="175">
        <v>0</v>
      </c>
      <c r="O247" s="175">
        <v>1.4967393986412851</v>
      </c>
      <c r="P247" s="175">
        <v>278.84662520968982</v>
      </c>
      <c r="Q247" s="175">
        <v>0</v>
      </c>
      <c r="R247" s="176">
        <v>0</v>
      </c>
      <c r="S247" s="177">
        <f t="shared" si="158"/>
        <v>280.34336460833111</v>
      </c>
      <c r="U247" s="234" t="s">
        <v>58</v>
      </c>
      <c r="V247" s="226">
        <v>0</v>
      </c>
      <c r="W247" s="226">
        <v>0</v>
      </c>
      <c r="X247" s="226">
        <v>0</v>
      </c>
      <c r="Y247" s="226">
        <v>0</v>
      </c>
      <c r="Z247" s="226">
        <v>0</v>
      </c>
      <c r="AA247" s="226">
        <v>0.10477175790488998</v>
      </c>
      <c r="AB247" s="226">
        <v>278.84662520968982</v>
      </c>
      <c r="AC247" s="227">
        <v>1.3919676407363952</v>
      </c>
      <c r="AD247" s="226">
        <v>0</v>
      </c>
      <c r="AE247" s="226">
        <v>0</v>
      </c>
      <c r="AF247" s="226">
        <v>0</v>
      </c>
      <c r="AG247" s="226">
        <v>0</v>
      </c>
      <c r="AH247" s="226">
        <v>1.3919676407363952</v>
      </c>
      <c r="AI247" s="229">
        <f t="shared" si="159"/>
        <v>280.34336460833106</v>
      </c>
      <c r="AJ247" s="160" t="str">
        <f t="shared" si="160"/>
        <v/>
      </c>
      <c r="BA247" s="160"/>
      <c r="BR247" s="160"/>
      <c r="CG247" s="160"/>
    </row>
    <row r="248" spans="1:85" ht="15">
      <c r="A248" s="178" t="s">
        <v>12</v>
      </c>
      <c r="B248" s="179">
        <v>0</v>
      </c>
      <c r="C248" s="179">
        <v>0</v>
      </c>
      <c r="D248" s="179">
        <v>0</v>
      </c>
      <c r="E248" s="179">
        <v>1.2964279839398329</v>
      </c>
      <c r="F248" s="362"/>
      <c r="G248" s="179">
        <v>0</v>
      </c>
      <c r="H248" s="180">
        <v>0</v>
      </c>
      <c r="I248" s="181">
        <f t="shared" si="157"/>
        <v>1.2964279839398329</v>
      </c>
      <c r="J248" s="168"/>
      <c r="K248" s="182" t="s">
        <v>12</v>
      </c>
      <c r="L248" s="183">
        <v>0</v>
      </c>
      <c r="M248" s="183">
        <v>0</v>
      </c>
      <c r="N248" s="183">
        <v>0</v>
      </c>
      <c r="O248" s="183">
        <v>1.2964279839398329</v>
      </c>
      <c r="P248" s="183">
        <v>17.26672122889925</v>
      </c>
      <c r="Q248" s="183">
        <v>0</v>
      </c>
      <c r="R248" s="184">
        <v>0</v>
      </c>
      <c r="S248" s="185">
        <f t="shared" si="158"/>
        <v>18.563149212839082</v>
      </c>
      <c r="U248" s="230" t="s">
        <v>12</v>
      </c>
      <c r="V248" s="231">
        <v>0</v>
      </c>
      <c r="W248" s="231">
        <v>0</v>
      </c>
      <c r="X248" s="231">
        <v>0</v>
      </c>
      <c r="Y248" s="231">
        <v>0</v>
      </c>
      <c r="Z248" s="231">
        <v>0</v>
      </c>
      <c r="AA248" s="231">
        <v>1.2834637041004346</v>
      </c>
      <c r="AB248" s="231">
        <v>17.26672122889925</v>
      </c>
      <c r="AC248" s="232">
        <v>1.2964279839398329E-2</v>
      </c>
      <c r="AD248" s="231">
        <v>0</v>
      </c>
      <c r="AE248" s="231">
        <v>0</v>
      </c>
      <c r="AF248" s="231">
        <v>0</v>
      </c>
      <c r="AG248" s="231">
        <v>0</v>
      </c>
      <c r="AH248" s="231">
        <v>1.2964279839398329E-2</v>
      </c>
      <c r="AI248" s="233">
        <f t="shared" si="159"/>
        <v>18.563149212839082</v>
      </c>
      <c r="AJ248" s="160" t="str">
        <f t="shared" si="160"/>
        <v/>
      </c>
      <c r="BA248" s="160"/>
      <c r="BR248" s="160"/>
      <c r="CG248" s="160"/>
    </row>
    <row r="249" spans="1:85" ht="15">
      <c r="A249" s="186" t="s">
        <v>59</v>
      </c>
      <c r="B249" s="175">
        <v>0</v>
      </c>
      <c r="C249" s="175">
        <v>0</v>
      </c>
      <c r="D249" s="175">
        <v>0.16618100583744944</v>
      </c>
      <c r="E249" s="175">
        <v>0</v>
      </c>
      <c r="F249" s="362"/>
      <c r="G249" s="175">
        <v>0</v>
      </c>
      <c r="H249" s="187">
        <v>0</v>
      </c>
      <c r="I249" s="173">
        <f t="shared" si="157"/>
        <v>0.16618100583744944</v>
      </c>
      <c r="J249" s="168"/>
      <c r="K249" s="188" t="s">
        <v>59</v>
      </c>
      <c r="L249" s="175">
        <v>0</v>
      </c>
      <c r="M249" s="175">
        <v>0</v>
      </c>
      <c r="N249" s="175">
        <v>0.16618100583744944</v>
      </c>
      <c r="O249" s="175">
        <v>0</v>
      </c>
      <c r="P249" s="175">
        <v>0</v>
      </c>
      <c r="Q249" s="175">
        <v>0</v>
      </c>
      <c r="R249" s="176">
        <v>0</v>
      </c>
      <c r="S249" s="177">
        <f t="shared" si="158"/>
        <v>0.16618100583744944</v>
      </c>
      <c r="U249" s="234" t="s">
        <v>59</v>
      </c>
      <c r="V249" s="226">
        <v>0</v>
      </c>
      <c r="W249" s="226">
        <v>0</v>
      </c>
      <c r="X249" s="226">
        <v>0</v>
      </c>
      <c r="Y249" s="226">
        <v>0</v>
      </c>
      <c r="Z249" s="226">
        <v>0.16618100583744944</v>
      </c>
      <c r="AA249" s="226">
        <v>0</v>
      </c>
      <c r="AB249" s="226">
        <v>0</v>
      </c>
      <c r="AC249" s="227">
        <v>0</v>
      </c>
      <c r="AD249" s="226">
        <v>0</v>
      </c>
      <c r="AE249" s="226">
        <v>0</v>
      </c>
      <c r="AF249" s="226">
        <v>0</v>
      </c>
      <c r="AG249" s="226">
        <v>0</v>
      </c>
      <c r="AH249" s="226">
        <v>0</v>
      </c>
      <c r="AI249" s="229">
        <f t="shared" si="159"/>
        <v>0.16618100583744944</v>
      </c>
      <c r="AJ249" s="160" t="str">
        <f t="shared" si="160"/>
        <v/>
      </c>
      <c r="BA249" s="160"/>
      <c r="BR249" s="160"/>
      <c r="CG249" s="160"/>
    </row>
    <row r="250" spans="1:85" ht="15">
      <c r="A250" s="178" t="s">
        <v>17</v>
      </c>
      <c r="B250" s="179">
        <v>2.368922275669787</v>
      </c>
      <c r="C250" s="179">
        <v>0</v>
      </c>
      <c r="D250" s="179">
        <v>3.3592879996968845</v>
      </c>
      <c r="E250" s="179">
        <v>6.644717801086796</v>
      </c>
      <c r="F250" s="362"/>
      <c r="G250" s="179">
        <v>0</v>
      </c>
      <c r="H250" s="180">
        <v>0</v>
      </c>
      <c r="I250" s="181">
        <f t="shared" si="157"/>
        <v>12.372928076453467</v>
      </c>
      <c r="J250" s="168"/>
      <c r="K250" s="182" t="s">
        <v>17</v>
      </c>
      <c r="L250" s="183">
        <v>2.368922275669787</v>
      </c>
      <c r="M250" s="183">
        <v>0</v>
      </c>
      <c r="N250" s="183">
        <v>3.3592879996968845</v>
      </c>
      <c r="O250" s="183">
        <v>6.644717801086796</v>
      </c>
      <c r="P250" s="183">
        <v>6.3503125135998942E-2</v>
      </c>
      <c r="Q250" s="183">
        <v>0</v>
      </c>
      <c r="R250" s="184">
        <v>0</v>
      </c>
      <c r="S250" s="185">
        <f t="shared" si="158"/>
        <v>12.436431201589466</v>
      </c>
      <c r="U250" s="230" t="s">
        <v>17</v>
      </c>
      <c r="V250" s="231">
        <v>2.368922275669787</v>
      </c>
      <c r="W250" s="231">
        <v>0</v>
      </c>
      <c r="X250" s="231">
        <v>0</v>
      </c>
      <c r="Y250" s="231">
        <v>0</v>
      </c>
      <c r="Z250" s="231">
        <v>3.3592879996968845</v>
      </c>
      <c r="AA250" s="231">
        <v>3.360364369644022E-2</v>
      </c>
      <c r="AB250" s="231">
        <v>6.3503125135998942E-2</v>
      </c>
      <c r="AC250" s="232">
        <v>6.6111141573903556</v>
      </c>
      <c r="AD250" s="231">
        <v>0</v>
      </c>
      <c r="AE250" s="231">
        <v>0</v>
      </c>
      <c r="AF250" s="231">
        <v>0</v>
      </c>
      <c r="AG250" s="231">
        <v>0</v>
      </c>
      <c r="AH250" s="231">
        <v>6.6111141573903556</v>
      </c>
      <c r="AI250" s="233">
        <f t="shared" si="159"/>
        <v>12.436431201589468</v>
      </c>
      <c r="AJ250" s="160" t="str">
        <f t="shared" si="160"/>
        <v/>
      </c>
      <c r="BA250" s="160"/>
      <c r="BR250" s="160"/>
      <c r="CG250" s="160"/>
    </row>
    <row r="251" spans="1:85" ht="15">
      <c r="A251" s="186" t="s">
        <v>139</v>
      </c>
      <c r="B251" s="175">
        <v>327.19326756522463</v>
      </c>
      <c r="C251" s="175">
        <v>10.920224819211688</v>
      </c>
      <c r="D251" s="175">
        <v>140.75389739406501</v>
      </c>
      <c r="E251" s="175">
        <v>30.072149559904112</v>
      </c>
      <c r="F251" s="362"/>
      <c r="G251" s="175">
        <v>0</v>
      </c>
      <c r="H251" s="187">
        <v>0</v>
      </c>
      <c r="I251" s="173">
        <f t="shared" si="157"/>
        <v>508.93953933840544</v>
      </c>
      <c r="J251" s="168"/>
      <c r="K251" s="188" t="s">
        <v>139</v>
      </c>
      <c r="L251" s="175">
        <v>327.19326756522463</v>
      </c>
      <c r="M251" s="175">
        <v>10.920224819211688</v>
      </c>
      <c r="N251" s="175">
        <v>140.75389739406501</v>
      </c>
      <c r="O251" s="175">
        <v>30.072149559904112</v>
      </c>
      <c r="P251" s="175">
        <v>9.858660984301619E-2</v>
      </c>
      <c r="Q251" s="175">
        <v>0</v>
      </c>
      <c r="R251" s="176">
        <v>0</v>
      </c>
      <c r="S251" s="177">
        <f t="shared" si="158"/>
        <v>509.03812594824848</v>
      </c>
      <c r="U251" s="234" t="s">
        <v>139</v>
      </c>
      <c r="V251" s="226">
        <v>322.85400101600237</v>
      </c>
      <c r="W251" s="226">
        <v>0</v>
      </c>
      <c r="X251" s="226">
        <v>0</v>
      </c>
      <c r="Y251" s="226">
        <v>10.920224819211688</v>
      </c>
      <c r="Z251" s="226">
        <v>140.75389739406501</v>
      </c>
      <c r="AA251" s="226">
        <v>3.5029547802181562</v>
      </c>
      <c r="AB251" s="226">
        <v>9.858660984301619E-2</v>
      </c>
      <c r="AC251" s="227">
        <v>30.908461328908235</v>
      </c>
      <c r="AD251" s="226">
        <v>4.3392665492222804</v>
      </c>
      <c r="AE251" s="226">
        <v>10.745776862271811</v>
      </c>
      <c r="AF251" s="226">
        <v>0</v>
      </c>
      <c r="AG251" s="226">
        <v>0</v>
      </c>
      <c r="AH251" s="226">
        <v>15.823417917414144</v>
      </c>
      <c r="AI251" s="229">
        <f t="shared" si="159"/>
        <v>509.03812594824848</v>
      </c>
      <c r="AJ251" s="160" t="str">
        <f t="shared" si="160"/>
        <v/>
      </c>
      <c r="BA251" s="160"/>
      <c r="BR251" s="160"/>
      <c r="CG251" s="160"/>
    </row>
    <row r="252" spans="1:85" ht="15">
      <c r="A252" s="178" t="s">
        <v>25</v>
      </c>
      <c r="B252" s="179">
        <v>37.898528617020752</v>
      </c>
      <c r="C252" s="179">
        <v>0.3466618011175257</v>
      </c>
      <c r="D252" s="179">
        <v>253.45651681916777</v>
      </c>
      <c r="E252" s="179">
        <v>461.98163399803349</v>
      </c>
      <c r="F252" s="362"/>
      <c r="G252" s="179">
        <v>91.609600712296171</v>
      </c>
      <c r="H252" s="180">
        <v>23.689766031370908</v>
      </c>
      <c r="I252" s="181">
        <f t="shared" si="157"/>
        <v>868.98270797900659</v>
      </c>
      <c r="J252" s="168"/>
      <c r="K252" s="182" t="s">
        <v>25</v>
      </c>
      <c r="L252" s="183">
        <v>37.898528617020752</v>
      </c>
      <c r="M252" s="183">
        <v>0.3466618011175257</v>
      </c>
      <c r="N252" s="183">
        <v>253.45651681916777</v>
      </c>
      <c r="O252" s="183">
        <v>461.98163399803349</v>
      </c>
      <c r="P252" s="183">
        <v>0.84599299801593442</v>
      </c>
      <c r="Q252" s="183">
        <v>91.609600712296171</v>
      </c>
      <c r="R252" s="184">
        <v>23.689766031370908</v>
      </c>
      <c r="S252" s="185">
        <f t="shared" si="158"/>
        <v>869.82870097702255</v>
      </c>
      <c r="U252" s="230" t="s">
        <v>25</v>
      </c>
      <c r="V252" s="231">
        <v>7.783740573866111</v>
      </c>
      <c r="W252" s="231">
        <v>29.644401097572281</v>
      </c>
      <c r="X252" s="231">
        <v>91.609600712296171</v>
      </c>
      <c r="Y252" s="231">
        <v>0.3466618011175257</v>
      </c>
      <c r="Z252" s="231">
        <v>253.45651681916777</v>
      </c>
      <c r="AA252" s="231">
        <v>454.76439968188282</v>
      </c>
      <c r="AB252" s="231">
        <v>0.84599299801593442</v>
      </c>
      <c r="AC252" s="232">
        <v>31.377387293103908</v>
      </c>
      <c r="AD252" s="231">
        <v>0.47038694558236355</v>
      </c>
      <c r="AE252" s="231">
        <v>1.1323269517793459</v>
      </c>
      <c r="AF252" s="231">
        <v>23.689766031370908</v>
      </c>
      <c r="AG252" s="231">
        <v>0</v>
      </c>
      <c r="AH252" s="231">
        <v>6.0849073643712828</v>
      </c>
      <c r="AI252" s="233">
        <f t="shared" si="159"/>
        <v>869.82870097702244</v>
      </c>
      <c r="AJ252" s="160" t="str">
        <f t="shared" si="160"/>
        <v/>
      </c>
      <c r="BA252" s="160"/>
      <c r="BR252" s="160"/>
      <c r="CG252" s="160"/>
    </row>
    <row r="253" spans="1:85" ht="15">
      <c r="A253" s="186" t="s">
        <v>24</v>
      </c>
      <c r="B253" s="175">
        <v>350.44709629444702</v>
      </c>
      <c r="C253" s="175">
        <v>0</v>
      </c>
      <c r="D253" s="175">
        <v>5.0964689312289746</v>
      </c>
      <c r="E253" s="175">
        <v>0</v>
      </c>
      <c r="F253" s="362"/>
      <c r="G253" s="175">
        <v>0</v>
      </c>
      <c r="H253" s="187">
        <v>0</v>
      </c>
      <c r="I253" s="173">
        <f t="shared" si="157"/>
        <v>355.54356522567599</v>
      </c>
      <c r="J253" s="168"/>
      <c r="K253" s="188" t="s">
        <v>24</v>
      </c>
      <c r="L253" s="175">
        <v>350.44709629444702</v>
      </c>
      <c r="M253" s="175">
        <v>0</v>
      </c>
      <c r="N253" s="175">
        <v>5.0964689312289746</v>
      </c>
      <c r="O253" s="175">
        <v>0</v>
      </c>
      <c r="P253" s="175">
        <v>0</v>
      </c>
      <c r="Q253" s="175">
        <v>0</v>
      </c>
      <c r="R253" s="176">
        <v>0</v>
      </c>
      <c r="S253" s="177">
        <f t="shared" si="158"/>
        <v>355.54356522567599</v>
      </c>
      <c r="U253" s="234" t="s">
        <v>24</v>
      </c>
      <c r="V253" s="226">
        <v>350.29903703273919</v>
      </c>
      <c r="W253" s="226">
        <v>0</v>
      </c>
      <c r="X253" s="226">
        <v>0</v>
      </c>
      <c r="Y253" s="226">
        <v>0</v>
      </c>
      <c r="Z253" s="226">
        <v>5.0964689312289746</v>
      </c>
      <c r="AA253" s="226">
        <v>0</v>
      </c>
      <c r="AB253" s="226">
        <v>0</v>
      </c>
      <c r="AC253" s="227">
        <v>0.14805926170782885</v>
      </c>
      <c r="AD253" s="226">
        <v>0.14805926170782885</v>
      </c>
      <c r="AE253" s="226">
        <v>0</v>
      </c>
      <c r="AF253" s="226">
        <v>0</v>
      </c>
      <c r="AG253" s="226">
        <v>0</v>
      </c>
      <c r="AH253" s="226">
        <v>0</v>
      </c>
      <c r="AI253" s="229">
        <f t="shared" si="159"/>
        <v>355.54356522567599</v>
      </c>
      <c r="AJ253" s="160" t="str">
        <f t="shared" si="160"/>
        <v/>
      </c>
      <c r="BA253" s="160"/>
      <c r="BR253" s="160"/>
      <c r="CG253" s="160"/>
    </row>
    <row r="254" spans="1:85" ht="15">
      <c r="A254" s="178" t="s">
        <v>60</v>
      </c>
      <c r="B254" s="179">
        <v>4.5508656465153088</v>
      </c>
      <c r="C254" s="179">
        <v>0</v>
      </c>
      <c r="D254" s="179">
        <v>0</v>
      </c>
      <c r="E254" s="179">
        <v>0</v>
      </c>
      <c r="F254" s="362"/>
      <c r="G254" s="179">
        <v>0</v>
      </c>
      <c r="H254" s="180">
        <v>0</v>
      </c>
      <c r="I254" s="181">
        <f t="shared" si="157"/>
        <v>4.5508656465153088</v>
      </c>
      <c r="J254" s="168"/>
      <c r="K254" s="182" t="s">
        <v>60</v>
      </c>
      <c r="L254" s="183">
        <v>4.5508656465153088</v>
      </c>
      <c r="M254" s="183">
        <v>0</v>
      </c>
      <c r="N254" s="183">
        <v>0</v>
      </c>
      <c r="O254" s="183">
        <v>0</v>
      </c>
      <c r="P254" s="183">
        <v>0</v>
      </c>
      <c r="Q254" s="183">
        <v>0</v>
      </c>
      <c r="R254" s="184">
        <v>0</v>
      </c>
      <c r="S254" s="185">
        <f t="shared" si="158"/>
        <v>4.5508656465153088</v>
      </c>
      <c r="U254" s="230" t="s">
        <v>60</v>
      </c>
      <c r="V254" s="231">
        <v>4.5508656465153088</v>
      </c>
      <c r="W254" s="231">
        <v>0</v>
      </c>
      <c r="X254" s="231">
        <v>0</v>
      </c>
      <c r="Y254" s="231">
        <v>0</v>
      </c>
      <c r="Z254" s="231">
        <v>0</v>
      </c>
      <c r="AA254" s="231">
        <v>0</v>
      </c>
      <c r="AB254" s="231">
        <v>0</v>
      </c>
      <c r="AC254" s="232">
        <v>0</v>
      </c>
      <c r="AD254" s="231">
        <v>0</v>
      </c>
      <c r="AE254" s="231">
        <v>0</v>
      </c>
      <c r="AF254" s="231">
        <v>0</v>
      </c>
      <c r="AG254" s="231">
        <v>0</v>
      </c>
      <c r="AH254" s="231">
        <v>0</v>
      </c>
      <c r="AI254" s="233">
        <f t="shared" si="159"/>
        <v>4.5508656465153088</v>
      </c>
      <c r="AJ254" s="160" t="str">
        <f t="shared" si="160"/>
        <v/>
      </c>
      <c r="BA254" s="160"/>
      <c r="BR254" s="160"/>
      <c r="CG254" s="160"/>
    </row>
    <row r="255" spans="1:85" ht="15">
      <c r="A255" s="186" t="s">
        <v>22</v>
      </c>
      <c r="B255" s="175">
        <v>111.47913859618885</v>
      </c>
      <c r="C255" s="175">
        <v>0</v>
      </c>
      <c r="D255" s="175">
        <v>0</v>
      </c>
      <c r="E255" s="175">
        <v>2.8584394511843296</v>
      </c>
      <c r="F255" s="362"/>
      <c r="G255" s="175">
        <v>0</v>
      </c>
      <c r="H255" s="187">
        <v>0</v>
      </c>
      <c r="I255" s="173">
        <f t="shared" si="157"/>
        <v>114.33757804737317</v>
      </c>
      <c r="J255" s="168"/>
      <c r="K255" s="188" t="s">
        <v>22</v>
      </c>
      <c r="L255" s="175">
        <v>111.47913859618885</v>
      </c>
      <c r="M255" s="175">
        <v>0</v>
      </c>
      <c r="N255" s="175">
        <v>0</v>
      </c>
      <c r="O255" s="175">
        <v>2.8584394511843296</v>
      </c>
      <c r="P255" s="175">
        <v>17.345146721881356</v>
      </c>
      <c r="Q255" s="175">
        <v>0</v>
      </c>
      <c r="R255" s="176">
        <v>0</v>
      </c>
      <c r="S255" s="177">
        <f t="shared" si="158"/>
        <v>131.68272476925452</v>
      </c>
      <c r="U255" s="234" t="s">
        <v>22</v>
      </c>
      <c r="V255" s="226">
        <v>110.90745070595199</v>
      </c>
      <c r="W255" s="226">
        <v>0</v>
      </c>
      <c r="X255" s="226">
        <v>0</v>
      </c>
      <c r="Y255" s="226">
        <v>0</v>
      </c>
      <c r="Z255" s="226">
        <v>0</v>
      </c>
      <c r="AA255" s="226">
        <v>0</v>
      </c>
      <c r="AB255" s="226">
        <v>17.345146721881356</v>
      </c>
      <c r="AC255" s="227">
        <v>3.4301273414211955</v>
      </c>
      <c r="AD255" s="226">
        <v>0.57168789023686595</v>
      </c>
      <c r="AE255" s="226">
        <v>0</v>
      </c>
      <c r="AF255" s="226">
        <v>0</v>
      </c>
      <c r="AG255" s="226">
        <v>0</v>
      </c>
      <c r="AH255" s="226">
        <v>2.8584394511843296</v>
      </c>
      <c r="AI255" s="229">
        <f t="shared" si="159"/>
        <v>131.68272476925452</v>
      </c>
      <c r="AJ255" s="160" t="str">
        <f t="shared" si="160"/>
        <v/>
      </c>
      <c r="BA255" s="160"/>
      <c r="BR255" s="160"/>
      <c r="CG255" s="160"/>
    </row>
    <row r="256" spans="1:85" ht="15">
      <c r="A256" s="178" t="s">
        <v>21</v>
      </c>
      <c r="B256" s="179">
        <v>6.0258228909534754E-4</v>
      </c>
      <c r="C256" s="179">
        <v>0</v>
      </c>
      <c r="D256" s="179">
        <v>1.5064557227383688E-4</v>
      </c>
      <c r="E256" s="179">
        <v>0</v>
      </c>
      <c r="F256" s="362"/>
      <c r="G256" s="179">
        <v>0</v>
      </c>
      <c r="H256" s="180">
        <v>0</v>
      </c>
      <c r="I256" s="181">
        <f t="shared" si="157"/>
        <v>7.532278613691844E-4</v>
      </c>
      <c r="J256" s="168"/>
      <c r="K256" s="182" t="s">
        <v>21</v>
      </c>
      <c r="L256" s="183">
        <v>6.0258228909534754E-4</v>
      </c>
      <c r="M256" s="183">
        <v>0</v>
      </c>
      <c r="N256" s="183">
        <v>1.5064557227383688E-4</v>
      </c>
      <c r="O256" s="183">
        <v>0</v>
      </c>
      <c r="P256" s="183">
        <v>0</v>
      </c>
      <c r="Q256" s="183">
        <v>0</v>
      </c>
      <c r="R256" s="184">
        <v>0</v>
      </c>
      <c r="S256" s="185">
        <f t="shared" si="158"/>
        <v>7.532278613691844E-4</v>
      </c>
      <c r="U256" s="230" t="s">
        <v>61</v>
      </c>
      <c r="V256" s="231">
        <v>6.0258228909534754E-4</v>
      </c>
      <c r="W256" s="231">
        <v>0</v>
      </c>
      <c r="X256" s="231">
        <v>0</v>
      </c>
      <c r="Y256" s="231">
        <v>0</v>
      </c>
      <c r="Z256" s="231">
        <v>1.5064557227383688E-4</v>
      </c>
      <c r="AA256" s="231">
        <v>0</v>
      </c>
      <c r="AB256" s="231">
        <v>0</v>
      </c>
      <c r="AC256" s="232">
        <v>0</v>
      </c>
      <c r="AD256" s="231">
        <v>0</v>
      </c>
      <c r="AE256" s="231">
        <v>0</v>
      </c>
      <c r="AF256" s="231">
        <v>0</v>
      </c>
      <c r="AG256" s="231">
        <v>0</v>
      </c>
      <c r="AH256" s="231">
        <v>0</v>
      </c>
      <c r="AI256" s="233">
        <f t="shared" si="159"/>
        <v>7.532278613691844E-4</v>
      </c>
      <c r="AJ256" s="160" t="str">
        <f t="shared" si="160"/>
        <v/>
      </c>
      <c r="BA256" s="160"/>
      <c r="BR256" s="160"/>
      <c r="CG256" s="160"/>
    </row>
    <row r="257" spans="1:85" ht="15">
      <c r="A257" s="189" t="s">
        <v>64</v>
      </c>
      <c r="B257" s="175">
        <v>0.1008</v>
      </c>
      <c r="C257" s="175">
        <v>0</v>
      </c>
      <c r="D257" s="175">
        <v>0</v>
      </c>
      <c r="E257" s="175">
        <v>0</v>
      </c>
      <c r="F257" s="362"/>
      <c r="G257" s="175">
        <v>0</v>
      </c>
      <c r="H257" s="187">
        <v>0</v>
      </c>
      <c r="I257" s="173">
        <f t="shared" si="157"/>
        <v>0.1008</v>
      </c>
      <c r="J257" s="168"/>
      <c r="K257" s="190" t="s">
        <v>64</v>
      </c>
      <c r="L257" s="175">
        <v>0.1008</v>
      </c>
      <c r="M257" s="175">
        <v>0</v>
      </c>
      <c r="N257" s="175">
        <v>0</v>
      </c>
      <c r="O257" s="175">
        <v>0</v>
      </c>
      <c r="P257" s="175">
        <v>0</v>
      </c>
      <c r="Q257" s="175">
        <v>0</v>
      </c>
      <c r="R257" s="176">
        <v>0</v>
      </c>
      <c r="S257" s="177">
        <f t="shared" si="158"/>
        <v>0.1008</v>
      </c>
      <c r="U257" s="235" t="s">
        <v>62</v>
      </c>
      <c r="V257" s="226">
        <v>0.1008</v>
      </c>
      <c r="W257" s="226">
        <v>0</v>
      </c>
      <c r="X257" s="226">
        <v>0</v>
      </c>
      <c r="Y257" s="226">
        <v>0</v>
      </c>
      <c r="Z257" s="226">
        <v>0</v>
      </c>
      <c r="AA257" s="226">
        <v>0</v>
      </c>
      <c r="AB257" s="226">
        <v>0</v>
      </c>
      <c r="AC257" s="227">
        <v>0</v>
      </c>
      <c r="AD257" s="228">
        <v>0</v>
      </c>
      <c r="AE257" s="228">
        <v>0</v>
      </c>
      <c r="AF257" s="228">
        <v>0</v>
      </c>
      <c r="AG257" s="228">
        <v>0</v>
      </c>
      <c r="AH257" s="228">
        <v>0</v>
      </c>
      <c r="AI257" s="229">
        <f t="shared" si="159"/>
        <v>0.1008</v>
      </c>
      <c r="AJ257" s="160" t="str">
        <f t="shared" si="160"/>
        <v/>
      </c>
      <c r="BA257" s="160"/>
      <c r="BR257" s="160"/>
      <c r="CG257" s="160"/>
    </row>
    <row r="258" spans="1:85">
      <c r="A258" s="191" t="s">
        <v>23</v>
      </c>
      <c r="B258" s="192">
        <v>0.1008</v>
      </c>
      <c r="C258" s="192">
        <v>0</v>
      </c>
      <c r="D258" s="192">
        <v>0</v>
      </c>
      <c r="E258" s="192">
        <v>0</v>
      </c>
      <c r="F258" s="362"/>
      <c r="G258" s="192">
        <v>0</v>
      </c>
      <c r="H258" s="193">
        <v>0</v>
      </c>
      <c r="I258" s="194">
        <f t="shared" si="157"/>
        <v>0.1008</v>
      </c>
      <c r="J258" s="168"/>
      <c r="K258" s="195" t="s">
        <v>23</v>
      </c>
      <c r="L258" s="196">
        <v>0.1008</v>
      </c>
      <c r="M258" s="196">
        <v>0</v>
      </c>
      <c r="N258" s="196">
        <v>0</v>
      </c>
      <c r="O258" s="196">
        <v>0</v>
      </c>
      <c r="P258" s="196">
        <v>0</v>
      </c>
      <c r="Q258" s="196">
        <v>0</v>
      </c>
      <c r="R258" s="197">
        <v>0</v>
      </c>
      <c r="S258" s="198">
        <f t="shared" si="158"/>
        <v>0.1008</v>
      </c>
      <c r="U258" s="236" t="s">
        <v>66</v>
      </c>
      <c r="V258" s="237">
        <v>0.1008</v>
      </c>
      <c r="W258" s="237">
        <v>0</v>
      </c>
      <c r="X258" s="237">
        <v>0</v>
      </c>
      <c r="Y258" s="237">
        <v>0</v>
      </c>
      <c r="Z258" s="237">
        <v>0</v>
      </c>
      <c r="AA258" s="237">
        <v>0</v>
      </c>
      <c r="AB258" s="237">
        <v>0</v>
      </c>
      <c r="AC258" s="237">
        <v>0</v>
      </c>
      <c r="AD258" s="237">
        <v>0</v>
      </c>
      <c r="AE258" s="237">
        <v>0</v>
      </c>
      <c r="AF258" s="237">
        <v>0</v>
      </c>
      <c r="AG258" s="237">
        <v>0</v>
      </c>
      <c r="AH258" s="125">
        <v>0</v>
      </c>
      <c r="AI258" s="238">
        <f t="shared" si="159"/>
        <v>0.1008</v>
      </c>
      <c r="AJ258" s="160" t="str">
        <f t="shared" si="160"/>
        <v/>
      </c>
      <c r="BA258" s="160"/>
      <c r="BR258" s="160"/>
      <c r="CG258" s="160"/>
    </row>
    <row r="259" spans="1:85">
      <c r="A259" s="199" t="s">
        <v>19</v>
      </c>
      <c r="B259" s="200">
        <v>0</v>
      </c>
      <c r="C259" s="200">
        <v>0</v>
      </c>
      <c r="D259" s="200">
        <v>0</v>
      </c>
      <c r="E259" s="200">
        <v>0</v>
      </c>
      <c r="F259" s="362"/>
      <c r="G259" s="200">
        <v>0</v>
      </c>
      <c r="H259" s="201">
        <v>0</v>
      </c>
      <c r="I259" s="202">
        <f t="shared" si="157"/>
        <v>0</v>
      </c>
      <c r="J259" s="168"/>
      <c r="K259" s="203" t="s">
        <v>19</v>
      </c>
      <c r="L259" s="200">
        <v>0</v>
      </c>
      <c r="M259" s="200">
        <v>0</v>
      </c>
      <c r="N259" s="200">
        <v>0</v>
      </c>
      <c r="O259" s="200">
        <v>0</v>
      </c>
      <c r="P259" s="200">
        <v>0</v>
      </c>
      <c r="Q259" s="200">
        <v>0</v>
      </c>
      <c r="R259" s="204">
        <v>0</v>
      </c>
      <c r="S259" s="205">
        <f t="shared" si="158"/>
        <v>0</v>
      </c>
      <c r="U259" s="239" t="s">
        <v>19</v>
      </c>
      <c r="V259" s="240">
        <v>0</v>
      </c>
      <c r="W259" s="240">
        <v>0</v>
      </c>
      <c r="X259" s="240">
        <v>0</v>
      </c>
      <c r="Y259" s="240">
        <v>0</v>
      </c>
      <c r="Z259" s="240">
        <v>0</v>
      </c>
      <c r="AA259" s="240">
        <v>0</v>
      </c>
      <c r="AB259" s="240">
        <v>0</v>
      </c>
      <c r="AC259" s="240">
        <v>0</v>
      </c>
      <c r="AD259" s="241">
        <v>0</v>
      </c>
      <c r="AE259" s="241">
        <v>0</v>
      </c>
      <c r="AF259" s="241">
        <v>0</v>
      </c>
      <c r="AG259" s="241">
        <v>0</v>
      </c>
      <c r="AH259" s="241">
        <v>0</v>
      </c>
      <c r="AI259" s="242">
        <f t="shared" si="159"/>
        <v>0</v>
      </c>
      <c r="AJ259" s="160" t="str">
        <f t="shared" si="160"/>
        <v/>
      </c>
      <c r="BA259" s="160"/>
      <c r="BR259" s="160"/>
      <c r="CG259" s="160"/>
    </row>
    <row r="260" spans="1:85">
      <c r="A260" s="191" t="s">
        <v>20</v>
      </c>
      <c r="B260" s="192">
        <v>0</v>
      </c>
      <c r="C260" s="192">
        <v>0</v>
      </c>
      <c r="D260" s="192">
        <v>0</v>
      </c>
      <c r="E260" s="192">
        <v>0</v>
      </c>
      <c r="F260" s="362"/>
      <c r="G260" s="192">
        <v>0</v>
      </c>
      <c r="H260" s="193">
        <v>0</v>
      </c>
      <c r="I260" s="194">
        <f t="shared" si="157"/>
        <v>0</v>
      </c>
      <c r="J260" s="168"/>
      <c r="K260" s="195" t="s">
        <v>20</v>
      </c>
      <c r="L260" s="196">
        <v>0</v>
      </c>
      <c r="M260" s="196">
        <v>0</v>
      </c>
      <c r="N260" s="196">
        <v>0</v>
      </c>
      <c r="O260" s="196">
        <v>0</v>
      </c>
      <c r="P260" s="196">
        <v>0</v>
      </c>
      <c r="Q260" s="196">
        <v>0</v>
      </c>
      <c r="R260" s="197">
        <v>0</v>
      </c>
      <c r="S260" s="198">
        <f t="shared" si="158"/>
        <v>0</v>
      </c>
      <c r="U260" s="236" t="s">
        <v>20</v>
      </c>
      <c r="V260" s="237">
        <v>0</v>
      </c>
      <c r="W260" s="237">
        <v>0</v>
      </c>
      <c r="X260" s="237">
        <v>0</v>
      </c>
      <c r="Y260" s="237">
        <v>0</v>
      </c>
      <c r="Z260" s="237">
        <v>0</v>
      </c>
      <c r="AA260" s="237">
        <v>0</v>
      </c>
      <c r="AB260" s="237">
        <v>0</v>
      </c>
      <c r="AC260" s="237">
        <v>0</v>
      </c>
      <c r="AD260" s="237">
        <v>0</v>
      </c>
      <c r="AE260" s="237">
        <v>0</v>
      </c>
      <c r="AF260" s="237">
        <v>0</v>
      </c>
      <c r="AG260" s="237">
        <v>0</v>
      </c>
      <c r="AH260" s="125">
        <v>0</v>
      </c>
      <c r="AI260" s="238">
        <f t="shared" si="159"/>
        <v>0</v>
      </c>
      <c r="AJ260" s="160" t="str">
        <f t="shared" si="160"/>
        <v/>
      </c>
      <c r="BA260" s="160"/>
      <c r="BR260" s="160"/>
      <c r="CG260" s="160"/>
    </row>
    <row r="261" spans="1:85" ht="15" thickBot="1">
      <c r="A261" s="206" t="s">
        <v>11</v>
      </c>
      <c r="B261" s="207">
        <v>0</v>
      </c>
      <c r="C261" s="207">
        <v>0</v>
      </c>
      <c r="D261" s="207">
        <v>0</v>
      </c>
      <c r="E261" s="207">
        <v>0</v>
      </c>
      <c r="F261" s="363"/>
      <c r="G261" s="207">
        <v>0</v>
      </c>
      <c r="H261" s="208">
        <v>0</v>
      </c>
      <c r="I261" s="209">
        <f t="shared" si="157"/>
        <v>0</v>
      </c>
      <c r="J261" s="168"/>
      <c r="K261" s="210" t="s">
        <v>11</v>
      </c>
      <c r="L261" s="207">
        <v>0</v>
      </c>
      <c r="M261" s="207">
        <v>0</v>
      </c>
      <c r="N261" s="207">
        <v>0</v>
      </c>
      <c r="O261" s="207">
        <v>0</v>
      </c>
      <c r="P261" s="207">
        <v>0</v>
      </c>
      <c r="Q261" s="207">
        <v>0</v>
      </c>
      <c r="R261" s="211">
        <v>0</v>
      </c>
      <c r="S261" s="212">
        <f t="shared" si="158"/>
        <v>0</v>
      </c>
      <c r="U261" s="239" t="s">
        <v>11</v>
      </c>
      <c r="V261" s="240">
        <v>0</v>
      </c>
      <c r="W261" s="240">
        <v>0</v>
      </c>
      <c r="X261" s="240">
        <v>0</v>
      </c>
      <c r="Y261" s="240">
        <v>0</v>
      </c>
      <c r="Z261" s="240">
        <v>0</v>
      </c>
      <c r="AA261" s="240">
        <v>0</v>
      </c>
      <c r="AB261" s="240">
        <v>0</v>
      </c>
      <c r="AC261" s="240">
        <v>0</v>
      </c>
      <c r="AD261" s="241">
        <v>0</v>
      </c>
      <c r="AE261" s="241">
        <v>0</v>
      </c>
      <c r="AF261" s="241">
        <v>0</v>
      </c>
      <c r="AG261" s="241">
        <v>0</v>
      </c>
      <c r="AH261" s="241">
        <v>0</v>
      </c>
      <c r="AI261" s="242">
        <f t="shared" si="159"/>
        <v>0</v>
      </c>
      <c r="AJ261" s="160" t="str">
        <f t="shared" si="160"/>
        <v/>
      </c>
      <c r="BA261" s="160"/>
      <c r="BR261" s="160"/>
      <c r="CG261" s="160"/>
    </row>
    <row r="262" spans="1:85" ht="15">
      <c r="A262" s="213" t="s">
        <v>26</v>
      </c>
      <c r="B262" s="214">
        <f>SUM(B241:B257)</f>
        <v>851.84446850287884</v>
      </c>
      <c r="C262" s="214">
        <f t="shared" ref="C262:I262" si="161">SUM(C241:C257)</f>
        <v>11.327140776807253</v>
      </c>
      <c r="D262" s="214">
        <f t="shared" si="161"/>
        <v>406.62778905576897</v>
      </c>
      <c r="E262" s="214">
        <f t="shared" si="161"/>
        <v>504.39529302174384</v>
      </c>
      <c r="F262" s="214">
        <f t="shared" si="161"/>
        <v>0</v>
      </c>
      <c r="G262" s="214">
        <f t="shared" si="161"/>
        <v>91.609600712296171</v>
      </c>
      <c r="H262" s="216">
        <f t="shared" si="161"/>
        <v>23.689766031370908</v>
      </c>
      <c r="I262" s="173">
        <f t="shared" si="161"/>
        <v>1889.4940581008661</v>
      </c>
      <c r="J262" s="168"/>
      <c r="K262" s="215" t="s">
        <v>26</v>
      </c>
      <c r="L262" s="214">
        <f>SUM(L241:L257)</f>
        <v>851.84446850287884</v>
      </c>
      <c r="M262" s="214">
        <f t="shared" ref="M262:S262" si="162">SUM(M241:M257)</f>
        <v>11.327140776807253</v>
      </c>
      <c r="N262" s="214">
        <f t="shared" si="162"/>
        <v>406.62778905576897</v>
      </c>
      <c r="O262" s="214">
        <f t="shared" si="162"/>
        <v>504.39529302174384</v>
      </c>
      <c r="P262" s="214">
        <f t="shared" si="162"/>
        <v>314.4665758934654</v>
      </c>
      <c r="Q262" s="214">
        <f t="shared" si="162"/>
        <v>91.609600712296171</v>
      </c>
      <c r="R262" s="216">
        <f t="shared" si="162"/>
        <v>23.689766031370908</v>
      </c>
      <c r="S262" s="217">
        <f t="shared" si="162"/>
        <v>2203.9606339943316</v>
      </c>
      <c r="T262" s="160" t="str">
        <f>IF(ABS(S262-AI262)&gt;0.01,S262-AI262,"")</f>
        <v/>
      </c>
      <c r="U262" s="243" t="s">
        <v>63</v>
      </c>
      <c r="V262" s="244">
        <f>SUM(V241:V257)</f>
        <v>816.57868160329792</v>
      </c>
      <c r="W262" s="244">
        <f t="shared" ref="W262:AH262" si="163">SUM(W241:W257)</f>
        <v>29.644401097572281</v>
      </c>
      <c r="X262" s="244">
        <f t="shared" si="163"/>
        <v>91.609600712296171</v>
      </c>
      <c r="Y262" s="244">
        <f t="shared" si="163"/>
        <v>11.327140776807253</v>
      </c>
      <c r="Z262" s="244">
        <f t="shared" si="163"/>
        <v>406.62778905576897</v>
      </c>
      <c r="AA262" s="244">
        <f t="shared" si="163"/>
        <v>459.72792342119192</v>
      </c>
      <c r="AB262" s="244">
        <f t="shared" si="163"/>
        <v>314.4665758934654</v>
      </c>
      <c r="AC262" s="244">
        <f t="shared" si="163"/>
        <v>73.978521433931562</v>
      </c>
      <c r="AD262" s="245">
        <f t="shared" si="163"/>
        <v>5.6213858020087315</v>
      </c>
      <c r="AE262" s="245">
        <f t="shared" si="163"/>
        <v>11.878103814051157</v>
      </c>
      <c r="AF262" s="245">
        <f t="shared" si="163"/>
        <v>23.689766031370908</v>
      </c>
      <c r="AG262" s="245">
        <f t="shared" si="163"/>
        <v>0</v>
      </c>
      <c r="AH262" s="245">
        <f t="shared" si="163"/>
        <v>32.789265786500764</v>
      </c>
      <c r="AI262" s="246">
        <f>SUM(V262:AC262)</f>
        <v>2203.9606339943316</v>
      </c>
      <c r="AJ262" s="160" t="str">
        <f t="shared" si="160"/>
        <v/>
      </c>
      <c r="BA262" s="160"/>
      <c r="BR262" s="160"/>
      <c r="CG262" s="160"/>
    </row>
    <row r="263" spans="1:85" s="23" customFormat="1" ht="15" thickBot="1">
      <c r="A263" s="30" t="s">
        <v>88</v>
      </c>
      <c r="B263" s="47">
        <f>IF($I262=0,"-",B262/$I262)</f>
        <v>0.45083204408648381</v>
      </c>
      <c r="C263" s="47">
        <f t="shared" ref="C263:H263" si="164">IF($I262=0,"-",C262/$I262)</f>
        <v>5.9948009512092258E-3</v>
      </c>
      <c r="D263" s="47">
        <f t="shared" si="164"/>
        <v>0.21520458734041814</v>
      </c>
      <c r="E263" s="47">
        <f t="shared" si="164"/>
        <v>0.26694727663166745</v>
      </c>
      <c r="F263" s="47">
        <f t="shared" si="164"/>
        <v>0</v>
      </c>
      <c r="G263" s="47">
        <f t="shared" si="164"/>
        <v>4.848366700045257E-2</v>
      </c>
      <c r="H263" s="70">
        <f t="shared" si="164"/>
        <v>1.253762398976874E-2</v>
      </c>
      <c r="I263" s="48">
        <f>SUM(B263:H263)</f>
        <v>0.99999999999999989</v>
      </c>
      <c r="J263" s="160"/>
      <c r="K263" s="81" t="s">
        <v>88</v>
      </c>
      <c r="L263" s="98">
        <f t="shared" ref="L263:R263" si="165">IF($S262=0,"-",L262/$S262)</f>
        <v>0.38650620857916362</v>
      </c>
      <c r="M263" s="98">
        <f t="shared" si="165"/>
        <v>5.139447865853481E-3</v>
      </c>
      <c r="N263" s="98">
        <f t="shared" si="165"/>
        <v>0.18449866244608015</v>
      </c>
      <c r="O263" s="98">
        <f t="shared" si="165"/>
        <v>0.22885857634743992</v>
      </c>
      <c r="P263" s="98">
        <f t="shared" si="165"/>
        <v>0.14268248309115406</v>
      </c>
      <c r="Q263" s="98">
        <f t="shared" si="165"/>
        <v>4.1565897003463352E-2</v>
      </c>
      <c r="R263" s="99">
        <f t="shared" si="165"/>
        <v>1.0748724666845315E-2</v>
      </c>
      <c r="S263" s="100">
        <f>SUM(L263:R263)</f>
        <v>0.99999999999999989</v>
      </c>
      <c r="U263" s="110" t="s">
        <v>88</v>
      </c>
      <c r="V263" s="133">
        <f>+V262/$AI262</f>
        <v>0.37050511202796649</v>
      </c>
      <c r="W263" s="133">
        <f t="shared" ref="W263:AH263" si="166">+W262/$AI262</f>
        <v>1.3450512972115329E-2</v>
      </c>
      <c r="X263" s="133">
        <f t="shared" si="166"/>
        <v>4.1565897003463352E-2</v>
      </c>
      <c r="Y263" s="133">
        <f t="shared" si="166"/>
        <v>5.139447865853481E-3</v>
      </c>
      <c r="Z263" s="133">
        <f t="shared" si="166"/>
        <v>0.18449866244608015</v>
      </c>
      <c r="AA263" s="133">
        <f t="shared" si="166"/>
        <v>0.20859171272401877</v>
      </c>
      <c r="AB263" s="133">
        <f t="shared" si="166"/>
        <v>0.14268248309115406</v>
      </c>
      <c r="AC263" s="133">
        <f t="shared" si="166"/>
        <v>3.3566171869348294E-2</v>
      </c>
      <c r="AD263" s="133">
        <f t="shared" si="166"/>
        <v>2.5505835790818345E-3</v>
      </c>
      <c r="AE263" s="133">
        <f t="shared" si="166"/>
        <v>5.3894355601642324E-3</v>
      </c>
      <c r="AF263" s="133">
        <f t="shared" si="166"/>
        <v>1.0748724666845315E-2</v>
      </c>
      <c r="AG263" s="133">
        <f t="shared" si="166"/>
        <v>0</v>
      </c>
      <c r="AH263" s="133">
        <f t="shared" si="166"/>
        <v>1.4877428063256912E-2</v>
      </c>
      <c r="AI263" s="134">
        <f>SUM(V263:AC263)</f>
        <v>0.99999999999999989</v>
      </c>
      <c r="AJ263" s="23" t="str">
        <f t="shared" si="160"/>
        <v/>
      </c>
    </row>
    <row r="264" spans="1:85" ht="15" thickBot="1">
      <c r="A264" s="247"/>
      <c r="B264" s="247"/>
      <c r="C264" s="247"/>
      <c r="D264" s="247"/>
      <c r="E264" s="247"/>
      <c r="F264" s="247"/>
      <c r="G264" s="247"/>
      <c r="H264" s="247"/>
      <c r="I264" s="247"/>
      <c r="K264" s="247"/>
      <c r="L264" s="247"/>
      <c r="M264" s="247"/>
      <c r="N264" s="247"/>
      <c r="O264" s="247"/>
      <c r="P264" s="247"/>
      <c r="Q264" s="247"/>
      <c r="R264" s="247"/>
      <c r="S264" s="247"/>
      <c r="AI264" s="168"/>
      <c r="BA264" s="160"/>
      <c r="BR264" s="160"/>
      <c r="CG264" s="160"/>
    </row>
    <row r="265" spans="1:85" ht="28.5">
      <c r="A265" s="312" t="s">
        <v>37</v>
      </c>
      <c r="B265" s="164" t="s">
        <v>0</v>
      </c>
      <c r="C265" s="164" t="s">
        <v>1</v>
      </c>
      <c r="D265" s="164" t="s">
        <v>2</v>
      </c>
      <c r="E265" s="164" t="s">
        <v>3</v>
      </c>
      <c r="F265" s="164" t="s">
        <v>27</v>
      </c>
      <c r="G265" s="164" t="s">
        <v>4</v>
      </c>
      <c r="H265" s="164" t="s">
        <v>5</v>
      </c>
      <c r="I265" s="165" t="s">
        <v>6</v>
      </c>
      <c r="K265" s="314" t="s">
        <v>37</v>
      </c>
      <c r="L265" s="166" t="s">
        <v>0</v>
      </c>
      <c r="M265" s="166" t="s">
        <v>1</v>
      </c>
      <c r="N265" s="166" t="s">
        <v>2</v>
      </c>
      <c r="O265" s="166" t="s">
        <v>3</v>
      </c>
      <c r="P265" s="166" t="s">
        <v>27</v>
      </c>
      <c r="Q265" s="166" t="s">
        <v>4</v>
      </c>
      <c r="R265" s="166" t="s">
        <v>5</v>
      </c>
      <c r="S265" s="167" t="s">
        <v>6</v>
      </c>
      <c r="U265" s="316" t="s">
        <v>37</v>
      </c>
      <c r="V265" s="219" t="s">
        <v>74</v>
      </c>
      <c r="W265" s="219" t="s">
        <v>75</v>
      </c>
      <c r="X265" s="219" t="s">
        <v>4</v>
      </c>
      <c r="Y265" s="219" t="s">
        <v>1</v>
      </c>
      <c r="Z265" s="219" t="s">
        <v>2</v>
      </c>
      <c r="AA265" s="219" t="s">
        <v>3</v>
      </c>
      <c r="AB265" s="219" t="s">
        <v>55</v>
      </c>
      <c r="AC265" s="219" t="s">
        <v>68</v>
      </c>
      <c r="AD265" s="220" t="s">
        <v>76</v>
      </c>
      <c r="AE265" s="220" t="s">
        <v>83</v>
      </c>
      <c r="AF265" s="220" t="s">
        <v>77</v>
      </c>
      <c r="AG265" s="220" t="s">
        <v>84</v>
      </c>
      <c r="AH265" s="220" t="s">
        <v>85</v>
      </c>
      <c r="AI265" s="221" t="s">
        <v>63</v>
      </c>
      <c r="BA265" s="160"/>
      <c r="BR265" s="160"/>
      <c r="CG265" s="160"/>
    </row>
    <row r="266" spans="1:85" ht="15">
      <c r="A266" s="313" t="s">
        <v>37</v>
      </c>
      <c r="B266" s="318" t="s">
        <v>69</v>
      </c>
      <c r="C266" s="319"/>
      <c r="D266" s="319"/>
      <c r="E266" s="319"/>
      <c r="F266" s="319"/>
      <c r="G266" s="319"/>
      <c r="H266" s="319"/>
      <c r="I266" s="320"/>
      <c r="K266" s="315" t="s">
        <v>37</v>
      </c>
      <c r="L266" s="321" t="s">
        <v>69</v>
      </c>
      <c r="M266" s="322"/>
      <c r="N266" s="322"/>
      <c r="O266" s="322"/>
      <c r="P266" s="322"/>
      <c r="Q266" s="322"/>
      <c r="R266" s="322"/>
      <c r="S266" s="323"/>
      <c r="U266" s="317" t="s">
        <v>37</v>
      </c>
      <c r="V266" s="324" t="s">
        <v>69</v>
      </c>
      <c r="W266" s="324"/>
      <c r="X266" s="324"/>
      <c r="Y266" s="324"/>
      <c r="Z266" s="324"/>
      <c r="AA266" s="324"/>
      <c r="AB266" s="324"/>
      <c r="AC266" s="324"/>
      <c r="AD266" s="324"/>
      <c r="AE266" s="324"/>
      <c r="AF266" s="324"/>
      <c r="AG266" s="324"/>
      <c r="AH266" s="324"/>
      <c r="AI266" s="325"/>
      <c r="BA266" s="160"/>
      <c r="BR266" s="160"/>
      <c r="CG266" s="160"/>
    </row>
    <row r="267" spans="1:85" ht="15">
      <c r="A267" s="170" t="s">
        <v>7</v>
      </c>
      <c r="B267" s="171">
        <v>0</v>
      </c>
      <c r="C267" s="171">
        <v>0</v>
      </c>
      <c r="D267" s="171">
        <v>0</v>
      </c>
      <c r="E267" s="171">
        <v>0</v>
      </c>
      <c r="F267" s="361"/>
      <c r="G267" s="171">
        <v>0</v>
      </c>
      <c r="H267" s="172">
        <v>0</v>
      </c>
      <c r="I267" s="173">
        <f>SUM(B267:H267)</f>
        <v>0</v>
      </c>
      <c r="J267" s="168"/>
      <c r="K267" s="222" t="s">
        <v>7</v>
      </c>
      <c r="L267" s="171">
        <v>0</v>
      </c>
      <c r="M267" s="171">
        <v>0</v>
      </c>
      <c r="N267" s="171">
        <v>0</v>
      </c>
      <c r="O267" s="171">
        <v>0</v>
      </c>
      <c r="P267" s="171">
        <v>0</v>
      </c>
      <c r="Q267" s="171">
        <v>0</v>
      </c>
      <c r="R267" s="223">
        <v>0</v>
      </c>
      <c r="S267" s="224">
        <f>SUM(L267:R267)</f>
        <v>0</v>
      </c>
      <c r="U267" s="225" t="s">
        <v>7</v>
      </c>
      <c r="V267" s="226">
        <v>0</v>
      </c>
      <c r="W267" s="226">
        <v>0</v>
      </c>
      <c r="X267" s="226">
        <v>0</v>
      </c>
      <c r="Y267" s="226">
        <v>0</v>
      </c>
      <c r="Z267" s="226">
        <v>0</v>
      </c>
      <c r="AA267" s="226">
        <v>0</v>
      </c>
      <c r="AB267" s="226">
        <v>0</v>
      </c>
      <c r="AC267" s="227">
        <v>0</v>
      </c>
      <c r="AD267" s="228">
        <v>0</v>
      </c>
      <c r="AE267" s="228">
        <v>0</v>
      </c>
      <c r="AF267" s="228">
        <v>0</v>
      </c>
      <c r="AG267" s="228">
        <v>0</v>
      </c>
      <c r="AH267" s="228">
        <v>0</v>
      </c>
      <c r="AI267" s="229">
        <f>SUM(V267:AC267)</f>
        <v>0</v>
      </c>
      <c r="AJ267" s="160" t="str">
        <f>IF(ABS(S267-AI267)&gt;0.001,S267-AI267,"")</f>
        <v/>
      </c>
      <c r="BA267" s="160"/>
      <c r="BR267" s="160"/>
      <c r="CG267" s="160"/>
    </row>
    <row r="268" spans="1:85" ht="15">
      <c r="A268" s="178" t="s">
        <v>8</v>
      </c>
      <c r="B268" s="179">
        <v>0</v>
      </c>
      <c r="C268" s="179">
        <v>0</v>
      </c>
      <c r="D268" s="179">
        <v>0</v>
      </c>
      <c r="E268" s="179">
        <v>0</v>
      </c>
      <c r="F268" s="362"/>
      <c r="G268" s="179">
        <v>0</v>
      </c>
      <c r="H268" s="180">
        <v>0</v>
      </c>
      <c r="I268" s="181">
        <f t="shared" ref="I268:I287" si="167">SUM(B268:H268)</f>
        <v>0</v>
      </c>
      <c r="J268" s="168"/>
      <c r="K268" s="182" t="s">
        <v>8</v>
      </c>
      <c r="L268" s="183">
        <v>0</v>
      </c>
      <c r="M268" s="183">
        <v>0</v>
      </c>
      <c r="N268" s="183">
        <v>0</v>
      </c>
      <c r="O268" s="183">
        <v>0</v>
      </c>
      <c r="P268" s="183">
        <v>0</v>
      </c>
      <c r="Q268" s="183">
        <v>0</v>
      </c>
      <c r="R268" s="184">
        <v>0</v>
      </c>
      <c r="S268" s="185">
        <f t="shared" ref="S268:S287" si="168">SUM(L268:R268)</f>
        <v>0</v>
      </c>
      <c r="U268" s="230" t="s">
        <v>8</v>
      </c>
      <c r="V268" s="231">
        <v>0</v>
      </c>
      <c r="W268" s="231">
        <v>0</v>
      </c>
      <c r="X268" s="231">
        <v>0</v>
      </c>
      <c r="Y268" s="231">
        <v>0</v>
      </c>
      <c r="Z268" s="231">
        <v>0</v>
      </c>
      <c r="AA268" s="231">
        <v>0</v>
      </c>
      <c r="AB268" s="231">
        <v>0</v>
      </c>
      <c r="AC268" s="232">
        <v>0</v>
      </c>
      <c r="AD268" s="231">
        <v>0</v>
      </c>
      <c r="AE268" s="231">
        <v>0</v>
      </c>
      <c r="AF268" s="231">
        <v>0</v>
      </c>
      <c r="AG268" s="231">
        <v>0</v>
      </c>
      <c r="AH268" s="231">
        <v>0</v>
      </c>
      <c r="AI268" s="233">
        <f t="shared" ref="AI268:AI287" si="169">SUM(V268:AC268)</f>
        <v>0</v>
      </c>
      <c r="AJ268" s="160" t="str">
        <f t="shared" ref="AJ268:AJ289" si="170">IF(ABS(S268-AI268)&gt;0.001,S268-AI268,"")</f>
        <v/>
      </c>
      <c r="BA268" s="160"/>
      <c r="BR268" s="160"/>
      <c r="CG268" s="160"/>
    </row>
    <row r="269" spans="1:85" ht="15">
      <c r="A269" s="186" t="s">
        <v>10</v>
      </c>
      <c r="B269" s="175">
        <v>0</v>
      </c>
      <c r="C269" s="175">
        <v>0</v>
      </c>
      <c r="D269" s="175">
        <v>0</v>
      </c>
      <c r="E269" s="175">
        <v>0</v>
      </c>
      <c r="F269" s="362"/>
      <c r="G269" s="175">
        <v>0</v>
      </c>
      <c r="H269" s="187">
        <v>0</v>
      </c>
      <c r="I269" s="173">
        <f t="shared" si="167"/>
        <v>0</v>
      </c>
      <c r="J269" s="168"/>
      <c r="K269" s="188" t="s">
        <v>10</v>
      </c>
      <c r="L269" s="175">
        <v>0</v>
      </c>
      <c r="M269" s="175">
        <v>0</v>
      </c>
      <c r="N269" s="175">
        <v>0</v>
      </c>
      <c r="O269" s="175">
        <v>0</v>
      </c>
      <c r="P269" s="175">
        <v>0</v>
      </c>
      <c r="Q269" s="175">
        <v>0</v>
      </c>
      <c r="R269" s="176">
        <v>0</v>
      </c>
      <c r="S269" s="177">
        <f t="shared" si="168"/>
        <v>0</v>
      </c>
      <c r="U269" s="234" t="s">
        <v>10</v>
      </c>
      <c r="V269" s="226">
        <v>0</v>
      </c>
      <c r="W269" s="226">
        <v>0</v>
      </c>
      <c r="X269" s="226">
        <v>0</v>
      </c>
      <c r="Y269" s="226">
        <v>0</v>
      </c>
      <c r="Z269" s="226">
        <v>0</v>
      </c>
      <c r="AA269" s="226">
        <v>0</v>
      </c>
      <c r="AB269" s="226">
        <v>0</v>
      </c>
      <c r="AC269" s="227">
        <v>0</v>
      </c>
      <c r="AD269" s="228">
        <v>0</v>
      </c>
      <c r="AE269" s="228">
        <v>0</v>
      </c>
      <c r="AF269" s="228">
        <v>0</v>
      </c>
      <c r="AG269" s="228">
        <v>0</v>
      </c>
      <c r="AH269" s="228">
        <v>0</v>
      </c>
      <c r="AI269" s="229">
        <f t="shared" si="169"/>
        <v>0</v>
      </c>
      <c r="AJ269" s="160" t="str">
        <f t="shared" si="170"/>
        <v/>
      </c>
      <c r="BA269" s="160"/>
      <c r="BR269" s="160"/>
      <c r="CG269" s="160"/>
    </row>
    <row r="270" spans="1:85" ht="15">
      <c r="A270" s="178" t="s">
        <v>56</v>
      </c>
      <c r="B270" s="179">
        <v>0</v>
      </c>
      <c r="C270" s="179">
        <v>0</v>
      </c>
      <c r="D270" s="179">
        <v>0</v>
      </c>
      <c r="E270" s="179">
        <v>0</v>
      </c>
      <c r="F270" s="362"/>
      <c r="G270" s="179">
        <v>0</v>
      </c>
      <c r="H270" s="180">
        <v>0</v>
      </c>
      <c r="I270" s="181">
        <f t="shared" si="167"/>
        <v>0</v>
      </c>
      <c r="J270" s="168"/>
      <c r="K270" s="182" t="s">
        <v>56</v>
      </c>
      <c r="L270" s="183">
        <v>0</v>
      </c>
      <c r="M270" s="183">
        <v>0</v>
      </c>
      <c r="N270" s="183">
        <v>0</v>
      </c>
      <c r="O270" s="183">
        <v>0</v>
      </c>
      <c r="P270" s="183">
        <v>0</v>
      </c>
      <c r="Q270" s="183">
        <v>0</v>
      </c>
      <c r="R270" s="184">
        <v>0</v>
      </c>
      <c r="S270" s="185">
        <f t="shared" si="168"/>
        <v>0</v>
      </c>
      <c r="U270" s="230" t="s">
        <v>56</v>
      </c>
      <c r="V270" s="231">
        <v>0</v>
      </c>
      <c r="W270" s="231">
        <v>0</v>
      </c>
      <c r="X270" s="231">
        <v>0</v>
      </c>
      <c r="Y270" s="231">
        <v>0</v>
      </c>
      <c r="Z270" s="231">
        <v>0</v>
      </c>
      <c r="AA270" s="231">
        <v>0</v>
      </c>
      <c r="AB270" s="231">
        <v>0</v>
      </c>
      <c r="AC270" s="232">
        <v>0</v>
      </c>
      <c r="AD270" s="231">
        <v>0</v>
      </c>
      <c r="AE270" s="231">
        <v>0</v>
      </c>
      <c r="AF270" s="231">
        <v>0</v>
      </c>
      <c r="AG270" s="231">
        <v>0</v>
      </c>
      <c r="AH270" s="231">
        <v>0</v>
      </c>
      <c r="AI270" s="233">
        <f t="shared" si="169"/>
        <v>0</v>
      </c>
      <c r="AJ270" s="160" t="str">
        <f t="shared" si="170"/>
        <v/>
      </c>
      <c r="BA270" s="160"/>
      <c r="BR270" s="160"/>
      <c r="CG270" s="160"/>
    </row>
    <row r="271" spans="1:85" ht="15">
      <c r="A271" s="186" t="s">
        <v>16</v>
      </c>
      <c r="B271" s="175">
        <v>0</v>
      </c>
      <c r="C271" s="175">
        <v>0</v>
      </c>
      <c r="D271" s="175">
        <v>0</v>
      </c>
      <c r="E271" s="175">
        <v>0</v>
      </c>
      <c r="F271" s="362"/>
      <c r="G271" s="175">
        <v>0</v>
      </c>
      <c r="H271" s="187">
        <v>0</v>
      </c>
      <c r="I271" s="173">
        <f t="shared" si="167"/>
        <v>0</v>
      </c>
      <c r="J271" s="168"/>
      <c r="K271" s="188" t="s">
        <v>16</v>
      </c>
      <c r="L271" s="175">
        <v>0</v>
      </c>
      <c r="M271" s="175">
        <v>0</v>
      </c>
      <c r="N271" s="175">
        <v>0</v>
      </c>
      <c r="O271" s="175">
        <v>0</v>
      </c>
      <c r="P271" s="175">
        <v>0</v>
      </c>
      <c r="Q271" s="175">
        <v>0</v>
      </c>
      <c r="R271" s="176">
        <v>0</v>
      </c>
      <c r="S271" s="177">
        <f t="shared" si="168"/>
        <v>0</v>
      </c>
      <c r="U271" s="234" t="s">
        <v>16</v>
      </c>
      <c r="V271" s="226">
        <v>0</v>
      </c>
      <c r="W271" s="226">
        <v>0</v>
      </c>
      <c r="X271" s="226">
        <v>0</v>
      </c>
      <c r="Y271" s="226">
        <v>0</v>
      </c>
      <c r="Z271" s="226">
        <v>0</v>
      </c>
      <c r="AA271" s="226">
        <v>0</v>
      </c>
      <c r="AB271" s="226">
        <v>0</v>
      </c>
      <c r="AC271" s="227">
        <v>0</v>
      </c>
      <c r="AD271" s="228">
        <v>0</v>
      </c>
      <c r="AE271" s="228">
        <v>0</v>
      </c>
      <c r="AF271" s="228">
        <v>0</v>
      </c>
      <c r="AG271" s="228">
        <v>0</v>
      </c>
      <c r="AH271" s="228">
        <v>0</v>
      </c>
      <c r="AI271" s="229">
        <f t="shared" si="169"/>
        <v>0</v>
      </c>
      <c r="AJ271" s="160" t="str">
        <f t="shared" si="170"/>
        <v/>
      </c>
      <c r="BA271" s="160"/>
      <c r="BR271" s="160"/>
      <c r="CG271" s="160"/>
    </row>
    <row r="272" spans="1:85" ht="15">
      <c r="A272" s="178" t="s">
        <v>15</v>
      </c>
      <c r="B272" s="179">
        <v>0</v>
      </c>
      <c r="C272" s="179">
        <v>0</v>
      </c>
      <c r="D272" s="179">
        <v>0</v>
      </c>
      <c r="E272" s="179">
        <v>0</v>
      </c>
      <c r="F272" s="362"/>
      <c r="G272" s="179">
        <v>0</v>
      </c>
      <c r="H272" s="180">
        <v>0</v>
      </c>
      <c r="I272" s="181">
        <f t="shared" si="167"/>
        <v>0</v>
      </c>
      <c r="J272" s="168"/>
      <c r="K272" s="182" t="s">
        <v>15</v>
      </c>
      <c r="L272" s="183">
        <v>0</v>
      </c>
      <c r="M272" s="183">
        <v>0</v>
      </c>
      <c r="N272" s="183">
        <v>0</v>
      </c>
      <c r="O272" s="183">
        <v>0</v>
      </c>
      <c r="P272" s="183">
        <v>0</v>
      </c>
      <c r="Q272" s="183">
        <v>0</v>
      </c>
      <c r="R272" s="184">
        <v>0</v>
      </c>
      <c r="S272" s="185">
        <f t="shared" si="168"/>
        <v>0</v>
      </c>
      <c r="U272" s="230" t="s">
        <v>57</v>
      </c>
      <c r="V272" s="231">
        <v>0</v>
      </c>
      <c r="W272" s="231">
        <v>0</v>
      </c>
      <c r="X272" s="231">
        <v>0</v>
      </c>
      <c r="Y272" s="231">
        <v>0</v>
      </c>
      <c r="Z272" s="231">
        <v>0</v>
      </c>
      <c r="AA272" s="231">
        <v>0</v>
      </c>
      <c r="AB272" s="231">
        <v>0</v>
      </c>
      <c r="AC272" s="232">
        <v>0</v>
      </c>
      <c r="AD272" s="231">
        <v>0</v>
      </c>
      <c r="AE272" s="231">
        <v>0</v>
      </c>
      <c r="AF272" s="231">
        <v>0</v>
      </c>
      <c r="AG272" s="231">
        <v>0</v>
      </c>
      <c r="AH272" s="231">
        <v>0</v>
      </c>
      <c r="AI272" s="233">
        <f t="shared" si="169"/>
        <v>0</v>
      </c>
      <c r="AJ272" s="160" t="str">
        <f t="shared" si="170"/>
        <v/>
      </c>
      <c r="BA272" s="160"/>
      <c r="BR272" s="160"/>
      <c r="CG272" s="160"/>
    </row>
    <row r="273" spans="1:85" ht="15">
      <c r="A273" s="186" t="s">
        <v>58</v>
      </c>
      <c r="B273" s="175">
        <v>0</v>
      </c>
      <c r="C273" s="175">
        <v>0</v>
      </c>
      <c r="D273" s="175">
        <v>0</v>
      </c>
      <c r="E273" s="175">
        <v>0</v>
      </c>
      <c r="F273" s="362"/>
      <c r="G273" s="175">
        <v>0</v>
      </c>
      <c r="H273" s="187">
        <v>0</v>
      </c>
      <c r="I273" s="173">
        <f t="shared" si="167"/>
        <v>0</v>
      </c>
      <c r="J273" s="168"/>
      <c r="K273" s="188" t="s">
        <v>58</v>
      </c>
      <c r="L273" s="175">
        <v>0</v>
      </c>
      <c r="M273" s="175">
        <v>0</v>
      </c>
      <c r="N273" s="175">
        <v>0</v>
      </c>
      <c r="O273" s="175">
        <v>0</v>
      </c>
      <c r="P273" s="175">
        <v>0</v>
      </c>
      <c r="Q273" s="175">
        <v>0</v>
      </c>
      <c r="R273" s="176">
        <v>0</v>
      </c>
      <c r="S273" s="177">
        <f t="shared" si="168"/>
        <v>0</v>
      </c>
      <c r="U273" s="234" t="s">
        <v>58</v>
      </c>
      <c r="V273" s="226">
        <v>0</v>
      </c>
      <c r="W273" s="226">
        <v>0</v>
      </c>
      <c r="X273" s="226">
        <v>0</v>
      </c>
      <c r="Y273" s="226">
        <v>0</v>
      </c>
      <c r="Z273" s="226">
        <v>0</v>
      </c>
      <c r="AA273" s="226">
        <v>0</v>
      </c>
      <c r="AB273" s="226">
        <v>0</v>
      </c>
      <c r="AC273" s="227">
        <v>0</v>
      </c>
      <c r="AD273" s="226">
        <v>0</v>
      </c>
      <c r="AE273" s="226">
        <v>0</v>
      </c>
      <c r="AF273" s="226">
        <v>0</v>
      </c>
      <c r="AG273" s="226">
        <v>0</v>
      </c>
      <c r="AH273" s="226">
        <v>0</v>
      </c>
      <c r="AI273" s="229">
        <f t="shared" si="169"/>
        <v>0</v>
      </c>
      <c r="AJ273" s="160" t="str">
        <f t="shared" si="170"/>
        <v/>
      </c>
      <c r="BA273" s="160"/>
      <c r="BR273" s="160"/>
      <c r="CG273" s="160"/>
    </row>
    <row r="274" spans="1:85" ht="15">
      <c r="A274" s="178" t="s">
        <v>12</v>
      </c>
      <c r="B274" s="179">
        <v>0</v>
      </c>
      <c r="C274" s="179">
        <v>0</v>
      </c>
      <c r="D274" s="179">
        <v>0</v>
      </c>
      <c r="E274" s="179">
        <v>1.9516737633544349E-3</v>
      </c>
      <c r="F274" s="362"/>
      <c r="G274" s="179">
        <v>0</v>
      </c>
      <c r="H274" s="180">
        <v>0</v>
      </c>
      <c r="I274" s="181">
        <f t="shared" si="167"/>
        <v>1.9516737633544349E-3</v>
      </c>
      <c r="J274" s="168"/>
      <c r="K274" s="182" t="s">
        <v>12</v>
      </c>
      <c r="L274" s="183">
        <v>0</v>
      </c>
      <c r="M274" s="183">
        <v>0</v>
      </c>
      <c r="N274" s="183">
        <v>0</v>
      </c>
      <c r="O274" s="183">
        <v>1.9516737633544349E-3</v>
      </c>
      <c r="P274" s="183">
        <v>0</v>
      </c>
      <c r="Q274" s="183">
        <v>0</v>
      </c>
      <c r="R274" s="184">
        <v>0</v>
      </c>
      <c r="S274" s="185">
        <f t="shared" si="168"/>
        <v>1.9516737633544349E-3</v>
      </c>
      <c r="U274" s="230" t="s">
        <v>12</v>
      </c>
      <c r="V274" s="231">
        <v>0</v>
      </c>
      <c r="W274" s="231">
        <v>0</v>
      </c>
      <c r="X274" s="231">
        <v>0</v>
      </c>
      <c r="Y274" s="231">
        <v>0</v>
      </c>
      <c r="Z274" s="231">
        <v>0</v>
      </c>
      <c r="AA274" s="231">
        <v>0</v>
      </c>
      <c r="AB274" s="231">
        <v>0</v>
      </c>
      <c r="AC274" s="232">
        <v>1.9516737633544349E-3</v>
      </c>
      <c r="AD274" s="231">
        <v>0</v>
      </c>
      <c r="AE274" s="231">
        <v>0</v>
      </c>
      <c r="AF274" s="231">
        <v>0</v>
      </c>
      <c r="AG274" s="231">
        <v>0</v>
      </c>
      <c r="AH274" s="231">
        <v>1.9516737633544349E-3</v>
      </c>
      <c r="AI274" s="233">
        <f t="shared" si="169"/>
        <v>1.9516737633544349E-3</v>
      </c>
      <c r="AJ274" s="160" t="str">
        <f t="shared" si="170"/>
        <v/>
      </c>
      <c r="BA274" s="160"/>
      <c r="BR274" s="160"/>
      <c r="CG274" s="160"/>
    </row>
    <row r="275" spans="1:85" ht="15">
      <c r="A275" s="186" t="s">
        <v>59</v>
      </c>
      <c r="B275" s="175">
        <v>0</v>
      </c>
      <c r="C275" s="175">
        <v>0</v>
      </c>
      <c r="D275" s="175">
        <v>0</v>
      </c>
      <c r="E275" s="175">
        <v>0</v>
      </c>
      <c r="F275" s="362"/>
      <c r="G275" s="175">
        <v>0</v>
      </c>
      <c r="H275" s="187">
        <v>0</v>
      </c>
      <c r="I275" s="173">
        <f t="shared" si="167"/>
        <v>0</v>
      </c>
      <c r="J275" s="168"/>
      <c r="K275" s="188" t="s">
        <v>59</v>
      </c>
      <c r="L275" s="175">
        <v>0</v>
      </c>
      <c r="M275" s="175">
        <v>0</v>
      </c>
      <c r="N275" s="175">
        <v>0</v>
      </c>
      <c r="O275" s="175">
        <v>0</v>
      </c>
      <c r="P275" s="175">
        <v>0</v>
      </c>
      <c r="Q275" s="175">
        <v>0</v>
      </c>
      <c r="R275" s="176">
        <v>0</v>
      </c>
      <c r="S275" s="177">
        <f t="shared" si="168"/>
        <v>0</v>
      </c>
      <c r="U275" s="234" t="s">
        <v>59</v>
      </c>
      <c r="V275" s="226">
        <v>0</v>
      </c>
      <c r="W275" s="226">
        <v>0</v>
      </c>
      <c r="X275" s="226">
        <v>0</v>
      </c>
      <c r="Y275" s="226">
        <v>0</v>
      </c>
      <c r="Z275" s="226">
        <v>0</v>
      </c>
      <c r="AA275" s="226">
        <v>0</v>
      </c>
      <c r="AB275" s="226">
        <v>0</v>
      </c>
      <c r="AC275" s="227">
        <v>0</v>
      </c>
      <c r="AD275" s="226">
        <v>0</v>
      </c>
      <c r="AE275" s="226">
        <v>0</v>
      </c>
      <c r="AF275" s="226">
        <v>0</v>
      </c>
      <c r="AG275" s="226">
        <v>0</v>
      </c>
      <c r="AH275" s="226">
        <v>0</v>
      </c>
      <c r="AI275" s="229">
        <f t="shared" si="169"/>
        <v>0</v>
      </c>
      <c r="AJ275" s="160" t="str">
        <f t="shared" si="170"/>
        <v/>
      </c>
      <c r="BA275" s="160"/>
      <c r="BR275" s="160"/>
      <c r="CG275" s="160"/>
    </row>
    <row r="276" spans="1:85" ht="15">
      <c r="A276" s="178" t="s">
        <v>17</v>
      </c>
      <c r="B276" s="179">
        <v>0</v>
      </c>
      <c r="C276" s="179">
        <v>0</v>
      </c>
      <c r="D276" s="179">
        <v>0</v>
      </c>
      <c r="E276" s="179">
        <v>0</v>
      </c>
      <c r="F276" s="362"/>
      <c r="G276" s="179">
        <v>0</v>
      </c>
      <c r="H276" s="180">
        <v>0</v>
      </c>
      <c r="I276" s="181">
        <f t="shared" si="167"/>
        <v>0</v>
      </c>
      <c r="J276" s="168"/>
      <c r="K276" s="182" t="s">
        <v>17</v>
      </c>
      <c r="L276" s="183">
        <v>0</v>
      </c>
      <c r="M276" s="183">
        <v>0</v>
      </c>
      <c r="N276" s="183">
        <v>0</v>
      </c>
      <c r="O276" s="183">
        <v>0</v>
      </c>
      <c r="P276" s="183">
        <v>0</v>
      </c>
      <c r="Q276" s="183">
        <v>0</v>
      </c>
      <c r="R276" s="184">
        <v>0</v>
      </c>
      <c r="S276" s="185">
        <f t="shared" si="168"/>
        <v>0</v>
      </c>
      <c r="U276" s="230" t="s">
        <v>17</v>
      </c>
      <c r="V276" s="231">
        <v>0</v>
      </c>
      <c r="W276" s="231">
        <v>0</v>
      </c>
      <c r="X276" s="231">
        <v>0</v>
      </c>
      <c r="Y276" s="231">
        <v>0</v>
      </c>
      <c r="Z276" s="231">
        <v>0</v>
      </c>
      <c r="AA276" s="231">
        <v>0</v>
      </c>
      <c r="AB276" s="231">
        <v>0</v>
      </c>
      <c r="AC276" s="232">
        <v>0</v>
      </c>
      <c r="AD276" s="231">
        <v>0</v>
      </c>
      <c r="AE276" s="231">
        <v>0</v>
      </c>
      <c r="AF276" s="231">
        <v>0</v>
      </c>
      <c r="AG276" s="231">
        <v>0</v>
      </c>
      <c r="AH276" s="231">
        <v>0</v>
      </c>
      <c r="AI276" s="233">
        <f t="shared" si="169"/>
        <v>0</v>
      </c>
      <c r="AJ276" s="160" t="str">
        <f t="shared" si="170"/>
        <v/>
      </c>
      <c r="BA276" s="160"/>
      <c r="BR276" s="160"/>
      <c r="CG276" s="160"/>
    </row>
    <row r="277" spans="1:85" ht="15">
      <c r="A277" s="186" t="s">
        <v>139</v>
      </c>
      <c r="B277" s="175">
        <v>0</v>
      </c>
      <c r="C277" s="175">
        <v>0</v>
      </c>
      <c r="D277" s="175">
        <v>0</v>
      </c>
      <c r="E277" s="175">
        <v>0</v>
      </c>
      <c r="F277" s="362"/>
      <c r="G277" s="175">
        <v>0</v>
      </c>
      <c r="H277" s="187">
        <v>0</v>
      </c>
      <c r="I277" s="173">
        <f t="shared" si="167"/>
        <v>0</v>
      </c>
      <c r="J277" s="168"/>
      <c r="K277" s="188" t="s">
        <v>139</v>
      </c>
      <c r="L277" s="175">
        <v>0</v>
      </c>
      <c r="M277" s="175">
        <v>0</v>
      </c>
      <c r="N277" s="175">
        <v>0</v>
      </c>
      <c r="O277" s="175">
        <v>0</v>
      </c>
      <c r="P277" s="175">
        <v>0</v>
      </c>
      <c r="Q277" s="175">
        <v>0</v>
      </c>
      <c r="R277" s="176">
        <v>0</v>
      </c>
      <c r="S277" s="177">
        <f t="shared" si="168"/>
        <v>0</v>
      </c>
      <c r="U277" s="234" t="s">
        <v>139</v>
      </c>
      <c r="V277" s="226">
        <v>0</v>
      </c>
      <c r="W277" s="226">
        <v>0</v>
      </c>
      <c r="X277" s="226">
        <v>0</v>
      </c>
      <c r="Y277" s="226">
        <v>0</v>
      </c>
      <c r="Z277" s="226">
        <v>0</v>
      </c>
      <c r="AA277" s="226">
        <v>0</v>
      </c>
      <c r="AB277" s="226">
        <v>0</v>
      </c>
      <c r="AC277" s="227">
        <v>0</v>
      </c>
      <c r="AD277" s="226">
        <v>0</v>
      </c>
      <c r="AE277" s="226">
        <v>0</v>
      </c>
      <c r="AF277" s="226">
        <v>0</v>
      </c>
      <c r="AG277" s="226">
        <v>0</v>
      </c>
      <c r="AH277" s="226">
        <v>0</v>
      </c>
      <c r="AI277" s="229">
        <f t="shared" si="169"/>
        <v>0</v>
      </c>
      <c r="AJ277" s="160" t="str">
        <f t="shared" si="170"/>
        <v/>
      </c>
      <c r="BA277" s="160"/>
      <c r="BR277" s="160"/>
      <c r="CG277" s="160"/>
    </row>
    <row r="278" spans="1:85" ht="15">
      <c r="A278" s="178" t="s">
        <v>25</v>
      </c>
      <c r="B278" s="179">
        <v>0</v>
      </c>
      <c r="C278" s="179">
        <v>0</v>
      </c>
      <c r="D278" s="179">
        <v>0</v>
      </c>
      <c r="E278" s="179">
        <v>0</v>
      </c>
      <c r="F278" s="362"/>
      <c r="G278" s="179">
        <v>0</v>
      </c>
      <c r="H278" s="180">
        <v>0</v>
      </c>
      <c r="I278" s="181">
        <f t="shared" si="167"/>
        <v>0</v>
      </c>
      <c r="J278" s="168"/>
      <c r="K278" s="182" t="s">
        <v>25</v>
      </c>
      <c r="L278" s="183">
        <v>0</v>
      </c>
      <c r="M278" s="183">
        <v>0</v>
      </c>
      <c r="N278" s="183">
        <v>0</v>
      </c>
      <c r="O278" s="183">
        <v>0</v>
      </c>
      <c r="P278" s="183">
        <v>0</v>
      </c>
      <c r="Q278" s="183">
        <v>0</v>
      </c>
      <c r="R278" s="184">
        <v>0</v>
      </c>
      <c r="S278" s="185">
        <f t="shared" si="168"/>
        <v>0</v>
      </c>
      <c r="U278" s="230" t="s">
        <v>25</v>
      </c>
      <c r="V278" s="231">
        <v>0</v>
      </c>
      <c r="W278" s="231">
        <v>0</v>
      </c>
      <c r="X278" s="231">
        <v>0</v>
      </c>
      <c r="Y278" s="231">
        <v>0</v>
      </c>
      <c r="Z278" s="231">
        <v>0</v>
      </c>
      <c r="AA278" s="231">
        <v>0</v>
      </c>
      <c r="AB278" s="231">
        <v>0</v>
      </c>
      <c r="AC278" s="232">
        <v>0</v>
      </c>
      <c r="AD278" s="231">
        <v>0</v>
      </c>
      <c r="AE278" s="231">
        <v>0</v>
      </c>
      <c r="AF278" s="231">
        <v>0</v>
      </c>
      <c r="AG278" s="231">
        <v>0</v>
      </c>
      <c r="AH278" s="231">
        <v>0</v>
      </c>
      <c r="AI278" s="233">
        <f t="shared" si="169"/>
        <v>0</v>
      </c>
      <c r="AJ278" s="160" t="str">
        <f t="shared" si="170"/>
        <v/>
      </c>
      <c r="BA278" s="160"/>
      <c r="BR278" s="160"/>
      <c r="CG278" s="160"/>
    </row>
    <row r="279" spans="1:85" ht="15">
      <c r="A279" s="186" t="s">
        <v>24</v>
      </c>
      <c r="B279" s="175">
        <v>0</v>
      </c>
      <c r="C279" s="175">
        <v>0</v>
      </c>
      <c r="D279" s="175">
        <v>0</v>
      </c>
      <c r="E279" s="175">
        <v>0</v>
      </c>
      <c r="F279" s="362"/>
      <c r="G279" s="175">
        <v>0</v>
      </c>
      <c r="H279" s="187">
        <v>0</v>
      </c>
      <c r="I279" s="173">
        <f t="shared" si="167"/>
        <v>0</v>
      </c>
      <c r="J279" s="168"/>
      <c r="K279" s="188" t="s">
        <v>24</v>
      </c>
      <c r="L279" s="175">
        <v>0</v>
      </c>
      <c r="M279" s="175">
        <v>0</v>
      </c>
      <c r="N279" s="175">
        <v>0</v>
      </c>
      <c r="O279" s="175">
        <v>0</v>
      </c>
      <c r="P279" s="175">
        <v>0</v>
      </c>
      <c r="Q279" s="175">
        <v>0</v>
      </c>
      <c r="R279" s="176">
        <v>0</v>
      </c>
      <c r="S279" s="177">
        <f t="shared" si="168"/>
        <v>0</v>
      </c>
      <c r="U279" s="234" t="s">
        <v>24</v>
      </c>
      <c r="V279" s="226">
        <v>0</v>
      </c>
      <c r="W279" s="226">
        <v>0</v>
      </c>
      <c r="X279" s="226">
        <v>0</v>
      </c>
      <c r="Y279" s="226">
        <v>0</v>
      </c>
      <c r="Z279" s="226">
        <v>0</v>
      </c>
      <c r="AA279" s="226">
        <v>0</v>
      </c>
      <c r="AB279" s="226">
        <v>0</v>
      </c>
      <c r="AC279" s="227">
        <v>0</v>
      </c>
      <c r="AD279" s="226">
        <v>0</v>
      </c>
      <c r="AE279" s="226">
        <v>0</v>
      </c>
      <c r="AF279" s="226">
        <v>0</v>
      </c>
      <c r="AG279" s="226">
        <v>0</v>
      </c>
      <c r="AH279" s="226">
        <v>0</v>
      </c>
      <c r="AI279" s="229">
        <f t="shared" si="169"/>
        <v>0</v>
      </c>
      <c r="AJ279" s="160" t="str">
        <f t="shared" si="170"/>
        <v/>
      </c>
      <c r="BA279" s="160"/>
      <c r="BR279" s="160"/>
      <c r="CG279" s="160"/>
    </row>
    <row r="280" spans="1:85" ht="15">
      <c r="A280" s="178" t="s">
        <v>60</v>
      </c>
      <c r="B280" s="179">
        <v>0</v>
      </c>
      <c r="C280" s="179">
        <v>0</v>
      </c>
      <c r="D280" s="179">
        <v>0</v>
      </c>
      <c r="E280" s="179">
        <v>0</v>
      </c>
      <c r="F280" s="362"/>
      <c r="G280" s="179">
        <v>0</v>
      </c>
      <c r="H280" s="180">
        <v>0</v>
      </c>
      <c r="I280" s="181">
        <f t="shared" si="167"/>
        <v>0</v>
      </c>
      <c r="J280" s="168"/>
      <c r="K280" s="182" t="s">
        <v>60</v>
      </c>
      <c r="L280" s="183">
        <v>0</v>
      </c>
      <c r="M280" s="183">
        <v>0</v>
      </c>
      <c r="N280" s="183">
        <v>0</v>
      </c>
      <c r="O280" s="183">
        <v>0</v>
      </c>
      <c r="P280" s="183">
        <v>0</v>
      </c>
      <c r="Q280" s="183">
        <v>0</v>
      </c>
      <c r="R280" s="184">
        <v>0</v>
      </c>
      <c r="S280" s="185">
        <f t="shared" si="168"/>
        <v>0</v>
      </c>
      <c r="U280" s="230" t="s">
        <v>60</v>
      </c>
      <c r="V280" s="231">
        <v>0</v>
      </c>
      <c r="W280" s="231">
        <v>0</v>
      </c>
      <c r="X280" s="231">
        <v>0</v>
      </c>
      <c r="Y280" s="231">
        <v>0</v>
      </c>
      <c r="Z280" s="231">
        <v>0</v>
      </c>
      <c r="AA280" s="231">
        <v>0</v>
      </c>
      <c r="AB280" s="231">
        <v>0</v>
      </c>
      <c r="AC280" s="232">
        <v>0</v>
      </c>
      <c r="AD280" s="231">
        <v>0</v>
      </c>
      <c r="AE280" s="231">
        <v>0</v>
      </c>
      <c r="AF280" s="231">
        <v>0</v>
      </c>
      <c r="AG280" s="231">
        <v>0</v>
      </c>
      <c r="AH280" s="231">
        <v>0</v>
      </c>
      <c r="AI280" s="233">
        <f t="shared" si="169"/>
        <v>0</v>
      </c>
      <c r="AJ280" s="160" t="str">
        <f t="shared" si="170"/>
        <v/>
      </c>
      <c r="BA280" s="160"/>
      <c r="BR280" s="160"/>
      <c r="CG280" s="160"/>
    </row>
    <row r="281" spans="1:85" ht="15">
      <c r="A281" s="186" t="s">
        <v>22</v>
      </c>
      <c r="B281" s="175">
        <v>0</v>
      </c>
      <c r="C281" s="175">
        <v>0</v>
      </c>
      <c r="D281" s="175">
        <v>0</v>
      </c>
      <c r="E281" s="175">
        <v>0</v>
      </c>
      <c r="F281" s="362"/>
      <c r="G281" s="175">
        <v>0</v>
      </c>
      <c r="H281" s="187">
        <v>0</v>
      </c>
      <c r="I281" s="173">
        <f t="shared" si="167"/>
        <v>0</v>
      </c>
      <c r="J281" s="168"/>
      <c r="K281" s="188" t="s">
        <v>22</v>
      </c>
      <c r="L281" s="175">
        <v>0</v>
      </c>
      <c r="M281" s="175">
        <v>0</v>
      </c>
      <c r="N281" s="175">
        <v>0</v>
      </c>
      <c r="O281" s="175">
        <v>0</v>
      </c>
      <c r="P281" s="175">
        <v>0</v>
      </c>
      <c r="Q281" s="175">
        <v>0</v>
      </c>
      <c r="R281" s="176">
        <v>0</v>
      </c>
      <c r="S281" s="177">
        <f t="shared" si="168"/>
        <v>0</v>
      </c>
      <c r="U281" s="234" t="s">
        <v>22</v>
      </c>
      <c r="V281" s="226">
        <v>0</v>
      </c>
      <c r="W281" s="226">
        <v>0</v>
      </c>
      <c r="X281" s="226">
        <v>0</v>
      </c>
      <c r="Y281" s="226">
        <v>0</v>
      </c>
      <c r="Z281" s="226">
        <v>0</v>
      </c>
      <c r="AA281" s="226">
        <v>0</v>
      </c>
      <c r="AB281" s="226">
        <v>0</v>
      </c>
      <c r="AC281" s="227">
        <v>0</v>
      </c>
      <c r="AD281" s="226">
        <v>0</v>
      </c>
      <c r="AE281" s="226">
        <v>0</v>
      </c>
      <c r="AF281" s="226">
        <v>0</v>
      </c>
      <c r="AG281" s="226">
        <v>0</v>
      </c>
      <c r="AH281" s="226">
        <v>0</v>
      </c>
      <c r="AI281" s="229">
        <f t="shared" si="169"/>
        <v>0</v>
      </c>
      <c r="AJ281" s="160" t="str">
        <f t="shared" si="170"/>
        <v/>
      </c>
      <c r="BA281" s="160"/>
      <c r="BR281" s="160"/>
      <c r="CG281" s="160"/>
    </row>
    <row r="282" spans="1:85" ht="15">
      <c r="A282" s="178" t="s">
        <v>21</v>
      </c>
      <c r="B282" s="179">
        <v>0</v>
      </c>
      <c r="C282" s="179">
        <v>0</v>
      </c>
      <c r="D282" s="179">
        <v>0</v>
      </c>
      <c r="E282" s="179">
        <v>0</v>
      </c>
      <c r="F282" s="362"/>
      <c r="G282" s="179">
        <v>0</v>
      </c>
      <c r="H282" s="180">
        <v>0</v>
      </c>
      <c r="I282" s="181">
        <f t="shared" si="167"/>
        <v>0</v>
      </c>
      <c r="J282" s="168"/>
      <c r="K282" s="182" t="s">
        <v>21</v>
      </c>
      <c r="L282" s="183">
        <v>0</v>
      </c>
      <c r="M282" s="183">
        <v>0</v>
      </c>
      <c r="N282" s="183">
        <v>0</v>
      </c>
      <c r="O282" s="183">
        <v>0</v>
      </c>
      <c r="P282" s="183">
        <v>0</v>
      </c>
      <c r="Q282" s="183">
        <v>0</v>
      </c>
      <c r="R282" s="184">
        <v>0</v>
      </c>
      <c r="S282" s="185">
        <f t="shared" si="168"/>
        <v>0</v>
      </c>
      <c r="U282" s="230" t="s">
        <v>61</v>
      </c>
      <c r="V282" s="231">
        <v>0</v>
      </c>
      <c r="W282" s="231">
        <v>0</v>
      </c>
      <c r="X282" s="231">
        <v>0</v>
      </c>
      <c r="Y282" s="231">
        <v>0</v>
      </c>
      <c r="Z282" s="231">
        <v>0</v>
      </c>
      <c r="AA282" s="231">
        <v>0</v>
      </c>
      <c r="AB282" s="231">
        <v>0</v>
      </c>
      <c r="AC282" s="232">
        <v>0</v>
      </c>
      <c r="AD282" s="231">
        <v>0</v>
      </c>
      <c r="AE282" s="231">
        <v>0</v>
      </c>
      <c r="AF282" s="231">
        <v>0</v>
      </c>
      <c r="AG282" s="231">
        <v>0</v>
      </c>
      <c r="AH282" s="231">
        <v>0</v>
      </c>
      <c r="AI282" s="233">
        <f t="shared" si="169"/>
        <v>0</v>
      </c>
      <c r="AJ282" s="160" t="str">
        <f t="shared" si="170"/>
        <v/>
      </c>
      <c r="BA282" s="160"/>
      <c r="BR282" s="160"/>
      <c r="CG282" s="160"/>
    </row>
    <row r="283" spans="1:85" ht="15">
      <c r="A283" s="189" t="s">
        <v>64</v>
      </c>
      <c r="B283" s="175">
        <v>0</v>
      </c>
      <c r="C283" s="175">
        <v>0</v>
      </c>
      <c r="D283" s="175">
        <v>0</v>
      </c>
      <c r="E283" s="175">
        <v>0</v>
      </c>
      <c r="F283" s="362"/>
      <c r="G283" s="175">
        <v>0</v>
      </c>
      <c r="H283" s="187">
        <v>0</v>
      </c>
      <c r="I283" s="173">
        <f t="shared" si="167"/>
        <v>0</v>
      </c>
      <c r="J283" s="168"/>
      <c r="K283" s="190" t="s">
        <v>64</v>
      </c>
      <c r="L283" s="175">
        <v>0</v>
      </c>
      <c r="M283" s="175">
        <v>0</v>
      </c>
      <c r="N283" s="175">
        <v>0</v>
      </c>
      <c r="O283" s="175">
        <v>0</v>
      </c>
      <c r="P283" s="175">
        <v>0</v>
      </c>
      <c r="Q283" s="175">
        <v>0</v>
      </c>
      <c r="R283" s="176">
        <v>0</v>
      </c>
      <c r="S283" s="177">
        <f t="shared" si="168"/>
        <v>0</v>
      </c>
      <c r="U283" s="235" t="s">
        <v>62</v>
      </c>
      <c r="V283" s="226">
        <v>0</v>
      </c>
      <c r="W283" s="226">
        <v>0</v>
      </c>
      <c r="X283" s="226">
        <v>0</v>
      </c>
      <c r="Y283" s="226">
        <v>0</v>
      </c>
      <c r="Z283" s="226">
        <v>0</v>
      </c>
      <c r="AA283" s="226">
        <v>0</v>
      </c>
      <c r="AB283" s="226">
        <v>0</v>
      </c>
      <c r="AC283" s="227">
        <v>0</v>
      </c>
      <c r="AD283" s="228">
        <v>0</v>
      </c>
      <c r="AE283" s="228">
        <v>0</v>
      </c>
      <c r="AF283" s="228">
        <v>0</v>
      </c>
      <c r="AG283" s="228">
        <v>0</v>
      </c>
      <c r="AH283" s="228">
        <v>0</v>
      </c>
      <c r="AI283" s="229">
        <f t="shared" si="169"/>
        <v>0</v>
      </c>
      <c r="AJ283" s="160" t="str">
        <f t="shared" si="170"/>
        <v/>
      </c>
      <c r="BA283" s="160"/>
      <c r="BR283" s="160"/>
      <c r="CG283" s="160"/>
    </row>
    <row r="284" spans="1:85">
      <c r="A284" s="191" t="s">
        <v>23</v>
      </c>
      <c r="B284" s="192">
        <v>0</v>
      </c>
      <c r="C284" s="192">
        <v>0</v>
      </c>
      <c r="D284" s="192">
        <v>0</v>
      </c>
      <c r="E284" s="192">
        <v>0</v>
      </c>
      <c r="F284" s="362"/>
      <c r="G284" s="192">
        <v>0</v>
      </c>
      <c r="H284" s="193">
        <v>0</v>
      </c>
      <c r="I284" s="194">
        <f t="shared" si="167"/>
        <v>0</v>
      </c>
      <c r="J284" s="168"/>
      <c r="K284" s="195" t="s">
        <v>23</v>
      </c>
      <c r="L284" s="196">
        <v>0</v>
      </c>
      <c r="M284" s="196">
        <v>0</v>
      </c>
      <c r="N284" s="196">
        <v>0</v>
      </c>
      <c r="O284" s="196">
        <v>0</v>
      </c>
      <c r="P284" s="196">
        <v>0</v>
      </c>
      <c r="Q284" s="196">
        <v>0</v>
      </c>
      <c r="R284" s="197">
        <v>0</v>
      </c>
      <c r="S284" s="198">
        <f t="shared" si="168"/>
        <v>0</v>
      </c>
      <c r="U284" s="236" t="s">
        <v>66</v>
      </c>
      <c r="V284" s="237">
        <v>0</v>
      </c>
      <c r="W284" s="237">
        <v>0</v>
      </c>
      <c r="X284" s="237">
        <v>0</v>
      </c>
      <c r="Y284" s="237">
        <v>0</v>
      </c>
      <c r="Z284" s="237">
        <v>0</v>
      </c>
      <c r="AA284" s="237">
        <v>0</v>
      </c>
      <c r="AB284" s="237">
        <v>0</v>
      </c>
      <c r="AC284" s="237">
        <v>0</v>
      </c>
      <c r="AD284" s="237">
        <v>0</v>
      </c>
      <c r="AE284" s="237">
        <v>0</v>
      </c>
      <c r="AF284" s="237">
        <v>0</v>
      </c>
      <c r="AG284" s="237">
        <v>0</v>
      </c>
      <c r="AH284" s="125">
        <v>0</v>
      </c>
      <c r="AI284" s="238">
        <f t="shared" si="169"/>
        <v>0</v>
      </c>
      <c r="AJ284" s="160" t="str">
        <f t="shared" si="170"/>
        <v/>
      </c>
      <c r="BA284" s="160"/>
      <c r="BR284" s="160"/>
      <c r="CG284" s="160"/>
    </row>
    <row r="285" spans="1:85">
      <c r="A285" s="199" t="s">
        <v>19</v>
      </c>
      <c r="B285" s="200">
        <v>0</v>
      </c>
      <c r="C285" s="200">
        <v>0</v>
      </c>
      <c r="D285" s="200">
        <v>0</v>
      </c>
      <c r="E285" s="200">
        <v>0</v>
      </c>
      <c r="F285" s="362"/>
      <c r="G285" s="200">
        <v>0</v>
      </c>
      <c r="H285" s="201">
        <v>0</v>
      </c>
      <c r="I285" s="202">
        <f t="shared" si="167"/>
        <v>0</v>
      </c>
      <c r="J285" s="168"/>
      <c r="K285" s="203" t="s">
        <v>19</v>
      </c>
      <c r="L285" s="200">
        <v>0</v>
      </c>
      <c r="M285" s="200">
        <v>0</v>
      </c>
      <c r="N285" s="200">
        <v>0</v>
      </c>
      <c r="O285" s="200">
        <v>0</v>
      </c>
      <c r="P285" s="200">
        <v>0</v>
      </c>
      <c r="Q285" s="200">
        <v>0</v>
      </c>
      <c r="R285" s="204">
        <v>0</v>
      </c>
      <c r="S285" s="205">
        <f t="shared" si="168"/>
        <v>0</v>
      </c>
      <c r="U285" s="239" t="s">
        <v>19</v>
      </c>
      <c r="V285" s="240">
        <v>0</v>
      </c>
      <c r="W285" s="240">
        <v>0</v>
      </c>
      <c r="X285" s="240">
        <v>0</v>
      </c>
      <c r="Y285" s="240">
        <v>0</v>
      </c>
      <c r="Z285" s="240">
        <v>0</v>
      </c>
      <c r="AA285" s="240">
        <v>0</v>
      </c>
      <c r="AB285" s="240">
        <v>0</v>
      </c>
      <c r="AC285" s="240">
        <v>0</v>
      </c>
      <c r="AD285" s="241">
        <v>0</v>
      </c>
      <c r="AE285" s="241">
        <v>0</v>
      </c>
      <c r="AF285" s="241">
        <v>0</v>
      </c>
      <c r="AG285" s="241">
        <v>0</v>
      </c>
      <c r="AH285" s="241">
        <v>0</v>
      </c>
      <c r="AI285" s="242">
        <f t="shared" si="169"/>
        <v>0</v>
      </c>
      <c r="AJ285" s="160" t="str">
        <f t="shared" si="170"/>
        <v/>
      </c>
      <c r="BA285" s="160"/>
      <c r="BR285" s="160"/>
      <c r="CG285" s="160"/>
    </row>
    <row r="286" spans="1:85">
      <c r="A286" s="191" t="s">
        <v>20</v>
      </c>
      <c r="B286" s="192">
        <v>0</v>
      </c>
      <c r="C286" s="192">
        <v>0</v>
      </c>
      <c r="D286" s="192">
        <v>0</v>
      </c>
      <c r="E286" s="192">
        <v>0</v>
      </c>
      <c r="F286" s="362"/>
      <c r="G286" s="192">
        <v>0</v>
      </c>
      <c r="H286" s="193">
        <v>0</v>
      </c>
      <c r="I286" s="194">
        <f t="shared" si="167"/>
        <v>0</v>
      </c>
      <c r="J286" s="168"/>
      <c r="K286" s="195" t="s">
        <v>20</v>
      </c>
      <c r="L286" s="196">
        <v>0</v>
      </c>
      <c r="M286" s="196">
        <v>0</v>
      </c>
      <c r="N286" s="196">
        <v>0</v>
      </c>
      <c r="O286" s="196">
        <v>0</v>
      </c>
      <c r="P286" s="196">
        <v>0</v>
      </c>
      <c r="Q286" s="196">
        <v>0</v>
      </c>
      <c r="R286" s="197">
        <v>0</v>
      </c>
      <c r="S286" s="198">
        <f t="shared" si="168"/>
        <v>0</v>
      </c>
      <c r="U286" s="236" t="s">
        <v>20</v>
      </c>
      <c r="V286" s="237">
        <v>0</v>
      </c>
      <c r="W286" s="237">
        <v>0</v>
      </c>
      <c r="X286" s="237">
        <v>0</v>
      </c>
      <c r="Y286" s="237">
        <v>0</v>
      </c>
      <c r="Z286" s="237">
        <v>0</v>
      </c>
      <c r="AA286" s="237">
        <v>0</v>
      </c>
      <c r="AB286" s="237">
        <v>0</v>
      </c>
      <c r="AC286" s="237">
        <v>0</v>
      </c>
      <c r="AD286" s="237">
        <v>0</v>
      </c>
      <c r="AE286" s="237">
        <v>0</v>
      </c>
      <c r="AF286" s="237">
        <v>0</v>
      </c>
      <c r="AG286" s="237">
        <v>0</v>
      </c>
      <c r="AH286" s="125">
        <v>0</v>
      </c>
      <c r="AI286" s="238">
        <f t="shared" si="169"/>
        <v>0</v>
      </c>
      <c r="AJ286" s="160" t="str">
        <f t="shared" si="170"/>
        <v/>
      </c>
      <c r="BA286" s="160"/>
      <c r="BR286" s="160"/>
      <c r="CG286" s="160"/>
    </row>
    <row r="287" spans="1:85" ht="15" thickBot="1">
      <c r="A287" s="206" t="s">
        <v>11</v>
      </c>
      <c r="B287" s="207">
        <v>0</v>
      </c>
      <c r="C287" s="207">
        <v>0</v>
      </c>
      <c r="D287" s="207">
        <v>0</v>
      </c>
      <c r="E287" s="207">
        <v>0</v>
      </c>
      <c r="F287" s="363"/>
      <c r="G287" s="207">
        <v>0</v>
      </c>
      <c r="H287" s="208">
        <v>0</v>
      </c>
      <c r="I287" s="209">
        <f t="shared" si="167"/>
        <v>0</v>
      </c>
      <c r="J287" s="168"/>
      <c r="K287" s="210" t="s">
        <v>11</v>
      </c>
      <c r="L287" s="207">
        <v>0</v>
      </c>
      <c r="M287" s="207">
        <v>0</v>
      </c>
      <c r="N287" s="207">
        <v>0</v>
      </c>
      <c r="O287" s="207">
        <v>0</v>
      </c>
      <c r="P287" s="207">
        <v>0</v>
      </c>
      <c r="Q287" s="207">
        <v>0</v>
      </c>
      <c r="R287" s="211">
        <v>0</v>
      </c>
      <c r="S287" s="212">
        <f t="shared" si="168"/>
        <v>0</v>
      </c>
      <c r="U287" s="239" t="s">
        <v>11</v>
      </c>
      <c r="V287" s="240">
        <v>0</v>
      </c>
      <c r="W287" s="240">
        <v>0</v>
      </c>
      <c r="X287" s="240">
        <v>0</v>
      </c>
      <c r="Y287" s="240">
        <v>0</v>
      </c>
      <c r="Z287" s="240">
        <v>0</v>
      </c>
      <c r="AA287" s="240">
        <v>0</v>
      </c>
      <c r="AB287" s="240">
        <v>0</v>
      </c>
      <c r="AC287" s="240">
        <v>0</v>
      </c>
      <c r="AD287" s="241">
        <v>0</v>
      </c>
      <c r="AE287" s="241">
        <v>0</v>
      </c>
      <c r="AF287" s="241">
        <v>0</v>
      </c>
      <c r="AG287" s="241">
        <v>0</v>
      </c>
      <c r="AH287" s="241">
        <v>0</v>
      </c>
      <c r="AI287" s="242">
        <f t="shared" si="169"/>
        <v>0</v>
      </c>
      <c r="AJ287" s="160" t="str">
        <f t="shared" si="170"/>
        <v/>
      </c>
      <c r="BA287" s="160"/>
      <c r="BR287" s="160"/>
      <c r="CG287" s="160"/>
    </row>
    <row r="288" spans="1:85" ht="15">
      <c r="A288" s="213" t="s">
        <v>26</v>
      </c>
      <c r="B288" s="214">
        <f>SUM(B267:B283)</f>
        <v>0</v>
      </c>
      <c r="C288" s="214">
        <f t="shared" ref="C288:I288" si="171">SUM(C267:C283)</f>
        <v>0</v>
      </c>
      <c r="D288" s="214">
        <f t="shared" si="171"/>
        <v>0</v>
      </c>
      <c r="E288" s="214">
        <f t="shared" si="171"/>
        <v>1.9516737633544349E-3</v>
      </c>
      <c r="F288" s="214">
        <f t="shared" si="171"/>
        <v>0</v>
      </c>
      <c r="G288" s="214">
        <f t="shared" si="171"/>
        <v>0</v>
      </c>
      <c r="H288" s="216">
        <f t="shared" si="171"/>
        <v>0</v>
      </c>
      <c r="I288" s="173">
        <f t="shared" si="171"/>
        <v>1.9516737633544349E-3</v>
      </c>
      <c r="J288" s="168"/>
      <c r="K288" s="215" t="s">
        <v>26</v>
      </c>
      <c r="L288" s="214">
        <f>SUM(L267:L283)</f>
        <v>0</v>
      </c>
      <c r="M288" s="214">
        <f t="shared" ref="M288:S288" si="172">SUM(M267:M283)</f>
        <v>0</v>
      </c>
      <c r="N288" s="214">
        <f t="shared" si="172"/>
        <v>0</v>
      </c>
      <c r="O288" s="214">
        <f t="shared" si="172"/>
        <v>1.9516737633544349E-3</v>
      </c>
      <c r="P288" s="214">
        <f t="shared" si="172"/>
        <v>0</v>
      </c>
      <c r="Q288" s="214">
        <f t="shared" si="172"/>
        <v>0</v>
      </c>
      <c r="R288" s="216">
        <f t="shared" si="172"/>
        <v>0</v>
      </c>
      <c r="S288" s="217">
        <f t="shared" si="172"/>
        <v>1.9516737633544349E-3</v>
      </c>
      <c r="T288" s="160" t="str">
        <f>IF(ABS(S288-AI288)&gt;0.01,S288-AI288,"")</f>
        <v/>
      </c>
      <c r="U288" s="243" t="s">
        <v>63</v>
      </c>
      <c r="V288" s="244">
        <f>SUM(V267:V283)</f>
        <v>0</v>
      </c>
      <c r="W288" s="244">
        <f t="shared" ref="W288:AH288" si="173">SUM(W267:W283)</f>
        <v>0</v>
      </c>
      <c r="X288" s="244">
        <f t="shared" si="173"/>
        <v>0</v>
      </c>
      <c r="Y288" s="244">
        <f t="shared" si="173"/>
        <v>0</v>
      </c>
      <c r="Z288" s="244">
        <f t="shared" si="173"/>
        <v>0</v>
      </c>
      <c r="AA288" s="244">
        <f t="shared" si="173"/>
        <v>0</v>
      </c>
      <c r="AB288" s="244">
        <f t="shared" si="173"/>
        <v>0</v>
      </c>
      <c r="AC288" s="244">
        <f t="shared" si="173"/>
        <v>1.9516737633544349E-3</v>
      </c>
      <c r="AD288" s="245">
        <f t="shared" si="173"/>
        <v>0</v>
      </c>
      <c r="AE288" s="245">
        <f t="shared" si="173"/>
        <v>0</v>
      </c>
      <c r="AF288" s="245">
        <f t="shared" si="173"/>
        <v>0</v>
      </c>
      <c r="AG288" s="245">
        <f t="shared" si="173"/>
        <v>0</v>
      </c>
      <c r="AH288" s="245">
        <f t="shared" si="173"/>
        <v>1.9516737633544349E-3</v>
      </c>
      <c r="AI288" s="246">
        <f>SUM(V288:AC288)</f>
        <v>1.9516737633544349E-3</v>
      </c>
      <c r="AJ288" s="160" t="str">
        <f t="shared" si="170"/>
        <v/>
      </c>
      <c r="BA288" s="160"/>
      <c r="BR288" s="160"/>
      <c r="CG288" s="160"/>
    </row>
    <row r="289" spans="1:85" s="23" customFormat="1" ht="15" thickBot="1">
      <c r="A289" s="30" t="s">
        <v>88</v>
      </c>
      <c r="B289" s="47">
        <f>IF($I288=0,"-",B288/$I288)</f>
        <v>0</v>
      </c>
      <c r="C289" s="47">
        <f t="shared" ref="C289:H289" si="174">IF($I288=0,"-",C288/$I288)</f>
        <v>0</v>
      </c>
      <c r="D289" s="47">
        <f t="shared" si="174"/>
        <v>0</v>
      </c>
      <c r="E289" s="47">
        <f t="shared" si="174"/>
        <v>1</v>
      </c>
      <c r="F289" s="47">
        <f t="shared" si="174"/>
        <v>0</v>
      </c>
      <c r="G289" s="47">
        <f t="shared" si="174"/>
        <v>0</v>
      </c>
      <c r="H289" s="70">
        <f t="shared" si="174"/>
        <v>0</v>
      </c>
      <c r="I289" s="48">
        <f>SUM(B289:H289)</f>
        <v>1</v>
      </c>
      <c r="J289" s="160"/>
      <c r="K289" s="81" t="s">
        <v>88</v>
      </c>
      <c r="L289" s="98">
        <f t="shared" ref="L289:R289" si="175">IF($S288=0,"-",L288/$S288)</f>
        <v>0</v>
      </c>
      <c r="M289" s="98">
        <f t="shared" si="175"/>
        <v>0</v>
      </c>
      <c r="N289" s="98">
        <f t="shared" si="175"/>
        <v>0</v>
      </c>
      <c r="O289" s="98">
        <f t="shared" si="175"/>
        <v>1</v>
      </c>
      <c r="P289" s="98">
        <f t="shared" si="175"/>
        <v>0</v>
      </c>
      <c r="Q289" s="98">
        <f t="shared" si="175"/>
        <v>0</v>
      </c>
      <c r="R289" s="99">
        <f t="shared" si="175"/>
        <v>0</v>
      </c>
      <c r="S289" s="100">
        <f>SUM(L289:R289)</f>
        <v>1</v>
      </c>
      <c r="U289" s="110" t="s">
        <v>88</v>
      </c>
      <c r="V289" s="133">
        <f>+V288/$AI288</f>
        <v>0</v>
      </c>
      <c r="W289" s="133">
        <f t="shared" ref="W289:AH289" si="176">+W288/$AI288</f>
        <v>0</v>
      </c>
      <c r="X289" s="133">
        <f t="shared" si="176"/>
        <v>0</v>
      </c>
      <c r="Y289" s="133">
        <f t="shared" si="176"/>
        <v>0</v>
      </c>
      <c r="Z289" s="133">
        <f t="shared" si="176"/>
        <v>0</v>
      </c>
      <c r="AA289" s="133">
        <f t="shared" si="176"/>
        <v>0</v>
      </c>
      <c r="AB289" s="133">
        <f t="shared" si="176"/>
        <v>0</v>
      </c>
      <c r="AC289" s="133">
        <f t="shared" si="176"/>
        <v>1</v>
      </c>
      <c r="AD289" s="133">
        <f t="shared" si="176"/>
        <v>0</v>
      </c>
      <c r="AE289" s="133">
        <f t="shared" si="176"/>
        <v>0</v>
      </c>
      <c r="AF289" s="133">
        <f t="shared" si="176"/>
        <v>0</v>
      </c>
      <c r="AG289" s="133">
        <f t="shared" si="176"/>
        <v>0</v>
      </c>
      <c r="AH289" s="133">
        <f t="shared" si="176"/>
        <v>1</v>
      </c>
      <c r="AI289" s="134">
        <f>SUM(V289:AC289)</f>
        <v>1</v>
      </c>
      <c r="AJ289" s="23" t="str">
        <f t="shared" si="170"/>
        <v/>
      </c>
    </row>
    <row r="290" spans="1:85" ht="15" thickBot="1">
      <c r="A290" s="247"/>
      <c r="B290" s="247"/>
      <c r="C290" s="247"/>
      <c r="D290" s="247"/>
      <c r="E290" s="247"/>
      <c r="F290" s="247"/>
      <c r="G290" s="247"/>
      <c r="H290" s="247"/>
      <c r="I290" s="247"/>
      <c r="K290" s="247"/>
      <c r="L290" s="247"/>
      <c r="M290" s="247"/>
      <c r="N290" s="247"/>
      <c r="O290" s="247"/>
      <c r="P290" s="247"/>
      <c r="Q290" s="247"/>
      <c r="R290" s="247"/>
      <c r="S290" s="247"/>
      <c r="AI290" s="168"/>
      <c r="BA290" s="160"/>
      <c r="BR290" s="160"/>
      <c r="CG290" s="160"/>
    </row>
    <row r="291" spans="1:85" ht="28.5">
      <c r="A291" s="312" t="s">
        <v>38</v>
      </c>
      <c r="B291" s="164" t="s">
        <v>0</v>
      </c>
      <c r="C291" s="164" t="s">
        <v>1</v>
      </c>
      <c r="D291" s="164" t="s">
        <v>2</v>
      </c>
      <c r="E291" s="164" t="s">
        <v>3</v>
      </c>
      <c r="F291" s="164" t="s">
        <v>27</v>
      </c>
      <c r="G291" s="164" t="s">
        <v>4</v>
      </c>
      <c r="H291" s="164" t="s">
        <v>5</v>
      </c>
      <c r="I291" s="165" t="s">
        <v>6</v>
      </c>
      <c r="K291" s="314" t="s">
        <v>38</v>
      </c>
      <c r="L291" s="166" t="s">
        <v>0</v>
      </c>
      <c r="M291" s="166" t="s">
        <v>1</v>
      </c>
      <c r="N291" s="166" t="s">
        <v>2</v>
      </c>
      <c r="O291" s="166" t="s">
        <v>3</v>
      </c>
      <c r="P291" s="166" t="s">
        <v>27</v>
      </c>
      <c r="Q291" s="166" t="s">
        <v>4</v>
      </c>
      <c r="R291" s="166" t="s">
        <v>5</v>
      </c>
      <c r="S291" s="167" t="s">
        <v>6</v>
      </c>
      <c r="U291" s="316" t="s">
        <v>38</v>
      </c>
      <c r="V291" s="219" t="s">
        <v>74</v>
      </c>
      <c r="W291" s="219" t="s">
        <v>75</v>
      </c>
      <c r="X291" s="219" t="s">
        <v>4</v>
      </c>
      <c r="Y291" s="219" t="s">
        <v>1</v>
      </c>
      <c r="Z291" s="219" t="s">
        <v>2</v>
      </c>
      <c r="AA291" s="219" t="s">
        <v>3</v>
      </c>
      <c r="AB291" s="219" t="s">
        <v>55</v>
      </c>
      <c r="AC291" s="219" t="s">
        <v>68</v>
      </c>
      <c r="AD291" s="220" t="s">
        <v>76</v>
      </c>
      <c r="AE291" s="220" t="s">
        <v>83</v>
      </c>
      <c r="AF291" s="220" t="s">
        <v>77</v>
      </c>
      <c r="AG291" s="220" t="s">
        <v>84</v>
      </c>
      <c r="AH291" s="220" t="s">
        <v>85</v>
      </c>
      <c r="AI291" s="221" t="s">
        <v>63</v>
      </c>
      <c r="BA291" s="160"/>
      <c r="BR291" s="160"/>
      <c r="CG291" s="160"/>
    </row>
    <row r="292" spans="1:85" ht="15">
      <c r="A292" s="313" t="s">
        <v>38</v>
      </c>
      <c r="B292" s="318" t="s">
        <v>69</v>
      </c>
      <c r="C292" s="319"/>
      <c r="D292" s="319"/>
      <c r="E292" s="319"/>
      <c r="F292" s="319"/>
      <c r="G292" s="319"/>
      <c r="H292" s="319"/>
      <c r="I292" s="320"/>
      <c r="K292" s="315" t="s">
        <v>38</v>
      </c>
      <c r="L292" s="321" t="s">
        <v>69</v>
      </c>
      <c r="M292" s="322"/>
      <c r="N292" s="322"/>
      <c r="O292" s="322"/>
      <c r="P292" s="322"/>
      <c r="Q292" s="322"/>
      <c r="R292" s="322"/>
      <c r="S292" s="323"/>
      <c r="U292" s="317" t="s">
        <v>38</v>
      </c>
      <c r="V292" s="324" t="s">
        <v>69</v>
      </c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  <c r="AG292" s="324"/>
      <c r="AH292" s="324"/>
      <c r="AI292" s="325"/>
      <c r="BA292" s="160"/>
      <c r="BR292" s="160"/>
      <c r="CG292" s="160"/>
    </row>
    <row r="293" spans="1:85" ht="15">
      <c r="A293" s="170" t="s">
        <v>7</v>
      </c>
      <c r="B293" s="171">
        <v>0</v>
      </c>
      <c r="C293" s="171">
        <v>0</v>
      </c>
      <c r="D293" s="171">
        <v>0</v>
      </c>
      <c r="E293" s="171">
        <v>0</v>
      </c>
      <c r="F293" s="361"/>
      <c r="G293" s="171">
        <v>0</v>
      </c>
      <c r="H293" s="172">
        <v>0</v>
      </c>
      <c r="I293" s="173">
        <f>SUM(B293:H293)</f>
        <v>0</v>
      </c>
      <c r="J293" s="168"/>
      <c r="K293" s="222" t="s">
        <v>7</v>
      </c>
      <c r="L293" s="171">
        <v>0</v>
      </c>
      <c r="M293" s="171">
        <v>0</v>
      </c>
      <c r="N293" s="171">
        <v>0</v>
      </c>
      <c r="O293" s="171">
        <v>0</v>
      </c>
      <c r="P293" s="171">
        <v>0</v>
      </c>
      <c r="Q293" s="171">
        <v>0</v>
      </c>
      <c r="R293" s="223">
        <v>0</v>
      </c>
      <c r="S293" s="224">
        <f>SUM(L293:R293)</f>
        <v>0</v>
      </c>
      <c r="U293" s="225" t="s">
        <v>7</v>
      </c>
      <c r="V293" s="226">
        <v>0</v>
      </c>
      <c r="W293" s="226">
        <v>0</v>
      </c>
      <c r="X293" s="226">
        <v>0</v>
      </c>
      <c r="Y293" s="226">
        <v>0</v>
      </c>
      <c r="Z293" s="226">
        <v>0</v>
      </c>
      <c r="AA293" s="226">
        <v>0</v>
      </c>
      <c r="AB293" s="226">
        <v>0</v>
      </c>
      <c r="AC293" s="227">
        <v>0</v>
      </c>
      <c r="AD293" s="228">
        <v>0</v>
      </c>
      <c r="AE293" s="228">
        <v>0</v>
      </c>
      <c r="AF293" s="228">
        <v>0</v>
      </c>
      <c r="AG293" s="228">
        <v>0</v>
      </c>
      <c r="AH293" s="228">
        <v>0</v>
      </c>
      <c r="AI293" s="229">
        <f>SUM(V293:AC293)</f>
        <v>0</v>
      </c>
      <c r="AJ293" s="160" t="str">
        <f>IF(ABS(S293-AI293)&gt;0.001,S293-AI293,"")</f>
        <v/>
      </c>
      <c r="BA293" s="160"/>
      <c r="BR293" s="160"/>
      <c r="CG293" s="160"/>
    </row>
    <row r="294" spans="1:85" ht="15">
      <c r="A294" s="178" t="s">
        <v>8</v>
      </c>
      <c r="B294" s="179">
        <v>0</v>
      </c>
      <c r="C294" s="179">
        <v>0</v>
      </c>
      <c r="D294" s="179">
        <v>0</v>
      </c>
      <c r="E294" s="179">
        <v>0</v>
      </c>
      <c r="F294" s="362"/>
      <c r="G294" s="179">
        <v>0</v>
      </c>
      <c r="H294" s="180">
        <v>0</v>
      </c>
      <c r="I294" s="181">
        <f t="shared" ref="I294:I313" si="177">SUM(B294:H294)</f>
        <v>0</v>
      </c>
      <c r="J294" s="168"/>
      <c r="K294" s="182" t="s">
        <v>8</v>
      </c>
      <c r="L294" s="183">
        <v>0</v>
      </c>
      <c r="M294" s="183">
        <v>0</v>
      </c>
      <c r="N294" s="183">
        <v>0</v>
      </c>
      <c r="O294" s="183">
        <v>0</v>
      </c>
      <c r="P294" s="183">
        <v>0</v>
      </c>
      <c r="Q294" s="183">
        <v>0</v>
      </c>
      <c r="R294" s="184">
        <v>0</v>
      </c>
      <c r="S294" s="185">
        <f t="shared" ref="S294:S313" si="178">SUM(L294:R294)</f>
        <v>0</v>
      </c>
      <c r="U294" s="230" t="s">
        <v>8</v>
      </c>
      <c r="V294" s="231">
        <v>0</v>
      </c>
      <c r="W294" s="231">
        <v>0</v>
      </c>
      <c r="X294" s="231">
        <v>0</v>
      </c>
      <c r="Y294" s="231">
        <v>0</v>
      </c>
      <c r="Z294" s="231">
        <v>0</v>
      </c>
      <c r="AA294" s="231">
        <v>0</v>
      </c>
      <c r="AB294" s="231">
        <v>0</v>
      </c>
      <c r="AC294" s="232">
        <v>0</v>
      </c>
      <c r="AD294" s="231">
        <v>0</v>
      </c>
      <c r="AE294" s="231">
        <v>0</v>
      </c>
      <c r="AF294" s="231">
        <v>0</v>
      </c>
      <c r="AG294" s="231">
        <v>0</v>
      </c>
      <c r="AH294" s="231">
        <v>0</v>
      </c>
      <c r="AI294" s="233">
        <f t="shared" ref="AI294:AI313" si="179">SUM(V294:AC294)</f>
        <v>0</v>
      </c>
      <c r="AJ294" s="160" t="str">
        <f t="shared" ref="AJ294:AJ315" si="180">IF(ABS(S294-AI294)&gt;0.001,S294-AI294,"")</f>
        <v/>
      </c>
      <c r="BA294" s="160"/>
      <c r="BR294" s="160"/>
      <c r="CG294" s="160"/>
    </row>
    <row r="295" spans="1:85" ht="15">
      <c r="A295" s="186" t="s">
        <v>10</v>
      </c>
      <c r="B295" s="175">
        <v>0</v>
      </c>
      <c r="C295" s="175">
        <v>0</v>
      </c>
      <c r="D295" s="175">
        <v>0</v>
      </c>
      <c r="E295" s="175">
        <v>0</v>
      </c>
      <c r="F295" s="362"/>
      <c r="G295" s="175">
        <v>0</v>
      </c>
      <c r="H295" s="187">
        <v>0</v>
      </c>
      <c r="I295" s="173">
        <f t="shared" si="177"/>
        <v>0</v>
      </c>
      <c r="J295" s="168"/>
      <c r="K295" s="188" t="s">
        <v>10</v>
      </c>
      <c r="L295" s="175">
        <v>0</v>
      </c>
      <c r="M295" s="175">
        <v>0</v>
      </c>
      <c r="N295" s="175">
        <v>0</v>
      </c>
      <c r="O295" s="175">
        <v>0</v>
      </c>
      <c r="P295" s="175">
        <v>0</v>
      </c>
      <c r="Q295" s="175">
        <v>0</v>
      </c>
      <c r="R295" s="176">
        <v>0</v>
      </c>
      <c r="S295" s="177">
        <f t="shared" si="178"/>
        <v>0</v>
      </c>
      <c r="U295" s="234" t="s">
        <v>10</v>
      </c>
      <c r="V295" s="226">
        <v>0</v>
      </c>
      <c r="W295" s="226">
        <v>0</v>
      </c>
      <c r="X295" s="226">
        <v>0</v>
      </c>
      <c r="Y295" s="226">
        <v>0</v>
      </c>
      <c r="Z295" s="226">
        <v>0</v>
      </c>
      <c r="AA295" s="226">
        <v>0</v>
      </c>
      <c r="AB295" s="226">
        <v>0</v>
      </c>
      <c r="AC295" s="227">
        <v>0</v>
      </c>
      <c r="AD295" s="228">
        <v>0</v>
      </c>
      <c r="AE295" s="228">
        <v>0</v>
      </c>
      <c r="AF295" s="228">
        <v>0</v>
      </c>
      <c r="AG295" s="228">
        <v>0</v>
      </c>
      <c r="AH295" s="228">
        <v>0</v>
      </c>
      <c r="AI295" s="229">
        <f t="shared" si="179"/>
        <v>0</v>
      </c>
      <c r="AJ295" s="160" t="str">
        <f t="shared" si="180"/>
        <v/>
      </c>
      <c r="BA295" s="160"/>
      <c r="BR295" s="160"/>
      <c r="CG295" s="160"/>
    </row>
    <row r="296" spans="1:85" ht="15">
      <c r="A296" s="178" t="s">
        <v>56</v>
      </c>
      <c r="B296" s="179">
        <v>0</v>
      </c>
      <c r="C296" s="179">
        <v>0</v>
      </c>
      <c r="D296" s="179">
        <v>0</v>
      </c>
      <c r="E296" s="179">
        <v>0</v>
      </c>
      <c r="F296" s="362"/>
      <c r="G296" s="179">
        <v>0</v>
      </c>
      <c r="H296" s="180">
        <v>0</v>
      </c>
      <c r="I296" s="181">
        <f t="shared" si="177"/>
        <v>0</v>
      </c>
      <c r="J296" s="168"/>
      <c r="K296" s="182" t="s">
        <v>56</v>
      </c>
      <c r="L296" s="183">
        <v>0</v>
      </c>
      <c r="M296" s="183">
        <v>0</v>
      </c>
      <c r="N296" s="183">
        <v>0</v>
      </c>
      <c r="O296" s="183">
        <v>0</v>
      </c>
      <c r="P296" s="183">
        <v>0</v>
      </c>
      <c r="Q296" s="183">
        <v>0</v>
      </c>
      <c r="R296" s="184">
        <v>0</v>
      </c>
      <c r="S296" s="185">
        <f t="shared" si="178"/>
        <v>0</v>
      </c>
      <c r="U296" s="230" t="s">
        <v>56</v>
      </c>
      <c r="V296" s="231">
        <v>0</v>
      </c>
      <c r="W296" s="231">
        <v>0</v>
      </c>
      <c r="X296" s="231">
        <v>0</v>
      </c>
      <c r="Y296" s="231">
        <v>0</v>
      </c>
      <c r="Z296" s="231">
        <v>0</v>
      </c>
      <c r="AA296" s="231">
        <v>0</v>
      </c>
      <c r="AB296" s="231">
        <v>0</v>
      </c>
      <c r="AC296" s="232">
        <v>0</v>
      </c>
      <c r="AD296" s="231">
        <v>0</v>
      </c>
      <c r="AE296" s="231">
        <v>0</v>
      </c>
      <c r="AF296" s="231">
        <v>0</v>
      </c>
      <c r="AG296" s="231">
        <v>0</v>
      </c>
      <c r="AH296" s="231">
        <v>0</v>
      </c>
      <c r="AI296" s="233">
        <f t="shared" si="179"/>
        <v>0</v>
      </c>
      <c r="AJ296" s="160" t="str">
        <f t="shared" si="180"/>
        <v/>
      </c>
      <c r="BA296" s="160"/>
      <c r="BR296" s="160"/>
      <c r="CG296" s="160"/>
    </row>
    <row r="297" spans="1:85" ht="15">
      <c r="A297" s="186" t="s">
        <v>16</v>
      </c>
      <c r="B297" s="175">
        <v>1.069508082710303</v>
      </c>
      <c r="C297" s="175">
        <v>8.0838049806187886</v>
      </c>
      <c r="D297" s="175">
        <v>1.3389076370165003</v>
      </c>
      <c r="E297" s="175">
        <v>2.4365719536552661E-2</v>
      </c>
      <c r="F297" s="362"/>
      <c r="G297" s="175">
        <v>0</v>
      </c>
      <c r="H297" s="187">
        <v>0</v>
      </c>
      <c r="I297" s="173">
        <f t="shared" si="177"/>
        <v>10.516586419882145</v>
      </c>
      <c r="J297" s="168"/>
      <c r="K297" s="188" t="s">
        <v>16</v>
      </c>
      <c r="L297" s="175">
        <v>1.069508082710303</v>
      </c>
      <c r="M297" s="175">
        <v>8.0838049806187886</v>
      </c>
      <c r="N297" s="175">
        <v>1.3389076370165003</v>
      </c>
      <c r="O297" s="175">
        <v>2.4365719536552661E-2</v>
      </c>
      <c r="P297" s="175">
        <v>0</v>
      </c>
      <c r="Q297" s="175">
        <v>0</v>
      </c>
      <c r="R297" s="176">
        <v>0</v>
      </c>
      <c r="S297" s="177">
        <f t="shared" si="178"/>
        <v>10.516586419882145</v>
      </c>
      <c r="U297" s="234" t="s">
        <v>16</v>
      </c>
      <c r="V297" s="226">
        <v>1.069508082710303</v>
      </c>
      <c r="W297" s="226">
        <v>0</v>
      </c>
      <c r="X297" s="226">
        <v>0</v>
      </c>
      <c r="Y297" s="226">
        <v>8.0838049806187886</v>
      </c>
      <c r="Z297" s="226">
        <v>1.3389076370165003</v>
      </c>
      <c r="AA297" s="226">
        <v>2.4365719536552661E-2</v>
      </c>
      <c r="AB297" s="226">
        <v>0</v>
      </c>
      <c r="AC297" s="227">
        <v>0</v>
      </c>
      <c r="AD297" s="228">
        <v>0</v>
      </c>
      <c r="AE297" s="228">
        <v>0</v>
      </c>
      <c r="AF297" s="228">
        <v>0</v>
      </c>
      <c r="AG297" s="228">
        <v>0</v>
      </c>
      <c r="AH297" s="228">
        <v>0</v>
      </c>
      <c r="AI297" s="229">
        <f t="shared" si="179"/>
        <v>10.516586419882145</v>
      </c>
      <c r="AJ297" s="160" t="str">
        <f t="shared" si="180"/>
        <v/>
      </c>
      <c r="BA297" s="160"/>
      <c r="BR297" s="160"/>
      <c r="CG297" s="160"/>
    </row>
    <row r="298" spans="1:85" ht="15">
      <c r="A298" s="178" t="s">
        <v>15</v>
      </c>
      <c r="B298" s="179">
        <v>0.2984427316741104</v>
      </c>
      <c r="C298" s="179">
        <v>0.51577786557671224</v>
      </c>
      <c r="D298" s="179">
        <v>0.21252651151833094</v>
      </c>
      <c r="E298" s="179">
        <v>3.8024966617953202E-3</v>
      </c>
      <c r="F298" s="362"/>
      <c r="G298" s="179">
        <v>0</v>
      </c>
      <c r="H298" s="180">
        <v>0</v>
      </c>
      <c r="I298" s="181">
        <f t="shared" si="177"/>
        <v>1.0305496054309489</v>
      </c>
      <c r="J298" s="168"/>
      <c r="K298" s="182" t="s">
        <v>15</v>
      </c>
      <c r="L298" s="183">
        <v>0.2984427316741104</v>
      </c>
      <c r="M298" s="183">
        <v>0.51577786557671224</v>
      </c>
      <c r="N298" s="183">
        <v>0.21252651151833094</v>
      </c>
      <c r="O298" s="183">
        <v>3.8024966617953202E-3</v>
      </c>
      <c r="P298" s="183">
        <v>0</v>
      </c>
      <c r="Q298" s="183">
        <v>0</v>
      </c>
      <c r="R298" s="184">
        <v>0</v>
      </c>
      <c r="S298" s="185">
        <f t="shared" si="178"/>
        <v>1.0305496054309489</v>
      </c>
      <c r="U298" s="230" t="s">
        <v>57</v>
      </c>
      <c r="V298" s="231">
        <v>0.25627197949152419</v>
      </c>
      <c r="W298" s="231">
        <v>0</v>
      </c>
      <c r="X298" s="231">
        <v>0</v>
      </c>
      <c r="Y298" s="231">
        <v>0.51577786557671224</v>
      </c>
      <c r="Z298" s="231">
        <v>0.21252651151833094</v>
      </c>
      <c r="AA298" s="231">
        <v>3.8024966617953202E-3</v>
      </c>
      <c r="AB298" s="231">
        <v>0</v>
      </c>
      <c r="AC298" s="232">
        <v>4.2170752182586223E-2</v>
      </c>
      <c r="AD298" s="231">
        <v>4.2170752182586223E-2</v>
      </c>
      <c r="AE298" s="231">
        <v>0</v>
      </c>
      <c r="AF298" s="231">
        <v>0</v>
      </c>
      <c r="AG298" s="231">
        <v>0</v>
      </c>
      <c r="AH298" s="231">
        <v>0</v>
      </c>
      <c r="AI298" s="233">
        <f t="shared" si="179"/>
        <v>1.0305496054309489</v>
      </c>
      <c r="AJ298" s="160" t="str">
        <f t="shared" si="180"/>
        <v/>
      </c>
      <c r="BA298" s="160"/>
      <c r="BR298" s="160"/>
      <c r="CG298" s="160"/>
    </row>
    <row r="299" spans="1:85" ht="15">
      <c r="A299" s="186" t="s">
        <v>58</v>
      </c>
      <c r="B299" s="175">
        <v>0</v>
      </c>
      <c r="C299" s="175">
        <v>0</v>
      </c>
      <c r="D299" s="175">
        <v>0</v>
      </c>
      <c r="E299" s="175">
        <v>0.51760019891192821</v>
      </c>
      <c r="F299" s="362"/>
      <c r="G299" s="175">
        <v>0</v>
      </c>
      <c r="H299" s="187">
        <v>0</v>
      </c>
      <c r="I299" s="173">
        <f t="shared" si="177"/>
        <v>0.51760019891192821</v>
      </c>
      <c r="J299" s="168"/>
      <c r="K299" s="188" t="s">
        <v>58</v>
      </c>
      <c r="L299" s="175">
        <v>0</v>
      </c>
      <c r="M299" s="175">
        <v>0</v>
      </c>
      <c r="N299" s="175">
        <v>0</v>
      </c>
      <c r="O299" s="175">
        <v>0.51760019891192821</v>
      </c>
      <c r="P299" s="175">
        <v>193.41245607416468</v>
      </c>
      <c r="Q299" s="175">
        <v>0</v>
      </c>
      <c r="R299" s="176">
        <v>0</v>
      </c>
      <c r="S299" s="177">
        <f t="shared" si="178"/>
        <v>193.93005627307662</v>
      </c>
      <c r="U299" s="234" t="s">
        <v>58</v>
      </c>
      <c r="V299" s="226">
        <v>0</v>
      </c>
      <c r="W299" s="226">
        <v>0</v>
      </c>
      <c r="X299" s="226">
        <v>0</v>
      </c>
      <c r="Y299" s="226">
        <v>0</v>
      </c>
      <c r="Z299" s="226">
        <v>0</v>
      </c>
      <c r="AA299" s="226">
        <v>0.51760019891192821</v>
      </c>
      <c r="AB299" s="226">
        <v>193.41245607416468</v>
      </c>
      <c r="AC299" s="227">
        <v>0</v>
      </c>
      <c r="AD299" s="226">
        <v>0</v>
      </c>
      <c r="AE299" s="226">
        <v>0</v>
      </c>
      <c r="AF299" s="226">
        <v>0</v>
      </c>
      <c r="AG299" s="226">
        <v>0</v>
      </c>
      <c r="AH299" s="226">
        <v>0</v>
      </c>
      <c r="AI299" s="229">
        <f t="shared" si="179"/>
        <v>193.93005627307662</v>
      </c>
      <c r="AJ299" s="160" t="str">
        <f t="shared" si="180"/>
        <v/>
      </c>
      <c r="BA299" s="160"/>
      <c r="BR299" s="160"/>
      <c r="CG299" s="160"/>
    </row>
    <row r="300" spans="1:85" ht="15">
      <c r="A300" s="178" t="s">
        <v>12</v>
      </c>
      <c r="B300" s="179">
        <v>0</v>
      </c>
      <c r="C300" s="179">
        <v>0</v>
      </c>
      <c r="D300" s="179">
        <v>0</v>
      </c>
      <c r="E300" s="179">
        <v>0</v>
      </c>
      <c r="F300" s="362"/>
      <c r="G300" s="179">
        <v>0</v>
      </c>
      <c r="H300" s="180">
        <v>0</v>
      </c>
      <c r="I300" s="181">
        <f t="shared" si="177"/>
        <v>0</v>
      </c>
      <c r="J300" s="168"/>
      <c r="K300" s="182" t="s">
        <v>12</v>
      </c>
      <c r="L300" s="183">
        <v>0</v>
      </c>
      <c r="M300" s="183">
        <v>0</v>
      </c>
      <c r="N300" s="183">
        <v>0</v>
      </c>
      <c r="O300" s="183">
        <v>0</v>
      </c>
      <c r="P300" s="183">
        <v>6.5163365159596145</v>
      </c>
      <c r="Q300" s="183">
        <v>0</v>
      </c>
      <c r="R300" s="184">
        <v>0</v>
      </c>
      <c r="S300" s="185">
        <f t="shared" si="178"/>
        <v>6.5163365159596145</v>
      </c>
      <c r="U300" s="230" t="s">
        <v>12</v>
      </c>
      <c r="V300" s="231">
        <v>0</v>
      </c>
      <c r="W300" s="231">
        <v>0</v>
      </c>
      <c r="X300" s="231">
        <v>0</v>
      </c>
      <c r="Y300" s="231">
        <v>0</v>
      </c>
      <c r="Z300" s="231">
        <v>0</v>
      </c>
      <c r="AA300" s="231">
        <v>0</v>
      </c>
      <c r="AB300" s="231">
        <v>6.5163365159596145</v>
      </c>
      <c r="AC300" s="232">
        <v>0</v>
      </c>
      <c r="AD300" s="231">
        <v>0</v>
      </c>
      <c r="AE300" s="231">
        <v>0</v>
      </c>
      <c r="AF300" s="231">
        <v>0</v>
      </c>
      <c r="AG300" s="231">
        <v>0</v>
      </c>
      <c r="AH300" s="231">
        <v>0</v>
      </c>
      <c r="AI300" s="233">
        <f t="shared" si="179"/>
        <v>6.5163365159596145</v>
      </c>
      <c r="AJ300" s="160" t="str">
        <f t="shared" si="180"/>
        <v/>
      </c>
      <c r="BA300" s="160"/>
      <c r="BR300" s="160"/>
      <c r="CG300" s="160"/>
    </row>
    <row r="301" spans="1:85" ht="15">
      <c r="A301" s="186" t="s">
        <v>59</v>
      </c>
      <c r="B301" s="175">
        <v>0</v>
      </c>
      <c r="C301" s="175">
        <v>0</v>
      </c>
      <c r="D301" s="175">
        <v>0</v>
      </c>
      <c r="E301" s="175">
        <v>0</v>
      </c>
      <c r="F301" s="362"/>
      <c r="G301" s="175">
        <v>0</v>
      </c>
      <c r="H301" s="187">
        <v>0</v>
      </c>
      <c r="I301" s="173">
        <f t="shared" si="177"/>
        <v>0</v>
      </c>
      <c r="J301" s="168"/>
      <c r="K301" s="188" t="s">
        <v>59</v>
      </c>
      <c r="L301" s="175">
        <v>0</v>
      </c>
      <c r="M301" s="175">
        <v>0</v>
      </c>
      <c r="N301" s="175">
        <v>0</v>
      </c>
      <c r="O301" s="175">
        <v>0</v>
      </c>
      <c r="P301" s="175">
        <v>0</v>
      </c>
      <c r="Q301" s="175">
        <v>0</v>
      </c>
      <c r="R301" s="176">
        <v>0</v>
      </c>
      <c r="S301" s="177">
        <f t="shared" si="178"/>
        <v>0</v>
      </c>
      <c r="U301" s="234" t="s">
        <v>59</v>
      </c>
      <c r="V301" s="226">
        <v>0</v>
      </c>
      <c r="W301" s="226">
        <v>0</v>
      </c>
      <c r="X301" s="226">
        <v>0</v>
      </c>
      <c r="Y301" s="226">
        <v>0</v>
      </c>
      <c r="Z301" s="226">
        <v>0</v>
      </c>
      <c r="AA301" s="226">
        <v>0</v>
      </c>
      <c r="AB301" s="226">
        <v>0</v>
      </c>
      <c r="AC301" s="227">
        <v>0</v>
      </c>
      <c r="AD301" s="226">
        <v>0</v>
      </c>
      <c r="AE301" s="226">
        <v>0</v>
      </c>
      <c r="AF301" s="226">
        <v>0</v>
      </c>
      <c r="AG301" s="226">
        <v>0</v>
      </c>
      <c r="AH301" s="226">
        <v>0</v>
      </c>
      <c r="AI301" s="229">
        <f t="shared" si="179"/>
        <v>0</v>
      </c>
      <c r="AJ301" s="160" t="str">
        <f t="shared" si="180"/>
        <v/>
      </c>
      <c r="BA301" s="160"/>
      <c r="BR301" s="160"/>
      <c r="CG301" s="160"/>
    </row>
    <row r="302" spans="1:85" ht="15">
      <c r="A302" s="178" t="s">
        <v>17</v>
      </c>
      <c r="B302" s="179">
        <v>1.6402654208926847E-2</v>
      </c>
      <c r="C302" s="179">
        <v>0</v>
      </c>
      <c r="D302" s="179">
        <v>7.1858315944252817</v>
      </c>
      <c r="E302" s="179">
        <v>0.10174384758770708</v>
      </c>
      <c r="F302" s="362"/>
      <c r="G302" s="179">
        <v>0</v>
      </c>
      <c r="H302" s="180">
        <v>0</v>
      </c>
      <c r="I302" s="181">
        <f t="shared" si="177"/>
        <v>7.3039780962219165</v>
      </c>
      <c r="J302" s="168"/>
      <c r="K302" s="182" t="s">
        <v>17</v>
      </c>
      <c r="L302" s="183">
        <v>1.6402654208926847E-2</v>
      </c>
      <c r="M302" s="183">
        <v>0</v>
      </c>
      <c r="N302" s="183">
        <v>7.1858315944252817</v>
      </c>
      <c r="O302" s="183">
        <v>0.10174384758770708</v>
      </c>
      <c r="P302" s="183">
        <v>0.38723064839537863</v>
      </c>
      <c r="Q302" s="183">
        <v>0</v>
      </c>
      <c r="R302" s="184">
        <v>0</v>
      </c>
      <c r="S302" s="185">
        <f t="shared" si="178"/>
        <v>7.6912087446172954</v>
      </c>
      <c r="U302" s="230" t="s">
        <v>17</v>
      </c>
      <c r="V302" s="231">
        <v>0</v>
      </c>
      <c r="W302" s="231">
        <v>0</v>
      </c>
      <c r="X302" s="231">
        <v>0</v>
      </c>
      <c r="Y302" s="231">
        <v>0</v>
      </c>
      <c r="Z302" s="231">
        <v>7.1858315944252817</v>
      </c>
      <c r="AA302" s="231">
        <v>4.6688857717385984E-2</v>
      </c>
      <c r="AB302" s="231">
        <v>0.38723064839537863</v>
      </c>
      <c r="AC302" s="232">
        <v>7.1457644079247942E-2</v>
      </c>
      <c r="AD302" s="231">
        <v>1.6402654208926847E-2</v>
      </c>
      <c r="AE302" s="231">
        <v>0</v>
      </c>
      <c r="AF302" s="231">
        <v>0</v>
      </c>
      <c r="AG302" s="231">
        <v>0</v>
      </c>
      <c r="AH302" s="231">
        <v>5.5054989870321099E-2</v>
      </c>
      <c r="AI302" s="233">
        <f t="shared" si="179"/>
        <v>7.6912087446172945</v>
      </c>
      <c r="AJ302" s="160" t="str">
        <f t="shared" si="180"/>
        <v/>
      </c>
      <c r="BA302" s="160"/>
      <c r="BR302" s="160"/>
      <c r="CG302" s="160"/>
    </row>
    <row r="303" spans="1:85" ht="15">
      <c r="A303" s="186" t="s">
        <v>139</v>
      </c>
      <c r="B303" s="175">
        <v>138.70169374854621</v>
      </c>
      <c r="C303" s="175">
        <v>814.29697763055481</v>
      </c>
      <c r="D303" s="175">
        <v>288.70714952692697</v>
      </c>
      <c r="E303" s="175">
        <v>47.008418534670746</v>
      </c>
      <c r="F303" s="362"/>
      <c r="G303" s="175">
        <v>0</v>
      </c>
      <c r="H303" s="187">
        <v>0</v>
      </c>
      <c r="I303" s="173">
        <f t="shared" si="177"/>
        <v>1288.7142394406985</v>
      </c>
      <c r="J303" s="168"/>
      <c r="K303" s="188" t="s">
        <v>139</v>
      </c>
      <c r="L303" s="175">
        <v>138.70169374854621</v>
      </c>
      <c r="M303" s="175">
        <v>814.29697763055481</v>
      </c>
      <c r="N303" s="175">
        <v>288.70714952692697</v>
      </c>
      <c r="O303" s="175">
        <v>47.008418534670746</v>
      </c>
      <c r="P303" s="175">
        <v>0.41980527758149089</v>
      </c>
      <c r="Q303" s="175">
        <v>0</v>
      </c>
      <c r="R303" s="176">
        <v>0</v>
      </c>
      <c r="S303" s="177">
        <f t="shared" si="178"/>
        <v>1289.1340447182799</v>
      </c>
      <c r="U303" s="234" t="s">
        <v>139</v>
      </c>
      <c r="V303" s="226">
        <v>114.33592033197473</v>
      </c>
      <c r="W303" s="226">
        <v>0</v>
      </c>
      <c r="X303" s="226">
        <v>0</v>
      </c>
      <c r="Y303" s="226">
        <v>814.29697763055481</v>
      </c>
      <c r="Z303" s="226">
        <v>288.70714952692697</v>
      </c>
      <c r="AA303" s="226">
        <v>42.854114674432708</v>
      </c>
      <c r="AB303" s="226">
        <v>0.41980527758149089</v>
      </c>
      <c r="AC303" s="227">
        <v>28.520077276809502</v>
      </c>
      <c r="AD303" s="226">
        <v>24.365773416571461</v>
      </c>
      <c r="AE303" s="226">
        <v>0</v>
      </c>
      <c r="AF303" s="226">
        <v>0</v>
      </c>
      <c r="AG303" s="226">
        <v>0</v>
      </c>
      <c r="AH303" s="226">
        <v>4.1543038602380404</v>
      </c>
      <c r="AI303" s="229">
        <f t="shared" si="179"/>
        <v>1289.1340447182802</v>
      </c>
      <c r="AJ303" s="160" t="str">
        <f t="shared" si="180"/>
        <v/>
      </c>
      <c r="BA303" s="160"/>
      <c r="BR303" s="160"/>
      <c r="CG303" s="160"/>
    </row>
    <row r="304" spans="1:85" ht="15">
      <c r="A304" s="178" t="s">
        <v>25</v>
      </c>
      <c r="B304" s="179">
        <v>40.626219175595587</v>
      </c>
      <c r="C304" s="179">
        <v>6.3413768153155523</v>
      </c>
      <c r="D304" s="179">
        <v>31.827829508204388</v>
      </c>
      <c r="E304" s="179">
        <v>521.15235379086846</v>
      </c>
      <c r="F304" s="362"/>
      <c r="G304" s="179">
        <v>51.0259771892621</v>
      </c>
      <c r="H304" s="180">
        <v>0</v>
      </c>
      <c r="I304" s="181">
        <f t="shared" si="177"/>
        <v>650.97375647924605</v>
      </c>
      <c r="J304" s="168"/>
      <c r="K304" s="182" t="s">
        <v>25</v>
      </c>
      <c r="L304" s="183">
        <v>40.626219175595587</v>
      </c>
      <c r="M304" s="183">
        <v>6.3413768153155523</v>
      </c>
      <c r="N304" s="183">
        <v>31.827829508204388</v>
      </c>
      <c r="O304" s="183">
        <v>521.15235379086846</v>
      </c>
      <c r="P304" s="183">
        <v>0.42533029892925939</v>
      </c>
      <c r="Q304" s="183">
        <v>51.0259771892621</v>
      </c>
      <c r="R304" s="184">
        <v>0</v>
      </c>
      <c r="S304" s="185">
        <f t="shared" si="178"/>
        <v>651.39908677817527</v>
      </c>
      <c r="U304" s="230" t="s">
        <v>25</v>
      </c>
      <c r="V304" s="231">
        <v>3.8226007436150411</v>
      </c>
      <c r="W304" s="231">
        <v>35.24325899033137</v>
      </c>
      <c r="X304" s="231">
        <v>51.0259771892621</v>
      </c>
      <c r="Y304" s="231">
        <v>6.3413768153155523</v>
      </c>
      <c r="Z304" s="231">
        <v>31.827829508204388</v>
      </c>
      <c r="AA304" s="231">
        <v>376.13129153590523</v>
      </c>
      <c r="AB304" s="231">
        <v>0.42533029892925939</v>
      </c>
      <c r="AC304" s="232">
        <v>146.58142169661238</v>
      </c>
      <c r="AD304" s="231">
        <v>1.5603594416491733</v>
      </c>
      <c r="AE304" s="231">
        <v>136.37323394839925</v>
      </c>
      <c r="AF304" s="231">
        <v>0</v>
      </c>
      <c r="AG304" s="231">
        <v>0</v>
      </c>
      <c r="AH304" s="231">
        <v>8.6478283065639729</v>
      </c>
      <c r="AI304" s="233">
        <f t="shared" si="179"/>
        <v>651.39908677817539</v>
      </c>
      <c r="AJ304" s="160" t="str">
        <f t="shared" si="180"/>
        <v/>
      </c>
      <c r="BA304" s="160"/>
      <c r="BR304" s="160"/>
      <c r="CG304" s="160"/>
    </row>
    <row r="305" spans="1:85" ht="15">
      <c r="A305" s="186" t="s">
        <v>24</v>
      </c>
      <c r="B305" s="175">
        <v>2.672313668237754</v>
      </c>
      <c r="C305" s="175">
        <v>0.27176804922167225</v>
      </c>
      <c r="D305" s="175">
        <v>17.310795460285672</v>
      </c>
      <c r="E305" s="175">
        <v>0</v>
      </c>
      <c r="F305" s="362"/>
      <c r="G305" s="175">
        <v>0</v>
      </c>
      <c r="H305" s="187">
        <v>0</v>
      </c>
      <c r="I305" s="173">
        <f t="shared" si="177"/>
        <v>20.254877177745097</v>
      </c>
      <c r="J305" s="168"/>
      <c r="K305" s="188" t="s">
        <v>24</v>
      </c>
      <c r="L305" s="175">
        <v>2.672313668237754</v>
      </c>
      <c r="M305" s="175">
        <v>0.27176804922167225</v>
      </c>
      <c r="N305" s="175">
        <v>17.310795460285672</v>
      </c>
      <c r="O305" s="175">
        <v>0</v>
      </c>
      <c r="P305" s="175">
        <v>0</v>
      </c>
      <c r="Q305" s="175">
        <v>0</v>
      </c>
      <c r="R305" s="176">
        <v>0</v>
      </c>
      <c r="S305" s="177">
        <f t="shared" si="178"/>
        <v>20.254877177745097</v>
      </c>
      <c r="U305" s="234" t="s">
        <v>24</v>
      </c>
      <c r="V305" s="226">
        <v>2.4887412710454968</v>
      </c>
      <c r="W305" s="226">
        <v>4.1863990853237387E-2</v>
      </c>
      <c r="X305" s="226">
        <v>0</v>
      </c>
      <c r="Y305" s="226">
        <v>0.27176804922167225</v>
      </c>
      <c r="Z305" s="226">
        <v>17.310795460285672</v>
      </c>
      <c r="AA305" s="226">
        <v>0</v>
      </c>
      <c r="AB305" s="226">
        <v>0</v>
      </c>
      <c r="AC305" s="227">
        <v>0.1417084063390196</v>
      </c>
      <c r="AD305" s="226">
        <v>0.1417084063390196</v>
      </c>
      <c r="AE305" s="226">
        <v>0</v>
      </c>
      <c r="AF305" s="226">
        <v>0</v>
      </c>
      <c r="AG305" s="226">
        <v>0</v>
      </c>
      <c r="AH305" s="226">
        <v>0</v>
      </c>
      <c r="AI305" s="229">
        <f t="shared" si="179"/>
        <v>20.254877177745097</v>
      </c>
      <c r="AJ305" s="160" t="str">
        <f t="shared" si="180"/>
        <v/>
      </c>
      <c r="BA305" s="160"/>
      <c r="BR305" s="160"/>
      <c r="CG305" s="160"/>
    </row>
    <row r="306" spans="1:85" ht="15">
      <c r="A306" s="178" t="s">
        <v>60</v>
      </c>
      <c r="B306" s="179">
        <v>1.3783956754730551</v>
      </c>
      <c r="C306" s="179">
        <v>4.0553265756673784E-2</v>
      </c>
      <c r="D306" s="179">
        <v>1.4976308624184154</v>
      </c>
      <c r="E306" s="179">
        <v>0</v>
      </c>
      <c r="F306" s="362"/>
      <c r="G306" s="179">
        <v>0</v>
      </c>
      <c r="H306" s="180">
        <v>0</v>
      </c>
      <c r="I306" s="181">
        <f t="shared" si="177"/>
        <v>2.9165798036481441</v>
      </c>
      <c r="J306" s="168"/>
      <c r="K306" s="182" t="s">
        <v>60</v>
      </c>
      <c r="L306" s="183">
        <v>1.3783956754730551</v>
      </c>
      <c r="M306" s="183">
        <v>4.0553265756673784E-2</v>
      </c>
      <c r="N306" s="183">
        <v>1.4976308624184154</v>
      </c>
      <c r="O306" s="183">
        <v>0</v>
      </c>
      <c r="P306" s="183">
        <v>0</v>
      </c>
      <c r="Q306" s="183">
        <v>0</v>
      </c>
      <c r="R306" s="184">
        <v>0</v>
      </c>
      <c r="S306" s="185">
        <f t="shared" si="178"/>
        <v>2.9165798036481441</v>
      </c>
      <c r="U306" s="230" t="s">
        <v>60</v>
      </c>
      <c r="V306" s="231">
        <v>1.2967116833129388</v>
      </c>
      <c r="W306" s="231">
        <v>0</v>
      </c>
      <c r="X306" s="231">
        <v>0</v>
      </c>
      <c r="Y306" s="231">
        <v>4.0553265756673784E-2</v>
      </c>
      <c r="Z306" s="231">
        <v>1.4976308624184154</v>
      </c>
      <c r="AA306" s="231">
        <v>0</v>
      </c>
      <c r="AB306" s="231">
        <v>0</v>
      </c>
      <c r="AC306" s="232">
        <v>8.1683992160116126E-2</v>
      </c>
      <c r="AD306" s="231">
        <v>8.1683992160116126E-2</v>
      </c>
      <c r="AE306" s="231">
        <v>0</v>
      </c>
      <c r="AF306" s="231">
        <v>0</v>
      </c>
      <c r="AG306" s="231">
        <v>0</v>
      </c>
      <c r="AH306" s="231">
        <v>0</v>
      </c>
      <c r="AI306" s="233">
        <f t="shared" si="179"/>
        <v>2.9165798036481445</v>
      </c>
      <c r="AJ306" s="160" t="str">
        <f t="shared" si="180"/>
        <v/>
      </c>
      <c r="BA306" s="160"/>
      <c r="BR306" s="160"/>
      <c r="CG306" s="160"/>
    </row>
    <row r="307" spans="1:85" ht="15">
      <c r="A307" s="186" t="s">
        <v>22</v>
      </c>
      <c r="B307" s="175">
        <v>14.306803808276118</v>
      </c>
      <c r="C307" s="175">
        <v>6.5670574857660888</v>
      </c>
      <c r="D307" s="175">
        <v>2.5799154408366776</v>
      </c>
      <c r="E307" s="175">
        <v>0</v>
      </c>
      <c r="F307" s="362"/>
      <c r="G307" s="175">
        <v>0</v>
      </c>
      <c r="H307" s="187">
        <v>0</v>
      </c>
      <c r="I307" s="173">
        <f t="shared" si="177"/>
        <v>23.453776734878886</v>
      </c>
      <c r="J307" s="168"/>
      <c r="K307" s="188" t="s">
        <v>22</v>
      </c>
      <c r="L307" s="175">
        <v>14.306803808276118</v>
      </c>
      <c r="M307" s="175">
        <v>6.5670574857660888</v>
      </c>
      <c r="N307" s="175">
        <v>2.5799154408366776</v>
      </c>
      <c r="O307" s="175">
        <v>0</v>
      </c>
      <c r="P307" s="175">
        <v>12.033087301045194</v>
      </c>
      <c r="Q307" s="175">
        <v>0</v>
      </c>
      <c r="R307" s="176">
        <v>0</v>
      </c>
      <c r="S307" s="177">
        <f t="shared" si="178"/>
        <v>35.486864035924079</v>
      </c>
      <c r="U307" s="234" t="s">
        <v>22</v>
      </c>
      <c r="V307" s="226">
        <v>13.837728273578541</v>
      </c>
      <c r="W307" s="226">
        <v>0</v>
      </c>
      <c r="X307" s="226">
        <v>0</v>
      </c>
      <c r="Y307" s="226">
        <v>6.5670574857660888</v>
      </c>
      <c r="Z307" s="226">
        <v>2.5799154408366776</v>
      </c>
      <c r="AA307" s="226">
        <v>0</v>
      </c>
      <c r="AB307" s="226">
        <v>12.033087301045194</v>
      </c>
      <c r="AC307" s="227">
        <v>0.46907553469757773</v>
      </c>
      <c r="AD307" s="226">
        <v>0.46907553469757773</v>
      </c>
      <c r="AE307" s="226">
        <v>0</v>
      </c>
      <c r="AF307" s="226">
        <v>0</v>
      </c>
      <c r="AG307" s="226">
        <v>0</v>
      </c>
      <c r="AH307" s="226">
        <v>0</v>
      </c>
      <c r="AI307" s="229">
        <f t="shared" si="179"/>
        <v>35.486864035924086</v>
      </c>
      <c r="AJ307" s="160" t="str">
        <f t="shared" si="180"/>
        <v/>
      </c>
      <c r="BA307" s="160"/>
      <c r="BR307" s="160"/>
      <c r="CG307" s="160"/>
    </row>
    <row r="308" spans="1:85" ht="15">
      <c r="A308" s="178" t="s">
        <v>21</v>
      </c>
      <c r="B308" s="179">
        <v>1.1288597977163218E-2</v>
      </c>
      <c r="C308" s="179">
        <v>1.6932896965744824E-2</v>
      </c>
      <c r="D308" s="179">
        <v>0</v>
      </c>
      <c r="E308" s="179">
        <v>0</v>
      </c>
      <c r="F308" s="362"/>
      <c r="G308" s="179">
        <v>0</v>
      </c>
      <c r="H308" s="180">
        <v>0</v>
      </c>
      <c r="I308" s="181">
        <f t="shared" si="177"/>
        <v>2.8221494942908043E-2</v>
      </c>
      <c r="J308" s="168"/>
      <c r="K308" s="182" t="s">
        <v>21</v>
      </c>
      <c r="L308" s="183">
        <v>1.1288597977163218E-2</v>
      </c>
      <c r="M308" s="183">
        <v>1.6932896965744824E-2</v>
      </c>
      <c r="N308" s="183">
        <v>0</v>
      </c>
      <c r="O308" s="183">
        <v>0</v>
      </c>
      <c r="P308" s="183">
        <v>0</v>
      </c>
      <c r="Q308" s="183">
        <v>0</v>
      </c>
      <c r="R308" s="184">
        <v>0</v>
      </c>
      <c r="S308" s="185">
        <f t="shared" si="178"/>
        <v>2.8221494942908043E-2</v>
      </c>
      <c r="U308" s="230" t="s">
        <v>61</v>
      </c>
      <c r="V308" s="231">
        <v>1.1288597977163218E-2</v>
      </c>
      <c r="W308" s="231">
        <v>0</v>
      </c>
      <c r="X308" s="231">
        <v>0</v>
      </c>
      <c r="Y308" s="231">
        <v>1.6932896965744824E-2</v>
      </c>
      <c r="Z308" s="231">
        <v>0</v>
      </c>
      <c r="AA308" s="231">
        <v>0</v>
      </c>
      <c r="AB308" s="231">
        <v>0</v>
      </c>
      <c r="AC308" s="232">
        <v>0</v>
      </c>
      <c r="AD308" s="231">
        <v>0</v>
      </c>
      <c r="AE308" s="231">
        <v>0</v>
      </c>
      <c r="AF308" s="231">
        <v>0</v>
      </c>
      <c r="AG308" s="231">
        <v>0</v>
      </c>
      <c r="AH308" s="231">
        <v>0</v>
      </c>
      <c r="AI308" s="233">
        <f t="shared" si="179"/>
        <v>2.8221494942908043E-2</v>
      </c>
      <c r="AJ308" s="160" t="str">
        <f t="shared" si="180"/>
        <v/>
      </c>
      <c r="BA308" s="160"/>
      <c r="BR308" s="160"/>
      <c r="CG308" s="160"/>
    </row>
    <row r="309" spans="1:85" ht="15">
      <c r="A309" s="189" t="s">
        <v>64</v>
      </c>
      <c r="B309" s="175">
        <v>0</v>
      </c>
      <c r="C309" s="175">
        <v>0</v>
      </c>
      <c r="D309" s="175">
        <v>0</v>
      </c>
      <c r="E309" s="175">
        <v>0</v>
      </c>
      <c r="F309" s="362"/>
      <c r="G309" s="175">
        <v>0</v>
      </c>
      <c r="H309" s="187">
        <v>0</v>
      </c>
      <c r="I309" s="173">
        <f t="shared" si="177"/>
        <v>0</v>
      </c>
      <c r="J309" s="168"/>
      <c r="K309" s="190" t="s">
        <v>64</v>
      </c>
      <c r="L309" s="175">
        <v>0</v>
      </c>
      <c r="M309" s="175">
        <v>0</v>
      </c>
      <c r="N309" s="175">
        <v>0</v>
      </c>
      <c r="O309" s="175">
        <v>0</v>
      </c>
      <c r="P309" s="175">
        <v>0</v>
      </c>
      <c r="Q309" s="175">
        <v>0</v>
      </c>
      <c r="R309" s="176">
        <v>0</v>
      </c>
      <c r="S309" s="177">
        <f t="shared" si="178"/>
        <v>0</v>
      </c>
      <c r="U309" s="235" t="s">
        <v>62</v>
      </c>
      <c r="V309" s="226">
        <v>0</v>
      </c>
      <c r="W309" s="226">
        <v>0</v>
      </c>
      <c r="X309" s="226">
        <v>0</v>
      </c>
      <c r="Y309" s="226">
        <v>0</v>
      </c>
      <c r="Z309" s="226">
        <v>0</v>
      </c>
      <c r="AA309" s="226">
        <v>0</v>
      </c>
      <c r="AB309" s="226">
        <v>0</v>
      </c>
      <c r="AC309" s="227">
        <v>0</v>
      </c>
      <c r="AD309" s="228">
        <v>0</v>
      </c>
      <c r="AE309" s="228">
        <v>0</v>
      </c>
      <c r="AF309" s="228">
        <v>0</v>
      </c>
      <c r="AG309" s="228">
        <v>0</v>
      </c>
      <c r="AH309" s="228">
        <v>0</v>
      </c>
      <c r="AI309" s="229">
        <f t="shared" si="179"/>
        <v>0</v>
      </c>
      <c r="AJ309" s="160" t="str">
        <f t="shared" si="180"/>
        <v/>
      </c>
      <c r="BA309" s="160"/>
      <c r="BR309" s="160"/>
      <c r="CG309" s="160"/>
    </row>
    <row r="310" spans="1:85">
      <c r="A310" s="191" t="s">
        <v>23</v>
      </c>
      <c r="B310" s="192">
        <v>0</v>
      </c>
      <c r="C310" s="192">
        <v>0</v>
      </c>
      <c r="D310" s="192">
        <v>0</v>
      </c>
      <c r="E310" s="192">
        <v>0</v>
      </c>
      <c r="F310" s="362"/>
      <c r="G310" s="192">
        <v>0</v>
      </c>
      <c r="H310" s="193">
        <v>0</v>
      </c>
      <c r="I310" s="194">
        <f t="shared" si="177"/>
        <v>0</v>
      </c>
      <c r="J310" s="168"/>
      <c r="K310" s="195" t="s">
        <v>23</v>
      </c>
      <c r="L310" s="196">
        <v>0</v>
      </c>
      <c r="M310" s="196">
        <v>0</v>
      </c>
      <c r="N310" s="196">
        <v>0</v>
      </c>
      <c r="O310" s="196">
        <v>0</v>
      </c>
      <c r="P310" s="196">
        <v>0</v>
      </c>
      <c r="Q310" s="196">
        <v>0</v>
      </c>
      <c r="R310" s="197">
        <v>0</v>
      </c>
      <c r="S310" s="198">
        <f t="shared" si="178"/>
        <v>0</v>
      </c>
      <c r="U310" s="236" t="s">
        <v>66</v>
      </c>
      <c r="V310" s="237">
        <v>0</v>
      </c>
      <c r="W310" s="237">
        <v>0</v>
      </c>
      <c r="X310" s="237">
        <v>0</v>
      </c>
      <c r="Y310" s="237">
        <v>0</v>
      </c>
      <c r="Z310" s="237">
        <v>0</v>
      </c>
      <c r="AA310" s="237">
        <v>0</v>
      </c>
      <c r="AB310" s="237">
        <v>0</v>
      </c>
      <c r="AC310" s="237">
        <v>0</v>
      </c>
      <c r="AD310" s="237">
        <v>0</v>
      </c>
      <c r="AE310" s="237">
        <v>0</v>
      </c>
      <c r="AF310" s="237">
        <v>0</v>
      </c>
      <c r="AG310" s="237">
        <v>0</v>
      </c>
      <c r="AH310" s="125">
        <v>0</v>
      </c>
      <c r="AI310" s="238">
        <f t="shared" si="179"/>
        <v>0</v>
      </c>
      <c r="AJ310" s="160" t="str">
        <f t="shared" si="180"/>
        <v/>
      </c>
      <c r="BA310" s="160"/>
      <c r="BR310" s="160"/>
      <c r="CG310" s="160"/>
    </row>
    <row r="311" spans="1:85">
      <c r="A311" s="199" t="s">
        <v>19</v>
      </c>
      <c r="B311" s="200">
        <v>0</v>
      </c>
      <c r="C311" s="200">
        <v>0</v>
      </c>
      <c r="D311" s="200">
        <v>0</v>
      </c>
      <c r="E311" s="200">
        <v>0</v>
      </c>
      <c r="F311" s="362"/>
      <c r="G311" s="200">
        <v>0</v>
      </c>
      <c r="H311" s="201">
        <v>0</v>
      </c>
      <c r="I311" s="202">
        <f t="shared" si="177"/>
        <v>0</v>
      </c>
      <c r="J311" s="168"/>
      <c r="K311" s="203" t="s">
        <v>19</v>
      </c>
      <c r="L311" s="200">
        <v>0</v>
      </c>
      <c r="M311" s="200">
        <v>0</v>
      </c>
      <c r="N311" s="200">
        <v>0</v>
      </c>
      <c r="O311" s="200">
        <v>0</v>
      </c>
      <c r="P311" s="200">
        <v>0</v>
      </c>
      <c r="Q311" s="200">
        <v>0</v>
      </c>
      <c r="R311" s="204">
        <v>0</v>
      </c>
      <c r="S311" s="205">
        <f t="shared" si="178"/>
        <v>0</v>
      </c>
      <c r="U311" s="239" t="s">
        <v>19</v>
      </c>
      <c r="V311" s="240">
        <v>0</v>
      </c>
      <c r="W311" s="240">
        <v>0</v>
      </c>
      <c r="X311" s="240">
        <v>0</v>
      </c>
      <c r="Y311" s="240">
        <v>0</v>
      </c>
      <c r="Z311" s="240">
        <v>0</v>
      </c>
      <c r="AA311" s="240">
        <v>0</v>
      </c>
      <c r="AB311" s="240">
        <v>0</v>
      </c>
      <c r="AC311" s="240">
        <v>0</v>
      </c>
      <c r="AD311" s="241">
        <v>0</v>
      </c>
      <c r="AE311" s="241">
        <v>0</v>
      </c>
      <c r="AF311" s="241">
        <v>0</v>
      </c>
      <c r="AG311" s="241">
        <v>0</v>
      </c>
      <c r="AH311" s="241">
        <v>0</v>
      </c>
      <c r="AI311" s="242">
        <f t="shared" si="179"/>
        <v>0</v>
      </c>
      <c r="AJ311" s="160" t="str">
        <f t="shared" si="180"/>
        <v/>
      </c>
      <c r="BA311" s="160"/>
      <c r="BR311" s="160"/>
      <c r="CG311" s="160"/>
    </row>
    <row r="312" spans="1:85">
      <c r="A312" s="191" t="s">
        <v>20</v>
      </c>
      <c r="B312" s="192">
        <v>0</v>
      </c>
      <c r="C312" s="192">
        <v>0</v>
      </c>
      <c r="D312" s="192">
        <v>0</v>
      </c>
      <c r="E312" s="192">
        <v>0</v>
      </c>
      <c r="F312" s="362"/>
      <c r="G312" s="192">
        <v>0</v>
      </c>
      <c r="H312" s="193">
        <v>0</v>
      </c>
      <c r="I312" s="194">
        <f t="shared" si="177"/>
        <v>0</v>
      </c>
      <c r="J312" s="168"/>
      <c r="K312" s="195" t="s">
        <v>20</v>
      </c>
      <c r="L312" s="196">
        <v>0</v>
      </c>
      <c r="M312" s="196">
        <v>0</v>
      </c>
      <c r="N312" s="196">
        <v>0</v>
      </c>
      <c r="O312" s="196">
        <v>0</v>
      </c>
      <c r="P312" s="196">
        <v>0</v>
      </c>
      <c r="Q312" s="196">
        <v>0</v>
      </c>
      <c r="R312" s="197">
        <v>0</v>
      </c>
      <c r="S312" s="198">
        <f t="shared" si="178"/>
        <v>0</v>
      </c>
      <c r="U312" s="236" t="s">
        <v>20</v>
      </c>
      <c r="V312" s="237">
        <v>0</v>
      </c>
      <c r="W312" s="237">
        <v>0</v>
      </c>
      <c r="X312" s="237">
        <v>0</v>
      </c>
      <c r="Y312" s="237">
        <v>0</v>
      </c>
      <c r="Z312" s="237">
        <v>0</v>
      </c>
      <c r="AA312" s="237">
        <v>0</v>
      </c>
      <c r="AB312" s="237">
        <v>0</v>
      </c>
      <c r="AC312" s="237">
        <v>0</v>
      </c>
      <c r="AD312" s="237">
        <v>0</v>
      </c>
      <c r="AE312" s="237">
        <v>0</v>
      </c>
      <c r="AF312" s="237">
        <v>0</v>
      </c>
      <c r="AG312" s="237">
        <v>0</v>
      </c>
      <c r="AH312" s="125">
        <v>0</v>
      </c>
      <c r="AI312" s="238">
        <f t="shared" si="179"/>
        <v>0</v>
      </c>
      <c r="AJ312" s="160" t="str">
        <f t="shared" si="180"/>
        <v/>
      </c>
      <c r="BA312" s="160"/>
      <c r="BR312" s="160"/>
      <c r="CG312" s="160"/>
    </row>
    <row r="313" spans="1:85" ht="15" thickBot="1">
      <c r="A313" s="206" t="s">
        <v>11</v>
      </c>
      <c r="B313" s="207">
        <v>0</v>
      </c>
      <c r="C313" s="207">
        <v>0</v>
      </c>
      <c r="D313" s="207">
        <v>0</v>
      </c>
      <c r="E313" s="207">
        <v>0</v>
      </c>
      <c r="F313" s="363"/>
      <c r="G313" s="207">
        <v>0</v>
      </c>
      <c r="H313" s="208">
        <v>0</v>
      </c>
      <c r="I313" s="209">
        <f t="shared" si="177"/>
        <v>0</v>
      </c>
      <c r="J313" s="168"/>
      <c r="K313" s="210" t="s">
        <v>11</v>
      </c>
      <c r="L313" s="207">
        <v>0</v>
      </c>
      <c r="M313" s="207">
        <v>0</v>
      </c>
      <c r="N313" s="207">
        <v>0</v>
      </c>
      <c r="O313" s="207">
        <v>0</v>
      </c>
      <c r="P313" s="207">
        <v>0</v>
      </c>
      <c r="Q313" s="207">
        <v>0</v>
      </c>
      <c r="R313" s="211">
        <v>0</v>
      </c>
      <c r="S313" s="212">
        <f t="shared" si="178"/>
        <v>0</v>
      </c>
      <c r="U313" s="239" t="s">
        <v>11</v>
      </c>
      <c r="V313" s="240">
        <v>0</v>
      </c>
      <c r="W313" s="240">
        <v>0</v>
      </c>
      <c r="X313" s="240">
        <v>0</v>
      </c>
      <c r="Y313" s="240">
        <v>0</v>
      </c>
      <c r="Z313" s="240">
        <v>0</v>
      </c>
      <c r="AA313" s="240">
        <v>0</v>
      </c>
      <c r="AB313" s="240">
        <v>0</v>
      </c>
      <c r="AC313" s="240">
        <v>0</v>
      </c>
      <c r="AD313" s="241">
        <v>0</v>
      </c>
      <c r="AE313" s="241">
        <v>0</v>
      </c>
      <c r="AF313" s="241">
        <v>0</v>
      </c>
      <c r="AG313" s="241">
        <v>0</v>
      </c>
      <c r="AH313" s="241">
        <v>0</v>
      </c>
      <c r="AI313" s="242">
        <f t="shared" si="179"/>
        <v>0</v>
      </c>
      <c r="AJ313" s="160" t="str">
        <f t="shared" si="180"/>
        <v/>
      </c>
      <c r="BA313" s="160"/>
      <c r="BR313" s="160"/>
      <c r="CG313" s="160"/>
    </row>
    <row r="314" spans="1:85" ht="15">
      <c r="A314" s="213" t="s">
        <v>26</v>
      </c>
      <c r="B314" s="214">
        <f>SUM(B293:B309)</f>
        <v>199.08106814269925</v>
      </c>
      <c r="C314" s="214">
        <f t="shared" ref="C314:I314" si="181">SUM(C293:C309)</f>
        <v>836.1342489897761</v>
      </c>
      <c r="D314" s="214">
        <f t="shared" si="181"/>
        <v>350.6605865416322</v>
      </c>
      <c r="E314" s="214">
        <f t="shared" si="181"/>
        <v>568.80828458823714</v>
      </c>
      <c r="F314" s="214">
        <f t="shared" si="181"/>
        <v>0</v>
      </c>
      <c r="G314" s="214">
        <f t="shared" si="181"/>
        <v>51.0259771892621</v>
      </c>
      <c r="H314" s="216">
        <f t="shared" si="181"/>
        <v>0</v>
      </c>
      <c r="I314" s="173">
        <f t="shared" si="181"/>
        <v>2005.7101654516066</v>
      </c>
      <c r="J314" s="168"/>
      <c r="K314" s="215" t="s">
        <v>26</v>
      </c>
      <c r="L314" s="214">
        <f>SUM(L293:L309)</f>
        <v>199.08106814269925</v>
      </c>
      <c r="M314" s="214">
        <f t="shared" ref="M314:S314" si="182">SUM(M293:M309)</f>
        <v>836.1342489897761</v>
      </c>
      <c r="N314" s="214">
        <f t="shared" si="182"/>
        <v>350.6605865416322</v>
      </c>
      <c r="O314" s="214">
        <f t="shared" si="182"/>
        <v>568.80828458823714</v>
      </c>
      <c r="P314" s="214">
        <f t="shared" si="182"/>
        <v>213.19424611607562</v>
      </c>
      <c r="Q314" s="214">
        <f t="shared" si="182"/>
        <v>51.0259771892621</v>
      </c>
      <c r="R314" s="216">
        <f t="shared" si="182"/>
        <v>0</v>
      </c>
      <c r="S314" s="217">
        <f t="shared" si="182"/>
        <v>2218.9044115676825</v>
      </c>
      <c r="T314" s="160" t="str">
        <f>IF(ABS(S314-AI314)&gt;0.01,S314-AI314,"")</f>
        <v/>
      </c>
      <c r="U314" s="243" t="s">
        <v>63</v>
      </c>
      <c r="V314" s="244">
        <f>SUM(V293:V309)</f>
        <v>137.11877096370574</v>
      </c>
      <c r="W314" s="244">
        <f t="shared" ref="W314:AH314" si="183">SUM(W293:W309)</f>
        <v>35.285122981184607</v>
      </c>
      <c r="X314" s="244">
        <f t="shared" si="183"/>
        <v>51.0259771892621</v>
      </c>
      <c r="Y314" s="244">
        <f t="shared" si="183"/>
        <v>836.1342489897761</v>
      </c>
      <c r="Z314" s="244">
        <f t="shared" si="183"/>
        <v>350.6605865416322</v>
      </c>
      <c r="AA314" s="244">
        <f t="shared" si="183"/>
        <v>419.57786348316563</v>
      </c>
      <c r="AB314" s="244">
        <f t="shared" si="183"/>
        <v>213.19424611607562</v>
      </c>
      <c r="AC314" s="244">
        <f t="shared" si="183"/>
        <v>175.90759530288042</v>
      </c>
      <c r="AD314" s="245">
        <f t="shared" si="183"/>
        <v>26.67717419780886</v>
      </c>
      <c r="AE314" s="245">
        <f t="shared" si="183"/>
        <v>136.37323394839925</v>
      </c>
      <c r="AF314" s="245">
        <f t="shared" si="183"/>
        <v>0</v>
      </c>
      <c r="AG314" s="245">
        <f t="shared" si="183"/>
        <v>0</v>
      </c>
      <c r="AH314" s="245">
        <f t="shared" si="183"/>
        <v>12.857187156672335</v>
      </c>
      <c r="AI314" s="246">
        <f>SUM(V314:AC314)</f>
        <v>2218.9044115676825</v>
      </c>
      <c r="AJ314" s="160" t="str">
        <f t="shared" si="180"/>
        <v/>
      </c>
      <c r="BA314" s="160"/>
      <c r="BR314" s="160"/>
      <c r="CG314" s="160"/>
    </row>
    <row r="315" spans="1:85" s="23" customFormat="1" ht="15" thickBot="1">
      <c r="A315" s="30" t="s">
        <v>88</v>
      </c>
      <c r="B315" s="47">
        <f>IF($I314=0,"-",B314/$I314)</f>
        <v>9.9257146706375726E-2</v>
      </c>
      <c r="C315" s="47">
        <f t="shared" ref="C315:H315" si="184">IF($I314=0,"-",C314/$I314)</f>
        <v>0.41687690644052339</v>
      </c>
      <c r="D315" s="47">
        <f t="shared" si="184"/>
        <v>0.17483113591473337</v>
      </c>
      <c r="E315" s="47">
        <f t="shared" si="184"/>
        <v>0.28359445665977567</v>
      </c>
      <c r="F315" s="47">
        <f t="shared" si="184"/>
        <v>0</v>
      </c>
      <c r="G315" s="47">
        <f t="shared" si="184"/>
        <v>2.5440354278591926E-2</v>
      </c>
      <c r="H315" s="70">
        <f t="shared" si="184"/>
        <v>0</v>
      </c>
      <c r="I315" s="48">
        <f>SUM(B315:H315)</f>
        <v>1</v>
      </c>
      <c r="J315" s="160"/>
      <c r="K315" s="81" t="s">
        <v>88</v>
      </c>
      <c r="L315" s="98">
        <f t="shared" ref="L315:R315" si="185">IF($S314=0,"-",L314/$S314)</f>
        <v>8.9720434600445945E-2</v>
      </c>
      <c r="M315" s="98">
        <f t="shared" si="185"/>
        <v>0.37682301438079402</v>
      </c>
      <c r="N315" s="98">
        <f t="shared" si="185"/>
        <v>0.15803320986409067</v>
      </c>
      <c r="O315" s="98">
        <f t="shared" si="185"/>
        <v>0.25634645711771209</v>
      </c>
      <c r="P315" s="98">
        <f t="shared" si="185"/>
        <v>9.6080860899028689E-2</v>
      </c>
      <c r="Q315" s="98">
        <f t="shared" si="185"/>
        <v>2.2996023137928524E-2</v>
      </c>
      <c r="R315" s="99">
        <f t="shared" si="185"/>
        <v>0</v>
      </c>
      <c r="S315" s="100">
        <f>SUM(L315:R315)</f>
        <v>0.99999999999999989</v>
      </c>
      <c r="U315" s="110" t="s">
        <v>88</v>
      </c>
      <c r="V315" s="133">
        <f>+V314/$AI314</f>
        <v>6.1795708841206769E-2</v>
      </c>
      <c r="W315" s="133">
        <f t="shared" ref="W315:AH315" si="186">+W314/$AI314</f>
        <v>1.5902047333465459E-2</v>
      </c>
      <c r="X315" s="133">
        <f t="shared" si="186"/>
        <v>2.2996023137928524E-2</v>
      </c>
      <c r="Y315" s="133">
        <f t="shared" si="186"/>
        <v>0.37682301438079402</v>
      </c>
      <c r="Z315" s="133">
        <f t="shared" si="186"/>
        <v>0.15803320986409067</v>
      </c>
      <c r="AA315" s="133">
        <f t="shared" si="186"/>
        <v>0.18909235625284501</v>
      </c>
      <c r="AB315" s="133">
        <f t="shared" si="186"/>
        <v>9.6080860899028689E-2</v>
      </c>
      <c r="AC315" s="133">
        <f t="shared" si="186"/>
        <v>7.9276779290640823E-2</v>
      </c>
      <c r="AD315" s="133">
        <f t="shared" si="186"/>
        <v>1.2022678425773699E-2</v>
      </c>
      <c r="AE315" s="133">
        <f t="shared" si="186"/>
        <v>6.1459715541351295E-2</v>
      </c>
      <c r="AF315" s="133">
        <f t="shared" si="186"/>
        <v>0</v>
      </c>
      <c r="AG315" s="133">
        <f t="shared" si="186"/>
        <v>0</v>
      </c>
      <c r="AH315" s="133">
        <f t="shared" si="186"/>
        <v>5.7943853235158426E-3</v>
      </c>
      <c r="AI315" s="134">
        <f>SUM(V315:AC315)</f>
        <v>1</v>
      </c>
      <c r="AJ315" s="23" t="str">
        <f t="shared" si="180"/>
        <v/>
      </c>
    </row>
    <row r="316" spans="1:85" ht="15" thickBot="1">
      <c r="A316" s="247"/>
      <c r="B316" s="247"/>
      <c r="C316" s="247"/>
      <c r="D316" s="247"/>
      <c r="E316" s="247"/>
      <c r="F316" s="247"/>
      <c r="G316" s="247"/>
      <c r="H316" s="247"/>
      <c r="I316" s="247"/>
      <c r="K316" s="247"/>
      <c r="L316" s="247"/>
      <c r="M316" s="247"/>
      <c r="N316" s="247"/>
      <c r="O316" s="247"/>
      <c r="P316" s="247"/>
      <c r="Q316" s="247"/>
      <c r="R316" s="247"/>
      <c r="S316" s="247"/>
      <c r="AI316" s="168"/>
      <c r="BA316" s="160"/>
      <c r="BR316" s="160"/>
      <c r="CG316" s="160"/>
    </row>
    <row r="317" spans="1:85" ht="28.5">
      <c r="A317" s="312" t="s">
        <v>39</v>
      </c>
      <c r="B317" s="164" t="s">
        <v>0</v>
      </c>
      <c r="C317" s="164" t="s">
        <v>1</v>
      </c>
      <c r="D317" s="164" t="s">
        <v>2</v>
      </c>
      <c r="E317" s="164" t="s">
        <v>3</v>
      </c>
      <c r="F317" s="164" t="s">
        <v>27</v>
      </c>
      <c r="G317" s="164" t="s">
        <v>4</v>
      </c>
      <c r="H317" s="164" t="s">
        <v>5</v>
      </c>
      <c r="I317" s="165" t="s">
        <v>6</v>
      </c>
      <c r="K317" s="314" t="s">
        <v>39</v>
      </c>
      <c r="L317" s="166" t="s">
        <v>0</v>
      </c>
      <c r="M317" s="166" t="s">
        <v>1</v>
      </c>
      <c r="N317" s="166" t="s">
        <v>2</v>
      </c>
      <c r="O317" s="166" t="s">
        <v>3</v>
      </c>
      <c r="P317" s="166" t="s">
        <v>27</v>
      </c>
      <c r="Q317" s="166" t="s">
        <v>4</v>
      </c>
      <c r="R317" s="166" t="s">
        <v>5</v>
      </c>
      <c r="S317" s="167" t="s">
        <v>6</v>
      </c>
      <c r="U317" s="316" t="s">
        <v>39</v>
      </c>
      <c r="V317" s="219" t="s">
        <v>74</v>
      </c>
      <c r="W317" s="219" t="s">
        <v>75</v>
      </c>
      <c r="X317" s="219" t="s">
        <v>4</v>
      </c>
      <c r="Y317" s="219" t="s">
        <v>1</v>
      </c>
      <c r="Z317" s="219" t="s">
        <v>2</v>
      </c>
      <c r="AA317" s="219" t="s">
        <v>3</v>
      </c>
      <c r="AB317" s="219" t="s">
        <v>55</v>
      </c>
      <c r="AC317" s="219" t="s">
        <v>68</v>
      </c>
      <c r="AD317" s="220" t="s">
        <v>76</v>
      </c>
      <c r="AE317" s="220" t="s">
        <v>83</v>
      </c>
      <c r="AF317" s="220" t="s">
        <v>77</v>
      </c>
      <c r="AG317" s="220" t="s">
        <v>84</v>
      </c>
      <c r="AH317" s="220" t="s">
        <v>85</v>
      </c>
      <c r="AI317" s="221" t="s">
        <v>63</v>
      </c>
      <c r="BA317" s="160"/>
      <c r="BR317" s="160"/>
      <c r="CG317" s="160"/>
    </row>
    <row r="318" spans="1:85" ht="15">
      <c r="A318" s="313" t="s">
        <v>39</v>
      </c>
      <c r="B318" s="318" t="s">
        <v>69</v>
      </c>
      <c r="C318" s="319"/>
      <c r="D318" s="319"/>
      <c r="E318" s="319"/>
      <c r="F318" s="319"/>
      <c r="G318" s="319"/>
      <c r="H318" s="319"/>
      <c r="I318" s="320"/>
      <c r="K318" s="315" t="s">
        <v>39</v>
      </c>
      <c r="L318" s="321" t="s">
        <v>69</v>
      </c>
      <c r="M318" s="322"/>
      <c r="N318" s="322"/>
      <c r="O318" s="322"/>
      <c r="P318" s="322"/>
      <c r="Q318" s="322"/>
      <c r="R318" s="322"/>
      <c r="S318" s="323"/>
      <c r="U318" s="317" t="s">
        <v>39</v>
      </c>
      <c r="V318" s="324" t="s">
        <v>69</v>
      </c>
      <c r="W318" s="324"/>
      <c r="X318" s="324"/>
      <c r="Y318" s="324"/>
      <c r="Z318" s="324"/>
      <c r="AA318" s="324"/>
      <c r="AB318" s="324"/>
      <c r="AC318" s="324"/>
      <c r="AD318" s="324"/>
      <c r="AE318" s="324"/>
      <c r="AF318" s="324"/>
      <c r="AG318" s="324"/>
      <c r="AH318" s="324"/>
      <c r="AI318" s="325"/>
      <c r="BA318" s="160"/>
      <c r="BR318" s="160"/>
      <c r="CG318" s="160"/>
    </row>
    <row r="319" spans="1:85" ht="15">
      <c r="A319" s="170" t="s">
        <v>7</v>
      </c>
      <c r="B319" s="171">
        <v>0</v>
      </c>
      <c r="C319" s="171">
        <v>0</v>
      </c>
      <c r="D319" s="171">
        <v>0</v>
      </c>
      <c r="E319" s="171">
        <v>0</v>
      </c>
      <c r="F319" s="361"/>
      <c r="G319" s="171">
        <v>0</v>
      </c>
      <c r="H319" s="172">
        <v>0</v>
      </c>
      <c r="I319" s="173">
        <f>SUM(B319:H319)</f>
        <v>0</v>
      </c>
      <c r="J319" s="168"/>
      <c r="K319" s="222" t="s">
        <v>7</v>
      </c>
      <c r="L319" s="171">
        <v>0</v>
      </c>
      <c r="M319" s="171">
        <v>0</v>
      </c>
      <c r="N319" s="171">
        <v>0</v>
      </c>
      <c r="O319" s="171">
        <v>0</v>
      </c>
      <c r="P319" s="171">
        <v>0</v>
      </c>
      <c r="Q319" s="171">
        <v>0</v>
      </c>
      <c r="R319" s="223">
        <v>0</v>
      </c>
      <c r="S319" s="224">
        <f>SUM(L319:R319)</f>
        <v>0</v>
      </c>
      <c r="U319" s="225" t="s">
        <v>7</v>
      </c>
      <c r="V319" s="226">
        <v>0</v>
      </c>
      <c r="W319" s="226">
        <v>0</v>
      </c>
      <c r="X319" s="226">
        <v>0</v>
      </c>
      <c r="Y319" s="226">
        <v>0</v>
      </c>
      <c r="Z319" s="226">
        <v>0</v>
      </c>
      <c r="AA319" s="226">
        <v>0</v>
      </c>
      <c r="AB319" s="226">
        <v>0</v>
      </c>
      <c r="AC319" s="227">
        <v>0</v>
      </c>
      <c r="AD319" s="228">
        <v>0</v>
      </c>
      <c r="AE319" s="228">
        <v>0</v>
      </c>
      <c r="AF319" s="228">
        <v>0</v>
      </c>
      <c r="AG319" s="228">
        <v>0</v>
      </c>
      <c r="AH319" s="228">
        <v>0</v>
      </c>
      <c r="AI319" s="229">
        <f>SUM(V319:AC319)</f>
        <v>0</v>
      </c>
      <c r="AJ319" s="160" t="str">
        <f>IF(ABS(S319-AI319)&gt;0.001,S319-AI319,"")</f>
        <v/>
      </c>
      <c r="BA319" s="160"/>
      <c r="BR319" s="160"/>
      <c r="CG319" s="160"/>
    </row>
    <row r="320" spans="1:85" ht="15">
      <c r="A320" s="178" t="s">
        <v>8</v>
      </c>
      <c r="B320" s="179">
        <v>0</v>
      </c>
      <c r="C320" s="179">
        <v>0</v>
      </c>
      <c r="D320" s="179">
        <v>0</v>
      </c>
      <c r="E320" s="179">
        <v>0</v>
      </c>
      <c r="F320" s="362"/>
      <c r="G320" s="179">
        <v>0</v>
      </c>
      <c r="H320" s="180">
        <v>0</v>
      </c>
      <c r="I320" s="181">
        <f t="shared" ref="I320:I339" si="187">SUM(B320:H320)</f>
        <v>0</v>
      </c>
      <c r="J320" s="168"/>
      <c r="K320" s="182" t="s">
        <v>8</v>
      </c>
      <c r="L320" s="183">
        <v>0</v>
      </c>
      <c r="M320" s="183">
        <v>0</v>
      </c>
      <c r="N320" s="183">
        <v>0</v>
      </c>
      <c r="O320" s="183">
        <v>0</v>
      </c>
      <c r="P320" s="183">
        <v>0</v>
      </c>
      <c r="Q320" s="183">
        <v>0</v>
      </c>
      <c r="R320" s="184">
        <v>0</v>
      </c>
      <c r="S320" s="185">
        <f t="shared" ref="S320:S339" si="188">SUM(L320:R320)</f>
        <v>0</v>
      </c>
      <c r="U320" s="230" t="s">
        <v>8</v>
      </c>
      <c r="V320" s="231">
        <v>0</v>
      </c>
      <c r="W320" s="231">
        <v>0</v>
      </c>
      <c r="X320" s="231">
        <v>0</v>
      </c>
      <c r="Y320" s="231">
        <v>0</v>
      </c>
      <c r="Z320" s="231">
        <v>0</v>
      </c>
      <c r="AA320" s="231">
        <v>0</v>
      </c>
      <c r="AB320" s="231">
        <v>0</v>
      </c>
      <c r="AC320" s="232">
        <v>0</v>
      </c>
      <c r="AD320" s="231">
        <v>0</v>
      </c>
      <c r="AE320" s="231">
        <v>0</v>
      </c>
      <c r="AF320" s="231">
        <v>0</v>
      </c>
      <c r="AG320" s="231">
        <v>0</v>
      </c>
      <c r="AH320" s="231">
        <v>0</v>
      </c>
      <c r="AI320" s="233">
        <f t="shared" ref="AI320:AI339" si="189">SUM(V320:AC320)</f>
        <v>0</v>
      </c>
      <c r="AJ320" s="160" t="str">
        <f t="shared" ref="AJ320:AJ341" si="190">IF(ABS(S320-AI320)&gt;0.001,S320-AI320,"")</f>
        <v/>
      </c>
      <c r="BA320" s="160"/>
      <c r="BR320" s="160"/>
      <c r="CG320" s="160"/>
    </row>
    <row r="321" spans="1:85" ht="15">
      <c r="A321" s="186" t="s">
        <v>10</v>
      </c>
      <c r="B321" s="175">
        <v>0</v>
      </c>
      <c r="C321" s="175">
        <v>0</v>
      </c>
      <c r="D321" s="175">
        <v>0</v>
      </c>
      <c r="E321" s="175">
        <v>0</v>
      </c>
      <c r="F321" s="362"/>
      <c r="G321" s="175">
        <v>0</v>
      </c>
      <c r="H321" s="187">
        <v>0</v>
      </c>
      <c r="I321" s="173">
        <f t="shared" si="187"/>
        <v>0</v>
      </c>
      <c r="J321" s="168"/>
      <c r="K321" s="188" t="s">
        <v>10</v>
      </c>
      <c r="L321" s="175">
        <v>0</v>
      </c>
      <c r="M321" s="175">
        <v>0</v>
      </c>
      <c r="N321" s="175">
        <v>0</v>
      </c>
      <c r="O321" s="175">
        <v>0</v>
      </c>
      <c r="P321" s="175">
        <v>0</v>
      </c>
      <c r="Q321" s="175">
        <v>0</v>
      </c>
      <c r="R321" s="176">
        <v>0</v>
      </c>
      <c r="S321" s="177">
        <f t="shared" si="188"/>
        <v>0</v>
      </c>
      <c r="U321" s="234" t="s">
        <v>10</v>
      </c>
      <c r="V321" s="226">
        <v>0</v>
      </c>
      <c r="W321" s="226">
        <v>0</v>
      </c>
      <c r="X321" s="226">
        <v>0</v>
      </c>
      <c r="Y321" s="226">
        <v>0</v>
      </c>
      <c r="Z321" s="226">
        <v>0</v>
      </c>
      <c r="AA321" s="226">
        <v>0</v>
      </c>
      <c r="AB321" s="226">
        <v>0</v>
      </c>
      <c r="AC321" s="227">
        <v>0</v>
      </c>
      <c r="AD321" s="228">
        <v>0</v>
      </c>
      <c r="AE321" s="228">
        <v>0</v>
      </c>
      <c r="AF321" s="228">
        <v>0</v>
      </c>
      <c r="AG321" s="228">
        <v>0</v>
      </c>
      <c r="AH321" s="228">
        <v>0</v>
      </c>
      <c r="AI321" s="229">
        <f t="shared" si="189"/>
        <v>0</v>
      </c>
      <c r="AJ321" s="160" t="str">
        <f t="shared" si="190"/>
        <v/>
      </c>
      <c r="BA321" s="160"/>
      <c r="BR321" s="160"/>
      <c r="CG321" s="160"/>
    </row>
    <row r="322" spans="1:85" ht="15">
      <c r="A322" s="178" t="s">
        <v>56</v>
      </c>
      <c r="B322" s="179">
        <v>0</v>
      </c>
      <c r="C322" s="179">
        <v>0</v>
      </c>
      <c r="D322" s="179">
        <v>0</v>
      </c>
      <c r="E322" s="179">
        <v>0</v>
      </c>
      <c r="F322" s="362"/>
      <c r="G322" s="179">
        <v>0</v>
      </c>
      <c r="H322" s="180">
        <v>0</v>
      </c>
      <c r="I322" s="181">
        <f t="shared" si="187"/>
        <v>0</v>
      </c>
      <c r="J322" s="168"/>
      <c r="K322" s="182" t="s">
        <v>56</v>
      </c>
      <c r="L322" s="183">
        <v>0</v>
      </c>
      <c r="M322" s="183">
        <v>0</v>
      </c>
      <c r="N322" s="183">
        <v>0</v>
      </c>
      <c r="O322" s="183">
        <v>0</v>
      </c>
      <c r="P322" s="183">
        <v>0</v>
      </c>
      <c r="Q322" s="183">
        <v>0</v>
      </c>
      <c r="R322" s="184">
        <v>0</v>
      </c>
      <c r="S322" s="185">
        <f t="shared" si="188"/>
        <v>0</v>
      </c>
      <c r="U322" s="230" t="s">
        <v>56</v>
      </c>
      <c r="V322" s="231">
        <v>0</v>
      </c>
      <c r="W322" s="231">
        <v>0</v>
      </c>
      <c r="X322" s="231">
        <v>0</v>
      </c>
      <c r="Y322" s="231">
        <v>0</v>
      </c>
      <c r="Z322" s="231">
        <v>0</v>
      </c>
      <c r="AA322" s="231">
        <v>0</v>
      </c>
      <c r="AB322" s="231">
        <v>0</v>
      </c>
      <c r="AC322" s="232">
        <v>0</v>
      </c>
      <c r="AD322" s="231">
        <v>0</v>
      </c>
      <c r="AE322" s="231">
        <v>0</v>
      </c>
      <c r="AF322" s="231">
        <v>0</v>
      </c>
      <c r="AG322" s="231">
        <v>0</v>
      </c>
      <c r="AH322" s="231">
        <v>0</v>
      </c>
      <c r="AI322" s="233">
        <f t="shared" si="189"/>
        <v>0</v>
      </c>
      <c r="AJ322" s="160" t="str">
        <f t="shared" si="190"/>
        <v/>
      </c>
      <c r="BA322" s="160"/>
      <c r="BR322" s="160"/>
      <c r="CG322" s="160"/>
    </row>
    <row r="323" spans="1:85" ht="15">
      <c r="A323" s="186" t="s">
        <v>16</v>
      </c>
      <c r="B323" s="175">
        <v>0.56263540773343335</v>
      </c>
      <c r="C323" s="175">
        <v>5.7877648535030906</v>
      </c>
      <c r="D323" s="175">
        <v>0</v>
      </c>
      <c r="E323" s="175">
        <v>0</v>
      </c>
      <c r="F323" s="362"/>
      <c r="G323" s="175">
        <v>0</v>
      </c>
      <c r="H323" s="187">
        <v>0</v>
      </c>
      <c r="I323" s="173">
        <f t="shared" si="187"/>
        <v>6.3504002612365236</v>
      </c>
      <c r="J323" s="168"/>
      <c r="K323" s="188" t="s">
        <v>16</v>
      </c>
      <c r="L323" s="175">
        <v>0.56263540773343335</v>
      </c>
      <c r="M323" s="175">
        <v>5.7877648535030906</v>
      </c>
      <c r="N323" s="175">
        <v>0</v>
      </c>
      <c r="O323" s="175">
        <v>0</v>
      </c>
      <c r="P323" s="175">
        <v>0</v>
      </c>
      <c r="Q323" s="175">
        <v>0</v>
      </c>
      <c r="R323" s="176">
        <v>0</v>
      </c>
      <c r="S323" s="177">
        <f t="shared" si="188"/>
        <v>6.3504002612365236</v>
      </c>
      <c r="U323" s="234" t="s">
        <v>16</v>
      </c>
      <c r="V323" s="226">
        <v>0.56263540773343335</v>
      </c>
      <c r="W323" s="226">
        <v>0</v>
      </c>
      <c r="X323" s="226">
        <v>0</v>
      </c>
      <c r="Y323" s="226">
        <v>5.7877648535030906</v>
      </c>
      <c r="Z323" s="226">
        <v>0</v>
      </c>
      <c r="AA323" s="226">
        <v>0</v>
      </c>
      <c r="AB323" s="226">
        <v>0</v>
      </c>
      <c r="AC323" s="227">
        <v>0</v>
      </c>
      <c r="AD323" s="228">
        <v>0</v>
      </c>
      <c r="AE323" s="228">
        <v>0</v>
      </c>
      <c r="AF323" s="228">
        <v>0</v>
      </c>
      <c r="AG323" s="228">
        <v>0</v>
      </c>
      <c r="AH323" s="228">
        <v>0</v>
      </c>
      <c r="AI323" s="229">
        <f t="shared" si="189"/>
        <v>6.3504002612365236</v>
      </c>
      <c r="AJ323" s="160" t="str">
        <f t="shared" si="190"/>
        <v/>
      </c>
      <c r="BA323" s="160"/>
      <c r="BR323" s="160"/>
      <c r="CG323" s="160"/>
    </row>
    <row r="324" spans="1:85" ht="15">
      <c r="A324" s="178" t="s">
        <v>15</v>
      </c>
      <c r="B324" s="179">
        <v>0</v>
      </c>
      <c r="C324" s="179">
        <v>0</v>
      </c>
      <c r="D324" s="179">
        <v>0</v>
      </c>
      <c r="E324" s="179">
        <v>0</v>
      </c>
      <c r="F324" s="362"/>
      <c r="G324" s="179">
        <v>0</v>
      </c>
      <c r="H324" s="180">
        <v>0</v>
      </c>
      <c r="I324" s="181">
        <f t="shared" si="187"/>
        <v>0</v>
      </c>
      <c r="J324" s="168"/>
      <c r="K324" s="182" t="s">
        <v>15</v>
      </c>
      <c r="L324" s="183">
        <v>0</v>
      </c>
      <c r="M324" s="183">
        <v>0</v>
      </c>
      <c r="N324" s="183">
        <v>0</v>
      </c>
      <c r="O324" s="183">
        <v>0</v>
      </c>
      <c r="P324" s="183">
        <v>0</v>
      </c>
      <c r="Q324" s="183">
        <v>0</v>
      </c>
      <c r="R324" s="184">
        <v>0</v>
      </c>
      <c r="S324" s="185">
        <f t="shared" si="188"/>
        <v>0</v>
      </c>
      <c r="U324" s="230" t="s">
        <v>57</v>
      </c>
      <c r="V324" s="231">
        <v>0</v>
      </c>
      <c r="W324" s="231">
        <v>0</v>
      </c>
      <c r="X324" s="231">
        <v>0</v>
      </c>
      <c r="Y324" s="231">
        <v>0</v>
      </c>
      <c r="Z324" s="231">
        <v>0</v>
      </c>
      <c r="AA324" s="231">
        <v>0</v>
      </c>
      <c r="AB324" s="231">
        <v>0</v>
      </c>
      <c r="AC324" s="232">
        <v>0</v>
      </c>
      <c r="AD324" s="231">
        <v>0</v>
      </c>
      <c r="AE324" s="231">
        <v>0</v>
      </c>
      <c r="AF324" s="231">
        <v>0</v>
      </c>
      <c r="AG324" s="231">
        <v>0</v>
      </c>
      <c r="AH324" s="231">
        <v>0</v>
      </c>
      <c r="AI324" s="233">
        <f t="shared" si="189"/>
        <v>0</v>
      </c>
      <c r="AJ324" s="160" t="str">
        <f t="shared" si="190"/>
        <v/>
      </c>
      <c r="BA324" s="160"/>
      <c r="BR324" s="160"/>
      <c r="CG324" s="160"/>
    </row>
    <row r="325" spans="1:85" ht="15">
      <c r="A325" s="186" t="s">
        <v>58</v>
      </c>
      <c r="B325" s="175">
        <v>0</v>
      </c>
      <c r="C325" s="175">
        <v>0</v>
      </c>
      <c r="D325" s="175">
        <v>0</v>
      </c>
      <c r="E325" s="175">
        <v>2.9021547092439381</v>
      </c>
      <c r="F325" s="362"/>
      <c r="G325" s="175">
        <v>0</v>
      </c>
      <c r="H325" s="187">
        <v>0</v>
      </c>
      <c r="I325" s="173">
        <f t="shared" si="187"/>
        <v>2.9021547092439381</v>
      </c>
      <c r="J325" s="168"/>
      <c r="K325" s="188" t="s">
        <v>58</v>
      </c>
      <c r="L325" s="175">
        <v>0</v>
      </c>
      <c r="M325" s="175">
        <v>0</v>
      </c>
      <c r="N325" s="175">
        <v>0</v>
      </c>
      <c r="O325" s="175">
        <v>2.9021547092439381</v>
      </c>
      <c r="P325" s="175">
        <v>45.306135016554265</v>
      </c>
      <c r="Q325" s="175">
        <v>0</v>
      </c>
      <c r="R325" s="176">
        <v>0</v>
      </c>
      <c r="S325" s="177">
        <f t="shared" si="188"/>
        <v>48.208289725798203</v>
      </c>
      <c r="U325" s="234" t="s">
        <v>58</v>
      </c>
      <c r="V325" s="226">
        <v>0</v>
      </c>
      <c r="W325" s="226">
        <v>0</v>
      </c>
      <c r="X325" s="226">
        <v>0</v>
      </c>
      <c r="Y325" s="226">
        <v>0</v>
      </c>
      <c r="Z325" s="226">
        <v>0</v>
      </c>
      <c r="AA325" s="226">
        <v>0</v>
      </c>
      <c r="AB325" s="226">
        <v>45.306135016554265</v>
      </c>
      <c r="AC325" s="227">
        <v>2.9021547092439381</v>
      </c>
      <c r="AD325" s="226">
        <v>0</v>
      </c>
      <c r="AE325" s="226">
        <v>0</v>
      </c>
      <c r="AF325" s="226">
        <v>0</v>
      </c>
      <c r="AG325" s="226">
        <v>0</v>
      </c>
      <c r="AH325" s="226">
        <v>2.9021547092439381</v>
      </c>
      <c r="AI325" s="229">
        <f t="shared" si="189"/>
        <v>48.208289725798203</v>
      </c>
      <c r="AJ325" s="160" t="str">
        <f t="shared" si="190"/>
        <v/>
      </c>
      <c r="BA325" s="160"/>
      <c r="BR325" s="160"/>
      <c r="CG325" s="160"/>
    </row>
    <row r="326" spans="1:85" ht="15">
      <c r="A326" s="178" t="s">
        <v>12</v>
      </c>
      <c r="B326" s="179">
        <v>0</v>
      </c>
      <c r="C326" s="179">
        <v>0</v>
      </c>
      <c r="D326" s="179">
        <v>0</v>
      </c>
      <c r="E326" s="179">
        <v>0</v>
      </c>
      <c r="F326" s="362"/>
      <c r="G326" s="179">
        <v>0</v>
      </c>
      <c r="H326" s="180">
        <v>0</v>
      </c>
      <c r="I326" s="181">
        <f t="shared" si="187"/>
        <v>0</v>
      </c>
      <c r="J326" s="168"/>
      <c r="K326" s="182" t="s">
        <v>12</v>
      </c>
      <c r="L326" s="183">
        <v>0</v>
      </c>
      <c r="M326" s="183">
        <v>0</v>
      </c>
      <c r="N326" s="183">
        <v>0</v>
      </c>
      <c r="O326" s="183">
        <v>0</v>
      </c>
      <c r="P326" s="183">
        <v>7.0104168477592816</v>
      </c>
      <c r="Q326" s="183">
        <v>0</v>
      </c>
      <c r="R326" s="184">
        <v>0</v>
      </c>
      <c r="S326" s="185">
        <f t="shared" si="188"/>
        <v>7.0104168477592816</v>
      </c>
      <c r="U326" s="230" t="s">
        <v>12</v>
      </c>
      <c r="V326" s="231">
        <v>0</v>
      </c>
      <c r="W326" s="231">
        <v>0</v>
      </c>
      <c r="X326" s="231">
        <v>0</v>
      </c>
      <c r="Y326" s="231">
        <v>0</v>
      </c>
      <c r="Z326" s="231">
        <v>0</v>
      </c>
      <c r="AA326" s="231">
        <v>0</v>
      </c>
      <c r="AB326" s="231">
        <v>7.0104168477592816</v>
      </c>
      <c r="AC326" s="232">
        <v>0</v>
      </c>
      <c r="AD326" s="231">
        <v>0</v>
      </c>
      <c r="AE326" s="231">
        <v>0</v>
      </c>
      <c r="AF326" s="231">
        <v>0</v>
      </c>
      <c r="AG326" s="231">
        <v>0</v>
      </c>
      <c r="AH326" s="231">
        <v>0</v>
      </c>
      <c r="AI326" s="233">
        <f t="shared" si="189"/>
        <v>7.0104168477592816</v>
      </c>
      <c r="AJ326" s="160" t="str">
        <f t="shared" si="190"/>
        <v/>
      </c>
      <c r="BA326" s="160"/>
      <c r="BR326" s="160"/>
      <c r="CG326" s="160"/>
    </row>
    <row r="327" spans="1:85" ht="15">
      <c r="A327" s="186" t="s">
        <v>59</v>
      </c>
      <c r="B327" s="175">
        <v>0</v>
      </c>
      <c r="C327" s="175">
        <v>0</v>
      </c>
      <c r="D327" s="175">
        <v>0</v>
      </c>
      <c r="E327" s="175">
        <v>0</v>
      </c>
      <c r="F327" s="362"/>
      <c r="G327" s="175">
        <v>0</v>
      </c>
      <c r="H327" s="187">
        <v>0</v>
      </c>
      <c r="I327" s="173">
        <f t="shared" si="187"/>
        <v>0</v>
      </c>
      <c r="J327" s="168"/>
      <c r="K327" s="188" t="s">
        <v>59</v>
      </c>
      <c r="L327" s="175">
        <v>0</v>
      </c>
      <c r="M327" s="175">
        <v>0</v>
      </c>
      <c r="N327" s="175">
        <v>0</v>
      </c>
      <c r="O327" s="175">
        <v>0</v>
      </c>
      <c r="P327" s="175">
        <v>0</v>
      </c>
      <c r="Q327" s="175">
        <v>0</v>
      </c>
      <c r="R327" s="176">
        <v>0</v>
      </c>
      <c r="S327" s="177">
        <f t="shared" si="188"/>
        <v>0</v>
      </c>
      <c r="U327" s="234" t="s">
        <v>59</v>
      </c>
      <c r="V327" s="226">
        <v>0</v>
      </c>
      <c r="W327" s="226">
        <v>0</v>
      </c>
      <c r="X327" s="226">
        <v>0</v>
      </c>
      <c r="Y327" s="226">
        <v>0</v>
      </c>
      <c r="Z327" s="226">
        <v>0</v>
      </c>
      <c r="AA327" s="226">
        <v>0</v>
      </c>
      <c r="AB327" s="226">
        <v>0</v>
      </c>
      <c r="AC327" s="227">
        <v>0</v>
      </c>
      <c r="AD327" s="226">
        <v>0</v>
      </c>
      <c r="AE327" s="226">
        <v>0</v>
      </c>
      <c r="AF327" s="226">
        <v>0</v>
      </c>
      <c r="AG327" s="226">
        <v>0</v>
      </c>
      <c r="AH327" s="226">
        <v>0</v>
      </c>
      <c r="AI327" s="229">
        <f t="shared" si="189"/>
        <v>0</v>
      </c>
      <c r="AJ327" s="160" t="str">
        <f t="shared" si="190"/>
        <v/>
      </c>
      <c r="BA327" s="160"/>
      <c r="BR327" s="160"/>
      <c r="CG327" s="160"/>
    </row>
    <row r="328" spans="1:85" ht="15">
      <c r="A328" s="178" t="s">
        <v>17</v>
      </c>
      <c r="B328" s="179">
        <v>0</v>
      </c>
      <c r="C328" s="179">
        <v>0</v>
      </c>
      <c r="D328" s="179">
        <v>0.85623126131126603</v>
      </c>
      <c r="E328" s="179">
        <v>2.4180950221486999E-2</v>
      </c>
      <c r="F328" s="362"/>
      <c r="G328" s="179">
        <v>0</v>
      </c>
      <c r="H328" s="180">
        <v>0</v>
      </c>
      <c r="I328" s="181">
        <f t="shared" si="187"/>
        <v>0.88041221153275306</v>
      </c>
      <c r="J328" s="168"/>
      <c r="K328" s="182" t="s">
        <v>17</v>
      </c>
      <c r="L328" s="183">
        <v>0</v>
      </c>
      <c r="M328" s="183">
        <v>0</v>
      </c>
      <c r="N328" s="183">
        <v>0.85623126131126603</v>
      </c>
      <c r="O328" s="183">
        <v>2.4180950221486999E-2</v>
      </c>
      <c r="P328" s="183">
        <v>0</v>
      </c>
      <c r="Q328" s="183">
        <v>0</v>
      </c>
      <c r="R328" s="184">
        <v>0</v>
      </c>
      <c r="S328" s="185">
        <f t="shared" si="188"/>
        <v>0.88041221153275306</v>
      </c>
      <c r="U328" s="230" t="s">
        <v>17</v>
      </c>
      <c r="V328" s="231">
        <v>0</v>
      </c>
      <c r="W328" s="231">
        <v>0</v>
      </c>
      <c r="X328" s="231">
        <v>0</v>
      </c>
      <c r="Y328" s="231">
        <v>0</v>
      </c>
      <c r="Z328" s="231">
        <v>0.85623126131126603</v>
      </c>
      <c r="AA328" s="231">
        <v>0</v>
      </c>
      <c r="AB328" s="231">
        <v>0</v>
      </c>
      <c r="AC328" s="232">
        <v>2.4180950221486999E-2</v>
      </c>
      <c r="AD328" s="231">
        <v>0</v>
      </c>
      <c r="AE328" s="231">
        <v>0</v>
      </c>
      <c r="AF328" s="231">
        <v>0</v>
      </c>
      <c r="AG328" s="231">
        <v>0</v>
      </c>
      <c r="AH328" s="231">
        <v>2.4180950221486999E-2</v>
      </c>
      <c r="AI328" s="233">
        <f t="shared" si="189"/>
        <v>0.88041221153275306</v>
      </c>
      <c r="AJ328" s="160" t="str">
        <f t="shared" si="190"/>
        <v/>
      </c>
      <c r="BA328" s="160"/>
      <c r="BR328" s="160"/>
      <c r="CG328" s="160"/>
    </row>
    <row r="329" spans="1:85" ht="15">
      <c r="A329" s="186" t="s">
        <v>139</v>
      </c>
      <c r="B329" s="175">
        <v>5.7893833955204439</v>
      </c>
      <c r="C329" s="175">
        <v>203.99810964643262</v>
      </c>
      <c r="D329" s="175">
        <v>6.0914267305313725</v>
      </c>
      <c r="E329" s="175">
        <v>0</v>
      </c>
      <c r="F329" s="362"/>
      <c r="G329" s="175">
        <v>0</v>
      </c>
      <c r="H329" s="187">
        <v>0</v>
      </c>
      <c r="I329" s="173">
        <f t="shared" si="187"/>
        <v>215.87891977248444</v>
      </c>
      <c r="J329" s="168"/>
      <c r="K329" s="188" t="s">
        <v>139</v>
      </c>
      <c r="L329" s="175">
        <v>5.7893833955204439</v>
      </c>
      <c r="M329" s="175">
        <v>203.99810964643262</v>
      </c>
      <c r="N329" s="175">
        <v>6.0914267305313725</v>
      </c>
      <c r="O329" s="175">
        <v>0</v>
      </c>
      <c r="P329" s="175">
        <v>8.5450295961227732E-2</v>
      </c>
      <c r="Q329" s="175">
        <v>0</v>
      </c>
      <c r="R329" s="176">
        <v>0</v>
      </c>
      <c r="S329" s="177">
        <f t="shared" si="188"/>
        <v>215.96437006844567</v>
      </c>
      <c r="U329" s="234" t="s">
        <v>139</v>
      </c>
      <c r="V329" s="226">
        <v>5.7874704949625002</v>
      </c>
      <c r="W329" s="226">
        <v>0</v>
      </c>
      <c r="X329" s="226">
        <v>0</v>
      </c>
      <c r="Y329" s="226">
        <v>203.99810964643262</v>
      </c>
      <c r="Z329" s="226">
        <v>3.7139706807488424</v>
      </c>
      <c r="AA329" s="226">
        <v>0</v>
      </c>
      <c r="AB329" s="226">
        <v>8.5450295961227732E-2</v>
      </c>
      <c r="AC329" s="227">
        <v>2.3793689503404747</v>
      </c>
      <c r="AD329" s="226">
        <v>1.9129005579436964E-3</v>
      </c>
      <c r="AE329" s="226">
        <v>0</v>
      </c>
      <c r="AF329" s="226">
        <v>0</v>
      </c>
      <c r="AG329" s="226">
        <v>2.3774560497825306</v>
      </c>
      <c r="AH329" s="226">
        <v>0</v>
      </c>
      <c r="AI329" s="229">
        <f t="shared" si="189"/>
        <v>215.96437006844567</v>
      </c>
      <c r="AJ329" s="160" t="str">
        <f t="shared" si="190"/>
        <v/>
      </c>
      <c r="BA329" s="160"/>
      <c r="BR329" s="160"/>
      <c r="CG329" s="160"/>
    </row>
    <row r="330" spans="1:85" ht="15">
      <c r="A330" s="178" t="s">
        <v>25</v>
      </c>
      <c r="B330" s="179">
        <v>2.543670868116334</v>
      </c>
      <c r="C330" s="179">
        <v>5.1234175942079592</v>
      </c>
      <c r="D330" s="179">
        <v>1.9838553244006005</v>
      </c>
      <c r="E330" s="179">
        <v>346.9722248854892</v>
      </c>
      <c r="F330" s="362"/>
      <c r="G330" s="179">
        <v>30.574377959566725</v>
      </c>
      <c r="H330" s="180">
        <v>0</v>
      </c>
      <c r="I330" s="181">
        <f t="shared" si="187"/>
        <v>387.19754663178082</v>
      </c>
      <c r="J330" s="168"/>
      <c r="K330" s="182" t="s">
        <v>25</v>
      </c>
      <c r="L330" s="183">
        <v>2.543670868116334</v>
      </c>
      <c r="M330" s="183">
        <v>5.1234175942079592</v>
      </c>
      <c r="N330" s="183">
        <v>1.9838553244006005</v>
      </c>
      <c r="O330" s="183">
        <v>346.9722248854892</v>
      </c>
      <c r="P330" s="183">
        <v>0</v>
      </c>
      <c r="Q330" s="183">
        <v>30.574377959566725</v>
      </c>
      <c r="R330" s="184">
        <v>0</v>
      </c>
      <c r="S330" s="185">
        <f t="shared" si="188"/>
        <v>387.19754663178082</v>
      </c>
      <c r="U330" s="230" t="s">
        <v>25</v>
      </c>
      <c r="V330" s="231">
        <v>0.27380539633255174</v>
      </c>
      <c r="W330" s="231">
        <v>2.2410521052151866</v>
      </c>
      <c r="X330" s="231">
        <v>30.574377959566725</v>
      </c>
      <c r="Y330" s="231">
        <v>5.1234175942079592</v>
      </c>
      <c r="Z330" s="231">
        <v>1.5365380713365684</v>
      </c>
      <c r="AA330" s="231">
        <v>346.83453579696186</v>
      </c>
      <c r="AB330" s="231">
        <v>0</v>
      </c>
      <c r="AC330" s="232">
        <v>0.61381970815998654</v>
      </c>
      <c r="AD330" s="231">
        <v>2.8813366568595622E-2</v>
      </c>
      <c r="AE330" s="231">
        <v>0.13768908852735892</v>
      </c>
      <c r="AF330" s="231">
        <v>0</v>
      </c>
      <c r="AG330" s="231">
        <v>0.44731725306403214</v>
      </c>
      <c r="AH330" s="231">
        <v>0</v>
      </c>
      <c r="AI330" s="233">
        <f t="shared" si="189"/>
        <v>387.19754663178082</v>
      </c>
      <c r="AJ330" s="160" t="str">
        <f t="shared" si="190"/>
        <v/>
      </c>
      <c r="BA330" s="160"/>
      <c r="BR330" s="160"/>
      <c r="CG330" s="160"/>
    </row>
    <row r="331" spans="1:85" ht="15">
      <c r="A331" s="186" t="s">
        <v>24</v>
      </c>
      <c r="B331" s="175">
        <v>50.233811055336588</v>
      </c>
      <c r="C331" s="175">
        <v>0</v>
      </c>
      <c r="D331" s="175">
        <v>0</v>
      </c>
      <c r="E331" s="175">
        <v>0</v>
      </c>
      <c r="F331" s="362"/>
      <c r="G331" s="175">
        <v>0</v>
      </c>
      <c r="H331" s="187">
        <v>0</v>
      </c>
      <c r="I331" s="173">
        <f t="shared" si="187"/>
        <v>50.233811055336588</v>
      </c>
      <c r="J331" s="168"/>
      <c r="K331" s="188" t="s">
        <v>24</v>
      </c>
      <c r="L331" s="175">
        <v>50.233811055336588</v>
      </c>
      <c r="M331" s="175">
        <v>0</v>
      </c>
      <c r="N331" s="175">
        <v>0</v>
      </c>
      <c r="O331" s="175">
        <v>0</v>
      </c>
      <c r="P331" s="175">
        <v>0</v>
      </c>
      <c r="Q331" s="175">
        <v>0</v>
      </c>
      <c r="R331" s="176">
        <v>0</v>
      </c>
      <c r="S331" s="177">
        <f t="shared" si="188"/>
        <v>50.233811055336588</v>
      </c>
      <c r="U331" s="234" t="s">
        <v>24</v>
      </c>
      <c r="V331" s="226">
        <v>50.091948357085812</v>
      </c>
      <c r="W331" s="226">
        <v>0</v>
      </c>
      <c r="X331" s="226">
        <v>0</v>
      </c>
      <c r="Y331" s="226">
        <v>0</v>
      </c>
      <c r="Z331" s="226">
        <v>0</v>
      </c>
      <c r="AA331" s="226">
        <v>0</v>
      </c>
      <c r="AB331" s="226">
        <v>0</v>
      </c>
      <c r="AC331" s="227">
        <v>0.14186269825077408</v>
      </c>
      <c r="AD331" s="226">
        <v>0.14186269825077408</v>
      </c>
      <c r="AE331" s="226">
        <v>0</v>
      </c>
      <c r="AF331" s="226">
        <v>0</v>
      </c>
      <c r="AG331" s="226">
        <v>0</v>
      </c>
      <c r="AH331" s="226">
        <v>0</v>
      </c>
      <c r="AI331" s="229">
        <f t="shared" si="189"/>
        <v>50.233811055336588</v>
      </c>
      <c r="AJ331" s="160" t="str">
        <f t="shared" si="190"/>
        <v/>
      </c>
      <c r="BA331" s="160"/>
      <c r="BR331" s="160"/>
      <c r="CG331" s="160"/>
    </row>
    <row r="332" spans="1:85" ht="15">
      <c r="A332" s="178" t="s">
        <v>60</v>
      </c>
      <c r="B332" s="179">
        <v>0</v>
      </c>
      <c r="C332" s="179">
        <v>0</v>
      </c>
      <c r="D332" s="179">
        <v>0</v>
      </c>
      <c r="E332" s="179">
        <v>0</v>
      </c>
      <c r="F332" s="362"/>
      <c r="G332" s="179">
        <v>0</v>
      </c>
      <c r="H332" s="180">
        <v>0</v>
      </c>
      <c r="I332" s="181">
        <f t="shared" si="187"/>
        <v>0</v>
      </c>
      <c r="J332" s="168"/>
      <c r="K332" s="182" t="s">
        <v>60</v>
      </c>
      <c r="L332" s="183">
        <v>0</v>
      </c>
      <c r="M332" s="183">
        <v>0</v>
      </c>
      <c r="N332" s="183">
        <v>0</v>
      </c>
      <c r="O332" s="183">
        <v>0</v>
      </c>
      <c r="P332" s="183">
        <v>0</v>
      </c>
      <c r="Q332" s="183">
        <v>0</v>
      </c>
      <c r="R332" s="184">
        <v>0</v>
      </c>
      <c r="S332" s="185">
        <f t="shared" si="188"/>
        <v>0</v>
      </c>
      <c r="U332" s="230" t="s">
        <v>60</v>
      </c>
      <c r="V332" s="231">
        <v>0</v>
      </c>
      <c r="W332" s="231">
        <v>0</v>
      </c>
      <c r="X332" s="231">
        <v>0</v>
      </c>
      <c r="Y332" s="231">
        <v>0</v>
      </c>
      <c r="Z332" s="231">
        <v>0</v>
      </c>
      <c r="AA332" s="231">
        <v>0</v>
      </c>
      <c r="AB332" s="231">
        <v>0</v>
      </c>
      <c r="AC332" s="232">
        <v>0</v>
      </c>
      <c r="AD332" s="231">
        <v>0</v>
      </c>
      <c r="AE332" s="231">
        <v>0</v>
      </c>
      <c r="AF332" s="231">
        <v>0</v>
      </c>
      <c r="AG332" s="231">
        <v>0</v>
      </c>
      <c r="AH332" s="231">
        <v>0</v>
      </c>
      <c r="AI332" s="233">
        <f t="shared" si="189"/>
        <v>0</v>
      </c>
      <c r="AJ332" s="160" t="str">
        <f t="shared" si="190"/>
        <v/>
      </c>
      <c r="BA332" s="160"/>
      <c r="BR332" s="160"/>
      <c r="CG332" s="160"/>
    </row>
    <row r="333" spans="1:85" ht="15">
      <c r="A333" s="186" t="s">
        <v>22</v>
      </c>
      <c r="B333" s="175">
        <v>1.5237357972611194</v>
      </c>
      <c r="C333" s="175">
        <v>7.3147827179543992</v>
      </c>
      <c r="D333" s="175">
        <v>0</v>
      </c>
      <c r="E333" s="175">
        <v>0.50791193242037314</v>
      </c>
      <c r="F333" s="362"/>
      <c r="G333" s="175">
        <v>0</v>
      </c>
      <c r="H333" s="187">
        <v>0</v>
      </c>
      <c r="I333" s="173">
        <f t="shared" si="187"/>
        <v>9.3464304476358926</v>
      </c>
      <c r="J333" s="168"/>
      <c r="K333" s="188" t="s">
        <v>22</v>
      </c>
      <c r="L333" s="175">
        <v>1.5237357972611194</v>
      </c>
      <c r="M333" s="175">
        <v>7.3147827179543992</v>
      </c>
      <c r="N333" s="175">
        <v>0</v>
      </c>
      <c r="O333" s="175">
        <v>0.50791193242037314</v>
      </c>
      <c r="P333" s="175">
        <v>2.8068586743151491</v>
      </c>
      <c r="Q333" s="175">
        <v>0</v>
      </c>
      <c r="R333" s="176">
        <v>0</v>
      </c>
      <c r="S333" s="177">
        <f t="shared" si="188"/>
        <v>12.153289121951042</v>
      </c>
      <c r="U333" s="234" t="s">
        <v>22</v>
      </c>
      <c r="V333" s="226">
        <v>1.5237357972611194</v>
      </c>
      <c r="W333" s="226">
        <v>0</v>
      </c>
      <c r="X333" s="226">
        <v>0</v>
      </c>
      <c r="Y333" s="226">
        <v>7.3147827179543992</v>
      </c>
      <c r="Z333" s="226">
        <v>0</v>
      </c>
      <c r="AA333" s="226">
        <v>0</v>
      </c>
      <c r="AB333" s="226">
        <v>2.8068586743151491</v>
      </c>
      <c r="AC333" s="227">
        <v>0.50791193242037314</v>
      </c>
      <c r="AD333" s="226">
        <v>0</v>
      </c>
      <c r="AE333" s="226">
        <v>0</v>
      </c>
      <c r="AF333" s="226">
        <v>0</v>
      </c>
      <c r="AG333" s="226">
        <v>0</v>
      </c>
      <c r="AH333" s="226">
        <v>0.50791193242037314</v>
      </c>
      <c r="AI333" s="229">
        <f t="shared" si="189"/>
        <v>12.153289121951042</v>
      </c>
      <c r="AJ333" s="160" t="str">
        <f t="shared" si="190"/>
        <v/>
      </c>
      <c r="BA333" s="160"/>
      <c r="BR333" s="160"/>
      <c r="CG333" s="160"/>
    </row>
    <row r="334" spans="1:85" ht="15">
      <c r="A334" s="178" t="s">
        <v>21</v>
      </c>
      <c r="B334" s="179">
        <v>0</v>
      </c>
      <c r="C334" s="179">
        <v>0</v>
      </c>
      <c r="D334" s="179">
        <v>0</v>
      </c>
      <c r="E334" s="179">
        <v>0</v>
      </c>
      <c r="F334" s="362"/>
      <c r="G334" s="179">
        <v>0</v>
      </c>
      <c r="H334" s="180">
        <v>0</v>
      </c>
      <c r="I334" s="181">
        <f t="shared" si="187"/>
        <v>0</v>
      </c>
      <c r="J334" s="168"/>
      <c r="K334" s="182" t="s">
        <v>21</v>
      </c>
      <c r="L334" s="183">
        <v>0</v>
      </c>
      <c r="M334" s="183">
        <v>0</v>
      </c>
      <c r="N334" s="183">
        <v>0</v>
      </c>
      <c r="O334" s="183">
        <v>0</v>
      </c>
      <c r="P334" s="183">
        <v>0</v>
      </c>
      <c r="Q334" s="183">
        <v>0</v>
      </c>
      <c r="R334" s="184">
        <v>0</v>
      </c>
      <c r="S334" s="185">
        <f t="shared" si="188"/>
        <v>0</v>
      </c>
      <c r="U334" s="230" t="s">
        <v>61</v>
      </c>
      <c r="V334" s="231">
        <v>0</v>
      </c>
      <c r="W334" s="231">
        <v>0</v>
      </c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2">
        <v>0</v>
      </c>
      <c r="AD334" s="231">
        <v>0</v>
      </c>
      <c r="AE334" s="231">
        <v>0</v>
      </c>
      <c r="AF334" s="231">
        <v>0</v>
      </c>
      <c r="AG334" s="231">
        <v>0</v>
      </c>
      <c r="AH334" s="231">
        <v>0</v>
      </c>
      <c r="AI334" s="233">
        <f t="shared" si="189"/>
        <v>0</v>
      </c>
      <c r="AJ334" s="160" t="str">
        <f t="shared" si="190"/>
        <v/>
      </c>
      <c r="BA334" s="160"/>
      <c r="BR334" s="160"/>
      <c r="CG334" s="160"/>
    </row>
    <row r="335" spans="1:85" ht="15">
      <c r="A335" s="189" t="s">
        <v>64</v>
      </c>
      <c r="B335" s="175">
        <v>0</v>
      </c>
      <c r="C335" s="175">
        <v>0</v>
      </c>
      <c r="D335" s="175">
        <v>0</v>
      </c>
      <c r="E335" s="175">
        <v>0</v>
      </c>
      <c r="F335" s="362"/>
      <c r="G335" s="175">
        <v>0</v>
      </c>
      <c r="H335" s="187">
        <v>0</v>
      </c>
      <c r="I335" s="173">
        <f t="shared" si="187"/>
        <v>0</v>
      </c>
      <c r="J335" s="168"/>
      <c r="K335" s="190" t="s">
        <v>64</v>
      </c>
      <c r="L335" s="175">
        <v>0</v>
      </c>
      <c r="M335" s="175">
        <v>0</v>
      </c>
      <c r="N335" s="175">
        <v>0</v>
      </c>
      <c r="O335" s="175">
        <v>0</v>
      </c>
      <c r="P335" s="175">
        <v>0</v>
      </c>
      <c r="Q335" s="175">
        <v>0</v>
      </c>
      <c r="R335" s="176">
        <v>0</v>
      </c>
      <c r="S335" s="177">
        <f t="shared" si="188"/>
        <v>0</v>
      </c>
      <c r="U335" s="235" t="s">
        <v>62</v>
      </c>
      <c r="V335" s="226">
        <v>0</v>
      </c>
      <c r="W335" s="226">
        <v>0</v>
      </c>
      <c r="X335" s="226">
        <v>0</v>
      </c>
      <c r="Y335" s="226">
        <v>0</v>
      </c>
      <c r="Z335" s="226">
        <v>0</v>
      </c>
      <c r="AA335" s="226">
        <v>0</v>
      </c>
      <c r="AB335" s="226">
        <v>0</v>
      </c>
      <c r="AC335" s="227">
        <v>0</v>
      </c>
      <c r="AD335" s="228">
        <v>0</v>
      </c>
      <c r="AE335" s="228">
        <v>0</v>
      </c>
      <c r="AF335" s="228">
        <v>0</v>
      </c>
      <c r="AG335" s="228">
        <v>0</v>
      </c>
      <c r="AH335" s="228">
        <v>0</v>
      </c>
      <c r="AI335" s="229">
        <f t="shared" si="189"/>
        <v>0</v>
      </c>
      <c r="AJ335" s="160" t="str">
        <f t="shared" si="190"/>
        <v/>
      </c>
      <c r="BA335" s="160"/>
      <c r="BR335" s="160"/>
      <c r="CG335" s="160"/>
    </row>
    <row r="336" spans="1:85">
      <c r="A336" s="191" t="s">
        <v>23</v>
      </c>
      <c r="B336" s="192">
        <v>0</v>
      </c>
      <c r="C336" s="192">
        <v>0</v>
      </c>
      <c r="D336" s="192">
        <v>0</v>
      </c>
      <c r="E336" s="192">
        <v>0</v>
      </c>
      <c r="F336" s="362"/>
      <c r="G336" s="192">
        <v>0</v>
      </c>
      <c r="H336" s="193">
        <v>0</v>
      </c>
      <c r="I336" s="194">
        <f t="shared" si="187"/>
        <v>0</v>
      </c>
      <c r="J336" s="168"/>
      <c r="K336" s="195" t="s">
        <v>23</v>
      </c>
      <c r="L336" s="196">
        <v>0</v>
      </c>
      <c r="M336" s="196">
        <v>0</v>
      </c>
      <c r="N336" s="196">
        <v>0</v>
      </c>
      <c r="O336" s="196">
        <v>0</v>
      </c>
      <c r="P336" s="196">
        <v>0</v>
      </c>
      <c r="Q336" s="196">
        <v>0</v>
      </c>
      <c r="R336" s="197">
        <v>0</v>
      </c>
      <c r="S336" s="198">
        <f t="shared" si="188"/>
        <v>0</v>
      </c>
      <c r="U336" s="236" t="s">
        <v>66</v>
      </c>
      <c r="V336" s="237">
        <v>0</v>
      </c>
      <c r="W336" s="237">
        <v>0</v>
      </c>
      <c r="X336" s="237">
        <v>0</v>
      </c>
      <c r="Y336" s="237">
        <v>0</v>
      </c>
      <c r="Z336" s="237">
        <v>0</v>
      </c>
      <c r="AA336" s="237">
        <v>0</v>
      </c>
      <c r="AB336" s="237">
        <v>0</v>
      </c>
      <c r="AC336" s="237">
        <v>0</v>
      </c>
      <c r="AD336" s="237">
        <v>0</v>
      </c>
      <c r="AE336" s="237">
        <v>0</v>
      </c>
      <c r="AF336" s="237">
        <v>0</v>
      </c>
      <c r="AG336" s="237">
        <v>0</v>
      </c>
      <c r="AH336" s="125">
        <v>0</v>
      </c>
      <c r="AI336" s="238">
        <f t="shared" si="189"/>
        <v>0</v>
      </c>
      <c r="AJ336" s="160" t="str">
        <f t="shared" si="190"/>
        <v/>
      </c>
      <c r="BA336" s="160"/>
      <c r="BR336" s="160"/>
      <c r="CG336" s="160"/>
    </row>
    <row r="337" spans="1:85">
      <c r="A337" s="199" t="s">
        <v>19</v>
      </c>
      <c r="B337" s="200">
        <v>0</v>
      </c>
      <c r="C337" s="200">
        <v>0</v>
      </c>
      <c r="D337" s="200">
        <v>0</v>
      </c>
      <c r="E337" s="200">
        <v>0</v>
      </c>
      <c r="F337" s="362"/>
      <c r="G337" s="200">
        <v>0</v>
      </c>
      <c r="H337" s="201">
        <v>0</v>
      </c>
      <c r="I337" s="202">
        <f t="shared" si="187"/>
        <v>0</v>
      </c>
      <c r="J337" s="168"/>
      <c r="K337" s="203" t="s">
        <v>19</v>
      </c>
      <c r="L337" s="200">
        <v>0</v>
      </c>
      <c r="M337" s="200">
        <v>0</v>
      </c>
      <c r="N337" s="200">
        <v>0</v>
      </c>
      <c r="O337" s="200">
        <v>0</v>
      </c>
      <c r="P337" s="200">
        <v>0</v>
      </c>
      <c r="Q337" s="200">
        <v>0</v>
      </c>
      <c r="R337" s="204">
        <v>0</v>
      </c>
      <c r="S337" s="205">
        <f t="shared" si="188"/>
        <v>0</v>
      </c>
      <c r="U337" s="239" t="s">
        <v>19</v>
      </c>
      <c r="V337" s="240">
        <v>0</v>
      </c>
      <c r="W337" s="240">
        <v>0</v>
      </c>
      <c r="X337" s="240">
        <v>0</v>
      </c>
      <c r="Y337" s="240">
        <v>0</v>
      </c>
      <c r="Z337" s="240">
        <v>0</v>
      </c>
      <c r="AA337" s="240">
        <v>0</v>
      </c>
      <c r="AB337" s="240">
        <v>0</v>
      </c>
      <c r="AC337" s="240">
        <v>0</v>
      </c>
      <c r="AD337" s="241">
        <v>0</v>
      </c>
      <c r="AE337" s="241">
        <v>0</v>
      </c>
      <c r="AF337" s="241">
        <v>0</v>
      </c>
      <c r="AG337" s="241">
        <v>0</v>
      </c>
      <c r="AH337" s="241">
        <v>0</v>
      </c>
      <c r="AI337" s="242">
        <f t="shared" si="189"/>
        <v>0</v>
      </c>
      <c r="AJ337" s="160" t="str">
        <f t="shared" si="190"/>
        <v/>
      </c>
      <c r="BA337" s="160"/>
      <c r="BR337" s="160"/>
      <c r="CG337" s="160"/>
    </row>
    <row r="338" spans="1:85">
      <c r="A338" s="191" t="s">
        <v>20</v>
      </c>
      <c r="B338" s="192">
        <v>0</v>
      </c>
      <c r="C338" s="192">
        <v>0</v>
      </c>
      <c r="D338" s="192">
        <v>0</v>
      </c>
      <c r="E338" s="192">
        <v>0</v>
      </c>
      <c r="F338" s="362"/>
      <c r="G338" s="192">
        <v>0</v>
      </c>
      <c r="H338" s="193">
        <v>0</v>
      </c>
      <c r="I338" s="194">
        <f t="shared" si="187"/>
        <v>0</v>
      </c>
      <c r="J338" s="168"/>
      <c r="K338" s="195" t="s">
        <v>20</v>
      </c>
      <c r="L338" s="196">
        <v>0</v>
      </c>
      <c r="M338" s="196">
        <v>0</v>
      </c>
      <c r="N338" s="196">
        <v>0</v>
      </c>
      <c r="O338" s="196">
        <v>0</v>
      </c>
      <c r="P338" s="196">
        <v>0</v>
      </c>
      <c r="Q338" s="196">
        <v>0</v>
      </c>
      <c r="R338" s="197">
        <v>0</v>
      </c>
      <c r="S338" s="198">
        <f t="shared" si="188"/>
        <v>0</v>
      </c>
      <c r="U338" s="236" t="s">
        <v>20</v>
      </c>
      <c r="V338" s="237">
        <v>0</v>
      </c>
      <c r="W338" s="237">
        <v>0</v>
      </c>
      <c r="X338" s="237">
        <v>0</v>
      </c>
      <c r="Y338" s="237">
        <v>0</v>
      </c>
      <c r="Z338" s="237">
        <v>0</v>
      </c>
      <c r="AA338" s="237">
        <v>0</v>
      </c>
      <c r="AB338" s="237">
        <v>0</v>
      </c>
      <c r="AC338" s="237">
        <v>0</v>
      </c>
      <c r="AD338" s="237">
        <v>0</v>
      </c>
      <c r="AE338" s="237">
        <v>0</v>
      </c>
      <c r="AF338" s="237">
        <v>0</v>
      </c>
      <c r="AG338" s="237">
        <v>0</v>
      </c>
      <c r="AH338" s="125">
        <v>0</v>
      </c>
      <c r="AI338" s="238">
        <f t="shared" si="189"/>
        <v>0</v>
      </c>
      <c r="AJ338" s="160" t="str">
        <f t="shared" si="190"/>
        <v/>
      </c>
      <c r="BA338" s="160"/>
      <c r="BR338" s="160"/>
      <c r="CG338" s="160"/>
    </row>
    <row r="339" spans="1:85" ht="15" thickBot="1">
      <c r="A339" s="206" t="s">
        <v>11</v>
      </c>
      <c r="B339" s="207">
        <v>0</v>
      </c>
      <c r="C339" s="207">
        <v>0</v>
      </c>
      <c r="D339" s="207">
        <v>0</v>
      </c>
      <c r="E339" s="207">
        <v>0</v>
      </c>
      <c r="F339" s="363"/>
      <c r="G339" s="207">
        <v>0</v>
      </c>
      <c r="H339" s="208">
        <v>0</v>
      </c>
      <c r="I339" s="209">
        <f t="shared" si="187"/>
        <v>0</v>
      </c>
      <c r="J339" s="168"/>
      <c r="K339" s="210" t="s">
        <v>11</v>
      </c>
      <c r="L339" s="207">
        <v>0</v>
      </c>
      <c r="M339" s="207">
        <v>0</v>
      </c>
      <c r="N339" s="207">
        <v>0</v>
      </c>
      <c r="O339" s="207">
        <v>0</v>
      </c>
      <c r="P339" s="207">
        <v>0</v>
      </c>
      <c r="Q339" s="207">
        <v>0</v>
      </c>
      <c r="R339" s="211">
        <v>0</v>
      </c>
      <c r="S339" s="212">
        <f t="shared" si="188"/>
        <v>0</v>
      </c>
      <c r="U339" s="239" t="s">
        <v>11</v>
      </c>
      <c r="V339" s="240">
        <v>0</v>
      </c>
      <c r="W339" s="240">
        <v>0</v>
      </c>
      <c r="X339" s="240">
        <v>0</v>
      </c>
      <c r="Y339" s="240">
        <v>0</v>
      </c>
      <c r="Z339" s="240">
        <v>0</v>
      </c>
      <c r="AA339" s="240">
        <v>0</v>
      </c>
      <c r="AB339" s="240">
        <v>0</v>
      </c>
      <c r="AC339" s="240">
        <v>0</v>
      </c>
      <c r="AD339" s="241">
        <v>0</v>
      </c>
      <c r="AE339" s="241">
        <v>0</v>
      </c>
      <c r="AF339" s="241">
        <v>0</v>
      </c>
      <c r="AG339" s="241">
        <v>0</v>
      </c>
      <c r="AH339" s="241">
        <v>0</v>
      </c>
      <c r="AI339" s="242">
        <f t="shared" si="189"/>
        <v>0</v>
      </c>
      <c r="AJ339" s="160" t="str">
        <f t="shared" si="190"/>
        <v/>
      </c>
      <c r="BA339" s="160"/>
      <c r="BR339" s="160"/>
      <c r="CG339" s="160"/>
    </row>
    <row r="340" spans="1:85" ht="15">
      <c r="A340" s="213" t="s">
        <v>26</v>
      </c>
      <c r="B340" s="214">
        <f>SUM(B319:B335)</f>
        <v>60.653236523967912</v>
      </c>
      <c r="C340" s="214">
        <f t="shared" ref="C340:I340" si="191">SUM(C319:C335)</f>
        <v>222.22407481209805</v>
      </c>
      <c r="D340" s="214">
        <f t="shared" si="191"/>
        <v>8.9315133162432385</v>
      </c>
      <c r="E340" s="214">
        <f t="shared" si="191"/>
        <v>350.40647247737502</v>
      </c>
      <c r="F340" s="214">
        <f t="shared" si="191"/>
        <v>0</v>
      </c>
      <c r="G340" s="214">
        <f t="shared" si="191"/>
        <v>30.574377959566725</v>
      </c>
      <c r="H340" s="216">
        <f t="shared" si="191"/>
        <v>0</v>
      </c>
      <c r="I340" s="173">
        <f t="shared" si="191"/>
        <v>672.78967508925086</v>
      </c>
      <c r="J340" s="168"/>
      <c r="K340" s="215" t="s">
        <v>26</v>
      </c>
      <c r="L340" s="214">
        <f>SUM(L319:L335)</f>
        <v>60.653236523967912</v>
      </c>
      <c r="M340" s="214">
        <f t="shared" ref="M340:S340" si="192">SUM(M319:M335)</f>
        <v>222.22407481209805</v>
      </c>
      <c r="N340" s="214">
        <f t="shared" si="192"/>
        <v>8.9315133162432385</v>
      </c>
      <c r="O340" s="214">
        <f t="shared" si="192"/>
        <v>350.40647247737502</v>
      </c>
      <c r="P340" s="214">
        <f t="shared" si="192"/>
        <v>55.208860834589927</v>
      </c>
      <c r="Q340" s="214">
        <f t="shared" si="192"/>
        <v>30.574377959566725</v>
      </c>
      <c r="R340" s="216">
        <f t="shared" si="192"/>
        <v>0</v>
      </c>
      <c r="S340" s="217">
        <f t="shared" si="192"/>
        <v>727.9985359238409</v>
      </c>
      <c r="T340" s="160" t="str">
        <f>IF(ABS(S340-AI340)&gt;0.01,S340-AI340,"")</f>
        <v/>
      </c>
      <c r="U340" s="243" t="s">
        <v>63</v>
      </c>
      <c r="V340" s="244">
        <f>SUM(V319:V335)</f>
        <v>58.239595453375415</v>
      </c>
      <c r="W340" s="244">
        <f t="shared" ref="W340:AH340" si="193">SUM(W319:W335)</f>
        <v>2.2410521052151866</v>
      </c>
      <c r="X340" s="244">
        <f t="shared" si="193"/>
        <v>30.574377959566725</v>
      </c>
      <c r="Y340" s="244">
        <f t="shared" si="193"/>
        <v>222.22407481209805</v>
      </c>
      <c r="Z340" s="244">
        <f t="shared" si="193"/>
        <v>6.106740013396676</v>
      </c>
      <c r="AA340" s="244">
        <f t="shared" si="193"/>
        <v>346.83453579696186</v>
      </c>
      <c r="AB340" s="244">
        <f t="shared" si="193"/>
        <v>55.208860834589927</v>
      </c>
      <c r="AC340" s="244">
        <f t="shared" si="193"/>
        <v>6.5692989486370346</v>
      </c>
      <c r="AD340" s="245">
        <f t="shared" si="193"/>
        <v>0.17258896537731339</v>
      </c>
      <c r="AE340" s="245">
        <f t="shared" si="193"/>
        <v>0.13768908852735892</v>
      </c>
      <c r="AF340" s="245">
        <f t="shared" si="193"/>
        <v>0</v>
      </c>
      <c r="AG340" s="245">
        <f t="shared" si="193"/>
        <v>2.8247733028465625</v>
      </c>
      <c r="AH340" s="245">
        <f t="shared" si="193"/>
        <v>3.4342475918857982</v>
      </c>
      <c r="AI340" s="246">
        <f>SUM(V340:AC340)</f>
        <v>727.9985359238409</v>
      </c>
      <c r="AJ340" s="160" t="str">
        <f t="shared" si="190"/>
        <v/>
      </c>
      <c r="BA340" s="160"/>
      <c r="BR340" s="160"/>
      <c r="CG340" s="160"/>
    </row>
    <row r="341" spans="1:85" s="23" customFormat="1" ht="15" thickBot="1">
      <c r="A341" s="30" t="s">
        <v>88</v>
      </c>
      <c r="B341" s="47">
        <f>IF($I340=0,"-",B340/$I340)</f>
        <v>9.015185394443187E-2</v>
      </c>
      <c r="C341" s="47">
        <f t="shared" ref="C341:H341" si="194">IF($I340=0,"-",C340/$I340)</f>
        <v>0.3303024452368688</v>
      </c>
      <c r="D341" s="47">
        <f t="shared" si="194"/>
        <v>1.3275342424151206E-2</v>
      </c>
      <c r="E341" s="47">
        <f t="shared" si="194"/>
        <v>0.52082617413962373</v>
      </c>
      <c r="F341" s="47">
        <f t="shared" si="194"/>
        <v>0</v>
      </c>
      <c r="G341" s="47">
        <f t="shared" si="194"/>
        <v>4.5444184254924531E-2</v>
      </c>
      <c r="H341" s="70">
        <f t="shared" si="194"/>
        <v>0</v>
      </c>
      <c r="I341" s="48">
        <f>SUM(B341:H341)</f>
        <v>1</v>
      </c>
      <c r="J341" s="160"/>
      <c r="K341" s="81" t="s">
        <v>88</v>
      </c>
      <c r="L341" s="98">
        <f t="shared" ref="L341:R341" si="195">IF($S340=0,"-",L340/$S340)</f>
        <v>8.3315052889492508E-2</v>
      </c>
      <c r="M341" s="98">
        <f t="shared" si="195"/>
        <v>0.30525346390991354</v>
      </c>
      <c r="N341" s="98">
        <f t="shared" si="195"/>
        <v>1.2268586920863812E-2</v>
      </c>
      <c r="O341" s="98">
        <f t="shared" si="195"/>
        <v>0.4813285400810649</v>
      </c>
      <c r="P341" s="98">
        <f t="shared" si="195"/>
        <v>7.5836499814562225E-2</v>
      </c>
      <c r="Q341" s="98">
        <f t="shared" si="195"/>
        <v>4.1997856384103006E-2</v>
      </c>
      <c r="R341" s="99">
        <f t="shared" si="195"/>
        <v>0</v>
      </c>
      <c r="S341" s="100">
        <f>SUM(L341:R341)</f>
        <v>1</v>
      </c>
      <c r="U341" s="110" t="s">
        <v>88</v>
      </c>
      <c r="V341" s="133">
        <f>+V340/$AI340</f>
        <v>7.9999605190783127E-2</v>
      </c>
      <c r="W341" s="133">
        <f t="shared" ref="W341:AH341" si="196">+W340/$AI340</f>
        <v>3.0783744672937541E-3</v>
      </c>
      <c r="X341" s="133">
        <f t="shared" si="196"/>
        <v>4.1997856384103006E-2</v>
      </c>
      <c r="Y341" s="133">
        <f t="shared" si="196"/>
        <v>0.30525346390991354</v>
      </c>
      <c r="Z341" s="133">
        <f t="shared" si="196"/>
        <v>8.3883960091308881E-3</v>
      </c>
      <c r="AA341" s="133">
        <f t="shared" si="196"/>
        <v>0.4764220237844623</v>
      </c>
      <c r="AB341" s="133">
        <f t="shared" si="196"/>
        <v>7.5836499814562225E-2</v>
      </c>
      <c r="AC341" s="133">
        <f t="shared" si="196"/>
        <v>9.023780439751156E-3</v>
      </c>
      <c r="AD341" s="133">
        <f t="shared" si="196"/>
        <v>2.3707323141563112E-4</v>
      </c>
      <c r="AE341" s="133">
        <f t="shared" si="196"/>
        <v>1.8913374372742306E-4</v>
      </c>
      <c r="AF341" s="133">
        <f t="shared" si="196"/>
        <v>0</v>
      </c>
      <c r="AG341" s="133">
        <f t="shared" si="196"/>
        <v>3.8801909117329248E-3</v>
      </c>
      <c r="AH341" s="133">
        <f t="shared" si="196"/>
        <v>4.7173825528751745E-3</v>
      </c>
      <c r="AI341" s="134">
        <f>SUM(V341:AC341)</f>
        <v>1</v>
      </c>
      <c r="AJ341" s="23" t="str">
        <f t="shared" si="190"/>
        <v/>
      </c>
    </row>
    <row r="342" spans="1:85" ht="15" thickBot="1">
      <c r="A342" s="247"/>
      <c r="B342" s="247"/>
      <c r="C342" s="247"/>
      <c r="D342" s="247"/>
      <c r="E342" s="247"/>
      <c r="F342" s="247"/>
      <c r="G342" s="247"/>
      <c r="H342" s="247"/>
      <c r="I342" s="247"/>
      <c r="K342" s="247"/>
      <c r="L342" s="247"/>
      <c r="M342" s="247"/>
      <c r="N342" s="247"/>
      <c r="O342" s="247"/>
      <c r="P342" s="247"/>
      <c r="Q342" s="247"/>
      <c r="R342" s="247"/>
      <c r="S342" s="247"/>
      <c r="AI342" s="168"/>
      <c r="BA342" s="160"/>
      <c r="BR342" s="160"/>
      <c r="CG342" s="160"/>
    </row>
    <row r="343" spans="1:85" ht="28.5">
      <c r="A343" s="312" t="s">
        <v>40</v>
      </c>
      <c r="B343" s="164" t="s">
        <v>0</v>
      </c>
      <c r="C343" s="164" t="s">
        <v>1</v>
      </c>
      <c r="D343" s="164" t="s">
        <v>2</v>
      </c>
      <c r="E343" s="164" t="s">
        <v>3</v>
      </c>
      <c r="F343" s="164" t="s">
        <v>27</v>
      </c>
      <c r="G343" s="164" t="s">
        <v>4</v>
      </c>
      <c r="H343" s="164" t="s">
        <v>5</v>
      </c>
      <c r="I343" s="165" t="s">
        <v>6</v>
      </c>
      <c r="K343" s="314" t="s">
        <v>40</v>
      </c>
      <c r="L343" s="166" t="s">
        <v>0</v>
      </c>
      <c r="M343" s="166" t="s">
        <v>1</v>
      </c>
      <c r="N343" s="166" t="s">
        <v>2</v>
      </c>
      <c r="O343" s="166" t="s">
        <v>3</v>
      </c>
      <c r="P343" s="166" t="s">
        <v>27</v>
      </c>
      <c r="Q343" s="166" t="s">
        <v>4</v>
      </c>
      <c r="R343" s="166" t="s">
        <v>5</v>
      </c>
      <c r="S343" s="167" t="s">
        <v>6</v>
      </c>
      <c r="U343" s="316" t="s">
        <v>40</v>
      </c>
      <c r="V343" s="219" t="s">
        <v>74</v>
      </c>
      <c r="W343" s="219" t="s">
        <v>75</v>
      </c>
      <c r="X343" s="219" t="s">
        <v>4</v>
      </c>
      <c r="Y343" s="219" t="s">
        <v>1</v>
      </c>
      <c r="Z343" s="219" t="s">
        <v>2</v>
      </c>
      <c r="AA343" s="219" t="s">
        <v>3</v>
      </c>
      <c r="AB343" s="219" t="s">
        <v>55</v>
      </c>
      <c r="AC343" s="219" t="s">
        <v>68</v>
      </c>
      <c r="AD343" s="220" t="s">
        <v>76</v>
      </c>
      <c r="AE343" s="220" t="s">
        <v>83</v>
      </c>
      <c r="AF343" s="220" t="s">
        <v>77</v>
      </c>
      <c r="AG343" s="220" t="s">
        <v>84</v>
      </c>
      <c r="AH343" s="220" t="s">
        <v>85</v>
      </c>
      <c r="AI343" s="221" t="s">
        <v>63</v>
      </c>
      <c r="BA343" s="160"/>
      <c r="BR343" s="160"/>
      <c r="CG343" s="160"/>
    </row>
    <row r="344" spans="1:85" ht="15">
      <c r="A344" s="313" t="s">
        <v>40</v>
      </c>
      <c r="B344" s="318" t="s">
        <v>69</v>
      </c>
      <c r="C344" s="319"/>
      <c r="D344" s="319"/>
      <c r="E344" s="319"/>
      <c r="F344" s="319"/>
      <c r="G344" s="319"/>
      <c r="H344" s="319"/>
      <c r="I344" s="320"/>
      <c r="K344" s="315" t="s">
        <v>40</v>
      </c>
      <c r="L344" s="321" t="s">
        <v>69</v>
      </c>
      <c r="M344" s="322"/>
      <c r="N344" s="322"/>
      <c r="O344" s="322"/>
      <c r="P344" s="322"/>
      <c r="Q344" s="322"/>
      <c r="R344" s="322"/>
      <c r="S344" s="323"/>
      <c r="U344" s="317" t="s">
        <v>40</v>
      </c>
      <c r="V344" s="324" t="s">
        <v>69</v>
      </c>
      <c r="W344" s="324"/>
      <c r="X344" s="324"/>
      <c r="Y344" s="324"/>
      <c r="Z344" s="324"/>
      <c r="AA344" s="324"/>
      <c r="AB344" s="324"/>
      <c r="AC344" s="324"/>
      <c r="AD344" s="324"/>
      <c r="AE344" s="324"/>
      <c r="AF344" s="324"/>
      <c r="AG344" s="324"/>
      <c r="AH344" s="324"/>
      <c r="AI344" s="325"/>
      <c r="BA344" s="160"/>
      <c r="BR344" s="160"/>
      <c r="CG344" s="160"/>
    </row>
    <row r="345" spans="1:85" ht="15">
      <c r="A345" s="170" t="s">
        <v>7</v>
      </c>
      <c r="B345" s="171">
        <v>0</v>
      </c>
      <c r="C345" s="171">
        <v>0</v>
      </c>
      <c r="D345" s="171">
        <v>0</v>
      </c>
      <c r="E345" s="171">
        <v>0</v>
      </c>
      <c r="F345" s="361"/>
      <c r="G345" s="171">
        <v>0</v>
      </c>
      <c r="H345" s="172">
        <v>0</v>
      </c>
      <c r="I345" s="173">
        <f>SUM(B345:H345)</f>
        <v>0</v>
      </c>
      <c r="J345" s="168"/>
      <c r="K345" s="222" t="s">
        <v>7</v>
      </c>
      <c r="L345" s="171">
        <v>0</v>
      </c>
      <c r="M345" s="171">
        <v>0</v>
      </c>
      <c r="N345" s="171">
        <v>0</v>
      </c>
      <c r="O345" s="171">
        <v>0</v>
      </c>
      <c r="P345" s="171">
        <v>0</v>
      </c>
      <c r="Q345" s="171">
        <v>0</v>
      </c>
      <c r="R345" s="223">
        <v>0</v>
      </c>
      <c r="S345" s="224">
        <f>SUM(L345:R345)</f>
        <v>0</v>
      </c>
      <c r="U345" s="225" t="s">
        <v>7</v>
      </c>
      <c r="V345" s="226">
        <v>0</v>
      </c>
      <c r="W345" s="226">
        <v>0</v>
      </c>
      <c r="X345" s="226">
        <v>0</v>
      </c>
      <c r="Y345" s="226">
        <v>0</v>
      </c>
      <c r="Z345" s="226">
        <v>0</v>
      </c>
      <c r="AA345" s="226">
        <v>0</v>
      </c>
      <c r="AB345" s="226">
        <v>0</v>
      </c>
      <c r="AC345" s="227">
        <v>0</v>
      </c>
      <c r="AD345" s="228">
        <v>0</v>
      </c>
      <c r="AE345" s="228">
        <v>0</v>
      </c>
      <c r="AF345" s="228">
        <v>0</v>
      </c>
      <c r="AG345" s="228">
        <v>0</v>
      </c>
      <c r="AH345" s="228">
        <v>0</v>
      </c>
      <c r="AI345" s="229">
        <f>SUM(V345:AC345)</f>
        <v>0</v>
      </c>
      <c r="AJ345" s="160" t="str">
        <f>IF(ABS(S345-AI345)&gt;0.001,S345-AI345,"")</f>
        <v/>
      </c>
      <c r="BA345" s="160"/>
      <c r="BR345" s="160"/>
      <c r="CG345" s="160"/>
    </row>
    <row r="346" spans="1:85" ht="15">
      <c r="A346" s="178" t="s">
        <v>8</v>
      </c>
      <c r="B346" s="179">
        <v>0</v>
      </c>
      <c r="C346" s="179">
        <v>0</v>
      </c>
      <c r="D346" s="179">
        <v>0</v>
      </c>
      <c r="E346" s="179">
        <v>0</v>
      </c>
      <c r="F346" s="362"/>
      <c r="G346" s="179">
        <v>0</v>
      </c>
      <c r="H346" s="180">
        <v>0</v>
      </c>
      <c r="I346" s="181">
        <f t="shared" ref="I346:I365" si="197">SUM(B346:H346)</f>
        <v>0</v>
      </c>
      <c r="J346" s="168"/>
      <c r="K346" s="182" t="s">
        <v>8</v>
      </c>
      <c r="L346" s="183">
        <v>0</v>
      </c>
      <c r="M346" s="183">
        <v>0</v>
      </c>
      <c r="N346" s="183">
        <v>0</v>
      </c>
      <c r="O346" s="183">
        <v>0</v>
      </c>
      <c r="P346" s="183">
        <v>0</v>
      </c>
      <c r="Q346" s="183">
        <v>0</v>
      </c>
      <c r="R346" s="184">
        <v>0</v>
      </c>
      <c r="S346" s="185">
        <f t="shared" ref="S346:S365" si="198">SUM(L346:R346)</f>
        <v>0</v>
      </c>
      <c r="U346" s="230" t="s">
        <v>8</v>
      </c>
      <c r="V346" s="231">
        <v>0</v>
      </c>
      <c r="W346" s="231">
        <v>0</v>
      </c>
      <c r="X346" s="231">
        <v>0</v>
      </c>
      <c r="Y346" s="231">
        <v>0</v>
      </c>
      <c r="Z346" s="231">
        <v>0</v>
      </c>
      <c r="AA346" s="231">
        <v>0</v>
      </c>
      <c r="AB346" s="231">
        <v>0</v>
      </c>
      <c r="AC346" s="232">
        <v>0</v>
      </c>
      <c r="AD346" s="231">
        <v>0</v>
      </c>
      <c r="AE346" s="231">
        <v>0</v>
      </c>
      <c r="AF346" s="231">
        <v>0</v>
      </c>
      <c r="AG346" s="231">
        <v>0</v>
      </c>
      <c r="AH346" s="231">
        <v>0</v>
      </c>
      <c r="AI346" s="233">
        <f t="shared" ref="AI346:AI365" si="199">SUM(V346:AC346)</f>
        <v>0</v>
      </c>
      <c r="AJ346" s="160" t="str">
        <f t="shared" ref="AJ346:AJ367" si="200">IF(ABS(S346-AI346)&gt;0.001,S346-AI346,"")</f>
        <v/>
      </c>
      <c r="BA346" s="160"/>
      <c r="BR346" s="160"/>
      <c r="CG346" s="160"/>
    </row>
    <row r="347" spans="1:85" ht="15">
      <c r="A347" s="186" t="s">
        <v>10</v>
      </c>
      <c r="B347" s="175">
        <v>0</v>
      </c>
      <c r="C347" s="175">
        <v>0</v>
      </c>
      <c r="D347" s="175">
        <v>0</v>
      </c>
      <c r="E347" s="175">
        <v>0</v>
      </c>
      <c r="F347" s="362"/>
      <c r="G347" s="175">
        <v>0</v>
      </c>
      <c r="H347" s="187">
        <v>0</v>
      </c>
      <c r="I347" s="173">
        <f t="shared" si="197"/>
        <v>0</v>
      </c>
      <c r="J347" s="168"/>
      <c r="K347" s="188" t="s">
        <v>10</v>
      </c>
      <c r="L347" s="175">
        <v>0</v>
      </c>
      <c r="M347" s="175">
        <v>0</v>
      </c>
      <c r="N347" s="175">
        <v>0</v>
      </c>
      <c r="O347" s="175">
        <v>0</v>
      </c>
      <c r="P347" s="175">
        <v>0</v>
      </c>
      <c r="Q347" s="175">
        <v>0</v>
      </c>
      <c r="R347" s="176">
        <v>0</v>
      </c>
      <c r="S347" s="177">
        <f t="shared" si="198"/>
        <v>0</v>
      </c>
      <c r="U347" s="234" t="s">
        <v>10</v>
      </c>
      <c r="V347" s="226">
        <v>0</v>
      </c>
      <c r="W347" s="226">
        <v>0</v>
      </c>
      <c r="X347" s="226">
        <v>0</v>
      </c>
      <c r="Y347" s="226">
        <v>0</v>
      </c>
      <c r="Z347" s="226">
        <v>0</v>
      </c>
      <c r="AA347" s="226">
        <v>0</v>
      </c>
      <c r="AB347" s="226">
        <v>0</v>
      </c>
      <c r="AC347" s="227">
        <v>0</v>
      </c>
      <c r="AD347" s="228">
        <v>0</v>
      </c>
      <c r="AE347" s="228">
        <v>0</v>
      </c>
      <c r="AF347" s="228">
        <v>0</v>
      </c>
      <c r="AG347" s="228">
        <v>0</v>
      </c>
      <c r="AH347" s="228">
        <v>0</v>
      </c>
      <c r="AI347" s="229">
        <f t="shared" si="199"/>
        <v>0</v>
      </c>
      <c r="AJ347" s="160" t="str">
        <f t="shared" si="200"/>
        <v/>
      </c>
      <c r="BA347" s="160"/>
      <c r="BR347" s="160"/>
      <c r="CG347" s="160"/>
    </row>
    <row r="348" spans="1:85" ht="15">
      <c r="A348" s="178" t="s">
        <v>56</v>
      </c>
      <c r="B348" s="179">
        <v>0</v>
      </c>
      <c r="C348" s="179">
        <v>0</v>
      </c>
      <c r="D348" s="179">
        <v>0</v>
      </c>
      <c r="E348" s="179">
        <v>0</v>
      </c>
      <c r="F348" s="362"/>
      <c r="G348" s="179">
        <v>0</v>
      </c>
      <c r="H348" s="180">
        <v>0</v>
      </c>
      <c r="I348" s="181">
        <f t="shared" si="197"/>
        <v>0</v>
      </c>
      <c r="J348" s="168"/>
      <c r="K348" s="182" t="s">
        <v>56</v>
      </c>
      <c r="L348" s="183">
        <v>0</v>
      </c>
      <c r="M348" s="183">
        <v>0</v>
      </c>
      <c r="N348" s="183">
        <v>0</v>
      </c>
      <c r="O348" s="183">
        <v>0</v>
      </c>
      <c r="P348" s="183">
        <v>0</v>
      </c>
      <c r="Q348" s="183">
        <v>0</v>
      </c>
      <c r="R348" s="184">
        <v>0</v>
      </c>
      <c r="S348" s="185">
        <f t="shared" si="198"/>
        <v>0</v>
      </c>
      <c r="U348" s="230" t="s">
        <v>56</v>
      </c>
      <c r="V348" s="231">
        <v>0</v>
      </c>
      <c r="W348" s="231">
        <v>0</v>
      </c>
      <c r="X348" s="231">
        <v>0</v>
      </c>
      <c r="Y348" s="231">
        <v>0</v>
      </c>
      <c r="Z348" s="231">
        <v>0</v>
      </c>
      <c r="AA348" s="231">
        <v>0</v>
      </c>
      <c r="AB348" s="231">
        <v>0</v>
      </c>
      <c r="AC348" s="232">
        <v>0</v>
      </c>
      <c r="AD348" s="231">
        <v>0</v>
      </c>
      <c r="AE348" s="231">
        <v>0</v>
      </c>
      <c r="AF348" s="231">
        <v>0</v>
      </c>
      <c r="AG348" s="231">
        <v>0</v>
      </c>
      <c r="AH348" s="231">
        <v>0</v>
      </c>
      <c r="AI348" s="233">
        <f t="shared" si="199"/>
        <v>0</v>
      </c>
      <c r="AJ348" s="160" t="str">
        <f t="shared" si="200"/>
        <v/>
      </c>
      <c r="BA348" s="160"/>
      <c r="BR348" s="160"/>
      <c r="CG348" s="160"/>
    </row>
    <row r="349" spans="1:85" ht="15">
      <c r="A349" s="186" t="s">
        <v>16</v>
      </c>
      <c r="B349" s="175">
        <v>0</v>
      </c>
      <c r="C349" s="175">
        <v>0</v>
      </c>
      <c r="D349" s="175">
        <v>0</v>
      </c>
      <c r="E349" s="175">
        <v>0</v>
      </c>
      <c r="F349" s="362"/>
      <c r="G349" s="175">
        <v>0</v>
      </c>
      <c r="H349" s="187">
        <v>0</v>
      </c>
      <c r="I349" s="173">
        <f t="shared" si="197"/>
        <v>0</v>
      </c>
      <c r="J349" s="168"/>
      <c r="K349" s="188" t="s">
        <v>16</v>
      </c>
      <c r="L349" s="175">
        <v>0</v>
      </c>
      <c r="M349" s="175">
        <v>0</v>
      </c>
      <c r="N349" s="175">
        <v>0</v>
      </c>
      <c r="O349" s="175">
        <v>0</v>
      </c>
      <c r="P349" s="175">
        <v>0</v>
      </c>
      <c r="Q349" s="175">
        <v>0</v>
      </c>
      <c r="R349" s="176">
        <v>0</v>
      </c>
      <c r="S349" s="177">
        <f t="shared" si="198"/>
        <v>0</v>
      </c>
      <c r="U349" s="234" t="s">
        <v>16</v>
      </c>
      <c r="V349" s="226">
        <v>0</v>
      </c>
      <c r="W349" s="226">
        <v>0</v>
      </c>
      <c r="X349" s="226">
        <v>0</v>
      </c>
      <c r="Y349" s="226">
        <v>0</v>
      </c>
      <c r="Z349" s="226">
        <v>0</v>
      </c>
      <c r="AA349" s="226">
        <v>0</v>
      </c>
      <c r="AB349" s="226">
        <v>0</v>
      </c>
      <c r="AC349" s="227">
        <v>0</v>
      </c>
      <c r="AD349" s="228">
        <v>0</v>
      </c>
      <c r="AE349" s="228">
        <v>0</v>
      </c>
      <c r="AF349" s="228">
        <v>0</v>
      </c>
      <c r="AG349" s="228">
        <v>0</v>
      </c>
      <c r="AH349" s="228">
        <v>0</v>
      </c>
      <c r="AI349" s="229">
        <f t="shared" si="199"/>
        <v>0</v>
      </c>
      <c r="AJ349" s="160" t="str">
        <f t="shared" si="200"/>
        <v/>
      </c>
      <c r="BA349" s="160"/>
      <c r="BR349" s="160"/>
      <c r="CG349" s="160"/>
    </row>
    <row r="350" spans="1:85" ht="15">
      <c r="A350" s="178" t="s">
        <v>15</v>
      </c>
      <c r="B350" s="179">
        <v>0</v>
      </c>
      <c r="C350" s="179">
        <v>0</v>
      </c>
      <c r="D350" s="179">
        <v>0</v>
      </c>
      <c r="E350" s="179">
        <v>0</v>
      </c>
      <c r="F350" s="362"/>
      <c r="G350" s="179">
        <v>0</v>
      </c>
      <c r="H350" s="180">
        <v>0</v>
      </c>
      <c r="I350" s="181">
        <f t="shared" si="197"/>
        <v>0</v>
      </c>
      <c r="J350" s="168"/>
      <c r="K350" s="182" t="s">
        <v>15</v>
      </c>
      <c r="L350" s="183">
        <v>0</v>
      </c>
      <c r="M350" s="183">
        <v>0</v>
      </c>
      <c r="N350" s="183">
        <v>0</v>
      </c>
      <c r="O350" s="183">
        <v>0</v>
      </c>
      <c r="P350" s="183">
        <v>0</v>
      </c>
      <c r="Q350" s="183">
        <v>0</v>
      </c>
      <c r="R350" s="184">
        <v>0</v>
      </c>
      <c r="S350" s="185">
        <f t="shared" si="198"/>
        <v>0</v>
      </c>
      <c r="U350" s="230" t="s">
        <v>57</v>
      </c>
      <c r="V350" s="231">
        <v>0</v>
      </c>
      <c r="W350" s="231">
        <v>0</v>
      </c>
      <c r="X350" s="231">
        <v>0</v>
      </c>
      <c r="Y350" s="231">
        <v>0</v>
      </c>
      <c r="Z350" s="231">
        <v>0</v>
      </c>
      <c r="AA350" s="231">
        <v>0</v>
      </c>
      <c r="AB350" s="231">
        <v>0</v>
      </c>
      <c r="AC350" s="232">
        <v>0</v>
      </c>
      <c r="AD350" s="231">
        <v>0</v>
      </c>
      <c r="AE350" s="231">
        <v>0</v>
      </c>
      <c r="AF350" s="231">
        <v>0</v>
      </c>
      <c r="AG350" s="231">
        <v>0</v>
      </c>
      <c r="AH350" s="231">
        <v>0</v>
      </c>
      <c r="AI350" s="233">
        <f t="shared" si="199"/>
        <v>0</v>
      </c>
      <c r="AJ350" s="160" t="str">
        <f t="shared" si="200"/>
        <v/>
      </c>
      <c r="BA350" s="160"/>
      <c r="BR350" s="160"/>
      <c r="CG350" s="160"/>
    </row>
    <row r="351" spans="1:85" ht="15">
      <c r="A351" s="186" t="s">
        <v>58</v>
      </c>
      <c r="B351" s="175">
        <v>0</v>
      </c>
      <c r="C351" s="175">
        <v>0</v>
      </c>
      <c r="D351" s="175">
        <v>0</v>
      </c>
      <c r="E351" s="175">
        <v>1.2835395228665707</v>
      </c>
      <c r="F351" s="362"/>
      <c r="G351" s="175">
        <v>0</v>
      </c>
      <c r="H351" s="187">
        <v>0</v>
      </c>
      <c r="I351" s="173">
        <f t="shared" si="197"/>
        <v>1.2835395228665707</v>
      </c>
      <c r="J351" s="168"/>
      <c r="K351" s="188" t="s">
        <v>58</v>
      </c>
      <c r="L351" s="175">
        <v>0</v>
      </c>
      <c r="M351" s="175">
        <v>0</v>
      </c>
      <c r="N351" s="175">
        <v>0</v>
      </c>
      <c r="O351" s="175">
        <v>1.2835395228665707</v>
      </c>
      <c r="P351" s="175">
        <v>74.576231407467006</v>
      </c>
      <c r="Q351" s="175">
        <v>0</v>
      </c>
      <c r="R351" s="176">
        <v>0</v>
      </c>
      <c r="S351" s="177">
        <f t="shared" si="198"/>
        <v>75.859770930333582</v>
      </c>
      <c r="U351" s="234" t="s">
        <v>58</v>
      </c>
      <c r="V351" s="226">
        <v>0</v>
      </c>
      <c r="W351" s="226">
        <v>0</v>
      </c>
      <c r="X351" s="226">
        <v>0</v>
      </c>
      <c r="Y351" s="226">
        <v>0</v>
      </c>
      <c r="Z351" s="226">
        <v>0</v>
      </c>
      <c r="AA351" s="226">
        <v>0</v>
      </c>
      <c r="AB351" s="226">
        <v>74.576231407467006</v>
      </c>
      <c r="AC351" s="227">
        <v>1.2835395228665707</v>
      </c>
      <c r="AD351" s="226">
        <v>0</v>
      </c>
      <c r="AE351" s="226">
        <v>0</v>
      </c>
      <c r="AF351" s="226">
        <v>0</v>
      </c>
      <c r="AG351" s="226">
        <v>0</v>
      </c>
      <c r="AH351" s="226">
        <v>1.2835395228665707</v>
      </c>
      <c r="AI351" s="229">
        <f t="shared" si="199"/>
        <v>75.859770930333582</v>
      </c>
      <c r="AJ351" s="160" t="str">
        <f t="shared" si="200"/>
        <v/>
      </c>
      <c r="BA351" s="160"/>
      <c r="BR351" s="160"/>
      <c r="CG351" s="160"/>
    </row>
    <row r="352" spans="1:85" ht="15">
      <c r="A352" s="178" t="s">
        <v>12</v>
      </c>
      <c r="B352" s="179">
        <v>0</v>
      </c>
      <c r="C352" s="179">
        <v>0</v>
      </c>
      <c r="D352" s="179">
        <v>0</v>
      </c>
      <c r="E352" s="179">
        <v>0</v>
      </c>
      <c r="F352" s="362"/>
      <c r="G352" s="179">
        <v>0</v>
      </c>
      <c r="H352" s="180">
        <v>0</v>
      </c>
      <c r="I352" s="181">
        <f t="shared" si="197"/>
        <v>0</v>
      </c>
      <c r="J352" s="168"/>
      <c r="K352" s="182" t="s">
        <v>12</v>
      </c>
      <c r="L352" s="183">
        <v>0</v>
      </c>
      <c r="M352" s="183">
        <v>0</v>
      </c>
      <c r="N352" s="183">
        <v>0</v>
      </c>
      <c r="O352" s="183">
        <v>0</v>
      </c>
      <c r="P352" s="183">
        <v>2.3978062922405816</v>
      </c>
      <c r="Q352" s="183">
        <v>0</v>
      </c>
      <c r="R352" s="184">
        <v>0</v>
      </c>
      <c r="S352" s="185">
        <f t="shared" si="198"/>
        <v>2.3978062922405816</v>
      </c>
      <c r="U352" s="230" t="s">
        <v>12</v>
      </c>
      <c r="V352" s="231">
        <v>0</v>
      </c>
      <c r="W352" s="231">
        <v>0</v>
      </c>
      <c r="X352" s="231">
        <v>0</v>
      </c>
      <c r="Y352" s="231">
        <v>0</v>
      </c>
      <c r="Z352" s="231">
        <v>0</v>
      </c>
      <c r="AA352" s="231">
        <v>0</v>
      </c>
      <c r="AB352" s="231">
        <v>2.3978062922405816</v>
      </c>
      <c r="AC352" s="232">
        <v>0</v>
      </c>
      <c r="AD352" s="231">
        <v>0</v>
      </c>
      <c r="AE352" s="231">
        <v>0</v>
      </c>
      <c r="AF352" s="231">
        <v>0</v>
      </c>
      <c r="AG352" s="231">
        <v>0</v>
      </c>
      <c r="AH352" s="231">
        <v>0</v>
      </c>
      <c r="AI352" s="233">
        <f t="shared" si="199"/>
        <v>2.3978062922405816</v>
      </c>
      <c r="AJ352" s="160" t="str">
        <f t="shared" si="200"/>
        <v/>
      </c>
      <c r="BA352" s="160"/>
      <c r="BR352" s="160"/>
      <c r="CG352" s="160"/>
    </row>
    <row r="353" spans="1:85" ht="15">
      <c r="A353" s="186" t="s">
        <v>59</v>
      </c>
      <c r="B353" s="175">
        <v>0</v>
      </c>
      <c r="C353" s="175">
        <v>0</v>
      </c>
      <c r="D353" s="175">
        <v>0</v>
      </c>
      <c r="E353" s="175">
        <v>0</v>
      </c>
      <c r="F353" s="362"/>
      <c r="G353" s="175">
        <v>0</v>
      </c>
      <c r="H353" s="187">
        <v>0</v>
      </c>
      <c r="I353" s="173">
        <f t="shared" si="197"/>
        <v>0</v>
      </c>
      <c r="J353" s="168"/>
      <c r="K353" s="188" t="s">
        <v>59</v>
      </c>
      <c r="L353" s="175">
        <v>0</v>
      </c>
      <c r="M353" s="175">
        <v>0</v>
      </c>
      <c r="N353" s="175">
        <v>0</v>
      </c>
      <c r="O353" s="175">
        <v>0</v>
      </c>
      <c r="P353" s="175">
        <v>0</v>
      </c>
      <c r="Q353" s="175">
        <v>0</v>
      </c>
      <c r="R353" s="176">
        <v>0</v>
      </c>
      <c r="S353" s="177">
        <f t="shared" si="198"/>
        <v>0</v>
      </c>
      <c r="U353" s="234" t="s">
        <v>59</v>
      </c>
      <c r="V353" s="226">
        <v>0</v>
      </c>
      <c r="W353" s="226">
        <v>0</v>
      </c>
      <c r="X353" s="226">
        <v>0</v>
      </c>
      <c r="Y353" s="226">
        <v>0</v>
      </c>
      <c r="Z353" s="226">
        <v>0</v>
      </c>
      <c r="AA353" s="226">
        <v>0</v>
      </c>
      <c r="AB353" s="226">
        <v>0</v>
      </c>
      <c r="AC353" s="227">
        <v>0</v>
      </c>
      <c r="AD353" s="226">
        <v>0</v>
      </c>
      <c r="AE353" s="226">
        <v>0</v>
      </c>
      <c r="AF353" s="226">
        <v>0</v>
      </c>
      <c r="AG353" s="226">
        <v>0</v>
      </c>
      <c r="AH353" s="226">
        <v>0</v>
      </c>
      <c r="AI353" s="229">
        <f t="shared" si="199"/>
        <v>0</v>
      </c>
      <c r="AJ353" s="160" t="str">
        <f t="shared" si="200"/>
        <v/>
      </c>
      <c r="BA353" s="160"/>
      <c r="BR353" s="160"/>
      <c r="CG353" s="160"/>
    </row>
    <row r="354" spans="1:85" ht="15">
      <c r="A354" s="178" t="s">
        <v>17</v>
      </c>
      <c r="B354" s="179">
        <v>0</v>
      </c>
      <c r="C354" s="179">
        <v>1.1491347557902364E-2</v>
      </c>
      <c r="D354" s="179">
        <v>0</v>
      </c>
      <c r="E354" s="179">
        <v>0</v>
      </c>
      <c r="F354" s="362"/>
      <c r="G354" s="179">
        <v>0</v>
      </c>
      <c r="H354" s="180">
        <v>0</v>
      </c>
      <c r="I354" s="181">
        <f t="shared" si="197"/>
        <v>1.1491347557902364E-2</v>
      </c>
      <c r="J354" s="168"/>
      <c r="K354" s="182" t="s">
        <v>17</v>
      </c>
      <c r="L354" s="183">
        <v>0</v>
      </c>
      <c r="M354" s="183">
        <v>1.1491347557902364E-2</v>
      </c>
      <c r="N354" s="183">
        <v>0</v>
      </c>
      <c r="O354" s="183">
        <v>0</v>
      </c>
      <c r="P354" s="183">
        <v>0.49712903136735792</v>
      </c>
      <c r="Q354" s="183">
        <v>0</v>
      </c>
      <c r="R354" s="184">
        <v>0</v>
      </c>
      <c r="S354" s="185">
        <f t="shared" si="198"/>
        <v>0.50862037892526024</v>
      </c>
      <c r="U354" s="230" t="s">
        <v>17</v>
      </c>
      <c r="V354" s="231">
        <v>0</v>
      </c>
      <c r="W354" s="231">
        <v>0</v>
      </c>
      <c r="X354" s="231">
        <v>0</v>
      </c>
      <c r="Y354" s="231">
        <v>1.1491347557902364E-2</v>
      </c>
      <c r="Z354" s="231">
        <v>0</v>
      </c>
      <c r="AA354" s="231">
        <v>0</v>
      </c>
      <c r="AB354" s="231">
        <v>0.49712903136735792</v>
      </c>
      <c r="AC354" s="232">
        <v>0</v>
      </c>
      <c r="AD354" s="231">
        <v>0</v>
      </c>
      <c r="AE354" s="231">
        <v>0</v>
      </c>
      <c r="AF354" s="231">
        <v>0</v>
      </c>
      <c r="AG354" s="231">
        <v>0</v>
      </c>
      <c r="AH354" s="231">
        <v>0</v>
      </c>
      <c r="AI354" s="233">
        <f t="shared" si="199"/>
        <v>0.50862037892526024</v>
      </c>
      <c r="AJ354" s="160" t="str">
        <f t="shared" si="200"/>
        <v/>
      </c>
      <c r="BA354" s="160"/>
      <c r="BR354" s="160"/>
      <c r="CG354" s="160"/>
    </row>
    <row r="355" spans="1:85" ht="15">
      <c r="A355" s="186" t="s">
        <v>139</v>
      </c>
      <c r="B355" s="175">
        <v>1.2011093161578645</v>
      </c>
      <c r="C355" s="175">
        <v>0</v>
      </c>
      <c r="D355" s="175">
        <v>23.473337061756105</v>
      </c>
      <c r="E355" s="175">
        <v>0</v>
      </c>
      <c r="F355" s="362"/>
      <c r="G355" s="175">
        <v>0</v>
      </c>
      <c r="H355" s="187">
        <v>0</v>
      </c>
      <c r="I355" s="173">
        <f t="shared" si="197"/>
        <v>24.67444637791397</v>
      </c>
      <c r="J355" s="168"/>
      <c r="K355" s="188" t="s">
        <v>139</v>
      </c>
      <c r="L355" s="175">
        <v>1.2011093161578645</v>
      </c>
      <c r="M355" s="175">
        <v>0</v>
      </c>
      <c r="N355" s="175">
        <v>23.473337061756105</v>
      </c>
      <c r="O355" s="175">
        <v>0</v>
      </c>
      <c r="P355" s="175">
        <v>0</v>
      </c>
      <c r="Q355" s="175">
        <v>0</v>
      </c>
      <c r="R355" s="176">
        <v>0</v>
      </c>
      <c r="S355" s="177">
        <f t="shared" si="198"/>
        <v>24.67444637791397</v>
      </c>
      <c r="U355" s="234" t="s">
        <v>139</v>
      </c>
      <c r="V355" s="226">
        <v>1.2011093161578645</v>
      </c>
      <c r="W355" s="226">
        <v>0</v>
      </c>
      <c r="X355" s="226">
        <v>0</v>
      </c>
      <c r="Y355" s="226">
        <v>0</v>
      </c>
      <c r="Z355" s="226">
        <v>23.473337061756105</v>
      </c>
      <c r="AA355" s="226">
        <v>0</v>
      </c>
      <c r="AB355" s="226">
        <v>0</v>
      </c>
      <c r="AC355" s="227">
        <v>0</v>
      </c>
      <c r="AD355" s="226">
        <v>0</v>
      </c>
      <c r="AE355" s="226">
        <v>0</v>
      </c>
      <c r="AF355" s="226">
        <v>0</v>
      </c>
      <c r="AG355" s="226">
        <v>0</v>
      </c>
      <c r="AH355" s="226">
        <v>0</v>
      </c>
      <c r="AI355" s="229">
        <f t="shared" si="199"/>
        <v>24.67444637791397</v>
      </c>
      <c r="AJ355" s="160" t="str">
        <f t="shared" si="200"/>
        <v/>
      </c>
      <c r="BA355" s="160"/>
      <c r="BR355" s="160"/>
      <c r="CG355" s="160"/>
    </row>
    <row r="356" spans="1:85" ht="15">
      <c r="A356" s="178" t="s">
        <v>25</v>
      </c>
      <c r="B356" s="179">
        <v>1.1529146097457537</v>
      </c>
      <c r="C356" s="179">
        <v>0.57216743053552888</v>
      </c>
      <c r="D356" s="179">
        <v>0.39579548770124429</v>
      </c>
      <c r="E356" s="179">
        <v>50.795275407433394</v>
      </c>
      <c r="F356" s="362"/>
      <c r="G356" s="179">
        <v>1.7602762730926234</v>
      </c>
      <c r="H356" s="180">
        <v>0</v>
      </c>
      <c r="I356" s="181">
        <f t="shared" si="197"/>
        <v>54.676429208508544</v>
      </c>
      <c r="J356" s="168"/>
      <c r="K356" s="182" t="s">
        <v>25</v>
      </c>
      <c r="L356" s="183">
        <v>1.1529146097457537</v>
      </c>
      <c r="M356" s="183">
        <v>0.57216743053552888</v>
      </c>
      <c r="N356" s="183">
        <v>0.39579548770124429</v>
      </c>
      <c r="O356" s="183">
        <v>50.795275407433394</v>
      </c>
      <c r="P356" s="183">
        <v>0.1905344482325679</v>
      </c>
      <c r="Q356" s="183">
        <v>1.7602762730926234</v>
      </c>
      <c r="R356" s="184">
        <v>0</v>
      </c>
      <c r="S356" s="185">
        <f t="shared" si="198"/>
        <v>54.866963656741113</v>
      </c>
      <c r="U356" s="230" t="s">
        <v>25</v>
      </c>
      <c r="V356" s="231">
        <v>0.2785877734568919</v>
      </c>
      <c r="W356" s="231">
        <v>0.87238045633206263</v>
      </c>
      <c r="X356" s="231">
        <v>1.7602762730926234</v>
      </c>
      <c r="Y356" s="231">
        <v>0.57216743053552888</v>
      </c>
      <c r="Z356" s="231">
        <v>0.20059348061933788</v>
      </c>
      <c r="AA356" s="231">
        <v>50.683203105286758</v>
      </c>
      <c r="AB356" s="231">
        <v>0.1905344482325679</v>
      </c>
      <c r="AC356" s="232">
        <v>0.30922068918534201</v>
      </c>
      <c r="AD356" s="231">
        <v>1.9463799567990563E-3</v>
      </c>
      <c r="AE356" s="231">
        <v>6.2417840969873465E-4</v>
      </c>
      <c r="AF356" s="231">
        <v>0</v>
      </c>
      <c r="AG356" s="231">
        <v>0.19520200708190641</v>
      </c>
      <c r="AH356" s="231">
        <v>0.1114481237369378</v>
      </c>
      <c r="AI356" s="233">
        <f t="shared" si="199"/>
        <v>54.866963656741113</v>
      </c>
      <c r="AJ356" s="160" t="str">
        <f t="shared" si="200"/>
        <v/>
      </c>
      <c r="BA356" s="160"/>
      <c r="BR356" s="160"/>
      <c r="CG356" s="160"/>
    </row>
    <row r="357" spans="1:85" ht="15">
      <c r="A357" s="186" t="s">
        <v>24</v>
      </c>
      <c r="B357" s="175">
        <v>0.38050152279655869</v>
      </c>
      <c r="C357" s="175">
        <v>0</v>
      </c>
      <c r="D357" s="175">
        <v>5.7165793142018693</v>
      </c>
      <c r="E357" s="175">
        <v>0</v>
      </c>
      <c r="F357" s="362"/>
      <c r="G357" s="175">
        <v>0</v>
      </c>
      <c r="H357" s="187">
        <v>0</v>
      </c>
      <c r="I357" s="173">
        <f t="shared" si="197"/>
        <v>6.097080836998428</v>
      </c>
      <c r="J357" s="168"/>
      <c r="K357" s="188" t="s">
        <v>24</v>
      </c>
      <c r="L357" s="175">
        <v>0.38050152279655869</v>
      </c>
      <c r="M357" s="175">
        <v>0</v>
      </c>
      <c r="N357" s="175">
        <v>5.7165793142018693</v>
      </c>
      <c r="O357" s="175">
        <v>0</v>
      </c>
      <c r="P357" s="175">
        <v>0</v>
      </c>
      <c r="Q357" s="175">
        <v>0</v>
      </c>
      <c r="R357" s="176">
        <v>0</v>
      </c>
      <c r="S357" s="177">
        <f t="shared" si="198"/>
        <v>6.097080836998428</v>
      </c>
      <c r="U357" s="234" t="s">
        <v>24</v>
      </c>
      <c r="V357" s="226">
        <v>0.38050152279655869</v>
      </c>
      <c r="W357" s="226">
        <v>0</v>
      </c>
      <c r="X357" s="226">
        <v>0</v>
      </c>
      <c r="Y357" s="226">
        <v>0</v>
      </c>
      <c r="Z357" s="226">
        <v>0.15917831274285038</v>
      </c>
      <c r="AA357" s="226">
        <v>0</v>
      </c>
      <c r="AB357" s="226">
        <v>0</v>
      </c>
      <c r="AC357" s="227">
        <v>5.5574010014590192</v>
      </c>
      <c r="AD357" s="226">
        <v>0</v>
      </c>
      <c r="AE357" s="226">
        <v>0</v>
      </c>
      <c r="AF357" s="226">
        <v>0</v>
      </c>
      <c r="AG357" s="226">
        <v>5.5574010014590192</v>
      </c>
      <c r="AH357" s="226">
        <v>0</v>
      </c>
      <c r="AI357" s="229">
        <f t="shared" si="199"/>
        <v>6.097080836998428</v>
      </c>
      <c r="AJ357" s="160" t="str">
        <f t="shared" si="200"/>
        <v/>
      </c>
      <c r="BA357" s="160"/>
      <c r="BR357" s="160"/>
      <c r="CG357" s="160"/>
    </row>
    <row r="358" spans="1:85" ht="15">
      <c r="A358" s="178" t="s">
        <v>60</v>
      </c>
      <c r="B358" s="179">
        <v>1.8927507106206072</v>
      </c>
      <c r="C358" s="179">
        <v>3.2098710504854626</v>
      </c>
      <c r="D358" s="179">
        <v>5.8538681771771355</v>
      </c>
      <c r="E358" s="179">
        <v>0</v>
      </c>
      <c r="F358" s="362"/>
      <c r="G358" s="179">
        <v>0</v>
      </c>
      <c r="H358" s="180">
        <v>0</v>
      </c>
      <c r="I358" s="181">
        <f t="shared" si="197"/>
        <v>10.956489938283205</v>
      </c>
      <c r="J358" s="168"/>
      <c r="K358" s="182" t="s">
        <v>60</v>
      </c>
      <c r="L358" s="183">
        <v>1.8927507106206072</v>
      </c>
      <c r="M358" s="183">
        <v>3.2098710504854626</v>
      </c>
      <c r="N358" s="183">
        <v>5.8538681771771355</v>
      </c>
      <c r="O358" s="183">
        <v>0</v>
      </c>
      <c r="P358" s="183">
        <v>0</v>
      </c>
      <c r="Q358" s="183">
        <v>0</v>
      </c>
      <c r="R358" s="184">
        <v>0</v>
      </c>
      <c r="S358" s="185">
        <f t="shared" si="198"/>
        <v>10.956489938283205</v>
      </c>
      <c r="U358" s="230" t="s">
        <v>60</v>
      </c>
      <c r="V358" s="231">
        <v>1.8927507106206072</v>
      </c>
      <c r="W358" s="231">
        <v>0</v>
      </c>
      <c r="X358" s="231">
        <v>0</v>
      </c>
      <c r="Y358" s="231">
        <v>3.2098710504854626</v>
      </c>
      <c r="Z358" s="231">
        <v>5.8538681771771355</v>
      </c>
      <c r="AA358" s="231">
        <v>0</v>
      </c>
      <c r="AB358" s="231">
        <v>0</v>
      </c>
      <c r="AC358" s="232">
        <v>0</v>
      </c>
      <c r="AD358" s="231">
        <v>0</v>
      </c>
      <c r="AE358" s="231">
        <v>0</v>
      </c>
      <c r="AF358" s="231">
        <v>0</v>
      </c>
      <c r="AG358" s="231">
        <v>0</v>
      </c>
      <c r="AH358" s="231">
        <v>0</v>
      </c>
      <c r="AI358" s="233">
        <f t="shared" si="199"/>
        <v>10.956489938283205</v>
      </c>
      <c r="AJ358" s="160" t="str">
        <f t="shared" si="200"/>
        <v/>
      </c>
      <c r="BA358" s="160"/>
      <c r="BR358" s="160"/>
      <c r="CG358" s="160"/>
    </row>
    <row r="359" spans="1:85" ht="15">
      <c r="A359" s="186" t="s">
        <v>22</v>
      </c>
      <c r="B359" s="175">
        <v>13.887262718782015</v>
      </c>
      <c r="C359" s="175">
        <v>68.665050523822018</v>
      </c>
      <c r="D359" s="175">
        <v>39.152435419981082</v>
      </c>
      <c r="E359" s="175">
        <v>1.0215451407191185</v>
      </c>
      <c r="F359" s="362"/>
      <c r="G359" s="175">
        <v>0</v>
      </c>
      <c r="H359" s="187">
        <v>0</v>
      </c>
      <c r="I359" s="173">
        <f t="shared" si="197"/>
        <v>122.72629380330422</v>
      </c>
      <c r="J359" s="168"/>
      <c r="K359" s="188" t="s">
        <v>22</v>
      </c>
      <c r="L359" s="175">
        <v>13.887262718782015</v>
      </c>
      <c r="M359" s="175">
        <v>68.665050523822018</v>
      </c>
      <c r="N359" s="175">
        <v>39.152435419981082</v>
      </c>
      <c r="O359" s="175">
        <v>1.0215451407191185</v>
      </c>
      <c r="P359" s="175">
        <v>4.6351161776479639</v>
      </c>
      <c r="Q359" s="175">
        <v>0</v>
      </c>
      <c r="R359" s="176">
        <v>0</v>
      </c>
      <c r="S359" s="177">
        <f t="shared" si="198"/>
        <v>127.36140998095217</v>
      </c>
      <c r="U359" s="234" t="s">
        <v>22</v>
      </c>
      <c r="V359" s="226">
        <v>13.887262718782015</v>
      </c>
      <c r="W359" s="226">
        <v>0</v>
      </c>
      <c r="X359" s="226">
        <v>0</v>
      </c>
      <c r="Y359" s="226">
        <v>68.665050523822018</v>
      </c>
      <c r="Z359" s="226">
        <v>28.359043997397137</v>
      </c>
      <c r="AA359" s="226">
        <v>0</v>
      </c>
      <c r="AB359" s="226">
        <v>4.6351161776479639</v>
      </c>
      <c r="AC359" s="227">
        <v>11.814936563303062</v>
      </c>
      <c r="AD359" s="226">
        <v>0</v>
      </c>
      <c r="AE359" s="226">
        <v>0</v>
      </c>
      <c r="AF359" s="226">
        <v>0</v>
      </c>
      <c r="AG359" s="226">
        <v>10.793391422583944</v>
      </c>
      <c r="AH359" s="226">
        <v>1.0215451407191185</v>
      </c>
      <c r="AI359" s="229">
        <f t="shared" si="199"/>
        <v>127.36140998095219</v>
      </c>
      <c r="AJ359" s="160" t="str">
        <f t="shared" si="200"/>
        <v/>
      </c>
      <c r="BA359" s="160"/>
      <c r="BR359" s="160"/>
      <c r="CG359" s="160"/>
    </row>
    <row r="360" spans="1:85" ht="15">
      <c r="A360" s="178" t="s">
        <v>21</v>
      </c>
      <c r="B360" s="179">
        <v>0</v>
      </c>
      <c r="C360" s="179">
        <v>0</v>
      </c>
      <c r="D360" s="179">
        <v>0</v>
      </c>
      <c r="E360" s="179">
        <v>0</v>
      </c>
      <c r="F360" s="362"/>
      <c r="G360" s="179">
        <v>0</v>
      </c>
      <c r="H360" s="180">
        <v>0</v>
      </c>
      <c r="I360" s="181">
        <f t="shared" si="197"/>
        <v>0</v>
      </c>
      <c r="J360" s="168"/>
      <c r="K360" s="182" t="s">
        <v>21</v>
      </c>
      <c r="L360" s="183">
        <v>0</v>
      </c>
      <c r="M360" s="183">
        <v>0</v>
      </c>
      <c r="N360" s="183">
        <v>0</v>
      </c>
      <c r="O360" s="183">
        <v>0</v>
      </c>
      <c r="P360" s="183">
        <v>0</v>
      </c>
      <c r="Q360" s="183">
        <v>0</v>
      </c>
      <c r="R360" s="184">
        <v>0</v>
      </c>
      <c r="S360" s="185">
        <f t="shared" si="198"/>
        <v>0</v>
      </c>
      <c r="U360" s="230" t="s">
        <v>61</v>
      </c>
      <c r="V360" s="231">
        <v>0</v>
      </c>
      <c r="W360" s="231">
        <v>0</v>
      </c>
      <c r="X360" s="231">
        <v>0</v>
      </c>
      <c r="Y360" s="231">
        <v>0</v>
      </c>
      <c r="Z360" s="231">
        <v>0</v>
      </c>
      <c r="AA360" s="231">
        <v>0</v>
      </c>
      <c r="AB360" s="231">
        <v>0</v>
      </c>
      <c r="AC360" s="232">
        <v>0</v>
      </c>
      <c r="AD360" s="231">
        <v>0</v>
      </c>
      <c r="AE360" s="231">
        <v>0</v>
      </c>
      <c r="AF360" s="231">
        <v>0</v>
      </c>
      <c r="AG360" s="231">
        <v>0</v>
      </c>
      <c r="AH360" s="231">
        <v>0</v>
      </c>
      <c r="AI360" s="233">
        <f t="shared" si="199"/>
        <v>0</v>
      </c>
      <c r="AJ360" s="160" t="str">
        <f t="shared" si="200"/>
        <v/>
      </c>
      <c r="BA360" s="160"/>
      <c r="BR360" s="160"/>
      <c r="CG360" s="160"/>
    </row>
    <row r="361" spans="1:85" ht="15">
      <c r="A361" s="189" t="s">
        <v>64</v>
      </c>
      <c r="B361" s="175">
        <v>0</v>
      </c>
      <c r="C361" s="175">
        <v>0</v>
      </c>
      <c r="D361" s="175">
        <v>0</v>
      </c>
      <c r="E361" s="175">
        <v>0</v>
      </c>
      <c r="F361" s="362"/>
      <c r="G361" s="175">
        <v>0</v>
      </c>
      <c r="H361" s="187">
        <v>0</v>
      </c>
      <c r="I361" s="173">
        <f t="shared" si="197"/>
        <v>0</v>
      </c>
      <c r="J361" s="168"/>
      <c r="K361" s="190" t="s">
        <v>64</v>
      </c>
      <c r="L361" s="175">
        <v>0</v>
      </c>
      <c r="M361" s="175">
        <v>0</v>
      </c>
      <c r="N361" s="175">
        <v>0</v>
      </c>
      <c r="O361" s="175">
        <v>0</v>
      </c>
      <c r="P361" s="175">
        <v>0</v>
      </c>
      <c r="Q361" s="175">
        <v>0</v>
      </c>
      <c r="R361" s="176">
        <v>0</v>
      </c>
      <c r="S361" s="177">
        <f t="shared" si="198"/>
        <v>0</v>
      </c>
      <c r="U361" s="235" t="s">
        <v>62</v>
      </c>
      <c r="V361" s="226">
        <v>0</v>
      </c>
      <c r="W361" s="226">
        <v>0</v>
      </c>
      <c r="X361" s="226">
        <v>0</v>
      </c>
      <c r="Y361" s="226">
        <v>0</v>
      </c>
      <c r="Z361" s="226">
        <v>0</v>
      </c>
      <c r="AA361" s="226">
        <v>0</v>
      </c>
      <c r="AB361" s="226">
        <v>0</v>
      </c>
      <c r="AC361" s="227">
        <v>0</v>
      </c>
      <c r="AD361" s="228">
        <v>0</v>
      </c>
      <c r="AE361" s="228">
        <v>0</v>
      </c>
      <c r="AF361" s="228">
        <v>0</v>
      </c>
      <c r="AG361" s="228">
        <v>0</v>
      </c>
      <c r="AH361" s="228">
        <v>0</v>
      </c>
      <c r="AI361" s="229">
        <f t="shared" si="199"/>
        <v>0</v>
      </c>
      <c r="AJ361" s="160" t="str">
        <f t="shared" si="200"/>
        <v/>
      </c>
      <c r="BA361" s="160"/>
      <c r="BR361" s="160"/>
      <c r="CG361" s="160"/>
    </row>
    <row r="362" spans="1:85">
      <c r="A362" s="191" t="s">
        <v>23</v>
      </c>
      <c r="B362" s="192">
        <v>0</v>
      </c>
      <c r="C362" s="192">
        <v>0</v>
      </c>
      <c r="D362" s="192">
        <v>0</v>
      </c>
      <c r="E362" s="192">
        <v>0</v>
      </c>
      <c r="F362" s="362"/>
      <c r="G362" s="192">
        <v>0</v>
      </c>
      <c r="H362" s="193">
        <v>0</v>
      </c>
      <c r="I362" s="194">
        <f t="shared" si="197"/>
        <v>0</v>
      </c>
      <c r="J362" s="168"/>
      <c r="K362" s="195" t="s">
        <v>23</v>
      </c>
      <c r="L362" s="196">
        <v>0</v>
      </c>
      <c r="M362" s="196">
        <v>0</v>
      </c>
      <c r="N362" s="196">
        <v>0</v>
      </c>
      <c r="O362" s="196">
        <v>0</v>
      </c>
      <c r="P362" s="196">
        <v>0</v>
      </c>
      <c r="Q362" s="196">
        <v>0</v>
      </c>
      <c r="R362" s="197">
        <v>0</v>
      </c>
      <c r="S362" s="198">
        <f t="shared" si="198"/>
        <v>0</v>
      </c>
      <c r="U362" s="236" t="s">
        <v>66</v>
      </c>
      <c r="V362" s="237">
        <v>0</v>
      </c>
      <c r="W362" s="237">
        <v>0</v>
      </c>
      <c r="X362" s="237">
        <v>0</v>
      </c>
      <c r="Y362" s="237">
        <v>0</v>
      </c>
      <c r="Z362" s="237">
        <v>0</v>
      </c>
      <c r="AA362" s="237">
        <v>0</v>
      </c>
      <c r="AB362" s="237">
        <v>0</v>
      </c>
      <c r="AC362" s="237">
        <v>0</v>
      </c>
      <c r="AD362" s="237">
        <v>0</v>
      </c>
      <c r="AE362" s="237">
        <v>0</v>
      </c>
      <c r="AF362" s="237">
        <v>0</v>
      </c>
      <c r="AG362" s="237">
        <v>0</v>
      </c>
      <c r="AH362" s="125">
        <v>0</v>
      </c>
      <c r="AI362" s="238">
        <f t="shared" si="199"/>
        <v>0</v>
      </c>
      <c r="AJ362" s="160" t="str">
        <f t="shared" si="200"/>
        <v/>
      </c>
      <c r="BA362" s="160"/>
      <c r="BR362" s="160"/>
      <c r="CG362" s="160"/>
    </row>
    <row r="363" spans="1:85">
      <c r="A363" s="199" t="s">
        <v>19</v>
      </c>
      <c r="B363" s="200">
        <v>0</v>
      </c>
      <c r="C363" s="200">
        <v>0</v>
      </c>
      <c r="D363" s="200">
        <v>0</v>
      </c>
      <c r="E363" s="200">
        <v>0</v>
      </c>
      <c r="F363" s="362"/>
      <c r="G363" s="200">
        <v>0</v>
      </c>
      <c r="H363" s="201">
        <v>0</v>
      </c>
      <c r="I363" s="202">
        <f t="shared" si="197"/>
        <v>0</v>
      </c>
      <c r="J363" s="168"/>
      <c r="K363" s="203" t="s">
        <v>19</v>
      </c>
      <c r="L363" s="200">
        <v>0</v>
      </c>
      <c r="M363" s="200">
        <v>0</v>
      </c>
      <c r="N363" s="200">
        <v>0</v>
      </c>
      <c r="O363" s="200">
        <v>0</v>
      </c>
      <c r="P363" s="200">
        <v>0</v>
      </c>
      <c r="Q363" s="200">
        <v>0</v>
      </c>
      <c r="R363" s="204">
        <v>0</v>
      </c>
      <c r="S363" s="205">
        <f t="shared" si="198"/>
        <v>0</v>
      </c>
      <c r="U363" s="239" t="s">
        <v>19</v>
      </c>
      <c r="V363" s="240">
        <v>0</v>
      </c>
      <c r="W363" s="240">
        <v>0</v>
      </c>
      <c r="X363" s="240">
        <v>0</v>
      </c>
      <c r="Y363" s="240">
        <v>0</v>
      </c>
      <c r="Z363" s="240">
        <v>0</v>
      </c>
      <c r="AA363" s="240">
        <v>0</v>
      </c>
      <c r="AB363" s="240">
        <v>0</v>
      </c>
      <c r="AC363" s="240">
        <v>0</v>
      </c>
      <c r="AD363" s="241">
        <v>0</v>
      </c>
      <c r="AE363" s="241">
        <v>0</v>
      </c>
      <c r="AF363" s="241">
        <v>0</v>
      </c>
      <c r="AG363" s="241">
        <v>0</v>
      </c>
      <c r="AH363" s="241">
        <v>0</v>
      </c>
      <c r="AI363" s="242">
        <f t="shared" si="199"/>
        <v>0</v>
      </c>
      <c r="AJ363" s="160" t="str">
        <f t="shared" si="200"/>
        <v/>
      </c>
      <c r="BA363" s="160"/>
      <c r="BR363" s="160"/>
      <c r="CG363" s="160"/>
    </row>
    <row r="364" spans="1:85">
      <c r="A364" s="191" t="s">
        <v>20</v>
      </c>
      <c r="B364" s="192">
        <v>0</v>
      </c>
      <c r="C364" s="192">
        <v>0</v>
      </c>
      <c r="D364" s="192">
        <v>0</v>
      </c>
      <c r="E364" s="192">
        <v>0</v>
      </c>
      <c r="F364" s="362"/>
      <c r="G364" s="192">
        <v>0</v>
      </c>
      <c r="H364" s="193">
        <v>0</v>
      </c>
      <c r="I364" s="194">
        <f t="shared" si="197"/>
        <v>0</v>
      </c>
      <c r="J364" s="168"/>
      <c r="K364" s="195" t="s">
        <v>20</v>
      </c>
      <c r="L364" s="196">
        <v>0</v>
      </c>
      <c r="M364" s="196">
        <v>0</v>
      </c>
      <c r="N364" s="196">
        <v>0</v>
      </c>
      <c r="O364" s="196">
        <v>0</v>
      </c>
      <c r="P364" s="196">
        <v>0</v>
      </c>
      <c r="Q364" s="196">
        <v>0</v>
      </c>
      <c r="R364" s="197">
        <v>0</v>
      </c>
      <c r="S364" s="198">
        <f t="shared" si="198"/>
        <v>0</v>
      </c>
      <c r="U364" s="236" t="s">
        <v>20</v>
      </c>
      <c r="V364" s="237">
        <v>0</v>
      </c>
      <c r="W364" s="237">
        <v>0</v>
      </c>
      <c r="X364" s="237">
        <v>0</v>
      </c>
      <c r="Y364" s="237">
        <v>0</v>
      </c>
      <c r="Z364" s="237">
        <v>0</v>
      </c>
      <c r="AA364" s="237">
        <v>0</v>
      </c>
      <c r="AB364" s="237">
        <v>0</v>
      </c>
      <c r="AC364" s="237">
        <v>0</v>
      </c>
      <c r="AD364" s="237">
        <v>0</v>
      </c>
      <c r="AE364" s="237">
        <v>0</v>
      </c>
      <c r="AF364" s="237">
        <v>0</v>
      </c>
      <c r="AG364" s="237">
        <v>0</v>
      </c>
      <c r="AH364" s="125">
        <v>0</v>
      </c>
      <c r="AI364" s="238">
        <f t="shared" si="199"/>
        <v>0</v>
      </c>
      <c r="AJ364" s="160" t="str">
        <f t="shared" si="200"/>
        <v/>
      </c>
      <c r="BA364" s="160"/>
      <c r="BR364" s="160"/>
      <c r="CG364" s="160"/>
    </row>
    <row r="365" spans="1:85" ht="15" thickBot="1">
      <c r="A365" s="206" t="s">
        <v>11</v>
      </c>
      <c r="B365" s="207">
        <v>0</v>
      </c>
      <c r="C365" s="207">
        <v>0</v>
      </c>
      <c r="D365" s="207">
        <v>0</v>
      </c>
      <c r="E365" s="207">
        <v>0</v>
      </c>
      <c r="F365" s="363"/>
      <c r="G365" s="207">
        <v>0</v>
      </c>
      <c r="H365" s="208">
        <v>0</v>
      </c>
      <c r="I365" s="209">
        <f t="shared" si="197"/>
        <v>0</v>
      </c>
      <c r="J365" s="168"/>
      <c r="K365" s="210" t="s">
        <v>11</v>
      </c>
      <c r="L365" s="207">
        <v>0</v>
      </c>
      <c r="M365" s="207">
        <v>0</v>
      </c>
      <c r="N365" s="207">
        <v>0</v>
      </c>
      <c r="O365" s="207">
        <v>0</v>
      </c>
      <c r="P365" s="207">
        <v>0</v>
      </c>
      <c r="Q365" s="207">
        <v>0</v>
      </c>
      <c r="R365" s="211">
        <v>0</v>
      </c>
      <c r="S365" s="212">
        <f t="shared" si="198"/>
        <v>0</v>
      </c>
      <c r="U365" s="239" t="s">
        <v>11</v>
      </c>
      <c r="V365" s="240">
        <v>0</v>
      </c>
      <c r="W365" s="240">
        <v>0</v>
      </c>
      <c r="X365" s="240">
        <v>0</v>
      </c>
      <c r="Y365" s="240">
        <v>0</v>
      </c>
      <c r="Z365" s="240">
        <v>0</v>
      </c>
      <c r="AA365" s="240">
        <v>0</v>
      </c>
      <c r="AB365" s="240">
        <v>0</v>
      </c>
      <c r="AC365" s="240">
        <v>0</v>
      </c>
      <c r="AD365" s="241">
        <v>0</v>
      </c>
      <c r="AE365" s="241">
        <v>0</v>
      </c>
      <c r="AF365" s="241">
        <v>0</v>
      </c>
      <c r="AG365" s="241">
        <v>0</v>
      </c>
      <c r="AH365" s="241">
        <v>0</v>
      </c>
      <c r="AI365" s="242">
        <f t="shared" si="199"/>
        <v>0</v>
      </c>
      <c r="AJ365" s="160" t="str">
        <f t="shared" si="200"/>
        <v/>
      </c>
      <c r="BA365" s="160"/>
      <c r="BR365" s="160"/>
      <c r="CG365" s="160"/>
    </row>
    <row r="366" spans="1:85" ht="15">
      <c r="A366" s="213" t="s">
        <v>26</v>
      </c>
      <c r="B366" s="214">
        <f>SUM(B345:B361)</f>
        <v>18.514538878102798</v>
      </c>
      <c r="C366" s="214">
        <f t="shared" ref="C366:I366" si="201">SUM(C345:C361)</f>
        <v>72.458580352400915</v>
      </c>
      <c r="D366" s="214">
        <f t="shared" si="201"/>
        <v>74.592015460817436</v>
      </c>
      <c r="E366" s="214">
        <f t="shared" si="201"/>
        <v>53.100360071019082</v>
      </c>
      <c r="F366" s="214">
        <f t="shared" si="201"/>
        <v>0</v>
      </c>
      <c r="G366" s="214">
        <f t="shared" si="201"/>
        <v>1.7602762730926234</v>
      </c>
      <c r="H366" s="216">
        <f t="shared" si="201"/>
        <v>0</v>
      </c>
      <c r="I366" s="173">
        <f t="shared" si="201"/>
        <v>220.42577103543283</v>
      </c>
      <c r="J366" s="168"/>
      <c r="K366" s="215" t="s">
        <v>26</v>
      </c>
      <c r="L366" s="214">
        <f>SUM(L345:L361)</f>
        <v>18.514538878102798</v>
      </c>
      <c r="M366" s="214">
        <f t="shared" ref="M366:S366" si="202">SUM(M345:M361)</f>
        <v>72.458580352400915</v>
      </c>
      <c r="N366" s="214">
        <f t="shared" si="202"/>
        <v>74.592015460817436</v>
      </c>
      <c r="O366" s="214">
        <f t="shared" si="202"/>
        <v>53.100360071019082</v>
      </c>
      <c r="P366" s="214">
        <f t="shared" si="202"/>
        <v>82.296817356955486</v>
      </c>
      <c r="Q366" s="214">
        <f t="shared" si="202"/>
        <v>1.7602762730926234</v>
      </c>
      <c r="R366" s="216">
        <f t="shared" si="202"/>
        <v>0</v>
      </c>
      <c r="S366" s="217">
        <f t="shared" si="202"/>
        <v>302.72258839238827</v>
      </c>
      <c r="T366" s="160" t="str">
        <f>IF(ABS(S366-AI366)&gt;0.01,S366-AI366,"")</f>
        <v/>
      </c>
      <c r="U366" s="243" t="s">
        <v>63</v>
      </c>
      <c r="V366" s="244">
        <f>SUM(V345:V361)</f>
        <v>17.640212041813939</v>
      </c>
      <c r="W366" s="244">
        <f t="shared" ref="W366:AH366" si="203">SUM(W345:W361)</f>
        <v>0.87238045633206263</v>
      </c>
      <c r="X366" s="244">
        <f t="shared" si="203"/>
        <v>1.7602762730926234</v>
      </c>
      <c r="Y366" s="244">
        <f t="shared" si="203"/>
        <v>72.458580352400915</v>
      </c>
      <c r="Z366" s="244">
        <f t="shared" si="203"/>
        <v>58.046021029692568</v>
      </c>
      <c r="AA366" s="244">
        <f t="shared" si="203"/>
        <v>50.683203105286758</v>
      </c>
      <c r="AB366" s="244">
        <f t="shared" si="203"/>
        <v>82.296817356955486</v>
      </c>
      <c r="AC366" s="244">
        <f t="shared" si="203"/>
        <v>18.965097776813995</v>
      </c>
      <c r="AD366" s="245">
        <f t="shared" si="203"/>
        <v>1.9463799567990563E-3</v>
      </c>
      <c r="AE366" s="245">
        <f t="shared" si="203"/>
        <v>6.2417840969873465E-4</v>
      </c>
      <c r="AF366" s="245">
        <f t="shared" si="203"/>
        <v>0</v>
      </c>
      <c r="AG366" s="245">
        <f t="shared" si="203"/>
        <v>16.545994431124871</v>
      </c>
      <c r="AH366" s="245">
        <f t="shared" si="203"/>
        <v>2.4165327873226268</v>
      </c>
      <c r="AI366" s="246">
        <f>SUM(V366:AC366)</f>
        <v>302.72258839238833</v>
      </c>
      <c r="AJ366" s="160" t="str">
        <f t="shared" si="200"/>
        <v/>
      </c>
      <c r="BA366" s="160"/>
      <c r="BR366" s="160"/>
      <c r="CG366" s="160"/>
    </row>
    <row r="367" spans="1:85" s="23" customFormat="1" ht="15" thickBot="1">
      <c r="A367" s="30" t="s">
        <v>88</v>
      </c>
      <c r="B367" s="47">
        <f>IF($I366=0,"-",B366/$I366)</f>
        <v>8.3994438541066224E-2</v>
      </c>
      <c r="C367" s="47">
        <f t="shared" ref="C367:H367" si="204">IF($I366=0,"-",C366/$I366)</f>
        <v>0.32872100214068617</v>
      </c>
      <c r="D367" s="47">
        <f t="shared" si="204"/>
        <v>0.33839970304029005</v>
      </c>
      <c r="E367" s="47">
        <f t="shared" si="204"/>
        <v>0.24089905559401831</v>
      </c>
      <c r="F367" s="47">
        <f t="shared" si="204"/>
        <v>0</v>
      </c>
      <c r="G367" s="47">
        <f t="shared" si="204"/>
        <v>7.9858006839393734E-3</v>
      </c>
      <c r="H367" s="70">
        <f t="shared" si="204"/>
        <v>0</v>
      </c>
      <c r="I367" s="48">
        <f>SUM(B367:H367)</f>
        <v>1</v>
      </c>
      <c r="J367" s="160"/>
      <c r="K367" s="81" t="s">
        <v>88</v>
      </c>
      <c r="L367" s="98">
        <f t="shared" ref="L367:R367" si="205">IF($S366=0,"-",L366/$S366)</f>
        <v>6.1160083812788681E-2</v>
      </c>
      <c r="M367" s="98">
        <f t="shared" si="205"/>
        <v>0.23935637157832532</v>
      </c>
      <c r="N367" s="98">
        <f t="shared" si="205"/>
        <v>0.24640386387067836</v>
      </c>
      <c r="O367" s="98">
        <f t="shared" si="205"/>
        <v>0.17540930907405736</v>
      </c>
      <c r="P367" s="98">
        <f t="shared" si="205"/>
        <v>0.27185555525933386</v>
      </c>
      <c r="Q367" s="98">
        <f t="shared" si="205"/>
        <v>5.8148164048166685E-3</v>
      </c>
      <c r="R367" s="99">
        <f t="shared" si="205"/>
        <v>0</v>
      </c>
      <c r="S367" s="100">
        <f>SUM(L367:R367)</f>
        <v>1.0000000000000002</v>
      </c>
      <c r="U367" s="110" t="s">
        <v>88</v>
      </c>
      <c r="V367" s="133">
        <f>+V366/$AI366</f>
        <v>5.8271872394764071E-2</v>
      </c>
      <c r="W367" s="133">
        <f t="shared" ref="W367:AH367" si="206">+W366/$AI366</f>
        <v>2.881781835193894E-3</v>
      </c>
      <c r="X367" s="133">
        <f t="shared" si="206"/>
        <v>5.8148164048166676E-3</v>
      </c>
      <c r="Y367" s="133">
        <f t="shared" si="206"/>
        <v>0.23935637157832526</v>
      </c>
      <c r="Z367" s="133">
        <f t="shared" si="206"/>
        <v>0.19174658005518058</v>
      </c>
      <c r="AA367" s="133">
        <f t="shared" si="206"/>
        <v>0.16742458293066426</v>
      </c>
      <c r="AB367" s="133">
        <f t="shared" si="206"/>
        <v>0.2718555552593338</v>
      </c>
      <c r="AC367" s="133">
        <f t="shared" si="206"/>
        <v>6.2648439541721543E-2</v>
      </c>
      <c r="AD367" s="133">
        <f t="shared" si="206"/>
        <v>6.4295828307207886E-6</v>
      </c>
      <c r="AE367" s="133">
        <f t="shared" si="206"/>
        <v>2.0618825077224698E-6</v>
      </c>
      <c r="AF367" s="133">
        <f t="shared" si="206"/>
        <v>0</v>
      </c>
      <c r="AG367" s="133">
        <f t="shared" si="206"/>
        <v>5.465728381549774E-2</v>
      </c>
      <c r="AH367" s="133">
        <f t="shared" si="206"/>
        <v>7.9826642608853571E-3</v>
      </c>
      <c r="AI367" s="134">
        <f>SUM(V367:AC367)</f>
        <v>1</v>
      </c>
      <c r="AJ367" s="23" t="str">
        <f t="shared" si="200"/>
        <v/>
      </c>
    </row>
    <row r="368" spans="1:85" ht="15" thickBot="1">
      <c r="A368" s="247"/>
      <c r="B368" s="247"/>
      <c r="C368" s="247"/>
      <c r="D368" s="247"/>
      <c r="E368" s="247"/>
      <c r="F368" s="247"/>
      <c r="G368" s="247"/>
      <c r="H368" s="247"/>
      <c r="I368" s="247"/>
      <c r="K368" s="247"/>
      <c r="L368" s="247"/>
      <c r="M368" s="247"/>
      <c r="N368" s="247"/>
      <c r="O368" s="247"/>
      <c r="P368" s="247"/>
      <c r="Q368" s="247"/>
      <c r="R368" s="247"/>
      <c r="S368" s="247"/>
      <c r="AI368" s="168"/>
      <c r="BA368" s="160"/>
      <c r="BR368" s="160"/>
      <c r="CG368" s="160"/>
    </row>
    <row r="369" spans="1:85" ht="28.5">
      <c r="A369" s="312" t="s">
        <v>41</v>
      </c>
      <c r="B369" s="164" t="s">
        <v>0</v>
      </c>
      <c r="C369" s="164" t="s">
        <v>1</v>
      </c>
      <c r="D369" s="164" t="s">
        <v>2</v>
      </c>
      <c r="E369" s="164" t="s">
        <v>3</v>
      </c>
      <c r="F369" s="164" t="s">
        <v>27</v>
      </c>
      <c r="G369" s="164" t="s">
        <v>4</v>
      </c>
      <c r="H369" s="164" t="s">
        <v>5</v>
      </c>
      <c r="I369" s="165" t="s">
        <v>6</v>
      </c>
      <c r="K369" s="314" t="s">
        <v>41</v>
      </c>
      <c r="L369" s="166" t="s">
        <v>0</v>
      </c>
      <c r="M369" s="166" t="s">
        <v>1</v>
      </c>
      <c r="N369" s="166" t="s">
        <v>2</v>
      </c>
      <c r="O369" s="166" t="s">
        <v>3</v>
      </c>
      <c r="P369" s="166" t="s">
        <v>27</v>
      </c>
      <c r="Q369" s="166" t="s">
        <v>4</v>
      </c>
      <c r="R369" s="166" t="s">
        <v>5</v>
      </c>
      <c r="S369" s="167" t="s">
        <v>6</v>
      </c>
      <c r="U369" s="316" t="s">
        <v>41</v>
      </c>
      <c r="V369" s="219" t="s">
        <v>74</v>
      </c>
      <c r="W369" s="219" t="s">
        <v>75</v>
      </c>
      <c r="X369" s="219" t="s">
        <v>4</v>
      </c>
      <c r="Y369" s="219" t="s">
        <v>1</v>
      </c>
      <c r="Z369" s="219" t="s">
        <v>2</v>
      </c>
      <c r="AA369" s="219" t="s">
        <v>3</v>
      </c>
      <c r="AB369" s="219" t="s">
        <v>55</v>
      </c>
      <c r="AC369" s="219" t="s">
        <v>68</v>
      </c>
      <c r="AD369" s="220" t="s">
        <v>76</v>
      </c>
      <c r="AE369" s="220" t="s">
        <v>83</v>
      </c>
      <c r="AF369" s="220" t="s">
        <v>77</v>
      </c>
      <c r="AG369" s="220" t="s">
        <v>84</v>
      </c>
      <c r="AH369" s="220" t="s">
        <v>85</v>
      </c>
      <c r="AI369" s="221" t="s">
        <v>63</v>
      </c>
      <c r="BA369" s="160"/>
      <c r="BR369" s="160"/>
      <c r="CG369" s="160"/>
    </row>
    <row r="370" spans="1:85" ht="15">
      <c r="A370" s="313" t="s">
        <v>41</v>
      </c>
      <c r="B370" s="318" t="s">
        <v>69</v>
      </c>
      <c r="C370" s="319"/>
      <c r="D370" s="319"/>
      <c r="E370" s="319"/>
      <c r="F370" s="319"/>
      <c r="G370" s="319"/>
      <c r="H370" s="319"/>
      <c r="I370" s="320"/>
      <c r="K370" s="315" t="s">
        <v>41</v>
      </c>
      <c r="L370" s="321" t="s">
        <v>69</v>
      </c>
      <c r="M370" s="322"/>
      <c r="N370" s="322"/>
      <c r="O370" s="322"/>
      <c r="P370" s="322"/>
      <c r="Q370" s="322"/>
      <c r="R370" s="322"/>
      <c r="S370" s="323"/>
      <c r="U370" s="317" t="s">
        <v>41</v>
      </c>
      <c r="V370" s="324" t="s">
        <v>69</v>
      </c>
      <c r="W370" s="324"/>
      <c r="X370" s="324"/>
      <c r="Y370" s="324"/>
      <c r="Z370" s="324"/>
      <c r="AA370" s="324"/>
      <c r="AB370" s="324"/>
      <c r="AC370" s="324"/>
      <c r="AD370" s="324"/>
      <c r="AE370" s="324"/>
      <c r="AF370" s="324"/>
      <c r="AG370" s="324"/>
      <c r="AH370" s="324"/>
      <c r="AI370" s="325"/>
      <c r="BA370" s="160"/>
      <c r="BR370" s="160"/>
      <c r="CG370" s="160"/>
    </row>
    <row r="371" spans="1:85" ht="15">
      <c r="A371" s="170" t="s">
        <v>7</v>
      </c>
      <c r="B371" s="171">
        <v>0</v>
      </c>
      <c r="C371" s="171">
        <v>0</v>
      </c>
      <c r="D371" s="171">
        <v>0</v>
      </c>
      <c r="E371" s="171">
        <v>0</v>
      </c>
      <c r="F371" s="361"/>
      <c r="G371" s="171">
        <v>0</v>
      </c>
      <c r="H371" s="172">
        <v>0</v>
      </c>
      <c r="I371" s="173">
        <f>SUM(B371:H371)</f>
        <v>0</v>
      </c>
      <c r="J371" s="168"/>
      <c r="K371" s="222" t="s">
        <v>7</v>
      </c>
      <c r="L371" s="171">
        <v>0</v>
      </c>
      <c r="M371" s="171">
        <v>0</v>
      </c>
      <c r="N371" s="171">
        <v>0</v>
      </c>
      <c r="O371" s="171">
        <v>0</v>
      </c>
      <c r="P371" s="171">
        <v>0</v>
      </c>
      <c r="Q371" s="171">
        <v>0</v>
      </c>
      <c r="R371" s="223">
        <v>0</v>
      </c>
      <c r="S371" s="224">
        <f>SUM(L371:R371)</f>
        <v>0</v>
      </c>
      <c r="U371" s="225" t="s">
        <v>7</v>
      </c>
      <c r="V371" s="226">
        <v>0</v>
      </c>
      <c r="W371" s="226">
        <v>0</v>
      </c>
      <c r="X371" s="226">
        <v>0</v>
      </c>
      <c r="Y371" s="226">
        <v>0</v>
      </c>
      <c r="Z371" s="226">
        <v>0</v>
      </c>
      <c r="AA371" s="226">
        <v>0</v>
      </c>
      <c r="AB371" s="226">
        <v>0</v>
      </c>
      <c r="AC371" s="227">
        <v>0</v>
      </c>
      <c r="AD371" s="228">
        <v>0</v>
      </c>
      <c r="AE371" s="228">
        <v>0</v>
      </c>
      <c r="AF371" s="228">
        <v>0</v>
      </c>
      <c r="AG371" s="228">
        <v>0</v>
      </c>
      <c r="AH371" s="228">
        <v>0</v>
      </c>
      <c r="AI371" s="229">
        <f>SUM(V371:AC371)</f>
        <v>0</v>
      </c>
      <c r="AJ371" s="160" t="str">
        <f>IF(ABS(S371-AI371)&gt;0.001,S371-AI371,"")</f>
        <v/>
      </c>
      <c r="BA371" s="160"/>
      <c r="BR371" s="160"/>
      <c r="CG371" s="160"/>
    </row>
    <row r="372" spans="1:85" ht="15">
      <c r="A372" s="178" t="s">
        <v>8</v>
      </c>
      <c r="B372" s="179">
        <v>0</v>
      </c>
      <c r="C372" s="179">
        <v>0</v>
      </c>
      <c r="D372" s="179">
        <v>0</v>
      </c>
      <c r="E372" s="179">
        <v>0</v>
      </c>
      <c r="F372" s="362"/>
      <c r="G372" s="179">
        <v>0</v>
      </c>
      <c r="H372" s="180">
        <v>0</v>
      </c>
      <c r="I372" s="181">
        <f t="shared" ref="I372:I391" si="207">SUM(B372:H372)</f>
        <v>0</v>
      </c>
      <c r="J372" s="168"/>
      <c r="K372" s="182" t="s">
        <v>8</v>
      </c>
      <c r="L372" s="183">
        <v>0</v>
      </c>
      <c r="M372" s="183">
        <v>0</v>
      </c>
      <c r="N372" s="183">
        <v>0</v>
      </c>
      <c r="O372" s="183">
        <v>0</v>
      </c>
      <c r="P372" s="183">
        <v>0</v>
      </c>
      <c r="Q372" s="183">
        <v>0</v>
      </c>
      <c r="R372" s="184">
        <v>0</v>
      </c>
      <c r="S372" s="185">
        <f t="shared" ref="S372:S391" si="208">SUM(L372:R372)</f>
        <v>0</v>
      </c>
      <c r="U372" s="230" t="s">
        <v>8</v>
      </c>
      <c r="V372" s="231">
        <v>0</v>
      </c>
      <c r="W372" s="231">
        <v>0</v>
      </c>
      <c r="X372" s="231">
        <v>0</v>
      </c>
      <c r="Y372" s="231">
        <v>0</v>
      </c>
      <c r="Z372" s="231">
        <v>0</v>
      </c>
      <c r="AA372" s="231">
        <v>0</v>
      </c>
      <c r="AB372" s="231">
        <v>0</v>
      </c>
      <c r="AC372" s="232">
        <v>0</v>
      </c>
      <c r="AD372" s="231">
        <v>0</v>
      </c>
      <c r="AE372" s="231">
        <v>0</v>
      </c>
      <c r="AF372" s="231">
        <v>0</v>
      </c>
      <c r="AG372" s="231">
        <v>0</v>
      </c>
      <c r="AH372" s="231">
        <v>0</v>
      </c>
      <c r="AI372" s="233">
        <f t="shared" ref="AI372:AI391" si="209">SUM(V372:AC372)</f>
        <v>0</v>
      </c>
      <c r="AJ372" s="160" t="str">
        <f t="shared" ref="AJ372:AJ393" si="210">IF(ABS(S372-AI372)&gt;0.001,S372-AI372,"")</f>
        <v/>
      </c>
      <c r="BA372" s="160"/>
      <c r="BR372" s="160"/>
      <c r="CG372" s="160"/>
    </row>
    <row r="373" spans="1:85" ht="15">
      <c r="A373" s="186" t="s">
        <v>10</v>
      </c>
      <c r="B373" s="175">
        <v>0</v>
      </c>
      <c r="C373" s="175">
        <v>0</v>
      </c>
      <c r="D373" s="175">
        <v>0</v>
      </c>
      <c r="E373" s="175">
        <v>0</v>
      </c>
      <c r="F373" s="362"/>
      <c r="G373" s="175">
        <v>0</v>
      </c>
      <c r="H373" s="187">
        <v>0</v>
      </c>
      <c r="I373" s="173">
        <f t="shared" si="207"/>
        <v>0</v>
      </c>
      <c r="J373" s="168"/>
      <c r="K373" s="188" t="s">
        <v>10</v>
      </c>
      <c r="L373" s="175">
        <v>0</v>
      </c>
      <c r="M373" s="175">
        <v>0</v>
      </c>
      <c r="N373" s="175">
        <v>0</v>
      </c>
      <c r="O373" s="175">
        <v>0</v>
      </c>
      <c r="P373" s="175">
        <v>0</v>
      </c>
      <c r="Q373" s="175">
        <v>0</v>
      </c>
      <c r="R373" s="176">
        <v>0</v>
      </c>
      <c r="S373" s="177">
        <f t="shared" si="208"/>
        <v>0</v>
      </c>
      <c r="U373" s="234" t="s">
        <v>10</v>
      </c>
      <c r="V373" s="226">
        <v>0</v>
      </c>
      <c r="W373" s="226">
        <v>0</v>
      </c>
      <c r="X373" s="226">
        <v>0</v>
      </c>
      <c r="Y373" s="226">
        <v>0</v>
      </c>
      <c r="Z373" s="226">
        <v>0</v>
      </c>
      <c r="AA373" s="226">
        <v>0</v>
      </c>
      <c r="AB373" s="226">
        <v>0</v>
      </c>
      <c r="AC373" s="227">
        <v>0</v>
      </c>
      <c r="AD373" s="228">
        <v>0</v>
      </c>
      <c r="AE373" s="228">
        <v>0</v>
      </c>
      <c r="AF373" s="228">
        <v>0</v>
      </c>
      <c r="AG373" s="228">
        <v>0</v>
      </c>
      <c r="AH373" s="228">
        <v>0</v>
      </c>
      <c r="AI373" s="229">
        <f t="shared" si="209"/>
        <v>0</v>
      </c>
      <c r="AJ373" s="160" t="str">
        <f t="shared" si="210"/>
        <v/>
      </c>
      <c r="BA373" s="160"/>
      <c r="BR373" s="160"/>
      <c r="CG373" s="160"/>
    </row>
    <row r="374" spans="1:85" ht="15">
      <c r="A374" s="178" t="s">
        <v>56</v>
      </c>
      <c r="B374" s="179">
        <v>0</v>
      </c>
      <c r="C374" s="179">
        <v>0</v>
      </c>
      <c r="D374" s="179">
        <v>0</v>
      </c>
      <c r="E374" s="179">
        <v>0</v>
      </c>
      <c r="F374" s="362"/>
      <c r="G374" s="179">
        <v>0</v>
      </c>
      <c r="H374" s="180">
        <v>0</v>
      </c>
      <c r="I374" s="181">
        <f t="shared" si="207"/>
        <v>0</v>
      </c>
      <c r="J374" s="168"/>
      <c r="K374" s="182" t="s">
        <v>56</v>
      </c>
      <c r="L374" s="183">
        <v>0</v>
      </c>
      <c r="M374" s="183">
        <v>0</v>
      </c>
      <c r="N374" s="183">
        <v>0</v>
      </c>
      <c r="O374" s="183">
        <v>0</v>
      </c>
      <c r="P374" s="183">
        <v>0</v>
      </c>
      <c r="Q374" s="183">
        <v>0</v>
      </c>
      <c r="R374" s="184">
        <v>0</v>
      </c>
      <c r="S374" s="185">
        <f t="shared" si="208"/>
        <v>0</v>
      </c>
      <c r="U374" s="230" t="s">
        <v>56</v>
      </c>
      <c r="V374" s="231">
        <v>0</v>
      </c>
      <c r="W374" s="231">
        <v>0</v>
      </c>
      <c r="X374" s="231">
        <v>0</v>
      </c>
      <c r="Y374" s="231">
        <v>0</v>
      </c>
      <c r="Z374" s="231">
        <v>0</v>
      </c>
      <c r="AA374" s="231">
        <v>0</v>
      </c>
      <c r="AB374" s="231">
        <v>0</v>
      </c>
      <c r="AC374" s="232">
        <v>0</v>
      </c>
      <c r="AD374" s="231">
        <v>0</v>
      </c>
      <c r="AE374" s="231">
        <v>0</v>
      </c>
      <c r="AF374" s="231">
        <v>0</v>
      </c>
      <c r="AG374" s="231">
        <v>0</v>
      </c>
      <c r="AH374" s="231">
        <v>0</v>
      </c>
      <c r="AI374" s="233">
        <f t="shared" si="209"/>
        <v>0</v>
      </c>
      <c r="AJ374" s="160" t="str">
        <f t="shared" si="210"/>
        <v/>
      </c>
      <c r="BA374" s="160"/>
      <c r="BR374" s="160"/>
      <c r="CG374" s="160"/>
    </row>
    <row r="375" spans="1:85" ht="15">
      <c r="A375" s="186" t="s">
        <v>16</v>
      </c>
      <c r="B375" s="175">
        <v>38.527678087024533</v>
      </c>
      <c r="C375" s="175">
        <v>0</v>
      </c>
      <c r="D375" s="175">
        <v>0</v>
      </c>
      <c r="E375" s="175">
        <v>0</v>
      </c>
      <c r="F375" s="362"/>
      <c r="G375" s="175">
        <v>0</v>
      </c>
      <c r="H375" s="187">
        <v>0</v>
      </c>
      <c r="I375" s="173">
        <f t="shared" si="207"/>
        <v>38.527678087024533</v>
      </c>
      <c r="J375" s="168"/>
      <c r="K375" s="188" t="s">
        <v>16</v>
      </c>
      <c r="L375" s="175">
        <v>38.527678087024533</v>
      </c>
      <c r="M375" s="175">
        <v>0</v>
      </c>
      <c r="N375" s="175">
        <v>0</v>
      </c>
      <c r="O375" s="175">
        <v>0</v>
      </c>
      <c r="P375" s="175">
        <v>0</v>
      </c>
      <c r="Q375" s="175">
        <v>0</v>
      </c>
      <c r="R375" s="176">
        <v>0</v>
      </c>
      <c r="S375" s="177">
        <f t="shared" si="208"/>
        <v>38.527678087024533</v>
      </c>
      <c r="U375" s="234" t="s">
        <v>16</v>
      </c>
      <c r="V375" s="226">
        <v>38.527678087024533</v>
      </c>
      <c r="W375" s="226">
        <v>0</v>
      </c>
      <c r="X375" s="226">
        <v>0</v>
      </c>
      <c r="Y375" s="226">
        <v>0</v>
      </c>
      <c r="Z375" s="226">
        <v>0</v>
      </c>
      <c r="AA375" s="226">
        <v>0</v>
      </c>
      <c r="AB375" s="226">
        <v>0</v>
      </c>
      <c r="AC375" s="227">
        <v>0</v>
      </c>
      <c r="AD375" s="228">
        <v>0</v>
      </c>
      <c r="AE375" s="228">
        <v>0</v>
      </c>
      <c r="AF375" s="228">
        <v>0</v>
      </c>
      <c r="AG375" s="228">
        <v>0</v>
      </c>
      <c r="AH375" s="228">
        <v>0</v>
      </c>
      <c r="AI375" s="229">
        <f t="shared" si="209"/>
        <v>38.527678087024533</v>
      </c>
      <c r="AJ375" s="160" t="str">
        <f t="shared" si="210"/>
        <v/>
      </c>
      <c r="BA375" s="160"/>
      <c r="BR375" s="160"/>
      <c r="CG375" s="160"/>
    </row>
    <row r="376" spans="1:85" ht="15">
      <c r="A376" s="178" t="s">
        <v>15</v>
      </c>
      <c r="B376" s="179">
        <v>65.149333101691738</v>
      </c>
      <c r="C376" s="179">
        <v>0</v>
      </c>
      <c r="D376" s="179">
        <v>3.306992070381773</v>
      </c>
      <c r="E376" s="179">
        <v>1.9556066701535249</v>
      </c>
      <c r="F376" s="362"/>
      <c r="G376" s="179">
        <v>0</v>
      </c>
      <c r="H376" s="180">
        <v>0</v>
      </c>
      <c r="I376" s="181">
        <f t="shared" si="207"/>
        <v>70.411931842227034</v>
      </c>
      <c r="J376" s="168"/>
      <c r="K376" s="182" t="s">
        <v>15</v>
      </c>
      <c r="L376" s="183">
        <v>65.149333101691738</v>
      </c>
      <c r="M376" s="183">
        <v>0</v>
      </c>
      <c r="N376" s="183">
        <v>3.306992070381773</v>
      </c>
      <c r="O376" s="183">
        <v>1.9556066701535249</v>
      </c>
      <c r="P376" s="183">
        <v>0</v>
      </c>
      <c r="Q376" s="183">
        <v>0</v>
      </c>
      <c r="R376" s="184">
        <v>0</v>
      </c>
      <c r="S376" s="185">
        <f t="shared" si="208"/>
        <v>70.411931842227034</v>
      </c>
      <c r="U376" s="230" t="s">
        <v>57</v>
      </c>
      <c r="V376" s="231">
        <v>64.960181749433829</v>
      </c>
      <c r="W376" s="231">
        <v>0</v>
      </c>
      <c r="X376" s="231">
        <v>0</v>
      </c>
      <c r="Y376" s="231">
        <v>0</v>
      </c>
      <c r="Z376" s="231">
        <v>3.306992070381773</v>
      </c>
      <c r="AA376" s="231">
        <v>1.9556066701535249</v>
      </c>
      <c r="AB376" s="231">
        <v>0</v>
      </c>
      <c r="AC376" s="232">
        <v>0.18915135225790522</v>
      </c>
      <c r="AD376" s="231">
        <v>0.18915135225790522</v>
      </c>
      <c r="AE376" s="231">
        <v>0</v>
      </c>
      <c r="AF376" s="231">
        <v>0</v>
      </c>
      <c r="AG376" s="231">
        <v>0</v>
      </c>
      <c r="AH376" s="231">
        <v>0</v>
      </c>
      <c r="AI376" s="233">
        <f t="shared" si="209"/>
        <v>70.411931842227034</v>
      </c>
      <c r="AJ376" s="160" t="str">
        <f t="shared" si="210"/>
        <v/>
      </c>
      <c r="BA376" s="160"/>
      <c r="BR376" s="160"/>
      <c r="CG376" s="160"/>
    </row>
    <row r="377" spans="1:85" ht="15">
      <c r="A377" s="186" t="s">
        <v>58</v>
      </c>
      <c r="B377" s="175">
        <v>0</v>
      </c>
      <c r="C377" s="175">
        <v>0</v>
      </c>
      <c r="D377" s="175">
        <v>0</v>
      </c>
      <c r="E377" s="175">
        <v>2034.3358754478693</v>
      </c>
      <c r="F377" s="362"/>
      <c r="G377" s="175">
        <v>0</v>
      </c>
      <c r="H377" s="187">
        <v>0</v>
      </c>
      <c r="I377" s="173">
        <f t="shared" si="207"/>
        <v>2034.3358754478693</v>
      </c>
      <c r="J377" s="168"/>
      <c r="K377" s="188" t="s">
        <v>58</v>
      </c>
      <c r="L377" s="175">
        <v>0</v>
      </c>
      <c r="M377" s="175">
        <v>0</v>
      </c>
      <c r="N377" s="175">
        <v>0</v>
      </c>
      <c r="O377" s="175">
        <v>2034.3358754478693</v>
      </c>
      <c r="P377" s="175">
        <v>1283.5519831837903</v>
      </c>
      <c r="Q377" s="175">
        <v>0</v>
      </c>
      <c r="R377" s="176">
        <v>0</v>
      </c>
      <c r="S377" s="177">
        <f t="shared" si="208"/>
        <v>3317.8878586316596</v>
      </c>
      <c r="U377" s="234" t="s">
        <v>58</v>
      </c>
      <c r="V377" s="226">
        <v>0</v>
      </c>
      <c r="W377" s="226">
        <v>0</v>
      </c>
      <c r="X377" s="226">
        <v>0</v>
      </c>
      <c r="Y377" s="226">
        <v>0</v>
      </c>
      <c r="Z377" s="226">
        <v>0</v>
      </c>
      <c r="AA377" s="226">
        <v>1017.1679377239346</v>
      </c>
      <c r="AB377" s="226">
        <v>1283.5519831837903</v>
      </c>
      <c r="AC377" s="227">
        <v>1017.1679377239346</v>
      </c>
      <c r="AD377" s="226">
        <v>0</v>
      </c>
      <c r="AE377" s="226">
        <v>0</v>
      </c>
      <c r="AF377" s="226">
        <v>0</v>
      </c>
      <c r="AG377" s="226">
        <v>0</v>
      </c>
      <c r="AH377" s="226">
        <v>1017.1679377239346</v>
      </c>
      <c r="AI377" s="229">
        <f t="shared" si="209"/>
        <v>3317.8878586316596</v>
      </c>
      <c r="AJ377" s="160" t="str">
        <f t="shared" si="210"/>
        <v/>
      </c>
      <c r="BA377" s="160"/>
      <c r="BR377" s="160"/>
      <c r="CG377" s="160"/>
    </row>
    <row r="378" spans="1:85" ht="15">
      <c r="A378" s="178" t="s">
        <v>12</v>
      </c>
      <c r="B378" s="179">
        <v>0</v>
      </c>
      <c r="C378" s="179">
        <v>0</v>
      </c>
      <c r="D378" s="179">
        <v>0</v>
      </c>
      <c r="E378" s="179">
        <v>34.619468248417689</v>
      </c>
      <c r="F378" s="362"/>
      <c r="G378" s="179">
        <v>0</v>
      </c>
      <c r="H378" s="180">
        <v>0</v>
      </c>
      <c r="I378" s="181">
        <f t="shared" si="207"/>
        <v>34.619468248417689</v>
      </c>
      <c r="J378" s="168"/>
      <c r="K378" s="182" t="s">
        <v>12</v>
      </c>
      <c r="L378" s="183">
        <v>0</v>
      </c>
      <c r="M378" s="183">
        <v>0</v>
      </c>
      <c r="N378" s="183">
        <v>0</v>
      </c>
      <c r="O378" s="183">
        <v>34.619468248417689</v>
      </c>
      <c r="P378" s="183">
        <v>149.80510875713756</v>
      </c>
      <c r="Q378" s="183">
        <v>0</v>
      </c>
      <c r="R378" s="184">
        <v>0</v>
      </c>
      <c r="S378" s="185">
        <f t="shared" si="208"/>
        <v>184.42457700555525</v>
      </c>
      <c r="U378" s="230" t="s">
        <v>12</v>
      </c>
      <c r="V378" s="231">
        <v>0</v>
      </c>
      <c r="W378" s="231">
        <v>0</v>
      </c>
      <c r="X378" s="231">
        <v>0</v>
      </c>
      <c r="Y378" s="231">
        <v>0</v>
      </c>
      <c r="Z378" s="231">
        <v>0</v>
      </c>
      <c r="AA378" s="231">
        <v>27.695574598734154</v>
      </c>
      <c r="AB378" s="231">
        <v>149.80510875713756</v>
      </c>
      <c r="AC378" s="232">
        <v>6.9238936496835386</v>
      </c>
      <c r="AD378" s="231">
        <v>0</v>
      </c>
      <c r="AE378" s="231">
        <v>0</v>
      </c>
      <c r="AF378" s="231">
        <v>0</v>
      </c>
      <c r="AG378" s="231">
        <v>0</v>
      </c>
      <c r="AH378" s="231">
        <v>6.9238936496835386</v>
      </c>
      <c r="AI378" s="233">
        <f t="shared" si="209"/>
        <v>184.42457700555528</v>
      </c>
      <c r="AJ378" s="160" t="str">
        <f t="shared" si="210"/>
        <v/>
      </c>
      <c r="BA378" s="160"/>
      <c r="BR378" s="160"/>
      <c r="CG378" s="160"/>
    </row>
    <row r="379" spans="1:85" ht="15">
      <c r="A379" s="186" t="s">
        <v>59</v>
      </c>
      <c r="B379" s="175">
        <v>0</v>
      </c>
      <c r="C379" s="175">
        <v>0</v>
      </c>
      <c r="D379" s="175">
        <v>0</v>
      </c>
      <c r="E379" s="175">
        <v>4.0894379346737746E-4</v>
      </c>
      <c r="F379" s="362"/>
      <c r="G379" s="175">
        <v>0</v>
      </c>
      <c r="H379" s="187">
        <v>0</v>
      </c>
      <c r="I379" s="173">
        <f t="shared" si="207"/>
        <v>4.0894379346737746E-4</v>
      </c>
      <c r="J379" s="168"/>
      <c r="K379" s="188" t="s">
        <v>59</v>
      </c>
      <c r="L379" s="175">
        <v>0</v>
      </c>
      <c r="M379" s="175">
        <v>0</v>
      </c>
      <c r="N379" s="175">
        <v>0</v>
      </c>
      <c r="O379" s="175">
        <v>4.0894379346737746E-4</v>
      </c>
      <c r="P379" s="175">
        <v>0</v>
      </c>
      <c r="Q379" s="175">
        <v>0</v>
      </c>
      <c r="R379" s="176">
        <v>0</v>
      </c>
      <c r="S379" s="177">
        <f t="shared" si="208"/>
        <v>4.0894379346737746E-4</v>
      </c>
      <c r="U379" s="234" t="s">
        <v>59</v>
      </c>
      <c r="V379" s="226">
        <v>0</v>
      </c>
      <c r="W379" s="226">
        <v>0</v>
      </c>
      <c r="X379" s="226">
        <v>0</v>
      </c>
      <c r="Y379" s="226">
        <v>0</v>
      </c>
      <c r="Z379" s="226">
        <v>0</v>
      </c>
      <c r="AA379" s="226">
        <v>0</v>
      </c>
      <c r="AB379" s="226">
        <v>0</v>
      </c>
      <c r="AC379" s="227">
        <v>4.0894379346737746E-4</v>
      </c>
      <c r="AD379" s="226">
        <v>0</v>
      </c>
      <c r="AE379" s="226">
        <v>0</v>
      </c>
      <c r="AF379" s="226">
        <v>0</v>
      </c>
      <c r="AG379" s="226">
        <v>0</v>
      </c>
      <c r="AH379" s="226">
        <v>4.0894379346737746E-4</v>
      </c>
      <c r="AI379" s="229">
        <f t="shared" si="209"/>
        <v>4.0894379346737746E-4</v>
      </c>
      <c r="AJ379" s="160" t="str">
        <f t="shared" si="210"/>
        <v/>
      </c>
      <c r="BA379" s="160"/>
      <c r="BR379" s="160"/>
      <c r="CG379" s="160"/>
    </row>
    <row r="380" spans="1:85" ht="15">
      <c r="A380" s="178" t="s">
        <v>17</v>
      </c>
      <c r="B380" s="179">
        <v>1.9296181269651347</v>
      </c>
      <c r="C380" s="179">
        <v>0</v>
      </c>
      <c r="D380" s="179">
        <v>52.837444396742747</v>
      </c>
      <c r="E380" s="179">
        <v>11.973475582231636</v>
      </c>
      <c r="F380" s="362"/>
      <c r="G380" s="179">
        <v>0</v>
      </c>
      <c r="H380" s="180">
        <v>0</v>
      </c>
      <c r="I380" s="181">
        <f t="shared" si="207"/>
        <v>66.740538105939521</v>
      </c>
      <c r="J380" s="168"/>
      <c r="K380" s="182" t="s">
        <v>17</v>
      </c>
      <c r="L380" s="183">
        <v>1.9296181269651347</v>
      </c>
      <c r="M380" s="183">
        <v>0</v>
      </c>
      <c r="N380" s="183">
        <v>52.837444396742747</v>
      </c>
      <c r="O380" s="183">
        <v>11.973475582231636</v>
      </c>
      <c r="P380" s="183">
        <v>3.8132570244722692</v>
      </c>
      <c r="Q380" s="183">
        <v>0</v>
      </c>
      <c r="R380" s="184">
        <v>0</v>
      </c>
      <c r="S380" s="185">
        <f t="shared" si="208"/>
        <v>70.553795130411785</v>
      </c>
      <c r="U380" s="230" t="s">
        <v>17</v>
      </c>
      <c r="V380" s="231">
        <v>1.9296181269651347</v>
      </c>
      <c r="W380" s="231">
        <v>0</v>
      </c>
      <c r="X380" s="231">
        <v>0</v>
      </c>
      <c r="Y380" s="231">
        <v>0</v>
      </c>
      <c r="Z380" s="231">
        <v>52.828650321531654</v>
      </c>
      <c r="AA380" s="231">
        <v>0</v>
      </c>
      <c r="AB380" s="231">
        <v>3.8132570244722692</v>
      </c>
      <c r="AC380" s="232">
        <v>11.982269657442725</v>
      </c>
      <c r="AD380" s="231">
        <v>0</v>
      </c>
      <c r="AE380" s="231">
        <v>0</v>
      </c>
      <c r="AF380" s="231">
        <v>0</v>
      </c>
      <c r="AG380" s="231">
        <v>8.7940752110888965E-3</v>
      </c>
      <c r="AH380" s="231">
        <v>11.973475582231636</v>
      </c>
      <c r="AI380" s="233">
        <f t="shared" si="209"/>
        <v>70.553795130411785</v>
      </c>
      <c r="AJ380" s="160" t="str">
        <f t="shared" si="210"/>
        <v/>
      </c>
      <c r="BA380" s="160"/>
      <c r="BR380" s="160"/>
      <c r="CG380" s="160"/>
    </row>
    <row r="381" spans="1:85" ht="15">
      <c r="A381" s="186" t="s">
        <v>139</v>
      </c>
      <c r="B381" s="175">
        <v>196.42115315359658</v>
      </c>
      <c r="C381" s="175">
        <v>5.4829132882205318</v>
      </c>
      <c r="D381" s="175">
        <v>159.71318298369178</v>
      </c>
      <c r="E381" s="175">
        <v>0.22356039033110855</v>
      </c>
      <c r="F381" s="362"/>
      <c r="G381" s="175">
        <v>0</v>
      </c>
      <c r="H381" s="187">
        <v>0</v>
      </c>
      <c r="I381" s="173">
        <f t="shared" si="207"/>
        <v>361.84080981584003</v>
      </c>
      <c r="J381" s="168"/>
      <c r="K381" s="188" t="s">
        <v>139</v>
      </c>
      <c r="L381" s="175">
        <v>196.42115315359658</v>
      </c>
      <c r="M381" s="175">
        <v>5.4829132882205318</v>
      </c>
      <c r="N381" s="175">
        <v>159.71318298369178</v>
      </c>
      <c r="O381" s="175">
        <v>0.22356039033110855</v>
      </c>
      <c r="P381" s="175">
        <v>0.37114933777675058</v>
      </c>
      <c r="Q381" s="175">
        <v>0</v>
      </c>
      <c r="R381" s="176">
        <v>0</v>
      </c>
      <c r="S381" s="177">
        <f t="shared" si="208"/>
        <v>362.21195915361676</v>
      </c>
      <c r="U381" s="234" t="s">
        <v>139</v>
      </c>
      <c r="V381" s="226">
        <v>195.17564431585049</v>
      </c>
      <c r="W381" s="226">
        <v>0</v>
      </c>
      <c r="X381" s="226">
        <v>0</v>
      </c>
      <c r="Y381" s="226">
        <v>5.4829132882205318</v>
      </c>
      <c r="Z381" s="226">
        <v>159.71318298369178</v>
      </c>
      <c r="AA381" s="226">
        <v>0.22356039033110855</v>
      </c>
      <c r="AB381" s="226">
        <v>0.37114933777675058</v>
      </c>
      <c r="AC381" s="227">
        <v>1.2455088377460941</v>
      </c>
      <c r="AD381" s="226">
        <v>1.2455088377460941</v>
      </c>
      <c r="AE381" s="226">
        <v>0</v>
      </c>
      <c r="AF381" s="226">
        <v>0</v>
      </c>
      <c r="AG381" s="226">
        <v>0</v>
      </c>
      <c r="AH381" s="226">
        <v>0</v>
      </c>
      <c r="AI381" s="229">
        <f t="shared" si="209"/>
        <v>362.21195915361676</v>
      </c>
      <c r="AJ381" s="160" t="str">
        <f t="shared" si="210"/>
        <v/>
      </c>
      <c r="BA381" s="160"/>
      <c r="BR381" s="160"/>
      <c r="CG381" s="160"/>
    </row>
    <row r="382" spans="1:85" ht="15">
      <c r="A382" s="178" t="s">
        <v>25</v>
      </c>
      <c r="B382" s="179">
        <v>53.699590440915109</v>
      </c>
      <c r="C382" s="179">
        <v>4.372581042490137</v>
      </c>
      <c r="D382" s="179">
        <v>32.021780241512424</v>
      </c>
      <c r="E382" s="179">
        <v>223.0379876492714</v>
      </c>
      <c r="F382" s="362"/>
      <c r="G382" s="179">
        <v>153.04048004760065</v>
      </c>
      <c r="H382" s="180">
        <v>0</v>
      </c>
      <c r="I382" s="181">
        <f t="shared" si="207"/>
        <v>466.17241942178975</v>
      </c>
      <c r="J382" s="168"/>
      <c r="K382" s="182" t="s">
        <v>25</v>
      </c>
      <c r="L382" s="183">
        <v>53.699590440915109</v>
      </c>
      <c r="M382" s="183">
        <v>4.372581042490137</v>
      </c>
      <c r="N382" s="183">
        <v>32.021780241512424</v>
      </c>
      <c r="O382" s="183">
        <v>223.0379876492714</v>
      </c>
      <c r="P382" s="183">
        <v>0</v>
      </c>
      <c r="Q382" s="183">
        <v>153.04048004760065</v>
      </c>
      <c r="R382" s="184">
        <v>0</v>
      </c>
      <c r="S382" s="185">
        <f t="shared" si="208"/>
        <v>466.17241942178975</v>
      </c>
      <c r="U382" s="230" t="s">
        <v>25</v>
      </c>
      <c r="V382" s="231">
        <v>36.234494194769781</v>
      </c>
      <c r="W382" s="231">
        <v>14.163200372089484</v>
      </c>
      <c r="X382" s="231">
        <v>153.04048004760065</v>
      </c>
      <c r="Y382" s="231">
        <v>4.372581042490137</v>
      </c>
      <c r="Z382" s="231">
        <v>32.021780241512424</v>
      </c>
      <c r="AA382" s="231">
        <v>178.03836441508088</v>
      </c>
      <c r="AB382" s="231">
        <v>0</v>
      </c>
      <c r="AC382" s="232">
        <v>48.301519108246374</v>
      </c>
      <c r="AD382" s="231">
        <v>3.3018958740558468</v>
      </c>
      <c r="AE382" s="231">
        <v>2.526258862423706E-2</v>
      </c>
      <c r="AF382" s="231">
        <v>0</v>
      </c>
      <c r="AG382" s="231">
        <v>0</v>
      </c>
      <c r="AH382" s="231">
        <v>44.974360645566293</v>
      </c>
      <c r="AI382" s="233">
        <f t="shared" si="209"/>
        <v>466.17241942178975</v>
      </c>
      <c r="AJ382" s="160" t="str">
        <f t="shared" si="210"/>
        <v/>
      </c>
      <c r="BA382" s="160"/>
      <c r="BR382" s="160"/>
      <c r="CG382" s="160"/>
    </row>
    <row r="383" spans="1:85" ht="15">
      <c r="A383" s="186" t="s">
        <v>24</v>
      </c>
      <c r="B383" s="175">
        <v>74.682345984086936</v>
      </c>
      <c r="C383" s="175">
        <v>0</v>
      </c>
      <c r="D383" s="175">
        <v>0</v>
      </c>
      <c r="E383" s="175">
        <v>0</v>
      </c>
      <c r="F383" s="362"/>
      <c r="G383" s="175">
        <v>0</v>
      </c>
      <c r="H383" s="187">
        <v>0</v>
      </c>
      <c r="I383" s="173">
        <f t="shared" si="207"/>
        <v>74.682345984086936</v>
      </c>
      <c r="J383" s="168"/>
      <c r="K383" s="188" t="s">
        <v>24</v>
      </c>
      <c r="L383" s="175">
        <v>74.682345984086936</v>
      </c>
      <c r="M383" s="175">
        <v>0</v>
      </c>
      <c r="N383" s="175">
        <v>0</v>
      </c>
      <c r="O383" s="175">
        <v>0</v>
      </c>
      <c r="P383" s="175">
        <v>0</v>
      </c>
      <c r="Q383" s="175">
        <v>0</v>
      </c>
      <c r="R383" s="176">
        <v>0</v>
      </c>
      <c r="S383" s="177">
        <f t="shared" si="208"/>
        <v>74.682345984086936</v>
      </c>
      <c r="U383" s="234" t="s">
        <v>24</v>
      </c>
      <c r="V383" s="226">
        <v>74.682345984086936</v>
      </c>
      <c r="W383" s="226">
        <v>0</v>
      </c>
      <c r="X383" s="226">
        <v>0</v>
      </c>
      <c r="Y383" s="226">
        <v>0</v>
      </c>
      <c r="Z383" s="226">
        <v>0</v>
      </c>
      <c r="AA383" s="226">
        <v>0</v>
      </c>
      <c r="AB383" s="226">
        <v>0</v>
      </c>
      <c r="AC383" s="227">
        <v>0</v>
      </c>
      <c r="AD383" s="226">
        <v>0</v>
      </c>
      <c r="AE383" s="226">
        <v>0</v>
      </c>
      <c r="AF383" s="226">
        <v>0</v>
      </c>
      <c r="AG383" s="226">
        <v>0</v>
      </c>
      <c r="AH383" s="226">
        <v>0</v>
      </c>
      <c r="AI383" s="229">
        <f t="shared" si="209"/>
        <v>74.682345984086936</v>
      </c>
      <c r="AJ383" s="160" t="str">
        <f t="shared" si="210"/>
        <v/>
      </c>
      <c r="BA383" s="160"/>
      <c r="BR383" s="160"/>
      <c r="CG383" s="160"/>
    </row>
    <row r="384" spans="1:85" ht="15">
      <c r="A384" s="178" t="s">
        <v>60</v>
      </c>
      <c r="B384" s="179">
        <v>13.30607387481319</v>
      </c>
      <c r="C384" s="179">
        <v>0</v>
      </c>
      <c r="D384" s="179">
        <v>0</v>
      </c>
      <c r="E384" s="179">
        <v>0</v>
      </c>
      <c r="F384" s="362"/>
      <c r="G384" s="179">
        <v>0</v>
      </c>
      <c r="H384" s="180">
        <v>0</v>
      </c>
      <c r="I384" s="181">
        <f t="shared" si="207"/>
        <v>13.30607387481319</v>
      </c>
      <c r="J384" s="168"/>
      <c r="K384" s="182" t="s">
        <v>60</v>
      </c>
      <c r="L384" s="183">
        <v>13.30607387481319</v>
      </c>
      <c r="M384" s="183">
        <v>0</v>
      </c>
      <c r="N384" s="183">
        <v>0</v>
      </c>
      <c r="O384" s="183">
        <v>0</v>
      </c>
      <c r="P384" s="183">
        <v>0</v>
      </c>
      <c r="Q384" s="183">
        <v>0</v>
      </c>
      <c r="R384" s="184">
        <v>0</v>
      </c>
      <c r="S384" s="185">
        <f t="shared" si="208"/>
        <v>13.30607387481319</v>
      </c>
      <c r="U384" s="230" t="s">
        <v>60</v>
      </c>
      <c r="V384" s="231">
        <v>13.30607387481319</v>
      </c>
      <c r="W384" s="231">
        <v>0</v>
      </c>
      <c r="X384" s="231">
        <v>0</v>
      </c>
      <c r="Y384" s="231">
        <v>0</v>
      </c>
      <c r="Z384" s="231">
        <v>0</v>
      </c>
      <c r="AA384" s="231">
        <v>0</v>
      </c>
      <c r="AB384" s="231">
        <v>0</v>
      </c>
      <c r="AC384" s="232">
        <v>0</v>
      </c>
      <c r="AD384" s="231">
        <v>0</v>
      </c>
      <c r="AE384" s="231">
        <v>0</v>
      </c>
      <c r="AF384" s="231">
        <v>0</v>
      </c>
      <c r="AG384" s="231">
        <v>0</v>
      </c>
      <c r="AH384" s="231">
        <v>0</v>
      </c>
      <c r="AI384" s="233">
        <f t="shared" si="209"/>
        <v>13.30607387481319</v>
      </c>
      <c r="AJ384" s="160" t="str">
        <f t="shared" si="210"/>
        <v/>
      </c>
      <c r="BA384" s="160"/>
      <c r="BR384" s="160"/>
      <c r="CG384" s="160"/>
    </row>
    <row r="385" spans="1:85" ht="15">
      <c r="A385" s="186" t="s">
        <v>22</v>
      </c>
      <c r="B385" s="175">
        <v>301.84820353950812</v>
      </c>
      <c r="C385" s="175">
        <v>0</v>
      </c>
      <c r="D385" s="175">
        <v>31.971327430197842</v>
      </c>
      <c r="E385" s="175">
        <v>0</v>
      </c>
      <c r="F385" s="362"/>
      <c r="G385" s="175">
        <v>0</v>
      </c>
      <c r="H385" s="187">
        <v>0</v>
      </c>
      <c r="I385" s="173">
        <f t="shared" si="207"/>
        <v>333.81953096970597</v>
      </c>
      <c r="J385" s="168"/>
      <c r="K385" s="188" t="s">
        <v>22</v>
      </c>
      <c r="L385" s="175">
        <v>301.84820353950812</v>
      </c>
      <c r="M385" s="175">
        <v>0</v>
      </c>
      <c r="N385" s="175">
        <v>31.971327430197842</v>
      </c>
      <c r="O385" s="175">
        <v>0</v>
      </c>
      <c r="P385" s="175">
        <v>203.88446115105359</v>
      </c>
      <c r="Q385" s="175">
        <v>0</v>
      </c>
      <c r="R385" s="176">
        <v>0</v>
      </c>
      <c r="S385" s="177">
        <f t="shared" si="208"/>
        <v>537.70399212075949</v>
      </c>
      <c r="U385" s="234" t="s">
        <v>22</v>
      </c>
      <c r="V385" s="226">
        <v>299.66569769000336</v>
      </c>
      <c r="W385" s="226">
        <v>0</v>
      </c>
      <c r="X385" s="226">
        <v>0</v>
      </c>
      <c r="Y385" s="226">
        <v>0</v>
      </c>
      <c r="Z385" s="226">
        <v>3.7290501035186638</v>
      </c>
      <c r="AA385" s="226">
        <v>0</v>
      </c>
      <c r="AB385" s="226">
        <v>203.88446115105359</v>
      </c>
      <c r="AC385" s="227">
        <v>30.424783176183965</v>
      </c>
      <c r="AD385" s="226">
        <v>2.1825058495047869</v>
      </c>
      <c r="AE385" s="226">
        <v>0</v>
      </c>
      <c r="AF385" s="226">
        <v>0</v>
      </c>
      <c r="AG385" s="226">
        <v>28.242277326679179</v>
      </c>
      <c r="AH385" s="226">
        <v>0</v>
      </c>
      <c r="AI385" s="229">
        <f t="shared" si="209"/>
        <v>537.70399212075961</v>
      </c>
      <c r="AJ385" s="160" t="str">
        <f t="shared" si="210"/>
        <v/>
      </c>
      <c r="BA385" s="160"/>
      <c r="BR385" s="160"/>
      <c r="CG385" s="160"/>
    </row>
    <row r="386" spans="1:85" ht="15">
      <c r="A386" s="178" t="s">
        <v>21</v>
      </c>
      <c r="B386" s="179">
        <v>0</v>
      </c>
      <c r="C386" s="179">
        <v>0</v>
      </c>
      <c r="D386" s="179">
        <v>0</v>
      </c>
      <c r="E386" s="179">
        <v>0</v>
      </c>
      <c r="F386" s="362"/>
      <c r="G386" s="179">
        <v>0</v>
      </c>
      <c r="H386" s="180">
        <v>0</v>
      </c>
      <c r="I386" s="181">
        <f t="shared" si="207"/>
        <v>0</v>
      </c>
      <c r="J386" s="168"/>
      <c r="K386" s="182" t="s">
        <v>21</v>
      </c>
      <c r="L386" s="183">
        <v>0</v>
      </c>
      <c r="M386" s="183">
        <v>0</v>
      </c>
      <c r="N386" s="183">
        <v>0</v>
      </c>
      <c r="O386" s="183">
        <v>0</v>
      </c>
      <c r="P386" s="183">
        <v>0</v>
      </c>
      <c r="Q386" s="183">
        <v>0</v>
      </c>
      <c r="R386" s="184">
        <v>0</v>
      </c>
      <c r="S386" s="185">
        <f t="shared" si="208"/>
        <v>0</v>
      </c>
      <c r="U386" s="230" t="s">
        <v>61</v>
      </c>
      <c r="V386" s="231">
        <v>0</v>
      </c>
      <c r="W386" s="231">
        <v>0</v>
      </c>
      <c r="X386" s="231">
        <v>0</v>
      </c>
      <c r="Y386" s="231">
        <v>0</v>
      </c>
      <c r="Z386" s="231">
        <v>0</v>
      </c>
      <c r="AA386" s="231">
        <v>0</v>
      </c>
      <c r="AB386" s="231">
        <v>0</v>
      </c>
      <c r="AC386" s="232">
        <v>0</v>
      </c>
      <c r="AD386" s="231">
        <v>0</v>
      </c>
      <c r="AE386" s="231">
        <v>0</v>
      </c>
      <c r="AF386" s="231">
        <v>0</v>
      </c>
      <c r="AG386" s="231">
        <v>0</v>
      </c>
      <c r="AH386" s="231">
        <v>0</v>
      </c>
      <c r="AI386" s="233">
        <f t="shared" si="209"/>
        <v>0</v>
      </c>
      <c r="AJ386" s="160" t="str">
        <f t="shared" si="210"/>
        <v/>
      </c>
      <c r="BA386" s="160"/>
      <c r="BR386" s="160"/>
      <c r="CG386" s="160"/>
    </row>
    <row r="387" spans="1:85" ht="15">
      <c r="A387" s="189" t="s">
        <v>64</v>
      </c>
      <c r="B387" s="175">
        <v>3.2399999999999998E-2</v>
      </c>
      <c r="C387" s="175">
        <v>0</v>
      </c>
      <c r="D387" s="175">
        <v>0</v>
      </c>
      <c r="E387" s="175">
        <v>0</v>
      </c>
      <c r="F387" s="362"/>
      <c r="G387" s="175">
        <v>0</v>
      </c>
      <c r="H387" s="187">
        <v>0</v>
      </c>
      <c r="I387" s="173">
        <f t="shared" si="207"/>
        <v>3.2399999999999998E-2</v>
      </c>
      <c r="J387" s="168"/>
      <c r="K387" s="190" t="s">
        <v>64</v>
      </c>
      <c r="L387" s="175">
        <v>3.2399999999999998E-2</v>
      </c>
      <c r="M387" s="175">
        <v>0</v>
      </c>
      <c r="N387" s="175">
        <v>0</v>
      </c>
      <c r="O387" s="175">
        <v>0</v>
      </c>
      <c r="P387" s="175">
        <v>0</v>
      </c>
      <c r="Q387" s="175">
        <v>0</v>
      </c>
      <c r="R387" s="176">
        <v>0</v>
      </c>
      <c r="S387" s="177">
        <f t="shared" si="208"/>
        <v>3.2399999999999998E-2</v>
      </c>
      <c r="U387" s="235" t="s">
        <v>62</v>
      </c>
      <c r="V387" s="226">
        <v>3.2399999999999998E-2</v>
      </c>
      <c r="W387" s="226">
        <v>0</v>
      </c>
      <c r="X387" s="226">
        <v>0</v>
      </c>
      <c r="Y387" s="226">
        <v>0</v>
      </c>
      <c r="Z387" s="226">
        <v>0</v>
      </c>
      <c r="AA387" s="226">
        <v>0</v>
      </c>
      <c r="AB387" s="226">
        <v>0</v>
      </c>
      <c r="AC387" s="227">
        <v>0</v>
      </c>
      <c r="AD387" s="228">
        <v>0</v>
      </c>
      <c r="AE387" s="228">
        <v>0</v>
      </c>
      <c r="AF387" s="228">
        <v>0</v>
      </c>
      <c r="AG387" s="228">
        <v>0</v>
      </c>
      <c r="AH387" s="228">
        <v>0</v>
      </c>
      <c r="AI387" s="229">
        <f t="shared" si="209"/>
        <v>3.2399999999999998E-2</v>
      </c>
      <c r="AJ387" s="160" t="str">
        <f t="shared" si="210"/>
        <v/>
      </c>
      <c r="BA387" s="160"/>
      <c r="BR387" s="160"/>
      <c r="CG387" s="160"/>
    </row>
    <row r="388" spans="1:85">
      <c r="A388" s="191" t="s">
        <v>23</v>
      </c>
      <c r="B388" s="192">
        <v>3.2399999999999998E-2</v>
      </c>
      <c r="C388" s="192">
        <v>0</v>
      </c>
      <c r="D388" s="192">
        <v>0</v>
      </c>
      <c r="E388" s="192">
        <v>0</v>
      </c>
      <c r="F388" s="362"/>
      <c r="G388" s="192">
        <v>0</v>
      </c>
      <c r="H388" s="193">
        <v>0</v>
      </c>
      <c r="I388" s="194">
        <f t="shared" si="207"/>
        <v>3.2399999999999998E-2</v>
      </c>
      <c r="J388" s="168"/>
      <c r="K388" s="195" t="s">
        <v>23</v>
      </c>
      <c r="L388" s="196">
        <v>3.2399999999999998E-2</v>
      </c>
      <c r="M388" s="196">
        <v>0</v>
      </c>
      <c r="N388" s="196">
        <v>0</v>
      </c>
      <c r="O388" s="196">
        <v>0</v>
      </c>
      <c r="P388" s="196">
        <v>0</v>
      </c>
      <c r="Q388" s="196">
        <v>0</v>
      </c>
      <c r="R388" s="197">
        <v>0</v>
      </c>
      <c r="S388" s="198">
        <f t="shared" si="208"/>
        <v>3.2399999999999998E-2</v>
      </c>
      <c r="U388" s="236" t="s">
        <v>66</v>
      </c>
      <c r="V388" s="237">
        <v>3.2399999999999998E-2</v>
      </c>
      <c r="W388" s="237">
        <v>0</v>
      </c>
      <c r="X388" s="237">
        <v>0</v>
      </c>
      <c r="Y388" s="237">
        <v>0</v>
      </c>
      <c r="Z388" s="237">
        <v>0</v>
      </c>
      <c r="AA388" s="237">
        <v>0</v>
      </c>
      <c r="AB388" s="237">
        <v>0</v>
      </c>
      <c r="AC388" s="237">
        <v>0</v>
      </c>
      <c r="AD388" s="237">
        <v>0</v>
      </c>
      <c r="AE388" s="237">
        <v>0</v>
      </c>
      <c r="AF388" s="237">
        <v>0</v>
      </c>
      <c r="AG388" s="237">
        <v>0</v>
      </c>
      <c r="AH388" s="125">
        <v>0</v>
      </c>
      <c r="AI388" s="238">
        <f t="shared" si="209"/>
        <v>3.2399999999999998E-2</v>
      </c>
      <c r="BA388" s="160"/>
      <c r="BR388" s="160"/>
      <c r="CG388" s="160"/>
    </row>
    <row r="389" spans="1:85">
      <c r="A389" s="199" t="s">
        <v>19</v>
      </c>
      <c r="B389" s="200">
        <v>0</v>
      </c>
      <c r="C389" s="200">
        <v>0</v>
      </c>
      <c r="D389" s="200">
        <v>0</v>
      </c>
      <c r="E389" s="200">
        <v>0</v>
      </c>
      <c r="F389" s="362"/>
      <c r="G389" s="200">
        <v>0</v>
      </c>
      <c r="H389" s="201">
        <v>0</v>
      </c>
      <c r="I389" s="202">
        <f t="shared" si="207"/>
        <v>0</v>
      </c>
      <c r="J389" s="168"/>
      <c r="K389" s="203" t="s">
        <v>19</v>
      </c>
      <c r="L389" s="200">
        <v>0</v>
      </c>
      <c r="M389" s="200">
        <v>0</v>
      </c>
      <c r="N389" s="200">
        <v>0</v>
      </c>
      <c r="O389" s="200">
        <v>0</v>
      </c>
      <c r="P389" s="200">
        <v>0</v>
      </c>
      <c r="Q389" s="200">
        <v>0</v>
      </c>
      <c r="R389" s="204">
        <v>0</v>
      </c>
      <c r="S389" s="205">
        <f t="shared" si="208"/>
        <v>0</v>
      </c>
      <c r="U389" s="239" t="s">
        <v>19</v>
      </c>
      <c r="V389" s="240">
        <v>0</v>
      </c>
      <c r="W389" s="240">
        <v>0</v>
      </c>
      <c r="X389" s="240">
        <v>0</v>
      </c>
      <c r="Y389" s="240">
        <v>0</v>
      </c>
      <c r="Z389" s="240">
        <v>0</v>
      </c>
      <c r="AA389" s="240">
        <v>0</v>
      </c>
      <c r="AB389" s="240">
        <v>0</v>
      </c>
      <c r="AC389" s="240">
        <v>0</v>
      </c>
      <c r="AD389" s="241">
        <v>0</v>
      </c>
      <c r="AE389" s="241">
        <v>0</v>
      </c>
      <c r="AF389" s="241">
        <v>0</v>
      </c>
      <c r="AG389" s="241">
        <v>0</v>
      </c>
      <c r="AH389" s="241">
        <v>0</v>
      </c>
      <c r="AI389" s="242">
        <f t="shared" si="209"/>
        <v>0</v>
      </c>
      <c r="AJ389" s="160" t="str">
        <f t="shared" si="210"/>
        <v/>
      </c>
      <c r="BA389" s="160"/>
      <c r="BR389" s="160"/>
      <c r="CG389" s="160"/>
    </row>
    <row r="390" spans="1:85">
      <c r="A390" s="191" t="s">
        <v>20</v>
      </c>
      <c r="B390" s="192">
        <v>0</v>
      </c>
      <c r="C390" s="192">
        <v>0</v>
      </c>
      <c r="D390" s="192">
        <v>0</v>
      </c>
      <c r="E390" s="192">
        <v>0</v>
      </c>
      <c r="F390" s="362"/>
      <c r="G390" s="192">
        <v>0</v>
      </c>
      <c r="H390" s="193">
        <v>0</v>
      </c>
      <c r="I390" s="194">
        <f t="shared" si="207"/>
        <v>0</v>
      </c>
      <c r="J390" s="168"/>
      <c r="K390" s="195" t="s">
        <v>20</v>
      </c>
      <c r="L390" s="196">
        <v>0</v>
      </c>
      <c r="M390" s="196">
        <v>0</v>
      </c>
      <c r="N390" s="196">
        <v>0</v>
      </c>
      <c r="O390" s="196">
        <v>0</v>
      </c>
      <c r="P390" s="196">
        <v>0</v>
      </c>
      <c r="Q390" s="196">
        <v>0</v>
      </c>
      <c r="R390" s="197">
        <v>0</v>
      </c>
      <c r="S390" s="198">
        <f t="shared" si="208"/>
        <v>0</v>
      </c>
      <c r="U390" s="236" t="s">
        <v>20</v>
      </c>
      <c r="V390" s="237">
        <v>0</v>
      </c>
      <c r="W390" s="237">
        <v>0</v>
      </c>
      <c r="X390" s="237">
        <v>0</v>
      </c>
      <c r="Y390" s="237">
        <v>0</v>
      </c>
      <c r="Z390" s="237">
        <v>0</v>
      </c>
      <c r="AA390" s="237">
        <v>0</v>
      </c>
      <c r="AB390" s="237">
        <v>0</v>
      </c>
      <c r="AC390" s="237">
        <v>0</v>
      </c>
      <c r="AD390" s="237">
        <v>0</v>
      </c>
      <c r="AE390" s="237">
        <v>0</v>
      </c>
      <c r="AF390" s="237">
        <v>0</v>
      </c>
      <c r="AG390" s="237">
        <v>0</v>
      </c>
      <c r="AH390" s="125">
        <v>0</v>
      </c>
      <c r="AI390" s="238">
        <f t="shared" si="209"/>
        <v>0</v>
      </c>
      <c r="AJ390" s="160" t="str">
        <f t="shared" si="210"/>
        <v/>
      </c>
      <c r="BA390" s="160"/>
      <c r="BR390" s="160"/>
      <c r="CG390" s="160"/>
    </row>
    <row r="391" spans="1:85" ht="15" thickBot="1">
      <c r="A391" s="206" t="s">
        <v>11</v>
      </c>
      <c r="B391" s="207">
        <v>0</v>
      </c>
      <c r="C391" s="207">
        <v>0</v>
      </c>
      <c r="D391" s="207">
        <v>0</v>
      </c>
      <c r="E391" s="207">
        <v>0</v>
      </c>
      <c r="F391" s="363"/>
      <c r="G391" s="207">
        <v>0</v>
      </c>
      <c r="H391" s="208">
        <v>0</v>
      </c>
      <c r="I391" s="209">
        <f t="shared" si="207"/>
        <v>0</v>
      </c>
      <c r="J391" s="168"/>
      <c r="K391" s="210" t="s">
        <v>11</v>
      </c>
      <c r="L391" s="207">
        <v>0</v>
      </c>
      <c r="M391" s="207">
        <v>0</v>
      </c>
      <c r="N391" s="207">
        <v>0</v>
      </c>
      <c r="O391" s="207">
        <v>0</v>
      </c>
      <c r="P391" s="207">
        <v>0</v>
      </c>
      <c r="Q391" s="207">
        <v>0</v>
      </c>
      <c r="R391" s="211">
        <v>0</v>
      </c>
      <c r="S391" s="212">
        <f t="shared" si="208"/>
        <v>0</v>
      </c>
      <c r="U391" s="239" t="s">
        <v>11</v>
      </c>
      <c r="V391" s="240">
        <v>0</v>
      </c>
      <c r="W391" s="240">
        <v>0</v>
      </c>
      <c r="X391" s="240">
        <v>0</v>
      </c>
      <c r="Y391" s="240">
        <v>0</v>
      </c>
      <c r="Z391" s="240">
        <v>0</v>
      </c>
      <c r="AA391" s="240">
        <v>0</v>
      </c>
      <c r="AB391" s="240">
        <v>0</v>
      </c>
      <c r="AC391" s="240">
        <v>0</v>
      </c>
      <c r="AD391" s="241">
        <v>0</v>
      </c>
      <c r="AE391" s="241">
        <v>0</v>
      </c>
      <c r="AF391" s="241">
        <v>0</v>
      </c>
      <c r="AG391" s="241">
        <v>0</v>
      </c>
      <c r="AH391" s="241">
        <v>0</v>
      </c>
      <c r="AI391" s="242">
        <f t="shared" si="209"/>
        <v>0</v>
      </c>
      <c r="AJ391" s="160" t="str">
        <f t="shared" si="210"/>
        <v/>
      </c>
      <c r="BA391" s="160"/>
      <c r="BR391" s="160"/>
      <c r="CG391" s="160"/>
    </row>
    <row r="392" spans="1:85" ht="15">
      <c r="A392" s="213" t="s">
        <v>26</v>
      </c>
      <c r="B392" s="214">
        <f>SUM(B371:B387)</f>
        <v>745.59639630860147</v>
      </c>
      <c r="C392" s="214">
        <f t="shared" ref="C392:I392" si="211">SUM(C371:C387)</f>
        <v>9.8554943307106697</v>
      </c>
      <c r="D392" s="214">
        <f t="shared" si="211"/>
        <v>279.85072712252656</v>
      </c>
      <c r="E392" s="214">
        <f t="shared" si="211"/>
        <v>2306.1463829320678</v>
      </c>
      <c r="F392" s="214">
        <f t="shared" si="211"/>
        <v>0</v>
      </c>
      <c r="G392" s="214">
        <f t="shared" si="211"/>
        <v>153.04048004760065</v>
      </c>
      <c r="H392" s="216">
        <f t="shared" si="211"/>
        <v>0</v>
      </c>
      <c r="I392" s="173">
        <f t="shared" si="211"/>
        <v>3494.4894807415076</v>
      </c>
      <c r="J392" s="168"/>
      <c r="K392" s="215" t="s">
        <v>26</v>
      </c>
      <c r="L392" s="214">
        <f>SUM(L371:L387)</f>
        <v>745.59639630860147</v>
      </c>
      <c r="M392" s="214">
        <f t="shared" ref="M392:S392" si="212">SUM(M371:M387)</f>
        <v>9.8554943307106697</v>
      </c>
      <c r="N392" s="214">
        <f t="shared" si="212"/>
        <v>279.85072712252656</v>
      </c>
      <c r="O392" s="214">
        <f t="shared" si="212"/>
        <v>2306.1463829320678</v>
      </c>
      <c r="P392" s="214">
        <f t="shared" si="212"/>
        <v>1641.4259594542305</v>
      </c>
      <c r="Q392" s="214">
        <f t="shared" si="212"/>
        <v>153.04048004760065</v>
      </c>
      <c r="R392" s="216">
        <f t="shared" si="212"/>
        <v>0</v>
      </c>
      <c r="S392" s="217">
        <f t="shared" si="212"/>
        <v>5135.9154401957385</v>
      </c>
      <c r="T392" s="160" t="str">
        <f>IF(ABS(S392-AI392)&gt;0.01,S392-AI392,"")</f>
        <v/>
      </c>
      <c r="U392" s="243" t="s">
        <v>63</v>
      </c>
      <c r="V392" s="244">
        <f>SUM(V371:V387)</f>
        <v>724.51413402294736</v>
      </c>
      <c r="W392" s="244">
        <f t="shared" ref="W392:AH392" si="213">SUM(W371:W387)</f>
        <v>14.163200372089484</v>
      </c>
      <c r="X392" s="244">
        <f t="shared" si="213"/>
        <v>153.04048004760065</v>
      </c>
      <c r="Y392" s="244">
        <f t="shared" si="213"/>
        <v>9.8554943307106697</v>
      </c>
      <c r="Z392" s="244">
        <f t="shared" si="213"/>
        <v>251.59965572063629</v>
      </c>
      <c r="AA392" s="244">
        <f t="shared" si="213"/>
        <v>1225.0810437982343</v>
      </c>
      <c r="AB392" s="244">
        <f t="shared" si="213"/>
        <v>1641.4259594542305</v>
      </c>
      <c r="AC392" s="244">
        <f t="shared" si="213"/>
        <v>1116.2354724492886</v>
      </c>
      <c r="AD392" s="245">
        <f t="shared" si="213"/>
        <v>6.919061913564633</v>
      </c>
      <c r="AE392" s="245">
        <f t="shared" si="213"/>
        <v>2.526258862423706E-2</v>
      </c>
      <c r="AF392" s="245">
        <f t="shared" si="213"/>
        <v>0</v>
      </c>
      <c r="AG392" s="245">
        <f t="shared" si="213"/>
        <v>28.251071401890268</v>
      </c>
      <c r="AH392" s="245">
        <f t="shared" si="213"/>
        <v>1081.0400765452096</v>
      </c>
      <c r="AI392" s="246">
        <f>SUM(V392:AC392)</f>
        <v>5135.9154401957376</v>
      </c>
      <c r="AJ392" s="160" t="str">
        <f t="shared" si="210"/>
        <v/>
      </c>
      <c r="BA392" s="160"/>
      <c r="BR392" s="160"/>
      <c r="CG392" s="160"/>
    </row>
    <row r="393" spans="1:85" s="23" customFormat="1" ht="15" thickBot="1">
      <c r="A393" s="30" t="s">
        <v>88</v>
      </c>
      <c r="B393" s="47">
        <f>IF($I392=0,"-",B392/$I392)</f>
        <v>0.21336346851740726</v>
      </c>
      <c r="C393" s="47">
        <f t="shared" ref="C393:H393" si="214">IF($I392=0,"-",C392/$I392)</f>
        <v>2.8202958930125034E-3</v>
      </c>
      <c r="D393" s="47">
        <f t="shared" si="214"/>
        <v>8.0083436697924781E-2</v>
      </c>
      <c r="E393" s="47">
        <f t="shared" si="214"/>
        <v>0.65993799541863807</v>
      </c>
      <c r="F393" s="47">
        <f t="shared" si="214"/>
        <v>0</v>
      </c>
      <c r="G393" s="47">
        <f t="shared" si="214"/>
        <v>4.3794803473017313E-2</v>
      </c>
      <c r="H393" s="70">
        <f t="shared" si="214"/>
        <v>0</v>
      </c>
      <c r="I393" s="48">
        <f>SUM(B393:H393)</f>
        <v>1</v>
      </c>
      <c r="J393" s="160"/>
      <c r="K393" s="81" t="s">
        <v>88</v>
      </c>
      <c r="L393" s="98">
        <f t="shared" ref="L393:R393" si="215">IF($S392=0,"-",L392/$S392)</f>
        <v>0.14517302805908064</v>
      </c>
      <c r="M393" s="98">
        <f t="shared" si="215"/>
        <v>1.9189362530343879E-3</v>
      </c>
      <c r="N393" s="98">
        <f t="shared" si="215"/>
        <v>5.4488967036392832E-2</v>
      </c>
      <c r="O393" s="98">
        <f t="shared" si="215"/>
        <v>0.44902343307353532</v>
      </c>
      <c r="P393" s="98">
        <f t="shared" si="215"/>
        <v>0.31959754372273563</v>
      </c>
      <c r="Q393" s="98">
        <f t="shared" si="215"/>
        <v>2.9798091855221046E-2</v>
      </c>
      <c r="R393" s="99">
        <f t="shared" si="215"/>
        <v>0</v>
      </c>
      <c r="S393" s="100">
        <f>SUM(L393:R393)</f>
        <v>0.99999999999999989</v>
      </c>
      <c r="U393" s="110" t="s">
        <v>88</v>
      </c>
      <c r="V393" s="133">
        <f>+V392/$AI392</f>
        <v>0.14106815862905542</v>
      </c>
      <c r="W393" s="133">
        <f t="shared" ref="W393:AH393" si="216">+W392/$AI392</f>
        <v>2.7576778739857337E-3</v>
      </c>
      <c r="X393" s="133">
        <f t="shared" si="216"/>
        <v>2.9798091855221052E-2</v>
      </c>
      <c r="Y393" s="133">
        <f t="shared" si="216"/>
        <v>1.9189362530343884E-3</v>
      </c>
      <c r="Z393" s="133">
        <f t="shared" si="216"/>
        <v>4.8988278457919365E-2</v>
      </c>
      <c r="AA393" s="133">
        <f t="shared" si="216"/>
        <v>0.23853216784105477</v>
      </c>
      <c r="AB393" s="133">
        <f t="shared" si="216"/>
        <v>0.31959754372273569</v>
      </c>
      <c r="AC393" s="133">
        <f t="shared" si="216"/>
        <v>0.21733914536699367</v>
      </c>
      <c r="AD393" s="133">
        <f t="shared" si="216"/>
        <v>1.3471915560395085E-3</v>
      </c>
      <c r="AE393" s="133">
        <f t="shared" si="216"/>
        <v>4.9188092986348434E-6</v>
      </c>
      <c r="AF393" s="133">
        <f t="shared" si="216"/>
        <v>0</v>
      </c>
      <c r="AG393" s="133">
        <f t="shared" si="216"/>
        <v>5.5006885784734758E-3</v>
      </c>
      <c r="AH393" s="133">
        <f t="shared" si="216"/>
        <v>0.21048634642318206</v>
      </c>
      <c r="AI393" s="134">
        <f>SUM(V393:AC393)</f>
        <v>1.0000000000000002</v>
      </c>
      <c r="AJ393" s="23" t="str">
        <f t="shared" si="210"/>
        <v/>
      </c>
    </row>
    <row r="394" spans="1:85" ht="15" thickBot="1">
      <c r="A394" s="247"/>
      <c r="B394" s="247"/>
      <c r="C394" s="247"/>
      <c r="D394" s="247"/>
      <c r="E394" s="247"/>
      <c r="F394" s="247"/>
      <c r="G394" s="247"/>
      <c r="H394" s="247"/>
      <c r="I394" s="247"/>
      <c r="K394" s="247"/>
      <c r="L394" s="247"/>
      <c r="M394" s="247"/>
      <c r="N394" s="247"/>
      <c r="O394" s="247"/>
      <c r="P394" s="247"/>
      <c r="Q394" s="247"/>
      <c r="R394" s="247"/>
      <c r="S394" s="247"/>
      <c r="AI394" s="168"/>
      <c r="BA394" s="160"/>
      <c r="BR394" s="160"/>
      <c r="CG394" s="160"/>
    </row>
    <row r="395" spans="1:85" ht="28.5">
      <c r="A395" s="312" t="s">
        <v>42</v>
      </c>
      <c r="B395" s="164" t="s">
        <v>0</v>
      </c>
      <c r="C395" s="164" t="s">
        <v>1</v>
      </c>
      <c r="D395" s="164" t="s">
        <v>2</v>
      </c>
      <c r="E395" s="164" t="s">
        <v>3</v>
      </c>
      <c r="F395" s="164" t="s">
        <v>27</v>
      </c>
      <c r="G395" s="164" t="s">
        <v>4</v>
      </c>
      <c r="H395" s="164" t="s">
        <v>5</v>
      </c>
      <c r="I395" s="165" t="s">
        <v>6</v>
      </c>
      <c r="K395" s="314" t="s">
        <v>42</v>
      </c>
      <c r="L395" s="166" t="s">
        <v>0</v>
      </c>
      <c r="M395" s="166" t="s">
        <v>1</v>
      </c>
      <c r="N395" s="166" t="s">
        <v>2</v>
      </c>
      <c r="O395" s="166" t="s">
        <v>3</v>
      </c>
      <c r="P395" s="166" t="s">
        <v>27</v>
      </c>
      <c r="Q395" s="166" t="s">
        <v>4</v>
      </c>
      <c r="R395" s="166" t="s">
        <v>5</v>
      </c>
      <c r="S395" s="167" t="s">
        <v>6</v>
      </c>
      <c r="U395" s="316" t="s">
        <v>42</v>
      </c>
      <c r="V395" s="219" t="s">
        <v>74</v>
      </c>
      <c r="W395" s="219" t="s">
        <v>75</v>
      </c>
      <c r="X395" s="219" t="s">
        <v>4</v>
      </c>
      <c r="Y395" s="219" t="s">
        <v>1</v>
      </c>
      <c r="Z395" s="219" t="s">
        <v>2</v>
      </c>
      <c r="AA395" s="219" t="s">
        <v>3</v>
      </c>
      <c r="AB395" s="219" t="s">
        <v>55</v>
      </c>
      <c r="AC395" s="219" t="s">
        <v>68</v>
      </c>
      <c r="AD395" s="220" t="s">
        <v>76</v>
      </c>
      <c r="AE395" s="220" t="s">
        <v>83</v>
      </c>
      <c r="AF395" s="220" t="s">
        <v>77</v>
      </c>
      <c r="AG395" s="220" t="s">
        <v>84</v>
      </c>
      <c r="AH395" s="220" t="s">
        <v>85</v>
      </c>
      <c r="AI395" s="221" t="s">
        <v>63</v>
      </c>
      <c r="BA395" s="160"/>
      <c r="BR395" s="160"/>
      <c r="CG395" s="160"/>
    </row>
    <row r="396" spans="1:85" ht="15">
      <c r="A396" s="313" t="s">
        <v>42</v>
      </c>
      <c r="B396" s="318" t="s">
        <v>69</v>
      </c>
      <c r="C396" s="319"/>
      <c r="D396" s="319"/>
      <c r="E396" s="319"/>
      <c r="F396" s="319"/>
      <c r="G396" s="319"/>
      <c r="H396" s="319"/>
      <c r="I396" s="320"/>
      <c r="K396" s="315" t="s">
        <v>42</v>
      </c>
      <c r="L396" s="321" t="s">
        <v>69</v>
      </c>
      <c r="M396" s="322"/>
      <c r="N396" s="322"/>
      <c r="O396" s="322"/>
      <c r="P396" s="322"/>
      <c r="Q396" s="322"/>
      <c r="R396" s="322"/>
      <c r="S396" s="323"/>
      <c r="U396" s="317" t="s">
        <v>42</v>
      </c>
      <c r="V396" s="324" t="s">
        <v>69</v>
      </c>
      <c r="W396" s="324"/>
      <c r="X396" s="324"/>
      <c r="Y396" s="324"/>
      <c r="Z396" s="324"/>
      <c r="AA396" s="324"/>
      <c r="AB396" s="324"/>
      <c r="AC396" s="324"/>
      <c r="AD396" s="324"/>
      <c r="AE396" s="324"/>
      <c r="AF396" s="324"/>
      <c r="AG396" s="324"/>
      <c r="AH396" s="324"/>
      <c r="AI396" s="325"/>
      <c r="BA396" s="160"/>
      <c r="BR396" s="160"/>
      <c r="CG396" s="160"/>
    </row>
    <row r="397" spans="1:85" ht="15">
      <c r="A397" s="170" t="s">
        <v>7</v>
      </c>
      <c r="B397" s="171">
        <v>0</v>
      </c>
      <c r="C397" s="171">
        <v>0</v>
      </c>
      <c r="D397" s="171">
        <v>0</v>
      </c>
      <c r="E397" s="171">
        <v>0</v>
      </c>
      <c r="F397" s="361"/>
      <c r="G397" s="171">
        <v>0</v>
      </c>
      <c r="H397" s="172">
        <v>0</v>
      </c>
      <c r="I397" s="173">
        <f>SUM(B397:H397)</f>
        <v>0</v>
      </c>
      <c r="J397" s="168"/>
      <c r="K397" s="222" t="s">
        <v>7</v>
      </c>
      <c r="L397" s="171">
        <v>0</v>
      </c>
      <c r="M397" s="171">
        <v>0</v>
      </c>
      <c r="N397" s="171">
        <v>0</v>
      </c>
      <c r="O397" s="171">
        <v>0</v>
      </c>
      <c r="P397" s="171">
        <v>0</v>
      </c>
      <c r="Q397" s="171">
        <v>0</v>
      </c>
      <c r="R397" s="223">
        <v>0</v>
      </c>
      <c r="S397" s="224">
        <f>SUM(L397:R397)</f>
        <v>0</v>
      </c>
      <c r="U397" s="225" t="s">
        <v>7</v>
      </c>
      <c r="V397" s="226">
        <v>0</v>
      </c>
      <c r="W397" s="226">
        <v>0</v>
      </c>
      <c r="X397" s="226">
        <v>0</v>
      </c>
      <c r="Y397" s="226">
        <v>0</v>
      </c>
      <c r="Z397" s="226">
        <v>0</v>
      </c>
      <c r="AA397" s="226">
        <v>0</v>
      </c>
      <c r="AB397" s="226">
        <v>0</v>
      </c>
      <c r="AC397" s="227">
        <v>0</v>
      </c>
      <c r="AD397" s="228">
        <v>0</v>
      </c>
      <c r="AE397" s="228">
        <v>0</v>
      </c>
      <c r="AF397" s="228">
        <v>0</v>
      </c>
      <c r="AG397" s="228">
        <v>0</v>
      </c>
      <c r="AH397" s="228">
        <v>0</v>
      </c>
      <c r="AI397" s="229">
        <f>SUM(V397:AC397)</f>
        <v>0</v>
      </c>
      <c r="AJ397" s="160" t="str">
        <f>IF(ABS(S397-AI397)&gt;0.001,S397-AI397,"")</f>
        <v/>
      </c>
      <c r="BA397" s="160"/>
      <c r="BR397" s="160"/>
      <c r="CG397" s="160"/>
    </row>
    <row r="398" spans="1:85" ht="15">
      <c r="A398" s="178" t="s">
        <v>8</v>
      </c>
      <c r="B398" s="179">
        <v>0</v>
      </c>
      <c r="C398" s="179">
        <v>0</v>
      </c>
      <c r="D398" s="179">
        <v>0</v>
      </c>
      <c r="E398" s="179">
        <v>0</v>
      </c>
      <c r="F398" s="362"/>
      <c r="G398" s="179">
        <v>0</v>
      </c>
      <c r="H398" s="180">
        <v>0</v>
      </c>
      <c r="I398" s="181">
        <f t="shared" ref="I398:I417" si="217">SUM(B398:H398)</f>
        <v>0</v>
      </c>
      <c r="J398" s="168"/>
      <c r="K398" s="182" t="s">
        <v>8</v>
      </c>
      <c r="L398" s="183">
        <v>0</v>
      </c>
      <c r="M398" s="183">
        <v>0</v>
      </c>
      <c r="N398" s="183">
        <v>0</v>
      </c>
      <c r="O398" s="183">
        <v>0</v>
      </c>
      <c r="P398" s="183">
        <v>0</v>
      </c>
      <c r="Q398" s="183">
        <v>0</v>
      </c>
      <c r="R398" s="184">
        <v>0</v>
      </c>
      <c r="S398" s="185">
        <f t="shared" ref="S398:S417" si="218">SUM(L398:R398)</f>
        <v>0</v>
      </c>
      <c r="U398" s="230" t="s">
        <v>8</v>
      </c>
      <c r="V398" s="231">
        <v>0</v>
      </c>
      <c r="W398" s="231">
        <v>0</v>
      </c>
      <c r="X398" s="231">
        <v>0</v>
      </c>
      <c r="Y398" s="231">
        <v>0</v>
      </c>
      <c r="Z398" s="231">
        <v>0</v>
      </c>
      <c r="AA398" s="231">
        <v>0</v>
      </c>
      <c r="AB398" s="231">
        <v>0</v>
      </c>
      <c r="AC398" s="232">
        <v>0</v>
      </c>
      <c r="AD398" s="231">
        <v>0</v>
      </c>
      <c r="AE398" s="231">
        <v>0</v>
      </c>
      <c r="AF398" s="231">
        <v>0</v>
      </c>
      <c r="AG398" s="231">
        <v>0</v>
      </c>
      <c r="AH398" s="231">
        <v>0</v>
      </c>
      <c r="AI398" s="233">
        <f t="shared" ref="AI398:AI417" si="219">SUM(V398:AC398)</f>
        <v>0</v>
      </c>
      <c r="AJ398" s="160" t="str">
        <f t="shared" ref="AJ398:AJ419" si="220">IF(ABS(S398-AI398)&gt;0.001,S398-AI398,"")</f>
        <v/>
      </c>
      <c r="BA398" s="160"/>
      <c r="BR398" s="160"/>
      <c r="CG398" s="160"/>
    </row>
    <row r="399" spans="1:85" ht="15">
      <c r="A399" s="186" t="s">
        <v>10</v>
      </c>
      <c r="B399" s="175">
        <v>0</v>
      </c>
      <c r="C399" s="175">
        <v>0</v>
      </c>
      <c r="D399" s="175">
        <v>0</v>
      </c>
      <c r="E399" s="175">
        <v>0</v>
      </c>
      <c r="F399" s="362"/>
      <c r="G399" s="175">
        <v>0</v>
      </c>
      <c r="H399" s="187">
        <v>0</v>
      </c>
      <c r="I399" s="173">
        <f t="shared" si="217"/>
        <v>0</v>
      </c>
      <c r="J399" s="168"/>
      <c r="K399" s="188" t="s">
        <v>10</v>
      </c>
      <c r="L399" s="175">
        <v>0</v>
      </c>
      <c r="M399" s="175">
        <v>0</v>
      </c>
      <c r="N399" s="175">
        <v>0</v>
      </c>
      <c r="O399" s="175">
        <v>0</v>
      </c>
      <c r="P399" s="175">
        <v>0</v>
      </c>
      <c r="Q399" s="175">
        <v>0</v>
      </c>
      <c r="R399" s="176">
        <v>0</v>
      </c>
      <c r="S399" s="177">
        <f t="shared" si="218"/>
        <v>0</v>
      </c>
      <c r="U399" s="234" t="s">
        <v>10</v>
      </c>
      <c r="V399" s="226">
        <v>0</v>
      </c>
      <c r="W399" s="226">
        <v>0</v>
      </c>
      <c r="X399" s="226">
        <v>0</v>
      </c>
      <c r="Y399" s="226">
        <v>0</v>
      </c>
      <c r="Z399" s="226">
        <v>0</v>
      </c>
      <c r="AA399" s="226">
        <v>0</v>
      </c>
      <c r="AB399" s="226">
        <v>0</v>
      </c>
      <c r="AC399" s="227">
        <v>0</v>
      </c>
      <c r="AD399" s="228">
        <v>0</v>
      </c>
      <c r="AE399" s="228">
        <v>0</v>
      </c>
      <c r="AF399" s="228">
        <v>0</v>
      </c>
      <c r="AG399" s="228">
        <v>0</v>
      </c>
      <c r="AH399" s="228">
        <v>0</v>
      </c>
      <c r="AI399" s="229">
        <f t="shared" si="219"/>
        <v>0</v>
      </c>
      <c r="AJ399" s="160" t="str">
        <f t="shared" si="220"/>
        <v/>
      </c>
      <c r="BA399" s="160"/>
      <c r="BR399" s="160"/>
      <c r="CG399" s="160"/>
    </row>
    <row r="400" spans="1:85" ht="15">
      <c r="A400" s="178" t="s">
        <v>56</v>
      </c>
      <c r="B400" s="179">
        <v>0</v>
      </c>
      <c r="C400" s="179">
        <v>0</v>
      </c>
      <c r="D400" s="179">
        <v>0</v>
      </c>
      <c r="E400" s="179">
        <v>0</v>
      </c>
      <c r="F400" s="362"/>
      <c r="G400" s="179">
        <v>0</v>
      </c>
      <c r="H400" s="180">
        <v>0</v>
      </c>
      <c r="I400" s="181">
        <f t="shared" si="217"/>
        <v>0</v>
      </c>
      <c r="J400" s="168"/>
      <c r="K400" s="182" t="s">
        <v>56</v>
      </c>
      <c r="L400" s="183">
        <v>0</v>
      </c>
      <c r="M400" s="183">
        <v>0</v>
      </c>
      <c r="N400" s="183">
        <v>0</v>
      </c>
      <c r="O400" s="183">
        <v>0</v>
      </c>
      <c r="P400" s="183">
        <v>0</v>
      </c>
      <c r="Q400" s="183">
        <v>0</v>
      </c>
      <c r="R400" s="184">
        <v>0</v>
      </c>
      <c r="S400" s="185">
        <f t="shared" si="218"/>
        <v>0</v>
      </c>
      <c r="U400" s="230" t="s">
        <v>56</v>
      </c>
      <c r="V400" s="231">
        <v>0</v>
      </c>
      <c r="W400" s="231">
        <v>0</v>
      </c>
      <c r="X400" s="231">
        <v>0</v>
      </c>
      <c r="Y400" s="231">
        <v>0</v>
      </c>
      <c r="Z400" s="231">
        <v>0</v>
      </c>
      <c r="AA400" s="231">
        <v>0</v>
      </c>
      <c r="AB400" s="231">
        <v>0</v>
      </c>
      <c r="AC400" s="232">
        <v>0</v>
      </c>
      <c r="AD400" s="231">
        <v>0</v>
      </c>
      <c r="AE400" s="231">
        <v>0</v>
      </c>
      <c r="AF400" s="231">
        <v>0</v>
      </c>
      <c r="AG400" s="231">
        <v>0</v>
      </c>
      <c r="AH400" s="231">
        <v>0</v>
      </c>
      <c r="AI400" s="233">
        <f t="shared" si="219"/>
        <v>0</v>
      </c>
      <c r="AJ400" s="160" t="str">
        <f t="shared" si="220"/>
        <v/>
      </c>
      <c r="BA400" s="160"/>
      <c r="BR400" s="160"/>
      <c r="CG400" s="160"/>
    </row>
    <row r="401" spans="1:85" ht="15">
      <c r="A401" s="186" t="s">
        <v>16</v>
      </c>
      <c r="B401" s="175">
        <v>0</v>
      </c>
      <c r="C401" s="175">
        <v>0</v>
      </c>
      <c r="D401" s="175">
        <v>0</v>
      </c>
      <c r="E401" s="175">
        <v>0</v>
      </c>
      <c r="F401" s="362"/>
      <c r="G401" s="175">
        <v>0</v>
      </c>
      <c r="H401" s="187">
        <v>0</v>
      </c>
      <c r="I401" s="173">
        <f t="shared" si="217"/>
        <v>0</v>
      </c>
      <c r="J401" s="168"/>
      <c r="K401" s="188" t="s">
        <v>16</v>
      </c>
      <c r="L401" s="175">
        <v>0</v>
      </c>
      <c r="M401" s="175">
        <v>0</v>
      </c>
      <c r="N401" s="175">
        <v>0</v>
      </c>
      <c r="O401" s="175">
        <v>0</v>
      </c>
      <c r="P401" s="175">
        <v>0</v>
      </c>
      <c r="Q401" s="175">
        <v>0</v>
      </c>
      <c r="R401" s="176">
        <v>0</v>
      </c>
      <c r="S401" s="177">
        <f t="shared" si="218"/>
        <v>0</v>
      </c>
      <c r="U401" s="234" t="s">
        <v>16</v>
      </c>
      <c r="V401" s="226">
        <v>0</v>
      </c>
      <c r="W401" s="226">
        <v>0</v>
      </c>
      <c r="X401" s="226">
        <v>0</v>
      </c>
      <c r="Y401" s="226">
        <v>0</v>
      </c>
      <c r="Z401" s="226">
        <v>0</v>
      </c>
      <c r="AA401" s="226">
        <v>0</v>
      </c>
      <c r="AB401" s="226">
        <v>0</v>
      </c>
      <c r="AC401" s="227">
        <v>0</v>
      </c>
      <c r="AD401" s="228">
        <v>0</v>
      </c>
      <c r="AE401" s="228">
        <v>0</v>
      </c>
      <c r="AF401" s="228">
        <v>0</v>
      </c>
      <c r="AG401" s="228">
        <v>0</v>
      </c>
      <c r="AH401" s="228">
        <v>0</v>
      </c>
      <c r="AI401" s="229">
        <f t="shared" si="219"/>
        <v>0</v>
      </c>
      <c r="AJ401" s="160" t="str">
        <f t="shared" si="220"/>
        <v/>
      </c>
      <c r="BA401" s="160"/>
      <c r="BR401" s="160"/>
      <c r="CG401" s="160"/>
    </row>
    <row r="402" spans="1:85" ht="15">
      <c r="A402" s="178" t="s">
        <v>15</v>
      </c>
      <c r="B402" s="179">
        <v>0</v>
      </c>
      <c r="C402" s="179">
        <v>0</v>
      </c>
      <c r="D402" s="179">
        <v>0</v>
      </c>
      <c r="E402" s="179">
        <v>0</v>
      </c>
      <c r="F402" s="362"/>
      <c r="G402" s="179">
        <v>0</v>
      </c>
      <c r="H402" s="180">
        <v>0</v>
      </c>
      <c r="I402" s="181">
        <f t="shared" si="217"/>
        <v>0</v>
      </c>
      <c r="J402" s="168"/>
      <c r="K402" s="182" t="s">
        <v>15</v>
      </c>
      <c r="L402" s="183">
        <v>0</v>
      </c>
      <c r="M402" s="183">
        <v>0</v>
      </c>
      <c r="N402" s="183">
        <v>0</v>
      </c>
      <c r="O402" s="183">
        <v>0</v>
      </c>
      <c r="P402" s="183">
        <v>0</v>
      </c>
      <c r="Q402" s="183">
        <v>0</v>
      </c>
      <c r="R402" s="184">
        <v>0</v>
      </c>
      <c r="S402" s="185">
        <f t="shared" si="218"/>
        <v>0</v>
      </c>
      <c r="U402" s="230" t="s">
        <v>57</v>
      </c>
      <c r="V402" s="231">
        <v>0</v>
      </c>
      <c r="W402" s="231">
        <v>0</v>
      </c>
      <c r="X402" s="231">
        <v>0</v>
      </c>
      <c r="Y402" s="231">
        <v>0</v>
      </c>
      <c r="Z402" s="231">
        <v>0</v>
      </c>
      <c r="AA402" s="231">
        <v>0</v>
      </c>
      <c r="AB402" s="231">
        <v>0</v>
      </c>
      <c r="AC402" s="232">
        <v>0</v>
      </c>
      <c r="AD402" s="231">
        <v>0</v>
      </c>
      <c r="AE402" s="231">
        <v>0</v>
      </c>
      <c r="AF402" s="231">
        <v>0</v>
      </c>
      <c r="AG402" s="231">
        <v>0</v>
      </c>
      <c r="AH402" s="231">
        <v>0</v>
      </c>
      <c r="AI402" s="233">
        <f t="shared" si="219"/>
        <v>0</v>
      </c>
      <c r="AJ402" s="160" t="str">
        <f t="shared" si="220"/>
        <v/>
      </c>
      <c r="BA402" s="160"/>
      <c r="BR402" s="160"/>
      <c r="CG402" s="160"/>
    </row>
    <row r="403" spans="1:85" ht="15">
      <c r="A403" s="186" t="s">
        <v>58</v>
      </c>
      <c r="B403" s="175">
        <v>0</v>
      </c>
      <c r="C403" s="175">
        <v>0</v>
      </c>
      <c r="D403" s="175">
        <v>0</v>
      </c>
      <c r="E403" s="175">
        <v>0</v>
      </c>
      <c r="F403" s="362"/>
      <c r="G403" s="175">
        <v>0</v>
      </c>
      <c r="H403" s="187">
        <v>0</v>
      </c>
      <c r="I403" s="173">
        <f t="shared" si="217"/>
        <v>0</v>
      </c>
      <c r="J403" s="168"/>
      <c r="K403" s="188" t="s">
        <v>58</v>
      </c>
      <c r="L403" s="175">
        <v>0</v>
      </c>
      <c r="M403" s="175">
        <v>0</v>
      </c>
      <c r="N403" s="175">
        <v>0</v>
      </c>
      <c r="O403" s="175">
        <v>0</v>
      </c>
      <c r="P403" s="175">
        <v>12.690037896381922</v>
      </c>
      <c r="Q403" s="175">
        <v>0</v>
      </c>
      <c r="R403" s="176">
        <v>0</v>
      </c>
      <c r="S403" s="177">
        <f t="shared" si="218"/>
        <v>12.690037896381922</v>
      </c>
      <c r="U403" s="234" t="s">
        <v>58</v>
      </c>
      <c r="V403" s="226">
        <v>0</v>
      </c>
      <c r="W403" s="226">
        <v>0</v>
      </c>
      <c r="X403" s="226">
        <v>0</v>
      </c>
      <c r="Y403" s="226">
        <v>0</v>
      </c>
      <c r="Z403" s="226">
        <v>0</v>
      </c>
      <c r="AA403" s="226">
        <v>0</v>
      </c>
      <c r="AB403" s="226">
        <v>12.690037896381922</v>
      </c>
      <c r="AC403" s="227">
        <v>0</v>
      </c>
      <c r="AD403" s="226">
        <v>0</v>
      </c>
      <c r="AE403" s="226">
        <v>0</v>
      </c>
      <c r="AF403" s="226">
        <v>0</v>
      </c>
      <c r="AG403" s="226">
        <v>0</v>
      </c>
      <c r="AH403" s="226">
        <v>0</v>
      </c>
      <c r="AI403" s="229">
        <f t="shared" si="219"/>
        <v>12.690037896381922</v>
      </c>
      <c r="AJ403" s="160" t="str">
        <f t="shared" si="220"/>
        <v/>
      </c>
      <c r="BA403" s="160"/>
      <c r="BR403" s="160"/>
      <c r="CG403" s="160"/>
    </row>
    <row r="404" spans="1:85" ht="15">
      <c r="A404" s="178" t="s">
        <v>12</v>
      </c>
      <c r="B404" s="179">
        <v>0</v>
      </c>
      <c r="C404" s="179">
        <v>0</v>
      </c>
      <c r="D404" s="179">
        <v>0</v>
      </c>
      <c r="E404" s="179">
        <v>6.7818106684114615E-2</v>
      </c>
      <c r="F404" s="362"/>
      <c r="G404" s="179">
        <v>0</v>
      </c>
      <c r="H404" s="180">
        <v>0</v>
      </c>
      <c r="I404" s="181">
        <f t="shared" si="217"/>
        <v>6.7818106684114615E-2</v>
      </c>
      <c r="J404" s="168"/>
      <c r="K404" s="182" t="s">
        <v>12</v>
      </c>
      <c r="L404" s="183">
        <v>0</v>
      </c>
      <c r="M404" s="183">
        <v>0</v>
      </c>
      <c r="N404" s="183">
        <v>0</v>
      </c>
      <c r="O404" s="183">
        <v>6.7818106684114615E-2</v>
      </c>
      <c r="P404" s="183">
        <v>1.4011960000545471</v>
      </c>
      <c r="Q404" s="183">
        <v>0</v>
      </c>
      <c r="R404" s="184">
        <v>0</v>
      </c>
      <c r="S404" s="185">
        <f t="shared" si="218"/>
        <v>1.4690141067386617</v>
      </c>
      <c r="U404" s="230" t="s">
        <v>12</v>
      </c>
      <c r="V404" s="231">
        <v>0</v>
      </c>
      <c r="W404" s="231">
        <v>0</v>
      </c>
      <c r="X404" s="231">
        <v>0</v>
      </c>
      <c r="Y404" s="231">
        <v>0</v>
      </c>
      <c r="Z404" s="231">
        <v>0</v>
      </c>
      <c r="AA404" s="231">
        <v>5.4254485347291694E-2</v>
      </c>
      <c r="AB404" s="231">
        <v>1.4011960000545471</v>
      </c>
      <c r="AC404" s="232">
        <v>1.3563621336822923E-2</v>
      </c>
      <c r="AD404" s="231">
        <v>0</v>
      </c>
      <c r="AE404" s="231">
        <v>0</v>
      </c>
      <c r="AF404" s="231">
        <v>0</v>
      </c>
      <c r="AG404" s="231">
        <v>0</v>
      </c>
      <c r="AH404" s="231">
        <v>1.3563621336822923E-2</v>
      </c>
      <c r="AI404" s="233">
        <f t="shared" si="219"/>
        <v>1.4690141067386617</v>
      </c>
      <c r="AJ404" s="160" t="str">
        <f t="shared" si="220"/>
        <v/>
      </c>
      <c r="BA404" s="160"/>
      <c r="BR404" s="160"/>
      <c r="CG404" s="160"/>
    </row>
    <row r="405" spans="1:85" ht="15">
      <c r="A405" s="186" t="s">
        <v>59</v>
      </c>
      <c r="B405" s="175">
        <v>0</v>
      </c>
      <c r="C405" s="175">
        <v>0</v>
      </c>
      <c r="D405" s="175">
        <v>0</v>
      </c>
      <c r="E405" s="175">
        <v>0</v>
      </c>
      <c r="F405" s="362"/>
      <c r="G405" s="175">
        <v>0</v>
      </c>
      <c r="H405" s="187">
        <v>0</v>
      </c>
      <c r="I405" s="173">
        <f t="shared" si="217"/>
        <v>0</v>
      </c>
      <c r="J405" s="168"/>
      <c r="K405" s="188" t="s">
        <v>59</v>
      </c>
      <c r="L405" s="175">
        <v>0</v>
      </c>
      <c r="M405" s="175">
        <v>0</v>
      </c>
      <c r="N405" s="175">
        <v>0</v>
      </c>
      <c r="O405" s="175">
        <v>0</v>
      </c>
      <c r="P405" s="175">
        <v>0</v>
      </c>
      <c r="Q405" s="175">
        <v>0</v>
      </c>
      <c r="R405" s="176">
        <v>0</v>
      </c>
      <c r="S405" s="177">
        <f t="shared" si="218"/>
        <v>0</v>
      </c>
      <c r="U405" s="234" t="s">
        <v>59</v>
      </c>
      <c r="V405" s="226">
        <v>0</v>
      </c>
      <c r="W405" s="226">
        <v>0</v>
      </c>
      <c r="X405" s="226">
        <v>0</v>
      </c>
      <c r="Y405" s="226">
        <v>0</v>
      </c>
      <c r="Z405" s="226">
        <v>0</v>
      </c>
      <c r="AA405" s="226">
        <v>0</v>
      </c>
      <c r="AB405" s="226">
        <v>0</v>
      </c>
      <c r="AC405" s="227">
        <v>0</v>
      </c>
      <c r="AD405" s="226">
        <v>0</v>
      </c>
      <c r="AE405" s="226">
        <v>0</v>
      </c>
      <c r="AF405" s="226">
        <v>0</v>
      </c>
      <c r="AG405" s="226">
        <v>0</v>
      </c>
      <c r="AH405" s="226">
        <v>0</v>
      </c>
      <c r="AI405" s="229">
        <f t="shared" si="219"/>
        <v>0</v>
      </c>
      <c r="AJ405" s="160" t="str">
        <f t="shared" si="220"/>
        <v/>
      </c>
      <c r="BA405" s="160"/>
      <c r="BR405" s="160"/>
      <c r="CG405" s="160"/>
    </row>
    <row r="406" spans="1:85" ht="15">
      <c r="A406" s="178" t="s">
        <v>17</v>
      </c>
      <c r="B406" s="179">
        <v>8.7426637728094309E-2</v>
      </c>
      <c r="C406" s="179">
        <v>0.78683973955284869</v>
      </c>
      <c r="D406" s="179">
        <v>0</v>
      </c>
      <c r="E406" s="179">
        <v>0</v>
      </c>
      <c r="F406" s="362"/>
      <c r="G406" s="179">
        <v>0</v>
      </c>
      <c r="H406" s="180">
        <v>0</v>
      </c>
      <c r="I406" s="181">
        <f t="shared" si="217"/>
        <v>0.87426637728094303</v>
      </c>
      <c r="J406" s="168"/>
      <c r="K406" s="182" t="s">
        <v>17</v>
      </c>
      <c r="L406" s="183">
        <v>8.7426637728094309E-2</v>
      </c>
      <c r="M406" s="183">
        <v>0.78683973955284869</v>
      </c>
      <c r="N406" s="183">
        <v>0</v>
      </c>
      <c r="O406" s="183">
        <v>0</v>
      </c>
      <c r="P406" s="183">
        <v>8.0586714542190588E-2</v>
      </c>
      <c r="Q406" s="183">
        <v>0</v>
      </c>
      <c r="R406" s="184">
        <v>0</v>
      </c>
      <c r="S406" s="185">
        <f t="shared" si="218"/>
        <v>0.9548530918231336</v>
      </c>
      <c r="U406" s="230" t="s">
        <v>17</v>
      </c>
      <c r="V406" s="231">
        <v>8.7426637728094309E-2</v>
      </c>
      <c r="W406" s="231">
        <v>0</v>
      </c>
      <c r="X406" s="231">
        <v>0</v>
      </c>
      <c r="Y406" s="231">
        <v>0.78683973955284869</v>
      </c>
      <c r="Z406" s="231">
        <v>0</v>
      </c>
      <c r="AA406" s="231">
        <v>0</v>
      </c>
      <c r="AB406" s="231">
        <v>8.0586714542190588E-2</v>
      </c>
      <c r="AC406" s="232">
        <v>0</v>
      </c>
      <c r="AD406" s="231">
        <v>0</v>
      </c>
      <c r="AE406" s="231">
        <v>0</v>
      </c>
      <c r="AF406" s="231">
        <v>0</v>
      </c>
      <c r="AG406" s="231">
        <v>0</v>
      </c>
      <c r="AH406" s="231">
        <v>0</v>
      </c>
      <c r="AI406" s="233">
        <f t="shared" si="219"/>
        <v>0.9548530918231336</v>
      </c>
      <c r="AJ406" s="160" t="str">
        <f t="shared" si="220"/>
        <v/>
      </c>
      <c r="BA406" s="160"/>
      <c r="BR406" s="160"/>
      <c r="CG406" s="160"/>
    </row>
    <row r="407" spans="1:85" ht="15">
      <c r="A407" s="186" t="s">
        <v>139</v>
      </c>
      <c r="B407" s="175">
        <v>6.5304934014571963</v>
      </c>
      <c r="C407" s="175">
        <v>29.35032754417302</v>
      </c>
      <c r="D407" s="175">
        <v>15.527335144070928</v>
      </c>
      <c r="E407" s="175">
        <v>2.3979576292773537</v>
      </c>
      <c r="F407" s="362"/>
      <c r="G407" s="175">
        <v>0</v>
      </c>
      <c r="H407" s="187">
        <v>0</v>
      </c>
      <c r="I407" s="173">
        <f t="shared" si="217"/>
        <v>53.806113718978509</v>
      </c>
      <c r="J407" s="168"/>
      <c r="K407" s="188" t="s">
        <v>139</v>
      </c>
      <c r="L407" s="175">
        <v>6.5304934014571963</v>
      </c>
      <c r="M407" s="175">
        <v>29.35032754417302</v>
      </c>
      <c r="N407" s="175">
        <v>15.527335144070928</v>
      </c>
      <c r="O407" s="175">
        <v>2.3979576292773537</v>
      </c>
      <c r="P407" s="175">
        <v>0</v>
      </c>
      <c r="Q407" s="175">
        <v>0</v>
      </c>
      <c r="R407" s="176">
        <v>0</v>
      </c>
      <c r="S407" s="177">
        <f t="shared" si="218"/>
        <v>53.806113718978509</v>
      </c>
      <c r="U407" s="234" t="s">
        <v>139</v>
      </c>
      <c r="V407" s="226">
        <v>6.5304934014571963</v>
      </c>
      <c r="W407" s="226">
        <v>0</v>
      </c>
      <c r="X407" s="226">
        <v>0</v>
      </c>
      <c r="Y407" s="226">
        <v>29.35032754417302</v>
      </c>
      <c r="Z407" s="226">
        <v>15.527335144070928</v>
      </c>
      <c r="AA407" s="226">
        <v>3.8380565297899058E-2</v>
      </c>
      <c r="AB407" s="226">
        <v>0</v>
      </c>
      <c r="AC407" s="227">
        <v>2.3595770639794544</v>
      </c>
      <c r="AD407" s="226">
        <v>0</v>
      </c>
      <c r="AE407" s="226">
        <v>0</v>
      </c>
      <c r="AF407" s="226">
        <v>0</v>
      </c>
      <c r="AG407" s="226">
        <v>0</v>
      </c>
      <c r="AH407" s="226">
        <v>2.3595770639794544</v>
      </c>
      <c r="AI407" s="229">
        <f t="shared" si="219"/>
        <v>53.806113718978509</v>
      </c>
      <c r="AJ407" s="160" t="str">
        <f t="shared" si="220"/>
        <v/>
      </c>
      <c r="BA407" s="160"/>
      <c r="BR407" s="160"/>
      <c r="CG407" s="160"/>
    </row>
    <row r="408" spans="1:85" ht="15">
      <c r="A408" s="178" t="s">
        <v>25</v>
      </c>
      <c r="B408" s="179">
        <v>2.7096272400690808</v>
      </c>
      <c r="C408" s="179">
        <v>1.1464316423856658</v>
      </c>
      <c r="D408" s="179">
        <v>0.5955835205704364</v>
      </c>
      <c r="E408" s="179">
        <v>37.587202587891582</v>
      </c>
      <c r="F408" s="362"/>
      <c r="G408" s="179">
        <v>5.0523712506121363</v>
      </c>
      <c r="H408" s="180">
        <v>0</v>
      </c>
      <c r="I408" s="181">
        <f t="shared" si="217"/>
        <v>47.091216241528898</v>
      </c>
      <c r="J408" s="168"/>
      <c r="K408" s="182" t="s">
        <v>25</v>
      </c>
      <c r="L408" s="183">
        <v>2.7096272400690808</v>
      </c>
      <c r="M408" s="183">
        <v>1.1464316423856658</v>
      </c>
      <c r="N408" s="183">
        <v>0.5955835205704364</v>
      </c>
      <c r="O408" s="183">
        <v>37.587202587891582</v>
      </c>
      <c r="P408" s="183">
        <v>0</v>
      </c>
      <c r="Q408" s="183">
        <v>5.0523712506121363</v>
      </c>
      <c r="R408" s="184">
        <v>0</v>
      </c>
      <c r="S408" s="185">
        <f t="shared" si="218"/>
        <v>47.091216241528898</v>
      </c>
      <c r="U408" s="230" t="s">
        <v>25</v>
      </c>
      <c r="V408" s="231">
        <v>0.75703259541323797</v>
      </c>
      <c r="W408" s="231">
        <v>1.8095818828460144</v>
      </c>
      <c r="X408" s="231">
        <v>5.0523712506121363</v>
      </c>
      <c r="Y408" s="231">
        <v>1.1464316423856658</v>
      </c>
      <c r="Z408" s="231">
        <v>0.5955835205704364</v>
      </c>
      <c r="AA408" s="231">
        <v>37.254496821544301</v>
      </c>
      <c r="AB408" s="231">
        <v>0</v>
      </c>
      <c r="AC408" s="232">
        <v>0.47571852815710858</v>
      </c>
      <c r="AD408" s="231">
        <v>0.14301276180982878</v>
      </c>
      <c r="AE408" s="231">
        <v>0</v>
      </c>
      <c r="AF408" s="231">
        <v>0</v>
      </c>
      <c r="AG408" s="231">
        <v>0</v>
      </c>
      <c r="AH408" s="231">
        <v>0.33270576634727983</v>
      </c>
      <c r="AI408" s="233">
        <f t="shared" si="219"/>
        <v>47.091216241528905</v>
      </c>
      <c r="AJ408" s="160" t="str">
        <f t="shared" si="220"/>
        <v/>
      </c>
      <c r="BA408" s="160"/>
      <c r="BR408" s="160"/>
      <c r="CG408" s="160"/>
    </row>
    <row r="409" spans="1:85" ht="15">
      <c r="A409" s="186" t="s">
        <v>24</v>
      </c>
      <c r="B409" s="175">
        <v>4.018889592839229</v>
      </c>
      <c r="C409" s="175">
        <v>0</v>
      </c>
      <c r="D409" s="175">
        <v>0</v>
      </c>
      <c r="E409" s="175">
        <v>0</v>
      </c>
      <c r="F409" s="362"/>
      <c r="G409" s="175">
        <v>0</v>
      </c>
      <c r="H409" s="187">
        <v>0</v>
      </c>
      <c r="I409" s="173">
        <f t="shared" si="217"/>
        <v>4.018889592839229</v>
      </c>
      <c r="J409" s="168"/>
      <c r="K409" s="188" t="s">
        <v>24</v>
      </c>
      <c r="L409" s="175">
        <v>4.018889592839229</v>
      </c>
      <c r="M409" s="175">
        <v>0</v>
      </c>
      <c r="N409" s="175">
        <v>0</v>
      </c>
      <c r="O409" s="175">
        <v>0</v>
      </c>
      <c r="P409" s="175">
        <v>0</v>
      </c>
      <c r="Q409" s="175">
        <v>0</v>
      </c>
      <c r="R409" s="176">
        <v>0</v>
      </c>
      <c r="S409" s="177">
        <f t="shared" si="218"/>
        <v>4.018889592839229</v>
      </c>
      <c r="U409" s="234" t="s">
        <v>24</v>
      </c>
      <c r="V409" s="226">
        <v>3.8579949765109864</v>
      </c>
      <c r="W409" s="226">
        <v>0</v>
      </c>
      <c r="X409" s="226">
        <v>0</v>
      </c>
      <c r="Y409" s="226">
        <v>0</v>
      </c>
      <c r="Z409" s="226">
        <v>0</v>
      </c>
      <c r="AA409" s="226">
        <v>0</v>
      </c>
      <c r="AB409" s="226">
        <v>0</v>
      </c>
      <c r="AC409" s="227">
        <v>0.1608946163282422</v>
      </c>
      <c r="AD409" s="226">
        <v>0.1608946163282422</v>
      </c>
      <c r="AE409" s="226">
        <v>0</v>
      </c>
      <c r="AF409" s="226">
        <v>0</v>
      </c>
      <c r="AG409" s="226">
        <v>0</v>
      </c>
      <c r="AH409" s="226">
        <v>0</v>
      </c>
      <c r="AI409" s="229">
        <f t="shared" si="219"/>
        <v>4.018889592839229</v>
      </c>
      <c r="AJ409" s="160" t="str">
        <f t="shared" si="220"/>
        <v/>
      </c>
      <c r="BA409" s="160"/>
      <c r="BR409" s="160"/>
      <c r="CG409" s="160"/>
    </row>
    <row r="410" spans="1:85" ht="15">
      <c r="A410" s="178" t="s">
        <v>60</v>
      </c>
      <c r="B410" s="179">
        <v>0.88302956976442448</v>
      </c>
      <c r="C410" s="179">
        <v>0</v>
      </c>
      <c r="D410" s="179">
        <v>0</v>
      </c>
      <c r="E410" s="179">
        <v>0</v>
      </c>
      <c r="F410" s="362"/>
      <c r="G410" s="179">
        <v>0</v>
      </c>
      <c r="H410" s="180">
        <v>0</v>
      </c>
      <c r="I410" s="181">
        <f t="shared" si="217"/>
        <v>0.88302956976442448</v>
      </c>
      <c r="J410" s="168"/>
      <c r="K410" s="182" t="s">
        <v>60</v>
      </c>
      <c r="L410" s="183">
        <v>0.88302956976442448</v>
      </c>
      <c r="M410" s="183">
        <v>0</v>
      </c>
      <c r="N410" s="183">
        <v>0</v>
      </c>
      <c r="O410" s="183">
        <v>0</v>
      </c>
      <c r="P410" s="183">
        <v>0</v>
      </c>
      <c r="Q410" s="183">
        <v>0</v>
      </c>
      <c r="R410" s="184">
        <v>0</v>
      </c>
      <c r="S410" s="185">
        <f t="shared" si="218"/>
        <v>0.88302956976442448</v>
      </c>
      <c r="U410" s="230" t="s">
        <v>60</v>
      </c>
      <c r="V410" s="231">
        <v>0.88302956976442448</v>
      </c>
      <c r="W410" s="231">
        <v>0</v>
      </c>
      <c r="X410" s="231">
        <v>0</v>
      </c>
      <c r="Y410" s="231">
        <v>0</v>
      </c>
      <c r="Z410" s="231">
        <v>0</v>
      </c>
      <c r="AA410" s="231">
        <v>0</v>
      </c>
      <c r="AB410" s="231">
        <v>0</v>
      </c>
      <c r="AC410" s="232">
        <v>0</v>
      </c>
      <c r="AD410" s="231">
        <v>0</v>
      </c>
      <c r="AE410" s="231">
        <v>0</v>
      </c>
      <c r="AF410" s="231">
        <v>0</v>
      </c>
      <c r="AG410" s="231">
        <v>0</v>
      </c>
      <c r="AH410" s="231">
        <v>0</v>
      </c>
      <c r="AI410" s="233">
        <f t="shared" si="219"/>
        <v>0.88302956976442448</v>
      </c>
      <c r="AJ410" s="160" t="str">
        <f t="shared" si="220"/>
        <v/>
      </c>
      <c r="BA410" s="160"/>
      <c r="BR410" s="160"/>
      <c r="CG410" s="160"/>
    </row>
    <row r="411" spans="1:85" ht="15">
      <c r="A411" s="186" t="s">
        <v>22</v>
      </c>
      <c r="B411" s="175">
        <v>2.3217737744048295</v>
      </c>
      <c r="C411" s="175">
        <v>0</v>
      </c>
      <c r="D411" s="175">
        <v>0</v>
      </c>
      <c r="E411" s="175">
        <v>0</v>
      </c>
      <c r="F411" s="362"/>
      <c r="G411" s="175">
        <v>0</v>
      </c>
      <c r="H411" s="187">
        <v>0</v>
      </c>
      <c r="I411" s="173">
        <f t="shared" si="217"/>
        <v>2.3217737744048295</v>
      </c>
      <c r="J411" s="168"/>
      <c r="K411" s="188" t="s">
        <v>22</v>
      </c>
      <c r="L411" s="175">
        <v>2.3217737744048295</v>
      </c>
      <c r="M411" s="175">
        <v>0</v>
      </c>
      <c r="N411" s="175">
        <v>0</v>
      </c>
      <c r="O411" s="175">
        <v>0</v>
      </c>
      <c r="P411" s="175">
        <v>0.78965087171270931</v>
      </c>
      <c r="Q411" s="175">
        <v>0</v>
      </c>
      <c r="R411" s="176">
        <v>0</v>
      </c>
      <c r="S411" s="177">
        <f t="shared" si="218"/>
        <v>3.1114246461175386</v>
      </c>
      <c r="U411" s="234" t="s">
        <v>22</v>
      </c>
      <c r="V411" s="226">
        <v>2.2056850856845878</v>
      </c>
      <c r="W411" s="226">
        <v>0</v>
      </c>
      <c r="X411" s="226">
        <v>0</v>
      </c>
      <c r="Y411" s="226">
        <v>0</v>
      </c>
      <c r="Z411" s="226">
        <v>0</v>
      </c>
      <c r="AA411" s="226">
        <v>0</v>
      </c>
      <c r="AB411" s="226">
        <v>0.78965087171270931</v>
      </c>
      <c r="AC411" s="227">
        <v>0.11608868872024147</v>
      </c>
      <c r="AD411" s="226">
        <v>0.11608868872024147</v>
      </c>
      <c r="AE411" s="226">
        <v>0</v>
      </c>
      <c r="AF411" s="226">
        <v>0</v>
      </c>
      <c r="AG411" s="226">
        <v>0</v>
      </c>
      <c r="AH411" s="226">
        <v>0</v>
      </c>
      <c r="AI411" s="229">
        <f t="shared" si="219"/>
        <v>3.1114246461175386</v>
      </c>
      <c r="AJ411" s="160" t="str">
        <f t="shared" si="220"/>
        <v/>
      </c>
      <c r="BA411" s="160"/>
      <c r="BR411" s="160"/>
      <c r="CG411" s="160"/>
    </row>
    <row r="412" spans="1:85" ht="15">
      <c r="A412" s="178" t="s">
        <v>21</v>
      </c>
      <c r="B412" s="179">
        <v>0</v>
      </c>
      <c r="C412" s="179">
        <v>0</v>
      </c>
      <c r="D412" s="179">
        <v>0</v>
      </c>
      <c r="E412" s="179">
        <v>0</v>
      </c>
      <c r="F412" s="362"/>
      <c r="G412" s="179">
        <v>0</v>
      </c>
      <c r="H412" s="180">
        <v>0</v>
      </c>
      <c r="I412" s="181">
        <f t="shared" si="217"/>
        <v>0</v>
      </c>
      <c r="J412" s="168"/>
      <c r="K412" s="182" t="s">
        <v>21</v>
      </c>
      <c r="L412" s="183">
        <v>0</v>
      </c>
      <c r="M412" s="183">
        <v>0</v>
      </c>
      <c r="N412" s="183">
        <v>0</v>
      </c>
      <c r="O412" s="183">
        <v>0</v>
      </c>
      <c r="P412" s="183">
        <v>0</v>
      </c>
      <c r="Q412" s="183">
        <v>0</v>
      </c>
      <c r="R412" s="184">
        <v>0</v>
      </c>
      <c r="S412" s="185">
        <f t="shared" si="218"/>
        <v>0</v>
      </c>
      <c r="U412" s="230" t="s">
        <v>61</v>
      </c>
      <c r="V412" s="231">
        <v>0</v>
      </c>
      <c r="W412" s="231">
        <v>0</v>
      </c>
      <c r="X412" s="231">
        <v>0</v>
      </c>
      <c r="Y412" s="231">
        <v>0</v>
      </c>
      <c r="Z412" s="231">
        <v>0</v>
      </c>
      <c r="AA412" s="231">
        <v>0</v>
      </c>
      <c r="AB412" s="231">
        <v>0</v>
      </c>
      <c r="AC412" s="232">
        <v>0</v>
      </c>
      <c r="AD412" s="231">
        <v>0</v>
      </c>
      <c r="AE412" s="231">
        <v>0</v>
      </c>
      <c r="AF412" s="231">
        <v>0</v>
      </c>
      <c r="AG412" s="231">
        <v>0</v>
      </c>
      <c r="AH412" s="231">
        <v>0</v>
      </c>
      <c r="AI412" s="233">
        <f t="shared" si="219"/>
        <v>0</v>
      </c>
      <c r="AJ412" s="160" t="str">
        <f t="shared" si="220"/>
        <v/>
      </c>
      <c r="BA412" s="160"/>
      <c r="BR412" s="160"/>
      <c r="CG412" s="160"/>
    </row>
    <row r="413" spans="1:85" ht="15">
      <c r="A413" s="189" t="s">
        <v>64</v>
      </c>
      <c r="B413" s="175">
        <v>0</v>
      </c>
      <c r="C413" s="175">
        <v>0</v>
      </c>
      <c r="D413" s="175">
        <v>0</v>
      </c>
      <c r="E413" s="175">
        <v>0</v>
      </c>
      <c r="F413" s="362"/>
      <c r="G413" s="175">
        <v>0</v>
      </c>
      <c r="H413" s="187">
        <v>0</v>
      </c>
      <c r="I413" s="173">
        <f t="shared" si="217"/>
        <v>0</v>
      </c>
      <c r="J413" s="168"/>
      <c r="K413" s="190" t="s">
        <v>64</v>
      </c>
      <c r="L413" s="175">
        <v>0</v>
      </c>
      <c r="M413" s="175">
        <v>0</v>
      </c>
      <c r="N413" s="175">
        <v>0</v>
      </c>
      <c r="O413" s="175">
        <v>0</v>
      </c>
      <c r="P413" s="175">
        <v>0</v>
      </c>
      <c r="Q413" s="175">
        <v>0</v>
      </c>
      <c r="R413" s="176">
        <v>0</v>
      </c>
      <c r="S413" s="177">
        <f t="shared" si="218"/>
        <v>0</v>
      </c>
      <c r="U413" s="235" t="s">
        <v>62</v>
      </c>
      <c r="V413" s="226">
        <v>0</v>
      </c>
      <c r="W413" s="226">
        <v>0</v>
      </c>
      <c r="X413" s="226">
        <v>0</v>
      </c>
      <c r="Y413" s="226">
        <v>0</v>
      </c>
      <c r="Z413" s="226">
        <v>0</v>
      </c>
      <c r="AA413" s="226">
        <v>0</v>
      </c>
      <c r="AB413" s="226">
        <v>0</v>
      </c>
      <c r="AC413" s="227">
        <v>0</v>
      </c>
      <c r="AD413" s="228">
        <v>0</v>
      </c>
      <c r="AE413" s="228">
        <v>0</v>
      </c>
      <c r="AF413" s="228">
        <v>0</v>
      </c>
      <c r="AG413" s="228">
        <v>0</v>
      </c>
      <c r="AH413" s="228">
        <v>0</v>
      </c>
      <c r="AI413" s="229">
        <f t="shared" si="219"/>
        <v>0</v>
      </c>
      <c r="AJ413" s="160" t="str">
        <f t="shared" si="220"/>
        <v/>
      </c>
      <c r="BA413" s="160"/>
      <c r="BR413" s="160"/>
      <c r="CG413" s="160"/>
    </row>
    <row r="414" spans="1:85">
      <c r="A414" s="191" t="s">
        <v>23</v>
      </c>
      <c r="B414" s="192">
        <v>0</v>
      </c>
      <c r="C414" s="192">
        <v>0</v>
      </c>
      <c r="D414" s="192">
        <v>0</v>
      </c>
      <c r="E414" s="192">
        <v>0</v>
      </c>
      <c r="F414" s="362"/>
      <c r="G414" s="192">
        <v>0</v>
      </c>
      <c r="H414" s="193">
        <v>0</v>
      </c>
      <c r="I414" s="194">
        <f t="shared" si="217"/>
        <v>0</v>
      </c>
      <c r="J414" s="168"/>
      <c r="K414" s="195" t="s">
        <v>23</v>
      </c>
      <c r="L414" s="196">
        <v>0</v>
      </c>
      <c r="M414" s="196">
        <v>0</v>
      </c>
      <c r="N414" s="196">
        <v>0</v>
      </c>
      <c r="O414" s="196">
        <v>0</v>
      </c>
      <c r="P414" s="196">
        <v>0</v>
      </c>
      <c r="Q414" s="196">
        <v>0</v>
      </c>
      <c r="R414" s="197">
        <v>0</v>
      </c>
      <c r="S414" s="198">
        <f t="shared" si="218"/>
        <v>0</v>
      </c>
      <c r="U414" s="236" t="s">
        <v>66</v>
      </c>
      <c r="V414" s="237">
        <v>0</v>
      </c>
      <c r="W414" s="237">
        <v>0</v>
      </c>
      <c r="X414" s="237">
        <v>0</v>
      </c>
      <c r="Y414" s="237">
        <v>0</v>
      </c>
      <c r="Z414" s="237">
        <v>0</v>
      </c>
      <c r="AA414" s="237">
        <v>0</v>
      </c>
      <c r="AB414" s="237">
        <v>0</v>
      </c>
      <c r="AC414" s="237">
        <v>0</v>
      </c>
      <c r="AD414" s="237">
        <v>0</v>
      </c>
      <c r="AE414" s="237">
        <v>0</v>
      </c>
      <c r="AF414" s="237">
        <v>0</v>
      </c>
      <c r="AG414" s="237">
        <v>0</v>
      </c>
      <c r="AH414" s="125">
        <v>0</v>
      </c>
      <c r="AI414" s="238">
        <f t="shared" si="219"/>
        <v>0</v>
      </c>
      <c r="AJ414" s="160" t="str">
        <f t="shared" si="220"/>
        <v/>
      </c>
      <c r="BA414" s="160"/>
      <c r="BR414" s="160"/>
      <c r="CG414" s="160"/>
    </row>
    <row r="415" spans="1:85">
      <c r="A415" s="199" t="s">
        <v>19</v>
      </c>
      <c r="B415" s="200">
        <v>0</v>
      </c>
      <c r="C415" s="200">
        <v>0</v>
      </c>
      <c r="D415" s="200">
        <v>0</v>
      </c>
      <c r="E415" s="200">
        <v>0</v>
      </c>
      <c r="F415" s="362"/>
      <c r="G415" s="200">
        <v>0</v>
      </c>
      <c r="H415" s="201">
        <v>0</v>
      </c>
      <c r="I415" s="202">
        <f t="shared" si="217"/>
        <v>0</v>
      </c>
      <c r="J415" s="168"/>
      <c r="K415" s="203" t="s">
        <v>19</v>
      </c>
      <c r="L415" s="200">
        <v>0</v>
      </c>
      <c r="M415" s="200">
        <v>0</v>
      </c>
      <c r="N415" s="200">
        <v>0</v>
      </c>
      <c r="O415" s="200">
        <v>0</v>
      </c>
      <c r="P415" s="200">
        <v>0</v>
      </c>
      <c r="Q415" s="200">
        <v>0</v>
      </c>
      <c r="R415" s="204">
        <v>0</v>
      </c>
      <c r="S415" s="205">
        <f t="shared" si="218"/>
        <v>0</v>
      </c>
      <c r="U415" s="239" t="s">
        <v>19</v>
      </c>
      <c r="V415" s="240">
        <v>0</v>
      </c>
      <c r="W415" s="240">
        <v>0</v>
      </c>
      <c r="X415" s="240">
        <v>0</v>
      </c>
      <c r="Y415" s="240">
        <v>0</v>
      </c>
      <c r="Z415" s="240">
        <v>0</v>
      </c>
      <c r="AA415" s="240">
        <v>0</v>
      </c>
      <c r="AB415" s="240">
        <v>0</v>
      </c>
      <c r="AC415" s="240">
        <v>0</v>
      </c>
      <c r="AD415" s="241">
        <v>0</v>
      </c>
      <c r="AE415" s="241">
        <v>0</v>
      </c>
      <c r="AF415" s="241">
        <v>0</v>
      </c>
      <c r="AG415" s="241">
        <v>0</v>
      </c>
      <c r="AH415" s="241">
        <v>0</v>
      </c>
      <c r="AI415" s="242">
        <f t="shared" si="219"/>
        <v>0</v>
      </c>
      <c r="AJ415" s="160" t="str">
        <f t="shared" si="220"/>
        <v/>
      </c>
      <c r="BA415" s="160"/>
      <c r="BR415" s="160"/>
      <c r="CG415" s="160"/>
    </row>
    <row r="416" spans="1:85">
      <c r="A416" s="191" t="s">
        <v>20</v>
      </c>
      <c r="B416" s="192">
        <v>0</v>
      </c>
      <c r="C416" s="192">
        <v>0</v>
      </c>
      <c r="D416" s="192">
        <v>0</v>
      </c>
      <c r="E416" s="192">
        <v>0</v>
      </c>
      <c r="F416" s="362"/>
      <c r="G416" s="192">
        <v>0</v>
      </c>
      <c r="H416" s="193">
        <v>0</v>
      </c>
      <c r="I416" s="194">
        <f t="shared" si="217"/>
        <v>0</v>
      </c>
      <c r="J416" s="168"/>
      <c r="K416" s="195" t="s">
        <v>20</v>
      </c>
      <c r="L416" s="196">
        <v>0</v>
      </c>
      <c r="M416" s="196">
        <v>0</v>
      </c>
      <c r="N416" s="196">
        <v>0</v>
      </c>
      <c r="O416" s="196">
        <v>0</v>
      </c>
      <c r="P416" s="196">
        <v>0</v>
      </c>
      <c r="Q416" s="196">
        <v>0</v>
      </c>
      <c r="R416" s="197">
        <v>0</v>
      </c>
      <c r="S416" s="198">
        <f t="shared" si="218"/>
        <v>0</v>
      </c>
      <c r="U416" s="236" t="s">
        <v>20</v>
      </c>
      <c r="V416" s="237">
        <v>0</v>
      </c>
      <c r="W416" s="237">
        <v>0</v>
      </c>
      <c r="X416" s="237">
        <v>0</v>
      </c>
      <c r="Y416" s="237">
        <v>0</v>
      </c>
      <c r="Z416" s="237">
        <v>0</v>
      </c>
      <c r="AA416" s="237">
        <v>0</v>
      </c>
      <c r="AB416" s="237">
        <v>0</v>
      </c>
      <c r="AC416" s="237">
        <v>0</v>
      </c>
      <c r="AD416" s="237">
        <v>0</v>
      </c>
      <c r="AE416" s="237">
        <v>0</v>
      </c>
      <c r="AF416" s="237">
        <v>0</v>
      </c>
      <c r="AG416" s="237">
        <v>0</v>
      </c>
      <c r="AH416" s="125">
        <v>0</v>
      </c>
      <c r="AI416" s="238">
        <f t="shared" si="219"/>
        <v>0</v>
      </c>
      <c r="AJ416" s="160" t="str">
        <f t="shared" si="220"/>
        <v/>
      </c>
      <c r="BA416" s="160"/>
      <c r="BR416" s="160"/>
      <c r="CG416" s="160"/>
    </row>
    <row r="417" spans="1:85" ht="15" thickBot="1">
      <c r="A417" s="206" t="s">
        <v>11</v>
      </c>
      <c r="B417" s="207">
        <v>0</v>
      </c>
      <c r="C417" s="207">
        <v>0</v>
      </c>
      <c r="D417" s="207">
        <v>0</v>
      </c>
      <c r="E417" s="207">
        <v>0</v>
      </c>
      <c r="F417" s="363"/>
      <c r="G417" s="207">
        <v>0</v>
      </c>
      <c r="H417" s="208">
        <v>0</v>
      </c>
      <c r="I417" s="209">
        <f t="shared" si="217"/>
        <v>0</v>
      </c>
      <c r="J417" s="168"/>
      <c r="K417" s="210" t="s">
        <v>11</v>
      </c>
      <c r="L417" s="207">
        <v>0</v>
      </c>
      <c r="M417" s="207">
        <v>0</v>
      </c>
      <c r="N417" s="207">
        <v>0</v>
      </c>
      <c r="O417" s="207">
        <v>0</v>
      </c>
      <c r="P417" s="207">
        <v>0</v>
      </c>
      <c r="Q417" s="207">
        <v>0</v>
      </c>
      <c r="R417" s="211">
        <v>0</v>
      </c>
      <c r="S417" s="212">
        <f t="shared" si="218"/>
        <v>0</v>
      </c>
      <c r="U417" s="239" t="s">
        <v>11</v>
      </c>
      <c r="V417" s="240">
        <v>0</v>
      </c>
      <c r="W417" s="240">
        <v>0</v>
      </c>
      <c r="X417" s="240">
        <v>0</v>
      </c>
      <c r="Y417" s="240">
        <v>0</v>
      </c>
      <c r="Z417" s="240">
        <v>0</v>
      </c>
      <c r="AA417" s="240">
        <v>0</v>
      </c>
      <c r="AB417" s="240">
        <v>0</v>
      </c>
      <c r="AC417" s="240">
        <v>0</v>
      </c>
      <c r="AD417" s="241">
        <v>0</v>
      </c>
      <c r="AE417" s="241">
        <v>0</v>
      </c>
      <c r="AF417" s="241">
        <v>0</v>
      </c>
      <c r="AG417" s="241">
        <v>0</v>
      </c>
      <c r="AH417" s="241">
        <v>0</v>
      </c>
      <c r="AI417" s="242">
        <f t="shared" si="219"/>
        <v>0</v>
      </c>
      <c r="AJ417" s="160" t="str">
        <f t="shared" si="220"/>
        <v/>
      </c>
      <c r="BA417" s="160"/>
      <c r="BR417" s="160"/>
      <c r="CG417" s="160"/>
    </row>
    <row r="418" spans="1:85" ht="15">
      <c r="A418" s="213" t="s">
        <v>26</v>
      </c>
      <c r="B418" s="214">
        <f>SUM(B397:B413)</f>
        <v>16.551240216262855</v>
      </c>
      <c r="C418" s="214">
        <f t="shared" ref="C418:I418" si="221">SUM(C397:C413)</f>
        <v>31.283598926111534</v>
      </c>
      <c r="D418" s="214">
        <f t="shared" si="221"/>
        <v>16.122918664641364</v>
      </c>
      <c r="E418" s="214">
        <f t="shared" si="221"/>
        <v>40.052978323853054</v>
      </c>
      <c r="F418" s="214">
        <f t="shared" si="221"/>
        <v>0</v>
      </c>
      <c r="G418" s="214">
        <f t="shared" si="221"/>
        <v>5.0523712506121363</v>
      </c>
      <c r="H418" s="216">
        <f t="shared" si="221"/>
        <v>0</v>
      </c>
      <c r="I418" s="173">
        <f t="shared" si="221"/>
        <v>109.06310738148093</v>
      </c>
      <c r="J418" s="168"/>
      <c r="K418" s="215" t="s">
        <v>26</v>
      </c>
      <c r="L418" s="214">
        <f>SUM(L397:L413)</f>
        <v>16.551240216262855</v>
      </c>
      <c r="M418" s="214">
        <f t="shared" ref="M418:S418" si="222">SUM(M397:M413)</f>
        <v>31.283598926111534</v>
      </c>
      <c r="N418" s="214">
        <f t="shared" si="222"/>
        <v>16.122918664641364</v>
      </c>
      <c r="O418" s="214">
        <f t="shared" si="222"/>
        <v>40.052978323853054</v>
      </c>
      <c r="P418" s="214">
        <f t="shared" si="222"/>
        <v>14.961471482691369</v>
      </c>
      <c r="Q418" s="214">
        <f t="shared" si="222"/>
        <v>5.0523712506121363</v>
      </c>
      <c r="R418" s="216">
        <f t="shared" si="222"/>
        <v>0</v>
      </c>
      <c r="S418" s="217">
        <f t="shared" si="222"/>
        <v>124.02457886417231</v>
      </c>
      <c r="T418" s="160" t="str">
        <f>IF(ABS(S418-AI418)&gt;0.01,S418-AI418,"")</f>
        <v/>
      </c>
      <c r="U418" s="243" t="s">
        <v>63</v>
      </c>
      <c r="V418" s="244">
        <f>SUM(V397:V413)</f>
        <v>14.321662266558528</v>
      </c>
      <c r="W418" s="244">
        <f t="shared" ref="W418:AH418" si="223">SUM(W397:W413)</f>
        <v>1.8095818828460144</v>
      </c>
      <c r="X418" s="244">
        <f t="shared" si="223"/>
        <v>5.0523712506121363</v>
      </c>
      <c r="Y418" s="244">
        <f t="shared" si="223"/>
        <v>31.283598926111534</v>
      </c>
      <c r="Z418" s="244">
        <f t="shared" si="223"/>
        <v>16.122918664641364</v>
      </c>
      <c r="AA418" s="244">
        <f t="shared" si="223"/>
        <v>37.347131872189493</v>
      </c>
      <c r="AB418" s="244">
        <f t="shared" si="223"/>
        <v>14.961471482691369</v>
      </c>
      <c r="AC418" s="244">
        <f t="shared" si="223"/>
        <v>3.1258425185218695</v>
      </c>
      <c r="AD418" s="245">
        <f t="shared" si="223"/>
        <v>0.41999606685831248</v>
      </c>
      <c r="AE418" s="245">
        <f t="shared" si="223"/>
        <v>0</v>
      </c>
      <c r="AF418" s="245">
        <f t="shared" si="223"/>
        <v>0</v>
      </c>
      <c r="AG418" s="245">
        <f t="shared" si="223"/>
        <v>0</v>
      </c>
      <c r="AH418" s="245">
        <f t="shared" si="223"/>
        <v>2.705846451663557</v>
      </c>
      <c r="AI418" s="246">
        <f>SUM(V418:AC418)</f>
        <v>124.0245788641723</v>
      </c>
      <c r="AJ418" s="160" t="str">
        <f t="shared" si="220"/>
        <v/>
      </c>
      <c r="BA418" s="160"/>
      <c r="BR418" s="160"/>
      <c r="CG418" s="160"/>
    </row>
    <row r="419" spans="1:85" s="23" customFormat="1" ht="15" thickBot="1">
      <c r="A419" s="30" t="s">
        <v>88</v>
      </c>
      <c r="B419" s="47">
        <f>IF($I418=0,"-",B418/$I418)</f>
        <v>0.15175837745361434</v>
      </c>
      <c r="C419" s="47">
        <f t="shared" ref="C419:H419" si="224">IF($I418=0,"-",C418/$I418)</f>
        <v>0.28683942423066822</v>
      </c>
      <c r="D419" s="47">
        <f t="shared" si="224"/>
        <v>0.14783109569991087</v>
      </c>
      <c r="E419" s="47">
        <f t="shared" si="224"/>
        <v>0.36724589355184745</v>
      </c>
      <c r="F419" s="47">
        <f t="shared" si="224"/>
        <v>0</v>
      </c>
      <c r="G419" s="47">
        <f t="shared" si="224"/>
        <v>4.6325209063959205E-2</v>
      </c>
      <c r="H419" s="70">
        <f t="shared" si="224"/>
        <v>0</v>
      </c>
      <c r="I419" s="48">
        <f>SUM(B419:H419)</f>
        <v>1</v>
      </c>
      <c r="J419" s="160"/>
      <c r="K419" s="81" t="s">
        <v>88</v>
      </c>
      <c r="L419" s="98">
        <f t="shared" ref="L419:R419" si="225">IF($S418=0,"-",L418/$S418)</f>
        <v>0.13345129141207757</v>
      </c>
      <c r="M419" s="98">
        <f t="shared" si="225"/>
        <v>0.25223709052358334</v>
      </c>
      <c r="N419" s="98">
        <f t="shared" si="225"/>
        <v>0.12999776989606762</v>
      </c>
      <c r="O419" s="98">
        <f t="shared" si="225"/>
        <v>0.3229438768561978</v>
      </c>
      <c r="P419" s="98">
        <f t="shared" si="225"/>
        <v>0.1206331165943864</v>
      </c>
      <c r="Q419" s="98">
        <f t="shared" si="225"/>
        <v>4.0736854717687281E-2</v>
      </c>
      <c r="R419" s="99">
        <f t="shared" si="225"/>
        <v>0</v>
      </c>
      <c r="S419" s="100">
        <f>SUM(L419:R419)</f>
        <v>0.99999999999999989</v>
      </c>
      <c r="U419" s="110" t="s">
        <v>88</v>
      </c>
      <c r="V419" s="133">
        <f>+V418/$AI418</f>
        <v>0.11547438739738151</v>
      </c>
      <c r="W419" s="133">
        <f t="shared" ref="W419:AH419" si="226">+W418/$AI418</f>
        <v>1.4590510199013132E-2</v>
      </c>
      <c r="X419" s="133">
        <f t="shared" si="226"/>
        <v>4.0736854717687287E-2</v>
      </c>
      <c r="Y419" s="133">
        <f t="shared" si="226"/>
        <v>0.2522370905235834</v>
      </c>
      <c r="Z419" s="133">
        <f t="shared" si="226"/>
        <v>0.12999776989606765</v>
      </c>
      <c r="AA419" s="133">
        <f t="shared" si="226"/>
        <v>0.30112685900018948</v>
      </c>
      <c r="AB419" s="133">
        <f t="shared" si="226"/>
        <v>0.12063311659438641</v>
      </c>
      <c r="AC419" s="133">
        <f t="shared" si="226"/>
        <v>2.5203411671691229E-2</v>
      </c>
      <c r="AD419" s="133">
        <f t="shared" si="226"/>
        <v>3.3863938156829267E-3</v>
      </c>
      <c r="AE419" s="133">
        <f t="shared" si="226"/>
        <v>0</v>
      </c>
      <c r="AF419" s="133">
        <f t="shared" si="226"/>
        <v>0</v>
      </c>
      <c r="AG419" s="133">
        <f t="shared" si="226"/>
        <v>0</v>
      </c>
      <c r="AH419" s="133">
        <f t="shared" si="226"/>
        <v>2.1817017856008303E-2</v>
      </c>
      <c r="AI419" s="134">
        <f>SUM(V419:AC419)</f>
        <v>1</v>
      </c>
      <c r="AJ419" s="23" t="str">
        <f t="shared" si="220"/>
        <v/>
      </c>
    </row>
    <row r="420" spans="1:85" ht="15" thickBot="1">
      <c r="A420" s="247"/>
      <c r="B420" s="247"/>
      <c r="C420" s="247"/>
      <c r="D420" s="247"/>
      <c r="E420" s="247"/>
      <c r="F420" s="247"/>
      <c r="G420" s="247"/>
      <c r="H420" s="247"/>
      <c r="I420" s="247"/>
      <c r="K420" s="247"/>
      <c r="L420" s="247"/>
      <c r="M420" s="247"/>
      <c r="N420" s="247"/>
      <c r="O420" s="247"/>
      <c r="P420" s="247"/>
      <c r="Q420" s="247"/>
      <c r="R420" s="247"/>
      <c r="S420" s="247"/>
      <c r="AI420" s="168"/>
      <c r="BA420" s="160"/>
      <c r="BR420" s="160"/>
      <c r="CG420" s="160"/>
    </row>
    <row r="421" spans="1:85" ht="28.5">
      <c r="A421" s="312" t="s">
        <v>43</v>
      </c>
      <c r="B421" s="164" t="s">
        <v>0</v>
      </c>
      <c r="C421" s="164" t="s">
        <v>1</v>
      </c>
      <c r="D421" s="164" t="s">
        <v>2</v>
      </c>
      <c r="E421" s="164" t="s">
        <v>3</v>
      </c>
      <c r="F421" s="164" t="s">
        <v>27</v>
      </c>
      <c r="G421" s="164" t="s">
        <v>4</v>
      </c>
      <c r="H421" s="164" t="s">
        <v>5</v>
      </c>
      <c r="I421" s="165" t="s">
        <v>6</v>
      </c>
      <c r="K421" s="314" t="s">
        <v>43</v>
      </c>
      <c r="L421" s="166" t="s">
        <v>0</v>
      </c>
      <c r="M421" s="166" t="s">
        <v>1</v>
      </c>
      <c r="N421" s="166" t="s">
        <v>2</v>
      </c>
      <c r="O421" s="166" t="s">
        <v>3</v>
      </c>
      <c r="P421" s="166" t="s">
        <v>27</v>
      </c>
      <c r="Q421" s="166" t="s">
        <v>4</v>
      </c>
      <c r="R421" s="166" t="s">
        <v>5</v>
      </c>
      <c r="S421" s="167" t="s">
        <v>6</v>
      </c>
      <c r="U421" s="316" t="s">
        <v>43</v>
      </c>
      <c r="V421" s="219" t="s">
        <v>74</v>
      </c>
      <c r="W421" s="219" t="s">
        <v>75</v>
      </c>
      <c r="X421" s="219" t="s">
        <v>4</v>
      </c>
      <c r="Y421" s="219" t="s">
        <v>1</v>
      </c>
      <c r="Z421" s="219" t="s">
        <v>2</v>
      </c>
      <c r="AA421" s="219" t="s">
        <v>3</v>
      </c>
      <c r="AB421" s="219" t="s">
        <v>55</v>
      </c>
      <c r="AC421" s="219" t="s">
        <v>68</v>
      </c>
      <c r="AD421" s="220" t="s">
        <v>76</v>
      </c>
      <c r="AE421" s="220" t="s">
        <v>83</v>
      </c>
      <c r="AF421" s="220" t="s">
        <v>77</v>
      </c>
      <c r="AG421" s="220" t="s">
        <v>84</v>
      </c>
      <c r="AH421" s="220" t="s">
        <v>85</v>
      </c>
      <c r="AI421" s="221" t="s">
        <v>63</v>
      </c>
      <c r="BA421" s="160"/>
      <c r="BR421" s="160"/>
      <c r="CG421" s="160"/>
    </row>
    <row r="422" spans="1:85" ht="15">
      <c r="A422" s="313" t="s">
        <v>43</v>
      </c>
      <c r="B422" s="318" t="s">
        <v>69</v>
      </c>
      <c r="C422" s="319"/>
      <c r="D422" s="319"/>
      <c r="E422" s="319"/>
      <c r="F422" s="319"/>
      <c r="G422" s="319"/>
      <c r="H422" s="319"/>
      <c r="I422" s="320"/>
      <c r="K422" s="315" t="s">
        <v>43</v>
      </c>
      <c r="L422" s="321" t="s">
        <v>69</v>
      </c>
      <c r="M422" s="322"/>
      <c r="N422" s="322"/>
      <c r="O422" s="322"/>
      <c r="P422" s="322"/>
      <c r="Q422" s="322"/>
      <c r="R422" s="322"/>
      <c r="S422" s="323"/>
      <c r="U422" s="317" t="s">
        <v>43</v>
      </c>
      <c r="V422" s="324" t="s">
        <v>69</v>
      </c>
      <c r="W422" s="324"/>
      <c r="X422" s="324"/>
      <c r="Y422" s="324"/>
      <c r="Z422" s="324"/>
      <c r="AA422" s="324"/>
      <c r="AB422" s="324"/>
      <c r="AC422" s="324"/>
      <c r="AD422" s="324"/>
      <c r="AE422" s="324"/>
      <c r="AF422" s="324"/>
      <c r="AG422" s="324"/>
      <c r="AH422" s="324"/>
      <c r="AI422" s="325"/>
      <c r="BA422" s="160"/>
      <c r="BR422" s="160"/>
      <c r="CG422" s="160"/>
    </row>
    <row r="423" spans="1:85" ht="15">
      <c r="A423" s="170" t="s">
        <v>7</v>
      </c>
      <c r="B423" s="171">
        <v>0</v>
      </c>
      <c r="C423" s="171">
        <v>0</v>
      </c>
      <c r="D423" s="171">
        <v>0</v>
      </c>
      <c r="E423" s="171">
        <v>0</v>
      </c>
      <c r="F423" s="361"/>
      <c r="G423" s="171">
        <v>0</v>
      </c>
      <c r="H423" s="172">
        <v>0</v>
      </c>
      <c r="I423" s="173">
        <f>SUM(B423:H423)</f>
        <v>0</v>
      </c>
      <c r="J423" s="168"/>
      <c r="K423" s="222" t="s">
        <v>7</v>
      </c>
      <c r="L423" s="171">
        <v>0</v>
      </c>
      <c r="M423" s="171">
        <v>0</v>
      </c>
      <c r="N423" s="171">
        <v>0</v>
      </c>
      <c r="O423" s="171">
        <v>0</v>
      </c>
      <c r="P423" s="171">
        <v>0</v>
      </c>
      <c r="Q423" s="171">
        <v>0</v>
      </c>
      <c r="R423" s="223">
        <v>0</v>
      </c>
      <c r="S423" s="224">
        <f>SUM(L423:R423)</f>
        <v>0</v>
      </c>
      <c r="U423" s="225" t="s">
        <v>7</v>
      </c>
      <c r="V423" s="226">
        <v>0</v>
      </c>
      <c r="W423" s="226">
        <v>0</v>
      </c>
      <c r="X423" s="226">
        <v>0</v>
      </c>
      <c r="Y423" s="226">
        <v>0</v>
      </c>
      <c r="Z423" s="226">
        <v>0</v>
      </c>
      <c r="AA423" s="226">
        <v>0</v>
      </c>
      <c r="AB423" s="226">
        <v>0</v>
      </c>
      <c r="AC423" s="227">
        <v>0</v>
      </c>
      <c r="AD423" s="228">
        <v>0</v>
      </c>
      <c r="AE423" s="228">
        <v>0</v>
      </c>
      <c r="AF423" s="228">
        <v>0</v>
      </c>
      <c r="AG423" s="228">
        <v>0</v>
      </c>
      <c r="AH423" s="228">
        <v>0</v>
      </c>
      <c r="AI423" s="229">
        <f>SUM(V423:AC423)</f>
        <v>0</v>
      </c>
      <c r="AJ423" s="160" t="str">
        <f>IF(ABS(S423-AI423)&gt;0.001,S423-AI423,"")</f>
        <v/>
      </c>
      <c r="BA423" s="160"/>
      <c r="BR423" s="160"/>
      <c r="CG423" s="160"/>
    </row>
    <row r="424" spans="1:85" ht="15">
      <c r="A424" s="178" t="s">
        <v>8</v>
      </c>
      <c r="B424" s="179">
        <v>0</v>
      </c>
      <c r="C424" s="179">
        <v>0</v>
      </c>
      <c r="D424" s="179">
        <v>0</v>
      </c>
      <c r="E424" s="179">
        <v>0</v>
      </c>
      <c r="F424" s="362"/>
      <c r="G424" s="179">
        <v>0</v>
      </c>
      <c r="H424" s="180">
        <v>0</v>
      </c>
      <c r="I424" s="181">
        <f t="shared" ref="I424:I443" si="227">SUM(B424:H424)</f>
        <v>0</v>
      </c>
      <c r="J424" s="168"/>
      <c r="K424" s="182" t="s">
        <v>8</v>
      </c>
      <c r="L424" s="183">
        <v>0</v>
      </c>
      <c r="M424" s="183">
        <v>0</v>
      </c>
      <c r="N424" s="183">
        <v>0</v>
      </c>
      <c r="O424" s="183">
        <v>0</v>
      </c>
      <c r="P424" s="183">
        <v>0</v>
      </c>
      <c r="Q424" s="183">
        <v>0</v>
      </c>
      <c r="R424" s="184">
        <v>0</v>
      </c>
      <c r="S424" s="185">
        <f t="shared" ref="S424:S443" si="228">SUM(L424:R424)</f>
        <v>0</v>
      </c>
      <c r="U424" s="230" t="s">
        <v>8</v>
      </c>
      <c r="V424" s="231">
        <v>0</v>
      </c>
      <c r="W424" s="231">
        <v>0</v>
      </c>
      <c r="X424" s="231">
        <v>0</v>
      </c>
      <c r="Y424" s="231">
        <v>0</v>
      </c>
      <c r="Z424" s="231">
        <v>0</v>
      </c>
      <c r="AA424" s="231">
        <v>0</v>
      </c>
      <c r="AB424" s="231">
        <v>0</v>
      </c>
      <c r="AC424" s="232">
        <v>0</v>
      </c>
      <c r="AD424" s="231">
        <v>0</v>
      </c>
      <c r="AE424" s="231">
        <v>0</v>
      </c>
      <c r="AF424" s="231">
        <v>0</v>
      </c>
      <c r="AG424" s="231">
        <v>0</v>
      </c>
      <c r="AH424" s="231">
        <v>0</v>
      </c>
      <c r="AI424" s="233">
        <f t="shared" ref="AI424:AI443" si="229">SUM(V424:AC424)</f>
        <v>0</v>
      </c>
      <c r="AJ424" s="160" t="str">
        <f t="shared" ref="AJ424:AJ445" si="230">IF(ABS(S424-AI424)&gt;0.001,S424-AI424,"")</f>
        <v/>
      </c>
      <c r="BA424" s="160"/>
      <c r="BR424" s="160"/>
      <c r="CG424" s="160"/>
    </row>
    <row r="425" spans="1:85" ht="15">
      <c r="A425" s="186" t="s">
        <v>10</v>
      </c>
      <c r="B425" s="175">
        <v>0</v>
      </c>
      <c r="C425" s="175">
        <v>0</v>
      </c>
      <c r="D425" s="175">
        <v>0</v>
      </c>
      <c r="E425" s="175">
        <v>0</v>
      </c>
      <c r="F425" s="362"/>
      <c r="G425" s="175">
        <v>0</v>
      </c>
      <c r="H425" s="187">
        <v>0</v>
      </c>
      <c r="I425" s="173">
        <f t="shared" si="227"/>
        <v>0</v>
      </c>
      <c r="J425" s="168"/>
      <c r="K425" s="188" t="s">
        <v>10</v>
      </c>
      <c r="L425" s="175">
        <v>0</v>
      </c>
      <c r="M425" s="175">
        <v>0</v>
      </c>
      <c r="N425" s="175">
        <v>0</v>
      </c>
      <c r="O425" s="175">
        <v>0</v>
      </c>
      <c r="P425" s="175">
        <v>0</v>
      </c>
      <c r="Q425" s="175">
        <v>0</v>
      </c>
      <c r="R425" s="176">
        <v>0</v>
      </c>
      <c r="S425" s="177">
        <f t="shared" si="228"/>
        <v>0</v>
      </c>
      <c r="U425" s="234" t="s">
        <v>10</v>
      </c>
      <c r="V425" s="226">
        <v>0</v>
      </c>
      <c r="W425" s="226">
        <v>0</v>
      </c>
      <c r="X425" s="226">
        <v>0</v>
      </c>
      <c r="Y425" s="226">
        <v>0</v>
      </c>
      <c r="Z425" s="226">
        <v>0</v>
      </c>
      <c r="AA425" s="226">
        <v>0</v>
      </c>
      <c r="AB425" s="226">
        <v>0</v>
      </c>
      <c r="AC425" s="227">
        <v>0</v>
      </c>
      <c r="AD425" s="228">
        <v>0</v>
      </c>
      <c r="AE425" s="228">
        <v>0</v>
      </c>
      <c r="AF425" s="228">
        <v>0</v>
      </c>
      <c r="AG425" s="228">
        <v>0</v>
      </c>
      <c r="AH425" s="228">
        <v>0</v>
      </c>
      <c r="AI425" s="229">
        <f t="shared" si="229"/>
        <v>0</v>
      </c>
      <c r="AJ425" s="160" t="str">
        <f t="shared" si="230"/>
        <v/>
      </c>
      <c r="BA425" s="160"/>
      <c r="BR425" s="160"/>
      <c r="CG425" s="160"/>
    </row>
    <row r="426" spans="1:85" ht="15">
      <c r="A426" s="178" t="s">
        <v>56</v>
      </c>
      <c r="B426" s="179">
        <v>0</v>
      </c>
      <c r="C426" s="179">
        <v>0</v>
      </c>
      <c r="D426" s="179">
        <v>0</v>
      </c>
      <c r="E426" s="179">
        <v>0</v>
      </c>
      <c r="F426" s="362"/>
      <c r="G426" s="179">
        <v>0</v>
      </c>
      <c r="H426" s="180">
        <v>0</v>
      </c>
      <c r="I426" s="181">
        <f t="shared" si="227"/>
        <v>0</v>
      </c>
      <c r="J426" s="168"/>
      <c r="K426" s="182" t="s">
        <v>56</v>
      </c>
      <c r="L426" s="183">
        <v>0</v>
      </c>
      <c r="M426" s="183">
        <v>0</v>
      </c>
      <c r="N426" s="183">
        <v>0</v>
      </c>
      <c r="O426" s="183">
        <v>0</v>
      </c>
      <c r="P426" s="183">
        <v>0</v>
      </c>
      <c r="Q426" s="183">
        <v>0</v>
      </c>
      <c r="R426" s="184">
        <v>0</v>
      </c>
      <c r="S426" s="185">
        <f t="shared" si="228"/>
        <v>0</v>
      </c>
      <c r="U426" s="230" t="s">
        <v>56</v>
      </c>
      <c r="V426" s="231">
        <v>0</v>
      </c>
      <c r="W426" s="231">
        <v>0</v>
      </c>
      <c r="X426" s="231">
        <v>0</v>
      </c>
      <c r="Y426" s="231">
        <v>0</v>
      </c>
      <c r="Z426" s="231">
        <v>0</v>
      </c>
      <c r="AA426" s="231">
        <v>0</v>
      </c>
      <c r="AB426" s="231">
        <v>0</v>
      </c>
      <c r="AC426" s="232">
        <v>0</v>
      </c>
      <c r="AD426" s="231">
        <v>0</v>
      </c>
      <c r="AE426" s="231">
        <v>0</v>
      </c>
      <c r="AF426" s="231">
        <v>0</v>
      </c>
      <c r="AG426" s="231">
        <v>0</v>
      </c>
      <c r="AH426" s="231">
        <v>0</v>
      </c>
      <c r="AI426" s="233">
        <f t="shared" si="229"/>
        <v>0</v>
      </c>
      <c r="AJ426" s="160" t="str">
        <f t="shared" si="230"/>
        <v/>
      </c>
      <c r="BA426" s="160"/>
      <c r="BR426" s="160"/>
      <c r="CG426" s="160"/>
    </row>
    <row r="427" spans="1:85" ht="15">
      <c r="A427" s="186" t="s">
        <v>16</v>
      </c>
      <c r="B427" s="175">
        <v>3.878309266261629</v>
      </c>
      <c r="C427" s="175">
        <v>0.93505144129981332</v>
      </c>
      <c r="D427" s="175">
        <v>0</v>
      </c>
      <c r="E427" s="175">
        <v>0</v>
      </c>
      <c r="F427" s="362"/>
      <c r="G427" s="175">
        <v>0</v>
      </c>
      <c r="H427" s="187">
        <v>0</v>
      </c>
      <c r="I427" s="173">
        <f t="shared" si="227"/>
        <v>4.8133607075614426</v>
      </c>
      <c r="J427" s="168"/>
      <c r="K427" s="188" t="s">
        <v>16</v>
      </c>
      <c r="L427" s="175">
        <v>3.878309266261629</v>
      </c>
      <c r="M427" s="175">
        <v>0.93505144129981332</v>
      </c>
      <c r="N427" s="175">
        <v>0</v>
      </c>
      <c r="O427" s="175">
        <v>0</v>
      </c>
      <c r="P427" s="175">
        <v>0</v>
      </c>
      <c r="Q427" s="175">
        <v>0</v>
      </c>
      <c r="R427" s="176">
        <v>0</v>
      </c>
      <c r="S427" s="177">
        <f t="shared" si="228"/>
        <v>4.8133607075614426</v>
      </c>
      <c r="U427" s="234" t="s">
        <v>16</v>
      </c>
      <c r="V427" s="226">
        <v>3.8632418705861618</v>
      </c>
      <c r="W427" s="226">
        <v>0</v>
      </c>
      <c r="X427" s="226">
        <v>0</v>
      </c>
      <c r="Y427" s="226">
        <v>0.93505144129981332</v>
      </c>
      <c r="Z427" s="226">
        <v>0</v>
      </c>
      <c r="AA427" s="226">
        <v>0</v>
      </c>
      <c r="AB427" s="226">
        <v>0</v>
      </c>
      <c r="AC427" s="227">
        <v>1.5067395675467263E-2</v>
      </c>
      <c r="AD427" s="228">
        <v>1.5067395675467263E-2</v>
      </c>
      <c r="AE427" s="228">
        <v>0</v>
      </c>
      <c r="AF427" s="228">
        <v>0</v>
      </c>
      <c r="AG427" s="228">
        <v>0</v>
      </c>
      <c r="AH427" s="228">
        <v>0</v>
      </c>
      <c r="AI427" s="229">
        <f>SUM(V427:AC427)</f>
        <v>4.8133607075614426</v>
      </c>
      <c r="AJ427" s="160" t="str">
        <f t="shared" si="230"/>
        <v/>
      </c>
      <c r="BA427" s="160"/>
      <c r="BR427" s="160"/>
      <c r="CG427" s="160"/>
    </row>
    <row r="428" spans="1:85" ht="15">
      <c r="A428" s="178" t="s">
        <v>15</v>
      </c>
      <c r="B428" s="179">
        <v>0</v>
      </c>
      <c r="C428" s="179">
        <v>0</v>
      </c>
      <c r="D428" s="179">
        <v>0</v>
      </c>
      <c r="E428" s="179">
        <v>0</v>
      </c>
      <c r="F428" s="362"/>
      <c r="G428" s="179">
        <v>0</v>
      </c>
      <c r="H428" s="180">
        <v>0</v>
      </c>
      <c r="I428" s="181">
        <f t="shared" si="227"/>
        <v>0</v>
      </c>
      <c r="J428" s="168"/>
      <c r="K428" s="182" t="s">
        <v>15</v>
      </c>
      <c r="L428" s="183">
        <v>0</v>
      </c>
      <c r="M428" s="183">
        <v>0</v>
      </c>
      <c r="N428" s="183">
        <v>0</v>
      </c>
      <c r="O428" s="183">
        <v>0</v>
      </c>
      <c r="P428" s="183">
        <v>0</v>
      </c>
      <c r="Q428" s="183">
        <v>0</v>
      </c>
      <c r="R428" s="184">
        <v>0</v>
      </c>
      <c r="S428" s="185">
        <f t="shared" si="228"/>
        <v>0</v>
      </c>
      <c r="U428" s="230" t="s">
        <v>57</v>
      </c>
      <c r="V428" s="231">
        <v>0</v>
      </c>
      <c r="W428" s="231">
        <v>0</v>
      </c>
      <c r="X428" s="231">
        <v>0</v>
      </c>
      <c r="Y428" s="231">
        <v>0</v>
      </c>
      <c r="Z428" s="231">
        <v>0</v>
      </c>
      <c r="AA428" s="231">
        <v>0</v>
      </c>
      <c r="AB428" s="231">
        <v>0</v>
      </c>
      <c r="AC428" s="232">
        <v>0</v>
      </c>
      <c r="AD428" s="231">
        <v>0</v>
      </c>
      <c r="AE428" s="231">
        <v>0</v>
      </c>
      <c r="AF428" s="231">
        <v>0</v>
      </c>
      <c r="AG428" s="231">
        <v>0</v>
      </c>
      <c r="AH428" s="231">
        <v>0</v>
      </c>
      <c r="AI428" s="233">
        <f t="shared" si="229"/>
        <v>0</v>
      </c>
      <c r="AJ428" s="160" t="str">
        <f t="shared" si="230"/>
        <v/>
      </c>
      <c r="BA428" s="160"/>
      <c r="BR428" s="160"/>
      <c r="CG428" s="160"/>
    </row>
    <row r="429" spans="1:85" ht="15">
      <c r="A429" s="186" t="s">
        <v>58</v>
      </c>
      <c r="B429" s="175">
        <v>0</v>
      </c>
      <c r="C429" s="175">
        <v>0</v>
      </c>
      <c r="D429" s="175">
        <v>0</v>
      </c>
      <c r="E429" s="175">
        <v>6.8421755679840945E-3</v>
      </c>
      <c r="F429" s="362"/>
      <c r="G429" s="175">
        <v>0</v>
      </c>
      <c r="H429" s="187">
        <v>0</v>
      </c>
      <c r="I429" s="173">
        <f t="shared" si="227"/>
        <v>6.8421755679840945E-3</v>
      </c>
      <c r="J429" s="168"/>
      <c r="K429" s="188" t="s">
        <v>58</v>
      </c>
      <c r="L429" s="175">
        <v>0</v>
      </c>
      <c r="M429" s="175">
        <v>0</v>
      </c>
      <c r="N429" s="175">
        <v>0</v>
      </c>
      <c r="O429" s="175">
        <v>6.8421755679840945E-3</v>
      </c>
      <c r="P429" s="175">
        <v>79.105974460035824</v>
      </c>
      <c r="Q429" s="175">
        <v>0</v>
      </c>
      <c r="R429" s="176">
        <v>0</v>
      </c>
      <c r="S429" s="177">
        <f t="shared" si="228"/>
        <v>79.112816635603807</v>
      </c>
      <c r="U429" s="234" t="s">
        <v>58</v>
      </c>
      <c r="V429" s="226">
        <v>0</v>
      </c>
      <c r="W429" s="226">
        <v>0</v>
      </c>
      <c r="X429" s="226">
        <v>0</v>
      </c>
      <c r="Y429" s="226">
        <v>0</v>
      </c>
      <c r="Z429" s="226">
        <v>0</v>
      </c>
      <c r="AA429" s="226">
        <v>6.8276642145514987E-3</v>
      </c>
      <c r="AB429" s="226">
        <v>79.105974460035824</v>
      </c>
      <c r="AC429" s="227">
        <v>1.4511353432595475E-5</v>
      </c>
      <c r="AD429" s="226">
        <v>0</v>
      </c>
      <c r="AE429" s="226">
        <v>0</v>
      </c>
      <c r="AF429" s="226">
        <v>0</v>
      </c>
      <c r="AG429" s="226">
        <v>0</v>
      </c>
      <c r="AH429" s="226">
        <v>1.4511353432595475E-5</v>
      </c>
      <c r="AI429" s="229">
        <f t="shared" si="229"/>
        <v>79.112816635603807</v>
      </c>
      <c r="AJ429" s="160" t="str">
        <f t="shared" si="230"/>
        <v/>
      </c>
      <c r="BA429" s="160"/>
      <c r="BR429" s="160"/>
      <c r="CG429" s="160"/>
    </row>
    <row r="430" spans="1:85" ht="15">
      <c r="A430" s="178" t="s">
        <v>12</v>
      </c>
      <c r="B430" s="179">
        <v>0</v>
      </c>
      <c r="C430" s="179">
        <v>0</v>
      </c>
      <c r="D430" s="179">
        <v>0</v>
      </c>
      <c r="E430" s="179">
        <v>0</v>
      </c>
      <c r="F430" s="362"/>
      <c r="G430" s="179">
        <v>0</v>
      </c>
      <c r="H430" s="180">
        <v>0</v>
      </c>
      <c r="I430" s="181">
        <f t="shared" si="227"/>
        <v>0</v>
      </c>
      <c r="J430" s="168"/>
      <c r="K430" s="182" t="s">
        <v>12</v>
      </c>
      <c r="L430" s="183">
        <v>0</v>
      </c>
      <c r="M430" s="183">
        <v>0</v>
      </c>
      <c r="N430" s="183">
        <v>0</v>
      </c>
      <c r="O430" s="183">
        <v>0</v>
      </c>
      <c r="P430" s="183">
        <v>6.4032587950615394</v>
      </c>
      <c r="Q430" s="183">
        <v>0</v>
      </c>
      <c r="R430" s="184">
        <v>0</v>
      </c>
      <c r="S430" s="185">
        <f t="shared" si="228"/>
        <v>6.4032587950615394</v>
      </c>
      <c r="U430" s="230" t="s">
        <v>12</v>
      </c>
      <c r="V430" s="231">
        <v>0</v>
      </c>
      <c r="W430" s="231">
        <v>0</v>
      </c>
      <c r="X430" s="231">
        <v>0</v>
      </c>
      <c r="Y430" s="231">
        <v>0</v>
      </c>
      <c r="Z430" s="231">
        <v>0</v>
      </c>
      <c r="AA430" s="231">
        <v>0</v>
      </c>
      <c r="AB430" s="231">
        <v>6.4032587950615394</v>
      </c>
      <c r="AC430" s="232">
        <v>0</v>
      </c>
      <c r="AD430" s="231">
        <v>0</v>
      </c>
      <c r="AE430" s="231">
        <v>0</v>
      </c>
      <c r="AF430" s="231">
        <v>0</v>
      </c>
      <c r="AG430" s="231">
        <v>0</v>
      </c>
      <c r="AH430" s="231">
        <v>0</v>
      </c>
      <c r="AI430" s="233">
        <f t="shared" si="229"/>
        <v>6.4032587950615394</v>
      </c>
      <c r="AJ430" s="160" t="str">
        <f t="shared" si="230"/>
        <v/>
      </c>
      <c r="BA430" s="160"/>
      <c r="BR430" s="160"/>
      <c r="CG430" s="160"/>
    </row>
    <row r="431" spans="1:85" ht="15">
      <c r="A431" s="186" t="s">
        <v>59</v>
      </c>
      <c r="B431" s="175">
        <v>0</v>
      </c>
      <c r="C431" s="175">
        <v>0</v>
      </c>
      <c r="D431" s="175">
        <v>0</v>
      </c>
      <c r="E431" s="175">
        <v>0</v>
      </c>
      <c r="F431" s="362"/>
      <c r="G431" s="175">
        <v>0</v>
      </c>
      <c r="H431" s="187">
        <v>0</v>
      </c>
      <c r="I431" s="173">
        <f t="shared" si="227"/>
        <v>0</v>
      </c>
      <c r="J431" s="168"/>
      <c r="K431" s="188" t="s">
        <v>59</v>
      </c>
      <c r="L431" s="175">
        <v>0</v>
      </c>
      <c r="M431" s="175">
        <v>0</v>
      </c>
      <c r="N431" s="175">
        <v>0</v>
      </c>
      <c r="O431" s="175">
        <v>0</v>
      </c>
      <c r="P431" s="175">
        <v>0</v>
      </c>
      <c r="Q431" s="175">
        <v>0</v>
      </c>
      <c r="R431" s="176">
        <v>0</v>
      </c>
      <c r="S431" s="177">
        <f t="shared" si="228"/>
        <v>0</v>
      </c>
      <c r="U431" s="234" t="s">
        <v>59</v>
      </c>
      <c r="V431" s="226">
        <v>0</v>
      </c>
      <c r="W431" s="226">
        <v>0</v>
      </c>
      <c r="X431" s="226">
        <v>0</v>
      </c>
      <c r="Y431" s="226">
        <v>0</v>
      </c>
      <c r="Z431" s="226">
        <v>0</v>
      </c>
      <c r="AA431" s="226">
        <v>0</v>
      </c>
      <c r="AB431" s="226">
        <v>0</v>
      </c>
      <c r="AC431" s="227">
        <v>0</v>
      </c>
      <c r="AD431" s="226">
        <v>0</v>
      </c>
      <c r="AE431" s="226">
        <v>0</v>
      </c>
      <c r="AF431" s="226">
        <v>0</v>
      </c>
      <c r="AG431" s="226">
        <v>0</v>
      </c>
      <c r="AH431" s="226">
        <v>0</v>
      </c>
      <c r="AI431" s="229">
        <f t="shared" si="229"/>
        <v>0</v>
      </c>
      <c r="AJ431" s="160" t="str">
        <f t="shared" si="230"/>
        <v/>
      </c>
      <c r="BA431" s="160"/>
      <c r="BR431" s="160"/>
      <c r="CG431" s="160"/>
    </row>
    <row r="432" spans="1:85" ht="15">
      <c r="A432" s="178" t="s">
        <v>17</v>
      </c>
      <c r="B432" s="179">
        <v>1.8923634165236252</v>
      </c>
      <c r="C432" s="179">
        <v>0</v>
      </c>
      <c r="D432" s="179">
        <v>0.57857304577910695</v>
      </c>
      <c r="E432" s="179">
        <v>0.77567294243562723</v>
      </c>
      <c r="F432" s="362"/>
      <c r="G432" s="179">
        <v>0</v>
      </c>
      <c r="H432" s="180">
        <v>0</v>
      </c>
      <c r="I432" s="181">
        <f t="shared" si="227"/>
        <v>3.2466094047383596</v>
      </c>
      <c r="J432" s="168"/>
      <c r="K432" s="182" t="s">
        <v>17</v>
      </c>
      <c r="L432" s="183">
        <v>1.8923634165236252</v>
      </c>
      <c r="M432" s="183">
        <v>0</v>
      </c>
      <c r="N432" s="183">
        <v>0.57857304577910695</v>
      </c>
      <c r="O432" s="183">
        <v>0.77567294243562723</v>
      </c>
      <c r="P432" s="183">
        <v>0.11759061950845524</v>
      </c>
      <c r="Q432" s="183">
        <v>0</v>
      </c>
      <c r="R432" s="184">
        <v>0</v>
      </c>
      <c r="S432" s="185">
        <f t="shared" si="228"/>
        <v>3.3642000242468146</v>
      </c>
      <c r="U432" s="230" t="s">
        <v>17</v>
      </c>
      <c r="V432" s="231">
        <v>1.8923634165236252</v>
      </c>
      <c r="W432" s="231">
        <v>0</v>
      </c>
      <c r="X432" s="231">
        <v>0</v>
      </c>
      <c r="Y432" s="231">
        <v>0</v>
      </c>
      <c r="Z432" s="231">
        <v>0.57857304577910695</v>
      </c>
      <c r="AA432" s="231">
        <v>0</v>
      </c>
      <c r="AB432" s="231">
        <v>0.11759061950845524</v>
      </c>
      <c r="AC432" s="232">
        <v>0.77567294243562723</v>
      </c>
      <c r="AD432" s="231">
        <v>0</v>
      </c>
      <c r="AE432" s="231">
        <v>0</v>
      </c>
      <c r="AF432" s="231">
        <v>0</v>
      </c>
      <c r="AG432" s="231">
        <v>0</v>
      </c>
      <c r="AH432" s="231">
        <v>0.77567294243562723</v>
      </c>
      <c r="AI432" s="233">
        <f t="shared" si="229"/>
        <v>3.3642000242468146</v>
      </c>
      <c r="AJ432" s="160" t="str">
        <f t="shared" si="230"/>
        <v/>
      </c>
      <c r="BA432" s="160"/>
      <c r="BR432" s="160"/>
      <c r="CG432" s="160"/>
    </row>
    <row r="433" spans="1:85" ht="15">
      <c r="A433" s="186" t="s">
        <v>139</v>
      </c>
      <c r="B433" s="175">
        <v>35.908089375940527</v>
      </c>
      <c r="C433" s="175">
        <v>28.360701261027184</v>
      </c>
      <c r="D433" s="175">
        <v>11.168540296983224</v>
      </c>
      <c r="E433" s="175">
        <v>11.172254535781523</v>
      </c>
      <c r="F433" s="362"/>
      <c r="G433" s="175">
        <v>0</v>
      </c>
      <c r="H433" s="187">
        <v>0</v>
      </c>
      <c r="I433" s="173">
        <f t="shared" si="227"/>
        <v>86.609585469732451</v>
      </c>
      <c r="J433" s="168"/>
      <c r="K433" s="188" t="s">
        <v>139</v>
      </c>
      <c r="L433" s="175">
        <v>35.908089375940527</v>
      </c>
      <c r="M433" s="175">
        <v>28.360701261027184</v>
      </c>
      <c r="N433" s="175">
        <v>11.168540296983224</v>
      </c>
      <c r="O433" s="175">
        <v>11.172254535781523</v>
      </c>
      <c r="P433" s="175">
        <v>0</v>
      </c>
      <c r="Q433" s="175">
        <v>0</v>
      </c>
      <c r="R433" s="176">
        <v>0</v>
      </c>
      <c r="S433" s="177">
        <f t="shared" si="228"/>
        <v>86.609585469732451</v>
      </c>
      <c r="U433" s="234" t="s">
        <v>139</v>
      </c>
      <c r="V433" s="226">
        <v>35.896420136031693</v>
      </c>
      <c r="W433" s="226">
        <v>0</v>
      </c>
      <c r="X433" s="226">
        <v>0</v>
      </c>
      <c r="Y433" s="226">
        <v>28.360701261027184</v>
      </c>
      <c r="Z433" s="226">
        <v>11.168540296983224</v>
      </c>
      <c r="AA433" s="226">
        <v>0</v>
      </c>
      <c r="AB433" s="226">
        <v>0</v>
      </c>
      <c r="AC433" s="227">
        <v>11.183923775690356</v>
      </c>
      <c r="AD433" s="226">
        <v>1.1669239908832386E-2</v>
      </c>
      <c r="AE433" s="226">
        <v>0</v>
      </c>
      <c r="AF433" s="226">
        <v>0</v>
      </c>
      <c r="AG433" s="226">
        <v>0</v>
      </c>
      <c r="AH433" s="226">
        <v>11.172254535781523</v>
      </c>
      <c r="AI433" s="229">
        <f t="shared" si="229"/>
        <v>86.609585469732465</v>
      </c>
      <c r="AJ433" s="160" t="str">
        <f t="shared" si="230"/>
        <v/>
      </c>
      <c r="BA433" s="160"/>
      <c r="BR433" s="160"/>
      <c r="CG433" s="160"/>
    </row>
    <row r="434" spans="1:85" ht="15">
      <c r="A434" s="178" t="s">
        <v>25</v>
      </c>
      <c r="B434" s="179">
        <v>22.189428141795229</v>
      </c>
      <c r="C434" s="179">
        <v>5.8427644341202178</v>
      </c>
      <c r="D434" s="179">
        <v>13.303576791576065</v>
      </c>
      <c r="E434" s="179">
        <v>242.30247609914983</v>
      </c>
      <c r="F434" s="362"/>
      <c r="G434" s="179">
        <v>31.868770865943187</v>
      </c>
      <c r="H434" s="180">
        <v>0</v>
      </c>
      <c r="I434" s="181">
        <f t="shared" si="227"/>
        <v>315.50701633258456</v>
      </c>
      <c r="J434" s="168"/>
      <c r="K434" s="182" t="s">
        <v>25</v>
      </c>
      <c r="L434" s="183">
        <v>22.189428141795229</v>
      </c>
      <c r="M434" s="183">
        <v>5.8427644341202178</v>
      </c>
      <c r="N434" s="183">
        <v>13.303576791576065</v>
      </c>
      <c r="O434" s="183">
        <v>242.30247609914983</v>
      </c>
      <c r="P434" s="183">
        <v>0.57589348539633123</v>
      </c>
      <c r="Q434" s="183">
        <v>31.868770865943187</v>
      </c>
      <c r="R434" s="184">
        <v>0</v>
      </c>
      <c r="S434" s="185">
        <f t="shared" si="228"/>
        <v>316.08290981798086</v>
      </c>
      <c r="U434" s="230" t="s">
        <v>25</v>
      </c>
      <c r="V434" s="231">
        <v>5.3846980593711535</v>
      </c>
      <c r="W434" s="231">
        <v>16.38283610392844</v>
      </c>
      <c r="X434" s="231">
        <v>31.868770865943187</v>
      </c>
      <c r="Y434" s="231">
        <v>5.8427644341202178</v>
      </c>
      <c r="Z434" s="231">
        <v>13.041656244684789</v>
      </c>
      <c r="AA434" s="231">
        <v>241.16187265658212</v>
      </c>
      <c r="AB434" s="231">
        <v>0.57589348539633123</v>
      </c>
      <c r="AC434" s="232">
        <v>1.8244179679546149</v>
      </c>
      <c r="AD434" s="231">
        <v>0.42189397849563592</v>
      </c>
      <c r="AE434" s="231">
        <v>0.62467205601242637</v>
      </c>
      <c r="AF434" s="231">
        <v>0</v>
      </c>
      <c r="AG434" s="231">
        <v>0.26192054689127564</v>
      </c>
      <c r="AH434" s="231">
        <v>0.51593138655527671</v>
      </c>
      <c r="AI434" s="233">
        <f t="shared" si="229"/>
        <v>316.08290981798086</v>
      </c>
      <c r="AJ434" s="160" t="str">
        <f t="shared" si="230"/>
        <v/>
      </c>
      <c r="BA434" s="160"/>
      <c r="BR434" s="160"/>
      <c r="CG434" s="160"/>
    </row>
    <row r="435" spans="1:85" ht="15">
      <c r="A435" s="186" t="s">
        <v>24</v>
      </c>
      <c r="B435" s="175">
        <v>37.287240005691892</v>
      </c>
      <c r="C435" s="175">
        <v>0</v>
      </c>
      <c r="D435" s="175">
        <v>3.5127017086293955</v>
      </c>
      <c r="E435" s="175">
        <v>0</v>
      </c>
      <c r="F435" s="362"/>
      <c r="G435" s="175">
        <v>0</v>
      </c>
      <c r="H435" s="187">
        <v>0</v>
      </c>
      <c r="I435" s="173">
        <f t="shared" si="227"/>
        <v>40.799941714321285</v>
      </c>
      <c r="J435" s="168"/>
      <c r="K435" s="188" t="s">
        <v>24</v>
      </c>
      <c r="L435" s="175">
        <v>37.287240005691892</v>
      </c>
      <c r="M435" s="175">
        <v>0</v>
      </c>
      <c r="N435" s="175">
        <v>3.5127017086293955</v>
      </c>
      <c r="O435" s="175">
        <v>0</v>
      </c>
      <c r="P435" s="175">
        <v>0</v>
      </c>
      <c r="Q435" s="175">
        <v>0</v>
      </c>
      <c r="R435" s="176">
        <v>0</v>
      </c>
      <c r="S435" s="177">
        <f t="shared" si="228"/>
        <v>40.799941714321285</v>
      </c>
      <c r="U435" s="234" t="s">
        <v>24</v>
      </c>
      <c r="V435" s="226">
        <v>35.007293161477961</v>
      </c>
      <c r="W435" s="226">
        <v>2.1052706328154396</v>
      </c>
      <c r="X435" s="226">
        <v>0</v>
      </c>
      <c r="Y435" s="226">
        <v>0</v>
      </c>
      <c r="Z435" s="226">
        <v>3.5127017086293955</v>
      </c>
      <c r="AA435" s="226">
        <v>0</v>
      </c>
      <c r="AB435" s="226">
        <v>0</v>
      </c>
      <c r="AC435" s="227">
        <v>0.17467621139849157</v>
      </c>
      <c r="AD435" s="226">
        <v>0.17467621139849157</v>
      </c>
      <c r="AE435" s="226">
        <v>0</v>
      </c>
      <c r="AF435" s="226">
        <v>0</v>
      </c>
      <c r="AG435" s="226">
        <v>0</v>
      </c>
      <c r="AH435" s="226">
        <v>0</v>
      </c>
      <c r="AI435" s="229">
        <f t="shared" si="229"/>
        <v>40.799941714321285</v>
      </c>
      <c r="AJ435" s="160" t="str">
        <f t="shared" si="230"/>
        <v/>
      </c>
      <c r="BA435" s="160"/>
      <c r="BR435" s="160"/>
      <c r="CG435" s="160"/>
    </row>
    <row r="436" spans="1:85" ht="15">
      <c r="A436" s="178" t="s">
        <v>60</v>
      </c>
      <c r="B436" s="179">
        <v>2.0985782113618638</v>
      </c>
      <c r="C436" s="179">
        <v>0</v>
      </c>
      <c r="D436" s="179">
        <v>0</v>
      </c>
      <c r="E436" s="179">
        <v>0</v>
      </c>
      <c r="F436" s="362"/>
      <c r="G436" s="179">
        <v>0</v>
      </c>
      <c r="H436" s="180">
        <v>0</v>
      </c>
      <c r="I436" s="181">
        <f t="shared" si="227"/>
        <v>2.0985782113618638</v>
      </c>
      <c r="J436" s="168"/>
      <c r="K436" s="182" t="s">
        <v>60</v>
      </c>
      <c r="L436" s="183">
        <v>2.0985782113618638</v>
      </c>
      <c r="M436" s="183">
        <v>0</v>
      </c>
      <c r="N436" s="183">
        <v>0</v>
      </c>
      <c r="O436" s="183">
        <v>0</v>
      </c>
      <c r="P436" s="183">
        <v>0</v>
      </c>
      <c r="Q436" s="183">
        <v>0</v>
      </c>
      <c r="R436" s="184">
        <v>0</v>
      </c>
      <c r="S436" s="185">
        <f t="shared" si="228"/>
        <v>2.0985782113618638</v>
      </c>
      <c r="U436" s="230" t="s">
        <v>60</v>
      </c>
      <c r="V436" s="231">
        <v>1.9498737525356098</v>
      </c>
      <c r="W436" s="231">
        <v>0</v>
      </c>
      <c r="X436" s="231">
        <v>0</v>
      </c>
      <c r="Y436" s="231">
        <v>0</v>
      </c>
      <c r="Z436" s="231">
        <v>0</v>
      </c>
      <c r="AA436" s="231">
        <v>0</v>
      </c>
      <c r="AB436" s="231">
        <v>0</v>
      </c>
      <c r="AC436" s="232">
        <v>0.14870445882625385</v>
      </c>
      <c r="AD436" s="231">
        <v>0.14870445882625385</v>
      </c>
      <c r="AE436" s="231">
        <v>0</v>
      </c>
      <c r="AF436" s="231">
        <v>0</v>
      </c>
      <c r="AG436" s="231">
        <v>0</v>
      </c>
      <c r="AH436" s="231">
        <v>0</v>
      </c>
      <c r="AI436" s="233">
        <f t="shared" si="229"/>
        <v>2.0985782113618638</v>
      </c>
      <c r="AJ436" s="160" t="str">
        <f t="shared" si="230"/>
        <v/>
      </c>
      <c r="BA436" s="160"/>
      <c r="BR436" s="160"/>
      <c r="CG436" s="160"/>
    </row>
    <row r="437" spans="1:85" ht="15">
      <c r="A437" s="186" t="s">
        <v>22</v>
      </c>
      <c r="B437" s="175">
        <v>126.37158758770056</v>
      </c>
      <c r="C437" s="175">
        <v>0</v>
      </c>
      <c r="D437" s="175">
        <v>7.957126420602969</v>
      </c>
      <c r="E437" s="175">
        <v>0</v>
      </c>
      <c r="F437" s="362"/>
      <c r="G437" s="175">
        <v>0</v>
      </c>
      <c r="H437" s="187">
        <v>0</v>
      </c>
      <c r="I437" s="173">
        <f t="shared" si="227"/>
        <v>134.32871400830354</v>
      </c>
      <c r="J437" s="168"/>
      <c r="K437" s="188" t="s">
        <v>22</v>
      </c>
      <c r="L437" s="175">
        <v>126.37158758770056</v>
      </c>
      <c r="M437" s="175">
        <v>0</v>
      </c>
      <c r="N437" s="175">
        <v>7.957126420602969</v>
      </c>
      <c r="O437" s="175">
        <v>0</v>
      </c>
      <c r="P437" s="175">
        <v>4.9224227951495214</v>
      </c>
      <c r="Q437" s="175">
        <v>0</v>
      </c>
      <c r="R437" s="176">
        <v>0</v>
      </c>
      <c r="S437" s="177">
        <f t="shared" si="228"/>
        <v>139.25113680345305</v>
      </c>
      <c r="U437" s="234" t="s">
        <v>22</v>
      </c>
      <c r="V437" s="226">
        <v>125.7987245104522</v>
      </c>
      <c r="W437" s="226">
        <v>0</v>
      </c>
      <c r="X437" s="226">
        <v>0</v>
      </c>
      <c r="Y437" s="226">
        <v>0</v>
      </c>
      <c r="Z437" s="226">
        <v>0.14500152901265084</v>
      </c>
      <c r="AA437" s="226">
        <v>0</v>
      </c>
      <c r="AB437" s="226">
        <v>4.9224227951495214</v>
      </c>
      <c r="AC437" s="227">
        <v>8.384987968838681</v>
      </c>
      <c r="AD437" s="226">
        <v>0.57286307724836372</v>
      </c>
      <c r="AE437" s="226">
        <v>0</v>
      </c>
      <c r="AF437" s="226">
        <v>0</v>
      </c>
      <c r="AG437" s="226">
        <v>7.8121248915903179</v>
      </c>
      <c r="AH437" s="226">
        <v>0</v>
      </c>
      <c r="AI437" s="229">
        <f t="shared" si="229"/>
        <v>139.25113680345305</v>
      </c>
      <c r="AJ437" s="160" t="str">
        <f t="shared" si="230"/>
        <v/>
      </c>
      <c r="BA437" s="160"/>
      <c r="BR437" s="160"/>
      <c r="CG437" s="160"/>
    </row>
    <row r="438" spans="1:85" ht="15">
      <c r="A438" s="178" t="s">
        <v>21</v>
      </c>
      <c r="B438" s="179">
        <v>0</v>
      </c>
      <c r="C438" s="179">
        <v>0</v>
      </c>
      <c r="D438" s="179">
        <v>0</v>
      </c>
      <c r="E438" s="179">
        <v>0</v>
      </c>
      <c r="F438" s="362"/>
      <c r="G438" s="179">
        <v>0</v>
      </c>
      <c r="H438" s="180">
        <v>0</v>
      </c>
      <c r="I438" s="181">
        <f t="shared" si="227"/>
        <v>0</v>
      </c>
      <c r="J438" s="168"/>
      <c r="K438" s="182" t="s">
        <v>21</v>
      </c>
      <c r="L438" s="183">
        <v>0</v>
      </c>
      <c r="M438" s="183">
        <v>0</v>
      </c>
      <c r="N438" s="183">
        <v>0</v>
      </c>
      <c r="O438" s="183">
        <v>0</v>
      </c>
      <c r="P438" s="183">
        <v>0</v>
      </c>
      <c r="Q438" s="183">
        <v>0</v>
      </c>
      <c r="R438" s="184">
        <v>0</v>
      </c>
      <c r="S438" s="185">
        <f t="shared" si="228"/>
        <v>0</v>
      </c>
      <c r="U438" s="230" t="s">
        <v>61</v>
      </c>
      <c r="V438" s="231">
        <v>0</v>
      </c>
      <c r="W438" s="231">
        <v>0</v>
      </c>
      <c r="X438" s="231">
        <v>0</v>
      </c>
      <c r="Y438" s="231">
        <v>0</v>
      </c>
      <c r="Z438" s="231">
        <v>0</v>
      </c>
      <c r="AA438" s="231">
        <v>0</v>
      </c>
      <c r="AB438" s="231">
        <v>0</v>
      </c>
      <c r="AC438" s="232">
        <v>0</v>
      </c>
      <c r="AD438" s="231">
        <v>0</v>
      </c>
      <c r="AE438" s="231">
        <v>0</v>
      </c>
      <c r="AF438" s="231">
        <v>0</v>
      </c>
      <c r="AG438" s="231">
        <v>0</v>
      </c>
      <c r="AH438" s="231">
        <v>0</v>
      </c>
      <c r="AI438" s="233">
        <f t="shared" si="229"/>
        <v>0</v>
      </c>
      <c r="AJ438" s="160" t="str">
        <f t="shared" si="230"/>
        <v/>
      </c>
      <c r="BA438" s="160"/>
      <c r="BR438" s="160"/>
      <c r="CG438" s="160"/>
    </row>
    <row r="439" spans="1:85" ht="15">
      <c r="A439" s="189" t="s">
        <v>64</v>
      </c>
      <c r="B439" s="175">
        <v>0</v>
      </c>
      <c r="C439" s="175">
        <v>0</v>
      </c>
      <c r="D439" s="175">
        <v>0</v>
      </c>
      <c r="E439" s="175">
        <v>0</v>
      </c>
      <c r="F439" s="362"/>
      <c r="G439" s="175">
        <v>0</v>
      </c>
      <c r="H439" s="187">
        <v>0</v>
      </c>
      <c r="I439" s="173">
        <f t="shared" si="227"/>
        <v>0</v>
      </c>
      <c r="J439" s="168"/>
      <c r="K439" s="190" t="s">
        <v>64</v>
      </c>
      <c r="L439" s="175">
        <v>0</v>
      </c>
      <c r="M439" s="175">
        <v>0</v>
      </c>
      <c r="N439" s="175">
        <v>0</v>
      </c>
      <c r="O439" s="175">
        <v>0</v>
      </c>
      <c r="P439" s="175">
        <v>0</v>
      </c>
      <c r="Q439" s="175">
        <v>0</v>
      </c>
      <c r="R439" s="176">
        <v>0</v>
      </c>
      <c r="S439" s="177">
        <f t="shared" si="228"/>
        <v>0</v>
      </c>
      <c r="U439" s="235" t="s">
        <v>62</v>
      </c>
      <c r="V439" s="226">
        <v>0</v>
      </c>
      <c r="W439" s="226">
        <v>0</v>
      </c>
      <c r="X439" s="226">
        <v>0</v>
      </c>
      <c r="Y439" s="226">
        <v>0</v>
      </c>
      <c r="Z439" s="226">
        <v>0</v>
      </c>
      <c r="AA439" s="226">
        <v>0</v>
      </c>
      <c r="AB439" s="226">
        <v>0</v>
      </c>
      <c r="AC439" s="227">
        <v>0</v>
      </c>
      <c r="AD439" s="228">
        <v>0</v>
      </c>
      <c r="AE439" s="228">
        <v>0</v>
      </c>
      <c r="AF439" s="228">
        <v>0</v>
      </c>
      <c r="AG439" s="228">
        <v>0</v>
      </c>
      <c r="AH439" s="228">
        <v>0</v>
      </c>
      <c r="AI439" s="229">
        <f t="shared" si="229"/>
        <v>0</v>
      </c>
      <c r="AJ439" s="160" t="str">
        <f t="shared" si="230"/>
        <v/>
      </c>
      <c r="BA439" s="160"/>
      <c r="BR439" s="160"/>
      <c r="CG439" s="160"/>
    </row>
    <row r="440" spans="1:85">
      <c r="A440" s="191" t="s">
        <v>23</v>
      </c>
      <c r="B440" s="192">
        <v>0</v>
      </c>
      <c r="C440" s="192">
        <v>0</v>
      </c>
      <c r="D440" s="192">
        <v>0</v>
      </c>
      <c r="E440" s="192">
        <v>0</v>
      </c>
      <c r="F440" s="362"/>
      <c r="G440" s="192">
        <v>0</v>
      </c>
      <c r="H440" s="193">
        <v>0</v>
      </c>
      <c r="I440" s="194">
        <f t="shared" si="227"/>
        <v>0</v>
      </c>
      <c r="J440" s="168"/>
      <c r="K440" s="195" t="s">
        <v>23</v>
      </c>
      <c r="L440" s="196">
        <v>0</v>
      </c>
      <c r="M440" s="196">
        <v>0</v>
      </c>
      <c r="N440" s="196">
        <v>0</v>
      </c>
      <c r="O440" s="196">
        <v>0</v>
      </c>
      <c r="P440" s="196">
        <v>0</v>
      </c>
      <c r="Q440" s="196">
        <v>0</v>
      </c>
      <c r="R440" s="197">
        <v>0</v>
      </c>
      <c r="S440" s="198">
        <f t="shared" si="228"/>
        <v>0</v>
      </c>
      <c r="U440" s="236" t="s">
        <v>66</v>
      </c>
      <c r="V440" s="237">
        <v>0</v>
      </c>
      <c r="W440" s="237">
        <v>0</v>
      </c>
      <c r="X440" s="237">
        <v>0</v>
      </c>
      <c r="Y440" s="237">
        <v>0</v>
      </c>
      <c r="Z440" s="237">
        <v>0</v>
      </c>
      <c r="AA440" s="237">
        <v>0</v>
      </c>
      <c r="AB440" s="237">
        <v>0</v>
      </c>
      <c r="AC440" s="237">
        <v>0</v>
      </c>
      <c r="AD440" s="237">
        <v>0</v>
      </c>
      <c r="AE440" s="237">
        <v>0</v>
      </c>
      <c r="AF440" s="237">
        <v>0</v>
      </c>
      <c r="AG440" s="237">
        <v>0</v>
      </c>
      <c r="AH440" s="125">
        <v>0</v>
      </c>
      <c r="AI440" s="238">
        <f t="shared" si="229"/>
        <v>0</v>
      </c>
      <c r="AJ440" s="160" t="str">
        <f t="shared" si="230"/>
        <v/>
      </c>
      <c r="BA440" s="160"/>
      <c r="BR440" s="160"/>
      <c r="CG440" s="160"/>
    </row>
    <row r="441" spans="1:85">
      <c r="A441" s="199" t="s">
        <v>19</v>
      </c>
      <c r="B441" s="200">
        <v>0</v>
      </c>
      <c r="C441" s="200">
        <v>0</v>
      </c>
      <c r="D441" s="200">
        <v>0</v>
      </c>
      <c r="E441" s="200">
        <v>0</v>
      </c>
      <c r="F441" s="362"/>
      <c r="G441" s="200">
        <v>0</v>
      </c>
      <c r="H441" s="201">
        <v>0</v>
      </c>
      <c r="I441" s="202">
        <f t="shared" si="227"/>
        <v>0</v>
      </c>
      <c r="J441" s="168"/>
      <c r="K441" s="203" t="s">
        <v>19</v>
      </c>
      <c r="L441" s="200">
        <v>0</v>
      </c>
      <c r="M441" s="200">
        <v>0</v>
      </c>
      <c r="N441" s="200">
        <v>0</v>
      </c>
      <c r="O441" s="200">
        <v>0</v>
      </c>
      <c r="P441" s="200">
        <v>0</v>
      </c>
      <c r="Q441" s="200">
        <v>0</v>
      </c>
      <c r="R441" s="204">
        <v>0</v>
      </c>
      <c r="S441" s="205">
        <f t="shared" si="228"/>
        <v>0</v>
      </c>
      <c r="U441" s="239" t="s">
        <v>19</v>
      </c>
      <c r="V441" s="240">
        <v>0</v>
      </c>
      <c r="W441" s="240">
        <v>0</v>
      </c>
      <c r="X441" s="240">
        <v>0</v>
      </c>
      <c r="Y441" s="240">
        <v>0</v>
      </c>
      <c r="Z441" s="240">
        <v>0</v>
      </c>
      <c r="AA441" s="240">
        <v>0</v>
      </c>
      <c r="AB441" s="240">
        <v>0</v>
      </c>
      <c r="AC441" s="240">
        <v>0</v>
      </c>
      <c r="AD441" s="241">
        <v>0</v>
      </c>
      <c r="AE441" s="241">
        <v>0</v>
      </c>
      <c r="AF441" s="241">
        <v>0</v>
      </c>
      <c r="AG441" s="241">
        <v>0</v>
      </c>
      <c r="AH441" s="241">
        <v>0</v>
      </c>
      <c r="AI441" s="242">
        <f t="shared" si="229"/>
        <v>0</v>
      </c>
      <c r="AJ441" s="160" t="str">
        <f t="shared" si="230"/>
        <v/>
      </c>
      <c r="BA441" s="160"/>
      <c r="BR441" s="160"/>
      <c r="CG441" s="160"/>
    </row>
    <row r="442" spans="1:85">
      <c r="A442" s="191" t="s">
        <v>20</v>
      </c>
      <c r="B442" s="192">
        <v>0</v>
      </c>
      <c r="C442" s="192">
        <v>0</v>
      </c>
      <c r="D442" s="192">
        <v>0</v>
      </c>
      <c r="E442" s="192">
        <v>0</v>
      </c>
      <c r="F442" s="362"/>
      <c r="G442" s="192">
        <v>0</v>
      </c>
      <c r="H442" s="193">
        <v>0</v>
      </c>
      <c r="I442" s="194">
        <f t="shared" si="227"/>
        <v>0</v>
      </c>
      <c r="J442" s="168"/>
      <c r="K442" s="195" t="s">
        <v>20</v>
      </c>
      <c r="L442" s="196">
        <v>0</v>
      </c>
      <c r="M442" s="196">
        <v>0</v>
      </c>
      <c r="N442" s="196">
        <v>0</v>
      </c>
      <c r="O442" s="196">
        <v>0</v>
      </c>
      <c r="P442" s="196">
        <v>0</v>
      </c>
      <c r="Q442" s="196">
        <v>0</v>
      </c>
      <c r="R442" s="197">
        <v>0</v>
      </c>
      <c r="S442" s="198">
        <f t="shared" si="228"/>
        <v>0</v>
      </c>
      <c r="U442" s="236" t="s">
        <v>20</v>
      </c>
      <c r="V442" s="237">
        <v>0</v>
      </c>
      <c r="W442" s="237">
        <v>0</v>
      </c>
      <c r="X442" s="237">
        <v>0</v>
      </c>
      <c r="Y442" s="237">
        <v>0</v>
      </c>
      <c r="Z442" s="237">
        <v>0</v>
      </c>
      <c r="AA442" s="237">
        <v>0</v>
      </c>
      <c r="AB442" s="237">
        <v>0</v>
      </c>
      <c r="AC442" s="237">
        <v>0</v>
      </c>
      <c r="AD442" s="237">
        <v>0</v>
      </c>
      <c r="AE442" s="237">
        <v>0</v>
      </c>
      <c r="AF442" s="237">
        <v>0</v>
      </c>
      <c r="AG442" s="237">
        <v>0</v>
      </c>
      <c r="AH442" s="125">
        <v>0</v>
      </c>
      <c r="AI442" s="238">
        <f t="shared" si="229"/>
        <v>0</v>
      </c>
      <c r="AJ442" s="160" t="str">
        <f t="shared" si="230"/>
        <v/>
      </c>
      <c r="BA442" s="160"/>
      <c r="BR442" s="160"/>
      <c r="CG442" s="160"/>
    </row>
    <row r="443" spans="1:85" ht="15" thickBot="1">
      <c r="A443" s="206" t="s">
        <v>11</v>
      </c>
      <c r="B443" s="207">
        <v>0</v>
      </c>
      <c r="C443" s="207">
        <v>0</v>
      </c>
      <c r="D443" s="207">
        <v>0</v>
      </c>
      <c r="E443" s="207">
        <v>0</v>
      </c>
      <c r="F443" s="363"/>
      <c r="G443" s="207">
        <v>0</v>
      </c>
      <c r="H443" s="208">
        <v>0</v>
      </c>
      <c r="I443" s="209">
        <f t="shared" si="227"/>
        <v>0</v>
      </c>
      <c r="J443" s="168"/>
      <c r="K443" s="210" t="s">
        <v>11</v>
      </c>
      <c r="L443" s="207">
        <v>0</v>
      </c>
      <c r="M443" s="207">
        <v>0</v>
      </c>
      <c r="N443" s="207">
        <v>0</v>
      </c>
      <c r="O443" s="207">
        <v>0</v>
      </c>
      <c r="P443" s="207">
        <v>0</v>
      </c>
      <c r="Q443" s="207">
        <v>0</v>
      </c>
      <c r="R443" s="211">
        <v>0</v>
      </c>
      <c r="S443" s="212">
        <f t="shared" si="228"/>
        <v>0</v>
      </c>
      <c r="U443" s="239" t="s">
        <v>11</v>
      </c>
      <c r="V443" s="240">
        <v>0</v>
      </c>
      <c r="W443" s="240">
        <v>0</v>
      </c>
      <c r="X443" s="240">
        <v>0</v>
      </c>
      <c r="Y443" s="240">
        <v>0</v>
      </c>
      <c r="Z443" s="240">
        <v>0</v>
      </c>
      <c r="AA443" s="240">
        <v>0</v>
      </c>
      <c r="AB443" s="240">
        <v>0</v>
      </c>
      <c r="AC443" s="240">
        <v>0</v>
      </c>
      <c r="AD443" s="241">
        <v>0</v>
      </c>
      <c r="AE443" s="241">
        <v>0</v>
      </c>
      <c r="AF443" s="241">
        <v>0</v>
      </c>
      <c r="AG443" s="241">
        <v>0</v>
      </c>
      <c r="AH443" s="241">
        <v>0</v>
      </c>
      <c r="AI443" s="242">
        <f t="shared" si="229"/>
        <v>0</v>
      </c>
      <c r="AJ443" s="169" t="str">
        <f t="shared" si="230"/>
        <v/>
      </c>
    </row>
    <row r="444" spans="1:85" ht="15">
      <c r="A444" s="213" t="s">
        <v>26</v>
      </c>
      <c r="B444" s="214">
        <f>SUM(B423:B439)</f>
        <v>229.62559600527533</v>
      </c>
      <c r="C444" s="214">
        <f t="shared" ref="C444:I444" si="231">SUM(C423:C439)</f>
        <v>35.138517136447213</v>
      </c>
      <c r="D444" s="214">
        <f t="shared" si="231"/>
        <v>36.520518263570764</v>
      </c>
      <c r="E444" s="214">
        <f t="shared" si="231"/>
        <v>254.25724575293495</v>
      </c>
      <c r="F444" s="214">
        <f t="shared" si="231"/>
        <v>0</v>
      </c>
      <c r="G444" s="214">
        <f t="shared" si="231"/>
        <v>31.868770865943187</v>
      </c>
      <c r="H444" s="216">
        <f t="shared" si="231"/>
        <v>0</v>
      </c>
      <c r="I444" s="173">
        <f t="shared" si="231"/>
        <v>587.41064802417145</v>
      </c>
      <c r="J444" s="168"/>
      <c r="K444" s="215" t="s">
        <v>26</v>
      </c>
      <c r="L444" s="214">
        <f>SUM(L423:L439)</f>
        <v>229.62559600527533</v>
      </c>
      <c r="M444" s="214">
        <f t="shared" ref="M444:S444" si="232">SUM(M423:M439)</f>
        <v>35.138517136447213</v>
      </c>
      <c r="N444" s="214">
        <f t="shared" si="232"/>
        <v>36.520518263570764</v>
      </c>
      <c r="O444" s="214">
        <f t="shared" si="232"/>
        <v>254.25724575293495</v>
      </c>
      <c r="P444" s="214">
        <f t="shared" si="232"/>
        <v>91.125140155151684</v>
      </c>
      <c r="Q444" s="214">
        <f t="shared" si="232"/>
        <v>31.868770865943187</v>
      </c>
      <c r="R444" s="216">
        <f t="shared" si="232"/>
        <v>0</v>
      </c>
      <c r="S444" s="217">
        <f t="shared" si="232"/>
        <v>678.53578817932316</v>
      </c>
      <c r="T444" s="160" t="str">
        <f>IF(ABS(S444-AI444)&gt;0.01,S444-AI444,"")</f>
        <v/>
      </c>
      <c r="U444" s="243" t="s">
        <v>63</v>
      </c>
      <c r="V444" s="244">
        <f>SUM(V423:V439)</f>
        <v>209.79261490697843</v>
      </c>
      <c r="W444" s="244">
        <f t="shared" ref="W444:AH444" si="233">SUM(W423:W439)</f>
        <v>18.48810673674388</v>
      </c>
      <c r="X444" s="244">
        <f t="shared" si="233"/>
        <v>31.868770865943187</v>
      </c>
      <c r="Y444" s="244">
        <f t="shared" si="233"/>
        <v>35.138517136447213</v>
      </c>
      <c r="Z444" s="244">
        <f t="shared" si="233"/>
        <v>28.446472825089167</v>
      </c>
      <c r="AA444" s="244">
        <f t="shared" si="233"/>
        <v>241.16870032079666</v>
      </c>
      <c r="AB444" s="244">
        <f t="shared" si="233"/>
        <v>91.125140155151684</v>
      </c>
      <c r="AC444" s="244">
        <f t="shared" si="233"/>
        <v>22.507465232172926</v>
      </c>
      <c r="AD444" s="245">
        <f t="shared" si="233"/>
        <v>1.3448743615530447</v>
      </c>
      <c r="AE444" s="245">
        <f t="shared" si="233"/>
        <v>0.62467205601242637</v>
      </c>
      <c r="AF444" s="245">
        <f t="shared" si="233"/>
        <v>0</v>
      </c>
      <c r="AG444" s="245">
        <f t="shared" si="233"/>
        <v>8.0740454384815941</v>
      </c>
      <c r="AH444" s="245">
        <f t="shared" si="233"/>
        <v>12.463873376125859</v>
      </c>
      <c r="AI444" s="246">
        <f>SUM(V444:AC444)</f>
        <v>678.53578817932316</v>
      </c>
      <c r="AJ444" s="160" t="str">
        <f>IF(ABS(S444-AI444)&gt;0.001,S444-AI444,"")</f>
        <v/>
      </c>
    </row>
    <row r="445" spans="1:85" s="23" customFormat="1" ht="15" thickBot="1">
      <c r="A445" s="30" t="s">
        <v>88</v>
      </c>
      <c r="B445" s="47">
        <f>IF($I444=0,"-",B444/$I444)</f>
        <v>0.39091153144337693</v>
      </c>
      <c r="C445" s="47">
        <f t="shared" ref="C445:H445" si="234">IF($I444=0,"-",C444/$I444)</f>
        <v>5.9819339766209505E-2</v>
      </c>
      <c r="D445" s="47">
        <f t="shared" si="234"/>
        <v>6.2172039928816501E-2</v>
      </c>
      <c r="E445" s="47">
        <f t="shared" si="234"/>
        <v>0.43284412124322347</v>
      </c>
      <c r="F445" s="47">
        <f t="shared" si="234"/>
        <v>0</v>
      </c>
      <c r="G445" s="47">
        <f t="shared" si="234"/>
        <v>5.4252967618373532E-2</v>
      </c>
      <c r="H445" s="70">
        <f t="shared" si="234"/>
        <v>0</v>
      </c>
      <c r="I445" s="48">
        <f>SUM(B445:H445)</f>
        <v>0.99999999999999989</v>
      </c>
      <c r="J445" s="160"/>
      <c r="K445" s="81" t="s">
        <v>88</v>
      </c>
      <c r="L445" s="98">
        <f t="shared" ref="L445:R445" si="235">IF($S444=0,"-",L444/$S444)</f>
        <v>0.3384133895448857</v>
      </c>
      <c r="M445" s="98">
        <f t="shared" si="235"/>
        <v>5.1785797814338452E-2</v>
      </c>
      <c r="N445" s="98">
        <f t="shared" si="235"/>
        <v>5.3822538029370877E-2</v>
      </c>
      <c r="O445" s="98">
        <f t="shared" si="235"/>
        <v>0.37471456949259685</v>
      </c>
      <c r="P445" s="98">
        <f t="shared" si="235"/>
        <v>0.13429673385343849</v>
      </c>
      <c r="Q445" s="98">
        <f t="shared" si="235"/>
        <v>4.6966971265369604E-2</v>
      </c>
      <c r="R445" s="99">
        <f t="shared" si="235"/>
        <v>0</v>
      </c>
      <c r="S445" s="100">
        <f>SUM(L445:R445)</f>
        <v>0.99999999999999989</v>
      </c>
      <c r="U445" s="110" t="s">
        <v>88</v>
      </c>
      <c r="V445" s="133">
        <f>+V444/$AI444</f>
        <v>0.30918430326262247</v>
      </c>
      <c r="W445" s="133">
        <f t="shared" ref="W445:AH445" si="236">+W444/$AI444</f>
        <v>2.7247062069271209E-2</v>
      </c>
      <c r="X445" s="133">
        <f t="shared" si="236"/>
        <v>4.6966971265369604E-2</v>
      </c>
      <c r="Y445" s="133">
        <f t="shared" si="236"/>
        <v>5.1785797814338452E-2</v>
      </c>
      <c r="Z445" s="133">
        <f t="shared" si="236"/>
        <v>4.192331977273886E-2</v>
      </c>
      <c r="AA445" s="133">
        <f t="shared" si="236"/>
        <v>0.35542517361967163</v>
      </c>
      <c r="AB445" s="133">
        <f t="shared" si="236"/>
        <v>0.13429673385343849</v>
      </c>
      <c r="AC445" s="133">
        <f t="shared" si="236"/>
        <v>3.3170638342549241E-2</v>
      </c>
      <c r="AD445" s="133">
        <f t="shared" si="236"/>
        <v>1.9820242129920227E-3</v>
      </c>
      <c r="AE445" s="133">
        <f t="shared" si="236"/>
        <v>9.2061769901418712E-4</v>
      </c>
      <c r="AF445" s="133">
        <f t="shared" si="236"/>
        <v>0</v>
      </c>
      <c r="AG445" s="133">
        <f t="shared" si="236"/>
        <v>1.1899218256632012E-2</v>
      </c>
      <c r="AH445" s="133">
        <f t="shared" si="236"/>
        <v>1.8368778173911016E-2</v>
      </c>
      <c r="AI445" s="134">
        <f>SUM(V445:AC445)</f>
        <v>0.99999999999999978</v>
      </c>
      <c r="AJ445" s="160" t="str">
        <f t="shared" si="230"/>
        <v/>
      </c>
      <c r="BA445" s="218"/>
      <c r="BR445" s="218"/>
    </row>
    <row r="446" spans="1:85" ht="15" thickBot="1">
      <c r="A446" s="247"/>
      <c r="B446" s="247"/>
      <c r="C446" s="247"/>
      <c r="D446" s="247"/>
      <c r="E446" s="247"/>
      <c r="F446" s="247"/>
      <c r="G446" s="247"/>
      <c r="H446" s="247"/>
      <c r="I446" s="247"/>
      <c r="K446" s="247"/>
      <c r="L446" s="247"/>
      <c r="M446" s="247"/>
      <c r="N446" s="247"/>
      <c r="O446" s="247"/>
      <c r="P446" s="247"/>
      <c r="Q446" s="247"/>
      <c r="R446" s="247"/>
      <c r="S446" s="247"/>
    </row>
    <row r="447" spans="1:85" ht="28.5">
      <c r="A447" s="364" t="s">
        <v>44</v>
      </c>
      <c r="B447" s="164" t="s">
        <v>0</v>
      </c>
      <c r="C447" s="164" t="s">
        <v>1</v>
      </c>
      <c r="D447" s="164" t="s">
        <v>2</v>
      </c>
      <c r="E447" s="164" t="s">
        <v>3</v>
      </c>
      <c r="F447" s="164" t="s">
        <v>27</v>
      </c>
      <c r="G447" s="164" t="s">
        <v>4</v>
      </c>
      <c r="H447" s="164" t="s">
        <v>5</v>
      </c>
      <c r="I447" s="165" t="s">
        <v>6</v>
      </c>
      <c r="K447" s="366" t="s">
        <v>44</v>
      </c>
      <c r="L447" s="166" t="s">
        <v>0</v>
      </c>
      <c r="M447" s="166" t="s">
        <v>1</v>
      </c>
      <c r="N447" s="166" t="s">
        <v>2</v>
      </c>
      <c r="O447" s="166" t="s">
        <v>3</v>
      </c>
      <c r="P447" s="166" t="s">
        <v>27</v>
      </c>
      <c r="Q447" s="166" t="s">
        <v>4</v>
      </c>
      <c r="R447" s="166" t="s">
        <v>5</v>
      </c>
      <c r="S447" s="167" t="s">
        <v>6</v>
      </c>
    </row>
    <row r="448" spans="1:85" ht="15">
      <c r="A448" s="365" t="s">
        <v>44</v>
      </c>
      <c r="B448" s="318" t="s">
        <v>69</v>
      </c>
      <c r="C448" s="319"/>
      <c r="D448" s="319"/>
      <c r="E448" s="319"/>
      <c r="F448" s="319"/>
      <c r="G448" s="319"/>
      <c r="H448" s="319"/>
      <c r="I448" s="320"/>
      <c r="K448" s="367" t="s">
        <v>44</v>
      </c>
      <c r="L448" s="321" t="s">
        <v>69</v>
      </c>
      <c r="M448" s="322"/>
      <c r="N448" s="322"/>
      <c r="O448" s="322"/>
      <c r="P448" s="322"/>
      <c r="Q448" s="322"/>
      <c r="R448" s="322"/>
      <c r="S448" s="323"/>
    </row>
    <row r="449" spans="1:19" ht="15">
      <c r="A449" s="170" t="s">
        <v>7</v>
      </c>
      <c r="B449" s="368"/>
      <c r="C449" s="369"/>
      <c r="D449" s="369"/>
      <c r="E449" s="370"/>
      <c r="F449" s="171">
        <v>0.29211458438118154</v>
      </c>
      <c r="G449" s="368"/>
      <c r="H449" s="370"/>
      <c r="I449" s="173">
        <f>SUM(B449:H449)</f>
        <v>0.29211458438118154</v>
      </c>
      <c r="J449" s="168"/>
      <c r="K449" s="222" t="s">
        <v>7</v>
      </c>
      <c r="L449" s="368"/>
      <c r="M449" s="369"/>
      <c r="N449" s="369"/>
      <c r="O449" s="370"/>
      <c r="P449" s="171">
        <v>0</v>
      </c>
      <c r="Q449" s="368"/>
      <c r="R449" s="377"/>
      <c r="S449" s="224">
        <f>SUM(L449:R449)</f>
        <v>0</v>
      </c>
    </row>
    <row r="450" spans="1:19" ht="15">
      <c r="A450" s="178" t="s">
        <v>8</v>
      </c>
      <c r="B450" s="371"/>
      <c r="C450" s="372"/>
      <c r="D450" s="372"/>
      <c r="E450" s="373"/>
      <c r="F450" s="179">
        <v>0</v>
      </c>
      <c r="G450" s="371"/>
      <c r="H450" s="373"/>
      <c r="I450" s="181">
        <f t="shared" ref="I450:I469" si="237">SUM(B450:H450)</f>
        <v>0</v>
      </c>
      <c r="J450" s="168"/>
      <c r="K450" s="182" t="s">
        <v>8</v>
      </c>
      <c r="L450" s="371"/>
      <c r="M450" s="372"/>
      <c r="N450" s="372"/>
      <c r="O450" s="373"/>
      <c r="P450" s="183">
        <v>0</v>
      </c>
      <c r="Q450" s="371"/>
      <c r="R450" s="378"/>
      <c r="S450" s="185">
        <f t="shared" ref="S450:S469" si="238">SUM(L450:R450)</f>
        <v>0</v>
      </c>
    </row>
    <row r="451" spans="1:19" ht="15">
      <c r="A451" s="186" t="s">
        <v>10</v>
      </c>
      <c r="B451" s="371"/>
      <c r="C451" s="372"/>
      <c r="D451" s="372"/>
      <c r="E451" s="373"/>
      <c r="F451" s="175">
        <v>0</v>
      </c>
      <c r="G451" s="371"/>
      <c r="H451" s="373"/>
      <c r="I451" s="173">
        <f t="shared" si="237"/>
        <v>0</v>
      </c>
      <c r="J451" s="168"/>
      <c r="K451" s="188" t="s">
        <v>10</v>
      </c>
      <c r="L451" s="371"/>
      <c r="M451" s="372"/>
      <c r="N451" s="372"/>
      <c r="O451" s="373"/>
      <c r="P451" s="175">
        <v>0</v>
      </c>
      <c r="Q451" s="371"/>
      <c r="R451" s="378"/>
      <c r="S451" s="177">
        <f t="shared" si="238"/>
        <v>0</v>
      </c>
    </row>
    <row r="452" spans="1:19" ht="15">
      <c r="A452" s="178" t="s">
        <v>56</v>
      </c>
      <c r="B452" s="371"/>
      <c r="C452" s="372"/>
      <c r="D452" s="372"/>
      <c r="E452" s="373"/>
      <c r="F452" s="179">
        <v>0</v>
      </c>
      <c r="G452" s="371"/>
      <c r="H452" s="373"/>
      <c r="I452" s="181">
        <f t="shared" si="237"/>
        <v>0</v>
      </c>
      <c r="J452" s="168"/>
      <c r="K452" s="182" t="s">
        <v>56</v>
      </c>
      <c r="L452" s="371"/>
      <c r="M452" s="372"/>
      <c r="N452" s="372"/>
      <c r="O452" s="373"/>
      <c r="P452" s="183">
        <v>0</v>
      </c>
      <c r="Q452" s="371"/>
      <c r="R452" s="378"/>
      <c r="S452" s="185">
        <f t="shared" si="238"/>
        <v>0</v>
      </c>
    </row>
    <row r="453" spans="1:19" ht="15">
      <c r="A453" s="186" t="s">
        <v>16</v>
      </c>
      <c r="B453" s="371"/>
      <c r="C453" s="372"/>
      <c r="D453" s="372"/>
      <c r="E453" s="373"/>
      <c r="F453" s="175">
        <v>0</v>
      </c>
      <c r="G453" s="371"/>
      <c r="H453" s="373"/>
      <c r="I453" s="173">
        <f t="shared" si="237"/>
        <v>0</v>
      </c>
      <c r="J453" s="168"/>
      <c r="K453" s="188" t="s">
        <v>16</v>
      </c>
      <c r="L453" s="371"/>
      <c r="M453" s="372"/>
      <c r="N453" s="372"/>
      <c r="O453" s="373"/>
      <c r="P453" s="175">
        <v>0</v>
      </c>
      <c r="Q453" s="371"/>
      <c r="R453" s="378"/>
      <c r="S453" s="177">
        <f t="shared" si="238"/>
        <v>0</v>
      </c>
    </row>
    <row r="454" spans="1:19" ht="15">
      <c r="A454" s="178" t="s">
        <v>15</v>
      </c>
      <c r="B454" s="371"/>
      <c r="C454" s="372"/>
      <c r="D454" s="372"/>
      <c r="E454" s="373"/>
      <c r="F454" s="179">
        <v>0</v>
      </c>
      <c r="G454" s="371"/>
      <c r="H454" s="373"/>
      <c r="I454" s="181">
        <f t="shared" si="237"/>
        <v>0</v>
      </c>
      <c r="J454" s="168"/>
      <c r="K454" s="182" t="s">
        <v>15</v>
      </c>
      <c r="L454" s="371"/>
      <c r="M454" s="372"/>
      <c r="N454" s="372"/>
      <c r="O454" s="373"/>
      <c r="P454" s="183">
        <v>0</v>
      </c>
      <c r="Q454" s="371"/>
      <c r="R454" s="378"/>
      <c r="S454" s="185">
        <f t="shared" si="238"/>
        <v>0</v>
      </c>
    </row>
    <row r="455" spans="1:19" ht="15">
      <c r="A455" s="186" t="s">
        <v>58</v>
      </c>
      <c r="B455" s="371"/>
      <c r="C455" s="372"/>
      <c r="D455" s="372"/>
      <c r="E455" s="373"/>
      <c r="F455" s="175">
        <v>213.77467434244042</v>
      </c>
      <c r="G455" s="371"/>
      <c r="H455" s="373"/>
      <c r="I455" s="173">
        <f t="shared" si="237"/>
        <v>213.77467434244042</v>
      </c>
      <c r="J455" s="168"/>
      <c r="K455" s="188" t="s">
        <v>58</v>
      </c>
      <c r="L455" s="371"/>
      <c r="M455" s="372"/>
      <c r="N455" s="372"/>
      <c r="O455" s="373"/>
      <c r="P455" s="175">
        <v>0</v>
      </c>
      <c r="Q455" s="371"/>
      <c r="R455" s="378"/>
      <c r="S455" s="177">
        <f t="shared" si="238"/>
        <v>0</v>
      </c>
    </row>
    <row r="456" spans="1:19" ht="15">
      <c r="A456" s="178" t="s">
        <v>12</v>
      </c>
      <c r="B456" s="371"/>
      <c r="C456" s="372"/>
      <c r="D456" s="372"/>
      <c r="E456" s="373"/>
      <c r="F456" s="179">
        <v>0</v>
      </c>
      <c r="G456" s="371"/>
      <c r="H456" s="373"/>
      <c r="I456" s="181">
        <f t="shared" si="237"/>
        <v>0</v>
      </c>
      <c r="J456" s="168"/>
      <c r="K456" s="182" t="s">
        <v>12</v>
      </c>
      <c r="L456" s="371"/>
      <c r="M456" s="372"/>
      <c r="N456" s="372"/>
      <c r="O456" s="373"/>
      <c r="P456" s="183">
        <v>0</v>
      </c>
      <c r="Q456" s="371"/>
      <c r="R456" s="378"/>
      <c r="S456" s="185">
        <f t="shared" si="238"/>
        <v>0</v>
      </c>
    </row>
    <row r="457" spans="1:19" ht="15">
      <c r="A457" s="186" t="s">
        <v>59</v>
      </c>
      <c r="B457" s="371"/>
      <c r="C457" s="372"/>
      <c r="D457" s="372"/>
      <c r="E457" s="373"/>
      <c r="F457" s="175">
        <v>0</v>
      </c>
      <c r="G457" s="371"/>
      <c r="H457" s="373"/>
      <c r="I457" s="173">
        <f t="shared" si="237"/>
        <v>0</v>
      </c>
      <c r="J457" s="168"/>
      <c r="K457" s="188" t="s">
        <v>59</v>
      </c>
      <c r="L457" s="371"/>
      <c r="M457" s="372"/>
      <c r="N457" s="372"/>
      <c r="O457" s="373"/>
      <c r="P457" s="175">
        <v>0</v>
      </c>
      <c r="Q457" s="371"/>
      <c r="R457" s="378"/>
      <c r="S457" s="177">
        <f t="shared" si="238"/>
        <v>0</v>
      </c>
    </row>
    <row r="458" spans="1:19" ht="15">
      <c r="A458" s="178" t="s">
        <v>17</v>
      </c>
      <c r="B458" s="371"/>
      <c r="C458" s="372"/>
      <c r="D458" s="372"/>
      <c r="E458" s="373"/>
      <c r="F458" s="179">
        <v>0</v>
      </c>
      <c r="G458" s="371"/>
      <c r="H458" s="373"/>
      <c r="I458" s="181">
        <f t="shared" si="237"/>
        <v>0</v>
      </c>
      <c r="J458" s="168"/>
      <c r="K458" s="182" t="s">
        <v>17</v>
      </c>
      <c r="L458" s="371"/>
      <c r="M458" s="372"/>
      <c r="N458" s="372"/>
      <c r="O458" s="373"/>
      <c r="P458" s="183">
        <v>0</v>
      </c>
      <c r="Q458" s="371"/>
      <c r="R458" s="378"/>
      <c r="S458" s="185">
        <f t="shared" si="238"/>
        <v>0</v>
      </c>
    </row>
    <row r="459" spans="1:19" ht="15">
      <c r="A459" s="186" t="s">
        <v>139</v>
      </c>
      <c r="B459" s="371"/>
      <c r="C459" s="372"/>
      <c r="D459" s="372"/>
      <c r="E459" s="373"/>
      <c r="F459" s="175">
        <v>0</v>
      </c>
      <c r="G459" s="371"/>
      <c r="H459" s="373"/>
      <c r="I459" s="173">
        <f t="shared" si="237"/>
        <v>0</v>
      </c>
      <c r="J459" s="168"/>
      <c r="K459" s="188" t="s">
        <v>139</v>
      </c>
      <c r="L459" s="371"/>
      <c r="M459" s="372"/>
      <c r="N459" s="372"/>
      <c r="O459" s="373"/>
      <c r="P459" s="175">
        <v>0</v>
      </c>
      <c r="Q459" s="371"/>
      <c r="R459" s="378"/>
      <c r="S459" s="177">
        <f t="shared" si="238"/>
        <v>0</v>
      </c>
    </row>
    <row r="460" spans="1:19" ht="15">
      <c r="A460" s="178" t="s">
        <v>25</v>
      </c>
      <c r="B460" s="371"/>
      <c r="C460" s="372"/>
      <c r="D460" s="372"/>
      <c r="E460" s="373"/>
      <c r="F460" s="179">
        <v>712.61530092896862</v>
      </c>
      <c r="G460" s="371"/>
      <c r="H460" s="373"/>
      <c r="I460" s="181">
        <f t="shared" si="237"/>
        <v>712.61530092896862</v>
      </c>
      <c r="J460" s="168"/>
      <c r="K460" s="182" t="s">
        <v>25</v>
      </c>
      <c r="L460" s="371"/>
      <c r="M460" s="372"/>
      <c r="N460" s="372"/>
      <c r="O460" s="373"/>
      <c r="P460" s="183">
        <v>0</v>
      </c>
      <c r="Q460" s="371"/>
      <c r="R460" s="378"/>
      <c r="S460" s="185">
        <f t="shared" si="238"/>
        <v>0</v>
      </c>
    </row>
    <row r="461" spans="1:19" ht="15">
      <c r="A461" s="186" t="s">
        <v>24</v>
      </c>
      <c r="B461" s="371"/>
      <c r="C461" s="372"/>
      <c r="D461" s="372"/>
      <c r="E461" s="373"/>
      <c r="F461" s="175">
        <v>0</v>
      </c>
      <c r="G461" s="371"/>
      <c r="H461" s="373"/>
      <c r="I461" s="173">
        <f t="shared" si="237"/>
        <v>0</v>
      </c>
      <c r="J461" s="168"/>
      <c r="K461" s="188" t="s">
        <v>24</v>
      </c>
      <c r="L461" s="371"/>
      <c r="M461" s="372"/>
      <c r="N461" s="372"/>
      <c r="O461" s="373"/>
      <c r="P461" s="175">
        <v>0</v>
      </c>
      <c r="Q461" s="371"/>
      <c r="R461" s="378"/>
      <c r="S461" s="177">
        <f t="shared" si="238"/>
        <v>0</v>
      </c>
    </row>
    <row r="462" spans="1:19" ht="15">
      <c r="A462" s="178" t="s">
        <v>60</v>
      </c>
      <c r="B462" s="371"/>
      <c r="C462" s="372"/>
      <c r="D462" s="372"/>
      <c r="E462" s="373"/>
      <c r="F462" s="179">
        <v>0</v>
      </c>
      <c r="G462" s="371"/>
      <c r="H462" s="373"/>
      <c r="I462" s="181">
        <f t="shared" si="237"/>
        <v>0</v>
      </c>
      <c r="J462" s="168"/>
      <c r="K462" s="182" t="s">
        <v>60</v>
      </c>
      <c r="L462" s="371"/>
      <c r="M462" s="372"/>
      <c r="N462" s="372"/>
      <c r="O462" s="373"/>
      <c r="P462" s="183">
        <v>0</v>
      </c>
      <c r="Q462" s="371"/>
      <c r="R462" s="378"/>
      <c r="S462" s="185">
        <f t="shared" si="238"/>
        <v>0</v>
      </c>
    </row>
    <row r="463" spans="1:19" ht="15">
      <c r="A463" s="186" t="s">
        <v>22</v>
      </c>
      <c r="B463" s="371"/>
      <c r="C463" s="372"/>
      <c r="D463" s="372"/>
      <c r="E463" s="373"/>
      <c r="F463" s="175">
        <v>14.365542484468074</v>
      </c>
      <c r="G463" s="371"/>
      <c r="H463" s="373"/>
      <c r="I463" s="173">
        <f t="shared" si="237"/>
        <v>14.365542484468074</v>
      </c>
      <c r="J463" s="168"/>
      <c r="K463" s="188" t="s">
        <v>22</v>
      </c>
      <c r="L463" s="371"/>
      <c r="M463" s="372"/>
      <c r="N463" s="372"/>
      <c r="O463" s="373"/>
      <c r="P463" s="175">
        <v>0</v>
      </c>
      <c r="Q463" s="371"/>
      <c r="R463" s="378"/>
      <c r="S463" s="177">
        <f t="shared" si="238"/>
        <v>0</v>
      </c>
    </row>
    <row r="464" spans="1:19" ht="15">
      <c r="A464" s="178" t="s">
        <v>21</v>
      </c>
      <c r="B464" s="371"/>
      <c r="C464" s="372"/>
      <c r="D464" s="372"/>
      <c r="E464" s="373"/>
      <c r="F464" s="179">
        <v>0</v>
      </c>
      <c r="G464" s="371"/>
      <c r="H464" s="373"/>
      <c r="I464" s="181">
        <f t="shared" si="237"/>
        <v>0</v>
      </c>
      <c r="J464" s="168"/>
      <c r="K464" s="182" t="s">
        <v>21</v>
      </c>
      <c r="L464" s="371"/>
      <c r="M464" s="372"/>
      <c r="N464" s="372"/>
      <c r="O464" s="373"/>
      <c r="P464" s="183">
        <v>0</v>
      </c>
      <c r="Q464" s="371"/>
      <c r="R464" s="378"/>
      <c r="S464" s="185">
        <f t="shared" si="238"/>
        <v>0</v>
      </c>
    </row>
    <row r="465" spans="1:19" ht="15">
      <c r="A465" s="189" t="s">
        <v>64</v>
      </c>
      <c r="B465" s="371"/>
      <c r="C465" s="372"/>
      <c r="D465" s="372"/>
      <c r="E465" s="373"/>
      <c r="F465" s="175">
        <v>0</v>
      </c>
      <c r="G465" s="371"/>
      <c r="H465" s="373"/>
      <c r="I465" s="173">
        <f t="shared" si="237"/>
        <v>0</v>
      </c>
      <c r="J465" s="168"/>
      <c r="K465" s="190" t="s">
        <v>64</v>
      </c>
      <c r="L465" s="371"/>
      <c r="M465" s="372"/>
      <c r="N465" s="372"/>
      <c r="O465" s="373"/>
      <c r="P465" s="175">
        <v>0</v>
      </c>
      <c r="Q465" s="371"/>
      <c r="R465" s="378"/>
      <c r="S465" s="177">
        <f t="shared" si="238"/>
        <v>0</v>
      </c>
    </row>
    <row r="466" spans="1:19">
      <c r="A466" s="191" t="s">
        <v>23</v>
      </c>
      <c r="B466" s="371"/>
      <c r="C466" s="372"/>
      <c r="D466" s="372"/>
      <c r="E466" s="373"/>
      <c r="F466" s="192">
        <v>0</v>
      </c>
      <c r="G466" s="371"/>
      <c r="H466" s="373"/>
      <c r="I466" s="194">
        <f t="shared" si="237"/>
        <v>0</v>
      </c>
      <c r="J466" s="168"/>
      <c r="K466" s="195" t="s">
        <v>23</v>
      </c>
      <c r="L466" s="371"/>
      <c r="M466" s="372"/>
      <c r="N466" s="372"/>
      <c r="O466" s="373"/>
      <c r="P466" s="196">
        <v>0</v>
      </c>
      <c r="Q466" s="371"/>
      <c r="R466" s="378"/>
      <c r="S466" s="198">
        <f t="shared" si="238"/>
        <v>0</v>
      </c>
    </row>
    <row r="467" spans="1:19">
      <c r="A467" s="199" t="s">
        <v>19</v>
      </c>
      <c r="B467" s="371"/>
      <c r="C467" s="372"/>
      <c r="D467" s="372"/>
      <c r="E467" s="373"/>
      <c r="F467" s="200">
        <v>0</v>
      </c>
      <c r="G467" s="371"/>
      <c r="H467" s="373"/>
      <c r="I467" s="202">
        <f t="shared" si="237"/>
        <v>0</v>
      </c>
      <c r="J467" s="168"/>
      <c r="K467" s="203" t="s">
        <v>19</v>
      </c>
      <c r="L467" s="371"/>
      <c r="M467" s="372"/>
      <c r="N467" s="372"/>
      <c r="O467" s="373"/>
      <c r="P467" s="200">
        <v>0</v>
      </c>
      <c r="Q467" s="371"/>
      <c r="R467" s="378"/>
      <c r="S467" s="205">
        <f t="shared" si="238"/>
        <v>0</v>
      </c>
    </row>
    <row r="468" spans="1:19">
      <c r="A468" s="191" t="s">
        <v>20</v>
      </c>
      <c r="B468" s="371"/>
      <c r="C468" s="372"/>
      <c r="D468" s="372"/>
      <c r="E468" s="373"/>
      <c r="F468" s="192">
        <v>0</v>
      </c>
      <c r="G468" s="371"/>
      <c r="H468" s="373"/>
      <c r="I468" s="194">
        <f t="shared" si="237"/>
        <v>0</v>
      </c>
      <c r="J468" s="168"/>
      <c r="K468" s="195" t="s">
        <v>20</v>
      </c>
      <c r="L468" s="371"/>
      <c r="M468" s="372"/>
      <c r="N468" s="372"/>
      <c r="O468" s="373"/>
      <c r="P468" s="196">
        <v>0</v>
      </c>
      <c r="Q468" s="371"/>
      <c r="R468" s="378"/>
      <c r="S468" s="198">
        <f t="shared" si="238"/>
        <v>0</v>
      </c>
    </row>
    <row r="469" spans="1:19" ht="15" thickBot="1">
      <c r="A469" s="206" t="s">
        <v>11</v>
      </c>
      <c r="B469" s="374"/>
      <c r="C469" s="375"/>
      <c r="D469" s="375"/>
      <c r="E469" s="376"/>
      <c r="F469" s="207">
        <v>0</v>
      </c>
      <c r="G469" s="374"/>
      <c r="H469" s="376"/>
      <c r="I469" s="209">
        <f t="shared" si="237"/>
        <v>0</v>
      </c>
      <c r="J469" s="168"/>
      <c r="K469" s="210" t="s">
        <v>11</v>
      </c>
      <c r="L469" s="374"/>
      <c r="M469" s="375"/>
      <c r="N469" s="375"/>
      <c r="O469" s="376"/>
      <c r="P469" s="207">
        <v>0</v>
      </c>
      <c r="Q469" s="374"/>
      <c r="R469" s="379"/>
      <c r="S469" s="212">
        <f t="shared" si="238"/>
        <v>0</v>
      </c>
    </row>
    <row r="470" spans="1:19" ht="15">
      <c r="A470" s="213" t="s">
        <v>26</v>
      </c>
      <c r="B470" s="214">
        <f>SUM(B449:B465)</f>
        <v>0</v>
      </c>
      <c r="C470" s="214">
        <f t="shared" ref="C470:I470" si="239">SUM(C449:C465)</f>
        <v>0</v>
      </c>
      <c r="D470" s="214">
        <f t="shared" si="239"/>
        <v>0</v>
      </c>
      <c r="E470" s="214">
        <f t="shared" si="239"/>
        <v>0</v>
      </c>
      <c r="F470" s="214">
        <f t="shared" si="239"/>
        <v>941.04763234025825</v>
      </c>
      <c r="G470" s="214">
        <f t="shared" si="239"/>
        <v>0</v>
      </c>
      <c r="H470" s="216">
        <f t="shared" si="239"/>
        <v>0</v>
      </c>
      <c r="I470" s="173">
        <f t="shared" si="239"/>
        <v>941.04763234025825</v>
      </c>
      <c r="J470" s="168"/>
      <c r="K470" s="215" t="s">
        <v>26</v>
      </c>
      <c r="L470" s="214">
        <f>SUM(L449:L465)</f>
        <v>0</v>
      </c>
      <c r="M470" s="214">
        <f t="shared" ref="M470:S470" si="240">SUM(M449:M465)</f>
        <v>0</v>
      </c>
      <c r="N470" s="214">
        <f t="shared" si="240"/>
        <v>0</v>
      </c>
      <c r="O470" s="214">
        <f t="shared" si="240"/>
        <v>0</v>
      </c>
      <c r="P470" s="214">
        <f t="shared" si="240"/>
        <v>0</v>
      </c>
      <c r="Q470" s="214">
        <f t="shared" si="240"/>
        <v>0</v>
      </c>
      <c r="R470" s="216">
        <f t="shared" si="240"/>
        <v>0</v>
      </c>
      <c r="S470" s="217">
        <f t="shared" si="240"/>
        <v>0</v>
      </c>
    </row>
    <row r="471" spans="1:19" ht="15" thickBot="1">
      <c r="A471" s="30" t="s">
        <v>88</v>
      </c>
      <c r="B471" s="47">
        <f>IF($I470=0,"-",B470/$I470)</f>
        <v>0</v>
      </c>
      <c r="C471" s="47">
        <f t="shared" ref="C471:H471" si="241">IF($I470=0,"-",C470/$I470)</f>
        <v>0</v>
      </c>
      <c r="D471" s="47">
        <f t="shared" si="241"/>
        <v>0</v>
      </c>
      <c r="E471" s="47">
        <f t="shared" si="241"/>
        <v>0</v>
      </c>
      <c r="F471" s="47">
        <f t="shared" si="241"/>
        <v>1</v>
      </c>
      <c r="G471" s="47">
        <f t="shared" si="241"/>
        <v>0</v>
      </c>
      <c r="H471" s="70">
        <f t="shared" si="241"/>
        <v>0</v>
      </c>
      <c r="I471" s="48">
        <f>SUM(B471:H471)</f>
        <v>1</v>
      </c>
      <c r="J471" s="23"/>
      <c r="K471" s="81" t="s">
        <v>88</v>
      </c>
      <c r="L471" s="98" t="str">
        <f t="shared" ref="L471:R471" si="242">IF($S470=0,"-",L470/$S470)</f>
        <v>-</v>
      </c>
      <c r="M471" s="98" t="str">
        <f t="shared" si="242"/>
        <v>-</v>
      </c>
      <c r="N471" s="98" t="str">
        <f t="shared" si="242"/>
        <v>-</v>
      </c>
      <c r="O471" s="98" t="str">
        <f t="shared" si="242"/>
        <v>-</v>
      </c>
      <c r="P471" s="98" t="str">
        <f t="shared" si="242"/>
        <v>-</v>
      </c>
      <c r="Q471" s="98" t="str">
        <f t="shared" si="242"/>
        <v>-</v>
      </c>
      <c r="R471" s="99" t="str">
        <f t="shared" si="242"/>
        <v>-</v>
      </c>
      <c r="S471" s="100">
        <f>SUM(L471:R471)</f>
        <v>0</v>
      </c>
    </row>
    <row r="472" spans="1:19" ht="15" thickBot="1">
      <c r="A472" s="247"/>
      <c r="B472" s="247"/>
      <c r="C472" s="247"/>
      <c r="D472" s="247"/>
      <c r="E472" s="247"/>
      <c r="F472" s="247"/>
      <c r="G472" s="247"/>
      <c r="H472" s="247"/>
      <c r="I472" s="247"/>
      <c r="K472" s="247"/>
      <c r="L472" s="247"/>
      <c r="M472" s="247"/>
      <c r="N472" s="247"/>
      <c r="O472" s="247"/>
      <c r="P472" s="247"/>
      <c r="Q472" s="247"/>
      <c r="R472" s="247"/>
      <c r="S472" s="247"/>
    </row>
    <row r="473" spans="1:19" ht="28.5">
      <c r="A473" s="364" t="s">
        <v>45</v>
      </c>
      <c r="B473" s="164" t="s">
        <v>0</v>
      </c>
      <c r="C473" s="164" t="s">
        <v>1</v>
      </c>
      <c r="D473" s="164" t="s">
        <v>2</v>
      </c>
      <c r="E473" s="164" t="s">
        <v>3</v>
      </c>
      <c r="F473" s="164" t="s">
        <v>27</v>
      </c>
      <c r="G473" s="164" t="s">
        <v>4</v>
      </c>
      <c r="H473" s="164" t="s">
        <v>5</v>
      </c>
      <c r="I473" s="165" t="s">
        <v>6</v>
      </c>
      <c r="K473" s="366" t="s">
        <v>45</v>
      </c>
      <c r="L473" s="166" t="s">
        <v>0</v>
      </c>
      <c r="M473" s="166" t="s">
        <v>1</v>
      </c>
      <c r="N473" s="166" t="s">
        <v>2</v>
      </c>
      <c r="O473" s="166" t="s">
        <v>3</v>
      </c>
      <c r="P473" s="166" t="s">
        <v>27</v>
      </c>
      <c r="Q473" s="166" t="s">
        <v>4</v>
      </c>
      <c r="R473" s="166" t="s">
        <v>5</v>
      </c>
      <c r="S473" s="167" t="s">
        <v>6</v>
      </c>
    </row>
    <row r="474" spans="1:19" ht="15">
      <c r="A474" s="365" t="s">
        <v>45</v>
      </c>
      <c r="B474" s="318" t="s">
        <v>69</v>
      </c>
      <c r="C474" s="319"/>
      <c r="D474" s="319"/>
      <c r="E474" s="319"/>
      <c r="F474" s="319"/>
      <c r="G474" s="319"/>
      <c r="H474" s="319"/>
      <c r="I474" s="320"/>
      <c r="K474" s="367" t="s">
        <v>45</v>
      </c>
      <c r="L474" s="321" t="s">
        <v>69</v>
      </c>
      <c r="M474" s="322"/>
      <c r="N474" s="322"/>
      <c r="O474" s="322"/>
      <c r="P474" s="322"/>
      <c r="Q474" s="322"/>
      <c r="R474" s="322"/>
      <c r="S474" s="323"/>
    </row>
    <row r="475" spans="1:19" ht="15">
      <c r="A475" s="170" t="s">
        <v>7</v>
      </c>
      <c r="B475" s="368"/>
      <c r="C475" s="369"/>
      <c r="D475" s="369"/>
      <c r="E475" s="370"/>
      <c r="F475" s="171">
        <v>0</v>
      </c>
      <c r="G475" s="368"/>
      <c r="H475" s="370"/>
      <c r="I475" s="173">
        <f>SUM(B475:H475)</f>
        <v>0</v>
      </c>
      <c r="J475" s="168"/>
      <c r="K475" s="222" t="s">
        <v>7</v>
      </c>
      <c r="L475" s="368"/>
      <c r="M475" s="369"/>
      <c r="N475" s="369"/>
      <c r="O475" s="370"/>
      <c r="P475" s="171">
        <v>0</v>
      </c>
      <c r="Q475" s="368"/>
      <c r="R475" s="377"/>
      <c r="S475" s="224">
        <f>SUM(L475:R475)</f>
        <v>0</v>
      </c>
    </row>
    <row r="476" spans="1:19" ht="15">
      <c r="A476" s="178" t="s">
        <v>8</v>
      </c>
      <c r="B476" s="371"/>
      <c r="C476" s="372"/>
      <c r="D476" s="372"/>
      <c r="E476" s="373"/>
      <c r="F476" s="179">
        <v>0</v>
      </c>
      <c r="G476" s="371"/>
      <c r="H476" s="373"/>
      <c r="I476" s="181">
        <f t="shared" ref="I476:I495" si="243">SUM(B476:H476)</f>
        <v>0</v>
      </c>
      <c r="J476" s="168"/>
      <c r="K476" s="182" t="s">
        <v>8</v>
      </c>
      <c r="L476" s="371"/>
      <c r="M476" s="372"/>
      <c r="N476" s="372"/>
      <c r="O476" s="373"/>
      <c r="P476" s="183">
        <v>0</v>
      </c>
      <c r="Q476" s="371"/>
      <c r="R476" s="378"/>
      <c r="S476" s="185">
        <f t="shared" ref="S476:S495" si="244">SUM(L476:R476)</f>
        <v>0</v>
      </c>
    </row>
    <row r="477" spans="1:19" ht="15">
      <c r="A477" s="186" t="s">
        <v>10</v>
      </c>
      <c r="B477" s="371"/>
      <c r="C477" s="372"/>
      <c r="D477" s="372"/>
      <c r="E477" s="373"/>
      <c r="F477" s="175">
        <v>0</v>
      </c>
      <c r="G477" s="371"/>
      <c r="H477" s="373"/>
      <c r="I477" s="173">
        <f t="shared" si="243"/>
        <v>0</v>
      </c>
      <c r="J477" s="168"/>
      <c r="K477" s="188" t="s">
        <v>10</v>
      </c>
      <c r="L477" s="371"/>
      <c r="M477" s="372"/>
      <c r="N477" s="372"/>
      <c r="O477" s="373"/>
      <c r="P477" s="175">
        <v>0</v>
      </c>
      <c r="Q477" s="371"/>
      <c r="R477" s="378"/>
      <c r="S477" s="177">
        <f t="shared" si="244"/>
        <v>0</v>
      </c>
    </row>
    <row r="478" spans="1:19" ht="15">
      <c r="A478" s="178" t="s">
        <v>56</v>
      </c>
      <c r="B478" s="371"/>
      <c r="C478" s="372"/>
      <c r="D478" s="372"/>
      <c r="E478" s="373"/>
      <c r="F478" s="179">
        <v>0</v>
      </c>
      <c r="G478" s="371"/>
      <c r="H478" s="373"/>
      <c r="I478" s="181">
        <f t="shared" si="243"/>
        <v>0</v>
      </c>
      <c r="J478" s="168"/>
      <c r="K478" s="182" t="s">
        <v>56</v>
      </c>
      <c r="L478" s="371"/>
      <c r="M478" s="372"/>
      <c r="N478" s="372"/>
      <c r="O478" s="373"/>
      <c r="P478" s="183">
        <v>0</v>
      </c>
      <c r="Q478" s="371"/>
      <c r="R478" s="378"/>
      <c r="S478" s="185">
        <f t="shared" si="244"/>
        <v>0</v>
      </c>
    </row>
    <row r="479" spans="1:19" ht="15">
      <c r="A479" s="186" t="s">
        <v>16</v>
      </c>
      <c r="B479" s="371"/>
      <c r="C479" s="372"/>
      <c r="D479" s="372"/>
      <c r="E479" s="373"/>
      <c r="F479" s="175">
        <v>0</v>
      </c>
      <c r="G479" s="371"/>
      <c r="H479" s="373"/>
      <c r="I479" s="173">
        <f t="shared" si="243"/>
        <v>0</v>
      </c>
      <c r="J479" s="168"/>
      <c r="K479" s="188" t="s">
        <v>16</v>
      </c>
      <c r="L479" s="371"/>
      <c r="M479" s="372"/>
      <c r="N479" s="372"/>
      <c r="O479" s="373"/>
      <c r="P479" s="175">
        <v>0</v>
      </c>
      <c r="Q479" s="371"/>
      <c r="R479" s="378"/>
      <c r="S479" s="177">
        <f t="shared" si="244"/>
        <v>0</v>
      </c>
    </row>
    <row r="480" spans="1:19" ht="15">
      <c r="A480" s="178" t="s">
        <v>15</v>
      </c>
      <c r="B480" s="371"/>
      <c r="C480" s="372"/>
      <c r="D480" s="372"/>
      <c r="E480" s="373"/>
      <c r="F480" s="179">
        <v>0</v>
      </c>
      <c r="G480" s="371"/>
      <c r="H480" s="373"/>
      <c r="I480" s="181">
        <f t="shared" si="243"/>
        <v>0</v>
      </c>
      <c r="J480" s="168"/>
      <c r="K480" s="182" t="s">
        <v>15</v>
      </c>
      <c r="L480" s="371"/>
      <c r="M480" s="372"/>
      <c r="N480" s="372"/>
      <c r="O480" s="373"/>
      <c r="P480" s="183">
        <v>0</v>
      </c>
      <c r="Q480" s="371"/>
      <c r="R480" s="378"/>
      <c r="S480" s="185">
        <f t="shared" si="244"/>
        <v>0</v>
      </c>
    </row>
    <row r="481" spans="1:19" ht="15">
      <c r="A481" s="186" t="s">
        <v>58</v>
      </c>
      <c r="B481" s="371"/>
      <c r="C481" s="372"/>
      <c r="D481" s="372"/>
      <c r="E481" s="373"/>
      <c r="F481" s="175">
        <v>29767.993217216663</v>
      </c>
      <c r="G481" s="371"/>
      <c r="H481" s="373"/>
      <c r="I481" s="173">
        <f t="shared" si="243"/>
        <v>29767.993217216663</v>
      </c>
      <c r="J481" s="168"/>
      <c r="K481" s="188" t="s">
        <v>58</v>
      </c>
      <c r="L481" s="371"/>
      <c r="M481" s="372"/>
      <c r="N481" s="372"/>
      <c r="O481" s="373"/>
      <c r="P481" s="175">
        <v>10808.193746839826</v>
      </c>
      <c r="Q481" s="371"/>
      <c r="R481" s="378"/>
      <c r="S481" s="177">
        <f t="shared" si="244"/>
        <v>10808.193746839826</v>
      </c>
    </row>
    <row r="482" spans="1:19" ht="15">
      <c r="A482" s="178" t="s">
        <v>12</v>
      </c>
      <c r="B482" s="371"/>
      <c r="C482" s="372"/>
      <c r="D482" s="372"/>
      <c r="E482" s="373"/>
      <c r="F482" s="179">
        <v>10638.842519901422</v>
      </c>
      <c r="G482" s="371"/>
      <c r="H482" s="373"/>
      <c r="I482" s="181">
        <f t="shared" si="243"/>
        <v>10638.842519901422</v>
      </c>
      <c r="J482" s="168"/>
      <c r="K482" s="182" t="s">
        <v>12</v>
      </c>
      <c r="L482" s="371"/>
      <c r="M482" s="372"/>
      <c r="N482" s="372"/>
      <c r="O482" s="373"/>
      <c r="P482" s="183">
        <v>3144.6281896293062</v>
      </c>
      <c r="Q482" s="371"/>
      <c r="R482" s="378"/>
      <c r="S482" s="185">
        <f t="shared" si="244"/>
        <v>3144.6281896293062</v>
      </c>
    </row>
    <row r="483" spans="1:19" ht="15">
      <c r="A483" s="186" t="s">
        <v>59</v>
      </c>
      <c r="B483" s="371"/>
      <c r="C483" s="372"/>
      <c r="D483" s="372"/>
      <c r="E483" s="373"/>
      <c r="F483" s="175">
        <v>0</v>
      </c>
      <c r="G483" s="371"/>
      <c r="H483" s="373"/>
      <c r="I483" s="173">
        <f t="shared" si="243"/>
        <v>0</v>
      </c>
      <c r="J483" s="168"/>
      <c r="K483" s="188" t="s">
        <v>59</v>
      </c>
      <c r="L483" s="371"/>
      <c r="M483" s="372"/>
      <c r="N483" s="372"/>
      <c r="O483" s="373"/>
      <c r="P483" s="175">
        <v>0</v>
      </c>
      <c r="Q483" s="371"/>
      <c r="R483" s="378"/>
      <c r="S483" s="177">
        <f t="shared" si="244"/>
        <v>0</v>
      </c>
    </row>
    <row r="484" spans="1:19" ht="15">
      <c r="A484" s="178" t="s">
        <v>17</v>
      </c>
      <c r="B484" s="371"/>
      <c r="C484" s="372"/>
      <c r="D484" s="372"/>
      <c r="E484" s="373"/>
      <c r="F484" s="179">
        <v>766.97852842848874</v>
      </c>
      <c r="G484" s="371"/>
      <c r="H484" s="373"/>
      <c r="I484" s="181">
        <f t="shared" si="243"/>
        <v>766.97852842848874</v>
      </c>
      <c r="J484" s="168"/>
      <c r="K484" s="182" t="s">
        <v>17</v>
      </c>
      <c r="L484" s="371"/>
      <c r="M484" s="372"/>
      <c r="N484" s="372"/>
      <c r="O484" s="373"/>
      <c r="P484" s="183">
        <v>761.07122612910894</v>
      </c>
      <c r="Q484" s="371"/>
      <c r="R484" s="378"/>
      <c r="S484" s="185">
        <f t="shared" si="244"/>
        <v>761.07122612910894</v>
      </c>
    </row>
    <row r="485" spans="1:19" ht="15">
      <c r="A485" s="186" t="s">
        <v>139</v>
      </c>
      <c r="B485" s="371"/>
      <c r="C485" s="372"/>
      <c r="D485" s="372"/>
      <c r="E485" s="373"/>
      <c r="F485" s="175">
        <v>66.579303923165654</v>
      </c>
      <c r="G485" s="371"/>
      <c r="H485" s="373"/>
      <c r="I485" s="173">
        <f t="shared" si="243"/>
        <v>66.579303923165654</v>
      </c>
      <c r="J485" s="168"/>
      <c r="K485" s="188" t="s">
        <v>139</v>
      </c>
      <c r="L485" s="371"/>
      <c r="M485" s="372"/>
      <c r="N485" s="372"/>
      <c r="O485" s="373"/>
      <c r="P485" s="175">
        <v>59.622056481447061</v>
      </c>
      <c r="Q485" s="371"/>
      <c r="R485" s="378"/>
      <c r="S485" s="177">
        <f t="shared" si="244"/>
        <v>59.622056481447061</v>
      </c>
    </row>
    <row r="486" spans="1:19" ht="15">
      <c r="A486" s="178" t="s">
        <v>25</v>
      </c>
      <c r="B486" s="371"/>
      <c r="C486" s="372"/>
      <c r="D486" s="372"/>
      <c r="E486" s="373"/>
      <c r="F486" s="179">
        <v>1443.2132769934083</v>
      </c>
      <c r="G486" s="371"/>
      <c r="H486" s="373"/>
      <c r="I486" s="181">
        <f t="shared" si="243"/>
        <v>1443.2132769934083</v>
      </c>
      <c r="J486" s="168"/>
      <c r="K486" s="182" t="s">
        <v>25</v>
      </c>
      <c r="L486" s="371"/>
      <c r="M486" s="372"/>
      <c r="N486" s="372"/>
      <c r="O486" s="373"/>
      <c r="P486" s="183">
        <v>6.3060667798708891E-14</v>
      </c>
      <c r="Q486" s="371"/>
      <c r="R486" s="378"/>
      <c r="S486" s="185">
        <f t="shared" si="244"/>
        <v>6.3060667798708891E-14</v>
      </c>
    </row>
    <row r="487" spans="1:19" ht="15">
      <c r="A487" s="186" t="s">
        <v>24</v>
      </c>
      <c r="B487" s="371"/>
      <c r="C487" s="372"/>
      <c r="D487" s="372"/>
      <c r="E487" s="373"/>
      <c r="F487" s="175">
        <v>0</v>
      </c>
      <c r="G487" s="371"/>
      <c r="H487" s="373"/>
      <c r="I487" s="173">
        <f t="shared" si="243"/>
        <v>0</v>
      </c>
      <c r="J487" s="168"/>
      <c r="K487" s="188" t="s">
        <v>24</v>
      </c>
      <c r="L487" s="371"/>
      <c r="M487" s="372"/>
      <c r="N487" s="372"/>
      <c r="O487" s="373"/>
      <c r="P487" s="175">
        <v>0</v>
      </c>
      <c r="Q487" s="371"/>
      <c r="R487" s="378"/>
      <c r="S487" s="177">
        <f t="shared" si="244"/>
        <v>0</v>
      </c>
    </row>
    <row r="488" spans="1:19" ht="15">
      <c r="A488" s="178" t="s">
        <v>60</v>
      </c>
      <c r="B488" s="371"/>
      <c r="C488" s="372"/>
      <c r="D488" s="372"/>
      <c r="E488" s="373"/>
      <c r="F488" s="179">
        <v>0</v>
      </c>
      <c r="G488" s="371"/>
      <c r="H488" s="373"/>
      <c r="I488" s="181">
        <f t="shared" si="243"/>
        <v>0</v>
      </c>
      <c r="J488" s="168"/>
      <c r="K488" s="182" t="s">
        <v>60</v>
      </c>
      <c r="L488" s="371"/>
      <c r="M488" s="372"/>
      <c r="N488" s="372"/>
      <c r="O488" s="373"/>
      <c r="P488" s="183">
        <v>0</v>
      </c>
      <c r="Q488" s="371"/>
      <c r="R488" s="378"/>
      <c r="S488" s="185">
        <f t="shared" si="244"/>
        <v>0</v>
      </c>
    </row>
    <row r="489" spans="1:19" ht="15">
      <c r="A489" s="186" t="s">
        <v>22</v>
      </c>
      <c r="B489" s="371"/>
      <c r="C489" s="372"/>
      <c r="D489" s="372"/>
      <c r="E489" s="373"/>
      <c r="F489" s="175">
        <v>2902.8434391798278</v>
      </c>
      <c r="G489" s="371"/>
      <c r="H489" s="373"/>
      <c r="I489" s="173">
        <f t="shared" si="243"/>
        <v>2902.8434391798278</v>
      </c>
      <c r="J489" s="168"/>
      <c r="K489" s="188" t="s">
        <v>22</v>
      </c>
      <c r="L489" s="371"/>
      <c r="M489" s="372"/>
      <c r="N489" s="372"/>
      <c r="O489" s="373"/>
      <c r="P489" s="175">
        <v>1151.6741687942331</v>
      </c>
      <c r="Q489" s="371"/>
      <c r="R489" s="378"/>
      <c r="S489" s="177">
        <f t="shared" si="244"/>
        <v>1151.6741687942331</v>
      </c>
    </row>
    <row r="490" spans="1:19" ht="15">
      <c r="A490" s="178" t="s">
        <v>21</v>
      </c>
      <c r="B490" s="371"/>
      <c r="C490" s="372"/>
      <c r="D490" s="372"/>
      <c r="E490" s="373"/>
      <c r="F490" s="179">
        <v>0</v>
      </c>
      <c r="G490" s="371"/>
      <c r="H490" s="373"/>
      <c r="I490" s="181">
        <f t="shared" si="243"/>
        <v>0</v>
      </c>
      <c r="J490" s="168"/>
      <c r="K490" s="182" t="s">
        <v>21</v>
      </c>
      <c r="L490" s="371"/>
      <c r="M490" s="372"/>
      <c r="N490" s="372"/>
      <c r="O490" s="373"/>
      <c r="P490" s="183">
        <v>0</v>
      </c>
      <c r="Q490" s="371"/>
      <c r="R490" s="378"/>
      <c r="S490" s="185">
        <f t="shared" si="244"/>
        <v>0</v>
      </c>
    </row>
    <row r="491" spans="1:19" ht="15">
      <c r="A491" s="189" t="s">
        <v>64</v>
      </c>
      <c r="B491" s="371"/>
      <c r="C491" s="372"/>
      <c r="D491" s="372"/>
      <c r="E491" s="373"/>
      <c r="F491" s="175">
        <v>0</v>
      </c>
      <c r="G491" s="371"/>
      <c r="H491" s="373"/>
      <c r="I491" s="173">
        <f t="shared" si="243"/>
        <v>0</v>
      </c>
      <c r="J491" s="168"/>
      <c r="K491" s="190" t="s">
        <v>64</v>
      </c>
      <c r="L491" s="371"/>
      <c r="M491" s="372"/>
      <c r="N491" s="372"/>
      <c r="O491" s="373"/>
      <c r="P491" s="175">
        <v>0</v>
      </c>
      <c r="Q491" s="371"/>
      <c r="R491" s="378"/>
      <c r="S491" s="177">
        <f t="shared" si="244"/>
        <v>0</v>
      </c>
    </row>
    <row r="492" spans="1:19">
      <c r="A492" s="191" t="s">
        <v>23</v>
      </c>
      <c r="B492" s="371"/>
      <c r="C492" s="372"/>
      <c r="D492" s="372"/>
      <c r="E492" s="373"/>
      <c r="F492" s="192">
        <v>0</v>
      </c>
      <c r="G492" s="371"/>
      <c r="H492" s="373"/>
      <c r="I492" s="194">
        <f t="shared" si="243"/>
        <v>0</v>
      </c>
      <c r="J492" s="168"/>
      <c r="K492" s="195" t="s">
        <v>23</v>
      </c>
      <c r="L492" s="371"/>
      <c r="M492" s="372"/>
      <c r="N492" s="372"/>
      <c r="O492" s="373"/>
      <c r="P492" s="196">
        <v>0</v>
      </c>
      <c r="Q492" s="371"/>
      <c r="R492" s="378"/>
      <c r="S492" s="198">
        <f t="shared" si="244"/>
        <v>0</v>
      </c>
    </row>
    <row r="493" spans="1:19">
      <c r="A493" s="199" t="s">
        <v>19</v>
      </c>
      <c r="B493" s="371"/>
      <c r="C493" s="372"/>
      <c r="D493" s="372"/>
      <c r="E493" s="373"/>
      <c r="F493" s="200">
        <v>0</v>
      </c>
      <c r="G493" s="371"/>
      <c r="H493" s="373"/>
      <c r="I493" s="202">
        <f t="shared" si="243"/>
        <v>0</v>
      </c>
      <c r="J493" s="168"/>
      <c r="K493" s="203" t="s">
        <v>19</v>
      </c>
      <c r="L493" s="371"/>
      <c r="M493" s="372"/>
      <c r="N493" s="372"/>
      <c r="O493" s="373"/>
      <c r="P493" s="200">
        <v>0</v>
      </c>
      <c r="Q493" s="371"/>
      <c r="R493" s="378"/>
      <c r="S493" s="205">
        <f t="shared" si="244"/>
        <v>0</v>
      </c>
    </row>
    <row r="494" spans="1:19">
      <c r="A494" s="191" t="s">
        <v>20</v>
      </c>
      <c r="B494" s="371"/>
      <c r="C494" s="372"/>
      <c r="D494" s="372"/>
      <c r="E494" s="373"/>
      <c r="F494" s="192">
        <v>0</v>
      </c>
      <c r="G494" s="371"/>
      <c r="H494" s="373"/>
      <c r="I494" s="194">
        <f t="shared" si="243"/>
        <v>0</v>
      </c>
      <c r="J494" s="168"/>
      <c r="K494" s="195" t="s">
        <v>20</v>
      </c>
      <c r="L494" s="371"/>
      <c r="M494" s="372"/>
      <c r="N494" s="372"/>
      <c r="O494" s="373"/>
      <c r="P494" s="196">
        <v>0</v>
      </c>
      <c r="Q494" s="371"/>
      <c r="R494" s="378"/>
      <c r="S494" s="198">
        <f t="shared" si="244"/>
        <v>0</v>
      </c>
    </row>
    <row r="495" spans="1:19" ht="15" thickBot="1">
      <c r="A495" s="206" t="s">
        <v>11</v>
      </c>
      <c r="B495" s="374"/>
      <c r="C495" s="375"/>
      <c r="D495" s="375"/>
      <c r="E495" s="376"/>
      <c r="F495" s="207">
        <v>0</v>
      </c>
      <c r="G495" s="374"/>
      <c r="H495" s="376"/>
      <c r="I495" s="209">
        <f t="shared" si="243"/>
        <v>0</v>
      </c>
      <c r="J495" s="168"/>
      <c r="K495" s="210" t="s">
        <v>11</v>
      </c>
      <c r="L495" s="374"/>
      <c r="M495" s="375"/>
      <c r="N495" s="375"/>
      <c r="O495" s="376"/>
      <c r="P495" s="207">
        <v>0</v>
      </c>
      <c r="Q495" s="374"/>
      <c r="R495" s="379"/>
      <c r="S495" s="212">
        <f t="shared" si="244"/>
        <v>0</v>
      </c>
    </row>
    <row r="496" spans="1:19" ht="15">
      <c r="A496" s="213" t="s">
        <v>26</v>
      </c>
      <c r="B496" s="214">
        <f>SUM(B475:B491)</f>
        <v>0</v>
      </c>
      <c r="C496" s="214">
        <f t="shared" ref="C496:I496" si="245">SUM(C475:C491)</f>
        <v>0</v>
      </c>
      <c r="D496" s="214">
        <f t="shared" si="245"/>
        <v>0</v>
      </c>
      <c r="E496" s="214">
        <f t="shared" si="245"/>
        <v>0</v>
      </c>
      <c r="F496" s="214">
        <f t="shared" si="245"/>
        <v>45586.450285642975</v>
      </c>
      <c r="G496" s="214">
        <f t="shared" si="245"/>
        <v>0</v>
      </c>
      <c r="H496" s="216">
        <f t="shared" si="245"/>
        <v>0</v>
      </c>
      <c r="I496" s="173">
        <f t="shared" si="245"/>
        <v>45586.450285642975</v>
      </c>
      <c r="J496" s="168"/>
      <c r="K496" s="215" t="s">
        <v>26</v>
      </c>
      <c r="L496" s="214">
        <f>SUM(L475:L491)</f>
        <v>0</v>
      </c>
      <c r="M496" s="214">
        <f t="shared" ref="M496:S496" si="246">SUM(M475:M491)</f>
        <v>0</v>
      </c>
      <c r="N496" s="214">
        <f t="shared" si="246"/>
        <v>0</v>
      </c>
      <c r="O496" s="214">
        <f t="shared" si="246"/>
        <v>0</v>
      </c>
      <c r="P496" s="214">
        <f t="shared" si="246"/>
        <v>15925.189387873921</v>
      </c>
      <c r="Q496" s="214">
        <f t="shared" si="246"/>
        <v>0</v>
      </c>
      <c r="R496" s="216">
        <f t="shared" si="246"/>
        <v>0</v>
      </c>
      <c r="S496" s="217">
        <f t="shared" si="246"/>
        <v>15925.189387873921</v>
      </c>
    </row>
    <row r="497" spans="1:19" ht="15" thickBot="1">
      <c r="A497" s="30" t="s">
        <v>88</v>
      </c>
      <c r="B497" s="47">
        <f>IF($I496=0,"-",B496/$I496)</f>
        <v>0</v>
      </c>
      <c r="C497" s="47">
        <f t="shared" ref="C497:H497" si="247">IF($I496=0,"-",C496/$I496)</f>
        <v>0</v>
      </c>
      <c r="D497" s="47">
        <f t="shared" si="247"/>
        <v>0</v>
      </c>
      <c r="E497" s="47">
        <f t="shared" si="247"/>
        <v>0</v>
      </c>
      <c r="F497" s="47">
        <f t="shared" si="247"/>
        <v>1</v>
      </c>
      <c r="G497" s="47">
        <f t="shared" si="247"/>
        <v>0</v>
      </c>
      <c r="H497" s="70">
        <f t="shared" si="247"/>
        <v>0</v>
      </c>
      <c r="I497" s="48">
        <f>SUM(B497:H497)</f>
        <v>1</v>
      </c>
      <c r="J497" s="23"/>
      <c r="K497" s="81" t="s">
        <v>88</v>
      </c>
      <c r="L497" s="98">
        <f t="shared" ref="L497:R497" si="248">IF($S496=0,"-",L496/$S496)</f>
        <v>0</v>
      </c>
      <c r="M497" s="98">
        <f t="shared" si="248"/>
        <v>0</v>
      </c>
      <c r="N497" s="98">
        <f t="shared" si="248"/>
        <v>0</v>
      </c>
      <c r="O497" s="98">
        <f t="shared" si="248"/>
        <v>0</v>
      </c>
      <c r="P497" s="98">
        <f t="shared" si="248"/>
        <v>1</v>
      </c>
      <c r="Q497" s="98">
        <f t="shared" si="248"/>
        <v>0</v>
      </c>
      <c r="R497" s="99">
        <f t="shared" si="248"/>
        <v>0</v>
      </c>
      <c r="S497" s="100">
        <f>SUM(L497:R497)</f>
        <v>1</v>
      </c>
    </row>
    <row r="498" spans="1:19" ht="15" thickBot="1">
      <c r="A498" s="247"/>
      <c r="B498" s="247"/>
      <c r="C498" s="247"/>
      <c r="D498" s="247"/>
      <c r="E498" s="247"/>
      <c r="F498" s="247"/>
      <c r="G498" s="247"/>
      <c r="H498" s="247"/>
      <c r="I498" s="247"/>
      <c r="K498" s="247"/>
      <c r="L498" s="247"/>
      <c r="M498" s="247"/>
      <c r="N498" s="247"/>
      <c r="O498" s="247"/>
      <c r="P498" s="247"/>
      <c r="Q498" s="247"/>
      <c r="R498" s="247"/>
      <c r="S498" s="247"/>
    </row>
    <row r="499" spans="1:19" ht="28.5">
      <c r="A499" s="364" t="s">
        <v>46</v>
      </c>
      <c r="B499" s="164" t="s">
        <v>0</v>
      </c>
      <c r="C499" s="164" t="s">
        <v>1</v>
      </c>
      <c r="D499" s="164" t="s">
        <v>2</v>
      </c>
      <c r="E499" s="164" t="s">
        <v>3</v>
      </c>
      <c r="F499" s="164" t="s">
        <v>27</v>
      </c>
      <c r="G499" s="164" t="s">
        <v>4</v>
      </c>
      <c r="H499" s="164" t="s">
        <v>5</v>
      </c>
      <c r="I499" s="165" t="s">
        <v>6</v>
      </c>
      <c r="K499" s="366" t="s">
        <v>46</v>
      </c>
      <c r="L499" s="166" t="s">
        <v>0</v>
      </c>
      <c r="M499" s="166" t="s">
        <v>1</v>
      </c>
      <c r="N499" s="166" t="s">
        <v>2</v>
      </c>
      <c r="O499" s="166" t="s">
        <v>3</v>
      </c>
      <c r="P499" s="166" t="s">
        <v>27</v>
      </c>
      <c r="Q499" s="166" t="s">
        <v>4</v>
      </c>
      <c r="R499" s="166" t="s">
        <v>5</v>
      </c>
      <c r="S499" s="167" t="s">
        <v>6</v>
      </c>
    </row>
    <row r="500" spans="1:19" ht="15">
      <c r="A500" s="365" t="s">
        <v>46</v>
      </c>
      <c r="B500" s="318" t="s">
        <v>69</v>
      </c>
      <c r="C500" s="319"/>
      <c r="D500" s="319"/>
      <c r="E500" s="319"/>
      <c r="F500" s="319"/>
      <c r="G500" s="319"/>
      <c r="H500" s="319"/>
      <c r="I500" s="320"/>
      <c r="K500" s="367" t="s">
        <v>46</v>
      </c>
      <c r="L500" s="321" t="s">
        <v>69</v>
      </c>
      <c r="M500" s="322"/>
      <c r="N500" s="322"/>
      <c r="O500" s="322"/>
      <c r="P500" s="322"/>
      <c r="Q500" s="322"/>
      <c r="R500" s="322"/>
      <c r="S500" s="323"/>
    </row>
    <row r="501" spans="1:19" ht="15">
      <c r="A501" s="170" t="s">
        <v>7</v>
      </c>
      <c r="B501" s="368"/>
      <c r="C501" s="369"/>
      <c r="D501" s="369"/>
      <c r="E501" s="370"/>
      <c r="F501" s="171">
        <v>0</v>
      </c>
      <c r="G501" s="368"/>
      <c r="H501" s="370"/>
      <c r="I501" s="173">
        <f>SUM(B501:H501)</f>
        <v>0</v>
      </c>
      <c r="J501" s="168"/>
      <c r="K501" s="222" t="s">
        <v>7</v>
      </c>
      <c r="L501" s="368"/>
      <c r="M501" s="369"/>
      <c r="N501" s="369"/>
      <c r="O501" s="370"/>
      <c r="P501" s="171">
        <v>0</v>
      </c>
      <c r="Q501" s="368"/>
      <c r="R501" s="377"/>
      <c r="S501" s="224">
        <f>SUM(L501:R501)</f>
        <v>0</v>
      </c>
    </row>
    <row r="502" spans="1:19" ht="15">
      <c r="A502" s="178" t="s">
        <v>8</v>
      </c>
      <c r="B502" s="371"/>
      <c r="C502" s="372"/>
      <c r="D502" s="372"/>
      <c r="E502" s="373"/>
      <c r="F502" s="179">
        <v>0</v>
      </c>
      <c r="G502" s="371"/>
      <c r="H502" s="373"/>
      <c r="I502" s="181">
        <f t="shared" ref="I502:I521" si="249">SUM(B502:H502)</f>
        <v>0</v>
      </c>
      <c r="J502" s="168"/>
      <c r="K502" s="182" t="s">
        <v>8</v>
      </c>
      <c r="L502" s="371"/>
      <c r="M502" s="372"/>
      <c r="N502" s="372"/>
      <c r="O502" s="373"/>
      <c r="P502" s="183">
        <v>0</v>
      </c>
      <c r="Q502" s="371"/>
      <c r="R502" s="378"/>
      <c r="S502" s="185">
        <f t="shared" ref="S502:S521" si="250">SUM(L502:R502)</f>
        <v>0</v>
      </c>
    </row>
    <row r="503" spans="1:19" ht="15">
      <c r="A503" s="186" t="s">
        <v>10</v>
      </c>
      <c r="B503" s="371"/>
      <c r="C503" s="372"/>
      <c r="D503" s="372"/>
      <c r="E503" s="373"/>
      <c r="F503" s="175">
        <v>0</v>
      </c>
      <c r="G503" s="371"/>
      <c r="H503" s="373"/>
      <c r="I503" s="173">
        <f t="shared" si="249"/>
        <v>0</v>
      </c>
      <c r="J503" s="168"/>
      <c r="K503" s="188" t="s">
        <v>10</v>
      </c>
      <c r="L503" s="371"/>
      <c r="M503" s="372"/>
      <c r="N503" s="372"/>
      <c r="O503" s="373"/>
      <c r="P503" s="175">
        <v>0</v>
      </c>
      <c r="Q503" s="371"/>
      <c r="R503" s="378"/>
      <c r="S503" s="177">
        <f t="shared" si="250"/>
        <v>0</v>
      </c>
    </row>
    <row r="504" spans="1:19" ht="15">
      <c r="A504" s="178" t="s">
        <v>56</v>
      </c>
      <c r="B504" s="371"/>
      <c r="C504" s="372"/>
      <c r="D504" s="372"/>
      <c r="E504" s="373"/>
      <c r="F504" s="179">
        <v>0</v>
      </c>
      <c r="G504" s="371"/>
      <c r="H504" s="373"/>
      <c r="I504" s="181">
        <f t="shared" si="249"/>
        <v>0</v>
      </c>
      <c r="J504" s="168"/>
      <c r="K504" s="182" t="s">
        <v>56</v>
      </c>
      <c r="L504" s="371"/>
      <c r="M504" s="372"/>
      <c r="N504" s="372"/>
      <c r="O504" s="373"/>
      <c r="P504" s="183">
        <v>0</v>
      </c>
      <c r="Q504" s="371"/>
      <c r="R504" s="378"/>
      <c r="S504" s="185">
        <f t="shared" si="250"/>
        <v>0</v>
      </c>
    </row>
    <row r="505" spans="1:19" ht="15">
      <c r="A505" s="186" t="s">
        <v>16</v>
      </c>
      <c r="B505" s="371"/>
      <c r="C505" s="372"/>
      <c r="D505" s="372"/>
      <c r="E505" s="373"/>
      <c r="F505" s="175">
        <v>0</v>
      </c>
      <c r="G505" s="371"/>
      <c r="H505" s="373"/>
      <c r="I505" s="173">
        <f t="shared" si="249"/>
        <v>0</v>
      </c>
      <c r="J505" s="168"/>
      <c r="K505" s="188" t="s">
        <v>16</v>
      </c>
      <c r="L505" s="371"/>
      <c r="M505" s="372"/>
      <c r="N505" s="372"/>
      <c r="O505" s="373"/>
      <c r="P505" s="175">
        <v>0</v>
      </c>
      <c r="Q505" s="371"/>
      <c r="R505" s="378"/>
      <c r="S505" s="177">
        <f t="shared" si="250"/>
        <v>0</v>
      </c>
    </row>
    <row r="506" spans="1:19" ht="15">
      <c r="A506" s="178" t="s">
        <v>15</v>
      </c>
      <c r="B506" s="371"/>
      <c r="C506" s="372"/>
      <c r="D506" s="372"/>
      <c r="E506" s="373"/>
      <c r="F506" s="179">
        <v>0</v>
      </c>
      <c r="G506" s="371"/>
      <c r="H506" s="373"/>
      <c r="I506" s="181">
        <f t="shared" si="249"/>
        <v>0</v>
      </c>
      <c r="J506" s="168"/>
      <c r="K506" s="182" t="s">
        <v>15</v>
      </c>
      <c r="L506" s="371"/>
      <c r="M506" s="372"/>
      <c r="N506" s="372"/>
      <c r="O506" s="373"/>
      <c r="P506" s="183">
        <v>0</v>
      </c>
      <c r="Q506" s="371"/>
      <c r="R506" s="378"/>
      <c r="S506" s="185">
        <f t="shared" si="250"/>
        <v>0</v>
      </c>
    </row>
    <row r="507" spans="1:19" ht="15">
      <c r="A507" s="186" t="s">
        <v>58</v>
      </c>
      <c r="B507" s="371"/>
      <c r="C507" s="372"/>
      <c r="D507" s="372"/>
      <c r="E507" s="373"/>
      <c r="F507" s="175">
        <v>0</v>
      </c>
      <c r="G507" s="371"/>
      <c r="H507" s="373"/>
      <c r="I507" s="173">
        <f t="shared" si="249"/>
        <v>0</v>
      </c>
      <c r="J507" s="168"/>
      <c r="K507" s="188" t="s">
        <v>58</v>
      </c>
      <c r="L507" s="371"/>
      <c r="M507" s="372"/>
      <c r="N507" s="372"/>
      <c r="O507" s="373"/>
      <c r="P507" s="175">
        <v>0</v>
      </c>
      <c r="Q507" s="371"/>
      <c r="R507" s="378"/>
      <c r="S507" s="177">
        <f t="shared" si="250"/>
        <v>0</v>
      </c>
    </row>
    <row r="508" spans="1:19" ht="15">
      <c r="A508" s="178" t="s">
        <v>12</v>
      </c>
      <c r="B508" s="371"/>
      <c r="C508" s="372"/>
      <c r="D508" s="372"/>
      <c r="E508" s="373"/>
      <c r="F508" s="179">
        <v>0</v>
      </c>
      <c r="G508" s="371"/>
      <c r="H508" s="373"/>
      <c r="I508" s="181">
        <f t="shared" si="249"/>
        <v>0</v>
      </c>
      <c r="J508" s="168"/>
      <c r="K508" s="182" t="s">
        <v>12</v>
      </c>
      <c r="L508" s="371"/>
      <c r="M508" s="372"/>
      <c r="N508" s="372"/>
      <c r="O508" s="373"/>
      <c r="P508" s="183">
        <v>0</v>
      </c>
      <c r="Q508" s="371"/>
      <c r="R508" s="378"/>
      <c r="S508" s="185">
        <f t="shared" si="250"/>
        <v>0</v>
      </c>
    </row>
    <row r="509" spans="1:19" ht="15">
      <c r="A509" s="186" t="s">
        <v>59</v>
      </c>
      <c r="B509" s="371"/>
      <c r="C509" s="372"/>
      <c r="D509" s="372"/>
      <c r="E509" s="373"/>
      <c r="F509" s="175">
        <v>0</v>
      </c>
      <c r="G509" s="371"/>
      <c r="H509" s="373"/>
      <c r="I509" s="173">
        <f t="shared" si="249"/>
        <v>0</v>
      </c>
      <c r="J509" s="168"/>
      <c r="K509" s="188" t="s">
        <v>59</v>
      </c>
      <c r="L509" s="371"/>
      <c r="M509" s="372"/>
      <c r="N509" s="372"/>
      <c r="O509" s="373"/>
      <c r="P509" s="175">
        <v>0</v>
      </c>
      <c r="Q509" s="371"/>
      <c r="R509" s="378"/>
      <c r="S509" s="177">
        <f t="shared" si="250"/>
        <v>0</v>
      </c>
    </row>
    <row r="510" spans="1:19" ht="15">
      <c r="A510" s="178" t="s">
        <v>17</v>
      </c>
      <c r="B510" s="371"/>
      <c r="C510" s="372"/>
      <c r="D510" s="372"/>
      <c r="E510" s="373"/>
      <c r="F510" s="179">
        <v>0</v>
      </c>
      <c r="G510" s="371"/>
      <c r="H510" s="373"/>
      <c r="I510" s="181">
        <f t="shared" si="249"/>
        <v>0</v>
      </c>
      <c r="J510" s="168"/>
      <c r="K510" s="182" t="s">
        <v>17</v>
      </c>
      <c r="L510" s="371"/>
      <c r="M510" s="372"/>
      <c r="N510" s="372"/>
      <c r="O510" s="373"/>
      <c r="P510" s="183">
        <v>0</v>
      </c>
      <c r="Q510" s="371"/>
      <c r="R510" s="378"/>
      <c r="S510" s="185">
        <f t="shared" si="250"/>
        <v>0</v>
      </c>
    </row>
    <row r="511" spans="1:19" ht="15">
      <c r="A511" s="186" t="s">
        <v>139</v>
      </c>
      <c r="B511" s="371"/>
      <c r="C511" s="372"/>
      <c r="D511" s="372"/>
      <c r="E511" s="373"/>
      <c r="F511" s="175">
        <v>0</v>
      </c>
      <c r="G511" s="371"/>
      <c r="H511" s="373"/>
      <c r="I511" s="173">
        <f t="shared" si="249"/>
        <v>0</v>
      </c>
      <c r="J511" s="168"/>
      <c r="K511" s="188" t="s">
        <v>139</v>
      </c>
      <c r="L511" s="371"/>
      <c r="M511" s="372"/>
      <c r="N511" s="372"/>
      <c r="O511" s="373"/>
      <c r="P511" s="175">
        <v>0</v>
      </c>
      <c r="Q511" s="371"/>
      <c r="R511" s="378"/>
      <c r="S511" s="177">
        <f t="shared" si="250"/>
        <v>0</v>
      </c>
    </row>
    <row r="512" spans="1:19" ht="15">
      <c r="A512" s="178" t="s">
        <v>25</v>
      </c>
      <c r="B512" s="371"/>
      <c r="C512" s="372"/>
      <c r="D512" s="372"/>
      <c r="E512" s="373"/>
      <c r="F512" s="179">
        <v>0</v>
      </c>
      <c r="G512" s="371"/>
      <c r="H512" s="373"/>
      <c r="I512" s="181">
        <f t="shared" si="249"/>
        <v>0</v>
      </c>
      <c r="J512" s="168"/>
      <c r="K512" s="182" t="s">
        <v>25</v>
      </c>
      <c r="L512" s="371"/>
      <c r="M512" s="372"/>
      <c r="N512" s="372"/>
      <c r="O512" s="373"/>
      <c r="P512" s="183">
        <v>0</v>
      </c>
      <c r="Q512" s="371"/>
      <c r="R512" s="378"/>
      <c r="S512" s="185">
        <f t="shared" si="250"/>
        <v>0</v>
      </c>
    </row>
    <row r="513" spans="1:19" ht="15">
      <c r="A513" s="186" t="s">
        <v>24</v>
      </c>
      <c r="B513" s="371"/>
      <c r="C513" s="372"/>
      <c r="D513" s="372"/>
      <c r="E513" s="373"/>
      <c r="F513" s="175">
        <v>0</v>
      </c>
      <c r="G513" s="371"/>
      <c r="H513" s="373"/>
      <c r="I513" s="173">
        <f t="shared" si="249"/>
        <v>0</v>
      </c>
      <c r="J513" s="168"/>
      <c r="K513" s="188" t="s">
        <v>24</v>
      </c>
      <c r="L513" s="371"/>
      <c r="M513" s="372"/>
      <c r="N513" s="372"/>
      <c r="O513" s="373"/>
      <c r="P513" s="175">
        <v>0</v>
      </c>
      <c r="Q513" s="371"/>
      <c r="R513" s="378"/>
      <c r="S513" s="177">
        <f t="shared" si="250"/>
        <v>0</v>
      </c>
    </row>
    <row r="514" spans="1:19" ht="15">
      <c r="A514" s="178" t="s">
        <v>60</v>
      </c>
      <c r="B514" s="371"/>
      <c r="C514" s="372"/>
      <c r="D514" s="372"/>
      <c r="E514" s="373"/>
      <c r="F514" s="179">
        <v>0</v>
      </c>
      <c r="G514" s="371"/>
      <c r="H514" s="373"/>
      <c r="I514" s="181">
        <f t="shared" si="249"/>
        <v>0</v>
      </c>
      <c r="J514" s="168"/>
      <c r="K514" s="182" t="s">
        <v>60</v>
      </c>
      <c r="L514" s="371"/>
      <c r="M514" s="372"/>
      <c r="N514" s="372"/>
      <c r="O514" s="373"/>
      <c r="P514" s="183">
        <v>0</v>
      </c>
      <c r="Q514" s="371"/>
      <c r="R514" s="378"/>
      <c r="S514" s="185">
        <f t="shared" si="250"/>
        <v>0</v>
      </c>
    </row>
    <row r="515" spans="1:19" ht="15">
      <c r="A515" s="186" t="s">
        <v>22</v>
      </c>
      <c r="B515" s="371"/>
      <c r="C515" s="372"/>
      <c r="D515" s="372"/>
      <c r="E515" s="373"/>
      <c r="F515" s="175">
        <v>0</v>
      </c>
      <c r="G515" s="371"/>
      <c r="H515" s="373"/>
      <c r="I515" s="173">
        <f t="shared" si="249"/>
        <v>0</v>
      </c>
      <c r="J515" s="168"/>
      <c r="K515" s="188" t="s">
        <v>22</v>
      </c>
      <c r="L515" s="371"/>
      <c r="M515" s="372"/>
      <c r="N515" s="372"/>
      <c r="O515" s="373"/>
      <c r="P515" s="175">
        <v>0</v>
      </c>
      <c r="Q515" s="371"/>
      <c r="R515" s="378"/>
      <c r="S515" s="177">
        <f t="shared" si="250"/>
        <v>0</v>
      </c>
    </row>
    <row r="516" spans="1:19" ht="15">
      <c r="A516" s="178" t="s">
        <v>21</v>
      </c>
      <c r="B516" s="371"/>
      <c r="C516" s="372"/>
      <c r="D516" s="372"/>
      <c r="E516" s="373"/>
      <c r="F516" s="179">
        <v>0</v>
      </c>
      <c r="G516" s="371"/>
      <c r="H516" s="373"/>
      <c r="I516" s="181">
        <f t="shared" si="249"/>
        <v>0</v>
      </c>
      <c r="J516" s="168"/>
      <c r="K516" s="182" t="s">
        <v>21</v>
      </c>
      <c r="L516" s="371"/>
      <c r="M516" s="372"/>
      <c r="N516" s="372"/>
      <c r="O516" s="373"/>
      <c r="P516" s="183">
        <v>0</v>
      </c>
      <c r="Q516" s="371"/>
      <c r="R516" s="378"/>
      <c r="S516" s="185">
        <f t="shared" si="250"/>
        <v>0</v>
      </c>
    </row>
    <row r="517" spans="1:19" ht="15">
      <c r="A517" s="189" t="s">
        <v>64</v>
      </c>
      <c r="B517" s="371"/>
      <c r="C517" s="372"/>
      <c r="D517" s="372"/>
      <c r="E517" s="373"/>
      <c r="F517" s="175">
        <v>0</v>
      </c>
      <c r="G517" s="371"/>
      <c r="H517" s="373"/>
      <c r="I517" s="173">
        <f t="shared" si="249"/>
        <v>0</v>
      </c>
      <c r="J517" s="168"/>
      <c r="K517" s="190" t="s">
        <v>64</v>
      </c>
      <c r="L517" s="371"/>
      <c r="M517" s="372"/>
      <c r="N517" s="372"/>
      <c r="O517" s="373"/>
      <c r="P517" s="175">
        <v>0</v>
      </c>
      <c r="Q517" s="371"/>
      <c r="R517" s="378"/>
      <c r="S517" s="177">
        <f t="shared" si="250"/>
        <v>0</v>
      </c>
    </row>
    <row r="518" spans="1:19">
      <c r="A518" s="191" t="s">
        <v>23</v>
      </c>
      <c r="B518" s="371"/>
      <c r="C518" s="372"/>
      <c r="D518" s="372"/>
      <c r="E518" s="373"/>
      <c r="F518" s="192">
        <v>0</v>
      </c>
      <c r="G518" s="371"/>
      <c r="H518" s="373"/>
      <c r="I518" s="194">
        <f t="shared" si="249"/>
        <v>0</v>
      </c>
      <c r="J518" s="168"/>
      <c r="K518" s="195" t="s">
        <v>23</v>
      </c>
      <c r="L518" s="371"/>
      <c r="M518" s="372"/>
      <c r="N518" s="372"/>
      <c r="O518" s="373"/>
      <c r="P518" s="196">
        <v>0</v>
      </c>
      <c r="Q518" s="371"/>
      <c r="R518" s="378"/>
      <c r="S518" s="198">
        <f t="shared" si="250"/>
        <v>0</v>
      </c>
    </row>
    <row r="519" spans="1:19">
      <c r="A519" s="199" t="s">
        <v>19</v>
      </c>
      <c r="B519" s="371"/>
      <c r="C519" s="372"/>
      <c r="D519" s="372"/>
      <c r="E519" s="373"/>
      <c r="F519" s="200">
        <v>0</v>
      </c>
      <c r="G519" s="371"/>
      <c r="H519" s="373"/>
      <c r="I519" s="202">
        <f t="shared" si="249"/>
        <v>0</v>
      </c>
      <c r="J519" s="168"/>
      <c r="K519" s="203" t="s">
        <v>19</v>
      </c>
      <c r="L519" s="371"/>
      <c r="M519" s="372"/>
      <c r="N519" s="372"/>
      <c r="O519" s="373"/>
      <c r="P519" s="200">
        <v>0</v>
      </c>
      <c r="Q519" s="371"/>
      <c r="R519" s="378"/>
      <c r="S519" s="205">
        <f t="shared" si="250"/>
        <v>0</v>
      </c>
    </row>
    <row r="520" spans="1:19">
      <c r="A520" s="191" t="s">
        <v>20</v>
      </c>
      <c r="B520" s="371"/>
      <c r="C520" s="372"/>
      <c r="D520" s="372"/>
      <c r="E520" s="373"/>
      <c r="F520" s="192">
        <v>0</v>
      </c>
      <c r="G520" s="371"/>
      <c r="H520" s="373"/>
      <c r="I520" s="194">
        <f t="shared" si="249"/>
        <v>0</v>
      </c>
      <c r="J520" s="168"/>
      <c r="K520" s="195" t="s">
        <v>20</v>
      </c>
      <c r="L520" s="371"/>
      <c r="M520" s="372"/>
      <c r="N520" s="372"/>
      <c r="O520" s="373"/>
      <c r="P520" s="196">
        <v>0</v>
      </c>
      <c r="Q520" s="371"/>
      <c r="R520" s="378"/>
      <c r="S520" s="198">
        <f t="shared" si="250"/>
        <v>0</v>
      </c>
    </row>
    <row r="521" spans="1:19" ht="15" thickBot="1">
      <c r="A521" s="206" t="s">
        <v>11</v>
      </c>
      <c r="B521" s="374"/>
      <c r="C521" s="375"/>
      <c r="D521" s="375"/>
      <c r="E521" s="376"/>
      <c r="F521" s="207">
        <v>0</v>
      </c>
      <c r="G521" s="374"/>
      <c r="H521" s="376"/>
      <c r="I521" s="209">
        <f t="shared" si="249"/>
        <v>0</v>
      </c>
      <c r="J521" s="168"/>
      <c r="K521" s="210" t="s">
        <v>11</v>
      </c>
      <c r="L521" s="374"/>
      <c r="M521" s="375"/>
      <c r="N521" s="375"/>
      <c r="O521" s="376"/>
      <c r="P521" s="207">
        <v>0</v>
      </c>
      <c r="Q521" s="374"/>
      <c r="R521" s="379"/>
      <c r="S521" s="212">
        <f t="shared" si="250"/>
        <v>0</v>
      </c>
    </row>
    <row r="522" spans="1:19" ht="15">
      <c r="A522" s="213" t="s">
        <v>26</v>
      </c>
      <c r="B522" s="214">
        <f>SUM(B501:B517)</f>
        <v>0</v>
      </c>
      <c r="C522" s="214">
        <f t="shared" ref="C522:I522" si="251">SUM(C501:C517)</f>
        <v>0</v>
      </c>
      <c r="D522" s="214">
        <f t="shared" si="251"/>
        <v>0</v>
      </c>
      <c r="E522" s="214">
        <f t="shared" si="251"/>
        <v>0</v>
      </c>
      <c r="F522" s="214">
        <f t="shared" si="251"/>
        <v>0</v>
      </c>
      <c r="G522" s="214">
        <f t="shared" si="251"/>
        <v>0</v>
      </c>
      <c r="H522" s="216">
        <f t="shared" si="251"/>
        <v>0</v>
      </c>
      <c r="I522" s="173">
        <f t="shared" si="251"/>
        <v>0</v>
      </c>
      <c r="J522" s="168"/>
      <c r="K522" s="215" t="s">
        <v>26</v>
      </c>
      <c r="L522" s="214">
        <f>SUM(L501:L517)</f>
        <v>0</v>
      </c>
      <c r="M522" s="214">
        <f t="shared" ref="M522:S522" si="252">SUM(M501:M517)</f>
        <v>0</v>
      </c>
      <c r="N522" s="214">
        <f t="shared" si="252"/>
        <v>0</v>
      </c>
      <c r="O522" s="214">
        <f t="shared" si="252"/>
        <v>0</v>
      </c>
      <c r="P522" s="214">
        <f t="shared" si="252"/>
        <v>0</v>
      </c>
      <c r="Q522" s="214">
        <f t="shared" si="252"/>
        <v>0</v>
      </c>
      <c r="R522" s="216">
        <f t="shared" si="252"/>
        <v>0</v>
      </c>
      <c r="S522" s="217">
        <f t="shared" si="252"/>
        <v>0</v>
      </c>
    </row>
    <row r="523" spans="1:19" ht="15" thickBot="1">
      <c r="A523" s="30" t="s">
        <v>88</v>
      </c>
      <c r="B523" s="47" t="str">
        <f>IF($I522=0,"-",B522/$I522)</f>
        <v>-</v>
      </c>
      <c r="C523" s="47" t="str">
        <f t="shared" ref="C523:H523" si="253">IF($I522=0,"-",C522/$I522)</f>
        <v>-</v>
      </c>
      <c r="D523" s="47" t="str">
        <f t="shared" si="253"/>
        <v>-</v>
      </c>
      <c r="E523" s="47" t="str">
        <f t="shared" si="253"/>
        <v>-</v>
      </c>
      <c r="F523" s="47" t="str">
        <f t="shared" si="253"/>
        <v>-</v>
      </c>
      <c r="G523" s="47" t="str">
        <f t="shared" si="253"/>
        <v>-</v>
      </c>
      <c r="H523" s="70" t="str">
        <f t="shared" si="253"/>
        <v>-</v>
      </c>
      <c r="I523" s="48">
        <f>SUM(B523:H523)</f>
        <v>0</v>
      </c>
      <c r="J523" s="23"/>
      <c r="K523" s="81" t="s">
        <v>88</v>
      </c>
      <c r="L523" s="98" t="str">
        <f t="shared" ref="L523:R523" si="254">IF($S522=0,"-",L522/$S522)</f>
        <v>-</v>
      </c>
      <c r="M523" s="98" t="str">
        <f t="shared" si="254"/>
        <v>-</v>
      </c>
      <c r="N523" s="98" t="str">
        <f t="shared" si="254"/>
        <v>-</v>
      </c>
      <c r="O523" s="98" t="str">
        <f t="shared" si="254"/>
        <v>-</v>
      </c>
      <c r="P523" s="98" t="str">
        <f t="shared" si="254"/>
        <v>-</v>
      </c>
      <c r="Q523" s="98" t="str">
        <f t="shared" si="254"/>
        <v>-</v>
      </c>
      <c r="R523" s="99" t="str">
        <f t="shared" si="254"/>
        <v>-</v>
      </c>
      <c r="S523" s="100">
        <f>SUM(L523:R523)</f>
        <v>0</v>
      </c>
    </row>
    <row r="524" spans="1:19" ht="15" thickBot="1">
      <c r="A524" s="247"/>
      <c r="B524" s="247"/>
      <c r="C524" s="247"/>
      <c r="D524" s="247"/>
      <c r="E524" s="247"/>
      <c r="F524" s="247"/>
      <c r="G524" s="247"/>
      <c r="H524" s="247"/>
      <c r="I524" s="247"/>
      <c r="K524" s="247"/>
      <c r="L524" s="247"/>
      <c r="M524" s="247"/>
      <c r="N524" s="247"/>
      <c r="O524" s="247"/>
      <c r="P524" s="247"/>
      <c r="Q524" s="247"/>
      <c r="R524" s="247"/>
      <c r="S524" s="247"/>
    </row>
    <row r="525" spans="1:19" ht="28.5">
      <c r="A525" s="364" t="s">
        <v>47</v>
      </c>
      <c r="B525" s="164" t="s">
        <v>0</v>
      </c>
      <c r="C525" s="164" t="s">
        <v>1</v>
      </c>
      <c r="D525" s="164" t="s">
        <v>2</v>
      </c>
      <c r="E525" s="164" t="s">
        <v>3</v>
      </c>
      <c r="F525" s="164" t="s">
        <v>27</v>
      </c>
      <c r="G525" s="164" t="s">
        <v>4</v>
      </c>
      <c r="H525" s="164" t="s">
        <v>5</v>
      </c>
      <c r="I525" s="165" t="s">
        <v>6</v>
      </c>
      <c r="K525" s="366" t="s">
        <v>47</v>
      </c>
      <c r="L525" s="166" t="s">
        <v>0</v>
      </c>
      <c r="M525" s="166" t="s">
        <v>1</v>
      </c>
      <c r="N525" s="166" t="s">
        <v>2</v>
      </c>
      <c r="O525" s="166" t="s">
        <v>3</v>
      </c>
      <c r="P525" s="166" t="s">
        <v>27</v>
      </c>
      <c r="Q525" s="166" t="s">
        <v>4</v>
      </c>
      <c r="R525" s="166" t="s">
        <v>5</v>
      </c>
      <c r="S525" s="167" t="s">
        <v>6</v>
      </c>
    </row>
    <row r="526" spans="1:19" ht="15">
      <c r="A526" s="365" t="s">
        <v>47</v>
      </c>
      <c r="B526" s="318" t="s">
        <v>69</v>
      </c>
      <c r="C526" s="319"/>
      <c r="D526" s="319"/>
      <c r="E526" s="319"/>
      <c r="F526" s="319"/>
      <c r="G526" s="319"/>
      <c r="H526" s="319"/>
      <c r="I526" s="320"/>
      <c r="K526" s="367" t="s">
        <v>47</v>
      </c>
      <c r="L526" s="321" t="s">
        <v>69</v>
      </c>
      <c r="M526" s="322"/>
      <c r="N526" s="322"/>
      <c r="O526" s="322"/>
      <c r="P526" s="322"/>
      <c r="Q526" s="322"/>
      <c r="R526" s="322"/>
      <c r="S526" s="323"/>
    </row>
    <row r="527" spans="1:19" ht="15">
      <c r="A527" s="170" t="s">
        <v>7</v>
      </c>
      <c r="B527" s="368"/>
      <c r="C527" s="369"/>
      <c r="D527" s="369"/>
      <c r="E527" s="370"/>
      <c r="F527" s="171">
        <v>0</v>
      </c>
      <c r="G527" s="368"/>
      <c r="H527" s="370"/>
      <c r="I527" s="173">
        <f>SUM(B527:H527)</f>
        <v>0</v>
      </c>
      <c r="J527" s="168"/>
      <c r="K527" s="222" t="s">
        <v>7</v>
      </c>
      <c r="L527" s="368"/>
      <c r="M527" s="369"/>
      <c r="N527" s="369"/>
      <c r="O527" s="370"/>
      <c r="P527" s="171">
        <v>0</v>
      </c>
      <c r="Q527" s="368"/>
      <c r="R527" s="377"/>
      <c r="S527" s="224">
        <f>SUM(L527:R527)</f>
        <v>0</v>
      </c>
    </row>
    <row r="528" spans="1:19" ht="15">
      <c r="A528" s="178" t="s">
        <v>8</v>
      </c>
      <c r="B528" s="371"/>
      <c r="C528" s="372"/>
      <c r="D528" s="372"/>
      <c r="E528" s="373"/>
      <c r="F528" s="179">
        <v>0</v>
      </c>
      <c r="G528" s="371"/>
      <c r="H528" s="373"/>
      <c r="I528" s="181">
        <f t="shared" ref="I528:I547" si="255">SUM(B528:H528)</f>
        <v>0</v>
      </c>
      <c r="J528" s="168"/>
      <c r="K528" s="182" t="s">
        <v>8</v>
      </c>
      <c r="L528" s="371"/>
      <c r="M528" s="372"/>
      <c r="N528" s="372"/>
      <c r="O528" s="373"/>
      <c r="P528" s="183">
        <v>0</v>
      </c>
      <c r="Q528" s="371"/>
      <c r="R528" s="378"/>
      <c r="S528" s="185">
        <f t="shared" ref="S528:S547" si="256">SUM(L528:R528)</f>
        <v>0</v>
      </c>
    </row>
    <row r="529" spans="1:19" ht="15">
      <c r="A529" s="186" t="s">
        <v>10</v>
      </c>
      <c r="B529" s="371"/>
      <c r="C529" s="372"/>
      <c r="D529" s="372"/>
      <c r="E529" s="373"/>
      <c r="F529" s="175">
        <v>0</v>
      </c>
      <c r="G529" s="371"/>
      <c r="H529" s="373"/>
      <c r="I529" s="173">
        <f t="shared" si="255"/>
        <v>0</v>
      </c>
      <c r="J529" s="168"/>
      <c r="K529" s="188" t="s">
        <v>10</v>
      </c>
      <c r="L529" s="371"/>
      <c r="M529" s="372"/>
      <c r="N529" s="372"/>
      <c r="O529" s="373"/>
      <c r="P529" s="175">
        <v>0</v>
      </c>
      <c r="Q529" s="371"/>
      <c r="R529" s="378"/>
      <c r="S529" s="177">
        <f t="shared" si="256"/>
        <v>0</v>
      </c>
    </row>
    <row r="530" spans="1:19" ht="15">
      <c r="A530" s="178" t="s">
        <v>56</v>
      </c>
      <c r="B530" s="371"/>
      <c r="C530" s="372"/>
      <c r="D530" s="372"/>
      <c r="E530" s="373"/>
      <c r="F530" s="179">
        <v>0</v>
      </c>
      <c r="G530" s="371"/>
      <c r="H530" s="373"/>
      <c r="I530" s="181">
        <f t="shared" si="255"/>
        <v>0</v>
      </c>
      <c r="J530" s="168"/>
      <c r="K530" s="182" t="s">
        <v>56</v>
      </c>
      <c r="L530" s="371"/>
      <c r="M530" s="372"/>
      <c r="N530" s="372"/>
      <c r="O530" s="373"/>
      <c r="P530" s="183">
        <v>0</v>
      </c>
      <c r="Q530" s="371"/>
      <c r="R530" s="378"/>
      <c r="S530" s="185">
        <f t="shared" si="256"/>
        <v>0</v>
      </c>
    </row>
    <row r="531" spans="1:19" ht="15">
      <c r="A531" s="186" t="s">
        <v>16</v>
      </c>
      <c r="B531" s="371"/>
      <c r="C531" s="372"/>
      <c r="D531" s="372"/>
      <c r="E531" s="373"/>
      <c r="F531" s="175">
        <v>0</v>
      </c>
      <c r="G531" s="371"/>
      <c r="H531" s="373"/>
      <c r="I531" s="173">
        <f t="shared" si="255"/>
        <v>0</v>
      </c>
      <c r="J531" s="168"/>
      <c r="K531" s="188" t="s">
        <v>16</v>
      </c>
      <c r="L531" s="371"/>
      <c r="M531" s="372"/>
      <c r="N531" s="372"/>
      <c r="O531" s="373"/>
      <c r="P531" s="175">
        <v>0</v>
      </c>
      <c r="Q531" s="371"/>
      <c r="R531" s="378"/>
      <c r="S531" s="177">
        <f t="shared" si="256"/>
        <v>0</v>
      </c>
    </row>
    <row r="532" spans="1:19" ht="15">
      <c r="A532" s="178" t="s">
        <v>15</v>
      </c>
      <c r="B532" s="371"/>
      <c r="C532" s="372"/>
      <c r="D532" s="372"/>
      <c r="E532" s="373"/>
      <c r="F532" s="179">
        <v>0</v>
      </c>
      <c r="G532" s="371"/>
      <c r="H532" s="373"/>
      <c r="I532" s="181">
        <f t="shared" si="255"/>
        <v>0</v>
      </c>
      <c r="J532" s="168"/>
      <c r="K532" s="182" t="s">
        <v>15</v>
      </c>
      <c r="L532" s="371"/>
      <c r="M532" s="372"/>
      <c r="N532" s="372"/>
      <c r="O532" s="373"/>
      <c r="P532" s="183">
        <v>0</v>
      </c>
      <c r="Q532" s="371"/>
      <c r="R532" s="378"/>
      <c r="S532" s="185">
        <f t="shared" si="256"/>
        <v>0</v>
      </c>
    </row>
    <row r="533" spans="1:19" ht="15">
      <c r="A533" s="186" t="s">
        <v>58</v>
      </c>
      <c r="B533" s="371"/>
      <c r="C533" s="372"/>
      <c r="D533" s="372"/>
      <c r="E533" s="373"/>
      <c r="F533" s="175">
        <v>68.733349478363905</v>
      </c>
      <c r="G533" s="371"/>
      <c r="H533" s="373"/>
      <c r="I533" s="173">
        <f t="shared" si="255"/>
        <v>68.733349478363905</v>
      </c>
      <c r="J533" s="168"/>
      <c r="K533" s="188" t="s">
        <v>58</v>
      </c>
      <c r="L533" s="371"/>
      <c r="M533" s="372"/>
      <c r="N533" s="372"/>
      <c r="O533" s="373"/>
      <c r="P533" s="175">
        <v>0</v>
      </c>
      <c r="Q533" s="371"/>
      <c r="R533" s="378"/>
      <c r="S533" s="177">
        <f t="shared" si="256"/>
        <v>0</v>
      </c>
    </row>
    <row r="534" spans="1:19" ht="15">
      <c r="A534" s="178" t="s">
        <v>12</v>
      </c>
      <c r="B534" s="371"/>
      <c r="C534" s="372"/>
      <c r="D534" s="372"/>
      <c r="E534" s="373"/>
      <c r="F534" s="179">
        <v>7.3833990778381979</v>
      </c>
      <c r="G534" s="371"/>
      <c r="H534" s="373"/>
      <c r="I534" s="181">
        <f t="shared" si="255"/>
        <v>7.3833990778381979</v>
      </c>
      <c r="J534" s="168"/>
      <c r="K534" s="182" t="s">
        <v>12</v>
      </c>
      <c r="L534" s="371"/>
      <c r="M534" s="372"/>
      <c r="N534" s="372"/>
      <c r="O534" s="373"/>
      <c r="P534" s="183">
        <v>0</v>
      </c>
      <c r="Q534" s="371"/>
      <c r="R534" s="378"/>
      <c r="S534" s="185">
        <f t="shared" si="256"/>
        <v>0</v>
      </c>
    </row>
    <row r="535" spans="1:19" ht="15">
      <c r="A535" s="186" t="s">
        <v>59</v>
      </c>
      <c r="B535" s="371"/>
      <c r="C535" s="372"/>
      <c r="D535" s="372"/>
      <c r="E535" s="373"/>
      <c r="F535" s="175">
        <v>0</v>
      </c>
      <c r="G535" s="371"/>
      <c r="H535" s="373"/>
      <c r="I535" s="173">
        <f t="shared" si="255"/>
        <v>0</v>
      </c>
      <c r="J535" s="168"/>
      <c r="K535" s="188" t="s">
        <v>59</v>
      </c>
      <c r="L535" s="371"/>
      <c r="M535" s="372"/>
      <c r="N535" s="372"/>
      <c r="O535" s="373"/>
      <c r="P535" s="175">
        <v>0</v>
      </c>
      <c r="Q535" s="371"/>
      <c r="R535" s="378"/>
      <c r="S535" s="177">
        <f t="shared" si="256"/>
        <v>0</v>
      </c>
    </row>
    <row r="536" spans="1:19" ht="15">
      <c r="A536" s="178" t="s">
        <v>17</v>
      </c>
      <c r="B536" s="371"/>
      <c r="C536" s="372"/>
      <c r="D536" s="372"/>
      <c r="E536" s="373"/>
      <c r="F536" s="179">
        <v>0</v>
      </c>
      <c r="G536" s="371"/>
      <c r="H536" s="373"/>
      <c r="I536" s="181">
        <f t="shared" si="255"/>
        <v>0</v>
      </c>
      <c r="J536" s="168"/>
      <c r="K536" s="182" t="s">
        <v>17</v>
      </c>
      <c r="L536" s="371"/>
      <c r="M536" s="372"/>
      <c r="N536" s="372"/>
      <c r="O536" s="373"/>
      <c r="P536" s="183">
        <v>0</v>
      </c>
      <c r="Q536" s="371"/>
      <c r="R536" s="378"/>
      <c r="S536" s="185">
        <f t="shared" si="256"/>
        <v>0</v>
      </c>
    </row>
    <row r="537" spans="1:19" ht="15">
      <c r="A537" s="186" t="s">
        <v>139</v>
      </c>
      <c r="B537" s="371"/>
      <c r="C537" s="372"/>
      <c r="D537" s="372"/>
      <c r="E537" s="373"/>
      <c r="F537" s="175">
        <v>0</v>
      </c>
      <c r="G537" s="371"/>
      <c r="H537" s="373"/>
      <c r="I537" s="173">
        <f t="shared" si="255"/>
        <v>0</v>
      </c>
      <c r="J537" s="168"/>
      <c r="K537" s="188" t="s">
        <v>139</v>
      </c>
      <c r="L537" s="371"/>
      <c r="M537" s="372"/>
      <c r="N537" s="372"/>
      <c r="O537" s="373"/>
      <c r="P537" s="175">
        <v>0</v>
      </c>
      <c r="Q537" s="371"/>
      <c r="R537" s="378"/>
      <c r="S537" s="177">
        <f t="shared" si="256"/>
        <v>0</v>
      </c>
    </row>
    <row r="538" spans="1:19" ht="15">
      <c r="A538" s="178" t="s">
        <v>25</v>
      </c>
      <c r="B538" s="371"/>
      <c r="C538" s="372"/>
      <c r="D538" s="372"/>
      <c r="E538" s="373"/>
      <c r="F538" s="179">
        <v>0</v>
      </c>
      <c r="G538" s="371"/>
      <c r="H538" s="373"/>
      <c r="I538" s="181">
        <f t="shared" si="255"/>
        <v>0</v>
      </c>
      <c r="J538" s="168"/>
      <c r="K538" s="182" t="s">
        <v>25</v>
      </c>
      <c r="L538" s="371"/>
      <c r="M538" s="372"/>
      <c r="N538" s="372"/>
      <c r="O538" s="373"/>
      <c r="P538" s="183">
        <v>0</v>
      </c>
      <c r="Q538" s="371"/>
      <c r="R538" s="378"/>
      <c r="S538" s="185">
        <f t="shared" si="256"/>
        <v>0</v>
      </c>
    </row>
    <row r="539" spans="1:19" ht="15">
      <c r="A539" s="186" t="s">
        <v>24</v>
      </c>
      <c r="B539" s="371"/>
      <c r="C539" s="372"/>
      <c r="D539" s="372"/>
      <c r="E539" s="373"/>
      <c r="F539" s="175">
        <v>0</v>
      </c>
      <c r="G539" s="371"/>
      <c r="H539" s="373"/>
      <c r="I539" s="173">
        <f t="shared" si="255"/>
        <v>0</v>
      </c>
      <c r="J539" s="168"/>
      <c r="K539" s="188" t="s">
        <v>24</v>
      </c>
      <c r="L539" s="371"/>
      <c r="M539" s="372"/>
      <c r="N539" s="372"/>
      <c r="O539" s="373"/>
      <c r="P539" s="175">
        <v>0</v>
      </c>
      <c r="Q539" s="371"/>
      <c r="R539" s="378"/>
      <c r="S539" s="177">
        <f t="shared" si="256"/>
        <v>0</v>
      </c>
    </row>
    <row r="540" spans="1:19" ht="15">
      <c r="A540" s="178" t="s">
        <v>60</v>
      </c>
      <c r="B540" s="371"/>
      <c r="C540" s="372"/>
      <c r="D540" s="372"/>
      <c r="E540" s="373"/>
      <c r="F540" s="179">
        <v>0</v>
      </c>
      <c r="G540" s="371"/>
      <c r="H540" s="373"/>
      <c r="I540" s="181">
        <f t="shared" si="255"/>
        <v>0</v>
      </c>
      <c r="J540" s="168"/>
      <c r="K540" s="182" t="s">
        <v>60</v>
      </c>
      <c r="L540" s="371"/>
      <c r="M540" s="372"/>
      <c r="N540" s="372"/>
      <c r="O540" s="373"/>
      <c r="P540" s="183">
        <v>0</v>
      </c>
      <c r="Q540" s="371"/>
      <c r="R540" s="378"/>
      <c r="S540" s="185">
        <f t="shared" si="256"/>
        <v>0</v>
      </c>
    </row>
    <row r="541" spans="1:19" ht="15">
      <c r="A541" s="186" t="s">
        <v>22</v>
      </c>
      <c r="B541" s="371"/>
      <c r="C541" s="372"/>
      <c r="D541" s="372"/>
      <c r="E541" s="373"/>
      <c r="F541" s="175">
        <v>0</v>
      </c>
      <c r="G541" s="371"/>
      <c r="H541" s="373"/>
      <c r="I541" s="173">
        <f t="shared" si="255"/>
        <v>0</v>
      </c>
      <c r="J541" s="168"/>
      <c r="K541" s="188" t="s">
        <v>22</v>
      </c>
      <c r="L541" s="371"/>
      <c r="M541" s="372"/>
      <c r="N541" s="372"/>
      <c r="O541" s="373"/>
      <c r="P541" s="175">
        <v>0</v>
      </c>
      <c r="Q541" s="371"/>
      <c r="R541" s="378"/>
      <c r="S541" s="177">
        <f t="shared" si="256"/>
        <v>0</v>
      </c>
    </row>
    <row r="542" spans="1:19" ht="15">
      <c r="A542" s="178" t="s">
        <v>21</v>
      </c>
      <c r="B542" s="371"/>
      <c r="C542" s="372"/>
      <c r="D542" s="372"/>
      <c r="E542" s="373"/>
      <c r="F542" s="179">
        <v>0</v>
      </c>
      <c r="G542" s="371"/>
      <c r="H542" s="373"/>
      <c r="I542" s="181">
        <f t="shared" si="255"/>
        <v>0</v>
      </c>
      <c r="J542" s="168"/>
      <c r="K542" s="182" t="s">
        <v>21</v>
      </c>
      <c r="L542" s="371"/>
      <c r="M542" s="372"/>
      <c r="N542" s="372"/>
      <c r="O542" s="373"/>
      <c r="P542" s="183">
        <v>0</v>
      </c>
      <c r="Q542" s="371"/>
      <c r="R542" s="378"/>
      <c r="S542" s="185">
        <f t="shared" si="256"/>
        <v>0</v>
      </c>
    </row>
    <row r="543" spans="1:19" ht="15">
      <c r="A543" s="189" t="s">
        <v>64</v>
      </c>
      <c r="B543" s="371"/>
      <c r="C543" s="372"/>
      <c r="D543" s="372"/>
      <c r="E543" s="373"/>
      <c r="F543" s="175">
        <v>0</v>
      </c>
      <c r="G543" s="371"/>
      <c r="H543" s="373"/>
      <c r="I543" s="173">
        <f t="shared" si="255"/>
        <v>0</v>
      </c>
      <c r="J543" s="168"/>
      <c r="K543" s="190" t="s">
        <v>64</v>
      </c>
      <c r="L543" s="371"/>
      <c r="M543" s="372"/>
      <c r="N543" s="372"/>
      <c r="O543" s="373"/>
      <c r="P543" s="175">
        <v>0</v>
      </c>
      <c r="Q543" s="371"/>
      <c r="R543" s="378"/>
      <c r="S543" s="177">
        <f t="shared" si="256"/>
        <v>0</v>
      </c>
    </row>
    <row r="544" spans="1:19">
      <c r="A544" s="191" t="s">
        <v>23</v>
      </c>
      <c r="B544" s="371"/>
      <c r="C544" s="372"/>
      <c r="D544" s="372"/>
      <c r="E544" s="373"/>
      <c r="F544" s="192">
        <v>0</v>
      </c>
      <c r="G544" s="371"/>
      <c r="H544" s="373"/>
      <c r="I544" s="194">
        <f t="shared" si="255"/>
        <v>0</v>
      </c>
      <c r="J544" s="168"/>
      <c r="K544" s="195" t="s">
        <v>23</v>
      </c>
      <c r="L544" s="371"/>
      <c r="M544" s="372"/>
      <c r="N544" s="372"/>
      <c r="O544" s="373"/>
      <c r="P544" s="196">
        <v>0</v>
      </c>
      <c r="Q544" s="371"/>
      <c r="R544" s="378"/>
      <c r="S544" s="198">
        <f t="shared" si="256"/>
        <v>0</v>
      </c>
    </row>
    <row r="545" spans="1:19">
      <c r="A545" s="199" t="s">
        <v>19</v>
      </c>
      <c r="B545" s="371"/>
      <c r="C545" s="372"/>
      <c r="D545" s="372"/>
      <c r="E545" s="373"/>
      <c r="F545" s="200">
        <v>0</v>
      </c>
      <c r="G545" s="371"/>
      <c r="H545" s="373"/>
      <c r="I545" s="202">
        <f t="shared" si="255"/>
        <v>0</v>
      </c>
      <c r="J545" s="168"/>
      <c r="K545" s="203" t="s">
        <v>19</v>
      </c>
      <c r="L545" s="371"/>
      <c r="M545" s="372"/>
      <c r="N545" s="372"/>
      <c r="O545" s="373"/>
      <c r="P545" s="200">
        <v>0</v>
      </c>
      <c r="Q545" s="371"/>
      <c r="R545" s="378"/>
      <c r="S545" s="205">
        <f t="shared" si="256"/>
        <v>0</v>
      </c>
    </row>
    <row r="546" spans="1:19">
      <c r="A546" s="191" t="s">
        <v>20</v>
      </c>
      <c r="B546" s="371"/>
      <c r="C546" s="372"/>
      <c r="D546" s="372"/>
      <c r="E546" s="373"/>
      <c r="F546" s="192">
        <v>0</v>
      </c>
      <c r="G546" s="371"/>
      <c r="H546" s="373"/>
      <c r="I546" s="194">
        <f t="shared" si="255"/>
        <v>0</v>
      </c>
      <c r="J546" s="168"/>
      <c r="K546" s="195" t="s">
        <v>20</v>
      </c>
      <c r="L546" s="371"/>
      <c r="M546" s="372"/>
      <c r="N546" s="372"/>
      <c r="O546" s="373"/>
      <c r="P546" s="196">
        <v>0</v>
      </c>
      <c r="Q546" s="371"/>
      <c r="R546" s="378"/>
      <c r="S546" s="198">
        <f t="shared" si="256"/>
        <v>0</v>
      </c>
    </row>
    <row r="547" spans="1:19" ht="15" thickBot="1">
      <c r="A547" s="206" t="s">
        <v>11</v>
      </c>
      <c r="B547" s="374"/>
      <c r="C547" s="375"/>
      <c r="D547" s="375"/>
      <c r="E547" s="376"/>
      <c r="F547" s="207">
        <v>0</v>
      </c>
      <c r="G547" s="374"/>
      <c r="H547" s="376"/>
      <c r="I547" s="209">
        <f t="shared" si="255"/>
        <v>0</v>
      </c>
      <c r="J547" s="168"/>
      <c r="K547" s="210" t="s">
        <v>11</v>
      </c>
      <c r="L547" s="374"/>
      <c r="M547" s="375"/>
      <c r="N547" s="375"/>
      <c r="O547" s="376"/>
      <c r="P547" s="207">
        <v>0</v>
      </c>
      <c r="Q547" s="374"/>
      <c r="R547" s="379"/>
      <c r="S547" s="212">
        <f t="shared" si="256"/>
        <v>0</v>
      </c>
    </row>
    <row r="548" spans="1:19" ht="15">
      <c r="A548" s="213" t="s">
        <v>26</v>
      </c>
      <c r="B548" s="214">
        <f>SUM(B527:B543)</f>
        <v>0</v>
      </c>
      <c r="C548" s="214">
        <f t="shared" ref="C548:I548" si="257">SUM(C527:C543)</f>
        <v>0</v>
      </c>
      <c r="D548" s="214">
        <f t="shared" si="257"/>
        <v>0</v>
      </c>
      <c r="E548" s="214">
        <f t="shared" si="257"/>
        <v>0</v>
      </c>
      <c r="F548" s="214">
        <f t="shared" si="257"/>
        <v>76.116748556202097</v>
      </c>
      <c r="G548" s="214">
        <f t="shared" si="257"/>
        <v>0</v>
      </c>
      <c r="H548" s="216">
        <f t="shared" si="257"/>
        <v>0</v>
      </c>
      <c r="I548" s="173">
        <f t="shared" si="257"/>
        <v>76.116748556202097</v>
      </c>
      <c r="J548" s="168"/>
      <c r="K548" s="215" t="s">
        <v>26</v>
      </c>
      <c r="L548" s="214">
        <f>SUM(L527:L543)</f>
        <v>0</v>
      </c>
      <c r="M548" s="214">
        <f t="shared" ref="M548:S548" si="258">SUM(M527:M543)</f>
        <v>0</v>
      </c>
      <c r="N548" s="214">
        <f t="shared" si="258"/>
        <v>0</v>
      </c>
      <c r="O548" s="214">
        <f t="shared" si="258"/>
        <v>0</v>
      </c>
      <c r="P548" s="214">
        <f t="shared" si="258"/>
        <v>0</v>
      </c>
      <c r="Q548" s="214">
        <f t="shared" si="258"/>
        <v>0</v>
      </c>
      <c r="R548" s="216">
        <f t="shared" si="258"/>
        <v>0</v>
      </c>
      <c r="S548" s="217">
        <f t="shared" si="258"/>
        <v>0</v>
      </c>
    </row>
    <row r="549" spans="1:19" ht="15" thickBot="1">
      <c r="A549" s="30" t="s">
        <v>88</v>
      </c>
      <c r="B549" s="47">
        <f>IF($I548=0,"-",B548/$I548)</f>
        <v>0</v>
      </c>
      <c r="C549" s="47">
        <f t="shared" ref="C549:H549" si="259">IF($I548=0,"-",C548/$I548)</f>
        <v>0</v>
      </c>
      <c r="D549" s="47">
        <f t="shared" si="259"/>
        <v>0</v>
      </c>
      <c r="E549" s="47">
        <f t="shared" si="259"/>
        <v>0</v>
      </c>
      <c r="F549" s="47">
        <f t="shared" si="259"/>
        <v>1</v>
      </c>
      <c r="G549" s="47">
        <f t="shared" si="259"/>
        <v>0</v>
      </c>
      <c r="H549" s="70">
        <f t="shared" si="259"/>
        <v>0</v>
      </c>
      <c r="I549" s="48">
        <f>SUM(B549:H549)</f>
        <v>1</v>
      </c>
      <c r="J549" s="23"/>
      <c r="K549" s="81" t="s">
        <v>88</v>
      </c>
      <c r="L549" s="98" t="str">
        <f t="shared" ref="L549:R549" si="260">IF($S548=0,"-",L548/$S548)</f>
        <v>-</v>
      </c>
      <c r="M549" s="98" t="str">
        <f t="shared" si="260"/>
        <v>-</v>
      </c>
      <c r="N549" s="98" t="str">
        <f t="shared" si="260"/>
        <v>-</v>
      </c>
      <c r="O549" s="98" t="str">
        <f t="shared" si="260"/>
        <v>-</v>
      </c>
      <c r="P549" s="98" t="str">
        <f t="shared" si="260"/>
        <v>-</v>
      </c>
      <c r="Q549" s="98" t="str">
        <f t="shared" si="260"/>
        <v>-</v>
      </c>
      <c r="R549" s="99" t="str">
        <f t="shared" si="260"/>
        <v>-</v>
      </c>
      <c r="S549" s="100">
        <f>SUM(L549:R549)</f>
        <v>0</v>
      </c>
    </row>
    <row r="550" spans="1:19" ht="15" thickBot="1">
      <c r="A550" s="247"/>
      <c r="B550" s="247"/>
      <c r="C550" s="247"/>
      <c r="D550" s="247"/>
      <c r="E550" s="247"/>
      <c r="F550" s="247"/>
      <c r="G550" s="247"/>
      <c r="H550" s="247"/>
      <c r="I550" s="247"/>
      <c r="K550" s="247"/>
      <c r="L550" s="247"/>
      <c r="M550" s="247"/>
      <c r="N550" s="247"/>
      <c r="O550" s="247"/>
      <c r="P550" s="247"/>
      <c r="Q550" s="247"/>
      <c r="R550" s="247"/>
      <c r="S550" s="247"/>
    </row>
    <row r="551" spans="1:19" ht="28.5">
      <c r="A551" s="364" t="s">
        <v>48</v>
      </c>
      <c r="B551" s="164" t="s">
        <v>0</v>
      </c>
      <c r="C551" s="164" t="s">
        <v>1</v>
      </c>
      <c r="D551" s="164" t="s">
        <v>2</v>
      </c>
      <c r="E551" s="164" t="s">
        <v>3</v>
      </c>
      <c r="F551" s="164" t="s">
        <v>27</v>
      </c>
      <c r="G551" s="164" t="s">
        <v>4</v>
      </c>
      <c r="H551" s="164" t="s">
        <v>5</v>
      </c>
      <c r="I551" s="165" t="s">
        <v>6</v>
      </c>
      <c r="K551" s="366" t="s">
        <v>48</v>
      </c>
      <c r="L551" s="166" t="s">
        <v>0</v>
      </c>
      <c r="M551" s="166" t="s">
        <v>1</v>
      </c>
      <c r="N551" s="166" t="s">
        <v>2</v>
      </c>
      <c r="O551" s="166" t="s">
        <v>3</v>
      </c>
      <c r="P551" s="166" t="s">
        <v>27</v>
      </c>
      <c r="Q551" s="166" t="s">
        <v>4</v>
      </c>
      <c r="R551" s="166" t="s">
        <v>5</v>
      </c>
      <c r="S551" s="167" t="s">
        <v>6</v>
      </c>
    </row>
    <row r="552" spans="1:19" ht="15">
      <c r="A552" s="365" t="s">
        <v>48</v>
      </c>
      <c r="B552" s="318" t="s">
        <v>69</v>
      </c>
      <c r="C552" s="319"/>
      <c r="D552" s="319"/>
      <c r="E552" s="319"/>
      <c r="F552" s="319"/>
      <c r="G552" s="319"/>
      <c r="H552" s="319"/>
      <c r="I552" s="320"/>
      <c r="K552" s="367" t="s">
        <v>48</v>
      </c>
      <c r="L552" s="321" t="s">
        <v>69</v>
      </c>
      <c r="M552" s="322"/>
      <c r="N552" s="322"/>
      <c r="O552" s="322"/>
      <c r="P552" s="322"/>
      <c r="Q552" s="322"/>
      <c r="R552" s="322"/>
      <c r="S552" s="323"/>
    </row>
    <row r="553" spans="1:19" ht="15">
      <c r="A553" s="170" t="s">
        <v>7</v>
      </c>
      <c r="B553" s="368"/>
      <c r="C553" s="369"/>
      <c r="D553" s="369"/>
      <c r="E553" s="370"/>
      <c r="F553" s="171">
        <v>0</v>
      </c>
      <c r="G553" s="368"/>
      <c r="H553" s="370"/>
      <c r="I553" s="173">
        <f>SUM(B553:H553)</f>
        <v>0</v>
      </c>
      <c r="J553" s="168"/>
      <c r="K553" s="222" t="s">
        <v>7</v>
      </c>
      <c r="L553" s="368"/>
      <c r="M553" s="369"/>
      <c r="N553" s="369"/>
      <c r="O553" s="370"/>
      <c r="P553" s="171">
        <v>0</v>
      </c>
      <c r="Q553" s="368"/>
      <c r="R553" s="377"/>
      <c r="S553" s="224">
        <f>SUM(L553:R553)</f>
        <v>0</v>
      </c>
    </row>
    <row r="554" spans="1:19" ht="15">
      <c r="A554" s="178" t="s">
        <v>8</v>
      </c>
      <c r="B554" s="371"/>
      <c r="C554" s="372"/>
      <c r="D554" s="372"/>
      <c r="E554" s="373"/>
      <c r="F554" s="179">
        <v>0</v>
      </c>
      <c r="G554" s="371"/>
      <c r="H554" s="373"/>
      <c r="I554" s="181">
        <f t="shared" ref="I554:I573" si="261">SUM(B554:H554)</f>
        <v>0</v>
      </c>
      <c r="J554" s="168"/>
      <c r="K554" s="182" t="s">
        <v>8</v>
      </c>
      <c r="L554" s="371"/>
      <c r="M554" s="372"/>
      <c r="N554" s="372"/>
      <c r="O554" s="373"/>
      <c r="P554" s="183">
        <v>0</v>
      </c>
      <c r="Q554" s="371"/>
      <c r="R554" s="378"/>
      <c r="S554" s="185">
        <f t="shared" ref="S554:S573" si="262">SUM(L554:R554)</f>
        <v>0</v>
      </c>
    </row>
    <row r="555" spans="1:19" ht="15">
      <c r="A555" s="186" t="s">
        <v>10</v>
      </c>
      <c r="B555" s="371"/>
      <c r="C555" s="372"/>
      <c r="D555" s="372"/>
      <c r="E555" s="373"/>
      <c r="F555" s="175">
        <v>0</v>
      </c>
      <c r="G555" s="371"/>
      <c r="H555" s="373"/>
      <c r="I555" s="173">
        <f t="shared" si="261"/>
        <v>0</v>
      </c>
      <c r="J555" s="168"/>
      <c r="K555" s="188" t="s">
        <v>10</v>
      </c>
      <c r="L555" s="371"/>
      <c r="M555" s="372"/>
      <c r="N555" s="372"/>
      <c r="O555" s="373"/>
      <c r="P555" s="175">
        <v>0</v>
      </c>
      <c r="Q555" s="371"/>
      <c r="R555" s="378"/>
      <c r="S555" s="177">
        <f t="shared" si="262"/>
        <v>0</v>
      </c>
    </row>
    <row r="556" spans="1:19" ht="15">
      <c r="A556" s="178" t="s">
        <v>56</v>
      </c>
      <c r="B556" s="371"/>
      <c r="C556" s="372"/>
      <c r="D556" s="372"/>
      <c r="E556" s="373"/>
      <c r="F556" s="179">
        <v>0</v>
      </c>
      <c r="G556" s="371"/>
      <c r="H556" s="373"/>
      <c r="I556" s="181">
        <f t="shared" si="261"/>
        <v>0</v>
      </c>
      <c r="J556" s="168"/>
      <c r="K556" s="182" t="s">
        <v>56</v>
      </c>
      <c r="L556" s="371"/>
      <c r="M556" s="372"/>
      <c r="N556" s="372"/>
      <c r="O556" s="373"/>
      <c r="P556" s="183">
        <v>0</v>
      </c>
      <c r="Q556" s="371"/>
      <c r="R556" s="378"/>
      <c r="S556" s="185">
        <f t="shared" si="262"/>
        <v>0</v>
      </c>
    </row>
    <row r="557" spans="1:19" ht="15">
      <c r="A557" s="186" t="s">
        <v>16</v>
      </c>
      <c r="B557" s="371"/>
      <c r="C557" s="372"/>
      <c r="D557" s="372"/>
      <c r="E557" s="373"/>
      <c r="F557" s="175">
        <v>0</v>
      </c>
      <c r="G557" s="371"/>
      <c r="H557" s="373"/>
      <c r="I557" s="173">
        <f t="shared" si="261"/>
        <v>0</v>
      </c>
      <c r="J557" s="168"/>
      <c r="K557" s="188" t="s">
        <v>16</v>
      </c>
      <c r="L557" s="371"/>
      <c r="M557" s="372"/>
      <c r="N557" s="372"/>
      <c r="O557" s="373"/>
      <c r="P557" s="175">
        <v>0</v>
      </c>
      <c r="Q557" s="371"/>
      <c r="R557" s="378"/>
      <c r="S557" s="177">
        <f t="shared" si="262"/>
        <v>0</v>
      </c>
    </row>
    <row r="558" spans="1:19" ht="15">
      <c r="A558" s="178" t="s">
        <v>15</v>
      </c>
      <c r="B558" s="371"/>
      <c r="C558" s="372"/>
      <c r="D558" s="372"/>
      <c r="E558" s="373"/>
      <c r="F558" s="179">
        <v>0</v>
      </c>
      <c r="G558" s="371"/>
      <c r="H558" s="373"/>
      <c r="I558" s="181">
        <f t="shared" si="261"/>
        <v>0</v>
      </c>
      <c r="J558" s="168"/>
      <c r="K558" s="182" t="s">
        <v>15</v>
      </c>
      <c r="L558" s="371"/>
      <c r="M558" s="372"/>
      <c r="N558" s="372"/>
      <c r="O558" s="373"/>
      <c r="P558" s="183">
        <v>0</v>
      </c>
      <c r="Q558" s="371"/>
      <c r="R558" s="378"/>
      <c r="S558" s="185">
        <f t="shared" si="262"/>
        <v>0</v>
      </c>
    </row>
    <row r="559" spans="1:19" ht="15">
      <c r="A559" s="186" t="s">
        <v>58</v>
      </c>
      <c r="B559" s="371"/>
      <c r="C559" s="372"/>
      <c r="D559" s="372"/>
      <c r="E559" s="373"/>
      <c r="F559" s="175">
        <v>0</v>
      </c>
      <c r="G559" s="371"/>
      <c r="H559" s="373"/>
      <c r="I559" s="173">
        <f t="shared" si="261"/>
        <v>0</v>
      </c>
      <c r="J559" s="168"/>
      <c r="K559" s="188" t="s">
        <v>58</v>
      </c>
      <c r="L559" s="371"/>
      <c r="M559" s="372"/>
      <c r="N559" s="372"/>
      <c r="O559" s="373"/>
      <c r="P559" s="175">
        <v>0</v>
      </c>
      <c r="Q559" s="371"/>
      <c r="R559" s="378"/>
      <c r="S559" s="177">
        <f t="shared" si="262"/>
        <v>0</v>
      </c>
    </row>
    <row r="560" spans="1:19" ht="15">
      <c r="A560" s="178" t="s">
        <v>12</v>
      </c>
      <c r="B560" s="371"/>
      <c r="C560" s="372"/>
      <c r="D560" s="372"/>
      <c r="E560" s="373"/>
      <c r="F560" s="179">
        <v>9.0029303675263725E-2</v>
      </c>
      <c r="G560" s="371"/>
      <c r="H560" s="373"/>
      <c r="I560" s="181">
        <f t="shared" si="261"/>
        <v>9.0029303675263725E-2</v>
      </c>
      <c r="J560" s="168"/>
      <c r="K560" s="182" t="s">
        <v>12</v>
      </c>
      <c r="L560" s="371"/>
      <c r="M560" s="372"/>
      <c r="N560" s="372"/>
      <c r="O560" s="373"/>
      <c r="P560" s="183">
        <v>0</v>
      </c>
      <c r="Q560" s="371"/>
      <c r="R560" s="378"/>
      <c r="S560" s="185">
        <f t="shared" si="262"/>
        <v>0</v>
      </c>
    </row>
    <row r="561" spans="1:19" ht="15">
      <c r="A561" s="186" t="s">
        <v>59</v>
      </c>
      <c r="B561" s="371"/>
      <c r="C561" s="372"/>
      <c r="D561" s="372"/>
      <c r="E561" s="373"/>
      <c r="F561" s="175">
        <v>1.0084885434238229</v>
      </c>
      <c r="G561" s="371"/>
      <c r="H561" s="373"/>
      <c r="I561" s="173">
        <f t="shared" si="261"/>
        <v>1.0084885434238229</v>
      </c>
      <c r="J561" s="168"/>
      <c r="K561" s="188" t="s">
        <v>59</v>
      </c>
      <c r="L561" s="371"/>
      <c r="M561" s="372"/>
      <c r="N561" s="372"/>
      <c r="O561" s="373"/>
      <c r="P561" s="175">
        <v>0</v>
      </c>
      <c r="Q561" s="371"/>
      <c r="R561" s="378"/>
      <c r="S561" s="177">
        <f t="shared" si="262"/>
        <v>0</v>
      </c>
    </row>
    <row r="562" spans="1:19" ht="15">
      <c r="A562" s="178" t="s">
        <v>17</v>
      </c>
      <c r="B562" s="371"/>
      <c r="C562" s="372"/>
      <c r="D562" s="372"/>
      <c r="E562" s="373"/>
      <c r="F562" s="179">
        <v>0</v>
      </c>
      <c r="G562" s="371"/>
      <c r="H562" s="373"/>
      <c r="I562" s="181">
        <f t="shared" si="261"/>
        <v>0</v>
      </c>
      <c r="J562" s="168"/>
      <c r="K562" s="182" t="s">
        <v>17</v>
      </c>
      <c r="L562" s="371"/>
      <c r="M562" s="372"/>
      <c r="N562" s="372"/>
      <c r="O562" s="373"/>
      <c r="P562" s="183">
        <v>0</v>
      </c>
      <c r="Q562" s="371"/>
      <c r="R562" s="378"/>
      <c r="S562" s="185">
        <f t="shared" si="262"/>
        <v>0</v>
      </c>
    </row>
    <row r="563" spans="1:19" ht="15">
      <c r="A563" s="186" t="s">
        <v>139</v>
      </c>
      <c r="B563" s="371"/>
      <c r="C563" s="372"/>
      <c r="D563" s="372"/>
      <c r="E563" s="373"/>
      <c r="F563" s="175">
        <v>0</v>
      </c>
      <c r="G563" s="371"/>
      <c r="H563" s="373"/>
      <c r="I563" s="173">
        <f t="shared" si="261"/>
        <v>0</v>
      </c>
      <c r="J563" s="168"/>
      <c r="K563" s="188" t="s">
        <v>139</v>
      </c>
      <c r="L563" s="371"/>
      <c r="M563" s="372"/>
      <c r="N563" s="372"/>
      <c r="O563" s="373"/>
      <c r="P563" s="175">
        <v>0</v>
      </c>
      <c r="Q563" s="371"/>
      <c r="R563" s="378"/>
      <c r="S563" s="177">
        <f t="shared" si="262"/>
        <v>0</v>
      </c>
    </row>
    <row r="564" spans="1:19" ht="15">
      <c r="A564" s="178" t="s">
        <v>25</v>
      </c>
      <c r="B564" s="371"/>
      <c r="C564" s="372"/>
      <c r="D564" s="372"/>
      <c r="E564" s="373"/>
      <c r="F564" s="179">
        <v>0</v>
      </c>
      <c r="G564" s="371"/>
      <c r="H564" s="373"/>
      <c r="I564" s="181">
        <f t="shared" si="261"/>
        <v>0</v>
      </c>
      <c r="J564" s="168"/>
      <c r="K564" s="182" t="s">
        <v>25</v>
      </c>
      <c r="L564" s="371"/>
      <c r="M564" s="372"/>
      <c r="N564" s="372"/>
      <c r="O564" s="373"/>
      <c r="P564" s="183">
        <v>0</v>
      </c>
      <c r="Q564" s="371"/>
      <c r="R564" s="378"/>
      <c r="S564" s="185">
        <f t="shared" si="262"/>
        <v>0</v>
      </c>
    </row>
    <row r="565" spans="1:19" ht="15">
      <c r="A565" s="186" t="s">
        <v>24</v>
      </c>
      <c r="B565" s="371"/>
      <c r="C565" s="372"/>
      <c r="D565" s="372"/>
      <c r="E565" s="373"/>
      <c r="F565" s="175">
        <v>0</v>
      </c>
      <c r="G565" s="371"/>
      <c r="H565" s="373"/>
      <c r="I565" s="173">
        <f t="shared" si="261"/>
        <v>0</v>
      </c>
      <c r="J565" s="168"/>
      <c r="K565" s="188" t="s">
        <v>24</v>
      </c>
      <c r="L565" s="371"/>
      <c r="M565" s="372"/>
      <c r="N565" s="372"/>
      <c r="O565" s="373"/>
      <c r="P565" s="175">
        <v>0</v>
      </c>
      <c r="Q565" s="371"/>
      <c r="R565" s="378"/>
      <c r="S565" s="177">
        <f t="shared" si="262"/>
        <v>0</v>
      </c>
    </row>
    <row r="566" spans="1:19" ht="15">
      <c r="A566" s="178" t="s">
        <v>60</v>
      </c>
      <c r="B566" s="371"/>
      <c r="C566" s="372"/>
      <c r="D566" s="372"/>
      <c r="E566" s="373"/>
      <c r="F566" s="179">
        <v>0</v>
      </c>
      <c r="G566" s="371"/>
      <c r="H566" s="373"/>
      <c r="I566" s="181">
        <f t="shared" si="261"/>
        <v>0</v>
      </c>
      <c r="J566" s="168"/>
      <c r="K566" s="182" t="s">
        <v>60</v>
      </c>
      <c r="L566" s="371"/>
      <c r="M566" s="372"/>
      <c r="N566" s="372"/>
      <c r="O566" s="373"/>
      <c r="P566" s="183">
        <v>0</v>
      </c>
      <c r="Q566" s="371"/>
      <c r="R566" s="378"/>
      <c r="S566" s="185">
        <f t="shared" si="262"/>
        <v>0</v>
      </c>
    </row>
    <row r="567" spans="1:19" ht="15">
      <c r="A567" s="186" t="s">
        <v>22</v>
      </c>
      <c r="B567" s="371"/>
      <c r="C567" s="372"/>
      <c r="D567" s="372"/>
      <c r="E567" s="373"/>
      <c r="F567" s="175">
        <v>0</v>
      </c>
      <c r="G567" s="371"/>
      <c r="H567" s="373"/>
      <c r="I567" s="173">
        <f t="shared" si="261"/>
        <v>0</v>
      </c>
      <c r="J567" s="168"/>
      <c r="K567" s="188" t="s">
        <v>22</v>
      </c>
      <c r="L567" s="371"/>
      <c r="M567" s="372"/>
      <c r="N567" s="372"/>
      <c r="O567" s="373"/>
      <c r="P567" s="175">
        <v>0</v>
      </c>
      <c r="Q567" s="371"/>
      <c r="R567" s="378"/>
      <c r="S567" s="177">
        <f t="shared" si="262"/>
        <v>0</v>
      </c>
    </row>
    <row r="568" spans="1:19" ht="15">
      <c r="A568" s="178" t="s">
        <v>21</v>
      </c>
      <c r="B568" s="371"/>
      <c r="C568" s="372"/>
      <c r="D568" s="372"/>
      <c r="E568" s="373"/>
      <c r="F568" s="179">
        <v>0</v>
      </c>
      <c r="G568" s="371"/>
      <c r="H568" s="373"/>
      <c r="I568" s="181">
        <f t="shared" si="261"/>
        <v>0</v>
      </c>
      <c r="J568" s="168"/>
      <c r="K568" s="182" t="s">
        <v>21</v>
      </c>
      <c r="L568" s="371"/>
      <c r="M568" s="372"/>
      <c r="N568" s="372"/>
      <c r="O568" s="373"/>
      <c r="P568" s="183">
        <v>0</v>
      </c>
      <c r="Q568" s="371"/>
      <c r="R568" s="378"/>
      <c r="S568" s="185">
        <f t="shared" si="262"/>
        <v>0</v>
      </c>
    </row>
    <row r="569" spans="1:19" ht="15">
      <c r="A569" s="189" t="s">
        <v>64</v>
      </c>
      <c r="B569" s="371"/>
      <c r="C569" s="372"/>
      <c r="D569" s="372"/>
      <c r="E569" s="373"/>
      <c r="F569" s="175">
        <v>0</v>
      </c>
      <c r="G569" s="371"/>
      <c r="H569" s="373"/>
      <c r="I569" s="173">
        <f t="shared" si="261"/>
        <v>0</v>
      </c>
      <c r="J569" s="168"/>
      <c r="K569" s="190" t="s">
        <v>64</v>
      </c>
      <c r="L569" s="371"/>
      <c r="M569" s="372"/>
      <c r="N569" s="372"/>
      <c r="O569" s="373"/>
      <c r="P569" s="175">
        <v>0</v>
      </c>
      <c r="Q569" s="371"/>
      <c r="R569" s="378"/>
      <c r="S569" s="177">
        <f t="shared" si="262"/>
        <v>0</v>
      </c>
    </row>
    <row r="570" spans="1:19">
      <c r="A570" s="191" t="s">
        <v>23</v>
      </c>
      <c r="B570" s="371"/>
      <c r="C570" s="372"/>
      <c r="D570" s="372"/>
      <c r="E570" s="373"/>
      <c r="F570" s="192">
        <v>0</v>
      </c>
      <c r="G570" s="371"/>
      <c r="H570" s="373"/>
      <c r="I570" s="194">
        <f t="shared" si="261"/>
        <v>0</v>
      </c>
      <c r="J570" s="168"/>
      <c r="K570" s="195" t="s">
        <v>23</v>
      </c>
      <c r="L570" s="371"/>
      <c r="M570" s="372"/>
      <c r="N570" s="372"/>
      <c r="O570" s="373"/>
      <c r="P570" s="196">
        <v>0</v>
      </c>
      <c r="Q570" s="371"/>
      <c r="R570" s="378"/>
      <c r="S570" s="198">
        <f t="shared" si="262"/>
        <v>0</v>
      </c>
    </row>
    <row r="571" spans="1:19">
      <c r="A571" s="199" t="s">
        <v>19</v>
      </c>
      <c r="B571" s="371"/>
      <c r="C571" s="372"/>
      <c r="D571" s="372"/>
      <c r="E571" s="373"/>
      <c r="F571" s="200">
        <v>0</v>
      </c>
      <c r="G571" s="371"/>
      <c r="H571" s="373"/>
      <c r="I571" s="202">
        <f t="shared" si="261"/>
        <v>0</v>
      </c>
      <c r="J571" s="168"/>
      <c r="K571" s="203" t="s">
        <v>19</v>
      </c>
      <c r="L571" s="371"/>
      <c r="M571" s="372"/>
      <c r="N571" s="372"/>
      <c r="O571" s="373"/>
      <c r="P571" s="200">
        <v>0</v>
      </c>
      <c r="Q571" s="371"/>
      <c r="R571" s="378"/>
      <c r="S571" s="205">
        <f t="shared" si="262"/>
        <v>0</v>
      </c>
    </row>
    <row r="572" spans="1:19">
      <c r="A572" s="191" t="s">
        <v>20</v>
      </c>
      <c r="B572" s="371"/>
      <c r="C572" s="372"/>
      <c r="D572" s="372"/>
      <c r="E572" s="373"/>
      <c r="F572" s="192">
        <v>0</v>
      </c>
      <c r="G572" s="371"/>
      <c r="H572" s="373"/>
      <c r="I572" s="194">
        <f t="shared" si="261"/>
        <v>0</v>
      </c>
      <c r="J572" s="168"/>
      <c r="K572" s="195" t="s">
        <v>20</v>
      </c>
      <c r="L572" s="371"/>
      <c r="M572" s="372"/>
      <c r="N572" s="372"/>
      <c r="O572" s="373"/>
      <c r="P572" s="196">
        <v>0</v>
      </c>
      <c r="Q572" s="371"/>
      <c r="R572" s="378"/>
      <c r="S572" s="198">
        <f t="shared" si="262"/>
        <v>0</v>
      </c>
    </row>
    <row r="573" spans="1:19" ht="15" thickBot="1">
      <c r="A573" s="206" t="s">
        <v>11</v>
      </c>
      <c r="B573" s="374"/>
      <c r="C573" s="375"/>
      <c r="D573" s="375"/>
      <c r="E573" s="376"/>
      <c r="F573" s="207">
        <v>0</v>
      </c>
      <c r="G573" s="374"/>
      <c r="H573" s="376"/>
      <c r="I573" s="209">
        <f t="shared" si="261"/>
        <v>0</v>
      </c>
      <c r="J573" s="168"/>
      <c r="K573" s="210" t="s">
        <v>11</v>
      </c>
      <c r="L573" s="374"/>
      <c r="M573" s="375"/>
      <c r="N573" s="375"/>
      <c r="O573" s="376"/>
      <c r="P573" s="207">
        <v>0</v>
      </c>
      <c r="Q573" s="374"/>
      <c r="R573" s="379"/>
      <c r="S573" s="212">
        <f t="shared" si="262"/>
        <v>0</v>
      </c>
    </row>
    <row r="574" spans="1:19" ht="15">
      <c r="A574" s="213" t="s">
        <v>26</v>
      </c>
      <c r="B574" s="214">
        <f>SUM(B553:B569)</f>
        <v>0</v>
      </c>
      <c r="C574" s="214">
        <f t="shared" ref="C574:I574" si="263">SUM(C553:C569)</f>
        <v>0</v>
      </c>
      <c r="D574" s="214">
        <f t="shared" si="263"/>
        <v>0</v>
      </c>
      <c r="E574" s="214">
        <f t="shared" si="263"/>
        <v>0</v>
      </c>
      <c r="F574" s="214">
        <f t="shared" si="263"/>
        <v>1.0985178470990866</v>
      </c>
      <c r="G574" s="214">
        <f t="shared" si="263"/>
        <v>0</v>
      </c>
      <c r="H574" s="216">
        <f t="shared" si="263"/>
        <v>0</v>
      </c>
      <c r="I574" s="173">
        <f t="shared" si="263"/>
        <v>1.0985178470990866</v>
      </c>
      <c r="J574" s="168"/>
      <c r="K574" s="215" t="s">
        <v>26</v>
      </c>
      <c r="L574" s="214">
        <f>SUM(L553:L569)</f>
        <v>0</v>
      </c>
      <c r="M574" s="214">
        <f t="shared" ref="M574:S574" si="264">SUM(M553:M569)</f>
        <v>0</v>
      </c>
      <c r="N574" s="214">
        <f t="shared" si="264"/>
        <v>0</v>
      </c>
      <c r="O574" s="214">
        <f t="shared" si="264"/>
        <v>0</v>
      </c>
      <c r="P574" s="214">
        <f t="shared" si="264"/>
        <v>0</v>
      </c>
      <c r="Q574" s="214">
        <f t="shared" si="264"/>
        <v>0</v>
      </c>
      <c r="R574" s="216">
        <f t="shared" si="264"/>
        <v>0</v>
      </c>
      <c r="S574" s="217">
        <f t="shared" si="264"/>
        <v>0</v>
      </c>
    </row>
    <row r="575" spans="1:19" ht="15" thickBot="1">
      <c r="A575" s="30" t="s">
        <v>88</v>
      </c>
      <c r="B575" s="47">
        <f>IF($I574=0,"-",B574/$I574)</f>
        <v>0</v>
      </c>
      <c r="C575" s="47">
        <f t="shared" ref="C575:H575" si="265">IF($I574=0,"-",C574/$I574)</f>
        <v>0</v>
      </c>
      <c r="D575" s="47">
        <f t="shared" si="265"/>
        <v>0</v>
      </c>
      <c r="E575" s="47">
        <f t="shared" si="265"/>
        <v>0</v>
      </c>
      <c r="F575" s="47">
        <f t="shared" si="265"/>
        <v>1</v>
      </c>
      <c r="G575" s="47">
        <f t="shared" si="265"/>
        <v>0</v>
      </c>
      <c r="H575" s="70">
        <f t="shared" si="265"/>
        <v>0</v>
      </c>
      <c r="I575" s="48">
        <f>SUM(B575:H575)</f>
        <v>1</v>
      </c>
      <c r="J575" s="23"/>
      <c r="K575" s="81" t="s">
        <v>88</v>
      </c>
      <c r="L575" s="98" t="str">
        <f t="shared" ref="L575:R575" si="266">IF($S574=0,"-",L574/$S574)</f>
        <v>-</v>
      </c>
      <c r="M575" s="98" t="str">
        <f t="shared" si="266"/>
        <v>-</v>
      </c>
      <c r="N575" s="98" t="str">
        <f t="shared" si="266"/>
        <v>-</v>
      </c>
      <c r="O575" s="98" t="str">
        <f t="shared" si="266"/>
        <v>-</v>
      </c>
      <c r="P575" s="98" t="str">
        <f t="shared" si="266"/>
        <v>-</v>
      </c>
      <c r="Q575" s="98" t="str">
        <f t="shared" si="266"/>
        <v>-</v>
      </c>
      <c r="R575" s="99" t="str">
        <f t="shared" si="266"/>
        <v>-</v>
      </c>
      <c r="S575" s="100">
        <f>SUM(L575:R575)</f>
        <v>0</v>
      </c>
    </row>
    <row r="576" spans="1:19" ht="15" thickBot="1">
      <c r="A576" s="247"/>
      <c r="B576" s="247"/>
      <c r="C576" s="247"/>
      <c r="D576" s="247"/>
      <c r="E576" s="247"/>
      <c r="F576" s="247"/>
      <c r="G576" s="247"/>
      <c r="H576" s="247"/>
      <c r="I576" s="247"/>
      <c r="K576" s="247"/>
      <c r="L576" s="247"/>
      <c r="M576" s="247"/>
      <c r="N576" s="247"/>
      <c r="O576" s="247"/>
      <c r="P576" s="247"/>
      <c r="Q576" s="247"/>
      <c r="R576" s="247"/>
      <c r="S576" s="247"/>
    </row>
    <row r="577" spans="1:19" ht="28.5">
      <c r="A577" s="380" t="s">
        <v>49</v>
      </c>
      <c r="B577" s="164" t="s">
        <v>0</v>
      </c>
      <c r="C577" s="164" t="s">
        <v>1</v>
      </c>
      <c r="D577" s="164" t="s">
        <v>2</v>
      </c>
      <c r="E577" s="164" t="s">
        <v>3</v>
      </c>
      <c r="F577" s="164" t="s">
        <v>27</v>
      </c>
      <c r="G577" s="164" t="s">
        <v>4</v>
      </c>
      <c r="H577" s="164" t="s">
        <v>5</v>
      </c>
      <c r="I577" s="165" t="s">
        <v>6</v>
      </c>
      <c r="K577" s="382" t="s">
        <v>49</v>
      </c>
      <c r="L577" s="166" t="s">
        <v>0</v>
      </c>
      <c r="M577" s="166" t="s">
        <v>1</v>
      </c>
      <c r="N577" s="166" t="s">
        <v>2</v>
      </c>
      <c r="O577" s="166" t="s">
        <v>3</v>
      </c>
      <c r="P577" s="166" t="s">
        <v>27</v>
      </c>
      <c r="Q577" s="166" t="s">
        <v>4</v>
      </c>
      <c r="R577" s="166" t="s">
        <v>5</v>
      </c>
      <c r="S577" s="167" t="s">
        <v>6</v>
      </c>
    </row>
    <row r="578" spans="1:19" ht="15">
      <c r="A578" s="381" t="s">
        <v>49</v>
      </c>
      <c r="B578" s="318" t="s">
        <v>69</v>
      </c>
      <c r="C578" s="319"/>
      <c r="D578" s="319"/>
      <c r="E578" s="319"/>
      <c r="F578" s="319"/>
      <c r="G578" s="319"/>
      <c r="H578" s="319"/>
      <c r="I578" s="320"/>
      <c r="K578" s="383" t="s">
        <v>49</v>
      </c>
      <c r="L578" s="321" t="s">
        <v>69</v>
      </c>
      <c r="M578" s="322"/>
      <c r="N578" s="322"/>
      <c r="O578" s="322"/>
      <c r="P578" s="322"/>
      <c r="Q578" s="322"/>
      <c r="R578" s="322"/>
      <c r="S578" s="323"/>
    </row>
    <row r="579" spans="1:19" ht="15">
      <c r="A579" s="170" t="s">
        <v>7</v>
      </c>
      <c r="B579" s="171">
        <v>0</v>
      </c>
      <c r="C579" s="171">
        <v>0</v>
      </c>
      <c r="D579" s="171">
        <v>0</v>
      </c>
      <c r="E579" s="171">
        <v>0</v>
      </c>
      <c r="F579" s="361"/>
      <c r="G579" s="171">
        <v>0</v>
      </c>
      <c r="H579" s="172">
        <v>0</v>
      </c>
      <c r="I579" s="173">
        <f>SUM(B579:H579)</f>
        <v>0</v>
      </c>
      <c r="J579" s="168"/>
      <c r="K579" s="222" t="s">
        <v>7</v>
      </c>
      <c r="L579" s="171">
        <v>0</v>
      </c>
      <c r="M579" s="171">
        <v>0</v>
      </c>
      <c r="N579" s="171">
        <v>0</v>
      </c>
      <c r="O579" s="171">
        <v>0</v>
      </c>
      <c r="P579" s="171">
        <v>0.29211458438118154</v>
      </c>
      <c r="Q579" s="171">
        <v>0</v>
      </c>
      <c r="R579" s="223">
        <v>0</v>
      </c>
      <c r="S579" s="224">
        <f>SUM(L579:R579)</f>
        <v>0.29211458438118154</v>
      </c>
    </row>
    <row r="580" spans="1:19" ht="15">
      <c r="A580" s="178" t="s">
        <v>8</v>
      </c>
      <c r="B580" s="179">
        <v>0</v>
      </c>
      <c r="C580" s="179">
        <v>0</v>
      </c>
      <c r="D580" s="179">
        <v>0</v>
      </c>
      <c r="E580" s="179">
        <v>0</v>
      </c>
      <c r="F580" s="362"/>
      <c r="G580" s="179">
        <v>0</v>
      </c>
      <c r="H580" s="180">
        <v>0</v>
      </c>
      <c r="I580" s="181">
        <f t="shared" ref="I580:I599" si="267">SUM(B580:H580)</f>
        <v>0</v>
      </c>
      <c r="J580" s="168"/>
      <c r="K580" s="182" t="s">
        <v>8</v>
      </c>
      <c r="L580" s="183">
        <v>0</v>
      </c>
      <c r="M580" s="183">
        <v>0</v>
      </c>
      <c r="N580" s="183">
        <v>0</v>
      </c>
      <c r="O580" s="183">
        <v>0</v>
      </c>
      <c r="P580" s="183">
        <v>0</v>
      </c>
      <c r="Q580" s="183">
        <v>0</v>
      </c>
      <c r="R580" s="184">
        <v>0</v>
      </c>
      <c r="S580" s="185">
        <f t="shared" ref="S580:S599" si="268">SUM(L580:R580)</f>
        <v>0</v>
      </c>
    </row>
    <row r="581" spans="1:19" ht="15">
      <c r="A581" s="186" t="s">
        <v>10</v>
      </c>
      <c r="B581" s="175">
        <v>0</v>
      </c>
      <c r="C581" s="175">
        <v>0</v>
      </c>
      <c r="D581" s="175">
        <v>0</v>
      </c>
      <c r="E581" s="175">
        <v>0</v>
      </c>
      <c r="F581" s="362"/>
      <c r="G581" s="175">
        <v>0</v>
      </c>
      <c r="H581" s="187">
        <v>0</v>
      </c>
      <c r="I581" s="173">
        <f t="shared" si="267"/>
        <v>0</v>
      </c>
      <c r="J581" s="168"/>
      <c r="K581" s="188" t="s">
        <v>10</v>
      </c>
      <c r="L581" s="175">
        <v>0</v>
      </c>
      <c r="M581" s="175">
        <v>0</v>
      </c>
      <c r="N581" s="175">
        <v>0</v>
      </c>
      <c r="O581" s="175">
        <v>0</v>
      </c>
      <c r="P581" s="175">
        <v>0</v>
      </c>
      <c r="Q581" s="175">
        <v>0</v>
      </c>
      <c r="R581" s="176">
        <v>0</v>
      </c>
      <c r="S581" s="177">
        <f t="shared" si="268"/>
        <v>0</v>
      </c>
    </row>
    <row r="582" spans="1:19" ht="15">
      <c r="A582" s="178" t="s">
        <v>56</v>
      </c>
      <c r="B582" s="179">
        <v>0</v>
      </c>
      <c r="C582" s="179">
        <v>0</v>
      </c>
      <c r="D582" s="179">
        <v>0</v>
      </c>
      <c r="E582" s="179">
        <v>0</v>
      </c>
      <c r="F582" s="362"/>
      <c r="G582" s="179">
        <v>0</v>
      </c>
      <c r="H582" s="180">
        <v>0</v>
      </c>
      <c r="I582" s="181">
        <f t="shared" si="267"/>
        <v>0</v>
      </c>
      <c r="J582" s="168"/>
      <c r="K582" s="182" t="s">
        <v>56</v>
      </c>
      <c r="L582" s="183">
        <v>0</v>
      </c>
      <c r="M582" s="183">
        <v>0</v>
      </c>
      <c r="N582" s="183">
        <v>0</v>
      </c>
      <c r="O582" s="183">
        <v>0</v>
      </c>
      <c r="P582" s="183">
        <v>0</v>
      </c>
      <c r="Q582" s="183">
        <v>0</v>
      </c>
      <c r="R582" s="184">
        <v>0</v>
      </c>
      <c r="S582" s="185">
        <f t="shared" si="268"/>
        <v>0</v>
      </c>
    </row>
    <row r="583" spans="1:19" ht="15">
      <c r="A583" s="186" t="s">
        <v>16</v>
      </c>
      <c r="B583" s="175">
        <v>52.255717421649265</v>
      </c>
      <c r="C583" s="175">
        <v>6.3294632697086488</v>
      </c>
      <c r="D583" s="175">
        <v>1.3647710246790388</v>
      </c>
      <c r="E583" s="175">
        <v>3.0438269068036643</v>
      </c>
      <c r="F583" s="362"/>
      <c r="G583" s="175">
        <v>0</v>
      </c>
      <c r="H583" s="187">
        <v>0</v>
      </c>
      <c r="I583" s="173">
        <f t="shared" si="267"/>
        <v>62.993778622840615</v>
      </c>
      <c r="J583" s="168"/>
      <c r="K583" s="188" t="s">
        <v>16</v>
      </c>
      <c r="L583" s="175">
        <v>52.255717421649265</v>
      </c>
      <c r="M583" s="175">
        <v>6.3294632697086488</v>
      </c>
      <c r="N583" s="175">
        <v>1.3647710246790388</v>
      </c>
      <c r="O583" s="175">
        <v>3.0438269068036643</v>
      </c>
      <c r="P583" s="175">
        <v>0</v>
      </c>
      <c r="Q583" s="175">
        <v>0</v>
      </c>
      <c r="R583" s="176">
        <v>0</v>
      </c>
      <c r="S583" s="177">
        <f t="shared" si="268"/>
        <v>62.993778622840615</v>
      </c>
    </row>
    <row r="584" spans="1:19" ht="15">
      <c r="A584" s="178" t="s">
        <v>15</v>
      </c>
      <c r="B584" s="179">
        <v>779.50281342077551</v>
      </c>
      <c r="C584" s="179">
        <v>11.82961380532827</v>
      </c>
      <c r="D584" s="179">
        <v>13.987306351826154</v>
      </c>
      <c r="E584" s="179">
        <v>0</v>
      </c>
      <c r="F584" s="362"/>
      <c r="G584" s="179">
        <v>0</v>
      </c>
      <c r="H584" s="180">
        <v>0</v>
      </c>
      <c r="I584" s="181">
        <f t="shared" si="267"/>
        <v>805.31973357792992</v>
      </c>
      <c r="J584" s="168"/>
      <c r="K584" s="182" t="s">
        <v>15</v>
      </c>
      <c r="L584" s="183">
        <v>779.50281342077551</v>
      </c>
      <c r="M584" s="183">
        <v>11.82961380532827</v>
      </c>
      <c r="N584" s="183">
        <v>13.987306351826154</v>
      </c>
      <c r="O584" s="183">
        <v>0</v>
      </c>
      <c r="P584" s="183">
        <v>0</v>
      </c>
      <c r="Q584" s="183">
        <v>0</v>
      </c>
      <c r="R584" s="184">
        <v>0</v>
      </c>
      <c r="S584" s="185">
        <f t="shared" si="268"/>
        <v>805.31973357792992</v>
      </c>
    </row>
    <row r="585" spans="1:19" ht="15">
      <c r="A585" s="186" t="s">
        <v>58</v>
      </c>
      <c r="B585" s="175">
        <v>0</v>
      </c>
      <c r="C585" s="175">
        <v>0</v>
      </c>
      <c r="D585" s="175">
        <v>0.36803739349064801</v>
      </c>
      <c r="E585" s="175">
        <v>171.68379646169379</v>
      </c>
      <c r="F585" s="362"/>
      <c r="G585" s="175">
        <v>0</v>
      </c>
      <c r="H585" s="187">
        <v>0</v>
      </c>
      <c r="I585" s="173">
        <f t="shared" si="267"/>
        <v>172.05183385518444</v>
      </c>
      <c r="J585" s="168"/>
      <c r="K585" s="188" t="s">
        <v>58</v>
      </c>
      <c r="L585" s="175">
        <v>0</v>
      </c>
      <c r="M585" s="175">
        <v>0</v>
      </c>
      <c r="N585" s="175">
        <v>0.36803739349064801</v>
      </c>
      <c r="O585" s="175">
        <v>171.68379646169379</v>
      </c>
      <c r="P585" s="175">
        <v>6077.7266950263538</v>
      </c>
      <c r="Q585" s="175">
        <v>0</v>
      </c>
      <c r="R585" s="176">
        <v>0</v>
      </c>
      <c r="S585" s="177">
        <f t="shared" si="268"/>
        <v>6249.7785288815385</v>
      </c>
    </row>
    <row r="586" spans="1:19" ht="15">
      <c r="A586" s="178" t="s">
        <v>12</v>
      </c>
      <c r="B586" s="179">
        <v>0</v>
      </c>
      <c r="C586" s="179">
        <v>0</v>
      </c>
      <c r="D586" s="179">
        <v>0.28546696834435786</v>
      </c>
      <c r="E586" s="179">
        <v>8.3463430669469254</v>
      </c>
      <c r="F586" s="362"/>
      <c r="G586" s="179">
        <v>0</v>
      </c>
      <c r="H586" s="180">
        <v>0</v>
      </c>
      <c r="I586" s="181">
        <f t="shared" si="267"/>
        <v>8.6318100352912825</v>
      </c>
      <c r="J586" s="168"/>
      <c r="K586" s="182" t="s">
        <v>12</v>
      </c>
      <c r="L586" s="183">
        <v>0</v>
      </c>
      <c r="M586" s="183">
        <v>0</v>
      </c>
      <c r="N586" s="183">
        <v>0.28546696834435786</v>
      </c>
      <c r="O586" s="183">
        <v>8.3463430669469254</v>
      </c>
      <c r="P586" s="183">
        <v>246.9490244640306</v>
      </c>
      <c r="Q586" s="183">
        <v>0</v>
      </c>
      <c r="R586" s="184">
        <v>0</v>
      </c>
      <c r="S586" s="185">
        <f t="shared" si="268"/>
        <v>255.5808344993219</v>
      </c>
    </row>
    <row r="587" spans="1:19" ht="15">
      <c r="A587" s="186" t="s">
        <v>59</v>
      </c>
      <c r="B587" s="175">
        <v>0</v>
      </c>
      <c r="C587" s="175">
        <v>0</v>
      </c>
      <c r="D587" s="175">
        <v>0</v>
      </c>
      <c r="E587" s="175">
        <v>0</v>
      </c>
      <c r="F587" s="362"/>
      <c r="G587" s="175">
        <v>0</v>
      </c>
      <c r="H587" s="187">
        <v>0</v>
      </c>
      <c r="I587" s="173">
        <f t="shared" si="267"/>
        <v>0</v>
      </c>
      <c r="J587" s="168"/>
      <c r="K587" s="188" t="s">
        <v>59</v>
      </c>
      <c r="L587" s="175">
        <v>0</v>
      </c>
      <c r="M587" s="175">
        <v>0</v>
      </c>
      <c r="N587" s="175">
        <v>0</v>
      </c>
      <c r="O587" s="175">
        <v>0</v>
      </c>
      <c r="P587" s="175">
        <v>1.0084885434238229</v>
      </c>
      <c r="Q587" s="175">
        <v>0</v>
      </c>
      <c r="R587" s="176">
        <v>0</v>
      </c>
      <c r="S587" s="177">
        <f t="shared" si="268"/>
        <v>1.0084885434238229</v>
      </c>
    </row>
    <row r="588" spans="1:19" ht="15">
      <c r="A588" s="178" t="s">
        <v>17</v>
      </c>
      <c r="B588" s="179">
        <v>28.185905972412112</v>
      </c>
      <c r="C588" s="179">
        <v>0.15271954505844224</v>
      </c>
      <c r="D588" s="179">
        <v>3.5772539992308237</v>
      </c>
      <c r="E588" s="179">
        <v>0.48764168291983689</v>
      </c>
      <c r="F588" s="362"/>
      <c r="G588" s="179">
        <v>0</v>
      </c>
      <c r="H588" s="180">
        <v>0</v>
      </c>
      <c r="I588" s="181">
        <f t="shared" si="267"/>
        <v>32.403521199621217</v>
      </c>
      <c r="J588" s="168"/>
      <c r="K588" s="182" t="s">
        <v>17</v>
      </c>
      <c r="L588" s="183">
        <v>28.185905972412112</v>
      </c>
      <c r="M588" s="183">
        <v>0.15271954505844224</v>
      </c>
      <c r="N588" s="183">
        <v>3.5772539992308237</v>
      </c>
      <c r="O588" s="183">
        <v>0.48764168291983689</v>
      </c>
      <c r="P588" s="183">
        <v>0.75699241394999994</v>
      </c>
      <c r="Q588" s="183">
        <v>0</v>
      </c>
      <c r="R588" s="184">
        <v>0</v>
      </c>
      <c r="S588" s="185">
        <f t="shared" si="268"/>
        <v>33.160513613571219</v>
      </c>
    </row>
    <row r="589" spans="1:19" ht="15">
      <c r="A589" s="186" t="s">
        <v>139</v>
      </c>
      <c r="B589" s="175">
        <v>4054.5414877321032</v>
      </c>
      <c r="C589" s="175">
        <v>638.94215198366692</v>
      </c>
      <c r="D589" s="175">
        <v>124.61365288175332</v>
      </c>
      <c r="E589" s="175">
        <v>98.123211194236944</v>
      </c>
      <c r="F589" s="362"/>
      <c r="G589" s="175">
        <v>0</v>
      </c>
      <c r="H589" s="187">
        <v>0</v>
      </c>
      <c r="I589" s="173">
        <f t="shared" si="267"/>
        <v>4916.2205037917611</v>
      </c>
      <c r="J589" s="168"/>
      <c r="K589" s="188" t="s">
        <v>139</v>
      </c>
      <c r="L589" s="175">
        <v>4054.5414877321032</v>
      </c>
      <c r="M589" s="175">
        <v>638.94215198366692</v>
      </c>
      <c r="N589" s="175">
        <v>124.61365288175332</v>
      </c>
      <c r="O589" s="175">
        <v>98.123211194236944</v>
      </c>
      <c r="P589" s="175">
        <v>0</v>
      </c>
      <c r="Q589" s="175">
        <v>0</v>
      </c>
      <c r="R589" s="176">
        <v>0</v>
      </c>
      <c r="S589" s="177">
        <f t="shared" si="268"/>
        <v>4916.2205037917611</v>
      </c>
    </row>
    <row r="590" spans="1:19" ht="15">
      <c r="A590" s="178" t="s">
        <v>25</v>
      </c>
      <c r="B590" s="179">
        <v>2446.7937711821601</v>
      </c>
      <c r="C590" s="179">
        <v>0</v>
      </c>
      <c r="D590" s="179">
        <v>5396.4760246012602</v>
      </c>
      <c r="E590" s="179">
        <v>1189.1858786100729</v>
      </c>
      <c r="F590" s="362"/>
      <c r="G590" s="179">
        <v>3697.1975803236469</v>
      </c>
      <c r="H590" s="180">
        <v>0.96250271522552722</v>
      </c>
      <c r="I590" s="181">
        <f t="shared" si="267"/>
        <v>12730.615757432366</v>
      </c>
      <c r="J590" s="168"/>
      <c r="K590" s="182" t="s">
        <v>25</v>
      </c>
      <c r="L590" s="183">
        <v>2446.7937711821601</v>
      </c>
      <c r="M590" s="183">
        <v>0</v>
      </c>
      <c r="N590" s="183">
        <v>5396.4760246012602</v>
      </c>
      <c r="O590" s="183">
        <v>1189.1858786100729</v>
      </c>
      <c r="P590" s="183">
        <v>2153.7674927051899</v>
      </c>
      <c r="Q590" s="183">
        <v>3697.1975803236469</v>
      </c>
      <c r="R590" s="184">
        <v>0.96250271522552722</v>
      </c>
      <c r="S590" s="185">
        <f t="shared" si="268"/>
        <v>14884.383250137556</v>
      </c>
    </row>
    <row r="591" spans="1:19" ht="15">
      <c r="A591" s="186" t="s">
        <v>24</v>
      </c>
      <c r="B591" s="175">
        <v>12599.740868658757</v>
      </c>
      <c r="C591" s="175">
        <v>79.880108630604568</v>
      </c>
      <c r="D591" s="175">
        <v>0</v>
      </c>
      <c r="E591" s="175">
        <v>0</v>
      </c>
      <c r="F591" s="362"/>
      <c r="G591" s="175">
        <v>0</v>
      </c>
      <c r="H591" s="187">
        <v>0</v>
      </c>
      <c r="I591" s="173">
        <f t="shared" si="267"/>
        <v>12679.620977289362</v>
      </c>
      <c r="J591" s="168"/>
      <c r="K591" s="188" t="s">
        <v>24</v>
      </c>
      <c r="L591" s="175">
        <v>12599.740868658757</v>
      </c>
      <c r="M591" s="175">
        <v>79.880108630604568</v>
      </c>
      <c r="N591" s="175">
        <v>0</v>
      </c>
      <c r="O591" s="175">
        <v>0</v>
      </c>
      <c r="P591" s="175">
        <v>0</v>
      </c>
      <c r="Q591" s="175">
        <v>0</v>
      </c>
      <c r="R591" s="176">
        <v>0</v>
      </c>
      <c r="S591" s="177">
        <f t="shared" si="268"/>
        <v>12679.620977289362</v>
      </c>
    </row>
    <row r="592" spans="1:19" ht="15">
      <c r="A592" s="178" t="s">
        <v>60</v>
      </c>
      <c r="B592" s="179">
        <v>27.719307310730144</v>
      </c>
      <c r="C592" s="179">
        <v>0</v>
      </c>
      <c r="D592" s="179">
        <v>4.9276765657668777</v>
      </c>
      <c r="E592" s="179">
        <v>0</v>
      </c>
      <c r="F592" s="362"/>
      <c r="G592" s="179">
        <v>0</v>
      </c>
      <c r="H592" s="180">
        <v>0</v>
      </c>
      <c r="I592" s="181">
        <f t="shared" si="267"/>
        <v>32.646983876497025</v>
      </c>
      <c r="J592" s="168"/>
      <c r="K592" s="182" t="s">
        <v>60</v>
      </c>
      <c r="L592" s="183">
        <v>27.719307310730144</v>
      </c>
      <c r="M592" s="183">
        <v>0</v>
      </c>
      <c r="N592" s="183">
        <v>4.9276765657668777</v>
      </c>
      <c r="O592" s="183">
        <v>0</v>
      </c>
      <c r="P592" s="183">
        <v>0</v>
      </c>
      <c r="Q592" s="183">
        <v>0</v>
      </c>
      <c r="R592" s="184">
        <v>0</v>
      </c>
      <c r="S592" s="185">
        <f t="shared" si="268"/>
        <v>32.646983876497025</v>
      </c>
    </row>
    <row r="593" spans="1:85" ht="15">
      <c r="A593" s="186" t="s">
        <v>22</v>
      </c>
      <c r="B593" s="175">
        <v>217.8574589723826</v>
      </c>
      <c r="C593" s="175">
        <v>0</v>
      </c>
      <c r="D593" s="175">
        <v>13.437277743242914</v>
      </c>
      <c r="E593" s="175">
        <v>0</v>
      </c>
      <c r="F593" s="362"/>
      <c r="G593" s="175">
        <v>0</v>
      </c>
      <c r="H593" s="187">
        <v>0</v>
      </c>
      <c r="I593" s="173">
        <f t="shared" si="267"/>
        <v>231.2947367156255</v>
      </c>
      <c r="J593" s="168"/>
      <c r="K593" s="188" t="s">
        <v>22</v>
      </c>
      <c r="L593" s="175">
        <v>217.8574589723826</v>
      </c>
      <c r="M593" s="175">
        <v>0</v>
      </c>
      <c r="N593" s="175">
        <v>13.437277743242914</v>
      </c>
      <c r="O593" s="175">
        <v>0</v>
      </c>
      <c r="P593" s="175">
        <v>421.95049568019488</v>
      </c>
      <c r="Q593" s="175">
        <v>0</v>
      </c>
      <c r="R593" s="176">
        <v>0</v>
      </c>
      <c r="S593" s="177">
        <f t="shared" si="268"/>
        <v>653.24523239582038</v>
      </c>
    </row>
    <row r="594" spans="1:85" ht="15">
      <c r="A594" s="178" t="s">
        <v>21</v>
      </c>
      <c r="B594" s="179">
        <v>0</v>
      </c>
      <c r="C594" s="179">
        <v>0</v>
      </c>
      <c r="D594" s="179">
        <v>0</v>
      </c>
      <c r="E594" s="179">
        <v>0</v>
      </c>
      <c r="F594" s="362"/>
      <c r="G594" s="179">
        <v>0</v>
      </c>
      <c r="H594" s="180">
        <v>0</v>
      </c>
      <c r="I594" s="181">
        <f t="shared" si="267"/>
        <v>0</v>
      </c>
      <c r="J594" s="168"/>
      <c r="K594" s="182" t="s">
        <v>21</v>
      </c>
      <c r="L594" s="183">
        <v>0</v>
      </c>
      <c r="M594" s="183">
        <v>0</v>
      </c>
      <c r="N594" s="183">
        <v>0</v>
      </c>
      <c r="O594" s="183">
        <v>0</v>
      </c>
      <c r="P594" s="183">
        <v>0</v>
      </c>
      <c r="Q594" s="183">
        <v>0</v>
      </c>
      <c r="R594" s="184">
        <v>0</v>
      </c>
      <c r="S594" s="185">
        <f t="shared" si="268"/>
        <v>0</v>
      </c>
    </row>
    <row r="595" spans="1:85" ht="15">
      <c r="A595" s="189" t="s">
        <v>64</v>
      </c>
      <c r="B595" s="175">
        <v>190.22745330630261</v>
      </c>
      <c r="C595" s="175">
        <v>0</v>
      </c>
      <c r="D595" s="175">
        <v>0</v>
      </c>
      <c r="E595" s="175">
        <v>0</v>
      </c>
      <c r="F595" s="362"/>
      <c r="G595" s="175">
        <v>0</v>
      </c>
      <c r="H595" s="187">
        <v>0</v>
      </c>
      <c r="I595" s="173">
        <f t="shared" si="267"/>
        <v>190.22745330630261</v>
      </c>
      <c r="J595" s="168"/>
      <c r="K595" s="190" t="s">
        <v>64</v>
      </c>
      <c r="L595" s="175">
        <v>190.22745330630261</v>
      </c>
      <c r="M595" s="175">
        <v>0</v>
      </c>
      <c r="N595" s="175">
        <v>0</v>
      </c>
      <c r="O595" s="175">
        <v>0</v>
      </c>
      <c r="P595" s="175">
        <v>0</v>
      </c>
      <c r="Q595" s="175">
        <v>0</v>
      </c>
      <c r="R595" s="176">
        <v>0</v>
      </c>
      <c r="S595" s="177">
        <f t="shared" si="268"/>
        <v>190.22745330630261</v>
      </c>
    </row>
    <row r="596" spans="1:85">
      <c r="A596" s="191" t="s">
        <v>23</v>
      </c>
      <c r="B596" s="192">
        <v>190.22745330630261</v>
      </c>
      <c r="C596" s="192">
        <v>0</v>
      </c>
      <c r="D596" s="192">
        <v>0</v>
      </c>
      <c r="E596" s="192">
        <v>0</v>
      </c>
      <c r="F596" s="362"/>
      <c r="G596" s="192">
        <v>0</v>
      </c>
      <c r="H596" s="193">
        <v>0</v>
      </c>
      <c r="I596" s="194">
        <f t="shared" si="267"/>
        <v>190.22745330630261</v>
      </c>
      <c r="J596" s="168"/>
      <c r="K596" s="195" t="s">
        <v>23</v>
      </c>
      <c r="L596" s="196">
        <v>190.22745330630261</v>
      </c>
      <c r="M596" s="196">
        <v>0</v>
      </c>
      <c r="N596" s="196">
        <v>0</v>
      </c>
      <c r="O596" s="196">
        <v>0</v>
      </c>
      <c r="P596" s="196">
        <v>0</v>
      </c>
      <c r="Q596" s="196">
        <v>0</v>
      </c>
      <c r="R596" s="197">
        <v>0</v>
      </c>
      <c r="S596" s="198">
        <f t="shared" si="268"/>
        <v>190.22745330630261</v>
      </c>
    </row>
    <row r="597" spans="1:85">
      <c r="A597" s="199" t="s">
        <v>19</v>
      </c>
      <c r="B597" s="200">
        <v>0</v>
      </c>
      <c r="C597" s="200">
        <v>0</v>
      </c>
      <c r="D597" s="200">
        <v>0</v>
      </c>
      <c r="E597" s="200">
        <v>0</v>
      </c>
      <c r="F597" s="362"/>
      <c r="G597" s="200">
        <v>0</v>
      </c>
      <c r="H597" s="201">
        <v>0</v>
      </c>
      <c r="I597" s="202">
        <f t="shared" si="267"/>
        <v>0</v>
      </c>
      <c r="J597" s="168"/>
      <c r="K597" s="203" t="s">
        <v>19</v>
      </c>
      <c r="L597" s="200">
        <v>0</v>
      </c>
      <c r="M597" s="200">
        <v>0</v>
      </c>
      <c r="N597" s="200">
        <v>0</v>
      </c>
      <c r="O597" s="200">
        <v>0</v>
      </c>
      <c r="P597" s="200">
        <v>0</v>
      </c>
      <c r="Q597" s="200">
        <v>0</v>
      </c>
      <c r="R597" s="204">
        <v>0</v>
      </c>
      <c r="S597" s="205">
        <f t="shared" si="268"/>
        <v>0</v>
      </c>
    </row>
    <row r="598" spans="1:85">
      <c r="A598" s="191" t="s">
        <v>20</v>
      </c>
      <c r="B598" s="192">
        <v>0</v>
      </c>
      <c r="C598" s="192">
        <v>0</v>
      </c>
      <c r="D598" s="192">
        <v>0</v>
      </c>
      <c r="E598" s="192">
        <v>0</v>
      </c>
      <c r="F598" s="362"/>
      <c r="G598" s="192">
        <v>0</v>
      </c>
      <c r="H598" s="193">
        <v>0</v>
      </c>
      <c r="I598" s="194">
        <f t="shared" si="267"/>
        <v>0</v>
      </c>
      <c r="J598" s="168"/>
      <c r="K598" s="195" t="s">
        <v>20</v>
      </c>
      <c r="L598" s="196">
        <v>0</v>
      </c>
      <c r="M598" s="196">
        <v>0</v>
      </c>
      <c r="N598" s="196">
        <v>0</v>
      </c>
      <c r="O598" s="196">
        <v>0</v>
      </c>
      <c r="P598" s="196">
        <v>0</v>
      </c>
      <c r="Q598" s="196">
        <v>0</v>
      </c>
      <c r="R598" s="197">
        <v>0</v>
      </c>
      <c r="S598" s="198">
        <f t="shared" si="268"/>
        <v>0</v>
      </c>
    </row>
    <row r="599" spans="1:85" ht="15" thickBot="1">
      <c r="A599" s="206" t="s">
        <v>11</v>
      </c>
      <c r="B599" s="207">
        <v>0</v>
      </c>
      <c r="C599" s="207">
        <v>0</v>
      </c>
      <c r="D599" s="207">
        <v>0</v>
      </c>
      <c r="E599" s="207">
        <v>0</v>
      </c>
      <c r="F599" s="363"/>
      <c r="G599" s="207">
        <v>0</v>
      </c>
      <c r="H599" s="208">
        <v>0</v>
      </c>
      <c r="I599" s="209">
        <f t="shared" si="267"/>
        <v>0</v>
      </c>
      <c r="J599" s="168"/>
      <c r="K599" s="210" t="s">
        <v>11</v>
      </c>
      <c r="L599" s="207">
        <v>0</v>
      </c>
      <c r="M599" s="207">
        <v>0</v>
      </c>
      <c r="N599" s="207">
        <v>0</v>
      </c>
      <c r="O599" s="207">
        <v>0</v>
      </c>
      <c r="P599" s="207">
        <v>0</v>
      </c>
      <c r="Q599" s="207">
        <v>0</v>
      </c>
      <c r="R599" s="211">
        <v>0</v>
      </c>
      <c r="S599" s="212">
        <f t="shared" si="268"/>
        <v>0</v>
      </c>
    </row>
    <row r="600" spans="1:85" ht="15">
      <c r="A600" s="213" t="s">
        <v>26</v>
      </c>
      <c r="B600" s="214">
        <f>SUM(B579:B595)</f>
        <v>20396.824783977274</v>
      </c>
      <c r="C600" s="214">
        <f t="shared" ref="C600:I600" si="269">SUM(C579:C595)</f>
        <v>737.13405723436688</v>
      </c>
      <c r="D600" s="214">
        <f t="shared" si="269"/>
        <v>5559.0374675295943</v>
      </c>
      <c r="E600" s="214">
        <f t="shared" si="269"/>
        <v>1470.870697922674</v>
      </c>
      <c r="F600" s="214">
        <f t="shared" si="269"/>
        <v>0</v>
      </c>
      <c r="G600" s="214">
        <f t="shared" si="269"/>
        <v>3697.1975803236469</v>
      </c>
      <c r="H600" s="216">
        <f t="shared" si="269"/>
        <v>0.96250271522552722</v>
      </c>
      <c r="I600" s="173">
        <f t="shared" si="269"/>
        <v>31862.027089702784</v>
      </c>
      <c r="J600" s="168"/>
      <c r="K600" s="215" t="s">
        <v>26</v>
      </c>
      <c r="L600" s="214">
        <f>SUM(L579:L595)</f>
        <v>20396.824783977274</v>
      </c>
      <c r="M600" s="214">
        <f t="shared" ref="M600:S600" si="270">SUM(M579:M595)</f>
        <v>737.13405723436688</v>
      </c>
      <c r="N600" s="214">
        <f t="shared" si="270"/>
        <v>5559.0374675295943</v>
      </c>
      <c r="O600" s="214">
        <f t="shared" si="270"/>
        <v>1470.870697922674</v>
      </c>
      <c r="P600" s="214">
        <f t="shared" si="270"/>
        <v>8902.4513034175252</v>
      </c>
      <c r="Q600" s="214">
        <f t="shared" si="270"/>
        <v>3697.1975803236469</v>
      </c>
      <c r="R600" s="216">
        <f t="shared" si="270"/>
        <v>0.96250271522552722</v>
      </c>
      <c r="S600" s="217">
        <f t="shared" si="270"/>
        <v>40764.478393120306</v>
      </c>
    </row>
    <row r="601" spans="1:85" s="23" customFormat="1" ht="15" thickBot="1">
      <c r="A601" s="59" t="s">
        <v>88</v>
      </c>
      <c r="B601" s="47">
        <f>IF($I600=0,"-",B600/$I600)</f>
        <v>0.64016092656481194</v>
      </c>
      <c r="C601" s="47">
        <f t="shared" ref="C601:H601" si="271">IF($I600=0,"-",C600/$I600)</f>
        <v>2.3135190211190138E-2</v>
      </c>
      <c r="D601" s="47">
        <f t="shared" si="271"/>
        <v>0.1744721844557772</v>
      </c>
      <c r="E601" s="47">
        <f t="shared" si="271"/>
        <v>4.6163751407958351E-2</v>
      </c>
      <c r="F601" s="47">
        <f t="shared" si="271"/>
        <v>0</v>
      </c>
      <c r="G601" s="47">
        <f t="shared" si="271"/>
        <v>0.11603773890200829</v>
      </c>
      <c r="H601" s="70">
        <f t="shared" si="271"/>
        <v>3.0208458253950522E-5</v>
      </c>
      <c r="I601" s="48">
        <f>SUM(B601:H601)</f>
        <v>0.99999999999999989</v>
      </c>
      <c r="K601" s="81" t="s">
        <v>88</v>
      </c>
      <c r="L601" s="98">
        <f t="shared" ref="L601:R601" si="272">IF($S600=0,"-",L600/$S600)</f>
        <v>0.50035780139945518</v>
      </c>
      <c r="M601" s="98">
        <f t="shared" si="272"/>
        <v>1.8082754552276346E-2</v>
      </c>
      <c r="N601" s="98">
        <f t="shared" si="272"/>
        <v>0.13636964550165262</v>
      </c>
      <c r="O601" s="98">
        <f t="shared" si="272"/>
        <v>3.6082166530822295E-2</v>
      </c>
      <c r="P601" s="98">
        <f t="shared" si="272"/>
        <v>0.21838747003126047</v>
      </c>
      <c r="Q601" s="98">
        <f t="shared" si="272"/>
        <v>9.0696550675050738E-2</v>
      </c>
      <c r="R601" s="99">
        <f t="shared" si="272"/>
        <v>2.3611309482325324E-5</v>
      </c>
      <c r="S601" s="100">
        <f>SUM(L601:R601)</f>
        <v>1</v>
      </c>
      <c r="BA601" s="218"/>
      <c r="BR601" s="218"/>
    </row>
    <row r="602" spans="1:85" ht="15" thickBot="1">
      <c r="A602" s="247"/>
      <c r="B602" s="247"/>
      <c r="C602" s="247"/>
      <c r="D602" s="247"/>
      <c r="E602" s="247"/>
      <c r="F602" s="247"/>
      <c r="G602" s="247"/>
      <c r="H602" s="247"/>
      <c r="I602" s="247"/>
      <c r="K602" s="247"/>
      <c r="L602" s="247"/>
      <c r="M602" s="247"/>
      <c r="N602" s="247"/>
      <c r="O602" s="247"/>
      <c r="P602" s="247"/>
      <c r="Q602" s="247"/>
      <c r="R602" s="247"/>
      <c r="S602" s="247"/>
      <c r="U602" s="254"/>
      <c r="AA602" s="255"/>
      <c r="AC602" s="255"/>
      <c r="AD602" s="255"/>
      <c r="AE602" s="255"/>
      <c r="AF602" s="255"/>
      <c r="AG602" s="255"/>
      <c r="AH602" s="255"/>
      <c r="AI602" s="256"/>
      <c r="AJ602" s="256"/>
      <c r="AK602" s="256"/>
      <c r="AL602" s="256"/>
      <c r="AM602" s="256"/>
      <c r="AN602" s="256"/>
      <c r="AO602" s="256"/>
      <c r="AP602" s="256"/>
    </row>
    <row r="603" spans="1:85" ht="28.5">
      <c r="A603" s="380" t="s">
        <v>50</v>
      </c>
      <c r="B603" s="164" t="s">
        <v>0</v>
      </c>
      <c r="C603" s="164" t="s">
        <v>1</v>
      </c>
      <c r="D603" s="164" t="s">
        <v>2</v>
      </c>
      <c r="E603" s="164" t="s">
        <v>3</v>
      </c>
      <c r="F603" s="164" t="s">
        <v>27</v>
      </c>
      <c r="G603" s="164" t="s">
        <v>4</v>
      </c>
      <c r="H603" s="164" t="s">
        <v>5</v>
      </c>
      <c r="I603" s="165" t="s">
        <v>6</v>
      </c>
      <c r="K603" s="382" t="s">
        <v>50</v>
      </c>
      <c r="L603" s="166" t="s">
        <v>0</v>
      </c>
      <c r="M603" s="166" t="s">
        <v>28</v>
      </c>
      <c r="N603" s="166" t="s">
        <v>29</v>
      </c>
      <c r="O603" s="166" t="s">
        <v>3</v>
      </c>
      <c r="P603" s="166" t="s">
        <v>27</v>
      </c>
      <c r="Q603" s="166" t="s">
        <v>4</v>
      </c>
      <c r="R603" s="166" t="s">
        <v>5</v>
      </c>
      <c r="S603" s="167" t="s">
        <v>6</v>
      </c>
      <c r="U603" s="384" t="s">
        <v>50</v>
      </c>
      <c r="V603" s="220" t="s">
        <v>78</v>
      </c>
      <c r="W603" s="220" t="s">
        <v>65</v>
      </c>
      <c r="X603" s="220" t="s">
        <v>72</v>
      </c>
      <c r="Y603" s="220" t="s">
        <v>79</v>
      </c>
      <c r="Z603" s="220" t="s">
        <v>80</v>
      </c>
      <c r="AA603" s="220" t="s">
        <v>112</v>
      </c>
      <c r="AB603" s="220" t="s">
        <v>81</v>
      </c>
      <c r="AC603" s="220" t="s">
        <v>82</v>
      </c>
      <c r="AD603" s="220" t="s">
        <v>68</v>
      </c>
      <c r="AE603" s="257" t="s">
        <v>27</v>
      </c>
      <c r="AF603" s="258" t="s">
        <v>63</v>
      </c>
      <c r="AG603" s="259"/>
      <c r="AH603" s="160"/>
      <c r="AI603" s="160"/>
      <c r="AR603" s="161"/>
      <c r="BA603" s="160"/>
      <c r="BI603" s="161"/>
      <c r="BR603" s="160"/>
      <c r="BX603" s="23"/>
      <c r="CG603" s="160"/>
    </row>
    <row r="604" spans="1:85" ht="15" customHeight="1">
      <c r="A604" s="381" t="s">
        <v>50</v>
      </c>
      <c r="B604" s="318" t="s">
        <v>69</v>
      </c>
      <c r="C604" s="319"/>
      <c r="D604" s="319"/>
      <c r="E604" s="319"/>
      <c r="F604" s="319"/>
      <c r="G604" s="319"/>
      <c r="H604" s="319"/>
      <c r="I604" s="320"/>
      <c r="K604" s="383" t="s">
        <v>50</v>
      </c>
      <c r="L604" s="321" t="s">
        <v>69</v>
      </c>
      <c r="M604" s="322"/>
      <c r="N604" s="322"/>
      <c r="O604" s="322"/>
      <c r="P604" s="322"/>
      <c r="Q604" s="322"/>
      <c r="R604" s="322"/>
      <c r="S604" s="323"/>
      <c r="U604" s="385" t="s">
        <v>50</v>
      </c>
      <c r="V604" s="386" t="s">
        <v>69</v>
      </c>
      <c r="W604" s="387"/>
      <c r="X604" s="387"/>
      <c r="Y604" s="387"/>
      <c r="Z604" s="387"/>
      <c r="AA604" s="387"/>
      <c r="AB604" s="387"/>
      <c r="AC604" s="387"/>
      <c r="AD604" s="387"/>
      <c r="AE604" s="387"/>
      <c r="AF604" s="388"/>
      <c r="AG604" s="260"/>
      <c r="AH604" s="160"/>
      <c r="AI604" s="160"/>
      <c r="AR604" s="161"/>
      <c r="BA604" s="160"/>
      <c r="BI604" s="161"/>
      <c r="BR604" s="160"/>
      <c r="BX604" s="23"/>
      <c r="CG604" s="160"/>
    </row>
    <row r="605" spans="1:85" ht="15">
      <c r="A605" s="170" t="s">
        <v>7</v>
      </c>
      <c r="B605" s="171">
        <v>65.666244400922679</v>
      </c>
      <c r="C605" s="171">
        <v>0</v>
      </c>
      <c r="D605" s="171">
        <v>2.5706466564516557</v>
      </c>
      <c r="E605" s="171">
        <v>0</v>
      </c>
      <c r="F605" s="361"/>
      <c r="G605" s="171">
        <v>0</v>
      </c>
      <c r="H605" s="172">
        <v>0</v>
      </c>
      <c r="I605" s="173">
        <f>SUM(B605:H605)</f>
        <v>68.236891057374336</v>
      </c>
      <c r="J605" s="168"/>
      <c r="K605" s="222" t="s">
        <v>7</v>
      </c>
      <c r="L605" s="171">
        <v>65.666244400922679</v>
      </c>
      <c r="M605" s="171">
        <v>0</v>
      </c>
      <c r="N605" s="171">
        <v>2.5706466564516557</v>
      </c>
      <c r="O605" s="171">
        <v>0</v>
      </c>
      <c r="P605" s="171">
        <v>0</v>
      </c>
      <c r="Q605" s="171">
        <v>0</v>
      </c>
      <c r="R605" s="223">
        <v>0</v>
      </c>
      <c r="S605" s="224">
        <f>SUM(L605:R605)</f>
        <v>68.236891057374336</v>
      </c>
      <c r="U605" s="103" t="s">
        <v>7</v>
      </c>
      <c r="V605" s="226">
        <v>65.666244400922679</v>
      </c>
      <c r="W605" s="226">
        <v>2.5706466564516557</v>
      </c>
      <c r="X605" s="226">
        <v>0</v>
      </c>
      <c r="Y605" s="226">
        <v>0</v>
      </c>
      <c r="Z605" s="226">
        <v>0</v>
      </c>
      <c r="AA605" s="226">
        <v>0</v>
      </c>
      <c r="AB605" s="226">
        <v>0</v>
      </c>
      <c r="AC605" s="226">
        <v>0</v>
      </c>
      <c r="AD605" s="228">
        <v>0</v>
      </c>
      <c r="AE605" s="261">
        <f t="shared" ref="AE605:AE610" si="273">+P605</f>
        <v>0</v>
      </c>
      <c r="AF605" s="229">
        <f t="shared" ref="AF605:AF625" si="274">SUM(V605:AE605)</f>
        <v>68.236891057374336</v>
      </c>
      <c r="AG605" s="147" t="str">
        <f>+IF(ABS(S605-AF605)&gt;0.01,S605-AF605,"")</f>
        <v/>
      </c>
      <c r="AH605" s="160"/>
      <c r="AI605" s="160"/>
      <c r="AR605" s="161"/>
      <c r="BA605" s="160"/>
      <c r="BI605" s="161"/>
      <c r="BR605" s="160"/>
      <c r="BX605" s="23"/>
      <c r="CG605" s="160"/>
    </row>
    <row r="606" spans="1:85" ht="15">
      <c r="A606" s="178" t="s">
        <v>8</v>
      </c>
      <c r="B606" s="179">
        <v>10.286844642173044</v>
      </c>
      <c r="C606" s="179">
        <v>0</v>
      </c>
      <c r="D606" s="179">
        <v>0</v>
      </c>
      <c r="E606" s="179">
        <v>0</v>
      </c>
      <c r="F606" s="362"/>
      <c r="G606" s="179">
        <v>0</v>
      </c>
      <c r="H606" s="180">
        <v>0</v>
      </c>
      <c r="I606" s="181">
        <f t="shared" ref="I606:I625" si="275">SUM(B606:H606)</f>
        <v>10.286844642173044</v>
      </c>
      <c r="J606" s="168"/>
      <c r="K606" s="182" t="s">
        <v>8</v>
      </c>
      <c r="L606" s="183">
        <v>10.286844642173044</v>
      </c>
      <c r="M606" s="183">
        <v>0</v>
      </c>
      <c r="N606" s="183">
        <v>0</v>
      </c>
      <c r="O606" s="183">
        <v>0</v>
      </c>
      <c r="P606" s="183">
        <v>0</v>
      </c>
      <c r="Q606" s="183">
        <v>0</v>
      </c>
      <c r="R606" s="184">
        <v>0</v>
      </c>
      <c r="S606" s="185">
        <f t="shared" ref="S606:S625" si="276">SUM(L606:R606)</f>
        <v>10.286844642173044</v>
      </c>
      <c r="U606" s="104" t="s">
        <v>8</v>
      </c>
      <c r="V606" s="231">
        <v>10.286844642173044</v>
      </c>
      <c r="W606" s="231">
        <v>0</v>
      </c>
      <c r="X606" s="231">
        <v>0</v>
      </c>
      <c r="Y606" s="231">
        <v>0</v>
      </c>
      <c r="Z606" s="231">
        <v>0</v>
      </c>
      <c r="AA606" s="231">
        <v>0</v>
      </c>
      <c r="AB606" s="231">
        <v>0</v>
      </c>
      <c r="AC606" s="231">
        <v>0</v>
      </c>
      <c r="AD606" s="231">
        <v>0</v>
      </c>
      <c r="AE606" s="262">
        <f t="shared" si="273"/>
        <v>0</v>
      </c>
      <c r="AF606" s="233">
        <f t="shared" si="274"/>
        <v>10.286844642173044</v>
      </c>
      <c r="AG606" s="147" t="str">
        <f t="shared" ref="AG606:AG626" si="277">+IF(ABS(S606-AF606)&gt;0.01,S606-AF606,"")</f>
        <v/>
      </c>
      <c r="AH606" s="160"/>
      <c r="AI606" s="160"/>
      <c r="AR606" s="161"/>
      <c r="BA606" s="160"/>
      <c r="BI606" s="161"/>
      <c r="BR606" s="160"/>
      <c r="BX606" s="23"/>
      <c r="CG606" s="160"/>
    </row>
    <row r="607" spans="1:85" ht="15">
      <c r="A607" s="186" t="s">
        <v>10</v>
      </c>
      <c r="B607" s="175">
        <v>48.685547274344785</v>
      </c>
      <c r="C607" s="175">
        <v>0</v>
      </c>
      <c r="D607" s="175">
        <v>0</v>
      </c>
      <c r="E607" s="175">
        <v>0</v>
      </c>
      <c r="F607" s="362"/>
      <c r="G607" s="175">
        <v>0</v>
      </c>
      <c r="H607" s="187">
        <v>0</v>
      </c>
      <c r="I607" s="173">
        <f t="shared" si="275"/>
        <v>48.685547274344785</v>
      </c>
      <c r="J607" s="168"/>
      <c r="K607" s="188" t="s">
        <v>10</v>
      </c>
      <c r="L607" s="175">
        <v>48.685547274344785</v>
      </c>
      <c r="M607" s="175">
        <v>0</v>
      </c>
      <c r="N607" s="175">
        <v>0</v>
      </c>
      <c r="O607" s="175">
        <v>0</v>
      </c>
      <c r="P607" s="175">
        <v>0</v>
      </c>
      <c r="Q607" s="175">
        <v>0</v>
      </c>
      <c r="R607" s="176">
        <v>0</v>
      </c>
      <c r="S607" s="177">
        <f t="shared" si="276"/>
        <v>48.685547274344785</v>
      </c>
      <c r="U607" s="287" t="s">
        <v>10</v>
      </c>
      <c r="V607" s="226">
        <v>48.685547274344785</v>
      </c>
      <c r="W607" s="226">
        <v>0</v>
      </c>
      <c r="X607" s="226">
        <v>0</v>
      </c>
      <c r="Y607" s="226">
        <v>0</v>
      </c>
      <c r="Z607" s="226">
        <v>0</v>
      </c>
      <c r="AA607" s="226">
        <v>0</v>
      </c>
      <c r="AB607" s="226">
        <v>0</v>
      </c>
      <c r="AC607" s="226">
        <v>0</v>
      </c>
      <c r="AD607" s="228">
        <v>0</v>
      </c>
      <c r="AE607" s="261">
        <f t="shared" si="273"/>
        <v>0</v>
      </c>
      <c r="AF607" s="229">
        <f t="shared" si="274"/>
        <v>48.685547274344785</v>
      </c>
      <c r="AG607" s="147" t="str">
        <f t="shared" si="277"/>
        <v/>
      </c>
      <c r="AH607" s="160"/>
      <c r="AI607" s="160"/>
      <c r="AR607" s="161"/>
      <c r="BA607" s="160"/>
      <c r="BI607" s="161"/>
      <c r="BR607" s="160"/>
      <c r="BX607" s="23"/>
      <c r="CG607" s="160"/>
    </row>
    <row r="608" spans="1:85" ht="15">
      <c r="A608" s="178" t="s">
        <v>56</v>
      </c>
      <c r="B608" s="179">
        <v>0</v>
      </c>
      <c r="C608" s="179">
        <v>0</v>
      </c>
      <c r="D608" s="179">
        <v>0</v>
      </c>
      <c r="E608" s="179">
        <v>0</v>
      </c>
      <c r="F608" s="362"/>
      <c r="G608" s="179">
        <v>0</v>
      </c>
      <c r="H608" s="180">
        <v>0</v>
      </c>
      <c r="I608" s="181">
        <f t="shared" si="275"/>
        <v>0</v>
      </c>
      <c r="J608" s="168"/>
      <c r="K608" s="182" t="s">
        <v>56</v>
      </c>
      <c r="L608" s="183">
        <v>0</v>
      </c>
      <c r="M608" s="183">
        <v>0</v>
      </c>
      <c r="N608" s="183">
        <v>0</v>
      </c>
      <c r="O608" s="183">
        <v>0</v>
      </c>
      <c r="P608" s="183">
        <v>0</v>
      </c>
      <c r="Q608" s="183">
        <v>0</v>
      </c>
      <c r="R608" s="184">
        <v>0</v>
      </c>
      <c r="S608" s="185">
        <f t="shared" si="276"/>
        <v>0</v>
      </c>
      <c r="U608" s="104" t="s">
        <v>56</v>
      </c>
      <c r="V608" s="231">
        <v>0</v>
      </c>
      <c r="W608" s="231">
        <v>0</v>
      </c>
      <c r="X608" s="231">
        <v>0</v>
      </c>
      <c r="Y608" s="231">
        <v>0</v>
      </c>
      <c r="Z608" s="231">
        <v>0</v>
      </c>
      <c r="AA608" s="231">
        <v>0</v>
      </c>
      <c r="AB608" s="231">
        <v>0</v>
      </c>
      <c r="AC608" s="231">
        <v>0</v>
      </c>
      <c r="AD608" s="231">
        <v>0</v>
      </c>
      <c r="AE608" s="262">
        <f t="shared" si="273"/>
        <v>0</v>
      </c>
      <c r="AF608" s="233">
        <f t="shared" si="274"/>
        <v>0</v>
      </c>
      <c r="AG608" s="147" t="str">
        <f t="shared" si="277"/>
        <v/>
      </c>
      <c r="AH608" s="160"/>
      <c r="AI608" s="160"/>
      <c r="AR608" s="161"/>
      <c r="BA608" s="160"/>
      <c r="BI608" s="161"/>
      <c r="BR608" s="160"/>
      <c r="BX608" s="23"/>
      <c r="CG608" s="160"/>
    </row>
    <row r="609" spans="1:85" ht="15">
      <c r="A609" s="186" t="s">
        <v>16</v>
      </c>
      <c r="B609" s="175">
        <v>7.2647465255949175</v>
      </c>
      <c r="C609" s="175">
        <v>0</v>
      </c>
      <c r="D609" s="175">
        <v>0.83983746405141613</v>
      </c>
      <c r="E609" s="175">
        <v>0</v>
      </c>
      <c r="F609" s="362"/>
      <c r="G609" s="175">
        <v>0</v>
      </c>
      <c r="H609" s="187">
        <v>0</v>
      </c>
      <c r="I609" s="173">
        <f t="shared" si="275"/>
        <v>8.1045839896463328</v>
      </c>
      <c r="J609" s="168"/>
      <c r="K609" s="188" t="s">
        <v>16</v>
      </c>
      <c r="L609" s="175">
        <v>7.2647465255949175</v>
      </c>
      <c r="M609" s="175">
        <v>0</v>
      </c>
      <c r="N609" s="175">
        <v>0.83983746405141613</v>
      </c>
      <c r="O609" s="175">
        <v>0</v>
      </c>
      <c r="P609" s="175">
        <v>0</v>
      </c>
      <c r="Q609" s="175">
        <v>0</v>
      </c>
      <c r="R609" s="176">
        <v>0</v>
      </c>
      <c r="S609" s="177">
        <f t="shared" si="276"/>
        <v>8.1045839896463328</v>
      </c>
      <c r="U609" s="287" t="s">
        <v>16</v>
      </c>
      <c r="V609" s="226">
        <v>7.2647465255949175</v>
      </c>
      <c r="W609" s="226">
        <v>0.83983746405141613</v>
      </c>
      <c r="X609" s="226">
        <v>0</v>
      </c>
      <c r="Y609" s="226">
        <v>0</v>
      </c>
      <c r="Z609" s="226">
        <v>0</v>
      </c>
      <c r="AA609" s="226">
        <v>0</v>
      </c>
      <c r="AB609" s="226">
        <v>0</v>
      </c>
      <c r="AC609" s="226">
        <v>0</v>
      </c>
      <c r="AD609" s="228">
        <v>0</v>
      </c>
      <c r="AE609" s="261">
        <f t="shared" si="273"/>
        <v>0</v>
      </c>
      <c r="AF609" s="229">
        <f t="shared" si="274"/>
        <v>8.1045839896463328</v>
      </c>
      <c r="AG609" s="147" t="str">
        <f t="shared" si="277"/>
        <v/>
      </c>
      <c r="AH609" s="160"/>
      <c r="AI609" s="160"/>
      <c r="AR609" s="161"/>
      <c r="BA609" s="160"/>
      <c r="BI609" s="161"/>
      <c r="BR609" s="160"/>
      <c r="BX609" s="23"/>
      <c r="CG609" s="160"/>
    </row>
    <row r="610" spans="1:85" ht="15">
      <c r="A610" s="178" t="s">
        <v>15</v>
      </c>
      <c r="B610" s="179">
        <v>764.35880632968235</v>
      </c>
      <c r="C610" s="179">
        <v>0</v>
      </c>
      <c r="D610" s="179">
        <v>88.363325447300312</v>
      </c>
      <c r="E610" s="179">
        <v>0</v>
      </c>
      <c r="F610" s="362"/>
      <c r="G610" s="179">
        <v>0</v>
      </c>
      <c r="H610" s="180">
        <v>0</v>
      </c>
      <c r="I610" s="181">
        <f t="shared" si="275"/>
        <v>852.72213177698268</v>
      </c>
      <c r="J610" s="168"/>
      <c r="K610" s="182" t="s">
        <v>15</v>
      </c>
      <c r="L610" s="183">
        <v>764.35880632968235</v>
      </c>
      <c r="M610" s="183">
        <v>0</v>
      </c>
      <c r="N610" s="183">
        <v>88.363325447300312</v>
      </c>
      <c r="O610" s="183">
        <v>0</v>
      </c>
      <c r="P610" s="183">
        <v>0</v>
      </c>
      <c r="Q610" s="183">
        <v>0</v>
      </c>
      <c r="R610" s="184">
        <v>0</v>
      </c>
      <c r="S610" s="185">
        <f t="shared" si="276"/>
        <v>852.72213177698268</v>
      </c>
      <c r="U610" s="104" t="s">
        <v>15</v>
      </c>
      <c r="V610" s="231">
        <v>764.35880632968235</v>
      </c>
      <c r="W610" s="231">
        <v>88.363325447300312</v>
      </c>
      <c r="X610" s="231">
        <v>0</v>
      </c>
      <c r="Y610" s="231">
        <v>0</v>
      </c>
      <c r="Z610" s="231">
        <v>0</v>
      </c>
      <c r="AA610" s="231">
        <v>0</v>
      </c>
      <c r="AB610" s="231">
        <v>0</v>
      </c>
      <c r="AC610" s="231">
        <v>0</v>
      </c>
      <c r="AD610" s="231">
        <v>0</v>
      </c>
      <c r="AE610" s="262">
        <f t="shared" si="273"/>
        <v>0</v>
      </c>
      <c r="AF610" s="233">
        <f t="shared" si="274"/>
        <v>852.72213177698268</v>
      </c>
      <c r="AG610" s="147" t="str">
        <f t="shared" si="277"/>
        <v/>
      </c>
      <c r="AH610" s="160"/>
      <c r="AI610" s="160"/>
      <c r="AR610" s="161"/>
      <c r="BA610" s="160"/>
      <c r="BI610" s="161"/>
      <c r="BR610" s="160"/>
      <c r="BX610" s="23"/>
      <c r="CG610" s="160"/>
    </row>
    <row r="611" spans="1:85" ht="15">
      <c r="A611" s="186" t="s">
        <v>58</v>
      </c>
      <c r="B611" s="175">
        <v>0</v>
      </c>
      <c r="C611" s="175">
        <v>0</v>
      </c>
      <c r="D611" s="175">
        <v>0</v>
      </c>
      <c r="E611" s="175">
        <v>0</v>
      </c>
      <c r="F611" s="362"/>
      <c r="G611" s="175">
        <v>0</v>
      </c>
      <c r="H611" s="187">
        <v>0</v>
      </c>
      <c r="I611" s="173">
        <f t="shared" si="275"/>
        <v>0</v>
      </c>
      <c r="J611" s="168"/>
      <c r="K611" s="188" t="s">
        <v>58</v>
      </c>
      <c r="L611" s="175">
        <v>0</v>
      </c>
      <c r="M611" s="175">
        <v>0</v>
      </c>
      <c r="N611" s="175">
        <v>0</v>
      </c>
      <c r="O611" s="175">
        <v>0</v>
      </c>
      <c r="P611" s="175">
        <v>10782.001228004359</v>
      </c>
      <c r="Q611" s="175">
        <v>0</v>
      </c>
      <c r="R611" s="176">
        <v>0</v>
      </c>
      <c r="S611" s="177">
        <f t="shared" si="276"/>
        <v>10782.001228004359</v>
      </c>
      <c r="U611" s="288" t="s">
        <v>58</v>
      </c>
      <c r="V611" s="226">
        <v>0</v>
      </c>
      <c r="W611" s="226">
        <v>0</v>
      </c>
      <c r="X611" s="226">
        <v>0</v>
      </c>
      <c r="Y611" s="226">
        <v>0</v>
      </c>
      <c r="Z611" s="226">
        <v>0</v>
      </c>
      <c r="AA611" s="226">
        <v>0</v>
      </c>
      <c r="AB611" s="226">
        <v>0</v>
      </c>
      <c r="AC611" s="226">
        <v>0</v>
      </c>
      <c r="AD611" s="226">
        <v>0</v>
      </c>
      <c r="AE611" s="263">
        <f>+P611</f>
        <v>10782.001228004359</v>
      </c>
      <c r="AF611" s="264">
        <f t="shared" si="274"/>
        <v>10782.001228004359</v>
      </c>
      <c r="AG611" s="147" t="str">
        <f t="shared" si="277"/>
        <v/>
      </c>
      <c r="AH611" s="160"/>
      <c r="AI611" s="160"/>
      <c r="AR611" s="161"/>
      <c r="BA611" s="160"/>
      <c r="BI611" s="161"/>
      <c r="BR611" s="160"/>
      <c r="BX611" s="23"/>
      <c r="CG611" s="160"/>
    </row>
    <row r="612" spans="1:85" ht="15">
      <c r="A612" s="178" t="s">
        <v>12</v>
      </c>
      <c r="B612" s="179">
        <v>0</v>
      </c>
      <c r="C612" s="179">
        <v>0</v>
      </c>
      <c r="D612" s="179">
        <v>0</v>
      </c>
      <c r="E612" s="179">
        <v>0</v>
      </c>
      <c r="F612" s="362"/>
      <c r="G612" s="179">
        <v>0</v>
      </c>
      <c r="H612" s="180">
        <v>0</v>
      </c>
      <c r="I612" s="181">
        <f t="shared" si="275"/>
        <v>0</v>
      </c>
      <c r="J612" s="168"/>
      <c r="K612" s="182" t="s">
        <v>12</v>
      </c>
      <c r="L612" s="183">
        <v>0</v>
      </c>
      <c r="M612" s="183">
        <v>0</v>
      </c>
      <c r="N612" s="183">
        <v>0</v>
      </c>
      <c r="O612" s="183">
        <v>0</v>
      </c>
      <c r="P612" s="183">
        <v>7046.269897359648</v>
      </c>
      <c r="Q612" s="183">
        <v>0</v>
      </c>
      <c r="R612" s="184">
        <v>0</v>
      </c>
      <c r="S612" s="185">
        <f t="shared" si="276"/>
        <v>7046.269897359648</v>
      </c>
      <c r="U612" s="104" t="s">
        <v>12</v>
      </c>
      <c r="V612" s="231">
        <v>0</v>
      </c>
      <c r="W612" s="231">
        <v>0</v>
      </c>
      <c r="X612" s="231">
        <v>0</v>
      </c>
      <c r="Y612" s="231">
        <v>0</v>
      </c>
      <c r="Z612" s="231">
        <v>0</v>
      </c>
      <c r="AA612" s="231">
        <v>0</v>
      </c>
      <c r="AB612" s="231">
        <v>0</v>
      </c>
      <c r="AC612" s="231">
        <v>0</v>
      </c>
      <c r="AD612" s="231">
        <v>0</v>
      </c>
      <c r="AE612" s="262">
        <f t="shared" ref="AE612:AE625" si="278">+P612</f>
        <v>7046.269897359648</v>
      </c>
      <c r="AF612" s="233">
        <f t="shared" si="274"/>
        <v>7046.269897359648</v>
      </c>
      <c r="AG612" s="147" t="str">
        <f t="shared" si="277"/>
        <v/>
      </c>
      <c r="AH612" s="160"/>
      <c r="AI612" s="160"/>
      <c r="AR612" s="161"/>
      <c r="BA612" s="160"/>
      <c r="BI612" s="161"/>
      <c r="BR612" s="160"/>
      <c r="BX612" s="23"/>
      <c r="CG612" s="160"/>
    </row>
    <row r="613" spans="1:85" ht="15">
      <c r="A613" s="186" t="s">
        <v>59</v>
      </c>
      <c r="B613" s="175">
        <v>0</v>
      </c>
      <c r="C613" s="175">
        <v>0</v>
      </c>
      <c r="D613" s="175">
        <v>0</v>
      </c>
      <c r="E613" s="175">
        <v>0</v>
      </c>
      <c r="F613" s="362"/>
      <c r="G613" s="175">
        <v>0</v>
      </c>
      <c r="H613" s="187">
        <v>0</v>
      </c>
      <c r="I613" s="173">
        <f t="shared" si="275"/>
        <v>0</v>
      </c>
      <c r="J613" s="168"/>
      <c r="K613" s="188" t="s">
        <v>59</v>
      </c>
      <c r="L613" s="175">
        <v>0</v>
      </c>
      <c r="M613" s="175">
        <v>0</v>
      </c>
      <c r="N613" s="175">
        <v>0</v>
      </c>
      <c r="O613" s="175">
        <v>0</v>
      </c>
      <c r="P613" s="175">
        <v>0</v>
      </c>
      <c r="Q613" s="175">
        <v>0</v>
      </c>
      <c r="R613" s="176">
        <v>0</v>
      </c>
      <c r="S613" s="177">
        <f t="shared" si="276"/>
        <v>0</v>
      </c>
      <c r="U613" s="289" t="s">
        <v>59</v>
      </c>
      <c r="V613" s="226">
        <v>0</v>
      </c>
      <c r="W613" s="226">
        <v>0</v>
      </c>
      <c r="X613" s="226">
        <v>0</v>
      </c>
      <c r="Y613" s="226">
        <v>0</v>
      </c>
      <c r="Z613" s="226">
        <v>0</v>
      </c>
      <c r="AA613" s="226">
        <v>0</v>
      </c>
      <c r="AB613" s="226">
        <v>0</v>
      </c>
      <c r="AC613" s="226">
        <v>0</v>
      </c>
      <c r="AD613" s="226">
        <v>0</v>
      </c>
      <c r="AE613" s="263">
        <f t="shared" si="278"/>
        <v>0</v>
      </c>
      <c r="AF613" s="264">
        <f t="shared" si="274"/>
        <v>0</v>
      </c>
      <c r="AG613" s="147" t="str">
        <f t="shared" si="277"/>
        <v/>
      </c>
      <c r="AH613" s="160"/>
      <c r="AI613" s="160"/>
      <c r="AR613" s="161"/>
      <c r="BA613" s="160"/>
      <c r="BI613" s="161"/>
      <c r="BR613" s="160"/>
      <c r="BX613" s="23"/>
      <c r="CG613" s="160"/>
    </row>
    <row r="614" spans="1:85" ht="15">
      <c r="A614" s="178" t="s">
        <v>17</v>
      </c>
      <c r="B614" s="179">
        <v>3.5729936488564835</v>
      </c>
      <c r="C614" s="179">
        <v>0</v>
      </c>
      <c r="D614" s="179">
        <v>5.3425572952248688</v>
      </c>
      <c r="E614" s="179">
        <v>0</v>
      </c>
      <c r="F614" s="362"/>
      <c r="G614" s="179">
        <v>0</v>
      </c>
      <c r="H614" s="180">
        <v>0</v>
      </c>
      <c r="I614" s="181">
        <f t="shared" si="275"/>
        <v>8.9155509440813532</v>
      </c>
      <c r="J614" s="168"/>
      <c r="K614" s="182" t="s">
        <v>17</v>
      </c>
      <c r="L614" s="183">
        <v>3.5729936488564835</v>
      </c>
      <c r="M614" s="183">
        <v>0</v>
      </c>
      <c r="N614" s="183">
        <v>5.3425572952248688</v>
      </c>
      <c r="O614" s="183">
        <v>0</v>
      </c>
      <c r="P614" s="183">
        <v>0</v>
      </c>
      <c r="Q614" s="183">
        <v>0</v>
      </c>
      <c r="R614" s="184">
        <v>0</v>
      </c>
      <c r="S614" s="185">
        <f t="shared" si="276"/>
        <v>8.9155509440813532</v>
      </c>
      <c r="U614" s="104" t="s">
        <v>17</v>
      </c>
      <c r="V614" s="231">
        <v>3.5729936488564835</v>
      </c>
      <c r="W614" s="231">
        <v>2.9971489329227046</v>
      </c>
      <c r="X614" s="231">
        <v>2.3454083623021642</v>
      </c>
      <c r="Y614" s="231">
        <v>0</v>
      </c>
      <c r="Z614" s="231">
        <v>0</v>
      </c>
      <c r="AA614" s="231">
        <v>0</v>
      </c>
      <c r="AB614" s="231">
        <v>0</v>
      </c>
      <c r="AC614" s="231">
        <v>0</v>
      </c>
      <c r="AD614" s="231">
        <v>0</v>
      </c>
      <c r="AE614" s="262">
        <f t="shared" si="278"/>
        <v>0</v>
      </c>
      <c r="AF614" s="233">
        <f t="shared" si="274"/>
        <v>8.9155509440813532</v>
      </c>
      <c r="AG614" s="147" t="str">
        <f t="shared" si="277"/>
        <v/>
      </c>
      <c r="AH614" s="160"/>
      <c r="AI614" s="160"/>
      <c r="AR614" s="161"/>
      <c r="BA614" s="160"/>
      <c r="BI614" s="161"/>
      <c r="BR614" s="160"/>
      <c r="BX614" s="23"/>
      <c r="CG614" s="160"/>
    </row>
    <row r="615" spans="1:85" ht="15">
      <c r="A615" s="186" t="s">
        <v>139</v>
      </c>
      <c r="B615" s="175">
        <v>16724.159884668345</v>
      </c>
      <c r="C615" s="175">
        <v>0</v>
      </c>
      <c r="D615" s="175">
        <v>3393.635736278422</v>
      </c>
      <c r="E615" s="175">
        <v>0</v>
      </c>
      <c r="F615" s="362"/>
      <c r="G615" s="175">
        <v>0</v>
      </c>
      <c r="H615" s="187">
        <v>0</v>
      </c>
      <c r="I615" s="173">
        <f t="shared" si="275"/>
        <v>20117.795620946767</v>
      </c>
      <c r="J615" s="168"/>
      <c r="K615" s="188" t="s">
        <v>139</v>
      </c>
      <c r="L615" s="175">
        <v>16724.159884668345</v>
      </c>
      <c r="M615" s="175">
        <v>0</v>
      </c>
      <c r="N615" s="175">
        <v>3393.635736278422</v>
      </c>
      <c r="O615" s="175">
        <v>0</v>
      </c>
      <c r="P615" s="175">
        <v>0</v>
      </c>
      <c r="Q615" s="175">
        <v>0</v>
      </c>
      <c r="R615" s="176">
        <v>0</v>
      </c>
      <c r="S615" s="177">
        <f t="shared" si="276"/>
        <v>20117.795620946767</v>
      </c>
      <c r="U615" s="105" t="s">
        <v>139</v>
      </c>
      <c r="V615" s="226">
        <v>16724.159884668345</v>
      </c>
      <c r="W615" s="226">
        <v>3031.0286308776199</v>
      </c>
      <c r="X615" s="226">
        <v>362.60710540080186</v>
      </c>
      <c r="Y615" s="226">
        <v>0</v>
      </c>
      <c r="Z615" s="226">
        <v>0</v>
      </c>
      <c r="AA615" s="226">
        <v>0</v>
      </c>
      <c r="AB615" s="226">
        <v>0</v>
      </c>
      <c r="AC615" s="226">
        <v>0</v>
      </c>
      <c r="AD615" s="226">
        <v>0</v>
      </c>
      <c r="AE615" s="263">
        <f t="shared" si="278"/>
        <v>0</v>
      </c>
      <c r="AF615" s="264">
        <f t="shared" si="274"/>
        <v>20117.795620946767</v>
      </c>
      <c r="AG615" s="147" t="str">
        <f t="shared" si="277"/>
        <v/>
      </c>
      <c r="AH615" s="160"/>
      <c r="AI615" s="160"/>
      <c r="AR615" s="161"/>
      <c r="BA615" s="160"/>
      <c r="BI615" s="161"/>
      <c r="BR615" s="160"/>
      <c r="BX615" s="23"/>
      <c r="CG615" s="160"/>
    </row>
    <row r="616" spans="1:85" ht="15">
      <c r="A616" s="178" t="s">
        <v>25</v>
      </c>
      <c r="B616" s="179">
        <v>1457.2143385745678</v>
      </c>
      <c r="C616" s="179">
        <v>0</v>
      </c>
      <c r="D616" s="179">
        <v>2287.0108930101997</v>
      </c>
      <c r="E616" s="179">
        <v>4529.0632524361708</v>
      </c>
      <c r="F616" s="362"/>
      <c r="G616" s="179">
        <v>2519.2255782247712</v>
      </c>
      <c r="H616" s="180">
        <v>0</v>
      </c>
      <c r="I616" s="181">
        <f t="shared" si="275"/>
        <v>10792.514062245707</v>
      </c>
      <c r="J616" s="168"/>
      <c r="K616" s="182" t="s">
        <v>25</v>
      </c>
      <c r="L616" s="183">
        <v>1457.2143385745678</v>
      </c>
      <c r="M616" s="183">
        <v>0</v>
      </c>
      <c r="N616" s="183">
        <v>2287.0108930101997</v>
      </c>
      <c r="O616" s="183">
        <v>4529.0632524361708</v>
      </c>
      <c r="P616" s="183">
        <v>0</v>
      </c>
      <c r="Q616" s="183">
        <v>2519.2255782247712</v>
      </c>
      <c r="R616" s="184">
        <v>0</v>
      </c>
      <c r="S616" s="185">
        <f t="shared" si="276"/>
        <v>10792.514062245707</v>
      </c>
      <c r="U616" s="104" t="s">
        <v>25</v>
      </c>
      <c r="V616" s="231">
        <v>1457.2143385745678</v>
      </c>
      <c r="W616" s="231">
        <v>1223.4361635421508</v>
      </c>
      <c r="X616" s="231">
        <v>1063.5747294680486</v>
      </c>
      <c r="Y616" s="231">
        <v>1340.4230300347908</v>
      </c>
      <c r="Z616" s="231">
        <v>1401.8544399507134</v>
      </c>
      <c r="AA616" s="231">
        <v>397.63904399362139</v>
      </c>
      <c r="AB616" s="231">
        <v>1454.1814753032593</v>
      </c>
      <c r="AC616" s="231">
        <v>1065.0441029215121</v>
      </c>
      <c r="AD616" s="231">
        <v>1389.1467384570449</v>
      </c>
      <c r="AE616" s="262">
        <f t="shared" si="278"/>
        <v>0</v>
      </c>
      <c r="AF616" s="233">
        <f t="shared" si="274"/>
        <v>10792.514062245709</v>
      </c>
      <c r="AG616" s="147" t="str">
        <f t="shared" si="277"/>
        <v/>
      </c>
      <c r="AH616" s="160"/>
      <c r="AI616" s="160"/>
      <c r="AR616" s="161"/>
      <c r="BA616" s="160"/>
      <c r="BI616" s="161"/>
      <c r="BR616" s="160"/>
      <c r="BX616" s="23"/>
      <c r="CG616" s="160"/>
    </row>
    <row r="617" spans="1:85" ht="15">
      <c r="A617" s="186" t="s">
        <v>24</v>
      </c>
      <c r="B617" s="175">
        <v>6846.2412492333615</v>
      </c>
      <c r="C617" s="175">
        <v>0</v>
      </c>
      <c r="D617" s="175">
        <v>1898.8419950944908</v>
      </c>
      <c r="E617" s="175">
        <v>0</v>
      </c>
      <c r="F617" s="362"/>
      <c r="G617" s="175">
        <v>0</v>
      </c>
      <c r="H617" s="187">
        <v>0</v>
      </c>
      <c r="I617" s="173">
        <f t="shared" si="275"/>
        <v>8745.0832443278523</v>
      </c>
      <c r="J617" s="168"/>
      <c r="K617" s="188" t="s">
        <v>24</v>
      </c>
      <c r="L617" s="175">
        <v>6846.2412492333615</v>
      </c>
      <c r="M617" s="175">
        <v>0</v>
      </c>
      <c r="N617" s="175">
        <v>1898.8419950944908</v>
      </c>
      <c r="O617" s="175">
        <v>0</v>
      </c>
      <c r="P617" s="175">
        <v>0</v>
      </c>
      <c r="Q617" s="175">
        <v>0</v>
      </c>
      <c r="R617" s="176">
        <v>0</v>
      </c>
      <c r="S617" s="177">
        <f t="shared" si="276"/>
        <v>8745.0832443278523</v>
      </c>
      <c r="U617" s="289" t="s">
        <v>24</v>
      </c>
      <c r="V617" s="226">
        <v>6846.2412492333615</v>
      </c>
      <c r="W617" s="226">
        <v>1898.8419950944908</v>
      </c>
      <c r="X617" s="226">
        <v>0</v>
      </c>
      <c r="Y617" s="226">
        <v>0</v>
      </c>
      <c r="Z617" s="226">
        <v>0</v>
      </c>
      <c r="AA617" s="226">
        <v>0</v>
      </c>
      <c r="AB617" s="226">
        <v>0</v>
      </c>
      <c r="AC617" s="226">
        <v>0</v>
      </c>
      <c r="AD617" s="226">
        <v>0</v>
      </c>
      <c r="AE617" s="263">
        <f t="shared" si="278"/>
        <v>0</v>
      </c>
      <c r="AF617" s="264">
        <f t="shared" si="274"/>
        <v>8745.0832443278523</v>
      </c>
      <c r="AG617" s="147" t="str">
        <f t="shared" si="277"/>
        <v/>
      </c>
      <c r="AH617" s="160"/>
      <c r="AI617" s="160"/>
      <c r="AR617" s="161"/>
      <c r="BA617" s="160"/>
      <c r="BI617" s="161"/>
      <c r="BR617" s="160"/>
      <c r="BX617" s="23"/>
      <c r="CG617" s="160"/>
    </row>
    <row r="618" spans="1:85" ht="15">
      <c r="A618" s="178" t="s">
        <v>60</v>
      </c>
      <c r="B618" s="179">
        <v>903.08767852776737</v>
      </c>
      <c r="C618" s="179">
        <v>0</v>
      </c>
      <c r="D618" s="179">
        <v>10.618093973025161</v>
      </c>
      <c r="E618" s="179">
        <v>0</v>
      </c>
      <c r="F618" s="362"/>
      <c r="G618" s="179">
        <v>0</v>
      </c>
      <c r="H618" s="180">
        <v>0</v>
      </c>
      <c r="I618" s="181">
        <f t="shared" si="275"/>
        <v>913.70577250079248</v>
      </c>
      <c r="J618" s="168"/>
      <c r="K618" s="182" t="s">
        <v>60</v>
      </c>
      <c r="L618" s="183">
        <v>903.08767852776737</v>
      </c>
      <c r="M618" s="183">
        <v>0</v>
      </c>
      <c r="N618" s="183">
        <v>10.618093973025161</v>
      </c>
      <c r="O618" s="183">
        <v>0</v>
      </c>
      <c r="P618" s="183">
        <v>0</v>
      </c>
      <c r="Q618" s="183">
        <v>0</v>
      </c>
      <c r="R618" s="184">
        <v>0</v>
      </c>
      <c r="S618" s="185">
        <f t="shared" si="276"/>
        <v>913.70577250079248</v>
      </c>
      <c r="U618" s="104" t="s">
        <v>60</v>
      </c>
      <c r="V618" s="231">
        <v>903.08767852776737</v>
      </c>
      <c r="W618" s="231">
        <v>8.9556036636112335</v>
      </c>
      <c r="X618" s="231">
        <v>1.6624903094139272</v>
      </c>
      <c r="Y618" s="231">
        <v>0</v>
      </c>
      <c r="Z618" s="231">
        <v>0</v>
      </c>
      <c r="AA618" s="231">
        <v>0</v>
      </c>
      <c r="AB618" s="231">
        <v>0</v>
      </c>
      <c r="AC618" s="231">
        <v>0</v>
      </c>
      <c r="AD618" s="231">
        <v>0</v>
      </c>
      <c r="AE618" s="262">
        <f t="shared" si="278"/>
        <v>0</v>
      </c>
      <c r="AF618" s="233">
        <f t="shared" si="274"/>
        <v>913.70577250079248</v>
      </c>
      <c r="AG618" s="147" t="str">
        <f t="shared" si="277"/>
        <v/>
      </c>
      <c r="AH618" s="160"/>
      <c r="AI618" s="160"/>
      <c r="AR618" s="161"/>
      <c r="BA618" s="160"/>
      <c r="BI618" s="161"/>
      <c r="BR618" s="160"/>
      <c r="BX618" s="23"/>
      <c r="CG618" s="160"/>
    </row>
    <row r="619" spans="1:85" ht="15">
      <c r="A619" s="186" t="s">
        <v>22</v>
      </c>
      <c r="B619" s="175">
        <v>197.80693420595125</v>
      </c>
      <c r="C619" s="175">
        <v>0</v>
      </c>
      <c r="D619" s="175">
        <v>2.6558679788132968</v>
      </c>
      <c r="E619" s="175">
        <v>0</v>
      </c>
      <c r="F619" s="362"/>
      <c r="G619" s="175">
        <v>0</v>
      </c>
      <c r="H619" s="187">
        <v>0</v>
      </c>
      <c r="I619" s="173">
        <f t="shared" si="275"/>
        <v>200.46280218476454</v>
      </c>
      <c r="J619" s="168"/>
      <c r="K619" s="188" t="s">
        <v>22</v>
      </c>
      <c r="L619" s="175">
        <v>197.80693420595125</v>
      </c>
      <c r="M619" s="175">
        <v>0</v>
      </c>
      <c r="N619" s="175">
        <v>2.6558679788132968</v>
      </c>
      <c r="O619" s="175">
        <v>0</v>
      </c>
      <c r="P619" s="175">
        <v>1071.2698398625714</v>
      </c>
      <c r="Q619" s="175">
        <v>0</v>
      </c>
      <c r="R619" s="176">
        <v>0</v>
      </c>
      <c r="S619" s="177">
        <f t="shared" si="276"/>
        <v>1271.732642047336</v>
      </c>
      <c r="U619" s="289" t="s">
        <v>22</v>
      </c>
      <c r="V619" s="226">
        <v>197.80693420595125</v>
      </c>
      <c r="W619" s="226">
        <v>2.6558679788132968</v>
      </c>
      <c r="X619" s="226">
        <v>0</v>
      </c>
      <c r="Y619" s="226">
        <v>0</v>
      </c>
      <c r="Z619" s="226">
        <v>0</v>
      </c>
      <c r="AA619" s="226">
        <v>0</v>
      </c>
      <c r="AB619" s="226">
        <v>0</v>
      </c>
      <c r="AC619" s="226">
        <v>0</v>
      </c>
      <c r="AD619" s="226">
        <v>0</v>
      </c>
      <c r="AE619" s="263">
        <f t="shared" si="278"/>
        <v>1071.2698398625714</v>
      </c>
      <c r="AF619" s="264">
        <f t="shared" si="274"/>
        <v>1271.732642047336</v>
      </c>
      <c r="AG619" s="147" t="str">
        <f t="shared" si="277"/>
        <v/>
      </c>
      <c r="AH619" s="160"/>
      <c r="AI619" s="160"/>
      <c r="AR619" s="161"/>
      <c r="BA619" s="160"/>
      <c r="BI619" s="161"/>
      <c r="BR619" s="160"/>
      <c r="BX619" s="23"/>
      <c r="CG619" s="160"/>
    </row>
    <row r="620" spans="1:85" ht="15">
      <c r="A620" s="178" t="s">
        <v>21</v>
      </c>
      <c r="B620" s="179">
        <v>0</v>
      </c>
      <c r="C620" s="179">
        <v>0</v>
      </c>
      <c r="D620" s="179">
        <v>0</v>
      </c>
      <c r="E620" s="179">
        <v>0</v>
      </c>
      <c r="F620" s="362"/>
      <c r="G620" s="179">
        <v>0</v>
      </c>
      <c r="H620" s="180">
        <v>0</v>
      </c>
      <c r="I620" s="181">
        <f t="shared" si="275"/>
        <v>0</v>
      </c>
      <c r="J620" s="168"/>
      <c r="K620" s="182" t="s">
        <v>21</v>
      </c>
      <c r="L620" s="183">
        <v>0</v>
      </c>
      <c r="M620" s="183">
        <v>0</v>
      </c>
      <c r="N620" s="183">
        <v>0</v>
      </c>
      <c r="O620" s="183">
        <v>0</v>
      </c>
      <c r="P620" s="183">
        <v>0</v>
      </c>
      <c r="Q620" s="183">
        <v>0</v>
      </c>
      <c r="R620" s="184">
        <v>0</v>
      </c>
      <c r="S620" s="185">
        <f t="shared" si="276"/>
        <v>0</v>
      </c>
      <c r="U620" s="104" t="s">
        <v>21</v>
      </c>
      <c r="V620" s="231">
        <v>0</v>
      </c>
      <c r="W620" s="231">
        <v>0</v>
      </c>
      <c r="X620" s="231">
        <v>0</v>
      </c>
      <c r="Y620" s="231">
        <v>0</v>
      </c>
      <c r="Z620" s="231">
        <v>0</v>
      </c>
      <c r="AA620" s="231">
        <v>0</v>
      </c>
      <c r="AB620" s="231">
        <v>0</v>
      </c>
      <c r="AC620" s="231">
        <v>0</v>
      </c>
      <c r="AD620" s="231">
        <v>0</v>
      </c>
      <c r="AE620" s="262">
        <f t="shared" si="278"/>
        <v>0</v>
      </c>
      <c r="AF620" s="233">
        <f t="shared" si="274"/>
        <v>0</v>
      </c>
      <c r="AG620" s="147" t="str">
        <f t="shared" si="277"/>
        <v/>
      </c>
      <c r="AH620" s="160"/>
      <c r="AI620" s="160"/>
      <c r="AR620" s="161"/>
      <c r="BA620" s="160"/>
      <c r="BI620" s="161"/>
      <c r="BR620" s="160"/>
      <c r="BX620" s="23"/>
      <c r="CG620" s="160"/>
    </row>
    <row r="621" spans="1:85" ht="15">
      <c r="A621" s="189" t="s">
        <v>64</v>
      </c>
      <c r="B621" s="175">
        <v>119.47222977537304</v>
      </c>
      <c r="C621" s="175">
        <v>0</v>
      </c>
      <c r="D621" s="175">
        <v>101.8239275085225</v>
      </c>
      <c r="E621" s="175">
        <v>0</v>
      </c>
      <c r="F621" s="362"/>
      <c r="G621" s="175">
        <v>0</v>
      </c>
      <c r="H621" s="187">
        <v>0</v>
      </c>
      <c r="I621" s="173">
        <f t="shared" si="275"/>
        <v>221.29615728389552</v>
      </c>
      <c r="J621" s="168"/>
      <c r="K621" s="190" t="s">
        <v>64</v>
      </c>
      <c r="L621" s="175">
        <v>119.47222977537304</v>
      </c>
      <c r="M621" s="175">
        <v>0</v>
      </c>
      <c r="N621" s="175">
        <v>101.8239275085225</v>
      </c>
      <c r="O621" s="175">
        <v>0</v>
      </c>
      <c r="P621" s="175">
        <v>0</v>
      </c>
      <c r="Q621" s="175">
        <v>0</v>
      </c>
      <c r="R621" s="176">
        <v>0</v>
      </c>
      <c r="S621" s="177">
        <f t="shared" si="276"/>
        <v>221.29615728389552</v>
      </c>
      <c r="U621" s="290" t="s">
        <v>64</v>
      </c>
      <c r="V621" s="226">
        <v>119.47222977537304</v>
      </c>
      <c r="W621" s="226">
        <v>101.8239275085225</v>
      </c>
      <c r="X621" s="226">
        <v>0</v>
      </c>
      <c r="Y621" s="226">
        <v>0</v>
      </c>
      <c r="Z621" s="226">
        <v>0</v>
      </c>
      <c r="AA621" s="226">
        <v>0</v>
      </c>
      <c r="AB621" s="226">
        <v>0</v>
      </c>
      <c r="AC621" s="226">
        <v>0</v>
      </c>
      <c r="AD621" s="228">
        <v>0</v>
      </c>
      <c r="AE621" s="261">
        <f t="shared" si="278"/>
        <v>0</v>
      </c>
      <c r="AF621" s="229">
        <f t="shared" si="274"/>
        <v>221.29615728389552</v>
      </c>
      <c r="AG621" s="147" t="str">
        <f t="shared" si="277"/>
        <v/>
      </c>
      <c r="AH621" s="160"/>
      <c r="AI621" s="160"/>
      <c r="AR621" s="161"/>
      <c r="BA621" s="160"/>
      <c r="BI621" s="161"/>
      <c r="BR621" s="160"/>
      <c r="BX621" s="23"/>
      <c r="CG621" s="160"/>
    </row>
    <row r="622" spans="1:85" ht="15">
      <c r="A622" s="191" t="s">
        <v>23</v>
      </c>
      <c r="B622" s="192">
        <v>119.47222977537304</v>
      </c>
      <c r="C622" s="192">
        <v>0</v>
      </c>
      <c r="D622" s="192">
        <v>101.8239275085225</v>
      </c>
      <c r="E622" s="192">
        <v>0</v>
      </c>
      <c r="F622" s="362"/>
      <c r="G622" s="192">
        <v>0</v>
      </c>
      <c r="H622" s="193">
        <v>0</v>
      </c>
      <c r="I622" s="194">
        <f t="shared" si="275"/>
        <v>221.29615728389552</v>
      </c>
      <c r="J622" s="168"/>
      <c r="K622" s="195" t="s">
        <v>23</v>
      </c>
      <c r="L622" s="196">
        <v>119.47222977537304</v>
      </c>
      <c r="M622" s="196">
        <v>0</v>
      </c>
      <c r="N622" s="196">
        <v>101.8239275085225</v>
      </c>
      <c r="O622" s="196">
        <v>0</v>
      </c>
      <c r="P622" s="196">
        <v>0</v>
      </c>
      <c r="Q622" s="196">
        <v>0</v>
      </c>
      <c r="R622" s="197">
        <v>0</v>
      </c>
      <c r="S622" s="198">
        <f t="shared" si="276"/>
        <v>221.29615728389552</v>
      </c>
      <c r="U622" s="291" t="s">
        <v>134</v>
      </c>
      <c r="V622" s="231">
        <v>119.47222977537304</v>
      </c>
      <c r="W622" s="231">
        <v>101.8239275085225</v>
      </c>
      <c r="X622" s="231">
        <v>0</v>
      </c>
      <c r="Y622" s="231">
        <v>0</v>
      </c>
      <c r="Z622" s="231">
        <v>0</v>
      </c>
      <c r="AA622" s="231">
        <v>0</v>
      </c>
      <c r="AB622" s="231">
        <v>0</v>
      </c>
      <c r="AC622" s="231">
        <v>0</v>
      </c>
      <c r="AD622" s="231">
        <v>0</v>
      </c>
      <c r="AE622" s="262">
        <f t="shared" si="278"/>
        <v>0</v>
      </c>
      <c r="AF622" s="233">
        <f t="shared" si="274"/>
        <v>221.29615728389552</v>
      </c>
      <c r="AG622" s="149" t="str">
        <f t="shared" si="277"/>
        <v/>
      </c>
      <c r="AH622" s="160"/>
      <c r="AI622" s="160"/>
      <c r="AR622" s="161"/>
      <c r="BA622" s="160"/>
      <c r="BI622" s="161"/>
      <c r="BR622" s="160"/>
      <c r="BX622" s="23"/>
      <c r="CG622" s="160"/>
    </row>
    <row r="623" spans="1:85" ht="15">
      <c r="A623" s="199" t="s">
        <v>19</v>
      </c>
      <c r="B623" s="200">
        <v>0</v>
      </c>
      <c r="C623" s="200">
        <v>0</v>
      </c>
      <c r="D623" s="200">
        <v>0</v>
      </c>
      <c r="E623" s="200">
        <v>0</v>
      </c>
      <c r="F623" s="362"/>
      <c r="G623" s="200">
        <v>0</v>
      </c>
      <c r="H623" s="201">
        <v>0</v>
      </c>
      <c r="I623" s="202">
        <f t="shared" si="275"/>
        <v>0</v>
      </c>
      <c r="J623" s="168"/>
      <c r="K623" s="203" t="s">
        <v>19</v>
      </c>
      <c r="L623" s="200">
        <v>0</v>
      </c>
      <c r="M623" s="200">
        <v>0</v>
      </c>
      <c r="N623" s="200">
        <v>0</v>
      </c>
      <c r="O623" s="200">
        <v>0</v>
      </c>
      <c r="P623" s="200">
        <v>0</v>
      </c>
      <c r="Q623" s="200">
        <v>0</v>
      </c>
      <c r="R623" s="204">
        <v>0</v>
      </c>
      <c r="S623" s="205">
        <f t="shared" si="276"/>
        <v>0</v>
      </c>
      <c r="U623" s="292" t="s">
        <v>19</v>
      </c>
      <c r="V623" s="226">
        <v>0</v>
      </c>
      <c r="W623" s="226">
        <v>0</v>
      </c>
      <c r="X623" s="226">
        <v>0</v>
      </c>
      <c r="Y623" s="226">
        <v>0</v>
      </c>
      <c r="Z623" s="226">
        <v>0</v>
      </c>
      <c r="AA623" s="226">
        <v>0</v>
      </c>
      <c r="AB623" s="226">
        <v>0</v>
      </c>
      <c r="AC623" s="226">
        <v>0</v>
      </c>
      <c r="AD623" s="226">
        <v>0</v>
      </c>
      <c r="AE623" s="263">
        <f t="shared" si="278"/>
        <v>0</v>
      </c>
      <c r="AF623" s="264">
        <f t="shared" si="274"/>
        <v>0</v>
      </c>
      <c r="AG623" s="149" t="str">
        <f t="shared" si="277"/>
        <v/>
      </c>
      <c r="AH623" s="160"/>
      <c r="AI623" s="160"/>
      <c r="AR623" s="161"/>
      <c r="BA623" s="160"/>
      <c r="BI623" s="161"/>
      <c r="BR623" s="160"/>
      <c r="BX623" s="23"/>
      <c r="CG623" s="160"/>
    </row>
    <row r="624" spans="1:85" ht="15">
      <c r="A624" s="191" t="s">
        <v>20</v>
      </c>
      <c r="B624" s="192">
        <v>0</v>
      </c>
      <c r="C624" s="192">
        <v>0</v>
      </c>
      <c r="D624" s="192">
        <v>0</v>
      </c>
      <c r="E624" s="192">
        <v>0</v>
      </c>
      <c r="F624" s="362"/>
      <c r="G624" s="192">
        <v>0</v>
      </c>
      <c r="H624" s="193">
        <v>0</v>
      </c>
      <c r="I624" s="194">
        <f t="shared" si="275"/>
        <v>0</v>
      </c>
      <c r="J624" s="168"/>
      <c r="K624" s="195" t="s">
        <v>20</v>
      </c>
      <c r="L624" s="196">
        <v>0</v>
      </c>
      <c r="M624" s="196">
        <v>0</v>
      </c>
      <c r="N624" s="196">
        <v>0</v>
      </c>
      <c r="O624" s="196">
        <v>0</v>
      </c>
      <c r="P624" s="196">
        <v>0</v>
      </c>
      <c r="Q624" s="196">
        <v>0</v>
      </c>
      <c r="R624" s="197">
        <v>0</v>
      </c>
      <c r="S624" s="198">
        <f t="shared" si="276"/>
        <v>0</v>
      </c>
      <c r="U624" s="291" t="s">
        <v>135</v>
      </c>
      <c r="V624" s="231">
        <v>0</v>
      </c>
      <c r="W624" s="231">
        <v>0</v>
      </c>
      <c r="X624" s="231">
        <v>0</v>
      </c>
      <c r="Y624" s="231">
        <v>0</v>
      </c>
      <c r="Z624" s="231">
        <v>0</v>
      </c>
      <c r="AA624" s="231">
        <v>0</v>
      </c>
      <c r="AB624" s="231">
        <v>0</v>
      </c>
      <c r="AC624" s="231">
        <v>0</v>
      </c>
      <c r="AD624" s="231">
        <v>0</v>
      </c>
      <c r="AE624" s="262">
        <f t="shared" si="278"/>
        <v>0</v>
      </c>
      <c r="AF624" s="233">
        <f t="shared" si="274"/>
        <v>0</v>
      </c>
      <c r="AG624" s="149" t="str">
        <f t="shared" si="277"/>
        <v/>
      </c>
      <c r="AH624" s="160"/>
      <c r="AI624" s="160"/>
      <c r="AR624" s="161"/>
      <c r="BA624" s="160"/>
      <c r="BI624" s="161"/>
      <c r="BR624" s="160"/>
      <c r="BX624" s="23"/>
      <c r="CG624" s="160"/>
    </row>
    <row r="625" spans="1:85" ht="15.75" thickBot="1">
      <c r="A625" s="206" t="s">
        <v>11</v>
      </c>
      <c r="B625" s="207">
        <v>0</v>
      </c>
      <c r="C625" s="207">
        <v>0</v>
      </c>
      <c r="D625" s="207">
        <v>0</v>
      </c>
      <c r="E625" s="207">
        <v>0</v>
      </c>
      <c r="F625" s="363"/>
      <c r="G625" s="207">
        <v>0</v>
      </c>
      <c r="H625" s="208">
        <v>0</v>
      </c>
      <c r="I625" s="209">
        <f t="shared" si="275"/>
        <v>0</v>
      </c>
      <c r="J625" s="168"/>
      <c r="K625" s="210" t="s">
        <v>11</v>
      </c>
      <c r="L625" s="207">
        <v>0</v>
      </c>
      <c r="M625" s="207">
        <v>0</v>
      </c>
      <c r="N625" s="207">
        <v>0</v>
      </c>
      <c r="O625" s="207">
        <v>0</v>
      </c>
      <c r="P625" s="207">
        <v>0</v>
      </c>
      <c r="Q625" s="207">
        <v>0</v>
      </c>
      <c r="R625" s="211">
        <v>0</v>
      </c>
      <c r="S625" s="212">
        <f t="shared" si="276"/>
        <v>0</v>
      </c>
      <c r="U625" s="293" t="s">
        <v>11</v>
      </c>
      <c r="V625" s="226">
        <v>0</v>
      </c>
      <c r="W625" s="226">
        <v>0</v>
      </c>
      <c r="X625" s="226">
        <v>0</v>
      </c>
      <c r="Y625" s="226">
        <v>0</v>
      </c>
      <c r="Z625" s="226">
        <v>0</v>
      </c>
      <c r="AA625" s="226">
        <v>0</v>
      </c>
      <c r="AB625" s="226">
        <v>0</v>
      </c>
      <c r="AC625" s="226">
        <v>0</v>
      </c>
      <c r="AD625" s="226">
        <v>0</v>
      </c>
      <c r="AE625" s="263">
        <f t="shared" si="278"/>
        <v>0</v>
      </c>
      <c r="AF625" s="264">
        <f t="shared" si="274"/>
        <v>0</v>
      </c>
      <c r="AG625" s="149" t="str">
        <f t="shared" si="277"/>
        <v/>
      </c>
      <c r="AH625" s="160"/>
      <c r="AI625" s="160"/>
      <c r="AR625" s="161"/>
      <c r="BA625" s="160"/>
      <c r="BI625" s="161"/>
      <c r="BR625" s="160"/>
      <c r="BX625" s="23"/>
      <c r="CG625" s="160"/>
    </row>
    <row r="626" spans="1:85" ht="15">
      <c r="A626" s="213" t="s">
        <v>26</v>
      </c>
      <c r="B626" s="214">
        <f>SUM(B605:B621)</f>
        <v>27147.81749780694</v>
      </c>
      <c r="C626" s="214">
        <f t="shared" ref="C626:I626" si="279">SUM(C605:C621)</f>
        <v>0</v>
      </c>
      <c r="D626" s="214">
        <f t="shared" si="279"/>
        <v>7791.7028807065017</v>
      </c>
      <c r="E626" s="214">
        <f t="shared" si="279"/>
        <v>4529.0632524361708</v>
      </c>
      <c r="F626" s="214">
        <f t="shared" si="279"/>
        <v>0</v>
      </c>
      <c r="G626" s="214">
        <f t="shared" si="279"/>
        <v>2519.2255782247712</v>
      </c>
      <c r="H626" s="216">
        <f t="shared" si="279"/>
        <v>0</v>
      </c>
      <c r="I626" s="173">
        <f t="shared" si="279"/>
        <v>41987.809209174382</v>
      </c>
      <c r="J626" s="168"/>
      <c r="K626" s="215" t="s">
        <v>26</v>
      </c>
      <c r="L626" s="214">
        <f>SUM(L605:L621)</f>
        <v>27147.81749780694</v>
      </c>
      <c r="M626" s="214">
        <f t="shared" ref="M626:S626" si="280">SUM(M605:M621)</f>
        <v>0</v>
      </c>
      <c r="N626" s="214">
        <f t="shared" si="280"/>
        <v>7791.7028807065017</v>
      </c>
      <c r="O626" s="214">
        <f t="shared" si="280"/>
        <v>4529.0632524361708</v>
      </c>
      <c r="P626" s="214">
        <f t="shared" si="280"/>
        <v>18899.540965226581</v>
      </c>
      <c r="Q626" s="214">
        <f t="shared" si="280"/>
        <v>2519.2255782247712</v>
      </c>
      <c r="R626" s="216">
        <f t="shared" si="280"/>
        <v>0</v>
      </c>
      <c r="S626" s="217">
        <f t="shared" si="280"/>
        <v>60887.350174400963</v>
      </c>
      <c r="U626" s="243" t="s">
        <v>63</v>
      </c>
      <c r="V626" s="244">
        <f>SUM(V605:V621)</f>
        <v>27147.81749780694</v>
      </c>
      <c r="W626" s="244">
        <f t="shared" ref="W626:AE626" si="281">SUM(W605:W621)</f>
        <v>6361.5131471659342</v>
      </c>
      <c r="X626" s="244">
        <f t="shared" si="281"/>
        <v>1430.1897335405665</v>
      </c>
      <c r="Y626" s="244">
        <f t="shared" si="281"/>
        <v>1340.4230300347908</v>
      </c>
      <c r="Z626" s="244">
        <f t="shared" si="281"/>
        <v>1401.8544399507134</v>
      </c>
      <c r="AA626" s="244">
        <f t="shared" si="281"/>
        <v>397.63904399362139</v>
      </c>
      <c r="AB626" s="244">
        <f t="shared" si="281"/>
        <v>1454.1814753032593</v>
      </c>
      <c r="AC626" s="244">
        <f t="shared" si="281"/>
        <v>1065.0441029215121</v>
      </c>
      <c r="AD626" s="244">
        <f t="shared" si="281"/>
        <v>1389.1467384570449</v>
      </c>
      <c r="AE626" s="265">
        <f t="shared" si="281"/>
        <v>18899.540965226581</v>
      </c>
      <c r="AF626" s="266">
        <f>SUM(AF605:AF621)</f>
        <v>60887.350174400963</v>
      </c>
      <c r="AG626" s="152" t="str">
        <f t="shared" si="277"/>
        <v/>
      </c>
      <c r="AH626" s="160"/>
      <c r="AI626" s="160"/>
      <c r="AR626" s="161"/>
      <c r="BA626" s="160"/>
      <c r="BI626" s="161"/>
      <c r="BR626" s="160"/>
      <c r="BX626" s="23"/>
      <c r="CG626" s="160"/>
    </row>
    <row r="627" spans="1:85" s="23" customFormat="1" ht="15" thickBot="1">
      <c r="A627" s="59" t="s">
        <v>88</v>
      </c>
      <c r="B627" s="47">
        <f>IF($I626=0,"-",B626/$I626)</f>
        <v>0.64656427684907913</v>
      </c>
      <c r="C627" s="47">
        <f t="shared" ref="C627:H627" si="282">IF($I626=0,"-",C626/$I626)</f>
        <v>0</v>
      </c>
      <c r="D627" s="47">
        <f t="shared" si="282"/>
        <v>0.18557059840607273</v>
      </c>
      <c r="E627" s="47">
        <f t="shared" si="282"/>
        <v>0.10786614824015552</v>
      </c>
      <c r="F627" s="47">
        <f t="shared" si="282"/>
        <v>0</v>
      </c>
      <c r="G627" s="47">
        <f t="shared" si="282"/>
        <v>5.9998976504692644E-2</v>
      </c>
      <c r="H627" s="70">
        <f t="shared" si="282"/>
        <v>0</v>
      </c>
      <c r="I627" s="48">
        <f>SUM(B627:H627)</f>
        <v>1</v>
      </c>
      <c r="K627" s="81" t="s">
        <v>88</v>
      </c>
      <c r="L627" s="98">
        <f t="shared" ref="L627:R627" si="283">IF($S626=0,"-",L626/$S626)</f>
        <v>0.44586958407693644</v>
      </c>
      <c r="M627" s="98">
        <f t="shared" si="283"/>
        <v>0</v>
      </c>
      <c r="N627" s="98">
        <f t="shared" si="283"/>
        <v>0.12796915711372817</v>
      </c>
      <c r="O627" s="98">
        <f t="shared" si="283"/>
        <v>7.4384305433944434E-2</v>
      </c>
      <c r="P627" s="98">
        <f t="shared" si="283"/>
        <v>0.31040176508079614</v>
      </c>
      <c r="Q627" s="98">
        <f t="shared" si="283"/>
        <v>4.1375188294594828E-2</v>
      </c>
      <c r="R627" s="99">
        <f t="shared" si="283"/>
        <v>0</v>
      </c>
      <c r="S627" s="100">
        <f>SUM(L627:R627)</f>
        <v>1</v>
      </c>
      <c r="U627" s="110" t="s">
        <v>88</v>
      </c>
      <c r="V627" s="133">
        <f>V626/$AF626</f>
        <v>0.44586958407693644</v>
      </c>
      <c r="W627" s="133">
        <f t="shared" ref="W627:AF627" si="284">W626/$AF626</f>
        <v>0.10448004600207619</v>
      </c>
      <c r="X627" s="133">
        <f t="shared" si="284"/>
        <v>2.3489111111651976E-2</v>
      </c>
      <c r="Y627" s="133">
        <f t="shared" si="284"/>
        <v>2.2014803176610379E-2</v>
      </c>
      <c r="Z627" s="133">
        <f t="shared" si="284"/>
        <v>2.3023738690144197E-2</v>
      </c>
      <c r="AA627" s="133">
        <f t="shared" si="284"/>
        <v>6.5307332780069295E-3</v>
      </c>
      <c r="AB627" s="133">
        <f t="shared" si="284"/>
        <v>2.3883146025209107E-2</v>
      </c>
      <c r="AC627" s="133">
        <f t="shared" si="284"/>
        <v>1.7492042269385728E-2</v>
      </c>
      <c r="AD627" s="267">
        <f t="shared" si="284"/>
        <v>2.2815030289182921E-2</v>
      </c>
      <c r="AE627" s="267">
        <f t="shared" si="284"/>
        <v>0.31040176508079614</v>
      </c>
      <c r="AF627" s="268">
        <f t="shared" si="284"/>
        <v>1</v>
      </c>
      <c r="AG627" s="153"/>
      <c r="AR627" s="218"/>
      <c r="BI627" s="218"/>
    </row>
    <row r="628" spans="1:85" ht="15" thickBot="1">
      <c r="A628" s="247"/>
      <c r="B628" s="247"/>
      <c r="C628" s="247"/>
      <c r="D628" s="247"/>
      <c r="E628" s="247"/>
      <c r="F628" s="247"/>
      <c r="G628" s="247"/>
      <c r="H628" s="247"/>
      <c r="I628" s="247"/>
      <c r="K628" s="247"/>
      <c r="L628" s="247"/>
      <c r="M628" s="247"/>
      <c r="N628" s="247"/>
      <c r="O628" s="247"/>
      <c r="P628" s="247"/>
      <c r="Q628" s="247"/>
      <c r="R628" s="247"/>
      <c r="S628" s="247"/>
      <c r="AG628" s="160"/>
      <c r="AH628" s="160"/>
      <c r="AI628" s="160"/>
      <c r="AP628" s="161"/>
      <c r="BA628" s="160"/>
      <c r="BG628" s="161"/>
      <c r="BR628" s="160"/>
      <c r="BV628" s="23"/>
      <c r="CG628" s="160"/>
    </row>
    <row r="629" spans="1:85" ht="28.5">
      <c r="A629" s="380" t="s">
        <v>51</v>
      </c>
      <c r="B629" s="164" t="s">
        <v>0</v>
      </c>
      <c r="C629" s="164" t="s">
        <v>1</v>
      </c>
      <c r="D629" s="164" t="s">
        <v>2</v>
      </c>
      <c r="E629" s="164" t="s">
        <v>3</v>
      </c>
      <c r="F629" s="164" t="s">
        <v>27</v>
      </c>
      <c r="G629" s="164" t="s">
        <v>4</v>
      </c>
      <c r="H629" s="164" t="s">
        <v>5</v>
      </c>
      <c r="I629" s="165" t="s">
        <v>6</v>
      </c>
      <c r="K629" s="382" t="s">
        <v>51</v>
      </c>
      <c r="L629" s="166" t="s">
        <v>0</v>
      </c>
      <c r="M629" s="166" t="s">
        <v>1</v>
      </c>
      <c r="N629" s="166" t="s">
        <v>2</v>
      </c>
      <c r="O629" s="166" t="s">
        <v>3</v>
      </c>
      <c r="P629" s="166" t="s">
        <v>27</v>
      </c>
      <c r="Q629" s="166" t="s">
        <v>4</v>
      </c>
      <c r="R629" s="166" t="s">
        <v>5</v>
      </c>
      <c r="S629" s="167" t="s">
        <v>6</v>
      </c>
    </row>
    <row r="630" spans="1:85" ht="15" customHeight="1">
      <c r="A630" s="381" t="s">
        <v>51</v>
      </c>
      <c r="B630" s="318" t="s">
        <v>69</v>
      </c>
      <c r="C630" s="319"/>
      <c r="D630" s="319"/>
      <c r="E630" s="319"/>
      <c r="F630" s="319"/>
      <c r="G630" s="319"/>
      <c r="H630" s="319"/>
      <c r="I630" s="320"/>
      <c r="K630" s="383" t="s">
        <v>51</v>
      </c>
      <c r="L630" s="321" t="s">
        <v>69</v>
      </c>
      <c r="M630" s="322"/>
      <c r="N630" s="322"/>
      <c r="O630" s="322"/>
      <c r="P630" s="322"/>
      <c r="Q630" s="322"/>
      <c r="R630" s="322"/>
      <c r="S630" s="323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</row>
    <row r="631" spans="1:85" ht="15">
      <c r="A631" s="170" t="s">
        <v>7</v>
      </c>
      <c r="B631" s="171">
        <v>0.1932487396286294</v>
      </c>
      <c r="C631" s="171">
        <v>0</v>
      </c>
      <c r="D631" s="171">
        <v>0.29017596671020301</v>
      </c>
      <c r="E631" s="171">
        <v>0</v>
      </c>
      <c r="F631" s="171">
        <v>0</v>
      </c>
      <c r="G631" s="171">
        <v>0</v>
      </c>
      <c r="H631" s="172">
        <v>0</v>
      </c>
      <c r="I631" s="173">
        <f>SUM(B631:H631)</f>
        <v>0.48342470633883239</v>
      </c>
      <c r="J631" s="168"/>
      <c r="K631" s="222" t="s">
        <v>7</v>
      </c>
      <c r="L631" s="171">
        <v>0.1932487396286294</v>
      </c>
      <c r="M631" s="171">
        <v>0</v>
      </c>
      <c r="N631" s="171">
        <v>0.29017596671020301</v>
      </c>
      <c r="O631" s="171">
        <v>0</v>
      </c>
      <c r="P631" s="171">
        <v>0</v>
      </c>
      <c r="Q631" s="171">
        <v>0</v>
      </c>
      <c r="R631" s="223">
        <v>0</v>
      </c>
      <c r="S631" s="224">
        <f>SUM(L631:R631)</f>
        <v>0.48342470633883239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</row>
    <row r="632" spans="1:85" ht="15">
      <c r="A632" s="178" t="s">
        <v>8</v>
      </c>
      <c r="B632" s="179">
        <v>0.44931853452977266</v>
      </c>
      <c r="C632" s="179">
        <v>0</v>
      </c>
      <c r="D632" s="179">
        <v>0</v>
      </c>
      <c r="E632" s="179">
        <v>0</v>
      </c>
      <c r="F632" s="179">
        <v>0</v>
      </c>
      <c r="G632" s="179">
        <v>0</v>
      </c>
      <c r="H632" s="180">
        <v>0</v>
      </c>
      <c r="I632" s="181">
        <f t="shared" ref="I632:I651" si="285">SUM(B632:H632)</f>
        <v>0.44931853452977266</v>
      </c>
      <c r="J632" s="168"/>
      <c r="K632" s="182" t="s">
        <v>8</v>
      </c>
      <c r="L632" s="183">
        <v>0.44931853452977266</v>
      </c>
      <c r="M632" s="183">
        <v>0</v>
      </c>
      <c r="N632" s="183">
        <v>0</v>
      </c>
      <c r="O632" s="183">
        <v>0</v>
      </c>
      <c r="P632" s="183">
        <v>0</v>
      </c>
      <c r="Q632" s="183">
        <v>0</v>
      </c>
      <c r="R632" s="184">
        <v>0</v>
      </c>
      <c r="S632" s="185">
        <f t="shared" ref="S632:S651" si="286">SUM(L632:R632)</f>
        <v>0.44931853452977266</v>
      </c>
    </row>
    <row r="633" spans="1:85" ht="15">
      <c r="A633" s="186" t="s">
        <v>10</v>
      </c>
      <c r="B633" s="175">
        <v>1.1210913156459419</v>
      </c>
      <c r="C633" s="175">
        <v>0</v>
      </c>
      <c r="D633" s="175">
        <v>3.5913548620836152E-3</v>
      </c>
      <c r="E633" s="175">
        <v>0</v>
      </c>
      <c r="F633" s="175">
        <v>0</v>
      </c>
      <c r="G633" s="175">
        <v>0</v>
      </c>
      <c r="H633" s="187">
        <v>0</v>
      </c>
      <c r="I633" s="173">
        <f t="shared" si="285"/>
        <v>1.1246826705080255</v>
      </c>
      <c r="J633" s="168"/>
      <c r="K633" s="188" t="s">
        <v>10</v>
      </c>
      <c r="L633" s="175">
        <v>1.1210913156459419</v>
      </c>
      <c r="M633" s="175">
        <v>0</v>
      </c>
      <c r="N633" s="175">
        <v>3.5913548620836152E-3</v>
      </c>
      <c r="O633" s="175">
        <v>0</v>
      </c>
      <c r="P633" s="175">
        <v>0</v>
      </c>
      <c r="Q633" s="175">
        <v>0</v>
      </c>
      <c r="R633" s="176">
        <v>0</v>
      </c>
      <c r="S633" s="177">
        <f t="shared" si="286"/>
        <v>1.1246826705080255</v>
      </c>
    </row>
    <row r="634" spans="1:85" ht="15">
      <c r="A634" s="178" t="s">
        <v>56</v>
      </c>
      <c r="B634" s="179">
        <v>0</v>
      </c>
      <c r="C634" s="179">
        <v>0</v>
      </c>
      <c r="D634" s="179">
        <v>0</v>
      </c>
      <c r="E634" s="179">
        <v>0</v>
      </c>
      <c r="F634" s="179">
        <v>0</v>
      </c>
      <c r="G634" s="179">
        <v>0</v>
      </c>
      <c r="H634" s="180">
        <v>0</v>
      </c>
      <c r="I634" s="181">
        <f t="shared" si="285"/>
        <v>0</v>
      </c>
      <c r="J634" s="168"/>
      <c r="K634" s="182" t="s">
        <v>56</v>
      </c>
      <c r="L634" s="183">
        <v>0</v>
      </c>
      <c r="M634" s="183">
        <v>0</v>
      </c>
      <c r="N634" s="183">
        <v>0</v>
      </c>
      <c r="O634" s="183">
        <v>0</v>
      </c>
      <c r="P634" s="183">
        <v>0</v>
      </c>
      <c r="Q634" s="183">
        <v>0</v>
      </c>
      <c r="R634" s="184">
        <v>0</v>
      </c>
      <c r="S634" s="185">
        <f t="shared" si="286"/>
        <v>0</v>
      </c>
    </row>
    <row r="635" spans="1:85" ht="15">
      <c r="A635" s="186" t="s">
        <v>16</v>
      </c>
      <c r="B635" s="175">
        <v>6.0178546567466293</v>
      </c>
      <c r="C635" s="175">
        <v>2.6009545012195497E-2</v>
      </c>
      <c r="D635" s="175">
        <v>0.48491710234937868</v>
      </c>
      <c r="E635" s="175">
        <v>0</v>
      </c>
      <c r="F635" s="175">
        <v>0</v>
      </c>
      <c r="G635" s="175">
        <v>0</v>
      </c>
      <c r="H635" s="187">
        <v>0</v>
      </c>
      <c r="I635" s="173">
        <f t="shared" si="285"/>
        <v>6.5287813041082039</v>
      </c>
      <c r="J635" s="168"/>
      <c r="K635" s="188" t="s">
        <v>16</v>
      </c>
      <c r="L635" s="175">
        <v>6.0178546567466293</v>
      </c>
      <c r="M635" s="175">
        <v>2.6009545012195497E-2</v>
      </c>
      <c r="N635" s="175">
        <v>0.48491710234937868</v>
      </c>
      <c r="O635" s="175">
        <v>0</v>
      </c>
      <c r="P635" s="175">
        <v>0</v>
      </c>
      <c r="Q635" s="175">
        <v>0</v>
      </c>
      <c r="R635" s="176">
        <v>0</v>
      </c>
      <c r="S635" s="177">
        <f t="shared" si="286"/>
        <v>6.5287813041082039</v>
      </c>
    </row>
    <row r="636" spans="1:85" ht="15">
      <c r="A636" s="178" t="s">
        <v>15</v>
      </c>
      <c r="B636" s="179">
        <v>1.104279831373252</v>
      </c>
      <c r="C636" s="179">
        <v>2.4921173425448299E-2</v>
      </c>
      <c r="D636" s="179">
        <v>0</v>
      </c>
      <c r="E636" s="179">
        <v>0</v>
      </c>
      <c r="F636" s="179">
        <v>0</v>
      </c>
      <c r="G636" s="179">
        <v>0</v>
      </c>
      <c r="H636" s="180">
        <v>0</v>
      </c>
      <c r="I636" s="181">
        <f t="shared" si="285"/>
        <v>1.1292010047987002</v>
      </c>
      <c r="J636" s="168"/>
      <c r="K636" s="182" t="s">
        <v>15</v>
      </c>
      <c r="L636" s="183">
        <v>1.104279831373252</v>
      </c>
      <c r="M636" s="183">
        <v>2.4921173425448299E-2</v>
      </c>
      <c r="N636" s="183">
        <v>0</v>
      </c>
      <c r="O636" s="183">
        <v>0</v>
      </c>
      <c r="P636" s="183">
        <v>0</v>
      </c>
      <c r="Q636" s="183">
        <v>0</v>
      </c>
      <c r="R636" s="184">
        <v>0</v>
      </c>
      <c r="S636" s="185">
        <f t="shared" si="286"/>
        <v>1.1292010047987002</v>
      </c>
    </row>
    <row r="637" spans="1:85" ht="15">
      <c r="A637" s="186" t="s">
        <v>58</v>
      </c>
      <c r="B637" s="175">
        <v>0</v>
      </c>
      <c r="C637" s="175">
        <v>1.4399232548087004E-2</v>
      </c>
      <c r="D637" s="175">
        <v>0</v>
      </c>
      <c r="E637" s="175">
        <v>0.69887626561921412</v>
      </c>
      <c r="F637" s="175">
        <v>27.600566360682556</v>
      </c>
      <c r="G637" s="175">
        <v>0</v>
      </c>
      <c r="H637" s="187">
        <v>0</v>
      </c>
      <c r="I637" s="173">
        <f t="shared" si="285"/>
        <v>28.313841858849859</v>
      </c>
      <c r="J637" s="168"/>
      <c r="K637" s="188" t="s">
        <v>58</v>
      </c>
      <c r="L637" s="175">
        <v>0</v>
      </c>
      <c r="M637" s="175">
        <v>1.4399232548087004E-2</v>
      </c>
      <c r="N637" s="175">
        <v>0</v>
      </c>
      <c r="O637" s="175">
        <v>0.69887626561921412</v>
      </c>
      <c r="P637" s="175">
        <v>27.600566360682556</v>
      </c>
      <c r="Q637" s="175">
        <v>0</v>
      </c>
      <c r="R637" s="176">
        <v>0</v>
      </c>
      <c r="S637" s="177">
        <f t="shared" si="286"/>
        <v>28.313841858849859</v>
      </c>
    </row>
    <row r="638" spans="1:85" ht="15">
      <c r="A638" s="178" t="s">
        <v>12</v>
      </c>
      <c r="B638" s="179">
        <v>0</v>
      </c>
      <c r="C638" s="179">
        <v>0</v>
      </c>
      <c r="D638" s="179">
        <v>0</v>
      </c>
      <c r="E638" s="179">
        <v>0.44417693690544319</v>
      </c>
      <c r="F638" s="179">
        <v>0</v>
      </c>
      <c r="G638" s="179">
        <v>0</v>
      </c>
      <c r="H638" s="180">
        <v>0</v>
      </c>
      <c r="I638" s="181">
        <f t="shared" si="285"/>
        <v>0.44417693690544319</v>
      </c>
      <c r="J638" s="168"/>
      <c r="K638" s="182" t="s">
        <v>12</v>
      </c>
      <c r="L638" s="183">
        <v>0</v>
      </c>
      <c r="M638" s="183">
        <v>0</v>
      </c>
      <c r="N638" s="183">
        <v>0</v>
      </c>
      <c r="O638" s="183">
        <v>0.44417693690544319</v>
      </c>
      <c r="P638" s="183">
        <v>0</v>
      </c>
      <c r="Q638" s="183">
        <v>0</v>
      </c>
      <c r="R638" s="184">
        <v>0</v>
      </c>
      <c r="S638" s="185">
        <f t="shared" si="286"/>
        <v>0.44417693690544319</v>
      </c>
    </row>
    <row r="639" spans="1:85" ht="15">
      <c r="A639" s="186" t="s">
        <v>59</v>
      </c>
      <c r="B639" s="175">
        <v>0</v>
      </c>
      <c r="C639" s="175">
        <v>0</v>
      </c>
      <c r="D639" s="175">
        <v>0</v>
      </c>
      <c r="E639" s="175">
        <v>0</v>
      </c>
      <c r="F639" s="175">
        <v>0</v>
      </c>
      <c r="G639" s="175">
        <v>0</v>
      </c>
      <c r="H639" s="187">
        <v>0</v>
      </c>
      <c r="I639" s="173">
        <f t="shared" si="285"/>
        <v>0</v>
      </c>
      <c r="J639" s="168"/>
      <c r="K639" s="188" t="s">
        <v>59</v>
      </c>
      <c r="L639" s="175">
        <v>0</v>
      </c>
      <c r="M639" s="175">
        <v>0</v>
      </c>
      <c r="N639" s="175">
        <v>0</v>
      </c>
      <c r="O639" s="175">
        <v>0</v>
      </c>
      <c r="P639" s="175">
        <v>0</v>
      </c>
      <c r="Q639" s="175">
        <v>0</v>
      </c>
      <c r="R639" s="176">
        <v>0</v>
      </c>
      <c r="S639" s="177">
        <f t="shared" si="286"/>
        <v>0</v>
      </c>
    </row>
    <row r="640" spans="1:85" ht="15">
      <c r="A640" s="178" t="s">
        <v>17</v>
      </c>
      <c r="B640" s="179">
        <v>0.88197490022955993</v>
      </c>
      <c r="C640" s="179">
        <v>0</v>
      </c>
      <c r="D640" s="179">
        <v>4.2698449345808607E-3</v>
      </c>
      <c r="E640" s="179">
        <v>2.5980781964554802E-2</v>
      </c>
      <c r="F640" s="179">
        <v>0</v>
      </c>
      <c r="G640" s="179">
        <v>0</v>
      </c>
      <c r="H640" s="180">
        <v>0</v>
      </c>
      <c r="I640" s="181">
        <f t="shared" si="285"/>
        <v>0.91222552712869553</v>
      </c>
      <c r="J640" s="168"/>
      <c r="K640" s="182" t="s">
        <v>17</v>
      </c>
      <c r="L640" s="183">
        <v>0.88197490022955993</v>
      </c>
      <c r="M640" s="183">
        <v>0</v>
      </c>
      <c r="N640" s="183">
        <v>4.2698449345808607E-3</v>
      </c>
      <c r="O640" s="183">
        <v>2.5980781964554802E-2</v>
      </c>
      <c r="P640" s="183">
        <v>0</v>
      </c>
      <c r="Q640" s="183">
        <v>0</v>
      </c>
      <c r="R640" s="184">
        <v>0</v>
      </c>
      <c r="S640" s="185">
        <f t="shared" si="286"/>
        <v>0.91222552712869553</v>
      </c>
    </row>
    <row r="641" spans="1:70" ht="15">
      <c r="A641" s="186" t="s">
        <v>139</v>
      </c>
      <c r="B641" s="175">
        <v>119.34967575264254</v>
      </c>
      <c r="C641" s="175">
        <v>0</v>
      </c>
      <c r="D641" s="175">
        <v>30.846680010259693</v>
      </c>
      <c r="E641" s="175">
        <v>0</v>
      </c>
      <c r="F641" s="175">
        <v>0</v>
      </c>
      <c r="G641" s="175">
        <v>0</v>
      </c>
      <c r="H641" s="187">
        <v>0</v>
      </c>
      <c r="I641" s="173">
        <f t="shared" si="285"/>
        <v>150.19635576290224</v>
      </c>
      <c r="J641" s="168"/>
      <c r="K641" s="188" t="s">
        <v>139</v>
      </c>
      <c r="L641" s="175">
        <v>119.34967575264254</v>
      </c>
      <c r="M641" s="175">
        <v>0</v>
      </c>
      <c r="N641" s="175">
        <v>30.846680010259693</v>
      </c>
      <c r="O641" s="175">
        <v>0</v>
      </c>
      <c r="P641" s="175">
        <v>0</v>
      </c>
      <c r="Q641" s="175">
        <v>0</v>
      </c>
      <c r="R641" s="176">
        <v>0</v>
      </c>
      <c r="S641" s="177">
        <f t="shared" si="286"/>
        <v>150.19635576290224</v>
      </c>
    </row>
    <row r="642" spans="1:70" ht="15">
      <c r="A642" s="178" t="s">
        <v>25</v>
      </c>
      <c r="B642" s="179">
        <v>36.772326428793953</v>
      </c>
      <c r="C642" s="179">
        <v>4.7779146691346891E-2</v>
      </c>
      <c r="D642" s="179">
        <v>0.76060987630418153</v>
      </c>
      <c r="E642" s="179">
        <v>61.104092137575769</v>
      </c>
      <c r="F642" s="179">
        <v>0</v>
      </c>
      <c r="G642" s="179">
        <v>20.60553743653761</v>
      </c>
      <c r="H642" s="180">
        <v>0.28909550841890858</v>
      </c>
      <c r="I642" s="181">
        <f t="shared" si="285"/>
        <v>119.57944053432178</v>
      </c>
      <c r="J642" s="168"/>
      <c r="K642" s="182" t="s">
        <v>25</v>
      </c>
      <c r="L642" s="183">
        <v>36.772326428793953</v>
      </c>
      <c r="M642" s="183">
        <v>4.7779146691346891E-2</v>
      </c>
      <c r="N642" s="183">
        <v>0.76060987630418153</v>
      </c>
      <c r="O642" s="183">
        <v>61.104092137575769</v>
      </c>
      <c r="P642" s="183">
        <v>0</v>
      </c>
      <c r="Q642" s="183">
        <v>20.60553743653761</v>
      </c>
      <c r="R642" s="184">
        <v>0.28909550841890858</v>
      </c>
      <c r="S642" s="185">
        <f t="shared" si="286"/>
        <v>119.57944053432178</v>
      </c>
    </row>
    <row r="643" spans="1:70" ht="15">
      <c r="A643" s="186" t="s">
        <v>24</v>
      </c>
      <c r="B643" s="175">
        <v>123.62175535396455</v>
      </c>
      <c r="C643" s="175">
        <v>0</v>
      </c>
      <c r="D643" s="175">
        <v>0</v>
      </c>
      <c r="E643" s="175">
        <v>0</v>
      </c>
      <c r="F643" s="175">
        <v>0</v>
      </c>
      <c r="G643" s="175">
        <v>0</v>
      </c>
      <c r="H643" s="187">
        <v>0</v>
      </c>
      <c r="I643" s="173">
        <f t="shared" si="285"/>
        <v>123.62175535396455</v>
      </c>
      <c r="J643" s="168"/>
      <c r="K643" s="188" t="s">
        <v>24</v>
      </c>
      <c r="L643" s="175">
        <v>123.62175535396455</v>
      </c>
      <c r="M643" s="175">
        <v>0</v>
      </c>
      <c r="N643" s="175">
        <v>0</v>
      </c>
      <c r="O643" s="175">
        <v>0</v>
      </c>
      <c r="P643" s="175">
        <v>0</v>
      </c>
      <c r="Q643" s="175">
        <v>0</v>
      </c>
      <c r="R643" s="176">
        <v>0</v>
      </c>
      <c r="S643" s="177">
        <f t="shared" si="286"/>
        <v>123.62175535396455</v>
      </c>
    </row>
    <row r="644" spans="1:70" ht="15">
      <c r="A644" s="178" t="s">
        <v>60</v>
      </c>
      <c r="B644" s="179">
        <v>35.671978059912163</v>
      </c>
      <c r="C644" s="179">
        <v>1.6158195364437371</v>
      </c>
      <c r="D644" s="179">
        <v>20.311895304164135</v>
      </c>
      <c r="E644" s="179">
        <v>0</v>
      </c>
      <c r="F644" s="179">
        <v>0</v>
      </c>
      <c r="G644" s="179">
        <v>0</v>
      </c>
      <c r="H644" s="180">
        <v>0</v>
      </c>
      <c r="I644" s="181">
        <f t="shared" si="285"/>
        <v>57.59969290052004</v>
      </c>
      <c r="J644" s="168"/>
      <c r="K644" s="182" t="s">
        <v>60</v>
      </c>
      <c r="L644" s="183">
        <v>35.671978059912163</v>
      </c>
      <c r="M644" s="183">
        <v>1.6158195364437371</v>
      </c>
      <c r="N644" s="183">
        <v>20.311895304164135</v>
      </c>
      <c r="O644" s="183">
        <v>0</v>
      </c>
      <c r="P644" s="183">
        <v>0</v>
      </c>
      <c r="Q644" s="183">
        <v>0</v>
      </c>
      <c r="R644" s="184">
        <v>0</v>
      </c>
      <c r="S644" s="185">
        <f t="shared" si="286"/>
        <v>57.59969290052004</v>
      </c>
    </row>
    <row r="645" spans="1:70" ht="15">
      <c r="A645" s="186" t="s">
        <v>22</v>
      </c>
      <c r="B645" s="175">
        <v>6.0462392654914519</v>
      </c>
      <c r="C645" s="175">
        <v>0</v>
      </c>
      <c r="D645" s="175">
        <v>0</v>
      </c>
      <c r="E645" s="175">
        <v>4.6988003153232254E-2</v>
      </c>
      <c r="F645" s="175">
        <v>1.9274278210508553</v>
      </c>
      <c r="G645" s="175">
        <v>0</v>
      </c>
      <c r="H645" s="187">
        <v>0</v>
      </c>
      <c r="I645" s="173">
        <f t="shared" si="285"/>
        <v>8.0206550896955395</v>
      </c>
      <c r="J645" s="168"/>
      <c r="K645" s="188" t="s">
        <v>22</v>
      </c>
      <c r="L645" s="175">
        <v>6.0462392654914519</v>
      </c>
      <c r="M645" s="175">
        <v>0</v>
      </c>
      <c r="N645" s="175">
        <v>0</v>
      </c>
      <c r="O645" s="175">
        <v>4.6988003153232254E-2</v>
      </c>
      <c r="P645" s="175">
        <v>1.9274278210508553</v>
      </c>
      <c r="Q645" s="175">
        <v>0</v>
      </c>
      <c r="R645" s="176">
        <v>0</v>
      </c>
      <c r="S645" s="177">
        <f t="shared" si="286"/>
        <v>8.0206550896955395</v>
      </c>
    </row>
    <row r="646" spans="1:70" ht="15">
      <c r="A646" s="178" t="s">
        <v>21</v>
      </c>
      <c r="B646" s="179">
        <v>0</v>
      </c>
      <c r="C646" s="179">
        <v>0</v>
      </c>
      <c r="D646" s="179">
        <v>0</v>
      </c>
      <c r="E646" s="179">
        <v>0</v>
      </c>
      <c r="F646" s="179">
        <v>0</v>
      </c>
      <c r="G646" s="179">
        <v>0</v>
      </c>
      <c r="H646" s="180">
        <v>0</v>
      </c>
      <c r="I646" s="181">
        <f t="shared" si="285"/>
        <v>0</v>
      </c>
      <c r="J646" s="168"/>
      <c r="K646" s="182" t="s">
        <v>21</v>
      </c>
      <c r="L646" s="183">
        <v>0</v>
      </c>
      <c r="M646" s="183">
        <v>0</v>
      </c>
      <c r="N646" s="183">
        <v>0</v>
      </c>
      <c r="O646" s="183">
        <v>0</v>
      </c>
      <c r="P646" s="183">
        <v>0</v>
      </c>
      <c r="Q646" s="183">
        <v>0</v>
      </c>
      <c r="R646" s="184">
        <v>0</v>
      </c>
      <c r="S646" s="185">
        <f t="shared" si="286"/>
        <v>0</v>
      </c>
    </row>
    <row r="647" spans="1:70" ht="15">
      <c r="A647" s="189" t="s">
        <v>64</v>
      </c>
      <c r="B647" s="175">
        <v>2.9881150979927327</v>
      </c>
      <c r="C647" s="175">
        <v>0</v>
      </c>
      <c r="D647" s="175">
        <v>0</v>
      </c>
      <c r="E647" s="175">
        <v>0</v>
      </c>
      <c r="F647" s="175">
        <v>0</v>
      </c>
      <c r="G647" s="175">
        <v>0</v>
      </c>
      <c r="H647" s="187">
        <v>0</v>
      </c>
      <c r="I647" s="173">
        <f t="shared" si="285"/>
        <v>2.9881150979927327</v>
      </c>
      <c r="J647" s="168"/>
      <c r="K647" s="190" t="s">
        <v>64</v>
      </c>
      <c r="L647" s="175">
        <v>2.9881150979927327</v>
      </c>
      <c r="M647" s="175">
        <v>0</v>
      </c>
      <c r="N647" s="175">
        <v>0</v>
      </c>
      <c r="O647" s="175">
        <v>0</v>
      </c>
      <c r="P647" s="175">
        <v>0</v>
      </c>
      <c r="Q647" s="175">
        <v>0</v>
      </c>
      <c r="R647" s="176">
        <v>0</v>
      </c>
      <c r="S647" s="177">
        <f t="shared" si="286"/>
        <v>2.9881150979927327</v>
      </c>
    </row>
    <row r="648" spans="1:70">
      <c r="A648" s="191" t="s">
        <v>23</v>
      </c>
      <c r="B648" s="192">
        <v>2.9881150979927327</v>
      </c>
      <c r="C648" s="192">
        <v>0</v>
      </c>
      <c r="D648" s="192">
        <v>0</v>
      </c>
      <c r="E648" s="192">
        <v>0</v>
      </c>
      <c r="F648" s="192">
        <v>0</v>
      </c>
      <c r="G648" s="192">
        <v>0</v>
      </c>
      <c r="H648" s="193">
        <v>0</v>
      </c>
      <c r="I648" s="194">
        <f t="shared" si="285"/>
        <v>2.9881150979927327</v>
      </c>
      <c r="J648" s="168"/>
      <c r="K648" s="195" t="s">
        <v>23</v>
      </c>
      <c r="L648" s="196">
        <v>2.9881150979927327</v>
      </c>
      <c r="M648" s="196">
        <v>0</v>
      </c>
      <c r="N648" s="196">
        <v>0</v>
      </c>
      <c r="O648" s="196">
        <v>0</v>
      </c>
      <c r="P648" s="196">
        <v>0</v>
      </c>
      <c r="Q648" s="196">
        <v>0</v>
      </c>
      <c r="R648" s="197">
        <v>0</v>
      </c>
      <c r="S648" s="198">
        <f t="shared" si="286"/>
        <v>2.9881150979927327</v>
      </c>
    </row>
    <row r="649" spans="1:70">
      <c r="A649" s="199" t="s">
        <v>19</v>
      </c>
      <c r="B649" s="200">
        <v>0</v>
      </c>
      <c r="C649" s="200">
        <v>0</v>
      </c>
      <c r="D649" s="200">
        <v>0</v>
      </c>
      <c r="E649" s="200">
        <v>0</v>
      </c>
      <c r="F649" s="200">
        <v>0</v>
      </c>
      <c r="G649" s="200">
        <v>0</v>
      </c>
      <c r="H649" s="201">
        <v>0</v>
      </c>
      <c r="I649" s="202">
        <f t="shared" si="285"/>
        <v>0</v>
      </c>
      <c r="J649" s="168"/>
      <c r="K649" s="203" t="s">
        <v>19</v>
      </c>
      <c r="L649" s="200">
        <v>0</v>
      </c>
      <c r="M649" s="200">
        <v>0</v>
      </c>
      <c r="N649" s="200">
        <v>0</v>
      </c>
      <c r="O649" s="200">
        <v>0</v>
      </c>
      <c r="P649" s="200">
        <v>0</v>
      </c>
      <c r="Q649" s="200">
        <v>0</v>
      </c>
      <c r="R649" s="204">
        <v>0</v>
      </c>
      <c r="S649" s="205">
        <f t="shared" si="286"/>
        <v>0</v>
      </c>
    </row>
    <row r="650" spans="1:70">
      <c r="A650" s="191" t="s">
        <v>20</v>
      </c>
      <c r="B650" s="192">
        <v>0</v>
      </c>
      <c r="C650" s="192">
        <v>0</v>
      </c>
      <c r="D650" s="192">
        <v>0</v>
      </c>
      <c r="E650" s="192">
        <v>0</v>
      </c>
      <c r="F650" s="192">
        <v>0</v>
      </c>
      <c r="G650" s="192">
        <v>0</v>
      </c>
      <c r="H650" s="193">
        <v>0</v>
      </c>
      <c r="I650" s="194">
        <f t="shared" si="285"/>
        <v>0</v>
      </c>
      <c r="J650" s="168"/>
      <c r="K650" s="195" t="s">
        <v>20</v>
      </c>
      <c r="L650" s="196">
        <v>0</v>
      </c>
      <c r="M650" s="196">
        <v>0</v>
      </c>
      <c r="N650" s="196">
        <v>0</v>
      </c>
      <c r="O650" s="196">
        <v>0</v>
      </c>
      <c r="P650" s="196">
        <v>0</v>
      </c>
      <c r="Q650" s="196">
        <v>0</v>
      </c>
      <c r="R650" s="197">
        <v>0</v>
      </c>
      <c r="S650" s="198">
        <f t="shared" si="286"/>
        <v>0</v>
      </c>
    </row>
    <row r="651" spans="1:70" ht="15" thickBot="1">
      <c r="A651" s="206" t="s">
        <v>11</v>
      </c>
      <c r="B651" s="207">
        <v>0</v>
      </c>
      <c r="C651" s="207">
        <v>0</v>
      </c>
      <c r="D651" s="207">
        <v>0</v>
      </c>
      <c r="E651" s="207">
        <v>0</v>
      </c>
      <c r="F651" s="207">
        <v>0</v>
      </c>
      <c r="G651" s="207">
        <v>0</v>
      </c>
      <c r="H651" s="208">
        <v>0</v>
      </c>
      <c r="I651" s="209">
        <f t="shared" si="285"/>
        <v>0</v>
      </c>
      <c r="J651" s="168"/>
      <c r="K651" s="210" t="s">
        <v>11</v>
      </c>
      <c r="L651" s="207">
        <v>0</v>
      </c>
      <c r="M651" s="207">
        <v>0</v>
      </c>
      <c r="N651" s="207">
        <v>0</v>
      </c>
      <c r="O651" s="207">
        <v>0</v>
      </c>
      <c r="P651" s="207">
        <v>0</v>
      </c>
      <c r="Q651" s="207">
        <v>0</v>
      </c>
      <c r="R651" s="211">
        <v>0</v>
      </c>
      <c r="S651" s="212">
        <f t="shared" si="286"/>
        <v>0</v>
      </c>
    </row>
    <row r="652" spans="1:70" ht="15">
      <c r="A652" s="213" t="s">
        <v>26</v>
      </c>
      <c r="B652" s="214">
        <f>SUM(B631:B647)</f>
        <v>334.21785793695119</v>
      </c>
      <c r="C652" s="214">
        <f t="shared" ref="C652:I652" si="287">SUM(C631:C647)</f>
        <v>1.7289286341208148</v>
      </c>
      <c r="D652" s="214">
        <f t="shared" si="287"/>
        <v>52.702139459584259</v>
      </c>
      <c r="E652" s="214">
        <f t="shared" si="287"/>
        <v>62.320114125218211</v>
      </c>
      <c r="F652" s="214">
        <f t="shared" si="287"/>
        <v>29.527994181733412</v>
      </c>
      <c r="G652" s="214">
        <f t="shared" si="287"/>
        <v>20.60553743653761</v>
      </c>
      <c r="H652" s="216">
        <f t="shared" si="287"/>
        <v>0.28909550841890858</v>
      </c>
      <c r="I652" s="173">
        <f t="shared" si="287"/>
        <v>501.39166728256441</v>
      </c>
      <c r="J652" s="168"/>
      <c r="K652" s="215" t="s">
        <v>26</v>
      </c>
      <c r="L652" s="214">
        <f>SUM(L631:L647)</f>
        <v>334.21785793695119</v>
      </c>
      <c r="M652" s="214">
        <f t="shared" ref="M652:S652" si="288">SUM(M631:M647)</f>
        <v>1.7289286341208148</v>
      </c>
      <c r="N652" s="214">
        <f t="shared" si="288"/>
        <v>52.702139459584259</v>
      </c>
      <c r="O652" s="214">
        <f t="shared" si="288"/>
        <v>62.320114125218211</v>
      </c>
      <c r="P652" s="214">
        <f t="shared" si="288"/>
        <v>29.527994181733412</v>
      </c>
      <c r="Q652" s="214">
        <f t="shared" si="288"/>
        <v>20.60553743653761</v>
      </c>
      <c r="R652" s="216">
        <f t="shared" si="288"/>
        <v>0.28909550841890858</v>
      </c>
      <c r="S652" s="217">
        <f t="shared" si="288"/>
        <v>501.39166728256441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</row>
    <row r="653" spans="1:70" s="23" customFormat="1" ht="15" thickBot="1">
      <c r="A653" s="59" t="s">
        <v>88</v>
      </c>
      <c r="B653" s="47">
        <f>IF($I652=0,"-",B652/$I652)</f>
        <v>0.66658039960723814</v>
      </c>
      <c r="C653" s="47">
        <f t="shared" ref="C653:H653" si="289">IF($I652=0,"-",C652/$I652)</f>
        <v>3.4482596080849092E-3</v>
      </c>
      <c r="D653" s="47">
        <f t="shared" si="289"/>
        <v>0.10511171784169965</v>
      </c>
      <c r="E653" s="47">
        <f t="shared" si="289"/>
        <v>0.12429427569664231</v>
      </c>
      <c r="F653" s="47">
        <f t="shared" si="289"/>
        <v>5.8892072023790952E-2</v>
      </c>
      <c r="G653" s="47">
        <f t="shared" si="289"/>
        <v>4.1096689037963506E-2</v>
      </c>
      <c r="H653" s="70">
        <f t="shared" si="289"/>
        <v>5.7658618458049848E-4</v>
      </c>
      <c r="I653" s="48">
        <f>SUM(B653:H653)</f>
        <v>0.99999999999999989</v>
      </c>
      <c r="K653" s="81" t="s">
        <v>88</v>
      </c>
      <c r="L653" s="98">
        <f t="shared" ref="L653:R653" si="290">IF($S652=0,"-",L652/$S652)</f>
        <v>0.66658039960723814</v>
      </c>
      <c r="M653" s="98">
        <f t="shared" si="290"/>
        <v>3.4482596080849092E-3</v>
      </c>
      <c r="N653" s="98">
        <f t="shared" si="290"/>
        <v>0.10511171784169965</v>
      </c>
      <c r="O653" s="98">
        <f t="shared" si="290"/>
        <v>0.12429427569664231</v>
      </c>
      <c r="P653" s="98">
        <f t="shared" si="290"/>
        <v>5.8892072023790952E-2</v>
      </c>
      <c r="Q653" s="98">
        <f t="shared" si="290"/>
        <v>4.1096689037963506E-2</v>
      </c>
      <c r="R653" s="99">
        <f t="shared" si="290"/>
        <v>5.7658618458049848E-4</v>
      </c>
      <c r="S653" s="100">
        <f>SUM(L653:R653)</f>
        <v>0.99999999999999989</v>
      </c>
      <c r="U653" s="160"/>
      <c r="V653" s="168"/>
      <c r="W653" s="168"/>
      <c r="X653" s="168"/>
      <c r="Y653" s="168"/>
      <c r="Z653" s="168"/>
      <c r="AA653" s="168"/>
      <c r="AB653" s="168"/>
      <c r="AC653" s="168"/>
      <c r="AD653" s="168"/>
      <c r="AE653" s="168"/>
      <c r="AF653" s="168"/>
      <c r="AG653" s="168"/>
      <c r="AH653" s="168"/>
      <c r="AI653" s="169"/>
      <c r="AJ653" s="160"/>
      <c r="AK653" s="160"/>
      <c r="AL653" s="160"/>
      <c r="AM653" s="160"/>
      <c r="AN653" s="160"/>
      <c r="AO653" s="160"/>
      <c r="AP653" s="160"/>
      <c r="BA653" s="218"/>
      <c r="BR653" s="218"/>
    </row>
    <row r="654" spans="1:70">
      <c r="A654" s="247"/>
      <c r="B654" s="247"/>
      <c r="C654" s="247"/>
      <c r="D654" s="247"/>
      <c r="E654" s="247"/>
      <c r="F654" s="247"/>
      <c r="G654" s="247"/>
      <c r="H654" s="247"/>
      <c r="I654" s="247"/>
      <c r="K654" s="247"/>
      <c r="L654" s="247"/>
      <c r="M654" s="247"/>
      <c r="N654" s="247"/>
      <c r="O654" s="247"/>
      <c r="P654" s="247"/>
      <c r="Q654" s="247"/>
      <c r="R654" s="247"/>
      <c r="S654" s="247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160" customWidth="1"/>
    <col min="2" max="9" width="16.625" style="168" customWidth="1"/>
    <col min="10" max="10" width="11.625" style="160" customWidth="1"/>
    <col min="11" max="11" width="39.5" style="160" customWidth="1"/>
    <col min="12" max="19" width="16.625" style="168" customWidth="1"/>
    <col min="20" max="20" width="11.625" style="160" customWidth="1"/>
    <col min="21" max="21" width="41" style="160" customWidth="1"/>
    <col min="22" max="23" width="16.625" style="168" customWidth="1"/>
    <col min="24" max="24" width="23.5" style="168" customWidth="1"/>
    <col min="25" max="26" width="16.625" style="168" customWidth="1"/>
    <col min="27" max="27" width="20.5" style="168" customWidth="1"/>
    <col min="28" max="31" width="16.625" style="168" customWidth="1"/>
    <col min="32" max="32" width="21.5" style="168" customWidth="1"/>
    <col min="33" max="34" width="16.625" style="168" customWidth="1"/>
    <col min="35" max="35" width="16.625" style="169" customWidth="1"/>
    <col min="36" max="42" width="16.625" style="160" customWidth="1"/>
    <col min="43" max="50" width="8.625" style="160" customWidth="1"/>
    <col min="51" max="51" width="11" style="160"/>
    <col min="52" max="52" width="22.25" style="160" customWidth="1"/>
    <col min="53" max="53" width="3" style="161" customWidth="1"/>
    <col min="54" max="66" width="8.625" style="160" customWidth="1"/>
    <col min="67" max="68" width="11" style="160"/>
    <col min="69" max="69" width="25.625" style="160" customWidth="1"/>
    <col min="70" max="70" width="4.375" style="161" customWidth="1"/>
    <col min="71" max="84" width="8.625" style="160" customWidth="1"/>
    <col min="85" max="85" width="11" style="23" customWidth="1"/>
    <col min="86" max="88" width="11" style="160"/>
    <col min="89" max="101" width="8.625" style="160" customWidth="1"/>
    <col min="102" max="16384" width="11" style="160"/>
  </cols>
  <sheetData>
    <row r="1" spans="1:85" ht="15" customHeight="1" thickTop="1">
      <c r="A1" s="326" t="s">
        <v>109</v>
      </c>
      <c r="B1" s="327"/>
      <c r="C1" s="327"/>
      <c r="D1" s="327"/>
      <c r="E1" s="327"/>
      <c r="F1" s="327"/>
      <c r="G1" s="327"/>
      <c r="H1" s="327"/>
      <c r="I1" s="328"/>
      <c r="K1" s="335" t="s">
        <v>110</v>
      </c>
      <c r="L1" s="336"/>
      <c r="M1" s="336"/>
      <c r="N1" s="336"/>
      <c r="O1" s="336"/>
      <c r="P1" s="336"/>
      <c r="Q1" s="336"/>
      <c r="R1" s="336"/>
      <c r="S1" s="337"/>
      <c r="U1" s="344" t="s">
        <v>111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>
      <c r="A4" s="162"/>
      <c r="B4" s="162"/>
      <c r="C4" s="162"/>
      <c r="D4" s="162"/>
      <c r="E4" s="162"/>
      <c r="F4" s="162"/>
      <c r="G4" s="162"/>
      <c r="H4" s="162"/>
      <c r="I4" s="162"/>
      <c r="K4" s="162"/>
      <c r="L4" s="162"/>
      <c r="M4" s="162"/>
      <c r="N4" s="162"/>
      <c r="O4" s="162"/>
      <c r="P4" s="162"/>
      <c r="Q4" s="162"/>
      <c r="R4" s="162"/>
      <c r="S4" s="162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</row>
    <row r="5" spans="1:85" ht="28.5">
      <c r="A5" s="353" t="s">
        <v>90</v>
      </c>
      <c r="B5" s="164" t="s">
        <v>0</v>
      </c>
      <c r="C5" s="164" t="s">
        <v>1</v>
      </c>
      <c r="D5" s="164" t="s">
        <v>2</v>
      </c>
      <c r="E5" s="164" t="s">
        <v>3</v>
      </c>
      <c r="F5" s="164" t="s">
        <v>27</v>
      </c>
      <c r="G5" s="164" t="s">
        <v>4</v>
      </c>
      <c r="H5" s="164" t="s">
        <v>5</v>
      </c>
      <c r="I5" s="165" t="s">
        <v>6</v>
      </c>
      <c r="K5" s="355" t="s">
        <v>90</v>
      </c>
      <c r="L5" s="166" t="s">
        <v>0</v>
      </c>
      <c r="M5" s="166" t="s">
        <v>1</v>
      </c>
      <c r="N5" s="166" t="s">
        <v>2</v>
      </c>
      <c r="O5" s="166" t="s">
        <v>3</v>
      </c>
      <c r="P5" s="166" t="s">
        <v>27</v>
      </c>
      <c r="Q5" s="166" t="s">
        <v>4</v>
      </c>
      <c r="R5" s="166" t="s">
        <v>5</v>
      </c>
      <c r="S5" s="167" t="s">
        <v>6</v>
      </c>
      <c r="U5" s="168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9"/>
      <c r="AJ5" s="169"/>
      <c r="AR5" s="161"/>
      <c r="BA5" s="160"/>
      <c r="BI5" s="161"/>
      <c r="BR5" s="160"/>
      <c r="BX5" s="23"/>
      <c r="CG5" s="160"/>
    </row>
    <row r="6" spans="1:85" ht="15">
      <c r="A6" s="354" t="s">
        <v>87</v>
      </c>
      <c r="B6" s="318" t="s">
        <v>69</v>
      </c>
      <c r="C6" s="319"/>
      <c r="D6" s="319"/>
      <c r="E6" s="319"/>
      <c r="F6" s="319"/>
      <c r="G6" s="319"/>
      <c r="H6" s="319"/>
      <c r="I6" s="320"/>
      <c r="K6" s="356" t="s">
        <v>87</v>
      </c>
      <c r="L6" s="321" t="s">
        <v>69</v>
      </c>
      <c r="M6" s="322"/>
      <c r="N6" s="322"/>
      <c r="O6" s="322"/>
      <c r="P6" s="322"/>
      <c r="Q6" s="322"/>
      <c r="R6" s="322"/>
      <c r="S6" s="323"/>
      <c r="U6" s="168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9"/>
      <c r="AJ6" s="169"/>
      <c r="AR6" s="161"/>
      <c r="BA6" s="160"/>
      <c r="BI6" s="161"/>
      <c r="BR6" s="160"/>
      <c r="BX6" s="23"/>
      <c r="CG6" s="160"/>
    </row>
    <row r="7" spans="1:85" ht="15">
      <c r="A7" s="170" t="s">
        <v>7</v>
      </c>
      <c r="B7" s="36">
        <f>B33+B85</f>
        <v>62.947277244583653</v>
      </c>
      <c r="C7" s="36">
        <f>C33+C85</f>
        <v>0</v>
      </c>
      <c r="D7" s="36">
        <f>D33+D85</f>
        <v>1.8973450635133551</v>
      </c>
      <c r="E7" s="36">
        <f>E33+E85</f>
        <v>0</v>
      </c>
      <c r="F7" s="171">
        <f>F59+F85</f>
        <v>0.27854406422860273</v>
      </c>
      <c r="G7" s="36">
        <f>G33+G85</f>
        <v>0</v>
      </c>
      <c r="H7" s="36">
        <f>H33+H85</f>
        <v>0</v>
      </c>
      <c r="I7" s="173">
        <f>SUM(B7:H7)</f>
        <v>65.123166372325599</v>
      </c>
      <c r="J7" s="168"/>
      <c r="K7" s="174" t="s">
        <v>7</v>
      </c>
      <c r="L7" s="36">
        <f>L33+L85</f>
        <v>62.947277244583653</v>
      </c>
      <c r="M7" s="36">
        <f t="shared" ref="M7:O7" si="0">M33+M85</f>
        <v>0</v>
      </c>
      <c r="N7" s="36">
        <f t="shared" si="0"/>
        <v>1.8973450635133551</v>
      </c>
      <c r="O7" s="36">
        <f t="shared" si="0"/>
        <v>0</v>
      </c>
      <c r="P7" s="42">
        <f>P59+P85+P33</f>
        <v>0.27854406422860273</v>
      </c>
      <c r="Q7" s="36">
        <f t="shared" ref="Q7:R7" si="1">Q33+Q85</f>
        <v>0</v>
      </c>
      <c r="R7" s="36">
        <f t="shared" si="1"/>
        <v>0</v>
      </c>
      <c r="S7" s="177">
        <f>SUM(L7:R7)</f>
        <v>65.123166372325599</v>
      </c>
      <c r="T7" s="168" t="str">
        <f>IF(ABS(S7-I7)&gt;0.01,S7-I7,"")</f>
        <v/>
      </c>
      <c r="U7" s="168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9"/>
      <c r="AJ7" s="169"/>
      <c r="AR7" s="161"/>
      <c r="BA7" s="160"/>
      <c r="BI7" s="161"/>
      <c r="BR7" s="160"/>
      <c r="BX7" s="23"/>
      <c r="CG7" s="160"/>
    </row>
    <row r="8" spans="1:85" ht="15">
      <c r="A8" s="178" t="s">
        <v>8</v>
      </c>
      <c r="B8" s="39">
        <f t="shared" ref="B8:C27" si="2">B34+B86</f>
        <v>26.850942877899278</v>
      </c>
      <c r="C8" s="39">
        <f t="shared" si="2"/>
        <v>0</v>
      </c>
      <c r="D8" s="39">
        <f t="shared" ref="D8:E8" si="3">D34+D86</f>
        <v>4.211368391543977</v>
      </c>
      <c r="E8" s="39">
        <f t="shared" si="3"/>
        <v>0</v>
      </c>
      <c r="F8" s="179">
        <f t="shared" ref="F8:F27" si="4">F60+F86</f>
        <v>0</v>
      </c>
      <c r="G8" s="39">
        <f t="shared" ref="G8:H8" si="5">G34+G86</f>
        <v>0</v>
      </c>
      <c r="H8" s="39">
        <f t="shared" si="5"/>
        <v>0</v>
      </c>
      <c r="I8" s="181">
        <f t="shared" ref="I8:I27" si="6">SUM(B8:H8)</f>
        <v>31.062311269443256</v>
      </c>
      <c r="J8" s="168"/>
      <c r="K8" s="182" t="s">
        <v>8</v>
      </c>
      <c r="L8" s="87">
        <f t="shared" ref="L8:O27" si="7">L34+L86</f>
        <v>26.850942877899278</v>
      </c>
      <c r="M8" s="87">
        <f t="shared" si="7"/>
        <v>0</v>
      </c>
      <c r="N8" s="87">
        <f t="shared" si="7"/>
        <v>4.211368391543977</v>
      </c>
      <c r="O8" s="87">
        <f t="shared" si="7"/>
        <v>0</v>
      </c>
      <c r="P8" s="87">
        <f t="shared" ref="P8:P27" si="8">P60+P86+P34</f>
        <v>0</v>
      </c>
      <c r="Q8" s="87">
        <f t="shared" ref="Q8:R8" si="9">Q34+Q86</f>
        <v>0</v>
      </c>
      <c r="R8" s="87">
        <f t="shared" si="9"/>
        <v>0</v>
      </c>
      <c r="S8" s="185">
        <f t="shared" ref="S8:S27" si="10">SUM(L8:R8)</f>
        <v>31.062311269443256</v>
      </c>
      <c r="T8" s="168" t="str">
        <f t="shared" ref="T8:T24" si="11">IF(ABS(S8-I8)&gt;0.01,S8-I8,"")</f>
        <v/>
      </c>
      <c r="U8" s="168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9"/>
      <c r="AJ8" s="169"/>
      <c r="AR8" s="161"/>
      <c r="BA8" s="160"/>
      <c r="BI8" s="161"/>
      <c r="BR8" s="160"/>
      <c r="BX8" s="23"/>
      <c r="CG8" s="160"/>
    </row>
    <row r="9" spans="1:85" ht="15">
      <c r="A9" s="186" t="s">
        <v>10</v>
      </c>
      <c r="B9" s="42">
        <f t="shared" si="2"/>
        <v>56.408681240974666</v>
      </c>
      <c r="C9" s="42">
        <f t="shared" si="2"/>
        <v>0</v>
      </c>
      <c r="D9" s="42">
        <f t="shared" ref="D9:E9" si="12">D35+D87</f>
        <v>2.0842590686482105</v>
      </c>
      <c r="E9" s="42">
        <f t="shared" si="12"/>
        <v>0</v>
      </c>
      <c r="F9" s="175">
        <f t="shared" si="4"/>
        <v>0</v>
      </c>
      <c r="G9" s="42">
        <f t="shared" ref="G9:H9" si="13">G35+G87</f>
        <v>0</v>
      </c>
      <c r="H9" s="42">
        <f t="shared" si="13"/>
        <v>0</v>
      </c>
      <c r="I9" s="173">
        <f t="shared" si="6"/>
        <v>58.492940309622874</v>
      </c>
      <c r="J9" s="168"/>
      <c r="K9" s="174" t="s">
        <v>10</v>
      </c>
      <c r="L9" s="42">
        <f t="shared" si="7"/>
        <v>56.408681240974666</v>
      </c>
      <c r="M9" s="42">
        <f t="shared" si="7"/>
        <v>0</v>
      </c>
      <c r="N9" s="42">
        <f t="shared" si="7"/>
        <v>2.0842590686482105</v>
      </c>
      <c r="O9" s="42">
        <f t="shared" si="7"/>
        <v>0</v>
      </c>
      <c r="P9" s="42">
        <f t="shared" si="8"/>
        <v>0</v>
      </c>
      <c r="Q9" s="42">
        <f t="shared" ref="Q9:R9" si="14">Q35+Q87</f>
        <v>0</v>
      </c>
      <c r="R9" s="42">
        <f t="shared" si="14"/>
        <v>0</v>
      </c>
      <c r="S9" s="177">
        <f t="shared" si="10"/>
        <v>58.492940309622874</v>
      </c>
      <c r="T9" s="168" t="str">
        <f t="shared" si="11"/>
        <v/>
      </c>
      <c r="U9" s="168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9"/>
      <c r="AJ9" s="169"/>
      <c r="AR9" s="161"/>
      <c r="BA9" s="160"/>
      <c r="BI9" s="161"/>
      <c r="BR9" s="160"/>
      <c r="BX9" s="23"/>
      <c r="CG9" s="160"/>
    </row>
    <row r="10" spans="1:85" ht="15">
      <c r="A10" s="178" t="s">
        <v>56</v>
      </c>
      <c r="B10" s="39">
        <f t="shared" si="2"/>
        <v>0</v>
      </c>
      <c r="C10" s="39">
        <f t="shared" si="2"/>
        <v>0</v>
      </c>
      <c r="D10" s="39">
        <f t="shared" ref="D10:E10" si="15">D36+D88</f>
        <v>0</v>
      </c>
      <c r="E10" s="39">
        <f t="shared" si="15"/>
        <v>0</v>
      </c>
      <c r="F10" s="179">
        <f t="shared" si="4"/>
        <v>0</v>
      </c>
      <c r="G10" s="39">
        <f t="shared" ref="G10:H10" si="16">G36+G88</f>
        <v>0</v>
      </c>
      <c r="H10" s="39">
        <f t="shared" si="16"/>
        <v>0</v>
      </c>
      <c r="I10" s="181">
        <f t="shared" si="6"/>
        <v>0</v>
      </c>
      <c r="J10" s="168"/>
      <c r="K10" s="182" t="s">
        <v>56</v>
      </c>
      <c r="L10" s="87">
        <f t="shared" si="7"/>
        <v>0</v>
      </c>
      <c r="M10" s="87">
        <f t="shared" si="7"/>
        <v>0</v>
      </c>
      <c r="N10" s="87">
        <f t="shared" si="7"/>
        <v>0</v>
      </c>
      <c r="O10" s="87">
        <f t="shared" si="7"/>
        <v>0</v>
      </c>
      <c r="P10" s="87">
        <f t="shared" si="8"/>
        <v>0</v>
      </c>
      <c r="Q10" s="87">
        <f t="shared" ref="Q10:R10" si="17">Q36+Q88</f>
        <v>0</v>
      </c>
      <c r="R10" s="87">
        <f t="shared" si="17"/>
        <v>0</v>
      </c>
      <c r="S10" s="185">
        <f t="shared" si="10"/>
        <v>0</v>
      </c>
      <c r="T10" s="168" t="str">
        <f t="shared" si="11"/>
        <v/>
      </c>
      <c r="U10" s="168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9"/>
      <c r="AJ10" s="169"/>
      <c r="AR10" s="161"/>
      <c r="BA10" s="160"/>
      <c r="BI10" s="161"/>
      <c r="BR10" s="160"/>
      <c r="BX10" s="23"/>
      <c r="CG10" s="160"/>
    </row>
    <row r="11" spans="1:85" ht="15">
      <c r="A11" s="186" t="s">
        <v>16</v>
      </c>
      <c r="B11" s="42">
        <f t="shared" si="2"/>
        <v>387.21833060505674</v>
      </c>
      <c r="C11" s="42">
        <f t="shared" si="2"/>
        <v>93.79505153203344</v>
      </c>
      <c r="D11" s="42">
        <f t="shared" ref="D11:E11" si="18">D37+D89</f>
        <v>81.387569193984802</v>
      </c>
      <c r="E11" s="42">
        <f t="shared" si="18"/>
        <v>7.1196825112315318</v>
      </c>
      <c r="F11" s="175">
        <f t="shared" si="4"/>
        <v>0</v>
      </c>
      <c r="G11" s="42">
        <f t="shared" ref="G11:H11" si="19">G37+G89</f>
        <v>0</v>
      </c>
      <c r="H11" s="42">
        <f t="shared" si="19"/>
        <v>0</v>
      </c>
      <c r="I11" s="173">
        <f t="shared" si="6"/>
        <v>569.52063384230655</v>
      </c>
      <c r="J11" s="168"/>
      <c r="K11" s="174" t="s">
        <v>16</v>
      </c>
      <c r="L11" s="42">
        <f t="shared" si="7"/>
        <v>387.21833060505674</v>
      </c>
      <c r="M11" s="42">
        <f t="shared" si="7"/>
        <v>93.79505153203344</v>
      </c>
      <c r="N11" s="42">
        <f t="shared" si="7"/>
        <v>81.387569193984802</v>
      </c>
      <c r="O11" s="42">
        <f t="shared" si="7"/>
        <v>7.1196825112315318</v>
      </c>
      <c r="P11" s="42">
        <f t="shared" si="8"/>
        <v>0</v>
      </c>
      <c r="Q11" s="42">
        <f t="shared" ref="Q11:R11" si="20">Q37+Q89</f>
        <v>0</v>
      </c>
      <c r="R11" s="42">
        <f t="shared" si="20"/>
        <v>0</v>
      </c>
      <c r="S11" s="177">
        <f t="shared" si="10"/>
        <v>569.52063384230655</v>
      </c>
      <c r="T11" s="168" t="str">
        <f t="shared" si="11"/>
        <v/>
      </c>
      <c r="U11" s="168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9"/>
      <c r="AJ11" s="169"/>
      <c r="AR11" s="161"/>
      <c r="BA11" s="160"/>
      <c r="BI11" s="161"/>
      <c r="BR11" s="160"/>
      <c r="BX11" s="23"/>
      <c r="CG11" s="160"/>
    </row>
    <row r="12" spans="1:85" ht="15">
      <c r="A12" s="178" t="s">
        <v>15</v>
      </c>
      <c r="B12" s="39">
        <f t="shared" si="2"/>
        <v>1658.215001463707</v>
      </c>
      <c r="C12" s="39">
        <f t="shared" si="2"/>
        <v>44.175753954078949</v>
      </c>
      <c r="D12" s="39">
        <f t="shared" ref="D12:E12" si="21">D38+D90</f>
        <v>175.2749400609037</v>
      </c>
      <c r="E12" s="39">
        <f t="shared" si="21"/>
        <v>5.922731958922351</v>
      </c>
      <c r="F12" s="179">
        <f t="shared" si="4"/>
        <v>0</v>
      </c>
      <c r="G12" s="39">
        <f t="shared" ref="G12:H12" si="22">G38+G90</f>
        <v>0</v>
      </c>
      <c r="H12" s="39">
        <f t="shared" si="22"/>
        <v>0</v>
      </c>
      <c r="I12" s="181">
        <f t="shared" si="6"/>
        <v>1883.5884274376122</v>
      </c>
      <c r="J12" s="168"/>
      <c r="K12" s="182" t="s">
        <v>15</v>
      </c>
      <c r="L12" s="87">
        <f t="shared" si="7"/>
        <v>1658.215001463707</v>
      </c>
      <c r="M12" s="87">
        <f t="shared" si="7"/>
        <v>44.175753954078949</v>
      </c>
      <c r="N12" s="87">
        <f t="shared" si="7"/>
        <v>175.2749400609037</v>
      </c>
      <c r="O12" s="87">
        <f t="shared" si="7"/>
        <v>5.922731958922351</v>
      </c>
      <c r="P12" s="87">
        <f t="shared" si="8"/>
        <v>0</v>
      </c>
      <c r="Q12" s="87">
        <f t="shared" ref="Q12:R12" si="23">Q38+Q90</f>
        <v>0</v>
      </c>
      <c r="R12" s="87">
        <f t="shared" si="23"/>
        <v>0</v>
      </c>
      <c r="S12" s="185">
        <f t="shared" si="10"/>
        <v>1883.5884274376122</v>
      </c>
      <c r="T12" s="168" t="str">
        <f t="shared" si="11"/>
        <v/>
      </c>
      <c r="U12" s="168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9"/>
      <c r="AJ12" s="169"/>
      <c r="AR12" s="161"/>
      <c r="BA12" s="160"/>
      <c r="BI12" s="161"/>
      <c r="BR12" s="160"/>
      <c r="BX12" s="23"/>
      <c r="CG12" s="160"/>
    </row>
    <row r="13" spans="1:85" ht="15">
      <c r="A13" s="186" t="s">
        <v>58</v>
      </c>
      <c r="B13" s="42">
        <f t="shared" si="2"/>
        <v>0</v>
      </c>
      <c r="C13" s="42">
        <f t="shared" si="2"/>
        <v>1.3991643728969959E-2</v>
      </c>
      <c r="D13" s="42">
        <f t="shared" ref="D13:E13" si="24">D39+D91</f>
        <v>0.60788511539057299</v>
      </c>
      <c r="E13" s="42">
        <f t="shared" si="24"/>
        <v>2250.2467690334925</v>
      </c>
      <c r="F13" s="175">
        <f t="shared" si="4"/>
        <v>30106.399984420896</v>
      </c>
      <c r="G13" s="42">
        <f t="shared" ref="G13:H13" si="25">G39+G91</f>
        <v>0</v>
      </c>
      <c r="H13" s="42">
        <f t="shared" si="25"/>
        <v>0</v>
      </c>
      <c r="I13" s="173">
        <f t="shared" si="6"/>
        <v>32357.268630213508</v>
      </c>
      <c r="J13" s="168"/>
      <c r="K13" s="188" t="s">
        <v>58</v>
      </c>
      <c r="L13" s="42">
        <f t="shared" si="7"/>
        <v>0</v>
      </c>
      <c r="M13" s="42">
        <f t="shared" si="7"/>
        <v>1.3991643728969959E-2</v>
      </c>
      <c r="N13" s="42">
        <f t="shared" si="7"/>
        <v>0.60788511539057299</v>
      </c>
      <c r="O13" s="42">
        <f t="shared" si="7"/>
        <v>2250.2467690334925</v>
      </c>
      <c r="P13" s="42">
        <f t="shared" si="8"/>
        <v>30106.399984420899</v>
      </c>
      <c r="Q13" s="42">
        <f t="shared" ref="Q13:R13" si="26">Q39+Q91</f>
        <v>0</v>
      </c>
      <c r="R13" s="42">
        <f t="shared" si="26"/>
        <v>0</v>
      </c>
      <c r="S13" s="177">
        <f t="shared" si="10"/>
        <v>32357.268630213512</v>
      </c>
      <c r="T13" s="168" t="str">
        <f t="shared" si="11"/>
        <v/>
      </c>
      <c r="U13" s="168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9"/>
      <c r="AJ13" s="169"/>
      <c r="AR13" s="161"/>
      <c r="BA13" s="160"/>
      <c r="BI13" s="161"/>
      <c r="BR13" s="160"/>
      <c r="BX13" s="23"/>
      <c r="CG13" s="160"/>
    </row>
    <row r="14" spans="1:85" ht="15">
      <c r="A14" s="178" t="s">
        <v>12</v>
      </c>
      <c r="B14" s="39">
        <f t="shared" si="2"/>
        <v>0</v>
      </c>
      <c r="C14" s="39">
        <f t="shared" si="2"/>
        <v>0</v>
      </c>
      <c r="D14" s="39">
        <f t="shared" ref="D14:E14" si="27">D40+D92</f>
        <v>0.17124881399270717</v>
      </c>
      <c r="E14" s="39">
        <f t="shared" si="27"/>
        <v>41.521062030819685</v>
      </c>
      <c r="F14" s="179">
        <f t="shared" si="4"/>
        <v>11057.888382450381</v>
      </c>
      <c r="G14" s="39">
        <f t="shared" ref="G14:H14" si="28">G40+G92</f>
        <v>0</v>
      </c>
      <c r="H14" s="39">
        <f t="shared" si="28"/>
        <v>0</v>
      </c>
      <c r="I14" s="181">
        <f t="shared" si="6"/>
        <v>11099.580693295193</v>
      </c>
      <c r="J14" s="168"/>
      <c r="K14" s="182" t="s">
        <v>12</v>
      </c>
      <c r="L14" s="87">
        <f t="shared" si="7"/>
        <v>0</v>
      </c>
      <c r="M14" s="87">
        <f t="shared" si="7"/>
        <v>0</v>
      </c>
      <c r="N14" s="87">
        <f t="shared" si="7"/>
        <v>0.17124881399270717</v>
      </c>
      <c r="O14" s="87">
        <f t="shared" si="7"/>
        <v>41.521062030819685</v>
      </c>
      <c r="P14" s="87">
        <f t="shared" si="8"/>
        <v>11057.888382450381</v>
      </c>
      <c r="Q14" s="87">
        <f t="shared" ref="Q14:R14" si="29">Q40+Q92</f>
        <v>0</v>
      </c>
      <c r="R14" s="87">
        <f t="shared" si="29"/>
        <v>0</v>
      </c>
      <c r="S14" s="185">
        <f t="shared" si="10"/>
        <v>11099.580693295193</v>
      </c>
      <c r="T14" s="168" t="str">
        <f t="shared" si="11"/>
        <v/>
      </c>
      <c r="U14" s="168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9"/>
      <c r="AJ14" s="169"/>
      <c r="AR14" s="161"/>
      <c r="BA14" s="160"/>
      <c r="BI14" s="161"/>
      <c r="BR14" s="160"/>
      <c r="BX14" s="23"/>
      <c r="CG14" s="160"/>
    </row>
    <row r="15" spans="1:85" ht="15">
      <c r="A15" s="186" t="s">
        <v>59</v>
      </c>
      <c r="B15" s="42">
        <f t="shared" si="2"/>
        <v>7.6141154875717057E-2</v>
      </c>
      <c r="C15" s="42">
        <f t="shared" si="2"/>
        <v>0</v>
      </c>
      <c r="D15" s="42">
        <f t="shared" ref="D15:E15" si="30">D41+D93</f>
        <v>0.15632574764256849</v>
      </c>
      <c r="E15" s="42">
        <f t="shared" si="30"/>
        <v>1.6380418369279903E-3</v>
      </c>
      <c r="F15" s="175">
        <f t="shared" si="4"/>
        <v>2.6547404119020932</v>
      </c>
      <c r="G15" s="42">
        <f t="shared" ref="G15:H15" si="31">G41+G93</f>
        <v>0</v>
      </c>
      <c r="H15" s="42">
        <f t="shared" si="31"/>
        <v>0</v>
      </c>
      <c r="I15" s="173">
        <f t="shared" si="6"/>
        <v>2.8888453562573067</v>
      </c>
      <c r="J15" s="168"/>
      <c r="K15" s="188" t="s">
        <v>59</v>
      </c>
      <c r="L15" s="42">
        <f t="shared" si="7"/>
        <v>7.6141154875717057E-2</v>
      </c>
      <c r="M15" s="42">
        <f t="shared" si="7"/>
        <v>0</v>
      </c>
      <c r="N15" s="42">
        <f t="shared" si="7"/>
        <v>0.15632574764256849</v>
      </c>
      <c r="O15" s="42">
        <f t="shared" si="7"/>
        <v>1.6380418369279903E-3</v>
      </c>
      <c r="P15" s="42">
        <f t="shared" si="8"/>
        <v>2.6547404119020932</v>
      </c>
      <c r="Q15" s="42">
        <f t="shared" ref="Q15:R15" si="32">Q41+Q93</f>
        <v>0</v>
      </c>
      <c r="R15" s="42">
        <f t="shared" si="32"/>
        <v>0</v>
      </c>
      <c r="S15" s="177">
        <f t="shared" si="10"/>
        <v>2.8888453562573067</v>
      </c>
      <c r="T15" s="168" t="str">
        <f t="shared" si="11"/>
        <v/>
      </c>
      <c r="U15" s="168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9"/>
      <c r="AJ15" s="169"/>
      <c r="AR15" s="161"/>
      <c r="BA15" s="160"/>
      <c r="BI15" s="161"/>
      <c r="BR15" s="160"/>
      <c r="BX15" s="23"/>
      <c r="CG15" s="160"/>
    </row>
    <row r="16" spans="1:85" ht="15">
      <c r="A16" s="178" t="s">
        <v>17</v>
      </c>
      <c r="B16" s="39">
        <f t="shared" si="2"/>
        <v>172.51442579197806</v>
      </c>
      <c r="C16" s="39">
        <f t="shared" si="2"/>
        <v>2.1321047926955279</v>
      </c>
      <c r="D16" s="39">
        <f t="shared" ref="D16:E16" si="33">D42+D94</f>
        <v>93.217205886869777</v>
      </c>
      <c r="E16" s="39">
        <f t="shared" si="33"/>
        <v>27.675532590771734</v>
      </c>
      <c r="F16" s="179">
        <f t="shared" si="4"/>
        <v>788.71726885268447</v>
      </c>
      <c r="G16" s="39">
        <f t="shared" ref="G16:H16" si="34">G42+G94</f>
        <v>0</v>
      </c>
      <c r="H16" s="39">
        <f t="shared" si="34"/>
        <v>0</v>
      </c>
      <c r="I16" s="181">
        <f t="shared" si="6"/>
        <v>1084.2565379149996</v>
      </c>
      <c r="J16" s="168"/>
      <c r="K16" s="182" t="s">
        <v>17</v>
      </c>
      <c r="L16" s="87">
        <f t="shared" si="7"/>
        <v>172.51442579197806</v>
      </c>
      <c r="M16" s="87">
        <f t="shared" si="7"/>
        <v>2.1321047926955279</v>
      </c>
      <c r="N16" s="87">
        <f t="shared" si="7"/>
        <v>93.217205886869777</v>
      </c>
      <c r="O16" s="87">
        <f t="shared" si="7"/>
        <v>27.675532590771734</v>
      </c>
      <c r="P16" s="87">
        <f t="shared" si="8"/>
        <v>788.71726885268447</v>
      </c>
      <c r="Q16" s="87">
        <f t="shared" ref="Q16:R16" si="35">Q42+Q94</f>
        <v>0</v>
      </c>
      <c r="R16" s="87">
        <f t="shared" si="35"/>
        <v>0</v>
      </c>
      <c r="S16" s="185">
        <f t="shared" si="10"/>
        <v>1084.2565379149996</v>
      </c>
      <c r="T16" s="168" t="str">
        <f t="shared" si="11"/>
        <v/>
      </c>
      <c r="U16" s="168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9"/>
      <c r="AJ16" s="169"/>
      <c r="AR16" s="161"/>
      <c r="BA16" s="160"/>
      <c r="BI16" s="161"/>
      <c r="BR16" s="160"/>
      <c r="BX16" s="23"/>
      <c r="CG16" s="160"/>
    </row>
    <row r="17" spans="1:85" ht="15">
      <c r="A17" s="186" t="s">
        <v>139</v>
      </c>
      <c r="B17" s="42">
        <f t="shared" si="2"/>
        <v>21841.665055139616</v>
      </c>
      <c r="C17" s="42">
        <f t="shared" si="2"/>
        <v>1936.7847401046447</v>
      </c>
      <c r="D17" s="42">
        <f t="shared" ref="D17:E17" si="36">D43+D95</f>
        <v>4777.0947095870224</v>
      </c>
      <c r="E17" s="42">
        <f t="shared" si="36"/>
        <v>195.03838786534226</v>
      </c>
      <c r="F17" s="175">
        <f t="shared" si="4"/>
        <v>60.373975871583077</v>
      </c>
      <c r="G17" s="42">
        <f t="shared" ref="G17:H17" si="37">G43+G95</f>
        <v>0</v>
      </c>
      <c r="H17" s="42">
        <f t="shared" si="37"/>
        <v>0</v>
      </c>
      <c r="I17" s="173">
        <f t="shared" si="6"/>
        <v>28810.956868568206</v>
      </c>
      <c r="J17" s="168"/>
      <c r="K17" s="188" t="s">
        <v>139</v>
      </c>
      <c r="L17" s="42">
        <f t="shared" si="7"/>
        <v>21841.665055139616</v>
      </c>
      <c r="M17" s="42">
        <f t="shared" si="7"/>
        <v>1936.7847401046447</v>
      </c>
      <c r="N17" s="42">
        <f t="shared" si="7"/>
        <v>4777.0947095870224</v>
      </c>
      <c r="O17" s="42">
        <f t="shared" si="7"/>
        <v>195.03838786534226</v>
      </c>
      <c r="P17" s="42">
        <f t="shared" si="8"/>
        <v>60.37397587158307</v>
      </c>
      <c r="Q17" s="42">
        <f t="shared" ref="Q17:R17" si="38">Q43+Q95</f>
        <v>0</v>
      </c>
      <c r="R17" s="42">
        <f t="shared" si="38"/>
        <v>0</v>
      </c>
      <c r="S17" s="177">
        <f t="shared" si="10"/>
        <v>28810.956868568206</v>
      </c>
      <c r="T17" s="168" t="str">
        <f t="shared" si="11"/>
        <v/>
      </c>
      <c r="U17" s="168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9"/>
      <c r="AJ17" s="169"/>
      <c r="AR17" s="161"/>
      <c r="BA17" s="160"/>
      <c r="BI17" s="161"/>
      <c r="BR17" s="160"/>
      <c r="BX17" s="23"/>
      <c r="CG17" s="160"/>
    </row>
    <row r="18" spans="1:85" ht="15">
      <c r="A18" s="178" t="s">
        <v>25</v>
      </c>
      <c r="B18" s="39">
        <f t="shared" si="2"/>
        <v>4047.599862245816</v>
      </c>
      <c r="C18" s="39">
        <f t="shared" si="2"/>
        <v>36.251743359072258</v>
      </c>
      <c r="D18" s="39">
        <f t="shared" ref="D18:E18" si="39">D44+D96</f>
        <v>7921.7080144207666</v>
      </c>
      <c r="E18" s="39">
        <f t="shared" si="39"/>
        <v>8694.9138234101192</v>
      </c>
      <c r="F18" s="179">
        <f t="shared" si="4"/>
        <v>2174.2551802062962</v>
      </c>
      <c r="G18" s="39">
        <f t="shared" ref="G18:H18" si="40">G44+G96</f>
        <v>6645.9901437056305</v>
      </c>
      <c r="H18" s="39">
        <f t="shared" si="40"/>
        <v>24.836432808314523</v>
      </c>
      <c r="I18" s="181">
        <f t="shared" si="6"/>
        <v>29545.555200156017</v>
      </c>
      <c r="J18" s="168"/>
      <c r="K18" s="182" t="s">
        <v>25</v>
      </c>
      <c r="L18" s="87">
        <f t="shared" si="7"/>
        <v>4047.599862245816</v>
      </c>
      <c r="M18" s="87">
        <f t="shared" si="7"/>
        <v>36.251743359072258</v>
      </c>
      <c r="N18" s="87">
        <f t="shared" si="7"/>
        <v>7921.7080144207666</v>
      </c>
      <c r="O18" s="87">
        <f t="shared" si="7"/>
        <v>8694.9138234101192</v>
      </c>
      <c r="P18" s="87">
        <f t="shared" si="8"/>
        <v>2174.2551802062962</v>
      </c>
      <c r="Q18" s="87">
        <f t="shared" ref="Q18:R18" si="41">Q44+Q96</f>
        <v>6645.9901437056305</v>
      </c>
      <c r="R18" s="87">
        <f t="shared" si="41"/>
        <v>24.836432808314523</v>
      </c>
      <c r="S18" s="185">
        <f t="shared" si="10"/>
        <v>29545.555200156017</v>
      </c>
      <c r="T18" s="168" t="str">
        <f t="shared" si="11"/>
        <v/>
      </c>
      <c r="U18" s="168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9"/>
      <c r="AJ18" s="169"/>
      <c r="AR18" s="161"/>
      <c r="BA18" s="160"/>
      <c r="BI18" s="161"/>
      <c r="BR18" s="160"/>
      <c r="BX18" s="23"/>
      <c r="CG18" s="160"/>
    </row>
    <row r="19" spans="1:85" ht="15">
      <c r="A19" s="186" t="s">
        <v>24</v>
      </c>
      <c r="B19" s="42">
        <f t="shared" si="2"/>
        <v>19408.795529458013</v>
      </c>
      <c r="C19" s="42">
        <f t="shared" si="2"/>
        <v>185.99879233111062</v>
      </c>
      <c r="D19" s="42">
        <f t="shared" ref="D19:E19" si="42">D45+D97</f>
        <v>2007.8713471658025</v>
      </c>
      <c r="E19" s="42">
        <f t="shared" si="42"/>
        <v>0</v>
      </c>
      <c r="F19" s="175">
        <f t="shared" si="4"/>
        <v>0</v>
      </c>
      <c r="G19" s="42">
        <f t="shared" ref="G19:H19" si="43">G45+G97</f>
        <v>0</v>
      </c>
      <c r="H19" s="42">
        <f t="shared" si="43"/>
        <v>0</v>
      </c>
      <c r="I19" s="173">
        <f t="shared" si="6"/>
        <v>21602.665668954924</v>
      </c>
      <c r="J19" s="168"/>
      <c r="K19" s="188" t="s">
        <v>24</v>
      </c>
      <c r="L19" s="42">
        <f t="shared" si="7"/>
        <v>19408.795529458013</v>
      </c>
      <c r="M19" s="42">
        <f t="shared" si="7"/>
        <v>185.99879233111062</v>
      </c>
      <c r="N19" s="42">
        <f t="shared" si="7"/>
        <v>2007.8713471658025</v>
      </c>
      <c r="O19" s="42">
        <f t="shared" si="7"/>
        <v>0</v>
      </c>
      <c r="P19" s="42">
        <f t="shared" si="8"/>
        <v>0</v>
      </c>
      <c r="Q19" s="42">
        <f t="shared" ref="Q19:R19" si="44">Q45+Q97</f>
        <v>0</v>
      </c>
      <c r="R19" s="42">
        <f t="shared" si="44"/>
        <v>0</v>
      </c>
      <c r="S19" s="177">
        <f t="shared" si="10"/>
        <v>21602.665668954924</v>
      </c>
      <c r="T19" s="168" t="str">
        <f t="shared" si="11"/>
        <v/>
      </c>
      <c r="U19" s="168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9"/>
      <c r="AJ19" s="169"/>
      <c r="AR19" s="161"/>
      <c r="BA19" s="160"/>
      <c r="BI19" s="161"/>
      <c r="BR19" s="160"/>
      <c r="BX19" s="23"/>
      <c r="CG19" s="160"/>
    </row>
    <row r="20" spans="1:85" ht="15">
      <c r="A20" s="178" t="s">
        <v>60</v>
      </c>
      <c r="B20" s="39">
        <f t="shared" si="2"/>
        <v>991.10886874769039</v>
      </c>
      <c r="C20" s="39">
        <f t="shared" si="2"/>
        <v>4.7694967326871254</v>
      </c>
      <c r="D20" s="39">
        <f t="shared" ref="D20:E20" si="45">D46+D98</f>
        <v>41.107739582286015</v>
      </c>
      <c r="E20" s="39">
        <f t="shared" si="45"/>
        <v>0</v>
      </c>
      <c r="F20" s="179">
        <f t="shared" si="4"/>
        <v>0</v>
      </c>
      <c r="G20" s="39">
        <f t="shared" ref="G20:H20" si="46">G46+G98</f>
        <v>0</v>
      </c>
      <c r="H20" s="39">
        <f t="shared" si="46"/>
        <v>0</v>
      </c>
      <c r="I20" s="181">
        <f t="shared" si="6"/>
        <v>1036.9861050626635</v>
      </c>
      <c r="J20" s="168"/>
      <c r="K20" s="182" t="s">
        <v>60</v>
      </c>
      <c r="L20" s="87">
        <f t="shared" si="7"/>
        <v>991.10886874769039</v>
      </c>
      <c r="M20" s="87">
        <f t="shared" si="7"/>
        <v>4.7694967326871254</v>
      </c>
      <c r="N20" s="87">
        <f t="shared" si="7"/>
        <v>41.107739582286015</v>
      </c>
      <c r="O20" s="87">
        <f t="shared" si="7"/>
        <v>0</v>
      </c>
      <c r="P20" s="87">
        <f t="shared" si="8"/>
        <v>0</v>
      </c>
      <c r="Q20" s="87">
        <f t="shared" ref="Q20:R20" si="47">Q46+Q98</f>
        <v>0</v>
      </c>
      <c r="R20" s="87">
        <f t="shared" si="47"/>
        <v>0</v>
      </c>
      <c r="S20" s="185">
        <f t="shared" si="10"/>
        <v>1036.9861050626635</v>
      </c>
      <c r="T20" s="168" t="str">
        <f t="shared" si="11"/>
        <v/>
      </c>
      <c r="U20" s="168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9"/>
      <c r="AJ20" s="169"/>
      <c r="AR20" s="161"/>
      <c r="BA20" s="160"/>
      <c r="BI20" s="161"/>
      <c r="BR20" s="160"/>
      <c r="BX20" s="23"/>
      <c r="CG20" s="160"/>
    </row>
    <row r="21" spans="1:85" ht="15">
      <c r="A21" s="186" t="s">
        <v>22</v>
      </c>
      <c r="B21" s="42">
        <f t="shared" si="2"/>
        <v>1283.3880434917246</v>
      </c>
      <c r="C21" s="42">
        <f t="shared" si="2"/>
        <v>196.66525721462295</v>
      </c>
      <c r="D21" s="42">
        <f t="shared" ref="D21:E21" si="48">D47+D99</f>
        <v>167.30125524838539</v>
      </c>
      <c r="E21" s="42">
        <f t="shared" si="48"/>
        <v>4.6057036253707544</v>
      </c>
      <c r="F21" s="175">
        <f t="shared" si="4"/>
        <v>3016.4595951910901</v>
      </c>
      <c r="G21" s="42">
        <f t="shared" ref="G21:H21" si="49">G47+G99</f>
        <v>0</v>
      </c>
      <c r="H21" s="42">
        <f t="shared" si="49"/>
        <v>0</v>
      </c>
      <c r="I21" s="173">
        <f t="shared" si="6"/>
        <v>4668.419854771194</v>
      </c>
      <c r="J21" s="168"/>
      <c r="K21" s="188" t="s">
        <v>22</v>
      </c>
      <c r="L21" s="42">
        <f t="shared" si="7"/>
        <v>1283.3880434917246</v>
      </c>
      <c r="M21" s="42">
        <f t="shared" si="7"/>
        <v>196.66525721462295</v>
      </c>
      <c r="N21" s="42">
        <f t="shared" si="7"/>
        <v>167.30125524838539</v>
      </c>
      <c r="O21" s="42">
        <f t="shared" si="7"/>
        <v>4.6057036253707544</v>
      </c>
      <c r="P21" s="42">
        <f t="shared" si="8"/>
        <v>3016.4595951910901</v>
      </c>
      <c r="Q21" s="42">
        <f t="shared" ref="Q21:R21" si="50">Q47+Q99</f>
        <v>0</v>
      </c>
      <c r="R21" s="42">
        <f t="shared" si="50"/>
        <v>0</v>
      </c>
      <c r="S21" s="177">
        <f t="shared" si="10"/>
        <v>4668.419854771194</v>
      </c>
      <c r="T21" s="168" t="str">
        <f t="shared" si="11"/>
        <v/>
      </c>
      <c r="U21" s="168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9"/>
      <c r="AJ21" s="169"/>
      <c r="AR21" s="161"/>
      <c r="BA21" s="160"/>
      <c r="BI21" s="161"/>
      <c r="BR21" s="160"/>
      <c r="BX21" s="23"/>
      <c r="CG21" s="160"/>
    </row>
    <row r="22" spans="1:85" ht="15">
      <c r="A22" s="178" t="s">
        <v>21</v>
      </c>
      <c r="B22" s="39">
        <f t="shared" si="2"/>
        <v>13.794531033821784</v>
      </c>
      <c r="C22" s="39">
        <f t="shared" si="2"/>
        <v>0.39515795430397049</v>
      </c>
      <c r="D22" s="39">
        <f t="shared" ref="D22:E22" si="51">D48+D100</f>
        <v>6.5706788641095413</v>
      </c>
      <c r="E22" s="39">
        <f t="shared" si="51"/>
        <v>0</v>
      </c>
      <c r="F22" s="179">
        <f t="shared" si="4"/>
        <v>0</v>
      </c>
      <c r="G22" s="39">
        <f t="shared" ref="G22:H22" si="52">G48+G100</f>
        <v>0</v>
      </c>
      <c r="H22" s="39">
        <f t="shared" si="52"/>
        <v>0</v>
      </c>
      <c r="I22" s="181">
        <f t="shared" si="6"/>
        <v>20.760367852235294</v>
      </c>
      <c r="J22" s="168"/>
      <c r="K22" s="182" t="s">
        <v>21</v>
      </c>
      <c r="L22" s="87">
        <f t="shared" si="7"/>
        <v>13.794531033821784</v>
      </c>
      <c r="M22" s="87">
        <f t="shared" si="7"/>
        <v>0.39515795430397049</v>
      </c>
      <c r="N22" s="87">
        <f t="shared" si="7"/>
        <v>6.5706788641095413</v>
      </c>
      <c r="O22" s="87">
        <f t="shared" si="7"/>
        <v>0</v>
      </c>
      <c r="P22" s="87">
        <f t="shared" si="8"/>
        <v>0</v>
      </c>
      <c r="Q22" s="87">
        <f t="shared" ref="Q22:R22" si="53">Q48+Q100</f>
        <v>0</v>
      </c>
      <c r="R22" s="87">
        <f t="shared" si="53"/>
        <v>0</v>
      </c>
      <c r="S22" s="185">
        <f t="shared" si="10"/>
        <v>20.760367852235294</v>
      </c>
      <c r="T22" s="168" t="str">
        <f t="shared" si="11"/>
        <v/>
      </c>
      <c r="U22" s="168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9"/>
      <c r="AJ22" s="169"/>
      <c r="AR22" s="161"/>
      <c r="BA22" s="160"/>
      <c r="BI22" s="161"/>
      <c r="BR22" s="160"/>
      <c r="BX22" s="23"/>
      <c r="CG22" s="160"/>
    </row>
    <row r="23" spans="1:85" ht="15">
      <c r="A23" s="189" t="s">
        <v>64</v>
      </c>
      <c r="B23" s="42">
        <f t="shared" si="2"/>
        <v>275.24229563470897</v>
      </c>
      <c r="C23" s="42">
        <f t="shared" si="2"/>
        <v>0</v>
      </c>
      <c r="D23" s="42">
        <f t="shared" ref="D23:E23" si="54">D49+D101</f>
        <v>88.045239302111469</v>
      </c>
      <c r="E23" s="42">
        <f t="shared" si="54"/>
        <v>0</v>
      </c>
      <c r="F23" s="175">
        <f t="shared" si="4"/>
        <v>0</v>
      </c>
      <c r="G23" s="42">
        <f t="shared" ref="G23:H23" si="55">G49+G101</f>
        <v>0</v>
      </c>
      <c r="H23" s="42">
        <f t="shared" si="55"/>
        <v>0</v>
      </c>
      <c r="I23" s="173">
        <f t="shared" si="6"/>
        <v>363.28753493682041</v>
      </c>
      <c r="J23" s="168"/>
      <c r="K23" s="190" t="s">
        <v>64</v>
      </c>
      <c r="L23" s="42">
        <f t="shared" si="7"/>
        <v>275.24229563470897</v>
      </c>
      <c r="M23" s="42">
        <f t="shared" si="7"/>
        <v>0</v>
      </c>
      <c r="N23" s="42">
        <f t="shared" si="7"/>
        <v>88.045239302111469</v>
      </c>
      <c r="O23" s="42">
        <f t="shared" si="7"/>
        <v>0</v>
      </c>
      <c r="P23" s="42">
        <f t="shared" si="8"/>
        <v>0</v>
      </c>
      <c r="Q23" s="42">
        <f t="shared" ref="Q23:R23" si="56">Q49+Q101</f>
        <v>0</v>
      </c>
      <c r="R23" s="42">
        <f t="shared" si="56"/>
        <v>0</v>
      </c>
      <c r="S23" s="177">
        <f t="shared" si="10"/>
        <v>363.28753493682041</v>
      </c>
      <c r="T23" s="168" t="str">
        <f t="shared" si="11"/>
        <v/>
      </c>
      <c r="U23" s="168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9"/>
      <c r="AJ23" s="169"/>
      <c r="AR23" s="161"/>
      <c r="BA23" s="160"/>
      <c r="BI23" s="161"/>
      <c r="BR23" s="160"/>
      <c r="BX23" s="23"/>
      <c r="CG23" s="160"/>
    </row>
    <row r="24" spans="1:85">
      <c r="A24" s="191" t="str">
        <f>A50</f>
        <v>Umgebungswärme etc.</v>
      </c>
      <c r="B24" s="60">
        <f t="shared" si="2"/>
        <v>275.24229563470897</v>
      </c>
      <c r="C24" s="60">
        <f t="shared" si="2"/>
        <v>0</v>
      </c>
      <c r="D24" s="60">
        <f t="shared" ref="D24:E24" si="57">D50+D102</f>
        <v>88.045239302111469</v>
      </c>
      <c r="E24" s="60">
        <f t="shared" si="57"/>
        <v>0</v>
      </c>
      <c r="F24" s="192">
        <f t="shared" si="4"/>
        <v>0</v>
      </c>
      <c r="G24" s="60">
        <f t="shared" ref="G24:H24" si="58">G50+G102</f>
        <v>0</v>
      </c>
      <c r="H24" s="60">
        <f t="shared" si="58"/>
        <v>0</v>
      </c>
      <c r="I24" s="194">
        <f t="shared" si="6"/>
        <v>363.28753493682041</v>
      </c>
      <c r="J24" s="168"/>
      <c r="K24" s="195" t="s">
        <v>23</v>
      </c>
      <c r="L24" s="90">
        <f t="shared" si="7"/>
        <v>275.24229563470897</v>
      </c>
      <c r="M24" s="90">
        <f t="shared" si="7"/>
        <v>0</v>
      </c>
      <c r="N24" s="90">
        <f t="shared" si="7"/>
        <v>88.045239302111469</v>
      </c>
      <c r="O24" s="90">
        <f t="shared" si="7"/>
        <v>0</v>
      </c>
      <c r="P24" s="90">
        <f t="shared" si="8"/>
        <v>0</v>
      </c>
      <c r="Q24" s="90">
        <f t="shared" ref="Q24:R24" si="59">Q50+Q102</f>
        <v>0</v>
      </c>
      <c r="R24" s="90">
        <f t="shared" si="59"/>
        <v>0</v>
      </c>
      <c r="S24" s="198">
        <f t="shared" si="10"/>
        <v>363.28753493682041</v>
      </c>
      <c r="T24" s="168" t="str">
        <f t="shared" si="11"/>
        <v/>
      </c>
      <c r="U24" s="168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9"/>
      <c r="AJ24" s="169"/>
      <c r="AR24" s="161"/>
      <c r="BA24" s="160"/>
      <c r="BI24" s="161"/>
      <c r="BR24" s="160"/>
      <c r="BX24" s="23"/>
      <c r="CG24" s="160"/>
    </row>
    <row r="25" spans="1:85">
      <c r="A25" s="199" t="str">
        <f>A51</f>
        <v>Gichtgas</v>
      </c>
      <c r="B25" s="63">
        <f t="shared" si="2"/>
        <v>0</v>
      </c>
      <c r="C25" s="63">
        <f t="shared" si="2"/>
        <v>0</v>
      </c>
      <c r="D25" s="63">
        <f t="shared" ref="D25:E25" si="60">D51+D103</f>
        <v>0</v>
      </c>
      <c r="E25" s="63">
        <f t="shared" si="60"/>
        <v>0</v>
      </c>
      <c r="F25" s="200">
        <f t="shared" si="4"/>
        <v>0</v>
      </c>
      <c r="G25" s="63">
        <f t="shared" ref="G25:H25" si="61">G51+G103</f>
        <v>0</v>
      </c>
      <c r="H25" s="63">
        <f t="shared" si="61"/>
        <v>0</v>
      </c>
      <c r="I25" s="202">
        <f t="shared" si="6"/>
        <v>0</v>
      </c>
      <c r="J25" s="168"/>
      <c r="K25" s="203" t="s">
        <v>19</v>
      </c>
      <c r="L25" s="63">
        <f t="shared" si="7"/>
        <v>0</v>
      </c>
      <c r="M25" s="63">
        <f t="shared" si="7"/>
        <v>0</v>
      </c>
      <c r="N25" s="63">
        <f t="shared" si="7"/>
        <v>0</v>
      </c>
      <c r="O25" s="63">
        <f t="shared" si="7"/>
        <v>0</v>
      </c>
      <c r="P25" s="63">
        <f t="shared" si="8"/>
        <v>0</v>
      </c>
      <c r="Q25" s="63">
        <f t="shared" ref="Q25:R25" si="62">Q51+Q103</f>
        <v>0</v>
      </c>
      <c r="R25" s="63">
        <f t="shared" si="62"/>
        <v>0</v>
      </c>
      <c r="S25" s="205">
        <f t="shared" si="10"/>
        <v>0</v>
      </c>
      <c r="T25" s="168"/>
      <c r="U25" s="168"/>
      <c r="Z25" s="169"/>
      <c r="AA25" s="160"/>
      <c r="AB25" s="160"/>
      <c r="AC25" s="160"/>
      <c r="AD25" s="160"/>
      <c r="AE25" s="160"/>
      <c r="AF25" s="160"/>
      <c r="AG25" s="160"/>
      <c r="AH25" s="160"/>
      <c r="AI25" s="160"/>
      <c r="AR25" s="161"/>
      <c r="BA25" s="160"/>
      <c r="BI25" s="161"/>
      <c r="BR25" s="160"/>
      <c r="BX25" s="23"/>
      <c r="CG25" s="160"/>
    </row>
    <row r="26" spans="1:85">
      <c r="A26" s="191" t="str">
        <f>A52</f>
        <v>Kokereigas</v>
      </c>
      <c r="B26" s="60">
        <f t="shared" si="2"/>
        <v>0</v>
      </c>
      <c r="C26" s="60">
        <f t="shared" si="2"/>
        <v>0</v>
      </c>
      <c r="D26" s="60">
        <f t="shared" ref="D26:E26" si="63">D52+D104</f>
        <v>0</v>
      </c>
      <c r="E26" s="60">
        <f t="shared" si="63"/>
        <v>0</v>
      </c>
      <c r="F26" s="192">
        <f t="shared" si="4"/>
        <v>0</v>
      </c>
      <c r="G26" s="60">
        <f t="shared" ref="G26:H26" si="64">G52+G104</f>
        <v>0</v>
      </c>
      <c r="H26" s="60">
        <f t="shared" si="64"/>
        <v>0</v>
      </c>
      <c r="I26" s="194">
        <f t="shared" si="6"/>
        <v>0</v>
      </c>
      <c r="J26" s="168"/>
      <c r="K26" s="195" t="s">
        <v>20</v>
      </c>
      <c r="L26" s="90">
        <f t="shared" si="7"/>
        <v>0</v>
      </c>
      <c r="M26" s="90">
        <f t="shared" si="7"/>
        <v>0</v>
      </c>
      <c r="N26" s="90">
        <f t="shared" si="7"/>
        <v>0</v>
      </c>
      <c r="O26" s="90">
        <f t="shared" si="7"/>
        <v>0</v>
      </c>
      <c r="P26" s="90">
        <f t="shared" si="8"/>
        <v>0</v>
      </c>
      <c r="Q26" s="90">
        <f t="shared" ref="Q26:R26" si="65">Q52+Q104</f>
        <v>0</v>
      </c>
      <c r="R26" s="90">
        <f t="shared" si="65"/>
        <v>0</v>
      </c>
      <c r="S26" s="198">
        <f t="shared" si="10"/>
        <v>0</v>
      </c>
      <c r="T26" s="168"/>
      <c r="U26" s="168"/>
      <c r="Z26" s="169"/>
      <c r="AA26" s="160"/>
      <c r="AB26" s="160"/>
      <c r="AC26" s="160"/>
      <c r="AD26" s="160"/>
      <c r="AE26" s="160"/>
      <c r="AF26" s="160"/>
      <c r="AG26" s="160"/>
      <c r="AH26" s="160"/>
      <c r="AI26" s="160"/>
      <c r="AR26" s="161"/>
      <c r="BA26" s="160"/>
      <c r="BI26" s="161"/>
      <c r="BR26" s="160"/>
      <c r="BX26" s="23"/>
      <c r="CG26" s="160"/>
    </row>
    <row r="27" spans="1:85" ht="15" thickBot="1">
      <c r="A27" s="206" t="str">
        <f>A53</f>
        <v>Brenntorf</v>
      </c>
      <c r="B27" s="52">
        <f t="shared" si="2"/>
        <v>0</v>
      </c>
      <c r="C27" s="52">
        <f t="shared" si="2"/>
        <v>0</v>
      </c>
      <c r="D27" s="52">
        <f t="shared" ref="D27:E27" si="66">D53+D105</f>
        <v>0</v>
      </c>
      <c r="E27" s="52">
        <f t="shared" si="66"/>
        <v>0</v>
      </c>
      <c r="F27" s="207">
        <f t="shared" si="4"/>
        <v>0</v>
      </c>
      <c r="G27" s="52">
        <f t="shared" ref="G27:H27" si="67">G53+G105</f>
        <v>0</v>
      </c>
      <c r="H27" s="52">
        <f t="shared" si="67"/>
        <v>0</v>
      </c>
      <c r="I27" s="209">
        <f t="shared" si="6"/>
        <v>0</v>
      </c>
      <c r="J27" s="168"/>
      <c r="K27" s="210" t="s">
        <v>67</v>
      </c>
      <c r="L27" s="52">
        <f t="shared" si="7"/>
        <v>0</v>
      </c>
      <c r="M27" s="52">
        <f t="shared" si="7"/>
        <v>0</v>
      </c>
      <c r="N27" s="52">
        <f t="shared" si="7"/>
        <v>0</v>
      </c>
      <c r="O27" s="52">
        <f t="shared" si="7"/>
        <v>0</v>
      </c>
      <c r="P27" s="52">
        <f t="shared" si="8"/>
        <v>0</v>
      </c>
      <c r="Q27" s="52">
        <f t="shared" ref="Q27:R27" si="68">Q53+Q105</f>
        <v>0</v>
      </c>
      <c r="R27" s="52">
        <f t="shared" si="68"/>
        <v>0</v>
      </c>
      <c r="S27" s="212">
        <f t="shared" si="10"/>
        <v>0</v>
      </c>
      <c r="T27" s="168"/>
      <c r="U27" s="168"/>
      <c r="Z27" s="169"/>
      <c r="AA27" s="160"/>
      <c r="AB27" s="160"/>
      <c r="AC27" s="160"/>
      <c r="AD27" s="160"/>
      <c r="AE27" s="160"/>
      <c r="AF27" s="160"/>
      <c r="AG27" s="160"/>
      <c r="AH27" s="160"/>
      <c r="AI27" s="160"/>
      <c r="AR27" s="161"/>
      <c r="BA27" s="160"/>
      <c r="BI27" s="161"/>
      <c r="BR27" s="160"/>
      <c r="BX27" s="23"/>
      <c r="CG27" s="160"/>
    </row>
    <row r="28" spans="1:85" ht="15">
      <c r="A28" s="213" t="s">
        <v>26</v>
      </c>
      <c r="B28" s="214">
        <f>SUM(B7:B23)</f>
        <v>50225.824986130458</v>
      </c>
      <c r="C28" s="214">
        <f t="shared" ref="C28:H28" si="69">SUM(C7:C23)</f>
        <v>2500.9820896189785</v>
      </c>
      <c r="D28" s="214">
        <f t="shared" si="69"/>
        <v>15368.707131512974</v>
      </c>
      <c r="E28" s="214">
        <f t="shared" si="69"/>
        <v>11227.045331067908</v>
      </c>
      <c r="F28" s="214">
        <f t="shared" si="69"/>
        <v>47207.027671469063</v>
      </c>
      <c r="G28" s="214">
        <f t="shared" si="69"/>
        <v>6645.9901437056305</v>
      </c>
      <c r="H28" s="214">
        <f t="shared" si="69"/>
        <v>24.836432808314523</v>
      </c>
      <c r="I28" s="214">
        <f t="shared" ref="I28" si="70">SUM(I7:I23)</f>
        <v>133200.41378631332</v>
      </c>
      <c r="J28" s="469"/>
      <c r="K28" s="215" t="s">
        <v>26</v>
      </c>
      <c r="L28" s="214">
        <f>SUM(L7:L23)</f>
        <v>50225.824986130458</v>
      </c>
      <c r="M28" s="214">
        <f t="shared" ref="M28:R28" si="71">SUM(M7:M23)</f>
        <v>2500.9820896189785</v>
      </c>
      <c r="N28" s="214">
        <f t="shared" si="71"/>
        <v>15368.707131512974</v>
      </c>
      <c r="O28" s="214">
        <f t="shared" si="71"/>
        <v>11227.045331067908</v>
      </c>
      <c r="P28" s="214">
        <f t="shared" si="71"/>
        <v>47207.027671469063</v>
      </c>
      <c r="Q28" s="214">
        <f t="shared" si="71"/>
        <v>6645.9901437056305</v>
      </c>
      <c r="R28" s="214">
        <f t="shared" si="71"/>
        <v>24.836432808314523</v>
      </c>
      <c r="S28" s="214">
        <f t="shared" ref="S28" si="72">SUM(S7:S23)</f>
        <v>133200.41378631332</v>
      </c>
      <c r="T28" s="168" t="str">
        <f>IF(ABS(S28-S54-S80-S106)&gt;0.01,S28-S54-S80-S106,"")</f>
        <v/>
      </c>
      <c r="U28" s="168"/>
      <c r="Z28" s="169"/>
      <c r="AA28" s="160"/>
      <c r="AB28" s="160"/>
      <c r="AC28" s="160"/>
      <c r="AD28" s="160"/>
      <c r="AE28" s="160"/>
      <c r="AF28" s="160"/>
      <c r="AG28" s="160"/>
      <c r="AH28" s="160"/>
      <c r="AI28" s="160"/>
      <c r="AR28" s="161"/>
      <c r="BA28" s="160"/>
      <c r="BI28" s="161"/>
      <c r="BR28" s="160"/>
      <c r="BX28" s="23"/>
      <c r="CG28" s="160"/>
    </row>
    <row r="29" spans="1:85" s="23" customFormat="1" ht="15" thickBot="1">
      <c r="A29" s="30" t="s">
        <v>88</v>
      </c>
      <c r="B29" s="53">
        <f>IF($I28=0,"-",B28/$I28)</f>
        <v>0.37706958678600805</v>
      </c>
      <c r="C29" s="53">
        <f t="shared" ref="C29:H29" si="73">IF($I28=0,"-",C28/$I28)</f>
        <v>1.8776083485980588E-2</v>
      </c>
      <c r="D29" s="53">
        <f t="shared" si="73"/>
        <v>0.11538032574109126</v>
      </c>
      <c r="E29" s="53">
        <f t="shared" si="73"/>
        <v>8.4286865272647629E-2</v>
      </c>
      <c r="F29" s="53">
        <f t="shared" si="73"/>
        <v>0.35440601368702135</v>
      </c>
      <c r="G29" s="53">
        <f t="shared" si="73"/>
        <v>4.9894665900719018E-2</v>
      </c>
      <c r="H29" s="53">
        <f t="shared" si="73"/>
        <v>1.864591265321319E-4</v>
      </c>
      <c r="I29" s="54">
        <f>SUM(B29:H29)</f>
        <v>1</v>
      </c>
      <c r="K29" s="81" t="s">
        <v>88</v>
      </c>
      <c r="L29" s="98">
        <f>IF($I28=0,"-",L28/$I28)</f>
        <v>0.37706958678600805</v>
      </c>
      <c r="M29" s="98">
        <f t="shared" ref="M29:R29" si="74">IF($I28=0,"-",M28/$I28)</f>
        <v>1.8776083485980588E-2</v>
      </c>
      <c r="N29" s="98">
        <f t="shared" si="74"/>
        <v>0.11538032574109126</v>
      </c>
      <c r="O29" s="98">
        <f t="shared" si="74"/>
        <v>8.4286865272647629E-2</v>
      </c>
      <c r="P29" s="98">
        <f t="shared" si="74"/>
        <v>0.35440601368702135</v>
      </c>
      <c r="Q29" s="98">
        <f t="shared" si="74"/>
        <v>4.9894665900719018E-2</v>
      </c>
      <c r="R29" s="99">
        <f t="shared" si="74"/>
        <v>1.864591265321319E-4</v>
      </c>
      <c r="S29" s="100">
        <f>SUM(L29:R29)</f>
        <v>1</v>
      </c>
      <c r="BA29" s="218"/>
      <c r="BR29" s="218"/>
    </row>
    <row r="30" spans="1:85" ht="15" thickBot="1"/>
    <row r="31" spans="1:85" ht="28.5">
      <c r="A31" s="312" t="s">
        <v>53</v>
      </c>
      <c r="B31" s="164" t="s">
        <v>0</v>
      </c>
      <c r="C31" s="164" t="s">
        <v>1</v>
      </c>
      <c r="D31" s="164" t="s">
        <v>2</v>
      </c>
      <c r="E31" s="164" t="s">
        <v>3</v>
      </c>
      <c r="F31" s="164" t="s">
        <v>27</v>
      </c>
      <c r="G31" s="164" t="s">
        <v>4</v>
      </c>
      <c r="H31" s="164" t="s">
        <v>5</v>
      </c>
      <c r="I31" s="165" t="s">
        <v>6</v>
      </c>
      <c r="K31" s="314" t="s">
        <v>53</v>
      </c>
      <c r="L31" s="166" t="s">
        <v>0</v>
      </c>
      <c r="M31" s="166" t="s">
        <v>1</v>
      </c>
      <c r="N31" s="166" t="s">
        <v>2</v>
      </c>
      <c r="O31" s="166" t="s">
        <v>3</v>
      </c>
      <c r="P31" s="166" t="s">
        <v>27</v>
      </c>
      <c r="Q31" s="166" t="s">
        <v>4</v>
      </c>
      <c r="R31" s="166" t="s">
        <v>5</v>
      </c>
      <c r="S31" s="167" t="s">
        <v>6</v>
      </c>
      <c r="U31" s="316" t="s">
        <v>53</v>
      </c>
      <c r="V31" s="219" t="s">
        <v>74</v>
      </c>
      <c r="W31" s="219" t="s">
        <v>75</v>
      </c>
      <c r="X31" s="219" t="s">
        <v>4</v>
      </c>
      <c r="Y31" s="219" t="s">
        <v>1</v>
      </c>
      <c r="Z31" s="219" t="s">
        <v>2</v>
      </c>
      <c r="AA31" s="219" t="s">
        <v>3</v>
      </c>
      <c r="AB31" s="219" t="s">
        <v>55</v>
      </c>
      <c r="AC31" s="219" t="s">
        <v>68</v>
      </c>
      <c r="AD31" s="220" t="s">
        <v>76</v>
      </c>
      <c r="AE31" s="220" t="s">
        <v>83</v>
      </c>
      <c r="AF31" s="220" t="s">
        <v>77</v>
      </c>
      <c r="AG31" s="220" t="s">
        <v>84</v>
      </c>
      <c r="AH31" s="220" t="s">
        <v>85</v>
      </c>
      <c r="AI31" s="221" t="s">
        <v>63</v>
      </c>
    </row>
    <row r="32" spans="1:85" ht="15">
      <c r="A32" s="313" t="s">
        <v>53</v>
      </c>
      <c r="B32" s="318" t="s">
        <v>69</v>
      </c>
      <c r="C32" s="319"/>
      <c r="D32" s="319"/>
      <c r="E32" s="319"/>
      <c r="F32" s="319"/>
      <c r="G32" s="319"/>
      <c r="H32" s="319"/>
      <c r="I32" s="320"/>
      <c r="K32" s="315" t="s">
        <v>53</v>
      </c>
      <c r="L32" s="321" t="s">
        <v>69</v>
      </c>
      <c r="M32" s="322"/>
      <c r="N32" s="322"/>
      <c r="O32" s="322"/>
      <c r="P32" s="322"/>
      <c r="Q32" s="322"/>
      <c r="R32" s="322"/>
      <c r="S32" s="323"/>
      <c r="U32" s="317" t="s">
        <v>53</v>
      </c>
      <c r="V32" s="324" t="s">
        <v>69</v>
      </c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324"/>
      <c r="AH32" s="324"/>
      <c r="AI32" s="325"/>
    </row>
    <row r="33" spans="1:36" ht="15">
      <c r="A33" s="170" t="s">
        <v>7</v>
      </c>
      <c r="B33" s="36">
        <f>B111+B137+B163+B189+B215+B241+B267+B293+B319+B345+B371+B397+B423</f>
        <v>1.7819624020719127E-2</v>
      </c>
      <c r="C33" s="36">
        <f t="shared" ref="C33:E33" si="75">C111+C137+C163+C189+C215+C241+C267+C293+C319+C345+C371+C397+C423</f>
        <v>0</v>
      </c>
      <c r="D33" s="36">
        <f t="shared" si="75"/>
        <v>0</v>
      </c>
      <c r="E33" s="36">
        <f t="shared" si="75"/>
        <v>0</v>
      </c>
      <c r="F33" s="361">
        <v>0</v>
      </c>
      <c r="G33" s="36">
        <f t="shared" ref="G33:H48" si="76">G111+G137+G163+G189+G215+G241+G267+G293+G319+G345+G371+G397+G423</f>
        <v>0</v>
      </c>
      <c r="H33" s="36">
        <f t="shared" si="76"/>
        <v>0</v>
      </c>
      <c r="I33" s="173">
        <f>SUM(B33:H33)</f>
        <v>1.7819624020719127E-2</v>
      </c>
      <c r="J33" s="168"/>
      <c r="K33" s="222" t="s">
        <v>7</v>
      </c>
      <c r="L33" s="36">
        <f t="shared" ref="L33:R48" si="77">L111+L137+L163+L189+L215+L241+L267+L293+L319+L345+L371+L397+L423</f>
        <v>1.7819624020719127E-2</v>
      </c>
      <c r="M33" s="36">
        <f t="shared" si="77"/>
        <v>0</v>
      </c>
      <c r="N33" s="36">
        <f t="shared" si="77"/>
        <v>0</v>
      </c>
      <c r="O33" s="36">
        <f t="shared" si="77"/>
        <v>0</v>
      </c>
      <c r="P33" s="36">
        <f t="shared" si="77"/>
        <v>0</v>
      </c>
      <c r="Q33" s="36">
        <f t="shared" si="77"/>
        <v>0</v>
      </c>
      <c r="R33" s="36">
        <f t="shared" si="77"/>
        <v>0</v>
      </c>
      <c r="S33" s="224">
        <f>SUM(L33:R33)</f>
        <v>1.7819624020719127E-2</v>
      </c>
      <c r="T33" s="168"/>
      <c r="U33" s="225" t="s">
        <v>7</v>
      </c>
      <c r="V33" s="117">
        <f t="shared" ref="V33:AH48" si="78">V111+V137+V163+V189+V215+V241+V267+V293+V319+V345+V371+V397+V423</f>
        <v>1.7819624020719127E-2</v>
      </c>
      <c r="W33" s="117">
        <f t="shared" si="78"/>
        <v>0</v>
      </c>
      <c r="X33" s="117">
        <f t="shared" si="78"/>
        <v>0</v>
      </c>
      <c r="Y33" s="117">
        <f t="shared" si="78"/>
        <v>0</v>
      </c>
      <c r="Z33" s="117">
        <f t="shared" si="78"/>
        <v>0</v>
      </c>
      <c r="AA33" s="117">
        <f t="shared" si="78"/>
        <v>0</v>
      </c>
      <c r="AB33" s="117">
        <f t="shared" si="78"/>
        <v>0</v>
      </c>
      <c r="AC33" s="118">
        <f t="shared" si="78"/>
        <v>0</v>
      </c>
      <c r="AD33" s="117">
        <f t="shared" si="78"/>
        <v>0</v>
      </c>
      <c r="AE33" s="117">
        <f t="shared" si="78"/>
        <v>0</v>
      </c>
      <c r="AF33" s="117">
        <f t="shared" si="78"/>
        <v>0</v>
      </c>
      <c r="AG33" s="117">
        <f t="shared" si="78"/>
        <v>0</v>
      </c>
      <c r="AH33" s="117">
        <f t="shared" si="78"/>
        <v>0</v>
      </c>
      <c r="AI33" s="229">
        <f>SUM(V33:AC33)</f>
        <v>1.7819624020719127E-2</v>
      </c>
      <c r="AJ33" s="160" t="str">
        <f>IF(ABS(S33-AI33)&gt;0.001,S33-AI33,"")</f>
        <v/>
      </c>
    </row>
    <row r="34" spans="1:36" ht="15">
      <c r="A34" s="178" t="s">
        <v>8</v>
      </c>
      <c r="B34" s="39">
        <f t="shared" ref="B34:E49" si="79">B112+B138+B164+B190+B216+B242+B268+B294+B320+B346+B372+B398+B424</f>
        <v>0</v>
      </c>
      <c r="C34" s="39">
        <f t="shared" si="79"/>
        <v>0</v>
      </c>
      <c r="D34" s="39">
        <f t="shared" si="79"/>
        <v>0</v>
      </c>
      <c r="E34" s="39">
        <f t="shared" si="79"/>
        <v>0</v>
      </c>
      <c r="F34" s="362">
        <v>0</v>
      </c>
      <c r="G34" s="39">
        <f t="shared" si="76"/>
        <v>0</v>
      </c>
      <c r="H34" s="39">
        <f t="shared" si="76"/>
        <v>0</v>
      </c>
      <c r="I34" s="181">
        <f t="shared" ref="I34:I53" si="80">SUM(B34:H34)</f>
        <v>0</v>
      </c>
      <c r="J34" s="168"/>
      <c r="K34" s="182" t="s">
        <v>8</v>
      </c>
      <c r="L34" s="87">
        <f t="shared" si="77"/>
        <v>0</v>
      </c>
      <c r="M34" s="87">
        <f t="shared" si="77"/>
        <v>0</v>
      </c>
      <c r="N34" s="87">
        <f t="shared" si="77"/>
        <v>0</v>
      </c>
      <c r="O34" s="87">
        <f t="shared" si="77"/>
        <v>0</v>
      </c>
      <c r="P34" s="87">
        <f t="shared" si="77"/>
        <v>0</v>
      </c>
      <c r="Q34" s="87">
        <f t="shared" si="77"/>
        <v>0</v>
      </c>
      <c r="R34" s="87">
        <f t="shared" si="77"/>
        <v>0</v>
      </c>
      <c r="S34" s="185">
        <f t="shared" ref="S34:S53" si="81">SUM(L34:R34)</f>
        <v>0</v>
      </c>
      <c r="T34" s="168"/>
      <c r="U34" s="230" t="s">
        <v>8</v>
      </c>
      <c r="V34" s="121">
        <f t="shared" si="78"/>
        <v>0</v>
      </c>
      <c r="W34" s="121">
        <f t="shared" si="78"/>
        <v>0</v>
      </c>
      <c r="X34" s="121">
        <f t="shared" si="78"/>
        <v>0</v>
      </c>
      <c r="Y34" s="121">
        <f t="shared" si="78"/>
        <v>0</v>
      </c>
      <c r="Z34" s="121">
        <f t="shared" si="78"/>
        <v>0</v>
      </c>
      <c r="AA34" s="121">
        <f t="shared" si="78"/>
        <v>0</v>
      </c>
      <c r="AB34" s="121">
        <f t="shared" si="78"/>
        <v>0</v>
      </c>
      <c r="AC34" s="122">
        <f t="shared" si="78"/>
        <v>0</v>
      </c>
      <c r="AD34" s="121">
        <f t="shared" si="78"/>
        <v>0</v>
      </c>
      <c r="AE34" s="121">
        <f t="shared" si="78"/>
        <v>0</v>
      </c>
      <c r="AF34" s="121">
        <f t="shared" si="78"/>
        <v>0</v>
      </c>
      <c r="AG34" s="121">
        <f t="shared" si="78"/>
        <v>0</v>
      </c>
      <c r="AH34" s="121">
        <f t="shared" si="78"/>
        <v>0</v>
      </c>
      <c r="AI34" s="233">
        <f t="shared" ref="AI34:AI53" si="82">SUM(V34:AC34)</f>
        <v>0</v>
      </c>
      <c r="AJ34" s="160" t="str">
        <f t="shared" ref="AJ34:AJ55" si="83">IF(ABS(S34-AI34)&gt;0.001,S34-AI34,"")</f>
        <v/>
      </c>
    </row>
    <row r="35" spans="1:36" ht="15">
      <c r="A35" s="186" t="s">
        <v>10</v>
      </c>
      <c r="B35" s="42">
        <f t="shared" si="79"/>
        <v>0</v>
      </c>
      <c r="C35" s="42">
        <f t="shared" si="79"/>
        <v>0</v>
      </c>
      <c r="D35" s="42">
        <f t="shared" si="79"/>
        <v>0.54118026324795609</v>
      </c>
      <c r="E35" s="42">
        <f t="shared" si="79"/>
        <v>0</v>
      </c>
      <c r="F35" s="362">
        <v>0</v>
      </c>
      <c r="G35" s="42">
        <f t="shared" si="76"/>
        <v>0</v>
      </c>
      <c r="H35" s="42">
        <f t="shared" si="76"/>
        <v>0</v>
      </c>
      <c r="I35" s="173">
        <f t="shared" si="80"/>
        <v>0.54118026324795609</v>
      </c>
      <c r="J35" s="168"/>
      <c r="K35" s="188" t="s">
        <v>10</v>
      </c>
      <c r="L35" s="42">
        <f t="shared" si="77"/>
        <v>0</v>
      </c>
      <c r="M35" s="42">
        <f t="shared" si="77"/>
        <v>0</v>
      </c>
      <c r="N35" s="42">
        <f t="shared" si="77"/>
        <v>0.54118026324795609</v>
      </c>
      <c r="O35" s="42">
        <f t="shared" si="77"/>
        <v>0</v>
      </c>
      <c r="P35" s="42">
        <f t="shared" si="77"/>
        <v>0</v>
      </c>
      <c r="Q35" s="42">
        <f t="shared" si="77"/>
        <v>0</v>
      </c>
      <c r="R35" s="42">
        <f t="shared" si="77"/>
        <v>0</v>
      </c>
      <c r="S35" s="177">
        <f t="shared" si="81"/>
        <v>0.54118026324795609</v>
      </c>
      <c r="T35" s="168"/>
      <c r="U35" s="234" t="s">
        <v>10</v>
      </c>
      <c r="V35" s="117">
        <f t="shared" si="78"/>
        <v>0</v>
      </c>
      <c r="W35" s="117">
        <f t="shared" si="78"/>
        <v>0</v>
      </c>
      <c r="X35" s="117">
        <f t="shared" si="78"/>
        <v>0</v>
      </c>
      <c r="Y35" s="117">
        <f t="shared" si="78"/>
        <v>0</v>
      </c>
      <c r="Z35" s="117">
        <f t="shared" si="78"/>
        <v>0.54118026324795609</v>
      </c>
      <c r="AA35" s="117">
        <f t="shared" si="78"/>
        <v>0</v>
      </c>
      <c r="AB35" s="117">
        <f t="shared" si="78"/>
        <v>0</v>
      </c>
      <c r="AC35" s="118">
        <f t="shared" si="78"/>
        <v>0</v>
      </c>
      <c r="AD35" s="117">
        <f t="shared" si="78"/>
        <v>0</v>
      </c>
      <c r="AE35" s="117">
        <f t="shared" si="78"/>
        <v>0</v>
      </c>
      <c r="AF35" s="117">
        <f t="shared" si="78"/>
        <v>0</v>
      </c>
      <c r="AG35" s="117">
        <f t="shared" si="78"/>
        <v>0</v>
      </c>
      <c r="AH35" s="117">
        <f t="shared" si="78"/>
        <v>0</v>
      </c>
      <c r="AI35" s="229">
        <f t="shared" si="82"/>
        <v>0.54118026324795609</v>
      </c>
      <c r="AJ35" s="160" t="str">
        <f t="shared" si="83"/>
        <v/>
      </c>
    </row>
    <row r="36" spans="1:36" ht="15">
      <c r="A36" s="178" t="s">
        <v>56</v>
      </c>
      <c r="B36" s="39">
        <f t="shared" si="79"/>
        <v>0</v>
      </c>
      <c r="C36" s="39">
        <f t="shared" si="79"/>
        <v>0</v>
      </c>
      <c r="D36" s="39">
        <f t="shared" si="79"/>
        <v>0</v>
      </c>
      <c r="E36" s="39">
        <f t="shared" si="79"/>
        <v>0</v>
      </c>
      <c r="F36" s="362">
        <v>0</v>
      </c>
      <c r="G36" s="39">
        <f t="shared" si="76"/>
        <v>0</v>
      </c>
      <c r="H36" s="39">
        <f t="shared" si="76"/>
        <v>0</v>
      </c>
      <c r="I36" s="181">
        <f t="shared" si="80"/>
        <v>0</v>
      </c>
      <c r="J36" s="168"/>
      <c r="K36" s="182" t="s">
        <v>56</v>
      </c>
      <c r="L36" s="87">
        <f t="shared" si="77"/>
        <v>0</v>
      </c>
      <c r="M36" s="87">
        <f t="shared" si="77"/>
        <v>0</v>
      </c>
      <c r="N36" s="87">
        <f t="shared" si="77"/>
        <v>0</v>
      </c>
      <c r="O36" s="87">
        <f t="shared" si="77"/>
        <v>0</v>
      </c>
      <c r="P36" s="87">
        <f t="shared" si="77"/>
        <v>0</v>
      </c>
      <c r="Q36" s="87">
        <f t="shared" si="77"/>
        <v>0</v>
      </c>
      <c r="R36" s="87">
        <f t="shared" si="77"/>
        <v>0</v>
      </c>
      <c r="S36" s="185">
        <f t="shared" si="81"/>
        <v>0</v>
      </c>
      <c r="T36" s="168"/>
      <c r="U36" s="230" t="s">
        <v>56</v>
      </c>
      <c r="V36" s="121">
        <f t="shared" si="78"/>
        <v>0</v>
      </c>
      <c r="W36" s="121">
        <f t="shared" si="78"/>
        <v>0</v>
      </c>
      <c r="X36" s="121">
        <f t="shared" si="78"/>
        <v>0</v>
      </c>
      <c r="Y36" s="121">
        <f t="shared" si="78"/>
        <v>0</v>
      </c>
      <c r="Z36" s="121">
        <f t="shared" si="78"/>
        <v>0</v>
      </c>
      <c r="AA36" s="121">
        <f t="shared" si="78"/>
        <v>0</v>
      </c>
      <c r="AB36" s="121">
        <f t="shared" si="78"/>
        <v>0</v>
      </c>
      <c r="AC36" s="122">
        <f t="shared" si="78"/>
        <v>0</v>
      </c>
      <c r="AD36" s="121">
        <f t="shared" si="78"/>
        <v>0</v>
      </c>
      <c r="AE36" s="121">
        <f t="shared" si="78"/>
        <v>0</v>
      </c>
      <c r="AF36" s="121">
        <f t="shared" si="78"/>
        <v>0</v>
      </c>
      <c r="AG36" s="121">
        <f t="shared" si="78"/>
        <v>0</v>
      </c>
      <c r="AH36" s="121">
        <f t="shared" si="78"/>
        <v>0</v>
      </c>
      <c r="AI36" s="233">
        <f t="shared" si="82"/>
        <v>0</v>
      </c>
      <c r="AJ36" s="160" t="str">
        <f t="shared" si="83"/>
        <v/>
      </c>
    </row>
    <row r="37" spans="1:36" ht="15">
      <c r="A37" s="186" t="s">
        <v>16</v>
      </c>
      <c r="B37" s="42">
        <f t="shared" si="79"/>
        <v>246.7507625612779</v>
      </c>
      <c r="C37" s="42">
        <f t="shared" si="79"/>
        <v>79.262128572715895</v>
      </c>
      <c r="D37" s="42">
        <f t="shared" si="79"/>
        <v>75.964078480990011</v>
      </c>
      <c r="E37" s="42">
        <f t="shared" si="79"/>
        <v>0.14383003412433198</v>
      </c>
      <c r="F37" s="362">
        <v>0</v>
      </c>
      <c r="G37" s="42">
        <f t="shared" si="76"/>
        <v>0</v>
      </c>
      <c r="H37" s="42">
        <f t="shared" si="76"/>
        <v>0</v>
      </c>
      <c r="I37" s="173">
        <f t="shared" si="80"/>
        <v>402.12079964910811</v>
      </c>
      <c r="J37" s="168"/>
      <c r="K37" s="188" t="s">
        <v>16</v>
      </c>
      <c r="L37" s="42">
        <f t="shared" si="77"/>
        <v>246.7507625612779</v>
      </c>
      <c r="M37" s="42">
        <f t="shared" si="77"/>
        <v>79.262128572715895</v>
      </c>
      <c r="N37" s="42">
        <f t="shared" si="77"/>
        <v>75.964078480990011</v>
      </c>
      <c r="O37" s="42">
        <f t="shared" si="77"/>
        <v>0.14383003412433198</v>
      </c>
      <c r="P37" s="42">
        <f t="shared" si="77"/>
        <v>0</v>
      </c>
      <c r="Q37" s="42">
        <f t="shared" si="77"/>
        <v>0</v>
      </c>
      <c r="R37" s="42">
        <f t="shared" si="77"/>
        <v>0</v>
      </c>
      <c r="S37" s="177">
        <f t="shared" si="81"/>
        <v>402.12079964910811</v>
      </c>
      <c r="T37" s="168"/>
      <c r="U37" s="234" t="s">
        <v>16</v>
      </c>
      <c r="V37" s="117">
        <f t="shared" si="78"/>
        <v>246.66859723323125</v>
      </c>
      <c r="W37" s="117">
        <f t="shared" si="78"/>
        <v>0</v>
      </c>
      <c r="X37" s="117">
        <f t="shared" si="78"/>
        <v>0</v>
      </c>
      <c r="Y37" s="117">
        <f t="shared" si="78"/>
        <v>79.262128572715895</v>
      </c>
      <c r="Z37" s="117">
        <f t="shared" si="78"/>
        <v>72.565716874853635</v>
      </c>
      <c r="AA37" s="117">
        <f t="shared" si="78"/>
        <v>0.14383003412433198</v>
      </c>
      <c r="AB37" s="117">
        <f t="shared" si="78"/>
        <v>0</v>
      </c>
      <c r="AC37" s="118">
        <f t="shared" si="78"/>
        <v>3.4805269341830192</v>
      </c>
      <c r="AD37" s="117">
        <f t="shared" si="78"/>
        <v>8.2165328046634192E-2</v>
      </c>
      <c r="AE37" s="117">
        <f t="shared" si="78"/>
        <v>0</v>
      </c>
      <c r="AF37" s="117">
        <f t="shared" si="78"/>
        <v>0</v>
      </c>
      <c r="AG37" s="117">
        <f t="shared" si="78"/>
        <v>3.398361606136385</v>
      </c>
      <c r="AH37" s="117">
        <f t="shared" si="78"/>
        <v>0</v>
      </c>
      <c r="AI37" s="229">
        <f t="shared" si="82"/>
        <v>402.12079964910816</v>
      </c>
      <c r="AJ37" s="160" t="str">
        <f t="shared" si="83"/>
        <v/>
      </c>
    </row>
    <row r="38" spans="1:36" ht="15">
      <c r="A38" s="178" t="s">
        <v>15</v>
      </c>
      <c r="B38" s="39">
        <f t="shared" si="79"/>
        <v>207.24614947652216</v>
      </c>
      <c r="C38" s="39">
        <f t="shared" si="79"/>
        <v>38.239801730101412</v>
      </c>
      <c r="D38" s="39">
        <f t="shared" si="79"/>
        <v>36.831442990982758</v>
      </c>
      <c r="E38" s="39">
        <f t="shared" si="79"/>
        <v>5.922731958922351</v>
      </c>
      <c r="F38" s="362">
        <v>0</v>
      </c>
      <c r="G38" s="39">
        <f t="shared" si="76"/>
        <v>0</v>
      </c>
      <c r="H38" s="39">
        <f t="shared" si="76"/>
        <v>0</v>
      </c>
      <c r="I38" s="181">
        <f t="shared" si="80"/>
        <v>288.24012615652867</v>
      </c>
      <c r="J38" s="168"/>
      <c r="K38" s="182" t="s">
        <v>15</v>
      </c>
      <c r="L38" s="87">
        <f t="shared" si="77"/>
        <v>207.24614947652216</v>
      </c>
      <c r="M38" s="87">
        <f t="shared" si="77"/>
        <v>38.239801730101412</v>
      </c>
      <c r="N38" s="87">
        <f t="shared" si="77"/>
        <v>36.831442990982758</v>
      </c>
      <c r="O38" s="87">
        <f t="shared" si="77"/>
        <v>5.922731958922351</v>
      </c>
      <c r="P38" s="87">
        <f t="shared" si="77"/>
        <v>0</v>
      </c>
      <c r="Q38" s="87">
        <f t="shared" si="77"/>
        <v>0</v>
      </c>
      <c r="R38" s="87">
        <f t="shared" si="77"/>
        <v>0</v>
      </c>
      <c r="S38" s="185">
        <f t="shared" si="81"/>
        <v>288.24012615652867</v>
      </c>
      <c r="T38" s="168"/>
      <c r="U38" s="230" t="s">
        <v>57</v>
      </c>
      <c r="V38" s="121">
        <f t="shared" si="78"/>
        <v>201.89372251853263</v>
      </c>
      <c r="W38" s="121">
        <f t="shared" si="78"/>
        <v>0</v>
      </c>
      <c r="X38" s="121">
        <f t="shared" si="78"/>
        <v>0</v>
      </c>
      <c r="Y38" s="121">
        <f t="shared" si="78"/>
        <v>38.239801730101412</v>
      </c>
      <c r="Z38" s="121">
        <f t="shared" si="78"/>
        <v>34.745274183138903</v>
      </c>
      <c r="AA38" s="121">
        <f t="shared" si="78"/>
        <v>5.3195730081120614</v>
      </c>
      <c r="AB38" s="121">
        <f t="shared" si="78"/>
        <v>0</v>
      </c>
      <c r="AC38" s="122">
        <f t="shared" si="78"/>
        <v>8.0417547166436592</v>
      </c>
      <c r="AD38" s="121">
        <f t="shared" si="78"/>
        <v>5.3524269579895174</v>
      </c>
      <c r="AE38" s="121">
        <f t="shared" si="78"/>
        <v>0</v>
      </c>
      <c r="AF38" s="121">
        <f t="shared" si="78"/>
        <v>0</v>
      </c>
      <c r="AG38" s="121">
        <f t="shared" si="78"/>
        <v>2.0861688078438516</v>
      </c>
      <c r="AH38" s="121">
        <f t="shared" si="78"/>
        <v>0.60315895081029014</v>
      </c>
      <c r="AI38" s="233">
        <f t="shared" si="82"/>
        <v>288.24012615652867</v>
      </c>
      <c r="AJ38" s="160" t="str">
        <f t="shared" si="83"/>
        <v/>
      </c>
    </row>
    <row r="39" spans="1:36" ht="15">
      <c r="A39" s="186" t="s">
        <v>58</v>
      </c>
      <c r="B39" s="42">
        <f t="shared" si="79"/>
        <v>0</v>
      </c>
      <c r="C39" s="42">
        <f t="shared" si="79"/>
        <v>0</v>
      </c>
      <c r="D39" s="42">
        <f t="shared" si="79"/>
        <v>0</v>
      </c>
      <c r="E39" s="42">
        <f t="shared" si="79"/>
        <v>1965.9985971400399</v>
      </c>
      <c r="F39" s="362">
        <v>0</v>
      </c>
      <c r="G39" s="42">
        <f t="shared" si="76"/>
        <v>0</v>
      </c>
      <c r="H39" s="42">
        <f t="shared" si="76"/>
        <v>0</v>
      </c>
      <c r="I39" s="173">
        <f t="shared" si="80"/>
        <v>1965.9985971400399</v>
      </c>
      <c r="J39" s="168"/>
      <c r="K39" s="188" t="s">
        <v>58</v>
      </c>
      <c r="L39" s="42">
        <f t="shared" si="77"/>
        <v>0</v>
      </c>
      <c r="M39" s="42">
        <f t="shared" si="77"/>
        <v>0</v>
      </c>
      <c r="N39" s="42">
        <f t="shared" si="77"/>
        <v>0</v>
      </c>
      <c r="O39" s="42">
        <f t="shared" si="77"/>
        <v>1965.9985971400399</v>
      </c>
      <c r="P39" s="42">
        <f t="shared" si="77"/>
        <v>2363.4443378129317</v>
      </c>
      <c r="Q39" s="42">
        <f t="shared" si="77"/>
        <v>0</v>
      </c>
      <c r="R39" s="42">
        <f t="shared" si="77"/>
        <v>0</v>
      </c>
      <c r="S39" s="177">
        <f t="shared" si="81"/>
        <v>4329.4429349529719</v>
      </c>
      <c r="T39" s="168"/>
      <c r="U39" s="234" t="s">
        <v>58</v>
      </c>
      <c r="V39" s="117">
        <f t="shared" si="78"/>
        <v>0</v>
      </c>
      <c r="W39" s="117">
        <f t="shared" si="78"/>
        <v>0</v>
      </c>
      <c r="X39" s="117">
        <f t="shared" si="78"/>
        <v>0</v>
      </c>
      <c r="Y39" s="117">
        <f t="shared" si="78"/>
        <v>0</v>
      </c>
      <c r="Z39" s="117">
        <f t="shared" si="78"/>
        <v>0</v>
      </c>
      <c r="AA39" s="117">
        <f t="shared" si="78"/>
        <v>978.91004611052324</v>
      </c>
      <c r="AB39" s="117">
        <f t="shared" si="78"/>
        <v>2363.4443378129317</v>
      </c>
      <c r="AC39" s="118">
        <f t="shared" si="78"/>
        <v>987.08855102951668</v>
      </c>
      <c r="AD39" s="117">
        <f t="shared" si="78"/>
        <v>0</v>
      </c>
      <c r="AE39" s="117">
        <f t="shared" si="78"/>
        <v>0</v>
      </c>
      <c r="AF39" s="117">
        <f t="shared" si="78"/>
        <v>0</v>
      </c>
      <c r="AG39" s="117">
        <f t="shared" si="78"/>
        <v>0</v>
      </c>
      <c r="AH39" s="117">
        <f t="shared" si="78"/>
        <v>987.08855102951668</v>
      </c>
      <c r="AI39" s="229">
        <f t="shared" si="82"/>
        <v>4329.4429349529719</v>
      </c>
      <c r="AJ39" s="160" t="str">
        <f t="shared" si="83"/>
        <v/>
      </c>
    </row>
    <row r="40" spans="1:36" ht="15">
      <c r="A40" s="178" t="s">
        <v>12</v>
      </c>
      <c r="B40" s="39">
        <f t="shared" si="79"/>
        <v>0</v>
      </c>
      <c r="C40" s="39">
        <f t="shared" si="79"/>
        <v>0</v>
      </c>
      <c r="D40" s="39">
        <f t="shared" si="79"/>
        <v>0</v>
      </c>
      <c r="E40" s="39">
        <f t="shared" si="79"/>
        <v>35.966904185338095</v>
      </c>
      <c r="F40" s="362">
        <v>0</v>
      </c>
      <c r="G40" s="39">
        <f t="shared" si="76"/>
        <v>0</v>
      </c>
      <c r="H40" s="39">
        <f t="shared" si="76"/>
        <v>0</v>
      </c>
      <c r="I40" s="181">
        <f t="shared" si="80"/>
        <v>35.966904185338095</v>
      </c>
      <c r="J40" s="168"/>
      <c r="K40" s="182" t="s">
        <v>12</v>
      </c>
      <c r="L40" s="87">
        <f t="shared" si="77"/>
        <v>0</v>
      </c>
      <c r="M40" s="87">
        <f t="shared" si="77"/>
        <v>0</v>
      </c>
      <c r="N40" s="87">
        <f t="shared" si="77"/>
        <v>0</v>
      </c>
      <c r="O40" s="87">
        <f t="shared" si="77"/>
        <v>35.966904185338095</v>
      </c>
      <c r="P40" s="87">
        <f t="shared" si="77"/>
        <v>209.33483616194781</v>
      </c>
      <c r="Q40" s="87">
        <f t="shared" si="77"/>
        <v>0</v>
      </c>
      <c r="R40" s="87">
        <f t="shared" si="77"/>
        <v>0</v>
      </c>
      <c r="S40" s="185">
        <f t="shared" si="81"/>
        <v>245.30174034728589</v>
      </c>
      <c r="T40" s="168"/>
      <c r="U40" s="230" t="s">
        <v>12</v>
      </c>
      <c r="V40" s="121">
        <f t="shared" si="78"/>
        <v>0</v>
      </c>
      <c r="W40" s="121">
        <f t="shared" si="78"/>
        <v>0</v>
      </c>
      <c r="X40" s="121">
        <f t="shared" si="78"/>
        <v>0</v>
      </c>
      <c r="Y40" s="121">
        <f t="shared" si="78"/>
        <v>0</v>
      </c>
      <c r="Z40" s="121">
        <f t="shared" si="78"/>
        <v>0</v>
      </c>
      <c r="AA40" s="121">
        <f t="shared" si="78"/>
        <v>29.059250454576436</v>
      </c>
      <c r="AB40" s="121">
        <f t="shared" si="78"/>
        <v>209.33483616194781</v>
      </c>
      <c r="AC40" s="122">
        <f t="shared" si="78"/>
        <v>6.9076537307616626</v>
      </c>
      <c r="AD40" s="121">
        <f t="shared" si="78"/>
        <v>0</v>
      </c>
      <c r="AE40" s="121">
        <f t="shared" si="78"/>
        <v>0</v>
      </c>
      <c r="AF40" s="121">
        <f t="shared" si="78"/>
        <v>0</v>
      </c>
      <c r="AG40" s="121">
        <f t="shared" si="78"/>
        <v>0</v>
      </c>
      <c r="AH40" s="121">
        <f t="shared" si="78"/>
        <v>6.9076537307616626</v>
      </c>
      <c r="AI40" s="233">
        <f t="shared" si="82"/>
        <v>245.30174034728591</v>
      </c>
      <c r="AJ40" s="160" t="str">
        <f t="shared" si="83"/>
        <v/>
      </c>
    </row>
    <row r="41" spans="1:36" ht="15">
      <c r="A41" s="186" t="s">
        <v>59</v>
      </c>
      <c r="B41" s="42">
        <f t="shared" si="79"/>
        <v>7.6141154875717057E-2</v>
      </c>
      <c r="C41" s="42">
        <f t="shared" si="79"/>
        <v>0</v>
      </c>
      <c r="D41" s="42">
        <f t="shared" si="79"/>
        <v>0.15632574764256849</v>
      </c>
      <c r="E41" s="42">
        <f t="shared" si="79"/>
        <v>1.6380418369279903E-3</v>
      </c>
      <c r="F41" s="362">
        <v>0</v>
      </c>
      <c r="G41" s="42">
        <f t="shared" si="76"/>
        <v>0</v>
      </c>
      <c r="H41" s="42">
        <f t="shared" si="76"/>
        <v>0</v>
      </c>
      <c r="I41" s="173">
        <f t="shared" si="80"/>
        <v>0.23410494435521353</v>
      </c>
      <c r="J41" s="168"/>
      <c r="K41" s="188" t="s">
        <v>59</v>
      </c>
      <c r="L41" s="42">
        <f t="shared" si="77"/>
        <v>7.6141154875717057E-2</v>
      </c>
      <c r="M41" s="42">
        <f t="shared" si="77"/>
        <v>0</v>
      </c>
      <c r="N41" s="42">
        <f t="shared" si="77"/>
        <v>0.15632574764256849</v>
      </c>
      <c r="O41" s="42">
        <f t="shared" si="77"/>
        <v>1.6380418369279903E-3</v>
      </c>
      <c r="P41" s="42">
        <f t="shared" si="77"/>
        <v>0</v>
      </c>
      <c r="Q41" s="42">
        <f t="shared" si="77"/>
        <v>0</v>
      </c>
      <c r="R41" s="42">
        <f t="shared" si="77"/>
        <v>0</v>
      </c>
      <c r="S41" s="177">
        <f t="shared" si="81"/>
        <v>0.23410494435521353</v>
      </c>
      <c r="T41" s="168"/>
      <c r="U41" s="234" t="s">
        <v>59</v>
      </c>
      <c r="V41" s="117">
        <f t="shared" si="78"/>
        <v>0</v>
      </c>
      <c r="W41" s="117">
        <f t="shared" si="78"/>
        <v>0</v>
      </c>
      <c r="X41" s="117">
        <f t="shared" si="78"/>
        <v>0</v>
      </c>
      <c r="Y41" s="117">
        <f t="shared" si="78"/>
        <v>0</v>
      </c>
      <c r="Z41" s="117">
        <f t="shared" si="78"/>
        <v>0.15632574764256849</v>
      </c>
      <c r="AA41" s="117">
        <f t="shared" si="78"/>
        <v>0</v>
      </c>
      <c r="AB41" s="117">
        <f t="shared" si="78"/>
        <v>0</v>
      </c>
      <c r="AC41" s="118">
        <f t="shared" si="78"/>
        <v>7.7779196712645049E-2</v>
      </c>
      <c r="AD41" s="117">
        <f t="shared" si="78"/>
        <v>7.6141154875717057E-2</v>
      </c>
      <c r="AE41" s="117">
        <f t="shared" si="78"/>
        <v>0</v>
      </c>
      <c r="AF41" s="117">
        <f t="shared" si="78"/>
        <v>0</v>
      </c>
      <c r="AG41" s="117">
        <f t="shared" si="78"/>
        <v>0</v>
      </c>
      <c r="AH41" s="117">
        <f t="shared" si="78"/>
        <v>1.6380418369279903E-3</v>
      </c>
      <c r="AI41" s="229">
        <f t="shared" si="82"/>
        <v>0.23410494435521353</v>
      </c>
      <c r="AJ41" s="160" t="str">
        <f t="shared" si="83"/>
        <v/>
      </c>
    </row>
    <row r="42" spans="1:36" ht="15">
      <c r="A42" s="178" t="s">
        <v>17</v>
      </c>
      <c r="B42" s="39">
        <f t="shared" si="79"/>
        <v>23.611926292946031</v>
      </c>
      <c r="C42" s="39">
        <f t="shared" si="79"/>
        <v>1.3478829194743045</v>
      </c>
      <c r="D42" s="39">
        <f t="shared" si="79"/>
        <v>72.135947245623044</v>
      </c>
      <c r="E42" s="39">
        <f t="shared" si="79"/>
        <v>25.153237985088484</v>
      </c>
      <c r="F42" s="362">
        <v>0</v>
      </c>
      <c r="G42" s="39">
        <f t="shared" si="76"/>
        <v>0</v>
      </c>
      <c r="H42" s="39">
        <f t="shared" si="76"/>
        <v>0</v>
      </c>
      <c r="I42" s="181">
        <f t="shared" si="80"/>
        <v>122.24899444313186</v>
      </c>
      <c r="J42" s="168"/>
      <c r="K42" s="182" t="s">
        <v>17</v>
      </c>
      <c r="L42" s="87">
        <f t="shared" si="77"/>
        <v>23.611926292946031</v>
      </c>
      <c r="M42" s="87">
        <f t="shared" si="77"/>
        <v>1.3478829194743045</v>
      </c>
      <c r="N42" s="87">
        <f t="shared" si="77"/>
        <v>72.135947245623044</v>
      </c>
      <c r="O42" s="87">
        <f t="shared" si="77"/>
        <v>25.153237985088484</v>
      </c>
      <c r="P42" s="87">
        <f t="shared" si="77"/>
        <v>5.1996241133708043</v>
      </c>
      <c r="Q42" s="87">
        <f t="shared" si="77"/>
        <v>0</v>
      </c>
      <c r="R42" s="87">
        <f t="shared" si="77"/>
        <v>0</v>
      </c>
      <c r="S42" s="185">
        <f t="shared" si="81"/>
        <v>127.44861855650267</v>
      </c>
      <c r="T42" s="168"/>
      <c r="U42" s="230" t="s">
        <v>17</v>
      </c>
      <c r="V42" s="121">
        <f t="shared" si="78"/>
        <v>23.595907962763402</v>
      </c>
      <c r="W42" s="121">
        <f t="shared" si="78"/>
        <v>0</v>
      </c>
      <c r="X42" s="121">
        <f t="shared" si="78"/>
        <v>0</v>
      </c>
      <c r="Y42" s="121">
        <f t="shared" si="78"/>
        <v>1.3478829194743045</v>
      </c>
      <c r="Z42" s="121">
        <f t="shared" si="78"/>
        <v>72.126774336448065</v>
      </c>
      <c r="AA42" s="121">
        <f t="shared" si="78"/>
        <v>0.11314950300543146</v>
      </c>
      <c r="AB42" s="121">
        <f t="shared" si="78"/>
        <v>5.1996241133708043</v>
      </c>
      <c r="AC42" s="122">
        <f t="shared" si="78"/>
        <v>25.06527972144066</v>
      </c>
      <c r="AD42" s="121">
        <f t="shared" si="78"/>
        <v>1.6018330182628743E-2</v>
      </c>
      <c r="AE42" s="121">
        <f t="shared" si="78"/>
        <v>0</v>
      </c>
      <c r="AF42" s="121">
        <f t="shared" si="78"/>
        <v>0</v>
      </c>
      <c r="AG42" s="121">
        <f t="shared" si="78"/>
        <v>9.1729091749796748E-3</v>
      </c>
      <c r="AH42" s="121">
        <f t="shared" si="78"/>
        <v>25.040088482083053</v>
      </c>
      <c r="AI42" s="233">
        <f t="shared" si="82"/>
        <v>127.44861855650267</v>
      </c>
      <c r="AJ42" s="160" t="str">
        <f t="shared" si="83"/>
        <v/>
      </c>
    </row>
    <row r="43" spans="1:36" ht="15">
      <c r="A43" s="186" t="s">
        <v>139</v>
      </c>
      <c r="B43" s="42">
        <f t="shared" si="79"/>
        <v>763.98077394994868</v>
      </c>
      <c r="C43" s="42">
        <f t="shared" si="79"/>
        <v>1269.1071736559441</v>
      </c>
      <c r="D43" s="42">
        <f t="shared" si="79"/>
        <v>1191.7999779799052</v>
      </c>
      <c r="E43" s="42">
        <f t="shared" si="79"/>
        <v>92.502240173563834</v>
      </c>
      <c r="F43" s="362">
        <v>0</v>
      </c>
      <c r="G43" s="42">
        <f t="shared" si="76"/>
        <v>0</v>
      </c>
      <c r="H43" s="42">
        <f t="shared" si="76"/>
        <v>0</v>
      </c>
      <c r="I43" s="173">
        <f t="shared" si="80"/>
        <v>3317.3901657593615</v>
      </c>
      <c r="J43" s="168"/>
      <c r="K43" s="188" t="s">
        <v>139</v>
      </c>
      <c r="L43" s="42">
        <f t="shared" si="77"/>
        <v>763.98077394994868</v>
      </c>
      <c r="M43" s="42">
        <f t="shared" si="77"/>
        <v>1269.1071736559441</v>
      </c>
      <c r="N43" s="42">
        <f t="shared" si="77"/>
        <v>1191.7999779799052</v>
      </c>
      <c r="O43" s="42">
        <f t="shared" si="77"/>
        <v>92.502240173563834</v>
      </c>
      <c r="P43" s="42">
        <f t="shared" si="77"/>
        <v>6.9716981640423121</v>
      </c>
      <c r="Q43" s="42">
        <f t="shared" si="77"/>
        <v>0</v>
      </c>
      <c r="R43" s="42">
        <f t="shared" si="77"/>
        <v>0</v>
      </c>
      <c r="S43" s="177">
        <f t="shared" si="81"/>
        <v>3324.3618639234037</v>
      </c>
      <c r="T43" s="168"/>
      <c r="U43" s="234" t="s">
        <v>139</v>
      </c>
      <c r="V43" s="117">
        <f t="shared" si="78"/>
        <v>734.75874596166113</v>
      </c>
      <c r="W43" s="117">
        <f t="shared" si="78"/>
        <v>0</v>
      </c>
      <c r="X43" s="117">
        <f t="shared" si="78"/>
        <v>0</v>
      </c>
      <c r="Y43" s="117">
        <f t="shared" si="78"/>
        <v>1269.1071736559441</v>
      </c>
      <c r="Z43" s="117">
        <f t="shared" si="78"/>
        <v>1175.732744097357</v>
      </c>
      <c r="AA43" s="117">
        <f t="shared" si="78"/>
        <v>45.275612871334147</v>
      </c>
      <c r="AB43" s="117">
        <f t="shared" si="78"/>
        <v>6.9716981640423121</v>
      </c>
      <c r="AC43" s="118">
        <f t="shared" si="78"/>
        <v>92.51588917306546</v>
      </c>
      <c r="AD43" s="117">
        <f t="shared" si="78"/>
        <v>29.222027988287557</v>
      </c>
      <c r="AE43" s="117">
        <f t="shared" si="78"/>
        <v>9.5183011881912165</v>
      </c>
      <c r="AF43" s="117">
        <f t="shared" si="78"/>
        <v>0</v>
      </c>
      <c r="AG43" s="117">
        <f t="shared" si="78"/>
        <v>16.06723388254817</v>
      </c>
      <c r="AH43" s="117">
        <f t="shared" si="78"/>
        <v>37.708326114038499</v>
      </c>
      <c r="AI43" s="229">
        <f t="shared" si="82"/>
        <v>3324.3618639234037</v>
      </c>
      <c r="AJ43" s="160" t="str">
        <f t="shared" si="83"/>
        <v/>
      </c>
    </row>
    <row r="44" spans="1:36" ht="15">
      <c r="A44" s="178" t="s">
        <v>25</v>
      </c>
      <c r="B44" s="39">
        <f t="shared" si="79"/>
        <v>218.1022846235758</v>
      </c>
      <c r="C44" s="39">
        <f t="shared" si="79"/>
        <v>36.204421841242947</v>
      </c>
      <c r="D44" s="39">
        <f t="shared" si="79"/>
        <v>497.28837656106947</v>
      </c>
      <c r="E44" s="39">
        <f t="shared" si="79"/>
        <v>3002.6704203909089</v>
      </c>
      <c r="F44" s="362">
        <v>0</v>
      </c>
      <c r="G44" s="39">
        <f t="shared" si="76"/>
        <v>477.7718061766318</v>
      </c>
      <c r="H44" s="39">
        <f t="shared" si="76"/>
        <v>23.620300495028239</v>
      </c>
      <c r="I44" s="181">
        <f t="shared" si="80"/>
        <v>4255.6576100884577</v>
      </c>
      <c r="J44" s="168"/>
      <c r="K44" s="182" t="s">
        <v>25</v>
      </c>
      <c r="L44" s="87">
        <f t="shared" si="77"/>
        <v>218.1022846235758</v>
      </c>
      <c r="M44" s="87">
        <f t="shared" si="77"/>
        <v>36.204421841242947</v>
      </c>
      <c r="N44" s="87">
        <f t="shared" si="77"/>
        <v>497.28837656106947</v>
      </c>
      <c r="O44" s="87">
        <f t="shared" si="77"/>
        <v>3002.6704203909089</v>
      </c>
      <c r="P44" s="87">
        <f t="shared" si="77"/>
        <v>2.1039331529910896</v>
      </c>
      <c r="Q44" s="87">
        <f t="shared" si="77"/>
        <v>477.7718061766318</v>
      </c>
      <c r="R44" s="87">
        <f t="shared" si="77"/>
        <v>23.620300495028239</v>
      </c>
      <c r="S44" s="185">
        <f t="shared" si="81"/>
        <v>4257.7615432414486</v>
      </c>
      <c r="T44" s="168"/>
      <c r="U44" s="230" t="s">
        <v>25</v>
      </c>
      <c r="V44" s="121">
        <f t="shared" si="78"/>
        <v>69.935627944628294</v>
      </c>
      <c r="W44" s="121">
        <f t="shared" si="78"/>
        <v>142.19762242022168</v>
      </c>
      <c r="X44" s="121">
        <f t="shared" si="78"/>
        <v>477.7718061766318</v>
      </c>
      <c r="Y44" s="121">
        <f t="shared" si="78"/>
        <v>36.204421841242947</v>
      </c>
      <c r="Z44" s="121">
        <f t="shared" si="78"/>
        <v>496.33119495159383</v>
      </c>
      <c r="AA44" s="121">
        <f t="shared" si="78"/>
        <v>2790.049371896524</v>
      </c>
      <c r="AB44" s="121">
        <f t="shared" si="78"/>
        <v>2.1039331529910896</v>
      </c>
      <c r="AC44" s="122">
        <f t="shared" si="78"/>
        <v>243.16756485761536</v>
      </c>
      <c r="AD44" s="121">
        <f t="shared" si="78"/>
        <v>5.9690342587258769</v>
      </c>
      <c r="AE44" s="121">
        <f t="shared" si="78"/>
        <v>140.70967439864924</v>
      </c>
      <c r="AF44" s="121">
        <f t="shared" si="78"/>
        <v>23.620300495028239</v>
      </c>
      <c r="AG44" s="121">
        <f t="shared" si="78"/>
        <v>0.95718160947564757</v>
      </c>
      <c r="AH44" s="121">
        <f t="shared" si="78"/>
        <v>71.911374095736335</v>
      </c>
      <c r="AI44" s="233">
        <f t="shared" si="82"/>
        <v>4257.7615432414486</v>
      </c>
      <c r="AJ44" s="160" t="str">
        <f t="shared" si="83"/>
        <v/>
      </c>
    </row>
    <row r="45" spans="1:36" ht="15">
      <c r="A45" s="186" t="s">
        <v>24</v>
      </c>
      <c r="B45" s="42">
        <f t="shared" si="79"/>
        <v>666.02899873617082</v>
      </c>
      <c r="C45" s="42">
        <f t="shared" si="79"/>
        <v>110.05725912684922</v>
      </c>
      <c r="D45" s="42">
        <f t="shared" si="79"/>
        <v>34.683031859490292</v>
      </c>
      <c r="E45" s="42">
        <f t="shared" si="79"/>
        <v>0</v>
      </c>
      <c r="F45" s="362">
        <v>0</v>
      </c>
      <c r="G45" s="42">
        <f t="shared" si="76"/>
        <v>0</v>
      </c>
      <c r="H45" s="42">
        <f t="shared" si="76"/>
        <v>0</v>
      </c>
      <c r="I45" s="173">
        <f t="shared" si="80"/>
        <v>810.76928972251028</v>
      </c>
      <c r="J45" s="168"/>
      <c r="K45" s="188" t="s">
        <v>24</v>
      </c>
      <c r="L45" s="42">
        <f t="shared" si="77"/>
        <v>666.02899873617082</v>
      </c>
      <c r="M45" s="42">
        <f t="shared" si="77"/>
        <v>110.05725912684922</v>
      </c>
      <c r="N45" s="42">
        <f t="shared" si="77"/>
        <v>34.683031859490292</v>
      </c>
      <c r="O45" s="42">
        <f t="shared" si="77"/>
        <v>0</v>
      </c>
      <c r="P45" s="42">
        <f t="shared" si="77"/>
        <v>0</v>
      </c>
      <c r="Q45" s="42">
        <f t="shared" si="77"/>
        <v>0</v>
      </c>
      <c r="R45" s="42">
        <f t="shared" si="77"/>
        <v>0</v>
      </c>
      <c r="S45" s="177">
        <f t="shared" si="81"/>
        <v>810.76928972251028</v>
      </c>
      <c r="T45" s="168"/>
      <c r="U45" s="234" t="s">
        <v>24</v>
      </c>
      <c r="V45" s="117">
        <f t="shared" si="78"/>
        <v>657.19205772615669</v>
      </c>
      <c r="W45" s="117">
        <f t="shared" si="78"/>
        <v>7.8458556840870859</v>
      </c>
      <c r="X45" s="117">
        <f t="shared" si="78"/>
        <v>0</v>
      </c>
      <c r="Y45" s="117">
        <f t="shared" si="78"/>
        <v>110.05725912684922</v>
      </c>
      <c r="Z45" s="117">
        <f t="shared" si="78"/>
        <v>29.177792902324082</v>
      </c>
      <c r="AA45" s="117">
        <f t="shared" si="78"/>
        <v>0</v>
      </c>
      <c r="AB45" s="117">
        <f t="shared" si="78"/>
        <v>0</v>
      </c>
      <c r="AC45" s="118">
        <f t="shared" si="78"/>
        <v>6.4963242830931742</v>
      </c>
      <c r="AD45" s="117">
        <f t="shared" si="78"/>
        <v>0.99108532592696319</v>
      </c>
      <c r="AE45" s="117">
        <f t="shared" si="78"/>
        <v>0</v>
      </c>
      <c r="AF45" s="117">
        <f t="shared" si="78"/>
        <v>0</v>
      </c>
      <c r="AG45" s="117">
        <f t="shared" si="78"/>
        <v>5.5052389571662115</v>
      </c>
      <c r="AH45" s="117">
        <f t="shared" si="78"/>
        <v>0</v>
      </c>
      <c r="AI45" s="229">
        <f t="shared" si="82"/>
        <v>810.76928972251017</v>
      </c>
      <c r="AJ45" s="160" t="str">
        <f t="shared" si="83"/>
        <v/>
      </c>
    </row>
    <row r="46" spans="1:36" ht="15">
      <c r="A46" s="178" t="s">
        <v>60</v>
      </c>
      <c r="B46" s="39">
        <f t="shared" si="79"/>
        <v>23.614663706254358</v>
      </c>
      <c r="C46" s="39">
        <f t="shared" si="79"/>
        <v>3.1968815581383598</v>
      </c>
      <c r="D46" s="39">
        <f t="shared" si="79"/>
        <v>7.2241220586502743</v>
      </c>
      <c r="E46" s="39">
        <f t="shared" si="79"/>
        <v>0</v>
      </c>
      <c r="F46" s="362">
        <v>0</v>
      </c>
      <c r="G46" s="39">
        <f t="shared" si="76"/>
        <v>0</v>
      </c>
      <c r="H46" s="39">
        <f t="shared" si="76"/>
        <v>0</v>
      </c>
      <c r="I46" s="181">
        <f t="shared" si="80"/>
        <v>34.035667323042993</v>
      </c>
      <c r="J46" s="168"/>
      <c r="K46" s="182" t="s">
        <v>60</v>
      </c>
      <c r="L46" s="87">
        <f t="shared" si="77"/>
        <v>23.614663706254358</v>
      </c>
      <c r="M46" s="87">
        <f t="shared" si="77"/>
        <v>3.1968815581383598</v>
      </c>
      <c r="N46" s="87">
        <f t="shared" si="77"/>
        <v>7.2241220586502743</v>
      </c>
      <c r="O46" s="87">
        <f t="shared" si="77"/>
        <v>0</v>
      </c>
      <c r="P46" s="87">
        <f t="shared" si="77"/>
        <v>0</v>
      </c>
      <c r="Q46" s="87">
        <f t="shared" si="77"/>
        <v>0</v>
      </c>
      <c r="R46" s="87">
        <f t="shared" si="77"/>
        <v>0</v>
      </c>
      <c r="S46" s="185">
        <f t="shared" si="81"/>
        <v>34.035667323042993</v>
      </c>
      <c r="T46" s="168"/>
      <c r="U46" s="230" t="s">
        <v>60</v>
      </c>
      <c r="V46" s="121">
        <f t="shared" si="78"/>
        <v>23.389086463612667</v>
      </c>
      <c r="W46" s="121">
        <f t="shared" si="78"/>
        <v>0</v>
      </c>
      <c r="X46" s="121">
        <f t="shared" si="78"/>
        <v>0</v>
      </c>
      <c r="Y46" s="121">
        <f t="shared" si="78"/>
        <v>3.1968815581383598</v>
      </c>
      <c r="Z46" s="121">
        <f t="shared" si="78"/>
        <v>7.2241220586502743</v>
      </c>
      <c r="AA46" s="121">
        <f t="shared" si="78"/>
        <v>0</v>
      </c>
      <c r="AB46" s="121">
        <f t="shared" si="78"/>
        <v>0</v>
      </c>
      <c r="AC46" s="122">
        <f t="shared" si="78"/>
        <v>0.22557724264169526</v>
      </c>
      <c r="AD46" s="121">
        <f t="shared" si="78"/>
        <v>0.22557724264169526</v>
      </c>
      <c r="AE46" s="121">
        <f t="shared" si="78"/>
        <v>0</v>
      </c>
      <c r="AF46" s="121">
        <f t="shared" si="78"/>
        <v>0</v>
      </c>
      <c r="AG46" s="121">
        <f t="shared" si="78"/>
        <v>0</v>
      </c>
      <c r="AH46" s="121">
        <f t="shared" si="78"/>
        <v>0</v>
      </c>
      <c r="AI46" s="233">
        <f t="shared" si="82"/>
        <v>34.035667323043</v>
      </c>
      <c r="AJ46" s="160" t="str">
        <f t="shared" si="83"/>
        <v/>
      </c>
    </row>
    <row r="47" spans="1:36" ht="15">
      <c r="A47" s="186" t="s">
        <v>22</v>
      </c>
      <c r="B47" s="42">
        <f t="shared" si="79"/>
        <v>570.01057484858802</v>
      </c>
      <c r="C47" s="42">
        <f t="shared" si="79"/>
        <v>196.66525721462295</v>
      </c>
      <c r="D47" s="42">
        <f t="shared" si="79"/>
        <v>114.17985539996548</v>
      </c>
      <c r="E47" s="42">
        <f t="shared" si="79"/>
        <v>4.561932156757651</v>
      </c>
      <c r="F47" s="362">
        <v>0</v>
      </c>
      <c r="G47" s="42">
        <f t="shared" si="76"/>
        <v>0</v>
      </c>
      <c r="H47" s="42">
        <f t="shared" si="76"/>
        <v>0</v>
      </c>
      <c r="I47" s="173">
        <f t="shared" si="80"/>
        <v>885.41761961993404</v>
      </c>
      <c r="J47" s="168"/>
      <c r="K47" s="188" t="s">
        <v>22</v>
      </c>
      <c r="L47" s="42">
        <f t="shared" si="77"/>
        <v>570.01057484858802</v>
      </c>
      <c r="M47" s="42">
        <f t="shared" si="77"/>
        <v>196.66525721462295</v>
      </c>
      <c r="N47" s="42">
        <f t="shared" si="77"/>
        <v>114.17985539996548</v>
      </c>
      <c r="O47" s="42">
        <f t="shared" si="77"/>
        <v>4.561932156757651</v>
      </c>
      <c r="P47" s="42">
        <f t="shared" si="77"/>
        <v>254.15058861395926</v>
      </c>
      <c r="Q47" s="42">
        <f t="shared" si="77"/>
        <v>0</v>
      </c>
      <c r="R47" s="42">
        <f t="shared" si="77"/>
        <v>0</v>
      </c>
      <c r="S47" s="177">
        <f t="shared" si="81"/>
        <v>1139.5682082338933</v>
      </c>
      <c r="T47" s="168"/>
      <c r="U47" s="234" t="s">
        <v>22</v>
      </c>
      <c r="V47" s="117">
        <f t="shared" si="78"/>
        <v>566.22361402997171</v>
      </c>
      <c r="W47" s="117">
        <f t="shared" si="78"/>
        <v>0</v>
      </c>
      <c r="X47" s="117">
        <f t="shared" si="78"/>
        <v>0</v>
      </c>
      <c r="Y47" s="117">
        <f t="shared" si="78"/>
        <v>196.66525721462295</v>
      </c>
      <c r="Z47" s="117">
        <f t="shared" si="78"/>
        <v>68.159560242897825</v>
      </c>
      <c r="AA47" s="117">
        <f t="shared" si="78"/>
        <v>0</v>
      </c>
      <c r="AB47" s="117">
        <f t="shared" si="78"/>
        <v>254.15058861395926</v>
      </c>
      <c r="AC47" s="118">
        <f t="shared" si="78"/>
        <v>54.369188132441643</v>
      </c>
      <c r="AD47" s="117">
        <f t="shared" si="78"/>
        <v>3.7869608186163388</v>
      </c>
      <c r="AE47" s="117">
        <f t="shared" si="78"/>
        <v>0</v>
      </c>
      <c r="AF47" s="117">
        <f t="shared" si="78"/>
        <v>0</v>
      </c>
      <c r="AG47" s="117">
        <f t="shared" si="78"/>
        <v>46.02029515706765</v>
      </c>
      <c r="AH47" s="117">
        <f t="shared" si="78"/>
        <v>4.561932156757651</v>
      </c>
      <c r="AI47" s="229">
        <f t="shared" si="82"/>
        <v>1139.5682082338933</v>
      </c>
      <c r="AJ47" s="160" t="str">
        <f t="shared" si="83"/>
        <v/>
      </c>
    </row>
    <row r="48" spans="1:36" ht="15">
      <c r="A48" s="178" t="s">
        <v>21</v>
      </c>
      <c r="B48" s="39">
        <f t="shared" si="79"/>
        <v>1.1678922518907817E-2</v>
      </c>
      <c r="C48" s="39">
        <f t="shared" si="79"/>
        <v>0.39515795430397049</v>
      </c>
      <c r="D48" s="39">
        <f t="shared" si="79"/>
        <v>6.3160233388364153</v>
      </c>
      <c r="E48" s="39">
        <f t="shared" si="79"/>
        <v>0</v>
      </c>
      <c r="F48" s="362">
        <v>0</v>
      </c>
      <c r="G48" s="39">
        <f t="shared" si="76"/>
        <v>0</v>
      </c>
      <c r="H48" s="39">
        <f t="shared" si="76"/>
        <v>0</v>
      </c>
      <c r="I48" s="181">
        <f t="shared" si="80"/>
        <v>6.7228602156592938</v>
      </c>
      <c r="J48" s="168"/>
      <c r="K48" s="182" t="s">
        <v>21</v>
      </c>
      <c r="L48" s="87">
        <f t="shared" si="77"/>
        <v>1.1678922518907817E-2</v>
      </c>
      <c r="M48" s="87">
        <f t="shared" si="77"/>
        <v>0.39515795430397049</v>
      </c>
      <c r="N48" s="87">
        <f t="shared" si="77"/>
        <v>6.3160233388364153</v>
      </c>
      <c r="O48" s="87">
        <f t="shared" si="77"/>
        <v>0</v>
      </c>
      <c r="P48" s="87">
        <f t="shared" si="77"/>
        <v>0</v>
      </c>
      <c r="Q48" s="87">
        <f t="shared" si="77"/>
        <v>0</v>
      </c>
      <c r="R48" s="87">
        <f t="shared" si="77"/>
        <v>0</v>
      </c>
      <c r="S48" s="185">
        <f t="shared" si="81"/>
        <v>6.7228602156592938</v>
      </c>
      <c r="T48" s="168"/>
      <c r="U48" s="230" t="s">
        <v>61</v>
      </c>
      <c r="V48" s="121">
        <f t="shared" si="78"/>
        <v>1.1678922518907817E-2</v>
      </c>
      <c r="W48" s="121">
        <f t="shared" si="78"/>
        <v>0</v>
      </c>
      <c r="X48" s="121">
        <f t="shared" si="78"/>
        <v>0</v>
      </c>
      <c r="Y48" s="121">
        <f t="shared" si="78"/>
        <v>0.39515795430397049</v>
      </c>
      <c r="Z48" s="121">
        <f t="shared" si="78"/>
        <v>6.3160233388364153</v>
      </c>
      <c r="AA48" s="121">
        <f t="shared" si="78"/>
        <v>0</v>
      </c>
      <c r="AB48" s="121">
        <f t="shared" si="78"/>
        <v>0</v>
      </c>
      <c r="AC48" s="122">
        <f t="shared" si="78"/>
        <v>0</v>
      </c>
      <c r="AD48" s="121">
        <f t="shared" si="78"/>
        <v>0</v>
      </c>
      <c r="AE48" s="121">
        <f t="shared" si="78"/>
        <v>0</v>
      </c>
      <c r="AF48" s="121">
        <f t="shared" si="78"/>
        <v>0</v>
      </c>
      <c r="AG48" s="121">
        <f t="shared" si="78"/>
        <v>0</v>
      </c>
      <c r="AH48" s="121">
        <f t="shared" si="78"/>
        <v>0</v>
      </c>
      <c r="AI48" s="233">
        <f t="shared" si="82"/>
        <v>6.7228602156592938</v>
      </c>
      <c r="AJ48" s="160" t="str">
        <f t="shared" si="83"/>
        <v/>
      </c>
    </row>
    <row r="49" spans="1:36" ht="15">
      <c r="A49" s="189" t="s">
        <v>64</v>
      </c>
      <c r="B49" s="42">
        <f t="shared" si="79"/>
        <v>0.126</v>
      </c>
      <c r="C49" s="42">
        <f t="shared" si="79"/>
        <v>0</v>
      </c>
      <c r="D49" s="42">
        <f t="shared" si="79"/>
        <v>0</v>
      </c>
      <c r="E49" s="42">
        <f t="shared" si="79"/>
        <v>0</v>
      </c>
      <c r="F49" s="362">
        <v>0</v>
      </c>
      <c r="G49" s="42">
        <f t="shared" ref="G49:H53" si="84">G127+G153+G179+G205+G231+G257+G283+G309+G335+G361+G387+G413+G439</f>
        <v>0</v>
      </c>
      <c r="H49" s="42">
        <f t="shared" si="84"/>
        <v>0</v>
      </c>
      <c r="I49" s="173">
        <f t="shared" si="80"/>
        <v>0.126</v>
      </c>
      <c r="J49" s="168"/>
      <c r="K49" s="190" t="s">
        <v>64</v>
      </c>
      <c r="L49" s="42">
        <f t="shared" ref="L49:R53" si="85">L127+L153+L179+L205+L231+L257+L283+L309+L335+L361+L387+L413+L439</f>
        <v>0.126</v>
      </c>
      <c r="M49" s="42">
        <f t="shared" si="85"/>
        <v>0</v>
      </c>
      <c r="N49" s="42">
        <f t="shared" si="85"/>
        <v>0</v>
      </c>
      <c r="O49" s="42">
        <f t="shared" si="85"/>
        <v>0</v>
      </c>
      <c r="P49" s="42">
        <f t="shared" si="85"/>
        <v>0</v>
      </c>
      <c r="Q49" s="42">
        <f t="shared" si="85"/>
        <v>0</v>
      </c>
      <c r="R49" s="42">
        <f t="shared" si="85"/>
        <v>0</v>
      </c>
      <c r="S49" s="177">
        <f t="shared" si="81"/>
        <v>0.126</v>
      </c>
      <c r="T49" s="168"/>
      <c r="U49" s="235" t="s">
        <v>62</v>
      </c>
      <c r="V49" s="117">
        <f t="shared" ref="V49:AH53" si="86">V127+V153+V179+V205+V231+V257+V283+V309+V335+V361+V387+V413+V439</f>
        <v>0.126</v>
      </c>
      <c r="W49" s="117">
        <f t="shared" si="86"/>
        <v>0</v>
      </c>
      <c r="X49" s="117">
        <f t="shared" si="86"/>
        <v>0</v>
      </c>
      <c r="Y49" s="117">
        <f t="shared" si="86"/>
        <v>0</v>
      </c>
      <c r="Z49" s="117">
        <f t="shared" si="86"/>
        <v>0</v>
      </c>
      <c r="AA49" s="117">
        <f t="shared" si="86"/>
        <v>0</v>
      </c>
      <c r="AB49" s="117">
        <f t="shared" si="86"/>
        <v>0</v>
      </c>
      <c r="AC49" s="118">
        <f t="shared" si="86"/>
        <v>0</v>
      </c>
      <c r="AD49" s="117">
        <f t="shared" si="86"/>
        <v>0</v>
      </c>
      <c r="AE49" s="117">
        <f t="shared" si="86"/>
        <v>0</v>
      </c>
      <c r="AF49" s="117">
        <f t="shared" si="86"/>
        <v>0</v>
      </c>
      <c r="AG49" s="117">
        <f t="shared" si="86"/>
        <v>0</v>
      </c>
      <c r="AH49" s="117">
        <f t="shared" si="86"/>
        <v>0</v>
      </c>
      <c r="AI49" s="229">
        <f t="shared" si="82"/>
        <v>0.126</v>
      </c>
      <c r="AJ49" s="160" t="str">
        <f t="shared" si="83"/>
        <v/>
      </c>
    </row>
    <row r="50" spans="1:36">
      <c r="A50" s="191" t="s">
        <v>23</v>
      </c>
      <c r="B50" s="60">
        <f t="shared" ref="B50:E53" si="87">B128+B154+B180+B206+B232+B258+B284+B310+B336+B362+B388+B414+B440</f>
        <v>0.126</v>
      </c>
      <c r="C50" s="60">
        <f t="shared" si="87"/>
        <v>0</v>
      </c>
      <c r="D50" s="60">
        <f t="shared" si="87"/>
        <v>0</v>
      </c>
      <c r="E50" s="60">
        <f t="shared" si="87"/>
        <v>0</v>
      </c>
      <c r="F50" s="362">
        <v>0</v>
      </c>
      <c r="G50" s="60">
        <f t="shared" si="84"/>
        <v>0</v>
      </c>
      <c r="H50" s="60">
        <f t="shared" si="84"/>
        <v>0</v>
      </c>
      <c r="I50" s="194">
        <f t="shared" si="80"/>
        <v>0.126</v>
      </c>
      <c r="J50" s="168"/>
      <c r="K50" s="195" t="s">
        <v>23</v>
      </c>
      <c r="L50" s="90">
        <f t="shared" si="85"/>
        <v>0.126</v>
      </c>
      <c r="M50" s="90">
        <f t="shared" si="85"/>
        <v>0</v>
      </c>
      <c r="N50" s="90">
        <f t="shared" si="85"/>
        <v>0</v>
      </c>
      <c r="O50" s="90">
        <f t="shared" si="85"/>
        <v>0</v>
      </c>
      <c r="P50" s="90">
        <f t="shared" si="85"/>
        <v>0</v>
      </c>
      <c r="Q50" s="90">
        <f t="shared" si="85"/>
        <v>0</v>
      </c>
      <c r="R50" s="90">
        <f t="shared" si="85"/>
        <v>0</v>
      </c>
      <c r="S50" s="198">
        <f t="shared" si="81"/>
        <v>0.126</v>
      </c>
      <c r="T50" s="168"/>
      <c r="U50" s="236" t="s">
        <v>66</v>
      </c>
      <c r="V50" s="124">
        <f t="shared" si="86"/>
        <v>0.126</v>
      </c>
      <c r="W50" s="124">
        <f t="shared" si="86"/>
        <v>0</v>
      </c>
      <c r="X50" s="124">
        <f t="shared" si="86"/>
        <v>0</v>
      </c>
      <c r="Y50" s="124">
        <f t="shared" si="86"/>
        <v>0</v>
      </c>
      <c r="Z50" s="124">
        <f t="shared" si="86"/>
        <v>0</v>
      </c>
      <c r="AA50" s="124">
        <f t="shared" si="86"/>
        <v>0</v>
      </c>
      <c r="AB50" s="124">
        <f t="shared" si="86"/>
        <v>0</v>
      </c>
      <c r="AC50" s="297">
        <f t="shared" si="86"/>
        <v>0</v>
      </c>
      <c r="AD50" s="124">
        <f t="shared" si="86"/>
        <v>0</v>
      </c>
      <c r="AE50" s="124">
        <f t="shared" si="86"/>
        <v>0</v>
      </c>
      <c r="AF50" s="124">
        <f t="shared" si="86"/>
        <v>0</v>
      </c>
      <c r="AG50" s="124">
        <f t="shared" si="86"/>
        <v>0</v>
      </c>
      <c r="AH50" s="124">
        <f t="shared" si="86"/>
        <v>0</v>
      </c>
      <c r="AI50" s="238">
        <f t="shared" si="82"/>
        <v>0.126</v>
      </c>
      <c r="AJ50" s="160" t="str">
        <f t="shared" si="83"/>
        <v/>
      </c>
    </row>
    <row r="51" spans="1:36">
      <c r="A51" s="199" t="s">
        <v>19</v>
      </c>
      <c r="B51" s="63">
        <f t="shared" si="87"/>
        <v>0</v>
      </c>
      <c r="C51" s="63">
        <f t="shared" si="87"/>
        <v>0</v>
      </c>
      <c r="D51" s="63">
        <f t="shared" si="87"/>
        <v>0</v>
      </c>
      <c r="E51" s="63">
        <f t="shared" si="87"/>
        <v>0</v>
      </c>
      <c r="F51" s="362">
        <v>0</v>
      </c>
      <c r="G51" s="63">
        <f t="shared" si="84"/>
        <v>0</v>
      </c>
      <c r="H51" s="63">
        <f t="shared" si="84"/>
        <v>0</v>
      </c>
      <c r="I51" s="202">
        <f t="shared" si="80"/>
        <v>0</v>
      </c>
      <c r="J51" s="168"/>
      <c r="K51" s="203" t="s">
        <v>19</v>
      </c>
      <c r="L51" s="63">
        <f t="shared" si="85"/>
        <v>0</v>
      </c>
      <c r="M51" s="63">
        <f t="shared" si="85"/>
        <v>0</v>
      </c>
      <c r="N51" s="63">
        <f t="shared" si="85"/>
        <v>0</v>
      </c>
      <c r="O51" s="63">
        <f t="shared" si="85"/>
        <v>0</v>
      </c>
      <c r="P51" s="63">
        <f t="shared" si="85"/>
        <v>0</v>
      </c>
      <c r="Q51" s="63">
        <f t="shared" si="85"/>
        <v>0</v>
      </c>
      <c r="R51" s="63">
        <f t="shared" si="85"/>
        <v>0</v>
      </c>
      <c r="S51" s="205">
        <f t="shared" si="81"/>
        <v>0</v>
      </c>
      <c r="T51" s="168"/>
      <c r="U51" s="239" t="s">
        <v>19</v>
      </c>
      <c r="V51" s="127">
        <f t="shared" si="86"/>
        <v>0</v>
      </c>
      <c r="W51" s="127">
        <f t="shared" si="86"/>
        <v>0</v>
      </c>
      <c r="X51" s="127">
        <f t="shared" si="86"/>
        <v>0</v>
      </c>
      <c r="Y51" s="127">
        <f t="shared" si="86"/>
        <v>0</v>
      </c>
      <c r="Z51" s="127">
        <f t="shared" si="86"/>
        <v>0</v>
      </c>
      <c r="AA51" s="127">
        <f t="shared" si="86"/>
        <v>0</v>
      </c>
      <c r="AB51" s="127">
        <f t="shared" si="86"/>
        <v>0</v>
      </c>
      <c r="AC51" s="298">
        <f t="shared" si="86"/>
        <v>0</v>
      </c>
      <c r="AD51" s="127">
        <f t="shared" si="86"/>
        <v>0</v>
      </c>
      <c r="AE51" s="127">
        <f t="shared" si="86"/>
        <v>0</v>
      </c>
      <c r="AF51" s="127">
        <f t="shared" si="86"/>
        <v>0</v>
      </c>
      <c r="AG51" s="127">
        <f t="shared" si="86"/>
        <v>0</v>
      </c>
      <c r="AH51" s="127">
        <f t="shared" si="86"/>
        <v>0</v>
      </c>
      <c r="AI51" s="242">
        <f t="shared" si="82"/>
        <v>0</v>
      </c>
      <c r="AJ51" s="160" t="str">
        <f t="shared" si="83"/>
        <v/>
      </c>
    </row>
    <row r="52" spans="1:36">
      <c r="A52" s="191" t="s">
        <v>20</v>
      </c>
      <c r="B52" s="60">
        <f t="shared" si="87"/>
        <v>0</v>
      </c>
      <c r="C52" s="60">
        <f t="shared" si="87"/>
        <v>0</v>
      </c>
      <c r="D52" s="60">
        <f t="shared" si="87"/>
        <v>0</v>
      </c>
      <c r="E52" s="60">
        <f t="shared" si="87"/>
        <v>0</v>
      </c>
      <c r="F52" s="362">
        <v>0</v>
      </c>
      <c r="G52" s="60">
        <f t="shared" si="84"/>
        <v>0</v>
      </c>
      <c r="H52" s="60">
        <f t="shared" si="84"/>
        <v>0</v>
      </c>
      <c r="I52" s="194">
        <f t="shared" si="80"/>
        <v>0</v>
      </c>
      <c r="J52" s="168"/>
      <c r="K52" s="195" t="s">
        <v>20</v>
      </c>
      <c r="L52" s="90">
        <f t="shared" si="85"/>
        <v>0</v>
      </c>
      <c r="M52" s="90">
        <f t="shared" si="85"/>
        <v>0</v>
      </c>
      <c r="N52" s="90">
        <f t="shared" si="85"/>
        <v>0</v>
      </c>
      <c r="O52" s="90">
        <f t="shared" si="85"/>
        <v>0</v>
      </c>
      <c r="P52" s="90">
        <f t="shared" si="85"/>
        <v>0</v>
      </c>
      <c r="Q52" s="90">
        <f t="shared" si="85"/>
        <v>0</v>
      </c>
      <c r="R52" s="90">
        <f t="shared" si="85"/>
        <v>0</v>
      </c>
      <c r="S52" s="198">
        <f t="shared" si="81"/>
        <v>0</v>
      </c>
      <c r="T52" s="168"/>
      <c r="U52" s="236" t="s">
        <v>20</v>
      </c>
      <c r="V52" s="124">
        <f t="shared" si="86"/>
        <v>0</v>
      </c>
      <c r="W52" s="124">
        <f t="shared" si="86"/>
        <v>0</v>
      </c>
      <c r="X52" s="124">
        <f t="shared" si="86"/>
        <v>0</v>
      </c>
      <c r="Y52" s="124">
        <f t="shared" si="86"/>
        <v>0</v>
      </c>
      <c r="Z52" s="124">
        <f t="shared" si="86"/>
        <v>0</v>
      </c>
      <c r="AA52" s="124">
        <f t="shared" si="86"/>
        <v>0</v>
      </c>
      <c r="AB52" s="124">
        <f t="shared" si="86"/>
        <v>0</v>
      </c>
      <c r="AC52" s="297">
        <f t="shared" si="86"/>
        <v>0</v>
      </c>
      <c r="AD52" s="124">
        <f t="shared" si="86"/>
        <v>0</v>
      </c>
      <c r="AE52" s="124">
        <f t="shared" si="86"/>
        <v>0</v>
      </c>
      <c r="AF52" s="124">
        <f t="shared" si="86"/>
        <v>0</v>
      </c>
      <c r="AG52" s="124">
        <f t="shared" si="86"/>
        <v>0</v>
      </c>
      <c r="AH52" s="124">
        <f t="shared" si="86"/>
        <v>0</v>
      </c>
      <c r="AI52" s="238">
        <f t="shared" si="82"/>
        <v>0</v>
      </c>
      <c r="AJ52" s="160" t="str">
        <f t="shared" si="83"/>
        <v/>
      </c>
    </row>
    <row r="53" spans="1:36" ht="15" thickBot="1">
      <c r="A53" s="206" t="s">
        <v>11</v>
      </c>
      <c r="B53" s="52">
        <f t="shared" si="87"/>
        <v>0</v>
      </c>
      <c r="C53" s="52">
        <f t="shared" si="87"/>
        <v>0</v>
      </c>
      <c r="D53" s="52">
        <f t="shared" si="87"/>
        <v>0</v>
      </c>
      <c r="E53" s="52">
        <f t="shared" si="87"/>
        <v>0</v>
      </c>
      <c r="F53" s="363">
        <v>0</v>
      </c>
      <c r="G53" s="52">
        <f t="shared" si="84"/>
        <v>0</v>
      </c>
      <c r="H53" s="52">
        <f t="shared" si="84"/>
        <v>0</v>
      </c>
      <c r="I53" s="209">
        <f t="shared" si="80"/>
        <v>0</v>
      </c>
      <c r="J53" s="168"/>
      <c r="K53" s="210" t="s">
        <v>11</v>
      </c>
      <c r="L53" s="52">
        <f t="shared" si="85"/>
        <v>0</v>
      </c>
      <c r="M53" s="52">
        <f t="shared" si="85"/>
        <v>0</v>
      </c>
      <c r="N53" s="52">
        <f t="shared" si="85"/>
        <v>0</v>
      </c>
      <c r="O53" s="52">
        <f t="shared" si="85"/>
        <v>0</v>
      </c>
      <c r="P53" s="52">
        <f t="shared" si="85"/>
        <v>0</v>
      </c>
      <c r="Q53" s="52">
        <f t="shared" si="85"/>
        <v>0</v>
      </c>
      <c r="R53" s="52">
        <f t="shared" si="85"/>
        <v>0</v>
      </c>
      <c r="S53" s="212">
        <f t="shared" si="81"/>
        <v>0</v>
      </c>
      <c r="T53" s="168"/>
      <c r="U53" s="239" t="s">
        <v>11</v>
      </c>
      <c r="V53" s="127">
        <f t="shared" si="86"/>
        <v>0</v>
      </c>
      <c r="W53" s="127">
        <f t="shared" si="86"/>
        <v>0</v>
      </c>
      <c r="X53" s="127">
        <f t="shared" si="86"/>
        <v>0</v>
      </c>
      <c r="Y53" s="127">
        <f t="shared" si="86"/>
        <v>0</v>
      </c>
      <c r="Z53" s="127">
        <f t="shared" si="86"/>
        <v>0</v>
      </c>
      <c r="AA53" s="127">
        <f t="shared" si="86"/>
        <v>0</v>
      </c>
      <c r="AB53" s="127">
        <f t="shared" si="86"/>
        <v>0</v>
      </c>
      <c r="AC53" s="298">
        <f t="shared" si="86"/>
        <v>0</v>
      </c>
      <c r="AD53" s="127">
        <f t="shared" si="86"/>
        <v>0</v>
      </c>
      <c r="AE53" s="127">
        <f t="shared" si="86"/>
        <v>0</v>
      </c>
      <c r="AF53" s="127">
        <f t="shared" si="86"/>
        <v>0</v>
      </c>
      <c r="AG53" s="127">
        <f t="shared" si="86"/>
        <v>0</v>
      </c>
      <c r="AH53" s="127">
        <f t="shared" si="86"/>
        <v>0</v>
      </c>
      <c r="AI53" s="242">
        <f t="shared" si="82"/>
        <v>0</v>
      </c>
      <c r="AJ53" s="160" t="str">
        <f t="shared" si="83"/>
        <v/>
      </c>
    </row>
    <row r="54" spans="1:36" ht="15">
      <c r="A54" s="213" t="s">
        <v>26</v>
      </c>
      <c r="B54" s="214">
        <f>SUM(B33:B49)</f>
        <v>2719.5777738966995</v>
      </c>
      <c r="C54" s="214">
        <f t="shared" ref="C54:H54" si="88">SUM(C33:C49)</f>
        <v>1734.4759645733932</v>
      </c>
      <c r="D54" s="214">
        <f t="shared" si="88"/>
        <v>2037.1203619264033</v>
      </c>
      <c r="E54" s="214">
        <f t="shared" si="88"/>
        <v>5132.9215320665808</v>
      </c>
      <c r="F54" s="214">
        <f t="shared" si="88"/>
        <v>0</v>
      </c>
      <c r="G54" s="214">
        <f t="shared" si="88"/>
        <v>477.7718061766318</v>
      </c>
      <c r="H54" s="214">
        <f t="shared" si="88"/>
        <v>23.620300495028239</v>
      </c>
      <c r="I54" s="214">
        <f t="shared" ref="I54" si="89">SUM(I33:I49)</f>
        <v>12125.487739134736</v>
      </c>
      <c r="J54" s="168"/>
      <c r="K54" s="215" t="s">
        <v>26</v>
      </c>
      <c r="L54" s="214">
        <f>SUM(L33:L49)</f>
        <v>2719.5777738966995</v>
      </c>
      <c r="M54" s="214">
        <f t="shared" ref="M54:R54" si="90">SUM(M33:M49)</f>
        <v>1734.4759645733932</v>
      </c>
      <c r="N54" s="214">
        <f t="shared" si="90"/>
        <v>2037.1203619264033</v>
      </c>
      <c r="O54" s="214">
        <f t="shared" si="90"/>
        <v>5132.9215320665808</v>
      </c>
      <c r="P54" s="214">
        <f t="shared" si="90"/>
        <v>2841.2050180192427</v>
      </c>
      <c r="Q54" s="214">
        <f t="shared" si="90"/>
        <v>477.7718061766318</v>
      </c>
      <c r="R54" s="216">
        <f t="shared" si="90"/>
        <v>23.620300495028239</v>
      </c>
      <c r="S54" s="217">
        <f t="shared" ref="S54" si="91">SUM(S33:S49)</f>
        <v>14966.692757153978</v>
      </c>
      <c r="T54" s="168" t="str">
        <f>IF(ABS(S54-AI54)&gt;0.01,S54-AI54,"")</f>
        <v/>
      </c>
      <c r="U54" s="243" t="s">
        <v>63</v>
      </c>
      <c r="V54" s="244">
        <f>SUM(V33:V49)</f>
        <v>2523.8128583870975</v>
      </c>
      <c r="W54" s="244">
        <f t="shared" ref="W54:AH54" si="92">SUM(W33:W49)</f>
        <v>150.04347810430878</v>
      </c>
      <c r="X54" s="244">
        <f t="shared" si="92"/>
        <v>477.7718061766318</v>
      </c>
      <c r="Y54" s="244">
        <f t="shared" si="92"/>
        <v>1734.4759645733932</v>
      </c>
      <c r="Z54" s="244">
        <f t="shared" si="92"/>
        <v>1963.0767089969904</v>
      </c>
      <c r="AA54" s="244">
        <f t="shared" si="92"/>
        <v>3848.8708338781994</v>
      </c>
      <c r="AB54" s="244">
        <f t="shared" si="92"/>
        <v>2841.2050180192427</v>
      </c>
      <c r="AC54" s="244">
        <f t="shared" si="92"/>
        <v>1427.4360890181158</v>
      </c>
      <c r="AD54" s="245">
        <f t="shared" si="92"/>
        <v>45.721437405292924</v>
      </c>
      <c r="AE54" s="245">
        <f t="shared" si="92"/>
        <v>150.22797558684044</v>
      </c>
      <c r="AF54" s="245">
        <f t="shared" si="92"/>
        <v>23.620300495028239</v>
      </c>
      <c r="AG54" s="245">
        <f t="shared" si="92"/>
        <v>74.0436529294129</v>
      </c>
      <c r="AH54" s="245">
        <f t="shared" si="92"/>
        <v>1133.8227226015413</v>
      </c>
      <c r="AI54" s="246">
        <f>SUM(V54:AC54)</f>
        <v>14966.692757153978</v>
      </c>
      <c r="AJ54" s="160" t="str">
        <f t="shared" si="83"/>
        <v/>
      </c>
    </row>
    <row r="55" spans="1:36" ht="15" thickBot="1">
      <c r="A55" s="30" t="s">
        <v>88</v>
      </c>
      <c r="B55" s="47">
        <f>IF($I54=0,"-",B54/$I54)</f>
        <v>0.22428605202571142</v>
      </c>
      <c r="C55" s="47">
        <f t="shared" ref="C55:H55" si="93">IF($I54=0,"-",C54/$I54)</f>
        <v>0.14304381002138258</v>
      </c>
      <c r="D55" s="47">
        <f t="shared" si="93"/>
        <v>0.16800316867680659</v>
      </c>
      <c r="E55" s="47">
        <f t="shared" si="93"/>
        <v>0.42331670630453844</v>
      </c>
      <c r="F55" s="47">
        <f t="shared" si="93"/>
        <v>0</v>
      </c>
      <c r="G55" s="47">
        <f t="shared" si="93"/>
        <v>3.9402275310924946E-2</v>
      </c>
      <c r="H55" s="70">
        <f t="shared" si="93"/>
        <v>1.9479876606360547E-3</v>
      </c>
      <c r="I55" s="48">
        <f>SUM(B55:H55)</f>
        <v>1</v>
      </c>
      <c r="K55" s="81" t="s">
        <v>88</v>
      </c>
      <c r="L55" s="98">
        <f>IF($S54=0,"-",L54/$S54)</f>
        <v>0.18170866590394591</v>
      </c>
      <c r="M55" s="98">
        <f t="shared" ref="M55:R55" si="94">IF($S54=0,"-",M54/$S54)</f>
        <v>0.11588906064396394</v>
      </c>
      <c r="N55" s="98">
        <f t="shared" si="94"/>
        <v>0.13611025461538079</v>
      </c>
      <c r="O55" s="98">
        <f t="shared" si="94"/>
        <v>0.34295629738327321</v>
      </c>
      <c r="P55" s="98">
        <f t="shared" si="94"/>
        <v>0.18983519366101545</v>
      </c>
      <c r="Q55" s="98">
        <f t="shared" si="94"/>
        <v>3.1922336746590868E-2</v>
      </c>
      <c r="R55" s="99">
        <f t="shared" si="94"/>
        <v>1.578191045829941E-3</v>
      </c>
      <c r="S55" s="100">
        <f>SUM(L55:R55)</f>
        <v>1</v>
      </c>
      <c r="U55" s="110" t="s">
        <v>88</v>
      </c>
      <c r="V55" s="133">
        <f>+V54/$AI54</f>
        <v>0.16862862753568134</v>
      </c>
      <c r="W55" s="133">
        <f t="shared" ref="W55:AH55" si="95">+W54/$AI54</f>
        <v>1.0025159234500154E-2</v>
      </c>
      <c r="X55" s="133">
        <f t="shared" si="95"/>
        <v>3.1922336746590868E-2</v>
      </c>
      <c r="Y55" s="133">
        <f t="shared" si="95"/>
        <v>0.11588906064396394</v>
      </c>
      <c r="Z55" s="133">
        <f t="shared" si="95"/>
        <v>0.13116302585009323</v>
      </c>
      <c r="AA55" s="133">
        <f t="shared" si="95"/>
        <v>0.25716241365604736</v>
      </c>
      <c r="AB55" s="133">
        <f t="shared" si="95"/>
        <v>0.18983519366101545</v>
      </c>
      <c r="AC55" s="133">
        <f t="shared" si="95"/>
        <v>9.5374182672107774E-2</v>
      </c>
      <c r="AD55" s="133">
        <f t="shared" si="95"/>
        <v>3.0548791337644309E-3</v>
      </c>
      <c r="AE55" s="133">
        <f t="shared" si="95"/>
        <v>1.0037486439015225E-2</v>
      </c>
      <c r="AF55" s="133">
        <f t="shared" si="95"/>
        <v>1.578191045829941E-3</v>
      </c>
      <c r="AG55" s="133">
        <f t="shared" si="95"/>
        <v>4.947228765287544E-3</v>
      </c>
      <c r="AH55" s="133">
        <f t="shared" si="95"/>
        <v>7.5756397288210625E-2</v>
      </c>
      <c r="AI55" s="134">
        <f>SUM(V55:AC55)</f>
        <v>1</v>
      </c>
      <c r="AJ55" s="160" t="str">
        <f t="shared" si="83"/>
        <v/>
      </c>
    </row>
    <row r="56" spans="1:36" ht="15" thickBot="1"/>
    <row r="57" spans="1:36" ht="28.5">
      <c r="A57" s="364" t="s">
        <v>52</v>
      </c>
      <c r="B57" s="164" t="s">
        <v>0</v>
      </c>
      <c r="C57" s="164" t="s">
        <v>1</v>
      </c>
      <c r="D57" s="164" t="s">
        <v>2</v>
      </c>
      <c r="E57" s="164" t="s">
        <v>3</v>
      </c>
      <c r="F57" s="164" t="s">
        <v>27</v>
      </c>
      <c r="G57" s="164" t="s">
        <v>4</v>
      </c>
      <c r="H57" s="164" t="s">
        <v>5</v>
      </c>
      <c r="I57" s="165" t="s">
        <v>6</v>
      </c>
      <c r="K57" s="366" t="s">
        <v>52</v>
      </c>
      <c r="L57" s="166" t="s">
        <v>0</v>
      </c>
      <c r="M57" s="166" t="s">
        <v>1</v>
      </c>
      <c r="N57" s="166" t="s">
        <v>2</v>
      </c>
      <c r="O57" s="166" t="s">
        <v>3</v>
      </c>
      <c r="P57" s="166" t="s">
        <v>27</v>
      </c>
      <c r="Q57" s="166" t="s">
        <v>4</v>
      </c>
      <c r="R57" s="166" t="s">
        <v>5</v>
      </c>
      <c r="S57" s="167" t="s">
        <v>6</v>
      </c>
    </row>
    <row r="58" spans="1:36" ht="15">
      <c r="A58" s="365" t="s">
        <v>52</v>
      </c>
      <c r="B58" s="318" t="s">
        <v>69</v>
      </c>
      <c r="C58" s="319"/>
      <c r="D58" s="319"/>
      <c r="E58" s="319"/>
      <c r="F58" s="319"/>
      <c r="G58" s="319"/>
      <c r="H58" s="319"/>
      <c r="I58" s="320"/>
      <c r="K58" s="367" t="s">
        <v>52</v>
      </c>
      <c r="L58" s="321" t="s">
        <v>69</v>
      </c>
      <c r="M58" s="322"/>
      <c r="N58" s="322"/>
      <c r="O58" s="322"/>
      <c r="P58" s="322"/>
      <c r="Q58" s="322"/>
      <c r="R58" s="322"/>
      <c r="S58" s="323"/>
    </row>
    <row r="59" spans="1:36" ht="15">
      <c r="A59" s="170" t="s">
        <v>7</v>
      </c>
      <c r="B59" s="368"/>
      <c r="C59" s="369"/>
      <c r="D59" s="369"/>
      <c r="E59" s="370"/>
      <c r="F59" s="36">
        <f>F449+F475+F501+F527+F553</f>
        <v>0.27854406422860273</v>
      </c>
      <c r="G59" s="368"/>
      <c r="H59" s="370"/>
      <c r="I59" s="173">
        <f>SUM(B59:H59)</f>
        <v>0.27854406422860273</v>
      </c>
      <c r="J59" s="168"/>
      <c r="K59" s="222" t="s">
        <v>7</v>
      </c>
      <c r="L59" s="368"/>
      <c r="M59" s="369"/>
      <c r="N59" s="369"/>
      <c r="O59" s="370"/>
      <c r="P59" s="36">
        <f>P449+P475+P501+P527+P553</f>
        <v>0</v>
      </c>
      <c r="Q59" s="368"/>
      <c r="R59" s="377"/>
      <c r="S59" s="224">
        <f>SUM(L59:R59)</f>
        <v>0</v>
      </c>
      <c r="T59" s="168"/>
    </row>
    <row r="60" spans="1:36" ht="15">
      <c r="A60" s="178" t="s">
        <v>8</v>
      </c>
      <c r="B60" s="371"/>
      <c r="C60" s="372"/>
      <c r="D60" s="372"/>
      <c r="E60" s="373"/>
      <c r="F60" s="39">
        <f t="shared" ref="F60:F79" si="96">F450+F476+F502+F528+F554</f>
        <v>0</v>
      </c>
      <c r="G60" s="371"/>
      <c r="H60" s="373"/>
      <c r="I60" s="181">
        <f t="shared" ref="I60:I79" si="97">SUM(B60:H60)</f>
        <v>0</v>
      </c>
      <c r="J60" s="168"/>
      <c r="K60" s="182" t="s">
        <v>8</v>
      </c>
      <c r="L60" s="371"/>
      <c r="M60" s="372"/>
      <c r="N60" s="372"/>
      <c r="O60" s="373"/>
      <c r="P60" s="87">
        <f t="shared" ref="P60:P79" si="98">P450+P476+P502+P528+P554</f>
        <v>0</v>
      </c>
      <c r="Q60" s="371"/>
      <c r="R60" s="378"/>
      <c r="S60" s="185">
        <f t="shared" ref="S60:S79" si="99">SUM(L60:R60)</f>
        <v>0</v>
      </c>
      <c r="T60" s="168"/>
    </row>
    <row r="61" spans="1:36" ht="15">
      <c r="A61" s="186" t="s">
        <v>10</v>
      </c>
      <c r="B61" s="371"/>
      <c r="C61" s="372"/>
      <c r="D61" s="372"/>
      <c r="E61" s="373"/>
      <c r="F61" s="42">
        <f t="shared" si="96"/>
        <v>0</v>
      </c>
      <c r="G61" s="371"/>
      <c r="H61" s="373"/>
      <c r="I61" s="173">
        <f t="shared" si="97"/>
        <v>0</v>
      </c>
      <c r="J61" s="168"/>
      <c r="K61" s="188" t="s">
        <v>10</v>
      </c>
      <c r="L61" s="371"/>
      <c r="M61" s="372"/>
      <c r="N61" s="372"/>
      <c r="O61" s="373"/>
      <c r="P61" s="42">
        <f t="shared" si="98"/>
        <v>0</v>
      </c>
      <c r="Q61" s="371"/>
      <c r="R61" s="378"/>
      <c r="S61" s="177">
        <f t="shared" si="99"/>
        <v>0</v>
      </c>
      <c r="T61" s="168"/>
    </row>
    <row r="62" spans="1:36" ht="15">
      <c r="A62" s="178" t="s">
        <v>56</v>
      </c>
      <c r="B62" s="371"/>
      <c r="C62" s="372"/>
      <c r="D62" s="372"/>
      <c r="E62" s="373"/>
      <c r="F62" s="39">
        <f t="shared" si="96"/>
        <v>0</v>
      </c>
      <c r="G62" s="371"/>
      <c r="H62" s="373"/>
      <c r="I62" s="181">
        <f t="shared" si="97"/>
        <v>0</v>
      </c>
      <c r="J62" s="168"/>
      <c r="K62" s="182" t="s">
        <v>56</v>
      </c>
      <c r="L62" s="371"/>
      <c r="M62" s="372"/>
      <c r="N62" s="372"/>
      <c r="O62" s="373"/>
      <c r="P62" s="87">
        <f t="shared" si="98"/>
        <v>0</v>
      </c>
      <c r="Q62" s="371"/>
      <c r="R62" s="378"/>
      <c r="S62" s="185">
        <f t="shared" si="99"/>
        <v>0</v>
      </c>
      <c r="T62" s="168"/>
    </row>
    <row r="63" spans="1:36" ht="15">
      <c r="A63" s="186" t="s">
        <v>16</v>
      </c>
      <c r="B63" s="371"/>
      <c r="C63" s="372"/>
      <c r="D63" s="372"/>
      <c r="E63" s="373"/>
      <c r="F63" s="42">
        <f t="shared" si="96"/>
        <v>0</v>
      </c>
      <c r="G63" s="371"/>
      <c r="H63" s="373"/>
      <c r="I63" s="173">
        <f t="shared" si="97"/>
        <v>0</v>
      </c>
      <c r="J63" s="168"/>
      <c r="K63" s="188" t="s">
        <v>16</v>
      </c>
      <c r="L63" s="371"/>
      <c r="M63" s="372"/>
      <c r="N63" s="372"/>
      <c r="O63" s="373"/>
      <c r="P63" s="42">
        <f t="shared" si="98"/>
        <v>0</v>
      </c>
      <c r="Q63" s="371"/>
      <c r="R63" s="378"/>
      <c r="S63" s="177">
        <f t="shared" si="99"/>
        <v>0</v>
      </c>
      <c r="T63" s="168"/>
    </row>
    <row r="64" spans="1:36" ht="15">
      <c r="A64" s="178" t="s">
        <v>15</v>
      </c>
      <c r="B64" s="371"/>
      <c r="C64" s="372"/>
      <c r="D64" s="372"/>
      <c r="E64" s="373"/>
      <c r="F64" s="39">
        <f t="shared" si="96"/>
        <v>0</v>
      </c>
      <c r="G64" s="371"/>
      <c r="H64" s="373"/>
      <c r="I64" s="181">
        <f t="shared" si="97"/>
        <v>0</v>
      </c>
      <c r="J64" s="168"/>
      <c r="K64" s="182" t="s">
        <v>15</v>
      </c>
      <c r="L64" s="371"/>
      <c r="M64" s="372"/>
      <c r="N64" s="372"/>
      <c r="O64" s="373"/>
      <c r="P64" s="87">
        <f t="shared" si="98"/>
        <v>0</v>
      </c>
      <c r="Q64" s="371"/>
      <c r="R64" s="378"/>
      <c r="S64" s="185">
        <f t="shared" si="99"/>
        <v>0</v>
      </c>
      <c r="T64" s="168"/>
    </row>
    <row r="65" spans="1:20" ht="15">
      <c r="A65" s="186" t="s">
        <v>58</v>
      </c>
      <c r="B65" s="371"/>
      <c r="C65" s="372"/>
      <c r="D65" s="372"/>
      <c r="E65" s="373"/>
      <c r="F65" s="42">
        <f t="shared" si="96"/>
        <v>30079.580687632209</v>
      </c>
      <c r="G65" s="371"/>
      <c r="H65" s="373"/>
      <c r="I65" s="173">
        <f t="shared" si="97"/>
        <v>30079.580687632209</v>
      </c>
      <c r="J65" s="168"/>
      <c r="K65" s="188" t="s">
        <v>58</v>
      </c>
      <c r="L65" s="371"/>
      <c r="M65" s="372"/>
      <c r="N65" s="372"/>
      <c r="O65" s="373"/>
      <c r="P65" s="42">
        <f t="shared" si="98"/>
        <v>6013.8912381983264</v>
      </c>
      <c r="Q65" s="371"/>
      <c r="R65" s="378"/>
      <c r="S65" s="177">
        <f t="shared" si="99"/>
        <v>6013.8912381983264</v>
      </c>
      <c r="T65" s="168"/>
    </row>
    <row r="66" spans="1:20" ht="15">
      <c r="A66" s="178" t="s">
        <v>12</v>
      </c>
      <c r="B66" s="371"/>
      <c r="C66" s="372"/>
      <c r="D66" s="372"/>
      <c r="E66" s="373"/>
      <c r="F66" s="39">
        <f t="shared" si="96"/>
        <v>11057.888382450381</v>
      </c>
      <c r="G66" s="371"/>
      <c r="H66" s="373"/>
      <c r="I66" s="181">
        <f t="shared" si="97"/>
        <v>11057.888382450381</v>
      </c>
      <c r="J66" s="168"/>
      <c r="K66" s="182" t="s">
        <v>12</v>
      </c>
      <c r="L66" s="371"/>
      <c r="M66" s="372"/>
      <c r="N66" s="372"/>
      <c r="O66" s="373"/>
      <c r="P66" s="87">
        <f t="shared" si="98"/>
        <v>2637.1654148674907</v>
      </c>
      <c r="Q66" s="371"/>
      <c r="R66" s="378"/>
      <c r="S66" s="185">
        <f t="shared" si="99"/>
        <v>2637.1654148674907</v>
      </c>
      <c r="T66" s="168"/>
    </row>
    <row r="67" spans="1:20" ht="15">
      <c r="A67" s="186" t="s">
        <v>59</v>
      </c>
      <c r="B67" s="371"/>
      <c r="C67" s="372"/>
      <c r="D67" s="372"/>
      <c r="E67" s="373"/>
      <c r="F67" s="42">
        <f t="shared" si="96"/>
        <v>2.6547404119020932</v>
      </c>
      <c r="G67" s="371"/>
      <c r="H67" s="373"/>
      <c r="I67" s="173">
        <f t="shared" si="97"/>
        <v>2.6547404119020932</v>
      </c>
      <c r="J67" s="168"/>
      <c r="K67" s="188" t="s">
        <v>59</v>
      </c>
      <c r="L67" s="371"/>
      <c r="M67" s="372"/>
      <c r="N67" s="372"/>
      <c r="O67" s="373"/>
      <c r="P67" s="42">
        <f t="shared" si="98"/>
        <v>0</v>
      </c>
      <c r="Q67" s="371"/>
      <c r="R67" s="378"/>
      <c r="S67" s="177">
        <f t="shared" si="99"/>
        <v>0</v>
      </c>
      <c r="T67" s="168"/>
    </row>
    <row r="68" spans="1:20" ht="15">
      <c r="A68" s="178" t="s">
        <v>17</v>
      </c>
      <c r="B68" s="371"/>
      <c r="C68" s="372"/>
      <c r="D68" s="372"/>
      <c r="E68" s="373"/>
      <c r="F68" s="39">
        <f t="shared" si="96"/>
        <v>788.71726885268447</v>
      </c>
      <c r="G68" s="371"/>
      <c r="H68" s="373"/>
      <c r="I68" s="181">
        <f t="shared" si="97"/>
        <v>788.71726885268447</v>
      </c>
      <c r="J68" s="168"/>
      <c r="K68" s="182" t="s">
        <v>17</v>
      </c>
      <c r="L68" s="371"/>
      <c r="M68" s="372"/>
      <c r="N68" s="372"/>
      <c r="O68" s="373"/>
      <c r="P68" s="87">
        <f t="shared" si="98"/>
        <v>782.73405748815367</v>
      </c>
      <c r="Q68" s="371"/>
      <c r="R68" s="378"/>
      <c r="S68" s="185">
        <f t="shared" si="99"/>
        <v>782.73405748815367</v>
      </c>
      <c r="T68" s="168"/>
    </row>
    <row r="69" spans="1:20" ht="15">
      <c r="A69" s="186" t="s">
        <v>139</v>
      </c>
      <c r="B69" s="371"/>
      <c r="C69" s="372"/>
      <c r="D69" s="372"/>
      <c r="E69" s="373"/>
      <c r="F69" s="42">
        <f t="shared" si="96"/>
        <v>60.373975871583077</v>
      </c>
      <c r="G69" s="371"/>
      <c r="H69" s="373"/>
      <c r="I69" s="173">
        <f t="shared" si="97"/>
        <v>60.373975871583077</v>
      </c>
      <c r="J69" s="168"/>
      <c r="K69" s="188" t="s">
        <v>139</v>
      </c>
      <c r="L69" s="371"/>
      <c r="M69" s="372"/>
      <c r="N69" s="372"/>
      <c r="O69" s="373"/>
      <c r="P69" s="42">
        <f t="shared" si="98"/>
        <v>53.402277707540762</v>
      </c>
      <c r="Q69" s="371"/>
      <c r="R69" s="378"/>
      <c r="S69" s="177">
        <f t="shared" si="99"/>
        <v>53.402277707540762</v>
      </c>
      <c r="T69" s="168"/>
    </row>
    <row r="70" spans="1:20" ht="15">
      <c r="A70" s="178" t="s">
        <v>25</v>
      </c>
      <c r="B70" s="371"/>
      <c r="C70" s="372"/>
      <c r="D70" s="372"/>
      <c r="E70" s="373"/>
      <c r="F70" s="39">
        <f t="shared" si="96"/>
        <v>2174.2551802062962</v>
      </c>
      <c r="G70" s="371"/>
      <c r="H70" s="373"/>
      <c r="I70" s="181">
        <f t="shared" si="97"/>
        <v>2174.2551802062962</v>
      </c>
      <c r="J70" s="168"/>
      <c r="K70" s="182" t="s">
        <v>25</v>
      </c>
      <c r="L70" s="371"/>
      <c r="M70" s="372"/>
      <c r="N70" s="372"/>
      <c r="O70" s="373"/>
      <c r="P70" s="87">
        <f t="shared" si="98"/>
        <v>-1.1368683772161603E-13</v>
      </c>
      <c r="Q70" s="371"/>
      <c r="R70" s="378"/>
      <c r="S70" s="185">
        <f t="shared" si="99"/>
        <v>-1.1368683772161603E-13</v>
      </c>
      <c r="T70" s="168"/>
    </row>
    <row r="71" spans="1:20" ht="15">
      <c r="A71" s="186" t="s">
        <v>24</v>
      </c>
      <c r="B71" s="371"/>
      <c r="C71" s="372"/>
      <c r="D71" s="372"/>
      <c r="E71" s="373"/>
      <c r="F71" s="42">
        <f t="shared" si="96"/>
        <v>0</v>
      </c>
      <c r="G71" s="371"/>
      <c r="H71" s="373"/>
      <c r="I71" s="173">
        <f t="shared" si="97"/>
        <v>0</v>
      </c>
      <c r="J71" s="168"/>
      <c r="K71" s="188" t="s">
        <v>24</v>
      </c>
      <c r="L71" s="371"/>
      <c r="M71" s="372"/>
      <c r="N71" s="372"/>
      <c r="O71" s="373"/>
      <c r="P71" s="42">
        <f t="shared" si="98"/>
        <v>0</v>
      </c>
      <c r="Q71" s="371"/>
      <c r="R71" s="378"/>
      <c r="S71" s="177">
        <f t="shared" si="99"/>
        <v>0</v>
      </c>
      <c r="T71" s="168"/>
    </row>
    <row r="72" spans="1:20" ht="15">
      <c r="A72" s="178" t="s">
        <v>60</v>
      </c>
      <c r="B72" s="371"/>
      <c r="C72" s="372"/>
      <c r="D72" s="372"/>
      <c r="E72" s="373"/>
      <c r="F72" s="39">
        <f t="shared" si="96"/>
        <v>0</v>
      </c>
      <c r="G72" s="371"/>
      <c r="H72" s="373"/>
      <c r="I72" s="181">
        <f t="shared" si="97"/>
        <v>0</v>
      </c>
      <c r="J72" s="168"/>
      <c r="K72" s="182" t="s">
        <v>60</v>
      </c>
      <c r="L72" s="371"/>
      <c r="M72" s="372"/>
      <c r="N72" s="372"/>
      <c r="O72" s="373"/>
      <c r="P72" s="87">
        <f t="shared" si="98"/>
        <v>0</v>
      </c>
      <c r="Q72" s="371"/>
      <c r="R72" s="378"/>
      <c r="S72" s="185">
        <f t="shared" si="99"/>
        <v>0</v>
      </c>
      <c r="T72" s="168"/>
    </row>
    <row r="73" spans="1:20" ht="15">
      <c r="A73" s="186" t="s">
        <v>22</v>
      </c>
      <c r="B73" s="371"/>
      <c r="C73" s="372"/>
      <c r="D73" s="372"/>
      <c r="E73" s="373"/>
      <c r="F73" s="50">
        <f t="shared" si="96"/>
        <v>3014.6054962217722</v>
      </c>
      <c r="G73" s="371"/>
      <c r="H73" s="373"/>
      <c r="I73" s="173">
        <f t="shared" si="97"/>
        <v>3014.6054962217722</v>
      </c>
      <c r="J73" s="168"/>
      <c r="K73" s="188" t="s">
        <v>22</v>
      </c>
      <c r="L73" s="371"/>
      <c r="M73" s="372"/>
      <c r="N73" s="372"/>
      <c r="O73" s="373"/>
      <c r="P73" s="42">
        <f t="shared" si="98"/>
        <v>979.73129872592745</v>
      </c>
      <c r="Q73" s="371"/>
      <c r="R73" s="378"/>
      <c r="S73" s="177">
        <f t="shared" si="99"/>
        <v>979.73129872592745</v>
      </c>
      <c r="T73" s="168"/>
    </row>
    <row r="74" spans="1:20" ht="15">
      <c r="A74" s="178" t="s">
        <v>21</v>
      </c>
      <c r="B74" s="371"/>
      <c r="C74" s="372"/>
      <c r="D74" s="372"/>
      <c r="E74" s="373"/>
      <c r="F74" s="39">
        <f t="shared" si="96"/>
        <v>0</v>
      </c>
      <c r="G74" s="371"/>
      <c r="H74" s="373"/>
      <c r="I74" s="181">
        <f t="shared" si="97"/>
        <v>0</v>
      </c>
      <c r="J74" s="168"/>
      <c r="K74" s="182" t="s">
        <v>21</v>
      </c>
      <c r="L74" s="371"/>
      <c r="M74" s="372"/>
      <c r="N74" s="372"/>
      <c r="O74" s="373"/>
      <c r="P74" s="87">
        <f t="shared" si="98"/>
        <v>0</v>
      </c>
      <c r="Q74" s="371"/>
      <c r="R74" s="378"/>
      <c r="S74" s="185">
        <f t="shared" si="99"/>
        <v>0</v>
      </c>
      <c r="T74" s="168"/>
    </row>
    <row r="75" spans="1:20" ht="15">
      <c r="A75" s="189" t="s">
        <v>64</v>
      </c>
      <c r="B75" s="371"/>
      <c r="C75" s="372"/>
      <c r="D75" s="372"/>
      <c r="E75" s="373"/>
      <c r="F75" s="42">
        <f t="shared" si="96"/>
        <v>0</v>
      </c>
      <c r="G75" s="371"/>
      <c r="H75" s="373"/>
      <c r="I75" s="173">
        <f t="shared" si="97"/>
        <v>0</v>
      </c>
      <c r="J75" s="168"/>
      <c r="K75" s="190" t="s">
        <v>64</v>
      </c>
      <c r="L75" s="371"/>
      <c r="M75" s="372"/>
      <c r="N75" s="372"/>
      <c r="O75" s="373"/>
      <c r="P75" s="42">
        <f t="shared" si="98"/>
        <v>0</v>
      </c>
      <c r="Q75" s="371"/>
      <c r="R75" s="378"/>
      <c r="S75" s="177">
        <f t="shared" si="99"/>
        <v>0</v>
      </c>
      <c r="T75" s="168"/>
    </row>
    <row r="76" spans="1:20">
      <c r="A76" s="191" t="s">
        <v>23</v>
      </c>
      <c r="B76" s="371"/>
      <c r="C76" s="372"/>
      <c r="D76" s="372"/>
      <c r="E76" s="373"/>
      <c r="F76" s="60">
        <f t="shared" si="96"/>
        <v>0</v>
      </c>
      <c r="G76" s="371"/>
      <c r="H76" s="373"/>
      <c r="I76" s="194">
        <f t="shared" si="97"/>
        <v>0</v>
      </c>
      <c r="J76" s="168"/>
      <c r="K76" s="195" t="s">
        <v>23</v>
      </c>
      <c r="L76" s="371"/>
      <c r="M76" s="372"/>
      <c r="N76" s="372"/>
      <c r="O76" s="373"/>
      <c r="P76" s="90">
        <f t="shared" si="98"/>
        <v>0</v>
      </c>
      <c r="Q76" s="371"/>
      <c r="R76" s="378"/>
      <c r="S76" s="198">
        <f t="shared" si="99"/>
        <v>0</v>
      </c>
      <c r="T76" s="168"/>
    </row>
    <row r="77" spans="1:20">
      <c r="A77" s="199" t="s">
        <v>19</v>
      </c>
      <c r="B77" s="371"/>
      <c r="C77" s="372"/>
      <c r="D77" s="372"/>
      <c r="E77" s="373"/>
      <c r="F77" s="63">
        <f t="shared" si="96"/>
        <v>0</v>
      </c>
      <c r="G77" s="371"/>
      <c r="H77" s="373"/>
      <c r="I77" s="202">
        <f t="shared" si="97"/>
        <v>0</v>
      </c>
      <c r="J77" s="168"/>
      <c r="K77" s="203" t="s">
        <v>19</v>
      </c>
      <c r="L77" s="371"/>
      <c r="M77" s="372"/>
      <c r="N77" s="372"/>
      <c r="O77" s="373"/>
      <c r="P77" s="63">
        <f t="shared" si="98"/>
        <v>0</v>
      </c>
      <c r="Q77" s="371"/>
      <c r="R77" s="378"/>
      <c r="S77" s="205">
        <f t="shared" si="99"/>
        <v>0</v>
      </c>
      <c r="T77" s="168"/>
    </row>
    <row r="78" spans="1:20">
      <c r="A78" s="191" t="s">
        <v>20</v>
      </c>
      <c r="B78" s="371"/>
      <c r="C78" s="372"/>
      <c r="D78" s="372"/>
      <c r="E78" s="373"/>
      <c r="F78" s="60">
        <f t="shared" si="96"/>
        <v>0</v>
      </c>
      <c r="G78" s="371"/>
      <c r="H78" s="373"/>
      <c r="I78" s="194">
        <f t="shared" si="97"/>
        <v>0</v>
      </c>
      <c r="J78" s="168"/>
      <c r="K78" s="195" t="s">
        <v>20</v>
      </c>
      <c r="L78" s="371"/>
      <c r="M78" s="372"/>
      <c r="N78" s="372"/>
      <c r="O78" s="373"/>
      <c r="P78" s="90">
        <f t="shared" si="98"/>
        <v>0</v>
      </c>
      <c r="Q78" s="371"/>
      <c r="R78" s="378"/>
      <c r="S78" s="198">
        <f t="shared" si="99"/>
        <v>0</v>
      </c>
      <c r="T78" s="168"/>
    </row>
    <row r="79" spans="1:20" ht="15" thickBot="1">
      <c r="A79" s="206" t="s">
        <v>11</v>
      </c>
      <c r="B79" s="374"/>
      <c r="C79" s="375"/>
      <c r="D79" s="375"/>
      <c r="E79" s="376"/>
      <c r="F79" s="52">
        <f t="shared" si="96"/>
        <v>0</v>
      </c>
      <c r="G79" s="374"/>
      <c r="H79" s="376"/>
      <c r="I79" s="209">
        <f t="shared" si="97"/>
        <v>0</v>
      </c>
      <c r="J79" s="168"/>
      <c r="K79" s="210" t="s">
        <v>11</v>
      </c>
      <c r="L79" s="374"/>
      <c r="M79" s="375"/>
      <c r="N79" s="375"/>
      <c r="O79" s="376"/>
      <c r="P79" s="52">
        <f t="shared" si="98"/>
        <v>0</v>
      </c>
      <c r="Q79" s="374"/>
      <c r="R79" s="379"/>
      <c r="S79" s="212">
        <f t="shared" si="99"/>
        <v>0</v>
      </c>
      <c r="T79" s="168"/>
    </row>
    <row r="80" spans="1:20" ht="15">
      <c r="A80" s="213" t="s">
        <v>26</v>
      </c>
      <c r="B80" s="214">
        <f>SUM(B59:B75)</f>
        <v>0</v>
      </c>
      <c r="C80" s="214">
        <f t="shared" ref="C80:H80" si="100">SUM(C59:C75)</f>
        <v>0</v>
      </c>
      <c r="D80" s="214">
        <f t="shared" si="100"/>
        <v>0</v>
      </c>
      <c r="E80" s="214">
        <f t="shared" si="100"/>
        <v>0</v>
      </c>
      <c r="F80" s="214">
        <f t="shared" si="100"/>
        <v>47178.354275711063</v>
      </c>
      <c r="G80" s="214">
        <f t="shared" si="100"/>
        <v>0</v>
      </c>
      <c r="H80" s="216">
        <f t="shared" si="100"/>
        <v>0</v>
      </c>
      <c r="I80" s="214">
        <f t="shared" ref="I80" si="101">SUM(I59:I75)</f>
        <v>47178.354275711063</v>
      </c>
      <c r="J80" s="168"/>
      <c r="K80" s="215" t="s">
        <v>26</v>
      </c>
      <c r="L80" s="214">
        <f>SUM(L59:L75)</f>
        <v>0</v>
      </c>
      <c r="M80" s="214">
        <f t="shared" ref="M80:R80" si="102">SUM(M59:M75)</f>
        <v>0</v>
      </c>
      <c r="N80" s="214">
        <f t="shared" si="102"/>
        <v>0</v>
      </c>
      <c r="O80" s="214">
        <f t="shared" si="102"/>
        <v>0</v>
      </c>
      <c r="P80" s="214">
        <f t="shared" si="102"/>
        <v>10466.92428698744</v>
      </c>
      <c r="Q80" s="214">
        <f t="shared" si="102"/>
        <v>0</v>
      </c>
      <c r="R80" s="216">
        <f t="shared" si="102"/>
        <v>0</v>
      </c>
      <c r="S80" s="217">
        <f t="shared" ref="S80" si="103">SUM(S59:S75)</f>
        <v>10466.92428698744</v>
      </c>
      <c r="T80" s="168"/>
    </row>
    <row r="81" spans="1:85" s="23" customFormat="1" ht="15" thickBot="1">
      <c r="A81" s="30" t="s">
        <v>88</v>
      </c>
      <c r="B81" s="47">
        <f>IF($I80=0,"-",B80/$I80)</f>
        <v>0</v>
      </c>
      <c r="C81" s="47">
        <f t="shared" ref="C81:H81" si="104">IF($I80=0,"-",C80/$I80)</f>
        <v>0</v>
      </c>
      <c r="D81" s="47">
        <f t="shared" si="104"/>
        <v>0</v>
      </c>
      <c r="E81" s="47">
        <f t="shared" si="104"/>
        <v>0</v>
      </c>
      <c r="F81" s="47">
        <f t="shared" si="104"/>
        <v>1</v>
      </c>
      <c r="G81" s="47">
        <f t="shared" si="104"/>
        <v>0</v>
      </c>
      <c r="H81" s="47">
        <f t="shared" si="104"/>
        <v>0</v>
      </c>
      <c r="I81" s="48">
        <f>SUM(B81:H81)</f>
        <v>1</v>
      </c>
      <c r="K81" s="81" t="s">
        <v>88</v>
      </c>
      <c r="L81" s="98">
        <f t="shared" ref="L81:R81" si="105">IF($S80=0,"-",L80/$S80)</f>
        <v>0</v>
      </c>
      <c r="M81" s="98">
        <f t="shared" si="105"/>
        <v>0</v>
      </c>
      <c r="N81" s="98">
        <f t="shared" si="105"/>
        <v>0</v>
      </c>
      <c r="O81" s="98">
        <f t="shared" si="105"/>
        <v>0</v>
      </c>
      <c r="P81" s="98">
        <f t="shared" si="105"/>
        <v>1</v>
      </c>
      <c r="Q81" s="98">
        <f t="shared" si="105"/>
        <v>0</v>
      </c>
      <c r="R81" s="99">
        <f t="shared" si="105"/>
        <v>0</v>
      </c>
      <c r="S81" s="100">
        <f>SUM(L81:R81)</f>
        <v>1</v>
      </c>
      <c r="BA81" s="218"/>
      <c r="BR81" s="218"/>
    </row>
    <row r="82" spans="1:85" ht="15" thickBot="1">
      <c r="A82" s="247"/>
      <c r="B82" s="247"/>
      <c r="C82" s="247"/>
      <c r="D82" s="247"/>
      <c r="E82" s="247"/>
      <c r="F82" s="247"/>
      <c r="G82" s="247"/>
      <c r="H82" s="247"/>
      <c r="I82" s="247"/>
      <c r="K82" s="247"/>
    </row>
    <row r="83" spans="1:85" ht="28.5">
      <c r="A83" s="357" t="s">
        <v>54</v>
      </c>
      <c r="B83" s="164" t="s">
        <v>0</v>
      </c>
      <c r="C83" s="164" t="s">
        <v>1</v>
      </c>
      <c r="D83" s="164" t="s">
        <v>2</v>
      </c>
      <c r="E83" s="164" t="s">
        <v>3</v>
      </c>
      <c r="F83" s="164" t="s">
        <v>27</v>
      </c>
      <c r="G83" s="164" t="s">
        <v>4</v>
      </c>
      <c r="H83" s="164" t="s">
        <v>5</v>
      </c>
      <c r="I83" s="165" t="s">
        <v>6</v>
      </c>
      <c r="K83" s="359" t="s">
        <v>54</v>
      </c>
      <c r="L83" s="166" t="s">
        <v>0</v>
      </c>
      <c r="M83" s="166" t="s">
        <v>1</v>
      </c>
      <c r="N83" s="166" t="s">
        <v>2</v>
      </c>
      <c r="O83" s="166" t="s">
        <v>3</v>
      </c>
      <c r="P83" s="166" t="s">
        <v>27</v>
      </c>
      <c r="Q83" s="166" t="s">
        <v>4</v>
      </c>
      <c r="R83" s="166" t="s">
        <v>5</v>
      </c>
      <c r="S83" s="167" t="s">
        <v>6</v>
      </c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248"/>
      <c r="BA83" s="160"/>
      <c r="BR83" s="160"/>
      <c r="CG83" s="160"/>
    </row>
    <row r="84" spans="1:85" ht="15">
      <c r="A84" s="358" t="s">
        <v>54</v>
      </c>
      <c r="B84" s="318" t="s">
        <v>69</v>
      </c>
      <c r="C84" s="319"/>
      <c r="D84" s="319"/>
      <c r="E84" s="319"/>
      <c r="F84" s="319"/>
      <c r="G84" s="319"/>
      <c r="H84" s="319"/>
      <c r="I84" s="320"/>
      <c r="K84" s="360" t="s">
        <v>54</v>
      </c>
      <c r="L84" s="321" t="s">
        <v>69</v>
      </c>
      <c r="M84" s="322"/>
      <c r="N84" s="322"/>
      <c r="O84" s="322"/>
      <c r="P84" s="322"/>
      <c r="Q84" s="322"/>
      <c r="R84" s="322"/>
      <c r="S84" s="323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249"/>
      <c r="BA84" s="160"/>
      <c r="BR84" s="160"/>
      <c r="CG84" s="160"/>
    </row>
    <row r="85" spans="1:85" ht="15">
      <c r="A85" s="170" t="s">
        <v>7</v>
      </c>
      <c r="B85" s="36">
        <f t="shared" ref="B85:H105" si="106">B579+B605+B631</f>
        <v>62.929457620562935</v>
      </c>
      <c r="C85" s="36">
        <f t="shared" si="106"/>
        <v>0</v>
      </c>
      <c r="D85" s="36">
        <f t="shared" si="106"/>
        <v>1.8973450635133551</v>
      </c>
      <c r="E85" s="36">
        <f t="shared" si="106"/>
        <v>0</v>
      </c>
      <c r="F85" s="36">
        <f t="shared" si="106"/>
        <v>0</v>
      </c>
      <c r="G85" s="36">
        <f t="shared" si="106"/>
        <v>0</v>
      </c>
      <c r="H85" s="36">
        <f t="shared" si="106"/>
        <v>0</v>
      </c>
      <c r="I85" s="173">
        <f>SUM(B85:H85)</f>
        <v>64.826802684076284</v>
      </c>
      <c r="J85" s="168"/>
      <c r="K85" s="222" t="s">
        <v>7</v>
      </c>
      <c r="L85" s="36">
        <f t="shared" ref="L85:R105" si="107">L579+L605+L631</f>
        <v>62.929457620562935</v>
      </c>
      <c r="M85" s="36">
        <f t="shared" si="107"/>
        <v>0</v>
      </c>
      <c r="N85" s="36">
        <f t="shared" si="107"/>
        <v>1.8973450635133551</v>
      </c>
      <c r="O85" s="36">
        <f t="shared" si="107"/>
        <v>0</v>
      </c>
      <c r="P85" s="36">
        <f t="shared" si="107"/>
        <v>0.27854406422860273</v>
      </c>
      <c r="Q85" s="36">
        <f t="shared" si="107"/>
        <v>0</v>
      </c>
      <c r="R85" s="36">
        <f t="shared" si="107"/>
        <v>0</v>
      </c>
      <c r="S85" s="224">
        <f>SUM(L85:R85)</f>
        <v>65.105346748304882</v>
      </c>
      <c r="T85" s="168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250"/>
      <c r="BA85" s="160"/>
      <c r="BR85" s="160"/>
      <c r="CG85" s="160"/>
    </row>
    <row r="86" spans="1:85" ht="15">
      <c r="A86" s="178" t="s">
        <v>8</v>
      </c>
      <c r="B86" s="39">
        <f t="shared" si="106"/>
        <v>26.850942877899278</v>
      </c>
      <c r="C86" s="39">
        <f t="shared" si="106"/>
        <v>0</v>
      </c>
      <c r="D86" s="39">
        <f t="shared" si="106"/>
        <v>4.211368391543977</v>
      </c>
      <c r="E86" s="39">
        <f t="shared" si="106"/>
        <v>0</v>
      </c>
      <c r="F86" s="39">
        <f t="shared" si="106"/>
        <v>0</v>
      </c>
      <c r="G86" s="39">
        <f t="shared" si="106"/>
        <v>0</v>
      </c>
      <c r="H86" s="39">
        <f t="shared" si="106"/>
        <v>0</v>
      </c>
      <c r="I86" s="181">
        <f t="shared" ref="I86:I105" si="108">SUM(B86:H86)</f>
        <v>31.062311269443256</v>
      </c>
      <c r="J86" s="168"/>
      <c r="K86" s="182" t="s">
        <v>8</v>
      </c>
      <c r="L86" s="87">
        <f t="shared" si="107"/>
        <v>26.850942877899278</v>
      </c>
      <c r="M86" s="87">
        <f t="shared" si="107"/>
        <v>0</v>
      </c>
      <c r="N86" s="87">
        <f t="shared" si="107"/>
        <v>4.211368391543977</v>
      </c>
      <c r="O86" s="87">
        <f t="shared" si="107"/>
        <v>0</v>
      </c>
      <c r="P86" s="87">
        <f t="shared" si="107"/>
        <v>0</v>
      </c>
      <c r="Q86" s="87">
        <f t="shared" si="107"/>
        <v>0</v>
      </c>
      <c r="R86" s="87">
        <f t="shared" si="107"/>
        <v>0</v>
      </c>
      <c r="S86" s="185">
        <f t="shared" ref="S86:S105" si="109">SUM(L86:R86)</f>
        <v>31.062311269443256</v>
      </c>
      <c r="T86" s="168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250"/>
      <c r="BA86" s="160"/>
      <c r="BR86" s="160"/>
      <c r="CG86" s="160"/>
    </row>
    <row r="87" spans="1:85" ht="15">
      <c r="A87" s="186" t="s">
        <v>10</v>
      </c>
      <c r="B87" s="42">
        <f t="shared" si="106"/>
        <v>56.408681240974666</v>
      </c>
      <c r="C87" s="42">
        <f t="shared" si="106"/>
        <v>0</v>
      </c>
      <c r="D87" s="42">
        <f t="shared" si="106"/>
        <v>1.5430788054002544</v>
      </c>
      <c r="E87" s="42">
        <f t="shared" si="106"/>
        <v>0</v>
      </c>
      <c r="F87" s="42">
        <f t="shared" si="106"/>
        <v>0</v>
      </c>
      <c r="G87" s="42">
        <f t="shared" si="106"/>
        <v>0</v>
      </c>
      <c r="H87" s="42">
        <f t="shared" si="106"/>
        <v>0</v>
      </c>
      <c r="I87" s="173">
        <f t="shared" si="108"/>
        <v>57.951760046374922</v>
      </c>
      <c r="J87" s="168"/>
      <c r="K87" s="188" t="s">
        <v>10</v>
      </c>
      <c r="L87" s="42">
        <f t="shared" si="107"/>
        <v>56.408681240974666</v>
      </c>
      <c r="M87" s="42">
        <f t="shared" si="107"/>
        <v>0</v>
      </c>
      <c r="N87" s="42">
        <f t="shared" si="107"/>
        <v>1.5430788054002544</v>
      </c>
      <c r="O87" s="42">
        <f t="shared" si="107"/>
        <v>0</v>
      </c>
      <c r="P87" s="42">
        <f t="shared" si="107"/>
        <v>0</v>
      </c>
      <c r="Q87" s="42">
        <f t="shared" si="107"/>
        <v>0</v>
      </c>
      <c r="R87" s="42">
        <f t="shared" si="107"/>
        <v>0</v>
      </c>
      <c r="S87" s="177">
        <f t="shared" si="109"/>
        <v>57.951760046374922</v>
      </c>
      <c r="T87" s="168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250"/>
      <c r="BA87" s="160"/>
      <c r="BR87" s="160"/>
      <c r="CG87" s="160"/>
    </row>
    <row r="88" spans="1:85" ht="15">
      <c r="A88" s="178" t="s">
        <v>56</v>
      </c>
      <c r="B88" s="39">
        <f t="shared" si="106"/>
        <v>0</v>
      </c>
      <c r="C88" s="39">
        <f t="shared" si="106"/>
        <v>0</v>
      </c>
      <c r="D88" s="39">
        <f t="shared" si="106"/>
        <v>0</v>
      </c>
      <c r="E88" s="39">
        <f t="shared" si="106"/>
        <v>0</v>
      </c>
      <c r="F88" s="39">
        <f t="shared" si="106"/>
        <v>0</v>
      </c>
      <c r="G88" s="39">
        <f t="shared" si="106"/>
        <v>0</v>
      </c>
      <c r="H88" s="39">
        <f t="shared" si="106"/>
        <v>0</v>
      </c>
      <c r="I88" s="181">
        <f t="shared" si="108"/>
        <v>0</v>
      </c>
      <c r="J88" s="168"/>
      <c r="K88" s="182" t="s">
        <v>56</v>
      </c>
      <c r="L88" s="87">
        <f t="shared" si="107"/>
        <v>0</v>
      </c>
      <c r="M88" s="87">
        <f t="shared" si="107"/>
        <v>0</v>
      </c>
      <c r="N88" s="87">
        <f t="shared" si="107"/>
        <v>0</v>
      </c>
      <c r="O88" s="87">
        <f t="shared" si="107"/>
        <v>0</v>
      </c>
      <c r="P88" s="87">
        <f t="shared" si="107"/>
        <v>0</v>
      </c>
      <c r="Q88" s="87">
        <f t="shared" si="107"/>
        <v>0</v>
      </c>
      <c r="R88" s="87">
        <f t="shared" si="107"/>
        <v>0</v>
      </c>
      <c r="S88" s="185">
        <f t="shared" si="109"/>
        <v>0</v>
      </c>
      <c r="T88" s="168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250"/>
      <c r="BA88" s="160"/>
      <c r="BR88" s="160"/>
      <c r="CG88" s="160"/>
    </row>
    <row r="89" spans="1:85" ht="15">
      <c r="A89" s="186" t="s">
        <v>16</v>
      </c>
      <c r="B89" s="42">
        <f t="shared" si="106"/>
        <v>140.46756804377887</v>
      </c>
      <c r="C89" s="42">
        <f t="shared" si="106"/>
        <v>14.53292295931754</v>
      </c>
      <c r="D89" s="42">
        <f t="shared" si="106"/>
        <v>5.4234907129947851</v>
      </c>
      <c r="E89" s="42">
        <f t="shared" si="106"/>
        <v>6.9758524771071997</v>
      </c>
      <c r="F89" s="42">
        <f t="shared" si="106"/>
        <v>0</v>
      </c>
      <c r="G89" s="42">
        <f t="shared" si="106"/>
        <v>0</v>
      </c>
      <c r="H89" s="42">
        <f t="shared" si="106"/>
        <v>0</v>
      </c>
      <c r="I89" s="173">
        <f t="shared" si="108"/>
        <v>167.39983419319839</v>
      </c>
      <c r="J89" s="168"/>
      <c r="K89" s="188" t="s">
        <v>16</v>
      </c>
      <c r="L89" s="42">
        <f t="shared" si="107"/>
        <v>140.46756804377887</v>
      </c>
      <c r="M89" s="42">
        <f t="shared" si="107"/>
        <v>14.53292295931754</v>
      </c>
      <c r="N89" s="42">
        <f t="shared" si="107"/>
        <v>5.4234907129947851</v>
      </c>
      <c r="O89" s="42">
        <f t="shared" si="107"/>
        <v>6.9758524771071997</v>
      </c>
      <c r="P89" s="42">
        <f t="shared" si="107"/>
        <v>0</v>
      </c>
      <c r="Q89" s="42">
        <f t="shared" si="107"/>
        <v>0</v>
      </c>
      <c r="R89" s="42">
        <f t="shared" si="107"/>
        <v>0</v>
      </c>
      <c r="S89" s="177">
        <f t="shared" si="109"/>
        <v>167.39983419319839</v>
      </c>
      <c r="T89" s="168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250"/>
      <c r="BA89" s="160"/>
      <c r="BR89" s="160"/>
      <c r="CG89" s="160"/>
    </row>
    <row r="90" spans="1:85" ht="15">
      <c r="A90" s="178" t="s">
        <v>15</v>
      </c>
      <c r="B90" s="39">
        <f t="shared" si="106"/>
        <v>1450.968851987185</v>
      </c>
      <c r="C90" s="39">
        <f t="shared" si="106"/>
        <v>5.9359522239775382</v>
      </c>
      <c r="D90" s="39">
        <f t="shared" si="106"/>
        <v>138.44349706992094</v>
      </c>
      <c r="E90" s="39">
        <f t="shared" si="106"/>
        <v>0</v>
      </c>
      <c r="F90" s="39">
        <f t="shared" si="106"/>
        <v>0</v>
      </c>
      <c r="G90" s="39">
        <f t="shared" si="106"/>
        <v>0</v>
      </c>
      <c r="H90" s="39">
        <f t="shared" si="106"/>
        <v>0</v>
      </c>
      <c r="I90" s="181">
        <f t="shared" si="108"/>
        <v>1595.3483012810834</v>
      </c>
      <c r="J90" s="168"/>
      <c r="K90" s="182" t="s">
        <v>15</v>
      </c>
      <c r="L90" s="87">
        <f t="shared" si="107"/>
        <v>1450.968851987185</v>
      </c>
      <c r="M90" s="87">
        <f t="shared" si="107"/>
        <v>5.9359522239775382</v>
      </c>
      <c r="N90" s="87">
        <f t="shared" si="107"/>
        <v>138.44349706992094</v>
      </c>
      <c r="O90" s="87">
        <f t="shared" si="107"/>
        <v>0</v>
      </c>
      <c r="P90" s="87">
        <f t="shared" si="107"/>
        <v>0</v>
      </c>
      <c r="Q90" s="87">
        <f t="shared" si="107"/>
        <v>0</v>
      </c>
      <c r="R90" s="87">
        <f t="shared" si="107"/>
        <v>0</v>
      </c>
      <c r="S90" s="185">
        <f t="shared" si="109"/>
        <v>1595.3483012810834</v>
      </c>
      <c r="T90" s="168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250"/>
      <c r="BA90" s="160"/>
      <c r="BR90" s="160"/>
      <c r="CG90" s="160"/>
    </row>
    <row r="91" spans="1:85" ht="15">
      <c r="A91" s="186" t="s">
        <v>58</v>
      </c>
      <c r="B91" s="42">
        <f t="shared" si="106"/>
        <v>0</v>
      </c>
      <c r="C91" s="42">
        <f t="shared" si="106"/>
        <v>1.3991643728969959E-2</v>
      </c>
      <c r="D91" s="42">
        <f t="shared" si="106"/>
        <v>0.60788511539057299</v>
      </c>
      <c r="E91" s="42">
        <f t="shared" si="106"/>
        <v>284.24817189345265</v>
      </c>
      <c r="F91" s="42">
        <f t="shared" si="106"/>
        <v>26.819296788686732</v>
      </c>
      <c r="G91" s="42">
        <f t="shared" si="106"/>
        <v>0</v>
      </c>
      <c r="H91" s="42">
        <f t="shared" si="106"/>
        <v>0</v>
      </c>
      <c r="I91" s="173">
        <f t="shared" si="108"/>
        <v>311.68934544125892</v>
      </c>
      <c r="J91" s="168"/>
      <c r="K91" s="188" t="s">
        <v>58</v>
      </c>
      <c r="L91" s="42">
        <f t="shared" si="107"/>
        <v>0</v>
      </c>
      <c r="M91" s="42">
        <f t="shared" si="107"/>
        <v>1.3991643728969959E-2</v>
      </c>
      <c r="N91" s="42">
        <f t="shared" si="107"/>
        <v>0.60788511539057299</v>
      </c>
      <c r="O91" s="42">
        <f t="shared" si="107"/>
        <v>284.24817189345265</v>
      </c>
      <c r="P91" s="42">
        <f t="shared" si="107"/>
        <v>21729.064408409638</v>
      </c>
      <c r="Q91" s="42">
        <f t="shared" si="107"/>
        <v>0</v>
      </c>
      <c r="R91" s="42">
        <f t="shared" si="107"/>
        <v>0</v>
      </c>
      <c r="S91" s="177">
        <f t="shared" si="109"/>
        <v>22013.934457062209</v>
      </c>
      <c r="T91" s="168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250"/>
      <c r="BA91" s="160"/>
      <c r="BR91" s="160"/>
      <c r="CG91" s="160"/>
    </row>
    <row r="92" spans="1:85" ht="15">
      <c r="A92" s="178" t="s">
        <v>12</v>
      </c>
      <c r="B92" s="39">
        <f t="shared" si="106"/>
        <v>0</v>
      </c>
      <c r="C92" s="39">
        <f t="shared" si="106"/>
        <v>0</v>
      </c>
      <c r="D92" s="39">
        <f t="shared" si="106"/>
        <v>0.17124881399270717</v>
      </c>
      <c r="E92" s="39">
        <f t="shared" si="106"/>
        <v>5.5541578454815888</v>
      </c>
      <c r="F92" s="39">
        <f t="shared" si="106"/>
        <v>0</v>
      </c>
      <c r="G92" s="39">
        <f t="shared" si="106"/>
        <v>0</v>
      </c>
      <c r="H92" s="39">
        <f t="shared" si="106"/>
        <v>0</v>
      </c>
      <c r="I92" s="181">
        <f t="shared" si="108"/>
        <v>5.7254066594742961</v>
      </c>
      <c r="J92" s="168"/>
      <c r="K92" s="182" t="s">
        <v>12</v>
      </c>
      <c r="L92" s="87">
        <f t="shared" si="107"/>
        <v>0</v>
      </c>
      <c r="M92" s="87">
        <f t="shared" si="107"/>
        <v>0</v>
      </c>
      <c r="N92" s="87">
        <f t="shared" si="107"/>
        <v>0.17124881399270717</v>
      </c>
      <c r="O92" s="87">
        <f t="shared" si="107"/>
        <v>5.5541578454815888</v>
      </c>
      <c r="P92" s="87">
        <f t="shared" si="107"/>
        <v>8211.388131420943</v>
      </c>
      <c r="Q92" s="87">
        <f t="shared" si="107"/>
        <v>0</v>
      </c>
      <c r="R92" s="87">
        <f t="shared" si="107"/>
        <v>0</v>
      </c>
      <c r="S92" s="185">
        <f t="shared" si="109"/>
        <v>8217.1135380804171</v>
      </c>
      <c r="T92" s="168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250"/>
      <c r="BA92" s="160"/>
      <c r="BR92" s="160"/>
      <c r="CG92" s="160"/>
    </row>
    <row r="93" spans="1:85" ht="15">
      <c r="A93" s="186" t="s">
        <v>59</v>
      </c>
      <c r="B93" s="42">
        <f t="shared" si="106"/>
        <v>0</v>
      </c>
      <c r="C93" s="42">
        <f t="shared" si="106"/>
        <v>0</v>
      </c>
      <c r="D93" s="42">
        <f t="shared" si="106"/>
        <v>0</v>
      </c>
      <c r="E93" s="42">
        <f t="shared" si="106"/>
        <v>0</v>
      </c>
      <c r="F93" s="42">
        <f t="shared" si="106"/>
        <v>0</v>
      </c>
      <c r="G93" s="42">
        <f t="shared" si="106"/>
        <v>0</v>
      </c>
      <c r="H93" s="42">
        <f t="shared" si="106"/>
        <v>0</v>
      </c>
      <c r="I93" s="173">
        <f t="shared" si="108"/>
        <v>0</v>
      </c>
      <c r="J93" s="168"/>
      <c r="K93" s="188" t="s">
        <v>59</v>
      </c>
      <c r="L93" s="42">
        <f t="shared" si="107"/>
        <v>0</v>
      </c>
      <c r="M93" s="42">
        <f t="shared" si="107"/>
        <v>0</v>
      </c>
      <c r="N93" s="42">
        <f t="shared" si="107"/>
        <v>0</v>
      </c>
      <c r="O93" s="42">
        <f t="shared" si="107"/>
        <v>0</v>
      </c>
      <c r="P93" s="42">
        <f t="shared" si="107"/>
        <v>2.6547404119020932</v>
      </c>
      <c r="Q93" s="42">
        <f t="shared" si="107"/>
        <v>0</v>
      </c>
      <c r="R93" s="42">
        <f t="shared" si="107"/>
        <v>0</v>
      </c>
      <c r="S93" s="177">
        <f t="shared" si="109"/>
        <v>2.6547404119020932</v>
      </c>
      <c r="T93" s="168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250"/>
      <c r="BA93" s="160"/>
      <c r="BR93" s="160"/>
      <c r="CG93" s="160"/>
    </row>
    <row r="94" spans="1:85" ht="15">
      <c r="A94" s="178" t="s">
        <v>17</v>
      </c>
      <c r="B94" s="39">
        <f t="shared" si="106"/>
        <v>148.90249949903202</v>
      </c>
      <c r="C94" s="39">
        <f t="shared" si="106"/>
        <v>0.78422187322122328</v>
      </c>
      <c r="D94" s="39">
        <f t="shared" si="106"/>
        <v>21.08125864124673</v>
      </c>
      <c r="E94" s="39">
        <f t="shared" si="106"/>
        <v>2.5222946056832498</v>
      </c>
      <c r="F94" s="39">
        <f t="shared" si="106"/>
        <v>0</v>
      </c>
      <c r="G94" s="39">
        <f t="shared" si="106"/>
        <v>0</v>
      </c>
      <c r="H94" s="39">
        <f t="shared" si="106"/>
        <v>0</v>
      </c>
      <c r="I94" s="181">
        <f t="shared" si="108"/>
        <v>173.29027461918321</v>
      </c>
      <c r="J94" s="168"/>
      <c r="K94" s="182" t="s">
        <v>17</v>
      </c>
      <c r="L94" s="87">
        <f t="shared" si="107"/>
        <v>148.90249949903202</v>
      </c>
      <c r="M94" s="87">
        <f t="shared" si="107"/>
        <v>0.78422187322122328</v>
      </c>
      <c r="N94" s="87">
        <f t="shared" si="107"/>
        <v>21.08125864124673</v>
      </c>
      <c r="O94" s="87">
        <f t="shared" si="107"/>
        <v>2.5222946056832498</v>
      </c>
      <c r="P94" s="87">
        <f t="shared" si="107"/>
        <v>0.78358725116000005</v>
      </c>
      <c r="Q94" s="87">
        <f t="shared" si="107"/>
        <v>0</v>
      </c>
      <c r="R94" s="87">
        <f t="shared" si="107"/>
        <v>0</v>
      </c>
      <c r="S94" s="185">
        <f t="shared" si="109"/>
        <v>174.07386187034319</v>
      </c>
      <c r="T94" s="168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250"/>
      <c r="BA94" s="160"/>
      <c r="BR94" s="160"/>
      <c r="CG94" s="160"/>
    </row>
    <row r="95" spans="1:85" ht="15">
      <c r="A95" s="186" t="s">
        <v>139</v>
      </c>
      <c r="B95" s="42">
        <f t="shared" si="106"/>
        <v>21077.684281189668</v>
      </c>
      <c r="C95" s="42">
        <f t="shared" si="106"/>
        <v>667.67756644870053</v>
      </c>
      <c r="D95" s="42">
        <f t="shared" si="106"/>
        <v>3585.2947316071172</v>
      </c>
      <c r="E95" s="42">
        <f t="shared" si="106"/>
        <v>102.53614769177844</v>
      </c>
      <c r="F95" s="42">
        <f t="shared" si="106"/>
        <v>0</v>
      </c>
      <c r="G95" s="42">
        <f t="shared" si="106"/>
        <v>0</v>
      </c>
      <c r="H95" s="42">
        <f t="shared" si="106"/>
        <v>0</v>
      </c>
      <c r="I95" s="173">
        <f t="shared" si="108"/>
        <v>25433.192726937265</v>
      </c>
      <c r="J95" s="168"/>
      <c r="K95" s="188" t="s">
        <v>139</v>
      </c>
      <c r="L95" s="42">
        <f t="shared" si="107"/>
        <v>21077.684281189668</v>
      </c>
      <c r="M95" s="42">
        <f t="shared" si="107"/>
        <v>667.67756644870053</v>
      </c>
      <c r="N95" s="42">
        <f t="shared" si="107"/>
        <v>3585.2947316071172</v>
      </c>
      <c r="O95" s="42">
        <f t="shared" si="107"/>
        <v>102.53614769177844</v>
      </c>
      <c r="P95" s="42">
        <f t="shared" si="107"/>
        <v>0</v>
      </c>
      <c r="Q95" s="42">
        <f t="shared" si="107"/>
        <v>0</v>
      </c>
      <c r="R95" s="42">
        <f t="shared" si="107"/>
        <v>0</v>
      </c>
      <c r="S95" s="177">
        <f t="shared" si="109"/>
        <v>25433.192726937265</v>
      </c>
      <c r="T95" s="168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250"/>
      <c r="BA95" s="160"/>
      <c r="BR95" s="160"/>
      <c r="CG95" s="160"/>
    </row>
    <row r="96" spans="1:85" ht="15">
      <c r="A96" s="178" t="s">
        <v>25</v>
      </c>
      <c r="B96" s="39">
        <f t="shared" si="106"/>
        <v>3829.49757762224</v>
      </c>
      <c r="C96" s="39">
        <f t="shared" si="106"/>
        <v>4.7321517829313792E-2</v>
      </c>
      <c r="D96" s="39">
        <f t="shared" si="106"/>
        <v>7424.4196378596971</v>
      </c>
      <c r="E96" s="39">
        <f t="shared" si="106"/>
        <v>5692.2434030192107</v>
      </c>
      <c r="F96" s="39">
        <f t="shared" si="106"/>
        <v>0</v>
      </c>
      <c r="G96" s="39">
        <f t="shared" si="106"/>
        <v>6168.2183375289987</v>
      </c>
      <c r="H96" s="39">
        <f t="shared" si="106"/>
        <v>1.2161323132862853</v>
      </c>
      <c r="I96" s="181">
        <f t="shared" si="108"/>
        <v>23115.642409861259</v>
      </c>
      <c r="J96" s="168"/>
      <c r="K96" s="182" t="s">
        <v>25</v>
      </c>
      <c r="L96" s="87">
        <f t="shared" si="107"/>
        <v>3829.49757762224</v>
      </c>
      <c r="M96" s="87">
        <f t="shared" si="107"/>
        <v>4.7321517829313792E-2</v>
      </c>
      <c r="N96" s="87">
        <f t="shared" si="107"/>
        <v>7424.4196378596971</v>
      </c>
      <c r="O96" s="87">
        <f t="shared" si="107"/>
        <v>5692.2434030192107</v>
      </c>
      <c r="P96" s="87">
        <f t="shared" si="107"/>
        <v>2172.1512470533053</v>
      </c>
      <c r="Q96" s="87">
        <f t="shared" si="107"/>
        <v>6168.2183375289987</v>
      </c>
      <c r="R96" s="87">
        <f t="shared" si="107"/>
        <v>1.2161323132862853</v>
      </c>
      <c r="S96" s="185">
        <f t="shared" si="109"/>
        <v>25287.793656914564</v>
      </c>
      <c r="T96" s="168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250"/>
      <c r="BA96" s="160"/>
      <c r="BR96" s="160"/>
      <c r="CG96" s="160"/>
    </row>
    <row r="97" spans="1:85" ht="15">
      <c r="A97" s="186" t="s">
        <v>24</v>
      </c>
      <c r="B97" s="42">
        <f t="shared" si="106"/>
        <v>18742.766530721841</v>
      </c>
      <c r="C97" s="42">
        <f t="shared" si="106"/>
        <v>75.941533204261404</v>
      </c>
      <c r="D97" s="42">
        <f t="shared" si="106"/>
        <v>1973.1883153063122</v>
      </c>
      <c r="E97" s="42">
        <f t="shared" si="106"/>
        <v>0</v>
      </c>
      <c r="F97" s="42">
        <f t="shared" si="106"/>
        <v>0</v>
      </c>
      <c r="G97" s="42">
        <f t="shared" si="106"/>
        <v>0</v>
      </c>
      <c r="H97" s="42">
        <f t="shared" si="106"/>
        <v>0</v>
      </c>
      <c r="I97" s="173">
        <f t="shared" si="108"/>
        <v>20791.896379232418</v>
      </c>
      <c r="J97" s="168"/>
      <c r="K97" s="188" t="s">
        <v>24</v>
      </c>
      <c r="L97" s="42">
        <f t="shared" si="107"/>
        <v>18742.766530721841</v>
      </c>
      <c r="M97" s="42">
        <f t="shared" si="107"/>
        <v>75.941533204261404</v>
      </c>
      <c r="N97" s="42">
        <f t="shared" si="107"/>
        <v>1973.1883153063122</v>
      </c>
      <c r="O97" s="42">
        <f t="shared" si="107"/>
        <v>0</v>
      </c>
      <c r="P97" s="42">
        <f t="shared" si="107"/>
        <v>0</v>
      </c>
      <c r="Q97" s="42">
        <f t="shared" si="107"/>
        <v>0</v>
      </c>
      <c r="R97" s="42">
        <f t="shared" si="107"/>
        <v>0</v>
      </c>
      <c r="S97" s="177">
        <f t="shared" si="109"/>
        <v>20791.896379232418</v>
      </c>
      <c r="T97" s="168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250"/>
      <c r="BA97" s="160"/>
      <c r="BR97" s="160"/>
      <c r="CG97" s="160"/>
    </row>
    <row r="98" spans="1:85" ht="15">
      <c r="A98" s="178" t="s">
        <v>60</v>
      </c>
      <c r="B98" s="39">
        <f t="shared" si="106"/>
        <v>967.49420504143609</v>
      </c>
      <c r="C98" s="39">
        <f t="shared" si="106"/>
        <v>1.5726151745487653</v>
      </c>
      <c r="D98" s="39">
        <f t="shared" si="106"/>
        <v>33.883617523635742</v>
      </c>
      <c r="E98" s="39">
        <f t="shared" si="106"/>
        <v>0</v>
      </c>
      <c r="F98" s="39">
        <f t="shared" si="106"/>
        <v>0</v>
      </c>
      <c r="G98" s="39">
        <f t="shared" si="106"/>
        <v>0</v>
      </c>
      <c r="H98" s="39">
        <f t="shared" si="106"/>
        <v>0</v>
      </c>
      <c r="I98" s="181">
        <f t="shared" si="108"/>
        <v>1002.9504377396206</v>
      </c>
      <c r="J98" s="168"/>
      <c r="K98" s="182" t="s">
        <v>60</v>
      </c>
      <c r="L98" s="87">
        <f t="shared" si="107"/>
        <v>967.49420504143609</v>
      </c>
      <c r="M98" s="87">
        <f t="shared" si="107"/>
        <v>1.5726151745487653</v>
      </c>
      <c r="N98" s="87">
        <f t="shared" si="107"/>
        <v>33.883617523635742</v>
      </c>
      <c r="O98" s="87">
        <f t="shared" si="107"/>
        <v>0</v>
      </c>
      <c r="P98" s="87">
        <f t="shared" si="107"/>
        <v>0</v>
      </c>
      <c r="Q98" s="87">
        <f t="shared" si="107"/>
        <v>0</v>
      </c>
      <c r="R98" s="87">
        <f t="shared" si="107"/>
        <v>0</v>
      </c>
      <c r="S98" s="185">
        <f t="shared" si="109"/>
        <v>1002.9504377396206</v>
      </c>
      <c r="T98" s="168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250"/>
      <c r="BA98" s="160"/>
      <c r="BR98" s="160"/>
      <c r="CG98" s="160"/>
    </row>
    <row r="99" spans="1:85" ht="15">
      <c r="A99" s="186" t="s">
        <v>22</v>
      </c>
      <c r="B99" s="42">
        <f t="shared" si="106"/>
        <v>713.37746864313658</v>
      </c>
      <c r="C99" s="42">
        <f t="shared" si="106"/>
        <v>0</v>
      </c>
      <c r="D99" s="42">
        <f t="shared" si="106"/>
        <v>53.121399848419919</v>
      </c>
      <c r="E99" s="42">
        <f t="shared" si="106"/>
        <v>4.3771468613103527E-2</v>
      </c>
      <c r="F99" s="42">
        <f t="shared" si="106"/>
        <v>1.8540989693179022</v>
      </c>
      <c r="G99" s="42">
        <f t="shared" si="106"/>
        <v>0</v>
      </c>
      <c r="H99" s="42">
        <f t="shared" si="106"/>
        <v>0</v>
      </c>
      <c r="I99" s="173">
        <f t="shared" si="108"/>
        <v>768.39673892948758</v>
      </c>
      <c r="J99" s="168"/>
      <c r="K99" s="188" t="s">
        <v>22</v>
      </c>
      <c r="L99" s="42">
        <f t="shared" si="107"/>
        <v>713.37746864313658</v>
      </c>
      <c r="M99" s="42">
        <f t="shared" si="107"/>
        <v>0</v>
      </c>
      <c r="N99" s="42">
        <f t="shared" si="107"/>
        <v>53.121399848419919</v>
      </c>
      <c r="O99" s="42">
        <f t="shared" si="107"/>
        <v>4.3771468613103527E-2</v>
      </c>
      <c r="P99" s="42">
        <f t="shared" si="107"/>
        <v>1782.5777078512033</v>
      </c>
      <c r="Q99" s="42">
        <f t="shared" si="107"/>
        <v>0</v>
      </c>
      <c r="R99" s="42">
        <f t="shared" si="107"/>
        <v>0</v>
      </c>
      <c r="S99" s="177">
        <f t="shared" si="109"/>
        <v>2549.120347811373</v>
      </c>
      <c r="T99" s="168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250"/>
      <c r="BA99" s="160"/>
      <c r="BR99" s="160"/>
      <c r="CG99" s="160"/>
    </row>
    <row r="100" spans="1:85" ht="15">
      <c r="A100" s="178" t="s">
        <v>21</v>
      </c>
      <c r="B100" s="39">
        <f t="shared" si="106"/>
        <v>13.782852111302876</v>
      </c>
      <c r="C100" s="39">
        <f t="shared" si="106"/>
        <v>0</v>
      </c>
      <c r="D100" s="39">
        <f t="shared" si="106"/>
        <v>0.25465552527312613</v>
      </c>
      <c r="E100" s="39">
        <f t="shared" si="106"/>
        <v>0</v>
      </c>
      <c r="F100" s="39">
        <f t="shared" si="106"/>
        <v>0</v>
      </c>
      <c r="G100" s="39">
        <f t="shared" si="106"/>
        <v>0</v>
      </c>
      <c r="H100" s="39">
        <f t="shared" si="106"/>
        <v>0</v>
      </c>
      <c r="I100" s="181">
        <f t="shared" si="108"/>
        <v>14.037507636576002</v>
      </c>
      <c r="J100" s="168"/>
      <c r="K100" s="182" t="s">
        <v>21</v>
      </c>
      <c r="L100" s="87">
        <f t="shared" si="107"/>
        <v>13.782852111302876</v>
      </c>
      <c r="M100" s="87">
        <f t="shared" si="107"/>
        <v>0</v>
      </c>
      <c r="N100" s="87">
        <f t="shared" si="107"/>
        <v>0.25465552527312613</v>
      </c>
      <c r="O100" s="87">
        <f t="shared" si="107"/>
        <v>0</v>
      </c>
      <c r="P100" s="87">
        <f t="shared" si="107"/>
        <v>0</v>
      </c>
      <c r="Q100" s="87">
        <f t="shared" si="107"/>
        <v>0</v>
      </c>
      <c r="R100" s="87">
        <f t="shared" si="107"/>
        <v>0</v>
      </c>
      <c r="S100" s="185">
        <f t="shared" si="109"/>
        <v>14.037507636576002</v>
      </c>
      <c r="T100" s="168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250"/>
      <c r="BA100" s="160"/>
      <c r="BR100" s="160"/>
      <c r="CG100" s="160"/>
    </row>
    <row r="101" spans="1:85" ht="15">
      <c r="A101" s="189" t="s">
        <v>64</v>
      </c>
      <c r="B101" s="42">
        <f t="shared" si="106"/>
        <v>275.11629563470899</v>
      </c>
      <c r="C101" s="42">
        <f t="shared" si="106"/>
        <v>0</v>
      </c>
      <c r="D101" s="42">
        <f t="shared" si="106"/>
        <v>88.045239302111469</v>
      </c>
      <c r="E101" s="42">
        <f t="shared" si="106"/>
        <v>0</v>
      </c>
      <c r="F101" s="42">
        <f t="shared" si="106"/>
        <v>0</v>
      </c>
      <c r="G101" s="42">
        <f t="shared" si="106"/>
        <v>0</v>
      </c>
      <c r="H101" s="42">
        <f t="shared" si="106"/>
        <v>0</v>
      </c>
      <c r="I101" s="173">
        <f t="shared" si="108"/>
        <v>363.16153493682043</v>
      </c>
      <c r="J101" s="168"/>
      <c r="K101" s="190" t="s">
        <v>64</v>
      </c>
      <c r="L101" s="42">
        <f t="shared" si="107"/>
        <v>275.11629563470899</v>
      </c>
      <c r="M101" s="42">
        <f t="shared" si="107"/>
        <v>0</v>
      </c>
      <c r="N101" s="42">
        <f t="shared" si="107"/>
        <v>88.045239302111469</v>
      </c>
      <c r="O101" s="42">
        <f t="shared" si="107"/>
        <v>0</v>
      </c>
      <c r="P101" s="42">
        <f t="shared" si="107"/>
        <v>0</v>
      </c>
      <c r="Q101" s="42">
        <f t="shared" si="107"/>
        <v>0</v>
      </c>
      <c r="R101" s="42">
        <f t="shared" si="107"/>
        <v>0</v>
      </c>
      <c r="S101" s="177">
        <f t="shared" si="109"/>
        <v>363.16153493682043</v>
      </c>
      <c r="T101" s="168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250"/>
      <c r="BA101" s="160"/>
      <c r="BR101" s="160"/>
      <c r="CG101" s="160"/>
    </row>
    <row r="102" spans="1:85">
      <c r="A102" s="191" t="s">
        <v>23</v>
      </c>
      <c r="B102" s="60">
        <f t="shared" si="106"/>
        <v>275.11629563470899</v>
      </c>
      <c r="C102" s="60">
        <f t="shared" si="106"/>
        <v>0</v>
      </c>
      <c r="D102" s="60">
        <f t="shared" si="106"/>
        <v>88.045239302111469</v>
      </c>
      <c r="E102" s="60">
        <f t="shared" si="106"/>
        <v>0</v>
      </c>
      <c r="F102" s="60">
        <f t="shared" si="106"/>
        <v>0</v>
      </c>
      <c r="G102" s="60">
        <f t="shared" si="106"/>
        <v>0</v>
      </c>
      <c r="H102" s="60">
        <f t="shared" si="106"/>
        <v>0</v>
      </c>
      <c r="I102" s="194">
        <f t="shared" si="108"/>
        <v>363.16153493682043</v>
      </c>
      <c r="J102" s="168"/>
      <c r="K102" s="195" t="s">
        <v>23</v>
      </c>
      <c r="L102" s="90">
        <f t="shared" si="107"/>
        <v>275.11629563470899</v>
      </c>
      <c r="M102" s="90">
        <f t="shared" si="107"/>
        <v>0</v>
      </c>
      <c r="N102" s="90">
        <f t="shared" si="107"/>
        <v>88.045239302111469</v>
      </c>
      <c r="O102" s="90">
        <f t="shared" si="107"/>
        <v>0</v>
      </c>
      <c r="P102" s="90">
        <f t="shared" si="107"/>
        <v>0</v>
      </c>
      <c r="Q102" s="90">
        <f t="shared" si="107"/>
        <v>0</v>
      </c>
      <c r="R102" s="90">
        <f t="shared" si="107"/>
        <v>0</v>
      </c>
      <c r="S102" s="198">
        <f t="shared" si="109"/>
        <v>363.16153493682043</v>
      </c>
      <c r="T102" s="168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251"/>
      <c r="BA102" s="160"/>
      <c r="BR102" s="160"/>
      <c r="CG102" s="160"/>
    </row>
    <row r="103" spans="1:85">
      <c r="A103" s="199" t="s">
        <v>19</v>
      </c>
      <c r="B103" s="63">
        <f t="shared" si="106"/>
        <v>0</v>
      </c>
      <c r="C103" s="63">
        <f t="shared" si="106"/>
        <v>0</v>
      </c>
      <c r="D103" s="63">
        <f t="shared" si="106"/>
        <v>0</v>
      </c>
      <c r="E103" s="63">
        <f t="shared" si="106"/>
        <v>0</v>
      </c>
      <c r="F103" s="63">
        <f t="shared" si="106"/>
        <v>0</v>
      </c>
      <c r="G103" s="63">
        <f t="shared" si="106"/>
        <v>0</v>
      </c>
      <c r="H103" s="63">
        <f t="shared" si="106"/>
        <v>0</v>
      </c>
      <c r="I103" s="202">
        <f t="shared" si="108"/>
        <v>0</v>
      </c>
      <c r="J103" s="168"/>
      <c r="K103" s="203" t="s">
        <v>19</v>
      </c>
      <c r="L103" s="63">
        <f t="shared" si="107"/>
        <v>0</v>
      </c>
      <c r="M103" s="63">
        <f t="shared" si="107"/>
        <v>0</v>
      </c>
      <c r="N103" s="63">
        <f t="shared" si="107"/>
        <v>0</v>
      </c>
      <c r="O103" s="63">
        <f t="shared" si="107"/>
        <v>0</v>
      </c>
      <c r="P103" s="63">
        <f t="shared" si="107"/>
        <v>0</v>
      </c>
      <c r="Q103" s="63">
        <f t="shared" si="107"/>
        <v>0</v>
      </c>
      <c r="R103" s="63">
        <f t="shared" si="107"/>
        <v>0</v>
      </c>
      <c r="S103" s="205">
        <f t="shared" si="109"/>
        <v>0</v>
      </c>
      <c r="T103" s="168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251"/>
      <c r="BA103" s="160"/>
      <c r="BR103" s="160"/>
      <c r="CG103" s="160"/>
    </row>
    <row r="104" spans="1:85">
      <c r="A104" s="191" t="s">
        <v>20</v>
      </c>
      <c r="B104" s="60">
        <f t="shared" si="106"/>
        <v>0</v>
      </c>
      <c r="C104" s="60">
        <f t="shared" si="106"/>
        <v>0</v>
      </c>
      <c r="D104" s="60">
        <f t="shared" si="106"/>
        <v>0</v>
      </c>
      <c r="E104" s="60">
        <f t="shared" si="106"/>
        <v>0</v>
      </c>
      <c r="F104" s="60">
        <f t="shared" si="106"/>
        <v>0</v>
      </c>
      <c r="G104" s="60">
        <f t="shared" si="106"/>
        <v>0</v>
      </c>
      <c r="H104" s="60">
        <f t="shared" si="106"/>
        <v>0</v>
      </c>
      <c r="I104" s="194">
        <f t="shared" si="108"/>
        <v>0</v>
      </c>
      <c r="J104" s="168"/>
      <c r="K104" s="195" t="s">
        <v>20</v>
      </c>
      <c r="L104" s="90">
        <f t="shared" si="107"/>
        <v>0</v>
      </c>
      <c r="M104" s="90">
        <f t="shared" si="107"/>
        <v>0</v>
      </c>
      <c r="N104" s="90">
        <f t="shared" si="107"/>
        <v>0</v>
      </c>
      <c r="O104" s="90">
        <f t="shared" si="107"/>
        <v>0</v>
      </c>
      <c r="P104" s="90">
        <f t="shared" si="107"/>
        <v>0</v>
      </c>
      <c r="Q104" s="90">
        <f t="shared" si="107"/>
        <v>0</v>
      </c>
      <c r="R104" s="90">
        <f t="shared" si="107"/>
        <v>0</v>
      </c>
      <c r="S104" s="198">
        <f t="shared" si="109"/>
        <v>0</v>
      </c>
      <c r="T104" s="168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251"/>
      <c r="BA104" s="160"/>
      <c r="BR104" s="160"/>
      <c r="CG104" s="160"/>
    </row>
    <row r="105" spans="1:85" ht="15" thickBot="1">
      <c r="A105" s="206" t="s">
        <v>11</v>
      </c>
      <c r="B105" s="52">
        <f t="shared" si="106"/>
        <v>0</v>
      </c>
      <c r="C105" s="52">
        <f t="shared" si="106"/>
        <v>0</v>
      </c>
      <c r="D105" s="52">
        <f t="shared" si="106"/>
        <v>0</v>
      </c>
      <c r="E105" s="52">
        <f t="shared" si="106"/>
        <v>0</v>
      </c>
      <c r="F105" s="52">
        <f t="shared" si="106"/>
        <v>0</v>
      </c>
      <c r="G105" s="52">
        <f t="shared" si="106"/>
        <v>0</v>
      </c>
      <c r="H105" s="52">
        <f t="shared" si="106"/>
        <v>0</v>
      </c>
      <c r="I105" s="209">
        <f t="shared" si="108"/>
        <v>0</v>
      </c>
      <c r="J105" s="168"/>
      <c r="K105" s="210" t="s">
        <v>11</v>
      </c>
      <c r="L105" s="52">
        <f t="shared" si="107"/>
        <v>0</v>
      </c>
      <c r="M105" s="52">
        <f t="shared" si="107"/>
        <v>0</v>
      </c>
      <c r="N105" s="52">
        <f t="shared" si="107"/>
        <v>0</v>
      </c>
      <c r="O105" s="52">
        <f t="shared" si="107"/>
        <v>0</v>
      </c>
      <c r="P105" s="52">
        <f t="shared" si="107"/>
        <v>0</v>
      </c>
      <c r="Q105" s="52">
        <f t="shared" si="107"/>
        <v>0</v>
      </c>
      <c r="R105" s="52">
        <f t="shared" si="107"/>
        <v>0</v>
      </c>
      <c r="S105" s="212">
        <f t="shared" si="109"/>
        <v>0</v>
      </c>
      <c r="T105" s="168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251"/>
      <c r="BA105" s="160"/>
      <c r="BR105" s="160"/>
      <c r="CG105" s="160"/>
    </row>
    <row r="106" spans="1:85" ht="15">
      <c r="A106" s="213" t="s">
        <v>26</v>
      </c>
      <c r="B106" s="214">
        <f>SUM(B85:B101)</f>
        <v>47506.247212233771</v>
      </c>
      <c r="C106" s="214">
        <f t="shared" ref="C106:H106" si="110">SUM(C85:C101)</f>
        <v>766.50612504558535</v>
      </c>
      <c r="D106" s="214">
        <f t="shared" si="110"/>
        <v>13331.586769586571</v>
      </c>
      <c r="E106" s="214">
        <f t="shared" si="110"/>
        <v>6094.1237990013269</v>
      </c>
      <c r="F106" s="214">
        <f t="shared" si="110"/>
        <v>28.673395758004634</v>
      </c>
      <c r="G106" s="214">
        <f t="shared" si="110"/>
        <v>6168.2183375289987</v>
      </c>
      <c r="H106" s="214">
        <f t="shared" si="110"/>
        <v>1.2161323132862853</v>
      </c>
      <c r="I106" s="214">
        <f t="shared" ref="I106" si="111">SUM(I85:I101)</f>
        <v>73896.571771467541</v>
      </c>
      <c r="J106" s="168"/>
      <c r="K106" s="215" t="s">
        <v>26</v>
      </c>
      <c r="L106" s="214">
        <f>SUM(L85:L101)</f>
        <v>47506.247212233771</v>
      </c>
      <c r="M106" s="214">
        <f t="shared" ref="M106:R106" si="112">SUM(M85:M101)</f>
        <v>766.50612504558535</v>
      </c>
      <c r="N106" s="214">
        <f t="shared" si="112"/>
        <v>13331.586769586571</v>
      </c>
      <c r="O106" s="214">
        <f t="shared" si="112"/>
        <v>6094.1237990013269</v>
      </c>
      <c r="P106" s="214">
        <f t="shared" si="112"/>
        <v>33898.898366462381</v>
      </c>
      <c r="Q106" s="214">
        <f t="shared" si="112"/>
        <v>6168.2183375289987</v>
      </c>
      <c r="R106" s="216">
        <f t="shared" si="112"/>
        <v>1.2161323132862853</v>
      </c>
      <c r="S106" s="217">
        <f t="shared" ref="S106" si="113">SUM(S85:S101)</f>
        <v>107766.79674217192</v>
      </c>
      <c r="T106" s="168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250"/>
      <c r="BA106" s="160"/>
      <c r="BR106" s="160"/>
      <c r="CG106" s="160"/>
    </row>
    <row r="107" spans="1:85" s="23" customFormat="1" ht="15" thickBot="1">
      <c r="A107" s="59" t="s">
        <v>88</v>
      </c>
      <c r="B107" s="47">
        <f>IF($I106=0,"-",B106/$I106)</f>
        <v>0.6428748461992464</v>
      </c>
      <c r="C107" s="47">
        <f t="shared" ref="C107:H107" si="114">IF($I106=0,"-",C106/$I106)</f>
        <v>1.0372688565527524E-2</v>
      </c>
      <c r="D107" s="47">
        <f t="shared" si="114"/>
        <v>0.18040873142012354</v>
      </c>
      <c r="E107" s="47">
        <f t="shared" si="114"/>
        <v>8.246828848634559E-2</v>
      </c>
      <c r="F107" s="47">
        <f t="shared" si="114"/>
        <v>3.8802064927558408E-4</v>
      </c>
      <c r="G107" s="47">
        <f t="shared" si="114"/>
        <v>8.3470967457121348E-2</v>
      </c>
      <c r="H107" s="70">
        <f t="shared" si="114"/>
        <v>1.6457222360020908E-5</v>
      </c>
      <c r="I107" s="48">
        <f>SUM(B107:H107)</f>
        <v>0.99999999999999989</v>
      </c>
      <c r="K107" s="81" t="s">
        <v>88</v>
      </c>
      <c r="L107" s="98">
        <f t="shared" ref="L107:R107" si="115">IF($S106=0,"-",L106/$S106)</f>
        <v>0.44082452711191472</v>
      </c>
      <c r="M107" s="98">
        <f t="shared" si="115"/>
        <v>7.1126371778445167E-3</v>
      </c>
      <c r="N107" s="98">
        <f t="shared" si="115"/>
        <v>0.12370773904955067</v>
      </c>
      <c r="O107" s="98">
        <f t="shared" si="115"/>
        <v>5.6549178255537215E-2</v>
      </c>
      <c r="P107" s="98">
        <f t="shared" si="115"/>
        <v>0.31455791014707657</v>
      </c>
      <c r="Q107" s="98">
        <f t="shared" si="115"/>
        <v>5.7236723406433182E-2</v>
      </c>
      <c r="R107" s="99">
        <f t="shared" si="115"/>
        <v>1.128485164308852E-5</v>
      </c>
      <c r="S107" s="100">
        <f>SUM(L107:R107)</f>
        <v>0.99999999999999978</v>
      </c>
      <c r="AI107" s="140"/>
    </row>
    <row r="108" spans="1:85" ht="15" thickBot="1">
      <c r="A108" s="252"/>
      <c r="B108" s="253"/>
      <c r="C108" s="253"/>
      <c r="D108" s="253"/>
      <c r="E108" s="253"/>
      <c r="F108" s="253"/>
      <c r="G108" s="253"/>
      <c r="H108" s="253"/>
      <c r="I108" s="253"/>
      <c r="K108" s="252"/>
      <c r="AI108" s="168"/>
      <c r="BA108" s="160"/>
      <c r="BR108" s="160"/>
      <c r="CG108" s="160"/>
    </row>
    <row r="109" spans="1:85" ht="28.5">
      <c r="A109" s="312" t="s">
        <v>32</v>
      </c>
      <c r="B109" s="164" t="s">
        <v>0</v>
      </c>
      <c r="C109" s="164" t="s">
        <v>1</v>
      </c>
      <c r="D109" s="164" t="s">
        <v>2</v>
      </c>
      <c r="E109" s="164" t="s">
        <v>3</v>
      </c>
      <c r="F109" s="164" t="s">
        <v>27</v>
      </c>
      <c r="G109" s="164" t="s">
        <v>4</v>
      </c>
      <c r="H109" s="164" t="s">
        <v>5</v>
      </c>
      <c r="I109" s="165" t="s">
        <v>6</v>
      </c>
      <c r="K109" s="314" t="s">
        <v>32</v>
      </c>
      <c r="L109" s="166" t="s">
        <v>0</v>
      </c>
      <c r="M109" s="166" t="s">
        <v>1</v>
      </c>
      <c r="N109" s="166" t="s">
        <v>2</v>
      </c>
      <c r="O109" s="166" t="s">
        <v>3</v>
      </c>
      <c r="P109" s="166" t="s">
        <v>27</v>
      </c>
      <c r="Q109" s="166" t="s">
        <v>4</v>
      </c>
      <c r="R109" s="166" t="s">
        <v>5</v>
      </c>
      <c r="S109" s="167" t="s">
        <v>6</v>
      </c>
      <c r="U109" s="316" t="s">
        <v>32</v>
      </c>
      <c r="V109" s="219" t="s">
        <v>74</v>
      </c>
      <c r="W109" s="219" t="s">
        <v>75</v>
      </c>
      <c r="X109" s="219" t="s">
        <v>4</v>
      </c>
      <c r="Y109" s="219" t="s">
        <v>1</v>
      </c>
      <c r="Z109" s="219" t="s">
        <v>2</v>
      </c>
      <c r="AA109" s="219" t="s">
        <v>3</v>
      </c>
      <c r="AB109" s="219" t="s">
        <v>55</v>
      </c>
      <c r="AC109" s="219" t="s">
        <v>68</v>
      </c>
      <c r="AD109" s="220" t="s">
        <v>76</v>
      </c>
      <c r="AE109" s="220" t="s">
        <v>83</v>
      </c>
      <c r="AF109" s="220" t="s">
        <v>77</v>
      </c>
      <c r="AG109" s="220" t="s">
        <v>84</v>
      </c>
      <c r="AH109" s="220" t="s">
        <v>85</v>
      </c>
      <c r="AI109" s="221" t="s">
        <v>63</v>
      </c>
      <c r="BA109" s="160"/>
      <c r="BR109" s="160"/>
      <c r="CG109" s="160"/>
    </row>
    <row r="110" spans="1:85" ht="15">
      <c r="A110" s="313" t="s">
        <v>32</v>
      </c>
      <c r="B110" s="318" t="s">
        <v>69</v>
      </c>
      <c r="C110" s="319"/>
      <c r="D110" s="319"/>
      <c r="E110" s="319"/>
      <c r="F110" s="319"/>
      <c r="G110" s="319"/>
      <c r="H110" s="319"/>
      <c r="I110" s="320"/>
      <c r="K110" s="315" t="s">
        <v>32</v>
      </c>
      <c r="L110" s="321" t="s">
        <v>69</v>
      </c>
      <c r="M110" s="322"/>
      <c r="N110" s="322"/>
      <c r="O110" s="322"/>
      <c r="P110" s="322"/>
      <c r="Q110" s="322"/>
      <c r="R110" s="322"/>
      <c r="S110" s="323"/>
      <c r="U110" s="317" t="s">
        <v>32</v>
      </c>
      <c r="V110" s="324" t="s">
        <v>69</v>
      </c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5"/>
      <c r="BA110" s="160"/>
      <c r="BR110" s="160"/>
      <c r="CG110" s="160"/>
    </row>
    <row r="111" spans="1:85" ht="15">
      <c r="A111" s="170" t="s">
        <v>7</v>
      </c>
      <c r="B111" s="171">
        <v>0</v>
      </c>
      <c r="C111" s="171">
        <v>0</v>
      </c>
      <c r="D111" s="171">
        <v>0</v>
      </c>
      <c r="E111" s="171">
        <v>0</v>
      </c>
      <c r="F111" s="361"/>
      <c r="G111" s="171">
        <v>0</v>
      </c>
      <c r="H111" s="172">
        <v>0</v>
      </c>
      <c r="I111" s="173">
        <f>SUM(B111:H111)</f>
        <v>0</v>
      </c>
      <c r="J111" s="168"/>
      <c r="K111" s="222" t="s">
        <v>7</v>
      </c>
      <c r="L111" s="171">
        <v>0</v>
      </c>
      <c r="M111" s="171">
        <v>0</v>
      </c>
      <c r="N111" s="171">
        <v>0</v>
      </c>
      <c r="O111" s="171">
        <v>0</v>
      </c>
      <c r="P111" s="171">
        <v>0</v>
      </c>
      <c r="Q111" s="171">
        <v>0</v>
      </c>
      <c r="R111" s="223">
        <v>0</v>
      </c>
      <c r="S111" s="224">
        <f>SUM(L111:R111)</f>
        <v>0</v>
      </c>
      <c r="U111" s="225" t="s">
        <v>7</v>
      </c>
      <c r="V111" s="226">
        <v>0</v>
      </c>
      <c r="W111" s="226">
        <v>0</v>
      </c>
      <c r="X111" s="226">
        <v>0</v>
      </c>
      <c r="Y111" s="226">
        <v>0</v>
      </c>
      <c r="Z111" s="226">
        <v>0</v>
      </c>
      <c r="AA111" s="226">
        <v>0</v>
      </c>
      <c r="AB111" s="226">
        <v>0</v>
      </c>
      <c r="AC111" s="227">
        <v>0</v>
      </c>
      <c r="AD111" s="228">
        <v>0</v>
      </c>
      <c r="AE111" s="228">
        <v>0</v>
      </c>
      <c r="AF111" s="228">
        <v>0</v>
      </c>
      <c r="AG111" s="228">
        <v>0</v>
      </c>
      <c r="AH111" s="228">
        <v>0</v>
      </c>
      <c r="AI111" s="229">
        <f>SUM(V111:AC111)</f>
        <v>0</v>
      </c>
      <c r="AJ111" s="160" t="str">
        <f>IF(ABS(S111-AI111)&gt;0.001,S111-AI111,"")</f>
        <v/>
      </c>
      <c r="BA111" s="160"/>
      <c r="BR111" s="160"/>
      <c r="CG111" s="160"/>
    </row>
    <row r="112" spans="1:85" ht="15">
      <c r="A112" s="178" t="s">
        <v>8</v>
      </c>
      <c r="B112" s="179">
        <v>0</v>
      </c>
      <c r="C112" s="179">
        <v>0</v>
      </c>
      <c r="D112" s="179">
        <v>0</v>
      </c>
      <c r="E112" s="179">
        <v>0</v>
      </c>
      <c r="F112" s="362"/>
      <c r="G112" s="179">
        <v>0</v>
      </c>
      <c r="H112" s="180">
        <v>0</v>
      </c>
      <c r="I112" s="181">
        <f t="shared" ref="I112:I131" si="116">SUM(B112:H112)</f>
        <v>0</v>
      </c>
      <c r="J112" s="168"/>
      <c r="K112" s="182" t="s">
        <v>8</v>
      </c>
      <c r="L112" s="183">
        <v>0</v>
      </c>
      <c r="M112" s="183">
        <v>0</v>
      </c>
      <c r="N112" s="183">
        <v>0</v>
      </c>
      <c r="O112" s="183">
        <v>0</v>
      </c>
      <c r="P112" s="183">
        <v>0</v>
      </c>
      <c r="Q112" s="183">
        <v>0</v>
      </c>
      <c r="R112" s="184">
        <v>0</v>
      </c>
      <c r="S112" s="185">
        <f t="shared" ref="S112:S131" si="117">SUM(L112:R112)</f>
        <v>0</v>
      </c>
      <c r="U112" s="230" t="s">
        <v>8</v>
      </c>
      <c r="V112" s="231">
        <v>0</v>
      </c>
      <c r="W112" s="231">
        <v>0</v>
      </c>
      <c r="X112" s="231">
        <v>0</v>
      </c>
      <c r="Y112" s="231">
        <v>0</v>
      </c>
      <c r="Z112" s="231">
        <v>0</v>
      </c>
      <c r="AA112" s="231">
        <v>0</v>
      </c>
      <c r="AB112" s="231">
        <v>0</v>
      </c>
      <c r="AC112" s="232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33">
        <f t="shared" ref="AI112:AI131" si="118">SUM(V112:AC112)</f>
        <v>0</v>
      </c>
      <c r="AJ112" s="160" t="str">
        <f t="shared" ref="AJ112:AJ133" si="119">IF(ABS(S112-AI112)&gt;0.001,S112-AI112,"")</f>
        <v/>
      </c>
      <c r="BA112" s="160"/>
      <c r="BR112" s="160"/>
      <c r="CG112" s="160"/>
    </row>
    <row r="113" spans="1:85" ht="15">
      <c r="A113" s="186" t="s">
        <v>10</v>
      </c>
      <c r="B113" s="175">
        <v>0</v>
      </c>
      <c r="C113" s="175">
        <v>0</v>
      </c>
      <c r="D113" s="175">
        <v>0</v>
      </c>
      <c r="E113" s="175">
        <v>0</v>
      </c>
      <c r="F113" s="362"/>
      <c r="G113" s="175">
        <v>0</v>
      </c>
      <c r="H113" s="187">
        <v>0</v>
      </c>
      <c r="I113" s="173">
        <f t="shared" si="116"/>
        <v>0</v>
      </c>
      <c r="J113" s="168"/>
      <c r="K113" s="188" t="s">
        <v>10</v>
      </c>
      <c r="L113" s="175">
        <v>0</v>
      </c>
      <c r="M113" s="175">
        <v>0</v>
      </c>
      <c r="N113" s="175">
        <v>0</v>
      </c>
      <c r="O113" s="175">
        <v>0</v>
      </c>
      <c r="P113" s="175">
        <v>0</v>
      </c>
      <c r="Q113" s="175">
        <v>0</v>
      </c>
      <c r="R113" s="176">
        <v>0</v>
      </c>
      <c r="S113" s="177">
        <f t="shared" si="117"/>
        <v>0</v>
      </c>
      <c r="U113" s="234" t="s">
        <v>10</v>
      </c>
      <c r="V113" s="226">
        <v>0</v>
      </c>
      <c r="W113" s="226">
        <v>0</v>
      </c>
      <c r="X113" s="226">
        <v>0</v>
      </c>
      <c r="Y113" s="226">
        <v>0</v>
      </c>
      <c r="Z113" s="226">
        <v>0</v>
      </c>
      <c r="AA113" s="226">
        <v>0</v>
      </c>
      <c r="AB113" s="226">
        <v>0</v>
      </c>
      <c r="AC113" s="227">
        <v>0</v>
      </c>
      <c r="AD113" s="228">
        <v>0</v>
      </c>
      <c r="AE113" s="228">
        <v>0</v>
      </c>
      <c r="AF113" s="228">
        <v>0</v>
      </c>
      <c r="AG113" s="228">
        <v>0</v>
      </c>
      <c r="AH113" s="228">
        <v>0</v>
      </c>
      <c r="AI113" s="229">
        <f t="shared" si="118"/>
        <v>0</v>
      </c>
      <c r="AJ113" s="160" t="str">
        <f t="shared" si="119"/>
        <v/>
      </c>
      <c r="BA113" s="160"/>
      <c r="BR113" s="160"/>
      <c r="CG113" s="160"/>
    </row>
    <row r="114" spans="1:85" ht="15">
      <c r="A114" s="178" t="s">
        <v>56</v>
      </c>
      <c r="B114" s="179">
        <v>0</v>
      </c>
      <c r="C114" s="179">
        <v>0</v>
      </c>
      <c r="D114" s="179">
        <v>0</v>
      </c>
      <c r="E114" s="179">
        <v>0</v>
      </c>
      <c r="F114" s="362"/>
      <c r="G114" s="179">
        <v>0</v>
      </c>
      <c r="H114" s="180">
        <v>0</v>
      </c>
      <c r="I114" s="181">
        <f t="shared" si="116"/>
        <v>0</v>
      </c>
      <c r="J114" s="168"/>
      <c r="K114" s="182" t="s">
        <v>56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4">
        <v>0</v>
      </c>
      <c r="S114" s="185">
        <f t="shared" si="117"/>
        <v>0</v>
      </c>
      <c r="U114" s="230" t="s">
        <v>56</v>
      </c>
      <c r="V114" s="231">
        <v>0</v>
      </c>
      <c r="W114" s="231">
        <v>0</v>
      </c>
      <c r="X114" s="231">
        <v>0</v>
      </c>
      <c r="Y114" s="231">
        <v>0</v>
      </c>
      <c r="Z114" s="231">
        <v>0</v>
      </c>
      <c r="AA114" s="231">
        <v>0</v>
      </c>
      <c r="AB114" s="231">
        <v>0</v>
      </c>
      <c r="AC114" s="232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33">
        <f t="shared" si="118"/>
        <v>0</v>
      </c>
      <c r="AJ114" s="160" t="str">
        <f t="shared" si="119"/>
        <v/>
      </c>
      <c r="BA114" s="160"/>
      <c r="BR114" s="160"/>
      <c r="CG114" s="160"/>
    </row>
    <row r="115" spans="1:85" ht="15">
      <c r="A115" s="186" t="s">
        <v>16</v>
      </c>
      <c r="B115" s="175">
        <v>0</v>
      </c>
      <c r="C115" s="175">
        <v>0</v>
      </c>
      <c r="D115" s="175">
        <v>3.398361606136385</v>
      </c>
      <c r="E115" s="175">
        <v>0</v>
      </c>
      <c r="F115" s="362"/>
      <c r="G115" s="175">
        <v>0</v>
      </c>
      <c r="H115" s="187">
        <v>0</v>
      </c>
      <c r="I115" s="173">
        <f t="shared" si="116"/>
        <v>3.398361606136385</v>
      </c>
      <c r="J115" s="168"/>
      <c r="K115" s="188" t="s">
        <v>16</v>
      </c>
      <c r="L115" s="175">
        <v>0</v>
      </c>
      <c r="M115" s="175">
        <v>0</v>
      </c>
      <c r="N115" s="175">
        <v>3.398361606136385</v>
      </c>
      <c r="O115" s="175">
        <v>0</v>
      </c>
      <c r="P115" s="175">
        <v>0</v>
      </c>
      <c r="Q115" s="175">
        <v>0</v>
      </c>
      <c r="R115" s="176">
        <v>0</v>
      </c>
      <c r="S115" s="177">
        <f t="shared" si="117"/>
        <v>3.398361606136385</v>
      </c>
      <c r="U115" s="234" t="s">
        <v>16</v>
      </c>
      <c r="V115" s="226">
        <v>0</v>
      </c>
      <c r="W115" s="226">
        <v>0</v>
      </c>
      <c r="X115" s="226">
        <v>0</v>
      </c>
      <c r="Y115" s="226">
        <v>0</v>
      </c>
      <c r="Z115" s="226">
        <v>0</v>
      </c>
      <c r="AA115" s="226">
        <v>0</v>
      </c>
      <c r="AB115" s="226">
        <v>0</v>
      </c>
      <c r="AC115" s="227">
        <v>3.398361606136385</v>
      </c>
      <c r="AD115" s="228">
        <v>0</v>
      </c>
      <c r="AE115" s="228">
        <v>0</v>
      </c>
      <c r="AF115" s="228">
        <v>0</v>
      </c>
      <c r="AG115" s="228">
        <v>3.398361606136385</v>
      </c>
      <c r="AH115" s="228">
        <v>0</v>
      </c>
      <c r="AI115" s="229">
        <f t="shared" si="118"/>
        <v>3.398361606136385</v>
      </c>
      <c r="AJ115" s="160" t="str">
        <f t="shared" si="119"/>
        <v/>
      </c>
      <c r="BA115" s="160"/>
      <c r="BR115" s="160"/>
      <c r="CG115" s="160"/>
    </row>
    <row r="116" spans="1:85" ht="15">
      <c r="A116" s="178" t="s">
        <v>15</v>
      </c>
      <c r="B116" s="179">
        <v>0.23797009807294833</v>
      </c>
      <c r="C116" s="179">
        <v>0</v>
      </c>
      <c r="D116" s="179">
        <v>0</v>
      </c>
      <c r="E116" s="179">
        <v>1.1919532547115906E-2</v>
      </c>
      <c r="F116" s="362"/>
      <c r="G116" s="179">
        <v>0</v>
      </c>
      <c r="H116" s="180">
        <v>0</v>
      </c>
      <c r="I116" s="181">
        <f t="shared" si="116"/>
        <v>0.24988963062006425</v>
      </c>
      <c r="J116" s="168"/>
      <c r="K116" s="182" t="s">
        <v>15</v>
      </c>
      <c r="L116" s="183">
        <v>0.23797009807294833</v>
      </c>
      <c r="M116" s="183">
        <v>0</v>
      </c>
      <c r="N116" s="183">
        <v>0</v>
      </c>
      <c r="O116" s="183">
        <v>1.1919532547115906E-2</v>
      </c>
      <c r="P116" s="183">
        <v>0</v>
      </c>
      <c r="Q116" s="183">
        <v>0</v>
      </c>
      <c r="R116" s="184">
        <v>0</v>
      </c>
      <c r="S116" s="185">
        <f t="shared" si="117"/>
        <v>0.24988963062006425</v>
      </c>
      <c r="U116" s="230" t="s">
        <v>57</v>
      </c>
      <c r="V116" s="231">
        <v>0.18136441952241897</v>
      </c>
      <c r="W116" s="231">
        <v>0</v>
      </c>
      <c r="X116" s="231">
        <v>0</v>
      </c>
      <c r="Y116" s="231">
        <v>0</v>
      </c>
      <c r="Z116" s="231">
        <v>0</v>
      </c>
      <c r="AA116" s="231">
        <v>1.1919532547115906E-2</v>
      </c>
      <c r="AB116" s="231">
        <v>0</v>
      </c>
      <c r="AC116" s="232">
        <v>5.6605678550529372E-2</v>
      </c>
      <c r="AD116" s="231">
        <v>5.6605678550529372E-2</v>
      </c>
      <c r="AE116" s="231">
        <v>0</v>
      </c>
      <c r="AF116" s="231">
        <v>0</v>
      </c>
      <c r="AG116" s="231">
        <v>0</v>
      </c>
      <c r="AH116" s="231">
        <v>0</v>
      </c>
      <c r="AI116" s="233">
        <f t="shared" si="118"/>
        <v>0.24988963062006425</v>
      </c>
      <c r="AJ116" s="160" t="str">
        <f t="shared" si="119"/>
        <v/>
      </c>
      <c r="BA116" s="160"/>
      <c r="BR116" s="160"/>
      <c r="CG116" s="160"/>
    </row>
    <row r="117" spans="1:85" ht="15">
      <c r="A117" s="186" t="s">
        <v>58</v>
      </c>
      <c r="B117" s="175">
        <v>0</v>
      </c>
      <c r="C117" s="175">
        <v>0</v>
      </c>
      <c r="D117" s="175">
        <v>0</v>
      </c>
      <c r="E117" s="175">
        <v>0.26213273073406973</v>
      </c>
      <c r="F117" s="362"/>
      <c r="G117" s="175">
        <v>0</v>
      </c>
      <c r="H117" s="187">
        <v>0</v>
      </c>
      <c r="I117" s="173">
        <f t="shared" si="116"/>
        <v>0.26213273073406973</v>
      </c>
      <c r="J117" s="168"/>
      <c r="K117" s="188" t="s">
        <v>58</v>
      </c>
      <c r="L117" s="175">
        <v>0</v>
      </c>
      <c r="M117" s="175">
        <v>0</v>
      </c>
      <c r="N117" s="175">
        <v>0</v>
      </c>
      <c r="O117" s="175">
        <v>0.26213273073406973</v>
      </c>
      <c r="P117" s="175">
        <v>21.050400350993591</v>
      </c>
      <c r="Q117" s="175">
        <v>0</v>
      </c>
      <c r="R117" s="176">
        <v>0</v>
      </c>
      <c r="S117" s="177">
        <f t="shared" si="117"/>
        <v>21.312533081727661</v>
      </c>
      <c r="U117" s="234" t="s">
        <v>58</v>
      </c>
      <c r="V117" s="226">
        <v>0</v>
      </c>
      <c r="W117" s="226">
        <v>0</v>
      </c>
      <c r="X117" s="226">
        <v>0</v>
      </c>
      <c r="Y117" s="226">
        <v>0</v>
      </c>
      <c r="Z117" s="226">
        <v>0</v>
      </c>
      <c r="AA117" s="226">
        <v>1.3106636536703487E-2</v>
      </c>
      <c r="AB117" s="226">
        <v>21.050400350993591</v>
      </c>
      <c r="AC117" s="227">
        <v>0.24902609419736624</v>
      </c>
      <c r="AD117" s="226">
        <v>0</v>
      </c>
      <c r="AE117" s="226">
        <v>0</v>
      </c>
      <c r="AF117" s="226">
        <v>0</v>
      </c>
      <c r="AG117" s="226">
        <v>0</v>
      </c>
      <c r="AH117" s="226">
        <v>0.24902609419736624</v>
      </c>
      <c r="AI117" s="229">
        <f t="shared" si="118"/>
        <v>21.312533081727661</v>
      </c>
      <c r="AJ117" s="160" t="str">
        <f t="shared" si="119"/>
        <v/>
      </c>
      <c r="BA117" s="160"/>
      <c r="BR117" s="160"/>
      <c r="CG117" s="160"/>
    </row>
    <row r="118" spans="1:85" ht="15">
      <c r="A118" s="178" t="s">
        <v>12</v>
      </c>
      <c r="B118" s="179">
        <v>0</v>
      </c>
      <c r="C118" s="179">
        <v>0</v>
      </c>
      <c r="D118" s="179">
        <v>0</v>
      </c>
      <c r="E118" s="179">
        <v>0</v>
      </c>
      <c r="F118" s="362"/>
      <c r="G118" s="179">
        <v>0</v>
      </c>
      <c r="H118" s="180">
        <v>0</v>
      </c>
      <c r="I118" s="181">
        <f t="shared" si="116"/>
        <v>0</v>
      </c>
      <c r="J118" s="168"/>
      <c r="K118" s="182" t="s">
        <v>12</v>
      </c>
      <c r="L118" s="183">
        <v>0</v>
      </c>
      <c r="M118" s="183">
        <v>0</v>
      </c>
      <c r="N118" s="183">
        <v>0</v>
      </c>
      <c r="O118" s="183">
        <v>0</v>
      </c>
      <c r="P118" s="183">
        <v>5.2719857083657784E-2</v>
      </c>
      <c r="Q118" s="183">
        <v>0</v>
      </c>
      <c r="R118" s="184">
        <v>0</v>
      </c>
      <c r="S118" s="185">
        <f t="shared" si="117"/>
        <v>5.2719857083657784E-2</v>
      </c>
      <c r="U118" s="230" t="s">
        <v>12</v>
      </c>
      <c r="V118" s="231">
        <v>0</v>
      </c>
      <c r="W118" s="231">
        <v>0</v>
      </c>
      <c r="X118" s="231">
        <v>0</v>
      </c>
      <c r="Y118" s="231">
        <v>0</v>
      </c>
      <c r="Z118" s="231">
        <v>0</v>
      </c>
      <c r="AA118" s="231">
        <v>0</v>
      </c>
      <c r="AB118" s="231">
        <v>5.2719857083657784E-2</v>
      </c>
      <c r="AC118" s="232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33">
        <f t="shared" si="118"/>
        <v>5.2719857083657784E-2</v>
      </c>
      <c r="AJ118" s="160" t="str">
        <f t="shared" si="119"/>
        <v/>
      </c>
      <c r="BA118" s="160"/>
      <c r="BR118" s="160"/>
      <c r="CG118" s="160"/>
    </row>
    <row r="119" spans="1:85" ht="15">
      <c r="A119" s="186" t="s">
        <v>59</v>
      </c>
      <c r="B119" s="175">
        <v>7.6141154875717057E-2</v>
      </c>
      <c r="C119" s="175">
        <v>0</v>
      </c>
      <c r="D119" s="175">
        <v>0</v>
      </c>
      <c r="E119" s="175">
        <v>0</v>
      </c>
      <c r="F119" s="362"/>
      <c r="G119" s="175">
        <v>0</v>
      </c>
      <c r="H119" s="187">
        <v>0</v>
      </c>
      <c r="I119" s="173">
        <f t="shared" si="116"/>
        <v>7.6141154875717057E-2</v>
      </c>
      <c r="J119" s="168"/>
      <c r="K119" s="188" t="s">
        <v>59</v>
      </c>
      <c r="L119" s="175">
        <v>7.6141154875717057E-2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6">
        <v>0</v>
      </c>
      <c r="S119" s="177">
        <f t="shared" si="117"/>
        <v>7.6141154875717057E-2</v>
      </c>
      <c r="U119" s="234" t="s">
        <v>59</v>
      </c>
      <c r="V119" s="226">
        <v>0</v>
      </c>
      <c r="W119" s="226">
        <v>0</v>
      </c>
      <c r="X119" s="226">
        <v>0</v>
      </c>
      <c r="Y119" s="226">
        <v>0</v>
      </c>
      <c r="Z119" s="226">
        <v>0</v>
      </c>
      <c r="AA119" s="226">
        <v>0</v>
      </c>
      <c r="AB119" s="226">
        <v>0</v>
      </c>
      <c r="AC119" s="227">
        <v>7.6141154875717057E-2</v>
      </c>
      <c r="AD119" s="226">
        <v>7.6141154875717057E-2</v>
      </c>
      <c r="AE119" s="226">
        <v>0</v>
      </c>
      <c r="AF119" s="226">
        <v>0</v>
      </c>
      <c r="AG119" s="226">
        <v>0</v>
      </c>
      <c r="AH119" s="226">
        <v>0</v>
      </c>
      <c r="AI119" s="229">
        <f t="shared" si="118"/>
        <v>7.6141154875717057E-2</v>
      </c>
      <c r="AJ119" s="160" t="str">
        <f t="shared" si="119"/>
        <v/>
      </c>
      <c r="BA119" s="160"/>
      <c r="BR119" s="160"/>
      <c r="CG119" s="160"/>
    </row>
    <row r="120" spans="1:85" ht="15">
      <c r="A120" s="178" t="s">
        <v>17</v>
      </c>
      <c r="B120" s="179">
        <v>0</v>
      </c>
      <c r="C120" s="179">
        <v>0</v>
      </c>
      <c r="D120" s="179">
        <v>0</v>
      </c>
      <c r="E120" s="179">
        <v>0</v>
      </c>
      <c r="F120" s="362"/>
      <c r="G120" s="179">
        <v>0</v>
      </c>
      <c r="H120" s="180">
        <v>0</v>
      </c>
      <c r="I120" s="181">
        <f t="shared" si="116"/>
        <v>0</v>
      </c>
      <c r="J120" s="168"/>
      <c r="K120" s="182" t="s">
        <v>17</v>
      </c>
      <c r="L120" s="183">
        <v>0</v>
      </c>
      <c r="M120" s="183">
        <v>0</v>
      </c>
      <c r="N120" s="183">
        <v>0</v>
      </c>
      <c r="O120" s="183">
        <v>0</v>
      </c>
      <c r="P120" s="183">
        <v>0.18252432000000002</v>
      </c>
      <c r="Q120" s="183">
        <v>0</v>
      </c>
      <c r="R120" s="184">
        <v>0</v>
      </c>
      <c r="S120" s="185">
        <f t="shared" si="117"/>
        <v>0.18252432000000002</v>
      </c>
      <c r="U120" s="230" t="s">
        <v>17</v>
      </c>
      <c r="V120" s="231">
        <v>0</v>
      </c>
      <c r="W120" s="231">
        <v>0</v>
      </c>
      <c r="X120" s="231">
        <v>0</v>
      </c>
      <c r="Y120" s="231">
        <v>0</v>
      </c>
      <c r="Z120" s="231">
        <v>0</v>
      </c>
      <c r="AA120" s="231">
        <v>0</v>
      </c>
      <c r="AB120" s="231">
        <v>0.18252432000000002</v>
      </c>
      <c r="AC120" s="232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33">
        <f t="shared" si="118"/>
        <v>0.18252432000000002</v>
      </c>
      <c r="AJ120" s="160" t="str">
        <f t="shared" si="119"/>
        <v/>
      </c>
      <c r="BA120" s="160"/>
      <c r="BR120" s="160"/>
      <c r="CG120" s="160"/>
    </row>
    <row r="121" spans="1:85" ht="15">
      <c r="A121" s="186" t="s">
        <v>139</v>
      </c>
      <c r="B121" s="175">
        <v>1.3948487912265113</v>
      </c>
      <c r="C121" s="175">
        <v>0.36288854122912712</v>
      </c>
      <c r="D121" s="175">
        <v>1.8334999612694425</v>
      </c>
      <c r="E121" s="175">
        <v>0.75894029140162622</v>
      </c>
      <c r="F121" s="362"/>
      <c r="G121" s="175">
        <v>0</v>
      </c>
      <c r="H121" s="187">
        <v>0</v>
      </c>
      <c r="I121" s="173">
        <f t="shared" si="116"/>
        <v>4.3501775851267075</v>
      </c>
      <c r="J121" s="168"/>
      <c r="K121" s="188" t="s">
        <v>139</v>
      </c>
      <c r="L121" s="175">
        <v>1.3948487912265113</v>
      </c>
      <c r="M121" s="175">
        <v>0.36288854122912712</v>
      </c>
      <c r="N121" s="175">
        <v>1.8334999612694425</v>
      </c>
      <c r="O121" s="175">
        <v>0.75894029140162622</v>
      </c>
      <c r="P121" s="175">
        <v>0</v>
      </c>
      <c r="Q121" s="175">
        <v>0</v>
      </c>
      <c r="R121" s="176">
        <v>0</v>
      </c>
      <c r="S121" s="177">
        <f t="shared" si="117"/>
        <v>4.3501775851267075</v>
      </c>
      <c r="U121" s="234" t="s">
        <v>139</v>
      </c>
      <c r="V121" s="226">
        <v>1.3228982789172783</v>
      </c>
      <c r="W121" s="226">
        <v>0</v>
      </c>
      <c r="X121" s="226">
        <v>0</v>
      </c>
      <c r="Y121" s="226">
        <v>0.36288854122912712</v>
      </c>
      <c r="Z121" s="226">
        <v>1.8334999612694425</v>
      </c>
      <c r="AA121" s="226">
        <v>0.74808661196632631</v>
      </c>
      <c r="AB121" s="226">
        <v>0</v>
      </c>
      <c r="AC121" s="227">
        <v>8.2804191744532837E-2</v>
      </c>
      <c r="AD121" s="226">
        <v>7.1950512309232981E-2</v>
      </c>
      <c r="AE121" s="226">
        <v>0</v>
      </c>
      <c r="AF121" s="226">
        <v>0</v>
      </c>
      <c r="AG121" s="226">
        <v>0</v>
      </c>
      <c r="AH121" s="226">
        <v>1.0853679435299865E-2</v>
      </c>
      <c r="AI121" s="229">
        <f t="shared" si="118"/>
        <v>4.3501775851267066</v>
      </c>
      <c r="AJ121" s="160" t="str">
        <f t="shared" si="119"/>
        <v/>
      </c>
      <c r="BA121" s="160"/>
      <c r="BR121" s="160"/>
      <c r="CG121" s="160"/>
    </row>
    <row r="122" spans="1:85" ht="15">
      <c r="A122" s="178" t="s">
        <v>25</v>
      </c>
      <c r="B122" s="179">
        <v>1.3177781956128203</v>
      </c>
      <c r="C122" s="179">
        <v>1.5273145650648008E-2</v>
      </c>
      <c r="D122" s="179">
        <v>1.9364832563907015</v>
      </c>
      <c r="E122" s="179">
        <v>8.8029747529827596</v>
      </c>
      <c r="F122" s="362"/>
      <c r="G122" s="179">
        <v>0.85077252505553302</v>
      </c>
      <c r="H122" s="180">
        <v>0</v>
      </c>
      <c r="I122" s="181">
        <f t="shared" si="116"/>
        <v>12.923281875692462</v>
      </c>
      <c r="J122" s="168"/>
      <c r="K122" s="182" t="s">
        <v>25</v>
      </c>
      <c r="L122" s="183">
        <v>1.3177781956128203</v>
      </c>
      <c r="M122" s="183">
        <v>1.5273145650648008E-2</v>
      </c>
      <c r="N122" s="183">
        <v>1.9364832563907015</v>
      </c>
      <c r="O122" s="183">
        <v>8.8029747529827596</v>
      </c>
      <c r="P122" s="183">
        <v>1.2572693762090869E-2</v>
      </c>
      <c r="Q122" s="183">
        <v>0.85077252505553302</v>
      </c>
      <c r="R122" s="184">
        <v>0</v>
      </c>
      <c r="S122" s="185">
        <f t="shared" si="117"/>
        <v>12.935854569454552</v>
      </c>
      <c r="U122" s="230" t="s">
        <v>25</v>
      </c>
      <c r="V122" s="231">
        <v>1.1802272351001917</v>
      </c>
      <c r="W122" s="231">
        <v>0.12509798989963083</v>
      </c>
      <c r="X122" s="231">
        <v>0.85077252505553302</v>
      </c>
      <c r="Y122" s="231">
        <v>1.5273145650648008E-2</v>
      </c>
      <c r="Z122" s="231">
        <v>1.9364832563907015</v>
      </c>
      <c r="AA122" s="231">
        <v>8.6818460612696651</v>
      </c>
      <c r="AB122" s="231">
        <v>1.2572693762090869E-2</v>
      </c>
      <c r="AC122" s="232">
        <v>0.13358166232609306</v>
      </c>
      <c r="AD122" s="231">
        <v>1.2452970612997752E-2</v>
      </c>
      <c r="AE122" s="231">
        <v>0</v>
      </c>
      <c r="AF122" s="231">
        <v>0</v>
      </c>
      <c r="AG122" s="231">
        <v>0</v>
      </c>
      <c r="AH122" s="231">
        <v>0.12112869171309532</v>
      </c>
      <c r="AI122" s="233">
        <f t="shared" si="118"/>
        <v>12.935854569454554</v>
      </c>
      <c r="AJ122" s="160" t="str">
        <f t="shared" si="119"/>
        <v/>
      </c>
      <c r="BA122" s="160"/>
      <c r="BR122" s="160"/>
      <c r="CG122" s="160"/>
    </row>
    <row r="123" spans="1:85" ht="15">
      <c r="A123" s="186" t="s">
        <v>24</v>
      </c>
      <c r="B123" s="175">
        <v>0</v>
      </c>
      <c r="C123" s="175">
        <v>0</v>
      </c>
      <c r="D123" s="175">
        <v>0</v>
      </c>
      <c r="E123" s="175">
        <v>0</v>
      </c>
      <c r="F123" s="362"/>
      <c r="G123" s="175">
        <v>0</v>
      </c>
      <c r="H123" s="187">
        <v>0</v>
      </c>
      <c r="I123" s="173">
        <f t="shared" si="116"/>
        <v>0</v>
      </c>
      <c r="J123" s="168"/>
      <c r="K123" s="188" t="s">
        <v>24</v>
      </c>
      <c r="L123" s="175">
        <v>0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6">
        <v>0</v>
      </c>
      <c r="S123" s="177">
        <f t="shared" si="117"/>
        <v>0</v>
      </c>
      <c r="U123" s="234" t="s">
        <v>24</v>
      </c>
      <c r="V123" s="226">
        <v>0</v>
      </c>
      <c r="W123" s="226">
        <v>0</v>
      </c>
      <c r="X123" s="226">
        <v>0</v>
      </c>
      <c r="Y123" s="226">
        <v>0</v>
      </c>
      <c r="Z123" s="226">
        <v>0</v>
      </c>
      <c r="AA123" s="226">
        <v>0</v>
      </c>
      <c r="AB123" s="226">
        <v>0</v>
      </c>
      <c r="AC123" s="227">
        <v>0</v>
      </c>
      <c r="AD123" s="226">
        <v>0</v>
      </c>
      <c r="AE123" s="226">
        <v>0</v>
      </c>
      <c r="AF123" s="226">
        <v>0</v>
      </c>
      <c r="AG123" s="226">
        <v>0</v>
      </c>
      <c r="AH123" s="226">
        <v>0</v>
      </c>
      <c r="AI123" s="229">
        <f t="shared" si="118"/>
        <v>0</v>
      </c>
      <c r="AJ123" s="160" t="str">
        <f t="shared" si="119"/>
        <v/>
      </c>
      <c r="BA123" s="160"/>
      <c r="BR123" s="160"/>
      <c r="CG123" s="160"/>
    </row>
    <row r="124" spans="1:85" ht="15">
      <c r="A124" s="178" t="s">
        <v>60</v>
      </c>
      <c r="B124" s="179">
        <v>0</v>
      </c>
      <c r="C124" s="179">
        <v>0</v>
      </c>
      <c r="D124" s="179">
        <v>0</v>
      </c>
      <c r="E124" s="179">
        <v>0</v>
      </c>
      <c r="F124" s="362"/>
      <c r="G124" s="179">
        <v>0</v>
      </c>
      <c r="H124" s="180">
        <v>0</v>
      </c>
      <c r="I124" s="181">
        <f t="shared" si="116"/>
        <v>0</v>
      </c>
      <c r="J124" s="168"/>
      <c r="K124" s="182" t="s">
        <v>60</v>
      </c>
      <c r="L124" s="183">
        <v>0</v>
      </c>
      <c r="M124" s="183">
        <v>0</v>
      </c>
      <c r="N124" s="183">
        <v>0</v>
      </c>
      <c r="O124" s="183">
        <v>0</v>
      </c>
      <c r="P124" s="183">
        <v>0</v>
      </c>
      <c r="Q124" s="183">
        <v>0</v>
      </c>
      <c r="R124" s="184">
        <v>0</v>
      </c>
      <c r="S124" s="185">
        <f t="shared" si="117"/>
        <v>0</v>
      </c>
      <c r="U124" s="230" t="s">
        <v>60</v>
      </c>
      <c r="V124" s="231">
        <v>0</v>
      </c>
      <c r="W124" s="231">
        <v>0</v>
      </c>
      <c r="X124" s="231">
        <v>0</v>
      </c>
      <c r="Y124" s="231">
        <v>0</v>
      </c>
      <c r="Z124" s="231">
        <v>0</v>
      </c>
      <c r="AA124" s="231">
        <v>0</v>
      </c>
      <c r="AB124" s="231">
        <v>0</v>
      </c>
      <c r="AC124" s="232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33">
        <f t="shared" si="118"/>
        <v>0</v>
      </c>
      <c r="AJ124" s="160" t="str">
        <f t="shared" si="119"/>
        <v/>
      </c>
      <c r="BA124" s="160"/>
      <c r="BR124" s="160"/>
      <c r="CG124" s="160"/>
    </row>
    <row r="125" spans="1:85" ht="15">
      <c r="A125" s="186" t="s">
        <v>22</v>
      </c>
      <c r="B125" s="175">
        <v>0</v>
      </c>
      <c r="C125" s="175">
        <v>6.0434470576817619E-2</v>
      </c>
      <c r="D125" s="175">
        <v>0</v>
      </c>
      <c r="E125" s="175">
        <v>0</v>
      </c>
      <c r="F125" s="362"/>
      <c r="G125" s="175">
        <v>0</v>
      </c>
      <c r="H125" s="187">
        <v>0</v>
      </c>
      <c r="I125" s="173">
        <f t="shared" si="116"/>
        <v>6.0434470576817619E-2</v>
      </c>
      <c r="J125" s="168"/>
      <c r="K125" s="188" t="s">
        <v>22</v>
      </c>
      <c r="L125" s="175">
        <v>0</v>
      </c>
      <c r="M125" s="175">
        <v>6.0434470576817619E-2</v>
      </c>
      <c r="N125" s="175">
        <v>0</v>
      </c>
      <c r="O125" s="175">
        <v>0</v>
      </c>
      <c r="P125" s="175">
        <v>1.2621323016552224</v>
      </c>
      <c r="Q125" s="175">
        <v>0</v>
      </c>
      <c r="R125" s="176">
        <v>0</v>
      </c>
      <c r="S125" s="177">
        <f t="shared" si="117"/>
        <v>1.32256677223204</v>
      </c>
      <c r="U125" s="234" t="s">
        <v>22</v>
      </c>
      <c r="V125" s="226">
        <v>0</v>
      </c>
      <c r="W125" s="226">
        <v>0</v>
      </c>
      <c r="X125" s="226">
        <v>0</v>
      </c>
      <c r="Y125" s="226">
        <v>6.0434470576817619E-2</v>
      </c>
      <c r="Z125" s="226">
        <v>0</v>
      </c>
      <c r="AA125" s="226">
        <v>0</v>
      </c>
      <c r="AB125" s="226">
        <v>1.2621323016552224</v>
      </c>
      <c r="AC125" s="227">
        <v>0</v>
      </c>
      <c r="AD125" s="226">
        <v>0</v>
      </c>
      <c r="AE125" s="226">
        <v>0</v>
      </c>
      <c r="AF125" s="226">
        <v>0</v>
      </c>
      <c r="AG125" s="226">
        <v>0</v>
      </c>
      <c r="AH125" s="226">
        <v>0</v>
      </c>
      <c r="AI125" s="229">
        <f t="shared" si="118"/>
        <v>1.32256677223204</v>
      </c>
      <c r="AJ125" s="160" t="str">
        <f t="shared" si="119"/>
        <v/>
      </c>
      <c r="BA125" s="160"/>
      <c r="BR125" s="160"/>
      <c r="CG125" s="160"/>
    </row>
    <row r="126" spans="1:85" ht="15">
      <c r="A126" s="178" t="s">
        <v>21</v>
      </c>
      <c r="B126" s="179">
        <v>0</v>
      </c>
      <c r="C126" s="179">
        <v>0</v>
      </c>
      <c r="D126" s="179">
        <v>0</v>
      </c>
      <c r="E126" s="179">
        <v>0</v>
      </c>
      <c r="F126" s="362"/>
      <c r="G126" s="179">
        <v>0</v>
      </c>
      <c r="H126" s="180">
        <v>0</v>
      </c>
      <c r="I126" s="181">
        <f t="shared" si="116"/>
        <v>0</v>
      </c>
      <c r="J126" s="168"/>
      <c r="K126" s="182" t="s">
        <v>21</v>
      </c>
      <c r="L126" s="183">
        <v>0</v>
      </c>
      <c r="M126" s="183">
        <v>0</v>
      </c>
      <c r="N126" s="183">
        <v>0</v>
      </c>
      <c r="O126" s="183">
        <v>0</v>
      </c>
      <c r="P126" s="183">
        <v>0</v>
      </c>
      <c r="Q126" s="183">
        <v>0</v>
      </c>
      <c r="R126" s="184">
        <v>0</v>
      </c>
      <c r="S126" s="185">
        <f t="shared" si="117"/>
        <v>0</v>
      </c>
      <c r="U126" s="230" t="s">
        <v>61</v>
      </c>
      <c r="V126" s="231">
        <v>0</v>
      </c>
      <c r="W126" s="231">
        <v>0</v>
      </c>
      <c r="X126" s="231">
        <v>0</v>
      </c>
      <c r="Y126" s="231">
        <v>0</v>
      </c>
      <c r="Z126" s="231">
        <v>0</v>
      </c>
      <c r="AA126" s="231">
        <v>0</v>
      </c>
      <c r="AB126" s="231">
        <v>0</v>
      </c>
      <c r="AC126" s="232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33">
        <f t="shared" si="118"/>
        <v>0</v>
      </c>
      <c r="AJ126" s="160" t="str">
        <f t="shared" si="119"/>
        <v/>
      </c>
      <c r="BA126" s="160"/>
      <c r="BR126" s="160"/>
      <c r="CG126" s="160"/>
    </row>
    <row r="127" spans="1:85" ht="15">
      <c r="A127" s="189" t="s">
        <v>64</v>
      </c>
      <c r="B127" s="175">
        <v>0</v>
      </c>
      <c r="C127" s="175">
        <v>0</v>
      </c>
      <c r="D127" s="175">
        <v>0</v>
      </c>
      <c r="E127" s="175">
        <v>0</v>
      </c>
      <c r="F127" s="362"/>
      <c r="G127" s="175">
        <v>0</v>
      </c>
      <c r="H127" s="187">
        <v>0</v>
      </c>
      <c r="I127" s="173">
        <f t="shared" si="116"/>
        <v>0</v>
      </c>
      <c r="J127" s="168"/>
      <c r="K127" s="190" t="s">
        <v>64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6">
        <v>0</v>
      </c>
      <c r="S127" s="177">
        <f t="shared" si="117"/>
        <v>0</v>
      </c>
      <c r="U127" s="235" t="s">
        <v>62</v>
      </c>
      <c r="V127" s="226">
        <v>0</v>
      </c>
      <c r="W127" s="226">
        <v>0</v>
      </c>
      <c r="X127" s="226">
        <v>0</v>
      </c>
      <c r="Y127" s="226">
        <v>0</v>
      </c>
      <c r="Z127" s="226">
        <v>0</v>
      </c>
      <c r="AA127" s="226">
        <v>0</v>
      </c>
      <c r="AB127" s="226">
        <v>0</v>
      </c>
      <c r="AC127" s="227">
        <v>0</v>
      </c>
      <c r="AD127" s="228">
        <v>0</v>
      </c>
      <c r="AE127" s="228">
        <v>0</v>
      </c>
      <c r="AF127" s="228">
        <v>0</v>
      </c>
      <c r="AG127" s="228">
        <v>0</v>
      </c>
      <c r="AH127" s="228">
        <v>0</v>
      </c>
      <c r="AI127" s="229">
        <f t="shared" si="118"/>
        <v>0</v>
      </c>
      <c r="AJ127" s="160" t="str">
        <f t="shared" si="119"/>
        <v/>
      </c>
      <c r="BA127" s="160"/>
      <c r="BR127" s="160"/>
      <c r="CG127" s="160"/>
    </row>
    <row r="128" spans="1:85">
      <c r="A128" s="191" t="s">
        <v>23</v>
      </c>
      <c r="B128" s="192">
        <v>0</v>
      </c>
      <c r="C128" s="192">
        <v>0</v>
      </c>
      <c r="D128" s="192">
        <v>0</v>
      </c>
      <c r="E128" s="192">
        <v>0</v>
      </c>
      <c r="F128" s="362"/>
      <c r="G128" s="192">
        <v>0</v>
      </c>
      <c r="H128" s="193">
        <v>0</v>
      </c>
      <c r="I128" s="194">
        <f t="shared" si="116"/>
        <v>0</v>
      </c>
      <c r="J128" s="168"/>
      <c r="K128" s="195" t="s">
        <v>23</v>
      </c>
      <c r="L128" s="196">
        <v>0</v>
      </c>
      <c r="M128" s="196">
        <v>0</v>
      </c>
      <c r="N128" s="196">
        <v>0</v>
      </c>
      <c r="O128" s="196">
        <v>0</v>
      </c>
      <c r="P128" s="196">
        <v>0</v>
      </c>
      <c r="Q128" s="196">
        <v>0</v>
      </c>
      <c r="R128" s="197">
        <v>0</v>
      </c>
      <c r="S128" s="198">
        <f t="shared" si="117"/>
        <v>0</v>
      </c>
      <c r="U128" s="236" t="s">
        <v>66</v>
      </c>
      <c r="V128" s="237">
        <v>0</v>
      </c>
      <c r="W128" s="237">
        <v>0</v>
      </c>
      <c r="X128" s="237">
        <v>0</v>
      </c>
      <c r="Y128" s="237">
        <v>0</v>
      </c>
      <c r="Z128" s="237">
        <v>0</v>
      </c>
      <c r="AA128" s="237">
        <v>0</v>
      </c>
      <c r="AB128" s="237">
        <v>0</v>
      </c>
      <c r="AC128" s="237">
        <v>0</v>
      </c>
      <c r="AD128" s="237">
        <v>0</v>
      </c>
      <c r="AE128" s="237">
        <v>0</v>
      </c>
      <c r="AF128" s="237">
        <v>0</v>
      </c>
      <c r="AG128" s="237">
        <v>0</v>
      </c>
      <c r="AH128" s="125">
        <v>0</v>
      </c>
      <c r="AI128" s="238">
        <f t="shared" si="118"/>
        <v>0</v>
      </c>
      <c r="AJ128" s="160" t="str">
        <f t="shared" si="119"/>
        <v/>
      </c>
      <c r="BA128" s="160"/>
      <c r="BR128" s="160"/>
      <c r="CG128" s="160"/>
    </row>
    <row r="129" spans="1:85">
      <c r="A129" s="199" t="s">
        <v>19</v>
      </c>
      <c r="B129" s="200">
        <v>0</v>
      </c>
      <c r="C129" s="200">
        <v>0</v>
      </c>
      <c r="D129" s="200">
        <v>0</v>
      </c>
      <c r="E129" s="200">
        <v>0</v>
      </c>
      <c r="F129" s="362"/>
      <c r="G129" s="200">
        <v>0</v>
      </c>
      <c r="H129" s="201">
        <v>0</v>
      </c>
      <c r="I129" s="202">
        <f t="shared" si="116"/>
        <v>0</v>
      </c>
      <c r="J129" s="168"/>
      <c r="K129" s="203" t="s">
        <v>19</v>
      </c>
      <c r="L129" s="200">
        <v>0</v>
      </c>
      <c r="M129" s="200">
        <v>0</v>
      </c>
      <c r="N129" s="200">
        <v>0</v>
      </c>
      <c r="O129" s="200">
        <v>0</v>
      </c>
      <c r="P129" s="200">
        <v>0</v>
      </c>
      <c r="Q129" s="200">
        <v>0</v>
      </c>
      <c r="R129" s="204">
        <v>0</v>
      </c>
      <c r="S129" s="205">
        <f t="shared" si="117"/>
        <v>0</v>
      </c>
      <c r="U129" s="239" t="s">
        <v>19</v>
      </c>
      <c r="V129" s="240">
        <v>0</v>
      </c>
      <c r="W129" s="240">
        <v>0</v>
      </c>
      <c r="X129" s="240">
        <v>0</v>
      </c>
      <c r="Y129" s="240">
        <v>0</v>
      </c>
      <c r="Z129" s="240">
        <v>0</v>
      </c>
      <c r="AA129" s="240">
        <v>0</v>
      </c>
      <c r="AB129" s="240">
        <v>0</v>
      </c>
      <c r="AC129" s="240">
        <v>0</v>
      </c>
      <c r="AD129" s="241">
        <v>0</v>
      </c>
      <c r="AE129" s="241">
        <v>0</v>
      </c>
      <c r="AF129" s="241">
        <v>0</v>
      </c>
      <c r="AG129" s="241">
        <v>0</v>
      </c>
      <c r="AH129" s="241">
        <v>0</v>
      </c>
      <c r="AI129" s="242">
        <f t="shared" si="118"/>
        <v>0</v>
      </c>
      <c r="AJ129" s="160" t="str">
        <f t="shared" si="119"/>
        <v/>
      </c>
      <c r="BA129" s="160"/>
      <c r="BR129" s="160"/>
      <c r="CG129" s="160"/>
    </row>
    <row r="130" spans="1:85">
      <c r="A130" s="191" t="s">
        <v>20</v>
      </c>
      <c r="B130" s="192">
        <v>0</v>
      </c>
      <c r="C130" s="192">
        <v>0</v>
      </c>
      <c r="D130" s="192">
        <v>0</v>
      </c>
      <c r="E130" s="192">
        <v>0</v>
      </c>
      <c r="F130" s="362"/>
      <c r="G130" s="192">
        <v>0</v>
      </c>
      <c r="H130" s="193">
        <v>0</v>
      </c>
      <c r="I130" s="194">
        <f t="shared" si="116"/>
        <v>0</v>
      </c>
      <c r="J130" s="168"/>
      <c r="K130" s="195" t="s">
        <v>20</v>
      </c>
      <c r="L130" s="196">
        <v>0</v>
      </c>
      <c r="M130" s="196">
        <v>0</v>
      </c>
      <c r="N130" s="196">
        <v>0</v>
      </c>
      <c r="O130" s="196">
        <v>0</v>
      </c>
      <c r="P130" s="196">
        <v>0</v>
      </c>
      <c r="Q130" s="196">
        <v>0</v>
      </c>
      <c r="R130" s="197">
        <v>0</v>
      </c>
      <c r="S130" s="198">
        <f t="shared" si="117"/>
        <v>0</v>
      </c>
      <c r="U130" s="236" t="s">
        <v>20</v>
      </c>
      <c r="V130" s="237">
        <v>0</v>
      </c>
      <c r="W130" s="237">
        <v>0</v>
      </c>
      <c r="X130" s="237">
        <v>0</v>
      </c>
      <c r="Y130" s="237">
        <v>0</v>
      </c>
      <c r="Z130" s="237">
        <v>0</v>
      </c>
      <c r="AA130" s="237">
        <v>0</v>
      </c>
      <c r="AB130" s="237">
        <v>0</v>
      </c>
      <c r="AC130" s="237">
        <v>0</v>
      </c>
      <c r="AD130" s="237">
        <v>0</v>
      </c>
      <c r="AE130" s="237">
        <v>0</v>
      </c>
      <c r="AF130" s="237">
        <v>0</v>
      </c>
      <c r="AG130" s="237">
        <v>0</v>
      </c>
      <c r="AH130" s="125">
        <v>0</v>
      </c>
      <c r="AI130" s="238">
        <f t="shared" si="118"/>
        <v>0</v>
      </c>
      <c r="AJ130" s="160" t="str">
        <f t="shared" si="119"/>
        <v/>
      </c>
      <c r="BA130" s="160"/>
      <c r="BR130" s="160"/>
      <c r="CG130" s="160"/>
    </row>
    <row r="131" spans="1:85" ht="15" thickBot="1">
      <c r="A131" s="206" t="s">
        <v>11</v>
      </c>
      <c r="B131" s="207">
        <v>0</v>
      </c>
      <c r="C131" s="207">
        <v>0</v>
      </c>
      <c r="D131" s="207">
        <v>0</v>
      </c>
      <c r="E131" s="207">
        <v>0</v>
      </c>
      <c r="F131" s="363"/>
      <c r="G131" s="207">
        <v>0</v>
      </c>
      <c r="H131" s="208">
        <v>0</v>
      </c>
      <c r="I131" s="209">
        <f t="shared" si="116"/>
        <v>0</v>
      </c>
      <c r="J131" s="168"/>
      <c r="K131" s="210" t="s">
        <v>11</v>
      </c>
      <c r="L131" s="207">
        <v>0</v>
      </c>
      <c r="M131" s="207">
        <v>0</v>
      </c>
      <c r="N131" s="207">
        <v>0</v>
      </c>
      <c r="O131" s="207">
        <v>0</v>
      </c>
      <c r="P131" s="207">
        <v>0</v>
      </c>
      <c r="Q131" s="207">
        <v>0</v>
      </c>
      <c r="R131" s="211">
        <v>0</v>
      </c>
      <c r="S131" s="212">
        <f t="shared" si="117"/>
        <v>0</v>
      </c>
      <c r="U131" s="239" t="s">
        <v>11</v>
      </c>
      <c r="V131" s="240">
        <v>0</v>
      </c>
      <c r="W131" s="240">
        <v>0</v>
      </c>
      <c r="X131" s="240">
        <v>0</v>
      </c>
      <c r="Y131" s="240">
        <v>0</v>
      </c>
      <c r="Z131" s="240">
        <v>0</v>
      </c>
      <c r="AA131" s="240">
        <v>0</v>
      </c>
      <c r="AB131" s="240">
        <v>0</v>
      </c>
      <c r="AC131" s="240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2">
        <f t="shared" si="118"/>
        <v>0</v>
      </c>
      <c r="AJ131" s="160" t="str">
        <f t="shared" si="119"/>
        <v/>
      </c>
      <c r="BA131" s="160"/>
      <c r="BR131" s="160"/>
      <c r="CG131" s="160"/>
    </row>
    <row r="132" spans="1:85" ht="15">
      <c r="A132" s="213" t="s">
        <v>26</v>
      </c>
      <c r="B132" s="214">
        <f>SUM(B111:B127)</f>
        <v>3.0267382397879969</v>
      </c>
      <c r="C132" s="214">
        <f t="shared" ref="C132:H132" si="120">SUM(C111:C127)</f>
        <v>0.43859615745659275</v>
      </c>
      <c r="D132" s="214">
        <f t="shared" si="120"/>
        <v>7.168344823796529</v>
      </c>
      <c r="E132" s="214">
        <f t="shared" si="120"/>
        <v>9.8359673076655714</v>
      </c>
      <c r="F132" s="214">
        <f t="shared" si="120"/>
        <v>0</v>
      </c>
      <c r="G132" s="214">
        <f t="shared" si="120"/>
        <v>0.85077252505553302</v>
      </c>
      <c r="H132" s="216">
        <f t="shared" si="120"/>
        <v>0</v>
      </c>
      <c r="I132" s="173">
        <f t="shared" ref="I132" si="121">SUM(I111:I127)</f>
        <v>21.320419053762226</v>
      </c>
      <c r="J132" s="168"/>
      <c r="K132" s="215" t="s">
        <v>26</v>
      </c>
      <c r="L132" s="214">
        <f>SUM(L111:L127)</f>
        <v>3.0267382397879969</v>
      </c>
      <c r="M132" s="214">
        <f t="shared" ref="M132:R132" si="122">SUM(M111:M127)</f>
        <v>0.43859615745659275</v>
      </c>
      <c r="N132" s="214">
        <f t="shared" si="122"/>
        <v>7.168344823796529</v>
      </c>
      <c r="O132" s="214">
        <f t="shared" si="122"/>
        <v>9.8359673076655714</v>
      </c>
      <c r="P132" s="214">
        <f t="shared" si="122"/>
        <v>22.560349523494562</v>
      </c>
      <c r="Q132" s="214">
        <f t="shared" si="122"/>
        <v>0.85077252505553302</v>
      </c>
      <c r="R132" s="216">
        <f t="shared" si="122"/>
        <v>0</v>
      </c>
      <c r="S132" s="217">
        <f t="shared" ref="S132" si="123">SUM(S111:S127)</f>
        <v>43.880768577256781</v>
      </c>
      <c r="T132" s="160" t="str">
        <f>IF(ABS(S132-AI132)&gt;0.01,S132-AI132,"")</f>
        <v/>
      </c>
      <c r="U132" s="243" t="s">
        <v>63</v>
      </c>
      <c r="V132" s="244">
        <f>SUM(V111:V127)</f>
        <v>2.6844899335398891</v>
      </c>
      <c r="W132" s="244">
        <f t="shared" ref="W132:AH132" si="124">SUM(W111:W127)</f>
        <v>0.12509798989963083</v>
      </c>
      <c r="X132" s="244">
        <f t="shared" si="124"/>
        <v>0.85077252505553302</v>
      </c>
      <c r="Y132" s="244">
        <f t="shared" si="124"/>
        <v>0.43859615745659275</v>
      </c>
      <c r="Z132" s="244">
        <f t="shared" si="124"/>
        <v>3.769983217660144</v>
      </c>
      <c r="AA132" s="244">
        <f t="shared" si="124"/>
        <v>9.4549588423198117</v>
      </c>
      <c r="AB132" s="244">
        <f t="shared" si="124"/>
        <v>22.560349523494562</v>
      </c>
      <c r="AC132" s="244">
        <f t="shared" si="124"/>
        <v>3.9965203878306235</v>
      </c>
      <c r="AD132" s="245">
        <f t="shared" si="124"/>
        <v>0.21715031634847717</v>
      </c>
      <c r="AE132" s="245">
        <f t="shared" si="124"/>
        <v>0</v>
      </c>
      <c r="AF132" s="245">
        <f t="shared" si="124"/>
        <v>0</v>
      </c>
      <c r="AG132" s="245">
        <f t="shared" si="124"/>
        <v>3.398361606136385</v>
      </c>
      <c r="AH132" s="245">
        <f t="shared" si="124"/>
        <v>0.38100846534576144</v>
      </c>
      <c r="AI132" s="246">
        <f>SUM(V132:AC132)</f>
        <v>43.880768577256781</v>
      </c>
      <c r="AJ132" s="160" t="str">
        <f t="shared" si="119"/>
        <v/>
      </c>
      <c r="BA132" s="160"/>
      <c r="BR132" s="160"/>
      <c r="CG132" s="160"/>
    </row>
    <row r="133" spans="1:85" s="23" customFormat="1" ht="15" thickBot="1">
      <c r="A133" s="30" t="s">
        <v>88</v>
      </c>
      <c r="B133" s="47">
        <f>IF($I132=0,"-",B132/$I132)</f>
        <v>0.1419642940486151</v>
      </c>
      <c r="C133" s="47">
        <f t="shared" ref="C133:H133" si="125">IF($I132=0,"-",C132/$I132)</f>
        <v>2.0571648068952827E-2</v>
      </c>
      <c r="D133" s="47">
        <f t="shared" si="125"/>
        <v>0.3362196965134977</v>
      </c>
      <c r="E133" s="47">
        <f t="shared" si="125"/>
        <v>0.46134024302537829</v>
      </c>
      <c r="F133" s="47">
        <f t="shared" si="125"/>
        <v>0</v>
      </c>
      <c r="G133" s="47">
        <f t="shared" si="125"/>
        <v>3.990411834355595E-2</v>
      </c>
      <c r="H133" s="70">
        <f t="shared" si="125"/>
        <v>0</v>
      </c>
      <c r="I133" s="48">
        <f>SUM(B133:H133)</f>
        <v>1</v>
      </c>
      <c r="J133" s="160"/>
      <c r="K133" s="81" t="s">
        <v>88</v>
      </c>
      <c r="L133" s="98">
        <f t="shared" ref="L133:R133" si="126">IF($S132=0,"-",L132/$S132)</f>
        <v>6.8976418096668046E-2</v>
      </c>
      <c r="M133" s="98">
        <f t="shared" si="126"/>
        <v>9.9951794755918505E-3</v>
      </c>
      <c r="N133" s="98">
        <f t="shared" si="126"/>
        <v>0.16335960048593706</v>
      </c>
      <c r="O133" s="98">
        <f t="shared" si="126"/>
        <v>0.22415212008760285</v>
      </c>
      <c r="P133" s="98">
        <f t="shared" si="126"/>
        <v>0.51412840419544281</v>
      </c>
      <c r="Q133" s="98">
        <f t="shared" si="126"/>
        <v>1.9388277658757436E-2</v>
      </c>
      <c r="R133" s="99">
        <f t="shared" si="126"/>
        <v>0</v>
      </c>
      <c r="S133" s="100">
        <f>SUM(L133:R133)</f>
        <v>1</v>
      </c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23">
        <f t="shared" si="119"/>
        <v>1</v>
      </c>
    </row>
    <row r="134" spans="1:85" ht="15" thickBot="1">
      <c r="A134" s="252"/>
      <c r="B134" s="247"/>
      <c r="C134" s="247"/>
      <c r="D134" s="247"/>
      <c r="E134" s="247"/>
      <c r="F134" s="247"/>
      <c r="G134" s="247"/>
      <c r="H134" s="247"/>
      <c r="I134" s="247"/>
      <c r="K134" s="252"/>
      <c r="L134" s="247"/>
      <c r="M134" s="247"/>
      <c r="N134" s="247"/>
      <c r="O134" s="247"/>
      <c r="P134" s="247"/>
      <c r="Q134" s="247"/>
      <c r="R134" s="247"/>
      <c r="S134" s="247"/>
      <c r="AI134" s="168"/>
      <c r="BA134" s="160"/>
      <c r="BR134" s="160"/>
      <c r="CG134" s="160"/>
    </row>
    <row r="135" spans="1:85" ht="28.5">
      <c r="A135" s="312" t="s">
        <v>33</v>
      </c>
      <c r="B135" s="164" t="s">
        <v>0</v>
      </c>
      <c r="C135" s="164" t="s">
        <v>1</v>
      </c>
      <c r="D135" s="164" t="s">
        <v>2</v>
      </c>
      <c r="E135" s="164" t="s">
        <v>3</v>
      </c>
      <c r="F135" s="164" t="s">
        <v>27</v>
      </c>
      <c r="G135" s="164" t="s">
        <v>4</v>
      </c>
      <c r="H135" s="164" t="s">
        <v>5</v>
      </c>
      <c r="I135" s="165" t="s">
        <v>6</v>
      </c>
      <c r="K135" s="314" t="s">
        <v>33</v>
      </c>
      <c r="L135" s="166" t="s">
        <v>0</v>
      </c>
      <c r="M135" s="166" t="s">
        <v>1</v>
      </c>
      <c r="N135" s="166" t="s">
        <v>2</v>
      </c>
      <c r="O135" s="166" t="s">
        <v>3</v>
      </c>
      <c r="P135" s="166" t="s">
        <v>27</v>
      </c>
      <c r="Q135" s="166" t="s">
        <v>4</v>
      </c>
      <c r="R135" s="166" t="s">
        <v>5</v>
      </c>
      <c r="S135" s="167" t="s">
        <v>6</v>
      </c>
      <c r="U135" s="316" t="s">
        <v>33</v>
      </c>
      <c r="V135" s="219" t="s">
        <v>74</v>
      </c>
      <c r="W135" s="219" t="s">
        <v>75</v>
      </c>
      <c r="X135" s="219" t="s">
        <v>4</v>
      </c>
      <c r="Y135" s="219" t="s">
        <v>1</v>
      </c>
      <c r="Z135" s="219" t="s">
        <v>2</v>
      </c>
      <c r="AA135" s="219" t="s">
        <v>3</v>
      </c>
      <c r="AB135" s="219" t="s">
        <v>55</v>
      </c>
      <c r="AC135" s="219" t="s">
        <v>68</v>
      </c>
      <c r="AD135" s="220" t="s">
        <v>76</v>
      </c>
      <c r="AE135" s="220" t="s">
        <v>83</v>
      </c>
      <c r="AF135" s="220" t="s">
        <v>77</v>
      </c>
      <c r="AG135" s="220" t="s">
        <v>84</v>
      </c>
      <c r="AH135" s="220" t="s">
        <v>85</v>
      </c>
      <c r="AI135" s="221" t="s">
        <v>63</v>
      </c>
      <c r="BA135" s="160"/>
      <c r="BR135" s="160"/>
      <c r="CG135" s="160"/>
    </row>
    <row r="136" spans="1:85" ht="15">
      <c r="A136" s="313" t="s">
        <v>33</v>
      </c>
      <c r="B136" s="318" t="s">
        <v>69</v>
      </c>
      <c r="C136" s="319"/>
      <c r="D136" s="319"/>
      <c r="E136" s="319"/>
      <c r="F136" s="319"/>
      <c r="G136" s="319"/>
      <c r="H136" s="319"/>
      <c r="I136" s="320"/>
      <c r="K136" s="315" t="s">
        <v>33</v>
      </c>
      <c r="L136" s="321" t="s">
        <v>69</v>
      </c>
      <c r="M136" s="322"/>
      <c r="N136" s="322"/>
      <c r="O136" s="322"/>
      <c r="P136" s="322"/>
      <c r="Q136" s="322"/>
      <c r="R136" s="322"/>
      <c r="S136" s="323"/>
      <c r="U136" s="317" t="s">
        <v>33</v>
      </c>
      <c r="V136" s="324" t="s">
        <v>69</v>
      </c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5"/>
      <c r="BA136" s="160"/>
      <c r="BR136" s="160"/>
      <c r="CG136" s="160"/>
    </row>
    <row r="137" spans="1:85" ht="15">
      <c r="A137" s="170" t="s">
        <v>7</v>
      </c>
      <c r="B137" s="171">
        <v>0</v>
      </c>
      <c r="C137" s="171">
        <v>0</v>
      </c>
      <c r="D137" s="171">
        <v>0</v>
      </c>
      <c r="E137" s="171">
        <v>0</v>
      </c>
      <c r="F137" s="361"/>
      <c r="G137" s="171">
        <v>0</v>
      </c>
      <c r="H137" s="172">
        <v>0</v>
      </c>
      <c r="I137" s="173">
        <f>SUM(B137:H137)</f>
        <v>0</v>
      </c>
      <c r="J137" s="168"/>
      <c r="K137" s="222" t="s">
        <v>7</v>
      </c>
      <c r="L137" s="171">
        <v>0</v>
      </c>
      <c r="M137" s="171">
        <v>0</v>
      </c>
      <c r="N137" s="171">
        <v>0</v>
      </c>
      <c r="O137" s="171">
        <v>0</v>
      </c>
      <c r="P137" s="171">
        <v>0</v>
      </c>
      <c r="Q137" s="171">
        <v>0</v>
      </c>
      <c r="R137" s="223">
        <v>0</v>
      </c>
      <c r="S137" s="224">
        <f>SUM(L137:R137)</f>
        <v>0</v>
      </c>
      <c r="U137" s="225" t="s">
        <v>7</v>
      </c>
      <c r="V137" s="226">
        <v>0</v>
      </c>
      <c r="W137" s="226">
        <v>0</v>
      </c>
      <c r="X137" s="226">
        <v>0</v>
      </c>
      <c r="Y137" s="226">
        <v>0</v>
      </c>
      <c r="Z137" s="226">
        <v>0</v>
      </c>
      <c r="AA137" s="226">
        <v>0</v>
      </c>
      <c r="AB137" s="226">
        <v>0</v>
      </c>
      <c r="AC137" s="227">
        <v>0</v>
      </c>
      <c r="AD137" s="228">
        <v>0</v>
      </c>
      <c r="AE137" s="228">
        <v>0</v>
      </c>
      <c r="AF137" s="228">
        <v>0</v>
      </c>
      <c r="AG137" s="228">
        <v>0</v>
      </c>
      <c r="AH137" s="228">
        <v>0</v>
      </c>
      <c r="AI137" s="229">
        <f>SUM(V137:AC137)</f>
        <v>0</v>
      </c>
      <c r="AJ137" s="160" t="str">
        <f>IF(ABS(S137-AI137)&gt;0.001,S137-AI137,"")</f>
        <v/>
      </c>
      <c r="BA137" s="160"/>
      <c r="BR137" s="160"/>
      <c r="CG137" s="160"/>
    </row>
    <row r="138" spans="1:85" ht="15">
      <c r="A138" s="178" t="s">
        <v>8</v>
      </c>
      <c r="B138" s="179">
        <v>0</v>
      </c>
      <c r="C138" s="179">
        <v>0</v>
      </c>
      <c r="D138" s="179">
        <v>0</v>
      </c>
      <c r="E138" s="179">
        <v>0</v>
      </c>
      <c r="F138" s="362"/>
      <c r="G138" s="179">
        <v>0</v>
      </c>
      <c r="H138" s="180">
        <v>0</v>
      </c>
      <c r="I138" s="181">
        <f t="shared" ref="I138:I157" si="127">SUM(B138:H138)</f>
        <v>0</v>
      </c>
      <c r="J138" s="168"/>
      <c r="K138" s="182" t="s">
        <v>8</v>
      </c>
      <c r="L138" s="183">
        <v>0</v>
      </c>
      <c r="M138" s="183">
        <v>0</v>
      </c>
      <c r="N138" s="183">
        <v>0</v>
      </c>
      <c r="O138" s="183">
        <v>0</v>
      </c>
      <c r="P138" s="183">
        <v>0</v>
      </c>
      <c r="Q138" s="183">
        <v>0</v>
      </c>
      <c r="R138" s="184">
        <v>0</v>
      </c>
      <c r="S138" s="185">
        <f t="shared" ref="S138:S157" si="128">SUM(L138:R138)</f>
        <v>0</v>
      </c>
      <c r="U138" s="230" t="s">
        <v>8</v>
      </c>
      <c r="V138" s="231">
        <v>0</v>
      </c>
      <c r="W138" s="231">
        <v>0</v>
      </c>
      <c r="X138" s="231">
        <v>0</v>
      </c>
      <c r="Y138" s="231">
        <v>0</v>
      </c>
      <c r="Z138" s="231">
        <v>0</v>
      </c>
      <c r="AA138" s="231">
        <v>0</v>
      </c>
      <c r="AB138" s="231">
        <v>0</v>
      </c>
      <c r="AC138" s="232">
        <v>0</v>
      </c>
      <c r="AD138" s="231">
        <v>0</v>
      </c>
      <c r="AE138" s="231">
        <v>0</v>
      </c>
      <c r="AF138" s="231">
        <v>0</v>
      </c>
      <c r="AG138" s="231">
        <v>0</v>
      </c>
      <c r="AH138" s="231">
        <v>0</v>
      </c>
      <c r="AI138" s="233">
        <f t="shared" ref="AI138:AI157" si="129">SUM(V138:AC138)</f>
        <v>0</v>
      </c>
      <c r="AJ138" s="160" t="str">
        <f t="shared" ref="AJ138:AJ159" si="130">IF(ABS(S138-AI138)&gt;0.001,S138-AI138,"")</f>
        <v/>
      </c>
      <c r="BA138" s="160"/>
      <c r="BR138" s="160"/>
      <c r="CG138" s="160"/>
    </row>
    <row r="139" spans="1:85" ht="15">
      <c r="A139" s="186" t="s">
        <v>10</v>
      </c>
      <c r="B139" s="175">
        <v>0</v>
      </c>
      <c r="C139" s="175">
        <v>0</v>
      </c>
      <c r="D139" s="175">
        <v>0</v>
      </c>
      <c r="E139" s="175">
        <v>0</v>
      </c>
      <c r="F139" s="362"/>
      <c r="G139" s="175">
        <v>0</v>
      </c>
      <c r="H139" s="187">
        <v>0</v>
      </c>
      <c r="I139" s="173">
        <f t="shared" si="127"/>
        <v>0</v>
      </c>
      <c r="J139" s="168"/>
      <c r="K139" s="188" t="s">
        <v>10</v>
      </c>
      <c r="L139" s="175">
        <v>0</v>
      </c>
      <c r="M139" s="175">
        <v>0</v>
      </c>
      <c r="N139" s="175">
        <v>0</v>
      </c>
      <c r="O139" s="175">
        <v>0</v>
      </c>
      <c r="P139" s="175">
        <v>0</v>
      </c>
      <c r="Q139" s="175">
        <v>0</v>
      </c>
      <c r="R139" s="176">
        <v>0</v>
      </c>
      <c r="S139" s="177">
        <f t="shared" si="128"/>
        <v>0</v>
      </c>
      <c r="U139" s="234" t="s">
        <v>10</v>
      </c>
      <c r="V139" s="226">
        <v>0</v>
      </c>
      <c r="W139" s="226">
        <v>0</v>
      </c>
      <c r="X139" s="226">
        <v>0</v>
      </c>
      <c r="Y139" s="226">
        <v>0</v>
      </c>
      <c r="Z139" s="226">
        <v>0</v>
      </c>
      <c r="AA139" s="226">
        <v>0</v>
      </c>
      <c r="AB139" s="226">
        <v>0</v>
      </c>
      <c r="AC139" s="227">
        <v>0</v>
      </c>
      <c r="AD139" s="228">
        <v>0</v>
      </c>
      <c r="AE139" s="228">
        <v>0</v>
      </c>
      <c r="AF139" s="228">
        <v>0</v>
      </c>
      <c r="AG139" s="228">
        <v>0</v>
      </c>
      <c r="AH139" s="228">
        <v>0</v>
      </c>
      <c r="AI139" s="229">
        <f t="shared" si="129"/>
        <v>0</v>
      </c>
      <c r="AJ139" s="160" t="str">
        <f t="shared" si="130"/>
        <v/>
      </c>
      <c r="BA139" s="160"/>
      <c r="BR139" s="160"/>
      <c r="CG139" s="160"/>
    </row>
    <row r="140" spans="1:85" ht="15">
      <c r="A140" s="178" t="s">
        <v>56</v>
      </c>
      <c r="B140" s="179">
        <v>0</v>
      </c>
      <c r="C140" s="179">
        <v>0</v>
      </c>
      <c r="D140" s="179">
        <v>0</v>
      </c>
      <c r="E140" s="179">
        <v>0</v>
      </c>
      <c r="F140" s="362"/>
      <c r="G140" s="179">
        <v>0</v>
      </c>
      <c r="H140" s="180">
        <v>0</v>
      </c>
      <c r="I140" s="181">
        <f t="shared" si="127"/>
        <v>0</v>
      </c>
      <c r="J140" s="168"/>
      <c r="K140" s="182" t="s">
        <v>56</v>
      </c>
      <c r="L140" s="183">
        <v>0</v>
      </c>
      <c r="M140" s="183">
        <v>0</v>
      </c>
      <c r="N140" s="183">
        <v>0</v>
      </c>
      <c r="O140" s="183">
        <v>0</v>
      </c>
      <c r="P140" s="183">
        <v>0</v>
      </c>
      <c r="Q140" s="183">
        <v>0</v>
      </c>
      <c r="R140" s="184">
        <v>0</v>
      </c>
      <c r="S140" s="185">
        <f t="shared" si="128"/>
        <v>0</v>
      </c>
      <c r="U140" s="230" t="s">
        <v>56</v>
      </c>
      <c r="V140" s="231">
        <v>0</v>
      </c>
      <c r="W140" s="231">
        <v>0</v>
      </c>
      <c r="X140" s="231">
        <v>0</v>
      </c>
      <c r="Y140" s="231">
        <v>0</v>
      </c>
      <c r="Z140" s="231">
        <v>0</v>
      </c>
      <c r="AA140" s="231">
        <v>0</v>
      </c>
      <c r="AB140" s="231">
        <v>0</v>
      </c>
      <c r="AC140" s="232">
        <v>0</v>
      </c>
      <c r="AD140" s="231">
        <v>0</v>
      </c>
      <c r="AE140" s="231">
        <v>0</v>
      </c>
      <c r="AF140" s="231">
        <v>0</v>
      </c>
      <c r="AG140" s="231">
        <v>0</v>
      </c>
      <c r="AH140" s="231">
        <v>0</v>
      </c>
      <c r="AI140" s="233">
        <f t="shared" si="129"/>
        <v>0</v>
      </c>
      <c r="AJ140" s="160" t="str">
        <f t="shared" si="130"/>
        <v/>
      </c>
      <c r="BA140" s="160"/>
      <c r="BR140" s="160"/>
      <c r="CG140" s="160"/>
    </row>
    <row r="141" spans="1:85" ht="15">
      <c r="A141" s="186" t="s">
        <v>16</v>
      </c>
      <c r="B141" s="175">
        <v>110.95066256594448</v>
      </c>
      <c r="C141" s="175">
        <v>19.015115893495413</v>
      </c>
      <c r="D141" s="175">
        <v>0</v>
      </c>
      <c r="E141" s="175">
        <v>0</v>
      </c>
      <c r="F141" s="362"/>
      <c r="G141" s="175">
        <v>0</v>
      </c>
      <c r="H141" s="187">
        <v>0</v>
      </c>
      <c r="I141" s="173">
        <f t="shared" si="127"/>
        <v>129.96577845943989</v>
      </c>
      <c r="J141" s="168"/>
      <c r="K141" s="188" t="s">
        <v>16</v>
      </c>
      <c r="L141" s="175">
        <v>110.95066256594448</v>
      </c>
      <c r="M141" s="175">
        <v>19.015115893495413</v>
      </c>
      <c r="N141" s="175">
        <v>0</v>
      </c>
      <c r="O141" s="175">
        <v>0</v>
      </c>
      <c r="P141" s="175">
        <v>0</v>
      </c>
      <c r="Q141" s="175">
        <v>0</v>
      </c>
      <c r="R141" s="176">
        <v>0</v>
      </c>
      <c r="S141" s="177">
        <f t="shared" si="128"/>
        <v>129.96577845943989</v>
      </c>
      <c r="U141" s="234" t="s">
        <v>16</v>
      </c>
      <c r="V141" s="226">
        <v>110.95066256594448</v>
      </c>
      <c r="W141" s="226">
        <v>0</v>
      </c>
      <c r="X141" s="226">
        <v>0</v>
      </c>
      <c r="Y141" s="226">
        <v>19.015115893495413</v>
      </c>
      <c r="Z141" s="226">
        <v>0</v>
      </c>
      <c r="AA141" s="226">
        <v>0</v>
      </c>
      <c r="AB141" s="226">
        <v>0</v>
      </c>
      <c r="AC141" s="227">
        <v>0</v>
      </c>
      <c r="AD141" s="228">
        <v>0</v>
      </c>
      <c r="AE141" s="228">
        <v>0</v>
      </c>
      <c r="AF141" s="228">
        <v>0</v>
      </c>
      <c r="AG141" s="228">
        <v>0</v>
      </c>
      <c r="AH141" s="228">
        <v>0</v>
      </c>
      <c r="AI141" s="229">
        <f t="shared" si="129"/>
        <v>129.96577845943989</v>
      </c>
      <c r="AJ141" s="160" t="str">
        <f t="shared" si="130"/>
        <v/>
      </c>
      <c r="BA141" s="160"/>
      <c r="BR141" s="160"/>
      <c r="CG141" s="160"/>
    </row>
    <row r="142" spans="1:85" ht="15">
      <c r="A142" s="178" t="s">
        <v>15</v>
      </c>
      <c r="B142" s="179">
        <v>1.0615825561633287</v>
      </c>
      <c r="C142" s="179">
        <v>5.6960545007422372</v>
      </c>
      <c r="D142" s="179">
        <v>0.18062368234023946</v>
      </c>
      <c r="E142" s="179">
        <v>0.1068888317140963</v>
      </c>
      <c r="F142" s="362"/>
      <c r="G142" s="179">
        <v>0</v>
      </c>
      <c r="H142" s="180">
        <v>0</v>
      </c>
      <c r="I142" s="181">
        <f t="shared" si="127"/>
        <v>7.045149570959901</v>
      </c>
      <c r="J142" s="168"/>
      <c r="K142" s="182" t="s">
        <v>15</v>
      </c>
      <c r="L142" s="183">
        <v>1.0615825561633287</v>
      </c>
      <c r="M142" s="183">
        <v>5.6960545007422372</v>
      </c>
      <c r="N142" s="183">
        <v>0.18062368234023946</v>
      </c>
      <c r="O142" s="183">
        <v>0.1068888317140963</v>
      </c>
      <c r="P142" s="183">
        <v>0</v>
      </c>
      <c r="Q142" s="183">
        <v>0</v>
      </c>
      <c r="R142" s="184">
        <v>0</v>
      </c>
      <c r="S142" s="185">
        <f t="shared" si="128"/>
        <v>7.045149570959901</v>
      </c>
      <c r="U142" s="230" t="s">
        <v>57</v>
      </c>
      <c r="V142" s="231">
        <v>1.0615825561633287</v>
      </c>
      <c r="W142" s="231">
        <v>0</v>
      </c>
      <c r="X142" s="231">
        <v>0</v>
      </c>
      <c r="Y142" s="231">
        <v>5.6960545007422372</v>
      </c>
      <c r="Z142" s="231">
        <v>0.18062368234023946</v>
      </c>
      <c r="AA142" s="231">
        <v>0</v>
      </c>
      <c r="AB142" s="231">
        <v>0</v>
      </c>
      <c r="AC142" s="232">
        <v>0.1068888317140963</v>
      </c>
      <c r="AD142" s="231">
        <v>0</v>
      </c>
      <c r="AE142" s="231">
        <v>0</v>
      </c>
      <c r="AF142" s="231">
        <v>0</v>
      </c>
      <c r="AG142" s="231">
        <v>0</v>
      </c>
      <c r="AH142" s="231">
        <v>0.1068888317140963</v>
      </c>
      <c r="AI142" s="233">
        <f t="shared" si="129"/>
        <v>7.045149570959901</v>
      </c>
      <c r="AJ142" s="160" t="str">
        <f t="shared" si="130"/>
        <v/>
      </c>
      <c r="BA142" s="160"/>
      <c r="BR142" s="160"/>
      <c r="CG142" s="160"/>
    </row>
    <row r="143" spans="1:85" ht="15">
      <c r="A143" s="186" t="s">
        <v>58</v>
      </c>
      <c r="B143" s="175">
        <v>0</v>
      </c>
      <c r="C143" s="175">
        <v>0</v>
      </c>
      <c r="D143" s="175">
        <v>0</v>
      </c>
      <c r="E143" s="175">
        <v>0</v>
      </c>
      <c r="F143" s="362"/>
      <c r="G143" s="175">
        <v>0</v>
      </c>
      <c r="H143" s="187">
        <v>0</v>
      </c>
      <c r="I143" s="173">
        <f t="shared" si="127"/>
        <v>0</v>
      </c>
      <c r="J143" s="168"/>
      <c r="K143" s="188" t="s">
        <v>58</v>
      </c>
      <c r="L143" s="175">
        <v>0</v>
      </c>
      <c r="M143" s="175">
        <v>0</v>
      </c>
      <c r="N143" s="175">
        <v>0</v>
      </c>
      <c r="O143" s="175">
        <v>0</v>
      </c>
      <c r="P143" s="175">
        <v>39.752237063219241</v>
      </c>
      <c r="Q143" s="175">
        <v>0</v>
      </c>
      <c r="R143" s="176">
        <v>0</v>
      </c>
      <c r="S143" s="177">
        <f t="shared" si="128"/>
        <v>39.752237063219241</v>
      </c>
      <c r="U143" s="234" t="s">
        <v>58</v>
      </c>
      <c r="V143" s="226">
        <v>0</v>
      </c>
      <c r="W143" s="226">
        <v>0</v>
      </c>
      <c r="X143" s="226">
        <v>0</v>
      </c>
      <c r="Y143" s="226">
        <v>0</v>
      </c>
      <c r="Z143" s="226">
        <v>0</v>
      </c>
      <c r="AA143" s="226">
        <v>0</v>
      </c>
      <c r="AB143" s="226">
        <v>39.752237063219241</v>
      </c>
      <c r="AC143" s="227">
        <v>0</v>
      </c>
      <c r="AD143" s="226">
        <v>0</v>
      </c>
      <c r="AE143" s="226">
        <v>0</v>
      </c>
      <c r="AF143" s="226">
        <v>0</v>
      </c>
      <c r="AG143" s="226">
        <v>0</v>
      </c>
      <c r="AH143" s="226">
        <v>0</v>
      </c>
      <c r="AI143" s="229">
        <f t="shared" si="129"/>
        <v>39.752237063219241</v>
      </c>
      <c r="AJ143" s="160" t="str">
        <f t="shared" si="130"/>
        <v/>
      </c>
      <c r="BA143" s="160"/>
      <c r="BR143" s="160"/>
      <c r="CG143" s="160"/>
    </row>
    <row r="144" spans="1:85" ht="15">
      <c r="A144" s="178" t="s">
        <v>12</v>
      </c>
      <c r="B144" s="179">
        <v>0</v>
      </c>
      <c r="C144" s="179">
        <v>0</v>
      </c>
      <c r="D144" s="179">
        <v>0</v>
      </c>
      <c r="E144" s="179">
        <v>0</v>
      </c>
      <c r="F144" s="362"/>
      <c r="G144" s="179">
        <v>0</v>
      </c>
      <c r="H144" s="180">
        <v>0</v>
      </c>
      <c r="I144" s="181">
        <f t="shared" si="127"/>
        <v>0</v>
      </c>
      <c r="J144" s="168"/>
      <c r="K144" s="182" t="s">
        <v>12</v>
      </c>
      <c r="L144" s="183">
        <v>0</v>
      </c>
      <c r="M144" s="183">
        <v>0</v>
      </c>
      <c r="N144" s="183">
        <v>0</v>
      </c>
      <c r="O144" s="183">
        <v>0</v>
      </c>
      <c r="P144" s="183">
        <v>8.4532255385143973</v>
      </c>
      <c r="Q144" s="183">
        <v>0</v>
      </c>
      <c r="R144" s="184">
        <v>0</v>
      </c>
      <c r="S144" s="185">
        <f t="shared" si="128"/>
        <v>8.4532255385143973</v>
      </c>
      <c r="U144" s="230" t="s">
        <v>12</v>
      </c>
      <c r="V144" s="231">
        <v>0</v>
      </c>
      <c r="W144" s="231">
        <v>0</v>
      </c>
      <c r="X144" s="231">
        <v>0</v>
      </c>
      <c r="Y144" s="231">
        <v>0</v>
      </c>
      <c r="Z144" s="231">
        <v>0</v>
      </c>
      <c r="AA144" s="231">
        <v>0</v>
      </c>
      <c r="AB144" s="231">
        <v>8.4532255385143973</v>
      </c>
      <c r="AC144" s="232">
        <v>0</v>
      </c>
      <c r="AD144" s="231">
        <v>0</v>
      </c>
      <c r="AE144" s="231">
        <v>0</v>
      </c>
      <c r="AF144" s="231">
        <v>0</v>
      </c>
      <c r="AG144" s="231">
        <v>0</v>
      </c>
      <c r="AH144" s="231">
        <v>0</v>
      </c>
      <c r="AI144" s="233">
        <f t="shared" si="129"/>
        <v>8.4532255385143973</v>
      </c>
      <c r="AJ144" s="160" t="str">
        <f t="shared" si="130"/>
        <v/>
      </c>
      <c r="BA144" s="160"/>
      <c r="BR144" s="160"/>
      <c r="CG144" s="160"/>
    </row>
    <row r="145" spans="1:85" ht="15">
      <c r="A145" s="186" t="s">
        <v>59</v>
      </c>
      <c r="B145" s="175">
        <v>0</v>
      </c>
      <c r="C145" s="175">
        <v>0</v>
      </c>
      <c r="D145" s="175">
        <v>0</v>
      </c>
      <c r="E145" s="175">
        <v>0</v>
      </c>
      <c r="F145" s="362"/>
      <c r="G145" s="175">
        <v>0</v>
      </c>
      <c r="H145" s="187">
        <v>0</v>
      </c>
      <c r="I145" s="173">
        <f t="shared" si="127"/>
        <v>0</v>
      </c>
      <c r="J145" s="168"/>
      <c r="K145" s="188" t="s">
        <v>59</v>
      </c>
      <c r="L145" s="175">
        <v>0</v>
      </c>
      <c r="M145" s="175">
        <v>0</v>
      </c>
      <c r="N145" s="175">
        <v>0</v>
      </c>
      <c r="O145" s="175">
        <v>0</v>
      </c>
      <c r="P145" s="175">
        <v>0</v>
      </c>
      <c r="Q145" s="175">
        <v>0</v>
      </c>
      <c r="R145" s="176">
        <v>0</v>
      </c>
      <c r="S145" s="177">
        <f t="shared" si="128"/>
        <v>0</v>
      </c>
      <c r="U145" s="234" t="s">
        <v>59</v>
      </c>
      <c r="V145" s="226">
        <v>0</v>
      </c>
      <c r="W145" s="226">
        <v>0</v>
      </c>
      <c r="X145" s="226">
        <v>0</v>
      </c>
      <c r="Y145" s="226">
        <v>0</v>
      </c>
      <c r="Z145" s="226">
        <v>0</v>
      </c>
      <c r="AA145" s="226">
        <v>0</v>
      </c>
      <c r="AB145" s="226">
        <v>0</v>
      </c>
      <c r="AC145" s="227">
        <v>0</v>
      </c>
      <c r="AD145" s="226">
        <v>0</v>
      </c>
      <c r="AE145" s="226">
        <v>0</v>
      </c>
      <c r="AF145" s="226">
        <v>0</v>
      </c>
      <c r="AG145" s="226">
        <v>0</v>
      </c>
      <c r="AH145" s="226">
        <v>0</v>
      </c>
      <c r="AI145" s="229">
        <f t="shared" si="129"/>
        <v>0</v>
      </c>
      <c r="AJ145" s="160" t="str">
        <f t="shared" si="130"/>
        <v/>
      </c>
      <c r="BA145" s="160"/>
      <c r="BR145" s="160"/>
      <c r="CG145" s="160"/>
    </row>
    <row r="146" spans="1:85" ht="15">
      <c r="A146" s="178" t="s">
        <v>17</v>
      </c>
      <c r="B146" s="179">
        <v>1.0569806551412625E-4</v>
      </c>
      <c r="C146" s="179">
        <v>0.56825720856726358</v>
      </c>
      <c r="D146" s="179">
        <v>0.56920849115689076</v>
      </c>
      <c r="E146" s="179">
        <v>0</v>
      </c>
      <c r="F146" s="362"/>
      <c r="G146" s="179">
        <v>0</v>
      </c>
      <c r="H146" s="180">
        <v>0</v>
      </c>
      <c r="I146" s="181">
        <f t="shared" si="127"/>
        <v>1.1375713977896684</v>
      </c>
      <c r="J146" s="168"/>
      <c r="K146" s="182" t="s">
        <v>17</v>
      </c>
      <c r="L146" s="183">
        <v>1.0569806551412625E-4</v>
      </c>
      <c r="M146" s="183">
        <v>0.56825720856726358</v>
      </c>
      <c r="N146" s="183">
        <v>0.56920849115689076</v>
      </c>
      <c r="O146" s="183">
        <v>0</v>
      </c>
      <c r="P146" s="183">
        <v>1.9276363902270787E-5</v>
      </c>
      <c r="Q146" s="183">
        <v>0</v>
      </c>
      <c r="R146" s="184">
        <v>0</v>
      </c>
      <c r="S146" s="185">
        <f t="shared" si="128"/>
        <v>1.1375906741535706</v>
      </c>
      <c r="U146" s="230" t="s">
        <v>17</v>
      </c>
      <c r="V146" s="231">
        <v>1.0569806551412625E-4</v>
      </c>
      <c r="W146" s="231">
        <v>0</v>
      </c>
      <c r="X146" s="231">
        <v>0</v>
      </c>
      <c r="Y146" s="231">
        <v>0.56825720856726358</v>
      </c>
      <c r="Z146" s="231">
        <v>0.56920849115689076</v>
      </c>
      <c r="AA146" s="231">
        <v>0</v>
      </c>
      <c r="AB146" s="231">
        <v>1.9276363902270787E-5</v>
      </c>
      <c r="AC146" s="232">
        <v>0</v>
      </c>
      <c r="AD146" s="231">
        <v>0</v>
      </c>
      <c r="AE146" s="231">
        <v>0</v>
      </c>
      <c r="AF146" s="231">
        <v>0</v>
      </c>
      <c r="AG146" s="231">
        <v>0</v>
      </c>
      <c r="AH146" s="231">
        <v>0</v>
      </c>
      <c r="AI146" s="233">
        <f t="shared" si="129"/>
        <v>1.1375906741535706</v>
      </c>
      <c r="AJ146" s="160" t="str">
        <f t="shared" si="130"/>
        <v/>
      </c>
      <c r="BA146" s="160"/>
      <c r="BR146" s="160"/>
      <c r="CG146" s="160"/>
    </row>
    <row r="147" spans="1:85" ht="15">
      <c r="A147" s="186" t="s">
        <v>139</v>
      </c>
      <c r="B147" s="175">
        <v>15.845770775369367</v>
      </c>
      <c r="C147" s="175">
        <v>193.35600832977229</v>
      </c>
      <c r="D147" s="175">
        <v>508.57387872312933</v>
      </c>
      <c r="E147" s="175">
        <v>3.8278293139751618</v>
      </c>
      <c r="F147" s="362"/>
      <c r="G147" s="175">
        <v>0</v>
      </c>
      <c r="H147" s="187">
        <v>0</v>
      </c>
      <c r="I147" s="173">
        <f t="shared" si="127"/>
        <v>721.60348714224619</v>
      </c>
      <c r="J147" s="168"/>
      <c r="K147" s="188" t="s">
        <v>139</v>
      </c>
      <c r="L147" s="175">
        <v>15.845770775369367</v>
      </c>
      <c r="M147" s="175">
        <v>193.35600832977229</v>
      </c>
      <c r="N147" s="175">
        <v>508.57387872312933</v>
      </c>
      <c r="O147" s="175">
        <v>3.8278293139751618</v>
      </c>
      <c r="P147" s="175">
        <v>0</v>
      </c>
      <c r="Q147" s="175">
        <v>0</v>
      </c>
      <c r="R147" s="176">
        <v>0</v>
      </c>
      <c r="S147" s="177">
        <f t="shared" si="128"/>
        <v>721.60348714224619</v>
      </c>
      <c r="U147" s="234" t="s">
        <v>139</v>
      </c>
      <c r="V147" s="226">
        <v>15.726604637216949</v>
      </c>
      <c r="W147" s="226">
        <v>0</v>
      </c>
      <c r="X147" s="226">
        <v>0</v>
      </c>
      <c r="Y147" s="226">
        <v>193.35600832977229</v>
      </c>
      <c r="Z147" s="226">
        <v>507.86990804749433</v>
      </c>
      <c r="AA147" s="226">
        <v>0</v>
      </c>
      <c r="AB147" s="226">
        <v>0</v>
      </c>
      <c r="AC147" s="227">
        <v>4.6509661277625627</v>
      </c>
      <c r="AD147" s="226">
        <v>0.11916613815241663</v>
      </c>
      <c r="AE147" s="226">
        <v>0</v>
      </c>
      <c r="AF147" s="226">
        <v>0</v>
      </c>
      <c r="AG147" s="226">
        <v>0.70397067563498372</v>
      </c>
      <c r="AH147" s="226">
        <v>3.8278293139751618</v>
      </c>
      <c r="AI147" s="229">
        <f t="shared" si="129"/>
        <v>721.60348714224619</v>
      </c>
      <c r="AJ147" s="160" t="str">
        <f t="shared" si="130"/>
        <v/>
      </c>
      <c r="BA147" s="160"/>
      <c r="BR147" s="160"/>
      <c r="CG147" s="160"/>
    </row>
    <row r="148" spans="1:85" ht="15">
      <c r="A148" s="178" t="s">
        <v>25</v>
      </c>
      <c r="B148" s="179">
        <v>14.581964675267589</v>
      </c>
      <c r="C148" s="179">
        <v>10.787027985609811</v>
      </c>
      <c r="D148" s="179">
        <v>4.2956541302177857</v>
      </c>
      <c r="E148" s="179">
        <v>562.47135304730307</v>
      </c>
      <c r="F148" s="362"/>
      <c r="G148" s="179">
        <v>15.750163734383776</v>
      </c>
      <c r="H148" s="180">
        <v>0</v>
      </c>
      <c r="I148" s="181">
        <f t="shared" si="127"/>
        <v>607.88616357278204</v>
      </c>
      <c r="J148" s="168"/>
      <c r="K148" s="182" t="s">
        <v>25</v>
      </c>
      <c r="L148" s="183">
        <v>14.581964675267589</v>
      </c>
      <c r="M148" s="183">
        <v>10.787027985609811</v>
      </c>
      <c r="N148" s="183">
        <v>4.2956541302177857</v>
      </c>
      <c r="O148" s="183">
        <v>562.47135304730307</v>
      </c>
      <c r="P148" s="183">
        <v>1.0900992642255828E-2</v>
      </c>
      <c r="Q148" s="183">
        <v>15.750163734383776</v>
      </c>
      <c r="R148" s="184">
        <v>0</v>
      </c>
      <c r="S148" s="185">
        <f t="shared" si="128"/>
        <v>607.89706456542433</v>
      </c>
      <c r="U148" s="230" t="s">
        <v>25</v>
      </c>
      <c r="V148" s="231">
        <v>2.7537510245227574</v>
      </c>
      <c r="W148" s="231">
        <v>11.828213650744832</v>
      </c>
      <c r="X148" s="231">
        <v>15.750163734383776</v>
      </c>
      <c r="Y148" s="231">
        <v>10.787027985609811</v>
      </c>
      <c r="Z148" s="231">
        <v>4.2956541302177857</v>
      </c>
      <c r="AA148" s="231">
        <v>558.96774863064752</v>
      </c>
      <c r="AB148" s="231">
        <v>1.0900992642255828E-2</v>
      </c>
      <c r="AC148" s="232">
        <v>3.503604416655584</v>
      </c>
      <c r="AD148" s="231">
        <v>0</v>
      </c>
      <c r="AE148" s="231">
        <v>4.2000314751268239E-2</v>
      </c>
      <c r="AF148" s="231">
        <v>0</v>
      </c>
      <c r="AG148" s="231">
        <v>0</v>
      </c>
      <c r="AH148" s="231">
        <v>3.4616041019043156</v>
      </c>
      <c r="AI148" s="233">
        <f t="shared" si="129"/>
        <v>607.89706456542433</v>
      </c>
      <c r="AJ148" s="160" t="str">
        <f t="shared" si="130"/>
        <v/>
      </c>
      <c r="BA148" s="160"/>
      <c r="BR148" s="160"/>
      <c r="CG148" s="160"/>
    </row>
    <row r="149" spans="1:85" ht="15">
      <c r="A149" s="186" t="s">
        <v>24</v>
      </c>
      <c r="B149" s="175">
        <v>11.097259603471819</v>
      </c>
      <c r="C149" s="175">
        <v>109.8009892432291</v>
      </c>
      <c r="D149" s="175">
        <v>5.994719907988026</v>
      </c>
      <c r="E149" s="175">
        <v>0</v>
      </c>
      <c r="F149" s="362"/>
      <c r="G149" s="175">
        <v>0</v>
      </c>
      <c r="H149" s="187">
        <v>0</v>
      </c>
      <c r="I149" s="173">
        <f t="shared" si="127"/>
        <v>126.89296875468894</v>
      </c>
      <c r="J149" s="168"/>
      <c r="K149" s="188" t="s">
        <v>24</v>
      </c>
      <c r="L149" s="175">
        <v>11.097259603471819</v>
      </c>
      <c r="M149" s="175">
        <v>109.8009892432291</v>
      </c>
      <c r="N149" s="175">
        <v>5.994719907988026</v>
      </c>
      <c r="O149" s="175">
        <v>0</v>
      </c>
      <c r="P149" s="175">
        <v>0</v>
      </c>
      <c r="Q149" s="175">
        <v>0</v>
      </c>
      <c r="R149" s="176">
        <v>0</v>
      </c>
      <c r="S149" s="177">
        <f t="shared" si="128"/>
        <v>126.89296875468894</v>
      </c>
      <c r="U149" s="234" t="s">
        <v>24</v>
      </c>
      <c r="V149" s="226">
        <v>9.9202288683736892</v>
      </c>
      <c r="W149" s="226">
        <v>0.87214293237139107</v>
      </c>
      <c r="X149" s="226">
        <v>0</v>
      </c>
      <c r="Y149" s="226">
        <v>109.8009892432291</v>
      </c>
      <c r="Z149" s="226">
        <v>5.994719907988026</v>
      </c>
      <c r="AA149" s="226">
        <v>0</v>
      </c>
      <c r="AB149" s="226">
        <v>0</v>
      </c>
      <c r="AC149" s="227">
        <v>0.30488780272673932</v>
      </c>
      <c r="AD149" s="226">
        <v>0.30488780272673932</v>
      </c>
      <c r="AE149" s="226">
        <v>0</v>
      </c>
      <c r="AF149" s="226">
        <v>0</v>
      </c>
      <c r="AG149" s="226">
        <v>0</v>
      </c>
      <c r="AH149" s="226">
        <v>0</v>
      </c>
      <c r="AI149" s="229">
        <f t="shared" si="129"/>
        <v>126.89296875468894</v>
      </c>
      <c r="AJ149" s="160" t="str">
        <f t="shared" si="130"/>
        <v/>
      </c>
      <c r="BA149" s="160"/>
      <c r="BR149" s="160"/>
      <c r="CG149" s="160"/>
    </row>
    <row r="150" spans="1:85" ht="15">
      <c r="A150" s="178" t="s">
        <v>60</v>
      </c>
      <c r="B150" s="179">
        <v>0</v>
      </c>
      <c r="C150" s="179">
        <v>0</v>
      </c>
      <c r="D150" s="179">
        <v>0</v>
      </c>
      <c r="E150" s="179">
        <v>0</v>
      </c>
      <c r="F150" s="362"/>
      <c r="G150" s="179">
        <v>0</v>
      </c>
      <c r="H150" s="180">
        <v>0</v>
      </c>
      <c r="I150" s="181">
        <f t="shared" si="127"/>
        <v>0</v>
      </c>
      <c r="J150" s="168"/>
      <c r="K150" s="182" t="s">
        <v>60</v>
      </c>
      <c r="L150" s="183">
        <v>0</v>
      </c>
      <c r="M150" s="183">
        <v>0</v>
      </c>
      <c r="N150" s="183">
        <v>0</v>
      </c>
      <c r="O150" s="183">
        <v>0</v>
      </c>
      <c r="P150" s="183">
        <v>0</v>
      </c>
      <c r="Q150" s="183">
        <v>0</v>
      </c>
      <c r="R150" s="184">
        <v>0</v>
      </c>
      <c r="S150" s="185">
        <f t="shared" si="128"/>
        <v>0</v>
      </c>
      <c r="U150" s="230" t="s">
        <v>60</v>
      </c>
      <c r="V150" s="231">
        <v>0</v>
      </c>
      <c r="W150" s="231">
        <v>0</v>
      </c>
      <c r="X150" s="231">
        <v>0</v>
      </c>
      <c r="Y150" s="231">
        <v>0</v>
      </c>
      <c r="Z150" s="231">
        <v>0</v>
      </c>
      <c r="AA150" s="231">
        <v>0</v>
      </c>
      <c r="AB150" s="231">
        <v>0</v>
      </c>
      <c r="AC150" s="232">
        <v>0</v>
      </c>
      <c r="AD150" s="231">
        <v>0</v>
      </c>
      <c r="AE150" s="231">
        <v>0</v>
      </c>
      <c r="AF150" s="231">
        <v>0</v>
      </c>
      <c r="AG150" s="231">
        <v>0</v>
      </c>
      <c r="AH150" s="231">
        <v>0</v>
      </c>
      <c r="AI150" s="233">
        <f t="shared" si="129"/>
        <v>0</v>
      </c>
      <c r="AJ150" s="160" t="str">
        <f t="shared" si="130"/>
        <v/>
      </c>
      <c r="BA150" s="160"/>
      <c r="BR150" s="160"/>
      <c r="CG150" s="160"/>
    </row>
    <row r="151" spans="1:85" ht="15">
      <c r="A151" s="186" t="s">
        <v>22</v>
      </c>
      <c r="B151" s="175">
        <v>5.8634321535904919</v>
      </c>
      <c r="C151" s="175">
        <v>111.40521091821934</v>
      </c>
      <c r="D151" s="175">
        <v>0</v>
      </c>
      <c r="E151" s="175">
        <v>0</v>
      </c>
      <c r="F151" s="362"/>
      <c r="G151" s="175">
        <v>0</v>
      </c>
      <c r="H151" s="187">
        <v>0</v>
      </c>
      <c r="I151" s="173">
        <f t="shared" si="127"/>
        <v>117.26864307180983</v>
      </c>
      <c r="J151" s="168"/>
      <c r="K151" s="188" t="s">
        <v>22</v>
      </c>
      <c r="L151" s="175">
        <v>5.8634321535904919</v>
      </c>
      <c r="M151" s="175">
        <v>111.40521091821934</v>
      </c>
      <c r="N151" s="175">
        <v>0</v>
      </c>
      <c r="O151" s="175">
        <v>0</v>
      </c>
      <c r="P151" s="175">
        <v>2.357536559516944</v>
      </c>
      <c r="Q151" s="175">
        <v>0</v>
      </c>
      <c r="R151" s="176">
        <v>0</v>
      </c>
      <c r="S151" s="177">
        <f t="shared" si="128"/>
        <v>119.62617963132678</v>
      </c>
      <c r="U151" s="234" t="s">
        <v>22</v>
      </c>
      <c r="V151" s="226">
        <v>5.8634321535904919</v>
      </c>
      <c r="W151" s="226">
        <v>0</v>
      </c>
      <c r="X151" s="226">
        <v>0</v>
      </c>
      <c r="Y151" s="226">
        <v>111.40521091821934</v>
      </c>
      <c r="Z151" s="226">
        <v>0</v>
      </c>
      <c r="AA151" s="226">
        <v>0</v>
      </c>
      <c r="AB151" s="226">
        <v>2.357536559516944</v>
      </c>
      <c r="AC151" s="227">
        <v>0</v>
      </c>
      <c r="AD151" s="226">
        <v>0</v>
      </c>
      <c r="AE151" s="226">
        <v>0</v>
      </c>
      <c r="AF151" s="226">
        <v>0</v>
      </c>
      <c r="AG151" s="226">
        <v>0</v>
      </c>
      <c r="AH151" s="226">
        <v>0</v>
      </c>
      <c r="AI151" s="229">
        <f t="shared" si="129"/>
        <v>119.62617963132678</v>
      </c>
      <c r="AJ151" s="160" t="str">
        <f t="shared" si="130"/>
        <v/>
      </c>
      <c r="BA151" s="160"/>
      <c r="BR151" s="160"/>
      <c r="CG151" s="160"/>
    </row>
    <row r="152" spans="1:85" ht="15">
      <c r="A152" s="178" t="s">
        <v>21</v>
      </c>
      <c r="B152" s="179">
        <v>0</v>
      </c>
      <c r="C152" s="179">
        <v>0.37852730980480964</v>
      </c>
      <c r="D152" s="179">
        <v>0</v>
      </c>
      <c r="E152" s="179">
        <v>0</v>
      </c>
      <c r="F152" s="362"/>
      <c r="G152" s="179">
        <v>0</v>
      </c>
      <c r="H152" s="180">
        <v>0</v>
      </c>
      <c r="I152" s="181">
        <f t="shared" si="127"/>
        <v>0.37852730980480964</v>
      </c>
      <c r="J152" s="168"/>
      <c r="K152" s="182" t="s">
        <v>21</v>
      </c>
      <c r="L152" s="183">
        <v>0</v>
      </c>
      <c r="M152" s="183">
        <v>0.37852730980480964</v>
      </c>
      <c r="N152" s="183">
        <v>0</v>
      </c>
      <c r="O152" s="183">
        <v>0</v>
      </c>
      <c r="P152" s="183">
        <v>0</v>
      </c>
      <c r="Q152" s="183">
        <v>0</v>
      </c>
      <c r="R152" s="184">
        <v>0</v>
      </c>
      <c r="S152" s="185">
        <f t="shared" si="128"/>
        <v>0.37852730980480964</v>
      </c>
      <c r="U152" s="230" t="s">
        <v>61</v>
      </c>
      <c r="V152" s="231">
        <v>0</v>
      </c>
      <c r="W152" s="231">
        <v>0</v>
      </c>
      <c r="X152" s="231">
        <v>0</v>
      </c>
      <c r="Y152" s="231">
        <v>0.37852730980480964</v>
      </c>
      <c r="Z152" s="231">
        <v>0</v>
      </c>
      <c r="AA152" s="231">
        <v>0</v>
      </c>
      <c r="AB152" s="231">
        <v>0</v>
      </c>
      <c r="AC152" s="232">
        <v>0</v>
      </c>
      <c r="AD152" s="231">
        <v>0</v>
      </c>
      <c r="AE152" s="231">
        <v>0</v>
      </c>
      <c r="AF152" s="231">
        <v>0</v>
      </c>
      <c r="AG152" s="231">
        <v>0</v>
      </c>
      <c r="AH152" s="231">
        <v>0</v>
      </c>
      <c r="AI152" s="233">
        <f t="shared" si="129"/>
        <v>0.37852730980480964</v>
      </c>
      <c r="AJ152" s="160" t="str">
        <f t="shared" si="130"/>
        <v/>
      </c>
      <c r="BA152" s="160"/>
      <c r="BR152" s="160"/>
      <c r="CG152" s="160"/>
    </row>
    <row r="153" spans="1:85" ht="15">
      <c r="A153" s="189" t="s">
        <v>64</v>
      </c>
      <c r="B153" s="175">
        <v>0</v>
      </c>
      <c r="C153" s="175">
        <v>0</v>
      </c>
      <c r="D153" s="175">
        <v>0</v>
      </c>
      <c r="E153" s="175">
        <v>0</v>
      </c>
      <c r="F153" s="362"/>
      <c r="G153" s="175">
        <v>0</v>
      </c>
      <c r="H153" s="187">
        <v>0</v>
      </c>
      <c r="I153" s="173">
        <f t="shared" si="127"/>
        <v>0</v>
      </c>
      <c r="J153" s="168"/>
      <c r="K153" s="190" t="s">
        <v>64</v>
      </c>
      <c r="L153" s="175">
        <v>0</v>
      </c>
      <c r="M153" s="175">
        <v>0</v>
      </c>
      <c r="N153" s="175">
        <v>0</v>
      </c>
      <c r="O153" s="175">
        <v>0</v>
      </c>
      <c r="P153" s="175">
        <v>0</v>
      </c>
      <c r="Q153" s="175">
        <v>0</v>
      </c>
      <c r="R153" s="176">
        <v>0</v>
      </c>
      <c r="S153" s="177">
        <f t="shared" si="128"/>
        <v>0</v>
      </c>
      <c r="U153" s="235" t="s">
        <v>62</v>
      </c>
      <c r="V153" s="226">
        <v>0</v>
      </c>
      <c r="W153" s="226">
        <v>0</v>
      </c>
      <c r="X153" s="226">
        <v>0</v>
      </c>
      <c r="Y153" s="226">
        <v>0</v>
      </c>
      <c r="Z153" s="226">
        <v>0</v>
      </c>
      <c r="AA153" s="226">
        <v>0</v>
      </c>
      <c r="AB153" s="226">
        <v>0</v>
      </c>
      <c r="AC153" s="227">
        <v>0</v>
      </c>
      <c r="AD153" s="228">
        <v>0</v>
      </c>
      <c r="AE153" s="228">
        <v>0</v>
      </c>
      <c r="AF153" s="228">
        <v>0</v>
      </c>
      <c r="AG153" s="228">
        <v>0</v>
      </c>
      <c r="AH153" s="228">
        <v>0</v>
      </c>
      <c r="AI153" s="229">
        <f t="shared" si="129"/>
        <v>0</v>
      </c>
      <c r="AJ153" s="160" t="str">
        <f t="shared" si="130"/>
        <v/>
      </c>
      <c r="BA153" s="160"/>
      <c r="BR153" s="160"/>
      <c r="CG153" s="160"/>
    </row>
    <row r="154" spans="1:85">
      <c r="A154" s="191" t="s">
        <v>23</v>
      </c>
      <c r="B154" s="192">
        <v>0</v>
      </c>
      <c r="C154" s="192">
        <v>0</v>
      </c>
      <c r="D154" s="192">
        <v>0</v>
      </c>
      <c r="E154" s="192">
        <v>0</v>
      </c>
      <c r="F154" s="362"/>
      <c r="G154" s="192">
        <v>0</v>
      </c>
      <c r="H154" s="193">
        <v>0</v>
      </c>
      <c r="I154" s="194">
        <f t="shared" si="127"/>
        <v>0</v>
      </c>
      <c r="J154" s="168"/>
      <c r="K154" s="195" t="s">
        <v>23</v>
      </c>
      <c r="L154" s="196">
        <v>0</v>
      </c>
      <c r="M154" s="196">
        <v>0</v>
      </c>
      <c r="N154" s="196">
        <v>0</v>
      </c>
      <c r="O154" s="196">
        <v>0</v>
      </c>
      <c r="P154" s="196">
        <v>0</v>
      </c>
      <c r="Q154" s="196">
        <v>0</v>
      </c>
      <c r="R154" s="197">
        <v>0</v>
      </c>
      <c r="S154" s="198">
        <f t="shared" si="128"/>
        <v>0</v>
      </c>
      <c r="U154" s="236" t="s">
        <v>66</v>
      </c>
      <c r="V154" s="237">
        <v>0</v>
      </c>
      <c r="W154" s="237">
        <v>0</v>
      </c>
      <c r="X154" s="237">
        <v>0</v>
      </c>
      <c r="Y154" s="237">
        <v>0</v>
      </c>
      <c r="Z154" s="237">
        <v>0</v>
      </c>
      <c r="AA154" s="237">
        <v>0</v>
      </c>
      <c r="AB154" s="237">
        <v>0</v>
      </c>
      <c r="AC154" s="237">
        <v>0</v>
      </c>
      <c r="AD154" s="237">
        <v>0</v>
      </c>
      <c r="AE154" s="237">
        <v>0</v>
      </c>
      <c r="AF154" s="237">
        <v>0</v>
      </c>
      <c r="AG154" s="237">
        <v>0</v>
      </c>
      <c r="AH154" s="125">
        <v>0</v>
      </c>
      <c r="AI154" s="238">
        <f t="shared" si="129"/>
        <v>0</v>
      </c>
      <c r="AJ154" s="160" t="str">
        <f t="shared" si="130"/>
        <v/>
      </c>
      <c r="BA154" s="160"/>
      <c r="BR154" s="160"/>
      <c r="CG154" s="160"/>
    </row>
    <row r="155" spans="1:85">
      <c r="A155" s="199" t="s">
        <v>19</v>
      </c>
      <c r="B155" s="200">
        <v>0</v>
      </c>
      <c r="C155" s="200">
        <v>0</v>
      </c>
      <c r="D155" s="200">
        <v>0</v>
      </c>
      <c r="E155" s="200">
        <v>0</v>
      </c>
      <c r="F155" s="362"/>
      <c r="G155" s="200">
        <v>0</v>
      </c>
      <c r="H155" s="201">
        <v>0</v>
      </c>
      <c r="I155" s="202">
        <f t="shared" si="127"/>
        <v>0</v>
      </c>
      <c r="J155" s="168"/>
      <c r="K155" s="203" t="s">
        <v>19</v>
      </c>
      <c r="L155" s="200">
        <v>0</v>
      </c>
      <c r="M155" s="200">
        <v>0</v>
      </c>
      <c r="N155" s="200">
        <v>0</v>
      </c>
      <c r="O155" s="200">
        <v>0</v>
      </c>
      <c r="P155" s="200">
        <v>0</v>
      </c>
      <c r="Q155" s="200">
        <v>0</v>
      </c>
      <c r="R155" s="204">
        <v>0</v>
      </c>
      <c r="S155" s="205">
        <f t="shared" si="128"/>
        <v>0</v>
      </c>
      <c r="U155" s="239" t="s">
        <v>19</v>
      </c>
      <c r="V155" s="240">
        <v>0</v>
      </c>
      <c r="W155" s="240">
        <v>0</v>
      </c>
      <c r="X155" s="240">
        <v>0</v>
      </c>
      <c r="Y155" s="240">
        <v>0</v>
      </c>
      <c r="Z155" s="240">
        <v>0</v>
      </c>
      <c r="AA155" s="240">
        <v>0</v>
      </c>
      <c r="AB155" s="240">
        <v>0</v>
      </c>
      <c r="AC155" s="240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2">
        <f t="shared" si="129"/>
        <v>0</v>
      </c>
      <c r="AJ155" s="160" t="str">
        <f t="shared" si="130"/>
        <v/>
      </c>
      <c r="BA155" s="160"/>
      <c r="BR155" s="160"/>
      <c r="CG155" s="160"/>
    </row>
    <row r="156" spans="1:85">
      <c r="A156" s="191" t="s">
        <v>20</v>
      </c>
      <c r="B156" s="192">
        <v>0</v>
      </c>
      <c r="C156" s="192">
        <v>0</v>
      </c>
      <c r="D156" s="192">
        <v>0</v>
      </c>
      <c r="E156" s="192">
        <v>0</v>
      </c>
      <c r="F156" s="362"/>
      <c r="G156" s="192">
        <v>0</v>
      </c>
      <c r="H156" s="193">
        <v>0</v>
      </c>
      <c r="I156" s="194">
        <f t="shared" si="127"/>
        <v>0</v>
      </c>
      <c r="J156" s="168"/>
      <c r="K156" s="195" t="s">
        <v>20</v>
      </c>
      <c r="L156" s="196">
        <v>0</v>
      </c>
      <c r="M156" s="196">
        <v>0</v>
      </c>
      <c r="N156" s="196">
        <v>0</v>
      </c>
      <c r="O156" s="196">
        <v>0</v>
      </c>
      <c r="P156" s="196">
        <v>0</v>
      </c>
      <c r="Q156" s="196">
        <v>0</v>
      </c>
      <c r="R156" s="197">
        <v>0</v>
      </c>
      <c r="S156" s="198">
        <f t="shared" si="128"/>
        <v>0</v>
      </c>
      <c r="U156" s="236" t="s">
        <v>20</v>
      </c>
      <c r="V156" s="237">
        <v>0</v>
      </c>
      <c r="W156" s="237">
        <v>0</v>
      </c>
      <c r="X156" s="237">
        <v>0</v>
      </c>
      <c r="Y156" s="237">
        <v>0</v>
      </c>
      <c r="Z156" s="237">
        <v>0</v>
      </c>
      <c r="AA156" s="237">
        <v>0</v>
      </c>
      <c r="AB156" s="237">
        <v>0</v>
      </c>
      <c r="AC156" s="237">
        <v>0</v>
      </c>
      <c r="AD156" s="237">
        <v>0</v>
      </c>
      <c r="AE156" s="237">
        <v>0</v>
      </c>
      <c r="AF156" s="237">
        <v>0</v>
      </c>
      <c r="AG156" s="237">
        <v>0</v>
      </c>
      <c r="AH156" s="125">
        <v>0</v>
      </c>
      <c r="AI156" s="238">
        <f t="shared" si="129"/>
        <v>0</v>
      </c>
      <c r="AJ156" s="160" t="str">
        <f t="shared" si="130"/>
        <v/>
      </c>
      <c r="BA156" s="160"/>
      <c r="BR156" s="160"/>
      <c r="CG156" s="160"/>
    </row>
    <row r="157" spans="1:85" ht="15" thickBot="1">
      <c r="A157" s="206" t="s">
        <v>11</v>
      </c>
      <c r="B157" s="207">
        <v>0</v>
      </c>
      <c r="C157" s="207">
        <v>0</v>
      </c>
      <c r="D157" s="207">
        <v>0</v>
      </c>
      <c r="E157" s="207">
        <v>0</v>
      </c>
      <c r="F157" s="363"/>
      <c r="G157" s="207">
        <v>0</v>
      </c>
      <c r="H157" s="208">
        <v>0</v>
      </c>
      <c r="I157" s="209">
        <f t="shared" si="127"/>
        <v>0</v>
      </c>
      <c r="J157" s="168"/>
      <c r="K157" s="210" t="s">
        <v>11</v>
      </c>
      <c r="L157" s="207">
        <v>0</v>
      </c>
      <c r="M157" s="207">
        <v>0</v>
      </c>
      <c r="N157" s="207">
        <v>0</v>
      </c>
      <c r="O157" s="207">
        <v>0</v>
      </c>
      <c r="P157" s="207">
        <v>0</v>
      </c>
      <c r="Q157" s="207">
        <v>0</v>
      </c>
      <c r="R157" s="211">
        <v>0</v>
      </c>
      <c r="S157" s="212">
        <f t="shared" si="128"/>
        <v>0</v>
      </c>
      <c r="U157" s="239" t="s">
        <v>11</v>
      </c>
      <c r="V157" s="240">
        <v>0</v>
      </c>
      <c r="W157" s="240">
        <v>0</v>
      </c>
      <c r="X157" s="240">
        <v>0</v>
      </c>
      <c r="Y157" s="240">
        <v>0</v>
      </c>
      <c r="Z157" s="240">
        <v>0</v>
      </c>
      <c r="AA157" s="240">
        <v>0</v>
      </c>
      <c r="AB157" s="240">
        <v>0</v>
      </c>
      <c r="AC157" s="240">
        <v>0</v>
      </c>
      <c r="AD157" s="241">
        <v>0</v>
      </c>
      <c r="AE157" s="241">
        <v>0</v>
      </c>
      <c r="AF157" s="241">
        <v>0</v>
      </c>
      <c r="AG157" s="241">
        <v>0</v>
      </c>
      <c r="AH157" s="241">
        <v>0</v>
      </c>
      <c r="AI157" s="242">
        <f t="shared" si="129"/>
        <v>0</v>
      </c>
      <c r="AJ157" s="160" t="str">
        <f t="shared" si="130"/>
        <v/>
      </c>
      <c r="BA157" s="160"/>
      <c r="BR157" s="160"/>
      <c r="CG157" s="160"/>
    </row>
    <row r="158" spans="1:85" ht="15">
      <c r="A158" s="213" t="s">
        <v>26</v>
      </c>
      <c r="B158" s="214">
        <f>SUM(B137:B153)</f>
        <v>159.40077802787258</v>
      </c>
      <c r="C158" s="214">
        <f t="shared" ref="C158:H158" si="131">SUM(C137:C153)</f>
        <v>451.00719138944027</v>
      </c>
      <c r="D158" s="214">
        <f t="shared" si="131"/>
        <v>519.61408493483225</v>
      </c>
      <c r="E158" s="214">
        <f t="shared" si="131"/>
        <v>566.40607119299227</v>
      </c>
      <c r="F158" s="214">
        <f t="shared" si="131"/>
        <v>0</v>
      </c>
      <c r="G158" s="214">
        <f t="shared" si="131"/>
        <v>15.750163734383776</v>
      </c>
      <c r="H158" s="216">
        <f t="shared" si="131"/>
        <v>0</v>
      </c>
      <c r="I158" s="173">
        <f t="shared" ref="I158" si="132">SUM(I137:I153)</f>
        <v>1712.1782892795216</v>
      </c>
      <c r="J158" s="168"/>
      <c r="K158" s="215" t="s">
        <v>26</v>
      </c>
      <c r="L158" s="214">
        <f>SUM(L137:L153)</f>
        <v>159.40077802787258</v>
      </c>
      <c r="M158" s="214">
        <f t="shared" ref="M158:R158" si="133">SUM(M137:M153)</f>
        <v>451.00719138944027</v>
      </c>
      <c r="N158" s="214">
        <f t="shared" si="133"/>
        <v>519.61408493483225</v>
      </c>
      <c r="O158" s="214">
        <f t="shared" si="133"/>
        <v>566.40607119299227</v>
      </c>
      <c r="P158" s="214">
        <f t="shared" si="133"/>
        <v>50.573919430256737</v>
      </c>
      <c r="Q158" s="214">
        <f t="shared" si="133"/>
        <v>15.750163734383776</v>
      </c>
      <c r="R158" s="216">
        <f t="shared" si="133"/>
        <v>0</v>
      </c>
      <c r="S158" s="217">
        <f t="shared" ref="S158" si="134">SUM(S137:S153)</f>
        <v>1762.7522087097782</v>
      </c>
      <c r="T158" s="160" t="str">
        <f>IF(ABS(S158-AI158)&gt;0.01,S158-AI158,"")</f>
        <v/>
      </c>
      <c r="U158" s="243" t="s">
        <v>63</v>
      </c>
      <c r="V158" s="244">
        <f>SUM(V137:V153)</f>
        <v>146.27636750387722</v>
      </c>
      <c r="W158" s="244">
        <f t="shared" ref="W158:AH158" si="135">SUM(W137:W153)</f>
        <v>12.700356583116223</v>
      </c>
      <c r="X158" s="244">
        <f t="shared" si="135"/>
        <v>15.750163734383776</v>
      </c>
      <c r="Y158" s="244">
        <f t="shared" si="135"/>
        <v>451.00719138944027</v>
      </c>
      <c r="Z158" s="244">
        <f t="shared" si="135"/>
        <v>518.91011425919726</v>
      </c>
      <c r="AA158" s="244">
        <f t="shared" si="135"/>
        <v>558.96774863064752</v>
      </c>
      <c r="AB158" s="244">
        <f t="shared" si="135"/>
        <v>50.573919430256737</v>
      </c>
      <c r="AC158" s="244">
        <f t="shared" si="135"/>
        <v>8.5663471788589831</v>
      </c>
      <c r="AD158" s="245">
        <f t="shared" si="135"/>
        <v>0.42405394087915593</v>
      </c>
      <c r="AE158" s="245">
        <f t="shared" si="135"/>
        <v>4.2000314751268239E-2</v>
      </c>
      <c r="AF158" s="245">
        <f t="shared" si="135"/>
        <v>0</v>
      </c>
      <c r="AG158" s="245">
        <f t="shared" si="135"/>
        <v>0.70397067563498372</v>
      </c>
      <c r="AH158" s="245">
        <f t="shared" si="135"/>
        <v>7.3963222475935737</v>
      </c>
      <c r="AI158" s="246">
        <f>SUM(V158:AC158)</f>
        <v>1762.7522087097777</v>
      </c>
      <c r="AJ158" s="160" t="str">
        <f t="shared" si="130"/>
        <v/>
      </c>
      <c r="BA158" s="160"/>
      <c r="BR158" s="160"/>
      <c r="CG158" s="160"/>
    </row>
    <row r="159" spans="1:85" s="23" customFormat="1" ht="15" thickBot="1">
      <c r="A159" s="30" t="s">
        <v>88</v>
      </c>
      <c r="B159" s="47">
        <f>IF($I158=0,"-",B158/$I158)</f>
        <v>9.3098235753793987E-2</v>
      </c>
      <c r="C159" s="47">
        <f t="shared" ref="C159:H159" si="136">IF($I158=0,"-",C158/$I158)</f>
        <v>0.26341134811329869</v>
      </c>
      <c r="D159" s="47">
        <f t="shared" si="136"/>
        <v>0.30348129525312695</v>
      </c>
      <c r="E159" s="47">
        <f t="shared" si="136"/>
        <v>0.33081021686785544</v>
      </c>
      <c r="F159" s="47">
        <f t="shared" si="136"/>
        <v>0</v>
      </c>
      <c r="G159" s="47">
        <f t="shared" si="136"/>
        <v>9.1989040119247086E-3</v>
      </c>
      <c r="H159" s="70">
        <f t="shared" si="136"/>
        <v>0</v>
      </c>
      <c r="I159" s="48">
        <f>SUM(B159:H159)</f>
        <v>0.99999999999999978</v>
      </c>
      <c r="J159" s="160"/>
      <c r="K159" s="81" t="s">
        <v>88</v>
      </c>
      <c r="L159" s="98">
        <f t="shared" ref="L159:R159" si="137">IF($S158=0,"-",L158/$S158)</f>
        <v>9.042721787002822E-2</v>
      </c>
      <c r="M159" s="98">
        <f t="shared" si="137"/>
        <v>0.25585399306891166</v>
      </c>
      <c r="N159" s="98">
        <f t="shared" si="137"/>
        <v>0.29477432072835497</v>
      </c>
      <c r="O159" s="98">
        <f t="shared" si="137"/>
        <v>0.32131916692225576</v>
      </c>
      <c r="P159" s="98">
        <f t="shared" si="137"/>
        <v>2.8690316869478559E-2</v>
      </c>
      <c r="Q159" s="98">
        <f t="shared" si="137"/>
        <v>8.9349845409706728E-3</v>
      </c>
      <c r="R159" s="99">
        <f t="shared" si="137"/>
        <v>0</v>
      </c>
      <c r="S159" s="100">
        <f>SUM(L159:R159)</f>
        <v>0.99999999999999967</v>
      </c>
      <c r="U159" s="110" t="s">
        <v>88</v>
      </c>
      <c r="V159" s="133">
        <f>+V158/$AI158</f>
        <v>8.2981809230545336E-2</v>
      </c>
      <c r="W159" s="133">
        <f t="shared" ref="W159:AH159" si="138">+W158/$AI158</f>
        <v>7.2048450827992862E-3</v>
      </c>
      <c r="X159" s="133">
        <f t="shared" si="138"/>
        <v>8.9349845409706745E-3</v>
      </c>
      <c r="Y159" s="133">
        <f t="shared" si="138"/>
        <v>0.25585399306891171</v>
      </c>
      <c r="Z159" s="133">
        <f t="shared" si="138"/>
        <v>0.29437496188928697</v>
      </c>
      <c r="AA159" s="133">
        <f t="shared" si="138"/>
        <v>0.31709944589419992</v>
      </c>
      <c r="AB159" s="133">
        <f t="shared" si="138"/>
        <v>2.8690316869478566E-2</v>
      </c>
      <c r="AC159" s="133">
        <f t="shared" si="138"/>
        <v>4.859643423807708E-3</v>
      </c>
      <c r="AD159" s="133">
        <f t="shared" si="138"/>
        <v>2.4056355668363417E-4</v>
      </c>
      <c r="AE159" s="133">
        <f t="shared" si="138"/>
        <v>2.3826556304252083E-5</v>
      </c>
      <c r="AF159" s="133">
        <f t="shared" si="138"/>
        <v>0</v>
      </c>
      <c r="AG159" s="133">
        <f t="shared" si="138"/>
        <v>3.9935883906805337E-4</v>
      </c>
      <c r="AH159" s="133">
        <f t="shared" si="138"/>
        <v>4.1958944717517674E-3</v>
      </c>
      <c r="AI159" s="134">
        <f>SUM(V159:AC159)</f>
        <v>1</v>
      </c>
      <c r="AJ159" s="23" t="str">
        <f t="shared" si="130"/>
        <v/>
      </c>
    </row>
    <row r="160" spans="1:85" ht="15" thickBot="1">
      <c r="A160" s="247"/>
      <c r="B160" s="247"/>
      <c r="C160" s="247"/>
      <c r="D160" s="247"/>
      <c r="E160" s="247"/>
      <c r="F160" s="247"/>
      <c r="G160" s="247"/>
      <c r="H160" s="247"/>
      <c r="I160" s="247"/>
      <c r="K160" s="247"/>
      <c r="AI160" s="168"/>
      <c r="BA160" s="160"/>
      <c r="BR160" s="160"/>
      <c r="CG160" s="160"/>
    </row>
    <row r="161" spans="1:85" ht="28.5">
      <c r="A161" s="312" t="s">
        <v>34</v>
      </c>
      <c r="B161" s="164" t="s">
        <v>0</v>
      </c>
      <c r="C161" s="164" t="s">
        <v>1</v>
      </c>
      <c r="D161" s="164" t="s">
        <v>2</v>
      </c>
      <c r="E161" s="164" t="s">
        <v>3</v>
      </c>
      <c r="F161" s="164" t="s">
        <v>27</v>
      </c>
      <c r="G161" s="164" t="s">
        <v>4</v>
      </c>
      <c r="H161" s="164" t="s">
        <v>5</v>
      </c>
      <c r="I161" s="165" t="s">
        <v>6</v>
      </c>
      <c r="K161" s="314" t="s">
        <v>34</v>
      </c>
      <c r="L161" s="166" t="s">
        <v>0</v>
      </c>
      <c r="M161" s="166" t="s">
        <v>1</v>
      </c>
      <c r="N161" s="166" t="s">
        <v>2</v>
      </c>
      <c r="O161" s="166" t="s">
        <v>3</v>
      </c>
      <c r="P161" s="166" t="s">
        <v>27</v>
      </c>
      <c r="Q161" s="166" t="s">
        <v>4</v>
      </c>
      <c r="R161" s="166" t="s">
        <v>5</v>
      </c>
      <c r="S161" s="167" t="s">
        <v>6</v>
      </c>
      <c r="U161" s="316" t="s">
        <v>34</v>
      </c>
      <c r="V161" s="219" t="s">
        <v>74</v>
      </c>
      <c r="W161" s="219" t="s">
        <v>75</v>
      </c>
      <c r="X161" s="219" t="s">
        <v>4</v>
      </c>
      <c r="Y161" s="219" t="s">
        <v>1</v>
      </c>
      <c r="Z161" s="219" t="s">
        <v>2</v>
      </c>
      <c r="AA161" s="219" t="s">
        <v>3</v>
      </c>
      <c r="AB161" s="219" t="s">
        <v>55</v>
      </c>
      <c r="AC161" s="219" t="s">
        <v>68</v>
      </c>
      <c r="AD161" s="220" t="s">
        <v>76</v>
      </c>
      <c r="AE161" s="220" t="s">
        <v>83</v>
      </c>
      <c r="AF161" s="220" t="s">
        <v>77</v>
      </c>
      <c r="AG161" s="220" t="s">
        <v>84</v>
      </c>
      <c r="AH161" s="220" t="s">
        <v>85</v>
      </c>
      <c r="AI161" s="221" t="s">
        <v>63</v>
      </c>
      <c r="BA161" s="160"/>
      <c r="BR161" s="160"/>
      <c r="CG161" s="160"/>
    </row>
    <row r="162" spans="1:85" ht="15">
      <c r="A162" s="313" t="s">
        <v>34</v>
      </c>
      <c r="B162" s="318" t="s">
        <v>69</v>
      </c>
      <c r="C162" s="319"/>
      <c r="D162" s="319"/>
      <c r="E162" s="319"/>
      <c r="F162" s="319"/>
      <c r="G162" s="319"/>
      <c r="H162" s="319"/>
      <c r="I162" s="320"/>
      <c r="K162" s="315" t="s">
        <v>34</v>
      </c>
      <c r="L162" s="321" t="s">
        <v>69</v>
      </c>
      <c r="M162" s="322"/>
      <c r="N162" s="322"/>
      <c r="O162" s="322"/>
      <c r="P162" s="322"/>
      <c r="Q162" s="322"/>
      <c r="R162" s="322"/>
      <c r="S162" s="323"/>
      <c r="U162" s="317" t="s">
        <v>34</v>
      </c>
      <c r="V162" s="324" t="s">
        <v>69</v>
      </c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5"/>
      <c r="BA162" s="160"/>
      <c r="BR162" s="160"/>
      <c r="CG162" s="160"/>
    </row>
    <row r="163" spans="1:85" ht="15">
      <c r="A163" s="170" t="s">
        <v>7</v>
      </c>
      <c r="B163" s="171">
        <v>0</v>
      </c>
      <c r="C163" s="171">
        <v>0</v>
      </c>
      <c r="D163" s="171">
        <v>0</v>
      </c>
      <c r="E163" s="171">
        <v>0</v>
      </c>
      <c r="F163" s="361"/>
      <c r="G163" s="171">
        <v>0</v>
      </c>
      <c r="H163" s="172">
        <v>0</v>
      </c>
      <c r="I163" s="173">
        <f>SUM(B163:H163)</f>
        <v>0</v>
      </c>
      <c r="J163" s="168"/>
      <c r="K163" s="222" t="s">
        <v>7</v>
      </c>
      <c r="L163" s="171">
        <v>0</v>
      </c>
      <c r="M163" s="171">
        <v>0</v>
      </c>
      <c r="N163" s="171">
        <v>0</v>
      </c>
      <c r="O163" s="171">
        <v>0</v>
      </c>
      <c r="P163" s="171">
        <v>0</v>
      </c>
      <c r="Q163" s="171">
        <v>0</v>
      </c>
      <c r="R163" s="223">
        <v>0</v>
      </c>
      <c r="S163" s="224">
        <f>SUM(L163:R163)</f>
        <v>0</v>
      </c>
      <c r="U163" s="225" t="s">
        <v>7</v>
      </c>
      <c r="V163" s="226">
        <v>0</v>
      </c>
      <c r="W163" s="226">
        <v>0</v>
      </c>
      <c r="X163" s="226">
        <v>0</v>
      </c>
      <c r="Y163" s="226">
        <v>0</v>
      </c>
      <c r="Z163" s="226">
        <v>0</v>
      </c>
      <c r="AA163" s="226">
        <v>0</v>
      </c>
      <c r="AB163" s="226">
        <v>0</v>
      </c>
      <c r="AC163" s="227">
        <v>0</v>
      </c>
      <c r="AD163" s="228">
        <v>0</v>
      </c>
      <c r="AE163" s="228">
        <v>0</v>
      </c>
      <c r="AF163" s="228">
        <v>0</v>
      </c>
      <c r="AG163" s="228">
        <v>0</v>
      </c>
      <c r="AH163" s="228">
        <v>0</v>
      </c>
      <c r="AI163" s="229">
        <f>SUM(V163:AC163)</f>
        <v>0</v>
      </c>
      <c r="AJ163" s="160" t="str">
        <f>IF(ABS(S163-AI163)&gt;0.001,S163-AI163,"")</f>
        <v/>
      </c>
      <c r="BA163" s="160"/>
      <c r="BR163" s="160"/>
      <c r="CG163" s="160"/>
    </row>
    <row r="164" spans="1:85" ht="15">
      <c r="A164" s="178" t="s">
        <v>8</v>
      </c>
      <c r="B164" s="179">
        <v>0</v>
      </c>
      <c r="C164" s="179">
        <v>0</v>
      </c>
      <c r="D164" s="179">
        <v>0</v>
      </c>
      <c r="E164" s="179">
        <v>0</v>
      </c>
      <c r="F164" s="362"/>
      <c r="G164" s="179">
        <v>0</v>
      </c>
      <c r="H164" s="180">
        <v>0</v>
      </c>
      <c r="I164" s="181">
        <f t="shared" ref="I164:I183" si="139">SUM(B164:H164)</f>
        <v>0</v>
      </c>
      <c r="J164" s="168"/>
      <c r="K164" s="182" t="s">
        <v>8</v>
      </c>
      <c r="L164" s="183">
        <v>0</v>
      </c>
      <c r="M164" s="183">
        <v>0</v>
      </c>
      <c r="N164" s="183">
        <v>0</v>
      </c>
      <c r="O164" s="183">
        <v>0</v>
      </c>
      <c r="P164" s="183">
        <v>0</v>
      </c>
      <c r="Q164" s="183">
        <v>0</v>
      </c>
      <c r="R164" s="184">
        <v>0</v>
      </c>
      <c r="S164" s="185">
        <f t="shared" ref="S164:S183" si="140">SUM(L164:R164)</f>
        <v>0</v>
      </c>
      <c r="U164" s="230" t="s">
        <v>8</v>
      </c>
      <c r="V164" s="231">
        <v>0</v>
      </c>
      <c r="W164" s="231">
        <v>0</v>
      </c>
      <c r="X164" s="231">
        <v>0</v>
      </c>
      <c r="Y164" s="231">
        <v>0</v>
      </c>
      <c r="Z164" s="231">
        <v>0</v>
      </c>
      <c r="AA164" s="231">
        <v>0</v>
      </c>
      <c r="AB164" s="231">
        <v>0</v>
      </c>
      <c r="AC164" s="232">
        <v>0</v>
      </c>
      <c r="AD164" s="231">
        <v>0</v>
      </c>
      <c r="AE164" s="231">
        <v>0</v>
      </c>
      <c r="AF164" s="231">
        <v>0</v>
      </c>
      <c r="AG164" s="231">
        <v>0</v>
      </c>
      <c r="AH164" s="231">
        <v>0</v>
      </c>
      <c r="AI164" s="233">
        <f t="shared" ref="AI164:AI183" si="141">SUM(V164:AC164)</f>
        <v>0</v>
      </c>
      <c r="AJ164" s="160" t="str">
        <f t="shared" ref="AJ164:AJ185" si="142">IF(ABS(S164-AI164)&gt;0.001,S164-AI164,"")</f>
        <v/>
      </c>
      <c r="BA164" s="160"/>
      <c r="BR164" s="160"/>
      <c r="CG164" s="160"/>
    </row>
    <row r="165" spans="1:85" ht="15">
      <c r="A165" s="186" t="s">
        <v>10</v>
      </c>
      <c r="B165" s="175">
        <v>0</v>
      </c>
      <c r="C165" s="175">
        <v>0</v>
      </c>
      <c r="D165" s="175">
        <v>0</v>
      </c>
      <c r="E165" s="175">
        <v>0</v>
      </c>
      <c r="F165" s="362"/>
      <c r="G165" s="175">
        <v>0</v>
      </c>
      <c r="H165" s="187">
        <v>0</v>
      </c>
      <c r="I165" s="173">
        <f t="shared" si="139"/>
        <v>0</v>
      </c>
      <c r="J165" s="168"/>
      <c r="K165" s="188" t="s">
        <v>10</v>
      </c>
      <c r="L165" s="175">
        <v>0</v>
      </c>
      <c r="M165" s="175">
        <v>0</v>
      </c>
      <c r="N165" s="175">
        <v>0</v>
      </c>
      <c r="O165" s="175">
        <v>0</v>
      </c>
      <c r="P165" s="175">
        <v>0</v>
      </c>
      <c r="Q165" s="175">
        <v>0</v>
      </c>
      <c r="R165" s="176">
        <v>0</v>
      </c>
      <c r="S165" s="177">
        <f t="shared" si="140"/>
        <v>0</v>
      </c>
      <c r="U165" s="234" t="s">
        <v>10</v>
      </c>
      <c r="V165" s="226">
        <v>0</v>
      </c>
      <c r="W165" s="226">
        <v>0</v>
      </c>
      <c r="X165" s="226">
        <v>0</v>
      </c>
      <c r="Y165" s="226">
        <v>0</v>
      </c>
      <c r="Z165" s="226">
        <v>0</v>
      </c>
      <c r="AA165" s="226">
        <v>0</v>
      </c>
      <c r="AB165" s="226">
        <v>0</v>
      </c>
      <c r="AC165" s="227">
        <v>0</v>
      </c>
      <c r="AD165" s="228">
        <v>0</v>
      </c>
      <c r="AE165" s="228">
        <v>0</v>
      </c>
      <c r="AF165" s="228">
        <v>0</v>
      </c>
      <c r="AG165" s="228">
        <v>0</v>
      </c>
      <c r="AH165" s="228">
        <v>0</v>
      </c>
      <c r="AI165" s="229">
        <f t="shared" si="141"/>
        <v>0</v>
      </c>
      <c r="AJ165" s="160" t="str">
        <f t="shared" si="142"/>
        <v/>
      </c>
      <c r="BA165" s="160"/>
      <c r="BR165" s="160"/>
      <c r="CG165" s="160"/>
    </row>
    <row r="166" spans="1:85" ht="15">
      <c r="A166" s="178" t="s">
        <v>56</v>
      </c>
      <c r="B166" s="179">
        <v>0</v>
      </c>
      <c r="C166" s="179">
        <v>0</v>
      </c>
      <c r="D166" s="179">
        <v>0</v>
      </c>
      <c r="E166" s="179">
        <v>0</v>
      </c>
      <c r="F166" s="362"/>
      <c r="G166" s="179">
        <v>0</v>
      </c>
      <c r="H166" s="180">
        <v>0</v>
      </c>
      <c r="I166" s="181">
        <f t="shared" si="139"/>
        <v>0</v>
      </c>
      <c r="J166" s="168"/>
      <c r="K166" s="182" t="s">
        <v>56</v>
      </c>
      <c r="L166" s="183">
        <v>0</v>
      </c>
      <c r="M166" s="183">
        <v>0</v>
      </c>
      <c r="N166" s="183">
        <v>0</v>
      </c>
      <c r="O166" s="183">
        <v>0</v>
      </c>
      <c r="P166" s="183">
        <v>0</v>
      </c>
      <c r="Q166" s="183">
        <v>0</v>
      </c>
      <c r="R166" s="184">
        <v>0</v>
      </c>
      <c r="S166" s="185">
        <f t="shared" si="140"/>
        <v>0</v>
      </c>
      <c r="U166" s="230" t="s">
        <v>56</v>
      </c>
      <c r="V166" s="231">
        <v>0</v>
      </c>
      <c r="W166" s="231">
        <v>0</v>
      </c>
      <c r="X166" s="231">
        <v>0</v>
      </c>
      <c r="Y166" s="231">
        <v>0</v>
      </c>
      <c r="Z166" s="231">
        <v>0</v>
      </c>
      <c r="AA166" s="231">
        <v>0</v>
      </c>
      <c r="AB166" s="231">
        <v>0</v>
      </c>
      <c r="AC166" s="232">
        <v>0</v>
      </c>
      <c r="AD166" s="231">
        <v>0</v>
      </c>
      <c r="AE166" s="231">
        <v>0</v>
      </c>
      <c r="AF166" s="231">
        <v>0</v>
      </c>
      <c r="AG166" s="231">
        <v>0</v>
      </c>
      <c r="AH166" s="231">
        <v>0</v>
      </c>
      <c r="AI166" s="233">
        <f t="shared" si="141"/>
        <v>0</v>
      </c>
      <c r="AJ166" s="160" t="str">
        <f t="shared" si="142"/>
        <v/>
      </c>
      <c r="BA166" s="160"/>
      <c r="BR166" s="160"/>
      <c r="CG166" s="160"/>
    </row>
    <row r="167" spans="1:85" ht="15">
      <c r="A167" s="186" t="s">
        <v>16</v>
      </c>
      <c r="B167" s="175">
        <v>1.8257998414935198E-2</v>
      </c>
      <c r="C167" s="175">
        <v>0</v>
      </c>
      <c r="D167" s="175">
        <v>0</v>
      </c>
      <c r="E167" s="175">
        <v>0</v>
      </c>
      <c r="F167" s="362"/>
      <c r="G167" s="175">
        <v>0</v>
      </c>
      <c r="H167" s="187">
        <v>0</v>
      </c>
      <c r="I167" s="173">
        <f t="shared" si="139"/>
        <v>1.8257998414935198E-2</v>
      </c>
      <c r="J167" s="168"/>
      <c r="K167" s="188" t="s">
        <v>16</v>
      </c>
      <c r="L167" s="175">
        <v>1.8257998414935198E-2</v>
      </c>
      <c r="M167" s="175">
        <v>0</v>
      </c>
      <c r="N167" s="175">
        <v>0</v>
      </c>
      <c r="O167" s="175">
        <v>0</v>
      </c>
      <c r="P167" s="175">
        <v>0</v>
      </c>
      <c r="Q167" s="175">
        <v>0</v>
      </c>
      <c r="R167" s="176">
        <v>0</v>
      </c>
      <c r="S167" s="177">
        <f t="shared" si="140"/>
        <v>1.8257998414935198E-2</v>
      </c>
      <c r="U167" s="234" t="s">
        <v>16</v>
      </c>
      <c r="V167" s="226">
        <v>1.8257998414935198E-2</v>
      </c>
      <c r="W167" s="226">
        <v>0</v>
      </c>
      <c r="X167" s="226">
        <v>0</v>
      </c>
      <c r="Y167" s="226">
        <v>0</v>
      </c>
      <c r="Z167" s="226">
        <v>0</v>
      </c>
      <c r="AA167" s="226">
        <v>0</v>
      </c>
      <c r="AB167" s="226">
        <v>0</v>
      </c>
      <c r="AC167" s="227">
        <v>0</v>
      </c>
      <c r="AD167" s="228">
        <v>0</v>
      </c>
      <c r="AE167" s="228">
        <v>0</v>
      </c>
      <c r="AF167" s="228">
        <v>0</v>
      </c>
      <c r="AG167" s="228">
        <v>0</v>
      </c>
      <c r="AH167" s="228">
        <v>0</v>
      </c>
      <c r="AI167" s="229">
        <f t="shared" si="141"/>
        <v>1.8257998414935198E-2</v>
      </c>
      <c r="AJ167" s="160" t="str">
        <f t="shared" si="142"/>
        <v/>
      </c>
      <c r="BA167" s="160"/>
      <c r="BR167" s="160"/>
      <c r="CG167" s="160"/>
    </row>
    <row r="168" spans="1:85" ht="15">
      <c r="A168" s="178" t="s">
        <v>15</v>
      </c>
      <c r="B168" s="179">
        <v>0.67460444904213246</v>
      </c>
      <c r="C168" s="179">
        <v>0</v>
      </c>
      <c r="D168" s="179">
        <v>0</v>
      </c>
      <c r="E168" s="179">
        <v>0</v>
      </c>
      <c r="F168" s="362"/>
      <c r="G168" s="179">
        <v>0</v>
      </c>
      <c r="H168" s="180">
        <v>0</v>
      </c>
      <c r="I168" s="181">
        <f t="shared" si="139"/>
        <v>0.67460444904213246</v>
      </c>
      <c r="J168" s="168"/>
      <c r="K168" s="182" t="s">
        <v>15</v>
      </c>
      <c r="L168" s="183">
        <v>0.67460444904213246</v>
      </c>
      <c r="M168" s="183">
        <v>0</v>
      </c>
      <c r="N168" s="183">
        <v>0</v>
      </c>
      <c r="O168" s="183">
        <v>0</v>
      </c>
      <c r="P168" s="183">
        <v>0</v>
      </c>
      <c r="Q168" s="183">
        <v>0</v>
      </c>
      <c r="R168" s="184">
        <v>0</v>
      </c>
      <c r="S168" s="185">
        <f t="shared" si="140"/>
        <v>0.67460444904213246</v>
      </c>
      <c r="U168" s="230" t="s">
        <v>57</v>
      </c>
      <c r="V168" s="231">
        <v>0.67460444904213246</v>
      </c>
      <c r="W168" s="231">
        <v>0</v>
      </c>
      <c r="X168" s="231">
        <v>0</v>
      </c>
      <c r="Y168" s="231">
        <v>0</v>
      </c>
      <c r="Z168" s="231">
        <v>0</v>
      </c>
      <c r="AA168" s="231">
        <v>0</v>
      </c>
      <c r="AB168" s="231">
        <v>0</v>
      </c>
      <c r="AC168" s="232">
        <v>0</v>
      </c>
      <c r="AD168" s="231">
        <v>0</v>
      </c>
      <c r="AE168" s="231">
        <v>0</v>
      </c>
      <c r="AF168" s="231">
        <v>0</v>
      </c>
      <c r="AG168" s="231">
        <v>0</v>
      </c>
      <c r="AH168" s="231">
        <v>0</v>
      </c>
      <c r="AI168" s="233">
        <f t="shared" si="141"/>
        <v>0.67460444904213246</v>
      </c>
      <c r="AJ168" s="160" t="str">
        <f t="shared" si="142"/>
        <v/>
      </c>
      <c r="BA168" s="160"/>
      <c r="BR168" s="160"/>
      <c r="CG168" s="160"/>
    </row>
    <row r="169" spans="1:85" ht="15">
      <c r="A169" s="186" t="s">
        <v>58</v>
      </c>
      <c r="B169" s="175">
        <v>0</v>
      </c>
      <c r="C169" s="175">
        <v>0</v>
      </c>
      <c r="D169" s="175">
        <v>0</v>
      </c>
      <c r="E169" s="175">
        <v>8.6881305689442301E-2</v>
      </c>
      <c r="F169" s="362"/>
      <c r="G169" s="175">
        <v>0</v>
      </c>
      <c r="H169" s="187">
        <v>0</v>
      </c>
      <c r="I169" s="173">
        <f t="shared" si="139"/>
        <v>8.6881305689442301E-2</v>
      </c>
      <c r="J169" s="168"/>
      <c r="K169" s="188" t="s">
        <v>58</v>
      </c>
      <c r="L169" s="175">
        <v>0</v>
      </c>
      <c r="M169" s="175">
        <v>0</v>
      </c>
      <c r="N169" s="175">
        <v>0</v>
      </c>
      <c r="O169" s="175">
        <v>8.6881305689442301E-2</v>
      </c>
      <c r="P169" s="175">
        <v>1.2803913313512165</v>
      </c>
      <c r="Q169" s="175">
        <v>0</v>
      </c>
      <c r="R169" s="176">
        <v>0</v>
      </c>
      <c r="S169" s="177">
        <f t="shared" si="140"/>
        <v>1.3672726370406587</v>
      </c>
      <c r="U169" s="234" t="s">
        <v>58</v>
      </c>
      <c r="V169" s="226">
        <v>0</v>
      </c>
      <c r="W169" s="226">
        <v>0</v>
      </c>
      <c r="X169" s="226">
        <v>0</v>
      </c>
      <c r="Y169" s="226">
        <v>0</v>
      </c>
      <c r="Z169" s="226">
        <v>0</v>
      </c>
      <c r="AA169" s="226">
        <v>4.344065284472115E-2</v>
      </c>
      <c r="AB169" s="226">
        <v>1.2803913313512165</v>
      </c>
      <c r="AC169" s="227">
        <v>4.344065284472115E-2</v>
      </c>
      <c r="AD169" s="226">
        <v>0</v>
      </c>
      <c r="AE169" s="226">
        <v>0</v>
      </c>
      <c r="AF169" s="226">
        <v>0</v>
      </c>
      <c r="AG169" s="226">
        <v>0</v>
      </c>
      <c r="AH169" s="226">
        <v>4.344065284472115E-2</v>
      </c>
      <c r="AI169" s="229">
        <f t="shared" si="141"/>
        <v>1.3672726370406587</v>
      </c>
      <c r="AJ169" s="160" t="str">
        <f t="shared" si="142"/>
        <v/>
      </c>
      <c r="BA169" s="160"/>
      <c r="BR169" s="160"/>
      <c r="CG169" s="160"/>
    </row>
    <row r="170" spans="1:85" ht="15">
      <c r="A170" s="178" t="s">
        <v>12</v>
      </c>
      <c r="B170" s="179">
        <v>0</v>
      </c>
      <c r="C170" s="179">
        <v>0</v>
      </c>
      <c r="D170" s="179">
        <v>0</v>
      </c>
      <c r="E170" s="179">
        <v>0</v>
      </c>
      <c r="F170" s="362"/>
      <c r="G170" s="179">
        <v>0</v>
      </c>
      <c r="H170" s="180">
        <v>0</v>
      </c>
      <c r="I170" s="181">
        <f t="shared" si="139"/>
        <v>0</v>
      </c>
      <c r="J170" s="168"/>
      <c r="K170" s="182" t="s">
        <v>12</v>
      </c>
      <c r="L170" s="183">
        <v>0</v>
      </c>
      <c r="M170" s="183">
        <v>0</v>
      </c>
      <c r="N170" s="183">
        <v>0</v>
      </c>
      <c r="O170" s="183">
        <v>0</v>
      </c>
      <c r="P170" s="183">
        <v>1.2950127161503691E-2</v>
      </c>
      <c r="Q170" s="183">
        <v>0</v>
      </c>
      <c r="R170" s="184">
        <v>0</v>
      </c>
      <c r="S170" s="185">
        <f t="shared" si="140"/>
        <v>1.2950127161503691E-2</v>
      </c>
      <c r="U170" s="230" t="s">
        <v>12</v>
      </c>
      <c r="V170" s="231">
        <v>0</v>
      </c>
      <c r="W170" s="231">
        <v>0</v>
      </c>
      <c r="X170" s="231">
        <v>0</v>
      </c>
      <c r="Y170" s="231">
        <v>0</v>
      </c>
      <c r="Z170" s="231">
        <v>0</v>
      </c>
      <c r="AA170" s="231">
        <v>0</v>
      </c>
      <c r="AB170" s="231">
        <v>1.2950127161503691E-2</v>
      </c>
      <c r="AC170" s="232">
        <v>0</v>
      </c>
      <c r="AD170" s="231">
        <v>0</v>
      </c>
      <c r="AE170" s="231">
        <v>0</v>
      </c>
      <c r="AF170" s="231">
        <v>0</v>
      </c>
      <c r="AG170" s="231">
        <v>0</v>
      </c>
      <c r="AH170" s="231">
        <v>0</v>
      </c>
      <c r="AI170" s="233">
        <f t="shared" si="141"/>
        <v>1.2950127161503691E-2</v>
      </c>
      <c r="AJ170" s="160" t="str">
        <f t="shared" si="142"/>
        <v/>
      </c>
      <c r="BA170" s="160"/>
      <c r="BR170" s="160"/>
      <c r="CG170" s="160"/>
    </row>
    <row r="171" spans="1:85" ht="15">
      <c r="A171" s="186" t="s">
        <v>59</v>
      </c>
      <c r="B171" s="175">
        <v>0</v>
      </c>
      <c r="C171" s="175">
        <v>0</v>
      </c>
      <c r="D171" s="175">
        <v>0</v>
      </c>
      <c r="E171" s="175">
        <v>0</v>
      </c>
      <c r="F171" s="362"/>
      <c r="G171" s="175">
        <v>0</v>
      </c>
      <c r="H171" s="187">
        <v>0</v>
      </c>
      <c r="I171" s="173">
        <f t="shared" si="139"/>
        <v>0</v>
      </c>
      <c r="J171" s="168"/>
      <c r="K171" s="188" t="s">
        <v>59</v>
      </c>
      <c r="L171" s="175">
        <v>0</v>
      </c>
      <c r="M171" s="175">
        <v>0</v>
      </c>
      <c r="N171" s="175">
        <v>0</v>
      </c>
      <c r="O171" s="175">
        <v>0</v>
      </c>
      <c r="P171" s="175">
        <v>0</v>
      </c>
      <c r="Q171" s="175">
        <v>0</v>
      </c>
      <c r="R171" s="176">
        <v>0</v>
      </c>
      <c r="S171" s="177">
        <f t="shared" si="140"/>
        <v>0</v>
      </c>
      <c r="U171" s="234" t="s">
        <v>59</v>
      </c>
      <c r="V171" s="226">
        <v>0</v>
      </c>
      <c r="W171" s="226">
        <v>0</v>
      </c>
      <c r="X171" s="226">
        <v>0</v>
      </c>
      <c r="Y171" s="226">
        <v>0</v>
      </c>
      <c r="Z171" s="226">
        <v>0</v>
      </c>
      <c r="AA171" s="226">
        <v>0</v>
      </c>
      <c r="AB171" s="226">
        <v>0</v>
      </c>
      <c r="AC171" s="227">
        <v>0</v>
      </c>
      <c r="AD171" s="226">
        <v>0</v>
      </c>
      <c r="AE171" s="226">
        <v>0</v>
      </c>
      <c r="AF171" s="226">
        <v>0</v>
      </c>
      <c r="AG171" s="226">
        <v>0</v>
      </c>
      <c r="AH171" s="226">
        <v>0</v>
      </c>
      <c r="AI171" s="229">
        <f t="shared" si="141"/>
        <v>0</v>
      </c>
      <c r="AJ171" s="160" t="str">
        <f t="shared" si="142"/>
        <v/>
      </c>
      <c r="BA171" s="160"/>
      <c r="BR171" s="160"/>
      <c r="CG171" s="160"/>
    </row>
    <row r="172" spans="1:85" ht="15">
      <c r="A172" s="178" t="s">
        <v>17</v>
      </c>
      <c r="B172" s="179">
        <v>4.668038412125549E-2</v>
      </c>
      <c r="C172" s="179">
        <v>0</v>
      </c>
      <c r="D172" s="179">
        <v>6.4462224591012404E-2</v>
      </c>
      <c r="E172" s="179">
        <v>0</v>
      </c>
      <c r="F172" s="362"/>
      <c r="G172" s="179">
        <v>0</v>
      </c>
      <c r="H172" s="180">
        <v>0</v>
      </c>
      <c r="I172" s="181">
        <f t="shared" si="139"/>
        <v>0.11114260871226789</v>
      </c>
      <c r="J172" s="168"/>
      <c r="K172" s="182" t="s">
        <v>17</v>
      </c>
      <c r="L172" s="183">
        <v>4.668038412125549E-2</v>
      </c>
      <c r="M172" s="183">
        <v>0</v>
      </c>
      <c r="N172" s="183">
        <v>6.4462224591012404E-2</v>
      </c>
      <c r="O172" s="183">
        <v>0</v>
      </c>
      <c r="P172" s="183">
        <v>1.2662365591397887E-3</v>
      </c>
      <c r="Q172" s="183">
        <v>0</v>
      </c>
      <c r="R172" s="184">
        <v>0</v>
      </c>
      <c r="S172" s="185">
        <f t="shared" si="140"/>
        <v>0.11240884527140768</v>
      </c>
      <c r="U172" s="230" t="s">
        <v>17</v>
      </c>
      <c r="V172" s="231">
        <v>4.668038412125549E-2</v>
      </c>
      <c r="W172" s="231">
        <v>0</v>
      </c>
      <c r="X172" s="231">
        <v>0</v>
      </c>
      <c r="Y172" s="231">
        <v>0</v>
      </c>
      <c r="Z172" s="231">
        <v>6.4462224591012404E-2</v>
      </c>
      <c r="AA172" s="231">
        <v>0</v>
      </c>
      <c r="AB172" s="231">
        <v>1.2662365591397887E-3</v>
      </c>
      <c r="AC172" s="232">
        <v>0</v>
      </c>
      <c r="AD172" s="231">
        <v>0</v>
      </c>
      <c r="AE172" s="231">
        <v>0</v>
      </c>
      <c r="AF172" s="231">
        <v>0</v>
      </c>
      <c r="AG172" s="231">
        <v>0</v>
      </c>
      <c r="AH172" s="231">
        <v>0</v>
      </c>
      <c r="AI172" s="233">
        <f t="shared" si="141"/>
        <v>0.11240884527140768</v>
      </c>
      <c r="AJ172" s="160" t="str">
        <f t="shared" si="142"/>
        <v/>
      </c>
      <c r="BA172" s="160"/>
      <c r="BR172" s="160"/>
      <c r="CG172" s="160"/>
    </row>
    <row r="173" spans="1:85" ht="15">
      <c r="A173" s="186" t="s">
        <v>139</v>
      </c>
      <c r="B173" s="175">
        <v>1.3841924291832204</v>
      </c>
      <c r="C173" s="175">
        <v>0</v>
      </c>
      <c r="D173" s="175">
        <v>3.7291303756152971</v>
      </c>
      <c r="E173" s="175">
        <v>0</v>
      </c>
      <c r="F173" s="362"/>
      <c r="G173" s="175">
        <v>0</v>
      </c>
      <c r="H173" s="187">
        <v>0</v>
      </c>
      <c r="I173" s="173">
        <f t="shared" si="139"/>
        <v>5.1133228047985178</v>
      </c>
      <c r="J173" s="168"/>
      <c r="K173" s="188" t="s">
        <v>139</v>
      </c>
      <c r="L173" s="175">
        <v>1.3841924291832204</v>
      </c>
      <c r="M173" s="175">
        <v>0</v>
      </c>
      <c r="N173" s="175">
        <v>3.7291303756152971</v>
      </c>
      <c r="O173" s="175">
        <v>0</v>
      </c>
      <c r="P173" s="175">
        <v>0</v>
      </c>
      <c r="Q173" s="175">
        <v>0</v>
      </c>
      <c r="R173" s="176">
        <v>0</v>
      </c>
      <c r="S173" s="177">
        <f t="shared" si="140"/>
        <v>5.1133228047985178</v>
      </c>
      <c r="U173" s="234" t="s">
        <v>139</v>
      </c>
      <c r="V173" s="226">
        <v>1.3841924291832204</v>
      </c>
      <c r="W173" s="226">
        <v>0</v>
      </c>
      <c r="X173" s="226">
        <v>0</v>
      </c>
      <c r="Y173" s="226">
        <v>0</v>
      </c>
      <c r="Z173" s="226">
        <v>3.7291303756152971</v>
      </c>
      <c r="AA173" s="226">
        <v>0</v>
      </c>
      <c r="AB173" s="226">
        <v>0</v>
      </c>
      <c r="AC173" s="227">
        <v>0</v>
      </c>
      <c r="AD173" s="226">
        <v>0</v>
      </c>
      <c r="AE173" s="226">
        <v>0</v>
      </c>
      <c r="AF173" s="226">
        <v>0</v>
      </c>
      <c r="AG173" s="226">
        <v>0</v>
      </c>
      <c r="AH173" s="226">
        <v>0</v>
      </c>
      <c r="AI173" s="229">
        <f t="shared" si="141"/>
        <v>5.1133228047985178</v>
      </c>
      <c r="AJ173" s="160" t="str">
        <f t="shared" si="142"/>
        <v/>
      </c>
      <c r="BA173" s="160"/>
      <c r="BR173" s="160"/>
      <c r="CG173" s="160"/>
    </row>
    <row r="174" spans="1:85" ht="15">
      <c r="A174" s="178" t="s">
        <v>25</v>
      </c>
      <c r="B174" s="179">
        <v>0.14081384302345368</v>
      </c>
      <c r="C174" s="179">
        <v>0.12381549633305683</v>
      </c>
      <c r="D174" s="179">
        <v>12.103902960695189</v>
      </c>
      <c r="E174" s="179">
        <v>6.4315704033808148</v>
      </c>
      <c r="F174" s="362"/>
      <c r="G174" s="179">
        <v>0.65479696232170048</v>
      </c>
      <c r="H174" s="180">
        <v>0</v>
      </c>
      <c r="I174" s="181">
        <f t="shared" si="139"/>
        <v>19.454899665754215</v>
      </c>
      <c r="J174" s="168"/>
      <c r="K174" s="182" t="s">
        <v>25</v>
      </c>
      <c r="L174" s="183">
        <v>0.14081384302345368</v>
      </c>
      <c r="M174" s="183">
        <v>0.12381549633305683</v>
      </c>
      <c r="N174" s="183">
        <v>12.103902960695189</v>
      </c>
      <c r="O174" s="183">
        <v>6.4315704033808148</v>
      </c>
      <c r="P174" s="183">
        <v>0</v>
      </c>
      <c r="Q174" s="183">
        <v>0.65479696232170048</v>
      </c>
      <c r="R174" s="184">
        <v>0</v>
      </c>
      <c r="S174" s="185">
        <f t="shared" si="140"/>
        <v>19.454899665754215</v>
      </c>
      <c r="U174" s="230" t="s">
        <v>25</v>
      </c>
      <c r="V174" s="231">
        <v>0.13344325162481077</v>
      </c>
      <c r="W174" s="231">
        <v>3.1588248851326791E-3</v>
      </c>
      <c r="X174" s="231">
        <v>0.65479696232170048</v>
      </c>
      <c r="Y174" s="231">
        <v>0.12381549633305683</v>
      </c>
      <c r="Z174" s="231">
        <v>12.103902960695189</v>
      </c>
      <c r="AA174" s="231">
        <v>6.4315704033808148</v>
      </c>
      <c r="AB174" s="231">
        <v>0</v>
      </c>
      <c r="AC174" s="232">
        <v>4.2117665135102391E-3</v>
      </c>
      <c r="AD174" s="231">
        <v>4.2117665135102391E-3</v>
      </c>
      <c r="AE174" s="231">
        <v>0</v>
      </c>
      <c r="AF174" s="231">
        <v>0</v>
      </c>
      <c r="AG174" s="231">
        <v>0</v>
      </c>
      <c r="AH174" s="231">
        <v>0</v>
      </c>
      <c r="AI174" s="233">
        <f t="shared" si="141"/>
        <v>19.454899665754215</v>
      </c>
      <c r="AJ174" s="160" t="str">
        <f t="shared" si="142"/>
        <v/>
      </c>
      <c r="BA174" s="160"/>
      <c r="BR174" s="160"/>
      <c r="CG174" s="160"/>
    </row>
    <row r="175" spans="1:85" ht="15">
      <c r="A175" s="186" t="s">
        <v>24</v>
      </c>
      <c r="B175" s="175">
        <v>7.9884000000000004</v>
      </c>
      <c r="C175" s="175">
        <v>0</v>
      </c>
      <c r="D175" s="175">
        <v>0</v>
      </c>
      <c r="E175" s="175">
        <v>0</v>
      </c>
      <c r="F175" s="362"/>
      <c r="G175" s="175">
        <v>0</v>
      </c>
      <c r="H175" s="187">
        <v>0</v>
      </c>
      <c r="I175" s="173">
        <f t="shared" si="139"/>
        <v>7.9884000000000004</v>
      </c>
      <c r="J175" s="168"/>
      <c r="K175" s="188" t="s">
        <v>24</v>
      </c>
      <c r="L175" s="175">
        <v>7.9884000000000004</v>
      </c>
      <c r="M175" s="175">
        <v>0</v>
      </c>
      <c r="N175" s="175">
        <v>0</v>
      </c>
      <c r="O175" s="175">
        <v>0</v>
      </c>
      <c r="P175" s="175">
        <v>0</v>
      </c>
      <c r="Q175" s="175">
        <v>0</v>
      </c>
      <c r="R175" s="176">
        <v>0</v>
      </c>
      <c r="S175" s="177">
        <f t="shared" si="140"/>
        <v>7.9884000000000004</v>
      </c>
      <c r="U175" s="234" t="s">
        <v>24</v>
      </c>
      <c r="V175" s="226">
        <v>7.9884000000000004</v>
      </c>
      <c r="W175" s="226">
        <v>0</v>
      </c>
      <c r="X175" s="226">
        <v>0</v>
      </c>
      <c r="Y175" s="226">
        <v>0</v>
      </c>
      <c r="Z175" s="226">
        <v>0</v>
      </c>
      <c r="AA175" s="226">
        <v>0</v>
      </c>
      <c r="AB175" s="226">
        <v>0</v>
      </c>
      <c r="AC175" s="227">
        <v>0</v>
      </c>
      <c r="AD175" s="226">
        <v>0</v>
      </c>
      <c r="AE175" s="226">
        <v>0</v>
      </c>
      <c r="AF175" s="226">
        <v>0</v>
      </c>
      <c r="AG175" s="226">
        <v>0</v>
      </c>
      <c r="AH175" s="226">
        <v>0</v>
      </c>
      <c r="AI175" s="229">
        <f t="shared" si="141"/>
        <v>7.9884000000000004</v>
      </c>
      <c r="AJ175" s="160" t="str">
        <f t="shared" si="142"/>
        <v/>
      </c>
      <c r="BA175" s="160"/>
      <c r="BR175" s="160"/>
      <c r="CG175" s="160"/>
    </row>
    <row r="176" spans="1:85" ht="15">
      <c r="A176" s="178" t="s">
        <v>60</v>
      </c>
      <c r="B176" s="179">
        <v>0</v>
      </c>
      <c r="C176" s="179">
        <v>0</v>
      </c>
      <c r="D176" s="179">
        <v>0</v>
      </c>
      <c r="E176" s="179">
        <v>0</v>
      </c>
      <c r="F176" s="362"/>
      <c r="G176" s="179">
        <v>0</v>
      </c>
      <c r="H176" s="180">
        <v>0</v>
      </c>
      <c r="I176" s="181">
        <f t="shared" si="139"/>
        <v>0</v>
      </c>
      <c r="J176" s="168"/>
      <c r="K176" s="182" t="s">
        <v>60</v>
      </c>
      <c r="L176" s="183">
        <v>0</v>
      </c>
      <c r="M176" s="183">
        <v>0</v>
      </c>
      <c r="N176" s="183">
        <v>0</v>
      </c>
      <c r="O176" s="183">
        <v>0</v>
      </c>
      <c r="P176" s="183">
        <v>0</v>
      </c>
      <c r="Q176" s="183">
        <v>0</v>
      </c>
      <c r="R176" s="184">
        <v>0</v>
      </c>
      <c r="S176" s="185">
        <f t="shared" si="140"/>
        <v>0</v>
      </c>
      <c r="U176" s="230" t="s">
        <v>60</v>
      </c>
      <c r="V176" s="231">
        <v>0</v>
      </c>
      <c r="W176" s="231">
        <v>0</v>
      </c>
      <c r="X176" s="231">
        <v>0</v>
      </c>
      <c r="Y176" s="231">
        <v>0</v>
      </c>
      <c r="Z176" s="231">
        <v>0</v>
      </c>
      <c r="AA176" s="231">
        <v>0</v>
      </c>
      <c r="AB176" s="231">
        <v>0</v>
      </c>
      <c r="AC176" s="232">
        <v>0</v>
      </c>
      <c r="AD176" s="231">
        <v>0</v>
      </c>
      <c r="AE176" s="231">
        <v>0</v>
      </c>
      <c r="AF176" s="231">
        <v>0</v>
      </c>
      <c r="AG176" s="231">
        <v>0</v>
      </c>
      <c r="AH176" s="231">
        <v>0</v>
      </c>
      <c r="AI176" s="233">
        <f t="shared" si="141"/>
        <v>0</v>
      </c>
      <c r="AJ176" s="160" t="str">
        <f t="shared" si="142"/>
        <v/>
      </c>
      <c r="BA176" s="160"/>
      <c r="BR176" s="160"/>
      <c r="CG176" s="160"/>
    </row>
    <row r="177" spans="1:85" ht="15">
      <c r="A177" s="186" t="s">
        <v>22</v>
      </c>
      <c r="B177" s="175">
        <v>5.5971488020963023E-3</v>
      </c>
      <c r="C177" s="175">
        <v>0</v>
      </c>
      <c r="D177" s="175">
        <v>0</v>
      </c>
      <c r="E177" s="175">
        <v>0</v>
      </c>
      <c r="F177" s="362"/>
      <c r="G177" s="175">
        <v>0</v>
      </c>
      <c r="H177" s="187">
        <v>0</v>
      </c>
      <c r="I177" s="173">
        <f t="shared" si="139"/>
        <v>5.5971488020963023E-3</v>
      </c>
      <c r="J177" s="168"/>
      <c r="K177" s="188" t="s">
        <v>22</v>
      </c>
      <c r="L177" s="175">
        <v>5.5971488020963023E-3</v>
      </c>
      <c r="M177" s="175">
        <v>0</v>
      </c>
      <c r="N177" s="175">
        <v>0</v>
      </c>
      <c r="O177" s="175">
        <v>0</v>
      </c>
      <c r="P177" s="175">
        <v>7.5587781939154733E-2</v>
      </c>
      <c r="Q177" s="175">
        <v>0</v>
      </c>
      <c r="R177" s="176">
        <v>0</v>
      </c>
      <c r="S177" s="177">
        <f t="shared" si="140"/>
        <v>8.1184930741251035E-2</v>
      </c>
      <c r="U177" s="234" t="s">
        <v>22</v>
      </c>
      <c r="V177" s="226">
        <v>5.5971488020963023E-3</v>
      </c>
      <c r="W177" s="226">
        <v>0</v>
      </c>
      <c r="X177" s="226">
        <v>0</v>
      </c>
      <c r="Y177" s="226">
        <v>0</v>
      </c>
      <c r="Z177" s="226">
        <v>0</v>
      </c>
      <c r="AA177" s="226">
        <v>0</v>
      </c>
      <c r="AB177" s="226">
        <v>7.5587781939154733E-2</v>
      </c>
      <c r="AC177" s="227">
        <v>0</v>
      </c>
      <c r="AD177" s="226">
        <v>0</v>
      </c>
      <c r="AE177" s="226">
        <v>0</v>
      </c>
      <c r="AF177" s="226">
        <v>0</v>
      </c>
      <c r="AG177" s="226">
        <v>0</v>
      </c>
      <c r="AH177" s="226">
        <v>0</v>
      </c>
      <c r="AI177" s="229">
        <f t="shared" si="141"/>
        <v>8.1184930741251035E-2</v>
      </c>
      <c r="AJ177" s="160" t="str">
        <f t="shared" si="142"/>
        <v/>
      </c>
      <c r="BA177" s="160"/>
      <c r="BR177" s="160"/>
      <c r="CG177" s="160"/>
    </row>
    <row r="178" spans="1:85" ht="15">
      <c r="A178" s="178" t="s">
        <v>21</v>
      </c>
      <c r="B178" s="179">
        <v>0</v>
      </c>
      <c r="C178" s="179">
        <v>0</v>
      </c>
      <c r="D178" s="179">
        <v>0</v>
      </c>
      <c r="E178" s="179">
        <v>0</v>
      </c>
      <c r="F178" s="362"/>
      <c r="G178" s="179">
        <v>0</v>
      </c>
      <c r="H178" s="180">
        <v>0</v>
      </c>
      <c r="I178" s="181">
        <f t="shared" si="139"/>
        <v>0</v>
      </c>
      <c r="J178" s="168"/>
      <c r="K178" s="182" t="s">
        <v>21</v>
      </c>
      <c r="L178" s="183">
        <v>0</v>
      </c>
      <c r="M178" s="183">
        <v>0</v>
      </c>
      <c r="N178" s="183">
        <v>0</v>
      </c>
      <c r="O178" s="183">
        <v>0</v>
      </c>
      <c r="P178" s="183">
        <v>0</v>
      </c>
      <c r="Q178" s="183">
        <v>0</v>
      </c>
      <c r="R178" s="184">
        <v>0</v>
      </c>
      <c r="S178" s="185">
        <f t="shared" si="140"/>
        <v>0</v>
      </c>
      <c r="U178" s="230" t="s">
        <v>61</v>
      </c>
      <c r="V178" s="231">
        <v>0</v>
      </c>
      <c r="W178" s="231">
        <v>0</v>
      </c>
      <c r="X178" s="231">
        <v>0</v>
      </c>
      <c r="Y178" s="231">
        <v>0</v>
      </c>
      <c r="Z178" s="231">
        <v>0</v>
      </c>
      <c r="AA178" s="231">
        <v>0</v>
      </c>
      <c r="AB178" s="231">
        <v>0</v>
      </c>
      <c r="AC178" s="232">
        <v>0</v>
      </c>
      <c r="AD178" s="231">
        <v>0</v>
      </c>
      <c r="AE178" s="231">
        <v>0</v>
      </c>
      <c r="AF178" s="231">
        <v>0</v>
      </c>
      <c r="AG178" s="231">
        <v>0</v>
      </c>
      <c r="AH178" s="231">
        <v>0</v>
      </c>
      <c r="AI178" s="233">
        <f t="shared" si="141"/>
        <v>0</v>
      </c>
      <c r="AJ178" s="160" t="str">
        <f t="shared" si="142"/>
        <v/>
      </c>
      <c r="BA178" s="160"/>
      <c r="BR178" s="160"/>
      <c r="CG178" s="160"/>
    </row>
    <row r="179" spans="1:85" ht="15">
      <c r="A179" s="189" t="s">
        <v>64</v>
      </c>
      <c r="B179" s="175">
        <v>0</v>
      </c>
      <c r="C179" s="175">
        <v>0</v>
      </c>
      <c r="D179" s="175">
        <v>0</v>
      </c>
      <c r="E179" s="175">
        <v>0</v>
      </c>
      <c r="F179" s="362"/>
      <c r="G179" s="175">
        <v>0</v>
      </c>
      <c r="H179" s="187">
        <v>0</v>
      </c>
      <c r="I179" s="173">
        <f t="shared" si="139"/>
        <v>0</v>
      </c>
      <c r="J179" s="168"/>
      <c r="K179" s="190" t="s">
        <v>64</v>
      </c>
      <c r="L179" s="175">
        <v>0</v>
      </c>
      <c r="M179" s="175">
        <v>0</v>
      </c>
      <c r="N179" s="175">
        <v>0</v>
      </c>
      <c r="O179" s="175">
        <v>0</v>
      </c>
      <c r="P179" s="175">
        <v>0</v>
      </c>
      <c r="Q179" s="175">
        <v>0</v>
      </c>
      <c r="R179" s="176">
        <v>0</v>
      </c>
      <c r="S179" s="177">
        <f t="shared" si="140"/>
        <v>0</v>
      </c>
      <c r="U179" s="235" t="s">
        <v>62</v>
      </c>
      <c r="V179" s="226">
        <v>0</v>
      </c>
      <c r="W179" s="226">
        <v>0</v>
      </c>
      <c r="X179" s="226">
        <v>0</v>
      </c>
      <c r="Y179" s="226">
        <v>0</v>
      </c>
      <c r="Z179" s="226">
        <v>0</v>
      </c>
      <c r="AA179" s="226">
        <v>0</v>
      </c>
      <c r="AB179" s="226">
        <v>0</v>
      </c>
      <c r="AC179" s="227">
        <v>0</v>
      </c>
      <c r="AD179" s="228">
        <v>0</v>
      </c>
      <c r="AE179" s="228">
        <v>0</v>
      </c>
      <c r="AF179" s="228">
        <v>0</v>
      </c>
      <c r="AG179" s="228">
        <v>0</v>
      </c>
      <c r="AH179" s="228">
        <v>0</v>
      </c>
      <c r="AI179" s="229">
        <f t="shared" si="141"/>
        <v>0</v>
      </c>
      <c r="AJ179" s="160" t="str">
        <f t="shared" si="142"/>
        <v/>
      </c>
      <c r="BA179" s="160"/>
      <c r="BR179" s="160"/>
      <c r="CG179" s="160"/>
    </row>
    <row r="180" spans="1:85">
      <c r="A180" s="191" t="s">
        <v>23</v>
      </c>
      <c r="B180" s="192">
        <v>0</v>
      </c>
      <c r="C180" s="192">
        <v>0</v>
      </c>
      <c r="D180" s="192">
        <v>0</v>
      </c>
      <c r="E180" s="192">
        <v>0</v>
      </c>
      <c r="F180" s="362"/>
      <c r="G180" s="192">
        <v>0</v>
      </c>
      <c r="H180" s="193">
        <v>0</v>
      </c>
      <c r="I180" s="194">
        <f t="shared" si="139"/>
        <v>0</v>
      </c>
      <c r="J180" s="168"/>
      <c r="K180" s="195" t="s">
        <v>23</v>
      </c>
      <c r="L180" s="196">
        <v>0</v>
      </c>
      <c r="M180" s="196">
        <v>0</v>
      </c>
      <c r="N180" s="196">
        <v>0</v>
      </c>
      <c r="O180" s="196">
        <v>0</v>
      </c>
      <c r="P180" s="196">
        <v>0</v>
      </c>
      <c r="Q180" s="196">
        <v>0</v>
      </c>
      <c r="R180" s="197">
        <v>0</v>
      </c>
      <c r="S180" s="198">
        <f t="shared" si="140"/>
        <v>0</v>
      </c>
      <c r="U180" s="236" t="s">
        <v>66</v>
      </c>
      <c r="V180" s="237">
        <v>0</v>
      </c>
      <c r="W180" s="237">
        <v>0</v>
      </c>
      <c r="X180" s="237">
        <v>0</v>
      </c>
      <c r="Y180" s="237">
        <v>0</v>
      </c>
      <c r="Z180" s="237">
        <v>0</v>
      </c>
      <c r="AA180" s="237">
        <v>0</v>
      </c>
      <c r="AB180" s="237">
        <v>0</v>
      </c>
      <c r="AC180" s="237">
        <v>0</v>
      </c>
      <c r="AD180" s="237">
        <v>0</v>
      </c>
      <c r="AE180" s="237">
        <v>0</v>
      </c>
      <c r="AF180" s="237">
        <v>0</v>
      </c>
      <c r="AG180" s="237">
        <v>0</v>
      </c>
      <c r="AH180" s="125">
        <v>0</v>
      </c>
      <c r="AI180" s="238">
        <f t="shared" si="141"/>
        <v>0</v>
      </c>
      <c r="AJ180" s="160" t="str">
        <f t="shared" si="142"/>
        <v/>
      </c>
      <c r="BA180" s="160"/>
      <c r="BR180" s="160"/>
      <c r="CG180" s="160"/>
    </row>
    <row r="181" spans="1:85">
      <c r="A181" s="199" t="s">
        <v>19</v>
      </c>
      <c r="B181" s="200">
        <v>0</v>
      </c>
      <c r="C181" s="200">
        <v>0</v>
      </c>
      <c r="D181" s="200">
        <v>0</v>
      </c>
      <c r="E181" s="200">
        <v>0</v>
      </c>
      <c r="F181" s="362"/>
      <c r="G181" s="200">
        <v>0</v>
      </c>
      <c r="H181" s="201">
        <v>0</v>
      </c>
      <c r="I181" s="202">
        <f t="shared" si="139"/>
        <v>0</v>
      </c>
      <c r="J181" s="168"/>
      <c r="K181" s="203" t="s">
        <v>19</v>
      </c>
      <c r="L181" s="200">
        <v>0</v>
      </c>
      <c r="M181" s="200">
        <v>0</v>
      </c>
      <c r="N181" s="200">
        <v>0</v>
      </c>
      <c r="O181" s="200">
        <v>0</v>
      </c>
      <c r="P181" s="200">
        <v>0</v>
      </c>
      <c r="Q181" s="200">
        <v>0</v>
      </c>
      <c r="R181" s="204">
        <v>0</v>
      </c>
      <c r="S181" s="205">
        <f t="shared" si="140"/>
        <v>0</v>
      </c>
      <c r="U181" s="239" t="s">
        <v>19</v>
      </c>
      <c r="V181" s="240">
        <v>0</v>
      </c>
      <c r="W181" s="240">
        <v>0</v>
      </c>
      <c r="X181" s="240">
        <v>0</v>
      </c>
      <c r="Y181" s="240">
        <v>0</v>
      </c>
      <c r="Z181" s="240">
        <v>0</v>
      </c>
      <c r="AA181" s="240">
        <v>0</v>
      </c>
      <c r="AB181" s="240">
        <v>0</v>
      </c>
      <c r="AC181" s="240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2">
        <f t="shared" si="141"/>
        <v>0</v>
      </c>
      <c r="AJ181" s="160" t="str">
        <f t="shared" si="142"/>
        <v/>
      </c>
      <c r="BA181" s="160"/>
      <c r="BR181" s="160"/>
      <c r="CG181" s="160"/>
    </row>
    <row r="182" spans="1:85">
      <c r="A182" s="191" t="s">
        <v>20</v>
      </c>
      <c r="B182" s="192">
        <v>0</v>
      </c>
      <c r="C182" s="192">
        <v>0</v>
      </c>
      <c r="D182" s="192">
        <v>0</v>
      </c>
      <c r="E182" s="192">
        <v>0</v>
      </c>
      <c r="F182" s="362"/>
      <c r="G182" s="192">
        <v>0</v>
      </c>
      <c r="H182" s="193">
        <v>0</v>
      </c>
      <c r="I182" s="194">
        <f t="shared" si="139"/>
        <v>0</v>
      </c>
      <c r="J182" s="168"/>
      <c r="K182" s="195" t="s">
        <v>20</v>
      </c>
      <c r="L182" s="196">
        <v>0</v>
      </c>
      <c r="M182" s="196">
        <v>0</v>
      </c>
      <c r="N182" s="196">
        <v>0</v>
      </c>
      <c r="O182" s="196">
        <v>0</v>
      </c>
      <c r="P182" s="196">
        <v>0</v>
      </c>
      <c r="Q182" s="196">
        <v>0</v>
      </c>
      <c r="R182" s="197">
        <v>0</v>
      </c>
      <c r="S182" s="198">
        <f t="shared" si="140"/>
        <v>0</v>
      </c>
      <c r="U182" s="236" t="s">
        <v>20</v>
      </c>
      <c r="V182" s="237">
        <v>0</v>
      </c>
      <c r="W182" s="237">
        <v>0</v>
      </c>
      <c r="X182" s="237">
        <v>0</v>
      </c>
      <c r="Y182" s="237">
        <v>0</v>
      </c>
      <c r="Z182" s="237">
        <v>0</v>
      </c>
      <c r="AA182" s="237">
        <v>0</v>
      </c>
      <c r="AB182" s="237">
        <v>0</v>
      </c>
      <c r="AC182" s="237">
        <v>0</v>
      </c>
      <c r="AD182" s="237">
        <v>0</v>
      </c>
      <c r="AE182" s="237">
        <v>0</v>
      </c>
      <c r="AF182" s="237">
        <v>0</v>
      </c>
      <c r="AG182" s="237">
        <v>0</v>
      </c>
      <c r="AH182" s="125">
        <v>0</v>
      </c>
      <c r="AI182" s="238">
        <f t="shared" si="141"/>
        <v>0</v>
      </c>
      <c r="AJ182" s="160" t="str">
        <f t="shared" si="142"/>
        <v/>
      </c>
      <c r="BA182" s="160"/>
      <c r="BR182" s="160"/>
      <c r="CG182" s="160"/>
    </row>
    <row r="183" spans="1:85" ht="15" thickBot="1">
      <c r="A183" s="206" t="s">
        <v>11</v>
      </c>
      <c r="B183" s="207">
        <v>0</v>
      </c>
      <c r="C183" s="207">
        <v>0</v>
      </c>
      <c r="D183" s="207">
        <v>0</v>
      </c>
      <c r="E183" s="207">
        <v>0</v>
      </c>
      <c r="F183" s="363"/>
      <c r="G183" s="207">
        <v>0</v>
      </c>
      <c r="H183" s="208">
        <v>0</v>
      </c>
      <c r="I183" s="209">
        <f t="shared" si="139"/>
        <v>0</v>
      </c>
      <c r="J183" s="168"/>
      <c r="K183" s="210" t="s">
        <v>11</v>
      </c>
      <c r="L183" s="207">
        <v>0</v>
      </c>
      <c r="M183" s="207">
        <v>0</v>
      </c>
      <c r="N183" s="207">
        <v>0</v>
      </c>
      <c r="O183" s="207">
        <v>0</v>
      </c>
      <c r="P183" s="207">
        <v>0</v>
      </c>
      <c r="Q183" s="207">
        <v>0</v>
      </c>
      <c r="R183" s="211">
        <v>0</v>
      </c>
      <c r="S183" s="212">
        <f t="shared" si="140"/>
        <v>0</v>
      </c>
      <c r="U183" s="239" t="s">
        <v>11</v>
      </c>
      <c r="V183" s="240">
        <v>0</v>
      </c>
      <c r="W183" s="240">
        <v>0</v>
      </c>
      <c r="X183" s="240">
        <v>0</v>
      </c>
      <c r="Y183" s="240">
        <v>0</v>
      </c>
      <c r="Z183" s="240">
        <v>0</v>
      </c>
      <c r="AA183" s="240">
        <v>0</v>
      </c>
      <c r="AB183" s="240">
        <v>0</v>
      </c>
      <c r="AC183" s="240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2">
        <f t="shared" si="141"/>
        <v>0</v>
      </c>
      <c r="AJ183" s="160" t="str">
        <f t="shared" si="142"/>
        <v/>
      </c>
      <c r="BA183" s="160"/>
      <c r="BR183" s="160"/>
      <c r="CG183" s="160"/>
    </row>
    <row r="184" spans="1:85" ht="15">
      <c r="A184" s="213" t="s">
        <v>26</v>
      </c>
      <c r="B184" s="214">
        <f>SUM(B163:B179)</f>
        <v>10.258546252587093</v>
      </c>
      <c r="C184" s="214">
        <f t="shared" ref="C184:H184" si="143">SUM(C163:C179)</f>
        <v>0.12381549633305683</v>
      </c>
      <c r="D184" s="214">
        <f t="shared" si="143"/>
        <v>15.897495560901499</v>
      </c>
      <c r="E184" s="214">
        <f t="shared" si="143"/>
        <v>6.5184517090702574</v>
      </c>
      <c r="F184" s="214">
        <f t="shared" si="143"/>
        <v>0</v>
      </c>
      <c r="G184" s="214">
        <f t="shared" si="143"/>
        <v>0.65479696232170048</v>
      </c>
      <c r="H184" s="216">
        <f t="shared" si="143"/>
        <v>0</v>
      </c>
      <c r="I184" s="173">
        <f t="shared" ref="I184" si="144">SUM(I163:I179)</f>
        <v>33.453105981213604</v>
      </c>
      <c r="J184" s="168"/>
      <c r="K184" s="215" t="s">
        <v>26</v>
      </c>
      <c r="L184" s="214">
        <f>SUM(L163:L179)</f>
        <v>10.258546252587093</v>
      </c>
      <c r="M184" s="214">
        <f t="shared" ref="M184:R184" si="145">SUM(M163:M179)</f>
        <v>0.12381549633305683</v>
      </c>
      <c r="N184" s="214">
        <f t="shared" si="145"/>
        <v>15.897495560901499</v>
      </c>
      <c r="O184" s="214">
        <f t="shared" si="145"/>
        <v>6.5184517090702574</v>
      </c>
      <c r="P184" s="214">
        <f t="shared" si="145"/>
        <v>1.370195477011015</v>
      </c>
      <c r="Q184" s="214">
        <f t="shared" si="145"/>
        <v>0.65479696232170048</v>
      </c>
      <c r="R184" s="216">
        <f t="shared" si="145"/>
        <v>0</v>
      </c>
      <c r="S184" s="217">
        <f t="shared" ref="S184" si="146">SUM(S163:S179)</f>
        <v>34.82330145822462</v>
      </c>
      <c r="T184" s="160" t="str">
        <f>IF(ABS(S184-AI184)&gt;0.01,S184-AI184,"")</f>
        <v/>
      </c>
      <c r="U184" s="243" t="s">
        <v>63</v>
      </c>
      <c r="V184" s="244">
        <f>SUM(V163:V179)</f>
        <v>10.251175661188451</v>
      </c>
      <c r="W184" s="244">
        <f t="shared" ref="W184:AH184" si="147">SUM(W163:W179)</f>
        <v>3.1588248851326791E-3</v>
      </c>
      <c r="X184" s="244">
        <f t="shared" si="147"/>
        <v>0.65479696232170048</v>
      </c>
      <c r="Y184" s="244">
        <f t="shared" si="147"/>
        <v>0.12381549633305683</v>
      </c>
      <c r="Z184" s="244">
        <f t="shared" si="147"/>
        <v>15.897495560901499</v>
      </c>
      <c r="AA184" s="244">
        <f t="shared" si="147"/>
        <v>6.4750110562255356</v>
      </c>
      <c r="AB184" s="244">
        <f t="shared" si="147"/>
        <v>1.370195477011015</v>
      </c>
      <c r="AC184" s="244">
        <f t="shared" si="147"/>
        <v>4.765241935823139E-2</v>
      </c>
      <c r="AD184" s="245">
        <f t="shared" si="147"/>
        <v>4.2117665135102391E-3</v>
      </c>
      <c r="AE184" s="245">
        <f t="shared" si="147"/>
        <v>0</v>
      </c>
      <c r="AF184" s="245">
        <f t="shared" si="147"/>
        <v>0</v>
      </c>
      <c r="AG184" s="245">
        <f t="shared" si="147"/>
        <v>0</v>
      </c>
      <c r="AH184" s="245">
        <f t="shared" si="147"/>
        <v>4.344065284472115E-2</v>
      </c>
      <c r="AI184" s="246">
        <f>SUM(V184:AC184)</f>
        <v>34.82330145822462</v>
      </c>
      <c r="AJ184" s="160" t="str">
        <f t="shared" si="142"/>
        <v/>
      </c>
      <c r="BA184" s="160"/>
      <c r="BR184" s="160"/>
      <c r="CG184" s="160"/>
    </row>
    <row r="185" spans="1:85" s="23" customFormat="1" ht="15" thickBot="1">
      <c r="A185" s="30" t="s">
        <v>88</v>
      </c>
      <c r="B185" s="47">
        <f>IF($I184=0,"-",B184/$I184)</f>
        <v>0.30665452285201938</v>
      </c>
      <c r="C185" s="47">
        <f t="shared" ref="C185:H185" si="148">IF($I184=0,"-",C184/$I184)</f>
        <v>3.7011659366573734E-3</v>
      </c>
      <c r="D185" s="47">
        <f t="shared" si="148"/>
        <v>0.47521732570449871</v>
      </c>
      <c r="E185" s="47">
        <f t="shared" si="148"/>
        <v>0.19485340801332021</v>
      </c>
      <c r="F185" s="47">
        <f t="shared" si="148"/>
        <v>0</v>
      </c>
      <c r="G185" s="47">
        <f t="shared" si="148"/>
        <v>1.9573577493504413E-2</v>
      </c>
      <c r="H185" s="70">
        <f t="shared" si="148"/>
        <v>0</v>
      </c>
      <c r="I185" s="48">
        <f>SUM(B185:H185)</f>
        <v>1</v>
      </c>
      <c r="J185" s="160"/>
      <c r="K185" s="81" t="s">
        <v>88</v>
      </c>
      <c r="L185" s="98">
        <f t="shared" ref="L185:R185" si="149">IF($S184=0,"-",L184/$S184)</f>
        <v>0.29458856061920613</v>
      </c>
      <c r="M185" s="98">
        <f t="shared" si="149"/>
        <v>3.5555358380247402E-3</v>
      </c>
      <c r="N185" s="98">
        <f t="shared" si="149"/>
        <v>0.4565189081791326</v>
      </c>
      <c r="O185" s="98">
        <f t="shared" si="149"/>
        <v>0.18718649398851642</v>
      </c>
      <c r="P185" s="98">
        <f t="shared" si="149"/>
        <v>3.9347087140912083E-2</v>
      </c>
      <c r="Q185" s="98">
        <f t="shared" si="149"/>
        <v>1.8803414234208098E-2</v>
      </c>
      <c r="R185" s="99">
        <f t="shared" si="149"/>
        <v>0</v>
      </c>
      <c r="S185" s="100">
        <f>SUM(L185:R185)</f>
        <v>1</v>
      </c>
      <c r="U185" s="110" t="s">
        <v>88</v>
      </c>
      <c r="V185" s="133">
        <f>+V184/$AI184</f>
        <v>0.29437690373746322</v>
      </c>
      <c r="W185" s="133">
        <f t="shared" ref="W185:AH185" si="150">+W184/$AI184</f>
        <v>9.0710092175554574E-5</v>
      </c>
      <c r="X185" s="133">
        <f t="shared" si="150"/>
        <v>1.8803414234208098E-2</v>
      </c>
      <c r="Y185" s="133">
        <f t="shared" si="150"/>
        <v>3.5555358380247402E-3</v>
      </c>
      <c r="Z185" s="133">
        <f t="shared" si="150"/>
        <v>0.4565189081791326</v>
      </c>
      <c r="AA185" s="133">
        <f t="shared" si="150"/>
        <v>0.18593903464303088</v>
      </c>
      <c r="AB185" s="133">
        <f t="shared" si="150"/>
        <v>3.9347087140912083E-2</v>
      </c>
      <c r="AC185" s="133">
        <f t="shared" si="150"/>
        <v>1.3684061350529063E-3</v>
      </c>
      <c r="AD185" s="133">
        <f t="shared" si="150"/>
        <v>1.209467895674061E-4</v>
      </c>
      <c r="AE185" s="133">
        <f t="shared" si="150"/>
        <v>0</v>
      </c>
      <c r="AF185" s="133">
        <f t="shared" si="150"/>
        <v>0</v>
      </c>
      <c r="AG185" s="133">
        <f t="shared" si="150"/>
        <v>0</v>
      </c>
      <c r="AH185" s="133">
        <f t="shared" si="150"/>
        <v>1.2474593454855003E-3</v>
      </c>
      <c r="AI185" s="134">
        <f>SUM(V185:AC185)</f>
        <v>1</v>
      </c>
      <c r="AJ185" s="23" t="str">
        <f t="shared" si="142"/>
        <v/>
      </c>
    </row>
    <row r="186" spans="1:85" ht="15" thickBot="1">
      <c r="A186" s="247"/>
      <c r="B186" s="247"/>
      <c r="C186" s="247"/>
      <c r="D186" s="247"/>
      <c r="E186" s="247"/>
      <c r="F186" s="247"/>
      <c r="G186" s="247"/>
      <c r="H186" s="247"/>
      <c r="I186" s="247"/>
      <c r="K186" s="247"/>
      <c r="L186" s="247"/>
      <c r="M186" s="247"/>
      <c r="N186" s="247"/>
      <c r="O186" s="247"/>
      <c r="P186" s="247"/>
      <c r="Q186" s="247"/>
      <c r="R186" s="247"/>
      <c r="S186" s="247"/>
      <c r="AI186" s="168"/>
      <c r="BA186" s="160"/>
      <c r="BR186" s="160"/>
      <c r="CG186" s="160"/>
    </row>
    <row r="187" spans="1:85" ht="28.5">
      <c r="A187" s="312" t="s">
        <v>35</v>
      </c>
      <c r="B187" s="164" t="s">
        <v>0</v>
      </c>
      <c r="C187" s="164" t="s">
        <v>1</v>
      </c>
      <c r="D187" s="164" t="s">
        <v>2</v>
      </c>
      <c r="E187" s="164" t="s">
        <v>3</v>
      </c>
      <c r="F187" s="164" t="s">
        <v>27</v>
      </c>
      <c r="G187" s="164" t="s">
        <v>4</v>
      </c>
      <c r="H187" s="164" t="s">
        <v>5</v>
      </c>
      <c r="I187" s="165" t="s">
        <v>6</v>
      </c>
      <c r="K187" s="314" t="s">
        <v>35</v>
      </c>
      <c r="L187" s="166" t="s">
        <v>0</v>
      </c>
      <c r="M187" s="166" t="s">
        <v>1</v>
      </c>
      <c r="N187" s="166" t="s">
        <v>2</v>
      </c>
      <c r="O187" s="166" t="s">
        <v>3</v>
      </c>
      <c r="P187" s="166" t="s">
        <v>27</v>
      </c>
      <c r="Q187" s="166" t="s">
        <v>4</v>
      </c>
      <c r="R187" s="166" t="s">
        <v>5</v>
      </c>
      <c r="S187" s="167" t="s">
        <v>6</v>
      </c>
      <c r="U187" s="316" t="s">
        <v>35</v>
      </c>
      <c r="V187" s="219" t="s">
        <v>74</v>
      </c>
      <c r="W187" s="219" t="s">
        <v>75</v>
      </c>
      <c r="X187" s="219" t="s">
        <v>4</v>
      </c>
      <c r="Y187" s="219" t="s">
        <v>1</v>
      </c>
      <c r="Z187" s="219" t="s">
        <v>2</v>
      </c>
      <c r="AA187" s="219" t="s">
        <v>3</v>
      </c>
      <c r="AB187" s="219" t="s">
        <v>55</v>
      </c>
      <c r="AC187" s="219" t="s">
        <v>68</v>
      </c>
      <c r="AD187" s="220" t="s">
        <v>76</v>
      </c>
      <c r="AE187" s="220" t="s">
        <v>83</v>
      </c>
      <c r="AF187" s="220" t="s">
        <v>77</v>
      </c>
      <c r="AG187" s="220" t="s">
        <v>84</v>
      </c>
      <c r="AH187" s="220" t="s">
        <v>85</v>
      </c>
      <c r="AI187" s="221" t="s">
        <v>63</v>
      </c>
      <c r="BA187" s="160"/>
      <c r="BR187" s="160"/>
      <c r="CG187" s="160"/>
    </row>
    <row r="188" spans="1:85" ht="15">
      <c r="A188" s="313" t="s">
        <v>35</v>
      </c>
      <c r="B188" s="318" t="s">
        <v>69</v>
      </c>
      <c r="C188" s="319"/>
      <c r="D188" s="319"/>
      <c r="E188" s="319"/>
      <c r="F188" s="319"/>
      <c r="G188" s="319"/>
      <c r="H188" s="319"/>
      <c r="I188" s="320"/>
      <c r="K188" s="315" t="s">
        <v>35</v>
      </c>
      <c r="L188" s="321" t="s">
        <v>69</v>
      </c>
      <c r="M188" s="322"/>
      <c r="N188" s="322"/>
      <c r="O188" s="322"/>
      <c r="P188" s="322"/>
      <c r="Q188" s="322"/>
      <c r="R188" s="322"/>
      <c r="S188" s="323"/>
      <c r="U188" s="317" t="s">
        <v>35</v>
      </c>
      <c r="V188" s="324" t="s">
        <v>69</v>
      </c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5"/>
      <c r="BA188" s="160"/>
      <c r="BR188" s="160"/>
      <c r="CG188" s="160"/>
    </row>
    <row r="189" spans="1:85" ht="15">
      <c r="A189" s="170" t="s">
        <v>7</v>
      </c>
      <c r="B189" s="171">
        <v>1.7819624020719127E-2</v>
      </c>
      <c r="C189" s="171">
        <v>0</v>
      </c>
      <c r="D189" s="171">
        <v>0</v>
      </c>
      <c r="E189" s="171">
        <v>0</v>
      </c>
      <c r="F189" s="361"/>
      <c r="G189" s="171">
        <v>0</v>
      </c>
      <c r="H189" s="172">
        <v>0</v>
      </c>
      <c r="I189" s="173">
        <f>SUM(B189:H189)</f>
        <v>1.7819624020719127E-2</v>
      </c>
      <c r="J189" s="168"/>
      <c r="K189" s="222" t="s">
        <v>7</v>
      </c>
      <c r="L189" s="171">
        <v>1.7819624020719127E-2</v>
      </c>
      <c r="M189" s="171">
        <v>0</v>
      </c>
      <c r="N189" s="171">
        <v>0</v>
      </c>
      <c r="O189" s="171">
        <v>0</v>
      </c>
      <c r="P189" s="171">
        <v>0</v>
      </c>
      <c r="Q189" s="171">
        <v>0</v>
      </c>
      <c r="R189" s="223">
        <v>0</v>
      </c>
      <c r="S189" s="224">
        <f>SUM(L189:R189)</f>
        <v>1.7819624020719127E-2</v>
      </c>
      <c r="U189" s="225" t="s">
        <v>7</v>
      </c>
      <c r="V189" s="226">
        <v>1.7819624020719127E-2</v>
      </c>
      <c r="W189" s="226">
        <v>0</v>
      </c>
      <c r="X189" s="226">
        <v>0</v>
      </c>
      <c r="Y189" s="226">
        <v>0</v>
      </c>
      <c r="Z189" s="226">
        <v>0</v>
      </c>
      <c r="AA189" s="226">
        <v>0</v>
      </c>
      <c r="AB189" s="226">
        <v>0</v>
      </c>
      <c r="AC189" s="227">
        <v>0</v>
      </c>
      <c r="AD189" s="228">
        <v>0</v>
      </c>
      <c r="AE189" s="228">
        <v>0</v>
      </c>
      <c r="AF189" s="228">
        <v>0</v>
      </c>
      <c r="AG189" s="228">
        <v>0</v>
      </c>
      <c r="AH189" s="228">
        <v>0</v>
      </c>
      <c r="AI189" s="229">
        <f>SUM(V189:AC189)</f>
        <v>1.7819624020719127E-2</v>
      </c>
      <c r="AJ189" s="160" t="str">
        <f>IF(ABS(S189-AI189)&gt;0.001,S189-AI189,"")</f>
        <v/>
      </c>
      <c r="BA189" s="160"/>
      <c r="BR189" s="160"/>
      <c r="CG189" s="160"/>
    </row>
    <row r="190" spans="1:85" ht="15">
      <c r="A190" s="178" t="s">
        <v>8</v>
      </c>
      <c r="B190" s="179">
        <v>0</v>
      </c>
      <c r="C190" s="179">
        <v>0</v>
      </c>
      <c r="D190" s="179">
        <v>0</v>
      </c>
      <c r="E190" s="179">
        <v>0</v>
      </c>
      <c r="F190" s="362"/>
      <c r="G190" s="179">
        <v>0</v>
      </c>
      <c r="H190" s="180">
        <v>0</v>
      </c>
      <c r="I190" s="181">
        <f t="shared" ref="I190:I209" si="151">SUM(B190:H190)</f>
        <v>0</v>
      </c>
      <c r="J190" s="168"/>
      <c r="K190" s="182" t="s">
        <v>8</v>
      </c>
      <c r="L190" s="183">
        <v>0</v>
      </c>
      <c r="M190" s="183">
        <v>0</v>
      </c>
      <c r="N190" s="183">
        <v>0</v>
      </c>
      <c r="O190" s="183">
        <v>0</v>
      </c>
      <c r="P190" s="183">
        <v>0</v>
      </c>
      <c r="Q190" s="183">
        <v>0</v>
      </c>
      <c r="R190" s="184">
        <v>0</v>
      </c>
      <c r="S190" s="185">
        <f t="shared" ref="S190:S209" si="152">SUM(L190:R190)</f>
        <v>0</v>
      </c>
      <c r="U190" s="230" t="s">
        <v>8</v>
      </c>
      <c r="V190" s="231">
        <v>0</v>
      </c>
      <c r="W190" s="231">
        <v>0</v>
      </c>
      <c r="X190" s="231">
        <v>0</v>
      </c>
      <c r="Y190" s="231">
        <v>0</v>
      </c>
      <c r="Z190" s="231">
        <v>0</v>
      </c>
      <c r="AA190" s="231">
        <v>0</v>
      </c>
      <c r="AB190" s="231">
        <v>0</v>
      </c>
      <c r="AC190" s="232">
        <v>0</v>
      </c>
      <c r="AD190" s="231">
        <v>0</v>
      </c>
      <c r="AE190" s="231">
        <v>0</v>
      </c>
      <c r="AF190" s="231">
        <v>0</v>
      </c>
      <c r="AG190" s="231">
        <v>0</v>
      </c>
      <c r="AH190" s="231">
        <v>0</v>
      </c>
      <c r="AI190" s="233">
        <f t="shared" ref="AI190:AI209" si="153">SUM(V190:AC190)</f>
        <v>0</v>
      </c>
      <c r="AJ190" s="160" t="str">
        <f t="shared" ref="AJ190:AJ211" si="154">IF(ABS(S190-AI190)&gt;0.001,S190-AI190,"")</f>
        <v/>
      </c>
      <c r="BA190" s="160"/>
      <c r="BR190" s="160"/>
      <c r="CG190" s="160"/>
    </row>
    <row r="191" spans="1:85" ht="15">
      <c r="A191" s="186" t="s">
        <v>10</v>
      </c>
      <c r="B191" s="175">
        <v>0</v>
      </c>
      <c r="C191" s="175">
        <v>0</v>
      </c>
      <c r="D191" s="175">
        <v>0</v>
      </c>
      <c r="E191" s="175">
        <v>0</v>
      </c>
      <c r="F191" s="362"/>
      <c r="G191" s="175">
        <v>0</v>
      </c>
      <c r="H191" s="187">
        <v>0</v>
      </c>
      <c r="I191" s="173">
        <f t="shared" si="151"/>
        <v>0</v>
      </c>
      <c r="J191" s="168"/>
      <c r="K191" s="188" t="s">
        <v>10</v>
      </c>
      <c r="L191" s="175">
        <v>0</v>
      </c>
      <c r="M191" s="175">
        <v>0</v>
      </c>
      <c r="N191" s="175">
        <v>0</v>
      </c>
      <c r="O191" s="175">
        <v>0</v>
      </c>
      <c r="P191" s="175">
        <v>0</v>
      </c>
      <c r="Q191" s="175">
        <v>0</v>
      </c>
      <c r="R191" s="176">
        <v>0</v>
      </c>
      <c r="S191" s="177">
        <f t="shared" si="152"/>
        <v>0</v>
      </c>
      <c r="U191" s="234" t="s">
        <v>10</v>
      </c>
      <c r="V191" s="226">
        <v>0</v>
      </c>
      <c r="W191" s="226">
        <v>0</v>
      </c>
      <c r="X191" s="226">
        <v>0</v>
      </c>
      <c r="Y191" s="226">
        <v>0</v>
      </c>
      <c r="Z191" s="226">
        <v>0</v>
      </c>
      <c r="AA191" s="226">
        <v>0</v>
      </c>
      <c r="AB191" s="226">
        <v>0</v>
      </c>
      <c r="AC191" s="227">
        <v>0</v>
      </c>
      <c r="AD191" s="228">
        <v>0</v>
      </c>
      <c r="AE191" s="228">
        <v>0</v>
      </c>
      <c r="AF191" s="228">
        <v>0</v>
      </c>
      <c r="AG191" s="228">
        <v>0</v>
      </c>
      <c r="AH191" s="228">
        <v>0</v>
      </c>
      <c r="AI191" s="229">
        <f t="shared" si="153"/>
        <v>0</v>
      </c>
      <c r="AJ191" s="160" t="str">
        <f t="shared" si="154"/>
        <v/>
      </c>
      <c r="BA191" s="160"/>
      <c r="BR191" s="160"/>
      <c r="CG191" s="160"/>
    </row>
    <row r="192" spans="1:85" ht="15">
      <c r="A192" s="178" t="s">
        <v>56</v>
      </c>
      <c r="B192" s="179">
        <v>0</v>
      </c>
      <c r="C192" s="179">
        <v>0</v>
      </c>
      <c r="D192" s="179">
        <v>0</v>
      </c>
      <c r="E192" s="179">
        <v>0</v>
      </c>
      <c r="F192" s="362"/>
      <c r="G192" s="179">
        <v>0</v>
      </c>
      <c r="H192" s="180">
        <v>0</v>
      </c>
      <c r="I192" s="181">
        <f t="shared" si="151"/>
        <v>0</v>
      </c>
      <c r="J192" s="168"/>
      <c r="K192" s="182" t="s">
        <v>56</v>
      </c>
      <c r="L192" s="183">
        <v>0</v>
      </c>
      <c r="M192" s="183">
        <v>0</v>
      </c>
      <c r="N192" s="183">
        <v>0</v>
      </c>
      <c r="O192" s="183">
        <v>0</v>
      </c>
      <c r="P192" s="183">
        <v>0</v>
      </c>
      <c r="Q192" s="183">
        <v>0</v>
      </c>
      <c r="R192" s="184">
        <v>0</v>
      </c>
      <c r="S192" s="185">
        <f t="shared" si="152"/>
        <v>0</v>
      </c>
      <c r="U192" s="230" t="s">
        <v>56</v>
      </c>
      <c r="V192" s="231">
        <v>0</v>
      </c>
      <c r="W192" s="231">
        <v>0</v>
      </c>
      <c r="X192" s="231">
        <v>0</v>
      </c>
      <c r="Y192" s="231">
        <v>0</v>
      </c>
      <c r="Z192" s="231">
        <v>0</v>
      </c>
      <c r="AA192" s="231">
        <v>0</v>
      </c>
      <c r="AB192" s="231">
        <v>0</v>
      </c>
      <c r="AC192" s="232">
        <v>0</v>
      </c>
      <c r="AD192" s="231">
        <v>0</v>
      </c>
      <c r="AE192" s="231">
        <v>0</v>
      </c>
      <c r="AF192" s="231">
        <v>0</v>
      </c>
      <c r="AG192" s="231">
        <v>0</v>
      </c>
      <c r="AH192" s="231">
        <v>0</v>
      </c>
      <c r="AI192" s="233">
        <f t="shared" si="153"/>
        <v>0</v>
      </c>
      <c r="AJ192" s="160" t="str">
        <f t="shared" si="154"/>
        <v/>
      </c>
      <c r="BA192" s="160"/>
      <c r="BR192" s="160"/>
      <c r="CG192" s="160"/>
    </row>
    <row r="193" spans="1:85" ht="15">
      <c r="A193" s="186" t="s">
        <v>16</v>
      </c>
      <c r="B193" s="175">
        <v>1.1027596221234108</v>
      </c>
      <c r="C193" s="175">
        <v>0</v>
      </c>
      <c r="D193" s="175">
        <v>49.986023543798609</v>
      </c>
      <c r="E193" s="175">
        <v>0</v>
      </c>
      <c r="F193" s="362"/>
      <c r="G193" s="175">
        <v>0</v>
      </c>
      <c r="H193" s="187">
        <v>0</v>
      </c>
      <c r="I193" s="173">
        <f t="shared" si="151"/>
        <v>51.088783165922017</v>
      </c>
      <c r="J193" s="168"/>
      <c r="K193" s="188" t="s">
        <v>16</v>
      </c>
      <c r="L193" s="175">
        <v>1.1027596221234108</v>
      </c>
      <c r="M193" s="175">
        <v>0</v>
      </c>
      <c r="N193" s="175">
        <v>49.986023543798609</v>
      </c>
      <c r="O193" s="175">
        <v>0</v>
      </c>
      <c r="P193" s="175">
        <v>0</v>
      </c>
      <c r="Q193" s="175">
        <v>0</v>
      </c>
      <c r="R193" s="176">
        <v>0</v>
      </c>
      <c r="S193" s="177">
        <f t="shared" si="152"/>
        <v>51.088783165922017</v>
      </c>
      <c r="U193" s="234" t="s">
        <v>16</v>
      </c>
      <c r="V193" s="226">
        <v>1.1027596221234108</v>
      </c>
      <c r="W193" s="226">
        <v>0</v>
      </c>
      <c r="X193" s="226">
        <v>0</v>
      </c>
      <c r="Y193" s="226">
        <v>0</v>
      </c>
      <c r="Z193" s="226">
        <v>49.986023543798609</v>
      </c>
      <c r="AA193" s="226">
        <v>0</v>
      </c>
      <c r="AB193" s="226">
        <v>0</v>
      </c>
      <c r="AC193" s="227">
        <v>0</v>
      </c>
      <c r="AD193" s="228">
        <v>0</v>
      </c>
      <c r="AE193" s="228">
        <v>0</v>
      </c>
      <c r="AF193" s="228">
        <v>0</v>
      </c>
      <c r="AG193" s="228">
        <v>0</v>
      </c>
      <c r="AH193" s="228">
        <v>0</v>
      </c>
      <c r="AI193" s="229">
        <f t="shared" si="153"/>
        <v>51.088783165922017</v>
      </c>
      <c r="AJ193" s="160" t="str">
        <f t="shared" si="154"/>
        <v/>
      </c>
      <c r="BA193" s="160"/>
      <c r="BR193" s="160"/>
      <c r="CG193" s="160"/>
    </row>
    <row r="194" spans="1:85" ht="15">
      <c r="A194" s="178" t="s">
        <v>15</v>
      </c>
      <c r="B194" s="179">
        <v>5.8921539152860651</v>
      </c>
      <c r="C194" s="179">
        <v>0.35866825538043245</v>
      </c>
      <c r="D194" s="179">
        <v>5.9156531531615588</v>
      </c>
      <c r="E194" s="179">
        <v>1.3815881179279428</v>
      </c>
      <c r="F194" s="362"/>
      <c r="G194" s="179">
        <v>0</v>
      </c>
      <c r="H194" s="180">
        <v>0</v>
      </c>
      <c r="I194" s="181">
        <f t="shared" si="151"/>
        <v>13.548063441756</v>
      </c>
      <c r="J194" s="168"/>
      <c r="K194" s="182" t="s">
        <v>15</v>
      </c>
      <c r="L194" s="183">
        <v>5.8921539152860651</v>
      </c>
      <c r="M194" s="183">
        <v>0.35866825538043245</v>
      </c>
      <c r="N194" s="183">
        <v>5.9156531531615588</v>
      </c>
      <c r="O194" s="183">
        <v>1.3815881179279428</v>
      </c>
      <c r="P194" s="183">
        <v>0</v>
      </c>
      <c r="Q194" s="183">
        <v>0</v>
      </c>
      <c r="R194" s="184">
        <v>0</v>
      </c>
      <c r="S194" s="185">
        <f t="shared" si="152"/>
        <v>13.548063441756</v>
      </c>
      <c r="U194" s="230" t="s">
        <v>57</v>
      </c>
      <c r="V194" s="231">
        <v>4.1077050962695552</v>
      </c>
      <c r="W194" s="231">
        <v>0</v>
      </c>
      <c r="X194" s="231">
        <v>0</v>
      </c>
      <c r="Y194" s="231">
        <v>0.35866825538043245</v>
      </c>
      <c r="Z194" s="231">
        <v>5.7073094173113388</v>
      </c>
      <c r="AA194" s="231">
        <v>0.94451729824842068</v>
      </c>
      <c r="AB194" s="231">
        <v>0</v>
      </c>
      <c r="AC194" s="232">
        <v>2.4298633745462523</v>
      </c>
      <c r="AD194" s="231">
        <v>1.7844488190165098</v>
      </c>
      <c r="AE194" s="231">
        <v>0</v>
      </c>
      <c r="AF194" s="231">
        <v>0</v>
      </c>
      <c r="AG194" s="231">
        <v>0.20834373585022042</v>
      </c>
      <c r="AH194" s="231">
        <v>0.4370708196795221</v>
      </c>
      <c r="AI194" s="233">
        <f t="shared" si="153"/>
        <v>13.548063441756</v>
      </c>
      <c r="AJ194" s="160" t="str">
        <f t="shared" si="154"/>
        <v/>
      </c>
      <c r="BA194" s="160"/>
      <c r="BR194" s="160"/>
      <c r="CG194" s="160"/>
    </row>
    <row r="195" spans="1:85" ht="15">
      <c r="A195" s="186" t="s">
        <v>58</v>
      </c>
      <c r="B195" s="175">
        <v>0</v>
      </c>
      <c r="C195" s="175">
        <v>0</v>
      </c>
      <c r="D195" s="175">
        <v>0</v>
      </c>
      <c r="E195" s="175">
        <v>2.1783357283840292</v>
      </c>
      <c r="F195" s="362"/>
      <c r="G195" s="175">
        <v>0</v>
      </c>
      <c r="H195" s="187">
        <v>0</v>
      </c>
      <c r="I195" s="173">
        <f t="shared" si="151"/>
        <v>2.1783357283840292</v>
      </c>
      <c r="J195" s="168"/>
      <c r="K195" s="188" t="s">
        <v>58</v>
      </c>
      <c r="L195" s="175">
        <v>0</v>
      </c>
      <c r="M195" s="175">
        <v>0</v>
      </c>
      <c r="N195" s="175">
        <v>0</v>
      </c>
      <c r="O195" s="175">
        <v>2.1783357283840292</v>
      </c>
      <c r="P195" s="175">
        <v>332.18713680347264</v>
      </c>
      <c r="Q195" s="175">
        <v>0</v>
      </c>
      <c r="R195" s="176">
        <v>0</v>
      </c>
      <c r="S195" s="177">
        <f t="shared" si="152"/>
        <v>334.36547253185665</v>
      </c>
      <c r="U195" s="234" t="s">
        <v>58</v>
      </c>
      <c r="V195" s="226">
        <v>0</v>
      </c>
      <c r="W195" s="226">
        <v>0</v>
      </c>
      <c r="X195" s="226">
        <v>0</v>
      </c>
      <c r="Y195" s="226">
        <v>0</v>
      </c>
      <c r="Z195" s="226">
        <v>0</v>
      </c>
      <c r="AA195" s="226">
        <v>0.32675035925760437</v>
      </c>
      <c r="AB195" s="226">
        <v>332.18713680347264</v>
      </c>
      <c r="AC195" s="227">
        <v>1.8515853691264248</v>
      </c>
      <c r="AD195" s="226">
        <v>0</v>
      </c>
      <c r="AE195" s="226">
        <v>0</v>
      </c>
      <c r="AF195" s="226">
        <v>0</v>
      </c>
      <c r="AG195" s="226">
        <v>0</v>
      </c>
      <c r="AH195" s="226">
        <v>1.8515853691264248</v>
      </c>
      <c r="AI195" s="229">
        <f t="shared" si="153"/>
        <v>334.36547253185671</v>
      </c>
      <c r="AJ195" s="160" t="str">
        <f t="shared" si="154"/>
        <v/>
      </c>
      <c r="BA195" s="160"/>
      <c r="BR195" s="160"/>
      <c r="CG195" s="160"/>
    </row>
    <row r="196" spans="1:85" ht="15">
      <c r="A196" s="178" t="s">
        <v>12</v>
      </c>
      <c r="B196" s="179">
        <v>0</v>
      </c>
      <c r="C196" s="179">
        <v>0</v>
      </c>
      <c r="D196" s="179">
        <v>0</v>
      </c>
      <c r="E196" s="179">
        <v>0</v>
      </c>
      <c r="F196" s="362"/>
      <c r="G196" s="179">
        <v>0</v>
      </c>
      <c r="H196" s="180">
        <v>0</v>
      </c>
      <c r="I196" s="181">
        <f t="shared" si="151"/>
        <v>0</v>
      </c>
      <c r="J196" s="168"/>
      <c r="K196" s="182" t="s">
        <v>12</v>
      </c>
      <c r="L196" s="183">
        <v>0</v>
      </c>
      <c r="M196" s="183">
        <v>0</v>
      </c>
      <c r="N196" s="183">
        <v>0</v>
      </c>
      <c r="O196" s="183">
        <v>0</v>
      </c>
      <c r="P196" s="183">
        <v>1.1073408017488988</v>
      </c>
      <c r="Q196" s="183">
        <v>0</v>
      </c>
      <c r="R196" s="184">
        <v>0</v>
      </c>
      <c r="S196" s="185">
        <f t="shared" si="152"/>
        <v>1.1073408017488988</v>
      </c>
      <c r="U196" s="230" t="s">
        <v>12</v>
      </c>
      <c r="V196" s="231">
        <v>0</v>
      </c>
      <c r="W196" s="231">
        <v>0</v>
      </c>
      <c r="X196" s="231">
        <v>0</v>
      </c>
      <c r="Y196" s="231">
        <v>0</v>
      </c>
      <c r="Z196" s="231">
        <v>0</v>
      </c>
      <c r="AA196" s="231">
        <v>0</v>
      </c>
      <c r="AB196" s="231">
        <v>1.1073408017488988</v>
      </c>
      <c r="AC196" s="232">
        <v>0</v>
      </c>
      <c r="AD196" s="231">
        <v>0</v>
      </c>
      <c r="AE196" s="231">
        <v>0</v>
      </c>
      <c r="AF196" s="231">
        <v>0</v>
      </c>
      <c r="AG196" s="231">
        <v>0</v>
      </c>
      <c r="AH196" s="231">
        <v>0</v>
      </c>
      <c r="AI196" s="233">
        <f t="shared" si="153"/>
        <v>1.1073408017488988</v>
      </c>
      <c r="AJ196" s="160" t="str">
        <f t="shared" si="154"/>
        <v/>
      </c>
      <c r="BA196" s="160"/>
      <c r="BR196" s="160"/>
      <c r="CG196" s="160"/>
    </row>
    <row r="197" spans="1:85" ht="15">
      <c r="A197" s="186" t="s">
        <v>59</v>
      </c>
      <c r="B197" s="175">
        <v>0</v>
      </c>
      <c r="C197" s="175">
        <v>0</v>
      </c>
      <c r="D197" s="175">
        <v>0</v>
      </c>
      <c r="E197" s="175">
        <v>0</v>
      </c>
      <c r="F197" s="362"/>
      <c r="G197" s="175">
        <v>0</v>
      </c>
      <c r="H197" s="187">
        <v>0</v>
      </c>
      <c r="I197" s="173">
        <f t="shared" si="151"/>
        <v>0</v>
      </c>
      <c r="J197" s="168"/>
      <c r="K197" s="188" t="s">
        <v>59</v>
      </c>
      <c r="L197" s="175">
        <v>0</v>
      </c>
      <c r="M197" s="175">
        <v>0</v>
      </c>
      <c r="N197" s="175">
        <v>0</v>
      </c>
      <c r="O197" s="175">
        <v>0</v>
      </c>
      <c r="P197" s="175">
        <v>0</v>
      </c>
      <c r="Q197" s="175">
        <v>0</v>
      </c>
      <c r="R197" s="176">
        <v>0</v>
      </c>
      <c r="S197" s="177">
        <f t="shared" si="152"/>
        <v>0</v>
      </c>
      <c r="U197" s="234" t="s">
        <v>59</v>
      </c>
      <c r="V197" s="226">
        <v>0</v>
      </c>
      <c r="W197" s="226">
        <v>0</v>
      </c>
      <c r="X197" s="226">
        <v>0</v>
      </c>
      <c r="Y197" s="226">
        <v>0</v>
      </c>
      <c r="Z197" s="226">
        <v>0</v>
      </c>
      <c r="AA197" s="226">
        <v>0</v>
      </c>
      <c r="AB197" s="226">
        <v>0</v>
      </c>
      <c r="AC197" s="227">
        <v>0</v>
      </c>
      <c r="AD197" s="226">
        <v>0</v>
      </c>
      <c r="AE197" s="226">
        <v>0</v>
      </c>
      <c r="AF197" s="226">
        <v>0</v>
      </c>
      <c r="AG197" s="226">
        <v>0</v>
      </c>
      <c r="AH197" s="226">
        <v>0</v>
      </c>
      <c r="AI197" s="229">
        <f t="shared" si="153"/>
        <v>0</v>
      </c>
      <c r="AJ197" s="160" t="str">
        <f t="shared" si="154"/>
        <v/>
      </c>
      <c r="BA197" s="160"/>
      <c r="BR197" s="160"/>
      <c r="CG197" s="160"/>
    </row>
    <row r="198" spans="1:85" ht="15">
      <c r="A198" s="178" t="s">
        <v>17</v>
      </c>
      <c r="B198" s="179">
        <v>16.664250912603492</v>
      </c>
      <c r="C198" s="179">
        <v>0</v>
      </c>
      <c r="D198" s="179">
        <v>3.0897387686585818</v>
      </c>
      <c r="E198" s="179">
        <v>0.15035096642945275</v>
      </c>
      <c r="F198" s="362"/>
      <c r="G198" s="179">
        <v>0</v>
      </c>
      <c r="H198" s="180">
        <v>0</v>
      </c>
      <c r="I198" s="181">
        <f t="shared" si="151"/>
        <v>19.904340647691527</v>
      </c>
      <c r="J198" s="168"/>
      <c r="K198" s="182" t="s">
        <v>17</v>
      </c>
      <c r="L198" s="183">
        <v>16.664250912603492</v>
      </c>
      <c r="M198" s="183">
        <v>0</v>
      </c>
      <c r="N198" s="183">
        <v>3.0897387686585818</v>
      </c>
      <c r="O198" s="183">
        <v>0.15035096642945275</v>
      </c>
      <c r="P198" s="183">
        <v>7.2077081761006368E-3</v>
      </c>
      <c r="Q198" s="183">
        <v>0</v>
      </c>
      <c r="R198" s="184">
        <v>0</v>
      </c>
      <c r="S198" s="185">
        <f t="shared" si="152"/>
        <v>19.911548355867627</v>
      </c>
      <c r="U198" s="230" t="s">
        <v>17</v>
      </c>
      <c r="V198" s="231">
        <v>16.664250912603492</v>
      </c>
      <c r="W198" s="231">
        <v>0</v>
      </c>
      <c r="X198" s="231">
        <v>0</v>
      </c>
      <c r="Y198" s="231">
        <v>0</v>
      </c>
      <c r="Z198" s="231">
        <v>3.0897387686585818</v>
      </c>
      <c r="AA198" s="231">
        <v>2.5868171458776502E-2</v>
      </c>
      <c r="AB198" s="231">
        <v>7.2077081761006368E-3</v>
      </c>
      <c r="AC198" s="232">
        <v>0.12448279497067626</v>
      </c>
      <c r="AD198" s="231">
        <v>0</v>
      </c>
      <c r="AE198" s="231">
        <v>0</v>
      </c>
      <c r="AF198" s="231">
        <v>0</v>
      </c>
      <c r="AG198" s="231">
        <v>0</v>
      </c>
      <c r="AH198" s="231">
        <v>0.12448279497067626</v>
      </c>
      <c r="AI198" s="233">
        <f t="shared" si="153"/>
        <v>19.911548355867623</v>
      </c>
      <c r="AJ198" s="160" t="str">
        <f t="shared" si="154"/>
        <v/>
      </c>
      <c r="BA198" s="160"/>
      <c r="BR198" s="160"/>
      <c r="CG198" s="160"/>
    </row>
    <row r="199" spans="1:85" ht="15">
      <c r="A199" s="186" t="s">
        <v>139</v>
      </c>
      <c r="B199" s="175">
        <v>3.2342897139857887</v>
      </c>
      <c r="C199" s="175">
        <v>2.4758664438592417</v>
      </c>
      <c r="D199" s="175">
        <v>65.971691425782637</v>
      </c>
      <c r="E199" s="175">
        <v>0</v>
      </c>
      <c r="F199" s="362"/>
      <c r="G199" s="175">
        <v>0</v>
      </c>
      <c r="H199" s="187">
        <v>0</v>
      </c>
      <c r="I199" s="173">
        <f t="shared" si="151"/>
        <v>71.681847583627672</v>
      </c>
      <c r="J199" s="168"/>
      <c r="K199" s="188" t="s">
        <v>139</v>
      </c>
      <c r="L199" s="175">
        <v>3.2342897139857887</v>
      </c>
      <c r="M199" s="175">
        <v>2.4758664438592417</v>
      </c>
      <c r="N199" s="175">
        <v>65.971691425782637</v>
      </c>
      <c r="O199" s="175">
        <v>0</v>
      </c>
      <c r="P199" s="175">
        <v>5.9822559205561046</v>
      </c>
      <c r="Q199" s="175">
        <v>0</v>
      </c>
      <c r="R199" s="176">
        <v>0</v>
      </c>
      <c r="S199" s="177">
        <f t="shared" si="152"/>
        <v>77.664103504183771</v>
      </c>
      <c r="U199" s="234" t="s">
        <v>139</v>
      </c>
      <c r="V199" s="226">
        <v>3.1952465675135886</v>
      </c>
      <c r="W199" s="226">
        <v>0</v>
      </c>
      <c r="X199" s="226">
        <v>0</v>
      </c>
      <c r="Y199" s="226">
        <v>2.4758664438592417</v>
      </c>
      <c r="Z199" s="226">
        <v>53.186459452418106</v>
      </c>
      <c r="AA199" s="226">
        <v>0</v>
      </c>
      <c r="AB199" s="226">
        <v>5.9822559205561046</v>
      </c>
      <c r="AC199" s="227">
        <v>12.824275119836733</v>
      </c>
      <c r="AD199" s="226">
        <v>3.9043146472199891E-2</v>
      </c>
      <c r="AE199" s="226">
        <v>0</v>
      </c>
      <c r="AF199" s="226">
        <v>0</v>
      </c>
      <c r="AG199" s="226">
        <v>12.785231973364532</v>
      </c>
      <c r="AH199" s="226">
        <v>0</v>
      </c>
      <c r="AI199" s="229">
        <f t="shared" si="153"/>
        <v>77.664103504183771</v>
      </c>
      <c r="AJ199" s="160" t="str">
        <f t="shared" si="154"/>
        <v/>
      </c>
      <c r="BA199" s="160"/>
      <c r="BR199" s="160"/>
      <c r="CG199" s="160"/>
    </row>
    <row r="200" spans="1:85" ht="15">
      <c r="A200" s="178" t="s">
        <v>25</v>
      </c>
      <c r="B200" s="179">
        <v>1.773521261351696</v>
      </c>
      <c r="C200" s="179">
        <v>0.96737523346456145</v>
      </c>
      <c r="D200" s="179">
        <v>26.441589714698015</v>
      </c>
      <c r="E200" s="179">
        <v>50.867814359678192</v>
      </c>
      <c r="F200" s="362"/>
      <c r="G200" s="179">
        <v>0.56430221952099424</v>
      </c>
      <c r="H200" s="180">
        <v>0</v>
      </c>
      <c r="I200" s="181">
        <f t="shared" si="151"/>
        <v>80.614602788713469</v>
      </c>
      <c r="J200" s="168"/>
      <c r="K200" s="182" t="s">
        <v>25</v>
      </c>
      <c r="L200" s="183">
        <v>1.773521261351696</v>
      </c>
      <c r="M200" s="183">
        <v>0.96737523346456145</v>
      </c>
      <c r="N200" s="183">
        <v>26.441589714698015</v>
      </c>
      <c r="O200" s="183">
        <v>50.867814359678192</v>
      </c>
      <c r="P200" s="183">
        <v>0</v>
      </c>
      <c r="Q200" s="183">
        <v>0.56430221952099424</v>
      </c>
      <c r="R200" s="184">
        <v>0</v>
      </c>
      <c r="S200" s="185">
        <f t="shared" si="152"/>
        <v>80.614602788713469</v>
      </c>
      <c r="U200" s="230" t="s">
        <v>25</v>
      </c>
      <c r="V200" s="231">
        <v>0.16122920557742693</v>
      </c>
      <c r="W200" s="231">
        <v>1.612292055774269</v>
      </c>
      <c r="X200" s="231">
        <v>0.56430221952099424</v>
      </c>
      <c r="Y200" s="231">
        <v>0.96737523346456145</v>
      </c>
      <c r="Z200" s="231">
        <v>26.441589714698015</v>
      </c>
      <c r="AA200" s="231">
        <v>50.545355948523337</v>
      </c>
      <c r="AB200" s="231">
        <v>0</v>
      </c>
      <c r="AC200" s="232">
        <v>0.32245841115485385</v>
      </c>
      <c r="AD200" s="231">
        <v>0</v>
      </c>
      <c r="AE200" s="231">
        <v>0.24184380836614036</v>
      </c>
      <c r="AF200" s="231">
        <v>0</v>
      </c>
      <c r="AG200" s="231">
        <v>0</v>
      </c>
      <c r="AH200" s="231">
        <v>8.0614602788713463E-2</v>
      </c>
      <c r="AI200" s="233">
        <f t="shared" si="153"/>
        <v>80.614602788713455</v>
      </c>
      <c r="AJ200" s="160" t="str">
        <f t="shared" si="154"/>
        <v/>
      </c>
      <c r="BA200" s="160"/>
      <c r="BR200" s="160"/>
      <c r="CG200" s="160"/>
    </row>
    <row r="201" spans="1:85" ht="15">
      <c r="A201" s="186" t="s">
        <v>24</v>
      </c>
      <c r="B201" s="175">
        <v>0.5863794978061011</v>
      </c>
      <c r="C201" s="175">
        <v>0</v>
      </c>
      <c r="D201" s="175">
        <v>6.3893313336663524E-2</v>
      </c>
      <c r="E201" s="175">
        <v>0</v>
      </c>
      <c r="F201" s="362"/>
      <c r="G201" s="175">
        <v>0</v>
      </c>
      <c r="H201" s="187">
        <v>0</v>
      </c>
      <c r="I201" s="173">
        <f t="shared" si="151"/>
        <v>0.65027281114276458</v>
      </c>
      <c r="J201" s="168"/>
      <c r="K201" s="188" t="s">
        <v>24</v>
      </c>
      <c r="L201" s="175">
        <v>0.5863794978061011</v>
      </c>
      <c r="M201" s="175">
        <v>0</v>
      </c>
      <c r="N201" s="175">
        <v>6.3893313336663524E-2</v>
      </c>
      <c r="O201" s="175">
        <v>0</v>
      </c>
      <c r="P201" s="175">
        <v>0</v>
      </c>
      <c r="Q201" s="175">
        <v>0</v>
      </c>
      <c r="R201" s="176">
        <v>0</v>
      </c>
      <c r="S201" s="177">
        <f t="shared" si="152"/>
        <v>0.65027281114276458</v>
      </c>
      <c r="U201" s="234" t="s">
        <v>24</v>
      </c>
      <c r="V201" s="226">
        <v>0.5863794978061011</v>
      </c>
      <c r="W201" s="226">
        <v>0</v>
      </c>
      <c r="X201" s="226">
        <v>0</v>
      </c>
      <c r="Y201" s="226">
        <v>0</v>
      </c>
      <c r="Z201" s="226">
        <v>0</v>
      </c>
      <c r="AA201" s="226">
        <v>0</v>
      </c>
      <c r="AB201" s="226">
        <v>0</v>
      </c>
      <c r="AC201" s="227">
        <v>6.3893313336663524E-2</v>
      </c>
      <c r="AD201" s="226">
        <v>0</v>
      </c>
      <c r="AE201" s="226">
        <v>0</v>
      </c>
      <c r="AF201" s="226">
        <v>0</v>
      </c>
      <c r="AG201" s="226">
        <v>6.3893313336663524E-2</v>
      </c>
      <c r="AH201" s="226">
        <v>0</v>
      </c>
      <c r="AI201" s="229">
        <f t="shared" si="153"/>
        <v>0.65027281114276458</v>
      </c>
      <c r="AJ201" s="160" t="str">
        <f t="shared" si="154"/>
        <v/>
      </c>
      <c r="BA201" s="160"/>
      <c r="BR201" s="160"/>
      <c r="CG201" s="160"/>
    </row>
    <row r="202" spans="1:85" ht="15">
      <c r="A202" s="178" t="s">
        <v>60</v>
      </c>
      <c r="B202" s="179">
        <v>8.4534126646204823E-3</v>
      </c>
      <c r="C202" s="179">
        <v>1.4335942096186282E-2</v>
      </c>
      <c r="D202" s="179">
        <v>2.6144575251403554E-2</v>
      </c>
      <c r="E202" s="179">
        <v>0</v>
      </c>
      <c r="F202" s="362"/>
      <c r="G202" s="179">
        <v>0</v>
      </c>
      <c r="H202" s="180">
        <v>0</v>
      </c>
      <c r="I202" s="181">
        <f t="shared" si="151"/>
        <v>4.8933930012210317E-2</v>
      </c>
      <c r="J202" s="168"/>
      <c r="K202" s="182" t="s">
        <v>60</v>
      </c>
      <c r="L202" s="183">
        <v>8.4534126646204823E-3</v>
      </c>
      <c r="M202" s="183">
        <v>1.4335942096186282E-2</v>
      </c>
      <c r="N202" s="183">
        <v>2.6144575251403554E-2</v>
      </c>
      <c r="O202" s="183">
        <v>0</v>
      </c>
      <c r="P202" s="183">
        <v>0</v>
      </c>
      <c r="Q202" s="183">
        <v>0</v>
      </c>
      <c r="R202" s="184">
        <v>0</v>
      </c>
      <c r="S202" s="185">
        <f t="shared" si="152"/>
        <v>4.8933930012210317E-2</v>
      </c>
      <c r="U202" s="230" t="s">
        <v>60</v>
      </c>
      <c r="V202" s="231">
        <v>8.4534126646204823E-3</v>
      </c>
      <c r="W202" s="231">
        <v>0</v>
      </c>
      <c r="X202" s="231">
        <v>0</v>
      </c>
      <c r="Y202" s="231">
        <v>1.4335942096186282E-2</v>
      </c>
      <c r="Z202" s="231">
        <v>2.6144575251403554E-2</v>
      </c>
      <c r="AA202" s="231">
        <v>0</v>
      </c>
      <c r="AB202" s="231">
        <v>0</v>
      </c>
      <c r="AC202" s="232">
        <v>0</v>
      </c>
      <c r="AD202" s="231">
        <v>0</v>
      </c>
      <c r="AE202" s="231">
        <v>0</v>
      </c>
      <c r="AF202" s="231">
        <v>0</v>
      </c>
      <c r="AG202" s="231">
        <v>0</v>
      </c>
      <c r="AH202" s="231">
        <v>0</v>
      </c>
      <c r="AI202" s="233">
        <f t="shared" si="153"/>
        <v>4.8933930012210317E-2</v>
      </c>
      <c r="AJ202" s="160" t="str">
        <f t="shared" si="154"/>
        <v/>
      </c>
      <c r="BA202" s="160"/>
      <c r="BR202" s="160"/>
      <c r="CG202" s="160"/>
    </row>
    <row r="203" spans="1:85" ht="15">
      <c r="A203" s="186" t="s">
        <v>22</v>
      </c>
      <c r="B203" s="175">
        <v>2.4223945805165039</v>
      </c>
      <c r="C203" s="175">
        <v>0</v>
      </c>
      <c r="D203" s="175">
        <v>32.218015720362736</v>
      </c>
      <c r="E203" s="175">
        <v>0</v>
      </c>
      <c r="F203" s="362"/>
      <c r="G203" s="175">
        <v>0</v>
      </c>
      <c r="H203" s="187">
        <v>0</v>
      </c>
      <c r="I203" s="173">
        <f t="shared" si="151"/>
        <v>34.640410300879239</v>
      </c>
      <c r="J203" s="168"/>
      <c r="K203" s="188" t="s">
        <v>22</v>
      </c>
      <c r="L203" s="175">
        <v>2.4223945805165039</v>
      </c>
      <c r="M203" s="175">
        <v>0</v>
      </c>
      <c r="N203" s="175">
        <v>32.218015720362736</v>
      </c>
      <c r="O203" s="175">
        <v>0</v>
      </c>
      <c r="P203" s="175">
        <v>19.691914936478639</v>
      </c>
      <c r="Q203" s="175">
        <v>0</v>
      </c>
      <c r="R203" s="176">
        <v>0</v>
      </c>
      <c r="S203" s="177">
        <f t="shared" si="152"/>
        <v>54.332325237357878</v>
      </c>
      <c r="U203" s="234" t="s">
        <v>22</v>
      </c>
      <c r="V203" s="226">
        <v>2.4223945805165039</v>
      </c>
      <c r="W203" s="226">
        <v>0</v>
      </c>
      <c r="X203" s="226">
        <v>0</v>
      </c>
      <c r="Y203" s="226">
        <v>0</v>
      </c>
      <c r="Z203" s="226">
        <v>32.218015720362736</v>
      </c>
      <c r="AA203" s="226">
        <v>0</v>
      </c>
      <c r="AB203" s="226">
        <v>19.691914936478639</v>
      </c>
      <c r="AC203" s="227">
        <v>0</v>
      </c>
      <c r="AD203" s="226">
        <v>0</v>
      </c>
      <c r="AE203" s="226">
        <v>0</v>
      </c>
      <c r="AF203" s="226">
        <v>0</v>
      </c>
      <c r="AG203" s="226">
        <v>0</v>
      </c>
      <c r="AH203" s="226">
        <v>0</v>
      </c>
      <c r="AI203" s="229">
        <f t="shared" si="153"/>
        <v>54.332325237357878</v>
      </c>
      <c r="AJ203" s="160" t="str">
        <f t="shared" si="154"/>
        <v/>
      </c>
      <c r="BA203" s="160"/>
      <c r="BR203" s="160"/>
      <c r="CG203" s="160"/>
    </row>
    <row r="204" spans="1:85" ht="15">
      <c r="A204" s="178" t="s">
        <v>21</v>
      </c>
      <c r="B204" s="179">
        <v>0</v>
      </c>
      <c r="C204" s="179">
        <v>0</v>
      </c>
      <c r="D204" s="179">
        <v>6.3158753822898817</v>
      </c>
      <c r="E204" s="179">
        <v>0</v>
      </c>
      <c r="F204" s="362"/>
      <c r="G204" s="179">
        <v>0</v>
      </c>
      <c r="H204" s="180">
        <v>0</v>
      </c>
      <c r="I204" s="181">
        <f t="shared" si="151"/>
        <v>6.3158753822898817</v>
      </c>
      <c r="J204" s="168"/>
      <c r="K204" s="182" t="s">
        <v>21</v>
      </c>
      <c r="L204" s="183">
        <v>0</v>
      </c>
      <c r="M204" s="183">
        <v>0</v>
      </c>
      <c r="N204" s="183">
        <v>6.3158753822898817</v>
      </c>
      <c r="O204" s="183">
        <v>0</v>
      </c>
      <c r="P204" s="183">
        <v>0</v>
      </c>
      <c r="Q204" s="183">
        <v>0</v>
      </c>
      <c r="R204" s="184">
        <v>0</v>
      </c>
      <c r="S204" s="185">
        <f t="shared" si="152"/>
        <v>6.3158753822898817</v>
      </c>
      <c r="U204" s="230" t="s">
        <v>61</v>
      </c>
      <c r="V204" s="231">
        <v>0</v>
      </c>
      <c r="W204" s="231">
        <v>0</v>
      </c>
      <c r="X204" s="231">
        <v>0</v>
      </c>
      <c r="Y204" s="231">
        <v>0</v>
      </c>
      <c r="Z204" s="231">
        <v>6.3158753822898817</v>
      </c>
      <c r="AA204" s="231">
        <v>0</v>
      </c>
      <c r="AB204" s="231">
        <v>0</v>
      </c>
      <c r="AC204" s="232">
        <v>0</v>
      </c>
      <c r="AD204" s="231">
        <v>0</v>
      </c>
      <c r="AE204" s="231">
        <v>0</v>
      </c>
      <c r="AF204" s="231">
        <v>0</v>
      </c>
      <c r="AG204" s="231">
        <v>0</v>
      </c>
      <c r="AH204" s="231">
        <v>0</v>
      </c>
      <c r="AI204" s="233">
        <f t="shared" si="153"/>
        <v>6.3158753822898817</v>
      </c>
      <c r="AJ204" s="160" t="str">
        <f t="shared" si="154"/>
        <v/>
      </c>
      <c r="BA204" s="160"/>
      <c r="BR204" s="160"/>
      <c r="CG204" s="160"/>
    </row>
    <row r="205" spans="1:85" ht="15">
      <c r="A205" s="189" t="s">
        <v>64</v>
      </c>
      <c r="B205" s="175">
        <v>0</v>
      </c>
      <c r="C205" s="175">
        <v>0</v>
      </c>
      <c r="D205" s="175">
        <v>0</v>
      </c>
      <c r="E205" s="175">
        <v>0</v>
      </c>
      <c r="F205" s="362"/>
      <c r="G205" s="175">
        <v>0</v>
      </c>
      <c r="H205" s="187">
        <v>0</v>
      </c>
      <c r="I205" s="173">
        <f t="shared" si="151"/>
        <v>0</v>
      </c>
      <c r="J205" s="168"/>
      <c r="K205" s="190" t="s">
        <v>64</v>
      </c>
      <c r="L205" s="175">
        <v>0</v>
      </c>
      <c r="M205" s="175">
        <v>0</v>
      </c>
      <c r="N205" s="175">
        <v>0</v>
      </c>
      <c r="O205" s="175">
        <v>0</v>
      </c>
      <c r="P205" s="175">
        <v>0</v>
      </c>
      <c r="Q205" s="175">
        <v>0</v>
      </c>
      <c r="R205" s="176">
        <v>0</v>
      </c>
      <c r="S205" s="177">
        <f t="shared" si="152"/>
        <v>0</v>
      </c>
      <c r="U205" s="235" t="s">
        <v>62</v>
      </c>
      <c r="V205" s="226">
        <v>0</v>
      </c>
      <c r="W205" s="226">
        <v>0</v>
      </c>
      <c r="X205" s="226">
        <v>0</v>
      </c>
      <c r="Y205" s="226">
        <v>0</v>
      </c>
      <c r="Z205" s="226">
        <v>0</v>
      </c>
      <c r="AA205" s="226">
        <v>0</v>
      </c>
      <c r="AB205" s="226">
        <v>0</v>
      </c>
      <c r="AC205" s="227">
        <v>0</v>
      </c>
      <c r="AD205" s="228">
        <v>0</v>
      </c>
      <c r="AE205" s="228">
        <v>0</v>
      </c>
      <c r="AF205" s="228">
        <v>0</v>
      </c>
      <c r="AG205" s="228">
        <v>0</v>
      </c>
      <c r="AH205" s="228">
        <v>0</v>
      </c>
      <c r="AI205" s="229">
        <f t="shared" si="153"/>
        <v>0</v>
      </c>
      <c r="AJ205" s="160" t="str">
        <f t="shared" si="154"/>
        <v/>
      </c>
      <c r="BA205" s="160"/>
      <c r="BR205" s="160"/>
      <c r="CG205" s="160"/>
    </row>
    <row r="206" spans="1:85">
      <c r="A206" s="191" t="s">
        <v>23</v>
      </c>
      <c r="B206" s="192">
        <v>0</v>
      </c>
      <c r="C206" s="192">
        <v>0</v>
      </c>
      <c r="D206" s="192">
        <v>0</v>
      </c>
      <c r="E206" s="192">
        <v>0</v>
      </c>
      <c r="F206" s="362"/>
      <c r="G206" s="192">
        <v>0</v>
      </c>
      <c r="H206" s="193">
        <v>0</v>
      </c>
      <c r="I206" s="194">
        <f t="shared" si="151"/>
        <v>0</v>
      </c>
      <c r="J206" s="168"/>
      <c r="K206" s="195" t="s">
        <v>23</v>
      </c>
      <c r="L206" s="196">
        <v>0</v>
      </c>
      <c r="M206" s="196">
        <v>0</v>
      </c>
      <c r="N206" s="196">
        <v>0</v>
      </c>
      <c r="O206" s="196">
        <v>0</v>
      </c>
      <c r="P206" s="196">
        <v>0</v>
      </c>
      <c r="Q206" s="196">
        <v>0</v>
      </c>
      <c r="R206" s="197">
        <v>0</v>
      </c>
      <c r="S206" s="198">
        <f t="shared" si="152"/>
        <v>0</v>
      </c>
      <c r="U206" s="236" t="s">
        <v>66</v>
      </c>
      <c r="V206" s="237">
        <v>0</v>
      </c>
      <c r="W206" s="237">
        <v>0</v>
      </c>
      <c r="X206" s="237">
        <v>0</v>
      </c>
      <c r="Y206" s="237">
        <v>0</v>
      </c>
      <c r="Z206" s="237">
        <v>0</v>
      </c>
      <c r="AA206" s="237">
        <v>0</v>
      </c>
      <c r="AB206" s="237">
        <v>0</v>
      </c>
      <c r="AC206" s="237">
        <v>0</v>
      </c>
      <c r="AD206" s="237">
        <v>0</v>
      </c>
      <c r="AE206" s="237">
        <v>0</v>
      </c>
      <c r="AF206" s="237">
        <v>0</v>
      </c>
      <c r="AG206" s="237">
        <v>0</v>
      </c>
      <c r="AH206" s="125">
        <v>0</v>
      </c>
      <c r="AI206" s="238">
        <f t="shared" si="153"/>
        <v>0</v>
      </c>
      <c r="AJ206" s="160" t="str">
        <f t="shared" si="154"/>
        <v/>
      </c>
      <c r="BA206" s="160"/>
      <c r="BR206" s="160"/>
      <c r="CG206" s="160"/>
    </row>
    <row r="207" spans="1:85">
      <c r="A207" s="199" t="s">
        <v>19</v>
      </c>
      <c r="B207" s="200">
        <v>0</v>
      </c>
      <c r="C207" s="200">
        <v>0</v>
      </c>
      <c r="D207" s="200">
        <v>0</v>
      </c>
      <c r="E207" s="200">
        <v>0</v>
      </c>
      <c r="F207" s="362"/>
      <c r="G207" s="200">
        <v>0</v>
      </c>
      <c r="H207" s="201">
        <v>0</v>
      </c>
      <c r="I207" s="202">
        <f t="shared" si="151"/>
        <v>0</v>
      </c>
      <c r="J207" s="168"/>
      <c r="K207" s="203" t="s">
        <v>19</v>
      </c>
      <c r="L207" s="200">
        <v>0</v>
      </c>
      <c r="M207" s="200">
        <v>0</v>
      </c>
      <c r="N207" s="200">
        <v>0</v>
      </c>
      <c r="O207" s="200">
        <v>0</v>
      </c>
      <c r="P207" s="200">
        <v>0</v>
      </c>
      <c r="Q207" s="200">
        <v>0</v>
      </c>
      <c r="R207" s="204">
        <v>0</v>
      </c>
      <c r="S207" s="205">
        <f t="shared" si="152"/>
        <v>0</v>
      </c>
      <c r="U207" s="239" t="s">
        <v>19</v>
      </c>
      <c r="V207" s="240">
        <v>0</v>
      </c>
      <c r="W207" s="240">
        <v>0</v>
      </c>
      <c r="X207" s="240">
        <v>0</v>
      </c>
      <c r="Y207" s="240">
        <v>0</v>
      </c>
      <c r="Z207" s="240">
        <v>0</v>
      </c>
      <c r="AA207" s="240">
        <v>0</v>
      </c>
      <c r="AB207" s="240">
        <v>0</v>
      </c>
      <c r="AC207" s="240">
        <v>0</v>
      </c>
      <c r="AD207" s="241">
        <v>0</v>
      </c>
      <c r="AE207" s="241">
        <v>0</v>
      </c>
      <c r="AF207" s="241">
        <v>0</v>
      </c>
      <c r="AG207" s="241">
        <v>0</v>
      </c>
      <c r="AH207" s="241">
        <v>0</v>
      </c>
      <c r="AI207" s="242">
        <f t="shared" si="153"/>
        <v>0</v>
      </c>
      <c r="AJ207" s="160" t="str">
        <f t="shared" si="154"/>
        <v/>
      </c>
      <c r="BA207" s="160"/>
      <c r="BR207" s="160"/>
      <c r="CG207" s="160"/>
    </row>
    <row r="208" spans="1:85">
      <c r="A208" s="191" t="s">
        <v>20</v>
      </c>
      <c r="B208" s="192">
        <v>0</v>
      </c>
      <c r="C208" s="192">
        <v>0</v>
      </c>
      <c r="D208" s="192">
        <v>0</v>
      </c>
      <c r="E208" s="192">
        <v>0</v>
      </c>
      <c r="F208" s="362"/>
      <c r="G208" s="192">
        <v>0</v>
      </c>
      <c r="H208" s="193">
        <v>0</v>
      </c>
      <c r="I208" s="194">
        <f t="shared" si="151"/>
        <v>0</v>
      </c>
      <c r="J208" s="168"/>
      <c r="K208" s="195" t="s">
        <v>20</v>
      </c>
      <c r="L208" s="196">
        <v>0</v>
      </c>
      <c r="M208" s="196">
        <v>0</v>
      </c>
      <c r="N208" s="196">
        <v>0</v>
      </c>
      <c r="O208" s="196">
        <v>0</v>
      </c>
      <c r="P208" s="196">
        <v>0</v>
      </c>
      <c r="Q208" s="196">
        <v>0</v>
      </c>
      <c r="R208" s="197">
        <v>0</v>
      </c>
      <c r="S208" s="198">
        <f t="shared" si="152"/>
        <v>0</v>
      </c>
      <c r="U208" s="236" t="s">
        <v>20</v>
      </c>
      <c r="V208" s="237">
        <v>0</v>
      </c>
      <c r="W208" s="237">
        <v>0</v>
      </c>
      <c r="X208" s="237">
        <v>0</v>
      </c>
      <c r="Y208" s="237">
        <v>0</v>
      </c>
      <c r="Z208" s="237">
        <v>0</v>
      </c>
      <c r="AA208" s="237">
        <v>0</v>
      </c>
      <c r="AB208" s="237">
        <v>0</v>
      </c>
      <c r="AC208" s="237">
        <v>0</v>
      </c>
      <c r="AD208" s="237">
        <v>0</v>
      </c>
      <c r="AE208" s="237">
        <v>0</v>
      </c>
      <c r="AF208" s="237">
        <v>0</v>
      </c>
      <c r="AG208" s="237">
        <v>0</v>
      </c>
      <c r="AH208" s="125">
        <v>0</v>
      </c>
      <c r="AI208" s="238">
        <f t="shared" si="153"/>
        <v>0</v>
      </c>
      <c r="AJ208" s="160" t="str">
        <f t="shared" si="154"/>
        <v/>
      </c>
      <c r="BA208" s="160"/>
      <c r="BR208" s="160"/>
      <c r="CG208" s="160"/>
    </row>
    <row r="209" spans="1:85" ht="15" thickBot="1">
      <c r="A209" s="206" t="s">
        <v>11</v>
      </c>
      <c r="B209" s="207">
        <v>0</v>
      </c>
      <c r="C209" s="207">
        <v>0</v>
      </c>
      <c r="D209" s="207">
        <v>0</v>
      </c>
      <c r="E209" s="207">
        <v>0</v>
      </c>
      <c r="F209" s="363"/>
      <c r="G209" s="207">
        <v>0</v>
      </c>
      <c r="H209" s="208">
        <v>0</v>
      </c>
      <c r="I209" s="209">
        <f t="shared" si="151"/>
        <v>0</v>
      </c>
      <c r="J209" s="168"/>
      <c r="K209" s="210" t="s">
        <v>11</v>
      </c>
      <c r="L209" s="207">
        <v>0</v>
      </c>
      <c r="M209" s="207">
        <v>0</v>
      </c>
      <c r="N209" s="207">
        <v>0</v>
      </c>
      <c r="O209" s="207">
        <v>0</v>
      </c>
      <c r="P209" s="207">
        <v>0</v>
      </c>
      <c r="Q209" s="207">
        <v>0</v>
      </c>
      <c r="R209" s="211">
        <v>0</v>
      </c>
      <c r="S209" s="212">
        <f t="shared" si="152"/>
        <v>0</v>
      </c>
      <c r="U209" s="239" t="s">
        <v>11</v>
      </c>
      <c r="V209" s="240">
        <v>0</v>
      </c>
      <c r="W209" s="240">
        <v>0</v>
      </c>
      <c r="X209" s="240">
        <v>0</v>
      </c>
      <c r="Y209" s="240">
        <v>0</v>
      </c>
      <c r="Z209" s="240">
        <v>0</v>
      </c>
      <c r="AA209" s="240">
        <v>0</v>
      </c>
      <c r="AB209" s="240">
        <v>0</v>
      </c>
      <c r="AC209" s="240">
        <v>0</v>
      </c>
      <c r="AD209" s="241">
        <v>0</v>
      </c>
      <c r="AE209" s="241">
        <v>0</v>
      </c>
      <c r="AF209" s="241">
        <v>0</v>
      </c>
      <c r="AG209" s="241">
        <v>0</v>
      </c>
      <c r="AH209" s="241">
        <v>0</v>
      </c>
      <c r="AI209" s="242">
        <f t="shared" si="153"/>
        <v>0</v>
      </c>
      <c r="AJ209" s="160" t="str">
        <f t="shared" si="154"/>
        <v/>
      </c>
      <c r="BA209" s="160"/>
      <c r="BR209" s="160"/>
      <c r="CG209" s="160"/>
    </row>
    <row r="210" spans="1:85" ht="15">
      <c r="A210" s="213" t="s">
        <v>26</v>
      </c>
      <c r="B210" s="214">
        <f>SUM(B189:B205)</f>
        <v>31.702022540358396</v>
      </c>
      <c r="C210" s="214">
        <f t="shared" ref="C210:H210" si="155">SUM(C189:C205)</f>
        <v>3.8162458748004222</v>
      </c>
      <c r="D210" s="214">
        <f t="shared" si="155"/>
        <v>190.0286255973401</v>
      </c>
      <c r="E210" s="214">
        <f t="shared" si="155"/>
        <v>54.578089172419617</v>
      </c>
      <c r="F210" s="214">
        <f t="shared" si="155"/>
        <v>0</v>
      </c>
      <c r="G210" s="214">
        <f t="shared" si="155"/>
        <v>0.56430221952099424</v>
      </c>
      <c r="H210" s="216">
        <f t="shared" si="155"/>
        <v>0</v>
      </c>
      <c r="I210" s="173">
        <f t="shared" ref="I210" si="156">SUM(I189:I205)</f>
        <v>280.68928540443954</v>
      </c>
      <c r="J210" s="168"/>
      <c r="K210" s="215" t="s">
        <v>26</v>
      </c>
      <c r="L210" s="214">
        <f>SUM(L189:L205)</f>
        <v>31.702022540358396</v>
      </c>
      <c r="M210" s="214">
        <f t="shared" ref="M210:R210" si="157">SUM(M189:M205)</f>
        <v>3.8162458748004222</v>
      </c>
      <c r="N210" s="214">
        <f t="shared" si="157"/>
        <v>190.0286255973401</v>
      </c>
      <c r="O210" s="214">
        <f t="shared" si="157"/>
        <v>54.578089172419617</v>
      </c>
      <c r="P210" s="214">
        <f t="shared" si="157"/>
        <v>358.97585617043239</v>
      </c>
      <c r="Q210" s="214">
        <f t="shared" si="157"/>
        <v>0.56430221952099424</v>
      </c>
      <c r="R210" s="216">
        <f t="shared" si="157"/>
        <v>0</v>
      </c>
      <c r="S210" s="217">
        <f t="shared" ref="S210" si="158">SUM(S189:S205)</f>
        <v>639.66514157487177</v>
      </c>
      <c r="T210" s="160" t="str">
        <f>IF(ABS(S210-AI210)&gt;0.01,S210-AI210,"")</f>
        <v/>
      </c>
      <c r="U210" s="243" t="s">
        <v>63</v>
      </c>
      <c r="V210" s="244">
        <f>SUM(V189:V205)</f>
        <v>28.26623851909542</v>
      </c>
      <c r="W210" s="244">
        <f t="shared" ref="W210:AH210" si="159">SUM(W189:W205)</f>
        <v>1.612292055774269</v>
      </c>
      <c r="X210" s="244">
        <f t="shared" si="159"/>
        <v>0.56430221952099424</v>
      </c>
      <c r="Y210" s="244">
        <f t="shared" si="159"/>
        <v>3.8162458748004222</v>
      </c>
      <c r="Z210" s="244">
        <f t="shared" si="159"/>
        <v>176.97115657478867</v>
      </c>
      <c r="AA210" s="244">
        <f t="shared" si="159"/>
        <v>51.842491777488135</v>
      </c>
      <c r="AB210" s="244">
        <f t="shared" si="159"/>
        <v>358.97585617043239</v>
      </c>
      <c r="AC210" s="244">
        <f t="shared" si="159"/>
        <v>17.616558382971604</v>
      </c>
      <c r="AD210" s="245">
        <f t="shared" si="159"/>
        <v>1.8234919654887096</v>
      </c>
      <c r="AE210" s="245">
        <f t="shared" si="159"/>
        <v>0.24184380836614036</v>
      </c>
      <c r="AF210" s="245">
        <f t="shared" si="159"/>
        <v>0</v>
      </c>
      <c r="AG210" s="245">
        <f t="shared" si="159"/>
        <v>13.057469022551416</v>
      </c>
      <c r="AH210" s="245">
        <f t="shared" si="159"/>
        <v>2.4937535865653366</v>
      </c>
      <c r="AI210" s="246">
        <f>SUM(V210:AC210)</f>
        <v>639.66514157487188</v>
      </c>
      <c r="AJ210" s="160" t="str">
        <f t="shared" si="154"/>
        <v/>
      </c>
      <c r="BA210" s="160"/>
      <c r="BR210" s="160"/>
      <c r="CG210" s="160"/>
    </row>
    <row r="211" spans="1:85" s="23" customFormat="1" ht="15" thickBot="1">
      <c r="A211" s="30" t="s">
        <v>88</v>
      </c>
      <c r="B211" s="47">
        <f>IF($I210=0,"-",B210/$I210)</f>
        <v>0.11294347233340093</v>
      </c>
      <c r="C211" s="47">
        <f t="shared" ref="C211:H211" si="160">IF($I210=0,"-",C210/$I210)</f>
        <v>1.3595979872554346E-2</v>
      </c>
      <c r="D211" s="47">
        <f t="shared" si="160"/>
        <v>0.67700705184927767</v>
      </c>
      <c r="E211" s="47">
        <f t="shared" si="160"/>
        <v>0.19444307998354532</v>
      </c>
      <c r="F211" s="47">
        <f t="shared" si="160"/>
        <v>0</v>
      </c>
      <c r="G211" s="47">
        <f t="shared" si="160"/>
        <v>2.0104159612216849E-3</v>
      </c>
      <c r="H211" s="70">
        <f t="shared" si="160"/>
        <v>0</v>
      </c>
      <c r="I211" s="48">
        <f>SUM(B211:H211)</f>
        <v>0.99999999999999989</v>
      </c>
      <c r="J211" s="160"/>
      <c r="K211" s="81" t="s">
        <v>88</v>
      </c>
      <c r="L211" s="98">
        <f t="shared" ref="L211:R211" si="161">IF($S210=0,"-",L210/$S210)</f>
        <v>4.9560340997021057E-2</v>
      </c>
      <c r="M211" s="98">
        <f t="shared" si="161"/>
        <v>5.9660056907348867E-3</v>
      </c>
      <c r="N211" s="98">
        <f t="shared" si="161"/>
        <v>0.29707516205976897</v>
      </c>
      <c r="O211" s="98">
        <f t="shared" si="161"/>
        <v>8.5322906666520829E-2</v>
      </c>
      <c r="P211" s="98">
        <f t="shared" si="161"/>
        <v>0.56119340079502344</v>
      </c>
      <c r="Q211" s="98">
        <f t="shared" si="161"/>
        <v>8.8218379093109236E-4</v>
      </c>
      <c r="R211" s="99">
        <f t="shared" si="161"/>
        <v>0</v>
      </c>
      <c r="S211" s="100">
        <f>SUM(L211:R211)</f>
        <v>1.0000000000000004</v>
      </c>
      <c r="U211" s="110" t="s">
        <v>88</v>
      </c>
      <c r="V211" s="133">
        <f>+V210/$AI210</f>
        <v>4.4189118152512141E-2</v>
      </c>
      <c r="W211" s="133">
        <f t="shared" ref="W211:AH211" si="162">+W210/$AI210</f>
        <v>2.5205251169459772E-3</v>
      </c>
      <c r="X211" s="133">
        <f t="shared" si="162"/>
        <v>8.8218379093109214E-4</v>
      </c>
      <c r="Y211" s="133">
        <f t="shared" si="162"/>
        <v>5.9660056907348859E-3</v>
      </c>
      <c r="Z211" s="133">
        <f t="shared" si="162"/>
        <v>0.27666218631060802</v>
      </c>
      <c r="AA211" s="133">
        <f t="shared" si="162"/>
        <v>8.1046298145699483E-2</v>
      </c>
      <c r="AB211" s="133">
        <f t="shared" si="162"/>
        <v>0.56119340079502333</v>
      </c>
      <c r="AC211" s="133">
        <f t="shared" si="162"/>
        <v>2.7540281997545137E-2</v>
      </c>
      <c r="AD211" s="133">
        <f t="shared" si="162"/>
        <v>2.8506977275629336E-3</v>
      </c>
      <c r="AE211" s="133">
        <f t="shared" si="162"/>
        <v>3.7807876754189658E-4</v>
      </c>
      <c r="AF211" s="133">
        <f t="shared" si="162"/>
        <v>0</v>
      </c>
      <c r="AG211" s="133">
        <f t="shared" si="162"/>
        <v>2.0412975749160872E-2</v>
      </c>
      <c r="AH211" s="133">
        <f t="shared" si="162"/>
        <v>3.8985297532794297E-3</v>
      </c>
      <c r="AI211" s="134">
        <f>SUM(V211:AC211)</f>
        <v>1</v>
      </c>
      <c r="AJ211" s="23" t="str">
        <f t="shared" si="154"/>
        <v/>
      </c>
    </row>
    <row r="212" spans="1:85" ht="15" thickBot="1">
      <c r="A212" s="247"/>
      <c r="B212" s="247"/>
      <c r="C212" s="247"/>
      <c r="D212" s="247"/>
      <c r="E212" s="247"/>
      <c r="F212" s="247"/>
      <c r="G212" s="247"/>
      <c r="H212" s="247"/>
      <c r="I212" s="247"/>
      <c r="K212" s="247"/>
      <c r="L212" s="247"/>
      <c r="M212" s="247"/>
      <c r="N212" s="247"/>
      <c r="O212" s="247"/>
      <c r="P212" s="247"/>
      <c r="Q212" s="247"/>
      <c r="R212" s="247"/>
      <c r="S212" s="247"/>
      <c r="AI212" s="168"/>
      <c r="BA212" s="160"/>
      <c r="BR212" s="160"/>
      <c r="CG212" s="160"/>
    </row>
    <row r="213" spans="1:85" ht="28.5">
      <c r="A213" s="312" t="s">
        <v>36</v>
      </c>
      <c r="B213" s="164" t="s">
        <v>0</v>
      </c>
      <c r="C213" s="164" t="s">
        <v>1</v>
      </c>
      <c r="D213" s="164" t="s">
        <v>2</v>
      </c>
      <c r="E213" s="164" t="s">
        <v>3</v>
      </c>
      <c r="F213" s="164" t="s">
        <v>27</v>
      </c>
      <c r="G213" s="164" t="s">
        <v>4</v>
      </c>
      <c r="H213" s="164" t="s">
        <v>5</v>
      </c>
      <c r="I213" s="165" t="s">
        <v>6</v>
      </c>
      <c r="K213" s="314" t="s">
        <v>36</v>
      </c>
      <c r="L213" s="166" t="s">
        <v>0</v>
      </c>
      <c r="M213" s="166" t="s">
        <v>1</v>
      </c>
      <c r="N213" s="166" t="s">
        <v>2</v>
      </c>
      <c r="O213" s="166" t="s">
        <v>3</v>
      </c>
      <c r="P213" s="166" t="s">
        <v>27</v>
      </c>
      <c r="Q213" s="166" t="s">
        <v>4</v>
      </c>
      <c r="R213" s="166" t="s">
        <v>5</v>
      </c>
      <c r="S213" s="167" t="s">
        <v>6</v>
      </c>
      <c r="U213" s="316" t="s">
        <v>36</v>
      </c>
      <c r="V213" s="219" t="s">
        <v>74</v>
      </c>
      <c r="W213" s="219" t="s">
        <v>75</v>
      </c>
      <c r="X213" s="219" t="s">
        <v>4</v>
      </c>
      <c r="Y213" s="219" t="s">
        <v>1</v>
      </c>
      <c r="Z213" s="219" t="s">
        <v>2</v>
      </c>
      <c r="AA213" s="219" t="s">
        <v>3</v>
      </c>
      <c r="AB213" s="219" t="s">
        <v>55</v>
      </c>
      <c r="AC213" s="219" t="s">
        <v>68</v>
      </c>
      <c r="AD213" s="220" t="s">
        <v>76</v>
      </c>
      <c r="AE213" s="220" t="s">
        <v>83</v>
      </c>
      <c r="AF213" s="220" t="s">
        <v>77</v>
      </c>
      <c r="AG213" s="220" t="s">
        <v>84</v>
      </c>
      <c r="AH213" s="220" t="s">
        <v>85</v>
      </c>
      <c r="AI213" s="221" t="s">
        <v>63</v>
      </c>
      <c r="BA213" s="160"/>
      <c r="BR213" s="160"/>
      <c r="CG213" s="160"/>
    </row>
    <row r="214" spans="1:85" ht="15">
      <c r="A214" s="313" t="s">
        <v>36</v>
      </c>
      <c r="B214" s="318" t="s">
        <v>69</v>
      </c>
      <c r="C214" s="319"/>
      <c r="D214" s="319"/>
      <c r="E214" s="319"/>
      <c r="F214" s="319"/>
      <c r="G214" s="319"/>
      <c r="H214" s="319"/>
      <c r="I214" s="320"/>
      <c r="K214" s="315" t="s">
        <v>36</v>
      </c>
      <c r="L214" s="321" t="s">
        <v>69</v>
      </c>
      <c r="M214" s="322"/>
      <c r="N214" s="322"/>
      <c r="O214" s="322"/>
      <c r="P214" s="322"/>
      <c r="Q214" s="322"/>
      <c r="R214" s="322"/>
      <c r="S214" s="323"/>
      <c r="U214" s="317" t="s">
        <v>36</v>
      </c>
      <c r="V214" s="324" t="s">
        <v>69</v>
      </c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5"/>
      <c r="BA214" s="160"/>
      <c r="BR214" s="160"/>
      <c r="CG214" s="160"/>
    </row>
    <row r="215" spans="1:85" ht="15">
      <c r="A215" s="170" t="s">
        <v>7</v>
      </c>
      <c r="B215" s="171">
        <v>0</v>
      </c>
      <c r="C215" s="171">
        <v>0</v>
      </c>
      <c r="D215" s="171">
        <v>0</v>
      </c>
      <c r="E215" s="171">
        <v>0</v>
      </c>
      <c r="F215" s="361"/>
      <c r="G215" s="171">
        <v>0</v>
      </c>
      <c r="H215" s="172">
        <v>0</v>
      </c>
      <c r="I215" s="173">
        <f>SUM(B215:H215)</f>
        <v>0</v>
      </c>
      <c r="J215" s="168"/>
      <c r="K215" s="222" t="s">
        <v>7</v>
      </c>
      <c r="L215" s="171">
        <v>0</v>
      </c>
      <c r="M215" s="171">
        <v>0</v>
      </c>
      <c r="N215" s="171">
        <v>0</v>
      </c>
      <c r="O215" s="171">
        <v>0</v>
      </c>
      <c r="P215" s="171">
        <v>0</v>
      </c>
      <c r="Q215" s="171">
        <v>0</v>
      </c>
      <c r="R215" s="223">
        <v>0</v>
      </c>
      <c r="S215" s="224">
        <f>SUM(L215:R215)</f>
        <v>0</v>
      </c>
      <c r="U215" s="225" t="s">
        <v>7</v>
      </c>
      <c r="V215" s="226">
        <v>0</v>
      </c>
      <c r="W215" s="226">
        <v>0</v>
      </c>
      <c r="X215" s="226">
        <v>0</v>
      </c>
      <c r="Y215" s="226">
        <v>0</v>
      </c>
      <c r="Z215" s="226">
        <v>0</v>
      </c>
      <c r="AA215" s="226">
        <v>0</v>
      </c>
      <c r="AB215" s="226">
        <v>0</v>
      </c>
      <c r="AC215" s="227">
        <v>0</v>
      </c>
      <c r="AD215" s="228">
        <v>0</v>
      </c>
      <c r="AE215" s="228">
        <v>0</v>
      </c>
      <c r="AF215" s="228">
        <v>0</v>
      </c>
      <c r="AG215" s="228">
        <v>0</v>
      </c>
      <c r="AH215" s="228">
        <v>0</v>
      </c>
      <c r="AI215" s="229">
        <f>SUM(V215:AC215)</f>
        <v>0</v>
      </c>
      <c r="AJ215" s="160" t="str">
        <f>IF(ABS(S215-AI215)&gt;0.001,S215-AI215,"")</f>
        <v/>
      </c>
      <c r="BA215" s="160"/>
      <c r="BR215" s="160"/>
      <c r="CG215" s="160"/>
    </row>
    <row r="216" spans="1:85" ht="15">
      <c r="A216" s="178" t="s">
        <v>8</v>
      </c>
      <c r="B216" s="179">
        <v>0</v>
      </c>
      <c r="C216" s="179">
        <v>0</v>
      </c>
      <c r="D216" s="179">
        <v>0</v>
      </c>
      <c r="E216" s="179">
        <v>0</v>
      </c>
      <c r="F216" s="362"/>
      <c r="G216" s="179">
        <v>0</v>
      </c>
      <c r="H216" s="180">
        <v>0</v>
      </c>
      <c r="I216" s="181">
        <f t="shared" ref="I216:I235" si="163">SUM(B216:H216)</f>
        <v>0</v>
      </c>
      <c r="J216" s="168"/>
      <c r="K216" s="182" t="s">
        <v>8</v>
      </c>
      <c r="L216" s="183">
        <v>0</v>
      </c>
      <c r="M216" s="183">
        <v>0</v>
      </c>
      <c r="N216" s="183">
        <v>0</v>
      </c>
      <c r="O216" s="183">
        <v>0</v>
      </c>
      <c r="P216" s="183">
        <v>0</v>
      </c>
      <c r="Q216" s="183">
        <v>0</v>
      </c>
      <c r="R216" s="184">
        <v>0</v>
      </c>
      <c r="S216" s="185">
        <f t="shared" ref="S216:S235" si="164">SUM(L216:R216)</f>
        <v>0</v>
      </c>
      <c r="U216" s="230" t="s">
        <v>8</v>
      </c>
      <c r="V216" s="231">
        <v>0</v>
      </c>
      <c r="W216" s="231">
        <v>0</v>
      </c>
      <c r="X216" s="231">
        <v>0</v>
      </c>
      <c r="Y216" s="231">
        <v>0</v>
      </c>
      <c r="Z216" s="231">
        <v>0</v>
      </c>
      <c r="AA216" s="231">
        <v>0</v>
      </c>
      <c r="AB216" s="231">
        <v>0</v>
      </c>
      <c r="AC216" s="232">
        <v>0</v>
      </c>
      <c r="AD216" s="231">
        <v>0</v>
      </c>
      <c r="AE216" s="231">
        <v>0</v>
      </c>
      <c r="AF216" s="231">
        <v>0</v>
      </c>
      <c r="AG216" s="231">
        <v>0</v>
      </c>
      <c r="AH216" s="231">
        <v>0</v>
      </c>
      <c r="AI216" s="233">
        <f t="shared" ref="AI216:AI235" si="165">SUM(V216:AC216)</f>
        <v>0</v>
      </c>
      <c r="AJ216" s="160" t="str">
        <f t="shared" ref="AJ216:AJ237" si="166">IF(ABS(S216-AI216)&gt;0.001,S216-AI216,"")</f>
        <v/>
      </c>
      <c r="BA216" s="160"/>
      <c r="BR216" s="160"/>
      <c r="CG216" s="160"/>
    </row>
    <row r="217" spans="1:85" ht="15">
      <c r="A217" s="186" t="s">
        <v>10</v>
      </c>
      <c r="B217" s="175">
        <v>0</v>
      </c>
      <c r="C217" s="175">
        <v>0</v>
      </c>
      <c r="D217" s="175">
        <v>0</v>
      </c>
      <c r="E217" s="175">
        <v>0</v>
      </c>
      <c r="F217" s="362"/>
      <c r="G217" s="175">
        <v>0</v>
      </c>
      <c r="H217" s="187">
        <v>0</v>
      </c>
      <c r="I217" s="173">
        <f t="shared" si="163"/>
        <v>0</v>
      </c>
      <c r="J217" s="168"/>
      <c r="K217" s="188" t="s">
        <v>10</v>
      </c>
      <c r="L217" s="175">
        <v>0</v>
      </c>
      <c r="M217" s="175">
        <v>0</v>
      </c>
      <c r="N217" s="175">
        <v>0</v>
      </c>
      <c r="O217" s="175">
        <v>0</v>
      </c>
      <c r="P217" s="175">
        <v>0</v>
      </c>
      <c r="Q217" s="175">
        <v>0</v>
      </c>
      <c r="R217" s="176">
        <v>0</v>
      </c>
      <c r="S217" s="177">
        <f t="shared" si="164"/>
        <v>0</v>
      </c>
      <c r="U217" s="234" t="s">
        <v>10</v>
      </c>
      <c r="V217" s="226">
        <v>0</v>
      </c>
      <c r="W217" s="226">
        <v>0</v>
      </c>
      <c r="X217" s="226">
        <v>0</v>
      </c>
      <c r="Y217" s="226">
        <v>0</v>
      </c>
      <c r="Z217" s="226">
        <v>0</v>
      </c>
      <c r="AA217" s="226">
        <v>0</v>
      </c>
      <c r="AB217" s="226">
        <v>0</v>
      </c>
      <c r="AC217" s="227">
        <v>0</v>
      </c>
      <c r="AD217" s="228">
        <v>0</v>
      </c>
      <c r="AE217" s="228">
        <v>0</v>
      </c>
      <c r="AF217" s="228">
        <v>0</v>
      </c>
      <c r="AG217" s="228">
        <v>0</v>
      </c>
      <c r="AH217" s="228">
        <v>0</v>
      </c>
      <c r="AI217" s="229">
        <f t="shared" si="165"/>
        <v>0</v>
      </c>
      <c r="AJ217" s="160" t="str">
        <f t="shared" si="166"/>
        <v/>
      </c>
      <c r="BA217" s="160"/>
      <c r="BR217" s="160"/>
      <c r="CG217" s="160"/>
    </row>
    <row r="218" spans="1:85" ht="15">
      <c r="A218" s="178" t="s">
        <v>56</v>
      </c>
      <c r="B218" s="179">
        <v>0</v>
      </c>
      <c r="C218" s="179">
        <v>0</v>
      </c>
      <c r="D218" s="179">
        <v>0</v>
      </c>
      <c r="E218" s="179">
        <v>0</v>
      </c>
      <c r="F218" s="362"/>
      <c r="G218" s="179">
        <v>0</v>
      </c>
      <c r="H218" s="180">
        <v>0</v>
      </c>
      <c r="I218" s="181">
        <f t="shared" si="163"/>
        <v>0</v>
      </c>
      <c r="J218" s="168"/>
      <c r="K218" s="182" t="s">
        <v>56</v>
      </c>
      <c r="L218" s="183">
        <v>0</v>
      </c>
      <c r="M218" s="183">
        <v>0</v>
      </c>
      <c r="N218" s="183">
        <v>0</v>
      </c>
      <c r="O218" s="183">
        <v>0</v>
      </c>
      <c r="P218" s="183">
        <v>0</v>
      </c>
      <c r="Q218" s="183">
        <v>0</v>
      </c>
      <c r="R218" s="184">
        <v>0</v>
      </c>
      <c r="S218" s="185">
        <f t="shared" si="164"/>
        <v>0</v>
      </c>
      <c r="U218" s="230" t="s">
        <v>56</v>
      </c>
      <c r="V218" s="231">
        <v>0</v>
      </c>
      <c r="W218" s="231">
        <v>0</v>
      </c>
      <c r="X218" s="231">
        <v>0</v>
      </c>
      <c r="Y218" s="231">
        <v>0</v>
      </c>
      <c r="Z218" s="231">
        <v>0</v>
      </c>
      <c r="AA218" s="231">
        <v>0</v>
      </c>
      <c r="AB218" s="231">
        <v>0</v>
      </c>
      <c r="AC218" s="232">
        <v>0</v>
      </c>
      <c r="AD218" s="231">
        <v>0</v>
      </c>
      <c r="AE218" s="231">
        <v>0</v>
      </c>
      <c r="AF218" s="231">
        <v>0</v>
      </c>
      <c r="AG218" s="231">
        <v>0</v>
      </c>
      <c r="AH218" s="231">
        <v>0</v>
      </c>
      <c r="AI218" s="233">
        <f t="shared" si="165"/>
        <v>0</v>
      </c>
      <c r="AJ218" s="160" t="str">
        <f t="shared" si="166"/>
        <v/>
      </c>
      <c r="BA218" s="160"/>
      <c r="BR218" s="160"/>
      <c r="CG218" s="160"/>
    </row>
    <row r="219" spans="1:85" ht="15">
      <c r="A219" s="186" t="s">
        <v>16</v>
      </c>
      <c r="B219" s="175">
        <v>1.0225060759942179</v>
      </c>
      <c r="C219" s="175">
        <v>0</v>
      </c>
      <c r="D219" s="175">
        <v>0</v>
      </c>
      <c r="E219" s="175">
        <v>0</v>
      </c>
      <c r="F219" s="362"/>
      <c r="G219" s="175">
        <v>0</v>
      </c>
      <c r="H219" s="187">
        <v>0</v>
      </c>
      <c r="I219" s="173">
        <f t="shared" si="163"/>
        <v>1.0225060759942179</v>
      </c>
      <c r="J219" s="168"/>
      <c r="K219" s="188" t="s">
        <v>16</v>
      </c>
      <c r="L219" s="175">
        <v>1.0225060759942179</v>
      </c>
      <c r="M219" s="175">
        <v>0</v>
      </c>
      <c r="N219" s="175">
        <v>0</v>
      </c>
      <c r="O219" s="175">
        <v>0</v>
      </c>
      <c r="P219" s="175">
        <v>0</v>
      </c>
      <c r="Q219" s="175">
        <v>0</v>
      </c>
      <c r="R219" s="176">
        <v>0</v>
      </c>
      <c r="S219" s="177">
        <f t="shared" si="164"/>
        <v>1.0225060759942179</v>
      </c>
      <c r="U219" s="234" t="s">
        <v>16</v>
      </c>
      <c r="V219" s="226">
        <v>1.0225060759942179</v>
      </c>
      <c r="W219" s="226">
        <v>0</v>
      </c>
      <c r="X219" s="226">
        <v>0</v>
      </c>
      <c r="Y219" s="226">
        <v>0</v>
      </c>
      <c r="Z219" s="226">
        <v>0</v>
      </c>
      <c r="AA219" s="226">
        <v>0</v>
      </c>
      <c r="AB219" s="226">
        <v>0</v>
      </c>
      <c r="AC219" s="227">
        <v>0</v>
      </c>
      <c r="AD219" s="228">
        <v>0</v>
      </c>
      <c r="AE219" s="228">
        <v>0</v>
      </c>
      <c r="AF219" s="228">
        <v>0</v>
      </c>
      <c r="AG219" s="228">
        <v>0</v>
      </c>
      <c r="AH219" s="228">
        <v>0</v>
      </c>
      <c r="AI219" s="229">
        <f t="shared" si="165"/>
        <v>1.0225060759942179</v>
      </c>
      <c r="AJ219" s="160" t="str">
        <f t="shared" si="166"/>
        <v/>
      </c>
      <c r="BA219" s="160"/>
      <c r="BR219" s="160"/>
      <c r="CG219" s="160"/>
    </row>
    <row r="220" spans="1:85" ht="15">
      <c r="A220" s="178" t="s">
        <v>15</v>
      </c>
      <c r="B220" s="179">
        <v>3.1267489919725047</v>
      </c>
      <c r="C220" s="179">
        <v>0</v>
      </c>
      <c r="D220" s="179">
        <v>0</v>
      </c>
      <c r="E220" s="179">
        <v>0</v>
      </c>
      <c r="F220" s="362"/>
      <c r="G220" s="179">
        <v>0</v>
      </c>
      <c r="H220" s="180">
        <v>0</v>
      </c>
      <c r="I220" s="181">
        <f t="shared" si="163"/>
        <v>3.1267489919725047</v>
      </c>
      <c r="J220" s="168"/>
      <c r="K220" s="182" t="s">
        <v>15</v>
      </c>
      <c r="L220" s="183">
        <v>3.1267489919725047</v>
      </c>
      <c r="M220" s="183">
        <v>0</v>
      </c>
      <c r="N220" s="183">
        <v>0</v>
      </c>
      <c r="O220" s="183">
        <v>0</v>
      </c>
      <c r="P220" s="183">
        <v>0</v>
      </c>
      <c r="Q220" s="183">
        <v>0</v>
      </c>
      <c r="R220" s="184">
        <v>0</v>
      </c>
      <c r="S220" s="185">
        <f t="shared" si="164"/>
        <v>3.1267489919725047</v>
      </c>
      <c r="U220" s="230" t="s">
        <v>57</v>
      </c>
      <c r="V220" s="231">
        <v>3.1267489919725047</v>
      </c>
      <c r="W220" s="231">
        <v>0</v>
      </c>
      <c r="X220" s="231">
        <v>0</v>
      </c>
      <c r="Y220" s="231">
        <v>0</v>
      </c>
      <c r="Z220" s="231">
        <v>0</v>
      </c>
      <c r="AA220" s="231">
        <v>0</v>
      </c>
      <c r="AB220" s="231">
        <v>0</v>
      </c>
      <c r="AC220" s="232">
        <v>0</v>
      </c>
      <c r="AD220" s="231">
        <v>0</v>
      </c>
      <c r="AE220" s="231">
        <v>0</v>
      </c>
      <c r="AF220" s="231">
        <v>0</v>
      </c>
      <c r="AG220" s="231">
        <v>0</v>
      </c>
      <c r="AH220" s="231">
        <v>0</v>
      </c>
      <c r="AI220" s="233">
        <f t="shared" si="165"/>
        <v>3.1267489919725047</v>
      </c>
      <c r="AJ220" s="160" t="str">
        <f t="shared" si="166"/>
        <v/>
      </c>
      <c r="BA220" s="160"/>
      <c r="BR220" s="160"/>
      <c r="CG220" s="160"/>
    </row>
    <row r="221" spans="1:85" ht="15">
      <c r="A221" s="186" t="s">
        <v>58</v>
      </c>
      <c r="B221" s="175">
        <v>0</v>
      </c>
      <c r="C221" s="175">
        <v>0</v>
      </c>
      <c r="D221" s="175">
        <v>0</v>
      </c>
      <c r="E221" s="175">
        <v>1.2232005275638806</v>
      </c>
      <c r="F221" s="362"/>
      <c r="G221" s="175">
        <v>0</v>
      </c>
      <c r="H221" s="187">
        <v>0</v>
      </c>
      <c r="I221" s="173">
        <f t="shared" si="163"/>
        <v>1.2232005275638806</v>
      </c>
      <c r="J221" s="168"/>
      <c r="K221" s="188" t="s">
        <v>58</v>
      </c>
      <c r="L221" s="175">
        <v>0</v>
      </c>
      <c r="M221" s="175">
        <v>0</v>
      </c>
      <c r="N221" s="175">
        <v>0</v>
      </c>
      <c r="O221" s="175">
        <v>1.2232005275638806</v>
      </c>
      <c r="P221" s="175">
        <v>29.547893839262926</v>
      </c>
      <c r="Q221" s="175">
        <v>0</v>
      </c>
      <c r="R221" s="176">
        <v>0</v>
      </c>
      <c r="S221" s="177">
        <f t="shared" si="164"/>
        <v>30.771094366826805</v>
      </c>
      <c r="U221" s="234" t="s">
        <v>58</v>
      </c>
      <c r="V221" s="226">
        <v>0</v>
      </c>
      <c r="W221" s="226">
        <v>0</v>
      </c>
      <c r="X221" s="226">
        <v>0</v>
      </c>
      <c r="Y221" s="226">
        <v>0</v>
      </c>
      <c r="Z221" s="226">
        <v>0</v>
      </c>
      <c r="AA221" s="226">
        <v>0</v>
      </c>
      <c r="AB221" s="226">
        <v>29.547893839262926</v>
      </c>
      <c r="AC221" s="227">
        <v>1.2232005275638806</v>
      </c>
      <c r="AD221" s="226">
        <v>0</v>
      </c>
      <c r="AE221" s="226">
        <v>0</v>
      </c>
      <c r="AF221" s="226">
        <v>0</v>
      </c>
      <c r="AG221" s="226">
        <v>0</v>
      </c>
      <c r="AH221" s="226">
        <v>1.2232005275638806</v>
      </c>
      <c r="AI221" s="229">
        <f t="shared" si="165"/>
        <v>30.771094366826805</v>
      </c>
      <c r="AJ221" s="160" t="str">
        <f t="shared" si="166"/>
        <v/>
      </c>
      <c r="BA221" s="160"/>
      <c r="BR221" s="160"/>
      <c r="CG221" s="160"/>
    </row>
    <row r="222" spans="1:85" ht="15">
      <c r="A222" s="178" t="s">
        <v>12</v>
      </c>
      <c r="B222" s="179">
        <v>0</v>
      </c>
      <c r="C222" s="179">
        <v>0</v>
      </c>
      <c r="D222" s="179">
        <v>0</v>
      </c>
      <c r="E222" s="179">
        <v>0.28846600676773865</v>
      </c>
      <c r="F222" s="362"/>
      <c r="G222" s="179">
        <v>0</v>
      </c>
      <c r="H222" s="180">
        <v>0</v>
      </c>
      <c r="I222" s="181">
        <f t="shared" si="163"/>
        <v>0.28846600676773865</v>
      </c>
      <c r="J222" s="168"/>
      <c r="K222" s="182" t="s">
        <v>12</v>
      </c>
      <c r="L222" s="183">
        <v>0</v>
      </c>
      <c r="M222" s="183">
        <v>0</v>
      </c>
      <c r="N222" s="183">
        <v>0</v>
      </c>
      <c r="O222" s="183">
        <v>0.28846600676773865</v>
      </c>
      <c r="P222" s="183">
        <v>1.01717029054834</v>
      </c>
      <c r="Q222" s="183">
        <v>0</v>
      </c>
      <c r="R222" s="184">
        <v>0</v>
      </c>
      <c r="S222" s="185">
        <f t="shared" si="164"/>
        <v>1.3056362973160787</v>
      </c>
      <c r="U222" s="230" t="s">
        <v>12</v>
      </c>
      <c r="V222" s="231">
        <v>0</v>
      </c>
      <c r="W222" s="231">
        <v>0</v>
      </c>
      <c r="X222" s="231">
        <v>0</v>
      </c>
      <c r="Y222" s="231">
        <v>0</v>
      </c>
      <c r="Z222" s="231">
        <v>0</v>
      </c>
      <c r="AA222" s="231">
        <v>0.28846600676773865</v>
      </c>
      <c r="AB222" s="231">
        <v>1.01717029054834</v>
      </c>
      <c r="AC222" s="232">
        <v>0</v>
      </c>
      <c r="AD222" s="231">
        <v>0</v>
      </c>
      <c r="AE222" s="231">
        <v>0</v>
      </c>
      <c r="AF222" s="231">
        <v>0</v>
      </c>
      <c r="AG222" s="231">
        <v>0</v>
      </c>
      <c r="AH222" s="231">
        <v>0</v>
      </c>
      <c r="AI222" s="233">
        <f t="shared" si="165"/>
        <v>1.3056362973160787</v>
      </c>
      <c r="AJ222" s="160" t="str">
        <f t="shared" si="166"/>
        <v/>
      </c>
      <c r="BA222" s="160"/>
      <c r="BR222" s="160"/>
      <c r="CG222" s="160"/>
    </row>
    <row r="223" spans="1:85" ht="15">
      <c r="A223" s="186" t="s">
        <v>59</v>
      </c>
      <c r="B223" s="175">
        <v>0</v>
      </c>
      <c r="C223" s="175">
        <v>0</v>
      </c>
      <c r="D223" s="175">
        <v>0</v>
      </c>
      <c r="E223" s="175">
        <v>0</v>
      </c>
      <c r="F223" s="362"/>
      <c r="G223" s="175">
        <v>0</v>
      </c>
      <c r="H223" s="187">
        <v>0</v>
      </c>
      <c r="I223" s="173">
        <f t="shared" si="163"/>
        <v>0</v>
      </c>
      <c r="J223" s="168"/>
      <c r="K223" s="188" t="s">
        <v>59</v>
      </c>
      <c r="L223" s="175">
        <v>0</v>
      </c>
      <c r="M223" s="175">
        <v>0</v>
      </c>
      <c r="N223" s="175">
        <v>0</v>
      </c>
      <c r="O223" s="175">
        <v>0</v>
      </c>
      <c r="P223" s="175">
        <v>0</v>
      </c>
      <c r="Q223" s="175">
        <v>0</v>
      </c>
      <c r="R223" s="176">
        <v>0</v>
      </c>
      <c r="S223" s="177">
        <f t="shared" si="164"/>
        <v>0</v>
      </c>
      <c r="U223" s="234" t="s">
        <v>59</v>
      </c>
      <c r="V223" s="226">
        <v>0</v>
      </c>
      <c r="W223" s="226">
        <v>0</v>
      </c>
      <c r="X223" s="226">
        <v>0</v>
      </c>
      <c r="Y223" s="226">
        <v>0</v>
      </c>
      <c r="Z223" s="226">
        <v>0</v>
      </c>
      <c r="AA223" s="226">
        <v>0</v>
      </c>
      <c r="AB223" s="226">
        <v>0</v>
      </c>
      <c r="AC223" s="227">
        <v>0</v>
      </c>
      <c r="AD223" s="226">
        <v>0</v>
      </c>
      <c r="AE223" s="226">
        <v>0</v>
      </c>
      <c r="AF223" s="226">
        <v>0</v>
      </c>
      <c r="AG223" s="226">
        <v>0</v>
      </c>
      <c r="AH223" s="226">
        <v>0</v>
      </c>
      <c r="AI223" s="229">
        <f t="shared" si="165"/>
        <v>0</v>
      </c>
      <c r="AJ223" s="160" t="str">
        <f t="shared" si="166"/>
        <v/>
      </c>
      <c r="BA223" s="160"/>
      <c r="BR223" s="160"/>
      <c r="CG223" s="160"/>
    </row>
    <row r="224" spans="1:85" ht="15">
      <c r="A224" s="178" t="s">
        <v>17</v>
      </c>
      <c r="B224" s="179">
        <v>0</v>
      </c>
      <c r="C224" s="179">
        <v>0</v>
      </c>
      <c r="D224" s="179">
        <v>0</v>
      </c>
      <c r="E224" s="179">
        <v>3.3700155711278672</v>
      </c>
      <c r="F224" s="362"/>
      <c r="G224" s="179">
        <v>0</v>
      </c>
      <c r="H224" s="180">
        <v>0</v>
      </c>
      <c r="I224" s="181">
        <f t="shared" si="163"/>
        <v>3.3700155711278672</v>
      </c>
      <c r="J224" s="168"/>
      <c r="K224" s="182" t="s">
        <v>17</v>
      </c>
      <c r="L224" s="183">
        <v>0</v>
      </c>
      <c r="M224" s="183">
        <v>0</v>
      </c>
      <c r="N224" s="183">
        <v>0</v>
      </c>
      <c r="O224" s="183">
        <v>3.3700155711278672</v>
      </c>
      <c r="P224" s="183">
        <v>0</v>
      </c>
      <c r="Q224" s="183">
        <v>0</v>
      </c>
      <c r="R224" s="184">
        <v>0</v>
      </c>
      <c r="S224" s="185">
        <f t="shared" si="164"/>
        <v>3.3700155711278672</v>
      </c>
      <c r="U224" s="230" t="s">
        <v>17</v>
      </c>
      <c r="V224" s="231">
        <v>0</v>
      </c>
      <c r="W224" s="231">
        <v>0</v>
      </c>
      <c r="X224" s="231">
        <v>0</v>
      </c>
      <c r="Y224" s="231">
        <v>0</v>
      </c>
      <c r="Z224" s="231">
        <v>0</v>
      </c>
      <c r="AA224" s="231">
        <v>0</v>
      </c>
      <c r="AB224" s="231">
        <v>0</v>
      </c>
      <c r="AC224" s="232">
        <v>3.3700155711278672</v>
      </c>
      <c r="AD224" s="231">
        <v>0</v>
      </c>
      <c r="AE224" s="231">
        <v>0</v>
      </c>
      <c r="AF224" s="231">
        <v>0</v>
      </c>
      <c r="AG224" s="231">
        <v>0</v>
      </c>
      <c r="AH224" s="231">
        <v>3.3700155711278672</v>
      </c>
      <c r="AI224" s="233">
        <f t="shared" si="165"/>
        <v>3.3700155711278672</v>
      </c>
      <c r="AJ224" s="160" t="str">
        <f t="shared" si="166"/>
        <v/>
      </c>
      <c r="BA224" s="160"/>
      <c r="BR224" s="160"/>
      <c r="CG224" s="160"/>
    </row>
    <row r="225" spans="1:85" ht="15">
      <c r="A225" s="186" t="s">
        <v>139</v>
      </c>
      <c r="B225" s="175">
        <v>77.447531744211631</v>
      </c>
      <c r="C225" s="175">
        <v>0</v>
      </c>
      <c r="D225" s="175">
        <v>1.0949433351335793</v>
      </c>
      <c r="E225" s="175">
        <v>2.5516514202401446</v>
      </c>
      <c r="F225" s="362"/>
      <c r="G225" s="175">
        <v>0</v>
      </c>
      <c r="H225" s="187">
        <v>0</v>
      </c>
      <c r="I225" s="173">
        <f t="shared" si="163"/>
        <v>81.094126499585357</v>
      </c>
      <c r="J225" s="168"/>
      <c r="K225" s="188" t="s">
        <v>139</v>
      </c>
      <c r="L225" s="175">
        <v>77.447531744211631</v>
      </c>
      <c r="M225" s="175">
        <v>0</v>
      </c>
      <c r="N225" s="175">
        <v>1.0949433351335793</v>
      </c>
      <c r="O225" s="175">
        <v>2.5516514202401446</v>
      </c>
      <c r="P225" s="175">
        <v>0</v>
      </c>
      <c r="Q225" s="175">
        <v>0</v>
      </c>
      <c r="R225" s="176">
        <v>0</v>
      </c>
      <c r="S225" s="177">
        <f t="shared" si="164"/>
        <v>81.094126499585357</v>
      </c>
      <c r="U225" s="234" t="s">
        <v>139</v>
      </c>
      <c r="V225" s="226">
        <v>76.942499840242277</v>
      </c>
      <c r="W225" s="226">
        <v>0</v>
      </c>
      <c r="X225" s="226">
        <v>0</v>
      </c>
      <c r="Y225" s="226">
        <v>0</v>
      </c>
      <c r="Z225" s="226">
        <v>1.0949433351335793</v>
      </c>
      <c r="AA225" s="226">
        <v>0</v>
      </c>
      <c r="AB225" s="226">
        <v>0</v>
      </c>
      <c r="AC225" s="227">
        <v>3.0566833242095006</v>
      </c>
      <c r="AD225" s="226">
        <v>0.50503190396935627</v>
      </c>
      <c r="AE225" s="226">
        <v>0</v>
      </c>
      <c r="AF225" s="226">
        <v>0</v>
      </c>
      <c r="AG225" s="226">
        <v>0</v>
      </c>
      <c r="AH225" s="226">
        <v>2.5516514202401446</v>
      </c>
      <c r="AI225" s="229">
        <f t="shared" si="165"/>
        <v>81.094126499585357</v>
      </c>
      <c r="AJ225" s="160" t="str">
        <f t="shared" si="166"/>
        <v/>
      </c>
      <c r="BA225" s="160"/>
      <c r="BR225" s="160"/>
      <c r="CG225" s="160"/>
    </row>
    <row r="226" spans="1:85" ht="15">
      <c r="A226" s="178" t="s">
        <v>25</v>
      </c>
      <c r="B226" s="179">
        <v>38.277533668385701</v>
      </c>
      <c r="C226" s="179">
        <v>0</v>
      </c>
      <c r="D226" s="179">
        <v>119.06367280503305</v>
      </c>
      <c r="E226" s="179">
        <v>465.58226875410827</v>
      </c>
      <c r="F226" s="362"/>
      <c r="G226" s="179">
        <v>91.415002899555745</v>
      </c>
      <c r="H226" s="180">
        <v>0</v>
      </c>
      <c r="I226" s="181">
        <f t="shared" si="163"/>
        <v>714.33847812708268</v>
      </c>
      <c r="J226" s="168"/>
      <c r="K226" s="182" t="s">
        <v>25</v>
      </c>
      <c r="L226" s="183">
        <v>38.277533668385701</v>
      </c>
      <c r="M226" s="183">
        <v>0</v>
      </c>
      <c r="N226" s="183">
        <v>119.06367280503305</v>
      </c>
      <c r="O226" s="183">
        <v>465.58226875410827</v>
      </c>
      <c r="P226" s="183">
        <v>0</v>
      </c>
      <c r="Q226" s="183">
        <v>91.415002899555745</v>
      </c>
      <c r="R226" s="184">
        <v>0</v>
      </c>
      <c r="S226" s="185">
        <f t="shared" si="164"/>
        <v>714.33847812708268</v>
      </c>
      <c r="U226" s="230" t="s">
        <v>25</v>
      </c>
      <c r="V226" s="231">
        <v>10.552989761347018</v>
      </c>
      <c r="W226" s="231">
        <v>27.724543907038679</v>
      </c>
      <c r="X226" s="231">
        <v>91.415002899555745</v>
      </c>
      <c r="Y226" s="231">
        <v>0</v>
      </c>
      <c r="Z226" s="231">
        <v>119.06367280503305</v>
      </c>
      <c r="AA226" s="231">
        <v>453.12382163981505</v>
      </c>
      <c r="AB226" s="231">
        <v>0</v>
      </c>
      <c r="AC226" s="232">
        <v>12.458447114293236</v>
      </c>
      <c r="AD226" s="231">
        <v>0</v>
      </c>
      <c r="AE226" s="231">
        <v>5.1132982867476064</v>
      </c>
      <c r="AF226" s="231">
        <v>0</v>
      </c>
      <c r="AG226" s="231">
        <v>0</v>
      </c>
      <c r="AH226" s="231">
        <v>7.3451488275456303</v>
      </c>
      <c r="AI226" s="233">
        <f t="shared" si="165"/>
        <v>714.33847812708268</v>
      </c>
      <c r="AJ226" s="160" t="str">
        <f t="shared" si="166"/>
        <v/>
      </c>
      <c r="BA226" s="160"/>
      <c r="BR226" s="160"/>
      <c r="CG226" s="160"/>
    </row>
    <row r="227" spans="1:85" ht="15">
      <c r="A227" s="186" t="s">
        <v>24</v>
      </c>
      <c r="B227" s="175">
        <v>215.71226716629843</v>
      </c>
      <c r="C227" s="175">
        <v>0</v>
      </c>
      <c r="D227" s="175">
        <v>0</v>
      </c>
      <c r="E227" s="175">
        <v>0</v>
      </c>
      <c r="F227" s="362"/>
      <c r="G227" s="175">
        <v>0</v>
      </c>
      <c r="H227" s="187">
        <v>0</v>
      </c>
      <c r="I227" s="173">
        <f t="shared" si="163"/>
        <v>215.71226716629843</v>
      </c>
      <c r="J227" s="168"/>
      <c r="K227" s="188" t="s">
        <v>24</v>
      </c>
      <c r="L227" s="175">
        <v>215.71226716629843</v>
      </c>
      <c r="M227" s="175">
        <v>0</v>
      </c>
      <c r="N227" s="175">
        <v>0</v>
      </c>
      <c r="O227" s="175">
        <v>0</v>
      </c>
      <c r="P227" s="175">
        <v>0</v>
      </c>
      <c r="Q227" s="175">
        <v>0</v>
      </c>
      <c r="R227" s="176">
        <v>0</v>
      </c>
      <c r="S227" s="177">
        <f t="shared" si="164"/>
        <v>215.71226716629843</v>
      </c>
      <c r="U227" s="234" t="s">
        <v>24</v>
      </c>
      <c r="V227" s="226">
        <v>210.62935487158748</v>
      </c>
      <c r="W227" s="226">
        <v>5.0829122947109546</v>
      </c>
      <c r="X227" s="226">
        <v>0</v>
      </c>
      <c r="Y227" s="226">
        <v>0</v>
      </c>
      <c r="Z227" s="226">
        <v>0</v>
      </c>
      <c r="AA227" s="226">
        <v>0</v>
      </c>
      <c r="AB227" s="226">
        <v>0</v>
      </c>
      <c r="AC227" s="227">
        <v>0</v>
      </c>
      <c r="AD227" s="226">
        <v>0</v>
      </c>
      <c r="AE227" s="226">
        <v>0</v>
      </c>
      <c r="AF227" s="226">
        <v>0</v>
      </c>
      <c r="AG227" s="226">
        <v>0</v>
      </c>
      <c r="AH227" s="226">
        <v>0</v>
      </c>
      <c r="AI227" s="229">
        <f t="shared" si="165"/>
        <v>215.71226716629843</v>
      </c>
      <c r="AJ227" s="160" t="str">
        <f t="shared" si="166"/>
        <v/>
      </c>
      <c r="BA227" s="160"/>
      <c r="BR227" s="160"/>
      <c r="CG227" s="160"/>
    </row>
    <row r="228" spans="1:85" ht="15">
      <c r="A228" s="178" t="s">
        <v>60</v>
      </c>
      <c r="B228" s="179">
        <v>0</v>
      </c>
      <c r="C228" s="179">
        <v>0</v>
      </c>
      <c r="D228" s="179">
        <v>0</v>
      </c>
      <c r="E228" s="179">
        <v>0</v>
      </c>
      <c r="F228" s="362"/>
      <c r="G228" s="179">
        <v>0</v>
      </c>
      <c r="H228" s="180">
        <v>0</v>
      </c>
      <c r="I228" s="181">
        <f t="shared" si="163"/>
        <v>0</v>
      </c>
      <c r="J228" s="168"/>
      <c r="K228" s="182" t="s">
        <v>60</v>
      </c>
      <c r="L228" s="183">
        <v>0</v>
      </c>
      <c r="M228" s="183">
        <v>0</v>
      </c>
      <c r="N228" s="183">
        <v>0</v>
      </c>
      <c r="O228" s="183">
        <v>0</v>
      </c>
      <c r="P228" s="183">
        <v>0</v>
      </c>
      <c r="Q228" s="183">
        <v>0</v>
      </c>
      <c r="R228" s="184">
        <v>0</v>
      </c>
      <c r="S228" s="185">
        <f t="shared" si="164"/>
        <v>0</v>
      </c>
      <c r="U228" s="230" t="s">
        <v>60</v>
      </c>
      <c r="V228" s="231">
        <v>0</v>
      </c>
      <c r="W228" s="231">
        <v>0</v>
      </c>
      <c r="X228" s="231">
        <v>0</v>
      </c>
      <c r="Y228" s="231">
        <v>0</v>
      </c>
      <c r="Z228" s="231">
        <v>0</v>
      </c>
      <c r="AA228" s="231">
        <v>0</v>
      </c>
      <c r="AB228" s="231">
        <v>0</v>
      </c>
      <c r="AC228" s="232">
        <v>0</v>
      </c>
      <c r="AD228" s="231">
        <v>0</v>
      </c>
      <c r="AE228" s="231">
        <v>0</v>
      </c>
      <c r="AF228" s="231">
        <v>0</v>
      </c>
      <c r="AG228" s="231">
        <v>0</v>
      </c>
      <c r="AH228" s="231">
        <v>0</v>
      </c>
      <c r="AI228" s="233">
        <f t="shared" si="165"/>
        <v>0</v>
      </c>
      <c r="AJ228" s="160" t="str">
        <f t="shared" si="166"/>
        <v/>
      </c>
      <c r="BA228" s="160"/>
      <c r="BR228" s="160"/>
      <c r="CG228" s="160"/>
    </row>
    <row r="229" spans="1:85" ht="15">
      <c r="A229" s="186" t="s">
        <v>22</v>
      </c>
      <c r="B229" s="175">
        <v>0.41397630988136058</v>
      </c>
      <c r="C229" s="175">
        <v>0</v>
      </c>
      <c r="D229" s="175">
        <v>0</v>
      </c>
      <c r="E229" s="175">
        <v>0</v>
      </c>
      <c r="F229" s="362"/>
      <c r="G229" s="175">
        <v>0</v>
      </c>
      <c r="H229" s="187">
        <v>0</v>
      </c>
      <c r="I229" s="173">
        <f t="shared" si="163"/>
        <v>0.41397630988136058</v>
      </c>
      <c r="J229" s="168"/>
      <c r="K229" s="188" t="s">
        <v>22</v>
      </c>
      <c r="L229" s="175">
        <v>0.41397630988136058</v>
      </c>
      <c r="M229" s="175">
        <v>0</v>
      </c>
      <c r="N229" s="175">
        <v>0</v>
      </c>
      <c r="O229" s="175">
        <v>0</v>
      </c>
      <c r="P229" s="175">
        <v>1.8236026907547289</v>
      </c>
      <c r="Q229" s="175">
        <v>0</v>
      </c>
      <c r="R229" s="176">
        <v>0</v>
      </c>
      <c r="S229" s="177">
        <f t="shared" si="164"/>
        <v>2.2375790006360896</v>
      </c>
      <c r="U229" s="234" t="s">
        <v>22</v>
      </c>
      <c r="V229" s="226">
        <v>0.41397630988136058</v>
      </c>
      <c r="W229" s="226">
        <v>0</v>
      </c>
      <c r="X229" s="226">
        <v>0</v>
      </c>
      <c r="Y229" s="226">
        <v>0</v>
      </c>
      <c r="Z229" s="226">
        <v>0</v>
      </c>
      <c r="AA229" s="226">
        <v>0</v>
      </c>
      <c r="AB229" s="226">
        <v>1.8236026907547289</v>
      </c>
      <c r="AC229" s="227">
        <v>0</v>
      </c>
      <c r="AD229" s="226">
        <v>0</v>
      </c>
      <c r="AE229" s="226">
        <v>0</v>
      </c>
      <c r="AF229" s="226">
        <v>0</v>
      </c>
      <c r="AG229" s="226">
        <v>0</v>
      </c>
      <c r="AH229" s="226">
        <v>0</v>
      </c>
      <c r="AI229" s="229">
        <f t="shared" si="165"/>
        <v>2.2375790006360896</v>
      </c>
      <c r="AJ229" s="160" t="str">
        <f t="shared" si="166"/>
        <v/>
      </c>
      <c r="BA229" s="160"/>
      <c r="BR229" s="160"/>
      <c r="CG229" s="160"/>
    </row>
    <row r="230" spans="1:85" ht="15">
      <c r="A230" s="178" t="s">
        <v>21</v>
      </c>
      <c r="B230" s="179">
        <v>0</v>
      </c>
      <c r="C230" s="179">
        <v>0</v>
      </c>
      <c r="D230" s="179">
        <v>0</v>
      </c>
      <c r="E230" s="179">
        <v>0</v>
      </c>
      <c r="F230" s="362"/>
      <c r="G230" s="179">
        <v>0</v>
      </c>
      <c r="H230" s="180">
        <v>0</v>
      </c>
      <c r="I230" s="181">
        <f t="shared" si="163"/>
        <v>0</v>
      </c>
      <c r="J230" s="168"/>
      <c r="K230" s="182" t="s">
        <v>21</v>
      </c>
      <c r="L230" s="183">
        <v>0</v>
      </c>
      <c r="M230" s="183">
        <v>0</v>
      </c>
      <c r="N230" s="183">
        <v>0</v>
      </c>
      <c r="O230" s="183">
        <v>0</v>
      </c>
      <c r="P230" s="183">
        <v>0</v>
      </c>
      <c r="Q230" s="183">
        <v>0</v>
      </c>
      <c r="R230" s="184">
        <v>0</v>
      </c>
      <c r="S230" s="185">
        <f t="shared" si="164"/>
        <v>0</v>
      </c>
      <c r="U230" s="230" t="s">
        <v>61</v>
      </c>
      <c r="V230" s="231">
        <v>0</v>
      </c>
      <c r="W230" s="231">
        <v>0</v>
      </c>
      <c r="X230" s="231">
        <v>0</v>
      </c>
      <c r="Y230" s="231">
        <v>0</v>
      </c>
      <c r="Z230" s="231">
        <v>0</v>
      </c>
      <c r="AA230" s="231">
        <v>0</v>
      </c>
      <c r="AB230" s="231">
        <v>0</v>
      </c>
      <c r="AC230" s="232">
        <v>0</v>
      </c>
      <c r="AD230" s="231">
        <v>0</v>
      </c>
      <c r="AE230" s="231">
        <v>0</v>
      </c>
      <c r="AF230" s="231">
        <v>0</v>
      </c>
      <c r="AG230" s="231">
        <v>0</v>
      </c>
      <c r="AH230" s="231">
        <v>0</v>
      </c>
      <c r="AI230" s="233">
        <f t="shared" si="165"/>
        <v>0</v>
      </c>
      <c r="AJ230" s="160" t="str">
        <f t="shared" si="166"/>
        <v/>
      </c>
      <c r="BA230" s="160"/>
      <c r="BR230" s="160"/>
      <c r="CG230" s="160"/>
    </row>
    <row r="231" spans="1:85" ht="15">
      <c r="A231" s="189" t="s">
        <v>64</v>
      </c>
      <c r="B231" s="175">
        <v>0</v>
      </c>
      <c r="C231" s="175">
        <v>0</v>
      </c>
      <c r="D231" s="175">
        <v>0</v>
      </c>
      <c r="E231" s="175">
        <v>0</v>
      </c>
      <c r="F231" s="362"/>
      <c r="G231" s="175">
        <v>0</v>
      </c>
      <c r="H231" s="187">
        <v>0</v>
      </c>
      <c r="I231" s="173">
        <f t="shared" si="163"/>
        <v>0</v>
      </c>
      <c r="J231" s="168"/>
      <c r="K231" s="190" t="s">
        <v>64</v>
      </c>
      <c r="L231" s="175">
        <v>0</v>
      </c>
      <c r="M231" s="175">
        <v>0</v>
      </c>
      <c r="N231" s="175">
        <v>0</v>
      </c>
      <c r="O231" s="175">
        <v>0</v>
      </c>
      <c r="P231" s="175">
        <v>0</v>
      </c>
      <c r="Q231" s="175">
        <v>0</v>
      </c>
      <c r="R231" s="176">
        <v>0</v>
      </c>
      <c r="S231" s="177">
        <f t="shared" si="164"/>
        <v>0</v>
      </c>
      <c r="U231" s="235" t="s">
        <v>62</v>
      </c>
      <c r="V231" s="226">
        <v>0</v>
      </c>
      <c r="W231" s="226">
        <v>0</v>
      </c>
      <c r="X231" s="226">
        <v>0</v>
      </c>
      <c r="Y231" s="226">
        <v>0</v>
      </c>
      <c r="Z231" s="226">
        <v>0</v>
      </c>
      <c r="AA231" s="226">
        <v>0</v>
      </c>
      <c r="AB231" s="226">
        <v>0</v>
      </c>
      <c r="AC231" s="227">
        <v>0</v>
      </c>
      <c r="AD231" s="228">
        <v>0</v>
      </c>
      <c r="AE231" s="228">
        <v>0</v>
      </c>
      <c r="AF231" s="228">
        <v>0</v>
      </c>
      <c r="AG231" s="228">
        <v>0</v>
      </c>
      <c r="AH231" s="228">
        <v>0</v>
      </c>
      <c r="AI231" s="229">
        <f t="shared" si="165"/>
        <v>0</v>
      </c>
      <c r="AJ231" s="160" t="str">
        <f t="shared" si="166"/>
        <v/>
      </c>
      <c r="BA231" s="160"/>
      <c r="BR231" s="160"/>
      <c r="CG231" s="160"/>
    </row>
    <row r="232" spans="1:85">
      <c r="A232" s="191" t="s">
        <v>23</v>
      </c>
      <c r="B232" s="192">
        <v>0</v>
      </c>
      <c r="C232" s="192">
        <v>0</v>
      </c>
      <c r="D232" s="192">
        <v>0</v>
      </c>
      <c r="E232" s="192">
        <v>0</v>
      </c>
      <c r="F232" s="362"/>
      <c r="G232" s="192">
        <v>0</v>
      </c>
      <c r="H232" s="193">
        <v>0</v>
      </c>
      <c r="I232" s="194">
        <f t="shared" si="163"/>
        <v>0</v>
      </c>
      <c r="J232" s="168"/>
      <c r="K232" s="195" t="s">
        <v>23</v>
      </c>
      <c r="L232" s="196">
        <v>0</v>
      </c>
      <c r="M232" s="196">
        <v>0</v>
      </c>
      <c r="N232" s="196">
        <v>0</v>
      </c>
      <c r="O232" s="196">
        <v>0</v>
      </c>
      <c r="P232" s="196">
        <v>0</v>
      </c>
      <c r="Q232" s="196">
        <v>0</v>
      </c>
      <c r="R232" s="197">
        <v>0</v>
      </c>
      <c r="S232" s="198">
        <f t="shared" si="164"/>
        <v>0</v>
      </c>
      <c r="U232" s="236" t="s">
        <v>66</v>
      </c>
      <c r="V232" s="237">
        <v>0</v>
      </c>
      <c r="W232" s="237">
        <v>0</v>
      </c>
      <c r="X232" s="237">
        <v>0</v>
      </c>
      <c r="Y232" s="237">
        <v>0</v>
      </c>
      <c r="Z232" s="237">
        <v>0</v>
      </c>
      <c r="AA232" s="237">
        <v>0</v>
      </c>
      <c r="AB232" s="237">
        <v>0</v>
      </c>
      <c r="AC232" s="237">
        <v>0</v>
      </c>
      <c r="AD232" s="237">
        <v>0</v>
      </c>
      <c r="AE232" s="237">
        <v>0</v>
      </c>
      <c r="AF232" s="237">
        <v>0</v>
      </c>
      <c r="AG232" s="237">
        <v>0</v>
      </c>
      <c r="AH232" s="125">
        <v>0</v>
      </c>
      <c r="AI232" s="238">
        <f t="shared" si="165"/>
        <v>0</v>
      </c>
      <c r="AJ232" s="160" t="str">
        <f t="shared" si="166"/>
        <v/>
      </c>
      <c r="BA232" s="160"/>
      <c r="BR232" s="160"/>
      <c r="CG232" s="160"/>
    </row>
    <row r="233" spans="1:85">
      <c r="A233" s="199" t="s">
        <v>19</v>
      </c>
      <c r="B233" s="200">
        <v>0</v>
      </c>
      <c r="C233" s="200">
        <v>0</v>
      </c>
      <c r="D233" s="200">
        <v>0</v>
      </c>
      <c r="E233" s="200">
        <v>0</v>
      </c>
      <c r="F233" s="362"/>
      <c r="G233" s="200">
        <v>0</v>
      </c>
      <c r="H233" s="201">
        <v>0</v>
      </c>
      <c r="I233" s="202">
        <f t="shared" si="163"/>
        <v>0</v>
      </c>
      <c r="J233" s="168"/>
      <c r="K233" s="203" t="s">
        <v>19</v>
      </c>
      <c r="L233" s="200">
        <v>0</v>
      </c>
      <c r="M233" s="200">
        <v>0</v>
      </c>
      <c r="N233" s="200">
        <v>0</v>
      </c>
      <c r="O233" s="200">
        <v>0</v>
      </c>
      <c r="P233" s="200">
        <v>0</v>
      </c>
      <c r="Q233" s="200">
        <v>0</v>
      </c>
      <c r="R233" s="204">
        <v>0</v>
      </c>
      <c r="S233" s="205">
        <f t="shared" si="164"/>
        <v>0</v>
      </c>
      <c r="U233" s="239" t="s">
        <v>19</v>
      </c>
      <c r="V233" s="240">
        <v>0</v>
      </c>
      <c r="W233" s="240">
        <v>0</v>
      </c>
      <c r="X233" s="240">
        <v>0</v>
      </c>
      <c r="Y233" s="240">
        <v>0</v>
      </c>
      <c r="Z233" s="240">
        <v>0</v>
      </c>
      <c r="AA233" s="240">
        <v>0</v>
      </c>
      <c r="AB233" s="240">
        <v>0</v>
      </c>
      <c r="AC233" s="240">
        <v>0</v>
      </c>
      <c r="AD233" s="241">
        <v>0</v>
      </c>
      <c r="AE233" s="241">
        <v>0</v>
      </c>
      <c r="AF233" s="241">
        <v>0</v>
      </c>
      <c r="AG233" s="241">
        <v>0</v>
      </c>
      <c r="AH233" s="241">
        <v>0</v>
      </c>
      <c r="AI233" s="242">
        <f t="shared" si="165"/>
        <v>0</v>
      </c>
      <c r="AJ233" s="160" t="str">
        <f t="shared" si="166"/>
        <v/>
      </c>
      <c r="BA233" s="160"/>
      <c r="BR233" s="160"/>
      <c r="CG233" s="160"/>
    </row>
    <row r="234" spans="1:85">
      <c r="A234" s="191" t="s">
        <v>20</v>
      </c>
      <c r="B234" s="192">
        <v>0</v>
      </c>
      <c r="C234" s="192">
        <v>0</v>
      </c>
      <c r="D234" s="192">
        <v>0</v>
      </c>
      <c r="E234" s="192">
        <v>0</v>
      </c>
      <c r="F234" s="362"/>
      <c r="G234" s="192">
        <v>0</v>
      </c>
      <c r="H234" s="193">
        <v>0</v>
      </c>
      <c r="I234" s="194">
        <f t="shared" si="163"/>
        <v>0</v>
      </c>
      <c r="J234" s="168"/>
      <c r="K234" s="195" t="s">
        <v>20</v>
      </c>
      <c r="L234" s="196">
        <v>0</v>
      </c>
      <c r="M234" s="196">
        <v>0</v>
      </c>
      <c r="N234" s="196">
        <v>0</v>
      </c>
      <c r="O234" s="196">
        <v>0</v>
      </c>
      <c r="P234" s="196">
        <v>0</v>
      </c>
      <c r="Q234" s="196">
        <v>0</v>
      </c>
      <c r="R234" s="197">
        <v>0</v>
      </c>
      <c r="S234" s="198">
        <f t="shared" si="164"/>
        <v>0</v>
      </c>
      <c r="U234" s="236" t="s">
        <v>20</v>
      </c>
      <c r="V234" s="237">
        <v>0</v>
      </c>
      <c r="W234" s="237">
        <v>0</v>
      </c>
      <c r="X234" s="237">
        <v>0</v>
      </c>
      <c r="Y234" s="237">
        <v>0</v>
      </c>
      <c r="Z234" s="237">
        <v>0</v>
      </c>
      <c r="AA234" s="237">
        <v>0</v>
      </c>
      <c r="AB234" s="237">
        <v>0</v>
      </c>
      <c r="AC234" s="237">
        <v>0</v>
      </c>
      <c r="AD234" s="237">
        <v>0</v>
      </c>
      <c r="AE234" s="237">
        <v>0</v>
      </c>
      <c r="AF234" s="237">
        <v>0</v>
      </c>
      <c r="AG234" s="237">
        <v>0</v>
      </c>
      <c r="AH234" s="125">
        <v>0</v>
      </c>
      <c r="AI234" s="238">
        <f t="shared" si="165"/>
        <v>0</v>
      </c>
      <c r="AJ234" s="160" t="str">
        <f t="shared" si="166"/>
        <v/>
      </c>
      <c r="BA234" s="160"/>
      <c r="BR234" s="160"/>
      <c r="CG234" s="160"/>
    </row>
    <row r="235" spans="1:85" ht="15" thickBot="1">
      <c r="A235" s="206" t="s">
        <v>11</v>
      </c>
      <c r="B235" s="207">
        <v>0</v>
      </c>
      <c r="C235" s="207">
        <v>0</v>
      </c>
      <c r="D235" s="207">
        <v>0</v>
      </c>
      <c r="E235" s="207">
        <v>0</v>
      </c>
      <c r="F235" s="363"/>
      <c r="G235" s="207">
        <v>0</v>
      </c>
      <c r="H235" s="208">
        <v>0</v>
      </c>
      <c r="I235" s="209">
        <f t="shared" si="163"/>
        <v>0</v>
      </c>
      <c r="J235" s="168"/>
      <c r="K235" s="210" t="s">
        <v>11</v>
      </c>
      <c r="L235" s="207">
        <v>0</v>
      </c>
      <c r="M235" s="207">
        <v>0</v>
      </c>
      <c r="N235" s="207">
        <v>0</v>
      </c>
      <c r="O235" s="207">
        <v>0</v>
      </c>
      <c r="P235" s="207">
        <v>0</v>
      </c>
      <c r="Q235" s="207">
        <v>0</v>
      </c>
      <c r="R235" s="211">
        <v>0</v>
      </c>
      <c r="S235" s="212">
        <f t="shared" si="164"/>
        <v>0</v>
      </c>
      <c r="U235" s="239" t="s">
        <v>11</v>
      </c>
      <c r="V235" s="240">
        <v>0</v>
      </c>
      <c r="W235" s="240">
        <v>0</v>
      </c>
      <c r="X235" s="240">
        <v>0</v>
      </c>
      <c r="Y235" s="240">
        <v>0</v>
      </c>
      <c r="Z235" s="240">
        <v>0</v>
      </c>
      <c r="AA235" s="240">
        <v>0</v>
      </c>
      <c r="AB235" s="240">
        <v>0</v>
      </c>
      <c r="AC235" s="240">
        <v>0</v>
      </c>
      <c r="AD235" s="241">
        <v>0</v>
      </c>
      <c r="AE235" s="241">
        <v>0</v>
      </c>
      <c r="AF235" s="241">
        <v>0</v>
      </c>
      <c r="AG235" s="241">
        <v>0</v>
      </c>
      <c r="AH235" s="241">
        <v>0</v>
      </c>
      <c r="AI235" s="242">
        <f t="shared" si="165"/>
        <v>0</v>
      </c>
      <c r="AJ235" s="160" t="str">
        <f t="shared" si="166"/>
        <v/>
      </c>
      <c r="BA235" s="160"/>
      <c r="BR235" s="160"/>
      <c r="CG235" s="160"/>
    </row>
    <row r="236" spans="1:85" ht="15">
      <c r="A236" s="213" t="s">
        <v>26</v>
      </c>
      <c r="B236" s="214">
        <f>SUM(B215:B231)</f>
        <v>336.00056395674386</v>
      </c>
      <c r="C236" s="214">
        <f t="shared" ref="C236:H236" si="167">SUM(C215:C231)</f>
        <v>0</v>
      </c>
      <c r="D236" s="214">
        <f t="shared" si="167"/>
        <v>120.15861614016663</v>
      </c>
      <c r="E236" s="214">
        <f t="shared" si="167"/>
        <v>473.01560227980792</v>
      </c>
      <c r="F236" s="214">
        <f t="shared" si="167"/>
        <v>0</v>
      </c>
      <c r="G236" s="214">
        <f t="shared" si="167"/>
        <v>91.415002899555745</v>
      </c>
      <c r="H236" s="216">
        <f t="shared" si="167"/>
        <v>0</v>
      </c>
      <c r="I236" s="173">
        <f t="shared" ref="I236" si="168">SUM(I215:I231)</f>
        <v>1020.589785276274</v>
      </c>
      <c r="J236" s="168"/>
      <c r="K236" s="215" t="s">
        <v>26</v>
      </c>
      <c r="L236" s="214">
        <f>SUM(L215:L231)</f>
        <v>336.00056395674386</v>
      </c>
      <c r="M236" s="214">
        <f t="shared" ref="M236:R236" si="169">SUM(M215:M231)</f>
        <v>0</v>
      </c>
      <c r="N236" s="214">
        <f t="shared" si="169"/>
        <v>120.15861614016663</v>
      </c>
      <c r="O236" s="214">
        <f t="shared" si="169"/>
        <v>473.01560227980792</v>
      </c>
      <c r="P236" s="214">
        <f t="shared" si="169"/>
        <v>32.388666820565994</v>
      </c>
      <c r="Q236" s="214">
        <f t="shared" si="169"/>
        <v>91.415002899555745</v>
      </c>
      <c r="R236" s="216">
        <f t="shared" si="169"/>
        <v>0</v>
      </c>
      <c r="S236" s="217">
        <f t="shared" ref="S236" si="170">SUM(S215:S231)</f>
        <v>1052.9784520968401</v>
      </c>
      <c r="T236" s="160" t="str">
        <f>IF(ABS(S236-AI236)&gt;0.01,S236-AI236,"")</f>
        <v/>
      </c>
      <c r="U236" s="243" t="s">
        <v>63</v>
      </c>
      <c r="V236" s="244">
        <f>SUM(V215:V231)</f>
        <v>302.68807585102491</v>
      </c>
      <c r="W236" s="244">
        <f t="shared" ref="W236:AH236" si="171">SUM(W215:W231)</f>
        <v>32.807456201749631</v>
      </c>
      <c r="X236" s="244">
        <f t="shared" si="171"/>
        <v>91.415002899555745</v>
      </c>
      <c r="Y236" s="244">
        <f t="shared" si="171"/>
        <v>0</v>
      </c>
      <c r="Z236" s="244">
        <f t="shared" si="171"/>
        <v>120.15861614016663</v>
      </c>
      <c r="AA236" s="244">
        <f t="shared" si="171"/>
        <v>453.4122876465828</v>
      </c>
      <c r="AB236" s="244">
        <f t="shared" si="171"/>
        <v>32.388666820565994</v>
      </c>
      <c r="AC236" s="244">
        <f t="shared" si="171"/>
        <v>20.108346537194485</v>
      </c>
      <c r="AD236" s="245">
        <f t="shared" si="171"/>
        <v>0.50503190396935627</v>
      </c>
      <c r="AE236" s="245">
        <f t="shared" si="171"/>
        <v>5.1132982867476064</v>
      </c>
      <c r="AF236" s="245">
        <f t="shared" si="171"/>
        <v>0</v>
      </c>
      <c r="AG236" s="245">
        <f t="shared" si="171"/>
        <v>0</v>
      </c>
      <c r="AH236" s="245">
        <f t="shared" si="171"/>
        <v>14.490016346477523</v>
      </c>
      <c r="AI236" s="246">
        <f>SUM(V236:AC236)</f>
        <v>1052.9784520968401</v>
      </c>
      <c r="AJ236" s="160" t="str">
        <f t="shared" si="166"/>
        <v/>
      </c>
      <c r="BA236" s="160"/>
      <c r="BR236" s="160"/>
      <c r="CG236" s="160"/>
    </row>
    <row r="237" spans="1:85" s="23" customFormat="1" ht="15" thickBot="1">
      <c r="A237" s="30" t="s">
        <v>88</v>
      </c>
      <c r="B237" s="47">
        <f>IF($I236=0,"-",B236/$I236)</f>
        <v>0.32922195460322817</v>
      </c>
      <c r="C237" s="47">
        <f t="shared" ref="C237:H237" si="172">IF($I236=0,"-",C236/$I236)</f>
        <v>0</v>
      </c>
      <c r="D237" s="47">
        <f t="shared" si="172"/>
        <v>0.11773448830632735</v>
      </c>
      <c r="E237" s="47">
        <f t="shared" si="172"/>
        <v>0.46347279691003612</v>
      </c>
      <c r="F237" s="47">
        <f t="shared" si="172"/>
        <v>0</v>
      </c>
      <c r="G237" s="47">
        <f t="shared" si="172"/>
        <v>8.9570760180408493E-2</v>
      </c>
      <c r="H237" s="70">
        <f t="shared" si="172"/>
        <v>0</v>
      </c>
      <c r="I237" s="48">
        <f>SUM(B237:H237)</f>
        <v>1.0000000000000002</v>
      </c>
      <c r="J237" s="160"/>
      <c r="K237" s="81" t="s">
        <v>88</v>
      </c>
      <c r="L237" s="98">
        <f t="shared" ref="L237:R237" si="173">IF($S236=0,"-",L236/$S236)</f>
        <v>0.31909538441898017</v>
      </c>
      <c r="M237" s="98">
        <f t="shared" si="173"/>
        <v>0</v>
      </c>
      <c r="N237" s="98">
        <f t="shared" si="173"/>
        <v>0.11411308170731295</v>
      </c>
      <c r="O237" s="98">
        <f t="shared" si="173"/>
        <v>0.44921679198455783</v>
      </c>
      <c r="P237" s="98">
        <f t="shared" si="173"/>
        <v>3.075909744978075E-2</v>
      </c>
      <c r="Q237" s="98">
        <f t="shared" si="173"/>
        <v>8.6815644439368359E-2</v>
      </c>
      <c r="R237" s="99">
        <f t="shared" si="173"/>
        <v>0</v>
      </c>
      <c r="S237" s="100">
        <f>SUM(L237:R237)</f>
        <v>1</v>
      </c>
      <c r="U237" s="110" t="s">
        <v>88</v>
      </c>
      <c r="V237" s="133">
        <f>+V236/$AI236</f>
        <v>0.28745894585807474</v>
      </c>
      <c r="W237" s="133">
        <f t="shared" ref="W237:AH237" si="174">+W236/$AI236</f>
        <v>3.1156816301813935E-2</v>
      </c>
      <c r="X237" s="133">
        <f t="shared" si="174"/>
        <v>8.6815644439368359E-2</v>
      </c>
      <c r="Y237" s="133">
        <f t="shared" si="174"/>
        <v>0</v>
      </c>
      <c r="Z237" s="133">
        <f t="shared" si="174"/>
        <v>0.11411308170731295</v>
      </c>
      <c r="AA237" s="133">
        <f t="shared" si="174"/>
        <v>0.43059977793817522</v>
      </c>
      <c r="AB237" s="133">
        <f t="shared" si="174"/>
        <v>3.075909744978075E-2</v>
      </c>
      <c r="AC237" s="133">
        <f t="shared" si="174"/>
        <v>1.9096636305474146E-2</v>
      </c>
      <c r="AD237" s="133">
        <f t="shared" si="174"/>
        <v>4.7962225909149904E-4</v>
      </c>
      <c r="AE237" s="133">
        <f t="shared" si="174"/>
        <v>4.8560331662678199E-3</v>
      </c>
      <c r="AF237" s="133">
        <f t="shared" si="174"/>
        <v>0</v>
      </c>
      <c r="AG237" s="133">
        <f t="shared" si="174"/>
        <v>0</v>
      </c>
      <c r="AH237" s="133">
        <f t="shared" si="174"/>
        <v>1.3760980880114827E-2</v>
      </c>
      <c r="AI237" s="134">
        <f>SUM(V237:AC237)</f>
        <v>1.0000000000000002</v>
      </c>
      <c r="AJ237" s="23" t="str">
        <f t="shared" si="166"/>
        <v/>
      </c>
    </row>
    <row r="238" spans="1:85" ht="15" thickBot="1">
      <c r="A238" s="247"/>
      <c r="B238" s="247"/>
      <c r="C238" s="247"/>
      <c r="D238" s="247"/>
      <c r="E238" s="247"/>
      <c r="F238" s="247"/>
      <c r="G238" s="247"/>
      <c r="H238" s="247"/>
      <c r="I238" s="247"/>
      <c r="K238" s="247"/>
      <c r="L238" s="247"/>
      <c r="M238" s="247"/>
      <c r="N238" s="247"/>
      <c r="O238" s="247"/>
      <c r="P238" s="247"/>
      <c r="Q238" s="247"/>
      <c r="R238" s="247"/>
      <c r="S238" s="247"/>
      <c r="AI238" s="168"/>
      <c r="BA238" s="160"/>
      <c r="BR238" s="160"/>
      <c r="CG238" s="160"/>
    </row>
    <row r="239" spans="1:85" ht="28.5">
      <c r="A239" s="312" t="s">
        <v>71</v>
      </c>
      <c r="B239" s="164" t="s">
        <v>0</v>
      </c>
      <c r="C239" s="164" t="s">
        <v>1</v>
      </c>
      <c r="D239" s="164" t="s">
        <v>2</v>
      </c>
      <c r="E239" s="164" t="s">
        <v>3</v>
      </c>
      <c r="F239" s="164" t="s">
        <v>27</v>
      </c>
      <c r="G239" s="164" t="s">
        <v>4</v>
      </c>
      <c r="H239" s="164" t="s">
        <v>5</v>
      </c>
      <c r="I239" s="165" t="s">
        <v>6</v>
      </c>
      <c r="K239" s="314" t="s">
        <v>71</v>
      </c>
      <c r="L239" s="166" t="s">
        <v>0</v>
      </c>
      <c r="M239" s="166" t="s">
        <v>1</v>
      </c>
      <c r="N239" s="166" t="s">
        <v>2</v>
      </c>
      <c r="O239" s="166" t="s">
        <v>3</v>
      </c>
      <c r="P239" s="166" t="s">
        <v>27</v>
      </c>
      <c r="Q239" s="166" t="s">
        <v>4</v>
      </c>
      <c r="R239" s="166" t="s">
        <v>5</v>
      </c>
      <c r="S239" s="167" t="s">
        <v>6</v>
      </c>
      <c r="U239" s="316" t="s">
        <v>71</v>
      </c>
      <c r="V239" s="219" t="s">
        <v>74</v>
      </c>
      <c r="W239" s="219" t="s">
        <v>75</v>
      </c>
      <c r="X239" s="219" t="s">
        <v>4</v>
      </c>
      <c r="Y239" s="219" t="s">
        <v>1</v>
      </c>
      <c r="Z239" s="219" t="s">
        <v>2</v>
      </c>
      <c r="AA239" s="219" t="s">
        <v>3</v>
      </c>
      <c r="AB239" s="219" t="s">
        <v>55</v>
      </c>
      <c r="AC239" s="219" t="s">
        <v>68</v>
      </c>
      <c r="AD239" s="220" t="s">
        <v>76</v>
      </c>
      <c r="AE239" s="220" t="s">
        <v>83</v>
      </c>
      <c r="AF239" s="220" t="s">
        <v>77</v>
      </c>
      <c r="AG239" s="220" t="s">
        <v>84</v>
      </c>
      <c r="AH239" s="220" t="s">
        <v>85</v>
      </c>
      <c r="AI239" s="221" t="s">
        <v>63</v>
      </c>
      <c r="BA239" s="160"/>
      <c r="BR239" s="160"/>
      <c r="CG239" s="160"/>
    </row>
    <row r="240" spans="1:85" ht="15">
      <c r="A240" s="313" t="s">
        <v>71</v>
      </c>
      <c r="B240" s="318" t="s">
        <v>69</v>
      </c>
      <c r="C240" s="319"/>
      <c r="D240" s="319"/>
      <c r="E240" s="319"/>
      <c r="F240" s="319"/>
      <c r="G240" s="319"/>
      <c r="H240" s="319"/>
      <c r="I240" s="320"/>
      <c r="K240" s="315" t="s">
        <v>71</v>
      </c>
      <c r="L240" s="321" t="s">
        <v>69</v>
      </c>
      <c r="M240" s="322"/>
      <c r="N240" s="322"/>
      <c r="O240" s="322"/>
      <c r="P240" s="322"/>
      <c r="Q240" s="322"/>
      <c r="R240" s="322"/>
      <c r="S240" s="323"/>
      <c r="U240" s="317" t="s">
        <v>71</v>
      </c>
      <c r="V240" s="324" t="s">
        <v>69</v>
      </c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5"/>
      <c r="BA240" s="160"/>
      <c r="BR240" s="160"/>
      <c r="CG240" s="160"/>
    </row>
    <row r="241" spans="1:85" ht="15">
      <c r="A241" s="170" t="s">
        <v>7</v>
      </c>
      <c r="B241" s="171">
        <v>0</v>
      </c>
      <c r="C241" s="171">
        <v>0</v>
      </c>
      <c r="D241" s="171">
        <v>0</v>
      </c>
      <c r="E241" s="171">
        <v>0</v>
      </c>
      <c r="F241" s="361"/>
      <c r="G241" s="171">
        <v>0</v>
      </c>
      <c r="H241" s="172">
        <v>0</v>
      </c>
      <c r="I241" s="173">
        <f>SUM(B241:H241)</f>
        <v>0</v>
      </c>
      <c r="J241" s="168"/>
      <c r="K241" s="222" t="s">
        <v>7</v>
      </c>
      <c r="L241" s="171">
        <v>0</v>
      </c>
      <c r="M241" s="171">
        <v>0</v>
      </c>
      <c r="N241" s="171">
        <v>0</v>
      </c>
      <c r="O241" s="171">
        <v>0</v>
      </c>
      <c r="P241" s="171">
        <v>0</v>
      </c>
      <c r="Q241" s="171">
        <v>0</v>
      </c>
      <c r="R241" s="223">
        <v>0</v>
      </c>
      <c r="S241" s="224">
        <f>SUM(L241:R241)</f>
        <v>0</v>
      </c>
      <c r="U241" s="225" t="s">
        <v>7</v>
      </c>
      <c r="V241" s="226">
        <v>0</v>
      </c>
      <c r="W241" s="226">
        <v>0</v>
      </c>
      <c r="X241" s="226">
        <v>0</v>
      </c>
      <c r="Y241" s="226">
        <v>0</v>
      </c>
      <c r="Z241" s="226">
        <v>0</v>
      </c>
      <c r="AA241" s="226">
        <v>0</v>
      </c>
      <c r="AB241" s="226">
        <v>0</v>
      </c>
      <c r="AC241" s="227">
        <v>0</v>
      </c>
      <c r="AD241" s="228">
        <v>0</v>
      </c>
      <c r="AE241" s="228">
        <v>0</v>
      </c>
      <c r="AF241" s="228">
        <v>0</v>
      </c>
      <c r="AG241" s="228">
        <v>0</v>
      </c>
      <c r="AH241" s="228">
        <v>0</v>
      </c>
      <c r="AI241" s="229">
        <f>SUM(V241:AC241)</f>
        <v>0</v>
      </c>
      <c r="AJ241" s="160" t="str">
        <f>IF(ABS(S241-AI241)&gt;0.001,S241-AI241,"")</f>
        <v/>
      </c>
      <c r="BA241" s="160"/>
      <c r="BR241" s="160"/>
      <c r="CG241" s="160"/>
    </row>
    <row r="242" spans="1:85" ht="15">
      <c r="A242" s="178" t="s">
        <v>8</v>
      </c>
      <c r="B242" s="179">
        <v>0</v>
      </c>
      <c r="C242" s="179">
        <v>0</v>
      </c>
      <c r="D242" s="179">
        <v>0</v>
      </c>
      <c r="E242" s="179">
        <v>0</v>
      </c>
      <c r="F242" s="362"/>
      <c r="G242" s="179">
        <v>0</v>
      </c>
      <c r="H242" s="180">
        <v>0</v>
      </c>
      <c r="I242" s="181">
        <f t="shared" ref="I242:I261" si="175">SUM(B242:H242)</f>
        <v>0</v>
      </c>
      <c r="J242" s="168"/>
      <c r="K242" s="182" t="s">
        <v>8</v>
      </c>
      <c r="L242" s="183">
        <v>0</v>
      </c>
      <c r="M242" s="183">
        <v>0</v>
      </c>
      <c r="N242" s="183">
        <v>0</v>
      </c>
      <c r="O242" s="183">
        <v>0</v>
      </c>
      <c r="P242" s="183">
        <v>0</v>
      </c>
      <c r="Q242" s="183">
        <v>0</v>
      </c>
      <c r="R242" s="184">
        <v>0</v>
      </c>
      <c r="S242" s="185">
        <f t="shared" ref="S242:S261" si="176">SUM(L242:R242)</f>
        <v>0</v>
      </c>
      <c r="U242" s="230" t="s">
        <v>8</v>
      </c>
      <c r="V242" s="231">
        <v>0</v>
      </c>
      <c r="W242" s="231">
        <v>0</v>
      </c>
      <c r="X242" s="231">
        <v>0</v>
      </c>
      <c r="Y242" s="231">
        <v>0</v>
      </c>
      <c r="Z242" s="231">
        <v>0</v>
      </c>
      <c r="AA242" s="231">
        <v>0</v>
      </c>
      <c r="AB242" s="231">
        <v>0</v>
      </c>
      <c r="AC242" s="232">
        <v>0</v>
      </c>
      <c r="AD242" s="231">
        <v>0</v>
      </c>
      <c r="AE242" s="231">
        <v>0</v>
      </c>
      <c r="AF242" s="231">
        <v>0</v>
      </c>
      <c r="AG242" s="231">
        <v>0</v>
      </c>
      <c r="AH242" s="231">
        <v>0</v>
      </c>
      <c r="AI242" s="233">
        <f t="shared" ref="AI242:AI261" si="177">SUM(V242:AC242)</f>
        <v>0</v>
      </c>
      <c r="AJ242" s="160" t="str">
        <f t="shared" ref="AJ242:AJ263" si="178">IF(ABS(S242-AI242)&gt;0.001,S242-AI242,"")</f>
        <v/>
      </c>
      <c r="BA242" s="160"/>
      <c r="BR242" s="160"/>
      <c r="CG242" s="160"/>
    </row>
    <row r="243" spans="1:85" ht="15">
      <c r="A243" s="186" t="s">
        <v>10</v>
      </c>
      <c r="B243" s="175">
        <v>0</v>
      </c>
      <c r="C243" s="175">
        <v>0</v>
      </c>
      <c r="D243" s="175">
        <v>0.54118026324795609</v>
      </c>
      <c r="E243" s="175">
        <v>0</v>
      </c>
      <c r="F243" s="362"/>
      <c r="G243" s="175">
        <v>0</v>
      </c>
      <c r="H243" s="187">
        <v>0</v>
      </c>
      <c r="I243" s="173">
        <f t="shared" si="175"/>
        <v>0.54118026324795609</v>
      </c>
      <c r="J243" s="168"/>
      <c r="K243" s="188" t="s">
        <v>10</v>
      </c>
      <c r="L243" s="175">
        <v>0</v>
      </c>
      <c r="M243" s="175">
        <v>0</v>
      </c>
      <c r="N243" s="175">
        <v>0.54118026324795609</v>
      </c>
      <c r="O243" s="175">
        <v>0</v>
      </c>
      <c r="P243" s="175">
        <v>0</v>
      </c>
      <c r="Q243" s="175">
        <v>0</v>
      </c>
      <c r="R243" s="176">
        <v>0</v>
      </c>
      <c r="S243" s="177">
        <f t="shared" si="176"/>
        <v>0.54118026324795609</v>
      </c>
      <c r="U243" s="234" t="s">
        <v>10</v>
      </c>
      <c r="V243" s="226">
        <v>0</v>
      </c>
      <c r="W243" s="226">
        <v>0</v>
      </c>
      <c r="X243" s="226">
        <v>0</v>
      </c>
      <c r="Y243" s="226">
        <v>0</v>
      </c>
      <c r="Z243" s="226">
        <v>0.54118026324795609</v>
      </c>
      <c r="AA243" s="226">
        <v>0</v>
      </c>
      <c r="AB243" s="226">
        <v>0</v>
      </c>
      <c r="AC243" s="227">
        <v>0</v>
      </c>
      <c r="AD243" s="228">
        <v>0</v>
      </c>
      <c r="AE243" s="228">
        <v>0</v>
      </c>
      <c r="AF243" s="228">
        <v>0</v>
      </c>
      <c r="AG243" s="228">
        <v>0</v>
      </c>
      <c r="AH243" s="228">
        <v>0</v>
      </c>
      <c r="AI243" s="229">
        <f t="shared" si="177"/>
        <v>0.54118026324795609</v>
      </c>
      <c r="AJ243" s="160" t="str">
        <f t="shared" si="178"/>
        <v/>
      </c>
      <c r="BA243" s="160"/>
      <c r="BR243" s="160"/>
      <c r="CG243" s="160"/>
    </row>
    <row r="244" spans="1:85" ht="15">
      <c r="A244" s="178" t="s">
        <v>56</v>
      </c>
      <c r="B244" s="179">
        <v>0</v>
      </c>
      <c r="C244" s="179">
        <v>0</v>
      </c>
      <c r="D244" s="179">
        <v>0</v>
      </c>
      <c r="E244" s="179">
        <v>0</v>
      </c>
      <c r="F244" s="362"/>
      <c r="G244" s="179">
        <v>0</v>
      </c>
      <c r="H244" s="180">
        <v>0</v>
      </c>
      <c r="I244" s="181">
        <f t="shared" si="175"/>
        <v>0</v>
      </c>
      <c r="J244" s="168"/>
      <c r="K244" s="182" t="s">
        <v>56</v>
      </c>
      <c r="L244" s="183">
        <v>0</v>
      </c>
      <c r="M244" s="183">
        <v>0</v>
      </c>
      <c r="N244" s="183">
        <v>0</v>
      </c>
      <c r="O244" s="183">
        <v>0</v>
      </c>
      <c r="P244" s="183">
        <v>0</v>
      </c>
      <c r="Q244" s="183">
        <v>0</v>
      </c>
      <c r="R244" s="184">
        <v>0</v>
      </c>
      <c r="S244" s="185">
        <f t="shared" si="176"/>
        <v>0</v>
      </c>
      <c r="U244" s="230" t="s">
        <v>56</v>
      </c>
      <c r="V244" s="231">
        <v>0</v>
      </c>
      <c r="W244" s="231">
        <v>0</v>
      </c>
      <c r="X244" s="231">
        <v>0</v>
      </c>
      <c r="Y244" s="231">
        <v>0</v>
      </c>
      <c r="Z244" s="231">
        <v>0</v>
      </c>
      <c r="AA244" s="231">
        <v>0</v>
      </c>
      <c r="AB244" s="231">
        <v>0</v>
      </c>
      <c r="AC244" s="232">
        <v>0</v>
      </c>
      <c r="AD244" s="231">
        <v>0</v>
      </c>
      <c r="AE244" s="231">
        <v>0</v>
      </c>
      <c r="AF244" s="231">
        <v>0</v>
      </c>
      <c r="AG244" s="231">
        <v>0</v>
      </c>
      <c r="AH244" s="231">
        <v>0</v>
      </c>
      <c r="AI244" s="233">
        <f t="shared" si="177"/>
        <v>0</v>
      </c>
      <c r="AJ244" s="160" t="str">
        <f t="shared" si="178"/>
        <v/>
      </c>
      <c r="BA244" s="160"/>
      <c r="BR244" s="160"/>
      <c r="CG244" s="160"/>
    </row>
    <row r="245" spans="1:85" ht="15">
      <c r="A245" s="186" t="s">
        <v>16</v>
      </c>
      <c r="B245" s="175">
        <v>57.651984120066132</v>
      </c>
      <c r="C245" s="175">
        <v>0</v>
      </c>
      <c r="D245" s="175">
        <v>9.0539007731392882</v>
      </c>
      <c r="E245" s="175">
        <v>0</v>
      </c>
      <c r="F245" s="362"/>
      <c r="G245" s="175">
        <v>0</v>
      </c>
      <c r="H245" s="187">
        <v>0</v>
      </c>
      <c r="I245" s="173">
        <f t="shared" si="175"/>
        <v>66.705884893205422</v>
      </c>
      <c r="J245" s="168"/>
      <c r="K245" s="188" t="s">
        <v>16</v>
      </c>
      <c r="L245" s="175">
        <v>57.651984120066132</v>
      </c>
      <c r="M245" s="175">
        <v>0</v>
      </c>
      <c r="N245" s="175">
        <v>9.0539007731392882</v>
      </c>
      <c r="O245" s="175">
        <v>0</v>
      </c>
      <c r="P245" s="175">
        <v>0</v>
      </c>
      <c r="Q245" s="175">
        <v>0</v>
      </c>
      <c r="R245" s="176">
        <v>0</v>
      </c>
      <c r="S245" s="177">
        <f t="shared" si="176"/>
        <v>66.705884893205422</v>
      </c>
      <c r="U245" s="234" t="s">
        <v>16</v>
      </c>
      <c r="V245" s="226">
        <v>57.651984120066132</v>
      </c>
      <c r="W245" s="226">
        <v>0</v>
      </c>
      <c r="X245" s="226">
        <v>0</v>
      </c>
      <c r="Y245" s="226">
        <v>0</v>
      </c>
      <c r="Z245" s="226">
        <v>9.0539007731392882</v>
      </c>
      <c r="AA245" s="226">
        <v>0</v>
      </c>
      <c r="AB245" s="226">
        <v>0</v>
      </c>
      <c r="AC245" s="227">
        <v>0</v>
      </c>
      <c r="AD245" s="228">
        <v>0</v>
      </c>
      <c r="AE245" s="228">
        <v>0</v>
      </c>
      <c r="AF245" s="228">
        <v>0</v>
      </c>
      <c r="AG245" s="228">
        <v>0</v>
      </c>
      <c r="AH245" s="228">
        <v>0</v>
      </c>
      <c r="AI245" s="229">
        <f t="shared" si="177"/>
        <v>66.705884893205422</v>
      </c>
      <c r="AJ245" s="160" t="str">
        <f t="shared" si="178"/>
        <v/>
      </c>
      <c r="BA245" s="160"/>
      <c r="BR245" s="160"/>
      <c r="CG245" s="160"/>
    </row>
    <row r="246" spans="1:85" ht="15">
      <c r="A246" s="178" t="s">
        <v>15</v>
      </c>
      <c r="B246" s="179">
        <v>34.57784160425679</v>
      </c>
      <c r="C246" s="179">
        <v>0.43386802676260977</v>
      </c>
      <c r="D246" s="179">
        <v>8.6190715837881537</v>
      </c>
      <c r="E246" s="179">
        <v>0.32535933989933413</v>
      </c>
      <c r="F246" s="362"/>
      <c r="G246" s="179">
        <v>0</v>
      </c>
      <c r="H246" s="180">
        <v>0</v>
      </c>
      <c r="I246" s="181">
        <f t="shared" si="175"/>
        <v>43.956140554706892</v>
      </c>
      <c r="J246" s="168"/>
      <c r="K246" s="182" t="s">
        <v>15</v>
      </c>
      <c r="L246" s="183">
        <v>34.57784160425679</v>
      </c>
      <c r="M246" s="183">
        <v>0.43386802676260977</v>
      </c>
      <c r="N246" s="183">
        <v>8.6190715837881537</v>
      </c>
      <c r="O246" s="183">
        <v>0.32535933989933413</v>
      </c>
      <c r="P246" s="183">
        <v>0</v>
      </c>
      <c r="Q246" s="183">
        <v>0</v>
      </c>
      <c r="R246" s="184">
        <v>0</v>
      </c>
      <c r="S246" s="185">
        <f t="shared" si="176"/>
        <v>43.956140554706892</v>
      </c>
      <c r="U246" s="230" t="s">
        <v>57</v>
      </c>
      <c r="V246" s="231">
        <v>33.915490322011394</v>
      </c>
      <c r="W246" s="231">
        <v>0</v>
      </c>
      <c r="X246" s="231">
        <v>0</v>
      </c>
      <c r="Y246" s="231">
        <v>0.43386802676260977</v>
      </c>
      <c r="Z246" s="231">
        <v>8.6190715837881537</v>
      </c>
      <c r="AA246" s="231">
        <v>0.27887943419942923</v>
      </c>
      <c r="AB246" s="231">
        <v>0</v>
      </c>
      <c r="AC246" s="232">
        <v>0.70883118794530142</v>
      </c>
      <c r="AD246" s="231">
        <v>0.66235128224539663</v>
      </c>
      <c r="AE246" s="231">
        <v>0</v>
      </c>
      <c r="AF246" s="231">
        <v>0</v>
      </c>
      <c r="AG246" s="231">
        <v>0</v>
      </c>
      <c r="AH246" s="231">
        <v>4.6479905699904921E-2</v>
      </c>
      <c r="AI246" s="233">
        <f t="shared" si="177"/>
        <v>43.956140554706892</v>
      </c>
      <c r="AJ246" s="160" t="str">
        <f t="shared" si="178"/>
        <v/>
      </c>
      <c r="BA246" s="160"/>
      <c r="BR246" s="160"/>
      <c r="CG246" s="160"/>
    </row>
    <row r="247" spans="1:85" ht="15">
      <c r="A247" s="186" t="s">
        <v>58</v>
      </c>
      <c r="B247" s="175">
        <v>0</v>
      </c>
      <c r="C247" s="175">
        <v>0</v>
      </c>
      <c r="D247" s="175">
        <v>0</v>
      </c>
      <c r="E247" s="175">
        <v>1.5885452177211126</v>
      </c>
      <c r="F247" s="362"/>
      <c r="G247" s="175">
        <v>0</v>
      </c>
      <c r="H247" s="187">
        <v>0</v>
      </c>
      <c r="I247" s="173">
        <f t="shared" si="175"/>
        <v>1.5885452177211126</v>
      </c>
      <c r="J247" s="168"/>
      <c r="K247" s="188" t="s">
        <v>58</v>
      </c>
      <c r="L247" s="175">
        <v>0</v>
      </c>
      <c r="M247" s="175">
        <v>0</v>
      </c>
      <c r="N247" s="175">
        <v>0</v>
      </c>
      <c r="O247" s="175">
        <v>1.5885452177211126</v>
      </c>
      <c r="P247" s="175">
        <v>296.44390992431477</v>
      </c>
      <c r="Q247" s="175">
        <v>0</v>
      </c>
      <c r="R247" s="176">
        <v>0</v>
      </c>
      <c r="S247" s="177">
        <f t="shared" si="176"/>
        <v>298.03245514203587</v>
      </c>
      <c r="U247" s="234" t="s">
        <v>58</v>
      </c>
      <c r="V247" s="226">
        <v>0</v>
      </c>
      <c r="W247" s="226">
        <v>0</v>
      </c>
      <c r="X247" s="226">
        <v>0</v>
      </c>
      <c r="Y247" s="226">
        <v>0</v>
      </c>
      <c r="Z247" s="226">
        <v>0</v>
      </c>
      <c r="AA247" s="226">
        <v>0.11119816524047789</v>
      </c>
      <c r="AB247" s="226">
        <v>296.44390992431477</v>
      </c>
      <c r="AC247" s="227">
        <v>1.4773470524806347</v>
      </c>
      <c r="AD247" s="226">
        <v>0</v>
      </c>
      <c r="AE247" s="226">
        <v>0</v>
      </c>
      <c r="AF247" s="226">
        <v>0</v>
      </c>
      <c r="AG247" s="226">
        <v>0</v>
      </c>
      <c r="AH247" s="226">
        <v>1.4773470524806347</v>
      </c>
      <c r="AI247" s="229">
        <f t="shared" si="177"/>
        <v>298.03245514203587</v>
      </c>
      <c r="AJ247" s="160" t="str">
        <f t="shared" si="178"/>
        <v/>
      </c>
      <c r="BA247" s="160"/>
      <c r="BR247" s="160"/>
      <c r="CG247" s="160"/>
    </row>
    <row r="248" spans="1:85" ht="15">
      <c r="A248" s="178" t="s">
        <v>12</v>
      </c>
      <c r="B248" s="179">
        <v>0</v>
      </c>
      <c r="C248" s="179">
        <v>0</v>
      </c>
      <c r="D248" s="179">
        <v>0</v>
      </c>
      <c r="E248" s="179">
        <v>1.2070833045637019</v>
      </c>
      <c r="F248" s="362"/>
      <c r="G248" s="179">
        <v>0</v>
      </c>
      <c r="H248" s="180">
        <v>0</v>
      </c>
      <c r="I248" s="181">
        <f t="shared" si="175"/>
        <v>1.2070833045637019</v>
      </c>
      <c r="J248" s="168"/>
      <c r="K248" s="182" t="s">
        <v>12</v>
      </c>
      <c r="L248" s="183">
        <v>0</v>
      </c>
      <c r="M248" s="183">
        <v>0</v>
      </c>
      <c r="N248" s="183">
        <v>0</v>
      </c>
      <c r="O248" s="183">
        <v>1.2070833045637019</v>
      </c>
      <c r="P248" s="183">
        <v>19.199210225499339</v>
      </c>
      <c r="Q248" s="183">
        <v>0</v>
      </c>
      <c r="R248" s="184">
        <v>0</v>
      </c>
      <c r="S248" s="185">
        <f t="shared" si="176"/>
        <v>20.406293530063042</v>
      </c>
      <c r="U248" s="230" t="s">
        <v>12</v>
      </c>
      <c r="V248" s="231">
        <v>0</v>
      </c>
      <c r="W248" s="231">
        <v>0</v>
      </c>
      <c r="X248" s="231">
        <v>0</v>
      </c>
      <c r="Y248" s="231">
        <v>0</v>
      </c>
      <c r="Z248" s="231">
        <v>0</v>
      </c>
      <c r="AA248" s="231">
        <v>1.195012471518065</v>
      </c>
      <c r="AB248" s="231">
        <v>19.199210225499339</v>
      </c>
      <c r="AC248" s="232">
        <v>1.207083304563702E-2</v>
      </c>
      <c r="AD248" s="231">
        <v>0</v>
      </c>
      <c r="AE248" s="231">
        <v>0</v>
      </c>
      <c r="AF248" s="231">
        <v>0</v>
      </c>
      <c r="AG248" s="231">
        <v>0</v>
      </c>
      <c r="AH248" s="231">
        <v>1.207083304563702E-2</v>
      </c>
      <c r="AI248" s="233">
        <f t="shared" si="177"/>
        <v>20.406293530063042</v>
      </c>
      <c r="AJ248" s="160" t="str">
        <f t="shared" si="178"/>
        <v/>
      </c>
      <c r="BA248" s="160"/>
      <c r="BR248" s="160"/>
      <c r="CG248" s="160"/>
    </row>
    <row r="249" spans="1:85" ht="15">
      <c r="A249" s="186" t="s">
        <v>59</v>
      </c>
      <c r="B249" s="175">
        <v>0</v>
      </c>
      <c r="C249" s="175">
        <v>0</v>
      </c>
      <c r="D249" s="175">
        <v>0.15632574764256849</v>
      </c>
      <c r="E249" s="175">
        <v>0</v>
      </c>
      <c r="F249" s="362"/>
      <c r="G249" s="175">
        <v>0</v>
      </c>
      <c r="H249" s="187">
        <v>0</v>
      </c>
      <c r="I249" s="173">
        <f t="shared" si="175"/>
        <v>0.15632574764256849</v>
      </c>
      <c r="J249" s="168"/>
      <c r="K249" s="188" t="s">
        <v>59</v>
      </c>
      <c r="L249" s="175">
        <v>0</v>
      </c>
      <c r="M249" s="175">
        <v>0</v>
      </c>
      <c r="N249" s="175">
        <v>0.15632574764256849</v>
      </c>
      <c r="O249" s="175">
        <v>0</v>
      </c>
      <c r="P249" s="175">
        <v>0</v>
      </c>
      <c r="Q249" s="175">
        <v>0</v>
      </c>
      <c r="R249" s="176">
        <v>0</v>
      </c>
      <c r="S249" s="177">
        <f t="shared" si="176"/>
        <v>0.15632574764256849</v>
      </c>
      <c r="U249" s="234" t="s">
        <v>59</v>
      </c>
      <c r="V249" s="226">
        <v>0</v>
      </c>
      <c r="W249" s="226">
        <v>0</v>
      </c>
      <c r="X249" s="226">
        <v>0</v>
      </c>
      <c r="Y249" s="226">
        <v>0</v>
      </c>
      <c r="Z249" s="226">
        <v>0.15632574764256849</v>
      </c>
      <c r="AA249" s="226">
        <v>0</v>
      </c>
      <c r="AB249" s="226">
        <v>0</v>
      </c>
      <c r="AC249" s="227">
        <v>0</v>
      </c>
      <c r="AD249" s="226">
        <v>0</v>
      </c>
      <c r="AE249" s="226">
        <v>0</v>
      </c>
      <c r="AF249" s="226">
        <v>0</v>
      </c>
      <c r="AG249" s="226">
        <v>0</v>
      </c>
      <c r="AH249" s="226">
        <v>0</v>
      </c>
      <c r="AI249" s="229">
        <f t="shared" si="177"/>
        <v>0.15632574764256849</v>
      </c>
      <c r="AJ249" s="160" t="str">
        <f t="shared" si="178"/>
        <v/>
      </c>
      <c r="BA249" s="160"/>
      <c r="BR249" s="160"/>
      <c r="CG249" s="160"/>
    </row>
    <row r="250" spans="1:85" ht="15">
      <c r="A250" s="178" t="s">
        <v>17</v>
      </c>
      <c r="B250" s="179">
        <v>2.9387257529003499</v>
      </c>
      <c r="C250" s="179">
        <v>0</v>
      </c>
      <c r="D250" s="179">
        <v>4.1673069047092861</v>
      </c>
      <c r="E250" s="179">
        <v>8.2429902928276135</v>
      </c>
      <c r="F250" s="362"/>
      <c r="G250" s="179">
        <v>0</v>
      </c>
      <c r="H250" s="180">
        <v>0</v>
      </c>
      <c r="I250" s="181">
        <f t="shared" si="175"/>
        <v>15.349022950437249</v>
      </c>
      <c r="J250" s="168"/>
      <c r="K250" s="182" t="s">
        <v>17</v>
      </c>
      <c r="L250" s="183">
        <v>2.9387257529003499</v>
      </c>
      <c r="M250" s="183">
        <v>0</v>
      </c>
      <c r="N250" s="183">
        <v>4.1673069047092861</v>
      </c>
      <c r="O250" s="183">
        <v>8.2429902928276135</v>
      </c>
      <c r="P250" s="183">
        <v>6.3503125135998942E-2</v>
      </c>
      <c r="Q250" s="183">
        <v>0</v>
      </c>
      <c r="R250" s="184">
        <v>0</v>
      </c>
      <c r="S250" s="185">
        <f t="shared" si="176"/>
        <v>15.412526075573247</v>
      </c>
      <c r="U250" s="230" t="s">
        <v>17</v>
      </c>
      <c r="V250" s="231">
        <v>2.9387257529003499</v>
      </c>
      <c r="W250" s="231">
        <v>0</v>
      </c>
      <c r="X250" s="231">
        <v>0</v>
      </c>
      <c r="Y250" s="231">
        <v>0</v>
      </c>
      <c r="Z250" s="231">
        <v>4.1673069047092861</v>
      </c>
      <c r="AA250" s="231">
        <v>4.1686421769196867E-2</v>
      </c>
      <c r="AB250" s="231">
        <v>6.3503125135998942E-2</v>
      </c>
      <c r="AC250" s="232">
        <v>8.2013038710584159</v>
      </c>
      <c r="AD250" s="231">
        <v>0</v>
      </c>
      <c r="AE250" s="231">
        <v>0</v>
      </c>
      <c r="AF250" s="231">
        <v>0</v>
      </c>
      <c r="AG250" s="231">
        <v>0</v>
      </c>
      <c r="AH250" s="231">
        <v>8.2013038710584159</v>
      </c>
      <c r="AI250" s="233">
        <f t="shared" si="177"/>
        <v>15.412526075573247</v>
      </c>
      <c r="AJ250" s="160" t="str">
        <f t="shared" si="178"/>
        <v/>
      </c>
      <c r="BA250" s="160"/>
      <c r="BR250" s="160"/>
      <c r="CG250" s="160"/>
    </row>
    <row r="251" spans="1:85" ht="15">
      <c r="A251" s="186" t="s">
        <v>139</v>
      </c>
      <c r="B251" s="175">
        <v>289.81841958477372</v>
      </c>
      <c r="C251" s="175">
        <v>9.6728221890551165</v>
      </c>
      <c r="D251" s="175">
        <v>124.67576853491761</v>
      </c>
      <c r="E251" s="175">
        <v>26.637048261486505</v>
      </c>
      <c r="F251" s="362"/>
      <c r="G251" s="175">
        <v>0</v>
      </c>
      <c r="H251" s="187">
        <v>0</v>
      </c>
      <c r="I251" s="173">
        <f t="shared" si="175"/>
        <v>450.80405857023294</v>
      </c>
      <c r="J251" s="168"/>
      <c r="K251" s="188" t="s">
        <v>139</v>
      </c>
      <c r="L251" s="175">
        <v>289.81841958477372</v>
      </c>
      <c r="M251" s="175">
        <v>9.6728221890551165</v>
      </c>
      <c r="N251" s="175">
        <v>124.67576853491761</v>
      </c>
      <c r="O251" s="175">
        <v>26.637048261486505</v>
      </c>
      <c r="P251" s="175">
        <v>9.858660984301619E-2</v>
      </c>
      <c r="Q251" s="175">
        <v>0</v>
      </c>
      <c r="R251" s="176">
        <v>0</v>
      </c>
      <c r="S251" s="177">
        <f t="shared" si="176"/>
        <v>450.90264518007598</v>
      </c>
      <c r="U251" s="234" t="s">
        <v>139</v>
      </c>
      <c r="V251" s="226">
        <v>285.97482163176272</v>
      </c>
      <c r="W251" s="226">
        <v>0</v>
      </c>
      <c r="X251" s="226">
        <v>0</v>
      </c>
      <c r="Y251" s="226">
        <v>9.6728221890551165</v>
      </c>
      <c r="Z251" s="226">
        <v>124.67576853491761</v>
      </c>
      <c r="AA251" s="226">
        <v>3.1028169553561313</v>
      </c>
      <c r="AB251" s="226">
        <v>9.858660984301619E-2</v>
      </c>
      <c r="AC251" s="227">
        <v>27.377829259141372</v>
      </c>
      <c r="AD251" s="226">
        <v>3.8435979530109936</v>
      </c>
      <c r="AE251" s="226">
        <v>9.5183011881912165</v>
      </c>
      <c r="AF251" s="226">
        <v>0</v>
      </c>
      <c r="AG251" s="226">
        <v>0</v>
      </c>
      <c r="AH251" s="226">
        <v>14.01593011793916</v>
      </c>
      <c r="AI251" s="229">
        <f t="shared" si="177"/>
        <v>450.90264518007598</v>
      </c>
      <c r="AJ251" s="160" t="str">
        <f t="shared" si="178"/>
        <v/>
      </c>
      <c r="BA251" s="160"/>
      <c r="BR251" s="160"/>
      <c r="CG251" s="160"/>
    </row>
    <row r="252" spans="1:85" ht="15">
      <c r="A252" s="178" t="s">
        <v>25</v>
      </c>
      <c r="B252" s="179">
        <v>37.787398704910466</v>
      </c>
      <c r="C252" s="179">
        <v>0.34564528419995649</v>
      </c>
      <c r="D252" s="179">
        <v>252.71330589605972</v>
      </c>
      <c r="E252" s="179">
        <v>460.62696456214121</v>
      </c>
      <c r="F252" s="362"/>
      <c r="G252" s="179">
        <v>91.340973743199456</v>
      </c>
      <c r="H252" s="180">
        <v>23.620300495028239</v>
      </c>
      <c r="I252" s="181">
        <f t="shared" si="175"/>
        <v>866.4345886855391</v>
      </c>
      <c r="J252" s="168"/>
      <c r="K252" s="182" t="s">
        <v>25</v>
      </c>
      <c r="L252" s="183">
        <v>37.787398704910466</v>
      </c>
      <c r="M252" s="183">
        <v>0.34564528419995649</v>
      </c>
      <c r="N252" s="183">
        <v>252.71330589605972</v>
      </c>
      <c r="O252" s="183">
        <v>460.62696456214121</v>
      </c>
      <c r="P252" s="183">
        <v>0.84351229148335427</v>
      </c>
      <c r="Q252" s="183">
        <v>91.340973743199456</v>
      </c>
      <c r="R252" s="184">
        <v>23.620300495028239</v>
      </c>
      <c r="S252" s="185">
        <f t="shared" si="176"/>
        <v>867.2781009770224</v>
      </c>
      <c r="U252" s="230" t="s">
        <v>25</v>
      </c>
      <c r="V252" s="231">
        <v>7.760916299747076</v>
      </c>
      <c r="W252" s="231">
        <v>29.557474775924646</v>
      </c>
      <c r="X252" s="231">
        <v>91.340973743199456</v>
      </c>
      <c r="Y252" s="231">
        <v>0.34564528419995649</v>
      </c>
      <c r="Z252" s="231">
        <v>252.71330589605972</v>
      </c>
      <c r="AA252" s="231">
        <v>453.43089335296338</v>
      </c>
      <c r="AB252" s="231">
        <v>0.84351229148335427</v>
      </c>
      <c r="AC252" s="232">
        <v>31.285379333444837</v>
      </c>
      <c r="AD252" s="231">
        <v>0.46900762923874922</v>
      </c>
      <c r="AE252" s="231">
        <v>1.1290066277661643</v>
      </c>
      <c r="AF252" s="231">
        <v>23.620300495028239</v>
      </c>
      <c r="AG252" s="231">
        <v>0</v>
      </c>
      <c r="AH252" s="231">
        <v>6.0670645814116799</v>
      </c>
      <c r="AI252" s="233">
        <f t="shared" si="177"/>
        <v>867.2781009770224</v>
      </c>
      <c r="AJ252" s="160" t="str">
        <f t="shared" si="178"/>
        <v/>
      </c>
      <c r="BA252" s="160"/>
      <c r="BR252" s="160"/>
      <c r="CG252" s="160"/>
    </row>
    <row r="253" spans="1:85" ht="15">
      <c r="A253" s="186" t="s">
        <v>24</v>
      </c>
      <c r="B253" s="175">
        <v>248.55144445863402</v>
      </c>
      <c r="C253" s="175">
        <v>0</v>
      </c>
      <c r="D253" s="175">
        <v>3.6146246548757164</v>
      </c>
      <c r="E253" s="175">
        <v>0</v>
      </c>
      <c r="F253" s="362"/>
      <c r="G253" s="175">
        <v>0</v>
      </c>
      <c r="H253" s="187">
        <v>0</v>
      </c>
      <c r="I253" s="173">
        <f t="shared" si="175"/>
        <v>252.16606911350974</v>
      </c>
      <c r="J253" s="168"/>
      <c r="K253" s="188" t="s">
        <v>24</v>
      </c>
      <c r="L253" s="175">
        <v>248.55144445863402</v>
      </c>
      <c r="M253" s="175">
        <v>0</v>
      </c>
      <c r="N253" s="175">
        <v>3.6146246548757164</v>
      </c>
      <c r="O253" s="175">
        <v>0</v>
      </c>
      <c r="P253" s="175">
        <v>0</v>
      </c>
      <c r="Q253" s="175">
        <v>0</v>
      </c>
      <c r="R253" s="176">
        <v>0</v>
      </c>
      <c r="S253" s="177">
        <f t="shared" si="176"/>
        <v>252.16606911350974</v>
      </c>
      <c r="U253" s="234" t="s">
        <v>24</v>
      </c>
      <c r="V253" s="226">
        <v>248.44643476172948</v>
      </c>
      <c r="W253" s="226">
        <v>0</v>
      </c>
      <c r="X253" s="226">
        <v>0</v>
      </c>
      <c r="Y253" s="226">
        <v>0</v>
      </c>
      <c r="Z253" s="226">
        <v>3.6146246548757164</v>
      </c>
      <c r="AA253" s="226">
        <v>0</v>
      </c>
      <c r="AB253" s="226">
        <v>0</v>
      </c>
      <c r="AC253" s="227">
        <v>0.10500969690455073</v>
      </c>
      <c r="AD253" s="226">
        <v>0.10500969690455073</v>
      </c>
      <c r="AE253" s="226">
        <v>0</v>
      </c>
      <c r="AF253" s="226">
        <v>0</v>
      </c>
      <c r="AG253" s="226">
        <v>0</v>
      </c>
      <c r="AH253" s="226">
        <v>0</v>
      </c>
      <c r="AI253" s="229">
        <f t="shared" si="177"/>
        <v>252.16606911350974</v>
      </c>
      <c r="AJ253" s="160" t="str">
        <f t="shared" si="178"/>
        <v/>
      </c>
      <c r="BA253" s="160"/>
      <c r="BR253" s="160"/>
      <c r="CG253" s="160"/>
    </row>
    <row r="254" spans="1:85" ht="15">
      <c r="A254" s="178" t="s">
        <v>60</v>
      </c>
      <c r="B254" s="179">
        <v>4.4558297943262462</v>
      </c>
      <c r="C254" s="179">
        <v>0</v>
      </c>
      <c r="D254" s="179">
        <v>0</v>
      </c>
      <c r="E254" s="179">
        <v>0</v>
      </c>
      <c r="F254" s="362"/>
      <c r="G254" s="179">
        <v>0</v>
      </c>
      <c r="H254" s="180">
        <v>0</v>
      </c>
      <c r="I254" s="181">
        <f t="shared" si="175"/>
        <v>4.4558297943262462</v>
      </c>
      <c r="J254" s="168"/>
      <c r="K254" s="182" t="s">
        <v>60</v>
      </c>
      <c r="L254" s="183">
        <v>4.4558297943262462</v>
      </c>
      <c r="M254" s="183">
        <v>0</v>
      </c>
      <c r="N254" s="183">
        <v>0</v>
      </c>
      <c r="O254" s="183">
        <v>0</v>
      </c>
      <c r="P254" s="183">
        <v>0</v>
      </c>
      <c r="Q254" s="183">
        <v>0</v>
      </c>
      <c r="R254" s="184">
        <v>0</v>
      </c>
      <c r="S254" s="185">
        <f t="shared" si="176"/>
        <v>4.4558297943262462</v>
      </c>
      <c r="U254" s="230" t="s">
        <v>60</v>
      </c>
      <c r="V254" s="231">
        <v>4.4558297943262462</v>
      </c>
      <c r="W254" s="231">
        <v>0</v>
      </c>
      <c r="X254" s="231">
        <v>0</v>
      </c>
      <c r="Y254" s="231">
        <v>0</v>
      </c>
      <c r="Z254" s="231">
        <v>0</v>
      </c>
      <c r="AA254" s="231">
        <v>0</v>
      </c>
      <c r="AB254" s="231">
        <v>0</v>
      </c>
      <c r="AC254" s="232">
        <v>0</v>
      </c>
      <c r="AD254" s="231">
        <v>0</v>
      </c>
      <c r="AE254" s="231">
        <v>0</v>
      </c>
      <c r="AF254" s="231">
        <v>0</v>
      </c>
      <c r="AG254" s="231">
        <v>0</v>
      </c>
      <c r="AH254" s="231">
        <v>0</v>
      </c>
      <c r="AI254" s="233">
        <f t="shared" si="177"/>
        <v>4.4558297943262462</v>
      </c>
      <c r="AJ254" s="160" t="str">
        <f t="shared" si="178"/>
        <v/>
      </c>
      <c r="BA254" s="160"/>
      <c r="BR254" s="160"/>
      <c r="CG254" s="160"/>
    </row>
    <row r="255" spans="1:85" ht="15">
      <c r="A255" s="186" t="s">
        <v>22</v>
      </c>
      <c r="B255" s="175">
        <v>117.41888900483056</v>
      </c>
      <c r="C255" s="175">
        <v>0</v>
      </c>
      <c r="D255" s="175">
        <v>0</v>
      </c>
      <c r="E255" s="175">
        <v>3.0107407437136047</v>
      </c>
      <c r="F255" s="362"/>
      <c r="G255" s="175">
        <v>0</v>
      </c>
      <c r="H255" s="187">
        <v>0</v>
      </c>
      <c r="I255" s="173">
        <f t="shared" si="175"/>
        <v>120.42962974854416</v>
      </c>
      <c r="J255" s="168"/>
      <c r="K255" s="188" t="s">
        <v>22</v>
      </c>
      <c r="L255" s="175">
        <v>117.41888900483056</v>
      </c>
      <c r="M255" s="175">
        <v>0</v>
      </c>
      <c r="N255" s="175">
        <v>0</v>
      </c>
      <c r="O255" s="175">
        <v>3.0107407437136047</v>
      </c>
      <c r="P255" s="175">
        <v>17.574489982562344</v>
      </c>
      <c r="Q255" s="175">
        <v>0</v>
      </c>
      <c r="R255" s="176">
        <v>0</v>
      </c>
      <c r="S255" s="177">
        <f t="shared" si="176"/>
        <v>138.0041197311065</v>
      </c>
      <c r="U255" s="234" t="s">
        <v>22</v>
      </c>
      <c r="V255" s="226">
        <v>116.81674085608785</v>
      </c>
      <c r="W255" s="226">
        <v>0</v>
      </c>
      <c r="X255" s="226">
        <v>0</v>
      </c>
      <c r="Y255" s="226">
        <v>0</v>
      </c>
      <c r="Z255" s="226">
        <v>0</v>
      </c>
      <c r="AA255" s="226">
        <v>0</v>
      </c>
      <c r="AB255" s="226">
        <v>17.574489982562344</v>
      </c>
      <c r="AC255" s="227">
        <v>3.6128888924563252</v>
      </c>
      <c r="AD255" s="226">
        <v>0.60214814874272082</v>
      </c>
      <c r="AE255" s="226">
        <v>0</v>
      </c>
      <c r="AF255" s="226">
        <v>0</v>
      </c>
      <c r="AG255" s="226">
        <v>0</v>
      </c>
      <c r="AH255" s="226">
        <v>3.0107407437136047</v>
      </c>
      <c r="AI255" s="229">
        <f t="shared" si="177"/>
        <v>138.0041197311065</v>
      </c>
      <c r="AJ255" s="160" t="str">
        <f t="shared" si="178"/>
        <v/>
      </c>
      <c r="BA255" s="160"/>
      <c r="BR255" s="160"/>
      <c r="CG255" s="160"/>
    </row>
    <row r="256" spans="1:85" ht="15">
      <c r="A256" s="178" t="s">
        <v>21</v>
      </c>
      <c r="B256" s="179">
        <v>5.9182618613391475E-4</v>
      </c>
      <c r="C256" s="179">
        <v>0</v>
      </c>
      <c r="D256" s="179">
        <v>1.4795654653347869E-4</v>
      </c>
      <c r="E256" s="179">
        <v>0</v>
      </c>
      <c r="F256" s="362"/>
      <c r="G256" s="179">
        <v>0</v>
      </c>
      <c r="H256" s="180">
        <v>0</v>
      </c>
      <c r="I256" s="181">
        <f t="shared" si="175"/>
        <v>7.3978273266739347E-4</v>
      </c>
      <c r="J256" s="168"/>
      <c r="K256" s="182" t="s">
        <v>21</v>
      </c>
      <c r="L256" s="183">
        <v>5.9182618613391475E-4</v>
      </c>
      <c r="M256" s="183">
        <v>0</v>
      </c>
      <c r="N256" s="183">
        <v>1.4795654653347869E-4</v>
      </c>
      <c r="O256" s="183">
        <v>0</v>
      </c>
      <c r="P256" s="183">
        <v>0</v>
      </c>
      <c r="Q256" s="183">
        <v>0</v>
      </c>
      <c r="R256" s="184">
        <v>0</v>
      </c>
      <c r="S256" s="185">
        <f t="shared" si="176"/>
        <v>7.3978273266739347E-4</v>
      </c>
      <c r="U256" s="230" t="s">
        <v>61</v>
      </c>
      <c r="V256" s="231">
        <v>5.9182618613391475E-4</v>
      </c>
      <c r="W256" s="231">
        <v>0</v>
      </c>
      <c r="X256" s="231">
        <v>0</v>
      </c>
      <c r="Y256" s="231">
        <v>0</v>
      </c>
      <c r="Z256" s="231">
        <v>1.4795654653347869E-4</v>
      </c>
      <c r="AA256" s="231">
        <v>0</v>
      </c>
      <c r="AB256" s="231">
        <v>0</v>
      </c>
      <c r="AC256" s="232">
        <v>0</v>
      </c>
      <c r="AD256" s="231">
        <v>0</v>
      </c>
      <c r="AE256" s="231">
        <v>0</v>
      </c>
      <c r="AF256" s="231">
        <v>0</v>
      </c>
      <c r="AG256" s="231">
        <v>0</v>
      </c>
      <c r="AH256" s="231">
        <v>0</v>
      </c>
      <c r="AI256" s="233">
        <f t="shared" si="177"/>
        <v>7.3978273266739347E-4</v>
      </c>
      <c r="AJ256" s="160" t="str">
        <f t="shared" si="178"/>
        <v/>
      </c>
      <c r="BA256" s="160"/>
      <c r="BR256" s="160"/>
      <c r="CG256" s="160"/>
    </row>
    <row r="257" spans="1:85" ht="15">
      <c r="A257" s="189" t="s">
        <v>64</v>
      </c>
      <c r="B257" s="175">
        <v>9.7200000000000009E-2</v>
      </c>
      <c r="C257" s="175">
        <v>0</v>
      </c>
      <c r="D257" s="175">
        <v>0</v>
      </c>
      <c r="E257" s="175">
        <v>0</v>
      </c>
      <c r="F257" s="362"/>
      <c r="G257" s="175">
        <v>0</v>
      </c>
      <c r="H257" s="187">
        <v>0</v>
      </c>
      <c r="I257" s="173">
        <f t="shared" si="175"/>
        <v>9.7200000000000009E-2</v>
      </c>
      <c r="J257" s="168"/>
      <c r="K257" s="190" t="s">
        <v>64</v>
      </c>
      <c r="L257" s="175">
        <v>9.7200000000000009E-2</v>
      </c>
      <c r="M257" s="175">
        <v>0</v>
      </c>
      <c r="N257" s="175">
        <v>0</v>
      </c>
      <c r="O257" s="175">
        <v>0</v>
      </c>
      <c r="P257" s="175">
        <v>0</v>
      </c>
      <c r="Q257" s="175">
        <v>0</v>
      </c>
      <c r="R257" s="176">
        <v>0</v>
      </c>
      <c r="S257" s="177">
        <f t="shared" si="176"/>
        <v>9.7200000000000009E-2</v>
      </c>
      <c r="U257" s="235" t="s">
        <v>62</v>
      </c>
      <c r="V257" s="226">
        <v>9.7200000000000009E-2</v>
      </c>
      <c r="W257" s="226">
        <v>0</v>
      </c>
      <c r="X257" s="226">
        <v>0</v>
      </c>
      <c r="Y257" s="226">
        <v>0</v>
      </c>
      <c r="Z257" s="226">
        <v>0</v>
      </c>
      <c r="AA257" s="226">
        <v>0</v>
      </c>
      <c r="AB257" s="226">
        <v>0</v>
      </c>
      <c r="AC257" s="227">
        <v>0</v>
      </c>
      <c r="AD257" s="228">
        <v>0</v>
      </c>
      <c r="AE257" s="228">
        <v>0</v>
      </c>
      <c r="AF257" s="228">
        <v>0</v>
      </c>
      <c r="AG257" s="228">
        <v>0</v>
      </c>
      <c r="AH257" s="228">
        <v>0</v>
      </c>
      <c r="AI257" s="229">
        <f t="shared" si="177"/>
        <v>9.7200000000000009E-2</v>
      </c>
      <c r="AJ257" s="160" t="str">
        <f t="shared" si="178"/>
        <v/>
      </c>
      <c r="BA257" s="160"/>
      <c r="BR257" s="160"/>
      <c r="CG257" s="160"/>
    </row>
    <row r="258" spans="1:85">
      <c r="A258" s="191" t="s">
        <v>23</v>
      </c>
      <c r="B258" s="192">
        <v>9.7200000000000009E-2</v>
      </c>
      <c r="C258" s="192">
        <v>0</v>
      </c>
      <c r="D258" s="192">
        <v>0</v>
      </c>
      <c r="E258" s="192">
        <v>0</v>
      </c>
      <c r="F258" s="362"/>
      <c r="G258" s="192">
        <v>0</v>
      </c>
      <c r="H258" s="193">
        <v>0</v>
      </c>
      <c r="I258" s="194">
        <f t="shared" si="175"/>
        <v>9.7200000000000009E-2</v>
      </c>
      <c r="J258" s="168"/>
      <c r="K258" s="195" t="s">
        <v>23</v>
      </c>
      <c r="L258" s="196">
        <v>9.7200000000000009E-2</v>
      </c>
      <c r="M258" s="196">
        <v>0</v>
      </c>
      <c r="N258" s="196">
        <v>0</v>
      </c>
      <c r="O258" s="196">
        <v>0</v>
      </c>
      <c r="P258" s="196">
        <v>0</v>
      </c>
      <c r="Q258" s="196">
        <v>0</v>
      </c>
      <c r="R258" s="197">
        <v>0</v>
      </c>
      <c r="S258" s="198">
        <f t="shared" si="176"/>
        <v>9.7200000000000009E-2</v>
      </c>
      <c r="U258" s="236" t="s">
        <v>66</v>
      </c>
      <c r="V258" s="237">
        <v>9.7200000000000009E-2</v>
      </c>
      <c r="W258" s="237">
        <v>0</v>
      </c>
      <c r="X258" s="237">
        <v>0</v>
      </c>
      <c r="Y258" s="237">
        <v>0</v>
      </c>
      <c r="Z258" s="237">
        <v>0</v>
      </c>
      <c r="AA258" s="237">
        <v>0</v>
      </c>
      <c r="AB258" s="237">
        <v>0</v>
      </c>
      <c r="AC258" s="237">
        <v>0</v>
      </c>
      <c r="AD258" s="237">
        <v>0</v>
      </c>
      <c r="AE258" s="237">
        <v>0</v>
      </c>
      <c r="AF258" s="237">
        <v>0</v>
      </c>
      <c r="AG258" s="237">
        <v>0</v>
      </c>
      <c r="AH258" s="125">
        <v>0</v>
      </c>
      <c r="AI258" s="238">
        <f t="shared" si="177"/>
        <v>9.7200000000000009E-2</v>
      </c>
      <c r="AJ258" s="160" t="str">
        <f t="shared" si="178"/>
        <v/>
      </c>
      <c r="BA258" s="160"/>
      <c r="BR258" s="160"/>
      <c r="CG258" s="160"/>
    </row>
    <row r="259" spans="1:85">
      <c r="A259" s="199" t="s">
        <v>19</v>
      </c>
      <c r="B259" s="200">
        <v>0</v>
      </c>
      <c r="C259" s="200">
        <v>0</v>
      </c>
      <c r="D259" s="200">
        <v>0</v>
      </c>
      <c r="E259" s="200">
        <v>0</v>
      </c>
      <c r="F259" s="362"/>
      <c r="G259" s="200">
        <v>0</v>
      </c>
      <c r="H259" s="201">
        <v>0</v>
      </c>
      <c r="I259" s="202">
        <f t="shared" si="175"/>
        <v>0</v>
      </c>
      <c r="J259" s="168"/>
      <c r="K259" s="203" t="s">
        <v>19</v>
      </c>
      <c r="L259" s="200">
        <v>0</v>
      </c>
      <c r="M259" s="200">
        <v>0</v>
      </c>
      <c r="N259" s="200">
        <v>0</v>
      </c>
      <c r="O259" s="200">
        <v>0</v>
      </c>
      <c r="P259" s="200">
        <v>0</v>
      </c>
      <c r="Q259" s="200">
        <v>0</v>
      </c>
      <c r="R259" s="204">
        <v>0</v>
      </c>
      <c r="S259" s="205">
        <f t="shared" si="176"/>
        <v>0</v>
      </c>
      <c r="U259" s="239" t="s">
        <v>19</v>
      </c>
      <c r="V259" s="240">
        <v>0</v>
      </c>
      <c r="W259" s="240">
        <v>0</v>
      </c>
      <c r="X259" s="240">
        <v>0</v>
      </c>
      <c r="Y259" s="240">
        <v>0</v>
      </c>
      <c r="Z259" s="240">
        <v>0</v>
      </c>
      <c r="AA259" s="240">
        <v>0</v>
      </c>
      <c r="AB259" s="240">
        <v>0</v>
      </c>
      <c r="AC259" s="240">
        <v>0</v>
      </c>
      <c r="AD259" s="241">
        <v>0</v>
      </c>
      <c r="AE259" s="241">
        <v>0</v>
      </c>
      <c r="AF259" s="241">
        <v>0</v>
      </c>
      <c r="AG259" s="241">
        <v>0</v>
      </c>
      <c r="AH259" s="241">
        <v>0</v>
      </c>
      <c r="AI259" s="242">
        <f t="shared" si="177"/>
        <v>0</v>
      </c>
      <c r="AJ259" s="160" t="str">
        <f t="shared" si="178"/>
        <v/>
      </c>
      <c r="BA259" s="160"/>
      <c r="BR259" s="160"/>
      <c r="CG259" s="160"/>
    </row>
    <row r="260" spans="1:85">
      <c r="A260" s="191" t="s">
        <v>20</v>
      </c>
      <c r="B260" s="192">
        <v>0</v>
      </c>
      <c r="C260" s="192">
        <v>0</v>
      </c>
      <c r="D260" s="192">
        <v>0</v>
      </c>
      <c r="E260" s="192">
        <v>0</v>
      </c>
      <c r="F260" s="362"/>
      <c r="G260" s="192">
        <v>0</v>
      </c>
      <c r="H260" s="193">
        <v>0</v>
      </c>
      <c r="I260" s="194">
        <f t="shared" si="175"/>
        <v>0</v>
      </c>
      <c r="J260" s="168"/>
      <c r="K260" s="195" t="s">
        <v>20</v>
      </c>
      <c r="L260" s="196">
        <v>0</v>
      </c>
      <c r="M260" s="196">
        <v>0</v>
      </c>
      <c r="N260" s="196">
        <v>0</v>
      </c>
      <c r="O260" s="196">
        <v>0</v>
      </c>
      <c r="P260" s="196">
        <v>0</v>
      </c>
      <c r="Q260" s="196">
        <v>0</v>
      </c>
      <c r="R260" s="197">
        <v>0</v>
      </c>
      <c r="S260" s="198">
        <f t="shared" si="176"/>
        <v>0</v>
      </c>
      <c r="U260" s="236" t="s">
        <v>20</v>
      </c>
      <c r="V260" s="237">
        <v>0</v>
      </c>
      <c r="W260" s="237">
        <v>0</v>
      </c>
      <c r="X260" s="237">
        <v>0</v>
      </c>
      <c r="Y260" s="237">
        <v>0</v>
      </c>
      <c r="Z260" s="237">
        <v>0</v>
      </c>
      <c r="AA260" s="237">
        <v>0</v>
      </c>
      <c r="AB260" s="237">
        <v>0</v>
      </c>
      <c r="AC260" s="237">
        <v>0</v>
      </c>
      <c r="AD260" s="237">
        <v>0</v>
      </c>
      <c r="AE260" s="237">
        <v>0</v>
      </c>
      <c r="AF260" s="237">
        <v>0</v>
      </c>
      <c r="AG260" s="237">
        <v>0</v>
      </c>
      <c r="AH260" s="125">
        <v>0</v>
      </c>
      <c r="AI260" s="238">
        <f t="shared" si="177"/>
        <v>0</v>
      </c>
      <c r="AJ260" s="160" t="str">
        <f t="shared" si="178"/>
        <v/>
      </c>
      <c r="BA260" s="160"/>
      <c r="BR260" s="160"/>
      <c r="CG260" s="160"/>
    </row>
    <row r="261" spans="1:85" ht="15" thickBot="1">
      <c r="A261" s="206" t="s">
        <v>11</v>
      </c>
      <c r="B261" s="207">
        <v>0</v>
      </c>
      <c r="C261" s="207">
        <v>0</v>
      </c>
      <c r="D261" s="207">
        <v>0</v>
      </c>
      <c r="E261" s="207">
        <v>0</v>
      </c>
      <c r="F261" s="363"/>
      <c r="G261" s="207">
        <v>0</v>
      </c>
      <c r="H261" s="208">
        <v>0</v>
      </c>
      <c r="I261" s="209">
        <f t="shared" si="175"/>
        <v>0</v>
      </c>
      <c r="J261" s="168"/>
      <c r="K261" s="210" t="s">
        <v>11</v>
      </c>
      <c r="L261" s="207">
        <v>0</v>
      </c>
      <c r="M261" s="207">
        <v>0</v>
      </c>
      <c r="N261" s="207">
        <v>0</v>
      </c>
      <c r="O261" s="207">
        <v>0</v>
      </c>
      <c r="P261" s="207">
        <v>0</v>
      </c>
      <c r="Q261" s="207">
        <v>0</v>
      </c>
      <c r="R261" s="211">
        <v>0</v>
      </c>
      <c r="S261" s="212">
        <f t="shared" si="176"/>
        <v>0</v>
      </c>
      <c r="U261" s="239" t="s">
        <v>11</v>
      </c>
      <c r="V261" s="240">
        <v>0</v>
      </c>
      <c r="W261" s="240">
        <v>0</v>
      </c>
      <c r="X261" s="240">
        <v>0</v>
      </c>
      <c r="Y261" s="240">
        <v>0</v>
      </c>
      <c r="Z261" s="240">
        <v>0</v>
      </c>
      <c r="AA261" s="240">
        <v>0</v>
      </c>
      <c r="AB261" s="240">
        <v>0</v>
      </c>
      <c r="AC261" s="240">
        <v>0</v>
      </c>
      <c r="AD261" s="241">
        <v>0</v>
      </c>
      <c r="AE261" s="241">
        <v>0</v>
      </c>
      <c r="AF261" s="241">
        <v>0</v>
      </c>
      <c r="AG261" s="241">
        <v>0</v>
      </c>
      <c r="AH261" s="241">
        <v>0</v>
      </c>
      <c r="AI261" s="242">
        <f t="shared" si="177"/>
        <v>0</v>
      </c>
      <c r="AJ261" s="160" t="str">
        <f t="shared" si="178"/>
        <v/>
      </c>
      <c r="BA261" s="160"/>
      <c r="BR261" s="160"/>
      <c r="CG261" s="160"/>
    </row>
    <row r="262" spans="1:85" ht="15">
      <c r="A262" s="213" t="s">
        <v>26</v>
      </c>
      <c r="B262" s="214">
        <f>SUM(B241:B257)</f>
        <v>793.29832485088457</v>
      </c>
      <c r="C262" s="214">
        <f t="shared" ref="C262:H262" si="179">SUM(C241:C257)</f>
        <v>10.452335500017684</v>
      </c>
      <c r="D262" s="214">
        <f t="shared" si="179"/>
        <v>403.54163231492686</v>
      </c>
      <c r="E262" s="214">
        <f t="shared" si="179"/>
        <v>501.63873172235304</v>
      </c>
      <c r="F262" s="214">
        <f t="shared" si="179"/>
        <v>0</v>
      </c>
      <c r="G262" s="214">
        <f t="shared" si="179"/>
        <v>91.340973743199456</v>
      </c>
      <c r="H262" s="216">
        <f t="shared" si="179"/>
        <v>23.620300495028239</v>
      </c>
      <c r="I262" s="173">
        <f t="shared" ref="I262" si="180">SUM(I241:I257)</f>
        <v>1823.8922986264097</v>
      </c>
      <c r="J262" s="168"/>
      <c r="K262" s="215" t="s">
        <v>26</v>
      </c>
      <c r="L262" s="214">
        <f>SUM(L241:L257)</f>
        <v>793.29832485088457</v>
      </c>
      <c r="M262" s="214">
        <f t="shared" ref="M262:R262" si="181">SUM(M241:M257)</f>
        <v>10.452335500017684</v>
      </c>
      <c r="N262" s="214">
        <f t="shared" si="181"/>
        <v>403.54163231492686</v>
      </c>
      <c r="O262" s="214">
        <f t="shared" si="181"/>
        <v>501.63873172235304</v>
      </c>
      <c r="P262" s="214">
        <f t="shared" si="181"/>
        <v>334.22321215883881</v>
      </c>
      <c r="Q262" s="214">
        <f t="shared" si="181"/>
        <v>91.340973743199456</v>
      </c>
      <c r="R262" s="216">
        <f t="shared" si="181"/>
        <v>23.620300495028239</v>
      </c>
      <c r="S262" s="217">
        <f t="shared" ref="S262" si="182">SUM(S241:S257)</f>
        <v>2158.1155107852487</v>
      </c>
      <c r="T262" s="160" t="str">
        <f>IF(ABS(S262-AI262)&gt;0.01,S262-AI262,"")</f>
        <v/>
      </c>
      <c r="U262" s="243" t="s">
        <v>63</v>
      </c>
      <c r="V262" s="244">
        <f>SUM(V241:V257)</f>
        <v>758.05873536481738</v>
      </c>
      <c r="W262" s="244">
        <f t="shared" ref="W262:AH262" si="183">SUM(W241:W257)</f>
        <v>29.557474775924646</v>
      </c>
      <c r="X262" s="244">
        <f t="shared" si="183"/>
        <v>91.340973743199456</v>
      </c>
      <c r="Y262" s="244">
        <f t="shared" si="183"/>
        <v>10.452335500017684</v>
      </c>
      <c r="Z262" s="244">
        <f t="shared" si="183"/>
        <v>403.54163231492686</v>
      </c>
      <c r="AA262" s="244">
        <f t="shared" si="183"/>
        <v>458.16048680104666</v>
      </c>
      <c r="AB262" s="244">
        <f t="shared" si="183"/>
        <v>334.22321215883881</v>
      </c>
      <c r="AC262" s="244">
        <f t="shared" si="183"/>
        <v>72.780660126477059</v>
      </c>
      <c r="AD262" s="245">
        <f t="shared" si="183"/>
        <v>5.6821147101424119</v>
      </c>
      <c r="AE262" s="245">
        <f t="shared" si="183"/>
        <v>10.647307815957381</v>
      </c>
      <c r="AF262" s="245">
        <f t="shared" si="183"/>
        <v>23.620300495028239</v>
      </c>
      <c r="AG262" s="245">
        <f t="shared" si="183"/>
        <v>0</v>
      </c>
      <c r="AH262" s="245">
        <f t="shared" si="183"/>
        <v>32.830937105349037</v>
      </c>
      <c r="AI262" s="246">
        <f>SUM(V262:AC262)</f>
        <v>2158.1155107852487</v>
      </c>
      <c r="AJ262" s="160" t="str">
        <f t="shared" si="178"/>
        <v/>
      </c>
      <c r="BA262" s="160"/>
      <c r="BR262" s="160"/>
      <c r="CG262" s="160"/>
    </row>
    <row r="263" spans="1:85" s="23" customFormat="1" ht="15" thickBot="1">
      <c r="A263" s="30" t="s">
        <v>88</v>
      </c>
      <c r="B263" s="47">
        <f>IF($I262=0,"-",B262/$I262)</f>
        <v>0.43494800951148538</v>
      </c>
      <c r="C263" s="47">
        <f t="shared" ref="C263:H263" si="184">IF($I262=0,"-",C262/$I262)</f>
        <v>5.7307854788846008E-3</v>
      </c>
      <c r="D263" s="47">
        <f t="shared" si="184"/>
        <v>0.22125299427978168</v>
      </c>
      <c r="E263" s="47">
        <f t="shared" si="184"/>
        <v>0.27503747458122491</v>
      </c>
      <c r="F263" s="47">
        <f t="shared" si="184"/>
        <v>0</v>
      </c>
      <c r="G263" s="47">
        <f t="shared" si="184"/>
        <v>5.0080245314917553E-2</v>
      </c>
      <c r="H263" s="70">
        <f t="shared" si="184"/>
        <v>1.2950490833705974E-2</v>
      </c>
      <c r="I263" s="48">
        <f>SUM(B263:H263)</f>
        <v>1.0000000000000002</v>
      </c>
      <c r="J263" s="160"/>
      <c r="K263" s="81" t="s">
        <v>88</v>
      </c>
      <c r="L263" s="98">
        <f t="shared" ref="L263:R263" si="185">IF($S262=0,"-",L262/$S262)</f>
        <v>0.36758844505141258</v>
      </c>
      <c r="M263" s="98">
        <f t="shared" si="185"/>
        <v>4.8432697173908515E-3</v>
      </c>
      <c r="N263" s="98">
        <f t="shared" si="185"/>
        <v>0.18698796718628596</v>
      </c>
      <c r="O263" s="98">
        <f t="shared" si="185"/>
        <v>0.23244294812552804</v>
      </c>
      <c r="P263" s="98">
        <f t="shared" si="185"/>
        <v>0.15486808305141592</v>
      </c>
      <c r="Q263" s="98">
        <f t="shared" si="185"/>
        <v>4.2324413724251608E-2</v>
      </c>
      <c r="R263" s="99">
        <f t="shared" si="185"/>
        <v>1.0944873143714996E-2</v>
      </c>
      <c r="S263" s="100">
        <f>SUM(L263:R263)</f>
        <v>0.99999999999999978</v>
      </c>
      <c r="U263" s="110" t="s">
        <v>88</v>
      </c>
      <c r="V263" s="133">
        <f>+V262/$AI262</f>
        <v>0.35125957418701431</v>
      </c>
      <c r="W263" s="133">
        <f t="shared" ref="W263:AH263" si="186">+W262/$AI262</f>
        <v>1.369596512707974E-2</v>
      </c>
      <c r="X263" s="133">
        <f t="shared" si="186"/>
        <v>4.2324413724251608E-2</v>
      </c>
      <c r="Y263" s="133">
        <f t="shared" si="186"/>
        <v>4.8432697173908515E-3</v>
      </c>
      <c r="Z263" s="133">
        <f t="shared" si="186"/>
        <v>0.18698796718628596</v>
      </c>
      <c r="AA263" s="133">
        <f t="shared" si="186"/>
        <v>0.212296554337048</v>
      </c>
      <c r="AB263" s="133">
        <f t="shared" si="186"/>
        <v>0.15486808305141592</v>
      </c>
      <c r="AC263" s="133">
        <f t="shared" si="186"/>
        <v>3.3724172669513504E-2</v>
      </c>
      <c r="AD263" s="133">
        <f t="shared" si="186"/>
        <v>2.6329057373184468E-3</v>
      </c>
      <c r="AE263" s="133">
        <f t="shared" si="186"/>
        <v>4.9336134987896301E-3</v>
      </c>
      <c r="AF263" s="133">
        <f t="shared" si="186"/>
        <v>1.0944873143714996E-2</v>
      </c>
      <c r="AG263" s="133">
        <f t="shared" si="186"/>
        <v>0</v>
      </c>
      <c r="AH263" s="133">
        <f t="shared" si="186"/>
        <v>1.5212780289690435E-2</v>
      </c>
      <c r="AI263" s="134">
        <f>SUM(V263:AC263)</f>
        <v>0.99999999999999989</v>
      </c>
      <c r="AJ263" s="23" t="str">
        <f t="shared" si="178"/>
        <v/>
      </c>
    </row>
    <row r="264" spans="1:85" ht="15" thickBot="1">
      <c r="A264" s="247"/>
      <c r="B264" s="247"/>
      <c r="C264" s="247"/>
      <c r="D264" s="247"/>
      <c r="E264" s="247"/>
      <c r="F264" s="247"/>
      <c r="G264" s="247"/>
      <c r="H264" s="247"/>
      <c r="I264" s="247"/>
      <c r="K264" s="247"/>
      <c r="L264" s="247"/>
      <c r="M264" s="247"/>
      <c r="N264" s="247"/>
      <c r="O264" s="247"/>
      <c r="P264" s="247"/>
      <c r="Q264" s="247"/>
      <c r="R264" s="247"/>
      <c r="S264" s="247"/>
      <c r="AI264" s="168"/>
      <c r="BA264" s="160"/>
      <c r="BR264" s="160"/>
      <c r="CG264" s="160"/>
    </row>
    <row r="265" spans="1:85" ht="28.5">
      <c r="A265" s="312" t="s">
        <v>37</v>
      </c>
      <c r="B265" s="164" t="s">
        <v>0</v>
      </c>
      <c r="C265" s="164" t="s">
        <v>1</v>
      </c>
      <c r="D265" s="164" t="s">
        <v>2</v>
      </c>
      <c r="E265" s="164" t="s">
        <v>3</v>
      </c>
      <c r="F265" s="164" t="s">
        <v>27</v>
      </c>
      <c r="G265" s="164" t="s">
        <v>4</v>
      </c>
      <c r="H265" s="164" t="s">
        <v>5</v>
      </c>
      <c r="I265" s="165" t="s">
        <v>6</v>
      </c>
      <c r="K265" s="314" t="s">
        <v>37</v>
      </c>
      <c r="L265" s="166" t="s">
        <v>0</v>
      </c>
      <c r="M265" s="166" t="s">
        <v>1</v>
      </c>
      <c r="N265" s="166" t="s">
        <v>2</v>
      </c>
      <c r="O265" s="166" t="s">
        <v>3</v>
      </c>
      <c r="P265" s="166" t="s">
        <v>27</v>
      </c>
      <c r="Q265" s="166" t="s">
        <v>4</v>
      </c>
      <c r="R265" s="166" t="s">
        <v>5</v>
      </c>
      <c r="S265" s="167" t="s">
        <v>6</v>
      </c>
      <c r="U265" s="316" t="s">
        <v>37</v>
      </c>
      <c r="V265" s="219" t="s">
        <v>74</v>
      </c>
      <c r="W265" s="219" t="s">
        <v>75</v>
      </c>
      <c r="X265" s="219" t="s">
        <v>4</v>
      </c>
      <c r="Y265" s="219" t="s">
        <v>1</v>
      </c>
      <c r="Z265" s="219" t="s">
        <v>2</v>
      </c>
      <c r="AA265" s="219" t="s">
        <v>3</v>
      </c>
      <c r="AB265" s="219" t="s">
        <v>55</v>
      </c>
      <c r="AC265" s="219" t="s">
        <v>68</v>
      </c>
      <c r="AD265" s="220" t="s">
        <v>76</v>
      </c>
      <c r="AE265" s="220" t="s">
        <v>83</v>
      </c>
      <c r="AF265" s="220" t="s">
        <v>77</v>
      </c>
      <c r="AG265" s="220" t="s">
        <v>84</v>
      </c>
      <c r="AH265" s="220" t="s">
        <v>85</v>
      </c>
      <c r="AI265" s="221" t="s">
        <v>63</v>
      </c>
      <c r="BA265" s="160"/>
      <c r="BR265" s="160"/>
      <c r="CG265" s="160"/>
    </row>
    <row r="266" spans="1:85" ht="15">
      <c r="A266" s="313" t="s">
        <v>37</v>
      </c>
      <c r="B266" s="318" t="s">
        <v>69</v>
      </c>
      <c r="C266" s="319"/>
      <c r="D266" s="319"/>
      <c r="E266" s="319"/>
      <c r="F266" s="319"/>
      <c r="G266" s="319"/>
      <c r="H266" s="319"/>
      <c r="I266" s="320"/>
      <c r="K266" s="315" t="s">
        <v>37</v>
      </c>
      <c r="L266" s="321" t="s">
        <v>69</v>
      </c>
      <c r="M266" s="322"/>
      <c r="N266" s="322"/>
      <c r="O266" s="322"/>
      <c r="P266" s="322"/>
      <c r="Q266" s="322"/>
      <c r="R266" s="322"/>
      <c r="S266" s="323"/>
      <c r="U266" s="317" t="s">
        <v>37</v>
      </c>
      <c r="V266" s="324" t="s">
        <v>69</v>
      </c>
      <c r="W266" s="324"/>
      <c r="X266" s="324"/>
      <c r="Y266" s="324"/>
      <c r="Z266" s="324"/>
      <c r="AA266" s="324"/>
      <c r="AB266" s="324"/>
      <c r="AC266" s="324"/>
      <c r="AD266" s="324"/>
      <c r="AE266" s="324"/>
      <c r="AF266" s="324"/>
      <c r="AG266" s="324"/>
      <c r="AH266" s="324"/>
      <c r="AI266" s="325"/>
      <c r="BA266" s="160"/>
      <c r="BR266" s="160"/>
      <c r="CG266" s="160"/>
    </row>
    <row r="267" spans="1:85" ht="15">
      <c r="A267" s="170" t="s">
        <v>7</v>
      </c>
      <c r="B267" s="171">
        <v>0</v>
      </c>
      <c r="C267" s="171">
        <v>0</v>
      </c>
      <c r="D267" s="171">
        <v>0</v>
      </c>
      <c r="E267" s="171">
        <v>0</v>
      </c>
      <c r="F267" s="361"/>
      <c r="G267" s="171">
        <v>0</v>
      </c>
      <c r="H267" s="172">
        <v>0</v>
      </c>
      <c r="I267" s="173">
        <f>SUM(B267:H267)</f>
        <v>0</v>
      </c>
      <c r="J267" s="168"/>
      <c r="K267" s="222" t="s">
        <v>7</v>
      </c>
      <c r="L267" s="171">
        <v>0</v>
      </c>
      <c r="M267" s="171">
        <v>0</v>
      </c>
      <c r="N267" s="171">
        <v>0</v>
      </c>
      <c r="O267" s="171">
        <v>0</v>
      </c>
      <c r="P267" s="171">
        <v>0</v>
      </c>
      <c r="Q267" s="171">
        <v>0</v>
      </c>
      <c r="R267" s="223">
        <v>0</v>
      </c>
      <c r="S267" s="224">
        <f>SUM(L267:R267)</f>
        <v>0</v>
      </c>
      <c r="U267" s="225" t="s">
        <v>7</v>
      </c>
      <c r="V267" s="226">
        <v>0</v>
      </c>
      <c r="W267" s="226">
        <v>0</v>
      </c>
      <c r="X267" s="226">
        <v>0</v>
      </c>
      <c r="Y267" s="226">
        <v>0</v>
      </c>
      <c r="Z267" s="226">
        <v>0</v>
      </c>
      <c r="AA267" s="226">
        <v>0</v>
      </c>
      <c r="AB267" s="226">
        <v>0</v>
      </c>
      <c r="AC267" s="227">
        <v>0</v>
      </c>
      <c r="AD267" s="228">
        <v>0</v>
      </c>
      <c r="AE267" s="228">
        <v>0</v>
      </c>
      <c r="AF267" s="228">
        <v>0</v>
      </c>
      <c r="AG267" s="228">
        <v>0</v>
      </c>
      <c r="AH267" s="228">
        <v>0</v>
      </c>
      <c r="AI267" s="229">
        <f>SUM(V267:AC267)</f>
        <v>0</v>
      </c>
      <c r="AJ267" s="160" t="str">
        <f>IF(ABS(S267-AI267)&gt;0.001,S267-AI267,"")</f>
        <v/>
      </c>
      <c r="BA267" s="160"/>
      <c r="BR267" s="160"/>
      <c r="CG267" s="160"/>
    </row>
    <row r="268" spans="1:85" ht="15">
      <c r="A268" s="178" t="s">
        <v>8</v>
      </c>
      <c r="B268" s="179">
        <v>0</v>
      </c>
      <c r="C268" s="179">
        <v>0</v>
      </c>
      <c r="D268" s="179">
        <v>0</v>
      </c>
      <c r="E268" s="179">
        <v>0</v>
      </c>
      <c r="F268" s="362"/>
      <c r="G268" s="179">
        <v>0</v>
      </c>
      <c r="H268" s="180">
        <v>0</v>
      </c>
      <c r="I268" s="181">
        <f t="shared" ref="I268:I287" si="187">SUM(B268:H268)</f>
        <v>0</v>
      </c>
      <c r="J268" s="168"/>
      <c r="K268" s="182" t="s">
        <v>8</v>
      </c>
      <c r="L268" s="183">
        <v>0</v>
      </c>
      <c r="M268" s="183">
        <v>0</v>
      </c>
      <c r="N268" s="183">
        <v>0</v>
      </c>
      <c r="O268" s="183">
        <v>0</v>
      </c>
      <c r="P268" s="183">
        <v>0</v>
      </c>
      <c r="Q268" s="183">
        <v>0</v>
      </c>
      <c r="R268" s="184">
        <v>0</v>
      </c>
      <c r="S268" s="185">
        <f t="shared" ref="S268:S287" si="188">SUM(L268:R268)</f>
        <v>0</v>
      </c>
      <c r="U268" s="230" t="s">
        <v>8</v>
      </c>
      <c r="V268" s="231">
        <v>0</v>
      </c>
      <c r="W268" s="231">
        <v>0</v>
      </c>
      <c r="X268" s="231">
        <v>0</v>
      </c>
      <c r="Y268" s="231">
        <v>0</v>
      </c>
      <c r="Z268" s="231">
        <v>0</v>
      </c>
      <c r="AA268" s="231">
        <v>0</v>
      </c>
      <c r="AB268" s="231">
        <v>0</v>
      </c>
      <c r="AC268" s="232">
        <v>0</v>
      </c>
      <c r="AD268" s="231">
        <v>0</v>
      </c>
      <c r="AE268" s="231">
        <v>0</v>
      </c>
      <c r="AF268" s="231">
        <v>0</v>
      </c>
      <c r="AG268" s="231">
        <v>0</v>
      </c>
      <c r="AH268" s="231">
        <v>0</v>
      </c>
      <c r="AI268" s="233">
        <f t="shared" ref="AI268:AI287" si="189">SUM(V268:AC268)</f>
        <v>0</v>
      </c>
      <c r="AJ268" s="160" t="str">
        <f t="shared" ref="AJ268:AJ289" si="190">IF(ABS(S268-AI268)&gt;0.001,S268-AI268,"")</f>
        <v/>
      </c>
      <c r="BA268" s="160"/>
      <c r="BR268" s="160"/>
      <c r="CG268" s="160"/>
    </row>
    <row r="269" spans="1:85" ht="15">
      <c r="A269" s="186" t="s">
        <v>10</v>
      </c>
      <c r="B269" s="175">
        <v>0</v>
      </c>
      <c r="C269" s="175">
        <v>0</v>
      </c>
      <c r="D269" s="175">
        <v>0</v>
      </c>
      <c r="E269" s="175">
        <v>0</v>
      </c>
      <c r="F269" s="362"/>
      <c r="G269" s="175">
        <v>0</v>
      </c>
      <c r="H269" s="187">
        <v>0</v>
      </c>
      <c r="I269" s="173">
        <f t="shared" si="187"/>
        <v>0</v>
      </c>
      <c r="J269" s="168"/>
      <c r="K269" s="188" t="s">
        <v>10</v>
      </c>
      <c r="L269" s="175">
        <v>0</v>
      </c>
      <c r="M269" s="175">
        <v>0</v>
      </c>
      <c r="N269" s="175">
        <v>0</v>
      </c>
      <c r="O269" s="175">
        <v>0</v>
      </c>
      <c r="P269" s="175">
        <v>0</v>
      </c>
      <c r="Q269" s="175">
        <v>0</v>
      </c>
      <c r="R269" s="176">
        <v>0</v>
      </c>
      <c r="S269" s="177">
        <f t="shared" si="188"/>
        <v>0</v>
      </c>
      <c r="U269" s="234" t="s">
        <v>10</v>
      </c>
      <c r="V269" s="226">
        <v>0</v>
      </c>
      <c r="W269" s="226">
        <v>0</v>
      </c>
      <c r="X269" s="226">
        <v>0</v>
      </c>
      <c r="Y269" s="226">
        <v>0</v>
      </c>
      <c r="Z269" s="226">
        <v>0</v>
      </c>
      <c r="AA269" s="226">
        <v>0</v>
      </c>
      <c r="AB269" s="226">
        <v>0</v>
      </c>
      <c r="AC269" s="227">
        <v>0</v>
      </c>
      <c r="AD269" s="228">
        <v>0</v>
      </c>
      <c r="AE269" s="228">
        <v>0</v>
      </c>
      <c r="AF269" s="228">
        <v>0</v>
      </c>
      <c r="AG269" s="228">
        <v>0</v>
      </c>
      <c r="AH269" s="228">
        <v>0</v>
      </c>
      <c r="AI269" s="229">
        <f t="shared" si="189"/>
        <v>0</v>
      </c>
      <c r="AJ269" s="160" t="str">
        <f t="shared" si="190"/>
        <v/>
      </c>
      <c r="BA269" s="160"/>
      <c r="BR269" s="160"/>
      <c r="CG269" s="160"/>
    </row>
    <row r="270" spans="1:85" ht="15">
      <c r="A270" s="178" t="s">
        <v>56</v>
      </c>
      <c r="B270" s="179">
        <v>0</v>
      </c>
      <c r="C270" s="179">
        <v>0</v>
      </c>
      <c r="D270" s="179">
        <v>0</v>
      </c>
      <c r="E270" s="179">
        <v>0</v>
      </c>
      <c r="F270" s="362"/>
      <c r="G270" s="179">
        <v>0</v>
      </c>
      <c r="H270" s="180">
        <v>0</v>
      </c>
      <c r="I270" s="181">
        <f t="shared" si="187"/>
        <v>0</v>
      </c>
      <c r="J270" s="168"/>
      <c r="K270" s="182" t="s">
        <v>56</v>
      </c>
      <c r="L270" s="183">
        <v>0</v>
      </c>
      <c r="M270" s="183">
        <v>0</v>
      </c>
      <c r="N270" s="183">
        <v>0</v>
      </c>
      <c r="O270" s="183">
        <v>0</v>
      </c>
      <c r="P270" s="183">
        <v>0</v>
      </c>
      <c r="Q270" s="183">
        <v>0</v>
      </c>
      <c r="R270" s="184">
        <v>0</v>
      </c>
      <c r="S270" s="185">
        <f t="shared" si="188"/>
        <v>0</v>
      </c>
      <c r="U270" s="230" t="s">
        <v>56</v>
      </c>
      <c r="V270" s="231">
        <v>0</v>
      </c>
      <c r="W270" s="231">
        <v>0</v>
      </c>
      <c r="X270" s="231">
        <v>0</v>
      </c>
      <c r="Y270" s="231">
        <v>0</v>
      </c>
      <c r="Z270" s="231">
        <v>0</v>
      </c>
      <c r="AA270" s="231">
        <v>0</v>
      </c>
      <c r="AB270" s="231">
        <v>0</v>
      </c>
      <c r="AC270" s="232">
        <v>0</v>
      </c>
      <c r="AD270" s="231">
        <v>0</v>
      </c>
      <c r="AE270" s="231">
        <v>0</v>
      </c>
      <c r="AF270" s="231">
        <v>0</v>
      </c>
      <c r="AG270" s="231">
        <v>0</v>
      </c>
      <c r="AH270" s="231">
        <v>0</v>
      </c>
      <c r="AI270" s="233">
        <f t="shared" si="189"/>
        <v>0</v>
      </c>
      <c r="AJ270" s="160" t="str">
        <f t="shared" si="190"/>
        <v/>
      </c>
      <c r="BA270" s="160"/>
      <c r="BR270" s="160"/>
      <c r="CG270" s="160"/>
    </row>
    <row r="271" spans="1:85" ht="15">
      <c r="A271" s="186" t="s">
        <v>16</v>
      </c>
      <c r="B271" s="175">
        <v>0</v>
      </c>
      <c r="C271" s="175">
        <v>0</v>
      </c>
      <c r="D271" s="175">
        <v>0</v>
      </c>
      <c r="E271" s="175">
        <v>0</v>
      </c>
      <c r="F271" s="362"/>
      <c r="G271" s="175">
        <v>0</v>
      </c>
      <c r="H271" s="187">
        <v>0</v>
      </c>
      <c r="I271" s="173">
        <f t="shared" si="187"/>
        <v>0</v>
      </c>
      <c r="J271" s="168"/>
      <c r="K271" s="188" t="s">
        <v>16</v>
      </c>
      <c r="L271" s="175">
        <v>0</v>
      </c>
      <c r="M271" s="175">
        <v>0</v>
      </c>
      <c r="N271" s="175">
        <v>0</v>
      </c>
      <c r="O271" s="175">
        <v>0</v>
      </c>
      <c r="P271" s="175">
        <v>0</v>
      </c>
      <c r="Q271" s="175">
        <v>0</v>
      </c>
      <c r="R271" s="176">
        <v>0</v>
      </c>
      <c r="S271" s="177">
        <f t="shared" si="188"/>
        <v>0</v>
      </c>
      <c r="U271" s="234" t="s">
        <v>16</v>
      </c>
      <c r="V271" s="226">
        <v>0</v>
      </c>
      <c r="W271" s="226">
        <v>0</v>
      </c>
      <c r="X271" s="226">
        <v>0</v>
      </c>
      <c r="Y271" s="226">
        <v>0</v>
      </c>
      <c r="Z271" s="226">
        <v>0</v>
      </c>
      <c r="AA271" s="226">
        <v>0</v>
      </c>
      <c r="AB271" s="226">
        <v>0</v>
      </c>
      <c r="AC271" s="227">
        <v>0</v>
      </c>
      <c r="AD271" s="228">
        <v>0</v>
      </c>
      <c r="AE271" s="228">
        <v>0</v>
      </c>
      <c r="AF271" s="228">
        <v>0</v>
      </c>
      <c r="AG271" s="228">
        <v>0</v>
      </c>
      <c r="AH271" s="228">
        <v>0</v>
      </c>
      <c r="AI271" s="229">
        <f t="shared" si="189"/>
        <v>0</v>
      </c>
      <c r="AJ271" s="160" t="str">
        <f t="shared" si="190"/>
        <v/>
      </c>
      <c r="BA271" s="160"/>
      <c r="BR271" s="160"/>
      <c r="CG271" s="160"/>
    </row>
    <row r="272" spans="1:85" ht="15">
      <c r="A272" s="178" t="s">
        <v>15</v>
      </c>
      <c r="B272" s="179">
        <v>0</v>
      </c>
      <c r="C272" s="179">
        <v>0</v>
      </c>
      <c r="D272" s="179">
        <v>0</v>
      </c>
      <c r="E272" s="179">
        <v>0</v>
      </c>
      <c r="F272" s="362"/>
      <c r="G272" s="179">
        <v>0</v>
      </c>
      <c r="H272" s="180">
        <v>0</v>
      </c>
      <c r="I272" s="181">
        <f t="shared" si="187"/>
        <v>0</v>
      </c>
      <c r="J272" s="168"/>
      <c r="K272" s="182" t="s">
        <v>15</v>
      </c>
      <c r="L272" s="183">
        <v>0</v>
      </c>
      <c r="M272" s="183">
        <v>0</v>
      </c>
      <c r="N272" s="183">
        <v>0</v>
      </c>
      <c r="O272" s="183">
        <v>0</v>
      </c>
      <c r="P272" s="183">
        <v>0</v>
      </c>
      <c r="Q272" s="183">
        <v>0</v>
      </c>
      <c r="R272" s="184">
        <v>0</v>
      </c>
      <c r="S272" s="185">
        <f t="shared" si="188"/>
        <v>0</v>
      </c>
      <c r="U272" s="230" t="s">
        <v>57</v>
      </c>
      <c r="V272" s="231">
        <v>0</v>
      </c>
      <c r="W272" s="231">
        <v>0</v>
      </c>
      <c r="X272" s="231">
        <v>0</v>
      </c>
      <c r="Y272" s="231">
        <v>0</v>
      </c>
      <c r="Z272" s="231">
        <v>0</v>
      </c>
      <c r="AA272" s="231">
        <v>0</v>
      </c>
      <c r="AB272" s="231">
        <v>0</v>
      </c>
      <c r="AC272" s="232">
        <v>0</v>
      </c>
      <c r="AD272" s="231">
        <v>0</v>
      </c>
      <c r="AE272" s="231">
        <v>0</v>
      </c>
      <c r="AF272" s="231">
        <v>0</v>
      </c>
      <c r="AG272" s="231">
        <v>0</v>
      </c>
      <c r="AH272" s="231">
        <v>0</v>
      </c>
      <c r="AI272" s="233">
        <f t="shared" si="189"/>
        <v>0</v>
      </c>
      <c r="AJ272" s="160" t="str">
        <f t="shared" si="190"/>
        <v/>
      </c>
      <c r="BA272" s="160"/>
      <c r="BR272" s="160"/>
      <c r="CG272" s="160"/>
    </row>
    <row r="273" spans="1:85" ht="15">
      <c r="A273" s="186" t="s">
        <v>58</v>
      </c>
      <c r="B273" s="175">
        <v>0</v>
      </c>
      <c r="C273" s="175">
        <v>0</v>
      </c>
      <c r="D273" s="175">
        <v>0</v>
      </c>
      <c r="E273" s="175">
        <v>0</v>
      </c>
      <c r="F273" s="362"/>
      <c r="G273" s="175">
        <v>0</v>
      </c>
      <c r="H273" s="187">
        <v>0</v>
      </c>
      <c r="I273" s="173">
        <f t="shared" si="187"/>
        <v>0</v>
      </c>
      <c r="J273" s="168"/>
      <c r="K273" s="188" t="s">
        <v>58</v>
      </c>
      <c r="L273" s="175">
        <v>0</v>
      </c>
      <c r="M273" s="175">
        <v>0</v>
      </c>
      <c r="N273" s="175">
        <v>0</v>
      </c>
      <c r="O273" s="175">
        <v>0</v>
      </c>
      <c r="P273" s="175">
        <v>0</v>
      </c>
      <c r="Q273" s="175">
        <v>0</v>
      </c>
      <c r="R273" s="176">
        <v>0</v>
      </c>
      <c r="S273" s="177">
        <f t="shared" si="188"/>
        <v>0</v>
      </c>
      <c r="U273" s="234" t="s">
        <v>58</v>
      </c>
      <c r="V273" s="226">
        <v>0</v>
      </c>
      <c r="W273" s="226">
        <v>0</v>
      </c>
      <c r="X273" s="226">
        <v>0</v>
      </c>
      <c r="Y273" s="226">
        <v>0</v>
      </c>
      <c r="Z273" s="226">
        <v>0</v>
      </c>
      <c r="AA273" s="226">
        <v>0</v>
      </c>
      <c r="AB273" s="226">
        <v>0</v>
      </c>
      <c r="AC273" s="227">
        <v>0</v>
      </c>
      <c r="AD273" s="226">
        <v>0</v>
      </c>
      <c r="AE273" s="226">
        <v>0</v>
      </c>
      <c r="AF273" s="226">
        <v>0</v>
      </c>
      <c r="AG273" s="226">
        <v>0</v>
      </c>
      <c r="AH273" s="226">
        <v>0</v>
      </c>
      <c r="AI273" s="229">
        <f t="shared" si="189"/>
        <v>0</v>
      </c>
      <c r="AJ273" s="160" t="str">
        <f t="shared" si="190"/>
        <v/>
      </c>
      <c r="BA273" s="160"/>
      <c r="BR273" s="160"/>
      <c r="CG273" s="160"/>
    </row>
    <row r="274" spans="1:85" ht="15">
      <c r="A274" s="178" t="s">
        <v>12</v>
      </c>
      <c r="B274" s="179">
        <v>0</v>
      </c>
      <c r="C274" s="179">
        <v>0</v>
      </c>
      <c r="D274" s="179">
        <v>0</v>
      </c>
      <c r="E274" s="179">
        <v>1.6399036433671398E-3</v>
      </c>
      <c r="F274" s="362"/>
      <c r="G274" s="179">
        <v>0</v>
      </c>
      <c r="H274" s="180">
        <v>0</v>
      </c>
      <c r="I274" s="181">
        <f t="shared" si="187"/>
        <v>1.6399036433671398E-3</v>
      </c>
      <c r="J274" s="168"/>
      <c r="K274" s="182" t="s">
        <v>12</v>
      </c>
      <c r="L274" s="183">
        <v>0</v>
      </c>
      <c r="M274" s="183">
        <v>0</v>
      </c>
      <c r="N274" s="183">
        <v>0</v>
      </c>
      <c r="O274" s="183">
        <v>1.6399036433671398E-3</v>
      </c>
      <c r="P274" s="183">
        <v>0</v>
      </c>
      <c r="Q274" s="183">
        <v>0</v>
      </c>
      <c r="R274" s="184">
        <v>0</v>
      </c>
      <c r="S274" s="185">
        <f t="shared" si="188"/>
        <v>1.6399036433671398E-3</v>
      </c>
      <c r="U274" s="230" t="s">
        <v>12</v>
      </c>
      <c r="V274" s="231">
        <v>0</v>
      </c>
      <c r="W274" s="231">
        <v>0</v>
      </c>
      <c r="X274" s="231">
        <v>0</v>
      </c>
      <c r="Y274" s="231">
        <v>0</v>
      </c>
      <c r="Z274" s="231">
        <v>0</v>
      </c>
      <c r="AA274" s="231">
        <v>0</v>
      </c>
      <c r="AB274" s="231">
        <v>0</v>
      </c>
      <c r="AC274" s="232">
        <v>1.6399036433671398E-3</v>
      </c>
      <c r="AD274" s="231">
        <v>0</v>
      </c>
      <c r="AE274" s="231">
        <v>0</v>
      </c>
      <c r="AF274" s="231">
        <v>0</v>
      </c>
      <c r="AG274" s="231">
        <v>0</v>
      </c>
      <c r="AH274" s="231">
        <v>1.6399036433671398E-3</v>
      </c>
      <c r="AI274" s="233">
        <f t="shared" si="189"/>
        <v>1.6399036433671398E-3</v>
      </c>
      <c r="AJ274" s="160" t="str">
        <f t="shared" si="190"/>
        <v/>
      </c>
      <c r="BA274" s="160"/>
      <c r="BR274" s="160"/>
      <c r="CG274" s="160"/>
    </row>
    <row r="275" spans="1:85" ht="15">
      <c r="A275" s="186" t="s">
        <v>59</v>
      </c>
      <c r="B275" s="175">
        <v>0</v>
      </c>
      <c r="C275" s="175">
        <v>0</v>
      </c>
      <c r="D275" s="175">
        <v>0</v>
      </c>
      <c r="E275" s="175">
        <v>0</v>
      </c>
      <c r="F275" s="362"/>
      <c r="G275" s="175">
        <v>0</v>
      </c>
      <c r="H275" s="187">
        <v>0</v>
      </c>
      <c r="I275" s="173">
        <f t="shared" si="187"/>
        <v>0</v>
      </c>
      <c r="J275" s="168"/>
      <c r="K275" s="188" t="s">
        <v>59</v>
      </c>
      <c r="L275" s="175">
        <v>0</v>
      </c>
      <c r="M275" s="175">
        <v>0</v>
      </c>
      <c r="N275" s="175">
        <v>0</v>
      </c>
      <c r="O275" s="175">
        <v>0</v>
      </c>
      <c r="P275" s="175">
        <v>0</v>
      </c>
      <c r="Q275" s="175">
        <v>0</v>
      </c>
      <c r="R275" s="176">
        <v>0</v>
      </c>
      <c r="S275" s="177">
        <f t="shared" si="188"/>
        <v>0</v>
      </c>
      <c r="U275" s="234" t="s">
        <v>59</v>
      </c>
      <c r="V275" s="226">
        <v>0</v>
      </c>
      <c r="W275" s="226">
        <v>0</v>
      </c>
      <c r="X275" s="226">
        <v>0</v>
      </c>
      <c r="Y275" s="226">
        <v>0</v>
      </c>
      <c r="Z275" s="226">
        <v>0</v>
      </c>
      <c r="AA275" s="226">
        <v>0</v>
      </c>
      <c r="AB275" s="226">
        <v>0</v>
      </c>
      <c r="AC275" s="227">
        <v>0</v>
      </c>
      <c r="AD275" s="226">
        <v>0</v>
      </c>
      <c r="AE275" s="226">
        <v>0</v>
      </c>
      <c r="AF275" s="226">
        <v>0</v>
      </c>
      <c r="AG275" s="226">
        <v>0</v>
      </c>
      <c r="AH275" s="226">
        <v>0</v>
      </c>
      <c r="AI275" s="229">
        <f t="shared" si="189"/>
        <v>0</v>
      </c>
      <c r="AJ275" s="160" t="str">
        <f t="shared" si="190"/>
        <v/>
      </c>
      <c r="BA275" s="160"/>
      <c r="BR275" s="160"/>
      <c r="CG275" s="160"/>
    </row>
    <row r="276" spans="1:85" ht="15">
      <c r="A276" s="178" t="s">
        <v>17</v>
      </c>
      <c r="B276" s="179">
        <v>0</v>
      </c>
      <c r="C276" s="179">
        <v>0</v>
      </c>
      <c r="D276" s="179">
        <v>0</v>
      </c>
      <c r="E276" s="179">
        <v>0</v>
      </c>
      <c r="F276" s="362"/>
      <c r="G276" s="179">
        <v>0</v>
      </c>
      <c r="H276" s="180">
        <v>0</v>
      </c>
      <c r="I276" s="181">
        <f t="shared" si="187"/>
        <v>0</v>
      </c>
      <c r="J276" s="168"/>
      <c r="K276" s="182" t="s">
        <v>17</v>
      </c>
      <c r="L276" s="183">
        <v>0</v>
      </c>
      <c r="M276" s="183">
        <v>0</v>
      </c>
      <c r="N276" s="183">
        <v>0</v>
      </c>
      <c r="O276" s="183">
        <v>0</v>
      </c>
      <c r="P276" s="183">
        <v>0</v>
      </c>
      <c r="Q276" s="183">
        <v>0</v>
      </c>
      <c r="R276" s="184">
        <v>0</v>
      </c>
      <c r="S276" s="185">
        <f t="shared" si="188"/>
        <v>0</v>
      </c>
      <c r="U276" s="230" t="s">
        <v>17</v>
      </c>
      <c r="V276" s="231">
        <v>0</v>
      </c>
      <c r="W276" s="231">
        <v>0</v>
      </c>
      <c r="X276" s="231">
        <v>0</v>
      </c>
      <c r="Y276" s="231">
        <v>0</v>
      </c>
      <c r="Z276" s="231">
        <v>0</v>
      </c>
      <c r="AA276" s="231">
        <v>0</v>
      </c>
      <c r="AB276" s="231">
        <v>0</v>
      </c>
      <c r="AC276" s="232">
        <v>0</v>
      </c>
      <c r="AD276" s="231">
        <v>0</v>
      </c>
      <c r="AE276" s="231">
        <v>0</v>
      </c>
      <c r="AF276" s="231">
        <v>0</v>
      </c>
      <c r="AG276" s="231">
        <v>0</v>
      </c>
      <c r="AH276" s="231">
        <v>0</v>
      </c>
      <c r="AI276" s="233">
        <f t="shared" si="189"/>
        <v>0</v>
      </c>
      <c r="AJ276" s="160" t="str">
        <f t="shared" si="190"/>
        <v/>
      </c>
      <c r="BA276" s="160"/>
      <c r="BR276" s="160"/>
      <c r="CG276" s="160"/>
    </row>
    <row r="277" spans="1:85" ht="15">
      <c r="A277" s="186" t="s">
        <v>139</v>
      </c>
      <c r="B277" s="175">
        <v>0</v>
      </c>
      <c r="C277" s="175">
        <v>0</v>
      </c>
      <c r="D277" s="175">
        <v>0</v>
      </c>
      <c r="E277" s="175">
        <v>0</v>
      </c>
      <c r="F277" s="362"/>
      <c r="G277" s="175">
        <v>0</v>
      </c>
      <c r="H277" s="187">
        <v>0</v>
      </c>
      <c r="I277" s="173">
        <f t="shared" si="187"/>
        <v>0</v>
      </c>
      <c r="J277" s="168"/>
      <c r="K277" s="188" t="s">
        <v>139</v>
      </c>
      <c r="L277" s="175">
        <v>0</v>
      </c>
      <c r="M277" s="175">
        <v>0</v>
      </c>
      <c r="N277" s="175">
        <v>0</v>
      </c>
      <c r="O277" s="175">
        <v>0</v>
      </c>
      <c r="P277" s="175">
        <v>0</v>
      </c>
      <c r="Q277" s="175">
        <v>0</v>
      </c>
      <c r="R277" s="176">
        <v>0</v>
      </c>
      <c r="S277" s="177">
        <f t="shared" si="188"/>
        <v>0</v>
      </c>
      <c r="U277" s="234" t="s">
        <v>139</v>
      </c>
      <c r="V277" s="226">
        <v>0</v>
      </c>
      <c r="W277" s="226">
        <v>0</v>
      </c>
      <c r="X277" s="226">
        <v>0</v>
      </c>
      <c r="Y277" s="226">
        <v>0</v>
      </c>
      <c r="Z277" s="226">
        <v>0</v>
      </c>
      <c r="AA277" s="226">
        <v>0</v>
      </c>
      <c r="AB277" s="226">
        <v>0</v>
      </c>
      <c r="AC277" s="227">
        <v>0</v>
      </c>
      <c r="AD277" s="226">
        <v>0</v>
      </c>
      <c r="AE277" s="226">
        <v>0</v>
      </c>
      <c r="AF277" s="226">
        <v>0</v>
      </c>
      <c r="AG277" s="226">
        <v>0</v>
      </c>
      <c r="AH277" s="226">
        <v>0</v>
      </c>
      <c r="AI277" s="229">
        <f t="shared" si="189"/>
        <v>0</v>
      </c>
      <c r="AJ277" s="160" t="str">
        <f t="shared" si="190"/>
        <v/>
      </c>
      <c r="BA277" s="160"/>
      <c r="BR277" s="160"/>
      <c r="CG277" s="160"/>
    </row>
    <row r="278" spans="1:85" ht="15">
      <c r="A278" s="178" t="s">
        <v>25</v>
      </c>
      <c r="B278" s="179">
        <v>0</v>
      </c>
      <c r="C278" s="179">
        <v>0</v>
      </c>
      <c r="D278" s="179">
        <v>0</v>
      </c>
      <c r="E278" s="179">
        <v>0</v>
      </c>
      <c r="F278" s="362"/>
      <c r="G278" s="179">
        <v>0</v>
      </c>
      <c r="H278" s="180">
        <v>0</v>
      </c>
      <c r="I278" s="181">
        <f t="shared" si="187"/>
        <v>0</v>
      </c>
      <c r="J278" s="168"/>
      <c r="K278" s="182" t="s">
        <v>25</v>
      </c>
      <c r="L278" s="183">
        <v>0</v>
      </c>
      <c r="M278" s="183">
        <v>0</v>
      </c>
      <c r="N278" s="183">
        <v>0</v>
      </c>
      <c r="O278" s="183">
        <v>0</v>
      </c>
      <c r="P278" s="183">
        <v>0</v>
      </c>
      <c r="Q278" s="183">
        <v>0</v>
      </c>
      <c r="R278" s="184">
        <v>0</v>
      </c>
      <c r="S278" s="185">
        <f t="shared" si="188"/>
        <v>0</v>
      </c>
      <c r="U278" s="230" t="s">
        <v>25</v>
      </c>
      <c r="V278" s="231">
        <v>0</v>
      </c>
      <c r="W278" s="231">
        <v>0</v>
      </c>
      <c r="X278" s="231">
        <v>0</v>
      </c>
      <c r="Y278" s="231">
        <v>0</v>
      </c>
      <c r="Z278" s="231">
        <v>0</v>
      </c>
      <c r="AA278" s="231">
        <v>0</v>
      </c>
      <c r="AB278" s="231">
        <v>0</v>
      </c>
      <c r="AC278" s="232">
        <v>0</v>
      </c>
      <c r="AD278" s="231">
        <v>0</v>
      </c>
      <c r="AE278" s="231">
        <v>0</v>
      </c>
      <c r="AF278" s="231">
        <v>0</v>
      </c>
      <c r="AG278" s="231">
        <v>0</v>
      </c>
      <c r="AH278" s="231">
        <v>0</v>
      </c>
      <c r="AI278" s="233">
        <f t="shared" si="189"/>
        <v>0</v>
      </c>
      <c r="AJ278" s="160" t="str">
        <f t="shared" si="190"/>
        <v/>
      </c>
      <c r="BA278" s="160"/>
      <c r="BR278" s="160"/>
      <c r="CG278" s="160"/>
    </row>
    <row r="279" spans="1:85" ht="15">
      <c r="A279" s="186" t="s">
        <v>24</v>
      </c>
      <c r="B279" s="175">
        <v>0</v>
      </c>
      <c r="C279" s="175">
        <v>0</v>
      </c>
      <c r="D279" s="175">
        <v>0</v>
      </c>
      <c r="E279" s="175">
        <v>0</v>
      </c>
      <c r="F279" s="362"/>
      <c r="G279" s="175">
        <v>0</v>
      </c>
      <c r="H279" s="187">
        <v>0</v>
      </c>
      <c r="I279" s="173">
        <f t="shared" si="187"/>
        <v>0</v>
      </c>
      <c r="J279" s="168"/>
      <c r="K279" s="188" t="s">
        <v>24</v>
      </c>
      <c r="L279" s="175">
        <v>0</v>
      </c>
      <c r="M279" s="175">
        <v>0</v>
      </c>
      <c r="N279" s="175">
        <v>0</v>
      </c>
      <c r="O279" s="175">
        <v>0</v>
      </c>
      <c r="P279" s="175">
        <v>0</v>
      </c>
      <c r="Q279" s="175">
        <v>0</v>
      </c>
      <c r="R279" s="176">
        <v>0</v>
      </c>
      <c r="S279" s="177">
        <f t="shared" si="188"/>
        <v>0</v>
      </c>
      <c r="U279" s="234" t="s">
        <v>24</v>
      </c>
      <c r="V279" s="226">
        <v>0</v>
      </c>
      <c r="W279" s="226">
        <v>0</v>
      </c>
      <c r="X279" s="226">
        <v>0</v>
      </c>
      <c r="Y279" s="226">
        <v>0</v>
      </c>
      <c r="Z279" s="226">
        <v>0</v>
      </c>
      <c r="AA279" s="226">
        <v>0</v>
      </c>
      <c r="AB279" s="226">
        <v>0</v>
      </c>
      <c r="AC279" s="227">
        <v>0</v>
      </c>
      <c r="AD279" s="226">
        <v>0</v>
      </c>
      <c r="AE279" s="226">
        <v>0</v>
      </c>
      <c r="AF279" s="226">
        <v>0</v>
      </c>
      <c r="AG279" s="226">
        <v>0</v>
      </c>
      <c r="AH279" s="226">
        <v>0</v>
      </c>
      <c r="AI279" s="229">
        <f t="shared" si="189"/>
        <v>0</v>
      </c>
      <c r="AJ279" s="160" t="str">
        <f t="shared" si="190"/>
        <v/>
      </c>
      <c r="BA279" s="160"/>
      <c r="BR279" s="160"/>
      <c r="CG279" s="160"/>
    </row>
    <row r="280" spans="1:85" ht="15">
      <c r="A280" s="178" t="s">
        <v>60</v>
      </c>
      <c r="B280" s="179">
        <v>0</v>
      </c>
      <c r="C280" s="179">
        <v>0</v>
      </c>
      <c r="D280" s="179">
        <v>0</v>
      </c>
      <c r="E280" s="179">
        <v>0</v>
      </c>
      <c r="F280" s="362"/>
      <c r="G280" s="179">
        <v>0</v>
      </c>
      <c r="H280" s="180">
        <v>0</v>
      </c>
      <c r="I280" s="181">
        <f t="shared" si="187"/>
        <v>0</v>
      </c>
      <c r="J280" s="168"/>
      <c r="K280" s="182" t="s">
        <v>60</v>
      </c>
      <c r="L280" s="183">
        <v>0</v>
      </c>
      <c r="M280" s="183">
        <v>0</v>
      </c>
      <c r="N280" s="183">
        <v>0</v>
      </c>
      <c r="O280" s="183">
        <v>0</v>
      </c>
      <c r="P280" s="183">
        <v>0</v>
      </c>
      <c r="Q280" s="183">
        <v>0</v>
      </c>
      <c r="R280" s="184">
        <v>0</v>
      </c>
      <c r="S280" s="185">
        <f t="shared" si="188"/>
        <v>0</v>
      </c>
      <c r="U280" s="230" t="s">
        <v>60</v>
      </c>
      <c r="V280" s="231">
        <v>0</v>
      </c>
      <c r="W280" s="231">
        <v>0</v>
      </c>
      <c r="X280" s="231">
        <v>0</v>
      </c>
      <c r="Y280" s="231">
        <v>0</v>
      </c>
      <c r="Z280" s="231">
        <v>0</v>
      </c>
      <c r="AA280" s="231">
        <v>0</v>
      </c>
      <c r="AB280" s="231">
        <v>0</v>
      </c>
      <c r="AC280" s="232">
        <v>0</v>
      </c>
      <c r="AD280" s="231">
        <v>0</v>
      </c>
      <c r="AE280" s="231">
        <v>0</v>
      </c>
      <c r="AF280" s="231">
        <v>0</v>
      </c>
      <c r="AG280" s="231">
        <v>0</v>
      </c>
      <c r="AH280" s="231">
        <v>0</v>
      </c>
      <c r="AI280" s="233">
        <f t="shared" si="189"/>
        <v>0</v>
      </c>
      <c r="AJ280" s="160" t="str">
        <f t="shared" si="190"/>
        <v/>
      </c>
      <c r="BA280" s="160"/>
      <c r="BR280" s="160"/>
      <c r="CG280" s="160"/>
    </row>
    <row r="281" spans="1:85" ht="15">
      <c r="A281" s="186" t="s">
        <v>22</v>
      </c>
      <c r="B281" s="175">
        <v>0</v>
      </c>
      <c r="C281" s="175">
        <v>0</v>
      </c>
      <c r="D281" s="175">
        <v>0</v>
      </c>
      <c r="E281" s="175">
        <v>0</v>
      </c>
      <c r="F281" s="362"/>
      <c r="G281" s="175">
        <v>0</v>
      </c>
      <c r="H281" s="187">
        <v>0</v>
      </c>
      <c r="I281" s="173">
        <f t="shared" si="187"/>
        <v>0</v>
      </c>
      <c r="J281" s="168"/>
      <c r="K281" s="188" t="s">
        <v>22</v>
      </c>
      <c r="L281" s="175">
        <v>0</v>
      </c>
      <c r="M281" s="175">
        <v>0</v>
      </c>
      <c r="N281" s="175">
        <v>0</v>
      </c>
      <c r="O281" s="175">
        <v>0</v>
      </c>
      <c r="P281" s="175">
        <v>0</v>
      </c>
      <c r="Q281" s="175">
        <v>0</v>
      </c>
      <c r="R281" s="176">
        <v>0</v>
      </c>
      <c r="S281" s="177">
        <f t="shared" si="188"/>
        <v>0</v>
      </c>
      <c r="U281" s="234" t="s">
        <v>22</v>
      </c>
      <c r="V281" s="226">
        <v>0</v>
      </c>
      <c r="W281" s="226">
        <v>0</v>
      </c>
      <c r="X281" s="226">
        <v>0</v>
      </c>
      <c r="Y281" s="226">
        <v>0</v>
      </c>
      <c r="Z281" s="226">
        <v>0</v>
      </c>
      <c r="AA281" s="226">
        <v>0</v>
      </c>
      <c r="AB281" s="226">
        <v>0</v>
      </c>
      <c r="AC281" s="227">
        <v>0</v>
      </c>
      <c r="AD281" s="226">
        <v>0</v>
      </c>
      <c r="AE281" s="226">
        <v>0</v>
      </c>
      <c r="AF281" s="226">
        <v>0</v>
      </c>
      <c r="AG281" s="226">
        <v>0</v>
      </c>
      <c r="AH281" s="226">
        <v>0</v>
      </c>
      <c r="AI281" s="229">
        <f t="shared" si="189"/>
        <v>0</v>
      </c>
      <c r="AJ281" s="160" t="str">
        <f t="shared" si="190"/>
        <v/>
      </c>
      <c r="BA281" s="160"/>
      <c r="BR281" s="160"/>
      <c r="CG281" s="160"/>
    </row>
    <row r="282" spans="1:85" ht="15">
      <c r="A282" s="178" t="s">
        <v>21</v>
      </c>
      <c r="B282" s="179">
        <v>0</v>
      </c>
      <c r="C282" s="179">
        <v>0</v>
      </c>
      <c r="D282" s="179">
        <v>0</v>
      </c>
      <c r="E282" s="179">
        <v>0</v>
      </c>
      <c r="F282" s="362"/>
      <c r="G282" s="179">
        <v>0</v>
      </c>
      <c r="H282" s="180">
        <v>0</v>
      </c>
      <c r="I282" s="181">
        <f t="shared" si="187"/>
        <v>0</v>
      </c>
      <c r="J282" s="168"/>
      <c r="K282" s="182" t="s">
        <v>21</v>
      </c>
      <c r="L282" s="183">
        <v>0</v>
      </c>
      <c r="M282" s="183">
        <v>0</v>
      </c>
      <c r="N282" s="183">
        <v>0</v>
      </c>
      <c r="O282" s="183">
        <v>0</v>
      </c>
      <c r="P282" s="183">
        <v>0</v>
      </c>
      <c r="Q282" s="183">
        <v>0</v>
      </c>
      <c r="R282" s="184">
        <v>0</v>
      </c>
      <c r="S282" s="185">
        <f t="shared" si="188"/>
        <v>0</v>
      </c>
      <c r="U282" s="230" t="s">
        <v>61</v>
      </c>
      <c r="V282" s="231">
        <v>0</v>
      </c>
      <c r="W282" s="231">
        <v>0</v>
      </c>
      <c r="X282" s="231">
        <v>0</v>
      </c>
      <c r="Y282" s="231">
        <v>0</v>
      </c>
      <c r="Z282" s="231">
        <v>0</v>
      </c>
      <c r="AA282" s="231">
        <v>0</v>
      </c>
      <c r="AB282" s="231">
        <v>0</v>
      </c>
      <c r="AC282" s="232">
        <v>0</v>
      </c>
      <c r="AD282" s="231">
        <v>0</v>
      </c>
      <c r="AE282" s="231">
        <v>0</v>
      </c>
      <c r="AF282" s="231">
        <v>0</v>
      </c>
      <c r="AG282" s="231">
        <v>0</v>
      </c>
      <c r="AH282" s="231">
        <v>0</v>
      </c>
      <c r="AI282" s="233">
        <f t="shared" si="189"/>
        <v>0</v>
      </c>
      <c r="AJ282" s="160" t="str">
        <f t="shared" si="190"/>
        <v/>
      </c>
      <c r="BA282" s="160"/>
      <c r="BR282" s="160"/>
      <c r="CG282" s="160"/>
    </row>
    <row r="283" spans="1:85" ht="15">
      <c r="A283" s="189" t="s">
        <v>64</v>
      </c>
      <c r="B283" s="175">
        <v>0</v>
      </c>
      <c r="C283" s="175">
        <v>0</v>
      </c>
      <c r="D283" s="175">
        <v>0</v>
      </c>
      <c r="E283" s="175">
        <v>0</v>
      </c>
      <c r="F283" s="362"/>
      <c r="G283" s="175">
        <v>0</v>
      </c>
      <c r="H283" s="187">
        <v>0</v>
      </c>
      <c r="I283" s="173">
        <f t="shared" si="187"/>
        <v>0</v>
      </c>
      <c r="J283" s="168"/>
      <c r="K283" s="190" t="s">
        <v>64</v>
      </c>
      <c r="L283" s="175">
        <v>0</v>
      </c>
      <c r="M283" s="175">
        <v>0</v>
      </c>
      <c r="N283" s="175">
        <v>0</v>
      </c>
      <c r="O283" s="175">
        <v>0</v>
      </c>
      <c r="P283" s="175">
        <v>0</v>
      </c>
      <c r="Q283" s="175">
        <v>0</v>
      </c>
      <c r="R283" s="176">
        <v>0</v>
      </c>
      <c r="S283" s="177">
        <f t="shared" si="188"/>
        <v>0</v>
      </c>
      <c r="U283" s="235" t="s">
        <v>62</v>
      </c>
      <c r="V283" s="226">
        <v>0</v>
      </c>
      <c r="W283" s="226">
        <v>0</v>
      </c>
      <c r="X283" s="226">
        <v>0</v>
      </c>
      <c r="Y283" s="226">
        <v>0</v>
      </c>
      <c r="Z283" s="226">
        <v>0</v>
      </c>
      <c r="AA283" s="226">
        <v>0</v>
      </c>
      <c r="AB283" s="226">
        <v>0</v>
      </c>
      <c r="AC283" s="227">
        <v>0</v>
      </c>
      <c r="AD283" s="228">
        <v>0</v>
      </c>
      <c r="AE283" s="228">
        <v>0</v>
      </c>
      <c r="AF283" s="228">
        <v>0</v>
      </c>
      <c r="AG283" s="228">
        <v>0</v>
      </c>
      <c r="AH283" s="228">
        <v>0</v>
      </c>
      <c r="AI283" s="229">
        <f t="shared" si="189"/>
        <v>0</v>
      </c>
      <c r="AJ283" s="160" t="str">
        <f t="shared" si="190"/>
        <v/>
      </c>
      <c r="BA283" s="160"/>
      <c r="BR283" s="160"/>
      <c r="CG283" s="160"/>
    </row>
    <row r="284" spans="1:85">
      <c r="A284" s="191" t="s">
        <v>23</v>
      </c>
      <c r="B284" s="192">
        <v>0</v>
      </c>
      <c r="C284" s="192">
        <v>0</v>
      </c>
      <c r="D284" s="192">
        <v>0</v>
      </c>
      <c r="E284" s="192">
        <v>0</v>
      </c>
      <c r="F284" s="362"/>
      <c r="G284" s="192">
        <v>0</v>
      </c>
      <c r="H284" s="193">
        <v>0</v>
      </c>
      <c r="I284" s="194">
        <f t="shared" si="187"/>
        <v>0</v>
      </c>
      <c r="J284" s="168"/>
      <c r="K284" s="195" t="s">
        <v>23</v>
      </c>
      <c r="L284" s="196">
        <v>0</v>
      </c>
      <c r="M284" s="196">
        <v>0</v>
      </c>
      <c r="N284" s="196">
        <v>0</v>
      </c>
      <c r="O284" s="196">
        <v>0</v>
      </c>
      <c r="P284" s="196">
        <v>0</v>
      </c>
      <c r="Q284" s="196">
        <v>0</v>
      </c>
      <c r="R284" s="197">
        <v>0</v>
      </c>
      <c r="S284" s="198">
        <f t="shared" si="188"/>
        <v>0</v>
      </c>
      <c r="U284" s="236" t="s">
        <v>66</v>
      </c>
      <c r="V284" s="237">
        <v>0</v>
      </c>
      <c r="W284" s="237">
        <v>0</v>
      </c>
      <c r="X284" s="237">
        <v>0</v>
      </c>
      <c r="Y284" s="237">
        <v>0</v>
      </c>
      <c r="Z284" s="237">
        <v>0</v>
      </c>
      <c r="AA284" s="237">
        <v>0</v>
      </c>
      <c r="AB284" s="237">
        <v>0</v>
      </c>
      <c r="AC284" s="237">
        <v>0</v>
      </c>
      <c r="AD284" s="237">
        <v>0</v>
      </c>
      <c r="AE284" s="237">
        <v>0</v>
      </c>
      <c r="AF284" s="237">
        <v>0</v>
      </c>
      <c r="AG284" s="237">
        <v>0</v>
      </c>
      <c r="AH284" s="125">
        <v>0</v>
      </c>
      <c r="AI284" s="238">
        <f t="shared" si="189"/>
        <v>0</v>
      </c>
      <c r="AJ284" s="160" t="str">
        <f t="shared" si="190"/>
        <v/>
      </c>
      <c r="BA284" s="160"/>
      <c r="BR284" s="160"/>
      <c r="CG284" s="160"/>
    </row>
    <row r="285" spans="1:85">
      <c r="A285" s="199" t="s">
        <v>19</v>
      </c>
      <c r="B285" s="200">
        <v>0</v>
      </c>
      <c r="C285" s="200">
        <v>0</v>
      </c>
      <c r="D285" s="200">
        <v>0</v>
      </c>
      <c r="E285" s="200">
        <v>0</v>
      </c>
      <c r="F285" s="362"/>
      <c r="G285" s="200">
        <v>0</v>
      </c>
      <c r="H285" s="201">
        <v>0</v>
      </c>
      <c r="I285" s="202">
        <f t="shared" si="187"/>
        <v>0</v>
      </c>
      <c r="J285" s="168"/>
      <c r="K285" s="203" t="s">
        <v>19</v>
      </c>
      <c r="L285" s="200">
        <v>0</v>
      </c>
      <c r="M285" s="200">
        <v>0</v>
      </c>
      <c r="N285" s="200">
        <v>0</v>
      </c>
      <c r="O285" s="200">
        <v>0</v>
      </c>
      <c r="P285" s="200">
        <v>0</v>
      </c>
      <c r="Q285" s="200">
        <v>0</v>
      </c>
      <c r="R285" s="204">
        <v>0</v>
      </c>
      <c r="S285" s="205">
        <f t="shared" si="188"/>
        <v>0</v>
      </c>
      <c r="U285" s="239" t="s">
        <v>19</v>
      </c>
      <c r="V285" s="240">
        <v>0</v>
      </c>
      <c r="W285" s="240">
        <v>0</v>
      </c>
      <c r="X285" s="240">
        <v>0</v>
      </c>
      <c r="Y285" s="240">
        <v>0</v>
      </c>
      <c r="Z285" s="240">
        <v>0</v>
      </c>
      <c r="AA285" s="240">
        <v>0</v>
      </c>
      <c r="AB285" s="240">
        <v>0</v>
      </c>
      <c r="AC285" s="240">
        <v>0</v>
      </c>
      <c r="AD285" s="241">
        <v>0</v>
      </c>
      <c r="AE285" s="241">
        <v>0</v>
      </c>
      <c r="AF285" s="241">
        <v>0</v>
      </c>
      <c r="AG285" s="241">
        <v>0</v>
      </c>
      <c r="AH285" s="241">
        <v>0</v>
      </c>
      <c r="AI285" s="242">
        <f t="shared" si="189"/>
        <v>0</v>
      </c>
      <c r="AJ285" s="160" t="str">
        <f t="shared" si="190"/>
        <v/>
      </c>
      <c r="BA285" s="160"/>
      <c r="BR285" s="160"/>
      <c r="CG285" s="160"/>
    </row>
    <row r="286" spans="1:85">
      <c r="A286" s="191" t="s">
        <v>20</v>
      </c>
      <c r="B286" s="192">
        <v>0</v>
      </c>
      <c r="C286" s="192">
        <v>0</v>
      </c>
      <c r="D286" s="192">
        <v>0</v>
      </c>
      <c r="E286" s="192">
        <v>0</v>
      </c>
      <c r="F286" s="362"/>
      <c r="G286" s="192">
        <v>0</v>
      </c>
      <c r="H286" s="193">
        <v>0</v>
      </c>
      <c r="I286" s="194">
        <f t="shared" si="187"/>
        <v>0</v>
      </c>
      <c r="J286" s="168"/>
      <c r="K286" s="195" t="s">
        <v>20</v>
      </c>
      <c r="L286" s="196">
        <v>0</v>
      </c>
      <c r="M286" s="196">
        <v>0</v>
      </c>
      <c r="N286" s="196">
        <v>0</v>
      </c>
      <c r="O286" s="196">
        <v>0</v>
      </c>
      <c r="P286" s="196">
        <v>0</v>
      </c>
      <c r="Q286" s="196">
        <v>0</v>
      </c>
      <c r="R286" s="197">
        <v>0</v>
      </c>
      <c r="S286" s="198">
        <f t="shared" si="188"/>
        <v>0</v>
      </c>
      <c r="U286" s="236" t="s">
        <v>20</v>
      </c>
      <c r="V286" s="237">
        <v>0</v>
      </c>
      <c r="W286" s="237">
        <v>0</v>
      </c>
      <c r="X286" s="237">
        <v>0</v>
      </c>
      <c r="Y286" s="237">
        <v>0</v>
      </c>
      <c r="Z286" s="237">
        <v>0</v>
      </c>
      <c r="AA286" s="237">
        <v>0</v>
      </c>
      <c r="AB286" s="237">
        <v>0</v>
      </c>
      <c r="AC286" s="237">
        <v>0</v>
      </c>
      <c r="AD286" s="237">
        <v>0</v>
      </c>
      <c r="AE286" s="237">
        <v>0</v>
      </c>
      <c r="AF286" s="237">
        <v>0</v>
      </c>
      <c r="AG286" s="237">
        <v>0</v>
      </c>
      <c r="AH286" s="125">
        <v>0</v>
      </c>
      <c r="AI286" s="238">
        <f t="shared" si="189"/>
        <v>0</v>
      </c>
      <c r="AJ286" s="160" t="str">
        <f t="shared" si="190"/>
        <v/>
      </c>
      <c r="BA286" s="160"/>
      <c r="BR286" s="160"/>
      <c r="CG286" s="160"/>
    </row>
    <row r="287" spans="1:85" ht="15" thickBot="1">
      <c r="A287" s="206" t="s">
        <v>11</v>
      </c>
      <c r="B287" s="207">
        <v>0</v>
      </c>
      <c r="C287" s="207">
        <v>0</v>
      </c>
      <c r="D287" s="207">
        <v>0</v>
      </c>
      <c r="E287" s="207">
        <v>0</v>
      </c>
      <c r="F287" s="363"/>
      <c r="G287" s="207">
        <v>0</v>
      </c>
      <c r="H287" s="208">
        <v>0</v>
      </c>
      <c r="I287" s="209">
        <f t="shared" si="187"/>
        <v>0</v>
      </c>
      <c r="J287" s="168"/>
      <c r="K287" s="210" t="s">
        <v>11</v>
      </c>
      <c r="L287" s="207">
        <v>0</v>
      </c>
      <c r="M287" s="207">
        <v>0</v>
      </c>
      <c r="N287" s="207">
        <v>0</v>
      </c>
      <c r="O287" s="207">
        <v>0</v>
      </c>
      <c r="P287" s="207">
        <v>0</v>
      </c>
      <c r="Q287" s="207">
        <v>0</v>
      </c>
      <c r="R287" s="211">
        <v>0</v>
      </c>
      <c r="S287" s="212">
        <f t="shared" si="188"/>
        <v>0</v>
      </c>
      <c r="U287" s="239" t="s">
        <v>11</v>
      </c>
      <c r="V287" s="240">
        <v>0</v>
      </c>
      <c r="W287" s="240">
        <v>0</v>
      </c>
      <c r="X287" s="240">
        <v>0</v>
      </c>
      <c r="Y287" s="240">
        <v>0</v>
      </c>
      <c r="Z287" s="240">
        <v>0</v>
      </c>
      <c r="AA287" s="240">
        <v>0</v>
      </c>
      <c r="AB287" s="240">
        <v>0</v>
      </c>
      <c r="AC287" s="240">
        <v>0</v>
      </c>
      <c r="AD287" s="241">
        <v>0</v>
      </c>
      <c r="AE287" s="241">
        <v>0</v>
      </c>
      <c r="AF287" s="241">
        <v>0</v>
      </c>
      <c r="AG287" s="241">
        <v>0</v>
      </c>
      <c r="AH287" s="241">
        <v>0</v>
      </c>
      <c r="AI287" s="242">
        <f t="shared" si="189"/>
        <v>0</v>
      </c>
      <c r="AJ287" s="160" t="str">
        <f t="shared" si="190"/>
        <v/>
      </c>
      <c r="BA287" s="160"/>
      <c r="BR287" s="160"/>
      <c r="CG287" s="160"/>
    </row>
    <row r="288" spans="1:85" ht="15">
      <c r="A288" s="213" t="s">
        <v>26</v>
      </c>
      <c r="B288" s="214">
        <f>SUM(B267:B283)</f>
        <v>0</v>
      </c>
      <c r="C288" s="214">
        <f t="shared" ref="C288:H288" si="191">SUM(C267:C283)</f>
        <v>0</v>
      </c>
      <c r="D288" s="214">
        <f t="shared" si="191"/>
        <v>0</v>
      </c>
      <c r="E288" s="214">
        <f t="shared" si="191"/>
        <v>1.6399036433671398E-3</v>
      </c>
      <c r="F288" s="214">
        <f t="shared" si="191"/>
        <v>0</v>
      </c>
      <c r="G288" s="214">
        <f t="shared" si="191"/>
        <v>0</v>
      </c>
      <c r="H288" s="216">
        <f t="shared" si="191"/>
        <v>0</v>
      </c>
      <c r="I288" s="173">
        <f t="shared" ref="I288" si="192">SUM(I267:I283)</f>
        <v>1.6399036433671398E-3</v>
      </c>
      <c r="J288" s="168"/>
      <c r="K288" s="215" t="s">
        <v>26</v>
      </c>
      <c r="L288" s="214">
        <f>SUM(L267:L283)</f>
        <v>0</v>
      </c>
      <c r="M288" s="214">
        <f t="shared" ref="M288:R288" si="193">SUM(M267:M283)</f>
        <v>0</v>
      </c>
      <c r="N288" s="214">
        <f t="shared" si="193"/>
        <v>0</v>
      </c>
      <c r="O288" s="214">
        <f t="shared" si="193"/>
        <v>1.6399036433671398E-3</v>
      </c>
      <c r="P288" s="214">
        <f t="shared" si="193"/>
        <v>0</v>
      </c>
      <c r="Q288" s="214">
        <f t="shared" si="193"/>
        <v>0</v>
      </c>
      <c r="R288" s="216">
        <f t="shared" si="193"/>
        <v>0</v>
      </c>
      <c r="S288" s="217">
        <f t="shared" ref="S288" si="194">SUM(S267:S283)</f>
        <v>1.6399036433671398E-3</v>
      </c>
      <c r="T288" s="160" t="str">
        <f>IF(ABS(S288-AI288)&gt;0.01,S288-AI288,"")</f>
        <v/>
      </c>
      <c r="U288" s="243" t="s">
        <v>63</v>
      </c>
      <c r="V288" s="244">
        <f>SUM(V267:V283)</f>
        <v>0</v>
      </c>
      <c r="W288" s="244">
        <f t="shared" ref="W288:AH288" si="195">SUM(W267:W283)</f>
        <v>0</v>
      </c>
      <c r="X288" s="244">
        <f t="shared" si="195"/>
        <v>0</v>
      </c>
      <c r="Y288" s="244">
        <f t="shared" si="195"/>
        <v>0</v>
      </c>
      <c r="Z288" s="244">
        <f t="shared" si="195"/>
        <v>0</v>
      </c>
      <c r="AA288" s="244">
        <f t="shared" si="195"/>
        <v>0</v>
      </c>
      <c r="AB288" s="244">
        <f t="shared" si="195"/>
        <v>0</v>
      </c>
      <c r="AC288" s="244">
        <f t="shared" si="195"/>
        <v>1.6399036433671398E-3</v>
      </c>
      <c r="AD288" s="245">
        <f t="shared" si="195"/>
        <v>0</v>
      </c>
      <c r="AE288" s="245">
        <f t="shared" si="195"/>
        <v>0</v>
      </c>
      <c r="AF288" s="245">
        <f t="shared" si="195"/>
        <v>0</v>
      </c>
      <c r="AG288" s="245">
        <f t="shared" si="195"/>
        <v>0</v>
      </c>
      <c r="AH288" s="245">
        <f t="shared" si="195"/>
        <v>1.6399036433671398E-3</v>
      </c>
      <c r="AI288" s="246">
        <f>SUM(V288:AC288)</f>
        <v>1.6399036433671398E-3</v>
      </c>
      <c r="AJ288" s="160" t="str">
        <f t="shared" si="190"/>
        <v/>
      </c>
      <c r="BA288" s="160"/>
      <c r="BR288" s="160"/>
      <c r="CG288" s="160"/>
    </row>
    <row r="289" spans="1:85" s="23" customFormat="1" ht="15" thickBot="1">
      <c r="A289" s="30" t="s">
        <v>88</v>
      </c>
      <c r="B289" s="47">
        <f>IF($I288=0,"-",B288/$I288)</f>
        <v>0</v>
      </c>
      <c r="C289" s="47">
        <f t="shared" ref="C289:H289" si="196">IF($I288=0,"-",C288/$I288)</f>
        <v>0</v>
      </c>
      <c r="D289" s="47">
        <f t="shared" si="196"/>
        <v>0</v>
      </c>
      <c r="E289" s="47">
        <f t="shared" si="196"/>
        <v>1</v>
      </c>
      <c r="F289" s="47">
        <f t="shared" si="196"/>
        <v>0</v>
      </c>
      <c r="G289" s="47">
        <f t="shared" si="196"/>
        <v>0</v>
      </c>
      <c r="H289" s="70">
        <f t="shared" si="196"/>
        <v>0</v>
      </c>
      <c r="I289" s="48">
        <f>SUM(B289:H289)</f>
        <v>1</v>
      </c>
      <c r="J289" s="160"/>
      <c r="K289" s="81" t="s">
        <v>88</v>
      </c>
      <c r="L289" s="98">
        <f t="shared" ref="L289:R289" si="197">IF($S288=0,"-",L288/$S288)</f>
        <v>0</v>
      </c>
      <c r="M289" s="98">
        <f t="shared" si="197"/>
        <v>0</v>
      </c>
      <c r="N289" s="98">
        <f t="shared" si="197"/>
        <v>0</v>
      </c>
      <c r="O289" s="98">
        <f t="shared" si="197"/>
        <v>1</v>
      </c>
      <c r="P289" s="98">
        <f t="shared" si="197"/>
        <v>0</v>
      </c>
      <c r="Q289" s="98">
        <f t="shared" si="197"/>
        <v>0</v>
      </c>
      <c r="R289" s="99">
        <f t="shared" si="197"/>
        <v>0</v>
      </c>
      <c r="S289" s="100">
        <f>SUM(L289:R289)</f>
        <v>1</v>
      </c>
      <c r="U289" s="110" t="s">
        <v>88</v>
      </c>
      <c r="V289" s="133">
        <f>+V288/$AI288</f>
        <v>0</v>
      </c>
      <c r="W289" s="133">
        <f t="shared" ref="W289:AH289" si="198">+W288/$AI288</f>
        <v>0</v>
      </c>
      <c r="X289" s="133">
        <f t="shared" si="198"/>
        <v>0</v>
      </c>
      <c r="Y289" s="133">
        <f t="shared" si="198"/>
        <v>0</v>
      </c>
      <c r="Z289" s="133">
        <f t="shared" si="198"/>
        <v>0</v>
      </c>
      <c r="AA289" s="133">
        <f t="shared" si="198"/>
        <v>0</v>
      </c>
      <c r="AB289" s="133">
        <f t="shared" si="198"/>
        <v>0</v>
      </c>
      <c r="AC289" s="133">
        <f t="shared" si="198"/>
        <v>1</v>
      </c>
      <c r="AD289" s="133">
        <f t="shared" si="198"/>
        <v>0</v>
      </c>
      <c r="AE289" s="133">
        <f t="shared" si="198"/>
        <v>0</v>
      </c>
      <c r="AF289" s="133">
        <f t="shared" si="198"/>
        <v>0</v>
      </c>
      <c r="AG289" s="133">
        <f t="shared" si="198"/>
        <v>0</v>
      </c>
      <c r="AH289" s="133">
        <f t="shared" si="198"/>
        <v>1</v>
      </c>
      <c r="AI289" s="134">
        <f>SUM(V289:AC289)</f>
        <v>1</v>
      </c>
      <c r="AJ289" s="23" t="str">
        <f t="shared" si="190"/>
        <v/>
      </c>
    </row>
    <row r="290" spans="1:85" ht="15" thickBot="1">
      <c r="A290" s="247"/>
      <c r="B290" s="247"/>
      <c r="C290" s="247"/>
      <c r="D290" s="247"/>
      <c r="E290" s="247"/>
      <c r="F290" s="247"/>
      <c r="G290" s="247"/>
      <c r="H290" s="247"/>
      <c r="I290" s="247"/>
      <c r="K290" s="247"/>
      <c r="L290" s="247"/>
      <c r="M290" s="247"/>
      <c r="N290" s="247"/>
      <c r="O290" s="247"/>
      <c r="P290" s="247"/>
      <c r="Q290" s="247"/>
      <c r="R290" s="247"/>
      <c r="S290" s="247"/>
      <c r="AI290" s="168"/>
      <c r="BA290" s="160"/>
      <c r="BR290" s="160"/>
      <c r="CG290" s="160"/>
    </row>
    <row r="291" spans="1:85" ht="28.5">
      <c r="A291" s="312" t="s">
        <v>38</v>
      </c>
      <c r="B291" s="164" t="s">
        <v>0</v>
      </c>
      <c r="C291" s="164" t="s">
        <v>1</v>
      </c>
      <c r="D291" s="164" t="s">
        <v>2</v>
      </c>
      <c r="E291" s="164" t="s">
        <v>3</v>
      </c>
      <c r="F291" s="164" t="s">
        <v>27</v>
      </c>
      <c r="G291" s="164" t="s">
        <v>4</v>
      </c>
      <c r="H291" s="164" t="s">
        <v>5</v>
      </c>
      <c r="I291" s="165" t="s">
        <v>6</v>
      </c>
      <c r="K291" s="314" t="s">
        <v>38</v>
      </c>
      <c r="L291" s="166" t="s">
        <v>0</v>
      </c>
      <c r="M291" s="166" t="s">
        <v>1</v>
      </c>
      <c r="N291" s="166" t="s">
        <v>2</v>
      </c>
      <c r="O291" s="166" t="s">
        <v>3</v>
      </c>
      <c r="P291" s="166" t="s">
        <v>27</v>
      </c>
      <c r="Q291" s="166" t="s">
        <v>4</v>
      </c>
      <c r="R291" s="166" t="s">
        <v>5</v>
      </c>
      <c r="S291" s="167" t="s">
        <v>6</v>
      </c>
      <c r="U291" s="316" t="s">
        <v>38</v>
      </c>
      <c r="V291" s="219" t="s">
        <v>74</v>
      </c>
      <c r="W291" s="219" t="s">
        <v>75</v>
      </c>
      <c r="X291" s="219" t="s">
        <v>4</v>
      </c>
      <c r="Y291" s="219" t="s">
        <v>1</v>
      </c>
      <c r="Z291" s="219" t="s">
        <v>2</v>
      </c>
      <c r="AA291" s="219" t="s">
        <v>3</v>
      </c>
      <c r="AB291" s="219" t="s">
        <v>55</v>
      </c>
      <c r="AC291" s="219" t="s">
        <v>68</v>
      </c>
      <c r="AD291" s="220" t="s">
        <v>76</v>
      </c>
      <c r="AE291" s="220" t="s">
        <v>83</v>
      </c>
      <c r="AF291" s="220" t="s">
        <v>77</v>
      </c>
      <c r="AG291" s="220" t="s">
        <v>84</v>
      </c>
      <c r="AH291" s="220" t="s">
        <v>85</v>
      </c>
      <c r="AI291" s="221" t="s">
        <v>63</v>
      </c>
      <c r="BA291" s="160"/>
      <c r="BR291" s="160"/>
      <c r="CG291" s="160"/>
    </row>
    <row r="292" spans="1:85" ht="15">
      <c r="A292" s="313" t="s">
        <v>38</v>
      </c>
      <c r="B292" s="318" t="s">
        <v>69</v>
      </c>
      <c r="C292" s="319"/>
      <c r="D292" s="319"/>
      <c r="E292" s="319"/>
      <c r="F292" s="319"/>
      <c r="G292" s="319"/>
      <c r="H292" s="319"/>
      <c r="I292" s="320"/>
      <c r="K292" s="315" t="s">
        <v>38</v>
      </c>
      <c r="L292" s="321" t="s">
        <v>69</v>
      </c>
      <c r="M292" s="322"/>
      <c r="N292" s="322"/>
      <c r="O292" s="322"/>
      <c r="P292" s="322"/>
      <c r="Q292" s="322"/>
      <c r="R292" s="322"/>
      <c r="S292" s="323"/>
      <c r="U292" s="317" t="s">
        <v>38</v>
      </c>
      <c r="V292" s="324" t="s">
        <v>69</v>
      </c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  <c r="AG292" s="324"/>
      <c r="AH292" s="324"/>
      <c r="AI292" s="325"/>
      <c r="BA292" s="160"/>
      <c r="BR292" s="160"/>
      <c r="CG292" s="160"/>
    </row>
    <row r="293" spans="1:85" ht="15">
      <c r="A293" s="170" t="s">
        <v>7</v>
      </c>
      <c r="B293" s="171">
        <v>0</v>
      </c>
      <c r="C293" s="171">
        <v>0</v>
      </c>
      <c r="D293" s="171">
        <v>0</v>
      </c>
      <c r="E293" s="171">
        <v>0</v>
      </c>
      <c r="F293" s="361"/>
      <c r="G293" s="171">
        <v>0</v>
      </c>
      <c r="H293" s="172">
        <v>0</v>
      </c>
      <c r="I293" s="173">
        <f>SUM(B293:H293)</f>
        <v>0</v>
      </c>
      <c r="J293" s="168"/>
      <c r="K293" s="222" t="s">
        <v>7</v>
      </c>
      <c r="L293" s="171">
        <v>0</v>
      </c>
      <c r="M293" s="171">
        <v>0</v>
      </c>
      <c r="N293" s="171">
        <v>0</v>
      </c>
      <c r="O293" s="171">
        <v>0</v>
      </c>
      <c r="P293" s="171">
        <v>0</v>
      </c>
      <c r="Q293" s="171">
        <v>0</v>
      </c>
      <c r="R293" s="223">
        <v>0</v>
      </c>
      <c r="S293" s="224">
        <f>SUM(L293:R293)</f>
        <v>0</v>
      </c>
      <c r="U293" s="225" t="s">
        <v>7</v>
      </c>
      <c r="V293" s="226">
        <v>0</v>
      </c>
      <c r="W293" s="226">
        <v>0</v>
      </c>
      <c r="X293" s="226">
        <v>0</v>
      </c>
      <c r="Y293" s="226">
        <v>0</v>
      </c>
      <c r="Z293" s="226">
        <v>0</v>
      </c>
      <c r="AA293" s="226">
        <v>0</v>
      </c>
      <c r="AB293" s="226">
        <v>0</v>
      </c>
      <c r="AC293" s="227">
        <v>0</v>
      </c>
      <c r="AD293" s="228">
        <v>0</v>
      </c>
      <c r="AE293" s="228">
        <v>0</v>
      </c>
      <c r="AF293" s="228">
        <v>0</v>
      </c>
      <c r="AG293" s="228">
        <v>0</v>
      </c>
      <c r="AH293" s="228">
        <v>0</v>
      </c>
      <c r="AI293" s="229">
        <f>SUM(V293:AC293)</f>
        <v>0</v>
      </c>
      <c r="AJ293" s="160" t="str">
        <f>IF(ABS(S293-AI293)&gt;0.001,S293-AI293,"")</f>
        <v/>
      </c>
      <c r="BA293" s="160"/>
      <c r="BR293" s="160"/>
      <c r="CG293" s="160"/>
    </row>
    <row r="294" spans="1:85" ht="15">
      <c r="A294" s="178" t="s">
        <v>8</v>
      </c>
      <c r="B294" s="179">
        <v>0</v>
      </c>
      <c r="C294" s="179">
        <v>0</v>
      </c>
      <c r="D294" s="179">
        <v>0</v>
      </c>
      <c r="E294" s="179">
        <v>0</v>
      </c>
      <c r="F294" s="362"/>
      <c r="G294" s="179">
        <v>0</v>
      </c>
      <c r="H294" s="180">
        <v>0</v>
      </c>
      <c r="I294" s="181">
        <f t="shared" ref="I294:I313" si="199">SUM(B294:H294)</f>
        <v>0</v>
      </c>
      <c r="J294" s="168"/>
      <c r="K294" s="182" t="s">
        <v>8</v>
      </c>
      <c r="L294" s="183">
        <v>0</v>
      </c>
      <c r="M294" s="183">
        <v>0</v>
      </c>
      <c r="N294" s="183">
        <v>0</v>
      </c>
      <c r="O294" s="183">
        <v>0</v>
      </c>
      <c r="P294" s="183">
        <v>0</v>
      </c>
      <c r="Q294" s="183">
        <v>0</v>
      </c>
      <c r="R294" s="184">
        <v>0</v>
      </c>
      <c r="S294" s="185">
        <f t="shared" ref="S294:S313" si="200">SUM(L294:R294)</f>
        <v>0</v>
      </c>
      <c r="U294" s="230" t="s">
        <v>8</v>
      </c>
      <c r="V294" s="231">
        <v>0</v>
      </c>
      <c r="W294" s="231">
        <v>0</v>
      </c>
      <c r="X294" s="231">
        <v>0</v>
      </c>
      <c r="Y294" s="231">
        <v>0</v>
      </c>
      <c r="Z294" s="231">
        <v>0</v>
      </c>
      <c r="AA294" s="231">
        <v>0</v>
      </c>
      <c r="AB294" s="231">
        <v>0</v>
      </c>
      <c r="AC294" s="232">
        <v>0</v>
      </c>
      <c r="AD294" s="231">
        <v>0</v>
      </c>
      <c r="AE294" s="231">
        <v>0</v>
      </c>
      <c r="AF294" s="231">
        <v>0</v>
      </c>
      <c r="AG294" s="231">
        <v>0</v>
      </c>
      <c r="AH294" s="231">
        <v>0</v>
      </c>
      <c r="AI294" s="233">
        <f t="shared" ref="AI294:AI313" si="201">SUM(V294:AC294)</f>
        <v>0</v>
      </c>
      <c r="AJ294" s="160" t="str">
        <f t="shared" ref="AJ294:AJ315" si="202">IF(ABS(S294-AI294)&gt;0.001,S294-AI294,"")</f>
        <v/>
      </c>
      <c r="BA294" s="160"/>
      <c r="BR294" s="160"/>
      <c r="CG294" s="160"/>
    </row>
    <row r="295" spans="1:85" ht="15">
      <c r="A295" s="186" t="s">
        <v>10</v>
      </c>
      <c r="B295" s="175">
        <v>0</v>
      </c>
      <c r="C295" s="175">
        <v>0</v>
      </c>
      <c r="D295" s="175">
        <v>0</v>
      </c>
      <c r="E295" s="175">
        <v>0</v>
      </c>
      <c r="F295" s="362"/>
      <c r="G295" s="175">
        <v>0</v>
      </c>
      <c r="H295" s="187">
        <v>0</v>
      </c>
      <c r="I295" s="173">
        <f t="shared" si="199"/>
        <v>0</v>
      </c>
      <c r="J295" s="168"/>
      <c r="K295" s="188" t="s">
        <v>10</v>
      </c>
      <c r="L295" s="175">
        <v>0</v>
      </c>
      <c r="M295" s="175">
        <v>0</v>
      </c>
      <c r="N295" s="175">
        <v>0</v>
      </c>
      <c r="O295" s="175">
        <v>0</v>
      </c>
      <c r="P295" s="175">
        <v>0</v>
      </c>
      <c r="Q295" s="175">
        <v>0</v>
      </c>
      <c r="R295" s="176">
        <v>0</v>
      </c>
      <c r="S295" s="177">
        <f t="shared" si="200"/>
        <v>0</v>
      </c>
      <c r="U295" s="234" t="s">
        <v>10</v>
      </c>
      <c r="V295" s="226">
        <v>0</v>
      </c>
      <c r="W295" s="226">
        <v>0</v>
      </c>
      <c r="X295" s="226">
        <v>0</v>
      </c>
      <c r="Y295" s="226">
        <v>0</v>
      </c>
      <c r="Z295" s="226">
        <v>0</v>
      </c>
      <c r="AA295" s="226">
        <v>0</v>
      </c>
      <c r="AB295" s="226">
        <v>0</v>
      </c>
      <c r="AC295" s="227">
        <v>0</v>
      </c>
      <c r="AD295" s="228">
        <v>0</v>
      </c>
      <c r="AE295" s="228">
        <v>0</v>
      </c>
      <c r="AF295" s="228">
        <v>0</v>
      </c>
      <c r="AG295" s="228">
        <v>0</v>
      </c>
      <c r="AH295" s="228">
        <v>0</v>
      </c>
      <c r="AI295" s="229">
        <f t="shared" si="201"/>
        <v>0</v>
      </c>
      <c r="AJ295" s="160" t="str">
        <f t="shared" si="202"/>
        <v/>
      </c>
      <c r="BA295" s="160"/>
      <c r="BR295" s="160"/>
      <c r="CG295" s="160"/>
    </row>
    <row r="296" spans="1:85" ht="15">
      <c r="A296" s="178" t="s">
        <v>56</v>
      </c>
      <c r="B296" s="179">
        <v>0</v>
      </c>
      <c r="C296" s="179">
        <v>0</v>
      </c>
      <c r="D296" s="179">
        <v>0</v>
      </c>
      <c r="E296" s="179">
        <v>0</v>
      </c>
      <c r="F296" s="362"/>
      <c r="G296" s="179">
        <v>0</v>
      </c>
      <c r="H296" s="180">
        <v>0</v>
      </c>
      <c r="I296" s="181">
        <f t="shared" si="199"/>
        <v>0</v>
      </c>
      <c r="J296" s="168"/>
      <c r="K296" s="182" t="s">
        <v>56</v>
      </c>
      <c r="L296" s="183">
        <v>0</v>
      </c>
      <c r="M296" s="183">
        <v>0</v>
      </c>
      <c r="N296" s="183">
        <v>0</v>
      </c>
      <c r="O296" s="183">
        <v>0</v>
      </c>
      <c r="P296" s="183">
        <v>0</v>
      </c>
      <c r="Q296" s="183">
        <v>0</v>
      </c>
      <c r="R296" s="184">
        <v>0</v>
      </c>
      <c r="S296" s="185">
        <f t="shared" si="200"/>
        <v>0</v>
      </c>
      <c r="U296" s="230" t="s">
        <v>56</v>
      </c>
      <c r="V296" s="231">
        <v>0</v>
      </c>
      <c r="W296" s="231">
        <v>0</v>
      </c>
      <c r="X296" s="231">
        <v>0</v>
      </c>
      <c r="Y296" s="231">
        <v>0</v>
      </c>
      <c r="Z296" s="231">
        <v>0</v>
      </c>
      <c r="AA296" s="231">
        <v>0</v>
      </c>
      <c r="AB296" s="231">
        <v>0</v>
      </c>
      <c r="AC296" s="232">
        <v>0</v>
      </c>
      <c r="AD296" s="231">
        <v>0</v>
      </c>
      <c r="AE296" s="231">
        <v>0</v>
      </c>
      <c r="AF296" s="231">
        <v>0</v>
      </c>
      <c r="AG296" s="231">
        <v>0</v>
      </c>
      <c r="AH296" s="231">
        <v>0</v>
      </c>
      <c r="AI296" s="233">
        <f t="shared" si="201"/>
        <v>0</v>
      </c>
      <c r="AJ296" s="160" t="str">
        <f t="shared" si="202"/>
        <v/>
      </c>
      <c r="BA296" s="160"/>
      <c r="BR296" s="160"/>
      <c r="CG296" s="160"/>
    </row>
    <row r="297" spans="1:85" ht="15">
      <c r="A297" s="186" t="s">
        <v>16</v>
      </c>
      <c r="B297" s="175">
        <v>6.3132707327483146</v>
      </c>
      <c r="C297" s="175">
        <v>47.718432631246927</v>
      </c>
      <c r="D297" s="175">
        <v>7.9035273648503166</v>
      </c>
      <c r="E297" s="175">
        <v>0.14383003412433198</v>
      </c>
      <c r="F297" s="362"/>
      <c r="G297" s="175">
        <v>0</v>
      </c>
      <c r="H297" s="187">
        <v>0</v>
      </c>
      <c r="I297" s="173">
        <f t="shared" si="199"/>
        <v>62.079060762969895</v>
      </c>
      <c r="J297" s="168"/>
      <c r="K297" s="188" t="s">
        <v>16</v>
      </c>
      <c r="L297" s="175">
        <v>6.3132707327483146</v>
      </c>
      <c r="M297" s="175">
        <v>47.718432631246927</v>
      </c>
      <c r="N297" s="175">
        <v>7.9035273648503166</v>
      </c>
      <c r="O297" s="175">
        <v>0.14383003412433198</v>
      </c>
      <c r="P297" s="175">
        <v>0</v>
      </c>
      <c r="Q297" s="175">
        <v>0</v>
      </c>
      <c r="R297" s="176">
        <v>0</v>
      </c>
      <c r="S297" s="177">
        <f t="shared" si="200"/>
        <v>62.079060762969895</v>
      </c>
      <c r="U297" s="234" t="s">
        <v>16</v>
      </c>
      <c r="V297" s="226">
        <v>6.3132707327483146</v>
      </c>
      <c r="W297" s="226">
        <v>0</v>
      </c>
      <c r="X297" s="226">
        <v>0</v>
      </c>
      <c r="Y297" s="226">
        <v>47.718432631246927</v>
      </c>
      <c r="Z297" s="226">
        <v>7.9035273648503166</v>
      </c>
      <c r="AA297" s="226">
        <v>0.14383003412433198</v>
      </c>
      <c r="AB297" s="226">
        <v>0</v>
      </c>
      <c r="AC297" s="227">
        <v>0</v>
      </c>
      <c r="AD297" s="228">
        <v>0</v>
      </c>
      <c r="AE297" s="228">
        <v>0</v>
      </c>
      <c r="AF297" s="228">
        <v>0</v>
      </c>
      <c r="AG297" s="228">
        <v>0</v>
      </c>
      <c r="AH297" s="228">
        <v>0</v>
      </c>
      <c r="AI297" s="229">
        <f t="shared" si="201"/>
        <v>62.079060762969895</v>
      </c>
      <c r="AJ297" s="160" t="str">
        <f t="shared" si="202"/>
        <v/>
      </c>
      <c r="BA297" s="160"/>
      <c r="BR297" s="160"/>
      <c r="CG297" s="160"/>
    </row>
    <row r="298" spans="1:85" ht="15">
      <c r="A298" s="178" t="s">
        <v>15</v>
      </c>
      <c r="B298" s="179">
        <v>16.058550316422306</v>
      </c>
      <c r="C298" s="179">
        <v>27.752878282540671</v>
      </c>
      <c r="D298" s="179">
        <v>11.435586518212011</v>
      </c>
      <c r="E298" s="179">
        <v>0.20460402446036549</v>
      </c>
      <c r="F298" s="362"/>
      <c r="G298" s="179">
        <v>0</v>
      </c>
      <c r="H298" s="180">
        <v>0</v>
      </c>
      <c r="I298" s="181">
        <f t="shared" si="199"/>
        <v>55.451619141635355</v>
      </c>
      <c r="J298" s="168"/>
      <c r="K298" s="182" t="s">
        <v>15</v>
      </c>
      <c r="L298" s="183">
        <v>16.058550316422306</v>
      </c>
      <c r="M298" s="183">
        <v>27.752878282540671</v>
      </c>
      <c r="N298" s="183">
        <v>11.435586518212011</v>
      </c>
      <c r="O298" s="183">
        <v>0.20460402446036549</v>
      </c>
      <c r="P298" s="183">
        <v>0</v>
      </c>
      <c r="Q298" s="183">
        <v>0</v>
      </c>
      <c r="R298" s="184">
        <v>0</v>
      </c>
      <c r="S298" s="185">
        <f t="shared" si="200"/>
        <v>55.451619141635355</v>
      </c>
      <c r="U298" s="230" t="s">
        <v>57</v>
      </c>
      <c r="V298" s="231">
        <v>13.789434422707332</v>
      </c>
      <c r="W298" s="231">
        <v>0</v>
      </c>
      <c r="X298" s="231">
        <v>0</v>
      </c>
      <c r="Y298" s="231">
        <v>27.752878282540671</v>
      </c>
      <c r="Z298" s="231">
        <v>11.435586518212011</v>
      </c>
      <c r="AA298" s="231">
        <v>0.20460402446036549</v>
      </c>
      <c r="AB298" s="231">
        <v>0</v>
      </c>
      <c r="AC298" s="232">
        <v>2.2691158937149716</v>
      </c>
      <c r="AD298" s="231">
        <v>2.2691158937149716</v>
      </c>
      <c r="AE298" s="231">
        <v>0</v>
      </c>
      <c r="AF298" s="231">
        <v>0</v>
      </c>
      <c r="AG298" s="231">
        <v>0</v>
      </c>
      <c r="AH298" s="231">
        <v>0</v>
      </c>
      <c r="AI298" s="233">
        <f t="shared" si="201"/>
        <v>55.451619141635348</v>
      </c>
      <c r="AJ298" s="160" t="str">
        <f t="shared" si="202"/>
        <v/>
      </c>
      <c r="BA298" s="160"/>
      <c r="BR298" s="160"/>
      <c r="CG298" s="160"/>
    </row>
    <row r="299" spans="1:85" ht="15">
      <c r="A299" s="186" t="s">
        <v>58</v>
      </c>
      <c r="B299" s="175">
        <v>0</v>
      </c>
      <c r="C299" s="175">
        <v>0</v>
      </c>
      <c r="D299" s="175">
        <v>0</v>
      </c>
      <c r="E299" s="175">
        <v>0.4985944105531665</v>
      </c>
      <c r="F299" s="362"/>
      <c r="G299" s="175">
        <v>0</v>
      </c>
      <c r="H299" s="187">
        <v>0</v>
      </c>
      <c r="I299" s="173">
        <f t="shared" si="199"/>
        <v>0.4985944105531665</v>
      </c>
      <c r="J299" s="168"/>
      <c r="K299" s="188" t="s">
        <v>58</v>
      </c>
      <c r="L299" s="175">
        <v>0</v>
      </c>
      <c r="M299" s="175">
        <v>0</v>
      </c>
      <c r="N299" s="175">
        <v>0</v>
      </c>
      <c r="O299" s="175">
        <v>0.4985944105531665</v>
      </c>
      <c r="P299" s="175">
        <v>186.62191408882831</v>
      </c>
      <c r="Q299" s="175">
        <v>0</v>
      </c>
      <c r="R299" s="176">
        <v>0</v>
      </c>
      <c r="S299" s="177">
        <f t="shared" si="200"/>
        <v>187.12050849938146</v>
      </c>
      <c r="U299" s="234" t="s">
        <v>58</v>
      </c>
      <c r="V299" s="226">
        <v>0</v>
      </c>
      <c r="W299" s="226">
        <v>0</v>
      </c>
      <c r="X299" s="226">
        <v>0</v>
      </c>
      <c r="Y299" s="226">
        <v>0</v>
      </c>
      <c r="Z299" s="226">
        <v>0</v>
      </c>
      <c r="AA299" s="226">
        <v>0.4985944105531665</v>
      </c>
      <c r="AB299" s="226">
        <v>186.62191408882831</v>
      </c>
      <c r="AC299" s="227">
        <v>0</v>
      </c>
      <c r="AD299" s="226">
        <v>0</v>
      </c>
      <c r="AE299" s="226">
        <v>0</v>
      </c>
      <c r="AF299" s="226">
        <v>0</v>
      </c>
      <c r="AG299" s="226">
        <v>0</v>
      </c>
      <c r="AH299" s="226">
        <v>0</v>
      </c>
      <c r="AI299" s="229">
        <f t="shared" si="201"/>
        <v>187.12050849938146</v>
      </c>
      <c r="AJ299" s="160" t="str">
        <f t="shared" si="202"/>
        <v/>
      </c>
      <c r="BA299" s="160"/>
      <c r="BR299" s="160"/>
      <c r="CG299" s="160"/>
    </row>
    <row r="300" spans="1:85" ht="15">
      <c r="A300" s="178" t="s">
        <v>12</v>
      </c>
      <c r="B300" s="179">
        <v>0</v>
      </c>
      <c r="C300" s="179">
        <v>0</v>
      </c>
      <c r="D300" s="179">
        <v>0</v>
      </c>
      <c r="E300" s="179">
        <v>0</v>
      </c>
      <c r="F300" s="362"/>
      <c r="G300" s="179">
        <v>0</v>
      </c>
      <c r="H300" s="180">
        <v>0</v>
      </c>
      <c r="I300" s="181">
        <f t="shared" si="199"/>
        <v>0</v>
      </c>
      <c r="J300" s="168"/>
      <c r="K300" s="182" t="s">
        <v>12</v>
      </c>
      <c r="L300" s="183">
        <v>0</v>
      </c>
      <c r="M300" s="183">
        <v>0</v>
      </c>
      <c r="N300" s="183">
        <v>0</v>
      </c>
      <c r="O300" s="183">
        <v>0</v>
      </c>
      <c r="P300" s="183">
        <v>6.3763843853317539</v>
      </c>
      <c r="Q300" s="183">
        <v>0</v>
      </c>
      <c r="R300" s="184">
        <v>0</v>
      </c>
      <c r="S300" s="185">
        <f t="shared" si="200"/>
        <v>6.3763843853317539</v>
      </c>
      <c r="U300" s="230" t="s">
        <v>12</v>
      </c>
      <c r="V300" s="231">
        <v>0</v>
      </c>
      <c r="W300" s="231">
        <v>0</v>
      </c>
      <c r="X300" s="231">
        <v>0</v>
      </c>
      <c r="Y300" s="231">
        <v>0</v>
      </c>
      <c r="Z300" s="231">
        <v>0</v>
      </c>
      <c r="AA300" s="231">
        <v>0</v>
      </c>
      <c r="AB300" s="231">
        <v>6.3763843853317539</v>
      </c>
      <c r="AC300" s="232">
        <v>0</v>
      </c>
      <c r="AD300" s="231">
        <v>0</v>
      </c>
      <c r="AE300" s="231">
        <v>0</v>
      </c>
      <c r="AF300" s="231">
        <v>0</v>
      </c>
      <c r="AG300" s="231">
        <v>0</v>
      </c>
      <c r="AH300" s="231">
        <v>0</v>
      </c>
      <c r="AI300" s="233">
        <f t="shared" si="201"/>
        <v>6.3763843853317539</v>
      </c>
      <c r="AJ300" s="160" t="str">
        <f t="shared" si="202"/>
        <v/>
      </c>
      <c r="BA300" s="160"/>
      <c r="BR300" s="160"/>
      <c r="CG300" s="160"/>
    </row>
    <row r="301" spans="1:85" ht="15">
      <c r="A301" s="186" t="s">
        <v>59</v>
      </c>
      <c r="B301" s="175">
        <v>0</v>
      </c>
      <c r="C301" s="175">
        <v>0</v>
      </c>
      <c r="D301" s="175">
        <v>0</v>
      </c>
      <c r="E301" s="175">
        <v>0</v>
      </c>
      <c r="F301" s="362"/>
      <c r="G301" s="175">
        <v>0</v>
      </c>
      <c r="H301" s="187">
        <v>0</v>
      </c>
      <c r="I301" s="173">
        <f t="shared" si="199"/>
        <v>0</v>
      </c>
      <c r="J301" s="168"/>
      <c r="K301" s="188" t="s">
        <v>59</v>
      </c>
      <c r="L301" s="175">
        <v>0</v>
      </c>
      <c r="M301" s="175">
        <v>0</v>
      </c>
      <c r="N301" s="175">
        <v>0</v>
      </c>
      <c r="O301" s="175">
        <v>0</v>
      </c>
      <c r="P301" s="175">
        <v>0</v>
      </c>
      <c r="Q301" s="175">
        <v>0</v>
      </c>
      <c r="R301" s="176">
        <v>0</v>
      </c>
      <c r="S301" s="177">
        <f t="shared" si="200"/>
        <v>0</v>
      </c>
      <c r="U301" s="234" t="s">
        <v>59</v>
      </c>
      <c r="V301" s="226">
        <v>0</v>
      </c>
      <c r="W301" s="226">
        <v>0</v>
      </c>
      <c r="X301" s="226">
        <v>0</v>
      </c>
      <c r="Y301" s="226">
        <v>0</v>
      </c>
      <c r="Z301" s="226">
        <v>0</v>
      </c>
      <c r="AA301" s="226">
        <v>0</v>
      </c>
      <c r="AB301" s="226">
        <v>0</v>
      </c>
      <c r="AC301" s="227">
        <v>0</v>
      </c>
      <c r="AD301" s="226">
        <v>0</v>
      </c>
      <c r="AE301" s="226">
        <v>0</v>
      </c>
      <c r="AF301" s="226">
        <v>0</v>
      </c>
      <c r="AG301" s="226">
        <v>0</v>
      </c>
      <c r="AH301" s="226">
        <v>0</v>
      </c>
      <c r="AI301" s="229">
        <f t="shared" si="201"/>
        <v>0</v>
      </c>
      <c r="AJ301" s="160" t="str">
        <f t="shared" si="202"/>
        <v/>
      </c>
      <c r="BA301" s="160"/>
      <c r="BR301" s="160"/>
      <c r="CG301" s="160"/>
    </row>
    <row r="302" spans="1:85" ht="15">
      <c r="A302" s="178" t="s">
        <v>17</v>
      </c>
      <c r="B302" s="179">
        <v>1.6018330182628743E-2</v>
      </c>
      <c r="C302" s="179">
        <v>0</v>
      </c>
      <c r="D302" s="179">
        <v>7.0174632501626402</v>
      </c>
      <c r="E302" s="179">
        <v>9.9359928213567775E-2</v>
      </c>
      <c r="F302" s="362"/>
      <c r="G302" s="179">
        <v>0</v>
      </c>
      <c r="H302" s="180">
        <v>0</v>
      </c>
      <c r="I302" s="181">
        <f t="shared" si="199"/>
        <v>7.1328415085588368</v>
      </c>
      <c r="J302" s="168"/>
      <c r="K302" s="182" t="s">
        <v>17</v>
      </c>
      <c r="L302" s="183">
        <v>1.6018330182628743E-2</v>
      </c>
      <c r="M302" s="183">
        <v>0</v>
      </c>
      <c r="N302" s="183">
        <v>7.0174632501626402</v>
      </c>
      <c r="O302" s="183">
        <v>9.9359928213567775E-2</v>
      </c>
      <c r="P302" s="183">
        <v>0.38723064839537863</v>
      </c>
      <c r="Q302" s="183">
        <v>0</v>
      </c>
      <c r="R302" s="184">
        <v>0</v>
      </c>
      <c r="S302" s="185">
        <f t="shared" si="200"/>
        <v>7.5200721569542157</v>
      </c>
      <c r="U302" s="230" t="s">
        <v>17</v>
      </c>
      <c r="V302" s="231">
        <v>0</v>
      </c>
      <c r="W302" s="231">
        <v>0</v>
      </c>
      <c r="X302" s="231">
        <v>0</v>
      </c>
      <c r="Y302" s="231">
        <v>0</v>
      </c>
      <c r="Z302" s="231">
        <v>7.0174632501626402</v>
      </c>
      <c r="AA302" s="231">
        <v>4.5594909777458087E-2</v>
      </c>
      <c r="AB302" s="231">
        <v>0.38723064839537863</v>
      </c>
      <c r="AC302" s="232">
        <v>6.9783348618738431E-2</v>
      </c>
      <c r="AD302" s="231">
        <v>1.6018330182628743E-2</v>
      </c>
      <c r="AE302" s="231">
        <v>0</v>
      </c>
      <c r="AF302" s="231">
        <v>0</v>
      </c>
      <c r="AG302" s="231">
        <v>0</v>
      </c>
      <c r="AH302" s="231">
        <v>5.3765018436109688E-2</v>
      </c>
      <c r="AI302" s="233">
        <f t="shared" si="201"/>
        <v>7.5200721569542157</v>
      </c>
      <c r="AJ302" s="160" t="str">
        <f t="shared" si="202"/>
        <v/>
      </c>
      <c r="BA302" s="160"/>
      <c r="BR302" s="160"/>
      <c r="CG302" s="160"/>
    </row>
    <row r="303" spans="1:85" ht="15">
      <c r="A303" s="186" t="s">
        <v>139</v>
      </c>
      <c r="B303" s="175">
        <v>133.25726730943609</v>
      </c>
      <c r="C303" s="175">
        <v>782.33356121880888</v>
      </c>
      <c r="D303" s="175">
        <v>277.37459261602055</v>
      </c>
      <c r="E303" s="175">
        <v>45.163207637715871</v>
      </c>
      <c r="F303" s="362"/>
      <c r="G303" s="175">
        <v>0</v>
      </c>
      <c r="H303" s="187">
        <v>0</v>
      </c>
      <c r="I303" s="173">
        <f t="shared" si="199"/>
        <v>1238.1286287819814</v>
      </c>
      <c r="J303" s="168"/>
      <c r="K303" s="188" t="s">
        <v>139</v>
      </c>
      <c r="L303" s="175">
        <v>133.25726730943609</v>
      </c>
      <c r="M303" s="175">
        <v>782.33356121880888</v>
      </c>
      <c r="N303" s="175">
        <v>277.37459261602055</v>
      </c>
      <c r="O303" s="175">
        <v>45.163207637715871</v>
      </c>
      <c r="P303" s="175">
        <v>0.41980527758149089</v>
      </c>
      <c r="Q303" s="175">
        <v>0</v>
      </c>
      <c r="R303" s="176">
        <v>0</v>
      </c>
      <c r="S303" s="177">
        <f t="shared" si="200"/>
        <v>1238.5484340595629</v>
      </c>
      <c r="U303" s="234" t="s">
        <v>139</v>
      </c>
      <c r="V303" s="226">
        <v>109.84791812542696</v>
      </c>
      <c r="W303" s="226">
        <v>0</v>
      </c>
      <c r="X303" s="226">
        <v>0</v>
      </c>
      <c r="Y303" s="226">
        <v>782.33356121880888</v>
      </c>
      <c r="Z303" s="226">
        <v>277.37459261602055</v>
      </c>
      <c r="AA303" s="226">
        <v>41.171971734050743</v>
      </c>
      <c r="AB303" s="226">
        <v>0.41980527758149089</v>
      </c>
      <c r="AC303" s="227">
        <v>27.400585087674266</v>
      </c>
      <c r="AD303" s="226">
        <v>23.409349184009137</v>
      </c>
      <c r="AE303" s="226">
        <v>0</v>
      </c>
      <c r="AF303" s="226">
        <v>0</v>
      </c>
      <c r="AG303" s="226">
        <v>0</v>
      </c>
      <c r="AH303" s="226">
        <v>3.9912359036651299</v>
      </c>
      <c r="AI303" s="229">
        <f t="shared" si="201"/>
        <v>1238.5484340595626</v>
      </c>
      <c r="AJ303" s="160" t="str">
        <f t="shared" si="202"/>
        <v/>
      </c>
      <c r="BA303" s="160"/>
      <c r="BR303" s="160"/>
      <c r="CG303" s="160"/>
    </row>
    <row r="304" spans="1:85" ht="15">
      <c r="A304" s="178" t="s">
        <v>25</v>
      </c>
      <c r="B304" s="179">
        <v>39.724532884848443</v>
      </c>
      <c r="C304" s="179">
        <v>6.2006319304884014</v>
      </c>
      <c r="D304" s="179">
        <v>31.121420737854805</v>
      </c>
      <c r="E304" s="179">
        <v>509.58553949361016</v>
      </c>
      <c r="F304" s="362"/>
      <c r="G304" s="179">
        <v>49.893471506056116</v>
      </c>
      <c r="H304" s="180">
        <v>0</v>
      </c>
      <c r="I304" s="181">
        <f t="shared" si="199"/>
        <v>636.52559655285791</v>
      </c>
      <c r="J304" s="168"/>
      <c r="K304" s="182" t="s">
        <v>25</v>
      </c>
      <c r="L304" s="183">
        <v>39.724532884848443</v>
      </c>
      <c r="M304" s="183">
        <v>6.2006319304884014</v>
      </c>
      <c r="N304" s="183">
        <v>31.121420737854805</v>
      </c>
      <c r="O304" s="183">
        <v>509.58553949361016</v>
      </c>
      <c r="P304" s="183">
        <v>0.4158902253175295</v>
      </c>
      <c r="Q304" s="183">
        <v>49.893471506056116</v>
      </c>
      <c r="R304" s="184">
        <v>0</v>
      </c>
      <c r="S304" s="185">
        <f t="shared" si="200"/>
        <v>636.94148677817543</v>
      </c>
      <c r="U304" s="230" t="s">
        <v>25</v>
      </c>
      <c r="V304" s="231">
        <v>3.7377593097956714</v>
      </c>
      <c r="W304" s="231">
        <v>34.461045825589665</v>
      </c>
      <c r="X304" s="231">
        <v>49.893471506056116</v>
      </c>
      <c r="Y304" s="231">
        <v>6.2006319304884014</v>
      </c>
      <c r="Z304" s="231">
        <v>31.121420737854805</v>
      </c>
      <c r="AA304" s="231">
        <v>367.78317458135803</v>
      </c>
      <c r="AB304" s="231">
        <v>0.4158902253175295</v>
      </c>
      <c r="AC304" s="232">
        <v>143.32809266171523</v>
      </c>
      <c r="AD304" s="231">
        <v>1.5257277494631063</v>
      </c>
      <c r="AE304" s="231">
        <v>133.34647246354047</v>
      </c>
      <c r="AF304" s="231">
        <v>0</v>
      </c>
      <c r="AG304" s="231">
        <v>0</v>
      </c>
      <c r="AH304" s="231">
        <v>8.4558924487116656</v>
      </c>
      <c r="AI304" s="233">
        <f t="shared" si="201"/>
        <v>636.94148677817543</v>
      </c>
      <c r="AJ304" s="160" t="str">
        <f t="shared" si="202"/>
        <v/>
      </c>
      <c r="BA304" s="160"/>
      <c r="BR304" s="160"/>
      <c r="CG304" s="160"/>
    </row>
    <row r="305" spans="1:85" ht="15">
      <c r="A305" s="186" t="s">
        <v>24</v>
      </c>
      <c r="B305" s="175">
        <v>2.5199191542827735</v>
      </c>
      <c r="C305" s="175">
        <v>0.25626988362012382</v>
      </c>
      <c r="D305" s="175">
        <v>16.323609602689849</v>
      </c>
      <c r="E305" s="175">
        <v>0</v>
      </c>
      <c r="F305" s="362"/>
      <c r="G305" s="175">
        <v>0</v>
      </c>
      <c r="H305" s="187">
        <v>0</v>
      </c>
      <c r="I305" s="173">
        <f t="shared" si="199"/>
        <v>19.099798640592745</v>
      </c>
      <c r="J305" s="168"/>
      <c r="K305" s="188" t="s">
        <v>24</v>
      </c>
      <c r="L305" s="175">
        <v>2.5199191542827735</v>
      </c>
      <c r="M305" s="175">
        <v>0.25626988362012382</v>
      </c>
      <c r="N305" s="175">
        <v>16.323609602689849</v>
      </c>
      <c r="O305" s="175">
        <v>0</v>
      </c>
      <c r="P305" s="175">
        <v>0</v>
      </c>
      <c r="Q305" s="175">
        <v>0</v>
      </c>
      <c r="R305" s="176">
        <v>0</v>
      </c>
      <c r="S305" s="177">
        <f t="shared" si="200"/>
        <v>19.099798640592745</v>
      </c>
      <c r="U305" s="234" t="s">
        <v>24</v>
      </c>
      <c r="V305" s="226">
        <v>2.3468153733230235</v>
      </c>
      <c r="W305" s="226">
        <v>3.9476605489713795E-2</v>
      </c>
      <c r="X305" s="226">
        <v>0</v>
      </c>
      <c r="Y305" s="226">
        <v>0.25626988362012382</v>
      </c>
      <c r="Z305" s="226">
        <v>16.323609602689849</v>
      </c>
      <c r="AA305" s="226">
        <v>0</v>
      </c>
      <c r="AB305" s="226">
        <v>0</v>
      </c>
      <c r="AC305" s="227">
        <v>0.13362717547003597</v>
      </c>
      <c r="AD305" s="226">
        <v>0.13362717547003597</v>
      </c>
      <c r="AE305" s="226">
        <v>0</v>
      </c>
      <c r="AF305" s="226">
        <v>0</v>
      </c>
      <c r="AG305" s="226">
        <v>0</v>
      </c>
      <c r="AH305" s="226">
        <v>0</v>
      </c>
      <c r="AI305" s="229">
        <f t="shared" si="201"/>
        <v>19.099798640592745</v>
      </c>
      <c r="AJ305" s="160" t="str">
        <f t="shared" si="202"/>
        <v/>
      </c>
      <c r="BA305" s="160"/>
      <c r="BR305" s="160"/>
      <c r="CG305" s="160"/>
    </row>
    <row r="306" spans="1:85" ht="15">
      <c r="A306" s="178" t="s">
        <v>60</v>
      </c>
      <c r="B306" s="179">
        <v>1.3496106007537854</v>
      </c>
      <c r="C306" s="179">
        <v>3.9706390794942897E-2</v>
      </c>
      <c r="D306" s="179">
        <v>1.4663557960179032</v>
      </c>
      <c r="E306" s="179">
        <v>0</v>
      </c>
      <c r="F306" s="362"/>
      <c r="G306" s="179">
        <v>0</v>
      </c>
      <c r="H306" s="180">
        <v>0</v>
      </c>
      <c r="I306" s="181">
        <f t="shared" si="199"/>
        <v>2.8556727875666317</v>
      </c>
      <c r="J306" s="168"/>
      <c r="K306" s="182" t="s">
        <v>60</v>
      </c>
      <c r="L306" s="183">
        <v>1.3496106007537854</v>
      </c>
      <c r="M306" s="183">
        <v>3.9706390794942897E-2</v>
      </c>
      <c r="N306" s="183">
        <v>1.4663557960179032</v>
      </c>
      <c r="O306" s="183">
        <v>0</v>
      </c>
      <c r="P306" s="183">
        <v>0</v>
      </c>
      <c r="Q306" s="183">
        <v>0</v>
      </c>
      <c r="R306" s="184">
        <v>0</v>
      </c>
      <c r="S306" s="185">
        <f t="shared" si="200"/>
        <v>2.8556727875666317</v>
      </c>
      <c r="U306" s="230" t="s">
        <v>60</v>
      </c>
      <c r="V306" s="231">
        <v>1.2696324176436651</v>
      </c>
      <c r="W306" s="231">
        <v>0</v>
      </c>
      <c r="X306" s="231">
        <v>0</v>
      </c>
      <c r="Y306" s="231">
        <v>3.9706390794942897E-2</v>
      </c>
      <c r="Z306" s="231">
        <v>1.4663557960179032</v>
      </c>
      <c r="AA306" s="231">
        <v>0</v>
      </c>
      <c r="AB306" s="231">
        <v>0</v>
      </c>
      <c r="AC306" s="232">
        <v>7.9978183110120185E-2</v>
      </c>
      <c r="AD306" s="231">
        <v>7.9978183110120185E-2</v>
      </c>
      <c r="AE306" s="231">
        <v>0</v>
      </c>
      <c r="AF306" s="231">
        <v>0</v>
      </c>
      <c r="AG306" s="231">
        <v>0</v>
      </c>
      <c r="AH306" s="231">
        <v>0</v>
      </c>
      <c r="AI306" s="233">
        <f t="shared" si="201"/>
        <v>2.8556727875666312</v>
      </c>
      <c r="AJ306" s="160" t="str">
        <f t="shared" si="202"/>
        <v/>
      </c>
      <c r="BA306" s="160"/>
      <c r="BR306" s="160"/>
      <c r="CG306" s="160"/>
    </row>
    <row r="307" spans="1:85" ht="15">
      <c r="A307" s="186" t="s">
        <v>22</v>
      </c>
      <c r="B307" s="175">
        <v>13.175057641137233</v>
      </c>
      <c r="C307" s="175">
        <v>6.0475674418334844</v>
      </c>
      <c r="D307" s="175">
        <v>2.3758300664345828</v>
      </c>
      <c r="E307" s="175">
        <v>0</v>
      </c>
      <c r="F307" s="362"/>
      <c r="G307" s="175">
        <v>0</v>
      </c>
      <c r="H307" s="187">
        <v>0</v>
      </c>
      <c r="I307" s="173">
        <f t="shared" si="199"/>
        <v>21.598455149405297</v>
      </c>
      <c r="J307" s="168"/>
      <c r="K307" s="188" t="s">
        <v>22</v>
      </c>
      <c r="L307" s="175">
        <v>13.175057641137233</v>
      </c>
      <c r="M307" s="175">
        <v>6.0475674418334844</v>
      </c>
      <c r="N307" s="175">
        <v>2.3758300664345828</v>
      </c>
      <c r="O307" s="175">
        <v>0</v>
      </c>
      <c r="P307" s="175">
        <v>11.0657639161546</v>
      </c>
      <c r="Q307" s="175">
        <v>0</v>
      </c>
      <c r="R307" s="176">
        <v>0</v>
      </c>
      <c r="S307" s="177">
        <f t="shared" si="200"/>
        <v>32.664219065559898</v>
      </c>
      <c r="U307" s="234" t="s">
        <v>22</v>
      </c>
      <c r="V307" s="226">
        <v>12.743088538149127</v>
      </c>
      <c r="W307" s="226">
        <v>0</v>
      </c>
      <c r="X307" s="226">
        <v>0</v>
      </c>
      <c r="Y307" s="226">
        <v>6.0475674418334844</v>
      </c>
      <c r="Z307" s="226">
        <v>2.3758300664345828</v>
      </c>
      <c r="AA307" s="226">
        <v>0</v>
      </c>
      <c r="AB307" s="226">
        <v>11.0657639161546</v>
      </c>
      <c r="AC307" s="227">
        <v>0.43196910298810604</v>
      </c>
      <c r="AD307" s="226">
        <v>0.43196910298810604</v>
      </c>
      <c r="AE307" s="226">
        <v>0</v>
      </c>
      <c r="AF307" s="226">
        <v>0</v>
      </c>
      <c r="AG307" s="226">
        <v>0</v>
      </c>
      <c r="AH307" s="226">
        <v>0</v>
      </c>
      <c r="AI307" s="229">
        <f t="shared" si="201"/>
        <v>32.664219065559898</v>
      </c>
      <c r="AJ307" s="160" t="str">
        <f t="shared" si="202"/>
        <v/>
      </c>
      <c r="BA307" s="160"/>
      <c r="BR307" s="160"/>
      <c r="CG307" s="160"/>
    </row>
    <row r="308" spans="1:85" ht="15">
      <c r="A308" s="178" t="s">
        <v>21</v>
      </c>
      <c r="B308" s="179">
        <v>1.1087096332773903E-2</v>
      </c>
      <c r="C308" s="179">
        <v>1.6630644499160855E-2</v>
      </c>
      <c r="D308" s="179">
        <v>0</v>
      </c>
      <c r="E308" s="179">
        <v>0</v>
      </c>
      <c r="F308" s="362"/>
      <c r="G308" s="179">
        <v>0</v>
      </c>
      <c r="H308" s="180">
        <v>0</v>
      </c>
      <c r="I308" s="181">
        <f t="shared" si="199"/>
        <v>2.7717740831934758E-2</v>
      </c>
      <c r="J308" s="168"/>
      <c r="K308" s="182" t="s">
        <v>21</v>
      </c>
      <c r="L308" s="183">
        <v>1.1087096332773903E-2</v>
      </c>
      <c r="M308" s="183">
        <v>1.6630644499160855E-2</v>
      </c>
      <c r="N308" s="183">
        <v>0</v>
      </c>
      <c r="O308" s="183">
        <v>0</v>
      </c>
      <c r="P308" s="183">
        <v>0</v>
      </c>
      <c r="Q308" s="183">
        <v>0</v>
      </c>
      <c r="R308" s="184">
        <v>0</v>
      </c>
      <c r="S308" s="185">
        <f t="shared" si="200"/>
        <v>2.7717740831934758E-2</v>
      </c>
      <c r="U308" s="230" t="s">
        <v>61</v>
      </c>
      <c r="V308" s="231">
        <v>1.1087096332773903E-2</v>
      </c>
      <c r="W308" s="231">
        <v>0</v>
      </c>
      <c r="X308" s="231">
        <v>0</v>
      </c>
      <c r="Y308" s="231">
        <v>1.6630644499160855E-2</v>
      </c>
      <c r="Z308" s="231">
        <v>0</v>
      </c>
      <c r="AA308" s="231">
        <v>0</v>
      </c>
      <c r="AB308" s="231">
        <v>0</v>
      </c>
      <c r="AC308" s="232">
        <v>0</v>
      </c>
      <c r="AD308" s="231">
        <v>0</v>
      </c>
      <c r="AE308" s="231">
        <v>0</v>
      </c>
      <c r="AF308" s="231">
        <v>0</v>
      </c>
      <c r="AG308" s="231">
        <v>0</v>
      </c>
      <c r="AH308" s="231">
        <v>0</v>
      </c>
      <c r="AI308" s="233">
        <f t="shared" si="201"/>
        <v>2.7717740831934758E-2</v>
      </c>
      <c r="AJ308" s="160" t="str">
        <f t="shared" si="202"/>
        <v/>
      </c>
      <c r="BA308" s="160"/>
      <c r="BR308" s="160"/>
      <c r="CG308" s="160"/>
    </row>
    <row r="309" spans="1:85" ht="15">
      <c r="A309" s="189" t="s">
        <v>64</v>
      </c>
      <c r="B309" s="175">
        <v>0</v>
      </c>
      <c r="C309" s="175">
        <v>0</v>
      </c>
      <c r="D309" s="175">
        <v>0</v>
      </c>
      <c r="E309" s="175">
        <v>0</v>
      </c>
      <c r="F309" s="362"/>
      <c r="G309" s="175">
        <v>0</v>
      </c>
      <c r="H309" s="187">
        <v>0</v>
      </c>
      <c r="I309" s="173">
        <f t="shared" si="199"/>
        <v>0</v>
      </c>
      <c r="J309" s="168"/>
      <c r="K309" s="190" t="s">
        <v>64</v>
      </c>
      <c r="L309" s="175">
        <v>0</v>
      </c>
      <c r="M309" s="175">
        <v>0</v>
      </c>
      <c r="N309" s="175">
        <v>0</v>
      </c>
      <c r="O309" s="175">
        <v>0</v>
      </c>
      <c r="P309" s="175">
        <v>0</v>
      </c>
      <c r="Q309" s="175">
        <v>0</v>
      </c>
      <c r="R309" s="176">
        <v>0</v>
      </c>
      <c r="S309" s="177">
        <f t="shared" si="200"/>
        <v>0</v>
      </c>
      <c r="U309" s="235" t="s">
        <v>62</v>
      </c>
      <c r="V309" s="226">
        <v>0</v>
      </c>
      <c r="W309" s="226">
        <v>0</v>
      </c>
      <c r="X309" s="226">
        <v>0</v>
      </c>
      <c r="Y309" s="226">
        <v>0</v>
      </c>
      <c r="Z309" s="226">
        <v>0</v>
      </c>
      <c r="AA309" s="226">
        <v>0</v>
      </c>
      <c r="AB309" s="226">
        <v>0</v>
      </c>
      <c r="AC309" s="227">
        <v>0</v>
      </c>
      <c r="AD309" s="228">
        <v>0</v>
      </c>
      <c r="AE309" s="228">
        <v>0</v>
      </c>
      <c r="AF309" s="228">
        <v>0</v>
      </c>
      <c r="AG309" s="228">
        <v>0</v>
      </c>
      <c r="AH309" s="228">
        <v>0</v>
      </c>
      <c r="AI309" s="229">
        <f t="shared" si="201"/>
        <v>0</v>
      </c>
      <c r="AJ309" s="160" t="str">
        <f t="shared" si="202"/>
        <v/>
      </c>
      <c r="BA309" s="160"/>
      <c r="BR309" s="160"/>
      <c r="CG309" s="160"/>
    </row>
    <row r="310" spans="1:85">
      <c r="A310" s="191" t="s">
        <v>23</v>
      </c>
      <c r="B310" s="192">
        <v>0</v>
      </c>
      <c r="C310" s="192">
        <v>0</v>
      </c>
      <c r="D310" s="192">
        <v>0</v>
      </c>
      <c r="E310" s="192">
        <v>0</v>
      </c>
      <c r="F310" s="362"/>
      <c r="G310" s="192">
        <v>0</v>
      </c>
      <c r="H310" s="193">
        <v>0</v>
      </c>
      <c r="I310" s="194">
        <f t="shared" si="199"/>
        <v>0</v>
      </c>
      <c r="J310" s="168"/>
      <c r="K310" s="195" t="s">
        <v>23</v>
      </c>
      <c r="L310" s="196">
        <v>0</v>
      </c>
      <c r="M310" s="196">
        <v>0</v>
      </c>
      <c r="N310" s="196">
        <v>0</v>
      </c>
      <c r="O310" s="196">
        <v>0</v>
      </c>
      <c r="P310" s="196">
        <v>0</v>
      </c>
      <c r="Q310" s="196">
        <v>0</v>
      </c>
      <c r="R310" s="197">
        <v>0</v>
      </c>
      <c r="S310" s="198">
        <f t="shared" si="200"/>
        <v>0</v>
      </c>
      <c r="U310" s="236" t="s">
        <v>66</v>
      </c>
      <c r="V310" s="237">
        <v>0</v>
      </c>
      <c r="W310" s="237">
        <v>0</v>
      </c>
      <c r="X310" s="237">
        <v>0</v>
      </c>
      <c r="Y310" s="237">
        <v>0</v>
      </c>
      <c r="Z310" s="237">
        <v>0</v>
      </c>
      <c r="AA310" s="237">
        <v>0</v>
      </c>
      <c r="AB310" s="237">
        <v>0</v>
      </c>
      <c r="AC310" s="237">
        <v>0</v>
      </c>
      <c r="AD310" s="237">
        <v>0</v>
      </c>
      <c r="AE310" s="237">
        <v>0</v>
      </c>
      <c r="AF310" s="237">
        <v>0</v>
      </c>
      <c r="AG310" s="237">
        <v>0</v>
      </c>
      <c r="AH310" s="125">
        <v>0</v>
      </c>
      <c r="AI310" s="238">
        <f t="shared" si="201"/>
        <v>0</v>
      </c>
      <c r="AJ310" s="160" t="str">
        <f t="shared" si="202"/>
        <v/>
      </c>
      <c r="BA310" s="160"/>
      <c r="BR310" s="160"/>
      <c r="CG310" s="160"/>
    </row>
    <row r="311" spans="1:85">
      <c r="A311" s="199" t="s">
        <v>19</v>
      </c>
      <c r="B311" s="200">
        <v>0</v>
      </c>
      <c r="C311" s="200">
        <v>0</v>
      </c>
      <c r="D311" s="200">
        <v>0</v>
      </c>
      <c r="E311" s="200">
        <v>0</v>
      </c>
      <c r="F311" s="362"/>
      <c r="G311" s="200">
        <v>0</v>
      </c>
      <c r="H311" s="201">
        <v>0</v>
      </c>
      <c r="I311" s="202">
        <f t="shared" si="199"/>
        <v>0</v>
      </c>
      <c r="J311" s="168"/>
      <c r="K311" s="203" t="s">
        <v>19</v>
      </c>
      <c r="L311" s="200">
        <v>0</v>
      </c>
      <c r="M311" s="200">
        <v>0</v>
      </c>
      <c r="N311" s="200">
        <v>0</v>
      </c>
      <c r="O311" s="200">
        <v>0</v>
      </c>
      <c r="P311" s="200">
        <v>0</v>
      </c>
      <c r="Q311" s="200">
        <v>0</v>
      </c>
      <c r="R311" s="204">
        <v>0</v>
      </c>
      <c r="S311" s="205">
        <f t="shared" si="200"/>
        <v>0</v>
      </c>
      <c r="U311" s="239" t="s">
        <v>19</v>
      </c>
      <c r="V311" s="240">
        <v>0</v>
      </c>
      <c r="W311" s="240">
        <v>0</v>
      </c>
      <c r="X311" s="240">
        <v>0</v>
      </c>
      <c r="Y311" s="240">
        <v>0</v>
      </c>
      <c r="Z311" s="240">
        <v>0</v>
      </c>
      <c r="AA311" s="240">
        <v>0</v>
      </c>
      <c r="AB311" s="240">
        <v>0</v>
      </c>
      <c r="AC311" s="240">
        <v>0</v>
      </c>
      <c r="AD311" s="241">
        <v>0</v>
      </c>
      <c r="AE311" s="241">
        <v>0</v>
      </c>
      <c r="AF311" s="241">
        <v>0</v>
      </c>
      <c r="AG311" s="241">
        <v>0</v>
      </c>
      <c r="AH311" s="241">
        <v>0</v>
      </c>
      <c r="AI311" s="242">
        <f t="shared" si="201"/>
        <v>0</v>
      </c>
      <c r="AJ311" s="160" t="str">
        <f t="shared" si="202"/>
        <v/>
      </c>
      <c r="BA311" s="160"/>
      <c r="BR311" s="160"/>
      <c r="CG311" s="160"/>
    </row>
    <row r="312" spans="1:85">
      <c r="A312" s="191" t="s">
        <v>20</v>
      </c>
      <c r="B312" s="192">
        <v>0</v>
      </c>
      <c r="C312" s="192">
        <v>0</v>
      </c>
      <c r="D312" s="192">
        <v>0</v>
      </c>
      <c r="E312" s="192">
        <v>0</v>
      </c>
      <c r="F312" s="362"/>
      <c r="G312" s="192">
        <v>0</v>
      </c>
      <c r="H312" s="193">
        <v>0</v>
      </c>
      <c r="I312" s="194">
        <f t="shared" si="199"/>
        <v>0</v>
      </c>
      <c r="J312" s="168"/>
      <c r="K312" s="195" t="s">
        <v>20</v>
      </c>
      <c r="L312" s="196">
        <v>0</v>
      </c>
      <c r="M312" s="196">
        <v>0</v>
      </c>
      <c r="N312" s="196">
        <v>0</v>
      </c>
      <c r="O312" s="196">
        <v>0</v>
      </c>
      <c r="P312" s="196">
        <v>0</v>
      </c>
      <c r="Q312" s="196">
        <v>0</v>
      </c>
      <c r="R312" s="197">
        <v>0</v>
      </c>
      <c r="S312" s="198">
        <f t="shared" si="200"/>
        <v>0</v>
      </c>
      <c r="U312" s="236" t="s">
        <v>20</v>
      </c>
      <c r="V312" s="237">
        <v>0</v>
      </c>
      <c r="W312" s="237">
        <v>0</v>
      </c>
      <c r="X312" s="237">
        <v>0</v>
      </c>
      <c r="Y312" s="237">
        <v>0</v>
      </c>
      <c r="Z312" s="237">
        <v>0</v>
      </c>
      <c r="AA312" s="237">
        <v>0</v>
      </c>
      <c r="AB312" s="237">
        <v>0</v>
      </c>
      <c r="AC312" s="237">
        <v>0</v>
      </c>
      <c r="AD312" s="237">
        <v>0</v>
      </c>
      <c r="AE312" s="237">
        <v>0</v>
      </c>
      <c r="AF312" s="237">
        <v>0</v>
      </c>
      <c r="AG312" s="237">
        <v>0</v>
      </c>
      <c r="AH312" s="125">
        <v>0</v>
      </c>
      <c r="AI312" s="238">
        <f t="shared" si="201"/>
        <v>0</v>
      </c>
      <c r="AJ312" s="160" t="str">
        <f t="shared" si="202"/>
        <v/>
      </c>
      <c r="BA312" s="160"/>
      <c r="BR312" s="160"/>
      <c r="CG312" s="160"/>
    </row>
    <row r="313" spans="1:85" ht="15" thickBot="1">
      <c r="A313" s="206" t="s">
        <v>11</v>
      </c>
      <c r="B313" s="207">
        <v>0</v>
      </c>
      <c r="C313" s="207">
        <v>0</v>
      </c>
      <c r="D313" s="207">
        <v>0</v>
      </c>
      <c r="E313" s="207">
        <v>0</v>
      </c>
      <c r="F313" s="363"/>
      <c r="G313" s="207">
        <v>0</v>
      </c>
      <c r="H313" s="208">
        <v>0</v>
      </c>
      <c r="I313" s="209">
        <f t="shared" si="199"/>
        <v>0</v>
      </c>
      <c r="J313" s="168"/>
      <c r="K313" s="210" t="s">
        <v>11</v>
      </c>
      <c r="L313" s="207">
        <v>0</v>
      </c>
      <c r="M313" s="207">
        <v>0</v>
      </c>
      <c r="N313" s="207">
        <v>0</v>
      </c>
      <c r="O313" s="207">
        <v>0</v>
      </c>
      <c r="P313" s="207">
        <v>0</v>
      </c>
      <c r="Q313" s="207">
        <v>0</v>
      </c>
      <c r="R313" s="211">
        <v>0</v>
      </c>
      <c r="S313" s="212">
        <f t="shared" si="200"/>
        <v>0</v>
      </c>
      <c r="U313" s="239" t="s">
        <v>11</v>
      </c>
      <c r="V313" s="240">
        <v>0</v>
      </c>
      <c r="W313" s="240">
        <v>0</v>
      </c>
      <c r="X313" s="240">
        <v>0</v>
      </c>
      <c r="Y313" s="240">
        <v>0</v>
      </c>
      <c r="Z313" s="240">
        <v>0</v>
      </c>
      <c r="AA313" s="240">
        <v>0</v>
      </c>
      <c r="AB313" s="240">
        <v>0</v>
      </c>
      <c r="AC313" s="240">
        <v>0</v>
      </c>
      <c r="AD313" s="241">
        <v>0</v>
      </c>
      <c r="AE313" s="241">
        <v>0</v>
      </c>
      <c r="AF313" s="241">
        <v>0</v>
      </c>
      <c r="AG313" s="241">
        <v>0</v>
      </c>
      <c r="AH313" s="241">
        <v>0</v>
      </c>
      <c r="AI313" s="242">
        <f t="shared" si="201"/>
        <v>0</v>
      </c>
      <c r="AJ313" s="160" t="str">
        <f t="shared" si="202"/>
        <v/>
      </c>
      <c r="BA313" s="160"/>
      <c r="BR313" s="160"/>
      <c r="CG313" s="160"/>
    </row>
    <row r="314" spans="1:85" ht="15">
      <c r="A314" s="213" t="s">
        <v>26</v>
      </c>
      <c r="B314" s="214">
        <f>SUM(B293:B309)</f>
        <v>212.42531406614432</v>
      </c>
      <c r="C314" s="214">
        <f t="shared" ref="C314:H314" si="203">SUM(C293:C309)</f>
        <v>870.36567842383261</v>
      </c>
      <c r="D314" s="214">
        <f t="shared" si="203"/>
        <v>355.01838595224262</v>
      </c>
      <c r="E314" s="214">
        <f t="shared" si="203"/>
        <v>555.6951355286775</v>
      </c>
      <c r="F314" s="214">
        <f t="shared" si="203"/>
        <v>0</v>
      </c>
      <c r="G314" s="214">
        <f t="shared" si="203"/>
        <v>49.893471506056116</v>
      </c>
      <c r="H314" s="216">
        <f t="shared" si="203"/>
        <v>0</v>
      </c>
      <c r="I314" s="173">
        <f t="shared" ref="I314" si="204">SUM(I293:I309)</f>
        <v>2043.3979854769532</v>
      </c>
      <c r="J314" s="168"/>
      <c r="K314" s="215" t="s">
        <v>26</v>
      </c>
      <c r="L314" s="214">
        <f>SUM(L293:L309)</f>
        <v>212.42531406614432</v>
      </c>
      <c r="M314" s="214">
        <f t="shared" ref="M314:R314" si="205">SUM(M293:M309)</f>
        <v>870.36567842383261</v>
      </c>
      <c r="N314" s="214">
        <f t="shared" si="205"/>
        <v>355.01838595224262</v>
      </c>
      <c r="O314" s="214">
        <f t="shared" si="205"/>
        <v>555.6951355286775</v>
      </c>
      <c r="P314" s="214">
        <f t="shared" si="205"/>
        <v>205.28698854160908</v>
      </c>
      <c r="Q314" s="214">
        <f t="shared" si="205"/>
        <v>49.893471506056116</v>
      </c>
      <c r="R314" s="216">
        <f t="shared" si="205"/>
        <v>0</v>
      </c>
      <c r="S314" s="217">
        <f t="shared" ref="S314" si="206">SUM(S293:S309)</f>
        <v>2248.6849740185621</v>
      </c>
      <c r="T314" s="160" t="str">
        <f>IF(ABS(S314-AI314)&gt;0.01,S314-AI314,"")</f>
        <v/>
      </c>
      <c r="U314" s="243" t="s">
        <v>63</v>
      </c>
      <c r="V314" s="244">
        <f>SUM(V293:V309)</f>
        <v>150.05900601612686</v>
      </c>
      <c r="W314" s="244">
        <f t="shared" ref="W314:AH314" si="207">SUM(W293:W309)</f>
        <v>34.500522431079375</v>
      </c>
      <c r="X314" s="244">
        <f t="shared" si="207"/>
        <v>49.893471506056116</v>
      </c>
      <c r="Y314" s="244">
        <f t="shared" si="207"/>
        <v>870.36567842383261</v>
      </c>
      <c r="Z314" s="244">
        <f t="shared" si="207"/>
        <v>355.01838595224262</v>
      </c>
      <c r="AA314" s="244">
        <f t="shared" si="207"/>
        <v>409.84776969432409</v>
      </c>
      <c r="AB314" s="244">
        <f t="shared" si="207"/>
        <v>205.28698854160908</v>
      </c>
      <c r="AC314" s="244">
        <f t="shared" si="207"/>
        <v>173.71315145329146</v>
      </c>
      <c r="AD314" s="245">
        <f t="shared" si="207"/>
        <v>27.865785618938105</v>
      </c>
      <c r="AE314" s="245">
        <f t="shared" si="207"/>
        <v>133.34647246354047</v>
      </c>
      <c r="AF314" s="245">
        <f t="shared" si="207"/>
        <v>0</v>
      </c>
      <c r="AG314" s="245">
        <f t="shared" si="207"/>
        <v>0</v>
      </c>
      <c r="AH314" s="245">
        <f t="shared" si="207"/>
        <v>12.500893370812905</v>
      </c>
      <c r="AI314" s="246">
        <f>SUM(V314:AC314)</f>
        <v>2248.6849740185626</v>
      </c>
      <c r="AJ314" s="160" t="str">
        <f t="shared" si="202"/>
        <v/>
      </c>
      <c r="BA314" s="160"/>
      <c r="BR314" s="160"/>
      <c r="CG314" s="160"/>
    </row>
    <row r="315" spans="1:85" s="23" customFormat="1" ht="15" thickBot="1">
      <c r="A315" s="30" t="s">
        <v>88</v>
      </c>
      <c r="B315" s="47">
        <f>IF($I314=0,"-",B314/$I314)</f>
        <v>0.10395689707825652</v>
      </c>
      <c r="C315" s="47">
        <f t="shared" ref="C315:H315" si="208">IF($I314=0,"-",C314/$I314)</f>
        <v>0.42594036238157446</v>
      </c>
      <c r="D315" s="47">
        <f t="shared" si="208"/>
        <v>0.17373922675634682</v>
      </c>
      <c r="E315" s="47">
        <f t="shared" si="208"/>
        <v>0.27194660045579505</v>
      </c>
      <c r="F315" s="47">
        <f t="shared" si="208"/>
        <v>0</v>
      </c>
      <c r="G315" s="47">
        <f t="shared" si="208"/>
        <v>2.4416913328027184E-2</v>
      </c>
      <c r="H315" s="70">
        <f t="shared" si="208"/>
        <v>0</v>
      </c>
      <c r="I315" s="48">
        <f>SUM(B315:H315)</f>
        <v>1</v>
      </c>
      <c r="J315" s="160"/>
      <c r="K315" s="81" t="s">
        <v>88</v>
      </c>
      <c r="L315" s="98">
        <f t="shared" ref="L315:R315" si="209">IF($S314=0,"-",L314/$S314)</f>
        <v>9.4466462185908137E-2</v>
      </c>
      <c r="M315" s="98">
        <f t="shared" si="209"/>
        <v>0.38705540726250615</v>
      </c>
      <c r="N315" s="98">
        <f t="shared" si="209"/>
        <v>0.15787822218503073</v>
      </c>
      <c r="O315" s="98">
        <f t="shared" si="209"/>
        <v>0.24712004658243</v>
      </c>
      <c r="P315" s="98">
        <f t="shared" si="209"/>
        <v>9.1292017740816064E-2</v>
      </c>
      <c r="Q315" s="98">
        <f t="shared" si="209"/>
        <v>2.2187844043308959E-2</v>
      </c>
      <c r="R315" s="99">
        <f t="shared" si="209"/>
        <v>0</v>
      </c>
      <c r="S315" s="100">
        <f>SUM(L315:R315)</f>
        <v>1</v>
      </c>
      <c r="U315" s="110" t="s">
        <v>88</v>
      </c>
      <c r="V315" s="133">
        <f>+V314/$AI314</f>
        <v>6.6731893417671828E-2</v>
      </c>
      <c r="W315" s="133">
        <f t="shared" ref="W315:AH315" si="210">+W314/$AI314</f>
        <v>1.5342532560007482E-2</v>
      </c>
      <c r="X315" s="133">
        <f t="shared" si="210"/>
        <v>2.2187844043308955E-2</v>
      </c>
      <c r="Y315" s="133">
        <f t="shared" si="210"/>
        <v>0.38705540726250609</v>
      </c>
      <c r="Z315" s="133">
        <f t="shared" si="210"/>
        <v>0.1578782221850307</v>
      </c>
      <c r="AA315" s="133">
        <f t="shared" si="210"/>
        <v>0.1822610878934707</v>
      </c>
      <c r="AB315" s="133">
        <f t="shared" si="210"/>
        <v>9.1292017740816037E-2</v>
      </c>
      <c r="AC315" s="133">
        <f t="shared" si="210"/>
        <v>7.7250994897188063E-2</v>
      </c>
      <c r="AD315" s="133">
        <f t="shared" si="210"/>
        <v>1.2392036208228818E-2</v>
      </c>
      <c r="AE315" s="133">
        <f t="shared" si="210"/>
        <v>5.9299756970955644E-2</v>
      </c>
      <c r="AF315" s="133">
        <f t="shared" si="210"/>
        <v>0</v>
      </c>
      <c r="AG315" s="133">
        <f t="shared" si="210"/>
        <v>0</v>
      </c>
      <c r="AH315" s="133">
        <f t="shared" si="210"/>
        <v>5.5592017180036138E-3</v>
      </c>
      <c r="AI315" s="134">
        <f>SUM(V315:AC315)</f>
        <v>1</v>
      </c>
      <c r="AJ315" s="23" t="str">
        <f t="shared" si="202"/>
        <v/>
      </c>
    </row>
    <row r="316" spans="1:85" ht="15" thickBot="1">
      <c r="A316" s="247"/>
      <c r="B316" s="247"/>
      <c r="C316" s="247"/>
      <c r="D316" s="247"/>
      <c r="E316" s="247"/>
      <c r="F316" s="247"/>
      <c r="G316" s="247"/>
      <c r="H316" s="247"/>
      <c r="I316" s="247"/>
      <c r="K316" s="247"/>
      <c r="L316" s="247"/>
      <c r="M316" s="247"/>
      <c r="N316" s="247"/>
      <c r="O316" s="247"/>
      <c r="P316" s="247"/>
      <c r="Q316" s="247"/>
      <c r="R316" s="247"/>
      <c r="S316" s="247"/>
      <c r="AI316" s="168"/>
      <c r="BA316" s="160"/>
      <c r="BR316" s="160"/>
      <c r="CG316" s="160"/>
    </row>
    <row r="317" spans="1:85" ht="28.5">
      <c r="A317" s="312" t="s">
        <v>39</v>
      </c>
      <c r="B317" s="164" t="s">
        <v>0</v>
      </c>
      <c r="C317" s="164" t="s">
        <v>1</v>
      </c>
      <c r="D317" s="164" t="s">
        <v>2</v>
      </c>
      <c r="E317" s="164" t="s">
        <v>3</v>
      </c>
      <c r="F317" s="164" t="s">
        <v>27</v>
      </c>
      <c r="G317" s="164" t="s">
        <v>4</v>
      </c>
      <c r="H317" s="164" t="s">
        <v>5</v>
      </c>
      <c r="I317" s="165" t="s">
        <v>6</v>
      </c>
      <c r="K317" s="314" t="s">
        <v>39</v>
      </c>
      <c r="L317" s="166" t="s">
        <v>0</v>
      </c>
      <c r="M317" s="166" t="s">
        <v>1</v>
      </c>
      <c r="N317" s="166" t="s">
        <v>2</v>
      </c>
      <c r="O317" s="166" t="s">
        <v>3</v>
      </c>
      <c r="P317" s="166" t="s">
        <v>27</v>
      </c>
      <c r="Q317" s="166" t="s">
        <v>4</v>
      </c>
      <c r="R317" s="166" t="s">
        <v>5</v>
      </c>
      <c r="S317" s="167" t="s">
        <v>6</v>
      </c>
      <c r="U317" s="316" t="s">
        <v>39</v>
      </c>
      <c r="V317" s="219" t="s">
        <v>74</v>
      </c>
      <c r="W317" s="219" t="s">
        <v>75</v>
      </c>
      <c r="X317" s="219" t="s">
        <v>4</v>
      </c>
      <c r="Y317" s="219" t="s">
        <v>1</v>
      </c>
      <c r="Z317" s="219" t="s">
        <v>2</v>
      </c>
      <c r="AA317" s="219" t="s">
        <v>3</v>
      </c>
      <c r="AB317" s="219" t="s">
        <v>55</v>
      </c>
      <c r="AC317" s="219" t="s">
        <v>68</v>
      </c>
      <c r="AD317" s="220" t="s">
        <v>76</v>
      </c>
      <c r="AE317" s="220" t="s">
        <v>83</v>
      </c>
      <c r="AF317" s="220" t="s">
        <v>77</v>
      </c>
      <c r="AG317" s="220" t="s">
        <v>84</v>
      </c>
      <c r="AH317" s="220" t="s">
        <v>85</v>
      </c>
      <c r="AI317" s="221" t="s">
        <v>63</v>
      </c>
      <c r="BA317" s="160"/>
      <c r="BR317" s="160"/>
      <c r="CG317" s="160"/>
    </row>
    <row r="318" spans="1:85" ht="15">
      <c r="A318" s="313" t="s">
        <v>39</v>
      </c>
      <c r="B318" s="318" t="s">
        <v>69</v>
      </c>
      <c r="C318" s="319"/>
      <c r="D318" s="319"/>
      <c r="E318" s="319"/>
      <c r="F318" s="319"/>
      <c r="G318" s="319"/>
      <c r="H318" s="319"/>
      <c r="I318" s="320"/>
      <c r="K318" s="315" t="s">
        <v>39</v>
      </c>
      <c r="L318" s="321" t="s">
        <v>69</v>
      </c>
      <c r="M318" s="322"/>
      <c r="N318" s="322"/>
      <c r="O318" s="322"/>
      <c r="P318" s="322"/>
      <c r="Q318" s="322"/>
      <c r="R318" s="322"/>
      <c r="S318" s="323"/>
      <c r="U318" s="317" t="s">
        <v>39</v>
      </c>
      <c r="V318" s="324" t="s">
        <v>69</v>
      </c>
      <c r="W318" s="324"/>
      <c r="X318" s="324"/>
      <c r="Y318" s="324"/>
      <c r="Z318" s="324"/>
      <c r="AA318" s="324"/>
      <c r="AB318" s="324"/>
      <c r="AC318" s="324"/>
      <c r="AD318" s="324"/>
      <c r="AE318" s="324"/>
      <c r="AF318" s="324"/>
      <c r="AG318" s="324"/>
      <c r="AH318" s="324"/>
      <c r="AI318" s="325"/>
      <c r="BA318" s="160"/>
      <c r="BR318" s="160"/>
      <c r="CG318" s="160"/>
    </row>
    <row r="319" spans="1:85" ht="15">
      <c r="A319" s="170" t="s">
        <v>7</v>
      </c>
      <c r="B319" s="171">
        <v>0</v>
      </c>
      <c r="C319" s="171">
        <v>0</v>
      </c>
      <c r="D319" s="171">
        <v>0</v>
      </c>
      <c r="E319" s="171">
        <v>0</v>
      </c>
      <c r="F319" s="361"/>
      <c r="G319" s="171">
        <v>0</v>
      </c>
      <c r="H319" s="172">
        <v>0</v>
      </c>
      <c r="I319" s="173">
        <f>SUM(B319:H319)</f>
        <v>0</v>
      </c>
      <c r="J319" s="168"/>
      <c r="K319" s="222" t="s">
        <v>7</v>
      </c>
      <c r="L319" s="171">
        <v>0</v>
      </c>
      <c r="M319" s="171">
        <v>0</v>
      </c>
      <c r="N319" s="171">
        <v>0</v>
      </c>
      <c r="O319" s="171">
        <v>0</v>
      </c>
      <c r="P319" s="171">
        <v>0</v>
      </c>
      <c r="Q319" s="171">
        <v>0</v>
      </c>
      <c r="R319" s="223">
        <v>0</v>
      </c>
      <c r="S319" s="224">
        <f>SUM(L319:R319)</f>
        <v>0</v>
      </c>
      <c r="U319" s="225" t="s">
        <v>7</v>
      </c>
      <c r="V319" s="226">
        <v>0</v>
      </c>
      <c r="W319" s="226">
        <v>0</v>
      </c>
      <c r="X319" s="226">
        <v>0</v>
      </c>
      <c r="Y319" s="226">
        <v>0</v>
      </c>
      <c r="Z319" s="226">
        <v>0</v>
      </c>
      <c r="AA319" s="226">
        <v>0</v>
      </c>
      <c r="AB319" s="226">
        <v>0</v>
      </c>
      <c r="AC319" s="227">
        <v>0</v>
      </c>
      <c r="AD319" s="228">
        <v>0</v>
      </c>
      <c r="AE319" s="228">
        <v>0</v>
      </c>
      <c r="AF319" s="228">
        <v>0</v>
      </c>
      <c r="AG319" s="228">
        <v>0</v>
      </c>
      <c r="AH319" s="228">
        <v>0</v>
      </c>
      <c r="AI319" s="229">
        <f>SUM(V319:AC319)</f>
        <v>0</v>
      </c>
      <c r="AJ319" s="160" t="str">
        <f>IF(ABS(S319-AI319)&gt;0.001,S319-AI319,"")</f>
        <v/>
      </c>
      <c r="BA319" s="160"/>
      <c r="BR319" s="160"/>
      <c r="CG319" s="160"/>
    </row>
    <row r="320" spans="1:85" ht="15">
      <c r="A320" s="178" t="s">
        <v>8</v>
      </c>
      <c r="B320" s="179">
        <v>0</v>
      </c>
      <c r="C320" s="179">
        <v>0</v>
      </c>
      <c r="D320" s="179">
        <v>0</v>
      </c>
      <c r="E320" s="179">
        <v>0</v>
      </c>
      <c r="F320" s="362"/>
      <c r="G320" s="179">
        <v>0</v>
      </c>
      <c r="H320" s="180">
        <v>0</v>
      </c>
      <c r="I320" s="181">
        <f t="shared" ref="I320:I339" si="211">SUM(B320:H320)</f>
        <v>0</v>
      </c>
      <c r="J320" s="168"/>
      <c r="K320" s="182" t="s">
        <v>8</v>
      </c>
      <c r="L320" s="183">
        <v>0</v>
      </c>
      <c r="M320" s="183">
        <v>0</v>
      </c>
      <c r="N320" s="183">
        <v>0</v>
      </c>
      <c r="O320" s="183">
        <v>0</v>
      </c>
      <c r="P320" s="183">
        <v>0</v>
      </c>
      <c r="Q320" s="183">
        <v>0</v>
      </c>
      <c r="R320" s="184">
        <v>0</v>
      </c>
      <c r="S320" s="185">
        <f t="shared" ref="S320:S339" si="212">SUM(L320:R320)</f>
        <v>0</v>
      </c>
      <c r="U320" s="230" t="s">
        <v>8</v>
      </c>
      <c r="V320" s="231">
        <v>0</v>
      </c>
      <c r="W320" s="231">
        <v>0</v>
      </c>
      <c r="X320" s="231">
        <v>0</v>
      </c>
      <c r="Y320" s="231">
        <v>0</v>
      </c>
      <c r="Z320" s="231">
        <v>0</v>
      </c>
      <c r="AA320" s="231">
        <v>0</v>
      </c>
      <c r="AB320" s="231">
        <v>0</v>
      </c>
      <c r="AC320" s="232">
        <v>0</v>
      </c>
      <c r="AD320" s="231">
        <v>0</v>
      </c>
      <c r="AE320" s="231">
        <v>0</v>
      </c>
      <c r="AF320" s="231">
        <v>0</v>
      </c>
      <c r="AG320" s="231">
        <v>0</v>
      </c>
      <c r="AH320" s="231">
        <v>0</v>
      </c>
      <c r="AI320" s="233">
        <f t="shared" ref="AI320:AI339" si="213">SUM(V320:AC320)</f>
        <v>0</v>
      </c>
      <c r="AJ320" s="160" t="str">
        <f t="shared" ref="AJ320:AJ341" si="214">IF(ABS(S320-AI320)&gt;0.001,S320-AI320,"")</f>
        <v/>
      </c>
      <c r="BA320" s="160"/>
      <c r="BR320" s="160"/>
      <c r="CG320" s="160"/>
    </row>
    <row r="321" spans="1:85" ht="15">
      <c r="A321" s="186" t="s">
        <v>10</v>
      </c>
      <c r="B321" s="175">
        <v>0</v>
      </c>
      <c r="C321" s="175">
        <v>0</v>
      </c>
      <c r="D321" s="175">
        <v>0</v>
      </c>
      <c r="E321" s="175">
        <v>0</v>
      </c>
      <c r="F321" s="362"/>
      <c r="G321" s="175">
        <v>0</v>
      </c>
      <c r="H321" s="187">
        <v>0</v>
      </c>
      <c r="I321" s="173">
        <f t="shared" si="211"/>
        <v>0</v>
      </c>
      <c r="J321" s="168"/>
      <c r="K321" s="188" t="s">
        <v>10</v>
      </c>
      <c r="L321" s="175">
        <v>0</v>
      </c>
      <c r="M321" s="175">
        <v>0</v>
      </c>
      <c r="N321" s="175">
        <v>0</v>
      </c>
      <c r="O321" s="175">
        <v>0</v>
      </c>
      <c r="P321" s="175">
        <v>0</v>
      </c>
      <c r="Q321" s="175">
        <v>0</v>
      </c>
      <c r="R321" s="176">
        <v>0</v>
      </c>
      <c r="S321" s="177">
        <f t="shared" si="212"/>
        <v>0</v>
      </c>
      <c r="U321" s="234" t="s">
        <v>10</v>
      </c>
      <c r="V321" s="226">
        <v>0</v>
      </c>
      <c r="W321" s="226">
        <v>0</v>
      </c>
      <c r="X321" s="226">
        <v>0</v>
      </c>
      <c r="Y321" s="226">
        <v>0</v>
      </c>
      <c r="Z321" s="226">
        <v>0</v>
      </c>
      <c r="AA321" s="226">
        <v>0</v>
      </c>
      <c r="AB321" s="226">
        <v>0</v>
      </c>
      <c r="AC321" s="227">
        <v>0</v>
      </c>
      <c r="AD321" s="228">
        <v>0</v>
      </c>
      <c r="AE321" s="228">
        <v>0</v>
      </c>
      <c r="AF321" s="228">
        <v>0</v>
      </c>
      <c r="AG321" s="228">
        <v>0</v>
      </c>
      <c r="AH321" s="228">
        <v>0</v>
      </c>
      <c r="AI321" s="229">
        <f t="shared" si="213"/>
        <v>0</v>
      </c>
      <c r="AJ321" s="160" t="str">
        <f t="shared" si="214"/>
        <v/>
      </c>
      <c r="BA321" s="160"/>
      <c r="BR321" s="160"/>
      <c r="CG321" s="160"/>
    </row>
    <row r="322" spans="1:85" ht="15">
      <c r="A322" s="178" t="s">
        <v>56</v>
      </c>
      <c r="B322" s="179">
        <v>0</v>
      </c>
      <c r="C322" s="179">
        <v>0</v>
      </c>
      <c r="D322" s="179">
        <v>0</v>
      </c>
      <c r="E322" s="179">
        <v>0</v>
      </c>
      <c r="F322" s="362"/>
      <c r="G322" s="179">
        <v>0</v>
      </c>
      <c r="H322" s="180">
        <v>0</v>
      </c>
      <c r="I322" s="181">
        <f t="shared" si="211"/>
        <v>0</v>
      </c>
      <c r="J322" s="168"/>
      <c r="K322" s="182" t="s">
        <v>56</v>
      </c>
      <c r="L322" s="183">
        <v>0</v>
      </c>
      <c r="M322" s="183">
        <v>0</v>
      </c>
      <c r="N322" s="183">
        <v>0</v>
      </c>
      <c r="O322" s="183">
        <v>0</v>
      </c>
      <c r="P322" s="183">
        <v>0</v>
      </c>
      <c r="Q322" s="183">
        <v>0</v>
      </c>
      <c r="R322" s="184">
        <v>0</v>
      </c>
      <c r="S322" s="185">
        <f t="shared" si="212"/>
        <v>0</v>
      </c>
      <c r="U322" s="230" t="s">
        <v>56</v>
      </c>
      <c r="V322" s="231">
        <v>0</v>
      </c>
      <c r="W322" s="231">
        <v>0</v>
      </c>
      <c r="X322" s="231">
        <v>0</v>
      </c>
      <c r="Y322" s="231">
        <v>0</v>
      </c>
      <c r="Z322" s="231">
        <v>0</v>
      </c>
      <c r="AA322" s="231">
        <v>0</v>
      </c>
      <c r="AB322" s="231">
        <v>0</v>
      </c>
      <c r="AC322" s="232">
        <v>0</v>
      </c>
      <c r="AD322" s="231">
        <v>0</v>
      </c>
      <c r="AE322" s="231">
        <v>0</v>
      </c>
      <c r="AF322" s="231">
        <v>0</v>
      </c>
      <c r="AG322" s="231">
        <v>0</v>
      </c>
      <c r="AH322" s="231">
        <v>0</v>
      </c>
      <c r="AI322" s="233">
        <f t="shared" si="213"/>
        <v>0</v>
      </c>
      <c r="AJ322" s="160" t="str">
        <f t="shared" si="214"/>
        <v/>
      </c>
      <c r="BA322" s="160"/>
      <c r="BR322" s="160"/>
      <c r="CG322" s="160"/>
    </row>
    <row r="323" spans="1:85" ht="15">
      <c r="A323" s="186" t="s">
        <v>16</v>
      </c>
      <c r="B323" s="175">
        <v>0.48471698119941337</v>
      </c>
      <c r="C323" s="175">
        <v>4.9862270826212294</v>
      </c>
      <c r="D323" s="175">
        <v>0</v>
      </c>
      <c r="E323" s="175">
        <v>0</v>
      </c>
      <c r="F323" s="362"/>
      <c r="G323" s="175">
        <v>0</v>
      </c>
      <c r="H323" s="187">
        <v>0</v>
      </c>
      <c r="I323" s="173">
        <f t="shared" si="211"/>
        <v>5.4709440638206424</v>
      </c>
      <c r="J323" s="168"/>
      <c r="K323" s="188" t="s">
        <v>16</v>
      </c>
      <c r="L323" s="175">
        <v>0.48471698119941337</v>
      </c>
      <c r="M323" s="175">
        <v>4.9862270826212294</v>
      </c>
      <c r="N323" s="175">
        <v>0</v>
      </c>
      <c r="O323" s="175">
        <v>0</v>
      </c>
      <c r="P323" s="175">
        <v>0</v>
      </c>
      <c r="Q323" s="175">
        <v>0</v>
      </c>
      <c r="R323" s="176">
        <v>0</v>
      </c>
      <c r="S323" s="177">
        <f t="shared" si="212"/>
        <v>5.4709440638206424</v>
      </c>
      <c r="U323" s="234" t="s">
        <v>16</v>
      </c>
      <c r="V323" s="226">
        <v>0.48471698119941337</v>
      </c>
      <c r="W323" s="226">
        <v>0</v>
      </c>
      <c r="X323" s="226">
        <v>0</v>
      </c>
      <c r="Y323" s="226">
        <v>4.9862270826212294</v>
      </c>
      <c r="Z323" s="226">
        <v>0</v>
      </c>
      <c r="AA323" s="226">
        <v>0</v>
      </c>
      <c r="AB323" s="226">
        <v>0</v>
      </c>
      <c r="AC323" s="227">
        <v>0</v>
      </c>
      <c r="AD323" s="228">
        <v>0</v>
      </c>
      <c r="AE323" s="228">
        <v>0</v>
      </c>
      <c r="AF323" s="228">
        <v>0</v>
      </c>
      <c r="AG323" s="228">
        <v>0</v>
      </c>
      <c r="AH323" s="228">
        <v>0</v>
      </c>
      <c r="AI323" s="229">
        <f t="shared" si="213"/>
        <v>5.4709440638206424</v>
      </c>
      <c r="AJ323" s="160" t="str">
        <f t="shared" si="214"/>
        <v/>
      </c>
      <c r="BA323" s="160"/>
      <c r="BR323" s="160"/>
      <c r="CG323" s="160"/>
    </row>
    <row r="324" spans="1:85" ht="15">
      <c r="A324" s="178" t="s">
        <v>15</v>
      </c>
      <c r="B324" s="179">
        <v>7.9063901081927881</v>
      </c>
      <c r="C324" s="179">
        <v>0</v>
      </c>
      <c r="D324" s="179">
        <v>0</v>
      </c>
      <c r="E324" s="179">
        <v>0</v>
      </c>
      <c r="F324" s="362"/>
      <c r="G324" s="179">
        <v>0</v>
      </c>
      <c r="H324" s="180">
        <v>0</v>
      </c>
      <c r="I324" s="181">
        <f t="shared" si="211"/>
        <v>7.9063901081927881</v>
      </c>
      <c r="J324" s="168"/>
      <c r="K324" s="182" t="s">
        <v>15</v>
      </c>
      <c r="L324" s="183">
        <v>7.9063901081927881</v>
      </c>
      <c r="M324" s="183">
        <v>0</v>
      </c>
      <c r="N324" s="183">
        <v>0</v>
      </c>
      <c r="O324" s="183">
        <v>0</v>
      </c>
      <c r="P324" s="183">
        <v>0</v>
      </c>
      <c r="Q324" s="183">
        <v>0</v>
      </c>
      <c r="R324" s="184">
        <v>0</v>
      </c>
      <c r="S324" s="185">
        <f t="shared" si="212"/>
        <v>7.9063901081927881</v>
      </c>
      <c r="U324" s="230" t="s">
        <v>57</v>
      </c>
      <c r="V324" s="231">
        <v>7.9063901081927881</v>
      </c>
      <c r="W324" s="231">
        <v>0</v>
      </c>
      <c r="X324" s="231">
        <v>0</v>
      </c>
      <c r="Y324" s="231">
        <v>0</v>
      </c>
      <c r="Z324" s="231">
        <v>0</v>
      </c>
      <c r="AA324" s="231">
        <v>0</v>
      </c>
      <c r="AB324" s="231">
        <v>0</v>
      </c>
      <c r="AC324" s="232">
        <v>0</v>
      </c>
      <c r="AD324" s="231">
        <v>0</v>
      </c>
      <c r="AE324" s="231">
        <v>0</v>
      </c>
      <c r="AF324" s="231">
        <v>0</v>
      </c>
      <c r="AG324" s="231">
        <v>0</v>
      </c>
      <c r="AH324" s="231">
        <v>0</v>
      </c>
      <c r="AI324" s="233">
        <f t="shared" si="213"/>
        <v>7.9063901081927881</v>
      </c>
      <c r="AJ324" s="160" t="str">
        <f t="shared" si="214"/>
        <v/>
      </c>
      <c r="BA324" s="160"/>
      <c r="BR324" s="160"/>
      <c r="CG324" s="160"/>
    </row>
    <row r="325" spans="1:85" ht="15">
      <c r="A325" s="186" t="s">
        <v>58</v>
      </c>
      <c r="B325" s="175">
        <v>0</v>
      </c>
      <c r="C325" s="175">
        <v>0</v>
      </c>
      <c r="D325" s="175">
        <v>0</v>
      </c>
      <c r="E325" s="175">
        <v>2.9453146387728788</v>
      </c>
      <c r="F325" s="362"/>
      <c r="G325" s="175">
        <v>0</v>
      </c>
      <c r="H325" s="187">
        <v>0</v>
      </c>
      <c r="I325" s="173">
        <f t="shared" si="211"/>
        <v>2.9453146387728788</v>
      </c>
      <c r="J325" s="168"/>
      <c r="K325" s="188" t="s">
        <v>58</v>
      </c>
      <c r="L325" s="175">
        <v>0</v>
      </c>
      <c r="M325" s="175">
        <v>0</v>
      </c>
      <c r="N325" s="175">
        <v>0</v>
      </c>
      <c r="O325" s="175">
        <v>2.9453146387728788</v>
      </c>
      <c r="P325" s="175">
        <v>46.053181933864956</v>
      </c>
      <c r="Q325" s="175">
        <v>0</v>
      </c>
      <c r="R325" s="176">
        <v>0</v>
      </c>
      <c r="S325" s="177">
        <f t="shared" si="212"/>
        <v>48.998496572637833</v>
      </c>
      <c r="U325" s="234" t="s">
        <v>58</v>
      </c>
      <c r="V325" s="226">
        <v>0</v>
      </c>
      <c r="W325" s="226">
        <v>0</v>
      </c>
      <c r="X325" s="226">
        <v>0</v>
      </c>
      <c r="Y325" s="226">
        <v>0</v>
      </c>
      <c r="Z325" s="226">
        <v>0</v>
      </c>
      <c r="AA325" s="226">
        <v>0</v>
      </c>
      <c r="AB325" s="226">
        <v>46.053181933864956</v>
      </c>
      <c r="AC325" s="227">
        <v>2.9453146387728788</v>
      </c>
      <c r="AD325" s="226">
        <v>0</v>
      </c>
      <c r="AE325" s="226">
        <v>0</v>
      </c>
      <c r="AF325" s="226">
        <v>0</v>
      </c>
      <c r="AG325" s="226">
        <v>0</v>
      </c>
      <c r="AH325" s="226">
        <v>2.9453146387728788</v>
      </c>
      <c r="AI325" s="229">
        <f t="shared" si="213"/>
        <v>48.998496572637833</v>
      </c>
      <c r="AJ325" s="160" t="str">
        <f t="shared" si="214"/>
        <v/>
      </c>
      <c r="BA325" s="160"/>
      <c r="BR325" s="160"/>
      <c r="CG325" s="160"/>
    </row>
    <row r="326" spans="1:85" ht="15">
      <c r="A326" s="178" t="s">
        <v>12</v>
      </c>
      <c r="B326" s="179">
        <v>0</v>
      </c>
      <c r="C326" s="179">
        <v>0</v>
      </c>
      <c r="D326" s="179">
        <v>0</v>
      </c>
      <c r="E326" s="179">
        <v>0</v>
      </c>
      <c r="F326" s="362"/>
      <c r="G326" s="179">
        <v>0</v>
      </c>
      <c r="H326" s="180">
        <v>0</v>
      </c>
      <c r="I326" s="181">
        <f t="shared" si="211"/>
        <v>0</v>
      </c>
      <c r="J326" s="168"/>
      <c r="K326" s="182" t="s">
        <v>12</v>
      </c>
      <c r="L326" s="183">
        <v>0</v>
      </c>
      <c r="M326" s="183">
        <v>0</v>
      </c>
      <c r="N326" s="183">
        <v>0</v>
      </c>
      <c r="O326" s="183">
        <v>0</v>
      </c>
      <c r="P326" s="183">
        <v>8.8725807811933119</v>
      </c>
      <c r="Q326" s="183">
        <v>0</v>
      </c>
      <c r="R326" s="184">
        <v>0</v>
      </c>
      <c r="S326" s="185">
        <f t="shared" si="212"/>
        <v>8.8725807811933119</v>
      </c>
      <c r="U326" s="230" t="s">
        <v>12</v>
      </c>
      <c r="V326" s="231">
        <v>0</v>
      </c>
      <c r="W326" s="231">
        <v>0</v>
      </c>
      <c r="X326" s="231">
        <v>0</v>
      </c>
      <c r="Y326" s="231">
        <v>0</v>
      </c>
      <c r="Z326" s="231">
        <v>0</v>
      </c>
      <c r="AA326" s="231">
        <v>0</v>
      </c>
      <c r="AB326" s="231">
        <v>8.8725807811933119</v>
      </c>
      <c r="AC326" s="232">
        <v>0</v>
      </c>
      <c r="AD326" s="231">
        <v>0</v>
      </c>
      <c r="AE326" s="231">
        <v>0</v>
      </c>
      <c r="AF326" s="231">
        <v>0</v>
      </c>
      <c r="AG326" s="231">
        <v>0</v>
      </c>
      <c r="AH326" s="231">
        <v>0</v>
      </c>
      <c r="AI326" s="233">
        <f t="shared" si="213"/>
        <v>8.8725807811933119</v>
      </c>
      <c r="AJ326" s="160" t="str">
        <f t="shared" si="214"/>
        <v/>
      </c>
      <c r="BA326" s="160"/>
      <c r="BR326" s="160"/>
      <c r="CG326" s="160"/>
    </row>
    <row r="327" spans="1:85" ht="15">
      <c r="A327" s="186" t="s">
        <v>59</v>
      </c>
      <c r="B327" s="175">
        <v>0</v>
      </c>
      <c r="C327" s="175">
        <v>0</v>
      </c>
      <c r="D327" s="175">
        <v>0</v>
      </c>
      <c r="E327" s="175">
        <v>0</v>
      </c>
      <c r="F327" s="362"/>
      <c r="G327" s="175">
        <v>0</v>
      </c>
      <c r="H327" s="187">
        <v>0</v>
      </c>
      <c r="I327" s="173">
        <f t="shared" si="211"/>
        <v>0</v>
      </c>
      <c r="J327" s="168"/>
      <c r="K327" s="188" t="s">
        <v>59</v>
      </c>
      <c r="L327" s="175">
        <v>0</v>
      </c>
      <c r="M327" s="175">
        <v>0</v>
      </c>
      <c r="N327" s="175">
        <v>0</v>
      </c>
      <c r="O327" s="175">
        <v>0</v>
      </c>
      <c r="P327" s="175">
        <v>0</v>
      </c>
      <c r="Q327" s="175">
        <v>0</v>
      </c>
      <c r="R327" s="176">
        <v>0</v>
      </c>
      <c r="S327" s="177">
        <f t="shared" si="212"/>
        <v>0</v>
      </c>
      <c r="U327" s="234" t="s">
        <v>59</v>
      </c>
      <c r="V327" s="226">
        <v>0</v>
      </c>
      <c r="W327" s="226">
        <v>0</v>
      </c>
      <c r="X327" s="226">
        <v>0</v>
      </c>
      <c r="Y327" s="226">
        <v>0</v>
      </c>
      <c r="Z327" s="226">
        <v>0</v>
      </c>
      <c r="AA327" s="226">
        <v>0</v>
      </c>
      <c r="AB327" s="226">
        <v>0</v>
      </c>
      <c r="AC327" s="227">
        <v>0</v>
      </c>
      <c r="AD327" s="226">
        <v>0</v>
      </c>
      <c r="AE327" s="226">
        <v>0</v>
      </c>
      <c r="AF327" s="226">
        <v>0</v>
      </c>
      <c r="AG327" s="226">
        <v>0</v>
      </c>
      <c r="AH327" s="226">
        <v>0</v>
      </c>
      <c r="AI327" s="229">
        <f t="shared" si="213"/>
        <v>0</v>
      </c>
      <c r="AJ327" s="160" t="str">
        <f t="shared" si="214"/>
        <v/>
      </c>
      <c r="BA327" s="160"/>
      <c r="BR327" s="160"/>
      <c r="CG327" s="160"/>
    </row>
    <row r="328" spans="1:85" ht="15">
      <c r="A328" s="178" t="s">
        <v>17</v>
      </c>
      <c r="B328" s="179">
        <v>0</v>
      </c>
      <c r="C328" s="179">
        <v>0</v>
      </c>
      <c r="D328" s="179">
        <v>1.5491582727272315</v>
      </c>
      <c r="E328" s="179">
        <v>4.3750001629996642E-2</v>
      </c>
      <c r="F328" s="362"/>
      <c r="G328" s="179">
        <v>0</v>
      </c>
      <c r="H328" s="180">
        <v>0</v>
      </c>
      <c r="I328" s="181">
        <f t="shared" si="211"/>
        <v>1.592908274357228</v>
      </c>
      <c r="J328" s="168"/>
      <c r="K328" s="182" t="s">
        <v>17</v>
      </c>
      <c r="L328" s="183">
        <v>0</v>
      </c>
      <c r="M328" s="183">
        <v>0</v>
      </c>
      <c r="N328" s="183">
        <v>1.5491582727272315</v>
      </c>
      <c r="O328" s="183">
        <v>4.3750001629996642E-2</v>
      </c>
      <c r="P328" s="183">
        <v>2.875350994994507E-3</v>
      </c>
      <c r="Q328" s="183">
        <v>0</v>
      </c>
      <c r="R328" s="184">
        <v>0</v>
      </c>
      <c r="S328" s="185">
        <f t="shared" si="212"/>
        <v>1.5957836253522226</v>
      </c>
      <c r="U328" s="230" t="s">
        <v>17</v>
      </c>
      <c r="V328" s="231">
        <v>0</v>
      </c>
      <c r="W328" s="231">
        <v>0</v>
      </c>
      <c r="X328" s="231">
        <v>0</v>
      </c>
      <c r="Y328" s="231">
        <v>0</v>
      </c>
      <c r="Z328" s="231">
        <v>1.5491582727272315</v>
      </c>
      <c r="AA328" s="231">
        <v>0</v>
      </c>
      <c r="AB328" s="231">
        <v>2.875350994994507E-3</v>
      </c>
      <c r="AC328" s="232">
        <v>4.3750001629996642E-2</v>
      </c>
      <c r="AD328" s="231">
        <v>0</v>
      </c>
      <c r="AE328" s="231">
        <v>0</v>
      </c>
      <c r="AF328" s="231">
        <v>0</v>
      </c>
      <c r="AG328" s="231">
        <v>0</v>
      </c>
      <c r="AH328" s="231">
        <v>4.3750001629996642E-2</v>
      </c>
      <c r="AI328" s="233">
        <f t="shared" si="213"/>
        <v>1.5957836253522226</v>
      </c>
      <c r="AJ328" s="160" t="str">
        <f t="shared" si="214"/>
        <v/>
      </c>
      <c r="BA328" s="160"/>
      <c r="BR328" s="160"/>
      <c r="CG328" s="160"/>
    </row>
    <row r="329" spans="1:85" ht="15">
      <c r="A329" s="186" t="s">
        <v>139</v>
      </c>
      <c r="B329" s="175">
        <v>6.2778074143599385</v>
      </c>
      <c r="C329" s="175">
        <v>221.20850490653328</v>
      </c>
      <c r="D329" s="175">
        <v>6.6053327756025162</v>
      </c>
      <c r="E329" s="175">
        <v>0</v>
      </c>
      <c r="F329" s="362"/>
      <c r="G329" s="175">
        <v>0</v>
      </c>
      <c r="H329" s="187">
        <v>0</v>
      </c>
      <c r="I329" s="173">
        <f t="shared" si="211"/>
        <v>234.09164509649571</v>
      </c>
      <c r="J329" s="168"/>
      <c r="K329" s="188" t="s">
        <v>139</v>
      </c>
      <c r="L329" s="175">
        <v>6.2778074143599385</v>
      </c>
      <c r="M329" s="175">
        <v>221.20850490653328</v>
      </c>
      <c r="N329" s="175">
        <v>6.6053327756025162</v>
      </c>
      <c r="O329" s="175">
        <v>0</v>
      </c>
      <c r="P329" s="175">
        <v>8.5450295961227732E-2</v>
      </c>
      <c r="Q329" s="175">
        <v>0</v>
      </c>
      <c r="R329" s="176">
        <v>0</v>
      </c>
      <c r="S329" s="177">
        <f t="shared" si="212"/>
        <v>234.17709539245695</v>
      </c>
      <c r="U329" s="234" t="s">
        <v>139</v>
      </c>
      <c r="V329" s="226">
        <v>6.2757331310580442</v>
      </c>
      <c r="W329" s="226">
        <v>0</v>
      </c>
      <c r="X329" s="226">
        <v>0</v>
      </c>
      <c r="Y329" s="226">
        <v>221.20850490653328</v>
      </c>
      <c r="Z329" s="226">
        <v>4.0273015420538627</v>
      </c>
      <c r="AA329" s="226">
        <v>0</v>
      </c>
      <c r="AB329" s="226">
        <v>8.5450295961227732E-2</v>
      </c>
      <c r="AC329" s="227">
        <v>2.5801055168505478</v>
      </c>
      <c r="AD329" s="226">
        <v>2.0742833018943035E-3</v>
      </c>
      <c r="AE329" s="226">
        <v>0</v>
      </c>
      <c r="AF329" s="226">
        <v>0</v>
      </c>
      <c r="AG329" s="226">
        <v>2.5780312335486535</v>
      </c>
      <c r="AH329" s="226">
        <v>0</v>
      </c>
      <c r="AI329" s="229">
        <f t="shared" si="213"/>
        <v>234.17709539245698</v>
      </c>
      <c r="AJ329" s="160" t="str">
        <f t="shared" si="214"/>
        <v/>
      </c>
      <c r="BA329" s="160"/>
      <c r="BR329" s="160"/>
      <c r="CG329" s="160"/>
    </row>
    <row r="330" spans="1:85" ht="15">
      <c r="A330" s="178" t="s">
        <v>25</v>
      </c>
      <c r="B330" s="179">
        <v>2.6526499865639428</v>
      </c>
      <c r="C330" s="179">
        <v>5.3429214379852095</v>
      </c>
      <c r="D330" s="179">
        <v>2.0688501274196223</v>
      </c>
      <c r="E330" s="179">
        <v>361.83764150357058</v>
      </c>
      <c r="F330" s="362"/>
      <c r="G330" s="179">
        <v>31.884283576241494</v>
      </c>
      <c r="H330" s="180">
        <v>0</v>
      </c>
      <c r="I330" s="181">
        <f t="shared" si="211"/>
        <v>403.78634663178087</v>
      </c>
      <c r="J330" s="168"/>
      <c r="K330" s="182" t="s">
        <v>25</v>
      </c>
      <c r="L330" s="183">
        <v>2.6526499865639428</v>
      </c>
      <c r="M330" s="183">
        <v>5.3429214379852095</v>
      </c>
      <c r="N330" s="183">
        <v>2.0688501274196223</v>
      </c>
      <c r="O330" s="183">
        <v>361.83764150357058</v>
      </c>
      <c r="P330" s="183">
        <v>0</v>
      </c>
      <c r="Q330" s="183">
        <v>31.884283576241494</v>
      </c>
      <c r="R330" s="184">
        <v>0</v>
      </c>
      <c r="S330" s="185">
        <f t="shared" si="212"/>
        <v>403.78634663178087</v>
      </c>
      <c r="U330" s="230" t="s">
        <v>25</v>
      </c>
      <c r="V330" s="231">
        <v>0.28553610846694683</v>
      </c>
      <c r="W330" s="231">
        <v>2.3370660533571357</v>
      </c>
      <c r="X330" s="231">
        <v>31.884283576241494</v>
      </c>
      <c r="Y330" s="231">
        <v>5.3429214379852095</v>
      </c>
      <c r="Z330" s="231">
        <v>1.6023683509432416</v>
      </c>
      <c r="AA330" s="231">
        <v>361.69405336745979</v>
      </c>
      <c r="AB330" s="231">
        <v>0</v>
      </c>
      <c r="AC330" s="232">
        <v>0.64011773732701494</v>
      </c>
      <c r="AD330" s="231">
        <v>3.0047824739859993E-2</v>
      </c>
      <c r="AE330" s="231">
        <v>0.14358813611077451</v>
      </c>
      <c r="AF330" s="231">
        <v>0</v>
      </c>
      <c r="AG330" s="231">
        <v>0.46648177647638051</v>
      </c>
      <c r="AH330" s="231">
        <v>0</v>
      </c>
      <c r="AI330" s="233">
        <f t="shared" si="213"/>
        <v>403.78634663178082</v>
      </c>
      <c r="AJ330" s="160" t="str">
        <f t="shared" si="214"/>
        <v/>
      </c>
      <c r="BA330" s="160"/>
      <c r="BR330" s="160"/>
      <c r="CG330" s="160"/>
    </row>
    <row r="331" spans="1:85" ht="15">
      <c r="A331" s="186" t="s">
        <v>24</v>
      </c>
      <c r="B331" s="175">
        <v>48.306537222708229</v>
      </c>
      <c r="C331" s="175">
        <v>0</v>
      </c>
      <c r="D331" s="175">
        <v>0</v>
      </c>
      <c r="E331" s="175">
        <v>0</v>
      </c>
      <c r="F331" s="362"/>
      <c r="G331" s="175">
        <v>0</v>
      </c>
      <c r="H331" s="187">
        <v>0</v>
      </c>
      <c r="I331" s="173">
        <f t="shared" si="211"/>
        <v>48.306537222708229</v>
      </c>
      <c r="J331" s="168"/>
      <c r="K331" s="188" t="s">
        <v>24</v>
      </c>
      <c r="L331" s="175">
        <v>48.306537222708229</v>
      </c>
      <c r="M331" s="175">
        <v>0</v>
      </c>
      <c r="N331" s="175">
        <v>0</v>
      </c>
      <c r="O331" s="175">
        <v>0</v>
      </c>
      <c r="P331" s="175">
        <v>0</v>
      </c>
      <c r="Q331" s="175">
        <v>0</v>
      </c>
      <c r="R331" s="176">
        <v>0</v>
      </c>
      <c r="S331" s="177">
        <f t="shared" si="212"/>
        <v>48.306537222708229</v>
      </c>
      <c r="U331" s="234" t="s">
        <v>24</v>
      </c>
      <c r="V331" s="226">
        <v>48.170117238446714</v>
      </c>
      <c r="W331" s="226">
        <v>0</v>
      </c>
      <c r="X331" s="226">
        <v>0</v>
      </c>
      <c r="Y331" s="226">
        <v>0</v>
      </c>
      <c r="Z331" s="226">
        <v>0</v>
      </c>
      <c r="AA331" s="226">
        <v>0</v>
      </c>
      <c r="AB331" s="226">
        <v>0</v>
      </c>
      <c r="AC331" s="227">
        <v>0.13641998426151317</v>
      </c>
      <c r="AD331" s="226">
        <v>0.13641998426151317</v>
      </c>
      <c r="AE331" s="226">
        <v>0</v>
      </c>
      <c r="AF331" s="226">
        <v>0</v>
      </c>
      <c r="AG331" s="226">
        <v>0</v>
      </c>
      <c r="AH331" s="226">
        <v>0</v>
      </c>
      <c r="AI331" s="229">
        <f t="shared" si="213"/>
        <v>48.306537222708229</v>
      </c>
      <c r="AJ331" s="160" t="str">
        <f t="shared" si="214"/>
        <v/>
      </c>
      <c r="BA331" s="160"/>
      <c r="BR331" s="160"/>
      <c r="CG331" s="160"/>
    </row>
    <row r="332" spans="1:85" ht="15">
      <c r="A332" s="178" t="s">
        <v>60</v>
      </c>
      <c r="B332" s="179">
        <v>0</v>
      </c>
      <c r="C332" s="179">
        <v>0</v>
      </c>
      <c r="D332" s="179">
        <v>0</v>
      </c>
      <c r="E332" s="179">
        <v>0</v>
      </c>
      <c r="F332" s="362"/>
      <c r="G332" s="179">
        <v>0</v>
      </c>
      <c r="H332" s="180">
        <v>0</v>
      </c>
      <c r="I332" s="181">
        <f t="shared" si="211"/>
        <v>0</v>
      </c>
      <c r="J332" s="168"/>
      <c r="K332" s="182" t="s">
        <v>60</v>
      </c>
      <c r="L332" s="183">
        <v>0</v>
      </c>
      <c r="M332" s="183">
        <v>0</v>
      </c>
      <c r="N332" s="183">
        <v>0</v>
      </c>
      <c r="O332" s="183">
        <v>0</v>
      </c>
      <c r="P332" s="183">
        <v>0</v>
      </c>
      <c r="Q332" s="183">
        <v>0</v>
      </c>
      <c r="R332" s="184">
        <v>0</v>
      </c>
      <c r="S332" s="185">
        <f t="shared" si="212"/>
        <v>0</v>
      </c>
      <c r="U332" s="230" t="s">
        <v>60</v>
      </c>
      <c r="V332" s="231">
        <v>0</v>
      </c>
      <c r="W332" s="231">
        <v>0</v>
      </c>
      <c r="X332" s="231">
        <v>0</v>
      </c>
      <c r="Y332" s="231">
        <v>0</v>
      </c>
      <c r="Z332" s="231">
        <v>0</v>
      </c>
      <c r="AA332" s="231">
        <v>0</v>
      </c>
      <c r="AB332" s="231">
        <v>0</v>
      </c>
      <c r="AC332" s="232">
        <v>0</v>
      </c>
      <c r="AD332" s="231">
        <v>0</v>
      </c>
      <c r="AE332" s="231">
        <v>0</v>
      </c>
      <c r="AF332" s="231">
        <v>0</v>
      </c>
      <c r="AG332" s="231">
        <v>0</v>
      </c>
      <c r="AH332" s="231">
        <v>0</v>
      </c>
      <c r="AI332" s="233">
        <f t="shared" si="213"/>
        <v>0</v>
      </c>
      <c r="AJ332" s="160" t="str">
        <f t="shared" si="214"/>
        <v/>
      </c>
      <c r="BA332" s="160"/>
      <c r="BR332" s="160"/>
      <c r="CG332" s="160"/>
    </row>
    <row r="333" spans="1:85" ht="15">
      <c r="A333" s="186" t="s">
        <v>22</v>
      </c>
      <c r="B333" s="175">
        <v>1.4265309462587246</v>
      </c>
      <c r="C333" s="175">
        <v>6.8481451515917042</v>
      </c>
      <c r="D333" s="175">
        <v>0</v>
      </c>
      <c r="E333" s="175">
        <v>0.47551031541957489</v>
      </c>
      <c r="F333" s="362"/>
      <c r="G333" s="175">
        <v>0</v>
      </c>
      <c r="H333" s="187">
        <v>0</v>
      </c>
      <c r="I333" s="173">
        <f t="shared" si="211"/>
        <v>8.7501864132700042</v>
      </c>
      <c r="J333" s="168"/>
      <c r="K333" s="188" t="s">
        <v>22</v>
      </c>
      <c r="L333" s="175">
        <v>1.4265309462587246</v>
      </c>
      <c r="M333" s="175">
        <v>6.8481451515917042</v>
      </c>
      <c r="N333" s="175">
        <v>0</v>
      </c>
      <c r="O333" s="175">
        <v>0.47551031541957489</v>
      </c>
      <c r="P333" s="175">
        <v>2.7194623088094714</v>
      </c>
      <c r="Q333" s="175">
        <v>0</v>
      </c>
      <c r="R333" s="176">
        <v>0</v>
      </c>
      <c r="S333" s="177">
        <f t="shared" si="212"/>
        <v>11.469648722079476</v>
      </c>
      <c r="U333" s="234" t="s">
        <v>22</v>
      </c>
      <c r="V333" s="226">
        <v>1.4265309462587246</v>
      </c>
      <c r="W333" s="226">
        <v>0</v>
      </c>
      <c r="X333" s="226">
        <v>0</v>
      </c>
      <c r="Y333" s="226">
        <v>6.8481451515917042</v>
      </c>
      <c r="Z333" s="226">
        <v>0</v>
      </c>
      <c r="AA333" s="226">
        <v>0</v>
      </c>
      <c r="AB333" s="226">
        <v>2.7194623088094714</v>
      </c>
      <c r="AC333" s="227">
        <v>0.47551031541957489</v>
      </c>
      <c r="AD333" s="226">
        <v>0</v>
      </c>
      <c r="AE333" s="226">
        <v>0</v>
      </c>
      <c r="AF333" s="226">
        <v>0</v>
      </c>
      <c r="AG333" s="226">
        <v>0</v>
      </c>
      <c r="AH333" s="226">
        <v>0.47551031541957489</v>
      </c>
      <c r="AI333" s="229">
        <f t="shared" si="213"/>
        <v>11.469648722079475</v>
      </c>
      <c r="AJ333" s="160" t="str">
        <f t="shared" si="214"/>
        <v/>
      </c>
      <c r="BA333" s="160"/>
      <c r="BR333" s="160"/>
      <c r="CG333" s="160"/>
    </row>
    <row r="334" spans="1:85" ht="15">
      <c r="A334" s="178" t="s">
        <v>21</v>
      </c>
      <c r="B334" s="179">
        <v>0</v>
      </c>
      <c r="C334" s="179">
        <v>0</v>
      </c>
      <c r="D334" s="179">
        <v>0</v>
      </c>
      <c r="E334" s="179">
        <v>0</v>
      </c>
      <c r="F334" s="362"/>
      <c r="G334" s="179">
        <v>0</v>
      </c>
      <c r="H334" s="180">
        <v>0</v>
      </c>
      <c r="I334" s="181">
        <f t="shared" si="211"/>
        <v>0</v>
      </c>
      <c r="J334" s="168"/>
      <c r="K334" s="182" t="s">
        <v>21</v>
      </c>
      <c r="L334" s="183">
        <v>0</v>
      </c>
      <c r="M334" s="183">
        <v>0</v>
      </c>
      <c r="N334" s="183">
        <v>0</v>
      </c>
      <c r="O334" s="183">
        <v>0</v>
      </c>
      <c r="P334" s="183">
        <v>0</v>
      </c>
      <c r="Q334" s="183">
        <v>0</v>
      </c>
      <c r="R334" s="184">
        <v>0</v>
      </c>
      <c r="S334" s="185">
        <f t="shared" si="212"/>
        <v>0</v>
      </c>
      <c r="U334" s="230" t="s">
        <v>61</v>
      </c>
      <c r="V334" s="231">
        <v>0</v>
      </c>
      <c r="W334" s="231">
        <v>0</v>
      </c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2">
        <v>0</v>
      </c>
      <c r="AD334" s="231">
        <v>0</v>
      </c>
      <c r="AE334" s="231">
        <v>0</v>
      </c>
      <c r="AF334" s="231">
        <v>0</v>
      </c>
      <c r="AG334" s="231">
        <v>0</v>
      </c>
      <c r="AH334" s="231">
        <v>0</v>
      </c>
      <c r="AI334" s="233">
        <f t="shared" si="213"/>
        <v>0</v>
      </c>
      <c r="AJ334" s="160" t="str">
        <f t="shared" si="214"/>
        <v/>
      </c>
      <c r="BA334" s="160"/>
      <c r="BR334" s="160"/>
      <c r="CG334" s="160"/>
    </row>
    <row r="335" spans="1:85" ht="15">
      <c r="A335" s="189" t="s">
        <v>64</v>
      </c>
      <c r="B335" s="175">
        <v>0</v>
      </c>
      <c r="C335" s="175">
        <v>0</v>
      </c>
      <c r="D335" s="175">
        <v>0</v>
      </c>
      <c r="E335" s="175">
        <v>0</v>
      </c>
      <c r="F335" s="362"/>
      <c r="G335" s="175">
        <v>0</v>
      </c>
      <c r="H335" s="187">
        <v>0</v>
      </c>
      <c r="I335" s="173">
        <f t="shared" si="211"/>
        <v>0</v>
      </c>
      <c r="J335" s="168"/>
      <c r="K335" s="190" t="s">
        <v>64</v>
      </c>
      <c r="L335" s="175">
        <v>0</v>
      </c>
      <c r="M335" s="175">
        <v>0</v>
      </c>
      <c r="N335" s="175">
        <v>0</v>
      </c>
      <c r="O335" s="175">
        <v>0</v>
      </c>
      <c r="P335" s="175">
        <v>0</v>
      </c>
      <c r="Q335" s="175">
        <v>0</v>
      </c>
      <c r="R335" s="176">
        <v>0</v>
      </c>
      <c r="S335" s="177">
        <f t="shared" si="212"/>
        <v>0</v>
      </c>
      <c r="U335" s="235" t="s">
        <v>62</v>
      </c>
      <c r="V335" s="226">
        <v>0</v>
      </c>
      <c r="W335" s="226">
        <v>0</v>
      </c>
      <c r="X335" s="226">
        <v>0</v>
      </c>
      <c r="Y335" s="226">
        <v>0</v>
      </c>
      <c r="Z335" s="226">
        <v>0</v>
      </c>
      <c r="AA335" s="226">
        <v>0</v>
      </c>
      <c r="AB335" s="226">
        <v>0</v>
      </c>
      <c r="AC335" s="227">
        <v>0</v>
      </c>
      <c r="AD335" s="228">
        <v>0</v>
      </c>
      <c r="AE335" s="228">
        <v>0</v>
      </c>
      <c r="AF335" s="228">
        <v>0</v>
      </c>
      <c r="AG335" s="228">
        <v>0</v>
      </c>
      <c r="AH335" s="228">
        <v>0</v>
      </c>
      <c r="AI335" s="229">
        <f t="shared" si="213"/>
        <v>0</v>
      </c>
      <c r="AJ335" s="160" t="str">
        <f t="shared" si="214"/>
        <v/>
      </c>
      <c r="BA335" s="160"/>
      <c r="BR335" s="160"/>
      <c r="CG335" s="160"/>
    </row>
    <row r="336" spans="1:85">
      <c r="A336" s="191" t="s">
        <v>23</v>
      </c>
      <c r="B336" s="192">
        <v>0</v>
      </c>
      <c r="C336" s="192">
        <v>0</v>
      </c>
      <c r="D336" s="192">
        <v>0</v>
      </c>
      <c r="E336" s="192">
        <v>0</v>
      </c>
      <c r="F336" s="362"/>
      <c r="G336" s="192">
        <v>0</v>
      </c>
      <c r="H336" s="193">
        <v>0</v>
      </c>
      <c r="I336" s="194">
        <f t="shared" si="211"/>
        <v>0</v>
      </c>
      <c r="J336" s="168"/>
      <c r="K336" s="195" t="s">
        <v>23</v>
      </c>
      <c r="L336" s="196">
        <v>0</v>
      </c>
      <c r="M336" s="196">
        <v>0</v>
      </c>
      <c r="N336" s="196">
        <v>0</v>
      </c>
      <c r="O336" s="196">
        <v>0</v>
      </c>
      <c r="P336" s="196">
        <v>0</v>
      </c>
      <c r="Q336" s="196">
        <v>0</v>
      </c>
      <c r="R336" s="197">
        <v>0</v>
      </c>
      <c r="S336" s="198">
        <f t="shared" si="212"/>
        <v>0</v>
      </c>
      <c r="U336" s="236" t="s">
        <v>66</v>
      </c>
      <c r="V336" s="237">
        <v>0</v>
      </c>
      <c r="W336" s="237">
        <v>0</v>
      </c>
      <c r="X336" s="237">
        <v>0</v>
      </c>
      <c r="Y336" s="237">
        <v>0</v>
      </c>
      <c r="Z336" s="237">
        <v>0</v>
      </c>
      <c r="AA336" s="237">
        <v>0</v>
      </c>
      <c r="AB336" s="237">
        <v>0</v>
      </c>
      <c r="AC336" s="237">
        <v>0</v>
      </c>
      <c r="AD336" s="237">
        <v>0</v>
      </c>
      <c r="AE336" s="237">
        <v>0</v>
      </c>
      <c r="AF336" s="237">
        <v>0</v>
      </c>
      <c r="AG336" s="237">
        <v>0</v>
      </c>
      <c r="AH336" s="125">
        <v>0</v>
      </c>
      <c r="AI336" s="238">
        <f t="shared" si="213"/>
        <v>0</v>
      </c>
      <c r="AJ336" s="160" t="str">
        <f t="shared" si="214"/>
        <v/>
      </c>
      <c r="BA336" s="160"/>
      <c r="BR336" s="160"/>
      <c r="CG336" s="160"/>
    </row>
    <row r="337" spans="1:85">
      <c r="A337" s="199" t="s">
        <v>19</v>
      </c>
      <c r="B337" s="200">
        <v>0</v>
      </c>
      <c r="C337" s="200">
        <v>0</v>
      </c>
      <c r="D337" s="200">
        <v>0</v>
      </c>
      <c r="E337" s="200">
        <v>0</v>
      </c>
      <c r="F337" s="362"/>
      <c r="G337" s="200">
        <v>0</v>
      </c>
      <c r="H337" s="201">
        <v>0</v>
      </c>
      <c r="I337" s="202">
        <f t="shared" si="211"/>
        <v>0</v>
      </c>
      <c r="J337" s="168"/>
      <c r="K337" s="203" t="s">
        <v>19</v>
      </c>
      <c r="L337" s="200">
        <v>0</v>
      </c>
      <c r="M337" s="200">
        <v>0</v>
      </c>
      <c r="N337" s="200">
        <v>0</v>
      </c>
      <c r="O337" s="200">
        <v>0</v>
      </c>
      <c r="P337" s="200">
        <v>0</v>
      </c>
      <c r="Q337" s="200">
        <v>0</v>
      </c>
      <c r="R337" s="204">
        <v>0</v>
      </c>
      <c r="S337" s="205">
        <f t="shared" si="212"/>
        <v>0</v>
      </c>
      <c r="U337" s="239" t="s">
        <v>19</v>
      </c>
      <c r="V337" s="240">
        <v>0</v>
      </c>
      <c r="W337" s="240">
        <v>0</v>
      </c>
      <c r="X337" s="240">
        <v>0</v>
      </c>
      <c r="Y337" s="240">
        <v>0</v>
      </c>
      <c r="Z337" s="240">
        <v>0</v>
      </c>
      <c r="AA337" s="240">
        <v>0</v>
      </c>
      <c r="AB337" s="240">
        <v>0</v>
      </c>
      <c r="AC337" s="240">
        <v>0</v>
      </c>
      <c r="AD337" s="241">
        <v>0</v>
      </c>
      <c r="AE337" s="241">
        <v>0</v>
      </c>
      <c r="AF337" s="241">
        <v>0</v>
      </c>
      <c r="AG337" s="241">
        <v>0</v>
      </c>
      <c r="AH337" s="241">
        <v>0</v>
      </c>
      <c r="AI337" s="242">
        <f t="shared" si="213"/>
        <v>0</v>
      </c>
      <c r="AJ337" s="160" t="str">
        <f t="shared" si="214"/>
        <v/>
      </c>
      <c r="BA337" s="160"/>
      <c r="BR337" s="160"/>
      <c r="CG337" s="160"/>
    </row>
    <row r="338" spans="1:85">
      <c r="A338" s="191" t="s">
        <v>20</v>
      </c>
      <c r="B338" s="192">
        <v>0</v>
      </c>
      <c r="C338" s="192">
        <v>0</v>
      </c>
      <c r="D338" s="192">
        <v>0</v>
      </c>
      <c r="E338" s="192">
        <v>0</v>
      </c>
      <c r="F338" s="362"/>
      <c r="G338" s="192">
        <v>0</v>
      </c>
      <c r="H338" s="193">
        <v>0</v>
      </c>
      <c r="I338" s="194">
        <f t="shared" si="211"/>
        <v>0</v>
      </c>
      <c r="J338" s="168"/>
      <c r="K338" s="195" t="s">
        <v>20</v>
      </c>
      <c r="L338" s="196">
        <v>0</v>
      </c>
      <c r="M338" s="196">
        <v>0</v>
      </c>
      <c r="N338" s="196">
        <v>0</v>
      </c>
      <c r="O338" s="196">
        <v>0</v>
      </c>
      <c r="P338" s="196">
        <v>0</v>
      </c>
      <c r="Q338" s="196">
        <v>0</v>
      </c>
      <c r="R338" s="197">
        <v>0</v>
      </c>
      <c r="S338" s="198">
        <f t="shared" si="212"/>
        <v>0</v>
      </c>
      <c r="U338" s="236" t="s">
        <v>20</v>
      </c>
      <c r="V338" s="237">
        <v>0</v>
      </c>
      <c r="W338" s="237">
        <v>0</v>
      </c>
      <c r="X338" s="237">
        <v>0</v>
      </c>
      <c r="Y338" s="237">
        <v>0</v>
      </c>
      <c r="Z338" s="237">
        <v>0</v>
      </c>
      <c r="AA338" s="237">
        <v>0</v>
      </c>
      <c r="AB338" s="237">
        <v>0</v>
      </c>
      <c r="AC338" s="237">
        <v>0</v>
      </c>
      <c r="AD338" s="237">
        <v>0</v>
      </c>
      <c r="AE338" s="237">
        <v>0</v>
      </c>
      <c r="AF338" s="237">
        <v>0</v>
      </c>
      <c r="AG338" s="237">
        <v>0</v>
      </c>
      <c r="AH338" s="125">
        <v>0</v>
      </c>
      <c r="AI338" s="238">
        <f t="shared" si="213"/>
        <v>0</v>
      </c>
      <c r="AJ338" s="160" t="str">
        <f t="shared" si="214"/>
        <v/>
      </c>
      <c r="BA338" s="160"/>
      <c r="BR338" s="160"/>
      <c r="CG338" s="160"/>
    </row>
    <row r="339" spans="1:85" ht="15" thickBot="1">
      <c r="A339" s="206" t="s">
        <v>11</v>
      </c>
      <c r="B339" s="207">
        <v>0</v>
      </c>
      <c r="C339" s="207">
        <v>0</v>
      </c>
      <c r="D339" s="207">
        <v>0</v>
      </c>
      <c r="E339" s="207">
        <v>0</v>
      </c>
      <c r="F339" s="363"/>
      <c r="G339" s="207">
        <v>0</v>
      </c>
      <c r="H339" s="208">
        <v>0</v>
      </c>
      <c r="I339" s="209">
        <f t="shared" si="211"/>
        <v>0</v>
      </c>
      <c r="J339" s="168"/>
      <c r="K339" s="210" t="s">
        <v>11</v>
      </c>
      <c r="L339" s="207">
        <v>0</v>
      </c>
      <c r="M339" s="207">
        <v>0</v>
      </c>
      <c r="N339" s="207">
        <v>0</v>
      </c>
      <c r="O339" s="207">
        <v>0</v>
      </c>
      <c r="P339" s="207">
        <v>0</v>
      </c>
      <c r="Q339" s="207">
        <v>0</v>
      </c>
      <c r="R339" s="211">
        <v>0</v>
      </c>
      <c r="S339" s="212">
        <f t="shared" si="212"/>
        <v>0</v>
      </c>
      <c r="U339" s="239" t="s">
        <v>11</v>
      </c>
      <c r="V339" s="240">
        <v>0</v>
      </c>
      <c r="W339" s="240">
        <v>0</v>
      </c>
      <c r="X339" s="240">
        <v>0</v>
      </c>
      <c r="Y339" s="240">
        <v>0</v>
      </c>
      <c r="Z339" s="240">
        <v>0</v>
      </c>
      <c r="AA339" s="240">
        <v>0</v>
      </c>
      <c r="AB339" s="240">
        <v>0</v>
      </c>
      <c r="AC339" s="240">
        <v>0</v>
      </c>
      <c r="AD339" s="241">
        <v>0</v>
      </c>
      <c r="AE339" s="241">
        <v>0</v>
      </c>
      <c r="AF339" s="241">
        <v>0</v>
      </c>
      <c r="AG339" s="241">
        <v>0</v>
      </c>
      <c r="AH339" s="241">
        <v>0</v>
      </c>
      <c r="AI339" s="242">
        <f t="shared" si="213"/>
        <v>0</v>
      </c>
      <c r="AJ339" s="160" t="str">
        <f t="shared" si="214"/>
        <v/>
      </c>
      <c r="BA339" s="160"/>
      <c r="BR339" s="160"/>
      <c r="CG339" s="160"/>
    </row>
    <row r="340" spans="1:85" ht="15">
      <c r="A340" s="213" t="s">
        <v>26</v>
      </c>
      <c r="B340" s="214">
        <f>SUM(B319:B335)</f>
        <v>67.05463265928303</v>
      </c>
      <c r="C340" s="214">
        <f t="shared" ref="C340:H340" si="215">SUM(C319:C335)</f>
        <v>238.38579857873142</v>
      </c>
      <c r="D340" s="214">
        <f t="shared" si="215"/>
        <v>10.22334117574937</v>
      </c>
      <c r="E340" s="214">
        <f t="shared" si="215"/>
        <v>365.30221645939304</v>
      </c>
      <c r="F340" s="214">
        <f t="shared" si="215"/>
        <v>0</v>
      </c>
      <c r="G340" s="214">
        <f t="shared" si="215"/>
        <v>31.884283576241494</v>
      </c>
      <c r="H340" s="216">
        <f t="shared" si="215"/>
        <v>0</v>
      </c>
      <c r="I340" s="173">
        <f t="shared" ref="I340" si="216">SUM(I319:I335)</f>
        <v>712.8502724493984</v>
      </c>
      <c r="J340" s="168"/>
      <c r="K340" s="215" t="s">
        <v>26</v>
      </c>
      <c r="L340" s="214">
        <f>SUM(L319:L335)</f>
        <v>67.05463265928303</v>
      </c>
      <c r="M340" s="214">
        <f t="shared" ref="M340:R340" si="217">SUM(M319:M335)</f>
        <v>238.38579857873142</v>
      </c>
      <c r="N340" s="214">
        <f t="shared" si="217"/>
        <v>10.22334117574937</v>
      </c>
      <c r="O340" s="214">
        <f t="shared" si="217"/>
        <v>365.30221645939304</v>
      </c>
      <c r="P340" s="214">
        <f t="shared" si="217"/>
        <v>57.733550670823966</v>
      </c>
      <c r="Q340" s="214">
        <f t="shared" si="217"/>
        <v>31.884283576241494</v>
      </c>
      <c r="R340" s="216">
        <f t="shared" si="217"/>
        <v>0</v>
      </c>
      <c r="S340" s="217">
        <f t="shared" ref="S340" si="218">SUM(S319:S335)</f>
        <v>770.58382312022229</v>
      </c>
      <c r="T340" s="160" t="str">
        <f>IF(ABS(S340-AI340)&gt;0.01,S340-AI340,"")</f>
        <v/>
      </c>
      <c r="U340" s="243" t="s">
        <v>63</v>
      </c>
      <c r="V340" s="244">
        <f>SUM(V319:V335)</f>
        <v>64.549024513622626</v>
      </c>
      <c r="W340" s="244">
        <f t="shared" ref="W340:AH340" si="219">SUM(W319:W335)</f>
        <v>2.3370660533571357</v>
      </c>
      <c r="X340" s="244">
        <f t="shared" si="219"/>
        <v>31.884283576241494</v>
      </c>
      <c r="Y340" s="244">
        <f t="shared" si="219"/>
        <v>238.38579857873142</v>
      </c>
      <c r="Z340" s="244">
        <f t="shared" si="219"/>
        <v>7.1788281657243358</v>
      </c>
      <c r="AA340" s="244">
        <f t="shared" si="219"/>
        <v>361.69405336745979</v>
      </c>
      <c r="AB340" s="244">
        <f t="shared" si="219"/>
        <v>57.733550670823966</v>
      </c>
      <c r="AC340" s="244">
        <f t="shared" si="219"/>
        <v>6.821218194261526</v>
      </c>
      <c r="AD340" s="245">
        <f t="shared" si="219"/>
        <v>0.16854209230326747</v>
      </c>
      <c r="AE340" s="245">
        <f t="shared" si="219"/>
        <v>0.14358813611077451</v>
      </c>
      <c r="AF340" s="245">
        <f t="shared" si="219"/>
        <v>0</v>
      </c>
      <c r="AG340" s="245">
        <f t="shared" si="219"/>
        <v>3.0445130100250339</v>
      </c>
      <c r="AH340" s="245">
        <f t="shared" si="219"/>
        <v>3.4645749558224503</v>
      </c>
      <c r="AI340" s="246">
        <f>SUM(V340:AC340)</f>
        <v>770.58382312022229</v>
      </c>
      <c r="AJ340" s="160" t="str">
        <f t="shared" si="214"/>
        <v/>
      </c>
      <c r="BA340" s="160"/>
      <c r="BR340" s="160"/>
      <c r="CG340" s="160"/>
    </row>
    <row r="341" spans="1:85" s="23" customFormat="1" ht="15" thickBot="1">
      <c r="A341" s="30" t="s">
        <v>88</v>
      </c>
      <c r="B341" s="47">
        <f>IF($I340=0,"-",B340/$I340)</f>
        <v>9.4065521541962932E-2</v>
      </c>
      <c r="C341" s="47">
        <f t="shared" ref="C341:H341" si="220">IF($I340=0,"-",C340/$I340)</f>
        <v>0.33441215889505493</v>
      </c>
      <c r="D341" s="47">
        <f t="shared" si="220"/>
        <v>1.4341498587945161E-2</v>
      </c>
      <c r="E341" s="47">
        <f t="shared" si="220"/>
        <v>0.5124529379840056</v>
      </c>
      <c r="F341" s="47">
        <f t="shared" si="220"/>
        <v>0</v>
      </c>
      <c r="G341" s="47">
        <f t="shared" si="220"/>
        <v>4.4727882991031323E-2</v>
      </c>
      <c r="H341" s="70">
        <f t="shared" si="220"/>
        <v>0</v>
      </c>
      <c r="I341" s="48">
        <f>SUM(B341:H341)</f>
        <v>1</v>
      </c>
      <c r="J341" s="160"/>
      <c r="K341" s="81" t="s">
        <v>88</v>
      </c>
      <c r="L341" s="98">
        <f t="shared" ref="L341:R341" si="221">IF($S340=0,"-",L340/$S340)</f>
        <v>8.7017960470241448E-2</v>
      </c>
      <c r="M341" s="98">
        <f t="shared" si="221"/>
        <v>0.30935738777057065</v>
      </c>
      <c r="N341" s="98">
        <f t="shared" si="221"/>
        <v>1.326700725996733E-2</v>
      </c>
      <c r="O341" s="98">
        <f t="shared" si="221"/>
        <v>0.47405902576597508</v>
      </c>
      <c r="P341" s="98">
        <f t="shared" si="221"/>
        <v>7.4921830615456209E-2</v>
      </c>
      <c r="Q341" s="98">
        <f t="shared" si="221"/>
        <v>4.1376788117789338E-2</v>
      </c>
      <c r="R341" s="99">
        <f t="shared" si="221"/>
        <v>0</v>
      </c>
      <c r="S341" s="100">
        <f>SUM(L341:R341)</f>
        <v>1</v>
      </c>
      <c r="U341" s="110" t="s">
        <v>88</v>
      </c>
      <c r="V341" s="133">
        <f>+V340/$AI340</f>
        <v>8.3766389297212168E-2</v>
      </c>
      <c r="W341" s="133">
        <f t="shared" ref="W341:AH341" si="222">+W340/$AI340</f>
        <v>3.0328511749623368E-3</v>
      </c>
      <c r="X341" s="133">
        <f t="shared" si="222"/>
        <v>4.1376788117789338E-2</v>
      </c>
      <c r="Y341" s="133">
        <f t="shared" si="222"/>
        <v>0.30935738777057065</v>
      </c>
      <c r="Z341" s="133">
        <f t="shared" si="222"/>
        <v>9.3160898922794201E-3</v>
      </c>
      <c r="AA341" s="133">
        <f t="shared" si="222"/>
        <v>0.46937664990539291</v>
      </c>
      <c r="AB341" s="133">
        <f t="shared" si="222"/>
        <v>7.4921830615456209E-2</v>
      </c>
      <c r="AC341" s="133">
        <f t="shared" si="222"/>
        <v>8.8520132263369827E-3</v>
      </c>
      <c r="AD341" s="133">
        <f t="shared" si="222"/>
        <v>2.1871999806693639E-4</v>
      </c>
      <c r="AE341" s="133">
        <f t="shared" si="222"/>
        <v>1.8633681606416576E-4</v>
      </c>
      <c r="AF341" s="133">
        <f t="shared" si="222"/>
        <v>0</v>
      </c>
      <c r="AG341" s="133">
        <f t="shared" si="222"/>
        <v>3.9509173676879087E-3</v>
      </c>
      <c r="AH341" s="133">
        <f t="shared" si="222"/>
        <v>4.4960390445179721E-3</v>
      </c>
      <c r="AI341" s="134">
        <f>SUM(V341:AC341)</f>
        <v>1</v>
      </c>
      <c r="AJ341" s="23" t="str">
        <f t="shared" si="214"/>
        <v/>
      </c>
    </row>
    <row r="342" spans="1:85" ht="15" thickBot="1">
      <c r="A342" s="247"/>
      <c r="B342" s="247"/>
      <c r="C342" s="247"/>
      <c r="D342" s="247"/>
      <c r="E342" s="247"/>
      <c r="F342" s="247"/>
      <c r="G342" s="247"/>
      <c r="H342" s="247"/>
      <c r="I342" s="247"/>
      <c r="K342" s="247"/>
      <c r="L342" s="247"/>
      <c r="M342" s="247"/>
      <c r="N342" s="247"/>
      <c r="O342" s="247"/>
      <c r="P342" s="247"/>
      <c r="Q342" s="247"/>
      <c r="R342" s="247"/>
      <c r="S342" s="247"/>
      <c r="AI342" s="168"/>
      <c r="BA342" s="160"/>
      <c r="BR342" s="160"/>
      <c r="CG342" s="160"/>
    </row>
    <row r="343" spans="1:85" ht="28.5">
      <c r="A343" s="312" t="s">
        <v>40</v>
      </c>
      <c r="B343" s="164" t="s">
        <v>0</v>
      </c>
      <c r="C343" s="164" t="s">
        <v>1</v>
      </c>
      <c r="D343" s="164" t="s">
        <v>2</v>
      </c>
      <c r="E343" s="164" t="s">
        <v>3</v>
      </c>
      <c r="F343" s="164" t="s">
        <v>27</v>
      </c>
      <c r="G343" s="164" t="s">
        <v>4</v>
      </c>
      <c r="H343" s="164" t="s">
        <v>5</v>
      </c>
      <c r="I343" s="165" t="s">
        <v>6</v>
      </c>
      <c r="K343" s="314" t="s">
        <v>40</v>
      </c>
      <c r="L343" s="166" t="s">
        <v>0</v>
      </c>
      <c r="M343" s="166" t="s">
        <v>1</v>
      </c>
      <c r="N343" s="166" t="s">
        <v>2</v>
      </c>
      <c r="O343" s="166" t="s">
        <v>3</v>
      </c>
      <c r="P343" s="166" t="s">
        <v>27</v>
      </c>
      <c r="Q343" s="166" t="s">
        <v>4</v>
      </c>
      <c r="R343" s="166" t="s">
        <v>5</v>
      </c>
      <c r="S343" s="167" t="s">
        <v>6</v>
      </c>
      <c r="U343" s="316" t="s">
        <v>40</v>
      </c>
      <c r="V343" s="219" t="s">
        <v>74</v>
      </c>
      <c r="W343" s="219" t="s">
        <v>75</v>
      </c>
      <c r="X343" s="219" t="s">
        <v>4</v>
      </c>
      <c r="Y343" s="219" t="s">
        <v>1</v>
      </c>
      <c r="Z343" s="219" t="s">
        <v>2</v>
      </c>
      <c r="AA343" s="219" t="s">
        <v>3</v>
      </c>
      <c r="AB343" s="219" t="s">
        <v>55</v>
      </c>
      <c r="AC343" s="219" t="s">
        <v>68</v>
      </c>
      <c r="AD343" s="220" t="s">
        <v>76</v>
      </c>
      <c r="AE343" s="220" t="s">
        <v>83</v>
      </c>
      <c r="AF343" s="220" t="s">
        <v>77</v>
      </c>
      <c r="AG343" s="220" t="s">
        <v>84</v>
      </c>
      <c r="AH343" s="220" t="s">
        <v>85</v>
      </c>
      <c r="AI343" s="221" t="s">
        <v>63</v>
      </c>
      <c r="BA343" s="160"/>
      <c r="BR343" s="160"/>
      <c r="CG343" s="160"/>
    </row>
    <row r="344" spans="1:85" ht="15">
      <c r="A344" s="313" t="s">
        <v>40</v>
      </c>
      <c r="B344" s="318" t="s">
        <v>69</v>
      </c>
      <c r="C344" s="319"/>
      <c r="D344" s="319"/>
      <c r="E344" s="319"/>
      <c r="F344" s="319"/>
      <c r="G344" s="319"/>
      <c r="H344" s="319"/>
      <c r="I344" s="320"/>
      <c r="K344" s="315" t="s">
        <v>40</v>
      </c>
      <c r="L344" s="321" t="s">
        <v>69</v>
      </c>
      <c r="M344" s="322"/>
      <c r="N344" s="322"/>
      <c r="O344" s="322"/>
      <c r="P344" s="322"/>
      <c r="Q344" s="322"/>
      <c r="R344" s="322"/>
      <c r="S344" s="323"/>
      <c r="U344" s="317" t="s">
        <v>40</v>
      </c>
      <c r="V344" s="324" t="s">
        <v>69</v>
      </c>
      <c r="W344" s="324"/>
      <c r="X344" s="324"/>
      <c r="Y344" s="324"/>
      <c r="Z344" s="324"/>
      <c r="AA344" s="324"/>
      <c r="AB344" s="324"/>
      <c r="AC344" s="324"/>
      <c r="AD344" s="324"/>
      <c r="AE344" s="324"/>
      <c r="AF344" s="324"/>
      <c r="AG344" s="324"/>
      <c r="AH344" s="324"/>
      <c r="AI344" s="325"/>
      <c r="BA344" s="160"/>
      <c r="BR344" s="160"/>
      <c r="CG344" s="160"/>
    </row>
    <row r="345" spans="1:85" ht="15">
      <c r="A345" s="170" t="s">
        <v>7</v>
      </c>
      <c r="B345" s="171">
        <v>0</v>
      </c>
      <c r="C345" s="171">
        <v>0</v>
      </c>
      <c r="D345" s="171">
        <v>0</v>
      </c>
      <c r="E345" s="171">
        <v>0</v>
      </c>
      <c r="F345" s="361"/>
      <c r="G345" s="171">
        <v>0</v>
      </c>
      <c r="H345" s="172">
        <v>0</v>
      </c>
      <c r="I345" s="173">
        <f>SUM(B345:H345)</f>
        <v>0</v>
      </c>
      <c r="J345" s="168"/>
      <c r="K345" s="222" t="s">
        <v>7</v>
      </c>
      <c r="L345" s="171">
        <v>0</v>
      </c>
      <c r="M345" s="171">
        <v>0</v>
      </c>
      <c r="N345" s="171">
        <v>0</v>
      </c>
      <c r="O345" s="171">
        <v>0</v>
      </c>
      <c r="P345" s="171">
        <v>0</v>
      </c>
      <c r="Q345" s="171">
        <v>0</v>
      </c>
      <c r="R345" s="223">
        <v>0</v>
      </c>
      <c r="S345" s="224">
        <f>SUM(L345:R345)</f>
        <v>0</v>
      </c>
      <c r="U345" s="225" t="s">
        <v>7</v>
      </c>
      <c r="V345" s="226">
        <v>0</v>
      </c>
      <c r="W345" s="226">
        <v>0</v>
      </c>
      <c r="X345" s="226">
        <v>0</v>
      </c>
      <c r="Y345" s="226">
        <v>0</v>
      </c>
      <c r="Z345" s="226">
        <v>0</v>
      </c>
      <c r="AA345" s="226">
        <v>0</v>
      </c>
      <c r="AB345" s="226">
        <v>0</v>
      </c>
      <c r="AC345" s="227">
        <v>0</v>
      </c>
      <c r="AD345" s="228">
        <v>0</v>
      </c>
      <c r="AE345" s="228">
        <v>0</v>
      </c>
      <c r="AF345" s="228">
        <v>0</v>
      </c>
      <c r="AG345" s="228">
        <v>0</v>
      </c>
      <c r="AH345" s="228">
        <v>0</v>
      </c>
      <c r="AI345" s="229">
        <f>SUM(V345:AC345)</f>
        <v>0</v>
      </c>
      <c r="AJ345" s="160" t="str">
        <f>IF(ABS(S345-AI345)&gt;0.001,S345-AI345,"")</f>
        <v/>
      </c>
      <c r="BA345" s="160"/>
      <c r="BR345" s="160"/>
      <c r="CG345" s="160"/>
    </row>
    <row r="346" spans="1:85" ht="15">
      <c r="A346" s="178" t="s">
        <v>8</v>
      </c>
      <c r="B346" s="179">
        <v>0</v>
      </c>
      <c r="C346" s="179">
        <v>0</v>
      </c>
      <c r="D346" s="179">
        <v>0</v>
      </c>
      <c r="E346" s="179">
        <v>0</v>
      </c>
      <c r="F346" s="362"/>
      <c r="G346" s="179">
        <v>0</v>
      </c>
      <c r="H346" s="180">
        <v>0</v>
      </c>
      <c r="I346" s="181">
        <f t="shared" ref="I346:I365" si="223">SUM(B346:H346)</f>
        <v>0</v>
      </c>
      <c r="J346" s="168"/>
      <c r="K346" s="182" t="s">
        <v>8</v>
      </c>
      <c r="L346" s="183">
        <v>0</v>
      </c>
      <c r="M346" s="183">
        <v>0</v>
      </c>
      <c r="N346" s="183">
        <v>0</v>
      </c>
      <c r="O346" s="183">
        <v>0</v>
      </c>
      <c r="P346" s="183">
        <v>0</v>
      </c>
      <c r="Q346" s="183">
        <v>0</v>
      </c>
      <c r="R346" s="184">
        <v>0</v>
      </c>
      <c r="S346" s="185">
        <f t="shared" ref="S346:S365" si="224">SUM(L346:R346)</f>
        <v>0</v>
      </c>
      <c r="U346" s="230" t="s">
        <v>8</v>
      </c>
      <c r="V346" s="231">
        <v>0</v>
      </c>
      <c r="W346" s="231">
        <v>0</v>
      </c>
      <c r="X346" s="231">
        <v>0</v>
      </c>
      <c r="Y346" s="231">
        <v>0</v>
      </c>
      <c r="Z346" s="231">
        <v>0</v>
      </c>
      <c r="AA346" s="231">
        <v>0</v>
      </c>
      <c r="AB346" s="231">
        <v>0</v>
      </c>
      <c r="AC346" s="232">
        <v>0</v>
      </c>
      <c r="AD346" s="231">
        <v>0</v>
      </c>
      <c r="AE346" s="231">
        <v>0</v>
      </c>
      <c r="AF346" s="231">
        <v>0</v>
      </c>
      <c r="AG346" s="231">
        <v>0</v>
      </c>
      <c r="AH346" s="231">
        <v>0</v>
      </c>
      <c r="AI346" s="233">
        <f t="shared" ref="AI346:AI365" si="225">SUM(V346:AC346)</f>
        <v>0</v>
      </c>
      <c r="AJ346" s="160" t="str">
        <f t="shared" ref="AJ346:AJ367" si="226">IF(ABS(S346-AI346)&gt;0.001,S346-AI346,"")</f>
        <v/>
      </c>
      <c r="BA346" s="160"/>
      <c r="BR346" s="160"/>
      <c r="CG346" s="160"/>
    </row>
    <row r="347" spans="1:85" ht="15">
      <c r="A347" s="186" t="s">
        <v>10</v>
      </c>
      <c r="B347" s="175">
        <v>0</v>
      </c>
      <c r="C347" s="175">
        <v>0</v>
      </c>
      <c r="D347" s="175">
        <v>0</v>
      </c>
      <c r="E347" s="175">
        <v>0</v>
      </c>
      <c r="F347" s="362"/>
      <c r="G347" s="175">
        <v>0</v>
      </c>
      <c r="H347" s="187">
        <v>0</v>
      </c>
      <c r="I347" s="173">
        <f t="shared" si="223"/>
        <v>0</v>
      </c>
      <c r="J347" s="168"/>
      <c r="K347" s="188" t="s">
        <v>10</v>
      </c>
      <c r="L347" s="175">
        <v>0</v>
      </c>
      <c r="M347" s="175">
        <v>0</v>
      </c>
      <c r="N347" s="175">
        <v>0</v>
      </c>
      <c r="O347" s="175">
        <v>0</v>
      </c>
      <c r="P347" s="175">
        <v>0</v>
      </c>
      <c r="Q347" s="175">
        <v>0</v>
      </c>
      <c r="R347" s="176">
        <v>0</v>
      </c>
      <c r="S347" s="177">
        <f t="shared" si="224"/>
        <v>0</v>
      </c>
      <c r="U347" s="234" t="s">
        <v>10</v>
      </c>
      <c r="V347" s="226">
        <v>0</v>
      </c>
      <c r="W347" s="226">
        <v>0</v>
      </c>
      <c r="X347" s="226">
        <v>0</v>
      </c>
      <c r="Y347" s="226">
        <v>0</v>
      </c>
      <c r="Z347" s="226">
        <v>0</v>
      </c>
      <c r="AA347" s="226">
        <v>0</v>
      </c>
      <c r="AB347" s="226">
        <v>0</v>
      </c>
      <c r="AC347" s="227">
        <v>0</v>
      </c>
      <c r="AD347" s="228">
        <v>0</v>
      </c>
      <c r="AE347" s="228">
        <v>0</v>
      </c>
      <c r="AF347" s="228">
        <v>0</v>
      </c>
      <c r="AG347" s="228">
        <v>0</v>
      </c>
      <c r="AH347" s="228">
        <v>0</v>
      </c>
      <c r="AI347" s="229">
        <f t="shared" si="225"/>
        <v>0</v>
      </c>
      <c r="AJ347" s="160" t="str">
        <f t="shared" si="226"/>
        <v/>
      </c>
      <c r="BA347" s="160"/>
      <c r="BR347" s="160"/>
      <c r="CG347" s="160"/>
    </row>
    <row r="348" spans="1:85" ht="15">
      <c r="A348" s="178" t="s">
        <v>56</v>
      </c>
      <c r="B348" s="179">
        <v>0</v>
      </c>
      <c r="C348" s="179">
        <v>0</v>
      </c>
      <c r="D348" s="179">
        <v>0</v>
      </c>
      <c r="E348" s="179">
        <v>0</v>
      </c>
      <c r="F348" s="362"/>
      <c r="G348" s="179">
        <v>0</v>
      </c>
      <c r="H348" s="180">
        <v>0</v>
      </c>
      <c r="I348" s="181">
        <f t="shared" si="223"/>
        <v>0</v>
      </c>
      <c r="J348" s="168"/>
      <c r="K348" s="182" t="s">
        <v>56</v>
      </c>
      <c r="L348" s="183">
        <v>0</v>
      </c>
      <c r="M348" s="183">
        <v>0</v>
      </c>
      <c r="N348" s="183">
        <v>0</v>
      </c>
      <c r="O348" s="183">
        <v>0</v>
      </c>
      <c r="P348" s="183">
        <v>0</v>
      </c>
      <c r="Q348" s="183">
        <v>0</v>
      </c>
      <c r="R348" s="184">
        <v>0</v>
      </c>
      <c r="S348" s="185">
        <f t="shared" si="224"/>
        <v>0</v>
      </c>
      <c r="U348" s="230" t="s">
        <v>56</v>
      </c>
      <c r="V348" s="231">
        <v>0</v>
      </c>
      <c r="W348" s="231">
        <v>0</v>
      </c>
      <c r="X348" s="231">
        <v>0</v>
      </c>
      <c r="Y348" s="231">
        <v>0</v>
      </c>
      <c r="Z348" s="231">
        <v>0</v>
      </c>
      <c r="AA348" s="231">
        <v>0</v>
      </c>
      <c r="AB348" s="231">
        <v>0</v>
      </c>
      <c r="AC348" s="232">
        <v>0</v>
      </c>
      <c r="AD348" s="231">
        <v>0</v>
      </c>
      <c r="AE348" s="231">
        <v>0</v>
      </c>
      <c r="AF348" s="231">
        <v>0</v>
      </c>
      <c r="AG348" s="231">
        <v>0</v>
      </c>
      <c r="AH348" s="231">
        <v>0</v>
      </c>
      <c r="AI348" s="233">
        <f t="shared" si="225"/>
        <v>0</v>
      </c>
      <c r="AJ348" s="160" t="str">
        <f t="shared" si="226"/>
        <v/>
      </c>
      <c r="BA348" s="160"/>
      <c r="BR348" s="160"/>
      <c r="CG348" s="160"/>
    </row>
    <row r="349" spans="1:85" ht="15">
      <c r="A349" s="186" t="s">
        <v>16</v>
      </c>
      <c r="B349" s="175">
        <v>1.592419121638263</v>
      </c>
      <c r="C349" s="175">
        <v>2.4433424880493577</v>
      </c>
      <c r="D349" s="175">
        <v>0</v>
      </c>
      <c r="E349" s="175">
        <v>0</v>
      </c>
      <c r="F349" s="362"/>
      <c r="G349" s="175">
        <v>0</v>
      </c>
      <c r="H349" s="187">
        <v>0</v>
      </c>
      <c r="I349" s="173">
        <f t="shared" si="223"/>
        <v>4.0357616096876203</v>
      </c>
      <c r="J349" s="168"/>
      <c r="K349" s="188" t="s">
        <v>16</v>
      </c>
      <c r="L349" s="175">
        <v>1.592419121638263</v>
      </c>
      <c r="M349" s="175">
        <v>2.4433424880493577</v>
      </c>
      <c r="N349" s="175">
        <v>0</v>
      </c>
      <c r="O349" s="175">
        <v>0</v>
      </c>
      <c r="P349" s="175">
        <v>0</v>
      </c>
      <c r="Q349" s="175">
        <v>0</v>
      </c>
      <c r="R349" s="176">
        <v>0</v>
      </c>
      <c r="S349" s="177">
        <f t="shared" si="224"/>
        <v>4.0357616096876203</v>
      </c>
      <c r="U349" s="234" t="s">
        <v>16</v>
      </c>
      <c r="V349" s="226">
        <v>1.592419121638263</v>
      </c>
      <c r="W349" s="226">
        <v>0</v>
      </c>
      <c r="X349" s="226">
        <v>0</v>
      </c>
      <c r="Y349" s="226">
        <v>2.4433424880493577</v>
      </c>
      <c r="Z349" s="226">
        <v>0</v>
      </c>
      <c r="AA349" s="226">
        <v>0</v>
      </c>
      <c r="AB349" s="226">
        <v>0</v>
      </c>
      <c r="AC349" s="227">
        <v>0</v>
      </c>
      <c r="AD349" s="228">
        <v>0</v>
      </c>
      <c r="AE349" s="228">
        <v>0</v>
      </c>
      <c r="AF349" s="228">
        <v>0</v>
      </c>
      <c r="AG349" s="228">
        <v>0</v>
      </c>
      <c r="AH349" s="228">
        <v>0</v>
      </c>
      <c r="AI349" s="229">
        <f t="shared" si="225"/>
        <v>4.0357616096876203</v>
      </c>
      <c r="AJ349" s="160" t="str">
        <f t="shared" si="226"/>
        <v/>
      </c>
      <c r="BA349" s="160"/>
      <c r="BR349" s="160"/>
      <c r="CG349" s="160"/>
    </row>
    <row r="350" spans="1:85" ht="15">
      <c r="A350" s="178" t="s">
        <v>15</v>
      </c>
      <c r="B350" s="179">
        <v>0.3913499564826044</v>
      </c>
      <c r="C350" s="179">
        <v>0</v>
      </c>
      <c r="D350" s="179">
        <v>1.8778250719936314</v>
      </c>
      <c r="E350" s="179">
        <v>0.15969492036036387</v>
      </c>
      <c r="F350" s="362"/>
      <c r="G350" s="179">
        <v>0</v>
      </c>
      <c r="H350" s="180">
        <v>0</v>
      </c>
      <c r="I350" s="181">
        <f t="shared" si="223"/>
        <v>2.4288699488365997</v>
      </c>
      <c r="J350" s="168"/>
      <c r="K350" s="182" t="s">
        <v>15</v>
      </c>
      <c r="L350" s="183">
        <v>0.3913499564826044</v>
      </c>
      <c r="M350" s="183">
        <v>0</v>
      </c>
      <c r="N350" s="183">
        <v>1.8778250719936314</v>
      </c>
      <c r="O350" s="183">
        <v>0.15969492036036387</v>
      </c>
      <c r="P350" s="183">
        <v>0</v>
      </c>
      <c r="Q350" s="183">
        <v>0</v>
      </c>
      <c r="R350" s="184">
        <v>0</v>
      </c>
      <c r="S350" s="185">
        <f t="shared" si="224"/>
        <v>2.4288699488365997</v>
      </c>
      <c r="U350" s="230" t="s">
        <v>57</v>
      </c>
      <c r="V350" s="231">
        <v>0.38247880390705752</v>
      </c>
      <c r="W350" s="231">
        <v>0</v>
      </c>
      <c r="X350" s="231">
        <v>0</v>
      </c>
      <c r="Y350" s="231">
        <v>0</v>
      </c>
      <c r="Z350" s="231">
        <v>0</v>
      </c>
      <c r="AA350" s="231">
        <v>0.14697552664359712</v>
      </c>
      <c r="AB350" s="231">
        <v>0</v>
      </c>
      <c r="AC350" s="232">
        <v>1.8994156182859447</v>
      </c>
      <c r="AD350" s="231">
        <v>8.8711525755468708E-3</v>
      </c>
      <c r="AE350" s="231">
        <v>0</v>
      </c>
      <c r="AF350" s="231">
        <v>0</v>
      </c>
      <c r="AG350" s="231">
        <v>1.8778250719936314</v>
      </c>
      <c r="AH350" s="231">
        <v>1.2719393716766754E-2</v>
      </c>
      <c r="AI350" s="233">
        <f t="shared" si="225"/>
        <v>2.4288699488365992</v>
      </c>
      <c r="AJ350" s="160" t="str">
        <f t="shared" si="226"/>
        <v/>
      </c>
      <c r="BA350" s="160"/>
      <c r="BR350" s="160"/>
      <c r="CG350" s="160"/>
    </row>
    <row r="351" spans="1:85" ht="15">
      <c r="A351" s="186" t="s">
        <v>58</v>
      </c>
      <c r="B351" s="175">
        <v>0</v>
      </c>
      <c r="C351" s="175">
        <v>0</v>
      </c>
      <c r="D351" s="175">
        <v>0</v>
      </c>
      <c r="E351" s="175">
        <v>1.3883908064080623</v>
      </c>
      <c r="F351" s="362"/>
      <c r="G351" s="175">
        <v>0</v>
      </c>
      <c r="H351" s="187">
        <v>0</v>
      </c>
      <c r="I351" s="173">
        <f t="shared" si="223"/>
        <v>1.3883908064080623</v>
      </c>
      <c r="J351" s="168"/>
      <c r="K351" s="188" t="s">
        <v>58</v>
      </c>
      <c r="L351" s="175">
        <v>0</v>
      </c>
      <c r="M351" s="175">
        <v>0</v>
      </c>
      <c r="N351" s="175">
        <v>0</v>
      </c>
      <c r="O351" s="175">
        <v>1.3883908064080623</v>
      </c>
      <c r="P351" s="175">
        <v>80.801636388388133</v>
      </c>
      <c r="Q351" s="175">
        <v>0</v>
      </c>
      <c r="R351" s="176">
        <v>0</v>
      </c>
      <c r="S351" s="177">
        <f t="shared" si="224"/>
        <v>82.190027194796201</v>
      </c>
      <c r="U351" s="234" t="s">
        <v>58</v>
      </c>
      <c r="V351" s="226">
        <v>0</v>
      </c>
      <c r="W351" s="226">
        <v>0</v>
      </c>
      <c r="X351" s="226">
        <v>0</v>
      </c>
      <c r="Y351" s="226">
        <v>0</v>
      </c>
      <c r="Z351" s="226">
        <v>0</v>
      </c>
      <c r="AA351" s="226">
        <v>0</v>
      </c>
      <c r="AB351" s="226">
        <v>80.801636388388133</v>
      </c>
      <c r="AC351" s="227">
        <v>1.3883908064080623</v>
      </c>
      <c r="AD351" s="226">
        <v>0</v>
      </c>
      <c r="AE351" s="226">
        <v>0</v>
      </c>
      <c r="AF351" s="226">
        <v>0</v>
      </c>
      <c r="AG351" s="226">
        <v>0</v>
      </c>
      <c r="AH351" s="226">
        <v>1.3883908064080623</v>
      </c>
      <c r="AI351" s="229">
        <f t="shared" si="225"/>
        <v>82.190027194796201</v>
      </c>
      <c r="AJ351" s="160" t="str">
        <f t="shared" si="226"/>
        <v/>
      </c>
      <c r="BA351" s="160"/>
      <c r="BR351" s="160"/>
      <c r="CG351" s="160"/>
    </row>
    <row r="352" spans="1:85" ht="15">
      <c r="A352" s="178" t="s">
        <v>12</v>
      </c>
      <c r="B352" s="179">
        <v>0</v>
      </c>
      <c r="C352" s="179">
        <v>0</v>
      </c>
      <c r="D352" s="179">
        <v>0</v>
      </c>
      <c r="E352" s="179">
        <v>0</v>
      </c>
      <c r="F352" s="362"/>
      <c r="G352" s="179">
        <v>0</v>
      </c>
      <c r="H352" s="180">
        <v>0</v>
      </c>
      <c r="I352" s="181">
        <f t="shared" si="223"/>
        <v>0</v>
      </c>
      <c r="J352" s="168"/>
      <c r="K352" s="182" t="s">
        <v>12</v>
      </c>
      <c r="L352" s="183">
        <v>0</v>
      </c>
      <c r="M352" s="183">
        <v>0</v>
      </c>
      <c r="N352" s="183">
        <v>0</v>
      </c>
      <c r="O352" s="183">
        <v>0</v>
      </c>
      <c r="P352" s="183">
        <v>1.9895779988648632</v>
      </c>
      <c r="Q352" s="183">
        <v>0</v>
      </c>
      <c r="R352" s="184">
        <v>0</v>
      </c>
      <c r="S352" s="185">
        <f t="shared" si="224"/>
        <v>1.9895779988648632</v>
      </c>
      <c r="U352" s="230" t="s">
        <v>12</v>
      </c>
      <c r="V352" s="231">
        <v>0</v>
      </c>
      <c r="W352" s="231">
        <v>0</v>
      </c>
      <c r="X352" s="231">
        <v>0</v>
      </c>
      <c r="Y352" s="231">
        <v>0</v>
      </c>
      <c r="Z352" s="231">
        <v>0</v>
      </c>
      <c r="AA352" s="231">
        <v>0</v>
      </c>
      <c r="AB352" s="231">
        <v>1.9895779988648632</v>
      </c>
      <c r="AC352" s="232">
        <v>0</v>
      </c>
      <c r="AD352" s="231">
        <v>0</v>
      </c>
      <c r="AE352" s="231">
        <v>0</v>
      </c>
      <c r="AF352" s="231">
        <v>0</v>
      </c>
      <c r="AG352" s="231">
        <v>0</v>
      </c>
      <c r="AH352" s="231">
        <v>0</v>
      </c>
      <c r="AI352" s="233">
        <f t="shared" si="225"/>
        <v>1.9895779988648632</v>
      </c>
      <c r="AJ352" s="160" t="str">
        <f t="shared" si="226"/>
        <v/>
      </c>
      <c r="BA352" s="160"/>
      <c r="BR352" s="160"/>
      <c r="CG352" s="160"/>
    </row>
    <row r="353" spans="1:85" ht="15">
      <c r="A353" s="186" t="s">
        <v>59</v>
      </c>
      <c r="B353" s="175">
        <v>0</v>
      </c>
      <c r="C353" s="175">
        <v>0</v>
      </c>
      <c r="D353" s="175">
        <v>0</v>
      </c>
      <c r="E353" s="175">
        <v>0</v>
      </c>
      <c r="F353" s="362"/>
      <c r="G353" s="175">
        <v>0</v>
      </c>
      <c r="H353" s="187">
        <v>0</v>
      </c>
      <c r="I353" s="173">
        <f t="shared" si="223"/>
        <v>0</v>
      </c>
      <c r="J353" s="168"/>
      <c r="K353" s="188" t="s">
        <v>59</v>
      </c>
      <c r="L353" s="175">
        <v>0</v>
      </c>
      <c r="M353" s="175">
        <v>0</v>
      </c>
      <c r="N353" s="175">
        <v>0</v>
      </c>
      <c r="O353" s="175">
        <v>0</v>
      </c>
      <c r="P353" s="175">
        <v>0</v>
      </c>
      <c r="Q353" s="175">
        <v>0</v>
      </c>
      <c r="R353" s="176">
        <v>0</v>
      </c>
      <c r="S353" s="177">
        <f t="shared" si="224"/>
        <v>0</v>
      </c>
      <c r="U353" s="234" t="s">
        <v>59</v>
      </c>
      <c r="V353" s="226">
        <v>0</v>
      </c>
      <c r="W353" s="226">
        <v>0</v>
      </c>
      <c r="X353" s="226">
        <v>0</v>
      </c>
      <c r="Y353" s="226">
        <v>0</v>
      </c>
      <c r="Z353" s="226">
        <v>0</v>
      </c>
      <c r="AA353" s="226">
        <v>0</v>
      </c>
      <c r="AB353" s="226">
        <v>0</v>
      </c>
      <c r="AC353" s="227">
        <v>0</v>
      </c>
      <c r="AD353" s="226">
        <v>0</v>
      </c>
      <c r="AE353" s="226">
        <v>0</v>
      </c>
      <c r="AF353" s="226">
        <v>0</v>
      </c>
      <c r="AG353" s="226">
        <v>0</v>
      </c>
      <c r="AH353" s="226">
        <v>0</v>
      </c>
      <c r="AI353" s="229">
        <f t="shared" si="225"/>
        <v>0</v>
      </c>
      <c r="AJ353" s="160" t="str">
        <f t="shared" si="226"/>
        <v/>
      </c>
      <c r="BA353" s="160"/>
      <c r="BR353" s="160"/>
      <c r="CG353" s="160"/>
    </row>
    <row r="354" spans="1:85" ht="15">
      <c r="A354" s="178" t="s">
        <v>17</v>
      </c>
      <c r="B354" s="179">
        <v>0</v>
      </c>
      <c r="C354" s="179">
        <v>1.1222098392200845E-2</v>
      </c>
      <c r="D354" s="179">
        <v>0</v>
      </c>
      <c r="E354" s="179">
        <v>0</v>
      </c>
      <c r="F354" s="362"/>
      <c r="G354" s="179">
        <v>0</v>
      </c>
      <c r="H354" s="180">
        <v>0</v>
      </c>
      <c r="I354" s="181">
        <f t="shared" si="223"/>
        <v>1.1222098392200845E-2</v>
      </c>
      <c r="J354" s="168"/>
      <c r="K354" s="182" t="s">
        <v>17</v>
      </c>
      <c r="L354" s="183">
        <v>0</v>
      </c>
      <c r="M354" s="183">
        <v>1.1222098392200845E-2</v>
      </c>
      <c r="N354" s="183">
        <v>0</v>
      </c>
      <c r="O354" s="183">
        <v>0</v>
      </c>
      <c r="P354" s="183">
        <v>0.49712903136735792</v>
      </c>
      <c r="Q354" s="183">
        <v>0</v>
      </c>
      <c r="R354" s="184">
        <v>0</v>
      </c>
      <c r="S354" s="185">
        <f t="shared" si="224"/>
        <v>0.50835112975955876</v>
      </c>
      <c r="U354" s="230" t="s">
        <v>17</v>
      </c>
      <c r="V354" s="231">
        <v>0</v>
      </c>
      <c r="W354" s="231">
        <v>0</v>
      </c>
      <c r="X354" s="231">
        <v>0</v>
      </c>
      <c r="Y354" s="231">
        <v>1.1222098392200845E-2</v>
      </c>
      <c r="Z354" s="231">
        <v>0</v>
      </c>
      <c r="AA354" s="231">
        <v>0</v>
      </c>
      <c r="AB354" s="231">
        <v>0.49712903136735792</v>
      </c>
      <c r="AC354" s="232">
        <v>0</v>
      </c>
      <c r="AD354" s="231">
        <v>0</v>
      </c>
      <c r="AE354" s="231">
        <v>0</v>
      </c>
      <c r="AF354" s="231">
        <v>0</v>
      </c>
      <c r="AG354" s="231">
        <v>0</v>
      </c>
      <c r="AH354" s="231">
        <v>0</v>
      </c>
      <c r="AI354" s="233">
        <f t="shared" si="225"/>
        <v>0.50835112975955876</v>
      </c>
      <c r="AJ354" s="160" t="str">
        <f t="shared" si="226"/>
        <v/>
      </c>
      <c r="BA354" s="160"/>
      <c r="BR354" s="160"/>
      <c r="CG354" s="160"/>
    </row>
    <row r="355" spans="1:85" ht="15">
      <c r="A355" s="186" t="s">
        <v>139</v>
      </c>
      <c r="B355" s="175">
        <v>1.0543682827937859</v>
      </c>
      <c r="C355" s="175">
        <v>0</v>
      </c>
      <c r="D355" s="175">
        <v>20.605569997919016</v>
      </c>
      <c r="E355" s="175">
        <v>0</v>
      </c>
      <c r="F355" s="362"/>
      <c r="G355" s="175">
        <v>0</v>
      </c>
      <c r="H355" s="187">
        <v>0</v>
      </c>
      <c r="I355" s="173">
        <f t="shared" si="223"/>
        <v>21.659938280712801</v>
      </c>
      <c r="J355" s="168"/>
      <c r="K355" s="188" t="s">
        <v>139</v>
      </c>
      <c r="L355" s="175">
        <v>1.0543682827937859</v>
      </c>
      <c r="M355" s="175">
        <v>0</v>
      </c>
      <c r="N355" s="175">
        <v>20.605569997919016</v>
      </c>
      <c r="O355" s="175">
        <v>0</v>
      </c>
      <c r="P355" s="175">
        <v>0</v>
      </c>
      <c r="Q355" s="175">
        <v>0</v>
      </c>
      <c r="R355" s="176">
        <v>0</v>
      </c>
      <c r="S355" s="177">
        <f t="shared" si="224"/>
        <v>21.659938280712801</v>
      </c>
      <c r="U355" s="234" t="s">
        <v>139</v>
      </c>
      <c r="V355" s="226">
        <v>1.0543682827937859</v>
      </c>
      <c r="W355" s="226">
        <v>0</v>
      </c>
      <c r="X355" s="226">
        <v>0</v>
      </c>
      <c r="Y355" s="226">
        <v>0</v>
      </c>
      <c r="Z355" s="226">
        <v>20.605569997919016</v>
      </c>
      <c r="AA355" s="226">
        <v>0</v>
      </c>
      <c r="AB355" s="226">
        <v>0</v>
      </c>
      <c r="AC355" s="227">
        <v>0</v>
      </c>
      <c r="AD355" s="226">
        <v>0</v>
      </c>
      <c r="AE355" s="226">
        <v>0</v>
      </c>
      <c r="AF355" s="226">
        <v>0</v>
      </c>
      <c r="AG355" s="226">
        <v>0</v>
      </c>
      <c r="AH355" s="226">
        <v>0</v>
      </c>
      <c r="AI355" s="229">
        <f t="shared" si="225"/>
        <v>21.659938280712801</v>
      </c>
      <c r="AJ355" s="160" t="str">
        <f t="shared" si="226"/>
        <v/>
      </c>
      <c r="BA355" s="160"/>
      <c r="BR355" s="160"/>
      <c r="CG355" s="160"/>
    </row>
    <row r="356" spans="1:85" ht="15">
      <c r="A356" s="178" t="s">
        <v>25</v>
      </c>
      <c r="B356" s="179">
        <v>1.2456571925758986</v>
      </c>
      <c r="C356" s="179">
        <v>0.61819363652736248</v>
      </c>
      <c r="D356" s="179">
        <v>0.42763400851765154</v>
      </c>
      <c r="E356" s="179">
        <v>54.88134127652043</v>
      </c>
      <c r="F356" s="362"/>
      <c r="G356" s="179">
        <v>1.9018761510725135</v>
      </c>
      <c r="H356" s="180">
        <v>0</v>
      </c>
      <c r="I356" s="181">
        <f t="shared" si="223"/>
        <v>59.074702265213858</v>
      </c>
      <c r="J356" s="168"/>
      <c r="K356" s="182" t="s">
        <v>25</v>
      </c>
      <c r="L356" s="183">
        <v>1.2456571925758986</v>
      </c>
      <c r="M356" s="183">
        <v>0.61819363652736248</v>
      </c>
      <c r="N356" s="183">
        <v>0.42763400851765154</v>
      </c>
      <c r="O356" s="183">
        <v>54.88134127652043</v>
      </c>
      <c r="P356" s="183">
        <v>0.20586139152726837</v>
      </c>
      <c r="Q356" s="183">
        <v>1.9018761510725135</v>
      </c>
      <c r="R356" s="184">
        <v>0</v>
      </c>
      <c r="S356" s="185">
        <f t="shared" si="224"/>
        <v>59.28056365674113</v>
      </c>
      <c r="U356" s="230" t="s">
        <v>25</v>
      </c>
      <c r="V356" s="231">
        <v>0.30099788903430585</v>
      </c>
      <c r="W356" s="231">
        <v>0.9425563531824096</v>
      </c>
      <c r="X356" s="231">
        <v>1.9018761510725135</v>
      </c>
      <c r="Y356" s="231">
        <v>0.61819363652736248</v>
      </c>
      <c r="Z356" s="231">
        <v>0.21672959107736092</v>
      </c>
      <c r="AA356" s="231">
        <v>54.760253671178795</v>
      </c>
      <c r="AB356" s="231">
        <v>0.20586139152726837</v>
      </c>
      <c r="AC356" s="232">
        <v>0.3340949731411072</v>
      </c>
      <c r="AD356" s="231">
        <v>2.1029503591831304E-3</v>
      </c>
      <c r="AE356" s="231">
        <v>6.7438847501748254E-4</v>
      </c>
      <c r="AF356" s="231">
        <v>0</v>
      </c>
      <c r="AG356" s="231">
        <v>0.21090441744029065</v>
      </c>
      <c r="AH356" s="231">
        <v>0.12041321686661594</v>
      </c>
      <c r="AI356" s="233">
        <f t="shared" si="225"/>
        <v>59.280563656741123</v>
      </c>
      <c r="AJ356" s="160" t="str">
        <f t="shared" si="226"/>
        <v/>
      </c>
      <c r="BA356" s="160"/>
      <c r="BR356" s="160"/>
      <c r="CG356" s="160"/>
    </row>
    <row r="357" spans="1:85" ht="15">
      <c r="A357" s="186" t="s">
        <v>24</v>
      </c>
      <c r="B357" s="175">
        <v>0.37255549905360408</v>
      </c>
      <c r="C357" s="175">
        <v>0</v>
      </c>
      <c r="D357" s="175">
        <v>5.5971998314989371</v>
      </c>
      <c r="E357" s="175">
        <v>0</v>
      </c>
      <c r="F357" s="362"/>
      <c r="G357" s="175">
        <v>0</v>
      </c>
      <c r="H357" s="187">
        <v>0</v>
      </c>
      <c r="I357" s="173">
        <f t="shared" si="223"/>
        <v>5.969755330552541</v>
      </c>
      <c r="J357" s="168"/>
      <c r="K357" s="188" t="s">
        <v>24</v>
      </c>
      <c r="L357" s="175">
        <v>0.37255549905360408</v>
      </c>
      <c r="M357" s="175">
        <v>0</v>
      </c>
      <c r="N357" s="175">
        <v>5.5971998314989371</v>
      </c>
      <c r="O357" s="175">
        <v>0</v>
      </c>
      <c r="P357" s="175">
        <v>0</v>
      </c>
      <c r="Q357" s="175">
        <v>0</v>
      </c>
      <c r="R357" s="176">
        <v>0</v>
      </c>
      <c r="S357" s="177">
        <f t="shared" si="224"/>
        <v>5.969755330552541</v>
      </c>
      <c r="U357" s="234" t="s">
        <v>24</v>
      </c>
      <c r="V357" s="226">
        <v>0.37255549905360408</v>
      </c>
      <c r="W357" s="226">
        <v>0</v>
      </c>
      <c r="X357" s="226">
        <v>0</v>
      </c>
      <c r="Y357" s="226">
        <v>0</v>
      </c>
      <c r="Z357" s="226">
        <v>0.15585418766938935</v>
      </c>
      <c r="AA357" s="226">
        <v>0</v>
      </c>
      <c r="AB357" s="226">
        <v>0</v>
      </c>
      <c r="AC357" s="227">
        <v>5.441345643829548</v>
      </c>
      <c r="AD357" s="226">
        <v>0</v>
      </c>
      <c r="AE357" s="226">
        <v>0</v>
      </c>
      <c r="AF357" s="226">
        <v>0</v>
      </c>
      <c r="AG357" s="226">
        <v>5.441345643829548</v>
      </c>
      <c r="AH357" s="226">
        <v>0</v>
      </c>
      <c r="AI357" s="229">
        <f t="shared" si="225"/>
        <v>5.969755330552541</v>
      </c>
      <c r="AJ357" s="160" t="str">
        <f t="shared" si="226"/>
        <v/>
      </c>
      <c r="BA357" s="160"/>
      <c r="BR357" s="160"/>
      <c r="CG357" s="160"/>
    </row>
    <row r="358" spans="1:85" ht="15">
      <c r="A358" s="178" t="s">
        <v>60</v>
      </c>
      <c r="B358" s="179">
        <v>1.8532243455865129</v>
      </c>
      <c r="C358" s="179">
        <v>3.1428392252472306</v>
      </c>
      <c r="D358" s="179">
        <v>5.7316216873809678</v>
      </c>
      <c r="E358" s="179">
        <v>0</v>
      </c>
      <c r="F358" s="362"/>
      <c r="G358" s="179">
        <v>0</v>
      </c>
      <c r="H358" s="180">
        <v>0</v>
      </c>
      <c r="I358" s="181">
        <f t="shared" si="223"/>
        <v>10.727685258214711</v>
      </c>
      <c r="J358" s="168"/>
      <c r="K358" s="182" t="s">
        <v>60</v>
      </c>
      <c r="L358" s="183">
        <v>1.8532243455865129</v>
      </c>
      <c r="M358" s="183">
        <v>3.1428392252472306</v>
      </c>
      <c r="N358" s="183">
        <v>5.7316216873809678</v>
      </c>
      <c r="O358" s="183">
        <v>0</v>
      </c>
      <c r="P358" s="183">
        <v>0</v>
      </c>
      <c r="Q358" s="183">
        <v>0</v>
      </c>
      <c r="R358" s="184">
        <v>0</v>
      </c>
      <c r="S358" s="185">
        <f t="shared" si="224"/>
        <v>10.727685258214711</v>
      </c>
      <c r="U358" s="230" t="s">
        <v>60</v>
      </c>
      <c r="V358" s="231">
        <v>1.8532243455865129</v>
      </c>
      <c r="W358" s="231">
        <v>0</v>
      </c>
      <c r="X358" s="231">
        <v>0</v>
      </c>
      <c r="Y358" s="231">
        <v>3.1428392252472306</v>
      </c>
      <c r="Z358" s="231">
        <v>5.7316216873809678</v>
      </c>
      <c r="AA358" s="231">
        <v>0</v>
      </c>
      <c r="AB358" s="231">
        <v>0</v>
      </c>
      <c r="AC358" s="232">
        <v>0</v>
      </c>
      <c r="AD358" s="231">
        <v>0</v>
      </c>
      <c r="AE358" s="231">
        <v>0</v>
      </c>
      <c r="AF358" s="231">
        <v>0</v>
      </c>
      <c r="AG358" s="231">
        <v>0</v>
      </c>
      <c r="AH358" s="231">
        <v>0</v>
      </c>
      <c r="AI358" s="233">
        <f t="shared" si="225"/>
        <v>10.727685258214711</v>
      </c>
      <c r="AJ358" s="160" t="str">
        <f t="shared" si="226"/>
        <v/>
      </c>
      <c r="BA358" s="160"/>
      <c r="BR358" s="160"/>
      <c r="CG358" s="160"/>
    </row>
    <row r="359" spans="1:85" ht="15">
      <c r="A359" s="186" t="s">
        <v>22</v>
      </c>
      <c r="B359" s="175">
        <v>14.623206952776476</v>
      </c>
      <c r="C359" s="175">
        <v>72.303899232401591</v>
      </c>
      <c r="D359" s="175">
        <v>41.227287007198896</v>
      </c>
      <c r="E359" s="175">
        <v>1.0756810976244713</v>
      </c>
      <c r="F359" s="362"/>
      <c r="G359" s="175">
        <v>0</v>
      </c>
      <c r="H359" s="187">
        <v>0</v>
      </c>
      <c r="I359" s="173">
        <f t="shared" si="223"/>
        <v>129.23007429000145</v>
      </c>
      <c r="J359" s="168"/>
      <c r="K359" s="188" t="s">
        <v>22</v>
      </c>
      <c r="L359" s="175">
        <v>14.623206952776476</v>
      </c>
      <c r="M359" s="175">
        <v>72.303899232401591</v>
      </c>
      <c r="N359" s="175">
        <v>41.227287007198896</v>
      </c>
      <c r="O359" s="175">
        <v>1.0756810976244713</v>
      </c>
      <c r="P359" s="175">
        <v>4.7864603881757395</v>
      </c>
      <c r="Q359" s="175">
        <v>0</v>
      </c>
      <c r="R359" s="176">
        <v>0</v>
      </c>
      <c r="S359" s="177">
        <f t="shared" si="224"/>
        <v>134.01653467817718</v>
      </c>
      <c r="U359" s="234" t="s">
        <v>22</v>
      </c>
      <c r="V359" s="226">
        <v>14.623206952776476</v>
      </c>
      <c r="W359" s="226">
        <v>0</v>
      </c>
      <c r="X359" s="226">
        <v>0</v>
      </c>
      <c r="Y359" s="226">
        <v>72.303899232401591</v>
      </c>
      <c r="Z359" s="226">
        <v>29.861908552789529</v>
      </c>
      <c r="AA359" s="226">
        <v>0</v>
      </c>
      <c r="AB359" s="226">
        <v>4.7864603881757395</v>
      </c>
      <c r="AC359" s="227">
        <v>12.441059552033835</v>
      </c>
      <c r="AD359" s="226">
        <v>0</v>
      </c>
      <c r="AE359" s="226">
        <v>0</v>
      </c>
      <c r="AF359" s="226">
        <v>0</v>
      </c>
      <c r="AG359" s="226">
        <v>11.365378454409363</v>
      </c>
      <c r="AH359" s="226">
        <v>1.0756810976244713</v>
      </c>
      <c r="AI359" s="229">
        <f t="shared" si="225"/>
        <v>134.01653467817715</v>
      </c>
      <c r="AJ359" s="160" t="str">
        <f t="shared" si="226"/>
        <v/>
      </c>
      <c r="BA359" s="160"/>
      <c r="BR359" s="160"/>
      <c r="CG359" s="160"/>
    </row>
    <row r="360" spans="1:85" ht="15">
      <c r="A360" s="178" t="s">
        <v>21</v>
      </c>
      <c r="B360" s="179">
        <v>0</v>
      </c>
      <c r="C360" s="179">
        <v>0</v>
      </c>
      <c r="D360" s="179">
        <v>0</v>
      </c>
      <c r="E360" s="179">
        <v>0</v>
      </c>
      <c r="F360" s="362"/>
      <c r="G360" s="179">
        <v>0</v>
      </c>
      <c r="H360" s="180">
        <v>0</v>
      </c>
      <c r="I360" s="181">
        <f t="shared" si="223"/>
        <v>0</v>
      </c>
      <c r="J360" s="168"/>
      <c r="K360" s="182" t="s">
        <v>21</v>
      </c>
      <c r="L360" s="183">
        <v>0</v>
      </c>
      <c r="M360" s="183">
        <v>0</v>
      </c>
      <c r="N360" s="183">
        <v>0</v>
      </c>
      <c r="O360" s="183">
        <v>0</v>
      </c>
      <c r="P360" s="183">
        <v>0</v>
      </c>
      <c r="Q360" s="183">
        <v>0</v>
      </c>
      <c r="R360" s="184">
        <v>0</v>
      </c>
      <c r="S360" s="185">
        <f t="shared" si="224"/>
        <v>0</v>
      </c>
      <c r="U360" s="230" t="s">
        <v>61</v>
      </c>
      <c r="V360" s="231">
        <v>0</v>
      </c>
      <c r="W360" s="231">
        <v>0</v>
      </c>
      <c r="X360" s="231">
        <v>0</v>
      </c>
      <c r="Y360" s="231">
        <v>0</v>
      </c>
      <c r="Z360" s="231">
        <v>0</v>
      </c>
      <c r="AA360" s="231">
        <v>0</v>
      </c>
      <c r="AB360" s="231">
        <v>0</v>
      </c>
      <c r="AC360" s="232">
        <v>0</v>
      </c>
      <c r="AD360" s="231">
        <v>0</v>
      </c>
      <c r="AE360" s="231">
        <v>0</v>
      </c>
      <c r="AF360" s="231">
        <v>0</v>
      </c>
      <c r="AG360" s="231">
        <v>0</v>
      </c>
      <c r="AH360" s="231">
        <v>0</v>
      </c>
      <c r="AI360" s="233">
        <f t="shared" si="225"/>
        <v>0</v>
      </c>
      <c r="AJ360" s="160" t="str">
        <f t="shared" si="226"/>
        <v/>
      </c>
      <c r="BA360" s="160"/>
      <c r="BR360" s="160"/>
      <c r="CG360" s="160"/>
    </row>
    <row r="361" spans="1:85" ht="15">
      <c r="A361" s="189" t="s">
        <v>64</v>
      </c>
      <c r="B361" s="175">
        <v>0</v>
      </c>
      <c r="C361" s="175">
        <v>0</v>
      </c>
      <c r="D361" s="175">
        <v>0</v>
      </c>
      <c r="E361" s="175">
        <v>0</v>
      </c>
      <c r="F361" s="362"/>
      <c r="G361" s="175">
        <v>0</v>
      </c>
      <c r="H361" s="187">
        <v>0</v>
      </c>
      <c r="I361" s="173">
        <f t="shared" si="223"/>
        <v>0</v>
      </c>
      <c r="J361" s="168"/>
      <c r="K361" s="190" t="s">
        <v>64</v>
      </c>
      <c r="L361" s="175">
        <v>0</v>
      </c>
      <c r="M361" s="175">
        <v>0</v>
      </c>
      <c r="N361" s="175">
        <v>0</v>
      </c>
      <c r="O361" s="175">
        <v>0</v>
      </c>
      <c r="P361" s="175">
        <v>0</v>
      </c>
      <c r="Q361" s="175">
        <v>0</v>
      </c>
      <c r="R361" s="176">
        <v>0</v>
      </c>
      <c r="S361" s="177">
        <f t="shared" si="224"/>
        <v>0</v>
      </c>
      <c r="U361" s="235" t="s">
        <v>62</v>
      </c>
      <c r="V361" s="226">
        <v>0</v>
      </c>
      <c r="W361" s="226">
        <v>0</v>
      </c>
      <c r="X361" s="226">
        <v>0</v>
      </c>
      <c r="Y361" s="226">
        <v>0</v>
      </c>
      <c r="Z361" s="226">
        <v>0</v>
      </c>
      <c r="AA361" s="226">
        <v>0</v>
      </c>
      <c r="AB361" s="226">
        <v>0</v>
      </c>
      <c r="AC361" s="227">
        <v>0</v>
      </c>
      <c r="AD361" s="228">
        <v>0</v>
      </c>
      <c r="AE361" s="228">
        <v>0</v>
      </c>
      <c r="AF361" s="228">
        <v>0</v>
      </c>
      <c r="AG361" s="228">
        <v>0</v>
      </c>
      <c r="AH361" s="228">
        <v>0</v>
      </c>
      <c r="AI361" s="229">
        <f t="shared" si="225"/>
        <v>0</v>
      </c>
      <c r="AJ361" s="160" t="str">
        <f t="shared" si="226"/>
        <v/>
      </c>
      <c r="BA361" s="160"/>
      <c r="BR361" s="160"/>
      <c r="CG361" s="160"/>
    </row>
    <row r="362" spans="1:85">
      <c r="A362" s="191" t="s">
        <v>23</v>
      </c>
      <c r="B362" s="192">
        <v>0</v>
      </c>
      <c r="C362" s="192">
        <v>0</v>
      </c>
      <c r="D362" s="192">
        <v>0</v>
      </c>
      <c r="E362" s="192">
        <v>0</v>
      </c>
      <c r="F362" s="362"/>
      <c r="G362" s="192">
        <v>0</v>
      </c>
      <c r="H362" s="193">
        <v>0</v>
      </c>
      <c r="I362" s="194">
        <f t="shared" si="223"/>
        <v>0</v>
      </c>
      <c r="J362" s="168"/>
      <c r="K362" s="195" t="s">
        <v>23</v>
      </c>
      <c r="L362" s="196">
        <v>0</v>
      </c>
      <c r="M362" s="196">
        <v>0</v>
      </c>
      <c r="N362" s="196">
        <v>0</v>
      </c>
      <c r="O362" s="196">
        <v>0</v>
      </c>
      <c r="P362" s="196">
        <v>0</v>
      </c>
      <c r="Q362" s="196">
        <v>0</v>
      </c>
      <c r="R362" s="197">
        <v>0</v>
      </c>
      <c r="S362" s="198">
        <f t="shared" si="224"/>
        <v>0</v>
      </c>
      <c r="U362" s="236" t="s">
        <v>66</v>
      </c>
      <c r="V362" s="237">
        <v>0</v>
      </c>
      <c r="W362" s="237">
        <v>0</v>
      </c>
      <c r="X362" s="237">
        <v>0</v>
      </c>
      <c r="Y362" s="237">
        <v>0</v>
      </c>
      <c r="Z362" s="237">
        <v>0</v>
      </c>
      <c r="AA362" s="237">
        <v>0</v>
      </c>
      <c r="AB362" s="237">
        <v>0</v>
      </c>
      <c r="AC362" s="237">
        <v>0</v>
      </c>
      <c r="AD362" s="237">
        <v>0</v>
      </c>
      <c r="AE362" s="237">
        <v>0</v>
      </c>
      <c r="AF362" s="237">
        <v>0</v>
      </c>
      <c r="AG362" s="237">
        <v>0</v>
      </c>
      <c r="AH362" s="125">
        <v>0</v>
      </c>
      <c r="AI362" s="238">
        <f t="shared" si="225"/>
        <v>0</v>
      </c>
      <c r="AJ362" s="160" t="str">
        <f t="shared" si="226"/>
        <v/>
      </c>
      <c r="BA362" s="160"/>
      <c r="BR362" s="160"/>
      <c r="CG362" s="160"/>
    </row>
    <row r="363" spans="1:85">
      <c r="A363" s="199" t="s">
        <v>19</v>
      </c>
      <c r="B363" s="200">
        <v>0</v>
      </c>
      <c r="C363" s="200">
        <v>0</v>
      </c>
      <c r="D363" s="200">
        <v>0</v>
      </c>
      <c r="E363" s="200">
        <v>0</v>
      </c>
      <c r="F363" s="362"/>
      <c r="G363" s="200">
        <v>0</v>
      </c>
      <c r="H363" s="201">
        <v>0</v>
      </c>
      <c r="I363" s="202">
        <f t="shared" si="223"/>
        <v>0</v>
      </c>
      <c r="J363" s="168"/>
      <c r="K363" s="203" t="s">
        <v>19</v>
      </c>
      <c r="L363" s="200">
        <v>0</v>
      </c>
      <c r="M363" s="200">
        <v>0</v>
      </c>
      <c r="N363" s="200">
        <v>0</v>
      </c>
      <c r="O363" s="200">
        <v>0</v>
      </c>
      <c r="P363" s="200">
        <v>0</v>
      </c>
      <c r="Q363" s="200">
        <v>0</v>
      </c>
      <c r="R363" s="204">
        <v>0</v>
      </c>
      <c r="S363" s="205">
        <f t="shared" si="224"/>
        <v>0</v>
      </c>
      <c r="U363" s="239" t="s">
        <v>19</v>
      </c>
      <c r="V363" s="240">
        <v>0</v>
      </c>
      <c r="W363" s="240">
        <v>0</v>
      </c>
      <c r="X363" s="240">
        <v>0</v>
      </c>
      <c r="Y363" s="240">
        <v>0</v>
      </c>
      <c r="Z363" s="240">
        <v>0</v>
      </c>
      <c r="AA363" s="240">
        <v>0</v>
      </c>
      <c r="AB363" s="240">
        <v>0</v>
      </c>
      <c r="AC363" s="240">
        <v>0</v>
      </c>
      <c r="AD363" s="241">
        <v>0</v>
      </c>
      <c r="AE363" s="241">
        <v>0</v>
      </c>
      <c r="AF363" s="241">
        <v>0</v>
      </c>
      <c r="AG363" s="241">
        <v>0</v>
      </c>
      <c r="AH363" s="241">
        <v>0</v>
      </c>
      <c r="AI363" s="242">
        <f t="shared" si="225"/>
        <v>0</v>
      </c>
      <c r="AJ363" s="160" t="str">
        <f t="shared" si="226"/>
        <v/>
      </c>
      <c r="BA363" s="160"/>
      <c r="BR363" s="160"/>
      <c r="CG363" s="160"/>
    </row>
    <row r="364" spans="1:85">
      <c r="A364" s="191" t="s">
        <v>20</v>
      </c>
      <c r="B364" s="192">
        <v>0</v>
      </c>
      <c r="C364" s="192">
        <v>0</v>
      </c>
      <c r="D364" s="192">
        <v>0</v>
      </c>
      <c r="E364" s="192">
        <v>0</v>
      </c>
      <c r="F364" s="362"/>
      <c r="G364" s="192">
        <v>0</v>
      </c>
      <c r="H364" s="193">
        <v>0</v>
      </c>
      <c r="I364" s="194">
        <f t="shared" si="223"/>
        <v>0</v>
      </c>
      <c r="J364" s="168"/>
      <c r="K364" s="195" t="s">
        <v>20</v>
      </c>
      <c r="L364" s="196">
        <v>0</v>
      </c>
      <c r="M364" s="196">
        <v>0</v>
      </c>
      <c r="N364" s="196">
        <v>0</v>
      </c>
      <c r="O364" s="196">
        <v>0</v>
      </c>
      <c r="P364" s="196">
        <v>0</v>
      </c>
      <c r="Q364" s="196">
        <v>0</v>
      </c>
      <c r="R364" s="197">
        <v>0</v>
      </c>
      <c r="S364" s="198">
        <f t="shared" si="224"/>
        <v>0</v>
      </c>
      <c r="U364" s="236" t="s">
        <v>20</v>
      </c>
      <c r="V364" s="237">
        <v>0</v>
      </c>
      <c r="W364" s="237">
        <v>0</v>
      </c>
      <c r="X364" s="237">
        <v>0</v>
      </c>
      <c r="Y364" s="237">
        <v>0</v>
      </c>
      <c r="Z364" s="237">
        <v>0</v>
      </c>
      <c r="AA364" s="237">
        <v>0</v>
      </c>
      <c r="AB364" s="237">
        <v>0</v>
      </c>
      <c r="AC364" s="237">
        <v>0</v>
      </c>
      <c r="AD364" s="237">
        <v>0</v>
      </c>
      <c r="AE364" s="237">
        <v>0</v>
      </c>
      <c r="AF364" s="237">
        <v>0</v>
      </c>
      <c r="AG364" s="237">
        <v>0</v>
      </c>
      <c r="AH364" s="125">
        <v>0</v>
      </c>
      <c r="AI364" s="238">
        <f t="shared" si="225"/>
        <v>0</v>
      </c>
      <c r="AJ364" s="160" t="str">
        <f t="shared" si="226"/>
        <v/>
      </c>
      <c r="BA364" s="160"/>
      <c r="BR364" s="160"/>
      <c r="CG364" s="160"/>
    </row>
    <row r="365" spans="1:85" ht="15" thickBot="1">
      <c r="A365" s="206" t="s">
        <v>11</v>
      </c>
      <c r="B365" s="207">
        <v>0</v>
      </c>
      <c r="C365" s="207">
        <v>0</v>
      </c>
      <c r="D365" s="207">
        <v>0</v>
      </c>
      <c r="E365" s="207">
        <v>0</v>
      </c>
      <c r="F365" s="363"/>
      <c r="G365" s="207">
        <v>0</v>
      </c>
      <c r="H365" s="208">
        <v>0</v>
      </c>
      <c r="I365" s="209">
        <f t="shared" si="223"/>
        <v>0</v>
      </c>
      <c r="J365" s="168"/>
      <c r="K365" s="210" t="s">
        <v>11</v>
      </c>
      <c r="L365" s="207">
        <v>0</v>
      </c>
      <c r="M365" s="207">
        <v>0</v>
      </c>
      <c r="N365" s="207">
        <v>0</v>
      </c>
      <c r="O365" s="207">
        <v>0</v>
      </c>
      <c r="P365" s="207">
        <v>0</v>
      </c>
      <c r="Q365" s="207">
        <v>0</v>
      </c>
      <c r="R365" s="211">
        <v>0</v>
      </c>
      <c r="S365" s="212">
        <f t="shared" si="224"/>
        <v>0</v>
      </c>
      <c r="U365" s="239" t="s">
        <v>11</v>
      </c>
      <c r="V365" s="240">
        <v>0</v>
      </c>
      <c r="W365" s="240">
        <v>0</v>
      </c>
      <c r="X365" s="240">
        <v>0</v>
      </c>
      <c r="Y365" s="240">
        <v>0</v>
      </c>
      <c r="Z365" s="240">
        <v>0</v>
      </c>
      <c r="AA365" s="240">
        <v>0</v>
      </c>
      <c r="AB365" s="240">
        <v>0</v>
      </c>
      <c r="AC365" s="240">
        <v>0</v>
      </c>
      <c r="AD365" s="241">
        <v>0</v>
      </c>
      <c r="AE365" s="241">
        <v>0</v>
      </c>
      <c r="AF365" s="241">
        <v>0</v>
      </c>
      <c r="AG365" s="241">
        <v>0</v>
      </c>
      <c r="AH365" s="241">
        <v>0</v>
      </c>
      <c r="AI365" s="242">
        <f t="shared" si="225"/>
        <v>0</v>
      </c>
      <c r="AJ365" s="160" t="str">
        <f t="shared" si="226"/>
        <v/>
      </c>
      <c r="BA365" s="160"/>
      <c r="BR365" s="160"/>
      <c r="CG365" s="160"/>
    </row>
    <row r="366" spans="1:85" ht="15">
      <c r="A366" s="213" t="s">
        <v>26</v>
      </c>
      <c r="B366" s="214">
        <f>SUM(B345:B361)</f>
        <v>21.132781350907145</v>
      </c>
      <c r="C366" s="214">
        <f t="shared" ref="C366:H366" si="227">SUM(C345:C361)</f>
        <v>78.519496680617749</v>
      </c>
      <c r="D366" s="214">
        <f t="shared" si="227"/>
        <v>75.467137604509105</v>
      </c>
      <c r="E366" s="214">
        <f t="shared" si="227"/>
        <v>57.505108100913326</v>
      </c>
      <c r="F366" s="214">
        <f t="shared" si="227"/>
        <v>0</v>
      </c>
      <c r="G366" s="214">
        <f t="shared" si="227"/>
        <v>1.9018761510725135</v>
      </c>
      <c r="H366" s="216">
        <f t="shared" si="227"/>
        <v>0</v>
      </c>
      <c r="I366" s="173">
        <f t="shared" ref="I366" si="228">SUM(I345:I361)</f>
        <v>234.52639988801985</v>
      </c>
      <c r="J366" s="168"/>
      <c r="K366" s="215" t="s">
        <v>26</v>
      </c>
      <c r="L366" s="214">
        <f>SUM(L345:L361)</f>
        <v>21.132781350907145</v>
      </c>
      <c r="M366" s="214">
        <f t="shared" ref="M366:R366" si="229">SUM(M345:M361)</f>
        <v>78.519496680617749</v>
      </c>
      <c r="N366" s="214">
        <f t="shared" si="229"/>
        <v>75.467137604509105</v>
      </c>
      <c r="O366" s="214">
        <f t="shared" si="229"/>
        <v>57.505108100913326</v>
      </c>
      <c r="P366" s="214">
        <f t="shared" si="229"/>
        <v>88.280665198323362</v>
      </c>
      <c r="Q366" s="214">
        <f t="shared" si="229"/>
        <v>1.9018761510725135</v>
      </c>
      <c r="R366" s="216">
        <f t="shared" si="229"/>
        <v>0</v>
      </c>
      <c r="S366" s="217">
        <f t="shared" ref="S366" si="230">SUM(S345:S361)</f>
        <v>322.80706508634319</v>
      </c>
      <c r="T366" s="160" t="str">
        <f>IF(ABS(S366-AI366)&gt;0.01,S366-AI366,"")</f>
        <v/>
      </c>
      <c r="U366" s="243" t="s">
        <v>63</v>
      </c>
      <c r="V366" s="244">
        <f>SUM(V345:V361)</f>
        <v>20.179250894790005</v>
      </c>
      <c r="W366" s="244">
        <f t="shared" ref="W366:AH366" si="231">SUM(W345:W361)</f>
        <v>0.9425563531824096</v>
      </c>
      <c r="X366" s="244">
        <f t="shared" si="231"/>
        <v>1.9018761510725135</v>
      </c>
      <c r="Y366" s="244">
        <f t="shared" si="231"/>
        <v>78.519496680617749</v>
      </c>
      <c r="Z366" s="244">
        <f t="shared" si="231"/>
        <v>56.571684016836265</v>
      </c>
      <c r="AA366" s="244">
        <f t="shared" si="231"/>
        <v>54.907229197822389</v>
      </c>
      <c r="AB366" s="244">
        <f t="shared" si="231"/>
        <v>88.280665198323362</v>
      </c>
      <c r="AC366" s="244">
        <f t="shared" si="231"/>
        <v>21.504306593698495</v>
      </c>
      <c r="AD366" s="245">
        <f t="shared" si="231"/>
        <v>1.0974102934730001E-2</v>
      </c>
      <c r="AE366" s="245">
        <f t="shared" si="231"/>
        <v>6.7438847501748254E-4</v>
      </c>
      <c r="AF366" s="245">
        <f t="shared" si="231"/>
        <v>0</v>
      </c>
      <c r="AG366" s="245">
        <f t="shared" si="231"/>
        <v>18.895453587672833</v>
      </c>
      <c r="AH366" s="245">
        <f t="shared" si="231"/>
        <v>2.5972045146159162</v>
      </c>
      <c r="AI366" s="246">
        <f>SUM(V366:AC366)</f>
        <v>322.80706508634319</v>
      </c>
      <c r="AJ366" s="160" t="str">
        <f t="shared" si="226"/>
        <v/>
      </c>
      <c r="BA366" s="160"/>
      <c r="BR366" s="160"/>
      <c r="CG366" s="160"/>
    </row>
    <row r="367" spans="1:85" s="23" customFormat="1" ht="15" thickBot="1">
      <c r="A367" s="30" t="s">
        <v>88</v>
      </c>
      <c r="B367" s="47">
        <f>IF($I366=0,"-",B366/$I366)</f>
        <v>9.0108326231066044E-2</v>
      </c>
      <c r="C367" s="47">
        <f t="shared" ref="C367:H367" si="232">IF($I366=0,"-",C366/$I366)</f>
        <v>0.33480024729884877</v>
      </c>
      <c r="D367" s="47">
        <f t="shared" si="232"/>
        <v>0.32178525590527407</v>
      </c>
      <c r="E367" s="47">
        <f t="shared" si="232"/>
        <v>0.24519673746056092</v>
      </c>
      <c r="F367" s="47">
        <f t="shared" si="232"/>
        <v>0</v>
      </c>
      <c r="G367" s="47">
        <f t="shared" si="232"/>
        <v>8.1094331042501355E-3</v>
      </c>
      <c r="H367" s="70">
        <f t="shared" si="232"/>
        <v>0</v>
      </c>
      <c r="I367" s="48">
        <f>SUM(B367:H367)</f>
        <v>1</v>
      </c>
      <c r="J367" s="160"/>
      <c r="K367" s="81" t="s">
        <v>88</v>
      </c>
      <c r="L367" s="98">
        <f t="shared" ref="L367:R367" si="233">IF($S366=0,"-",L366/$S366)</f>
        <v>6.5465671717112608E-2</v>
      </c>
      <c r="M367" s="98">
        <f t="shared" si="233"/>
        <v>0.24323970932797168</v>
      </c>
      <c r="N367" s="98">
        <f t="shared" si="233"/>
        <v>0.23378403314786014</v>
      </c>
      <c r="O367" s="98">
        <f t="shared" si="233"/>
        <v>0.17814079777198211</v>
      </c>
      <c r="P367" s="98">
        <f t="shared" si="233"/>
        <v>0.27347810734783762</v>
      </c>
      <c r="Q367" s="98">
        <f t="shared" si="233"/>
        <v>5.8916806872359095E-3</v>
      </c>
      <c r="R367" s="99">
        <f t="shared" si="233"/>
        <v>0</v>
      </c>
      <c r="S367" s="100">
        <f>SUM(L367:R367)</f>
        <v>1</v>
      </c>
      <c r="U367" s="110" t="s">
        <v>88</v>
      </c>
      <c r="V367" s="133">
        <f>+V366/$AI366</f>
        <v>6.2511800630486627E-2</v>
      </c>
      <c r="W367" s="133">
        <f t="shared" ref="W367:AH367" si="234">+W366/$AI366</f>
        <v>2.9198752292806797E-3</v>
      </c>
      <c r="X367" s="133">
        <f t="shared" si="234"/>
        <v>5.8916806872359095E-3</v>
      </c>
      <c r="Y367" s="133">
        <f t="shared" si="234"/>
        <v>0.24323970932797168</v>
      </c>
      <c r="Z367" s="133">
        <f t="shared" si="234"/>
        <v>0.17524921272000255</v>
      </c>
      <c r="AA367" s="133">
        <f t="shared" si="234"/>
        <v>0.17009302192049611</v>
      </c>
      <c r="AB367" s="133">
        <f t="shared" si="234"/>
        <v>0.27347810734783762</v>
      </c>
      <c r="AC367" s="133">
        <f t="shared" si="234"/>
        <v>6.6616592136688843E-2</v>
      </c>
      <c r="AD367" s="133">
        <f t="shared" si="234"/>
        <v>3.3995857345299086E-5</v>
      </c>
      <c r="AE367" s="133">
        <f t="shared" si="234"/>
        <v>2.0891379029672097E-6</v>
      </c>
      <c r="AF367" s="133">
        <f t="shared" si="234"/>
        <v>0</v>
      </c>
      <c r="AG367" s="133">
        <f t="shared" si="234"/>
        <v>5.8534820427857584E-2</v>
      </c>
      <c r="AH367" s="133">
        <f t="shared" si="234"/>
        <v>8.0456867135830067E-3</v>
      </c>
      <c r="AI367" s="134">
        <f>SUM(V367:AC367)</f>
        <v>1</v>
      </c>
      <c r="AJ367" s="23" t="str">
        <f t="shared" si="226"/>
        <v/>
      </c>
    </row>
    <row r="368" spans="1:85" ht="15" thickBot="1">
      <c r="A368" s="247"/>
      <c r="B368" s="247"/>
      <c r="C368" s="247"/>
      <c r="D368" s="247"/>
      <c r="E368" s="247"/>
      <c r="F368" s="247"/>
      <c r="G368" s="247"/>
      <c r="H368" s="247"/>
      <c r="I368" s="247"/>
      <c r="K368" s="247"/>
      <c r="L368" s="247"/>
      <c r="M368" s="247"/>
      <c r="N368" s="247"/>
      <c r="O368" s="247"/>
      <c r="P368" s="247"/>
      <c r="Q368" s="247"/>
      <c r="R368" s="247"/>
      <c r="S368" s="247"/>
      <c r="AI368" s="168"/>
      <c r="BA368" s="160"/>
      <c r="BR368" s="160"/>
      <c r="CG368" s="160"/>
    </row>
    <row r="369" spans="1:85" ht="28.5">
      <c r="A369" s="312" t="s">
        <v>41</v>
      </c>
      <c r="B369" s="164" t="s">
        <v>0</v>
      </c>
      <c r="C369" s="164" t="s">
        <v>1</v>
      </c>
      <c r="D369" s="164" t="s">
        <v>2</v>
      </c>
      <c r="E369" s="164" t="s">
        <v>3</v>
      </c>
      <c r="F369" s="164" t="s">
        <v>27</v>
      </c>
      <c r="G369" s="164" t="s">
        <v>4</v>
      </c>
      <c r="H369" s="164" t="s">
        <v>5</v>
      </c>
      <c r="I369" s="165" t="s">
        <v>6</v>
      </c>
      <c r="K369" s="314" t="s">
        <v>41</v>
      </c>
      <c r="L369" s="166" t="s">
        <v>0</v>
      </c>
      <c r="M369" s="166" t="s">
        <v>1</v>
      </c>
      <c r="N369" s="166" t="s">
        <v>2</v>
      </c>
      <c r="O369" s="166" t="s">
        <v>3</v>
      </c>
      <c r="P369" s="166" t="s">
        <v>27</v>
      </c>
      <c r="Q369" s="166" t="s">
        <v>4</v>
      </c>
      <c r="R369" s="166" t="s">
        <v>5</v>
      </c>
      <c r="S369" s="167" t="s">
        <v>6</v>
      </c>
      <c r="U369" s="316" t="s">
        <v>41</v>
      </c>
      <c r="V369" s="219" t="s">
        <v>74</v>
      </c>
      <c r="W369" s="219" t="s">
        <v>75</v>
      </c>
      <c r="X369" s="219" t="s">
        <v>4</v>
      </c>
      <c r="Y369" s="219" t="s">
        <v>1</v>
      </c>
      <c r="Z369" s="219" t="s">
        <v>2</v>
      </c>
      <c r="AA369" s="219" t="s">
        <v>3</v>
      </c>
      <c r="AB369" s="219" t="s">
        <v>55</v>
      </c>
      <c r="AC369" s="219" t="s">
        <v>68</v>
      </c>
      <c r="AD369" s="220" t="s">
        <v>76</v>
      </c>
      <c r="AE369" s="220" t="s">
        <v>83</v>
      </c>
      <c r="AF369" s="220" t="s">
        <v>77</v>
      </c>
      <c r="AG369" s="220" t="s">
        <v>84</v>
      </c>
      <c r="AH369" s="220" t="s">
        <v>85</v>
      </c>
      <c r="AI369" s="221" t="s">
        <v>63</v>
      </c>
      <c r="BA369" s="160"/>
      <c r="BR369" s="160"/>
      <c r="CG369" s="160"/>
    </row>
    <row r="370" spans="1:85" ht="15">
      <c r="A370" s="313" t="s">
        <v>41</v>
      </c>
      <c r="B370" s="318" t="s">
        <v>69</v>
      </c>
      <c r="C370" s="319"/>
      <c r="D370" s="319"/>
      <c r="E370" s="319"/>
      <c r="F370" s="319"/>
      <c r="G370" s="319"/>
      <c r="H370" s="319"/>
      <c r="I370" s="320"/>
      <c r="K370" s="315" t="s">
        <v>41</v>
      </c>
      <c r="L370" s="321" t="s">
        <v>69</v>
      </c>
      <c r="M370" s="322"/>
      <c r="N370" s="322"/>
      <c r="O370" s="322"/>
      <c r="P370" s="322"/>
      <c r="Q370" s="322"/>
      <c r="R370" s="322"/>
      <c r="S370" s="323"/>
      <c r="U370" s="317" t="s">
        <v>41</v>
      </c>
      <c r="V370" s="324" t="s">
        <v>69</v>
      </c>
      <c r="W370" s="324"/>
      <c r="X370" s="324"/>
      <c r="Y370" s="324"/>
      <c r="Z370" s="324"/>
      <c r="AA370" s="324"/>
      <c r="AB370" s="324"/>
      <c r="AC370" s="324"/>
      <c r="AD370" s="324"/>
      <c r="AE370" s="324"/>
      <c r="AF370" s="324"/>
      <c r="AG370" s="324"/>
      <c r="AH370" s="324"/>
      <c r="AI370" s="325"/>
      <c r="BA370" s="160"/>
      <c r="BR370" s="160"/>
      <c r="CG370" s="160"/>
    </row>
    <row r="371" spans="1:85" ht="15">
      <c r="A371" s="170" t="s">
        <v>7</v>
      </c>
      <c r="B371" s="171">
        <v>0</v>
      </c>
      <c r="C371" s="171">
        <v>0</v>
      </c>
      <c r="D371" s="171">
        <v>0</v>
      </c>
      <c r="E371" s="171">
        <v>0</v>
      </c>
      <c r="F371" s="361"/>
      <c r="G371" s="171">
        <v>0</v>
      </c>
      <c r="H371" s="172">
        <v>0</v>
      </c>
      <c r="I371" s="173">
        <f>SUM(B371:H371)</f>
        <v>0</v>
      </c>
      <c r="J371" s="168"/>
      <c r="K371" s="222" t="s">
        <v>7</v>
      </c>
      <c r="L371" s="171">
        <v>0</v>
      </c>
      <c r="M371" s="171">
        <v>0</v>
      </c>
      <c r="N371" s="171">
        <v>0</v>
      </c>
      <c r="O371" s="171">
        <v>0</v>
      </c>
      <c r="P371" s="171">
        <v>0</v>
      </c>
      <c r="Q371" s="171">
        <v>0</v>
      </c>
      <c r="R371" s="223">
        <v>0</v>
      </c>
      <c r="S371" s="224">
        <f>SUM(L371:R371)</f>
        <v>0</v>
      </c>
      <c r="U371" s="225" t="s">
        <v>7</v>
      </c>
      <c r="V371" s="226">
        <v>0</v>
      </c>
      <c r="W371" s="226">
        <v>0</v>
      </c>
      <c r="X371" s="226">
        <v>0</v>
      </c>
      <c r="Y371" s="226">
        <v>0</v>
      </c>
      <c r="Z371" s="226">
        <v>0</v>
      </c>
      <c r="AA371" s="226">
        <v>0</v>
      </c>
      <c r="AB371" s="226">
        <v>0</v>
      </c>
      <c r="AC371" s="227">
        <v>0</v>
      </c>
      <c r="AD371" s="228">
        <v>0</v>
      </c>
      <c r="AE371" s="228">
        <v>0</v>
      </c>
      <c r="AF371" s="228">
        <v>0</v>
      </c>
      <c r="AG371" s="228">
        <v>0</v>
      </c>
      <c r="AH371" s="228">
        <v>0</v>
      </c>
      <c r="AI371" s="229">
        <f>SUM(V371:AC371)</f>
        <v>0</v>
      </c>
      <c r="AJ371" s="160" t="str">
        <f>IF(ABS(S371-AI371)&gt;0.001,S371-AI371,"")</f>
        <v/>
      </c>
      <c r="BA371" s="160"/>
      <c r="BR371" s="160"/>
      <c r="CG371" s="160"/>
    </row>
    <row r="372" spans="1:85" ht="15">
      <c r="A372" s="178" t="s">
        <v>8</v>
      </c>
      <c r="B372" s="179">
        <v>0</v>
      </c>
      <c r="C372" s="179">
        <v>0</v>
      </c>
      <c r="D372" s="179">
        <v>0</v>
      </c>
      <c r="E372" s="179">
        <v>0</v>
      </c>
      <c r="F372" s="362"/>
      <c r="G372" s="179">
        <v>0</v>
      </c>
      <c r="H372" s="180">
        <v>0</v>
      </c>
      <c r="I372" s="181">
        <f t="shared" ref="I372:I391" si="235">SUM(B372:H372)</f>
        <v>0</v>
      </c>
      <c r="J372" s="168"/>
      <c r="K372" s="182" t="s">
        <v>8</v>
      </c>
      <c r="L372" s="183">
        <v>0</v>
      </c>
      <c r="M372" s="183">
        <v>0</v>
      </c>
      <c r="N372" s="183">
        <v>0</v>
      </c>
      <c r="O372" s="183">
        <v>0</v>
      </c>
      <c r="P372" s="183">
        <v>0</v>
      </c>
      <c r="Q372" s="183">
        <v>0</v>
      </c>
      <c r="R372" s="184">
        <v>0</v>
      </c>
      <c r="S372" s="185">
        <f t="shared" ref="S372:S391" si="236">SUM(L372:R372)</f>
        <v>0</v>
      </c>
      <c r="U372" s="230" t="s">
        <v>8</v>
      </c>
      <c r="V372" s="231">
        <v>0</v>
      </c>
      <c r="W372" s="231">
        <v>0</v>
      </c>
      <c r="X372" s="231">
        <v>0</v>
      </c>
      <c r="Y372" s="231">
        <v>0</v>
      </c>
      <c r="Z372" s="231">
        <v>0</v>
      </c>
      <c r="AA372" s="231">
        <v>0</v>
      </c>
      <c r="AB372" s="231">
        <v>0</v>
      </c>
      <c r="AC372" s="232">
        <v>0</v>
      </c>
      <c r="AD372" s="231">
        <v>0</v>
      </c>
      <c r="AE372" s="231">
        <v>0</v>
      </c>
      <c r="AF372" s="231">
        <v>0</v>
      </c>
      <c r="AG372" s="231">
        <v>0</v>
      </c>
      <c r="AH372" s="231">
        <v>0</v>
      </c>
      <c r="AI372" s="233">
        <f t="shared" ref="AI372:AI391" si="237">SUM(V372:AC372)</f>
        <v>0</v>
      </c>
      <c r="AJ372" s="160" t="str">
        <f t="shared" ref="AJ372:AJ393" si="238">IF(ABS(S372-AI372)&gt;0.001,S372-AI372,"")</f>
        <v/>
      </c>
      <c r="BA372" s="160"/>
      <c r="BR372" s="160"/>
      <c r="CG372" s="160"/>
    </row>
    <row r="373" spans="1:85" ht="15">
      <c r="A373" s="186" t="s">
        <v>10</v>
      </c>
      <c r="B373" s="175">
        <v>0</v>
      </c>
      <c r="C373" s="175">
        <v>0</v>
      </c>
      <c r="D373" s="175">
        <v>0</v>
      </c>
      <c r="E373" s="175">
        <v>0</v>
      </c>
      <c r="F373" s="362"/>
      <c r="G373" s="175">
        <v>0</v>
      </c>
      <c r="H373" s="187">
        <v>0</v>
      </c>
      <c r="I373" s="173">
        <f t="shared" si="235"/>
        <v>0</v>
      </c>
      <c r="J373" s="168"/>
      <c r="K373" s="188" t="s">
        <v>10</v>
      </c>
      <c r="L373" s="175">
        <v>0</v>
      </c>
      <c r="M373" s="175">
        <v>0</v>
      </c>
      <c r="N373" s="175">
        <v>0</v>
      </c>
      <c r="O373" s="175">
        <v>0</v>
      </c>
      <c r="P373" s="175">
        <v>0</v>
      </c>
      <c r="Q373" s="175">
        <v>0</v>
      </c>
      <c r="R373" s="176">
        <v>0</v>
      </c>
      <c r="S373" s="177">
        <f t="shared" si="236"/>
        <v>0</v>
      </c>
      <c r="U373" s="234" t="s">
        <v>10</v>
      </c>
      <c r="V373" s="226">
        <v>0</v>
      </c>
      <c r="W373" s="226">
        <v>0</v>
      </c>
      <c r="X373" s="226">
        <v>0</v>
      </c>
      <c r="Y373" s="226">
        <v>0</v>
      </c>
      <c r="Z373" s="226">
        <v>0</v>
      </c>
      <c r="AA373" s="226">
        <v>0</v>
      </c>
      <c r="AB373" s="226">
        <v>0</v>
      </c>
      <c r="AC373" s="227">
        <v>0</v>
      </c>
      <c r="AD373" s="228">
        <v>0</v>
      </c>
      <c r="AE373" s="228">
        <v>0</v>
      </c>
      <c r="AF373" s="228">
        <v>0</v>
      </c>
      <c r="AG373" s="228">
        <v>0</v>
      </c>
      <c r="AH373" s="228">
        <v>0</v>
      </c>
      <c r="AI373" s="229">
        <f t="shared" si="237"/>
        <v>0</v>
      </c>
      <c r="AJ373" s="160" t="str">
        <f t="shared" si="238"/>
        <v/>
      </c>
      <c r="BA373" s="160"/>
      <c r="BR373" s="160"/>
      <c r="CG373" s="160"/>
    </row>
    <row r="374" spans="1:85" ht="15">
      <c r="A374" s="178" t="s">
        <v>56</v>
      </c>
      <c r="B374" s="179">
        <v>0</v>
      </c>
      <c r="C374" s="179">
        <v>0</v>
      </c>
      <c r="D374" s="179">
        <v>0</v>
      </c>
      <c r="E374" s="179">
        <v>0</v>
      </c>
      <c r="F374" s="362"/>
      <c r="G374" s="179">
        <v>0</v>
      </c>
      <c r="H374" s="180">
        <v>0</v>
      </c>
      <c r="I374" s="181">
        <f t="shared" si="235"/>
        <v>0</v>
      </c>
      <c r="J374" s="168"/>
      <c r="K374" s="182" t="s">
        <v>56</v>
      </c>
      <c r="L374" s="183">
        <v>0</v>
      </c>
      <c r="M374" s="183">
        <v>0</v>
      </c>
      <c r="N374" s="183">
        <v>0</v>
      </c>
      <c r="O374" s="183">
        <v>0</v>
      </c>
      <c r="P374" s="183">
        <v>0</v>
      </c>
      <c r="Q374" s="183">
        <v>0</v>
      </c>
      <c r="R374" s="184">
        <v>0</v>
      </c>
      <c r="S374" s="185">
        <f t="shared" si="236"/>
        <v>0</v>
      </c>
      <c r="U374" s="230" t="s">
        <v>56</v>
      </c>
      <c r="V374" s="231">
        <v>0</v>
      </c>
      <c r="W374" s="231">
        <v>0</v>
      </c>
      <c r="X374" s="231">
        <v>0</v>
      </c>
      <c r="Y374" s="231">
        <v>0</v>
      </c>
      <c r="Z374" s="231">
        <v>0</v>
      </c>
      <c r="AA374" s="231">
        <v>0</v>
      </c>
      <c r="AB374" s="231">
        <v>0</v>
      </c>
      <c r="AC374" s="232">
        <v>0</v>
      </c>
      <c r="AD374" s="231">
        <v>0</v>
      </c>
      <c r="AE374" s="231">
        <v>0</v>
      </c>
      <c r="AF374" s="231">
        <v>0</v>
      </c>
      <c r="AG374" s="231">
        <v>0</v>
      </c>
      <c r="AH374" s="231">
        <v>0</v>
      </c>
      <c r="AI374" s="233">
        <f t="shared" si="237"/>
        <v>0</v>
      </c>
      <c r="AJ374" s="160" t="str">
        <f t="shared" si="238"/>
        <v/>
      </c>
      <c r="BA374" s="160"/>
      <c r="BR374" s="160"/>
      <c r="CG374" s="160"/>
    </row>
    <row r="375" spans="1:85" ht="15">
      <c r="A375" s="186" t="s">
        <v>16</v>
      </c>
      <c r="B375" s="175">
        <v>38.17301996391739</v>
      </c>
      <c r="C375" s="175">
        <v>0</v>
      </c>
      <c r="D375" s="175">
        <v>0</v>
      </c>
      <c r="E375" s="175">
        <v>0</v>
      </c>
      <c r="F375" s="362"/>
      <c r="G375" s="175">
        <v>0</v>
      </c>
      <c r="H375" s="187">
        <v>0</v>
      </c>
      <c r="I375" s="173">
        <f t="shared" si="235"/>
        <v>38.17301996391739</v>
      </c>
      <c r="J375" s="168"/>
      <c r="K375" s="188" t="s">
        <v>16</v>
      </c>
      <c r="L375" s="175">
        <v>38.17301996391739</v>
      </c>
      <c r="M375" s="175">
        <v>0</v>
      </c>
      <c r="N375" s="175">
        <v>0</v>
      </c>
      <c r="O375" s="175">
        <v>0</v>
      </c>
      <c r="P375" s="175">
        <v>0</v>
      </c>
      <c r="Q375" s="175">
        <v>0</v>
      </c>
      <c r="R375" s="176">
        <v>0</v>
      </c>
      <c r="S375" s="177">
        <f t="shared" si="236"/>
        <v>38.17301996391739</v>
      </c>
      <c r="U375" s="234" t="s">
        <v>16</v>
      </c>
      <c r="V375" s="226">
        <v>38.17301996391739</v>
      </c>
      <c r="W375" s="226">
        <v>0</v>
      </c>
      <c r="X375" s="226">
        <v>0</v>
      </c>
      <c r="Y375" s="226">
        <v>0</v>
      </c>
      <c r="Z375" s="226">
        <v>0</v>
      </c>
      <c r="AA375" s="226">
        <v>0</v>
      </c>
      <c r="AB375" s="226">
        <v>0</v>
      </c>
      <c r="AC375" s="227">
        <v>0</v>
      </c>
      <c r="AD375" s="228">
        <v>0</v>
      </c>
      <c r="AE375" s="228">
        <v>0</v>
      </c>
      <c r="AF375" s="228">
        <v>0</v>
      </c>
      <c r="AG375" s="228">
        <v>0</v>
      </c>
      <c r="AH375" s="228">
        <v>0</v>
      </c>
      <c r="AI375" s="229">
        <f t="shared" si="237"/>
        <v>38.17301996391739</v>
      </c>
      <c r="AJ375" s="160" t="str">
        <f t="shared" si="238"/>
        <v/>
      </c>
      <c r="BA375" s="160"/>
      <c r="BR375" s="160"/>
      <c r="CG375" s="160"/>
    </row>
    <row r="376" spans="1:85" ht="15">
      <c r="A376" s="178" t="s">
        <v>15</v>
      </c>
      <c r="B376" s="179">
        <v>124.27242003644106</v>
      </c>
      <c r="C376" s="179">
        <v>0</v>
      </c>
      <c r="D376" s="179">
        <v>6.3080907825438954</v>
      </c>
      <c r="E376" s="179">
        <v>3.7303217388279597</v>
      </c>
      <c r="F376" s="362"/>
      <c r="G376" s="179">
        <v>0</v>
      </c>
      <c r="H376" s="180">
        <v>0</v>
      </c>
      <c r="I376" s="181">
        <f t="shared" si="235"/>
        <v>134.31083255781292</v>
      </c>
      <c r="J376" s="168"/>
      <c r="K376" s="182" t="s">
        <v>15</v>
      </c>
      <c r="L376" s="183">
        <v>124.27242003644106</v>
      </c>
      <c r="M376" s="183">
        <v>0</v>
      </c>
      <c r="N376" s="183">
        <v>6.3080907825438954</v>
      </c>
      <c r="O376" s="183">
        <v>3.7303217388279597</v>
      </c>
      <c r="P376" s="183">
        <v>0</v>
      </c>
      <c r="Q376" s="183">
        <v>0</v>
      </c>
      <c r="R376" s="184">
        <v>0</v>
      </c>
      <c r="S376" s="185">
        <f t="shared" si="236"/>
        <v>134.31083255781292</v>
      </c>
      <c r="U376" s="230" t="s">
        <v>57</v>
      </c>
      <c r="V376" s="231">
        <v>123.91161363706374</v>
      </c>
      <c r="W376" s="231">
        <v>0</v>
      </c>
      <c r="X376" s="231">
        <v>0</v>
      </c>
      <c r="Y376" s="231">
        <v>0</v>
      </c>
      <c r="Z376" s="231">
        <v>6.3080907825438954</v>
      </c>
      <c r="AA376" s="231">
        <v>3.7303217388279597</v>
      </c>
      <c r="AB376" s="231">
        <v>0</v>
      </c>
      <c r="AC376" s="232">
        <v>0.36080639937732273</v>
      </c>
      <c r="AD376" s="231">
        <v>0.36080639937732273</v>
      </c>
      <c r="AE376" s="231">
        <v>0</v>
      </c>
      <c r="AF376" s="231">
        <v>0</v>
      </c>
      <c r="AG376" s="231">
        <v>0</v>
      </c>
      <c r="AH376" s="231">
        <v>0</v>
      </c>
      <c r="AI376" s="233">
        <f t="shared" si="237"/>
        <v>134.31083255781292</v>
      </c>
      <c r="AJ376" s="160" t="str">
        <f t="shared" si="238"/>
        <v/>
      </c>
      <c r="BA376" s="160"/>
      <c r="BR376" s="160"/>
      <c r="CG376" s="160"/>
    </row>
    <row r="377" spans="1:85" ht="15">
      <c r="A377" s="186" t="s">
        <v>58</v>
      </c>
      <c r="B377" s="175">
        <v>0</v>
      </c>
      <c r="C377" s="175">
        <v>0</v>
      </c>
      <c r="D377" s="175">
        <v>0</v>
      </c>
      <c r="E377" s="175">
        <v>1955.8204631929584</v>
      </c>
      <c r="F377" s="362"/>
      <c r="G377" s="175">
        <v>0</v>
      </c>
      <c r="H377" s="187">
        <v>0</v>
      </c>
      <c r="I377" s="173">
        <f t="shared" si="235"/>
        <v>1955.8204631929584</v>
      </c>
      <c r="J377" s="168"/>
      <c r="K377" s="188" t="s">
        <v>58</v>
      </c>
      <c r="L377" s="175">
        <v>0</v>
      </c>
      <c r="M377" s="175">
        <v>0</v>
      </c>
      <c r="N377" s="175">
        <v>0</v>
      </c>
      <c r="O377" s="175">
        <v>1955.8204631929584</v>
      </c>
      <c r="P377" s="175">
        <v>1238.9244492117327</v>
      </c>
      <c r="Q377" s="175">
        <v>0</v>
      </c>
      <c r="R377" s="176">
        <v>0</v>
      </c>
      <c r="S377" s="177">
        <f t="shared" si="236"/>
        <v>3194.7449124046911</v>
      </c>
      <c r="U377" s="234" t="s">
        <v>58</v>
      </c>
      <c r="V377" s="226">
        <v>0</v>
      </c>
      <c r="W377" s="226">
        <v>0</v>
      </c>
      <c r="X377" s="226">
        <v>0</v>
      </c>
      <c r="Y377" s="226">
        <v>0</v>
      </c>
      <c r="Z377" s="226">
        <v>0</v>
      </c>
      <c r="AA377" s="226">
        <v>977.91023159647921</v>
      </c>
      <c r="AB377" s="226">
        <v>1238.9244492117327</v>
      </c>
      <c r="AC377" s="227">
        <v>977.91023159647921</v>
      </c>
      <c r="AD377" s="226">
        <v>0</v>
      </c>
      <c r="AE377" s="226">
        <v>0</v>
      </c>
      <c r="AF377" s="226">
        <v>0</v>
      </c>
      <c r="AG377" s="226">
        <v>0</v>
      </c>
      <c r="AH377" s="226">
        <v>977.91023159647921</v>
      </c>
      <c r="AI377" s="229">
        <f t="shared" si="237"/>
        <v>3194.7449124046911</v>
      </c>
      <c r="AJ377" s="160" t="str">
        <f t="shared" si="238"/>
        <v/>
      </c>
      <c r="BA377" s="160"/>
      <c r="BR377" s="160"/>
      <c r="CG377" s="160"/>
    </row>
    <row r="378" spans="1:85" ht="15">
      <c r="A378" s="178" t="s">
        <v>12</v>
      </c>
      <c r="B378" s="179">
        <v>0</v>
      </c>
      <c r="C378" s="179">
        <v>0</v>
      </c>
      <c r="D378" s="179">
        <v>0</v>
      </c>
      <c r="E378" s="179">
        <v>34.401228194541801</v>
      </c>
      <c r="F378" s="362"/>
      <c r="G378" s="179">
        <v>0</v>
      </c>
      <c r="H378" s="180">
        <v>0</v>
      </c>
      <c r="I378" s="181">
        <f t="shared" si="235"/>
        <v>34.401228194541801</v>
      </c>
      <c r="J378" s="168"/>
      <c r="K378" s="182" t="s">
        <v>12</v>
      </c>
      <c r="L378" s="183">
        <v>0</v>
      </c>
      <c r="M378" s="183">
        <v>0</v>
      </c>
      <c r="N378" s="183">
        <v>0</v>
      </c>
      <c r="O378" s="183">
        <v>34.401228194541801</v>
      </c>
      <c r="P378" s="183">
        <v>154.28231647826792</v>
      </c>
      <c r="Q378" s="183">
        <v>0</v>
      </c>
      <c r="R378" s="184">
        <v>0</v>
      </c>
      <c r="S378" s="185">
        <f t="shared" si="236"/>
        <v>188.68354467280972</v>
      </c>
      <c r="U378" s="230" t="s">
        <v>12</v>
      </c>
      <c r="V378" s="231">
        <v>0</v>
      </c>
      <c r="W378" s="231">
        <v>0</v>
      </c>
      <c r="X378" s="231">
        <v>0</v>
      </c>
      <c r="Y378" s="231">
        <v>0</v>
      </c>
      <c r="Z378" s="231">
        <v>0</v>
      </c>
      <c r="AA378" s="231">
        <v>27.520982555633442</v>
      </c>
      <c r="AB378" s="231">
        <v>154.28231647826792</v>
      </c>
      <c r="AC378" s="232">
        <v>6.8802456389083604</v>
      </c>
      <c r="AD378" s="231">
        <v>0</v>
      </c>
      <c r="AE378" s="231">
        <v>0</v>
      </c>
      <c r="AF378" s="231">
        <v>0</v>
      </c>
      <c r="AG378" s="231">
        <v>0</v>
      </c>
      <c r="AH378" s="231">
        <v>6.8802456389083604</v>
      </c>
      <c r="AI378" s="233">
        <f t="shared" si="237"/>
        <v>188.68354467280972</v>
      </c>
      <c r="AJ378" s="160" t="str">
        <f t="shared" si="238"/>
        <v/>
      </c>
      <c r="BA378" s="160"/>
      <c r="BR378" s="160"/>
      <c r="CG378" s="160"/>
    </row>
    <row r="379" spans="1:85" ht="15">
      <c r="A379" s="186" t="s">
        <v>59</v>
      </c>
      <c r="B379" s="175">
        <v>0</v>
      </c>
      <c r="C379" s="175">
        <v>0</v>
      </c>
      <c r="D379" s="175">
        <v>0</v>
      </c>
      <c r="E379" s="175">
        <v>1.6380418369279903E-3</v>
      </c>
      <c r="F379" s="362"/>
      <c r="G379" s="175">
        <v>0</v>
      </c>
      <c r="H379" s="187">
        <v>0</v>
      </c>
      <c r="I379" s="173">
        <f t="shared" si="235"/>
        <v>1.6380418369279903E-3</v>
      </c>
      <c r="J379" s="168"/>
      <c r="K379" s="188" t="s">
        <v>59</v>
      </c>
      <c r="L379" s="175">
        <v>0</v>
      </c>
      <c r="M379" s="175">
        <v>0</v>
      </c>
      <c r="N379" s="175">
        <v>0</v>
      </c>
      <c r="O379" s="175">
        <v>1.6380418369279903E-3</v>
      </c>
      <c r="P379" s="175">
        <v>0</v>
      </c>
      <c r="Q379" s="175">
        <v>0</v>
      </c>
      <c r="R379" s="176">
        <v>0</v>
      </c>
      <c r="S379" s="177">
        <f t="shared" si="236"/>
        <v>1.6380418369279903E-3</v>
      </c>
      <c r="U379" s="234" t="s">
        <v>59</v>
      </c>
      <c r="V379" s="226">
        <v>0</v>
      </c>
      <c r="W379" s="226">
        <v>0</v>
      </c>
      <c r="X379" s="226">
        <v>0</v>
      </c>
      <c r="Y379" s="226">
        <v>0</v>
      </c>
      <c r="Z379" s="226">
        <v>0</v>
      </c>
      <c r="AA379" s="226">
        <v>0</v>
      </c>
      <c r="AB379" s="226">
        <v>0</v>
      </c>
      <c r="AC379" s="227">
        <v>1.6380418369279903E-3</v>
      </c>
      <c r="AD379" s="226">
        <v>0</v>
      </c>
      <c r="AE379" s="226">
        <v>0</v>
      </c>
      <c r="AF379" s="226">
        <v>0</v>
      </c>
      <c r="AG379" s="226">
        <v>0</v>
      </c>
      <c r="AH379" s="226">
        <v>1.6380418369279903E-3</v>
      </c>
      <c r="AI379" s="229">
        <f t="shared" si="237"/>
        <v>1.6380418369279903E-3</v>
      </c>
      <c r="AJ379" s="160" t="str">
        <f t="shared" si="238"/>
        <v/>
      </c>
      <c r="BA379" s="160"/>
      <c r="BR379" s="160"/>
      <c r="CG379" s="160"/>
    </row>
    <row r="380" spans="1:85" ht="15">
      <c r="A380" s="178" t="s">
        <v>17</v>
      </c>
      <c r="B380" s="179">
        <v>2.0127428292546874</v>
      </c>
      <c r="C380" s="179">
        <v>0</v>
      </c>
      <c r="D380" s="179">
        <v>55.113592601324456</v>
      </c>
      <c r="E380" s="179">
        <v>12.489272764708154</v>
      </c>
      <c r="F380" s="362"/>
      <c r="G380" s="179">
        <v>0</v>
      </c>
      <c r="H380" s="180">
        <v>0</v>
      </c>
      <c r="I380" s="181">
        <f t="shared" si="235"/>
        <v>69.615608195287308</v>
      </c>
      <c r="J380" s="168"/>
      <c r="K380" s="182" t="s">
        <v>17</v>
      </c>
      <c r="L380" s="183">
        <v>2.0127428292546874</v>
      </c>
      <c r="M380" s="183">
        <v>0</v>
      </c>
      <c r="N380" s="183">
        <v>55.113592601324456</v>
      </c>
      <c r="O380" s="183">
        <v>12.489272764708154</v>
      </c>
      <c r="P380" s="183">
        <v>3.8596910823272852</v>
      </c>
      <c r="Q380" s="183">
        <v>0</v>
      </c>
      <c r="R380" s="184">
        <v>0</v>
      </c>
      <c r="S380" s="185">
        <f t="shared" si="236"/>
        <v>73.475299277614596</v>
      </c>
      <c r="U380" s="230" t="s">
        <v>17</v>
      </c>
      <c r="V380" s="231">
        <v>2.0127428292546874</v>
      </c>
      <c r="W380" s="231">
        <v>0</v>
      </c>
      <c r="X380" s="231">
        <v>0</v>
      </c>
      <c r="Y380" s="231">
        <v>0</v>
      </c>
      <c r="Z380" s="231">
        <v>55.104419692149477</v>
      </c>
      <c r="AA380" s="231">
        <v>0</v>
      </c>
      <c r="AB380" s="231">
        <v>3.8596910823272852</v>
      </c>
      <c r="AC380" s="232">
        <v>12.498445673883133</v>
      </c>
      <c r="AD380" s="231">
        <v>0</v>
      </c>
      <c r="AE380" s="231">
        <v>0</v>
      </c>
      <c r="AF380" s="231">
        <v>0</v>
      </c>
      <c r="AG380" s="231">
        <v>9.1729091749796748E-3</v>
      </c>
      <c r="AH380" s="231">
        <v>12.489272764708154</v>
      </c>
      <c r="AI380" s="233">
        <f t="shared" si="237"/>
        <v>73.475299277614596</v>
      </c>
      <c r="AJ380" s="160" t="str">
        <f t="shared" si="238"/>
        <v/>
      </c>
      <c r="BA380" s="160"/>
      <c r="BR380" s="160"/>
      <c r="CG380" s="160"/>
    </row>
    <row r="381" spans="1:85" ht="15">
      <c r="A381" s="186" t="s">
        <v>139</v>
      </c>
      <c r="B381" s="175">
        <v>192.41071306756848</v>
      </c>
      <c r="C381" s="175">
        <v>5.3709655937576004</v>
      </c>
      <c r="D381" s="175">
        <v>156.45222997012269</v>
      </c>
      <c r="E381" s="175">
        <v>0.21899583332369266</v>
      </c>
      <c r="F381" s="362"/>
      <c r="G381" s="175">
        <v>0</v>
      </c>
      <c r="H381" s="187">
        <v>0</v>
      </c>
      <c r="I381" s="173">
        <f t="shared" si="235"/>
        <v>354.45290446477247</v>
      </c>
      <c r="J381" s="168"/>
      <c r="K381" s="188" t="s">
        <v>139</v>
      </c>
      <c r="L381" s="175">
        <v>192.41071306756848</v>
      </c>
      <c r="M381" s="175">
        <v>5.3709655937576004</v>
      </c>
      <c r="N381" s="175">
        <v>156.45222997012269</v>
      </c>
      <c r="O381" s="175">
        <v>0.21899583332369266</v>
      </c>
      <c r="P381" s="175">
        <v>0.38560006010047299</v>
      </c>
      <c r="Q381" s="175">
        <v>0</v>
      </c>
      <c r="R381" s="176">
        <v>0</v>
      </c>
      <c r="S381" s="177">
        <f t="shared" si="236"/>
        <v>354.83850452487297</v>
      </c>
      <c r="U381" s="234" t="s">
        <v>139</v>
      </c>
      <c r="V381" s="226">
        <v>191.1906344774826</v>
      </c>
      <c r="W381" s="226">
        <v>0</v>
      </c>
      <c r="X381" s="226">
        <v>0</v>
      </c>
      <c r="Y381" s="226">
        <v>5.3709655937576004</v>
      </c>
      <c r="Z381" s="226">
        <v>156.45222997012269</v>
      </c>
      <c r="AA381" s="226">
        <v>0.21899583332369266</v>
      </c>
      <c r="AB381" s="226">
        <v>0.38560006010047299</v>
      </c>
      <c r="AC381" s="227">
        <v>1.2200785900858881</v>
      </c>
      <c r="AD381" s="226">
        <v>1.2200785900858881</v>
      </c>
      <c r="AE381" s="226">
        <v>0</v>
      </c>
      <c r="AF381" s="226">
        <v>0</v>
      </c>
      <c r="AG381" s="226">
        <v>0</v>
      </c>
      <c r="AH381" s="226">
        <v>0</v>
      </c>
      <c r="AI381" s="229">
        <f t="shared" si="237"/>
        <v>354.83850452487297</v>
      </c>
      <c r="AJ381" s="160" t="str">
        <f t="shared" si="238"/>
        <v/>
      </c>
      <c r="BA381" s="160"/>
      <c r="BR381" s="160"/>
      <c r="CG381" s="160"/>
    </row>
    <row r="382" spans="1:85" ht="15">
      <c r="A382" s="178" t="s">
        <v>25</v>
      </c>
      <c r="B382" s="179">
        <v>54.177316990574113</v>
      </c>
      <c r="C382" s="179">
        <v>4.4114807442826782</v>
      </c>
      <c r="D382" s="179">
        <v>32.306654939123916</v>
      </c>
      <c r="E382" s="179">
        <v>225.02219586031561</v>
      </c>
      <c r="F382" s="362"/>
      <c r="G382" s="179">
        <v>154.40197088749341</v>
      </c>
      <c r="H382" s="180">
        <v>0</v>
      </c>
      <c r="I382" s="181">
        <f t="shared" si="235"/>
        <v>470.3196194217897</v>
      </c>
      <c r="J382" s="168"/>
      <c r="K382" s="182" t="s">
        <v>25</v>
      </c>
      <c r="L382" s="183">
        <v>54.177316990574113</v>
      </c>
      <c r="M382" s="183">
        <v>4.4114807442826782</v>
      </c>
      <c r="N382" s="183">
        <v>32.306654939123916</v>
      </c>
      <c r="O382" s="183">
        <v>225.02219586031561</v>
      </c>
      <c r="P382" s="183">
        <v>0</v>
      </c>
      <c r="Q382" s="183">
        <v>154.40197088749341</v>
      </c>
      <c r="R382" s="184">
        <v>0</v>
      </c>
      <c r="S382" s="185">
        <f t="shared" si="236"/>
        <v>470.3196194217897</v>
      </c>
      <c r="U382" s="230" t="s">
        <v>25</v>
      </c>
      <c r="V382" s="231">
        <v>36.556846371912599</v>
      </c>
      <c r="W382" s="231">
        <v>14.28920015701023</v>
      </c>
      <c r="X382" s="231">
        <v>154.40197088749341</v>
      </c>
      <c r="Y382" s="231">
        <v>4.4114807442826782</v>
      </c>
      <c r="Z382" s="231">
        <v>32.306654939123916</v>
      </c>
      <c r="AA382" s="231">
        <v>179.62224341379564</v>
      </c>
      <c r="AB382" s="231">
        <v>0</v>
      </c>
      <c r="AC382" s="232">
        <v>48.731222908171254</v>
      </c>
      <c r="AD382" s="231">
        <v>3.3312704616512887</v>
      </c>
      <c r="AE382" s="231">
        <v>2.5487331666033449E-2</v>
      </c>
      <c r="AF382" s="231">
        <v>0</v>
      </c>
      <c r="AG382" s="231">
        <v>0</v>
      </c>
      <c r="AH382" s="231">
        <v>45.37446511485394</v>
      </c>
      <c r="AI382" s="233">
        <f t="shared" si="237"/>
        <v>470.31961942178975</v>
      </c>
      <c r="AJ382" s="160" t="str">
        <f t="shared" si="238"/>
        <v/>
      </c>
      <c r="BA382" s="160"/>
      <c r="BR382" s="160"/>
      <c r="CG382" s="160"/>
    </row>
    <row r="383" spans="1:85" ht="15">
      <c r="A383" s="186" t="s">
        <v>24</v>
      </c>
      <c r="B383" s="175">
        <v>94.169780074337169</v>
      </c>
      <c r="C383" s="175">
        <v>0</v>
      </c>
      <c r="D383" s="175">
        <v>0</v>
      </c>
      <c r="E383" s="175">
        <v>0</v>
      </c>
      <c r="F383" s="362"/>
      <c r="G383" s="175">
        <v>0</v>
      </c>
      <c r="H383" s="187">
        <v>0</v>
      </c>
      <c r="I383" s="173">
        <f t="shared" si="235"/>
        <v>94.169780074337169</v>
      </c>
      <c r="J383" s="168"/>
      <c r="K383" s="188" t="s">
        <v>24</v>
      </c>
      <c r="L383" s="175">
        <v>94.169780074337169</v>
      </c>
      <c r="M383" s="175">
        <v>0</v>
      </c>
      <c r="N383" s="175">
        <v>0</v>
      </c>
      <c r="O383" s="175">
        <v>0</v>
      </c>
      <c r="P383" s="175">
        <v>0</v>
      </c>
      <c r="Q383" s="175">
        <v>0</v>
      </c>
      <c r="R383" s="176">
        <v>0</v>
      </c>
      <c r="S383" s="177">
        <f t="shared" si="236"/>
        <v>94.169780074337169</v>
      </c>
      <c r="U383" s="234" t="s">
        <v>24</v>
      </c>
      <c r="V383" s="226">
        <v>94.169780074337169</v>
      </c>
      <c r="W383" s="226">
        <v>0</v>
      </c>
      <c r="X383" s="226">
        <v>0</v>
      </c>
      <c r="Y383" s="226">
        <v>0</v>
      </c>
      <c r="Z383" s="226">
        <v>0</v>
      </c>
      <c r="AA383" s="226">
        <v>0</v>
      </c>
      <c r="AB383" s="226">
        <v>0</v>
      </c>
      <c r="AC383" s="227">
        <v>0</v>
      </c>
      <c r="AD383" s="226">
        <v>0</v>
      </c>
      <c r="AE383" s="226">
        <v>0</v>
      </c>
      <c r="AF383" s="226">
        <v>0</v>
      </c>
      <c r="AG383" s="226">
        <v>0</v>
      </c>
      <c r="AH383" s="226">
        <v>0</v>
      </c>
      <c r="AI383" s="229">
        <f t="shared" si="237"/>
        <v>94.169780074337169</v>
      </c>
      <c r="AJ383" s="160" t="str">
        <f t="shared" si="238"/>
        <v/>
      </c>
      <c r="BA383" s="160"/>
      <c r="BR383" s="160"/>
      <c r="CG383" s="160"/>
    </row>
    <row r="384" spans="1:85" ht="15">
      <c r="A384" s="178" t="s">
        <v>60</v>
      </c>
      <c r="B384" s="179">
        <v>13.02820276891671</v>
      </c>
      <c r="C384" s="179">
        <v>0</v>
      </c>
      <c r="D384" s="179">
        <v>0</v>
      </c>
      <c r="E384" s="179">
        <v>0</v>
      </c>
      <c r="F384" s="362"/>
      <c r="G384" s="179">
        <v>0</v>
      </c>
      <c r="H384" s="180">
        <v>0</v>
      </c>
      <c r="I384" s="181">
        <f t="shared" si="235"/>
        <v>13.02820276891671</v>
      </c>
      <c r="J384" s="168"/>
      <c r="K384" s="182" t="s">
        <v>60</v>
      </c>
      <c r="L384" s="183">
        <v>13.02820276891671</v>
      </c>
      <c r="M384" s="183">
        <v>0</v>
      </c>
      <c r="N384" s="183">
        <v>0</v>
      </c>
      <c r="O384" s="183">
        <v>0</v>
      </c>
      <c r="P384" s="183">
        <v>0</v>
      </c>
      <c r="Q384" s="183">
        <v>0</v>
      </c>
      <c r="R384" s="184">
        <v>0</v>
      </c>
      <c r="S384" s="185">
        <f t="shared" si="236"/>
        <v>13.02820276891671</v>
      </c>
      <c r="U384" s="230" t="s">
        <v>60</v>
      </c>
      <c r="V384" s="231">
        <v>13.02820276891671</v>
      </c>
      <c r="W384" s="231">
        <v>0</v>
      </c>
      <c r="X384" s="231">
        <v>0</v>
      </c>
      <c r="Y384" s="231">
        <v>0</v>
      </c>
      <c r="Z384" s="231">
        <v>0</v>
      </c>
      <c r="AA384" s="231">
        <v>0</v>
      </c>
      <c r="AB384" s="231">
        <v>0</v>
      </c>
      <c r="AC384" s="232">
        <v>0</v>
      </c>
      <c r="AD384" s="231">
        <v>0</v>
      </c>
      <c r="AE384" s="231">
        <v>0</v>
      </c>
      <c r="AF384" s="231">
        <v>0</v>
      </c>
      <c r="AG384" s="231">
        <v>0</v>
      </c>
      <c r="AH384" s="231">
        <v>0</v>
      </c>
      <c r="AI384" s="233">
        <f t="shared" si="237"/>
        <v>13.02820276891671</v>
      </c>
      <c r="AJ384" s="160" t="str">
        <f t="shared" si="238"/>
        <v/>
      </c>
      <c r="BA384" s="160"/>
      <c r="BR384" s="160"/>
      <c r="CG384" s="160"/>
    </row>
    <row r="385" spans="1:85" ht="15">
      <c r="A385" s="186" t="s">
        <v>22</v>
      </c>
      <c r="B385" s="175">
        <v>288.26015242567945</v>
      </c>
      <c r="C385" s="175">
        <v>0</v>
      </c>
      <c r="D385" s="175">
        <v>30.532100606236913</v>
      </c>
      <c r="E385" s="175">
        <v>0</v>
      </c>
      <c r="F385" s="362"/>
      <c r="G385" s="175">
        <v>0</v>
      </c>
      <c r="H385" s="187">
        <v>0</v>
      </c>
      <c r="I385" s="173">
        <f t="shared" si="235"/>
        <v>318.79225303191635</v>
      </c>
      <c r="J385" s="168"/>
      <c r="K385" s="188" t="s">
        <v>22</v>
      </c>
      <c r="L385" s="175">
        <v>288.26015242567945</v>
      </c>
      <c r="M385" s="175">
        <v>0</v>
      </c>
      <c r="N385" s="175">
        <v>30.532100606236913</v>
      </c>
      <c r="O385" s="175">
        <v>0</v>
      </c>
      <c r="P385" s="175">
        <v>187.40981752690323</v>
      </c>
      <c r="Q385" s="175">
        <v>0</v>
      </c>
      <c r="R385" s="176">
        <v>0</v>
      </c>
      <c r="S385" s="177">
        <f t="shared" si="236"/>
        <v>506.20207055881957</v>
      </c>
      <c r="U385" s="234" t="s">
        <v>22</v>
      </c>
      <c r="V385" s="226">
        <v>286.17589463825209</v>
      </c>
      <c r="W385" s="226">
        <v>0</v>
      </c>
      <c r="X385" s="226">
        <v>0</v>
      </c>
      <c r="Y385" s="226">
        <v>0</v>
      </c>
      <c r="Z385" s="226">
        <v>3.5611825369124328</v>
      </c>
      <c r="AA385" s="226">
        <v>0</v>
      </c>
      <c r="AB385" s="226">
        <v>187.40981752690323</v>
      </c>
      <c r="AC385" s="227">
        <v>29.055175856751863</v>
      </c>
      <c r="AD385" s="226">
        <v>2.0842577874273878</v>
      </c>
      <c r="AE385" s="226">
        <v>0</v>
      </c>
      <c r="AF385" s="226">
        <v>0</v>
      </c>
      <c r="AG385" s="226">
        <v>26.97091806932448</v>
      </c>
      <c r="AH385" s="226">
        <v>0</v>
      </c>
      <c r="AI385" s="229">
        <f t="shared" si="237"/>
        <v>506.20207055881963</v>
      </c>
      <c r="AJ385" s="160" t="str">
        <f t="shared" si="238"/>
        <v/>
      </c>
      <c r="BA385" s="160"/>
      <c r="BR385" s="160"/>
      <c r="CG385" s="160"/>
    </row>
    <row r="386" spans="1:85" ht="15">
      <c r="A386" s="178" t="s">
        <v>21</v>
      </c>
      <c r="B386" s="179">
        <v>0</v>
      </c>
      <c r="C386" s="179">
        <v>0</v>
      </c>
      <c r="D386" s="179">
        <v>0</v>
      </c>
      <c r="E386" s="179">
        <v>0</v>
      </c>
      <c r="F386" s="362"/>
      <c r="G386" s="179">
        <v>0</v>
      </c>
      <c r="H386" s="180">
        <v>0</v>
      </c>
      <c r="I386" s="181">
        <f t="shared" si="235"/>
        <v>0</v>
      </c>
      <c r="J386" s="168"/>
      <c r="K386" s="182" t="s">
        <v>21</v>
      </c>
      <c r="L386" s="183">
        <v>0</v>
      </c>
      <c r="M386" s="183">
        <v>0</v>
      </c>
      <c r="N386" s="183">
        <v>0</v>
      </c>
      <c r="O386" s="183">
        <v>0</v>
      </c>
      <c r="P386" s="183">
        <v>0</v>
      </c>
      <c r="Q386" s="183">
        <v>0</v>
      </c>
      <c r="R386" s="184">
        <v>0</v>
      </c>
      <c r="S386" s="185">
        <f t="shared" si="236"/>
        <v>0</v>
      </c>
      <c r="U386" s="230" t="s">
        <v>61</v>
      </c>
      <c r="V386" s="231">
        <v>0</v>
      </c>
      <c r="W386" s="231">
        <v>0</v>
      </c>
      <c r="X386" s="231">
        <v>0</v>
      </c>
      <c r="Y386" s="231">
        <v>0</v>
      </c>
      <c r="Z386" s="231">
        <v>0</v>
      </c>
      <c r="AA386" s="231">
        <v>0</v>
      </c>
      <c r="AB386" s="231">
        <v>0</v>
      </c>
      <c r="AC386" s="232">
        <v>0</v>
      </c>
      <c r="AD386" s="231">
        <v>0</v>
      </c>
      <c r="AE386" s="231">
        <v>0</v>
      </c>
      <c r="AF386" s="231">
        <v>0</v>
      </c>
      <c r="AG386" s="231">
        <v>0</v>
      </c>
      <c r="AH386" s="231">
        <v>0</v>
      </c>
      <c r="AI386" s="233">
        <f t="shared" si="237"/>
        <v>0</v>
      </c>
      <c r="AJ386" s="160" t="str">
        <f t="shared" si="238"/>
        <v/>
      </c>
      <c r="BA386" s="160"/>
      <c r="BR386" s="160"/>
      <c r="CG386" s="160"/>
    </row>
    <row r="387" spans="1:85" ht="15">
      <c r="A387" s="189" t="s">
        <v>64</v>
      </c>
      <c r="B387" s="175">
        <v>2.8799999999999999E-2</v>
      </c>
      <c r="C387" s="175">
        <v>0</v>
      </c>
      <c r="D387" s="175">
        <v>0</v>
      </c>
      <c r="E387" s="175">
        <v>0</v>
      </c>
      <c r="F387" s="362"/>
      <c r="G387" s="175">
        <v>0</v>
      </c>
      <c r="H387" s="187">
        <v>0</v>
      </c>
      <c r="I387" s="173">
        <f t="shared" si="235"/>
        <v>2.8799999999999999E-2</v>
      </c>
      <c r="J387" s="168"/>
      <c r="K387" s="190" t="s">
        <v>64</v>
      </c>
      <c r="L387" s="175">
        <v>2.8799999999999999E-2</v>
      </c>
      <c r="M387" s="175">
        <v>0</v>
      </c>
      <c r="N387" s="175">
        <v>0</v>
      </c>
      <c r="O387" s="175">
        <v>0</v>
      </c>
      <c r="P387" s="175">
        <v>0</v>
      </c>
      <c r="Q387" s="175">
        <v>0</v>
      </c>
      <c r="R387" s="176">
        <v>0</v>
      </c>
      <c r="S387" s="177">
        <f t="shared" si="236"/>
        <v>2.8799999999999999E-2</v>
      </c>
      <c r="U387" s="235" t="s">
        <v>62</v>
      </c>
      <c r="V387" s="226">
        <v>2.8799999999999999E-2</v>
      </c>
      <c r="W387" s="226">
        <v>0</v>
      </c>
      <c r="X387" s="226">
        <v>0</v>
      </c>
      <c r="Y387" s="226">
        <v>0</v>
      </c>
      <c r="Z387" s="226">
        <v>0</v>
      </c>
      <c r="AA387" s="226">
        <v>0</v>
      </c>
      <c r="AB387" s="226">
        <v>0</v>
      </c>
      <c r="AC387" s="227">
        <v>0</v>
      </c>
      <c r="AD387" s="228">
        <v>0</v>
      </c>
      <c r="AE387" s="228">
        <v>0</v>
      </c>
      <c r="AF387" s="228">
        <v>0</v>
      </c>
      <c r="AG387" s="228">
        <v>0</v>
      </c>
      <c r="AH387" s="228">
        <v>0</v>
      </c>
      <c r="AI387" s="229">
        <f t="shared" si="237"/>
        <v>2.8799999999999999E-2</v>
      </c>
      <c r="AJ387" s="160" t="str">
        <f t="shared" si="238"/>
        <v/>
      </c>
      <c r="BA387" s="160"/>
      <c r="BR387" s="160"/>
      <c r="CG387" s="160"/>
    </row>
    <row r="388" spans="1:85">
      <c r="A388" s="191" t="s">
        <v>23</v>
      </c>
      <c r="B388" s="192">
        <v>2.8799999999999999E-2</v>
      </c>
      <c r="C388" s="192">
        <v>0</v>
      </c>
      <c r="D388" s="192">
        <v>0</v>
      </c>
      <c r="E388" s="192">
        <v>0</v>
      </c>
      <c r="F388" s="362"/>
      <c r="G388" s="192">
        <v>0</v>
      </c>
      <c r="H388" s="193">
        <v>0</v>
      </c>
      <c r="I388" s="194">
        <f t="shared" si="235"/>
        <v>2.8799999999999999E-2</v>
      </c>
      <c r="J388" s="168"/>
      <c r="K388" s="195" t="s">
        <v>23</v>
      </c>
      <c r="L388" s="196">
        <v>2.8799999999999999E-2</v>
      </c>
      <c r="M388" s="196">
        <v>0</v>
      </c>
      <c r="N388" s="196">
        <v>0</v>
      </c>
      <c r="O388" s="196">
        <v>0</v>
      </c>
      <c r="P388" s="196">
        <v>0</v>
      </c>
      <c r="Q388" s="196">
        <v>0</v>
      </c>
      <c r="R388" s="197">
        <v>0</v>
      </c>
      <c r="S388" s="198">
        <f t="shared" si="236"/>
        <v>2.8799999999999999E-2</v>
      </c>
      <c r="U388" s="236" t="s">
        <v>66</v>
      </c>
      <c r="V388" s="237">
        <v>2.8799999999999999E-2</v>
      </c>
      <c r="W388" s="237">
        <v>0</v>
      </c>
      <c r="X388" s="237">
        <v>0</v>
      </c>
      <c r="Y388" s="237">
        <v>0</v>
      </c>
      <c r="Z388" s="237">
        <v>0</v>
      </c>
      <c r="AA388" s="237">
        <v>0</v>
      </c>
      <c r="AB388" s="237">
        <v>0</v>
      </c>
      <c r="AC388" s="237">
        <v>0</v>
      </c>
      <c r="AD388" s="237">
        <v>0</v>
      </c>
      <c r="AE388" s="237">
        <v>0</v>
      </c>
      <c r="AF388" s="237">
        <v>0</v>
      </c>
      <c r="AG388" s="237">
        <v>0</v>
      </c>
      <c r="AH388" s="125">
        <v>0</v>
      </c>
      <c r="AI388" s="238">
        <f t="shared" si="237"/>
        <v>2.8799999999999999E-2</v>
      </c>
      <c r="BA388" s="160"/>
      <c r="BR388" s="160"/>
      <c r="CG388" s="160"/>
    </row>
    <row r="389" spans="1:85">
      <c r="A389" s="199" t="s">
        <v>19</v>
      </c>
      <c r="B389" s="200">
        <v>0</v>
      </c>
      <c r="C389" s="200">
        <v>0</v>
      </c>
      <c r="D389" s="200">
        <v>0</v>
      </c>
      <c r="E389" s="200">
        <v>0</v>
      </c>
      <c r="F389" s="362"/>
      <c r="G389" s="200">
        <v>0</v>
      </c>
      <c r="H389" s="201">
        <v>0</v>
      </c>
      <c r="I389" s="202">
        <f t="shared" si="235"/>
        <v>0</v>
      </c>
      <c r="J389" s="168"/>
      <c r="K389" s="203" t="s">
        <v>19</v>
      </c>
      <c r="L389" s="200">
        <v>0</v>
      </c>
      <c r="M389" s="200">
        <v>0</v>
      </c>
      <c r="N389" s="200">
        <v>0</v>
      </c>
      <c r="O389" s="200">
        <v>0</v>
      </c>
      <c r="P389" s="200">
        <v>0</v>
      </c>
      <c r="Q389" s="200">
        <v>0</v>
      </c>
      <c r="R389" s="204">
        <v>0</v>
      </c>
      <c r="S389" s="205">
        <f t="shared" si="236"/>
        <v>0</v>
      </c>
      <c r="U389" s="239" t="s">
        <v>19</v>
      </c>
      <c r="V389" s="240">
        <v>0</v>
      </c>
      <c r="W389" s="240">
        <v>0</v>
      </c>
      <c r="X389" s="240">
        <v>0</v>
      </c>
      <c r="Y389" s="240">
        <v>0</v>
      </c>
      <c r="Z389" s="240">
        <v>0</v>
      </c>
      <c r="AA389" s="240">
        <v>0</v>
      </c>
      <c r="AB389" s="240">
        <v>0</v>
      </c>
      <c r="AC389" s="240">
        <v>0</v>
      </c>
      <c r="AD389" s="241">
        <v>0</v>
      </c>
      <c r="AE389" s="241">
        <v>0</v>
      </c>
      <c r="AF389" s="241">
        <v>0</v>
      </c>
      <c r="AG389" s="241">
        <v>0</v>
      </c>
      <c r="AH389" s="241">
        <v>0</v>
      </c>
      <c r="AI389" s="242">
        <f t="shared" si="237"/>
        <v>0</v>
      </c>
      <c r="AJ389" s="160" t="str">
        <f t="shared" si="238"/>
        <v/>
      </c>
      <c r="BA389" s="160"/>
      <c r="BR389" s="160"/>
      <c r="CG389" s="160"/>
    </row>
    <row r="390" spans="1:85">
      <c r="A390" s="191" t="s">
        <v>20</v>
      </c>
      <c r="B390" s="192">
        <v>0</v>
      </c>
      <c r="C390" s="192">
        <v>0</v>
      </c>
      <c r="D390" s="192">
        <v>0</v>
      </c>
      <c r="E390" s="192">
        <v>0</v>
      </c>
      <c r="F390" s="362"/>
      <c r="G390" s="192">
        <v>0</v>
      </c>
      <c r="H390" s="193">
        <v>0</v>
      </c>
      <c r="I390" s="194">
        <f t="shared" si="235"/>
        <v>0</v>
      </c>
      <c r="J390" s="168"/>
      <c r="K390" s="195" t="s">
        <v>20</v>
      </c>
      <c r="L390" s="196">
        <v>0</v>
      </c>
      <c r="M390" s="196">
        <v>0</v>
      </c>
      <c r="N390" s="196">
        <v>0</v>
      </c>
      <c r="O390" s="196">
        <v>0</v>
      </c>
      <c r="P390" s="196">
        <v>0</v>
      </c>
      <c r="Q390" s="196">
        <v>0</v>
      </c>
      <c r="R390" s="197">
        <v>0</v>
      </c>
      <c r="S390" s="198">
        <f t="shared" si="236"/>
        <v>0</v>
      </c>
      <c r="U390" s="236" t="s">
        <v>20</v>
      </c>
      <c r="V390" s="237">
        <v>0</v>
      </c>
      <c r="W390" s="237">
        <v>0</v>
      </c>
      <c r="X390" s="237">
        <v>0</v>
      </c>
      <c r="Y390" s="237">
        <v>0</v>
      </c>
      <c r="Z390" s="237">
        <v>0</v>
      </c>
      <c r="AA390" s="237">
        <v>0</v>
      </c>
      <c r="AB390" s="237">
        <v>0</v>
      </c>
      <c r="AC390" s="237">
        <v>0</v>
      </c>
      <c r="AD390" s="237">
        <v>0</v>
      </c>
      <c r="AE390" s="237">
        <v>0</v>
      </c>
      <c r="AF390" s="237">
        <v>0</v>
      </c>
      <c r="AG390" s="237">
        <v>0</v>
      </c>
      <c r="AH390" s="125">
        <v>0</v>
      </c>
      <c r="AI390" s="238">
        <f t="shared" si="237"/>
        <v>0</v>
      </c>
      <c r="AJ390" s="160" t="str">
        <f t="shared" si="238"/>
        <v/>
      </c>
      <c r="BA390" s="160"/>
      <c r="BR390" s="160"/>
      <c r="CG390" s="160"/>
    </row>
    <row r="391" spans="1:85" ht="15" thickBot="1">
      <c r="A391" s="206" t="s">
        <v>11</v>
      </c>
      <c r="B391" s="207">
        <v>0</v>
      </c>
      <c r="C391" s="207">
        <v>0</v>
      </c>
      <c r="D391" s="207">
        <v>0</v>
      </c>
      <c r="E391" s="207">
        <v>0</v>
      </c>
      <c r="F391" s="363"/>
      <c r="G391" s="207">
        <v>0</v>
      </c>
      <c r="H391" s="208">
        <v>0</v>
      </c>
      <c r="I391" s="209">
        <f t="shared" si="235"/>
        <v>0</v>
      </c>
      <c r="J391" s="168"/>
      <c r="K391" s="210" t="s">
        <v>11</v>
      </c>
      <c r="L391" s="207">
        <v>0</v>
      </c>
      <c r="M391" s="207">
        <v>0</v>
      </c>
      <c r="N391" s="207">
        <v>0</v>
      </c>
      <c r="O391" s="207">
        <v>0</v>
      </c>
      <c r="P391" s="207">
        <v>0</v>
      </c>
      <c r="Q391" s="207">
        <v>0</v>
      </c>
      <c r="R391" s="211">
        <v>0</v>
      </c>
      <c r="S391" s="212">
        <f t="shared" si="236"/>
        <v>0</v>
      </c>
      <c r="U391" s="239" t="s">
        <v>11</v>
      </c>
      <c r="V391" s="240">
        <v>0</v>
      </c>
      <c r="W391" s="240">
        <v>0</v>
      </c>
      <c r="X391" s="240">
        <v>0</v>
      </c>
      <c r="Y391" s="240">
        <v>0</v>
      </c>
      <c r="Z391" s="240">
        <v>0</v>
      </c>
      <c r="AA391" s="240">
        <v>0</v>
      </c>
      <c r="AB391" s="240">
        <v>0</v>
      </c>
      <c r="AC391" s="240">
        <v>0</v>
      </c>
      <c r="AD391" s="241">
        <v>0</v>
      </c>
      <c r="AE391" s="241">
        <v>0</v>
      </c>
      <c r="AF391" s="241">
        <v>0</v>
      </c>
      <c r="AG391" s="241">
        <v>0</v>
      </c>
      <c r="AH391" s="241">
        <v>0</v>
      </c>
      <c r="AI391" s="242">
        <f t="shared" si="237"/>
        <v>0</v>
      </c>
      <c r="AJ391" s="160" t="str">
        <f t="shared" si="238"/>
        <v/>
      </c>
      <c r="BA391" s="160"/>
      <c r="BR391" s="160"/>
      <c r="CG391" s="160"/>
    </row>
    <row r="392" spans="1:85" ht="15">
      <c r="A392" s="213" t="s">
        <v>26</v>
      </c>
      <c r="B392" s="214">
        <f>SUM(B371:B387)</f>
        <v>806.53314815668909</v>
      </c>
      <c r="C392" s="214">
        <f t="shared" ref="C392:H392" si="239">SUM(C371:C387)</f>
        <v>9.7824463380402786</v>
      </c>
      <c r="D392" s="214">
        <f t="shared" si="239"/>
        <v>280.71266889935185</v>
      </c>
      <c r="E392" s="214">
        <f t="shared" si="239"/>
        <v>2231.6841156265127</v>
      </c>
      <c r="F392" s="214">
        <f t="shared" si="239"/>
        <v>0</v>
      </c>
      <c r="G392" s="214">
        <f t="shared" si="239"/>
        <v>154.40197088749341</v>
      </c>
      <c r="H392" s="216">
        <f t="shared" si="239"/>
        <v>0</v>
      </c>
      <c r="I392" s="173">
        <f t="shared" ref="I392" si="240">SUM(I371:I387)</f>
        <v>3483.1143499080877</v>
      </c>
      <c r="J392" s="168"/>
      <c r="K392" s="215" t="s">
        <v>26</v>
      </c>
      <c r="L392" s="214">
        <f>SUM(L371:L387)</f>
        <v>806.53314815668909</v>
      </c>
      <c r="M392" s="214">
        <f t="shared" ref="M392:R392" si="241">SUM(M371:M387)</f>
        <v>9.7824463380402786</v>
      </c>
      <c r="N392" s="214">
        <f t="shared" si="241"/>
        <v>280.71266889935185</v>
      </c>
      <c r="O392" s="214">
        <f t="shared" si="241"/>
        <v>2231.6841156265127</v>
      </c>
      <c r="P392" s="214">
        <f t="shared" si="241"/>
        <v>1584.8618743593315</v>
      </c>
      <c r="Q392" s="214">
        <f t="shared" si="241"/>
        <v>154.40197088749341</v>
      </c>
      <c r="R392" s="216">
        <f t="shared" si="241"/>
        <v>0</v>
      </c>
      <c r="S392" s="217">
        <f t="shared" ref="S392" si="242">SUM(S371:S387)</f>
        <v>5067.9762242674178</v>
      </c>
      <c r="T392" s="160" t="str">
        <f>IF(ABS(S392-AI392)&gt;0.01,S392-AI392,"")</f>
        <v/>
      </c>
      <c r="U392" s="243" t="s">
        <v>63</v>
      </c>
      <c r="V392" s="244">
        <f>SUM(V371:V387)</f>
        <v>785.24753476113699</v>
      </c>
      <c r="W392" s="244">
        <f t="shared" ref="W392:AH392" si="243">SUM(W371:W387)</f>
        <v>14.28920015701023</v>
      </c>
      <c r="X392" s="244">
        <f t="shared" si="243"/>
        <v>154.40197088749341</v>
      </c>
      <c r="Y392" s="244">
        <f t="shared" si="243"/>
        <v>9.7824463380402786</v>
      </c>
      <c r="Z392" s="244">
        <f t="shared" si="243"/>
        <v>253.73257792085241</v>
      </c>
      <c r="AA392" s="244">
        <f t="shared" si="243"/>
        <v>1189.0027751380599</v>
      </c>
      <c r="AB392" s="244">
        <f t="shared" si="243"/>
        <v>1584.8618743593315</v>
      </c>
      <c r="AC392" s="244">
        <f t="shared" si="243"/>
        <v>1076.657844705494</v>
      </c>
      <c r="AD392" s="245">
        <f t="shared" si="243"/>
        <v>6.9964132385418871</v>
      </c>
      <c r="AE392" s="245">
        <f t="shared" si="243"/>
        <v>2.5487331666033449E-2</v>
      </c>
      <c r="AF392" s="245">
        <f t="shared" si="243"/>
        <v>0</v>
      </c>
      <c r="AG392" s="245">
        <f t="shared" si="243"/>
        <v>26.980090978499458</v>
      </c>
      <c r="AH392" s="245">
        <f t="shared" si="243"/>
        <v>1042.6558531567866</v>
      </c>
      <c r="AI392" s="246">
        <f>SUM(V392:AC392)</f>
        <v>5067.9762242674187</v>
      </c>
      <c r="AJ392" s="160" t="str">
        <f t="shared" si="238"/>
        <v/>
      </c>
      <c r="BA392" s="160"/>
      <c r="BR392" s="160"/>
      <c r="CG392" s="160"/>
    </row>
    <row r="393" spans="1:85" s="23" customFormat="1" ht="15" thickBot="1">
      <c r="A393" s="30" t="s">
        <v>88</v>
      </c>
      <c r="B393" s="47">
        <f>IF($I392=0,"-",B392/$I392)</f>
        <v>0.23155517365600467</v>
      </c>
      <c r="C393" s="47">
        <f t="shared" ref="C393:H393" si="244">IF($I392=0,"-",C392/$I392)</f>
        <v>2.8085343618702665E-3</v>
      </c>
      <c r="D393" s="47">
        <f t="shared" si="244"/>
        <v>8.0592435590510922E-2</v>
      </c>
      <c r="E393" s="47">
        <f t="shared" si="244"/>
        <v>0.64071514496370252</v>
      </c>
      <c r="F393" s="47">
        <f t="shared" si="244"/>
        <v>0</v>
      </c>
      <c r="G393" s="47">
        <f t="shared" si="244"/>
        <v>4.4328711427911567E-2</v>
      </c>
      <c r="H393" s="70">
        <f t="shared" si="244"/>
        <v>0</v>
      </c>
      <c r="I393" s="48">
        <f>SUM(B393:H393)</f>
        <v>1</v>
      </c>
      <c r="J393" s="160"/>
      <c r="K393" s="81" t="s">
        <v>88</v>
      </c>
      <c r="L393" s="98">
        <f t="shared" ref="L393:R393" si="245">IF($S392=0,"-",L392/$S392)</f>
        <v>0.15914304102191687</v>
      </c>
      <c r="M393" s="98">
        <f t="shared" si="245"/>
        <v>1.930247085848226E-3</v>
      </c>
      <c r="N393" s="98">
        <f t="shared" si="245"/>
        <v>5.5389499965527014E-2</v>
      </c>
      <c r="O393" s="98">
        <f t="shared" si="245"/>
        <v>0.44035015494752155</v>
      </c>
      <c r="P393" s="98">
        <f t="shared" si="245"/>
        <v>0.3127208582333918</v>
      </c>
      <c r="Q393" s="98">
        <f t="shared" si="245"/>
        <v>3.0466198745794707E-2</v>
      </c>
      <c r="R393" s="99">
        <f t="shared" si="245"/>
        <v>0</v>
      </c>
      <c r="S393" s="100">
        <f>SUM(L393:R393)</f>
        <v>1.0000000000000002</v>
      </c>
      <c r="U393" s="110" t="s">
        <v>88</v>
      </c>
      <c r="V393" s="133">
        <f>+V392/$AI392</f>
        <v>0.15494301867500282</v>
      </c>
      <c r="W393" s="133">
        <f t="shared" ref="W393:AH393" si="246">+W392/$AI392</f>
        <v>2.8195081280350223E-3</v>
      </c>
      <c r="X393" s="133">
        <f t="shared" si="246"/>
        <v>3.0466198745794704E-2</v>
      </c>
      <c r="Y393" s="133">
        <f t="shared" si="246"/>
        <v>1.9302470858482256E-3</v>
      </c>
      <c r="Z393" s="133">
        <f t="shared" si="246"/>
        <v>5.0065857986050379E-2</v>
      </c>
      <c r="AA393" s="133">
        <f t="shared" si="246"/>
        <v>0.23461096155989394</v>
      </c>
      <c r="AB393" s="133">
        <f t="shared" si="246"/>
        <v>0.31272085823339174</v>
      </c>
      <c r="AC393" s="133">
        <f t="shared" si="246"/>
        <v>0.2124433495859831</v>
      </c>
      <c r="AD393" s="133">
        <f t="shared" si="246"/>
        <v>1.3805142188790015E-3</v>
      </c>
      <c r="AE393" s="133">
        <f t="shared" si="246"/>
        <v>5.0290945612551034E-6</v>
      </c>
      <c r="AF393" s="133">
        <f t="shared" si="246"/>
        <v>0</v>
      </c>
      <c r="AG393" s="133">
        <f t="shared" si="246"/>
        <v>5.3236419794766218E-3</v>
      </c>
      <c r="AH393" s="133">
        <f t="shared" si="246"/>
        <v>0.20573416429306624</v>
      </c>
      <c r="AI393" s="134">
        <f>SUM(V393:AC393)</f>
        <v>0.99999999999999989</v>
      </c>
      <c r="AJ393" s="23" t="str">
        <f t="shared" si="238"/>
        <v/>
      </c>
    </row>
    <row r="394" spans="1:85" ht="15" thickBot="1">
      <c r="A394" s="247"/>
      <c r="B394" s="247"/>
      <c r="C394" s="247"/>
      <c r="D394" s="247"/>
      <c r="E394" s="247"/>
      <c r="F394" s="247"/>
      <c r="G394" s="247"/>
      <c r="H394" s="247"/>
      <c r="I394" s="247"/>
      <c r="K394" s="247"/>
      <c r="L394" s="247"/>
      <c r="M394" s="247"/>
      <c r="N394" s="247"/>
      <c r="O394" s="247"/>
      <c r="P394" s="247"/>
      <c r="Q394" s="247"/>
      <c r="R394" s="247"/>
      <c r="S394" s="247"/>
      <c r="AI394" s="168"/>
      <c r="BA394" s="160"/>
      <c r="BR394" s="160"/>
      <c r="CG394" s="160"/>
    </row>
    <row r="395" spans="1:85" ht="28.5">
      <c r="A395" s="312" t="s">
        <v>42</v>
      </c>
      <c r="B395" s="164" t="s">
        <v>0</v>
      </c>
      <c r="C395" s="164" t="s">
        <v>1</v>
      </c>
      <c r="D395" s="164" t="s">
        <v>2</v>
      </c>
      <c r="E395" s="164" t="s">
        <v>3</v>
      </c>
      <c r="F395" s="164" t="s">
        <v>27</v>
      </c>
      <c r="G395" s="164" t="s">
        <v>4</v>
      </c>
      <c r="H395" s="164" t="s">
        <v>5</v>
      </c>
      <c r="I395" s="165" t="s">
        <v>6</v>
      </c>
      <c r="K395" s="314" t="s">
        <v>42</v>
      </c>
      <c r="L395" s="166" t="s">
        <v>0</v>
      </c>
      <c r="M395" s="166" t="s">
        <v>1</v>
      </c>
      <c r="N395" s="166" t="s">
        <v>2</v>
      </c>
      <c r="O395" s="166" t="s">
        <v>3</v>
      </c>
      <c r="P395" s="166" t="s">
        <v>27</v>
      </c>
      <c r="Q395" s="166" t="s">
        <v>4</v>
      </c>
      <c r="R395" s="166" t="s">
        <v>5</v>
      </c>
      <c r="S395" s="167" t="s">
        <v>6</v>
      </c>
      <c r="U395" s="316" t="s">
        <v>42</v>
      </c>
      <c r="V395" s="219" t="s">
        <v>74</v>
      </c>
      <c r="W395" s="219" t="s">
        <v>75</v>
      </c>
      <c r="X395" s="219" t="s">
        <v>4</v>
      </c>
      <c r="Y395" s="219" t="s">
        <v>1</v>
      </c>
      <c r="Z395" s="219" t="s">
        <v>2</v>
      </c>
      <c r="AA395" s="219" t="s">
        <v>3</v>
      </c>
      <c r="AB395" s="219" t="s">
        <v>55</v>
      </c>
      <c r="AC395" s="219" t="s">
        <v>68</v>
      </c>
      <c r="AD395" s="220" t="s">
        <v>76</v>
      </c>
      <c r="AE395" s="220" t="s">
        <v>83</v>
      </c>
      <c r="AF395" s="220" t="s">
        <v>77</v>
      </c>
      <c r="AG395" s="220" t="s">
        <v>84</v>
      </c>
      <c r="AH395" s="220" t="s">
        <v>85</v>
      </c>
      <c r="AI395" s="221" t="s">
        <v>63</v>
      </c>
      <c r="BA395" s="160"/>
      <c r="BR395" s="160"/>
      <c r="CG395" s="160"/>
    </row>
    <row r="396" spans="1:85" ht="15">
      <c r="A396" s="313" t="s">
        <v>42</v>
      </c>
      <c r="B396" s="318" t="s">
        <v>69</v>
      </c>
      <c r="C396" s="319"/>
      <c r="D396" s="319"/>
      <c r="E396" s="319"/>
      <c r="F396" s="319"/>
      <c r="G396" s="319"/>
      <c r="H396" s="319"/>
      <c r="I396" s="320"/>
      <c r="K396" s="315" t="s">
        <v>42</v>
      </c>
      <c r="L396" s="321" t="s">
        <v>69</v>
      </c>
      <c r="M396" s="322"/>
      <c r="N396" s="322"/>
      <c r="O396" s="322"/>
      <c r="P396" s="322"/>
      <c r="Q396" s="322"/>
      <c r="R396" s="322"/>
      <c r="S396" s="323"/>
      <c r="U396" s="317" t="s">
        <v>42</v>
      </c>
      <c r="V396" s="324" t="s">
        <v>69</v>
      </c>
      <c r="W396" s="324"/>
      <c r="X396" s="324"/>
      <c r="Y396" s="324"/>
      <c r="Z396" s="324"/>
      <c r="AA396" s="324"/>
      <c r="AB396" s="324"/>
      <c r="AC396" s="324"/>
      <c r="AD396" s="324"/>
      <c r="AE396" s="324"/>
      <c r="AF396" s="324"/>
      <c r="AG396" s="324"/>
      <c r="AH396" s="324"/>
      <c r="AI396" s="325"/>
      <c r="BA396" s="160"/>
      <c r="BR396" s="160"/>
      <c r="CG396" s="160"/>
    </row>
    <row r="397" spans="1:85" ht="15">
      <c r="A397" s="170" t="s">
        <v>7</v>
      </c>
      <c r="B397" s="171">
        <v>0</v>
      </c>
      <c r="C397" s="171">
        <v>0</v>
      </c>
      <c r="D397" s="171">
        <v>0</v>
      </c>
      <c r="E397" s="171">
        <v>0</v>
      </c>
      <c r="F397" s="361"/>
      <c r="G397" s="171">
        <v>0</v>
      </c>
      <c r="H397" s="172">
        <v>0</v>
      </c>
      <c r="I397" s="173">
        <f>SUM(B397:H397)</f>
        <v>0</v>
      </c>
      <c r="J397" s="168"/>
      <c r="K397" s="222" t="s">
        <v>7</v>
      </c>
      <c r="L397" s="171">
        <v>0</v>
      </c>
      <c r="M397" s="171">
        <v>0</v>
      </c>
      <c r="N397" s="171">
        <v>0</v>
      </c>
      <c r="O397" s="171">
        <v>0</v>
      </c>
      <c r="P397" s="171">
        <v>0</v>
      </c>
      <c r="Q397" s="171">
        <v>0</v>
      </c>
      <c r="R397" s="223">
        <v>0</v>
      </c>
      <c r="S397" s="224">
        <f>SUM(L397:R397)</f>
        <v>0</v>
      </c>
      <c r="U397" s="225" t="s">
        <v>7</v>
      </c>
      <c r="V397" s="226">
        <v>0</v>
      </c>
      <c r="W397" s="226">
        <v>0</v>
      </c>
      <c r="X397" s="226">
        <v>0</v>
      </c>
      <c r="Y397" s="226">
        <v>0</v>
      </c>
      <c r="Z397" s="226">
        <v>0</v>
      </c>
      <c r="AA397" s="226">
        <v>0</v>
      </c>
      <c r="AB397" s="226">
        <v>0</v>
      </c>
      <c r="AC397" s="227">
        <v>0</v>
      </c>
      <c r="AD397" s="228">
        <v>0</v>
      </c>
      <c r="AE397" s="228">
        <v>0</v>
      </c>
      <c r="AF397" s="228">
        <v>0</v>
      </c>
      <c r="AG397" s="228">
        <v>0</v>
      </c>
      <c r="AH397" s="228">
        <v>0</v>
      </c>
      <c r="AI397" s="229">
        <f>SUM(V397:AC397)</f>
        <v>0</v>
      </c>
      <c r="AJ397" s="160" t="str">
        <f>IF(ABS(S397-AI397)&gt;0.001,S397-AI397,"")</f>
        <v/>
      </c>
      <c r="BA397" s="160"/>
      <c r="BR397" s="160"/>
      <c r="CG397" s="160"/>
    </row>
    <row r="398" spans="1:85" ht="15">
      <c r="A398" s="178" t="s">
        <v>8</v>
      </c>
      <c r="B398" s="179">
        <v>0</v>
      </c>
      <c r="C398" s="179">
        <v>0</v>
      </c>
      <c r="D398" s="179">
        <v>0</v>
      </c>
      <c r="E398" s="179">
        <v>0</v>
      </c>
      <c r="F398" s="362"/>
      <c r="G398" s="179">
        <v>0</v>
      </c>
      <c r="H398" s="180">
        <v>0</v>
      </c>
      <c r="I398" s="181">
        <f t="shared" ref="I398:I417" si="247">SUM(B398:H398)</f>
        <v>0</v>
      </c>
      <c r="J398" s="168"/>
      <c r="K398" s="182" t="s">
        <v>8</v>
      </c>
      <c r="L398" s="183">
        <v>0</v>
      </c>
      <c r="M398" s="183">
        <v>0</v>
      </c>
      <c r="N398" s="183">
        <v>0</v>
      </c>
      <c r="O398" s="183">
        <v>0</v>
      </c>
      <c r="P398" s="183">
        <v>0</v>
      </c>
      <c r="Q398" s="183">
        <v>0</v>
      </c>
      <c r="R398" s="184">
        <v>0</v>
      </c>
      <c r="S398" s="185">
        <f t="shared" ref="S398:S417" si="248">SUM(L398:R398)</f>
        <v>0</v>
      </c>
      <c r="U398" s="230" t="s">
        <v>8</v>
      </c>
      <c r="V398" s="231">
        <v>0</v>
      </c>
      <c r="W398" s="231">
        <v>0</v>
      </c>
      <c r="X398" s="231">
        <v>0</v>
      </c>
      <c r="Y398" s="231">
        <v>0</v>
      </c>
      <c r="Z398" s="231">
        <v>0</v>
      </c>
      <c r="AA398" s="231">
        <v>0</v>
      </c>
      <c r="AB398" s="231">
        <v>0</v>
      </c>
      <c r="AC398" s="232">
        <v>0</v>
      </c>
      <c r="AD398" s="231">
        <v>0</v>
      </c>
      <c r="AE398" s="231">
        <v>0</v>
      </c>
      <c r="AF398" s="231">
        <v>0</v>
      </c>
      <c r="AG398" s="231">
        <v>0</v>
      </c>
      <c r="AH398" s="231">
        <v>0</v>
      </c>
      <c r="AI398" s="233">
        <f t="shared" ref="AI398:AI417" si="249">SUM(V398:AC398)</f>
        <v>0</v>
      </c>
      <c r="AJ398" s="160" t="str">
        <f t="shared" ref="AJ398:AJ419" si="250">IF(ABS(S398-AI398)&gt;0.001,S398-AI398,"")</f>
        <v/>
      </c>
      <c r="BA398" s="160"/>
      <c r="BR398" s="160"/>
      <c r="CG398" s="160"/>
    </row>
    <row r="399" spans="1:85" ht="15">
      <c r="A399" s="186" t="s">
        <v>10</v>
      </c>
      <c r="B399" s="175">
        <v>0</v>
      </c>
      <c r="C399" s="175">
        <v>0</v>
      </c>
      <c r="D399" s="175">
        <v>0</v>
      </c>
      <c r="E399" s="175">
        <v>0</v>
      </c>
      <c r="F399" s="362"/>
      <c r="G399" s="175">
        <v>0</v>
      </c>
      <c r="H399" s="187">
        <v>0</v>
      </c>
      <c r="I399" s="173">
        <f t="shared" si="247"/>
        <v>0</v>
      </c>
      <c r="J399" s="168"/>
      <c r="K399" s="188" t="s">
        <v>10</v>
      </c>
      <c r="L399" s="175">
        <v>0</v>
      </c>
      <c r="M399" s="175">
        <v>0</v>
      </c>
      <c r="N399" s="175">
        <v>0</v>
      </c>
      <c r="O399" s="175">
        <v>0</v>
      </c>
      <c r="P399" s="175">
        <v>0</v>
      </c>
      <c r="Q399" s="175">
        <v>0</v>
      </c>
      <c r="R399" s="176">
        <v>0</v>
      </c>
      <c r="S399" s="177">
        <f t="shared" si="248"/>
        <v>0</v>
      </c>
      <c r="U399" s="234" t="s">
        <v>10</v>
      </c>
      <c r="V399" s="226">
        <v>0</v>
      </c>
      <c r="W399" s="226">
        <v>0</v>
      </c>
      <c r="X399" s="226">
        <v>0</v>
      </c>
      <c r="Y399" s="226">
        <v>0</v>
      </c>
      <c r="Z399" s="226">
        <v>0</v>
      </c>
      <c r="AA399" s="226">
        <v>0</v>
      </c>
      <c r="AB399" s="226">
        <v>0</v>
      </c>
      <c r="AC399" s="227">
        <v>0</v>
      </c>
      <c r="AD399" s="228">
        <v>0</v>
      </c>
      <c r="AE399" s="228">
        <v>0</v>
      </c>
      <c r="AF399" s="228">
        <v>0</v>
      </c>
      <c r="AG399" s="228">
        <v>0</v>
      </c>
      <c r="AH399" s="228">
        <v>0</v>
      </c>
      <c r="AI399" s="229">
        <f t="shared" si="249"/>
        <v>0</v>
      </c>
      <c r="AJ399" s="160" t="str">
        <f t="shared" si="250"/>
        <v/>
      </c>
      <c r="BA399" s="160"/>
      <c r="BR399" s="160"/>
      <c r="CG399" s="160"/>
    </row>
    <row r="400" spans="1:85" ht="15">
      <c r="A400" s="178" t="s">
        <v>56</v>
      </c>
      <c r="B400" s="179">
        <v>0</v>
      </c>
      <c r="C400" s="179">
        <v>0</v>
      </c>
      <c r="D400" s="179">
        <v>0</v>
      </c>
      <c r="E400" s="179">
        <v>0</v>
      </c>
      <c r="F400" s="362"/>
      <c r="G400" s="179">
        <v>0</v>
      </c>
      <c r="H400" s="180">
        <v>0</v>
      </c>
      <c r="I400" s="181">
        <f t="shared" si="247"/>
        <v>0</v>
      </c>
      <c r="J400" s="168"/>
      <c r="K400" s="182" t="s">
        <v>56</v>
      </c>
      <c r="L400" s="183">
        <v>0</v>
      </c>
      <c r="M400" s="183">
        <v>0</v>
      </c>
      <c r="N400" s="183">
        <v>0</v>
      </c>
      <c r="O400" s="183">
        <v>0</v>
      </c>
      <c r="P400" s="183">
        <v>0</v>
      </c>
      <c r="Q400" s="183">
        <v>0</v>
      </c>
      <c r="R400" s="184">
        <v>0</v>
      </c>
      <c r="S400" s="185">
        <f t="shared" si="248"/>
        <v>0</v>
      </c>
      <c r="U400" s="230" t="s">
        <v>56</v>
      </c>
      <c r="V400" s="231">
        <v>0</v>
      </c>
      <c r="W400" s="231">
        <v>0</v>
      </c>
      <c r="X400" s="231">
        <v>0</v>
      </c>
      <c r="Y400" s="231">
        <v>0</v>
      </c>
      <c r="Z400" s="231">
        <v>0</v>
      </c>
      <c r="AA400" s="231">
        <v>0</v>
      </c>
      <c r="AB400" s="231">
        <v>0</v>
      </c>
      <c r="AC400" s="232">
        <v>0</v>
      </c>
      <c r="AD400" s="231">
        <v>0</v>
      </c>
      <c r="AE400" s="231">
        <v>0</v>
      </c>
      <c r="AF400" s="231">
        <v>0</v>
      </c>
      <c r="AG400" s="231">
        <v>0</v>
      </c>
      <c r="AH400" s="231">
        <v>0</v>
      </c>
      <c r="AI400" s="233">
        <f t="shared" si="249"/>
        <v>0</v>
      </c>
      <c r="AJ400" s="160" t="str">
        <f t="shared" si="250"/>
        <v/>
      </c>
      <c r="BA400" s="160"/>
      <c r="BR400" s="160"/>
      <c r="CG400" s="160"/>
    </row>
    <row r="401" spans="1:85" ht="15">
      <c r="A401" s="186" t="s">
        <v>16</v>
      </c>
      <c r="B401" s="175">
        <v>8.2920192366411261</v>
      </c>
      <c r="C401" s="175">
        <v>0</v>
      </c>
      <c r="D401" s="175">
        <v>5.6222651930654157</v>
      </c>
      <c r="E401" s="175">
        <v>0</v>
      </c>
      <c r="F401" s="362"/>
      <c r="G401" s="175">
        <v>0</v>
      </c>
      <c r="H401" s="187">
        <v>0</v>
      </c>
      <c r="I401" s="173">
        <f t="shared" si="247"/>
        <v>13.914284429706541</v>
      </c>
      <c r="J401" s="168"/>
      <c r="K401" s="188" t="s">
        <v>16</v>
      </c>
      <c r="L401" s="175">
        <v>8.2920192366411261</v>
      </c>
      <c r="M401" s="175">
        <v>0</v>
      </c>
      <c r="N401" s="175">
        <v>5.6222651930654157</v>
      </c>
      <c r="O401" s="175">
        <v>0</v>
      </c>
      <c r="P401" s="175">
        <v>0</v>
      </c>
      <c r="Q401" s="175">
        <v>0</v>
      </c>
      <c r="R401" s="176">
        <v>0</v>
      </c>
      <c r="S401" s="177">
        <f t="shared" si="248"/>
        <v>13.914284429706541</v>
      </c>
      <c r="U401" s="234" t="s">
        <v>16</v>
      </c>
      <c r="V401" s="226">
        <v>8.2920192366411261</v>
      </c>
      <c r="W401" s="226">
        <v>0</v>
      </c>
      <c r="X401" s="226">
        <v>0</v>
      </c>
      <c r="Y401" s="226">
        <v>0</v>
      </c>
      <c r="Z401" s="226">
        <v>5.6222651930654157</v>
      </c>
      <c r="AA401" s="226">
        <v>0</v>
      </c>
      <c r="AB401" s="226">
        <v>0</v>
      </c>
      <c r="AC401" s="227">
        <v>0</v>
      </c>
      <c r="AD401" s="228">
        <v>0</v>
      </c>
      <c r="AE401" s="228">
        <v>0</v>
      </c>
      <c r="AF401" s="228">
        <v>0</v>
      </c>
      <c r="AG401" s="228">
        <v>0</v>
      </c>
      <c r="AH401" s="228">
        <v>0</v>
      </c>
      <c r="AI401" s="229">
        <f t="shared" si="249"/>
        <v>13.914284429706541</v>
      </c>
      <c r="AJ401" s="160" t="str">
        <f t="shared" si="250"/>
        <v/>
      </c>
      <c r="BA401" s="160"/>
      <c r="BR401" s="160"/>
      <c r="CG401" s="160"/>
    </row>
    <row r="402" spans="1:85" ht="15">
      <c r="A402" s="178" t="s">
        <v>15</v>
      </c>
      <c r="B402" s="179">
        <v>5.7293345410296146</v>
      </c>
      <c r="C402" s="179">
        <v>3.9983326646754649</v>
      </c>
      <c r="D402" s="179">
        <v>2.6778741060772219E-2</v>
      </c>
      <c r="E402" s="179">
        <v>0</v>
      </c>
      <c r="F402" s="362"/>
      <c r="G402" s="179">
        <v>0</v>
      </c>
      <c r="H402" s="180">
        <v>0</v>
      </c>
      <c r="I402" s="181">
        <f t="shared" si="247"/>
        <v>9.754445946765852</v>
      </c>
      <c r="J402" s="168"/>
      <c r="K402" s="182" t="s">
        <v>15</v>
      </c>
      <c r="L402" s="183">
        <v>5.7293345410296146</v>
      </c>
      <c r="M402" s="183">
        <v>3.9983326646754649</v>
      </c>
      <c r="N402" s="183">
        <v>2.6778741060772219E-2</v>
      </c>
      <c r="O402" s="183">
        <v>0</v>
      </c>
      <c r="P402" s="183">
        <v>0</v>
      </c>
      <c r="Q402" s="183">
        <v>0</v>
      </c>
      <c r="R402" s="184">
        <v>0</v>
      </c>
      <c r="S402" s="185">
        <f t="shared" si="248"/>
        <v>9.754445946765852</v>
      </c>
      <c r="U402" s="230" t="s">
        <v>57</v>
      </c>
      <c r="V402" s="231">
        <v>5.7293345410296146</v>
      </c>
      <c r="W402" s="231">
        <v>0</v>
      </c>
      <c r="X402" s="231">
        <v>0</v>
      </c>
      <c r="Y402" s="231">
        <v>3.9983326646754649</v>
      </c>
      <c r="Z402" s="231">
        <v>2.6778741060772219E-2</v>
      </c>
      <c r="AA402" s="231">
        <v>0</v>
      </c>
      <c r="AB402" s="231">
        <v>0</v>
      </c>
      <c r="AC402" s="232">
        <v>0</v>
      </c>
      <c r="AD402" s="231">
        <v>0</v>
      </c>
      <c r="AE402" s="231">
        <v>0</v>
      </c>
      <c r="AF402" s="231">
        <v>0</v>
      </c>
      <c r="AG402" s="231">
        <v>0</v>
      </c>
      <c r="AH402" s="231">
        <v>0</v>
      </c>
      <c r="AI402" s="233">
        <f t="shared" si="249"/>
        <v>9.754445946765852</v>
      </c>
      <c r="AJ402" s="160" t="str">
        <f t="shared" si="250"/>
        <v/>
      </c>
      <c r="BA402" s="160"/>
      <c r="BR402" s="160"/>
      <c r="CG402" s="160"/>
    </row>
    <row r="403" spans="1:85" ht="15">
      <c r="A403" s="186" t="s">
        <v>58</v>
      </c>
      <c r="B403" s="175">
        <v>0</v>
      </c>
      <c r="C403" s="175">
        <v>0</v>
      </c>
      <c r="D403" s="175">
        <v>0</v>
      </c>
      <c r="E403" s="175">
        <v>0</v>
      </c>
      <c r="F403" s="362"/>
      <c r="G403" s="175">
        <v>0</v>
      </c>
      <c r="H403" s="187">
        <v>0</v>
      </c>
      <c r="I403" s="173">
        <f t="shared" si="247"/>
        <v>0</v>
      </c>
      <c r="J403" s="168"/>
      <c r="K403" s="188" t="s">
        <v>58</v>
      </c>
      <c r="L403" s="175">
        <v>0</v>
      </c>
      <c r="M403" s="175">
        <v>0</v>
      </c>
      <c r="N403" s="175">
        <v>0</v>
      </c>
      <c r="O403" s="175">
        <v>0</v>
      </c>
      <c r="P403" s="175">
        <v>12.742457027953437</v>
      </c>
      <c r="Q403" s="175">
        <v>0</v>
      </c>
      <c r="R403" s="176">
        <v>0</v>
      </c>
      <c r="S403" s="177">
        <f t="shared" si="248"/>
        <v>12.742457027953437</v>
      </c>
      <c r="U403" s="234" t="s">
        <v>58</v>
      </c>
      <c r="V403" s="226">
        <v>0</v>
      </c>
      <c r="W403" s="226">
        <v>0</v>
      </c>
      <c r="X403" s="226">
        <v>0</v>
      </c>
      <c r="Y403" s="226">
        <v>0</v>
      </c>
      <c r="Z403" s="226">
        <v>0</v>
      </c>
      <c r="AA403" s="226">
        <v>0</v>
      </c>
      <c r="AB403" s="226">
        <v>12.742457027953437</v>
      </c>
      <c r="AC403" s="227">
        <v>0</v>
      </c>
      <c r="AD403" s="226">
        <v>0</v>
      </c>
      <c r="AE403" s="226">
        <v>0</v>
      </c>
      <c r="AF403" s="226">
        <v>0</v>
      </c>
      <c r="AG403" s="226">
        <v>0</v>
      </c>
      <c r="AH403" s="226">
        <v>0</v>
      </c>
      <c r="AI403" s="229">
        <f t="shared" si="249"/>
        <v>12.742457027953437</v>
      </c>
      <c r="AJ403" s="160" t="str">
        <f t="shared" si="250"/>
        <v/>
      </c>
      <c r="BA403" s="160"/>
      <c r="BR403" s="160"/>
      <c r="CG403" s="160"/>
    </row>
    <row r="404" spans="1:85" ht="15">
      <c r="A404" s="178" t="s">
        <v>12</v>
      </c>
      <c r="B404" s="179">
        <v>0</v>
      </c>
      <c r="C404" s="179">
        <v>0</v>
      </c>
      <c r="D404" s="179">
        <v>0</v>
      </c>
      <c r="E404" s="179">
        <v>6.8486775821486864E-2</v>
      </c>
      <c r="F404" s="362"/>
      <c r="G404" s="179">
        <v>0</v>
      </c>
      <c r="H404" s="180">
        <v>0</v>
      </c>
      <c r="I404" s="181">
        <f t="shared" si="247"/>
        <v>6.8486775821486864E-2</v>
      </c>
      <c r="J404" s="168"/>
      <c r="K404" s="182" t="s">
        <v>12</v>
      </c>
      <c r="L404" s="183">
        <v>0</v>
      </c>
      <c r="M404" s="183">
        <v>0</v>
      </c>
      <c r="N404" s="183">
        <v>0</v>
      </c>
      <c r="O404" s="183">
        <v>6.8486775821486864E-2</v>
      </c>
      <c r="P404" s="183">
        <v>1.4358008826722739</v>
      </c>
      <c r="Q404" s="183">
        <v>0</v>
      </c>
      <c r="R404" s="184">
        <v>0</v>
      </c>
      <c r="S404" s="185">
        <f t="shared" si="248"/>
        <v>1.5042876584937608</v>
      </c>
      <c r="U404" s="230" t="s">
        <v>12</v>
      </c>
      <c r="V404" s="231">
        <v>0</v>
      </c>
      <c r="W404" s="231">
        <v>0</v>
      </c>
      <c r="X404" s="231">
        <v>0</v>
      </c>
      <c r="Y404" s="231">
        <v>0</v>
      </c>
      <c r="Z404" s="231">
        <v>0</v>
      </c>
      <c r="AA404" s="231">
        <v>5.4789420657189496E-2</v>
      </c>
      <c r="AB404" s="231">
        <v>1.4358008826722739</v>
      </c>
      <c r="AC404" s="232">
        <v>1.3697355164297374E-2</v>
      </c>
      <c r="AD404" s="231">
        <v>0</v>
      </c>
      <c r="AE404" s="231">
        <v>0</v>
      </c>
      <c r="AF404" s="231">
        <v>0</v>
      </c>
      <c r="AG404" s="231">
        <v>0</v>
      </c>
      <c r="AH404" s="231">
        <v>1.3697355164297374E-2</v>
      </c>
      <c r="AI404" s="233">
        <f t="shared" si="249"/>
        <v>1.5042876584937608</v>
      </c>
      <c r="AJ404" s="160" t="str">
        <f t="shared" si="250"/>
        <v/>
      </c>
      <c r="BA404" s="160"/>
      <c r="BR404" s="160"/>
      <c r="CG404" s="160"/>
    </row>
    <row r="405" spans="1:85" ht="15">
      <c r="A405" s="186" t="s">
        <v>59</v>
      </c>
      <c r="B405" s="175">
        <v>0</v>
      </c>
      <c r="C405" s="175">
        <v>0</v>
      </c>
      <c r="D405" s="175">
        <v>0</v>
      </c>
      <c r="E405" s="175">
        <v>0</v>
      </c>
      <c r="F405" s="362"/>
      <c r="G405" s="175">
        <v>0</v>
      </c>
      <c r="H405" s="187">
        <v>0</v>
      </c>
      <c r="I405" s="173">
        <f t="shared" si="247"/>
        <v>0</v>
      </c>
      <c r="J405" s="168"/>
      <c r="K405" s="188" t="s">
        <v>59</v>
      </c>
      <c r="L405" s="175">
        <v>0</v>
      </c>
      <c r="M405" s="175">
        <v>0</v>
      </c>
      <c r="N405" s="175">
        <v>0</v>
      </c>
      <c r="O405" s="175">
        <v>0</v>
      </c>
      <c r="P405" s="175">
        <v>0</v>
      </c>
      <c r="Q405" s="175">
        <v>0</v>
      </c>
      <c r="R405" s="176">
        <v>0</v>
      </c>
      <c r="S405" s="177">
        <f t="shared" si="248"/>
        <v>0</v>
      </c>
      <c r="U405" s="234" t="s">
        <v>59</v>
      </c>
      <c r="V405" s="226">
        <v>0</v>
      </c>
      <c r="W405" s="226">
        <v>0</v>
      </c>
      <c r="X405" s="226">
        <v>0</v>
      </c>
      <c r="Y405" s="226">
        <v>0</v>
      </c>
      <c r="Z405" s="226">
        <v>0</v>
      </c>
      <c r="AA405" s="226">
        <v>0</v>
      </c>
      <c r="AB405" s="226">
        <v>0</v>
      </c>
      <c r="AC405" s="227">
        <v>0</v>
      </c>
      <c r="AD405" s="226">
        <v>0</v>
      </c>
      <c r="AE405" s="226">
        <v>0</v>
      </c>
      <c r="AF405" s="226">
        <v>0</v>
      </c>
      <c r="AG405" s="226">
        <v>0</v>
      </c>
      <c r="AH405" s="226">
        <v>0</v>
      </c>
      <c r="AI405" s="229">
        <f t="shared" si="249"/>
        <v>0</v>
      </c>
      <c r="AJ405" s="160" t="str">
        <f t="shared" si="250"/>
        <v/>
      </c>
      <c r="BA405" s="160"/>
      <c r="BR405" s="160"/>
      <c r="CG405" s="160"/>
    </row>
    <row r="406" spans="1:85" ht="15">
      <c r="A406" s="178" t="s">
        <v>17</v>
      </c>
      <c r="B406" s="179">
        <v>8.5378179168315582E-2</v>
      </c>
      <c r="C406" s="179">
        <v>0.76840361251484002</v>
      </c>
      <c r="D406" s="179">
        <v>0</v>
      </c>
      <c r="E406" s="179">
        <v>0</v>
      </c>
      <c r="F406" s="362"/>
      <c r="G406" s="179">
        <v>0</v>
      </c>
      <c r="H406" s="180">
        <v>0</v>
      </c>
      <c r="I406" s="181">
        <f t="shared" si="247"/>
        <v>0.8537817916831556</v>
      </c>
      <c r="J406" s="168"/>
      <c r="K406" s="182" t="s">
        <v>17</v>
      </c>
      <c r="L406" s="183">
        <v>8.5378179168315582E-2</v>
      </c>
      <c r="M406" s="183">
        <v>0.76840361251484002</v>
      </c>
      <c r="N406" s="183">
        <v>0</v>
      </c>
      <c r="O406" s="183">
        <v>0</v>
      </c>
      <c r="P406" s="183">
        <v>8.0586714542190588E-2</v>
      </c>
      <c r="Q406" s="183">
        <v>0</v>
      </c>
      <c r="R406" s="184">
        <v>0</v>
      </c>
      <c r="S406" s="185">
        <f t="shared" si="248"/>
        <v>0.93436850622534617</v>
      </c>
      <c r="U406" s="230" t="s">
        <v>17</v>
      </c>
      <c r="V406" s="231">
        <v>8.5378179168315582E-2</v>
      </c>
      <c r="W406" s="231">
        <v>0</v>
      </c>
      <c r="X406" s="231">
        <v>0</v>
      </c>
      <c r="Y406" s="231">
        <v>0.76840361251484002</v>
      </c>
      <c r="Z406" s="231">
        <v>0</v>
      </c>
      <c r="AA406" s="231">
        <v>0</v>
      </c>
      <c r="AB406" s="231">
        <v>8.0586714542190588E-2</v>
      </c>
      <c r="AC406" s="232">
        <v>0</v>
      </c>
      <c r="AD406" s="231">
        <v>0</v>
      </c>
      <c r="AE406" s="231">
        <v>0</v>
      </c>
      <c r="AF406" s="231">
        <v>0</v>
      </c>
      <c r="AG406" s="231">
        <v>0</v>
      </c>
      <c r="AH406" s="231">
        <v>0</v>
      </c>
      <c r="AI406" s="233">
        <f t="shared" si="249"/>
        <v>0.93436850622534617</v>
      </c>
      <c r="AJ406" s="160" t="str">
        <f t="shared" si="250"/>
        <v/>
      </c>
      <c r="BA406" s="160"/>
      <c r="BR406" s="160"/>
      <c r="CG406" s="160"/>
    </row>
    <row r="407" spans="1:85" ht="15">
      <c r="A407" s="186" t="s">
        <v>139</v>
      </c>
      <c r="B407" s="175">
        <v>5.7411918441790544</v>
      </c>
      <c r="C407" s="175">
        <v>25.802929543270047</v>
      </c>
      <c r="D407" s="175">
        <v>13.650639302549965</v>
      </c>
      <c r="E407" s="175">
        <v>2.1081308773426093</v>
      </c>
      <c r="F407" s="362"/>
      <c r="G407" s="175">
        <v>0</v>
      </c>
      <c r="H407" s="187">
        <v>0</v>
      </c>
      <c r="I407" s="173">
        <f t="shared" si="247"/>
        <v>47.302891567341682</v>
      </c>
      <c r="J407" s="168"/>
      <c r="K407" s="188" t="s">
        <v>139</v>
      </c>
      <c r="L407" s="175">
        <v>5.7411918441790544</v>
      </c>
      <c r="M407" s="175">
        <v>25.802929543270047</v>
      </c>
      <c r="N407" s="175">
        <v>13.650639302549965</v>
      </c>
      <c r="O407" s="175">
        <v>2.1081308773426093</v>
      </c>
      <c r="P407" s="175">
        <v>0</v>
      </c>
      <c r="Q407" s="175">
        <v>0</v>
      </c>
      <c r="R407" s="176">
        <v>0</v>
      </c>
      <c r="S407" s="177">
        <f t="shared" si="248"/>
        <v>47.302891567341682</v>
      </c>
      <c r="U407" s="234" t="s">
        <v>139</v>
      </c>
      <c r="V407" s="226">
        <v>5.7411918441790544</v>
      </c>
      <c r="W407" s="226">
        <v>0</v>
      </c>
      <c r="X407" s="226">
        <v>0</v>
      </c>
      <c r="Y407" s="226">
        <v>25.802929543270047</v>
      </c>
      <c r="Z407" s="226">
        <v>13.650639302549965</v>
      </c>
      <c r="AA407" s="226">
        <v>3.3741736637251843E-2</v>
      </c>
      <c r="AB407" s="226">
        <v>0</v>
      </c>
      <c r="AC407" s="227">
        <v>2.0743891407053576</v>
      </c>
      <c r="AD407" s="226">
        <v>0</v>
      </c>
      <c r="AE407" s="226">
        <v>0</v>
      </c>
      <c r="AF407" s="226">
        <v>0</v>
      </c>
      <c r="AG407" s="226">
        <v>0</v>
      </c>
      <c r="AH407" s="226">
        <v>2.0743891407053576</v>
      </c>
      <c r="AI407" s="229">
        <f t="shared" si="249"/>
        <v>47.302891567341682</v>
      </c>
      <c r="AJ407" s="160" t="str">
        <f t="shared" si="250"/>
        <v/>
      </c>
      <c r="BA407" s="160"/>
      <c r="BR407" s="160"/>
      <c r="CG407" s="160"/>
    </row>
    <row r="408" spans="1:85" ht="15">
      <c r="A408" s="178" t="s">
        <v>25</v>
      </c>
      <c r="B408" s="179">
        <v>2.7193630032455558</v>
      </c>
      <c r="C408" s="179">
        <v>1.1505508019524255</v>
      </c>
      <c r="D408" s="179">
        <v>0.59772346809618426</v>
      </c>
      <c r="E408" s="179">
        <v>37.722254412530219</v>
      </c>
      <c r="F408" s="362"/>
      <c r="G408" s="179">
        <v>5.0705245557045133</v>
      </c>
      <c r="H408" s="180">
        <v>0</v>
      </c>
      <c r="I408" s="181">
        <f t="shared" si="247"/>
        <v>47.260416241528901</v>
      </c>
      <c r="J408" s="168"/>
      <c r="K408" s="182" t="s">
        <v>25</v>
      </c>
      <c r="L408" s="183">
        <v>2.7193630032455558</v>
      </c>
      <c r="M408" s="183">
        <v>1.1505508019524255</v>
      </c>
      <c r="N408" s="183">
        <v>0.59772346809618426</v>
      </c>
      <c r="O408" s="183">
        <v>37.722254412530219</v>
      </c>
      <c r="P408" s="183">
        <v>0</v>
      </c>
      <c r="Q408" s="183">
        <v>5.0705245557045133</v>
      </c>
      <c r="R408" s="184">
        <v>0</v>
      </c>
      <c r="S408" s="185">
        <f t="shared" si="248"/>
        <v>47.260416241528901</v>
      </c>
      <c r="U408" s="230" t="s">
        <v>25</v>
      </c>
      <c r="V408" s="231">
        <v>0.7597526337848729</v>
      </c>
      <c r="W408" s="231">
        <v>1.8160837589710046</v>
      </c>
      <c r="X408" s="231">
        <v>5.0705245557045133</v>
      </c>
      <c r="Y408" s="231">
        <v>1.1505508019524255</v>
      </c>
      <c r="Z408" s="231">
        <v>0.59772346809618426</v>
      </c>
      <c r="AA408" s="231">
        <v>37.388353225462069</v>
      </c>
      <c r="AB408" s="231">
        <v>0</v>
      </c>
      <c r="AC408" s="232">
        <v>0.47742779755782533</v>
      </c>
      <c r="AD408" s="231">
        <v>0.14352661048967841</v>
      </c>
      <c r="AE408" s="231">
        <v>0</v>
      </c>
      <c r="AF408" s="231">
        <v>0</v>
      </c>
      <c r="AG408" s="231">
        <v>0</v>
      </c>
      <c r="AH408" s="231">
        <v>0.33390118706814698</v>
      </c>
      <c r="AI408" s="233">
        <f t="shared" si="249"/>
        <v>47.260416241528894</v>
      </c>
      <c r="AJ408" s="160" t="str">
        <f t="shared" si="250"/>
        <v/>
      </c>
      <c r="BA408" s="160"/>
      <c r="BR408" s="160"/>
      <c r="CG408" s="160"/>
    </row>
    <row r="409" spans="1:85" ht="15">
      <c r="A409" s="186" t="s">
        <v>24</v>
      </c>
      <c r="B409" s="175">
        <v>3.9349630111785081</v>
      </c>
      <c r="C409" s="175">
        <v>0</v>
      </c>
      <c r="D409" s="175">
        <v>0</v>
      </c>
      <c r="E409" s="175">
        <v>0</v>
      </c>
      <c r="F409" s="362"/>
      <c r="G409" s="175">
        <v>0</v>
      </c>
      <c r="H409" s="187">
        <v>0</v>
      </c>
      <c r="I409" s="173">
        <f t="shared" si="247"/>
        <v>3.9349630111785081</v>
      </c>
      <c r="J409" s="168"/>
      <c r="K409" s="188" t="s">
        <v>24</v>
      </c>
      <c r="L409" s="175">
        <v>3.9349630111785081</v>
      </c>
      <c r="M409" s="175">
        <v>0</v>
      </c>
      <c r="N409" s="175">
        <v>0</v>
      </c>
      <c r="O409" s="175">
        <v>0</v>
      </c>
      <c r="P409" s="175">
        <v>0</v>
      </c>
      <c r="Q409" s="175">
        <v>0</v>
      </c>
      <c r="R409" s="176">
        <v>0</v>
      </c>
      <c r="S409" s="177">
        <f t="shared" si="248"/>
        <v>3.9349630111785081</v>
      </c>
      <c r="U409" s="234" t="s">
        <v>24</v>
      </c>
      <c r="V409" s="226">
        <v>3.7774283615386026</v>
      </c>
      <c r="W409" s="226">
        <v>0</v>
      </c>
      <c r="X409" s="226">
        <v>0</v>
      </c>
      <c r="Y409" s="226">
        <v>0</v>
      </c>
      <c r="Z409" s="226">
        <v>0</v>
      </c>
      <c r="AA409" s="226">
        <v>0</v>
      </c>
      <c r="AB409" s="226">
        <v>0</v>
      </c>
      <c r="AC409" s="227">
        <v>0.1575346496399056</v>
      </c>
      <c r="AD409" s="226">
        <v>0.1575346496399056</v>
      </c>
      <c r="AE409" s="226">
        <v>0</v>
      </c>
      <c r="AF409" s="226">
        <v>0</v>
      </c>
      <c r="AG409" s="226">
        <v>0</v>
      </c>
      <c r="AH409" s="226">
        <v>0</v>
      </c>
      <c r="AI409" s="229">
        <f t="shared" si="249"/>
        <v>3.9349630111785081</v>
      </c>
      <c r="AJ409" s="160" t="str">
        <f t="shared" si="250"/>
        <v/>
      </c>
      <c r="BA409" s="160"/>
      <c r="BR409" s="160"/>
      <c r="CG409" s="160"/>
    </row>
    <row r="410" spans="1:85" ht="15">
      <c r="A410" s="178" t="s">
        <v>60</v>
      </c>
      <c r="B410" s="179">
        <v>0.86458923902537865</v>
      </c>
      <c r="C410" s="179">
        <v>0</v>
      </c>
      <c r="D410" s="179">
        <v>0</v>
      </c>
      <c r="E410" s="179">
        <v>0</v>
      </c>
      <c r="F410" s="362"/>
      <c r="G410" s="179">
        <v>0</v>
      </c>
      <c r="H410" s="180">
        <v>0</v>
      </c>
      <c r="I410" s="181">
        <f t="shared" si="247"/>
        <v>0.86458923902537865</v>
      </c>
      <c r="J410" s="168"/>
      <c r="K410" s="182" t="s">
        <v>60</v>
      </c>
      <c r="L410" s="183">
        <v>0.86458923902537865</v>
      </c>
      <c r="M410" s="183">
        <v>0</v>
      </c>
      <c r="N410" s="183">
        <v>0</v>
      </c>
      <c r="O410" s="183">
        <v>0</v>
      </c>
      <c r="P410" s="183">
        <v>0</v>
      </c>
      <c r="Q410" s="183">
        <v>0</v>
      </c>
      <c r="R410" s="184">
        <v>0</v>
      </c>
      <c r="S410" s="185">
        <f t="shared" si="248"/>
        <v>0.86458923902537865</v>
      </c>
      <c r="U410" s="230" t="s">
        <v>60</v>
      </c>
      <c r="V410" s="231">
        <v>0.86458923902537865</v>
      </c>
      <c r="W410" s="231">
        <v>0</v>
      </c>
      <c r="X410" s="231">
        <v>0</v>
      </c>
      <c r="Y410" s="231">
        <v>0</v>
      </c>
      <c r="Z410" s="231">
        <v>0</v>
      </c>
      <c r="AA410" s="231">
        <v>0</v>
      </c>
      <c r="AB410" s="231">
        <v>0</v>
      </c>
      <c r="AC410" s="232">
        <v>0</v>
      </c>
      <c r="AD410" s="231">
        <v>0</v>
      </c>
      <c r="AE410" s="231">
        <v>0</v>
      </c>
      <c r="AF410" s="231">
        <v>0</v>
      </c>
      <c r="AG410" s="231">
        <v>0</v>
      </c>
      <c r="AH410" s="231">
        <v>0</v>
      </c>
      <c r="AI410" s="233">
        <f t="shared" si="249"/>
        <v>0.86458923902537865</v>
      </c>
      <c r="AJ410" s="160" t="str">
        <f t="shared" si="250"/>
        <v/>
      </c>
      <c r="BA410" s="160"/>
      <c r="BR410" s="160"/>
      <c r="CG410" s="160"/>
    </row>
    <row r="411" spans="1:85" ht="15">
      <c r="A411" s="186" t="s">
        <v>22</v>
      </c>
      <c r="B411" s="175">
        <v>2.1023640010883771</v>
      </c>
      <c r="C411" s="175">
        <v>0</v>
      </c>
      <c r="D411" s="175">
        <v>0</v>
      </c>
      <c r="E411" s="175">
        <v>0</v>
      </c>
      <c r="F411" s="362"/>
      <c r="G411" s="175">
        <v>0</v>
      </c>
      <c r="H411" s="187">
        <v>0</v>
      </c>
      <c r="I411" s="173">
        <f t="shared" si="247"/>
        <v>2.1023640010883771</v>
      </c>
      <c r="J411" s="168"/>
      <c r="K411" s="188" t="s">
        <v>22</v>
      </c>
      <c r="L411" s="175">
        <v>2.1023640010883771</v>
      </c>
      <c r="M411" s="175">
        <v>0</v>
      </c>
      <c r="N411" s="175">
        <v>0</v>
      </c>
      <c r="O411" s="175">
        <v>0</v>
      </c>
      <c r="P411" s="175">
        <v>0.75570107548158871</v>
      </c>
      <c r="Q411" s="175">
        <v>0</v>
      </c>
      <c r="R411" s="176">
        <v>0</v>
      </c>
      <c r="S411" s="177">
        <f t="shared" si="248"/>
        <v>2.8580650765699658</v>
      </c>
      <c r="U411" s="234" t="s">
        <v>22</v>
      </c>
      <c r="V411" s="226">
        <v>1.9972458010339582</v>
      </c>
      <c r="W411" s="226">
        <v>0</v>
      </c>
      <c r="X411" s="226">
        <v>0</v>
      </c>
      <c r="Y411" s="226">
        <v>0</v>
      </c>
      <c r="Z411" s="226">
        <v>0</v>
      </c>
      <c r="AA411" s="226">
        <v>0</v>
      </c>
      <c r="AB411" s="226">
        <v>0.75570107548158871</v>
      </c>
      <c r="AC411" s="227">
        <v>0.10511820005441885</v>
      </c>
      <c r="AD411" s="226">
        <v>0.10511820005441885</v>
      </c>
      <c r="AE411" s="226">
        <v>0</v>
      </c>
      <c r="AF411" s="226">
        <v>0</v>
      </c>
      <c r="AG411" s="226">
        <v>0</v>
      </c>
      <c r="AH411" s="226">
        <v>0</v>
      </c>
      <c r="AI411" s="229">
        <f t="shared" si="249"/>
        <v>2.8580650765699658</v>
      </c>
      <c r="AJ411" s="160" t="str">
        <f t="shared" si="250"/>
        <v/>
      </c>
      <c r="BA411" s="160"/>
      <c r="BR411" s="160"/>
      <c r="CG411" s="160"/>
    </row>
    <row r="412" spans="1:85" ht="15">
      <c r="A412" s="178" t="s">
        <v>21</v>
      </c>
      <c r="B412" s="179">
        <v>0</v>
      </c>
      <c r="C412" s="179">
        <v>0</v>
      </c>
      <c r="D412" s="179">
        <v>0</v>
      </c>
      <c r="E412" s="179">
        <v>0</v>
      </c>
      <c r="F412" s="362"/>
      <c r="G412" s="179">
        <v>0</v>
      </c>
      <c r="H412" s="180">
        <v>0</v>
      </c>
      <c r="I412" s="181">
        <f t="shared" si="247"/>
        <v>0</v>
      </c>
      <c r="J412" s="168"/>
      <c r="K412" s="182" t="s">
        <v>21</v>
      </c>
      <c r="L412" s="183">
        <v>0</v>
      </c>
      <c r="M412" s="183">
        <v>0</v>
      </c>
      <c r="N412" s="183">
        <v>0</v>
      </c>
      <c r="O412" s="183">
        <v>0</v>
      </c>
      <c r="P412" s="183">
        <v>0</v>
      </c>
      <c r="Q412" s="183">
        <v>0</v>
      </c>
      <c r="R412" s="184">
        <v>0</v>
      </c>
      <c r="S412" s="185">
        <f t="shared" si="248"/>
        <v>0</v>
      </c>
      <c r="U412" s="230" t="s">
        <v>61</v>
      </c>
      <c r="V412" s="231">
        <v>0</v>
      </c>
      <c r="W412" s="231">
        <v>0</v>
      </c>
      <c r="X412" s="231">
        <v>0</v>
      </c>
      <c r="Y412" s="231">
        <v>0</v>
      </c>
      <c r="Z412" s="231">
        <v>0</v>
      </c>
      <c r="AA412" s="231">
        <v>0</v>
      </c>
      <c r="AB412" s="231">
        <v>0</v>
      </c>
      <c r="AC412" s="232">
        <v>0</v>
      </c>
      <c r="AD412" s="231">
        <v>0</v>
      </c>
      <c r="AE412" s="231">
        <v>0</v>
      </c>
      <c r="AF412" s="231">
        <v>0</v>
      </c>
      <c r="AG412" s="231">
        <v>0</v>
      </c>
      <c r="AH412" s="231">
        <v>0</v>
      </c>
      <c r="AI412" s="233">
        <f t="shared" si="249"/>
        <v>0</v>
      </c>
      <c r="AJ412" s="160" t="str">
        <f t="shared" si="250"/>
        <v/>
      </c>
      <c r="BA412" s="160"/>
      <c r="BR412" s="160"/>
      <c r="CG412" s="160"/>
    </row>
    <row r="413" spans="1:85" ht="15">
      <c r="A413" s="189" t="s">
        <v>64</v>
      </c>
      <c r="B413" s="175">
        <v>0</v>
      </c>
      <c r="C413" s="175">
        <v>0</v>
      </c>
      <c r="D413" s="175">
        <v>0</v>
      </c>
      <c r="E413" s="175">
        <v>0</v>
      </c>
      <c r="F413" s="362"/>
      <c r="G413" s="175">
        <v>0</v>
      </c>
      <c r="H413" s="187">
        <v>0</v>
      </c>
      <c r="I413" s="173">
        <f t="shared" si="247"/>
        <v>0</v>
      </c>
      <c r="J413" s="168"/>
      <c r="K413" s="190" t="s">
        <v>64</v>
      </c>
      <c r="L413" s="175">
        <v>0</v>
      </c>
      <c r="M413" s="175">
        <v>0</v>
      </c>
      <c r="N413" s="175">
        <v>0</v>
      </c>
      <c r="O413" s="175">
        <v>0</v>
      </c>
      <c r="P413" s="175">
        <v>0</v>
      </c>
      <c r="Q413" s="175">
        <v>0</v>
      </c>
      <c r="R413" s="176">
        <v>0</v>
      </c>
      <c r="S413" s="177">
        <f t="shared" si="248"/>
        <v>0</v>
      </c>
      <c r="U413" s="235" t="s">
        <v>62</v>
      </c>
      <c r="V413" s="226">
        <v>0</v>
      </c>
      <c r="W413" s="226">
        <v>0</v>
      </c>
      <c r="X413" s="226">
        <v>0</v>
      </c>
      <c r="Y413" s="226">
        <v>0</v>
      </c>
      <c r="Z413" s="226">
        <v>0</v>
      </c>
      <c r="AA413" s="226">
        <v>0</v>
      </c>
      <c r="AB413" s="226">
        <v>0</v>
      </c>
      <c r="AC413" s="227">
        <v>0</v>
      </c>
      <c r="AD413" s="228">
        <v>0</v>
      </c>
      <c r="AE413" s="228">
        <v>0</v>
      </c>
      <c r="AF413" s="228">
        <v>0</v>
      </c>
      <c r="AG413" s="228">
        <v>0</v>
      </c>
      <c r="AH413" s="228">
        <v>0</v>
      </c>
      <c r="AI413" s="229">
        <f t="shared" si="249"/>
        <v>0</v>
      </c>
      <c r="AJ413" s="160" t="str">
        <f t="shared" si="250"/>
        <v/>
      </c>
      <c r="BA413" s="160"/>
      <c r="BR413" s="160"/>
      <c r="CG413" s="160"/>
    </row>
    <row r="414" spans="1:85">
      <c r="A414" s="191" t="s">
        <v>23</v>
      </c>
      <c r="B414" s="192">
        <v>0</v>
      </c>
      <c r="C414" s="192">
        <v>0</v>
      </c>
      <c r="D414" s="192">
        <v>0</v>
      </c>
      <c r="E414" s="192">
        <v>0</v>
      </c>
      <c r="F414" s="362"/>
      <c r="G414" s="192">
        <v>0</v>
      </c>
      <c r="H414" s="193">
        <v>0</v>
      </c>
      <c r="I414" s="194">
        <f t="shared" si="247"/>
        <v>0</v>
      </c>
      <c r="J414" s="168"/>
      <c r="K414" s="195" t="s">
        <v>23</v>
      </c>
      <c r="L414" s="196">
        <v>0</v>
      </c>
      <c r="M414" s="196">
        <v>0</v>
      </c>
      <c r="N414" s="196">
        <v>0</v>
      </c>
      <c r="O414" s="196">
        <v>0</v>
      </c>
      <c r="P414" s="196">
        <v>0</v>
      </c>
      <c r="Q414" s="196">
        <v>0</v>
      </c>
      <c r="R414" s="197">
        <v>0</v>
      </c>
      <c r="S414" s="198">
        <f t="shared" si="248"/>
        <v>0</v>
      </c>
      <c r="U414" s="236" t="s">
        <v>66</v>
      </c>
      <c r="V414" s="237">
        <v>0</v>
      </c>
      <c r="W414" s="237">
        <v>0</v>
      </c>
      <c r="X414" s="237">
        <v>0</v>
      </c>
      <c r="Y414" s="237">
        <v>0</v>
      </c>
      <c r="Z414" s="237">
        <v>0</v>
      </c>
      <c r="AA414" s="237">
        <v>0</v>
      </c>
      <c r="AB414" s="237">
        <v>0</v>
      </c>
      <c r="AC414" s="237">
        <v>0</v>
      </c>
      <c r="AD414" s="237">
        <v>0</v>
      </c>
      <c r="AE414" s="237">
        <v>0</v>
      </c>
      <c r="AF414" s="237">
        <v>0</v>
      </c>
      <c r="AG414" s="237">
        <v>0</v>
      </c>
      <c r="AH414" s="125">
        <v>0</v>
      </c>
      <c r="AI414" s="238">
        <f t="shared" si="249"/>
        <v>0</v>
      </c>
      <c r="AJ414" s="160" t="str">
        <f t="shared" si="250"/>
        <v/>
      </c>
      <c r="BA414" s="160"/>
      <c r="BR414" s="160"/>
      <c r="CG414" s="160"/>
    </row>
    <row r="415" spans="1:85">
      <c r="A415" s="199" t="s">
        <v>19</v>
      </c>
      <c r="B415" s="200">
        <v>0</v>
      </c>
      <c r="C415" s="200">
        <v>0</v>
      </c>
      <c r="D415" s="200">
        <v>0</v>
      </c>
      <c r="E415" s="200">
        <v>0</v>
      </c>
      <c r="F415" s="362"/>
      <c r="G415" s="200">
        <v>0</v>
      </c>
      <c r="H415" s="201">
        <v>0</v>
      </c>
      <c r="I415" s="202">
        <f t="shared" si="247"/>
        <v>0</v>
      </c>
      <c r="J415" s="168"/>
      <c r="K415" s="203" t="s">
        <v>19</v>
      </c>
      <c r="L415" s="200">
        <v>0</v>
      </c>
      <c r="M415" s="200">
        <v>0</v>
      </c>
      <c r="N415" s="200">
        <v>0</v>
      </c>
      <c r="O415" s="200">
        <v>0</v>
      </c>
      <c r="P415" s="200">
        <v>0</v>
      </c>
      <c r="Q415" s="200">
        <v>0</v>
      </c>
      <c r="R415" s="204">
        <v>0</v>
      </c>
      <c r="S415" s="205">
        <f t="shared" si="248"/>
        <v>0</v>
      </c>
      <c r="U415" s="239" t="s">
        <v>19</v>
      </c>
      <c r="V415" s="240">
        <v>0</v>
      </c>
      <c r="W415" s="240">
        <v>0</v>
      </c>
      <c r="X415" s="240">
        <v>0</v>
      </c>
      <c r="Y415" s="240">
        <v>0</v>
      </c>
      <c r="Z415" s="240">
        <v>0</v>
      </c>
      <c r="AA415" s="240">
        <v>0</v>
      </c>
      <c r="AB415" s="240">
        <v>0</v>
      </c>
      <c r="AC415" s="240">
        <v>0</v>
      </c>
      <c r="AD415" s="241">
        <v>0</v>
      </c>
      <c r="AE415" s="241">
        <v>0</v>
      </c>
      <c r="AF415" s="241">
        <v>0</v>
      </c>
      <c r="AG415" s="241">
        <v>0</v>
      </c>
      <c r="AH415" s="241">
        <v>0</v>
      </c>
      <c r="AI415" s="242">
        <f t="shared" si="249"/>
        <v>0</v>
      </c>
      <c r="AJ415" s="160" t="str">
        <f t="shared" si="250"/>
        <v/>
      </c>
      <c r="BA415" s="160"/>
      <c r="BR415" s="160"/>
      <c r="CG415" s="160"/>
    </row>
    <row r="416" spans="1:85">
      <c r="A416" s="191" t="s">
        <v>20</v>
      </c>
      <c r="B416" s="192">
        <v>0</v>
      </c>
      <c r="C416" s="192">
        <v>0</v>
      </c>
      <c r="D416" s="192">
        <v>0</v>
      </c>
      <c r="E416" s="192">
        <v>0</v>
      </c>
      <c r="F416" s="362"/>
      <c r="G416" s="192">
        <v>0</v>
      </c>
      <c r="H416" s="193">
        <v>0</v>
      </c>
      <c r="I416" s="194">
        <f t="shared" si="247"/>
        <v>0</v>
      </c>
      <c r="J416" s="168"/>
      <c r="K416" s="195" t="s">
        <v>20</v>
      </c>
      <c r="L416" s="196">
        <v>0</v>
      </c>
      <c r="M416" s="196">
        <v>0</v>
      </c>
      <c r="N416" s="196">
        <v>0</v>
      </c>
      <c r="O416" s="196">
        <v>0</v>
      </c>
      <c r="P416" s="196">
        <v>0</v>
      </c>
      <c r="Q416" s="196">
        <v>0</v>
      </c>
      <c r="R416" s="197">
        <v>0</v>
      </c>
      <c r="S416" s="198">
        <f t="shared" si="248"/>
        <v>0</v>
      </c>
      <c r="U416" s="236" t="s">
        <v>20</v>
      </c>
      <c r="V416" s="237">
        <v>0</v>
      </c>
      <c r="W416" s="237">
        <v>0</v>
      </c>
      <c r="X416" s="237">
        <v>0</v>
      </c>
      <c r="Y416" s="237">
        <v>0</v>
      </c>
      <c r="Z416" s="237">
        <v>0</v>
      </c>
      <c r="AA416" s="237">
        <v>0</v>
      </c>
      <c r="AB416" s="237">
        <v>0</v>
      </c>
      <c r="AC416" s="237">
        <v>0</v>
      </c>
      <c r="AD416" s="237">
        <v>0</v>
      </c>
      <c r="AE416" s="237">
        <v>0</v>
      </c>
      <c r="AF416" s="237">
        <v>0</v>
      </c>
      <c r="AG416" s="237">
        <v>0</v>
      </c>
      <c r="AH416" s="125">
        <v>0</v>
      </c>
      <c r="AI416" s="238">
        <f t="shared" si="249"/>
        <v>0</v>
      </c>
      <c r="AJ416" s="160" t="str">
        <f t="shared" si="250"/>
        <v/>
      </c>
      <c r="BA416" s="160"/>
      <c r="BR416" s="160"/>
      <c r="CG416" s="160"/>
    </row>
    <row r="417" spans="1:85" ht="15" thickBot="1">
      <c r="A417" s="206" t="s">
        <v>11</v>
      </c>
      <c r="B417" s="207">
        <v>0</v>
      </c>
      <c r="C417" s="207">
        <v>0</v>
      </c>
      <c r="D417" s="207">
        <v>0</v>
      </c>
      <c r="E417" s="207">
        <v>0</v>
      </c>
      <c r="F417" s="363"/>
      <c r="G417" s="207">
        <v>0</v>
      </c>
      <c r="H417" s="208">
        <v>0</v>
      </c>
      <c r="I417" s="209">
        <f t="shared" si="247"/>
        <v>0</v>
      </c>
      <c r="J417" s="168"/>
      <c r="K417" s="210" t="s">
        <v>11</v>
      </c>
      <c r="L417" s="207">
        <v>0</v>
      </c>
      <c r="M417" s="207">
        <v>0</v>
      </c>
      <c r="N417" s="207">
        <v>0</v>
      </c>
      <c r="O417" s="207">
        <v>0</v>
      </c>
      <c r="P417" s="207">
        <v>0</v>
      </c>
      <c r="Q417" s="207">
        <v>0</v>
      </c>
      <c r="R417" s="211">
        <v>0</v>
      </c>
      <c r="S417" s="212">
        <f t="shared" si="248"/>
        <v>0</v>
      </c>
      <c r="U417" s="239" t="s">
        <v>11</v>
      </c>
      <c r="V417" s="240">
        <v>0</v>
      </c>
      <c r="W417" s="240">
        <v>0</v>
      </c>
      <c r="X417" s="240">
        <v>0</v>
      </c>
      <c r="Y417" s="240">
        <v>0</v>
      </c>
      <c r="Z417" s="240">
        <v>0</v>
      </c>
      <c r="AA417" s="240">
        <v>0</v>
      </c>
      <c r="AB417" s="240">
        <v>0</v>
      </c>
      <c r="AC417" s="240">
        <v>0</v>
      </c>
      <c r="AD417" s="241">
        <v>0</v>
      </c>
      <c r="AE417" s="241">
        <v>0</v>
      </c>
      <c r="AF417" s="241">
        <v>0</v>
      </c>
      <c r="AG417" s="241">
        <v>0</v>
      </c>
      <c r="AH417" s="241">
        <v>0</v>
      </c>
      <c r="AI417" s="242">
        <f t="shared" si="249"/>
        <v>0</v>
      </c>
      <c r="AJ417" s="160" t="str">
        <f t="shared" si="250"/>
        <v/>
      </c>
      <c r="BA417" s="160"/>
      <c r="BR417" s="160"/>
      <c r="CG417" s="160"/>
    </row>
    <row r="418" spans="1:85" ht="15">
      <c r="A418" s="213" t="s">
        <v>26</v>
      </c>
      <c r="B418" s="214">
        <f>SUM(B397:B413)</f>
        <v>29.46920305555593</v>
      </c>
      <c r="C418" s="214">
        <f t="shared" ref="C418:H418" si="251">SUM(C397:C413)</f>
        <v>31.720216622412778</v>
      </c>
      <c r="D418" s="214">
        <f t="shared" si="251"/>
        <v>19.897406704772337</v>
      </c>
      <c r="E418" s="214">
        <f t="shared" si="251"/>
        <v>39.898872065694313</v>
      </c>
      <c r="F418" s="214">
        <f t="shared" si="251"/>
        <v>0</v>
      </c>
      <c r="G418" s="214">
        <f t="shared" si="251"/>
        <v>5.0705245557045133</v>
      </c>
      <c r="H418" s="216">
        <f t="shared" si="251"/>
        <v>0</v>
      </c>
      <c r="I418" s="173">
        <f t="shared" ref="I418" si="252">SUM(I397:I413)</f>
        <v>126.05622300413988</v>
      </c>
      <c r="J418" s="168"/>
      <c r="K418" s="215" t="s">
        <v>26</v>
      </c>
      <c r="L418" s="214">
        <f>SUM(L397:L413)</f>
        <v>29.46920305555593</v>
      </c>
      <c r="M418" s="214">
        <f t="shared" ref="M418:R418" si="253">SUM(M397:M413)</f>
        <v>31.720216622412778</v>
      </c>
      <c r="N418" s="214">
        <f t="shared" si="253"/>
        <v>19.897406704772337</v>
      </c>
      <c r="O418" s="214">
        <f t="shared" si="253"/>
        <v>39.898872065694313</v>
      </c>
      <c r="P418" s="214">
        <f t="shared" si="253"/>
        <v>15.01454570064949</v>
      </c>
      <c r="Q418" s="214">
        <f t="shared" si="253"/>
        <v>5.0705245557045133</v>
      </c>
      <c r="R418" s="216">
        <f t="shared" si="253"/>
        <v>0</v>
      </c>
      <c r="S418" s="217">
        <f t="shared" ref="S418" si="254">SUM(S397:S413)</f>
        <v>141.07076870478937</v>
      </c>
      <c r="T418" s="160" t="str">
        <f>IF(ABS(S418-AI418)&gt;0.01,S418-AI418,"")</f>
        <v/>
      </c>
      <c r="U418" s="243" t="s">
        <v>63</v>
      </c>
      <c r="V418" s="244">
        <f>SUM(V397:V413)</f>
        <v>27.246939836400927</v>
      </c>
      <c r="W418" s="244">
        <f t="shared" ref="W418:AH418" si="255">SUM(W397:W413)</f>
        <v>1.8160837589710046</v>
      </c>
      <c r="X418" s="244">
        <f t="shared" si="255"/>
        <v>5.0705245557045133</v>
      </c>
      <c r="Y418" s="244">
        <f t="shared" si="255"/>
        <v>31.720216622412778</v>
      </c>
      <c r="Z418" s="244">
        <f t="shared" si="255"/>
        <v>19.897406704772337</v>
      </c>
      <c r="AA418" s="244">
        <f t="shared" si="255"/>
        <v>37.476884382756509</v>
      </c>
      <c r="AB418" s="244">
        <f t="shared" si="255"/>
        <v>15.01454570064949</v>
      </c>
      <c r="AC418" s="244">
        <f t="shared" si="255"/>
        <v>2.8281671431218043</v>
      </c>
      <c r="AD418" s="245">
        <f t="shared" si="255"/>
        <v>0.40617946018400286</v>
      </c>
      <c r="AE418" s="245">
        <f t="shared" si="255"/>
        <v>0</v>
      </c>
      <c r="AF418" s="245">
        <f t="shared" si="255"/>
        <v>0</v>
      </c>
      <c r="AG418" s="245">
        <f t="shared" si="255"/>
        <v>0</v>
      </c>
      <c r="AH418" s="245">
        <f t="shared" si="255"/>
        <v>2.421987682937802</v>
      </c>
      <c r="AI418" s="246">
        <f>SUM(V418:AC418)</f>
        <v>141.07076870478937</v>
      </c>
      <c r="AJ418" s="160" t="str">
        <f t="shared" si="250"/>
        <v/>
      </c>
      <c r="BA418" s="160"/>
      <c r="BR418" s="160"/>
      <c r="CG418" s="160"/>
    </row>
    <row r="419" spans="1:85" s="23" customFormat="1" ht="15" thickBot="1">
      <c r="A419" s="30" t="s">
        <v>88</v>
      </c>
      <c r="B419" s="47">
        <f>IF($I418=0,"-",B418/$I418)</f>
        <v>0.23377824873102945</v>
      </c>
      <c r="C419" s="47">
        <f t="shared" ref="C419:H419" si="256">IF($I418=0,"-",C418/$I418)</f>
        <v>0.25163546762281652</v>
      </c>
      <c r="D419" s="47">
        <f t="shared" si="256"/>
        <v>0.15784549330911554</v>
      </c>
      <c r="E419" s="47">
        <f t="shared" si="256"/>
        <v>0.31651648062138094</v>
      </c>
      <c r="F419" s="47">
        <f t="shared" si="256"/>
        <v>0</v>
      </c>
      <c r="G419" s="47">
        <f t="shared" si="256"/>
        <v>4.0224309715657505E-2</v>
      </c>
      <c r="H419" s="70">
        <f t="shared" si="256"/>
        <v>0</v>
      </c>
      <c r="I419" s="48">
        <f>SUM(B419:H419)</f>
        <v>1</v>
      </c>
      <c r="J419" s="160"/>
      <c r="K419" s="81" t="s">
        <v>88</v>
      </c>
      <c r="L419" s="98">
        <f t="shared" ref="L419:R419" si="257">IF($S418=0,"-",L418/$S418)</f>
        <v>0.20889659371761435</v>
      </c>
      <c r="M419" s="98">
        <f t="shared" si="257"/>
        <v>0.22485322022163101</v>
      </c>
      <c r="N419" s="98">
        <f t="shared" si="257"/>
        <v>0.14104556803266938</v>
      </c>
      <c r="O419" s="98">
        <f t="shared" si="257"/>
        <v>0.2828287704959514</v>
      </c>
      <c r="P419" s="98">
        <f t="shared" si="257"/>
        <v>0.10643272053099505</v>
      </c>
      <c r="Q419" s="98">
        <f t="shared" si="257"/>
        <v>3.594312700113874E-2</v>
      </c>
      <c r="R419" s="99">
        <f t="shared" si="257"/>
        <v>0</v>
      </c>
      <c r="S419" s="100">
        <f>SUM(L419:R419)</f>
        <v>0.99999999999999989</v>
      </c>
      <c r="U419" s="110" t="s">
        <v>88</v>
      </c>
      <c r="V419" s="133">
        <f>+V418/$AI418</f>
        <v>0.19314376809995995</v>
      </c>
      <c r="W419" s="133">
        <f t="shared" ref="W419:AH419" si="258">+W418/$AI418</f>
        <v>1.2873565343444169E-2</v>
      </c>
      <c r="X419" s="133">
        <f t="shared" si="258"/>
        <v>3.594312700113874E-2</v>
      </c>
      <c r="Y419" s="133">
        <f t="shared" si="258"/>
        <v>0.22485322022163101</v>
      </c>
      <c r="Z419" s="133">
        <f t="shared" si="258"/>
        <v>0.14104556803266938</v>
      </c>
      <c r="AA419" s="133">
        <f t="shared" si="258"/>
        <v>0.26566016990509361</v>
      </c>
      <c r="AB419" s="133">
        <f t="shared" si="258"/>
        <v>0.10643272053099505</v>
      </c>
      <c r="AC419" s="133">
        <f t="shared" si="258"/>
        <v>2.0047860865067983E-2</v>
      </c>
      <c r="AD419" s="133">
        <f t="shared" si="258"/>
        <v>2.879260274210252E-3</v>
      </c>
      <c r="AE419" s="133">
        <f t="shared" si="258"/>
        <v>0</v>
      </c>
      <c r="AF419" s="133">
        <f t="shared" si="258"/>
        <v>0</v>
      </c>
      <c r="AG419" s="133">
        <f t="shared" si="258"/>
        <v>0</v>
      </c>
      <c r="AH419" s="133">
        <f t="shared" si="258"/>
        <v>1.7168600590857737E-2</v>
      </c>
      <c r="AI419" s="134">
        <f>SUM(V419:AC419)</f>
        <v>0.99999999999999978</v>
      </c>
      <c r="AJ419" s="23" t="str">
        <f t="shared" si="250"/>
        <v/>
      </c>
    </row>
    <row r="420" spans="1:85" ht="15" thickBot="1">
      <c r="A420" s="247"/>
      <c r="B420" s="247"/>
      <c r="C420" s="247"/>
      <c r="D420" s="247"/>
      <c r="E420" s="247"/>
      <c r="F420" s="247"/>
      <c r="G420" s="247"/>
      <c r="H420" s="247"/>
      <c r="I420" s="247"/>
      <c r="K420" s="247"/>
      <c r="L420" s="247"/>
      <c r="M420" s="247"/>
      <c r="N420" s="247"/>
      <c r="O420" s="247"/>
      <c r="P420" s="247"/>
      <c r="Q420" s="247"/>
      <c r="R420" s="247"/>
      <c r="S420" s="247"/>
      <c r="AI420" s="168"/>
      <c r="BA420" s="160"/>
      <c r="BR420" s="160"/>
      <c r="CG420" s="160"/>
    </row>
    <row r="421" spans="1:85" ht="28.5">
      <c r="A421" s="312" t="s">
        <v>43</v>
      </c>
      <c r="B421" s="164" t="s">
        <v>0</v>
      </c>
      <c r="C421" s="164" t="s">
        <v>1</v>
      </c>
      <c r="D421" s="164" t="s">
        <v>2</v>
      </c>
      <c r="E421" s="164" t="s">
        <v>3</v>
      </c>
      <c r="F421" s="164" t="s">
        <v>27</v>
      </c>
      <c r="G421" s="164" t="s">
        <v>4</v>
      </c>
      <c r="H421" s="164" t="s">
        <v>5</v>
      </c>
      <c r="I421" s="165" t="s">
        <v>6</v>
      </c>
      <c r="K421" s="314" t="s">
        <v>43</v>
      </c>
      <c r="L421" s="166" t="s">
        <v>0</v>
      </c>
      <c r="M421" s="166" t="s">
        <v>1</v>
      </c>
      <c r="N421" s="166" t="s">
        <v>2</v>
      </c>
      <c r="O421" s="166" t="s">
        <v>3</v>
      </c>
      <c r="P421" s="166" t="s">
        <v>27</v>
      </c>
      <c r="Q421" s="166" t="s">
        <v>4</v>
      </c>
      <c r="R421" s="166" t="s">
        <v>5</v>
      </c>
      <c r="S421" s="167" t="s">
        <v>6</v>
      </c>
      <c r="U421" s="316" t="s">
        <v>43</v>
      </c>
      <c r="V421" s="219" t="s">
        <v>74</v>
      </c>
      <c r="W421" s="219" t="s">
        <v>75</v>
      </c>
      <c r="X421" s="219" t="s">
        <v>4</v>
      </c>
      <c r="Y421" s="219" t="s">
        <v>1</v>
      </c>
      <c r="Z421" s="219" t="s">
        <v>2</v>
      </c>
      <c r="AA421" s="219" t="s">
        <v>3</v>
      </c>
      <c r="AB421" s="219" t="s">
        <v>55</v>
      </c>
      <c r="AC421" s="219" t="s">
        <v>68</v>
      </c>
      <c r="AD421" s="220" t="s">
        <v>76</v>
      </c>
      <c r="AE421" s="220" t="s">
        <v>83</v>
      </c>
      <c r="AF421" s="220" t="s">
        <v>77</v>
      </c>
      <c r="AG421" s="220" t="s">
        <v>84</v>
      </c>
      <c r="AH421" s="220" t="s">
        <v>85</v>
      </c>
      <c r="AI421" s="221" t="s">
        <v>63</v>
      </c>
      <c r="BA421" s="160"/>
      <c r="BR421" s="160"/>
      <c r="CG421" s="160"/>
    </row>
    <row r="422" spans="1:85" ht="15">
      <c r="A422" s="313" t="s">
        <v>43</v>
      </c>
      <c r="B422" s="318" t="s">
        <v>69</v>
      </c>
      <c r="C422" s="319"/>
      <c r="D422" s="319"/>
      <c r="E422" s="319"/>
      <c r="F422" s="319"/>
      <c r="G422" s="319"/>
      <c r="H422" s="319"/>
      <c r="I422" s="320"/>
      <c r="K422" s="315" t="s">
        <v>43</v>
      </c>
      <c r="L422" s="321" t="s">
        <v>69</v>
      </c>
      <c r="M422" s="322"/>
      <c r="N422" s="322"/>
      <c r="O422" s="322"/>
      <c r="P422" s="322"/>
      <c r="Q422" s="322"/>
      <c r="R422" s="322"/>
      <c r="S422" s="323"/>
      <c r="U422" s="317" t="s">
        <v>43</v>
      </c>
      <c r="V422" s="324" t="s">
        <v>69</v>
      </c>
      <c r="W422" s="324"/>
      <c r="X422" s="324"/>
      <c r="Y422" s="324"/>
      <c r="Z422" s="324"/>
      <c r="AA422" s="324"/>
      <c r="AB422" s="324"/>
      <c r="AC422" s="324"/>
      <c r="AD422" s="324"/>
      <c r="AE422" s="324"/>
      <c r="AF422" s="324"/>
      <c r="AG422" s="324"/>
      <c r="AH422" s="324"/>
      <c r="AI422" s="325"/>
      <c r="BA422" s="160"/>
      <c r="BR422" s="160"/>
      <c r="CG422" s="160"/>
    </row>
    <row r="423" spans="1:85" ht="15">
      <c r="A423" s="170" t="s">
        <v>7</v>
      </c>
      <c r="B423" s="171">
        <v>0</v>
      </c>
      <c r="C423" s="171">
        <v>0</v>
      </c>
      <c r="D423" s="171">
        <v>0</v>
      </c>
      <c r="E423" s="171">
        <v>0</v>
      </c>
      <c r="F423" s="361"/>
      <c r="G423" s="171">
        <v>0</v>
      </c>
      <c r="H423" s="172">
        <v>0</v>
      </c>
      <c r="I423" s="173">
        <f>SUM(B423:H423)</f>
        <v>0</v>
      </c>
      <c r="J423" s="168"/>
      <c r="K423" s="222" t="s">
        <v>7</v>
      </c>
      <c r="L423" s="171">
        <v>0</v>
      </c>
      <c r="M423" s="171">
        <v>0</v>
      </c>
      <c r="N423" s="171">
        <v>0</v>
      </c>
      <c r="O423" s="171">
        <v>0</v>
      </c>
      <c r="P423" s="171">
        <v>0</v>
      </c>
      <c r="Q423" s="171">
        <v>0</v>
      </c>
      <c r="R423" s="223">
        <v>0</v>
      </c>
      <c r="S423" s="224">
        <f>SUM(L423:R423)</f>
        <v>0</v>
      </c>
      <c r="U423" s="225" t="s">
        <v>7</v>
      </c>
      <c r="V423" s="226">
        <v>0</v>
      </c>
      <c r="W423" s="226">
        <v>0</v>
      </c>
      <c r="X423" s="226">
        <v>0</v>
      </c>
      <c r="Y423" s="226">
        <v>0</v>
      </c>
      <c r="Z423" s="226">
        <v>0</v>
      </c>
      <c r="AA423" s="226">
        <v>0</v>
      </c>
      <c r="AB423" s="226">
        <v>0</v>
      </c>
      <c r="AC423" s="227">
        <v>0</v>
      </c>
      <c r="AD423" s="228">
        <v>0</v>
      </c>
      <c r="AE423" s="228">
        <v>0</v>
      </c>
      <c r="AF423" s="228">
        <v>0</v>
      </c>
      <c r="AG423" s="228">
        <v>0</v>
      </c>
      <c r="AH423" s="228">
        <v>0</v>
      </c>
      <c r="AI423" s="229">
        <f>SUM(V423:AC423)</f>
        <v>0</v>
      </c>
      <c r="AJ423" s="160" t="str">
        <f>IF(ABS(S423-AI423)&gt;0.001,S423-AI423,"")</f>
        <v/>
      </c>
      <c r="BA423" s="160"/>
      <c r="BR423" s="160"/>
      <c r="CG423" s="160"/>
    </row>
    <row r="424" spans="1:85" ht="15">
      <c r="A424" s="178" t="s">
        <v>8</v>
      </c>
      <c r="B424" s="179">
        <v>0</v>
      </c>
      <c r="C424" s="179">
        <v>0</v>
      </c>
      <c r="D424" s="179">
        <v>0</v>
      </c>
      <c r="E424" s="179">
        <v>0</v>
      </c>
      <c r="F424" s="362"/>
      <c r="G424" s="179">
        <v>0</v>
      </c>
      <c r="H424" s="180">
        <v>0</v>
      </c>
      <c r="I424" s="181">
        <f t="shared" ref="I424:I443" si="259">SUM(B424:H424)</f>
        <v>0</v>
      </c>
      <c r="J424" s="168"/>
      <c r="K424" s="182" t="s">
        <v>8</v>
      </c>
      <c r="L424" s="183">
        <v>0</v>
      </c>
      <c r="M424" s="183">
        <v>0</v>
      </c>
      <c r="N424" s="183">
        <v>0</v>
      </c>
      <c r="O424" s="183">
        <v>0</v>
      </c>
      <c r="P424" s="183">
        <v>0</v>
      </c>
      <c r="Q424" s="183">
        <v>0</v>
      </c>
      <c r="R424" s="184">
        <v>0</v>
      </c>
      <c r="S424" s="185">
        <f t="shared" ref="S424:S443" si="260">SUM(L424:R424)</f>
        <v>0</v>
      </c>
      <c r="U424" s="230" t="s">
        <v>8</v>
      </c>
      <c r="V424" s="231">
        <v>0</v>
      </c>
      <c r="W424" s="231">
        <v>0</v>
      </c>
      <c r="X424" s="231">
        <v>0</v>
      </c>
      <c r="Y424" s="231">
        <v>0</v>
      </c>
      <c r="Z424" s="231">
        <v>0</v>
      </c>
      <c r="AA424" s="231">
        <v>0</v>
      </c>
      <c r="AB424" s="231">
        <v>0</v>
      </c>
      <c r="AC424" s="232">
        <v>0</v>
      </c>
      <c r="AD424" s="231">
        <v>0</v>
      </c>
      <c r="AE424" s="231">
        <v>0</v>
      </c>
      <c r="AF424" s="231">
        <v>0</v>
      </c>
      <c r="AG424" s="231">
        <v>0</v>
      </c>
      <c r="AH424" s="231">
        <v>0</v>
      </c>
      <c r="AI424" s="233">
        <f t="shared" ref="AI424:AI443" si="261">SUM(V424:AC424)</f>
        <v>0</v>
      </c>
      <c r="AJ424" s="160" t="str">
        <f t="shared" ref="AJ424:AJ445" si="262">IF(ABS(S424-AI424)&gt;0.001,S424-AI424,"")</f>
        <v/>
      </c>
      <c r="BA424" s="160"/>
      <c r="BR424" s="160"/>
      <c r="CG424" s="160"/>
    </row>
    <row r="425" spans="1:85" ht="15">
      <c r="A425" s="186" t="s">
        <v>10</v>
      </c>
      <c r="B425" s="175">
        <v>0</v>
      </c>
      <c r="C425" s="175">
        <v>0</v>
      </c>
      <c r="D425" s="175">
        <v>0</v>
      </c>
      <c r="E425" s="175">
        <v>0</v>
      </c>
      <c r="F425" s="362"/>
      <c r="G425" s="175">
        <v>0</v>
      </c>
      <c r="H425" s="187">
        <v>0</v>
      </c>
      <c r="I425" s="173">
        <f t="shared" si="259"/>
        <v>0</v>
      </c>
      <c r="J425" s="168"/>
      <c r="K425" s="188" t="s">
        <v>10</v>
      </c>
      <c r="L425" s="175">
        <v>0</v>
      </c>
      <c r="M425" s="175">
        <v>0</v>
      </c>
      <c r="N425" s="175">
        <v>0</v>
      </c>
      <c r="O425" s="175">
        <v>0</v>
      </c>
      <c r="P425" s="175">
        <v>0</v>
      </c>
      <c r="Q425" s="175">
        <v>0</v>
      </c>
      <c r="R425" s="176">
        <v>0</v>
      </c>
      <c r="S425" s="177">
        <f t="shared" si="260"/>
        <v>0</v>
      </c>
      <c r="U425" s="234" t="s">
        <v>10</v>
      </c>
      <c r="V425" s="226">
        <v>0</v>
      </c>
      <c r="W425" s="226">
        <v>0</v>
      </c>
      <c r="X425" s="226">
        <v>0</v>
      </c>
      <c r="Y425" s="226">
        <v>0</v>
      </c>
      <c r="Z425" s="226">
        <v>0</v>
      </c>
      <c r="AA425" s="226">
        <v>0</v>
      </c>
      <c r="AB425" s="226">
        <v>0</v>
      </c>
      <c r="AC425" s="227">
        <v>0</v>
      </c>
      <c r="AD425" s="228">
        <v>0</v>
      </c>
      <c r="AE425" s="228">
        <v>0</v>
      </c>
      <c r="AF425" s="228">
        <v>0</v>
      </c>
      <c r="AG425" s="228">
        <v>0</v>
      </c>
      <c r="AH425" s="228">
        <v>0</v>
      </c>
      <c r="AI425" s="229">
        <f t="shared" si="261"/>
        <v>0</v>
      </c>
      <c r="AJ425" s="160" t="str">
        <f t="shared" si="262"/>
        <v/>
      </c>
      <c r="BA425" s="160"/>
      <c r="BR425" s="160"/>
      <c r="CG425" s="160"/>
    </row>
    <row r="426" spans="1:85" ht="15">
      <c r="A426" s="178" t="s">
        <v>56</v>
      </c>
      <c r="B426" s="179">
        <v>0</v>
      </c>
      <c r="C426" s="179">
        <v>0</v>
      </c>
      <c r="D426" s="179">
        <v>0</v>
      </c>
      <c r="E426" s="179">
        <v>0</v>
      </c>
      <c r="F426" s="362"/>
      <c r="G426" s="179">
        <v>0</v>
      </c>
      <c r="H426" s="180">
        <v>0</v>
      </c>
      <c r="I426" s="181">
        <f t="shared" si="259"/>
        <v>0</v>
      </c>
      <c r="J426" s="168"/>
      <c r="K426" s="182" t="s">
        <v>56</v>
      </c>
      <c r="L426" s="183">
        <v>0</v>
      </c>
      <c r="M426" s="183">
        <v>0</v>
      </c>
      <c r="N426" s="183">
        <v>0</v>
      </c>
      <c r="O426" s="183">
        <v>0</v>
      </c>
      <c r="P426" s="183">
        <v>0</v>
      </c>
      <c r="Q426" s="183">
        <v>0</v>
      </c>
      <c r="R426" s="184">
        <v>0</v>
      </c>
      <c r="S426" s="185">
        <f t="shared" si="260"/>
        <v>0</v>
      </c>
      <c r="U426" s="230" t="s">
        <v>56</v>
      </c>
      <c r="V426" s="231">
        <v>0</v>
      </c>
      <c r="W426" s="231">
        <v>0</v>
      </c>
      <c r="X426" s="231">
        <v>0</v>
      </c>
      <c r="Y426" s="231">
        <v>0</v>
      </c>
      <c r="Z426" s="231">
        <v>0</v>
      </c>
      <c r="AA426" s="231">
        <v>0</v>
      </c>
      <c r="AB426" s="231">
        <v>0</v>
      </c>
      <c r="AC426" s="232">
        <v>0</v>
      </c>
      <c r="AD426" s="231">
        <v>0</v>
      </c>
      <c r="AE426" s="231">
        <v>0</v>
      </c>
      <c r="AF426" s="231">
        <v>0</v>
      </c>
      <c r="AG426" s="231">
        <v>0</v>
      </c>
      <c r="AH426" s="231">
        <v>0</v>
      </c>
      <c r="AI426" s="233">
        <f t="shared" si="261"/>
        <v>0</v>
      </c>
      <c r="AJ426" s="160" t="str">
        <f t="shared" si="262"/>
        <v/>
      </c>
      <c r="BA426" s="160"/>
      <c r="BR426" s="160"/>
      <c r="CG426" s="160"/>
    </row>
    <row r="427" spans="1:85" ht="15">
      <c r="A427" s="186" t="s">
        <v>16</v>
      </c>
      <c r="B427" s="175">
        <v>21.149146142590148</v>
      </c>
      <c r="C427" s="175">
        <v>5.0990104773029863</v>
      </c>
      <c r="D427" s="175">
        <v>0</v>
      </c>
      <c r="E427" s="175">
        <v>0</v>
      </c>
      <c r="F427" s="362"/>
      <c r="G427" s="175">
        <v>0</v>
      </c>
      <c r="H427" s="187">
        <v>0</v>
      </c>
      <c r="I427" s="173">
        <f t="shared" si="259"/>
        <v>26.248156619893134</v>
      </c>
      <c r="J427" s="168"/>
      <c r="K427" s="188" t="s">
        <v>16</v>
      </c>
      <c r="L427" s="175">
        <v>21.149146142590148</v>
      </c>
      <c r="M427" s="175">
        <v>5.0990104773029863</v>
      </c>
      <c r="N427" s="175">
        <v>0</v>
      </c>
      <c r="O427" s="175">
        <v>0</v>
      </c>
      <c r="P427" s="175">
        <v>0</v>
      </c>
      <c r="Q427" s="175">
        <v>0</v>
      </c>
      <c r="R427" s="176">
        <v>0</v>
      </c>
      <c r="S427" s="177">
        <f t="shared" si="260"/>
        <v>26.248156619893134</v>
      </c>
      <c r="U427" s="234" t="s">
        <v>16</v>
      </c>
      <c r="V427" s="226">
        <v>21.066980814543513</v>
      </c>
      <c r="W427" s="226">
        <v>0</v>
      </c>
      <c r="X427" s="226">
        <v>0</v>
      </c>
      <c r="Y427" s="226">
        <v>5.0990104773029863</v>
      </c>
      <c r="Z427" s="226">
        <v>0</v>
      </c>
      <c r="AA427" s="226">
        <v>0</v>
      </c>
      <c r="AB427" s="226">
        <v>0</v>
      </c>
      <c r="AC427" s="227">
        <v>8.2165328046634192E-2</v>
      </c>
      <c r="AD427" s="228">
        <v>8.2165328046634192E-2</v>
      </c>
      <c r="AE427" s="228">
        <v>0</v>
      </c>
      <c r="AF427" s="228">
        <v>0</v>
      </c>
      <c r="AG427" s="228">
        <v>0</v>
      </c>
      <c r="AH427" s="228">
        <v>0</v>
      </c>
      <c r="AI427" s="229">
        <f t="shared" si="261"/>
        <v>26.248156619893134</v>
      </c>
      <c r="AJ427" s="160" t="str">
        <f t="shared" si="262"/>
        <v/>
      </c>
      <c r="BA427" s="160"/>
      <c r="BR427" s="160"/>
      <c r="CG427" s="160"/>
    </row>
    <row r="428" spans="1:85" ht="15">
      <c r="A428" s="178" t="s">
        <v>15</v>
      </c>
      <c r="B428" s="179">
        <v>7.3172029031600232</v>
      </c>
      <c r="C428" s="179">
        <v>0</v>
      </c>
      <c r="D428" s="179">
        <v>2.4678134578824933</v>
      </c>
      <c r="E428" s="179">
        <v>2.3554531851735154E-3</v>
      </c>
      <c r="F428" s="362"/>
      <c r="G428" s="179">
        <v>0</v>
      </c>
      <c r="H428" s="180">
        <v>0</v>
      </c>
      <c r="I428" s="181">
        <f t="shared" si="259"/>
        <v>9.78737181422769</v>
      </c>
      <c r="J428" s="168"/>
      <c r="K428" s="182" t="s">
        <v>15</v>
      </c>
      <c r="L428" s="183">
        <v>7.3172029031600232</v>
      </c>
      <c r="M428" s="183">
        <v>0</v>
      </c>
      <c r="N428" s="183">
        <v>2.4678134578824933</v>
      </c>
      <c r="O428" s="183">
        <v>2.3554531851735154E-3</v>
      </c>
      <c r="P428" s="183">
        <v>0</v>
      </c>
      <c r="Q428" s="183">
        <v>0</v>
      </c>
      <c r="R428" s="184">
        <v>0</v>
      </c>
      <c r="S428" s="185">
        <f t="shared" si="260"/>
        <v>9.78737181422769</v>
      </c>
      <c r="U428" s="230" t="s">
        <v>57</v>
      </c>
      <c r="V428" s="231">
        <v>7.1069751706507827</v>
      </c>
      <c r="W428" s="231">
        <v>0</v>
      </c>
      <c r="X428" s="231">
        <v>0</v>
      </c>
      <c r="Y428" s="231">
        <v>0</v>
      </c>
      <c r="Z428" s="231">
        <v>2.4678134578824933</v>
      </c>
      <c r="AA428" s="231">
        <v>2.3554531851735154E-3</v>
      </c>
      <c r="AB428" s="231">
        <v>0</v>
      </c>
      <c r="AC428" s="232">
        <v>0.21022773250924071</v>
      </c>
      <c r="AD428" s="231">
        <v>0.21022773250924071</v>
      </c>
      <c r="AE428" s="231">
        <v>0</v>
      </c>
      <c r="AF428" s="231">
        <v>0</v>
      </c>
      <c r="AG428" s="231">
        <v>0</v>
      </c>
      <c r="AH428" s="231">
        <v>0</v>
      </c>
      <c r="AI428" s="233">
        <f t="shared" si="261"/>
        <v>9.7873718142276918</v>
      </c>
      <c r="AJ428" s="160" t="str">
        <f t="shared" si="262"/>
        <v/>
      </c>
      <c r="BA428" s="160"/>
      <c r="BR428" s="160"/>
      <c r="CG428" s="160"/>
    </row>
    <row r="429" spans="1:85" ht="15">
      <c r="A429" s="186" t="s">
        <v>58</v>
      </c>
      <c r="B429" s="175">
        <v>0</v>
      </c>
      <c r="C429" s="175">
        <v>0</v>
      </c>
      <c r="D429" s="175">
        <v>0</v>
      </c>
      <c r="E429" s="175">
        <v>6.7385812548844794E-3</v>
      </c>
      <c r="F429" s="362"/>
      <c r="G429" s="175">
        <v>0</v>
      </c>
      <c r="H429" s="187">
        <v>0</v>
      </c>
      <c r="I429" s="173">
        <f t="shared" si="259"/>
        <v>6.7385812548844794E-3</v>
      </c>
      <c r="J429" s="168"/>
      <c r="K429" s="188" t="s">
        <v>58</v>
      </c>
      <c r="L429" s="175">
        <v>0</v>
      </c>
      <c r="M429" s="175">
        <v>0</v>
      </c>
      <c r="N429" s="175">
        <v>0</v>
      </c>
      <c r="O429" s="175">
        <v>6.7385812548844794E-3</v>
      </c>
      <c r="P429" s="175">
        <v>78.038729849549583</v>
      </c>
      <c r="Q429" s="175">
        <v>0</v>
      </c>
      <c r="R429" s="176">
        <v>0</v>
      </c>
      <c r="S429" s="177">
        <f t="shared" si="260"/>
        <v>78.045468430804462</v>
      </c>
      <c r="U429" s="234" t="s">
        <v>58</v>
      </c>
      <c r="V429" s="226">
        <v>0</v>
      </c>
      <c r="W429" s="226">
        <v>0</v>
      </c>
      <c r="X429" s="226">
        <v>0</v>
      </c>
      <c r="Y429" s="226">
        <v>0</v>
      </c>
      <c r="Z429" s="226">
        <v>0</v>
      </c>
      <c r="AA429" s="226">
        <v>6.7242896113491324E-3</v>
      </c>
      <c r="AB429" s="226">
        <v>78.038729849549583</v>
      </c>
      <c r="AC429" s="227">
        <v>1.4291643535347342E-5</v>
      </c>
      <c r="AD429" s="226">
        <v>0</v>
      </c>
      <c r="AE429" s="226">
        <v>0</v>
      </c>
      <c r="AF429" s="226">
        <v>0</v>
      </c>
      <c r="AG429" s="226">
        <v>0</v>
      </c>
      <c r="AH429" s="226">
        <v>1.4291643535347342E-5</v>
      </c>
      <c r="AI429" s="229">
        <f t="shared" si="261"/>
        <v>78.045468430804476</v>
      </c>
      <c r="AJ429" s="160" t="str">
        <f t="shared" si="262"/>
        <v/>
      </c>
      <c r="BA429" s="160"/>
      <c r="BR429" s="160"/>
      <c r="CG429" s="160"/>
    </row>
    <row r="430" spans="1:85" ht="15">
      <c r="A430" s="178" t="s">
        <v>12</v>
      </c>
      <c r="B430" s="179">
        <v>0</v>
      </c>
      <c r="C430" s="179">
        <v>0</v>
      </c>
      <c r="D430" s="179">
        <v>0</v>
      </c>
      <c r="E430" s="179">
        <v>0</v>
      </c>
      <c r="F430" s="362"/>
      <c r="G430" s="179">
        <v>0</v>
      </c>
      <c r="H430" s="180">
        <v>0</v>
      </c>
      <c r="I430" s="181">
        <f t="shared" si="259"/>
        <v>0</v>
      </c>
      <c r="J430" s="168"/>
      <c r="K430" s="182" t="s">
        <v>12</v>
      </c>
      <c r="L430" s="183">
        <v>0</v>
      </c>
      <c r="M430" s="183">
        <v>0</v>
      </c>
      <c r="N430" s="183">
        <v>0</v>
      </c>
      <c r="O430" s="183">
        <v>0</v>
      </c>
      <c r="P430" s="183">
        <v>6.5355587950615393</v>
      </c>
      <c r="Q430" s="183">
        <v>0</v>
      </c>
      <c r="R430" s="184">
        <v>0</v>
      </c>
      <c r="S430" s="185">
        <f t="shared" si="260"/>
        <v>6.5355587950615393</v>
      </c>
      <c r="U430" s="230" t="s">
        <v>12</v>
      </c>
      <c r="V430" s="231">
        <v>0</v>
      </c>
      <c r="W430" s="231">
        <v>0</v>
      </c>
      <c r="X430" s="231">
        <v>0</v>
      </c>
      <c r="Y430" s="231">
        <v>0</v>
      </c>
      <c r="Z430" s="231">
        <v>0</v>
      </c>
      <c r="AA430" s="231">
        <v>0</v>
      </c>
      <c r="AB430" s="231">
        <v>6.5355587950615393</v>
      </c>
      <c r="AC430" s="232">
        <v>0</v>
      </c>
      <c r="AD430" s="231">
        <v>0</v>
      </c>
      <c r="AE430" s="231">
        <v>0</v>
      </c>
      <c r="AF430" s="231">
        <v>0</v>
      </c>
      <c r="AG430" s="231">
        <v>0</v>
      </c>
      <c r="AH430" s="231">
        <v>0</v>
      </c>
      <c r="AI430" s="233">
        <f t="shared" si="261"/>
        <v>6.5355587950615393</v>
      </c>
      <c r="AJ430" s="160" t="str">
        <f t="shared" si="262"/>
        <v/>
      </c>
      <c r="BA430" s="160"/>
      <c r="BR430" s="160"/>
      <c r="CG430" s="160"/>
    </row>
    <row r="431" spans="1:85" ht="15">
      <c r="A431" s="186" t="s">
        <v>59</v>
      </c>
      <c r="B431" s="175">
        <v>0</v>
      </c>
      <c r="C431" s="175">
        <v>0</v>
      </c>
      <c r="D431" s="175">
        <v>0</v>
      </c>
      <c r="E431" s="175">
        <v>0</v>
      </c>
      <c r="F431" s="362"/>
      <c r="G431" s="175">
        <v>0</v>
      </c>
      <c r="H431" s="187">
        <v>0</v>
      </c>
      <c r="I431" s="173">
        <f t="shared" si="259"/>
        <v>0</v>
      </c>
      <c r="J431" s="168"/>
      <c r="K431" s="188" t="s">
        <v>59</v>
      </c>
      <c r="L431" s="175">
        <v>0</v>
      </c>
      <c r="M431" s="175">
        <v>0</v>
      </c>
      <c r="N431" s="175">
        <v>0</v>
      </c>
      <c r="O431" s="175">
        <v>0</v>
      </c>
      <c r="P431" s="175">
        <v>0</v>
      </c>
      <c r="Q431" s="175">
        <v>0</v>
      </c>
      <c r="R431" s="176">
        <v>0</v>
      </c>
      <c r="S431" s="177">
        <f t="shared" si="260"/>
        <v>0</v>
      </c>
      <c r="U431" s="234" t="s">
        <v>59</v>
      </c>
      <c r="V431" s="226">
        <v>0</v>
      </c>
      <c r="W431" s="226">
        <v>0</v>
      </c>
      <c r="X431" s="226">
        <v>0</v>
      </c>
      <c r="Y431" s="226">
        <v>0</v>
      </c>
      <c r="Z431" s="226">
        <v>0</v>
      </c>
      <c r="AA431" s="226">
        <v>0</v>
      </c>
      <c r="AB431" s="226">
        <v>0</v>
      </c>
      <c r="AC431" s="227">
        <v>0</v>
      </c>
      <c r="AD431" s="226">
        <v>0</v>
      </c>
      <c r="AE431" s="226">
        <v>0</v>
      </c>
      <c r="AF431" s="226">
        <v>0</v>
      </c>
      <c r="AG431" s="226">
        <v>0</v>
      </c>
      <c r="AH431" s="226">
        <v>0</v>
      </c>
      <c r="AI431" s="229">
        <f t="shared" si="261"/>
        <v>0</v>
      </c>
      <c r="AJ431" s="160" t="str">
        <f t="shared" si="262"/>
        <v/>
      </c>
      <c r="BA431" s="160"/>
      <c r="BR431" s="160"/>
      <c r="CG431" s="160"/>
    </row>
    <row r="432" spans="1:85" ht="15">
      <c r="A432" s="178" t="s">
        <v>17</v>
      </c>
      <c r="B432" s="179">
        <v>1.8480242066497872</v>
      </c>
      <c r="C432" s="179">
        <v>0</v>
      </c>
      <c r="D432" s="179">
        <v>0.56501673229294136</v>
      </c>
      <c r="E432" s="179">
        <v>0.75749846015183209</v>
      </c>
      <c r="F432" s="362"/>
      <c r="G432" s="179">
        <v>0</v>
      </c>
      <c r="H432" s="180">
        <v>0</v>
      </c>
      <c r="I432" s="181">
        <f t="shared" si="259"/>
        <v>3.1705393990945607</v>
      </c>
      <c r="J432" s="168"/>
      <c r="K432" s="182" t="s">
        <v>17</v>
      </c>
      <c r="L432" s="183">
        <v>1.8480242066497872</v>
      </c>
      <c r="M432" s="183">
        <v>0</v>
      </c>
      <c r="N432" s="183">
        <v>0.56501673229294136</v>
      </c>
      <c r="O432" s="183">
        <v>0.75749846015183209</v>
      </c>
      <c r="P432" s="183">
        <v>0.11759061950845524</v>
      </c>
      <c r="Q432" s="183">
        <v>0</v>
      </c>
      <c r="R432" s="184">
        <v>0</v>
      </c>
      <c r="S432" s="185">
        <f t="shared" si="260"/>
        <v>3.2881300186030158</v>
      </c>
      <c r="U432" s="230" t="s">
        <v>17</v>
      </c>
      <c r="V432" s="231">
        <v>1.8480242066497872</v>
      </c>
      <c r="W432" s="231">
        <v>0</v>
      </c>
      <c r="X432" s="231">
        <v>0</v>
      </c>
      <c r="Y432" s="231">
        <v>0</v>
      </c>
      <c r="Z432" s="231">
        <v>0.56501673229294136</v>
      </c>
      <c r="AA432" s="231">
        <v>0</v>
      </c>
      <c r="AB432" s="231">
        <v>0.11759061950845524</v>
      </c>
      <c r="AC432" s="232">
        <v>0.75749846015183209</v>
      </c>
      <c r="AD432" s="231">
        <v>0</v>
      </c>
      <c r="AE432" s="231">
        <v>0</v>
      </c>
      <c r="AF432" s="231">
        <v>0</v>
      </c>
      <c r="AG432" s="231">
        <v>0</v>
      </c>
      <c r="AH432" s="231">
        <v>0.75749846015183209</v>
      </c>
      <c r="AI432" s="233">
        <f t="shared" si="261"/>
        <v>3.2881300186030158</v>
      </c>
      <c r="AJ432" s="160" t="str">
        <f t="shared" si="262"/>
        <v/>
      </c>
      <c r="BA432" s="160"/>
      <c r="BR432" s="160"/>
      <c r="CG432" s="160"/>
    </row>
    <row r="433" spans="1:85" ht="15">
      <c r="A433" s="186" t="s">
        <v>139</v>
      </c>
      <c r="B433" s="175">
        <v>36.114372992861021</v>
      </c>
      <c r="C433" s="175">
        <v>28.523626889658548</v>
      </c>
      <c r="D433" s="175">
        <v>11.232700961842426</v>
      </c>
      <c r="E433" s="175">
        <v>11.236436538078243</v>
      </c>
      <c r="F433" s="362"/>
      <c r="G433" s="175">
        <v>0</v>
      </c>
      <c r="H433" s="187">
        <v>0</v>
      </c>
      <c r="I433" s="173">
        <f t="shared" si="259"/>
        <v>87.107137382440229</v>
      </c>
      <c r="J433" s="168"/>
      <c r="K433" s="188" t="s">
        <v>139</v>
      </c>
      <c r="L433" s="175">
        <v>36.114372992861021</v>
      </c>
      <c r="M433" s="175">
        <v>28.523626889658548</v>
      </c>
      <c r="N433" s="175">
        <v>11.232700961842426</v>
      </c>
      <c r="O433" s="175">
        <v>11.236436538078243</v>
      </c>
      <c r="P433" s="175">
        <v>0</v>
      </c>
      <c r="Q433" s="175">
        <v>0</v>
      </c>
      <c r="R433" s="176">
        <v>0</v>
      </c>
      <c r="S433" s="177">
        <f t="shared" si="260"/>
        <v>87.107137382440229</v>
      </c>
      <c r="U433" s="234" t="s">
        <v>139</v>
      </c>
      <c r="V433" s="226">
        <v>36.102636715884586</v>
      </c>
      <c r="W433" s="226">
        <v>0</v>
      </c>
      <c r="X433" s="226">
        <v>0</v>
      </c>
      <c r="Y433" s="226">
        <v>28.523626889658548</v>
      </c>
      <c r="Z433" s="226">
        <v>11.232700961842426</v>
      </c>
      <c r="AA433" s="226">
        <v>0</v>
      </c>
      <c r="AB433" s="226">
        <v>0</v>
      </c>
      <c r="AC433" s="227">
        <v>11.248172815054682</v>
      </c>
      <c r="AD433" s="226">
        <v>1.1736276976438656E-2</v>
      </c>
      <c r="AE433" s="226">
        <v>0</v>
      </c>
      <c r="AF433" s="226">
        <v>0</v>
      </c>
      <c r="AG433" s="226">
        <v>0</v>
      </c>
      <c r="AH433" s="226">
        <v>11.236436538078243</v>
      </c>
      <c r="AI433" s="229">
        <f t="shared" si="261"/>
        <v>87.107137382440243</v>
      </c>
      <c r="AJ433" s="160" t="str">
        <f t="shared" si="262"/>
        <v/>
      </c>
      <c r="BA433" s="160"/>
      <c r="BR433" s="160"/>
      <c r="CG433" s="160"/>
    </row>
    <row r="434" spans="1:85" ht="15">
      <c r="A434" s="178" t="s">
        <v>25</v>
      </c>
      <c r="B434" s="179">
        <v>23.703754217216169</v>
      </c>
      <c r="C434" s="179">
        <v>6.2415061447488398</v>
      </c>
      <c r="D434" s="179">
        <v>14.211484516962745</v>
      </c>
      <c r="E434" s="179">
        <v>258.838501964768</v>
      </c>
      <c r="F434" s="362"/>
      <c r="G434" s="179">
        <v>34.043667416026544</v>
      </c>
      <c r="H434" s="180">
        <v>0</v>
      </c>
      <c r="I434" s="181">
        <f t="shared" si="259"/>
        <v>337.03891425972233</v>
      </c>
      <c r="J434" s="168"/>
      <c r="K434" s="182" t="s">
        <v>25</v>
      </c>
      <c r="L434" s="183">
        <v>23.703754217216169</v>
      </c>
      <c r="M434" s="183">
        <v>6.2415061447488398</v>
      </c>
      <c r="N434" s="183">
        <v>14.211484516962745</v>
      </c>
      <c r="O434" s="183">
        <v>258.838501964768</v>
      </c>
      <c r="P434" s="183">
        <v>0.61519555825859096</v>
      </c>
      <c r="Q434" s="183">
        <v>34.043667416026544</v>
      </c>
      <c r="R434" s="184">
        <v>0</v>
      </c>
      <c r="S434" s="185">
        <f t="shared" si="260"/>
        <v>337.6541098179809</v>
      </c>
      <c r="U434" s="230" t="s">
        <v>25</v>
      </c>
      <c r="V434" s="231">
        <v>5.7521788537146241</v>
      </c>
      <c r="W434" s="231">
        <v>17.500889067844042</v>
      </c>
      <c r="X434" s="231">
        <v>34.043667416026544</v>
      </c>
      <c r="Y434" s="231">
        <v>6.2415061447488398</v>
      </c>
      <c r="Z434" s="231">
        <v>13.931689101403769</v>
      </c>
      <c r="AA434" s="231">
        <v>257.62005760066967</v>
      </c>
      <c r="AB434" s="231">
        <v>0.61519555825859096</v>
      </c>
      <c r="AC434" s="232">
        <v>1.9489260753148181</v>
      </c>
      <c r="AD434" s="231">
        <v>0.45068629565750279</v>
      </c>
      <c r="AE434" s="231">
        <v>0.6673030412258153</v>
      </c>
      <c r="AF434" s="231">
        <v>0</v>
      </c>
      <c r="AG434" s="231">
        <v>0.2797954155589763</v>
      </c>
      <c r="AH434" s="231">
        <v>0.5511413228725236</v>
      </c>
      <c r="AI434" s="233">
        <f t="shared" si="261"/>
        <v>337.6541098179809</v>
      </c>
      <c r="AJ434" s="160" t="str">
        <f t="shared" si="262"/>
        <v/>
      </c>
      <c r="BA434" s="160"/>
      <c r="BR434" s="160"/>
      <c r="CG434" s="160"/>
    </row>
    <row r="435" spans="1:85" ht="15">
      <c r="A435" s="186" t="s">
        <v>24</v>
      </c>
      <c r="B435" s="175">
        <v>32.789493048400089</v>
      </c>
      <c r="C435" s="175">
        <v>0</v>
      </c>
      <c r="D435" s="175">
        <v>3.0889845491010997</v>
      </c>
      <c r="E435" s="175">
        <v>0</v>
      </c>
      <c r="F435" s="362"/>
      <c r="G435" s="175">
        <v>0</v>
      </c>
      <c r="H435" s="187">
        <v>0</v>
      </c>
      <c r="I435" s="173">
        <f t="shared" si="259"/>
        <v>35.878477597501188</v>
      </c>
      <c r="J435" s="168"/>
      <c r="K435" s="188" t="s">
        <v>24</v>
      </c>
      <c r="L435" s="175">
        <v>32.789493048400089</v>
      </c>
      <c r="M435" s="175">
        <v>0</v>
      </c>
      <c r="N435" s="175">
        <v>3.0889845491010997</v>
      </c>
      <c r="O435" s="175">
        <v>0</v>
      </c>
      <c r="P435" s="175">
        <v>0</v>
      </c>
      <c r="Q435" s="175">
        <v>0</v>
      </c>
      <c r="R435" s="176">
        <v>0</v>
      </c>
      <c r="S435" s="177">
        <f t="shared" si="260"/>
        <v>35.878477597501188</v>
      </c>
      <c r="U435" s="234" t="s">
        <v>24</v>
      </c>
      <c r="V435" s="226">
        <v>30.784563179960841</v>
      </c>
      <c r="W435" s="226">
        <v>1.8513238515150265</v>
      </c>
      <c r="X435" s="226">
        <v>0</v>
      </c>
      <c r="Y435" s="226">
        <v>0</v>
      </c>
      <c r="Z435" s="226">
        <v>3.0889845491010997</v>
      </c>
      <c r="AA435" s="226">
        <v>0</v>
      </c>
      <c r="AB435" s="226">
        <v>0</v>
      </c>
      <c r="AC435" s="227">
        <v>0.15360601692421844</v>
      </c>
      <c r="AD435" s="226">
        <v>0.15360601692421844</v>
      </c>
      <c r="AE435" s="226">
        <v>0</v>
      </c>
      <c r="AF435" s="226">
        <v>0</v>
      </c>
      <c r="AG435" s="226">
        <v>0</v>
      </c>
      <c r="AH435" s="226">
        <v>0</v>
      </c>
      <c r="AI435" s="229">
        <f t="shared" si="261"/>
        <v>35.878477597501188</v>
      </c>
      <c r="AJ435" s="160" t="str">
        <f t="shared" si="262"/>
        <v/>
      </c>
      <c r="BA435" s="160"/>
      <c r="BR435" s="160"/>
      <c r="CG435" s="160"/>
    </row>
    <row r="436" spans="1:85" ht="15">
      <c r="A436" s="178" t="s">
        <v>60</v>
      </c>
      <c r="B436" s="179">
        <v>2.0547535449811081</v>
      </c>
      <c r="C436" s="179">
        <v>0</v>
      </c>
      <c r="D436" s="179">
        <v>0</v>
      </c>
      <c r="E436" s="179">
        <v>0</v>
      </c>
      <c r="F436" s="362"/>
      <c r="G436" s="179">
        <v>0</v>
      </c>
      <c r="H436" s="180">
        <v>0</v>
      </c>
      <c r="I436" s="181">
        <f t="shared" si="259"/>
        <v>2.0547535449811081</v>
      </c>
      <c r="J436" s="168"/>
      <c r="K436" s="182" t="s">
        <v>60</v>
      </c>
      <c r="L436" s="183">
        <v>2.0547535449811081</v>
      </c>
      <c r="M436" s="183">
        <v>0</v>
      </c>
      <c r="N436" s="183">
        <v>0</v>
      </c>
      <c r="O436" s="183">
        <v>0</v>
      </c>
      <c r="P436" s="183">
        <v>0</v>
      </c>
      <c r="Q436" s="183">
        <v>0</v>
      </c>
      <c r="R436" s="184">
        <v>0</v>
      </c>
      <c r="S436" s="185">
        <f t="shared" si="260"/>
        <v>2.0547535449811081</v>
      </c>
      <c r="U436" s="230" t="s">
        <v>60</v>
      </c>
      <c r="V436" s="231">
        <v>1.9091544854495328</v>
      </c>
      <c r="W436" s="231">
        <v>0</v>
      </c>
      <c r="X436" s="231">
        <v>0</v>
      </c>
      <c r="Y436" s="231">
        <v>0</v>
      </c>
      <c r="Z436" s="231">
        <v>0</v>
      </c>
      <c r="AA436" s="231">
        <v>0</v>
      </c>
      <c r="AB436" s="231">
        <v>0</v>
      </c>
      <c r="AC436" s="232">
        <v>0.14559905953157506</v>
      </c>
      <c r="AD436" s="231">
        <v>0.14559905953157506</v>
      </c>
      <c r="AE436" s="231">
        <v>0</v>
      </c>
      <c r="AF436" s="231">
        <v>0</v>
      </c>
      <c r="AG436" s="231">
        <v>0</v>
      </c>
      <c r="AH436" s="231">
        <v>0</v>
      </c>
      <c r="AI436" s="233">
        <f t="shared" si="261"/>
        <v>2.0547535449811081</v>
      </c>
      <c r="AJ436" s="160" t="str">
        <f t="shared" si="262"/>
        <v/>
      </c>
      <c r="BA436" s="160"/>
      <c r="BR436" s="160"/>
      <c r="CG436" s="160"/>
    </row>
    <row r="437" spans="1:85" ht="15">
      <c r="A437" s="186" t="s">
        <v>22</v>
      </c>
      <c r="B437" s="175">
        <v>124.29897368402673</v>
      </c>
      <c r="C437" s="175">
        <v>0</v>
      </c>
      <c r="D437" s="175">
        <v>7.8266219997323603</v>
      </c>
      <c r="E437" s="175">
        <v>0</v>
      </c>
      <c r="F437" s="362"/>
      <c r="G437" s="175">
        <v>0</v>
      </c>
      <c r="H437" s="187">
        <v>0</v>
      </c>
      <c r="I437" s="173">
        <f t="shared" si="259"/>
        <v>132.12559568375909</v>
      </c>
      <c r="J437" s="168"/>
      <c r="K437" s="188" t="s">
        <v>22</v>
      </c>
      <c r="L437" s="175">
        <v>124.29897368402673</v>
      </c>
      <c r="M437" s="175">
        <v>0</v>
      </c>
      <c r="N437" s="175">
        <v>7.8266219997323603</v>
      </c>
      <c r="O437" s="175">
        <v>0</v>
      </c>
      <c r="P437" s="175">
        <v>4.6281191455275961</v>
      </c>
      <c r="Q437" s="175">
        <v>0</v>
      </c>
      <c r="R437" s="176">
        <v>0</v>
      </c>
      <c r="S437" s="177">
        <f t="shared" si="260"/>
        <v>136.75371482928668</v>
      </c>
      <c r="U437" s="234" t="s">
        <v>22</v>
      </c>
      <c r="V437" s="226">
        <v>123.73550610462303</v>
      </c>
      <c r="W437" s="226">
        <v>0</v>
      </c>
      <c r="X437" s="226">
        <v>0</v>
      </c>
      <c r="Y437" s="226">
        <v>0</v>
      </c>
      <c r="Z437" s="226">
        <v>0.14262336639855042</v>
      </c>
      <c r="AA437" s="226">
        <v>0</v>
      </c>
      <c r="AB437" s="226">
        <v>4.6281191455275961</v>
      </c>
      <c r="AC437" s="227">
        <v>8.247466212737514</v>
      </c>
      <c r="AD437" s="226">
        <v>0.56346757940370495</v>
      </c>
      <c r="AE437" s="226">
        <v>0</v>
      </c>
      <c r="AF437" s="226">
        <v>0</v>
      </c>
      <c r="AG437" s="226">
        <v>7.6839986333338102</v>
      </c>
      <c r="AH437" s="226">
        <v>0</v>
      </c>
      <c r="AI437" s="229">
        <f t="shared" si="261"/>
        <v>136.75371482928671</v>
      </c>
      <c r="AJ437" s="160" t="str">
        <f t="shared" si="262"/>
        <v/>
      </c>
      <c r="BA437" s="160"/>
      <c r="BR437" s="160"/>
      <c r="CG437" s="160"/>
    </row>
    <row r="438" spans="1:85" ht="15">
      <c r="A438" s="178" t="s">
        <v>21</v>
      </c>
      <c r="B438" s="179">
        <v>0</v>
      </c>
      <c r="C438" s="179">
        <v>0</v>
      </c>
      <c r="D438" s="179">
        <v>0</v>
      </c>
      <c r="E438" s="179">
        <v>0</v>
      </c>
      <c r="F438" s="362"/>
      <c r="G438" s="179">
        <v>0</v>
      </c>
      <c r="H438" s="180">
        <v>0</v>
      </c>
      <c r="I438" s="181">
        <f t="shared" si="259"/>
        <v>0</v>
      </c>
      <c r="J438" s="168"/>
      <c r="K438" s="182" t="s">
        <v>21</v>
      </c>
      <c r="L438" s="183">
        <v>0</v>
      </c>
      <c r="M438" s="183">
        <v>0</v>
      </c>
      <c r="N438" s="183">
        <v>0</v>
      </c>
      <c r="O438" s="183">
        <v>0</v>
      </c>
      <c r="P438" s="183">
        <v>0</v>
      </c>
      <c r="Q438" s="183">
        <v>0</v>
      </c>
      <c r="R438" s="184">
        <v>0</v>
      </c>
      <c r="S438" s="185">
        <f t="shared" si="260"/>
        <v>0</v>
      </c>
      <c r="U438" s="230" t="s">
        <v>61</v>
      </c>
      <c r="V438" s="231">
        <v>0</v>
      </c>
      <c r="W438" s="231">
        <v>0</v>
      </c>
      <c r="X438" s="231">
        <v>0</v>
      </c>
      <c r="Y438" s="231">
        <v>0</v>
      </c>
      <c r="Z438" s="231">
        <v>0</v>
      </c>
      <c r="AA438" s="231">
        <v>0</v>
      </c>
      <c r="AB438" s="231">
        <v>0</v>
      </c>
      <c r="AC438" s="232">
        <v>0</v>
      </c>
      <c r="AD438" s="231">
        <v>0</v>
      </c>
      <c r="AE438" s="231">
        <v>0</v>
      </c>
      <c r="AF438" s="231">
        <v>0</v>
      </c>
      <c r="AG438" s="231">
        <v>0</v>
      </c>
      <c r="AH438" s="231">
        <v>0</v>
      </c>
      <c r="AI438" s="233">
        <f t="shared" si="261"/>
        <v>0</v>
      </c>
      <c r="AJ438" s="160" t="str">
        <f t="shared" si="262"/>
        <v/>
      </c>
      <c r="BA438" s="160"/>
      <c r="BR438" s="160"/>
      <c r="CG438" s="160"/>
    </row>
    <row r="439" spans="1:85" ht="15">
      <c r="A439" s="189" t="s">
        <v>64</v>
      </c>
      <c r="B439" s="175">
        <v>0</v>
      </c>
      <c r="C439" s="175">
        <v>0</v>
      </c>
      <c r="D439" s="175">
        <v>0</v>
      </c>
      <c r="E439" s="175">
        <v>0</v>
      </c>
      <c r="F439" s="362"/>
      <c r="G439" s="175">
        <v>0</v>
      </c>
      <c r="H439" s="187">
        <v>0</v>
      </c>
      <c r="I439" s="173">
        <f t="shared" si="259"/>
        <v>0</v>
      </c>
      <c r="J439" s="168"/>
      <c r="K439" s="190" t="s">
        <v>64</v>
      </c>
      <c r="L439" s="175">
        <v>0</v>
      </c>
      <c r="M439" s="175">
        <v>0</v>
      </c>
      <c r="N439" s="175">
        <v>0</v>
      </c>
      <c r="O439" s="175">
        <v>0</v>
      </c>
      <c r="P439" s="175">
        <v>0</v>
      </c>
      <c r="Q439" s="175">
        <v>0</v>
      </c>
      <c r="R439" s="176">
        <v>0</v>
      </c>
      <c r="S439" s="177">
        <f t="shared" si="260"/>
        <v>0</v>
      </c>
      <c r="U439" s="235" t="s">
        <v>62</v>
      </c>
      <c r="V439" s="226">
        <v>0</v>
      </c>
      <c r="W439" s="226">
        <v>0</v>
      </c>
      <c r="X439" s="226">
        <v>0</v>
      </c>
      <c r="Y439" s="226">
        <v>0</v>
      </c>
      <c r="Z439" s="226">
        <v>0</v>
      </c>
      <c r="AA439" s="226">
        <v>0</v>
      </c>
      <c r="AB439" s="226">
        <v>0</v>
      </c>
      <c r="AC439" s="227">
        <v>0</v>
      </c>
      <c r="AD439" s="228">
        <v>0</v>
      </c>
      <c r="AE439" s="228">
        <v>0</v>
      </c>
      <c r="AF439" s="228">
        <v>0</v>
      </c>
      <c r="AG439" s="228">
        <v>0</v>
      </c>
      <c r="AH439" s="228">
        <v>0</v>
      </c>
      <c r="AI439" s="229">
        <f t="shared" si="261"/>
        <v>0</v>
      </c>
      <c r="AJ439" s="160" t="str">
        <f t="shared" si="262"/>
        <v/>
      </c>
      <c r="BA439" s="160"/>
      <c r="BR439" s="160"/>
      <c r="CG439" s="160"/>
    </row>
    <row r="440" spans="1:85">
      <c r="A440" s="191" t="s">
        <v>23</v>
      </c>
      <c r="B440" s="192">
        <v>0</v>
      </c>
      <c r="C440" s="192">
        <v>0</v>
      </c>
      <c r="D440" s="192">
        <v>0</v>
      </c>
      <c r="E440" s="192">
        <v>0</v>
      </c>
      <c r="F440" s="362"/>
      <c r="G440" s="192">
        <v>0</v>
      </c>
      <c r="H440" s="193">
        <v>0</v>
      </c>
      <c r="I440" s="194">
        <f t="shared" si="259"/>
        <v>0</v>
      </c>
      <c r="J440" s="168"/>
      <c r="K440" s="195" t="s">
        <v>23</v>
      </c>
      <c r="L440" s="196">
        <v>0</v>
      </c>
      <c r="M440" s="196">
        <v>0</v>
      </c>
      <c r="N440" s="196">
        <v>0</v>
      </c>
      <c r="O440" s="196">
        <v>0</v>
      </c>
      <c r="P440" s="196">
        <v>0</v>
      </c>
      <c r="Q440" s="196">
        <v>0</v>
      </c>
      <c r="R440" s="197">
        <v>0</v>
      </c>
      <c r="S440" s="198">
        <f t="shared" si="260"/>
        <v>0</v>
      </c>
      <c r="U440" s="236" t="s">
        <v>66</v>
      </c>
      <c r="V440" s="237">
        <v>0</v>
      </c>
      <c r="W440" s="237">
        <v>0</v>
      </c>
      <c r="X440" s="237">
        <v>0</v>
      </c>
      <c r="Y440" s="237">
        <v>0</v>
      </c>
      <c r="Z440" s="237">
        <v>0</v>
      </c>
      <c r="AA440" s="237">
        <v>0</v>
      </c>
      <c r="AB440" s="237">
        <v>0</v>
      </c>
      <c r="AC440" s="237">
        <v>0</v>
      </c>
      <c r="AD440" s="237">
        <v>0</v>
      </c>
      <c r="AE440" s="237">
        <v>0</v>
      </c>
      <c r="AF440" s="237">
        <v>0</v>
      </c>
      <c r="AG440" s="237">
        <v>0</v>
      </c>
      <c r="AH440" s="125">
        <v>0</v>
      </c>
      <c r="AI440" s="238">
        <f t="shared" si="261"/>
        <v>0</v>
      </c>
      <c r="AJ440" s="160" t="str">
        <f t="shared" si="262"/>
        <v/>
      </c>
      <c r="BA440" s="160"/>
      <c r="BR440" s="160"/>
      <c r="CG440" s="160"/>
    </row>
    <row r="441" spans="1:85">
      <c r="A441" s="199" t="s">
        <v>19</v>
      </c>
      <c r="B441" s="200">
        <v>0</v>
      </c>
      <c r="C441" s="200">
        <v>0</v>
      </c>
      <c r="D441" s="200">
        <v>0</v>
      </c>
      <c r="E441" s="200">
        <v>0</v>
      </c>
      <c r="F441" s="362"/>
      <c r="G441" s="200">
        <v>0</v>
      </c>
      <c r="H441" s="201">
        <v>0</v>
      </c>
      <c r="I441" s="202">
        <f t="shared" si="259"/>
        <v>0</v>
      </c>
      <c r="J441" s="168"/>
      <c r="K441" s="203" t="s">
        <v>19</v>
      </c>
      <c r="L441" s="200">
        <v>0</v>
      </c>
      <c r="M441" s="200">
        <v>0</v>
      </c>
      <c r="N441" s="200">
        <v>0</v>
      </c>
      <c r="O441" s="200">
        <v>0</v>
      </c>
      <c r="P441" s="200">
        <v>0</v>
      </c>
      <c r="Q441" s="200">
        <v>0</v>
      </c>
      <c r="R441" s="204">
        <v>0</v>
      </c>
      <c r="S441" s="205">
        <f t="shared" si="260"/>
        <v>0</v>
      </c>
      <c r="U441" s="239" t="s">
        <v>19</v>
      </c>
      <c r="V441" s="240">
        <v>0</v>
      </c>
      <c r="W441" s="240">
        <v>0</v>
      </c>
      <c r="X441" s="240">
        <v>0</v>
      </c>
      <c r="Y441" s="240">
        <v>0</v>
      </c>
      <c r="Z441" s="240">
        <v>0</v>
      </c>
      <c r="AA441" s="240">
        <v>0</v>
      </c>
      <c r="AB441" s="240">
        <v>0</v>
      </c>
      <c r="AC441" s="240">
        <v>0</v>
      </c>
      <c r="AD441" s="241">
        <v>0</v>
      </c>
      <c r="AE441" s="241">
        <v>0</v>
      </c>
      <c r="AF441" s="241">
        <v>0</v>
      </c>
      <c r="AG441" s="241">
        <v>0</v>
      </c>
      <c r="AH441" s="241">
        <v>0</v>
      </c>
      <c r="AI441" s="242">
        <f t="shared" si="261"/>
        <v>0</v>
      </c>
      <c r="AJ441" s="160" t="str">
        <f t="shared" si="262"/>
        <v/>
      </c>
      <c r="BA441" s="160"/>
      <c r="BR441" s="160"/>
      <c r="CG441" s="160"/>
    </row>
    <row r="442" spans="1:85">
      <c r="A442" s="191" t="s">
        <v>20</v>
      </c>
      <c r="B442" s="192">
        <v>0</v>
      </c>
      <c r="C442" s="192">
        <v>0</v>
      </c>
      <c r="D442" s="192">
        <v>0</v>
      </c>
      <c r="E442" s="192">
        <v>0</v>
      </c>
      <c r="F442" s="362"/>
      <c r="G442" s="192">
        <v>0</v>
      </c>
      <c r="H442" s="193">
        <v>0</v>
      </c>
      <c r="I442" s="194">
        <f t="shared" si="259"/>
        <v>0</v>
      </c>
      <c r="J442" s="168"/>
      <c r="K442" s="195" t="s">
        <v>20</v>
      </c>
      <c r="L442" s="196">
        <v>0</v>
      </c>
      <c r="M442" s="196">
        <v>0</v>
      </c>
      <c r="N442" s="196">
        <v>0</v>
      </c>
      <c r="O442" s="196">
        <v>0</v>
      </c>
      <c r="P442" s="196">
        <v>0</v>
      </c>
      <c r="Q442" s="196">
        <v>0</v>
      </c>
      <c r="R442" s="197">
        <v>0</v>
      </c>
      <c r="S442" s="198">
        <f t="shared" si="260"/>
        <v>0</v>
      </c>
      <c r="U442" s="236" t="s">
        <v>20</v>
      </c>
      <c r="V442" s="237">
        <v>0</v>
      </c>
      <c r="W442" s="237">
        <v>0</v>
      </c>
      <c r="X442" s="237">
        <v>0</v>
      </c>
      <c r="Y442" s="237">
        <v>0</v>
      </c>
      <c r="Z442" s="237">
        <v>0</v>
      </c>
      <c r="AA442" s="237">
        <v>0</v>
      </c>
      <c r="AB442" s="237">
        <v>0</v>
      </c>
      <c r="AC442" s="237">
        <v>0</v>
      </c>
      <c r="AD442" s="237">
        <v>0</v>
      </c>
      <c r="AE442" s="237">
        <v>0</v>
      </c>
      <c r="AF442" s="237">
        <v>0</v>
      </c>
      <c r="AG442" s="237">
        <v>0</v>
      </c>
      <c r="AH442" s="125">
        <v>0</v>
      </c>
      <c r="AI442" s="238">
        <f t="shared" si="261"/>
        <v>0</v>
      </c>
      <c r="AJ442" s="160" t="str">
        <f t="shared" si="262"/>
        <v/>
      </c>
      <c r="BA442" s="160"/>
      <c r="BR442" s="160"/>
      <c r="CG442" s="160"/>
    </row>
    <row r="443" spans="1:85" ht="15" thickBot="1">
      <c r="A443" s="206" t="s">
        <v>11</v>
      </c>
      <c r="B443" s="207">
        <v>0</v>
      </c>
      <c r="C443" s="207">
        <v>0</v>
      </c>
      <c r="D443" s="207">
        <v>0</v>
      </c>
      <c r="E443" s="207">
        <v>0</v>
      </c>
      <c r="F443" s="363"/>
      <c r="G443" s="207">
        <v>0</v>
      </c>
      <c r="H443" s="208">
        <v>0</v>
      </c>
      <c r="I443" s="209">
        <f t="shared" si="259"/>
        <v>0</v>
      </c>
      <c r="J443" s="168"/>
      <c r="K443" s="210" t="s">
        <v>11</v>
      </c>
      <c r="L443" s="207">
        <v>0</v>
      </c>
      <c r="M443" s="207">
        <v>0</v>
      </c>
      <c r="N443" s="207">
        <v>0</v>
      </c>
      <c r="O443" s="207">
        <v>0</v>
      </c>
      <c r="P443" s="207">
        <v>0</v>
      </c>
      <c r="Q443" s="207">
        <v>0</v>
      </c>
      <c r="R443" s="211">
        <v>0</v>
      </c>
      <c r="S443" s="212">
        <f t="shared" si="260"/>
        <v>0</v>
      </c>
      <c r="U443" s="239" t="s">
        <v>11</v>
      </c>
      <c r="V443" s="240">
        <v>0</v>
      </c>
      <c r="W443" s="240">
        <v>0</v>
      </c>
      <c r="X443" s="240">
        <v>0</v>
      </c>
      <c r="Y443" s="240">
        <v>0</v>
      </c>
      <c r="Z443" s="240">
        <v>0</v>
      </c>
      <c r="AA443" s="240">
        <v>0</v>
      </c>
      <c r="AB443" s="240">
        <v>0</v>
      </c>
      <c r="AC443" s="240">
        <v>0</v>
      </c>
      <c r="AD443" s="241">
        <v>0</v>
      </c>
      <c r="AE443" s="241">
        <v>0</v>
      </c>
      <c r="AF443" s="241">
        <v>0</v>
      </c>
      <c r="AG443" s="241">
        <v>0</v>
      </c>
      <c r="AH443" s="241">
        <v>0</v>
      </c>
      <c r="AI443" s="242">
        <f t="shared" si="261"/>
        <v>0</v>
      </c>
      <c r="AJ443" s="169" t="str">
        <f t="shared" si="262"/>
        <v/>
      </c>
    </row>
    <row r="444" spans="1:85" ht="15">
      <c r="A444" s="213" t="s">
        <v>26</v>
      </c>
      <c r="B444" s="214">
        <f>SUM(B423:B439)</f>
        <v>249.27572073988509</v>
      </c>
      <c r="C444" s="214">
        <f t="shared" ref="C444:H444" si="263">SUM(C423:C439)</f>
        <v>39.864143511710374</v>
      </c>
      <c r="D444" s="214">
        <f t="shared" si="263"/>
        <v>39.392622217814065</v>
      </c>
      <c r="E444" s="214">
        <f t="shared" si="263"/>
        <v>270.84153099743816</v>
      </c>
      <c r="F444" s="214">
        <f t="shared" si="263"/>
        <v>0</v>
      </c>
      <c r="G444" s="214">
        <f t="shared" si="263"/>
        <v>34.043667416026544</v>
      </c>
      <c r="H444" s="216">
        <f t="shared" si="263"/>
        <v>0</v>
      </c>
      <c r="I444" s="173">
        <f t="shared" ref="I444" si="264">SUM(I423:I439)</f>
        <v>633.41768488287414</v>
      </c>
      <c r="J444" s="168"/>
      <c r="K444" s="215" t="s">
        <v>26</v>
      </c>
      <c r="L444" s="214">
        <f>SUM(L423:L439)</f>
        <v>249.27572073988509</v>
      </c>
      <c r="M444" s="214">
        <f t="shared" ref="M444:R444" si="265">SUM(M423:M439)</f>
        <v>39.864143511710374</v>
      </c>
      <c r="N444" s="214">
        <f t="shared" si="265"/>
        <v>39.392622217814065</v>
      </c>
      <c r="O444" s="214">
        <f t="shared" si="265"/>
        <v>270.84153099743816</v>
      </c>
      <c r="P444" s="214">
        <f t="shared" si="265"/>
        <v>89.935193967905761</v>
      </c>
      <c r="Q444" s="214">
        <f t="shared" si="265"/>
        <v>34.043667416026544</v>
      </c>
      <c r="R444" s="216">
        <f t="shared" si="265"/>
        <v>0</v>
      </c>
      <c r="S444" s="217">
        <f t="shared" ref="S444" si="266">SUM(S423:S439)</f>
        <v>723.3528788507798</v>
      </c>
      <c r="T444" s="160" t="str">
        <f>IF(ABS(S444-AI444)&gt;0.01,S444-AI444,"")</f>
        <v/>
      </c>
      <c r="U444" s="243" t="s">
        <v>63</v>
      </c>
      <c r="V444" s="244">
        <f>SUM(V423:V439)</f>
        <v>228.30601953147669</v>
      </c>
      <c r="W444" s="244">
        <f t="shared" ref="W444:AH444" si="267">SUM(W423:W439)</f>
        <v>19.352212919359069</v>
      </c>
      <c r="X444" s="244">
        <f t="shared" si="267"/>
        <v>34.043667416026544</v>
      </c>
      <c r="Y444" s="244">
        <f t="shared" si="267"/>
        <v>39.864143511710374</v>
      </c>
      <c r="Z444" s="244">
        <f t="shared" si="267"/>
        <v>31.428828168921278</v>
      </c>
      <c r="AA444" s="244">
        <f t="shared" si="267"/>
        <v>257.6291373434662</v>
      </c>
      <c r="AB444" s="244">
        <f t="shared" si="267"/>
        <v>89.935193967905761</v>
      </c>
      <c r="AC444" s="244">
        <f t="shared" si="267"/>
        <v>22.79367599191405</v>
      </c>
      <c r="AD444" s="245">
        <f t="shared" si="267"/>
        <v>1.6174882890493147</v>
      </c>
      <c r="AE444" s="245">
        <f t="shared" si="267"/>
        <v>0.6673030412258153</v>
      </c>
      <c r="AF444" s="245">
        <f t="shared" si="267"/>
        <v>0</v>
      </c>
      <c r="AG444" s="245">
        <f t="shared" si="267"/>
        <v>7.9637940488927867</v>
      </c>
      <c r="AH444" s="245">
        <f t="shared" si="267"/>
        <v>12.545090612746133</v>
      </c>
      <c r="AI444" s="246">
        <f>SUM(V444:AC444)</f>
        <v>723.35287885077992</v>
      </c>
      <c r="AJ444" s="160" t="str">
        <f>IF(ABS(S444-AI444)&gt;0.001,S444-AI444,"")</f>
        <v/>
      </c>
    </row>
    <row r="445" spans="1:85" s="23" customFormat="1" ht="15" thickBot="1">
      <c r="A445" s="30" t="s">
        <v>88</v>
      </c>
      <c r="B445" s="47">
        <f>IF($I444=0,"-",B444/$I444)</f>
        <v>0.39354082888604364</v>
      </c>
      <c r="C445" s="47">
        <f t="shared" ref="C445:H445" si="268">IF($I444=0,"-",C444/$I444)</f>
        <v>6.2935002389587033E-2</v>
      </c>
      <c r="D445" s="47">
        <f t="shared" si="268"/>
        <v>6.2190594228669495E-2</v>
      </c>
      <c r="E445" s="47">
        <f t="shared" si="268"/>
        <v>0.42758757366794981</v>
      </c>
      <c r="F445" s="47">
        <f t="shared" si="268"/>
        <v>0</v>
      </c>
      <c r="G445" s="47">
        <f t="shared" si="268"/>
        <v>5.3746000827750162E-2</v>
      </c>
      <c r="H445" s="70">
        <f t="shared" si="268"/>
        <v>0</v>
      </c>
      <c r="I445" s="48">
        <f>SUM(B445:H445)</f>
        <v>1.0000000000000002</v>
      </c>
      <c r="J445" s="160"/>
      <c r="K445" s="81" t="s">
        <v>88</v>
      </c>
      <c r="L445" s="98">
        <f t="shared" ref="L445:R445" si="269">IF($S444=0,"-",L444/$S444)</f>
        <v>0.34461150017944159</v>
      </c>
      <c r="M445" s="98">
        <f t="shared" si="269"/>
        <v>5.5110229982141171E-2</v>
      </c>
      <c r="N445" s="98">
        <f t="shared" si="269"/>
        <v>5.4458374839675389E-2</v>
      </c>
      <c r="O445" s="98">
        <f t="shared" si="269"/>
        <v>0.37442517879756715</v>
      </c>
      <c r="P445" s="98">
        <f t="shared" si="269"/>
        <v>0.12433100993638052</v>
      </c>
      <c r="Q445" s="98">
        <f t="shared" si="269"/>
        <v>4.7063706264794447E-2</v>
      </c>
      <c r="R445" s="99">
        <f t="shared" si="269"/>
        <v>0</v>
      </c>
      <c r="S445" s="100">
        <f>SUM(L445:R445)</f>
        <v>1.0000000000000004</v>
      </c>
      <c r="U445" s="110" t="s">
        <v>88</v>
      </c>
      <c r="V445" s="133">
        <f>+V444/$AI444</f>
        <v>0.31562191318598987</v>
      </c>
      <c r="W445" s="133">
        <f t="shared" ref="W445:AH445" si="270">+W444/$AI444</f>
        <v>2.6753488491128585E-2</v>
      </c>
      <c r="X445" s="133">
        <f t="shared" si="270"/>
        <v>4.706370626479444E-2</v>
      </c>
      <c r="Y445" s="133">
        <f t="shared" si="270"/>
        <v>5.5110229982141164E-2</v>
      </c>
      <c r="Z445" s="133">
        <f t="shared" si="270"/>
        <v>4.3448818810057868E-2</v>
      </c>
      <c r="AA445" s="133">
        <f t="shared" si="270"/>
        <v>0.35615969034749967</v>
      </c>
      <c r="AB445" s="133">
        <f t="shared" si="270"/>
        <v>0.12433100993638051</v>
      </c>
      <c r="AC445" s="133">
        <f t="shared" si="270"/>
        <v>3.1511142982008016E-2</v>
      </c>
      <c r="AD445" s="133">
        <f t="shared" si="270"/>
        <v>2.2360985023230765E-3</v>
      </c>
      <c r="AE445" s="133">
        <f t="shared" si="270"/>
        <v>9.2251383900757644E-4</v>
      </c>
      <c r="AF445" s="133">
        <f t="shared" si="270"/>
        <v>0</v>
      </c>
      <c r="AG445" s="133">
        <f t="shared" si="270"/>
        <v>1.1009556029617508E-2</v>
      </c>
      <c r="AH445" s="133">
        <f t="shared" si="270"/>
        <v>1.7342974611059856E-2</v>
      </c>
      <c r="AI445" s="134">
        <f>SUM(V445:AC445)</f>
        <v>1</v>
      </c>
      <c r="AJ445" s="160" t="str">
        <f t="shared" si="262"/>
        <v/>
      </c>
      <c r="BA445" s="218"/>
      <c r="BR445" s="218"/>
    </row>
    <row r="446" spans="1:85" ht="15" thickBot="1">
      <c r="A446" s="247"/>
      <c r="B446" s="247"/>
      <c r="C446" s="247"/>
      <c r="D446" s="247"/>
      <c r="E446" s="247"/>
      <c r="F446" s="247"/>
      <c r="G446" s="247"/>
      <c r="H446" s="247"/>
      <c r="I446" s="247"/>
      <c r="K446" s="247"/>
      <c r="L446" s="247"/>
      <c r="M446" s="247"/>
      <c r="N446" s="247"/>
      <c r="O446" s="247"/>
      <c r="P446" s="247"/>
      <c r="Q446" s="247"/>
      <c r="R446" s="247"/>
      <c r="S446" s="247"/>
    </row>
    <row r="447" spans="1:85" ht="28.5">
      <c r="A447" s="364" t="s">
        <v>44</v>
      </c>
      <c r="B447" s="164" t="s">
        <v>0</v>
      </c>
      <c r="C447" s="164" t="s">
        <v>1</v>
      </c>
      <c r="D447" s="164" t="s">
        <v>2</v>
      </c>
      <c r="E447" s="164" t="s">
        <v>3</v>
      </c>
      <c r="F447" s="164" t="s">
        <v>27</v>
      </c>
      <c r="G447" s="164" t="s">
        <v>4</v>
      </c>
      <c r="H447" s="164" t="s">
        <v>5</v>
      </c>
      <c r="I447" s="165" t="s">
        <v>6</v>
      </c>
      <c r="K447" s="366" t="s">
        <v>44</v>
      </c>
      <c r="L447" s="166" t="s">
        <v>0</v>
      </c>
      <c r="M447" s="166" t="s">
        <v>1</v>
      </c>
      <c r="N447" s="166" t="s">
        <v>2</v>
      </c>
      <c r="O447" s="166" t="s">
        <v>3</v>
      </c>
      <c r="P447" s="166" t="s">
        <v>27</v>
      </c>
      <c r="Q447" s="166" t="s">
        <v>4</v>
      </c>
      <c r="R447" s="166" t="s">
        <v>5</v>
      </c>
      <c r="S447" s="167" t="s">
        <v>6</v>
      </c>
    </row>
    <row r="448" spans="1:85" ht="15">
      <c r="A448" s="365" t="s">
        <v>44</v>
      </c>
      <c r="B448" s="318" t="s">
        <v>69</v>
      </c>
      <c r="C448" s="319"/>
      <c r="D448" s="319"/>
      <c r="E448" s="319"/>
      <c r="F448" s="319"/>
      <c r="G448" s="319"/>
      <c r="H448" s="319"/>
      <c r="I448" s="320"/>
      <c r="K448" s="367" t="s">
        <v>44</v>
      </c>
      <c r="L448" s="321" t="s">
        <v>69</v>
      </c>
      <c r="M448" s="322"/>
      <c r="N448" s="322"/>
      <c r="O448" s="322"/>
      <c r="P448" s="322"/>
      <c r="Q448" s="322"/>
      <c r="R448" s="322"/>
      <c r="S448" s="323"/>
    </row>
    <row r="449" spans="1:19" ht="15">
      <c r="A449" s="170" t="s">
        <v>7</v>
      </c>
      <c r="B449" s="368"/>
      <c r="C449" s="369"/>
      <c r="D449" s="369"/>
      <c r="E449" s="370"/>
      <c r="F449" s="171">
        <v>0.27854406422860273</v>
      </c>
      <c r="G449" s="368"/>
      <c r="H449" s="370"/>
      <c r="I449" s="173">
        <f>SUM(B449:H449)</f>
        <v>0.27854406422860273</v>
      </c>
      <c r="J449" s="168"/>
      <c r="K449" s="222" t="s">
        <v>7</v>
      </c>
      <c r="L449" s="368"/>
      <c r="M449" s="369"/>
      <c r="N449" s="369"/>
      <c r="O449" s="370"/>
      <c r="P449" s="171">
        <v>0</v>
      </c>
      <c r="Q449" s="368"/>
      <c r="R449" s="377"/>
      <c r="S449" s="224">
        <f>SUM(L449:R449)</f>
        <v>0</v>
      </c>
    </row>
    <row r="450" spans="1:19" ht="15">
      <c r="A450" s="178" t="s">
        <v>8</v>
      </c>
      <c r="B450" s="371"/>
      <c r="C450" s="372"/>
      <c r="D450" s="372"/>
      <c r="E450" s="373"/>
      <c r="F450" s="179">
        <v>0</v>
      </c>
      <c r="G450" s="371"/>
      <c r="H450" s="373"/>
      <c r="I450" s="181">
        <f t="shared" ref="I450:I469" si="271">SUM(B450:H450)</f>
        <v>0</v>
      </c>
      <c r="J450" s="168"/>
      <c r="K450" s="182" t="s">
        <v>8</v>
      </c>
      <c r="L450" s="371"/>
      <c r="M450" s="372"/>
      <c r="N450" s="372"/>
      <c r="O450" s="373"/>
      <c r="P450" s="183">
        <v>0</v>
      </c>
      <c r="Q450" s="371"/>
      <c r="R450" s="378"/>
      <c r="S450" s="185">
        <f t="shared" ref="S450:S469" si="272">SUM(L450:R450)</f>
        <v>0</v>
      </c>
    </row>
    <row r="451" spans="1:19" ht="15">
      <c r="A451" s="186" t="s">
        <v>10</v>
      </c>
      <c r="B451" s="371"/>
      <c r="C451" s="372"/>
      <c r="D451" s="372"/>
      <c r="E451" s="373"/>
      <c r="F451" s="175">
        <v>0</v>
      </c>
      <c r="G451" s="371"/>
      <c r="H451" s="373"/>
      <c r="I451" s="173">
        <f t="shared" si="271"/>
        <v>0</v>
      </c>
      <c r="J451" s="168"/>
      <c r="K451" s="188" t="s">
        <v>10</v>
      </c>
      <c r="L451" s="371"/>
      <c r="M451" s="372"/>
      <c r="N451" s="372"/>
      <c r="O451" s="373"/>
      <c r="P451" s="175">
        <v>0</v>
      </c>
      <c r="Q451" s="371"/>
      <c r="R451" s="378"/>
      <c r="S451" s="177">
        <f t="shared" si="272"/>
        <v>0</v>
      </c>
    </row>
    <row r="452" spans="1:19" ht="15">
      <c r="A452" s="178" t="s">
        <v>56</v>
      </c>
      <c r="B452" s="371"/>
      <c r="C452" s="372"/>
      <c r="D452" s="372"/>
      <c r="E452" s="373"/>
      <c r="F452" s="179">
        <v>0</v>
      </c>
      <c r="G452" s="371"/>
      <c r="H452" s="373"/>
      <c r="I452" s="181">
        <f t="shared" si="271"/>
        <v>0</v>
      </c>
      <c r="J452" s="168"/>
      <c r="K452" s="182" t="s">
        <v>56</v>
      </c>
      <c r="L452" s="371"/>
      <c r="M452" s="372"/>
      <c r="N452" s="372"/>
      <c r="O452" s="373"/>
      <c r="P452" s="183">
        <v>0</v>
      </c>
      <c r="Q452" s="371"/>
      <c r="R452" s="378"/>
      <c r="S452" s="185">
        <f t="shared" si="272"/>
        <v>0</v>
      </c>
    </row>
    <row r="453" spans="1:19" ht="15">
      <c r="A453" s="186" t="s">
        <v>16</v>
      </c>
      <c r="B453" s="371"/>
      <c r="C453" s="372"/>
      <c r="D453" s="372"/>
      <c r="E453" s="373"/>
      <c r="F453" s="175">
        <v>0</v>
      </c>
      <c r="G453" s="371"/>
      <c r="H453" s="373"/>
      <c r="I453" s="173">
        <f t="shared" si="271"/>
        <v>0</v>
      </c>
      <c r="J453" s="168"/>
      <c r="K453" s="188" t="s">
        <v>16</v>
      </c>
      <c r="L453" s="371"/>
      <c r="M453" s="372"/>
      <c r="N453" s="372"/>
      <c r="O453" s="373"/>
      <c r="P453" s="175">
        <v>0</v>
      </c>
      <c r="Q453" s="371"/>
      <c r="R453" s="378"/>
      <c r="S453" s="177">
        <f t="shared" si="272"/>
        <v>0</v>
      </c>
    </row>
    <row r="454" spans="1:19" ht="15">
      <c r="A454" s="178" t="s">
        <v>15</v>
      </c>
      <c r="B454" s="371"/>
      <c r="C454" s="372"/>
      <c r="D454" s="372"/>
      <c r="E454" s="373"/>
      <c r="F454" s="179">
        <v>0</v>
      </c>
      <c r="G454" s="371"/>
      <c r="H454" s="373"/>
      <c r="I454" s="181">
        <f t="shared" si="271"/>
        <v>0</v>
      </c>
      <c r="J454" s="168"/>
      <c r="K454" s="182" t="s">
        <v>15</v>
      </c>
      <c r="L454" s="371"/>
      <c r="M454" s="372"/>
      <c r="N454" s="372"/>
      <c r="O454" s="373"/>
      <c r="P454" s="183">
        <v>0</v>
      </c>
      <c r="Q454" s="371"/>
      <c r="R454" s="378"/>
      <c r="S454" s="185">
        <f t="shared" si="272"/>
        <v>0</v>
      </c>
    </row>
    <row r="455" spans="1:19" ht="15">
      <c r="A455" s="186" t="s">
        <v>58</v>
      </c>
      <c r="B455" s="371"/>
      <c r="C455" s="372"/>
      <c r="D455" s="372"/>
      <c r="E455" s="373"/>
      <c r="F455" s="175">
        <v>207.55143376956309</v>
      </c>
      <c r="G455" s="371"/>
      <c r="H455" s="373"/>
      <c r="I455" s="173">
        <f t="shared" si="271"/>
        <v>207.55143376956309</v>
      </c>
      <c r="J455" s="168"/>
      <c r="K455" s="188" t="s">
        <v>58</v>
      </c>
      <c r="L455" s="371"/>
      <c r="M455" s="372"/>
      <c r="N455" s="372"/>
      <c r="O455" s="373"/>
      <c r="P455" s="175">
        <v>0</v>
      </c>
      <c r="Q455" s="371"/>
      <c r="R455" s="378"/>
      <c r="S455" s="177">
        <f t="shared" si="272"/>
        <v>0</v>
      </c>
    </row>
    <row r="456" spans="1:19" ht="15">
      <c r="A456" s="178" t="s">
        <v>12</v>
      </c>
      <c r="B456" s="371"/>
      <c r="C456" s="372"/>
      <c r="D456" s="372"/>
      <c r="E456" s="373"/>
      <c r="F456" s="179">
        <v>0</v>
      </c>
      <c r="G456" s="371"/>
      <c r="H456" s="373"/>
      <c r="I456" s="181">
        <f t="shared" si="271"/>
        <v>0</v>
      </c>
      <c r="J456" s="168"/>
      <c r="K456" s="182" t="s">
        <v>12</v>
      </c>
      <c r="L456" s="371"/>
      <c r="M456" s="372"/>
      <c r="N456" s="372"/>
      <c r="O456" s="373"/>
      <c r="P456" s="183">
        <v>0</v>
      </c>
      <c r="Q456" s="371"/>
      <c r="R456" s="378"/>
      <c r="S456" s="185">
        <f t="shared" si="272"/>
        <v>0</v>
      </c>
    </row>
    <row r="457" spans="1:19" ht="15">
      <c r="A457" s="186" t="s">
        <v>59</v>
      </c>
      <c r="B457" s="371"/>
      <c r="C457" s="372"/>
      <c r="D457" s="372"/>
      <c r="E457" s="373"/>
      <c r="F457" s="175">
        <v>0</v>
      </c>
      <c r="G457" s="371"/>
      <c r="H457" s="373"/>
      <c r="I457" s="173">
        <f t="shared" si="271"/>
        <v>0</v>
      </c>
      <c r="J457" s="168"/>
      <c r="K457" s="188" t="s">
        <v>59</v>
      </c>
      <c r="L457" s="371"/>
      <c r="M457" s="372"/>
      <c r="N457" s="372"/>
      <c r="O457" s="373"/>
      <c r="P457" s="175">
        <v>0</v>
      </c>
      <c r="Q457" s="371"/>
      <c r="R457" s="378"/>
      <c r="S457" s="177">
        <f t="shared" si="272"/>
        <v>0</v>
      </c>
    </row>
    <row r="458" spans="1:19" ht="15">
      <c r="A458" s="178" t="s">
        <v>17</v>
      </c>
      <c r="B458" s="371"/>
      <c r="C458" s="372"/>
      <c r="D458" s="372"/>
      <c r="E458" s="373"/>
      <c r="F458" s="179">
        <v>0</v>
      </c>
      <c r="G458" s="371"/>
      <c r="H458" s="373"/>
      <c r="I458" s="181">
        <f t="shared" si="271"/>
        <v>0</v>
      </c>
      <c r="J458" s="168"/>
      <c r="K458" s="182" t="s">
        <v>17</v>
      </c>
      <c r="L458" s="371"/>
      <c r="M458" s="372"/>
      <c r="N458" s="372"/>
      <c r="O458" s="373"/>
      <c r="P458" s="183">
        <v>0</v>
      </c>
      <c r="Q458" s="371"/>
      <c r="R458" s="378"/>
      <c r="S458" s="185">
        <f t="shared" si="272"/>
        <v>0</v>
      </c>
    </row>
    <row r="459" spans="1:19" ht="15">
      <c r="A459" s="186" t="s">
        <v>139</v>
      </c>
      <c r="B459" s="371"/>
      <c r="C459" s="372"/>
      <c r="D459" s="372"/>
      <c r="E459" s="373"/>
      <c r="F459" s="175">
        <v>0</v>
      </c>
      <c r="G459" s="371"/>
      <c r="H459" s="373"/>
      <c r="I459" s="173">
        <f t="shared" si="271"/>
        <v>0</v>
      </c>
      <c r="J459" s="168"/>
      <c r="K459" s="188" t="s">
        <v>139</v>
      </c>
      <c r="L459" s="371"/>
      <c r="M459" s="372"/>
      <c r="N459" s="372"/>
      <c r="O459" s="373"/>
      <c r="P459" s="175">
        <v>0</v>
      </c>
      <c r="Q459" s="371"/>
      <c r="R459" s="378"/>
      <c r="S459" s="177">
        <f t="shared" si="272"/>
        <v>0</v>
      </c>
    </row>
    <row r="460" spans="1:19" ht="15">
      <c r="A460" s="178" t="s">
        <v>25</v>
      </c>
      <c r="B460" s="371"/>
      <c r="C460" s="372"/>
      <c r="D460" s="372"/>
      <c r="E460" s="373"/>
      <c r="F460" s="179">
        <v>750.42215835024649</v>
      </c>
      <c r="G460" s="371"/>
      <c r="H460" s="373"/>
      <c r="I460" s="181">
        <f t="shared" si="271"/>
        <v>750.42215835024649</v>
      </c>
      <c r="J460" s="168"/>
      <c r="K460" s="182" t="s">
        <v>25</v>
      </c>
      <c r="L460" s="371"/>
      <c r="M460" s="372"/>
      <c r="N460" s="372"/>
      <c r="O460" s="373"/>
      <c r="P460" s="183">
        <v>0</v>
      </c>
      <c r="Q460" s="371"/>
      <c r="R460" s="378"/>
      <c r="S460" s="185">
        <f t="shared" si="272"/>
        <v>0</v>
      </c>
    </row>
    <row r="461" spans="1:19" ht="15">
      <c r="A461" s="186" t="s">
        <v>24</v>
      </c>
      <c r="B461" s="371"/>
      <c r="C461" s="372"/>
      <c r="D461" s="372"/>
      <c r="E461" s="373"/>
      <c r="F461" s="175">
        <v>0</v>
      </c>
      <c r="G461" s="371"/>
      <c r="H461" s="373"/>
      <c r="I461" s="173">
        <f t="shared" si="271"/>
        <v>0</v>
      </c>
      <c r="J461" s="168"/>
      <c r="K461" s="188" t="s">
        <v>24</v>
      </c>
      <c r="L461" s="371"/>
      <c r="M461" s="372"/>
      <c r="N461" s="372"/>
      <c r="O461" s="373"/>
      <c r="P461" s="175">
        <v>0</v>
      </c>
      <c r="Q461" s="371"/>
      <c r="R461" s="378"/>
      <c r="S461" s="177">
        <f t="shared" si="272"/>
        <v>0</v>
      </c>
    </row>
    <row r="462" spans="1:19" ht="15">
      <c r="A462" s="178" t="s">
        <v>60</v>
      </c>
      <c r="B462" s="371"/>
      <c r="C462" s="372"/>
      <c r="D462" s="372"/>
      <c r="E462" s="373"/>
      <c r="F462" s="179">
        <v>0</v>
      </c>
      <c r="G462" s="371"/>
      <c r="H462" s="373"/>
      <c r="I462" s="181">
        <f t="shared" si="271"/>
        <v>0</v>
      </c>
      <c r="J462" s="168"/>
      <c r="K462" s="182" t="s">
        <v>60</v>
      </c>
      <c r="L462" s="371"/>
      <c r="M462" s="372"/>
      <c r="N462" s="372"/>
      <c r="O462" s="373"/>
      <c r="P462" s="183">
        <v>0</v>
      </c>
      <c r="Q462" s="371"/>
      <c r="R462" s="378"/>
      <c r="S462" s="185">
        <f t="shared" si="272"/>
        <v>0</v>
      </c>
    </row>
    <row r="463" spans="1:19" ht="15">
      <c r="A463" s="186" t="s">
        <v>22</v>
      </c>
      <c r="B463" s="371"/>
      <c r="C463" s="372"/>
      <c r="D463" s="372"/>
      <c r="E463" s="373"/>
      <c r="F463" s="175">
        <v>13.371072748942902</v>
      </c>
      <c r="G463" s="371"/>
      <c r="H463" s="373"/>
      <c r="I463" s="173">
        <f t="shared" si="271"/>
        <v>13.371072748942902</v>
      </c>
      <c r="J463" s="168"/>
      <c r="K463" s="188" t="s">
        <v>22</v>
      </c>
      <c r="L463" s="371"/>
      <c r="M463" s="372"/>
      <c r="N463" s="372"/>
      <c r="O463" s="373"/>
      <c r="P463" s="175">
        <v>0</v>
      </c>
      <c r="Q463" s="371"/>
      <c r="R463" s="378"/>
      <c r="S463" s="177">
        <f t="shared" si="272"/>
        <v>0</v>
      </c>
    </row>
    <row r="464" spans="1:19" ht="15">
      <c r="A464" s="178" t="s">
        <v>21</v>
      </c>
      <c r="B464" s="371"/>
      <c r="C464" s="372"/>
      <c r="D464" s="372"/>
      <c r="E464" s="373"/>
      <c r="F464" s="179">
        <v>0</v>
      </c>
      <c r="G464" s="371"/>
      <c r="H464" s="373"/>
      <c r="I464" s="181">
        <f t="shared" si="271"/>
        <v>0</v>
      </c>
      <c r="J464" s="168"/>
      <c r="K464" s="182" t="s">
        <v>21</v>
      </c>
      <c r="L464" s="371"/>
      <c r="M464" s="372"/>
      <c r="N464" s="372"/>
      <c r="O464" s="373"/>
      <c r="P464" s="183">
        <v>0</v>
      </c>
      <c r="Q464" s="371"/>
      <c r="R464" s="378"/>
      <c r="S464" s="185">
        <f t="shared" si="272"/>
        <v>0</v>
      </c>
    </row>
    <row r="465" spans="1:19" ht="15">
      <c r="A465" s="189" t="s">
        <v>64</v>
      </c>
      <c r="B465" s="371"/>
      <c r="C465" s="372"/>
      <c r="D465" s="372"/>
      <c r="E465" s="373"/>
      <c r="F465" s="175">
        <v>0</v>
      </c>
      <c r="G465" s="371"/>
      <c r="H465" s="373"/>
      <c r="I465" s="173">
        <f t="shared" si="271"/>
        <v>0</v>
      </c>
      <c r="J465" s="168"/>
      <c r="K465" s="190" t="s">
        <v>64</v>
      </c>
      <c r="L465" s="371"/>
      <c r="M465" s="372"/>
      <c r="N465" s="372"/>
      <c r="O465" s="373"/>
      <c r="P465" s="175">
        <v>0</v>
      </c>
      <c r="Q465" s="371"/>
      <c r="R465" s="378"/>
      <c r="S465" s="177">
        <f t="shared" si="272"/>
        <v>0</v>
      </c>
    </row>
    <row r="466" spans="1:19">
      <c r="A466" s="191" t="s">
        <v>23</v>
      </c>
      <c r="B466" s="371"/>
      <c r="C466" s="372"/>
      <c r="D466" s="372"/>
      <c r="E466" s="373"/>
      <c r="F466" s="192">
        <v>0</v>
      </c>
      <c r="G466" s="371"/>
      <c r="H466" s="373"/>
      <c r="I466" s="194">
        <f t="shared" si="271"/>
        <v>0</v>
      </c>
      <c r="J466" s="168"/>
      <c r="K466" s="195" t="s">
        <v>23</v>
      </c>
      <c r="L466" s="371"/>
      <c r="M466" s="372"/>
      <c r="N466" s="372"/>
      <c r="O466" s="373"/>
      <c r="P466" s="196">
        <v>0</v>
      </c>
      <c r="Q466" s="371"/>
      <c r="R466" s="378"/>
      <c r="S466" s="198">
        <f t="shared" si="272"/>
        <v>0</v>
      </c>
    </row>
    <row r="467" spans="1:19">
      <c r="A467" s="199" t="s">
        <v>19</v>
      </c>
      <c r="B467" s="371"/>
      <c r="C467" s="372"/>
      <c r="D467" s="372"/>
      <c r="E467" s="373"/>
      <c r="F467" s="200">
        <v>0</v>
      </c>
      <c r="G467" s="371"/>
      <c r="H467" s="373"/>
      <c r="I467" s="202">
        <f t="shared" si="271"/>
        <v>0</v>
      </c>
      <c r="J467" s="168"/>
      <c r="K467" s="203" t="s">
        <v>19</v>
      </c>
      <c r="L467" s="371"/>
      <c r="M467" s="372"/>
      <c r="N467" s="372"/>
      <c r="O467" s="373"/>
      <c r="P467" s="200">
        <v>0</v>
      </c>
      <c r="Q467" s="371"/>
      <c r="R467" s="378"/>
      <c r="S467" s="205">
        <f t="shared" si="272"/>
        <v>0</v>
      </c>
    </row>
    <row r="468" spans="1:19">
      <c r="A468" s="191" t="s">
        <v>20</v>
      </c>
      <c r="B468" s="371"/>
      <c r="C468" s="372"/>
      <c r="D468" s="372"/>
      <c r="E468" s="373"/>
      <c r="F468" s="192">
        <v>0</v>
      </c>
      <c r="G468" s="371"/>
      <c r="H468" s="373"/>
      <c r="I468" s="194">
        <f t="shared" si="271"/>
        <v>0</v>
      </c>
      <c r="J468" s="168"/>
      <c r="K468" s="195" t="s">
        <v>20</v>
      </c>
      <c r="L468" s="371"/>
      <c r="M468" s="372"/>
      <c r="N468" s="372"/>
      <c r="O468" s="373"/>
      <c r="P468" s="196">
        <v>0</v>
      </c>
      <c r="Q468" s="371"/>
      <c r="R468" s="378"/>
      <c r="S468" s="198">
        <f t="shared" si="272"/>
        <v>0</v>
      </c>
    </row>
    <row r="469" spans="1:19" ht="15" thickBot="1">
      <c r="A469" s="206" t="s">
        <v>11</v>
      </c>
      <c r="B469" s="374"/>
      <c r="C469" s="375"/>
      <c r="D469" s="375"/>
      <c r="E469" s="376"/>
      <c r="F469" s="207">
        <v>0</v>
      </c>
      <c r="G469" s="374"/>
      <c r="H469" s="376"/>
      <c r="I469" s="209">
        <f t="shared" si="271"/>
        <v>0</v>
      </c>
      <c r="J469" s="168"/>
      <c r="K469" s="210" t="s">
        <v>11</v>
      </c>
      <c r="L469" s="374"/>
      <c r="M469" s="375"/>
      <c r="N469" s="375"/>
      <c r="O469" s="376"/>
      <c r="P469" s="207">
        <v>0</v>
      </c>
      <c r="Q469" s="374"/>
      <c r="R469" s="379"/>
      <c r="S469" s="212">
        <f t="shared" si="272"/>
        <v>0</v>
      </c>
    </row>
    <row r="470" spans="1:19" ht="15">
      <c r="A470" s="213" t="s">
        <v>26</v>
      </c>
      <c r="B470" s="214">
        <f>SUM(B449:B465)</f>
        <v>0</v>
      </c>
      <c r="C470" s="214">
        <f t="shared" ref="C470:H470" si="273">SUM(C449:C465)</f>
        <v>0</v>
      </c>
      <c r="D470" s="214">
        <f t="shared" si="273"/>
        <v>0</v>
      </c>
      <c r="E470" s="214">
        <f t="shared" si="273"/>
        <v>0</v>
      </c>
      <c r="F470" s="214">
        <f t="shared" si="273"/>
        <v>971.62320893298102</v>
      </c>
      <c r="G470" s="214">
        <f t="shared" si="273"/>
        <v>0</v>
      </c>
      <c r="H470" s="216">
        <f t="shared" si="273"/>
        <v>0</v>
      </c>
      <c r="I470" s="173">
        <f t="shared" ref="I470" si="274">SUM(I449:I465)</f>
        <v>971.62320893298102</v>
      </c>
      <c r="J470" s="168"/>
      <c r="K470" s="215" t="s">
        <v>26</v>
      </c>
      <c r="L470" s="214">
        <f>SUM(L449:L465)</f>
        <v>0</v>
      </c>
      <c r="M470" s="214">
        <f t="shared" ref="M470:R470" si="275">SUM(M449:M465)</f>
        <v>0</v>
      </c>
      <c r="N470" s="214">
        <f t="shared" si="275"/>
        <v>0</v>
      </c>
      <c r="O470" s="214">
        <f t="shared" si="275"/>
        <v>0</v>
      </c>
      <c r="P470" s="214">
        <f t="shared" si="275"/>
        <v>0</v>
      </c>
      <c r="Q470" s="214">
        <f t="shared" si="275"/>
        <v>0</v>
      </c>
      <c r="R470" s="216">
        <f t="shared" si="275"/>
        <v>0</v>
      </c>
      <c r="S470" s="217">
        <f t="shared" ref="S470" si="276">SUM(S449:S465)</f>
        <v>0</v>
      </c>
    </row>
    <row r="471" spans="1:19" ht="15" thickBot="1">
      <c r="A471" s="30" t="s">
        <v>88</v>
      </c>
      <c r="B471" s="47">
        <f>IF($I470=0,"-",B470/$I470)</f>
        <v>0</v>
      </c>
      <c r="C471" s="47">
        <f t="shared" ref="C471:H471" si="277">IF($I470=0,"-",C470/$I470)</f>
        <v>0</v>
      </c>
      <c r="D471" s="47">
        <f t="shared" si="277"/>
        <v>0</v>
      </c>
      <c r="E471" s="47">
        <f t="shared" si="277"/>
        <v>0</v>
      </c>
      <c r="F471" s="47">
        <f t="shared" si="277"/>
        <v>1</v>
      </c>
      <c r="G471" s="47">
        <f t="shared" si="277"/>
        <v>0</v>
      </c>
      <c r="H471" s="70">
        <f t="shared" si="277"/>
        <v>0</v>
      </c>
      <c r="I471" s="48">
        <f>SUM(B471:H471)</f>
        <v>1</v>
      </c>
      <c r="J471" s="23"/>
      <c r="K471" s="81" t="s">
        <v>88</v>
      </c>
      <c r="L471" s="98" t="str">
        <f t="shared" ref="L471:R471" si="278">IF($S470=0,"-",L470/$S470)</f>
        <v>-</v>
      </c>
      <c r="M471" s="98" t="str">
        <f t="shared" si="278"/>
        <v>-</v>
      </c>
      <c r="N471" s="98" t="str">
        <f t="shared" si="278"/>
        <v>-</v>
      </c>
      <c r="O471" s="98" t="str">
        <f t="shared" si="278"/>
        <v>-</v>
      </c>
      <c r="P471" s="98" t="str">
        <f t="shared" si="278"/>
        <v>-</v>
      </c>
      <c r="Q471" s="98" t="str">
        <f t="shared" si="278"/>
        <v>-</v>
      </c>
      <c r="R471" s="99" t="str">
        <f t="shared" si="278"/>
        <v>-</v>
      </c>
      <c r="S471" s="100">
        <f>SUM(L471:R471)</f>
        <v>0</v>
      </c>
    </row>
    <row r="472" spans="1:19" ht="15" thickBot="1">
      <c r="A472" s="247"/>
      <c r="B472" s="247"/>
      <c r="C472" s="247"/>
      <c r="D472" s="247"/>
      <c r="E472" s="247"/>
      <c r="F472" s="247"/>
      <c r="G472" s="247"/>
      <c r="H472" s="247"/>
      <c r="I472" s="247"/>
      <c r="K472" s="247"/>
      <c r="L472" s="247"/>
      <c r="M472" s="247"/>
      <c r="N472" s="247"/>
      <c r="O472" s="247"/>
      <c r="P472" s="247"/>
      <c r="Q472" s="247"/>
      <c r="R472" s="247"/>
      <c r="S472" s="247"/>
    </row>
    <row r="473" spans="1:19" ht="28.5">
      <c r="A473" s="364" t="s">
        <v>45</v>
      </c>
      <c r="B473" s="164" t="s">
        <v>0</v>
      </c>
      <c r="C473" s="164" t="s">
        <v>1</v>
      </c>
      <c r="D473" s="164" t="s">
        <v>2</v>
      </c>
      <c r="E473" s="164" t="s">
        <v>3</v>
      </c>
      <c r="F473" s="164" t="s">
        <v>27</v>
      </c>
      <c r="G473" s="164" t="s">
        <v>4</v>
      </c>
      <c r="H473" s="164" t="s">
        <v>5</v>
      </c>
      <c r="I473" s="165" t="s">
        <v>6</v>
      </c>
      <c r="K473" s="366" t="s">
        <v>45</v>
      </c>
      <c r="L473" s="166" t="s">
        <v>0</v>
      </c>
      <c r="M473" s="166" t="s">
        <v>1</v>
      </c>
      <c r="N473" s="166" t="s">
        <v>2</v>
      </c>
      <c r="O473" s="166" t="s">
        <v>3</v>
      </c>
      <c r="P473" s="166" t="s">
        <v>27</v>
      </c>
      <c r="Q473" s="166" t="s">
        <v>4</v>
      </c>
      <c r="R473" s="166" t="s">
        <v>5</v>
      </c>
      <c r="S473" s="167" t="s">
        <v>6</v>
      </c>
    </row>
    <row r="474" spans="1:19" ht="15">
      <c r="A474" s="365" t="s">
        <v>45</v>
      </c>
      <c r="B474" s="318" t="s">
        <v>69</v>
      </c>
      <c r="C474" s="319"/>
      <c r="D474" s="319"/>
      <c r="E474" s="319"/>
      <c r="F474" s="319"/>
      <c r="G474" s="319"/>
      <c r="H474" s="319"/>
      <c r="I474" s="320"/>
      <c r="K474" s="367" t="s">
        <v>45</v>
      </c>
      <c r="L474" s="321" t="s">
        <v>69</v>
      </c>
      <c r="M474" s="322"/>
      <c r="N474" s="322"/>
      <c r="O474" s="322"/>
      <c r="P474" s="322"/>
      <c r="Q474" s="322"/>
      <c r="R474" s="322"/>
      <c r="S474" s="323"/>
    </row>
    <row r="475" spans="1:19" ht="15">
      <c r="A475" s="170" t="s">
        <v>7</v>
      </c>
      <c r="B475" s="368"/>
      <c r="C475" s="369"/>
      <c r="D475" s="369"/>
      <c r="E475" s="370"/>
      <c r="F475" s="171">
        <v>0</v>
      </c>
      <c r="G475" s="368"/>
      <c r="H475" s="370"/>
      <c r="I475" s="173">
        <f>SUM(B475:H475)</f>
        <v>0</v>
      </c>
      <c r="J475" s="168"/>
      <c r="K475" s="222" t="s">
        <v>7</v>
      </c>
      <c r="L475" s="368"/>
      <c r="M475" s="369"/>
      <c r="N475" s="369"/>
      <c r="O475" s="370"/>
      <c r="P475" s="171">
        <v>0</v>
      </c>
      <c r="Q475" s="368"/>
      <c r="R475" s="377"/>
      <c r="S475" s="224">
        <f>SUM(L475:R475)</f>
        <v>0</v>
      </c>
    </row>
    <row r="476" spans="1:19" ht="15">
      <c r="A476" s="178" t="s">
        <v>8</v>
      </c>
      <c r="B476" s="371"/>
      <c r="C476" s="372"/>
      <c r="D476" s="372"/>
      <c r="E476" s="373"/>
      <c r="F476" s="179">
        <v>0</v>
      </c>
      <c r="G476" s="371"/>
      <c r="H476" s="373"/>
      <c r="I476" s="181">
        <f t="shared" ref="I476:I495" si="279">SUM(B476:H476)</f>
        <v>0</v>
      </c>
      <c r="J476" s="168"/>
      <c r="K476" s="182" t="s">
        <v>8</v>
      </c>
      <c r="L476" s="371"/>
      <c r="M476" s="372"/>
      <c r="N476" s="372"/>
      <c r="O476" s="373"/>
      <c r="P476" s="183">
        <v>0</v>
      </c>
      <c r="Q476" s="371"/>
      <c r="R476" s="378"/>
      <c r="S476" s="185">
        <f t="shared" ref="S476:S495" si="280">SUM(L476:R476)</f>
        <v>0</v>
      </c>
    </row>
    <row r="477" spans="1:19" ht="15">
      <c r="A477" s="186" t="s">
        <v>10</v>
      </c>
      <c r="B477" s="371"/>
      <c r="C477" s="372"/>
      <c r="D477" s="372"/>
      <c r="E477" s="373"/>
      <c r="F477" s="175">
        <v>0</v>
      </c>
      <c r="G477" s="371"/>
      <c r="H477" s="373"/>
      <c r="I477" s="173">
        <f t="shared" si="279"/>
        <v>0</v>
      </c>
      <c r="J477" s="168"/>
      <c r="K477" s="188" t="s">
        <v>10</v>
      </c>
      <c r="L477" s="371"/>
      <c r="M477" s="372"/>
      <c r="N477" s="372"/>
      <c r="O477" s="373"/>
      <c r="P477" s="175">
        <v>0</v>
      </c>
      <c r="Q477" s="371"/>
      <c r="R477" s="378"/>
      <c r="S477" s="177">
        <f t="shared" si="280"/>
        <v>0</v>
      </c>
    </row>
    <row r="478" spans="1:19" ht="15">
      <c r="A478" s="178" t="s">
        <v>56</v>
      </c>
      <c r="B478" s="371"/>
      <c r="C478" s="372"/>
      <c r="D478" s="372"/>
      <c r="E478" s="373"/>
      <c r="F478" s="179">
        <v>0</v>
      </c>
      <c r="G478" s="371"/>
      <c r="H478" s="373"/>
      <c r="I478" s="181">
        <f t="shared" si="279"/>
        <v>0</v>
      </c>
      <c r="J478" s="168"/>
      <c r="K478" s="182" t="s">
        <v>56</v>
      </c>
      <c r="L478" s="371"/>
      <c r="M478" s="372"/>
      <c r="N478" s="372"/>
      <c r="O478" s="373"/>
      <c r="P478" s="183">
        <v>0</v>
      </c>
      <c r="Q478" s="371"/>
      <c r="R478" s="378"/>
      <c r="S478" s="185">
        <f t="shared" si="280"/>
        <v>0</v>
      </c>
    </row>
    <row r="479" spans="1:19" ht="15">
      <c r="A479" s="186" t="s">
        <v>16</v>
      </c>
      <c r="B479" s="371"/>
      <c r="C479" s="372"/>
      <c r="D479" s="372"/>
      <c r="E479" s="373"/>
      <c r="F479" s="175">
        <v>0</v>
      </c>
      <c r="G479" s="371"/>
      <c r="H479" s="373"/>
      <c r="I479" s="173">
        <f t="shared" si="279"/>
        <v>0</v>
      </c>
      <c r="J479" s="168"/>
      <c r="K479" s="188" t="s">
        <v>16</v>
      </c>
      <c r="L479" s="371"/>
      <c r="M479" s="372"/>
      <c r="N479" s="372"/>
      <c r="O479" s="373"/>
      <c r="P479" s="175">
        <v>0</v>
      </c>
      <c r="Q479" s="371"/>
      <c r="R479" s="378"/>
      <c r="S479" s="177">
        <f t="shared" si="280"/>
        <v>0</v>
      </c>
    </row>
    <row r="480" spans="1:19" ht="15">
      <c r="A480" s="178" t="s">
        <v>15</v>
      </c>
      <c r="B480" s="371"/>
      <c r="C480" s="372"/>
      <c r="D480" s="372"/>
      <c r="E480" s="373"/>
      <c r="F480" s="179">
        <v>0</v>
      </c>
      <c r="G480" s="371"/>
      <c r="H480" s="373"/>
      <c r="I480" s="181">
        <f t="shared" si="279"/>
        <v>0</v>
      </c>
      <c r="J480" s="168"/>
      <c r="K480" s="182" t="s">
        <v>15</v>
      </c>
      <c r="L480" s="371"/>
      <c r="M480" s="372"/>
      <c r="N480" s="372"/>
      <c r="O480" s="373"/>
      <c r="P480" s="183">
        <v>0</v>
      </c>
      <c r="Q480" s="371"/>
      <c r="R480" s="378"/>
      <c r="S480" s="185">
        <f t="shared" si="280"/>
        <v>0</v>
      </c>
    </row>
    <row r="481" spans="1:19" ht="15">
      <c r="A481" s="186" t="s">
        <v>58</v>
      </c>
      <c r="B481" s="371"/>
      <c r="C481" s="372"/>
      <c r="D481" s="372"/>
      <c r="E481" s="373"/>
      <c r="F481" s="175">
        <v>29805.971767172421</v>
      </c>
      <c r="G481" s="371"/>
      <c r="H481" s="373"/>
      <c r="I481" s="173">
        <f t="shared" si="279"/>
        <v>29805.971767172421</v>
      </c>
      <c r="J481" s="168"/>
      <c r="K481" s="188" t="s">
        <v>58</v>
      </c>
      <c r="L481" s="371"/>
      <c r="M481" s="372"/>
      <c r="N481" s="372"/>
      <c r="O481" s="373"/>
      <c r="P481" s="175">
        <v>6013.8912381983264</v>
      </c>
      <c r="Q481" s="371"/>
      <c r="R481" s="378"/>
      <c r="S481" s="177">
        <f t="shared" si="280"/>
        <v>6013.8912381983264</v>
      </c>
    </row>
    <row r="482" spans="1:19" ht="15">
      <c r="A482" s="178" t="s">
        <v>12</v>
      </c>
      <c r="B482" s="371"/>
      <c r="C482" s="372"/>
      <c r="D482" s="372"/>
      <c r="E482" s="373"/>
      <c r="F482" s="179">
        <v>11049.669800258316</v>
      </c>
      <c r="G482" s="371"/>
      <c r="H482" s="373"/>
      <c r="I482" s="181">
        <f t="shared" si="279"/>
        <v>11049.669800258316</v>
      </c>
      <c r="J482" s="168"/>
      <c r="K482" s="182" t="s">
        <v>12</v>
      </c>
      <c r="L482" s="371"/>
      <c r="M482" s="372"/>
      <c r="N482" s="372"/>
      <c r="O482" s="373"/>
      <c r="P482" s="183">
        <v>2637.1654148674907</v>
      </c>
      <c r="Q482" s="371"/>
      <c r="R482" s="378"/>
      <c r="S482" s="185">
        <f t="shared" si="280"/>
        <v>2637.1654148674907</v>
      </c>
    </row>
    <row r="483" spans="1:19" ht="15">
      <c r="A483" s="186" t="s">
        <v>59</v>
      </c>
      <c r="B483" s="371"/>
      <c r="C483" s="372"/>
      <c r="D483" s="372"/>
      <c r="E483" s="373"/>
      <c r="F483" s="175">
        <v>0</v>
      </c>
      <c r="G483" s="371"/>
      <c r="H483" s="373"/>
      <c r="I483" s="173">
        <f t="shared" si="279"/>
        <v>0</v>
      </c>
      <c r="J483" s="168"/>
      <c r="K483" s="188" t="s">
        <v>59</v>
      </c>
      <c r="L483" s="371"/>
      <c r="M483" s="372"/>
      <c r="N483" s="372"/>
      <c r="O483" s="373"/>
      <c r="P483" s="175">
        <v>0</v>
      </c>
      <c r="Q483" s="371"/>
      <c r="R483" s="378"/>
      <c r="S483" s="177">
        <f t="shared" si="280"/>
        <v>0</v>
      </c>
    </row>
    <row r="484" spans="1:19" ht="15">
      <c r="A484" s="178" t="s">
        <v>17</v>
      </c>
      <c r="B484" s="371"/>
      <c r="C484" s="372"/>
      <c r="D484" s="372"/>
      <c r="E484" s="373"/>
      <c r="F484" s="179">
        <v>788.71726885268447</v>
      </c>
      <c r="G484" s="371"/>
      <c r="H484" s="373"/>
      <c r="I484" s="181">
        <f t="shared" si="279"/>
        <v>788.71726885268447</v>
      </c>
      <c r="J484" s="168"/>
      <c r="K484" s="182" t="s">
        <v>17</v>
      </c>
      <c r="L484" s="371"/>
      <c r="M484" s="372"/>
      <c r="N484" s="372"/>
      <c r="O484" s="373"/>
      <c r="P484" s="183">
        <v>782.73405748815367</v>
      </c>
      <c r="Q484" s="371"/>
      <c r="R484" s="378"/>
      <c r="S484" s="185">
        <f t="shared" si="280"/>
        <v>782.73405748815367</v>
      </c>
    </row>
    <row r="485" spans="1:19" ht="15">
      <c r="A485" s="186" t="s">
        <v>139</v>
      </c>
      <c r="B485" s="371"/>
      <c r="C485" s="372"/>
      <c r="D485" s="372"/>
      <c r="E485" s="373"/>
      <c r="F485" s="175">
        <v>60.373975871583077</v>
      </c>
      <c r="G485" s="371"/>
      <c r="H485" s="373"/>
      <c r="I485" s="173">
        <f t="shared" si="279"/>
        <v>60.373975871583077</v>
      </c>
      <c r="J485" s="168"/>
      <c r="K485" s="188" t="s">
        <v>139</v>
      </c>
      <c r="L485" s="371"/>
      <c r="M485" s="372"/>
      <c r="N485" s="372"/>
      <c r="O485" s="373"/>
      <c r="P485" s="175">
        <v>53.402277707540762</v>
      </c>
      <c r="Q485" s="371"/>
      <c r="R485" s="378"/>
      <c r="S485" s="177">
        <f t="shared" si="280"/>
        <v>53.402277707540762</v>
      </c>
    </row>
    <row r="486" spans="1:19" ht="15">
      <c r="A486" s="178" t="s">
        <v>25</v>
      </c>
      <c r="B486" s="371"/>
      <c r="C486" s="372"/>
      <c r="D486" s="372"/>
      <c r="E486" s="373"/>
      <c r="F486" s="179">
        <v>1423.8330218560498</v>
      </c>
      <c r="G486" s="371"/>
      <c r="H486" s="373"/>
      <c r="I486" s="181">
        <f t="shared" si="279"/>
        <v>1423.8330218560498</v>
      </c>
      <c r="J486" s="168"/>
      <c r="K486" s="182" t="s">
        <v>25</v>
      </c>
      <c r="L486" s="371"/>
      <c r="M486" s="372"/>
      <c r="N486" s="372"/>
      <c r="O486" s="373"/>
      <c r="P486" s="183">
        <v>-1.1368683772161603E-13</v>
      </c>
      <c r="Q486" s="371"/>
      <c r="R486" s="378"/>
      <c r="S486" s="185">
        <f t="shared" si="280"/>
        <v>-1.1368683772161603E-13</v>
      </c>
    </row>
    <row r="487" spans="1:19" ht="15">
      <c r="A487" s="186" t="s">
        <v>24</v>
      </c>
      <c r="B487" s="371"/>
      <c r="C487" s="372"/>
      <c r="D487" s="372"/>
      <c r="E487" s="373"/>
      <c r="F487" s="175">
        <v>0</v>
      </c>
      <c r="G487" s="371"/>
      <c r="H487" s="373"/>
      <c r="I487" s="173">
        <f t="shared" si="279"/>
        <v>0</v>
      </c>
      <c r="J487" s="168"/>
      <c r="K487" s="188" t="s">
        <v>24</v>
      </c>
      <c r="L487" s="371"/>
      <c r="M487" s="372"/>
      <c r="N487" s="372"/>
      <c r="O487" s="373"/>
      <c r="P487" s="175">
        <v>0</v>
      </c>
      <c r="Q487" s="371"/>
      <c r="R487" s="378"/>
      <c r="S487" s="177">
        <f t="shared" si="280"/>
        <v>0</v>
      </c>
    </row>
    <row r="488" spans="1:19" ht="15">
      <c r="A488" s="178" t="s">
        <v>60</v>
      </c>
      <c r="B488" s="371"/>
      <c r="C488" s="372"/>
      <c r="D488" s="372"/>
      <c r="E488" s="373"/>
      <c r="F488" s="179">
        <v>0</v>
      </c>
      <c r="G488" s="371"/>
      <c r="H488" s="373"/>
      <c r="I488" s="181">
        <f t="shared" si="279"/>
        <v>0</v>
      </c>
      <c r="J488" s="168"/>
      <c r="K488" s="182" t="s">
        <v>60</v>
      </c>
      <c r="L488" s="371"/>
      <c r="M488" s="372"/>
      <c r="N488" s="372"/>
      <c r="O488" s="373"/>
      <c r="P488" s="183">
        <v>0</v>
      </c>
      <c r="Q488" s="371"/>
      <c r="R488" s="378"/>
      <c r="S488" s="185">
        <f t="shared" si="280"/>
        <v>0</v>
      </c>
    </row>
    <row r="489" spans="1:19" ht="15">
      <c r="A489" s="186" t="s">
        <v>22</v>
      </c>
      <c r="B489" s="371"/>
      <c r="C489" s="372"/>
      <c r="D489" s="372"/>
      <c r="E489" s="373"/>
      <c r="F489" s="175">
        <v>3001.2344234728293</v>
      </c>
      <c r="G489" s="371"/>
      <c r="H489" s="373"/>
      <c r="I489" s="173">
        <f t="shared" si="279"/>
        <v>3001.2344234728293</v>
      </c>
      <c r="J489" s="168"/>
      <c r="K489" s="188" t="s">
        <v>22</v>
      </c>
      <c r="L489" s="371"/>
      <c r="M489" s="372"/>
      <c r="N489" s="372"/>
      <c r="O489" s="373"/>
      <c r="P489" s="175">
        <v>979.73129872592745</v>
      </c>
      <c r="Q489" s="371"/>
      <c r="R489" s="378"/>
      <c r="S489" s="177">
        <f t="shared" si="280"/>
        <v>979.73129872592745</v>
      </c>
    </row>
    <row r="490" spans="1:19" ht="15">
      <c r="A490" s="178" t="s">
        <v>21</v>
      </c>
      <c r="B490" s="371"/>
      <c r="C490" s="372"/>
      <c r="D490" s="372"/>
      <c r="E490" s="373"/>
      <c r="F490" s="179">
        <v>0</v>
      </c>
      <c r="G490" s="371"/>
      <c r="H490" s="373"/>
      <c r="I490" s="181">
        <f t="shared" si="279"/>
        <v>0</v>
      </c>
      <c r="J490" s="168"/>
      <c r="K490" s="182" t="s">
        <v>21</v>
      </c>
      <c r="L490" s="371"/>
      <c r="M490" s="372"/>
      <c r="N490" s="372"/>
      <c r="O490" s="373"/>
      <c r="P490" s="183">
        <v>0</v>
      </c>
      <c r="Q490" s="371"/>
      <c r="R490" s="378"/>
      <c r="S490" s="185">
        <f t="shared" si="280"/>
        <v>0</v>
      </c>
    </row>
    <row r="491" spans="1:19" ht="15">
      <c r="A491" s="189" t="s">
        <v>64</v>
      </c>
      <c r="B491" s="371"/>
      <c r="C491" s="372"/>
      <c r="D491" s="372"/>
      <c r="E491" s="373"/>
      <c r="F491" s="175">
        <v>0</v>
      </c>
      <c r="G491" s="371"/>
      <c r="H491" s="373"/>
      <c r="I491" s="173">
        <f t="shared" si="279"/>
        <v>0</v>
      </c>
      <c r="J491" s="168"/>
      <c r="K491" s="190" t="s">
        <v>64</v>
      </c>
      <c r="L491" s="371"/>
      <c r="M491" s="372"/>
      <c r="N491" s="372"/>
      <c r="O491" s="373"/>
      <c r="P491" s="175">
        <v>0</v>
      </c>
      <c r="Q491" s="371"/>
      <c r="R491" s="378"/>
      <c r="S491" s="177">
        <f t="shared" si="280"/>
        <v>0</v>
      </c>
    </row>
    <row r="492" spans="1:19">
      <c r="A492" s="191" t="s">
        <v>23</v>
      </c>
      <c r="B492" s="371"/>
      <c r="C492" s="372"/>
      <c r="D492" s="372"/>
      <c r="E492" s="373"/>
      <c r="F492" s="192">
        <v>0</v>
      </c>
      <c r="G492" s="371"/>
      <c r="H492" s="373"/>
      <c r="I492" s="194">
        <f t="shared" si="279"/>
        <v>0</v>
      </c>
      <c r="J492" s="168"/>
      <c r="K492" s="195" t="s">
        <v>23</v>
      </c>
      <c r="L492" s="371"/>
      <c r="M492" s="372"/>
      <c r="N492" s="372"/>
      <c r="O492" s="373"/>
      <c r="P492" s="196">
        <v>0</v>
      </c>
      <c r="Q492" s="371"/>
      <c r="R492" s="378"/>
      <c r="S492" s="198">
        <f t="shared" si="280"/>
        <v>0</v>
      </c>
    </row>
    <row r="493" spans="1:19">
      <c r="A493" s="199" t="s">
        <v>19</v>
      </c>
      <c r="B493" s="371"/>
      <c r="C493" s="372"/>
      <c r="D493" s="372"/>
      <c r="E493" s="373"/>
      <c r="F493" s="200">
        <v>0</v>
      </c>
      <c r="G493" s="371"/>
      <c r="H493" s="373"/>
      <c r="I493" s="202">
        <f t="shared" si="279"/>
        <v>0</v>
      </c>
      <c r="J493" s="168"/>
      <c r="K493" s="203" t="s">
        <v>19</v>
      </c>
      <c r="L493" s="371"/>
      <c r="M493" s="372"/>
      <c r="N493" s="372"/>
      <c r="O493" s="373"/>
      <c r="P493" s="200">
        <v>0</v>
      </c>
      <c r="Q493" s="371"/>
      <c r="R493" s="378"/>
      <c r="S493" s="205">
        <f t="shared" si="280"/>
        <v>0</v>
      </c>
    </row>
    <row r="494" spans="1:19">
      <c r="A494" s="191" t="s">
        <v>20</v>
      </c>
      <c r="B494" s="371"/>
      <c r="C494" s="372"/>
      <c r="D494" s="372"/>
      <c r="E494" s="373"/>
      <c r="F494" s="192">
        <v>0</v>
      </c>
      <c r="G494" s="371"/>
      <c r="H494" s="373"/>
      <c r="I494" s="194">
        <f t="shared" si="279"/>
        <v>0</v>
      </c>
      <c r="J494" s="168"/>
      <c r="K494" s="195" t="s">
        <v>20</v>
      </c>
      <c r="L494" s="371"/>
      <c r="M494" s="372"/>
      <c r="N494" s="372"/>
      <c r="O494" s="373"/>
      <c r="P494" s="196">
        <v>0</v>
      </c>
      <c r="Q494" s="371"/>
      <c r="R494" s="378"/>
      <c r="S494" s="198">
        <f t="shared" si="280"/>
        <v>0</v>
      </c>
    </row>
    <row r="495" spans="1:19" ht="15" thickBot="1">
      <c r="A495" s="206" t="s">
        <v>11</v>
      </c>
      <c r="B495" s="374"/>
      <c r="C495" s="375"/>
      <c r="D495" s="375"/>
      <c r="E495" s="376"/>
      <c r="F495" s="207">
        <v>0</v>
      </c>
      <c r="G495" s="374"/>
      <c r="H495" s="376"/>
      <c r="I495" s="209">
        <f t="shared" si="279"/>
        <v>0</v>
      </c>
      <c r="J495" s="168"/>
      <c r="K495" s="210" t="s">
        <v>11</v>
      </c>
      <c r="L495" s="374"/>
      <c r="M495" s="375"/>
      <c r="N495" s="375"/>
      <c r="O495" s="376"/>
      <c r="P495" s="207">
        <v>0</v>
      </c>
      <c r="Q495" s="374"/>
      <c r="R495" s="379"/>
      <c r="S495" s="212">
        <f t="shared" si="280"/>
        <v>0</v>
      </c>
    </row>
    <row r="496" spans="1:19" ht="15">
      <c r="A496" s="213" t="s">
        <v>26</v>
      </c>
      <c r="B496" s="214">
        <f>SUM(B475:B491)</f>
        <v>0</v>
      </c>
      <c r="C496" s="214">
        <f t="shared" ref="C496:H496" si="281">SUM(C475:C491)</f>
        <v>0</v>
      </c>
      <c r="D496" s="214">
        <f t="shared" si="281"/>
        <v>0</v>
      </c>
      <c r="E496" s="214">
        <f t="shared" si="281"/>
        <v>0</v>
      </c>
      <c r="F496" s="214">
        <f t="shared" si="281"/>
        <v>46129.800257483883</v>
      </c>
      <c r="G496" s="214">
        <f t="shared" si="281"/>
        <v>0</v>
      </c>
      <c r="H496" s="216">
        <f t="shared" si="281"/>
        <v>0</v>
      </c>
      <c r="I496" s="173">
        <f t="shared" ref="I496" si="282">SUM(I475:I491)</f>
        <v>46129.800257483883</v>
      </c>
      <c r="J496" s="168"/>
      <c r="K496" s="215" t="s">
        <v>26</v>
      </c>
      <c r="L496" s="214">
        <f>SUM(L475:L491)</f>
        <v>0</v>
      </c>
      <c r="M496" s="214">
        <f t="shared" ref="M496:R496" si="283">SUM(M475:M491)</f>
        <v>0</v>
      </c>
      <c r="N496" s="214">
        <f t="shared" si="283"/>
        <v>0</v>
      </c>
      <c r="O496" s="214">
        <f t="shared" si="283"/>
        <v>0</v>
      </c>
      <c r="P496" s="214">
        <f t="shared" si="283"/>
        <v>10466.92428698744</v>
      </c>
      <c r="Q496" s="214">
        <f t="shared" si="283"/>
        <v>0</v>
      </c>
      <c r="R496" s="216">
        <f t="shared" si="283"/>
        <v>0</v>
      </c>
      <c r="S496" s="217">
        <f t="shared" ref="S496" si="284">SUM(S475:S491)</f>
        <v>10466.92428698744</v>
      </c>
    </row>
    <row r="497" spans="1:19" ht="15" thickBot="1">
      <c r="A497" s="30" t="s">
        <v>88</v>
      </c>
      <c r="B497" s="47">
        <f>IF($I496=0,"-",B496/$I496)</f>
        <v>0</v>
      </c>
      <c r="C497" s="47">
        <f t="shared" ref="C497:H497" si="285">IF($I496=0,"-",C496/$I496)</f>
        <v>0</v>
      </c>
      <c r="D497" s="47">
        <f t="shared" si="285"/>
        <v>0</v>
      </c>
      <c r="E497" s="47">
        <f t="shared" si="285"/>
        <v>0</v>
      </c>
      <c r="F497" s="47">
        <f t="shared" si="285"/>
        <v>1</v>
      </c>
      <c r="G497" s="47">
        <f t="shared" si="285"/>
        <v>0</v>
      </c>
      <c r="H497" s="70">
        <f t="shared" si="285"/>
        <v>0</v>
      </c>
      <c r="I497" s="48">
        <f>SUM(B497:H497)</f>
        <v>1</v>
      </c>
      <c r="J497" s="23"/>
      <c r="K497" s="81" t="s">
        <v>88</v>
      </c>
      <c r="L497" s="98">
        <f t="shared" ref="L497:R497" si="286">IF($S496=0,"-",L496/$S496)</f>
        <v>0</v>
      </c>
      <c r="M497" s="98">
        <f t="shared" si="286"/>
        <v>0</v>
      </c>
      <c r="N497" s="98">
        <f t="shared" si="286"/>
        <v>0</v>
      </c>
      <c r="O497" s="98">
        <f t="shared" si="286"/>
        <v>0</v>
      </c>
      <c r="P497" s="98">
        <f t="shared" si="286"/>
        <v>1</v>
      </c>
      <c r="Q497" s="98">
        <f t="shared" si="286"/>
        <v>0</v>
      </c>
      <c r="R497" s="99">
        <f t="shared" si="286"/>
        <v>0</v>
      </c>
      <c r="S497" s="100">
        <f>SUM(L497:R497)</f>
        <v>1</v>
      </c>
    </row>
    <row r="498" spans="1:19" ht="15" thickBot="1">
      <c r="A498" s="247"/>
      <c r="B498" s="247"/>
      <c r="C498" s="247"/>
      <c r="D498" s="247"/>
      <c r="E498" s="247"/>
      <c r="F498" s="247"/>
      <c r="G498" s="247"/>
      <c r="H498" s="247"/>
      <c r="I498" s="247"/>
      <c r="K498" s="247"/>
      <c r="L498" s="247"/>
      <c r="M498" s="247"/>
      <c r="N498" s="247"/>
      <c r="O498" s="247"/>
      <c r="P498" s="247"/>
      <c r="Q498" s="247"/>
      <c r="R498" s="247"/>
      <c r="S498" s="247"/>
    </row>
    <row r="499" spans="1:19" ht="28.5">
      <c r="A499" s="364" t="s">
        <v>46</v>
      </c>
      <c r="B499" s="164" t="s">
        <v>0</v>
      </c>
      <c r="C499" s="164" t="s">
        <v>1</v>
      </c>
      <c r="D499" s="164" t="s">
        <v>2</v>
      </c>
      <c r="E499" s="164" t="s">
        <v>3</v>
      </c>
      <c r="F499" s="164" t="s">
        <v>27</v>
      </c>
      <c r="G499" s="164" t="s">
        <v>4</v>
      </c>
      <c r="H499" s="164" t="s">
        <v>5</v>
      </c>
      <c r="I499" s="165" t="s">
        <v>6</v>
      </c>
      <c r="K499" s="366" t="s">
        <v>46</v>
      </c>
      <c r="L499" s="166" t="s">
        <v>0</v>
      </c>
      <c r="M499" s="166" t="s">
        <v>1</v>
      </c>
      <c r="N499" s="166" t="s">
        <v>2</v>
      </c>
      <c r="O499" s="166" t="s">
        <v>3</v>
      </c>
      <c r="P499" s="166" t="s">
        <v>27</v>
      </c>
      <c r="Q499" s="166" t="s">
        <v>4</v>
      </c>
      <c r="R499" s="166" t="s">
        <v>5</v>
      </c>
      <c r="S499" s="167" t="s">
        <v>6</v>
      </c>
    </row>
    <row r="500" spans="1:19" ht="15">
      <c r="A500" s="365" t="s">
        <v>46</v>
      </c>
      <c r="B500" s="318" t="s">
        <v>69</v>
      </c>
      <c r="C500" s="319"/>
      <c r="D500" s="319"/>
      <c r="E500" s="319"/>
      <c r="F500" s="319"/>
      <c r="G500" s="319"/>
      <c r="H500" s="319"/>
      <c r="I500" s="320"/>
      <c r="K500" s="367" t="s">
        <v>46</v>
      </c>
      <c r="L500" s="321" t="s">
        <v>69</v>
      </c>
      <c r="M500" s="322"/>
      <c r="N500" s="322"/>
      <c r="O500" s="322"/>
      <c r="P500" s="322"/>
      <c r="Q500" s="322"/>
      <c r="R500" s="322"/>
      <c r="S500" s="323"/>
    </row>
    <row r="501" spans="1:19" ht="15">
      <c r="A501" s="170" t="s">
        <v>7</v>
      </c>
      <c r="B501" s="368"/>
      <c r="C501" s="369"/>
      <c r="D501" s="369"/>
      <c r="E501" s="370"/>
      <c r="F501" s="171">
        <v>0</v>
      </c>
      <c r="G501" s="368"/>
      <c r="H501" s="370"/>
      <c r="I501" s="173">
        <f>SUM(B501:H501)</f>
        <v>0</v>
      </c>
      <c r="J501" s="168"/>
      <c r="K501" s="222" t="s">
        <v>7</v>
      </c>
      <c r="L501" s="368"/>
      <c r="M501" s="369"/>
      <c r="N501" s="369"/>
      <c r="O501" s="370"/>
      <c r="P501" s="171">
        <v>0</v>
      </c>
      <c r="Q501" s="368"/>
      <c r="R501" s="377"/>
      <c r="S501" s="224">
        <f>SUM(L501:R501)</f>
        <v>0</v>
      </c>
    </row>
    <row r="502" spans="1:19" ht="15">
      <c r="A502" s="178" t="s">
        <v>8</v>
      </c>
      <c r="B502" s="371"/>
      <c r="C502" s="372"/>
      <c r="D502" s="372"/>
      <c r="E502" s="373"/>
      <c r="F502" s="179">
        <v>0</v>
      </c>
      <c r="G502" s="371"/>
      <c r="H502" s="373"/>
      <c r="I502" s="181">
        <f t="shared" ref="I502:I521" si="287">SUM(B502:H502)</f>
        <v>0</v>
      </c>
      <c r="J502" s="168"/>
      <c r="K502" s="182" t="s">
        <v>8</v>
      </c>
      <c r="L502" s="371"/>
      <c r="M502" s="372"/>
      <c r="N502" s="372"/>
      <c r="O502" s="373"/>
      <c r="P502" s="183">
        <v>0</v>
      </c>
      <c r="Q502" s="371"/>
      <c r="R502" s="378"/>
      <c r="S502" s="185">
        <f t="shared" ref="S502:S521" si="288">SUM(L502:R502)</f>
        <v>0</v>
      </c>
    </row>
    <row r="503" spans="1:19" ht="15">
      <c r="A503" s="186" t="s">
        <v>10</v>
      </c>
      <c r="B503" s="371"/>
      <c r="C503" s="372"/>
      <c r="D503" s="372"/>
      <c r="E503" s="373"/>
      <c r="F503" s="175">
        <v>0</v>
      </c>
      <c r="G503" s="371"/>
      <c r="H503" s="373"/>
      <c r="I503" s="173">
        <f t="shared" si="287"/>
        <v>0</v>
      </c>
      <c r="J503" s="168"/>
      <c r="K503" s="188" t="s">
        <v>10</v>
      </c>
      <c r="L503" s="371"/>
      <c r="M503" s="372"/>
      <c r="N503" s="372"/>
      <c r="O503" s="373"/>
      <c r="P503" s="175">
        <v>0</v>
      </c>
      <c r="Q503" s="371"/>
      <c r="R503" s="378"/>
      <c r="S503" s="177">
        <f t="shared" si="288"/>
        <v>0</v>
      </c>
    </row>
    <row r="504" spans="1:19" ht="15">
      <c r="A504" s="178" t="s">
        <v>56</v>
      </c>
      <c r="B504" s="371"/>
      <c r="C504" s="372"/>
      <c r="D504" s="372"/>
      <c r="E504" s="373"/>
      <c r="F504" s="179">
        <v>0</v>
      </c>
      <c r="G504" s="371"/>
      <c r="H504" s="373"/>
      <c r="I504" s="181">
        <f t="shared" si="287"/>
        <v>0</v>
      </c>
      <c r="J504" s="168"/>
      <c r="K504" s="182" t="s">
        <v>56</v>
      </c>
      <c r="L504" s="371"/>
      <c r="M504" s="372"/>
      <c r="N504" s="372"/>
      <c r="O504" s="373"/>
      <c r="P504" s="183">
        <v>0</v>
      </c>
      <c r="Q504" s="371"/>
      <c r="R504" s="378"/>
      <c r="S504" s="185">
        <f t="shared" si="288"/>
        <v>0</v>
      </c>
    </row>
    <row r="505" spans="1:19" ht="15">
      <c r="A505" s="186" t="s">
        <v>16</v>
      </c>
      <c r="B505" s="371"/>
      <c r="C505" s="372"/>
      <c r="D505" s="372"/>
      <c r="E505" s="373"/>
      <c r="F505" s="175">
        <v>0</v>
      </c>
      <c r="G505" s="371"/>
      <c r="H505" s="373"/>
      <c r="I505" s="173">
        <f t="shared" si="287"/>
        <v>0</v>
      </c>
      <c r="J505" s="168"/>
      <c r="K505" s="188" t="s">
        <v>16</v>
      </c>
      <c r="L505" s="371"/>
      <c r="M505" s="372"/>
      <c r="N505" s="372"/>
      <c r="O505" s="373"/>
      <c r="P505" s="175">
        <v>0</v>
      </c>
      <c r="Q505" s="371"/>
      <c r="R505" s="378"/>
      <c r="S505" s="177">
        <f t="shared" si="288"/>
        <v>0</v>
      </c>
    </row>
    <row r="506" spans="1:19" ht="15">
      <c r="A506" s="178" t="s">
        <v>15</v>
      </c>
      <c r="B506" s="371"/>
      <c r="C506" s="372"/>
      <c r="D506" s="372"/>
      <c r="E506" s="373"/>
      <c r="F506" s="179">
        <v>0</v>
      </c>
      <c r="G506" s="371"/>
      <c r="H506" s="373"/>
      <c r="I506" s="181">
        <f t="shared" si="287"/>
        <v>0</v>
      </c>
      <c r="J506" s="168"/>
      <c r="K506" s="182" t="s">
        <v>15</v>
      </c>
      <c r="L506" s="371"/>
      <c r="M506" s="372"/>
      <c r="N506" s="372"/>
      <c r="O506" s="373"/>
      <c r="P506" s="183">
        <v>0</v>
      </c>
      <c r="Q506" s="371"/>
      <c r="R506" s="378"/>
      <c r="S506" s="185">
        <f t="shared" si="288"/>
        <v>0</v>
      </c>
    </row>
    <row r="507" spans="1:19" ht="15">
      <c r="A507" s="186" t="s">
        <v>58</v>
      </c>
      <c r="B507" s="371"/>
      <c r="C507" s="372"/>
      <c r="D507" s="372"/>
      <c r="E507" s="373"/>
      <c r="F507" s="175">
        <v>0</v>
      </c>
      <c r="G507" s="371"/>
      <c r="H507" s="373"/>
      <c r="I507" s="173">
        <f t="shared" si="287"/>
        <v>0</v>
      </c>
      <c r="J507" s="168"/>
      <c r="K507" s="188" t="s">
        <v>58</v>
      </c>
      <c r="L507" s="371"/>
      <c r="M507" s="372"/>
      <c r="N507" s="372"/>
      <c r="O507" s="373"/>
      <c r="P507" s="175">
        <v>0</v>
      </c>
      <c r="Q507" s="371"/>
      <c r="R507" s="378"/>
      <c r="S507" s="177">
        <f t="shared" si="288"/>
        <v>0</v>
      </c>
    </row>
    <row r="508" spans="1:19" ht="15">
      <c r="A508" s="178" t="s">
        <v>12</v>
      </c>
      <c r="B508" s="371"/>
      <c r="C508" s="372"/>
      <c r="D508" s="372"/>
      <c r="E508" s="373"/>
      <c r="F508" s="179">
        <v>0</v>
      </c>
      <c r="G508" s="371"/>
      <c r="H508" s="373"/>
      <c r="I508" s="181">
        <f t="shared" si="287"/>
        <v>0</v>
      </c>
      <c r="J508" s="168"/>
      <c r="K508" s="182" t="s">
        <v>12</v>
      </c>
      <c r="L508" s="371"/>
      <c r="M508" s="372"/>
      <c r="N508" s="372"/>
      <c r="O508" s="373"/>
      <c r="P508" s="183">
        <v>0</v>
      </c>
      <c r="Q508" s="371"/>
      <c r="R508" s="378"/>
      <c r="S508" s="185">
        <f t="shared" si="288"/>
        <v>0</v>
      </c>
    </row>
    <row r="509" spans="1:19" ht="15">
      <c r="A509" s="186" t="s">
        <v>59</v>
      </c>
      <c r="B509" s="371"/>
      <c r="C509" s="372"/>
      <c r="D509" s="372"/>
      <c r="E509" s="373"/>
      <c r="F509" s="175">
        <v>0</v>
      </c>
      <c r="G509" s="371"/>
      <c r="H509" s="373"/>
      <c r="I509" s="173">
        <f t="shared" si="287"/>
        <v>0</v>
      </c>
      <c r="J509" s="168"/>
      <c r="K509" s="188" t="s">
        <v>59</v>
      </c>
      <c r="L509" s="371"/>
      <c r="M509" s="372"/>
      <c r="N509" s="372"/>
      <c r="O509" s="373"/>
      <c r="P509" s="175">
        <v>0</v>
      </c>
      <c r="Q509" s="371"/>
      <c r="R509" s="378"/>
      <c r="S509" s="177">
        <f t="shared" si="288"/>
        <v>0</v>
      </c>
    </row>
    <row r="510" spans="1:19" ht="15">
      <c r="A510" s="178" t="s">
        <v>17</v>
      </c>
      <c r="B510" s="371"/>
      <c r="C510" s="372"/>
      <c r="D510" s="372"/>
      <c r="E510" s="373"/>
      <c r="F510" s="179">
        <v>0</v>
      </c>
      <c r="G510" s="371"/>
      <c r="H510" s="373"/>
      <c r="I510" s="181">
        <f t="shared" si="287"/>
        <v>0</v>
      </c>
      <c r="J510" s="168"/>
      <c r="K510" s="182" t="s">
        <v>17</v>
      </c>
      <c r="L510" s="371"/>
      <c r="M510" s="372"/>
      <c r="N510" s="372"/>
      <c r="O510" s="373"/>
      <c r="P510" s="183">
        <v>0</v>
      </c>
      <c r="Q510" s="371"/>
      <c r="R510" s="378"/>
      <c r="S510" s="185">
        <f t="shared" si="288"/>
        <v>0</v>
      </c>
    </row>
    <row r="511" spans="1:19" ht="15">
      <c r="A511" s="186" t="s">
        <v>139</v>
      </c>
      <c r="B511" s="371"/>
      <c r="C511" s="372"/>
      <c r="D511" s="372"/>
      <c r="E511" s="373"/>
      <c r="F511" s="175">
        <v>0</v>
      </c>
      <c r="G511" s="371"/>
      <c r="H511" s="373"/>
      <c r="I511" s="173">
        <f t="shared" si="287"/>
        <v>0</v>
      </c>
      <c r="J511" s="168"/>
      <c r="K511" s="188" t="s">
        <v>139</v>
      </c>
      <c r="L511" s="371"/>
      <c r="M511" s="372"/>
      <c r="N511" s="372"/>
      <c r="O511" s="373"/>
      <c r="P511" s="175">
        <v>0</v>
      </c>
      <c r="Q511" s="371"/>
      <c r="R511" s="378"/>
      <c r="S511" s="177">
        <f t="shared" si="288"/>
        <v>0</v>
      </c>
    </row>
    <row r="512" spans="1:19" ht="15">
      <c r="A512" s="178" t="s">
        <v>25</v>
      </c>
      <c r="B512" s="371"/>
      <c r="C512" s="372"/>
      <c r="D512" s="372"/>
      <c r="E512" s="373"/>
      <c r="F512" s="179">
        <v>0</v>
      </c>
      <c r="G512" s="371"/>
      <c r="H512" s="373"/>
      <c r="I512" s="181">
        <f t="shared" si="287"/>
        <v>0</v>
      </c>
      <c r="J512" s="168"/>
      <c r="K512" s="182" t="s">
        <v>25</v>
      </c>
      <c r="L512" s="371"/>
      <c r="M512" s="372"/>
      <c r="N512" s="372"/>
      <c r="O512" s="373"/>
      <c r="P512" s="183">
        <v>0</v>
      </c>
      <c r="Q512" s="371"/>
      <c r="R512" s="378"/>
      <c r="S512" s="185">
        <f t="shared" si="288"/>
        <v>0</v>
      </c>
    </row>
    <row r="513" spans="1:19" ht="15">
      <c r="A513" s="186" t="s">
        <v>24</v>
      </c>
      <c r="B513" s="371"/>
      <c r="C513" s="372"/>
      <c r="D513" s="372"/>
      <c r="E513" s="373"/>
      <c r="F513" s="175">
        <v>0</v>
      </c>
      <c r="G513" s="371"/>
      <c r="H513" s="373"/>
      <c r="I513" s="173">
        <f t="shared" si="287"/>
        <v>0</v>
      </c>
      <c r="J513" s="168"/>
      <c r="K513" s="188" t="s">
        <v>24</v>
      </c>
      <c r="L513" s="371"/>
      <c r="M513" s="372"/>
      <c r="N513" s="372"/>
      <c r="O513" s="373"/>
      <c r="P513" s="175">
        <v>0</v>
      </c>
      <c r="Q513" s="371"/>
      <c r="R513" s="378"/>
      <c r="S513" s="177">
        <f t="shared" si="288"/>
        <v>0</v>
      </c>
    </row>
    <row r="514" spans="1:19" ht="15">
      <c r="A514" s="178" t="s">
        <v>60</v>
      </c>
      <c r="B514" s="371"/>
      <c r="C514" s="372"/>
      <c r="D514" s="372"/>
      <c r="E514" s="373"/>
      <c r="F514" s="179">
        <v>0</v>
      </c>
      <c r="G514" s="371"/>
      <c r="H514" s="373"/>
      <c r="I514" s="181">
        <f t="shared" si="287"/>
        <v>0</v>
      </c>
      <c r="J514" s="168"/>
      <c r="K514" s="182" t="s">
        <v>60</v>
      </c>
      <c r="L514" s="371"/>
      <c r="M514" s="372"/>
      <c r="N514" s="372"/>
      <c r="O514" s="373"/>
      <c r="P514" s="183">
        <v>0</v>
      </c>
      <c r="Q514" s="371"/>
      <c r="R514" s="378"/>
      <c r="S514" s="185">
        <f t="shared" si="288"/>
        <v>0</v>
      </c>
    </row>
    <row r="515" spans="1:19" ht="15">
      <c r="A515" s="186" t="s">
        <v>22</v>
      </c>
      <c r="B515" s="371"/>
      <c r="C515" s="372"/>
      <c r="D515" s="372"/>
      <c r="E515" s="373"/>
      <c r="F515" s="175">
        <v>0</v>
      </c>
      <c r="G515" s="371"/>
      <c r="H515" s="373"/>
      <c r="I515" s="173">
        <f t="shared" si="287"/>
        <v>0</v>
      </c>
      <c r="J515" s="168"/>
      <c r="K515" s="188" t="s">
        <v>22</v>
      </c>
      <c r="L515" s="371"/>
      <c r="M515" s="372"/>
      <c r="N515" s="372"/>
      <c r="O515" s="373"/>
      <c r="P515" s="175">
        <v>0</v>
      </c>
      <c r="Q515" s="371"/>
      <c r="R515" s="378"/>
      <c r="S515" s="177">
        <f t="shared" si="288"/>
        <v>0</v>
      </c>
    </row>
    <row r="516" spans="1:19" ht="15">
      <c r="A516" s="178" t="s">
        <v>21</v>
      </c>
      <c r="B516" s="371"/>
      <c r="C516" s="372"/>
      <c r="D516" s="372"/>
      <c r="E516" s="373"/>
      <c r="F516" s="179">
        <v>0</v>
      </c>
      <c r="G516" s="371"/>
      <c r="H516" s="373"/>
      <c r="I516" s="181">
        <f t="shared" si="287"/>
        <v>0</v>
      </c>
      <c r="J516" s="168"/>
      <c r="K516" s="182" t="s">
        <v>21</v>
      </c>
      <c r="L516" s="371"/>
      <c r="M516" s="372"/>
      <c r="N516" s="372"/>
      <c r="O516" s="373"/>
      <c r="P516" s="183">
        <v>0</v>
      </c>
      <c r="Q516" s="371"/>
      <c r="R516" s="378"/>
      <c r="S516" s="185">
        <f t="shared" si="288"/>
        <v>0</v>
      </c>
    </row>
    <row r="517" spans="1:19" ht="15">
      <c r="A517" s="189" t="s">
        <v>64</v>
      </c>
      <c r="B517" s="371"/>
      <c r="C517" s="372"/>
      <c r="D517" s="372"/>
      <c r="E517" s="373"/>
      <c r="F517" s="175">
        <v>0</v>
      </c>
      <c r="G517" s="371"/>
      <c r="H517" s="373"/>
      <c r="I517" s="173">
        <f t="shared" si="287"/>
        <v>0</v>
      </c>
      <c r="J517" s="168"/>
      <c r="K517" s="190" t="s">
        <v>64</v>
      </c>
      <c r="L517" s="371"/>
      <c r="M517" s="372"/>
      <c r="N517" s="372"/>
      <c r="O517" s="373"/>
      <c r="P517" s="175">
        <v>0</v>
      </c>
      <c r="Q517" s="371"/>
      <c r="R517" s="378"/>
      <c r="S517" s="177">
        <f t="shared" si="288"/>
        <v>0</v>
      </c>
    </row>
    <row r="518" spans="1:19">
      <c r="A518" s="191" t="s">
        <v>23</v>
      </c>
      <c r="B518" s="371"/>
      <c r="C518" s="372"/>
      <c r="D518" s="372"/>
      <c r="E518" s="373"/>
      <c r="F518" s="192">
        <v>0</v>
      </c>
      <c r="G518" s="371"/>
      <c r="H518" s="373"/>
      <c r="I518" s="194">
        <f t="shared" si="287"/>
        <v>0</v>
      </c>
      <c r="J518" s="168"/>
      <c r="K518" s="195" t="s">
        <v>23</v>
      </c>
      <c r="L518" s="371"/>
      <c r="M518" s="372"/>
      <c r="N518" s="372"/>
      <c r="O518" s="373"/>
      <c r="P518" s="196">
        <v>0</v>
      </c>
      <c r="Q518" s="371"/>
      <c r="R518" s="378"/>
      <c r="S518" s="198">
        <f t="shared" si="288"/>
        <v>0</v>
      </c>
    </row>
    <row r="519" spans="1:19">
      <c r="A519" s="199" t="s">
        <v>19</v>
      </c>
      <c r="B519" s="371"/>
      <c r="C519" s="372"/>
      <c r="D519" s="372"/>
      <c r="E519" s="373"/>
      <c r="F519" s="200">
        <v>0</v>
      </c>
      <c r="G519" s="371"/>
      <c r="H519" s="373"/>
      <c r="I519" s="202">
        <f t="shared" si="287"/>
        <v>0</v>
      </c>
      <c r="J519" s="168"/>
      <c r="K519" s="203" t="s">
        <v>19</v>
      </c>
      <c r="L519" s="371"/>
      <c r="M519" s="372"/>
      <c r="N519" s="372"/>
      <c r="O519" s="373"/>
      <c r="P519" s="200">
        <v>0</v>
      </c>
      <c r="Q519" s="371"/>
      <c r="R519" s="378"/>
      <c r="S519" s="205">
        <f t="shared" si="288"/>
        <v>0</v>
      </c>
    </row>
    <row r="520" spans="1:19">
      <c r="A520" s="191" t="s">
        <v>20</v>
      </c>
      <c r="B520" s="371"/>
      <c r="C520" s="372"/>
      <c r="D520" s="372"/>
      <c r="E520" s="373"/>
      <c r="F520" s="192">
        <v>0</v>
      </c>
      <c r="G520" s="371"/>
      <c r="H520" s="373"/>
      <c r="I520" s="194">
        <f t="shared" si="287"/>
        <v>0</v>
      </c>
      <c r="J520" s="168"/>
      <c r="K520" s="195" t="s">
        <v>20</v>
      </c>
      <c r="L520" s="371"/>
      <c r="M520" s="372"/>
      <c r="N520" s="372"/>
      <c r="O520" s="373"/>
      <c r="P520" s="196">
        <v>0</v>
      </c>
      <c r="Q520" s="371"/>
      <c r="R520" s="378"/>
      <c r="S520" s="198">
        <f t="shared" si="288"/>
        <v>0</v>
      </c>
    </row>
    <row r="521" spans="1:19" ht="15" thickBot="1">
      <c r="A521" s="206" t="s">
        <v>11</v>
      </c>
      <c r="B521" s="374"/>
      <c r="C521" s="375"/>
      <c r="D521" s="375"/>
      <c r="E521" s="376"/>
      <c r="F521" s="207">
        <v>0</v>
      </c>
      <c r="G521" s="374"/>
      <c r="H521" s="376"/>
      <c r="I521" s="209">
        <f t="shared" si="287"/>
        <v>0</v>
      </c>
      <c r="J521" s="168"/>
      <c r="K521" s="210" t="s">
        <v>11</v>
      </c>
      <c r="L521" s="374"/>
      <c r="M521" s="375"/>
      <c r="N521" s="375"/>
      <c r="O521" s="376"/>
      <c r="P521" s="207">
        <v>0</v>
      </c>
      <c r="Q521" s="374"/>
      <c r="R521" s="379"/>
      <c r="S521" s="212">
        <f t="shared" si="288"/>
        <v>0</v>
      </c>
    </row>
    <row r="522" spans="1:19" ht="15">
      <c r="A522" s="213" t="s">
        <v>26</v>
      </c>
      <c r="B522" s="214">
        <f>SUM(B501:B517)</f>
        <v>0</v>
      </c>
      <c r="C522" s="214">
        <f t="shared" ref="C522:H522" si="289">SUM(C501:C517)</f>
        <v>0</v>
      </c>
      <c r="D522" s="214">
        <f t="shared" si="289"/>
        <v>0</v>
      </c>
      <c r="E522" s="214">
        <f t="shared" si="289"/>
        <v>0</v>
      </c>
      <c r="F522" s="214">
        <f t="shared" si="289"/>
        <v>0</v>
      </c>
      <c r="G522" s="214">
        <f t="shared" si="289"/>
        <v>0</v>
      </c>
      <c r="H522" s="216">
        <f t="shared" si="289"/>
        <v>0</v>
      </c>
      <c r="I522" s="173">
        <f t="shared" ref="I522" si="290">SUM(I501:I517)</f>
        <v>0</v>
      </c>
      <c r="J522" s="168"/>
      <c r="K522" s="215" t="s">
        <v>26</v>
      </c>
      <c r="L522" s="214">
        <f>SUM(L501:L517)</f>
        <v>0</v>
      </c>
      <c r="M522" s="214">
        <f t="shared" ref="M522:R522" si="291">SUM(M501:M517)</f>
        <v>0</v>
      </c>
      <c r="N522" s="214">
        <f t="shared" si="291"/>
        <v>0</v>
      </c>
      <c r="O522" s="214">
        <f t="shared" si="291"/>
        <v>0</v>
      </c>
      <c r="P522" s="214">
        <f t="shared" si="291"/>
        <v>0</v>
      </c>
      <c r="Q522" s="214">
        <f t="shared" si="291"/>
        <v>0</v>
      </c>
      <c r="R522" s="216">
        <f t="shared" si="291"/>
        <v>0</v>
      </c>
      <c r="S522" s="217">
        <f t="shared" ref="S522" si="292">SUM(S501:S517)</f>
        <v>0</v>
      </c>
    </row>
    <row r="523" spans="1:19" ht="15" thickBot="1">
      <c r="A523" s="30" t="s">
        <v>88</v>
      </c>
      <c r="B523" s="47" t="str">
        <f>IF($I522=0,"-",B522/$I522)</f>
        <v>-</v>
      </c>
      <c r="C523" s="47" t="str">
        <f t="shared" ref="C523:H523" si="293">IF($I522=0,"-",C522/$I522)</f>
        <v>-</v>
      </c>
      <c r="D523" s="47" t="str">
        <f t="shared" si="293"/>
        <v>-</v>
      </c>
      <c r="E523" s="47" t="str">
        <f t="shared" si="293"/>
        <v>-</v>
      </c>
      <c r="F523" s="47" t="str">
        <f t="shared" si="293"/>
        <v>-</v>
      </c>
      <c r="G523" s="47" t="str">
        <f t="shared" si="293"/>
        <v>-</v>
      </c>
      <c r="H523" s="70" t="str">
        <f t="shared" si="293"/>
        <v>-</v>
      </c>
      <c r="I523" s="48">
        <f>SUM(B523:H523)</f>
        <v>0</v>
      </c>
      <c r="J523" s="23"/>
      <c r="K523" s="81" t="s">
        <v>88</v>
      </c>
      <c r="L523" s="98" t="str">
        <f t="shared" ref="L523:R523" si="294">IF($S522=0,"-",L522/$S522)</f>
        <v>-</v>
      </c>
      <c r="M523" s="98" t="str">
        <f t="shared" si="294"/>
        <v>-</v>
      </c>
      <c r="N523" s="98" t="str">
        <f t="shared" si="294"/>
        <v>-</v>
      </c>
      <c r="O523" s="98" t="str">
        <f t="shared" si="294"/>
        <v>-</v>
      </c>
      <c r="P523" s="98" t="str">
        <f t="shared" si="294"/>
        <v>-</v>
      </c>
      <c r="Q523" s="98" t="str">
        <f t="shared" si="294"/>
        <v>-</v>
      </c>
      <c r="R523" s="99" t="str">
        <f t="shared" si="294"/>
        <v>-</v>
      </c>
      <c r="S523" s="100">
        <f>SUM(L523:R523)</f>
        <v>0</v>
      </c>
    </row>
    <row r="524" spans="1:19" ht="15" thickBot="1">
      <c r="A524" s="247"/>
      <c r="B524" s="247"/>
      <c r="C524" s="247"/>
      <c r="D524" s="247"/>
      <c r="E524" s="247"/>
      <c r="F524" s="247"/>
      <c r="G524" s="247"/>
      <c r="H524" s="247"/>
      <c r="I524" s="247"/>
      <c r="K524" s="247"/>
      <c r="L524" s="247"/>
      <c r="M524" s="247"/>
      <c r="N524" s="247"/>
      <c r="O524" s="247"/>
      <c r="P524" s="247"/>
      <c r="Q524" s="247"/>
      <c r="R524" s="247"/>
      <c r="S524" s="247"/>
    </row>
    <row r="525" spans="1:19" ht="28.5">
      <c r="A525" s="364" t="s">
        <v>47</v>
      </c>
      <c r="B525" s="164" t="s">
        <v>0</v>
      </c>
      <c r="C525" s="164" t="s">
        <v>1</v>
      </c>
      <c r="D525" s="164" t="s">
        <v>2</v>
      </c>
      <c r="E525" s="164" t="s">
        <v>3</v>
      </c>
      <c r="F525" s="164" t="s">
        <v>27</v>
      </c>
      <c r="G525" s="164" t="s">
        <v>4</v>
      </c>
      <c r="H525" s="164" t="s">
        <v>5</v>
      </c>
      <c r="I525" s="165" t="s">
        <v>6</v>
      </c>
      <c r="K525" s="366" t="s">
        <v>47</v>
      </c>
      <c r="L525" s="166" t="s">
        <v>0</v>
      </c>
      <c r="M525" s="166" t="s">
        <v>1</v>
      </c>
      <c r="N525" s="166" t="s">
        <v>2</v>
      </c>
      <c r="O525" s="166" t="s">
        <v>3</v>
      </c>
      <c r="P525" s="166" t="s">
        <v>27</v>
      </c>
      <c r="Q525" s="166" t="s">
        <v>4</v>
      </c>
      <c r="R525" s="166" t="s">
        <v>5</v>
      </c>
      <c r="S525" s="167" t="s">
        <v>6</v>
      </c>
    </row>
    <row r="526" spans="1:19" ht="15">
      <c r="A526" s="365" t="s">
        <v>47</v>
      </c>
      <c r="B526" s="318" t="s">
        <v>69</v>
      </c>
      <c r="C526" s="319"/>
      <c r="D526" s="319"/>
      <c r="E526" s="319"/>
      <c r="F526" s="319"/>
      <c r="G526" s="319"/>
      <c r="H526" s="319"/>
      <c r="I526" s="320"/>
      <c r="K526" s="367" t="s">
        <v>47</v>
      </c>
      <c r="L526" s="321" t="s">
        <v>69</v>
      </c>
      <c r="M526" s="322"/>
      <c r="N526" s="322"/>
      <c r="O526" s="322"/>
      <c r="P526" s="322"/>
      <c r="Q526" s="322"/>
      <c r="R526" s="322"/>
      <c r="S526" s="323"/>
    </row>
    <row r="527" spans="1:19" ht="15">
      <c r="A527" s="170" t="s">
        <v>7</v>
      </c>
      <c r="B527" s="368"/>
      <c r="C527" s="369"/>
      <c r="D527" s="369"/>
      <c r="E527" s="370"/>
      <c r="F527" s="171">
        <v>0</v>
      </c>
      <c r="G527" s="368"/>
      <c r="H527" s="370"/>
      <c r="I527" s="173">
        <f>SUM(B527:H527)</f>
        <v>0</v>
      </c>
      <c r="J527" s="168"/>
      <c r="K527" s="222" t="s">
        <v>7</v>
      </c>
      <c r="L527" s="368"/>
      <c r="M527" s="369"/>
      <c r="N527" s="369"/>
      <c r="O527" s="370"/>
      <c r="P527" s="171">
        <v>0</v>
      </c>
      <c r="Q527" s="368"/>
      <c r="R527" s="377"/>
      <c r="S527" s="224">
        <f>SUM(L527:R527)</f>
        <v>0</v>
      </c>
    </row>
    <row r="528" spans="1:19" ht="15">
      <c r="A528" s="178" t="s">
        <v>8</v>
      </c>
      <c r="B528" s="371"/>
      <c r="C528" s="372"/>
      <c r="D528" s="372"/>
      <c r="E528" s="373"/>
      <c r="F528" s="179">
        <v>0</v>
      </c>
      <c r="G528" s="371"/>
      <c r="H528" s="373"/>
      <c r="I528" s="181">
        <f t="shared" ref="I528:I547" si="295">SUM(B528:H528)</f>
        <v>0</v>
      </c>
      <c r="J528" s="168"/>
      <c r="K528" s="182" t="s">
        <v>8</v>
      </c>
      <c r="L528" s="371"/>
      <c r="M528" s="372"/>
      <c r="N528" s="372"/>
      <c r="O528" s="373"/>
      <c r="P528" s="183">
        <v>0</v>
      </c>
      <c r="Q528" s="371"/>
      <c r="R528" s="378"/>
      <c r="S528" s="185">
        <f t="shared" ref="S528:S547" si="296">SUM(L528:R528)</f>
        <v>0</v>
      </c>
    </row>
    <row r="529" spans="1:19" ht="15">
      <c r="A529" s="186" t="s">
        <v>10</v>
      </c>
      <c r="B529" s="371"/>
      <c r="C529" s="372"/>
      <c r="D529" s="372"/>
      <c r="E529" s="373"/>
      <c r="F529" s="175">
        <v>0</v>
      </c>
      <c r="G529" s="371"/>
      <c r="H529" s="373"/>
      <c r="I529" s="173">
        <f t="shared" si="295"/>
        <v>0</v>
      </c>
      <c r="J529" s="168"/>
      <c r="K529" s="188" t="s">
        <v>10</v>
      </c>
      <c r="L529" s="371"/>
      <c r="M529" s="372"/>
      <c r="N529" s="372"/>
      <c r="O529" s="373"/>
      <c r="P529" s="175">
        <v>0</v>
      </c>
      <c r="Q529" s="371"/>
      <c r="R529" s="378"/>
      <c r="S529" s="177">
        <f t="shared" si="296"/>
        <v>0</v>
      </c>
    </row>
    <row r="530" spans="1:19" ht="15">
      <c r="A530" s="178" t="s">
        <v>56</v>
      </c>
      <c r="B530" s="371"/>
      <c r="C530" s="372"/>
      <c r="D530" s="372"/>
      <c r="E530" s="373"/>
      <c r="F530" s="179">
        <v>0</v>
      </c>
      <c r="G530" s="371"/>
      <c r="H530" s="373"/>
      <c r="I530" s="181">
        <f t="shared" si="295"/>
        <v>0</v>
      </c>
      <c r="J530" s="168"/>
      <c r="K530" s="182" t="s">
        <v>56</v>
      </c>
      <c r="L530" s="371"/>
      <c r="M530" s="372"/>
      <c r="N530" s="372"/>
      <c r="O530" s="373"/>
      <c r="P530" s="183">
        <v>0</v>
      </c>
      <c r="Q530" s="371"/>
      <c r="R530" s="378"/>
      <c r="S530" s="185">
        <f t="shared" si="296"/>
        <v>0</v>
      </c>
    </row>
    <row r="531" spans="1:19" ht="15">
      <c r="A531" s="186" t="s">
        <v>16</v>
      </c>
      <c r="B531" s="371"/>
      <c r="C531" s="372"/>
      <c r="D531" s="372"/>
      <c r="E531" s="373"/>
      <c r="F531" s="175">
        <v>0</v>
      </c>
      <c r="G531" s="371"/>
      <c r="H531" s="373"/>
      <c r="I531" s="173">
        <f t="shared" si="295"/>
        <v>0</v>
      </c>
      <c r="J531" s="168"/>
      <c r="K531" s="188" t="s">
        <v>16</v>
      </c>
      <c r="L531" s="371"/>
      <c r="M531" s="372"/>
      <c r="N531" s="372"/>
      <c r="O531" s="373"/>
      <c r="P531" s="175">
        <v>0</v>
      </c>
      <c r="Q531" s="371"/>
      <c r="R531" s="378"/>
      <c r="S531" s="177">
        <f t="shared" si="296"/>
        <v>0</v>
      </c>
    </row>
    <row r="532" spans="1:19" ht="15">
      <c r="A532" s="178" t="s">
        <v>15</v>
      </c>
      <c r="B532" s="371"/>
      <c r="C532" s="372"/>
      <c r="D532" s="372"/>
      <c r="E532" s="373"/>
      <c r="F532" s="179">
        <v>0</v>
      </c>
      <c r="G532" s="371"/>
      <c r="H532" s="373"/>
      <c r="I532" s="181">
        <f t="shared" si="295"/>
        <v>0</v>
      </c>
      <c r="J532" s="168"/>
      <c r="K532" s="182" t="s">
        <v>15</v>
      </c>
      <c r="L532" s="371"/>
      <c r="M532" s="372"/>
      <c r="N532" s="372"/>
      <c r="O532" s="373"/>
      <c r="P532" s="183">
        <v>0</v>
      </c>
      <c r="Q532" s="371"/>
      <c r="R532" s="378"/>
      <c r="S532" s="185">
        <f t="shared" si="296"/>
        <v>0</v>
      </c>
    </row>
    <row r="533" spans="1:19" ht="15">
      <c r="A533" s="186" t="s">
        <v>58</v>
      </c>
      <c r="B533" s="371"/>
      <c r="C533" s="372"/>
      <c r="D533" s="372"/>
      <c r="E533" s="373"/>
      <c r="F533" s="175">
        <v>66.057486690224863</v>
      </c>
      <c r="G533" s="371"/>
      <c r="H533" s="373"/>
      <c r="I533" s="173">
        <f t="shared" si="295"/>
        <v>66.057486690224863</v>
      </c>
      <c r="J533" s="168"/>
      <c r="K533" s="188" t="s">
        <v>58</v>
      </c>
      <c r="L533" s="371"/>
      <c r="M533" s="372"/>
      <c r="N533" s="372"/>
      <c r="O533" s="373"/>
      <c r="P533" s="175">
        <v>0</v>
      </c>
      <c r="Q533" s="371"/>
      <c r="R533" s="378"/>
      <c r="S533" s="177">
        <f t="shared" si="296"/>
        <v>0</v>
      </c>
    </row>
    <row r="534" spans="1:19" ht="15">
      <c r="A534" s="178" t="s">
        <v>12</v>
      </c>
      <c r="B534" s="371"/>
      <c r="C534" s="372"/>
      <c r="D534" s="372"/>
      <c r="E534" s="373"/>
      <c r="F534" s="179">
        <v>7.6038495085511393</v>
      </c>
      <c r="G534" s="371"/>
      <c r="H534" s="373"/>
      <c r="I534" s="181">
        <f t="shared" si="295"/>
        <v>7.6038495085511393</v>
      </c>
      <c r="J534" s="168"/>
      <c r="K534" s="182" t="s">
        <v>12</v>
      </c>
      <c r="L534" s="371"/>
      <c r="M534" s="372"/>
      <c r="N534" s="372"/>
      <c r="O534" s="373"/>
      <c r="P534" s="183">
        <v>0</v>
      </c>
      <c r="Q534" s="371"/>
      <c r="R534" s="378"/>
      <c r="S534" s="185">
        <f t="shared" si="296"/>
        <v>0</v>
      </c>
    </row>
    <row r="535" spans="1:19" ht="15">
      <c r="A535" s="186" t="s">
        <v>59</v>
      </c>
      <c r="B535" s="371"/>
      <c r="C535" s="372"/>
      <c r="D535" s="372"/>
      <c r="E535" s="373"/>
      <c r="F535" s="175">
        <v>0</v>
      </c>
      <c r="G535" s="371"/>
      <c r="H535" s="373"/>
      <c r="I535" s="173">
        <f t="shared" si="295"/>
        <v>0</v>
      </c>
      <c r="J535" s="168"/>
      <c r="K535" s="188" t="s">
        <v>59</v>
      </c>
      <c r="L535" s="371"/>
      <c r="M535" s="372"/>
      <c r="N535" s="372"/>
      <c r="O535" s="373"/>
      <c r="P535" s="175">
        <v>0</v>
      </c>
      <c r="Q535" s="371"/>
      <c r="R535" s="378"/>
      <c r="S535" s="177">
        <f t="shared" si="296"/>
        <v>0</v>
      </c>
    </row>
    <row r="536" spans="1:19" ht="15">
      <c r="A536" s="178" t="s">
        <v>17</v>
      </c>
      <c r="B536" s="371"/>
      <c r="C536" s="372"/>
      <c r="D536" s="372"/>
      <c r="E536" s="373"/>
      <c r="F536" s="179">
        <v>0</v>
      </c>
      <c r="G536" s="371"/>
      <c r="H536" s="373"/>
      <c r="I536" s="181">
        <f t="shared" si="295"/>
        <v>0</v>
      </c>
      <c r="J536" s="168"/>
      <c r="K536" s="182" t="s">
        <v>17</v>
      </c>
      <c r="L536" s="371"/>
      <c r="M536" s="372"/>
      <c r="N536" s="372"/>
      <c r="O536" s="373"/>
      <c r="P536" s="183">
        <v>0</v>
      </c>
      <c r="Q536" s="371"/>
      <c r="R536" s="378"/>
      <c r="S536" s="185">
        <f t="shared" si="296"/>
        <v>0</v>
      </c>
    </row>
    <row r="537" spans="1:19" ht="15">
      <c r="A537" s="186" t="s">
        <v>139</v>
      </c>
      <c r="B537" s="371"/>
      <c r="C537" s="372"/>
      <c r="D537" s="372"/>
      <c r="E537" s="373"/>
      <c r="F537" s="175">
        <v>0</v>
      </c>
      <c r="G537" s="371"/>
      <c r="H537" s="373"/>
      <c r="I537" s="173">
        <f t="shared" si="295"/>
        <v>0</v>
      </c>
      <c r="J537" s="168"/>
      <c r="K537" s="188" t="s">
        <v>139</v>
      </c>
      <c r="L537" s="371"/>
      <c r="M537" s="372"/>
      <c r="N537" s="372"/>
      <c r="O537" s="373"/>
      <c r="P537" s="175">
        <v>0</v>
      </c>
      <c r="Q537" s="371"/>
      <c r="R537" s="378"/>
      <c r="S537" s="177">
        <f t="shared" si="296"/>
        <v>0</v>
      </c>
    </row>
    <row r="538" spans="1:19" ht="15">
      <c r="A538" s="178" t="s">
        <v>25</v>
      </c>
      <c r="B538" s="371"/>
      <c r="C538" s="372"/>
      <c r="D538" s="372"/>
      <c r="E538" s="373"/>
      <c r="F538" s="179">
        <v>0</v>
      </c>
      <c r="G538" s="371"/>
      <c r="H538" s="373"/>
      <c r="I538" s="181">
        <f t="shared" si="295"/>
        <v>0</v>
      </c>
      <c r="J538" s="168"/>
      <c r="K538" s="182" t="s">
        <v>25</v>
      </c>
      <c r="L538" s="371"/>
      <c r="M538" s="372"/>
      <c r="N538" s="372"/>
      <c r="O538" s="373"/>
      <c r="P538" s="183">
        <v>0</v>
      </c>
      <c r="Q538" s="371"/>
      <c r="R538" s="378"/>
      <c r="S538" s="185">
        <f t="shared" si="296"/>
        <v>0</v>
      </c>
    </row>
    <row r="539" spans="1:19" ht="15">
      <c r="A539" s="186" t="s">
        <v>24</v>
      </c>
      <c r="B539" s="371"/>
      <c r="C539" s="372"/>
      <c r="D539" s="372"/>
      <c r="E539" s="373"/>
      <c r="F539" s="175">
        <v>0</v>
      </c>
      <c r="G539" s="371"/>
      <c r="H539" s="373"/>
      <c r="I539" s="173">
        <f t="shared" si="295"/>
        <v>0</v>
      </c>
      <c r="J539" s="168"/>
      <c r="K539" s="188" t="s">
        <v>24</v>
      </c>
      <c r="L539" s="371"/>
      <c r="M539" s="372"/>
      <c r="N539" s="372"/>
      <c r="O539" s="373"/>
      <c r="P539" s="175">
        <v>0</v>
      </c>
      <c r="Q539" s="371"/>
      <c r="R539" s="378"/>
      <c r="S539" s="177">
        <f t="shared" si="296"/>
        <v>0</v>
      </c>
    </row>
    <row r="540" spans="1:19" ht="15">
      <c r="A540" s="178" t="s">
        <v>60</v>
      </c>
      <c r="B540" s="371"/>
      <c r="C540" s="372"/>
      <c r="D540" s="372"/>
      <c r="E540" s="373"/>
      <c r="F540" s="179">
        <v>0</v>
      </c>
      <c r="G540" s="371"/>
      <c r="H540" s="373"/>
      <c r="I540" s="181">
        <f t="shared" si="295"/>
        <v>0</v>
      </c>
      <c r="J540" s="168"/>
      <c r="K540" s="182" t="s">
        <v>60</v>
      </c>
      <c r="L540" s="371"/>
      <c r="M540" s="372"/>
      <c r="N540" s="372"/>
      <c r="O540" s="373"/>
      <c r="P540" s="183">
        <v>0</v>
      </c>
      <c r="Q540" s="371"/>
      <c r="R540" s="378"/>
      <c r="S540" s="185">
        <f t="shared" si="296"/>
        <v>0</v>
      </c>
    </row>
    <row r="541" spans="1:19" ht="15">
      <c r="A541" s="186" t="s">
        <v>22</v>
      </c>
      <c r="B541" s="371"/>
      <c r="C541" s="372"/>
      <c r="D541" s="372"/>
      <c r="E541" s="373"/>
      <c r="F541" s="175">
        <v>0</v>
      </c>
      <c r="G541" s="371"/>
      <c r="H541" s="373"/>
      <c r="I541" s="173">
        <f t="shared" si="295"/>
        <v>0</v>
      </c>
      <c r="J541" s="168"/>
      <c r="K541" s="188" t="s">
        <v>22</v>
      </c>
      <c r="L541" s="371"/>
      <c r="M541" s="372"/>
      <c r="N541" s="372"/>
      <c r="O541" s="373"/>
      <c r="P541" s="175">
        <v>0</v>
      </c>
      <c r="Q541" s="371"/>
      <c r="R541" s="378"/>
      <c r="S541" s="177">
        <f t="shared" si="296"/>
        <v>0</v>
      </c>
    </row>
    <row r="542" spans="1:19" ht="15">
      <c r="A542" s="178" t="s">
        <v>21</v>
      </c>
      <c r="B542" s="371"/>
      <c r="C542" s="372"/>
      <c r="D542" s="372"/>
      <c r="E542" s="373"/>
      <c r="F542" s="179">
        <v>0</v>
      </c>
      <c r="G542" s="371"/>
      <c r="H542" s="373"/>
      <c r="I542" s="181">
        <f t="shared" si="295"/>
        <v>0</v>
      </c>
      <c r="J542" s="168"/>
      <c r="K542" s="182" t="s">
        <v>21</v>
      </c>
      <c r="L542" s="371"/>
      <c r="M542" s="372"/>
      <c r="N542" s="372"/>
      <c r="O542" s="373"/>
      <c r="P542" s="183">
        <v>0</v>
      </c>
      <c r="Q542" s="371"/>
      <c r="R542" s="378"/>
      <c r="S542" s="185">
        <f t="shared" si="296"/>
        <v>0</v>
      </c>
    </row>
    <row r="543" spans="1:19" ht="15">
      <c r="A543" s="189" t="s">
        <v>64</v>
      </c>
      <c r="B543" s="371"/>
      <c r="C543" s="372"/>
      <c r="D543" s="372"/>
      <c r="E543" s="373"/>
      <c r="F543" s="175">
        <v>0</v>
      </c>
      <c r="G543" s="371"/>
      <c r="H543" s="373"/>
      <c r="I543" s="173">
        <f t="shared" si="295"/>
        <v>0</v>
      </c>
      <c r="J543" s="168"/>
      <c r="K543" s="190" t="s">
        <v>64</v>
      </c>
      <c r="L543" s="371"/>
      <c r="M543" s="372"/>
      <c r="N543" s="372"/>
      <c r="O543" s="373"/>
      <c r="P543" s="175">
        <v>0</v>
      </c>
      <c r="Q543" s="371"/>
      <c r="R543" s="378"/>
      <c r="S543" s="177">
        <f t="shared" si="296"/>
        <v>0</v>
      </c>
    </row>
    <row r="544" spans="1:19">
      <c r="A544" s="191" t="s">
        <v>23</v>
      </c>
      <c r="B544" s="371"/>
      <c r="C544" s="372"/>
      <c r="D544" s="372"/>
      <c r="E544" s="373"/>
      <c r="F544" s="192">
        <v>0</v>
      </c>
      <c r="G544" s="371"/>
      <c r="H544" s="373"/>
      <c r="I544" s="194">
        <f t="shared" si="295"/>
        <v>0</v>
      </c>
      <c r="J544" s="168"/>
      <c r="K544" s="195" t="s">
        <v>23</v>
      </c>
      <c r="L544" s="371"/>
      <c r="M544" s="372"/>
      <c r="N544" s="372"/>
      <c r="O544" s="373"/>
      <c r="P544" s="196">
        <v>0</v>
      </c>
      <c r="Q544" s="371"/>
      <c r="R544" s="378"/>
      <c r="S544" s="198">
        <f t="shared" si="296"/>
        <v>0</v>
      </c>
    </row>
    <row r="545" spans="1:19">
      <c r="A545" s="199" t="s">
        <v>19</v>
      </c>
      <c r="B545" s="371"/>
      <c r="C545" s="372"/>
      <c r="D545" s="372"/>
      <c r="E545" s="373"/>
      <c r="F545" s="200">
        <v>0</v>
      </c>
      <c r="G545" s="371"/>
      <c r="H545" s="373"/>
      <c r="I545" s="202">
        <f t="shared" si="295"/>
        <v>0</v>
      </c>
      <c r="J545" s="168"/>
      <c r="K545" s="203" t="s">
        <v>19</v>
      </c>
      <c r="L545" s="371"/>
      <c r="M545" s="372"/>
      <c r="N545" s="372"/>
      <c r="O545" s="373"/>
      <c r="P545" s="200">
        <v>0</v>
      </c>
      <c r="Q545" s="371"/>
      <c r="R545" s="378"/>
      <c r="S545" s="205">
        <f t="shared" si="296"/>
        <v>0</v>
      </c>
    </row>
    <row r="546" spans="1:19">
      <c r="A546" s="191" t="s">
        <v>20</v>
      </c>
      <c r="B546" s="371"/>
      <c r="C546" s="372"/>
      <c r="D546" s="372"/>
      <c r="E546" s="373"/>
      <c r="F546" s="192">
        <v>0</v>
      </c>
      <c r="G546" s="371"/>
      <c r="H546" s="373"/>
      <c r="I546" s="194">
        <f t="shared" si="295"/>
        <v>0</v>
      </c>
      <c r="J546" s="168"/>
      <c r="K546" s="195" t="s">
        <v>20</v>
      </c>
      <c r="L546" s="371"/>
      <c r="M546" s="372"/>
      <c r="N546" s="372"/>
      <c r="O546" s="373"/>
      <c r="P546" s="196">
        <v>0</v>
      </c>
      <c r="Q546" s="371"/>
      <c r="R546" s="378"/>
      <c r="S546" s="198">
        <f t="shared" si="296"/>
        <v>0</v>
      </c>
    </row>
    <row r="547" spans="1:19" ht="15" thickBot="1">
      <c r="A547" s="206" t="s">
        <v>11</v>
      </c>
      <c r="B547" s="374"/>
      <c r="C547" s="375"/>
      <c r="D547" s="375"/>
      <c r="E547" s="376"/>
      <c r="F547" s="207">
        <v>0</v>
      </c>
      <c r="G547" s="374"/>
      <c r="H547" s="376"/>
      <c r="I547" s="209">
        <f t="shared" si="295"/>
        <v>0</v>
      </c>
      <c r="J547" s="168"/>
      <c r="K547" s="210" t="s">
        <v>11</v>
      </c>
      <c r="L547" s="374"/>
      <c r="M547" s="375"/>
      <c r="N547" s="375"/>
      <c r="O547" s="376"/>
      <c r="P547" s="207">
        <v>0</v>
      </c>
      <c r="Q547" s="374"/>
      <c r="R547" s="379"/>
      <c r="S547" s="212">
        <f t="shared" si="296"/>
        <v>0</v>
      </c>
    </row>
    <row r="548" spans="1:19" ht="15">
      <c r="A548" s="213" t="s">
        <v>26</v>
      </c>
      <c r="B548" s="214">
        <f>SUM(B527:B543)</f>
        <v>0</v>
      </c>
      <c r="C548" s="214">
        <f t="shared" ref="C548:H548" si="297">SUM(C527:C543)</f>
        <v>0</v>
      </c>
      <c r="D548" s="214">
        <f t="shared" si="297"/>
        <v>0</v>
      </c>
      <c r="E548" s="214">
        <f t="shared" si="297"/>
        <v>0</v>
      </c>
      <c r="F548" s="214">
        <f t="shared" si="297"/>
        <v>73.661336198775999</v>
      </c>
      <c r="G548" s="214">
        <f t="shared" si="297"/>
        <v>0</v>
      </c>
      <c r="H548" s="216">
        <f t="shared" si="297"/>
        <v>0</v>
      </c>
      <c r="I548" s="173">
        <f t="shared" ref="I548" si="298">SUM(I527:I543)</f>
        <v>73.661336198775999</v>
      </c>
      <c r="J548" s="168"/>
      <c r="K548" s="215" t="s">
        <v>26</v>
      </c>
      <c r="L548" s="214">
        <f>SUM(L527:L543)</f>
        <v>0</v>
      </c>
      <c r="M548" s="214">
        <f t="shared" ref="M548:R548" si="299">SUM(M527:M543)</f>
        <v>0</v>
      </c>
      <c r="N548" s="214">
        <f t="shared" si="299"/>
        <v>0</v>
      </c>
      <c r="O548" s="214">
        <f t="shared" si="299"/>
        <v>0</v>
      </c>
      <c r="P548" s="214">
        <f t="shared" si="299"/>
        <v>0</v>
      </c>
      <c r="Q548" s="214">
        <f t="shared" si="299"/>
        <v>0</v>
      </c>
      <c r="R548" s="216">
        <f t="shared" si="299"/>
        <v>0</v>
      </c>
      <c r="S548" s="217">
        <f t="shared" ref="S548" si="300">SUM(S527:S543)</f>
        <v>0</v>
      </c>
    </row>
    <row r="549" spans="1:19" ht="15" thickBot="1">
      <c r="A549" s="30" t="s">
        <v>88</v>
      </c>
      <c r="B549" s="47">
        <f>IF($I548=0,"-",B548/$I548)</f>
        <v>0</v>
      </c>
      <c r="C549" s="47">
        <f t="shared" ref="C549:H549" si="301">IF($I548=0,"-",C548/$I548)</f>
        <v>0</v>
      </c>
      <c r="D549" s="47">
        <f t="shared" si="301"/>
        <v>0</v>
      </c>
      <c r="E549" s="47">
        <f t="shared" si="301"/>
        <v>0</v>
      </c>
      <c r="F549" s="47">
        <f t="shared" si="301"/>
        <v>1</v>
      </c>
      <c r="G549" s="47">
        <f t="shared" si="301"/>
        <v>0</v>
      </c>
      <c r="H549" s="70">
        <f t="shared" si="301"/>
        <v>0</v>
      </c>
      <c r="I549" s="48">
        <f>SUM(B549:H549)</f>
        <v>1</v>
      </c>
      <c r="J549" s="23"/>
      <c r="K549" s="81" t="s">
        <v>88</v>
      </c>
      <c r="L549" s="98" t="str">
        <f t="shared" ref="L549:R549" si="302">IF($S548=0,"-",L548/$S548)</f>
        <v>-</v>
      </c>
      <c r="M549" s="98" t="str">
        <f t="shared" si="302"/>
        <v>-</v>
      </c>
      <c r="N549" s="98" t="str">
        <f t="shared" si="302"/>
        <v>-</v>
      </c>
      <c r="O549" s="98" t="str">
        <f t="shared" si="302"/>
        <v>-</v>
      </c>
      <c r="P549" s="98" t="str">
        <f t="shared" si="302"/>
        <v>-</v>
      </c>
      <c r="Q549" s="98" t="str">
        <f t="shared" si="302"/>
        <v>-</v>
      </c>
      <c r="R549" s="99" t="str">
        <f t="shared" si="302"/>
        <v>-</v>
      </c>
      <c r="S549" s="100">
        <f>SUM(L549:R549)</f>
        <v>0</v>
      </c>
    </row>
    <row r="550" spans="1:19" ht="15" thickBot="1">
      <c r="A550" s="247"/>
      <c r="B550" s="247"/>
      <c r="C550" s="247"/>
      <c r="D550" s="247"/>
      <c r="E550" s="247"/>
      <c r="F550" s="247"/>
      <c r="G550" s="247"/>
      <c r="H550" s="247"/>
      <c r="I550" s="247"/>
      <c r="K550" s="247"/>
      <c r="L550" s="247"/>
      <c r="M550" s="247"/>
      <c r="N550" s="247"/>
      <c r="O550" s="247"/>
      <c r="P550" s="247"/>
      <c r="Q550" s="247"/>
      <c r="R550" s="247"/>
      <c r="S550" s="247"/>
    </row>
    <row r="551" spans="1:19" ht="28.5">
      <c r="A551" s="364" t="s">
        <v>48</v>
      </c>
      <c r="B551" s="164" t="s">
        <v>0</v>
      </c>
      <c r="C551" s="164" t="s">
        <v>1</v>
      </c>
      <c r="D551" s="164" t="s">
        <v>2</v>
      </c>
      <c r="E551" s="164" t="s">
        <v>3</v>
      </c>
      <c r="F551" s="164" t="s">
        <v>27</v>
      </c>
      <c r="G551" s="164" t="s">
        <v>4</v>
      </c>
      <c r="H551" s="164" t="s">
        <v>5</v>
      </c>
      <c r="I551" s="165" t="s">
        <v>6</v>
      </c>
      <c r="K551" s="366" t="s">
        <v>48</v>
      </c>
      <c r="L551" s="166" t="s">
        <v>0</v>
      </c>
      <c r="M551" s="166" t="s">
        <v>1</v>
      </c>
      <c r="N551" s="166" t="s">
        <v>2</v>
      </c>
      <c r="O551" s="166" t="s">
        <v>3</v>
      </c>
      <c r="P551" s="166" t="s">
        <v>27</v>
      </c>
      <c r="Q551" s="166" t="s">
        <v>4</v>
      </c>
      <c r="R551" s="166" t="s">
        <v>5</v>
      </c>
      <c r="S551" s="167" t="s">
        <v>6</v>
      </c>
    </row>
    <row r="552" spans="1:19" ht="15">
      <c r="A552" s="365" t="s">
        <v>48</v>
      </c>
      <c r="B552" s="318" t="s">
        <v>69</v>
      </c>
      <c r="C552" s="319"/>
      <c r="D552" s="319"/>
      <c r="E552" s="319"/>
      <c r="F552" s="319"/>
      <c r="G552" s="319"/>
      <c r="H552" s="319"/>
      <c r="I552" s="320"/>
      <c r="K552" s="367" t="s">
        <v>48</v>
      </c>
      <c r="L552" s="321" t="s">
        <v>69</v>
      </c>
      <c r="M552" s="322"/>
      <c r="N552" s="322"/>
      <c r="O552" s="322"/>
      <c r="P552" s="322"/>
      <c r="Q552" s="322"/>
      <c r="R552" s="322"/>
      <c r="S552" s="323"/>
    </row>
    <row r="553" spans="1:19" ht="15">
      <c r="A553" s="170" t="s">
        <v>7</v>
      </c>
      <c r="B553" s="368"/>
      <c r="C553" s="369"/>
      <c r="D553" s="369"/>
      <c r="E553" s="370"/>
      <c r="F553" s="171">
        <v>0</v>
      </c>
      <c r="G553" s="368"/>
      <c r="H553" s="370"/>
      <c r="I553" s="173">
        <f>SUM(B553:H553)</f>
        <v>0</v>
      </c>
      <c r="J553" s="168"/>
      <c r="K553" s="222" t="s">
        <v>7</v>
      </c>
      <c r="L553" s="368"/>
      <c r="M553" s="369"/>
      <c r="N553" s="369"/>
      <c r="O553" s="370"/>
      <c r="P553" s="171">
        <v>0</v>
      </c>
      <c r="Q553" s="368"/>
      <c r="R553" s="377"/>
      <c r="S553" s="224">
        <f>SUM(L553:R553)</f>
        <v>0</v>
      </c>
    </row>
    <row r="554" spans="1:19" ht="15">
      <c r="A554" s="178" t="s">
        <v>8</v>
      </c>
      <c r="B554" s="371"/>
      <c r="C554" s="372"/>
      <c r="D554" s="372"/>
      <c r="E554" s="373"/>
      <c r="F554" s="179">
        <v>0</v>
      </c>
      <c r="G554" s="371"/>
      <c r="H554" s="373"/>
      <c r="I554" s="181">
        <f t="shared" ref="I554:I573" si="303">SUM(B554:H554)</f>
        <v>0</v>
      </c>
      <c r="J554" s="168"/>
      <c r="K554" s="182" t="s">
        <v>8</v>
      </c>
      <c r="L554" s="371"/>
      <c r="M554" s="372"/>
      <c r="N554" s="372"/>
      <c r="O554" s="373"/>
      <c r="P554" s="183">
        <v>0</v>
      </c>
      <c r="Q554" s="371"/>
      <c r="R554" s="378"/>
      <c r="S554" s="185">
        <f t="shared" ref="S554:S573" si="304">SUM(L554:R554)</f>
        <v>0</v>
      </c>
    </row>
    <row r="555" spans="1:19" ht="15">
      <c r="A555" s="186" t="s">
        <v>10</v>
      </c>
      <c r="B555" s="371"/>
      <c r="C555" s="372"/>
      <c r="D555" s="372"/>
      <c r="E555" s="373"/>
      <c r="F555" s="175">
        <v>0</v>
      </c>
      <c r="G555" s="371"/>
      <c r="H555" s="373"/>
      <c r="I555" s="173">
        <f t="shared" si="303"/>
        <v>0</v>
      </c>
      <c r="J555" s="168"/>
      <c r="K555" s="188" t="s">
        <v>10</v>
      </c>
      <c r="L555" s="371"/>
      <c r="M555" s="372"/>
      <c r="N555" s="372"/>
      <c r="O555" s="373"/>
      <c r="P555" s="175">
        <v>0</v>
      </c>
      <c r="Q555" s="371"/>
      <c r="R555" s="378"/>
      <c r="S555" s="177">
        <f t="shared" si="304"/>
        <v>0</v>
      </c>
    </row>
    <row r="556" spans="1:19" ht="15">
      <c r="A556" s="178" t="s">
        <v>56</v>
      </c>
      <c r="B556" s="371"/>
      <c r="C556" s="372"/>
      <c r="D556" s="372"/>
      <c r="E556" s="373"/>
      <c r="F556" s="179">
        <v>0</v>
      </c>
      <c r="G556" s="371"/>
      <c r="H556" s="373"/>
      <c r="I556" s="181">
        <f t="shared" si="303"/>
        <v>0</v>
      </c>
      <c r="J556" s="168"/>
      <c r="K556" s="182" t="s">
        <v>56</v>
      </c>
      <c r="L556" s="371"/>
      <c r="M556" s="372"/>
      <c r="N556" s="372"/>
      <c r="O556" s="373"/>
      <c r="P556" s="183">
        <v>0</v>
      </c>
      <c r="Q556" s="371"/>
      <c r="R556" s="378"/>
      <c r="S556" s="185">
        <f t="shared" si="304"/>
        <v>0</v>
      </c>
    </row>
    <row r="557" spans="1:19" ht="15">
      <c r="A557" s="186" t="s">
        <v>16</v>
      </c>
      <c r="B557" s="371"/>
      <c r="C557" s="372"/>
      <c r="D557" s="372"/>
      <c r="E557" s="373"/>
      <c r="F557" s="175">
        <v>0</v>
      </c>
      <c r="G557" s="371"/>
      <c r="H557" s="373"/>
      <c r="I557" s="173">
        <f t="shared" si="303"/>
        <v>0</v>
      </c>
      <c r="J557" s="168"/>
      <c r="K557" s="188" t="s">
        <v>16</v>
      </c>
      <c r="L557" s="371"/>
      <c r="M557" s="372"/>
      <c r="N557" s="372"/>
      <c r="O557" s="373"/>
      <c r="P557" s="175">
        <v>0</v>
      </c>
      <c r="Q557" s="371"/>
      <c r="R557" s="378"/>
      <c r="S557" s="177">
        <f t="shared" si="304"/>
        <v>0</v>
      </c>
    </row>
    <row r="558" spans="1:19" ht="15">
      <c r="A558" s="178" t="s">
        <v>15</v>
      </c>
      <c r="B558" s="371"/>
      <c r="C558" s="372"/>
      <c r="D558" s="372"/>
      <c r="E558" s="373"/>
      <c r="F558" s="179">
        <v>0</v>
      </c>
      <c r="G558" s="371"/>
      <c r="H558" s="373"/>
      <c r="I558" s="181">
        <f t="shared" si="303"/>
        <v>0</v>
      </c>
      <c r="J558" s="168"/>
      <c r="K558" s="182" t="s">
        <v>15</v>
      </c>
      <c r="L558" s="371"/>
      <c r="M558" s="372"/>
      <c r="N558" s="372"/>
      <c r="O558" s="373"/>
      <c r="P558" s="183">
        <v>0</v>
      </c>
      <c r="Q558" s="371"/>
      <c r="R558" s="378"/>
      <c r="S558" s="185">
        <f t="shared" si="304"/>
        <v>0</v>
      </c>
    </row>
    <row r="559" spans="1:19" ht="15">
      <c r="A559" s="186" t="s">
        <v>58</v>
      </c>
      <c r="B559" s="371"/>
      <c r="C559" s="372"/>
      <c r="D559" s="372"/>
      <c r="E559" s="373"/>
      <c r="F559" s="175">
        <v>0</v>
      </c>
      <c r="G559" s="371"/>
      <c r="H559" s="373"/>
      <c r="I559" s="173">
        <f t="shared" si="303"/>
        <v>0</v>
      </c>
      <c r="J559" s="168"/>
      <c r="K559" s="188" t="s">
        <v>58</v>
      </c>
      <c r="L559" s="371"/>
      <c r="M559" s="372"/>
      <c r="N559" s="372"/>
      <c r="O559" s="373"/>
      <c r="P559" s="175">
        <v>0</v>
      </c>
      <c r="Q559" s="371"/>
      <c r="R559" s="378"/>
      <c r="S559" s="177">
        <f t="shared" si="304"/>
        <v>0</v>
      </c>
    </row>
    <row r="560" spans="1:19" ht="15">
      <c r="A560" s="178" t="s">
        <v>12</v>
      </c>
      <c r="B560" s="371"/>
      <c r="C560" s="372"/>
      <c r="D560" s="372"/>
      <c r="E560" s="373"/>
      <c r="F560" s="179">
        <v>0.61473268351512078</v>
      </c>
      <c r="G560" s="371"/>
      <c r="H560" s="373"/>
      <c r="I560" s="181">
        <f t="shared" si="303"/>
        <v>0.61473268351512078</v>
      </c>
      <c r="J560" s="168"/>
      <c r="K560" s="182" t="s">
        <v>12</v>
      </c>
      <c r="L560" s="371"/>
      <c r="M560" s="372"/>
      <c r="N560" s="372"/>
      <c r="O560" s="373"/>
      <c r="P560" s="183">
        <v>0</v>
      </c>
      <c r="Q560" s="371"/>
      <c r="R560" s="378"/>
      <c r="S560" s="185">
        <f t="shared" si="304"/>
        <v>0</v>
      </c>
    </row>
    <row r="561" spans="1:19" ht="15">
      <c r="A561" s="186" t="s">
        <v>59</v>
      </c>
      <c r="B561" s="371"/>
      <c r="C561" s="372"/>
      <c r="D561" s="372"/>
      <c r="E561" s="373"/>
      <c r="F561" s="175">
        <v>2.6547404119020932</v>
      </c>
      <c r="G561" s="371"/>
      <c r="H561" s="373"/>
      <c r="I561" s="173">
        <f t="shared" si="303"/>
        <v>2.6547404119020932</v>
      </c>
      <c r="J561" s="168"/>
      <c r="K561" s="188" t="s">
        <v>59</v>
      </c>
      <c r="L561" s="371"/>
      <c r="M561" s="372"/>
      <c r="N561" s="372"/>
      <c r="O561" s="373"/>
      <c r="P561" s="175">
        <v>0</v>
      </c>
      <c r="Q561" s="371"/>
      <c r="R561" s="378"/>
      <c r="S561" s="177">
        <f t="shared" si="304"/>
        <v>0</v>
      </c>
    </row>
    <row r="562" spans="1:19" ht="15">
      <c r="A562" s="178" t="s">
        <v>17</v>
      </c>
      <c r="B562" s="371"/>
      <c r="C562" s="372"/>
      <c r="D562" s="372"/>
      <c r="E562" s="373"/>
      <c r="F562" s="179">
        <v>0</v>
      </c>
      <c r="G562" s="371"/>
      <c r="H562" s="373"/>
      <c r="I562" s="181">
        <f t="shared" si="303"/>
        <v>0</v>
      </c>
      <c r="J562" s="168"/>
      <c r="K562" s="182" t="s">
        <v>17</v>
      </c>
      <c r="L562" s="371"/>
      <c r="M562" s="372"/>
      <c r="N562" s="372"/>
      <c r="O562" s="373"/>
      <c r="P562" s="183">
        <v>0</v>
      </c>
      <c r="Q562" s="371"/>
      <c r="R562" s="378"/>
      <c r="S562" s="185">
        <f t="shared" si="304"/>
        <v>0</v>
      </c>
    </row>
    <row r="563" spans="1:19" ht="15">
      <c r="A563" s="186" t="s">
        <v>139</v>
      </c>
      <c r="B563" s="371"/>
      <c r="C563" s="372"/>
      <c r="D563" s="372"/>
      <c r="E563" s="373"/>
      <c r="F563" s="175">
        <v>0</v>
      </c>
      <c r="G563" s="371"/>
      <c r="H563" s="373"/>
      <c r="I563" s="173">
        <f t="shared" si="303"/>
        <v>0</v>
      </c>
      <c r="J563" s="168"/>
      <c r="K563" s="188" t="s">
        <v>139</v>
      </c>
      <c r="L563" s="371"/>
      <c r="M563" s="372"/>
      <c r="N563" s="372"/>
      <c r="O563" s="373"/>
      <c r="P563" s="175">
        <v>0</v>
      </c>
      <c r="Q563" s="371"/>
      <c r="R563" s="378"/>
      <c r="S563" s="177">
        <f t="shared" si="304"/>
        <v>0</v>
      </c>
    </row>
    <row r="564" spans="1:19" ht="15">
      <c r="A564" s="178" t="s">
        <v>25</v>
      </c>
      <c r="B564" s="371"/>
      <c r="C564" s="372"/>
      <c r="D564" s="372"/>
      <c r="E564" s="373"/>
      <c r="F564" s="179">
        <v>0</v>
      </c>
      <c r="G564" s="371"/>
      <c r="H564" s="373"/>
      <c r="I564" s="181">
        <f t="shared" si="303"/>
        <v>0</v>
      </c>
      <c r="J564" s="168"/>
      <c r="K564" s="182" t="s">
        <v>25</v>
      </c>
      <c r="L564" s="371"/>
      <c r="M564" s="372"/>
      <c r="N564" s="372"/>
      <c r="O564" s="373"/>
      <c r="P564" s="183">
        <v>0</v>
      </c>
      <c r="Q564" s="371"/>
      <c r="R564" s="378"/>
      <c r="S564" s="185">
        <f t="shared" si="304"/>
        <v>0</v>
      </c>
    </row>
    <row r="565" spans="1:19" ht="15">
      <c r="A565" s="186" t="s">
        <v>24</v>
      </c>
      <c r="B565" s="371"/>
      <c r="C565" s="372"/>
      <c r="D565" s="372"/>
      <c r="E565" s="373"/>
      <c r="F565" s="175">
        <v>0</v>
      </c>
      <c r="G565" s="371"/>
      <c r="H565" s="373"/>
      <c r="I565" s="173">
        <f t="shared" si="303"/>
        <v>0</v>
      </c>
      <c r="J565" s="168"/>
      <c r="K565" s="188" t="s">
        <v>24</v>
      </c>
      <c r="L565" s="371"/>
      <c r="M565" s="372"/>
      <c r="N565" s="372"/>
      <c r="O565" s="373"/>
      <c r="P565" s="175">
        <v>0</v>
      </c>
      <c r="Q565" s="371"/>
      <c r="R565" s="378"/>
      <c r="S565" s="177">
        <f t="shared" si="304"/>
        <v>0</v>
      </c>
    </row>
    <row r="566" spans="1:19" ht="15">
      <c r="A566" s="178" t="s">
        <v>60</v>
      </c>
      <c r="B566" s="371"/>
      <c r="C566" s="372"/>
      <c r="D566" s="372"/>
      <c r="E566" s="373"/>
      <c r="F566" s="179">
        <v>0</v>
      </c>
      <c r="G566" s="371"/>
      <c r="H566" s="373"/>
      <c r="I566" s="181">
        <f t="shared" si="303"/>
        <v>0</v>
      </c>
      <c r="J566" s="168"/>
      <c r="K566" s="182" t="s">
        <v>60</v>
      </c>
      <c r="L566" s="371"/>
      <c r="M566" s="372"/>
      <c r="N566" s="372"/>
      <c r="O566" s="373"/>
      <c r="P566" s="183">
        <v>0</v>
      </c>
      <c r="Q566" s="371"/>
      <c r="R566" s="378"/>
      <c r="S566" s="185">
        <f t="shared" si="304"/>
        <v>0</v>
      </c>
    </row>
    <row r="567" spans="1:19" ht="15">
      <c r="A567" s="186" t="s">
        <v>22</v>
      </c>
      <c r="B567" s="371"/>
      <c r="C567" s="372"/>
      <c r="D567" s="372"/>
      <c r="E567" s="373"/>
      <c r="F567" s="175">
        <v>0</v>
      </c>
      <c r="G567" s="371"/>
      <c r="H567" s="373"/>
      <c r="I567" s="173">
        <f t="shared" si="303"/>
        <v>0</v>
      </c>
      <c r="J567" s="168"/>
      <c r="K567" s="188" t="s">
        <v>22</v>
      </c>
      <c r="L567" s="371"/>
      <c r="M567" s="372"/>
      <c r="N567" s="372"/>
      <c r="O567" s="373"/>
      <c r="P567" s="175">
        <v>0</v>
      </c>
      <c r="Q567" s="371"/>
      <c r="R567" s="378"/>
      <c r="S567" s="177">
        <f t="shared" si="304"/>
        <v>0</v>
      </c>
    </row>
    <row r="568" spans="1:19" ht="15">
      <c r="A568" s="178" t="s">
        <v>21</v>
      </c>
      <c r="B568" s="371"/>
      <c r="C568" s="372"/>
      <c r="D568" s="372"/>
      <c r="E568" s="373"/>
      <c r="F568" s="179">
        <v>0</v>
      </c>
      <c r="G568" s="371"/>
      <c r="H568" s="373"/>
      <c r="I568" s="181">
        <f t="shared" si="303"/>
        <v>0</v>
      </c>
      <c r="J568" s="168"/>
      <c r="K568" s="182" t="s">
        <v>21</v>
      </c>
      <c r="L568" s="371"/>
      <c r="M568" s="372"/>
      <c r="N568" s="372"/>
      <c r="O568" s="373"/>
      <c r="P568" s="183">
        <v>0</v>
      </c>
      <c r="Q568" s="371"/>
      <c r="R568" s="378"/>
      <c r="S568" s="185">
        <f t="shared" si="304"/>
        <v>0</v>
      </c>
    </row>
    <row r="569" spans="1:19" ht="15">
      <c r="A569" s="189" t="s">
        <v>64</v>
      </c>
      <c r="B569" s="371"/>
      <c r="C569" s="372"/>
      <c r="D569" s="372"/>
      <c r="E569" s="373"/>
      <c r="F569" s="175">
        <v>0</v>
      </c>
      <c r="G569" s="371"/>
      <c r="H569" s="373"/>
      <c r="I569" s="173">
        <f t="shared" si="303"/>
        <v>0</v>
      </c>
      <c r="J569" s="168"/>
      <c r="K569" s="190" t="s">
        <v>64</v>
      </c>
      <c r="L569" s="371"/>
      <c r="M569" s="372"/>
      <c r="N569" s="372"/>
      <c r="O569" s="373"/>
      <c r="P569" s="175">
        <v>0</v>
      </c>
      <c r="Q569" s="371"/>
      <c r="R569" s="378"/>
      <c r="S569" s="177">
        <f t="shared" si="304"/>
        <v>0</v>
      </c>
    </row>
    <row r="570" spans="1:19">
      <c r="A570" s="191" t="s">
        <v>23</v>
      </c>
      <c r="B570" s="371"/>
      <c r="C570" s="372"/>
      <c r="D570" s="372"/>
      <c r="E570" s="373"/>
      <c r="F570" s="192">
        <v>0</v>
      </c>
      <c r="G570" s="371"/>
      <c r="H570" s="373"/>
      <c r="I570" s="194">
        <f t="shared" si="303"/>
        <v>0</v>
      </c>
      <c r="J570" s="168"/>
      <c r="K570" s="195" t="s">
        <v>23</v>
      </c>
      <c r="L570" s="371"/>
      <c r="M570" s="372"/>
      <c r="N570" s="372"/>
      <c r="O570" s="373"/>
      <c r="P570" s="196">
        <v>0</v>
      </c>
      <c r="Q570" s="371"/>
      <c r="R570" s="378"/>
      <c r="S570" s="198">
        <f t="shared" si="304"/>
        <v>0</v>
      </c>
    </row>
    <row r="571" spans="1:19">
      <c r="A571" s="199" t="s">
        <v>19</v>
      </c>
      <c r="B571" s="371"/>
      <c r="C571" s="372"/>
      <c r="D571" s="372"/>
      <c r="E571" s="373"/>
      <c r="F571" s="200">
        <v>0</v>
      </c>
      <c r="G571" s="371"/>
      <c r="H571" s="373"/>
      <c r="I571" s="202">
        <f t="shared" si="303"/>
        <v>0</v>
      </c>
      <c r="J571" s="168"/>
      <c r="K571" s="203" t="s">
        <v>19</v>
      </c>
      <c r="L571" s="371"/>
      <c r="M571" s="372"/>
      <c r="N571" s="372"/>
      <c r="O571" s="373"/>
      <c r="P571" s="200">
        <v>0</v>
      </c>
      <c r="Q571" s="371"/>
      <c r="R571" s="378"/>
      <c r="S571" s="205">
        <f t="shared" si="304"/>
        <v>0</v>
      </c>
    </row>
    <row r="572" spans="1:19">
      <c r="A572" s="191" t="s">
        <v>20</v>
      </c>
      <c r="B572" s="371"/>
      <c r="C572" s="372"/>
      <c r="D572" s="372"/>
      <c r="E572" s="373"/>
      <c r="F572" s="192">
        <v>0</v>
      </c>
      <c r="G572" s="371"/>
      <c r="H572" s="373"/>
      <c r="I572" s="194">
        <f t="shared" si="303"/>
        <v>0</v>
      </c>
      <c r="J572" s="168"/>
      <c r="K572" s="195" t="s">
        <v>20</v>
      </c>
      <c r="L572" s="371"/>
      <c r="M572" s="372"/>
      <c r="N572" s="372"/>
      <c r="O572" s="373"/>
      <c r="P572" s="196">
        <v>0</v>
      </c>
      <c r="Q572" s="371"/>
      <c r="R572" s="378"/>
      <c r="S572" s="198">
        <f t="shared" si="304"/>
        <v>0</v>
      </c>
    </row>
    <row r="573" spans="1:19" ht="15" thickBot="1">
      <c r="A573" s="206" t="s">
        <v>11</v>
      </c>
      <c r="B573" s="374"/>
      <c r="C573" s="375"/>
      <c r="D573" s="375"/>
      <c r="E573" s="376"/>
      <c r="F573" s="207">
        <v>0</v>
      </c>
      <c r="G573" s="374"/>
      <c r="H573" s="376"/>
      <c r="I573" s="209">
        <f t="shared" si="303"/>
        <v>0</v>
      </c>
      <c r="J573" s="168"/>
      <c r="K573" s="210" t="s">
        <v>11</v>
      </c>
      <c r="L573" s="374"/>
      <c r="M573" s="375"/>
      <c r="N573" s="375"/>
      <c r="O573" s="376"/>
      <c r="P573" s="207">
        <v>0</v>
      </c>
      <c r="Q573" s="374"/>
      <c r="R573" s="379"/>
      <c r="S573" s="212">
        <f t="shared" si="304"/>
        <v>0</v>
      </c>
    </row>
    <row r="574" spans="1:19" ht="15">
      <c r="A574" s="213" t="s">
        <v>26</v>
      </c>
      <c r="B574" s="214">
        <f>SUM(B553:B569)</f>
        <v>0</v>
      </c>
      <c r="C574" s="214">
        <f t="shared" ref="C574:H574" si="305">SUM(C553:C569)</f>
        <v>0</v>
      </c>
      <c r="D574" s="214">
        <f t="shared" si="305"/>
        <v>0</v>
      </c>
      <c r="E574" s="214">
        <f t="shared" si="305"/>
        <v>0</v>
      </c>
      <c r="F574" s="214">
        <f t="shared" si="305"/>
        <v>3.2694730954172142</v>
      </c>
      <c r="G574" s="214">
        <f t="shared" si="305"/>
        <v>0</v>
      </c>
      <c r="H574" s="216">
        <f t="shared" si="305"/>
        <v>0</v>
      </c>
      <c r="I574" s="173">
        <f t="shared" ref="I574" si="306">SUM(I553:I569)</f>
        <v>3.2694730954172142</v>
      </c>
      <c r="J574" s="168"/>
      <c r="K574" s="215" t="s">
        <v>26</v>
      </c>
      <c r="L574" s="214">
        <f>SUM(L553:L569)</f>
        <v>0</v>
      </c>
      <c r="M574" s="214">
        <f t="shared" ref="M574:R574" si="307">SUM(M553:M569)</f>
        <v>0</v>
      </c>
      <c r="N574" s="214">
        <f t="shared" si="307"/>
        <v>0</v>
      </c>
      <c r="O574" s="214">
        <f t="shared" si="307"/>
        <v>0</v>
      </c>
      <c r="P574" s="214">
        <f t="shared" si="307"/>
        <v>0</v>
      </c>
      <c r="Q574" s="214">
        <f t="shared" si="307"/>
        <v>0</v>
      </c>
      <c r="R574" s="216">
        <f t="shared" si="307"/>
        <v>0</v>
      </c>
      <c r="S574" s="217">
        <f t="shared" ref="S574" si="308">SUM(S553:S569)</f>
        <v>0</v>
      </c>
    </row>
    <row r="575" spans="1:19" ht="15" thickBot="1">
      <c r="A575" s="30" t="s">
        <v>88</v>
      </c>
      <c r="B575" s="47">
        <f>IF($I574=0,"-",B574/$I574)</f>
        <v>0</v>
      </c>
      <c r="C575" s="47">
        <f t="shared" ref="C575:H575" si="309">IF($I574=0,"-",C574/$I574)</f>
        <v>0</v>
      </c>
      <c r="D575" s="47">
        <f t="shared" si="309"/>
        <v>0</v>
      </c>
      <c r="E575" s="47">
        <f t="shared" si="309"/>
        <v>0</v>
      </c>
      <c r="F575" s="47">
        <f t="shared" si="309"/>
        <v>1</v>
      </c>
      <c r="G575" s="47">
        <f t="shared" si="309"/>
        <v>0</v>
      </c>
      <c r="H575" s="70">
        <f t="shared" si="309"/>
        <v>0</v>
      </c>
      <c r="I575" s="48">
        <f>SUM(B575:H575)</f>
        <v>1</v>
      </c>
      <c r="J575" s="23"/>
      <c r="K575" s="81" t="s">
        <v>88</v>
      </c>
      <c r="L575" s="98" t="str">
        <f t="shared" ref="L575:R575" si="310">IF($S574=0,"-",L574/$S574)</f>
        <v>-</v>
      </c>
      <c r="M575" s="98" t="str">
        <f t="shared" si="310"/>
        <v>-</v>
      </c>
      <c r="N575" s="98" t="str">
        <f t="shared" si="310"/>
        <v>-</v>
      </c>
      <c r="O575" s="98" t="str">
        <f t="shared" si="310"/>
        <v>-</v>
      </c>
      <c r="P575" s="98" t="str">
        <f t="shared" si="310"/>
        <v>-</v>
      </c>
      <c r="Q575" s="98" t="str">
        <f t="shared" si="310"/>
        <v>-</v>
      </c>
      <c r="R575" s="99" t="str">
        <f t="shared" si="310"/>
        <v>-</v>
      </c>
      <c r="S575" s="100">
        <f>SUM(L575:R575)</f>
        <v>0</v>
      </c>
    </row>
    <row r="576" spans="1:19" ht="15" thickBot="1">
      <c r="A576" s="247"/>
      <c r="B576" s="247"/>
      <c r="C576" s="247"/>
      <c r="D576" s="247"/>
      <c r="E576" s="247"/>
      <c r="F576" s="247"/>
      <c r="G576" s="247"/>
      <c r="H576" s="247"/>
      <c r="I576" s="247"/>
      <c r="K576" s="247"/>
      <c r="L576" s="247"/>
      <c r="M576" s="247"/>
      <c r="N576" s="247"/>
      <c r="O576" s="247"/>
      <c r="P576" s="247"/>
      <c r="Q576" s="247"/>
      <c r="R576" s="247"/>
      <c r="S576" s="247"/>
    </row>
    <row r="577" spans="1:19" ht="28.5">
      <c r="A577" s="380" t="s">
        <v>49</v>
      </c>
      <c r="B577" s="164" t="s">
        <v>0</v>
      </c>
      <c r="C577" s="164" t="s">
        <v>1</v>
      </c>
      <c r="D577" s="164" t="s">
        <v>2</v>
      </c>
      <c r="E577" s="164" t="s">
        <v>3</v>
      </c>
      <c r="F577" s="164" t="s">
        <v>27</v>
      </c>
      <c r="G577" s="164" t="s">
        <v>4</v>
      </c>
      <c r="H577" s="164" t="s">
        <v>5</v>
      </c>
      <c r="I577" s="165" t="s">
        <v>6</v>
      </c>
      <c r="K577" s="382" t="s">
        <v>49</v>
      </c>
      <c r="L577" s="166" t="s">
        <v>0</v>
      </c>
      <c r="M577" s="166" t="s">
        <v>1</v>
      </c>
      <c r="N577" s="166" t="s">
        <v>2</v>
      </c>
      <c r="O577" s="166" t="s">
        <v>3</v>
      </c>
      <c r="P577" s="166" t="s">
        <v>27</v>
      </c>
      <c r="Q577" s="166" t="s">
        <v>4</v>
      </c>
      <c r="R577" s="166" t="s">
        <v>5</v>
      </c>
      <c r="S577" s="167" t="s">
        <v>6</v>
      </c>
    </row>
    <row r="578" spans="1:19" ht="15">
      <c r="A578" s="381" t="s">
        <v>49</v>
      </c>
      <c r="B578" s="318" t="s">
        <v>69</v>
      </c>
      <c r="C578" s="319"/>
      <c r="D578" s="319"/>
      <c r="E578" s="319"/>
      <c r="F578" s="319"/>
      <c r="G578" s="319"/>
      <c r="H578" s="319"/>
      <c r="I578" s="320"/>
      <c r="K578" s="383" t="s">
        <v>49</v>
      </c>
      <c r="L578" s="321" t="s">
        <v>69</v>
      </c>
      <c r="M578" s="322"/>
      <c r="N578" s="322"/>
      <c r="O578" s="322"/>
      <c r="P578" s="322"/>
      <c r="Q578" s="322"/>
      <c r="R578" s="322"/>
      <c r="S578" s="323"/>
    </row>
    <row r="579" spans="1:19" ht="15">
      <c r="A579" s="170" t="s">
        <v>7</v>
      </c>
      <c r="B579" s="171">
        <v>2.1482980776232314</v>
      </c>
      <c r="C579" s="171">
        <v>0</v>
      </c>
      <c r="D579" s="171">
        <v>0.40960692604882865</v>
      </c>
      <c r="E579" s="171">
        <v>0</v>
      </c>
      <c r="F579" s="361"/>
      <c r="G579" s="171">
        <v>0</v>
      </c>
      <c r="H579" s="172">
        <v>0</v>
      </c>
      <c r="I579" s="173">
        <f>SUM(B579:H579)</f>
        <v>2.5579050036720599</v>
      </c>
      <c r="J579" s="168"/>
      <c r="K579" s="222" t="s">
        <v>7</v>
      </c>
      <c r="L579" s="171">
        <v>2.1482980776232314</v>
      </c>
      <c r="M579" s="171">
        <v>0</v>
      </c>
      <c r="N579" s="171">
        <v>0.40960692604882865</v>
      </c>
      <c r="O579" s="171">
        <v>0</v>
      </c>
      <c r="P579" s="171">
        <v>0.27854406422860273</v>
      </c>
      <c r="Q579" s="171">
        <v>0</v>
      </c>
      <c r="R579" s="223">
        <v>0</v>
      </c>
      <c r="S579" s="224">
        <f>SUM(L579:R579)</f>
        <v>2.8364490679006624</v>
      </c>
    </row>
    <row r="580" spans="1:19" ht="15">
      <c r="A580" s="178" t="s">
        <v>8</v>
      </c>
      <c r="B580" s="179">
        <v>17.277935475649091</v>
      </c>
      <c r="C580" s="179">
        <v>0</v>
      </c>
      <c r="D580" s="179">
        <v>4.211368391543977</v>
      </c>
      <c r="E580" s="179">
        <v>0</v>
      </c>
      <c r="F580" s="362"/>
      <c r="G580" s="179">
        <v>0</v>
      </c>
      <c r="H580" s="180">
        <v>0</v>
      </c>
      <c r="I580" s="181">
        <f t="shared" ref="I580:I599" si="311">SUM(B580:H580)</f>
        <v>21.489303867193069</v>
      </c>
      <c r="J580" s="168"/>
      <c r="K580" s="182" t="s">
        <v>8</v>
      </c>
      <c r="L580" s="183">
        <v>17.277935475649091</v>
      </c>
      <c r="M580" s="183">
        <v>0</v>
      </c>
      <c r="N580" s="183">
        <v>4.211368391543977</v>
      </c>
      <c r="O580" s="183">
        <v>0</v>
      </c>
      <c r="P580" s="183">
        <v>0</v>
      </c>
      <c r="Q580" s="183">
        <v>0</v>
      </c>
      <c r="R580" s="184">
        <v>0</v>
      </c>
      <c r="S580" s="185">
        <f t="shared" ref="S580:S599" si="312">SUM(L580:R580)</f>
        <v>21.489303867193069</v>
      </c>
    </row>
    <row r="581" spans="1:19" ht="15">
      <c r="A581" s="186" t="s">
        <v>10</v>
      </c>
      <c r="B581" s="175">
        <v>8.3180345376646052</v>
      </c>
      <c r="C581" s="175">
        <v>0</v>
      </c>
      <c r="D581" s="175">
        <v>0</v>
      </c>
      <c r="E581" s="175">
        <v>0</v>
      </c>
      <c r="F581" s="362"/>
      <c r="G581" s="175">
        <v>0</v>
      </c>
      <c r="H581" s="187">
        <v>0</v>
      </c>
      <c r="I581" s="173">
        <f t="shared" si="311"/>
        <v>8.3180345376646052</v>
      </c>
      <c r="J581" s="168"/>
      <c r="K581" s="188" t="s">
        <v>10</v>
      </c>
      <c r="L581" s="175">
        <v>8.3180345376646052</v>
      </c>
      <c r="M581" s="175">
        <v>0</v>
      </c>
      <c r="N581" s="175">
        <v>0</v>
      </c>
      <c r="O581" s="175">
        <v>0</v>
      </c>
      <c r="P581" s="175">
        <v>0</v>
      </c>
      <c r="Q581" s="175">
        <v>0</v>
      </c>
      <c r="R581" s="176">
        <v>0</v>
      </c>
      <c r="S581" s="177">
        <f t="shared" si="312"/>
        <v>8.3180345376646052</v>
      </c>
    </row>
    <row r="582" spans="1:19" ht="15">
      <c r="A582" s="178" t="s">
        <v>56</v>
      </c>
      <c r="B582" s="179">
        <v>0</v>
      </c>
      <c r="C582" s="179">
        <v>0</v>
      </c>
      <c r="D582" s="179">
        <v>0</v>
      </c>
      <c r="E582" s="179">
        <v>0</v>
      </c>
      <c r="F582" s="362"/>
      <c r="G582" s="179">
        <v>0</v>
      </c>
      <c r="H582" s="180">
        <v>0</v>
      </c>
      <c r="I582" s="181">
        <f t="shared" si="311"/>
        <v>0</v>
      </c>
      <c r="J582" s="168"/>
      <c r="K582" s="182" t="s">
        <v>56</v>
      </c>
      <c r="L582" s="183">
        <v>0</v>
      </c>
      <c r="M582" s="183">
        <v>0</v>
      </c>
      <c r="N582" s="183">
        <v>0</v>
      </c>
      <c r="O582" s="183">
        <v>0</v>
      </c>
      <c r="P582" s="183">
        <v>0</v>
      </c>
      <c r="Q582" s="183">
        <v>0</v>
      </c>
      <c r="R582" s="184">
        <v>0</v>
      </c>
      <c r="S582" s="185">
        <f t="shared" si="312"/>
        <v>0</v>
      </c>
    </row>
    <row r="583" spans="1:19" ht="15">
      <c r="A583" s="186" t="s">
        <v>16</v>
      </c>
      <c r="B583" s="175">
        <v>119.75982438555236</v>
      </c>
      <c r="C583" s="175">
        <v>14.505884657916305</v>
      </c>
      <c r="D583" s="175">
        <v>3.1277867055813831</v>
      </c>
      <c r="E583" s="175">
        <v>6.9758524771071997</v>
      </c>
      <c r="F583" s="362"/>
      <c r="G583" s="175">
        <v>0</v>
      </c>
      <c r="H583" s="187">
        <v>0</v>
      </c>
      <c r="I583" s="173">
        <f t="shared" si="311"/>
        <v>144.36934822615723</v>
      </c>
      <c r="J583" s="168"/>
      <c r="K583" s="188" t="s">
        <v>16</v>
      </c>
      <c r="L583" s="175">
        <v>119.75982438555236</v>
      </c>
      <c r="M583" s="175">
        <v>14.505884657916305</v>
      </c>
      <c r="N583" s="175">
        <v>3.1277867055813831</v>
      </c>
      <c r="O583" s="175">
        <v>6.9758524771071997</v>
      </c>
      <c r="P583" s="175">
        <v>0</v>
      </c>
      <c r="Q583" s="175">
        <v>0</v>
      </c>
      <c r="R583" s="176">
        <v>0</v>
      </c>
      <c r="S583" s="177">
        <f t="shared" si="312"/>
        <v>144.36934822615723</v>
      </c>
    </row>
    <row r="584" spans="1:19" ht="15">
      <c r="A584" s="178" t="s">
        <v>15</v>
      </c>
      <c r="B584" s="179">
        <v>389.47825243107002</v>
      </c>
      <c r="C584" s="179">
        <v>5.9106615556840243</v>
      </c>
      <c r="D584" s="179">
        <v>6.9887517278100706</v>
      </c>
      <c r="E584" s="179">
        <v>0</v>
      </c>
      <c r="F584" s="362"/>
      <c r="G584" s="179">
        <v>0</v>
      </c>
      <c r="H584" s="180">
        <v>0</v>
      </c>
      <c r="I584" s="181">
        <f t="shared" si="311"/>
        <v>402.37766571456416</v>
      </c>
      <c r="J584" s="168"/>
      <c r="K584" s="182" t="s">
        <v>15</v>
      </c>
      <c r="L584" s="183">
        <v>389.47825243107002</v>
      </c>
      <c r="M584" s="183">
        <v>5.9106615556840243</v>
      </c>
      <c r="N584" s="183">
        <v>6.9887517278100706</v>
      </c>
      <c r="O584" s="183">
        <v>0</v>
      </c>
      <c r="P584" s="183">
        <v>0</v>
      </c>
      <c r="Q584" s="183">
        <v>0</v>
      </c>
      <c r="R584" s="184">
        <v>0</v>
      </c>
      <c r="S584" s="185">
        <f t="shared" si="312"/>
        <v>402.37766571456416</v>
      </c>
    </row>
    <row r="585" spans="1:19" ht="15">
      <c r="A585" s="186" t="s">
        <v>58</v>
      </c>
      <c r="B585" s="175">
        <v>0</v>
      </c>
      <c r="C585" s="175">
        <v>0</v>
      </c>
      <c r="D585" s="175">
        <v>0.60788511539057299</v>
      </c>
      <c r="E585" s="175">
        <v>283.56907822047242</v>
      </c>
      <c r="F585" s="362"/>
      <c r="G585" s="175">
        <v>0</v>
      </c>
      <c r="H585" s="187">
        <v>0</v>
      </c>
      <c r="I585" s="173">
        <f t="shared" si="311"/>
        <v>284.17696333586298</v>
      </c>
      <c r="J585" s="168"/>
      <c r="K585" s="188" t="s">
        <v>58</v>
      </c>
      <c r="L585" s="175">
        <v>0</v>
      </c>
      <c r="M585" s="175">
        <v>0</v>
      </c>
      <c r="N585" s="175">
        <v>0.60788511539057299</v>
      </c>
      <c r="O585" s="175">
        <v>283.56907822047242</v>
      </c>
      <c r="P585" s="175">
        <v>10504.521395743102</v>
      </c>
      <c r="Q585" s="175">
        <v>0</v>
      </c>
      <c r="R585" s="176">
        <v>0</v>
      </c>
      <c r="S585" s="177">
        <f t="shared" si="312"/>
        <v>10788.698359078966</v>
      </c>
    </row>
    <row r="586" spans="1:19" ht="15">
      <c r="A586" s="178" t="s">
        <v>12</v>
      </c>
      <c r="B586" s="179">
        <v>0</v>
      </c>
      <c r="C586" s="179">
        <v>0</v>
      </c>
      <c r="D586" s="179">
        <v>0.17124881399270717</v>
      </c>
      <c r="E586" s="179">
        <v>5.0068887468155454</v>
      </c>
      <c r="F586" s="362"/>
      <c r="G586" s="179">
        <v>0</v>
      </c>
      <c r="H586" s="180">
        <v>0</v>
      </c>
      <c r="I586" s="181">
        <f t="shared" si="311"/>
        <v>5.1781375608082527</v>
      </c>
      <c r="J586" s="168"/>
      <c r="K586" s="182" t="s">
        <v>12</v>
      </c>
      <c r="L586" s="183">
        <v>0</v>
      </c>
      <c r="M586" s="183">
        <v>0</v>
      </c>
      <c r="N586" s="183">
        <v>0.17124881399270717</v>
      </c>
      <c r="O586" s="183">
        <v>5.0068887468155454</v>
      </c>
      <c r="P586" s="183">
        <v>711.75178016774407</v>
      </c>
      <c r="Q586" s="183">
        <v>0</v>
      </c>
      <c r="R586" s="184">
        <v>0</v>
      </c>
      <c r="S586" s="185">
        <f t="shared" si="312"/>
        <v>716.92991772855237</v>
      </c>
    </row>
    <row r="587" spans="1:19" ht="15">
      <c r="A587" s="186" t="s">
        <v>59</v>
      </c>
      <c r="B587" s="175">
        <v>0</v>
      </c>
      <c r="C587" s="175">
        <v>0</v>
      </c>
      <c r="D587" s="175">
        <v>0</v>
      </c>
      <c r="E587" s="175">
        <v>0</v>
      </c>
      <c r="F587" s="362"/>
      <c r="G587" s="175">
        <v>0</v>
      </c>
      <c r="H587" s="187">
        <v>0</v>
      </c>
      <c r="I587" s="173">
        <f t="shared" si="311"/>
        <v>0</v>
      </c>
      <c r="J587" s="168"/>
      <c r="K587" s="188" t="s">
        <v>59</v>
      </c>
      <c r="L587" s="175">
        <v>0</v>
      </c>
      <c r="M587" s="175">
        <v>0</v>
      </c>
      <c r="N587" s="175">
        <v>0</v>
      </c>
      <c r="O587" s="175">
        <v>0</v>
      </c>
      <c r="P587" s="175">
        <v>2.6547404119020932</v>
      </c>
      <c r="Q587" s="175">
        <v>0</v>
      </c>
      <c r="R587" s="176">
        <v>0</v>
      </c>
      <c r="S587" s="177">
        <f t="shared" si="312"/>
        <v>2.6547404119020932</v>
      </c>
    </row>
    <row r="588" spans="1:19" ht="15">
      <c r="A588" s="178" t="s">
        <v>17</v>
      </c>
      <c r="B588" s="179">
        <v>144.73592081264778</v>
      </c>
      <c r="C588" s="179">
        <v>0.78422187322122328</v>
      </c>
      <c r="D588" s="179">
        <v>18.369363470742151</v>
      </c>
      <c r="E588" s="179">
        <v>2.5040624230107631</v>
      </c>
      <c r="F588" s="362"/>
      <c r="G588" s="179">
        <v>0</v>
      </c>
      <c r="H588" s="180">
        <v>0</v>
      </c>
      <c r="I588" s="181">
        <f t="shared" si="311"/>
        <v>166.3935685796219</v>
      </c>
      <c r="J588" s="168"/>
      <c r="K588" s="182" t="s">
        <v>17</v>
      </c>
      <c r="L588" s="183">
        <v>144.73592081264778</v>
      </c>
      <c r="M588" s="183">
        <v>0.78422187322122328</v>
      </c>
      <c r="N588" s="183">
        <v>18.369363470742151</v>
      </c>
      <c r="O588" s="183">
        <v>2.5040624230107631</v>
      </c>
      <c r="P588" s="183">
        <v>0.78358725116000005</v>
      </c>
      <c r="Q588" s="183">
        <v>0</v>
      </c>
      <c r="R588" s="184">
        <v>0</v>
      </c>
      <c r="S588" s="185">
        <f t="shared" si="312"/>
        <v>167.17715583078189</v>
      </c>
    </row>
    <row r="589" spans="1:19" ht="15">
      <c r="A589" s="186" t="s">
        <v>139</v>
      </c>
      <c r="B589" s="175">
        <v>4236.8880894611348</v>
      </c>
      <c r="C589" s="175">
        <v>667.67756644870053</v>
      </c>
      <c r="D589" s="175">
        <v>130.21795516865353</v>
      </c>
      <c r="E589" s="175">
        <v>102.53614769177844</v>
      </c>
      <c r="F589" s="362"/>
      <c r="G589" s="175">
        <v>0</v>
      </c>
      <c r="H589" s="187">
        <v>0</v>
      </c>
      <c r="I589" s="173">
        <f t="shared" si="311"/>
        <v>5137.3197587702671</v>
      </c>
      <c r="J589" s="168"/>
      <c r="K589" s="188" t="s">
        <v>139</v>
      </c>
      <c r="L589" s="175">
        <v>4236.8880894611348</v>
      </c>
      <c r="M589" s="175">
        <v>667.67756644870053</v>
      </c>
      <c r="N589" s="175">
        <v>130.21795516865353</v>
      </c>
      <c r="O589" s="175">
        <v>102.53614769177844</v>
      </c>
      <c r="P589" s="175">
        <v>0</v>
      </c>
      <c r="Q589" s="175">
        <v>0</v>
      </c>
      <c r="R589" s="176">
        <v>0</v>
      </c>
      <c r="S589" s="177">
        <f t="shared" si="312"/>
        <v>5137.3197587702671</v>
      </c>
    </row>
    <row r="590" spans="1:19" ht="15">
      <c r="A590" s="178" t="s">
        <v>25</v>
      </c>
      <c r="B590" s="179">
        <v>2363.6743179071345</v>
      </c>
      <c r="C590" s="179">
        <v>0</v>
      </c>
      <c r="D590" s="179">
        <v>5213.1536122019816</v>
      </c>
      <c r="E590" s="179">
        <v>1148.7883260101682</v>
      </c>
      <c r="F590" s="362"/>
      <c r="G590" s="179">
        <v>3571.6009545901366</v>
      </c>
      <c r="H590" s="180">
        <v>0.92980576282703364</v>
      </c>
      <c r="I590" s="181">
        <f t="shared" si="311"/>
        <v>12298.147016472249</v>
      </c>
      <c r="J590" s="168"/>
      <c r="K590" s="182" t="s">
        <v>25</v>
      </c>
      <c r="L590" s="183">
        <v>2363.6743179071345</v>
      </c>
      <c r="M590" s="183">
        <v>0</v>
      </c>
      <c r="N590" s="183">
        <v>5213.1536122019816</v>
      </c>
      <c r="O590" s="183">
        <v>1148.7883260101682</v>
      </c>
      <c r="P590" s="183">
        <v>2172.1512470533053</v>
      </c>
      <c r="Q590" s="183">
        <v>3571.6009545901366</v>
      </c>
      <c r="R590" s="184">
        <v>0.92980576282703364</v>
      </c>
      <c r="S590" s="185">
        <f t="shared" si="312"/>
        <v>14470.298263525554</v>
      </c>
    </row>
    <row r="591" spans="1:19" ht="15">
      <c r="A591" s="186" t="s">
        <v>24</v>
      </c>
      <c r="B591" s="175">
        <v>11978.496974348653</v>
      </c>
      <c r="C591" s="175">
        <v>75.941533204261404</v>
      </c>
      <c r="D591" s="175">
        <v>0</v>
      </c>
      <c r="E591" s="175">
        <v>0</v>
      </c>
      <c r="F591" s="362"/>
      <c r="G591" s="175">
        <v>0</v>
      </c>
      <c r="H591" s="187">
        <v>0</v>
      </c>
      <c r="I591" s="173">
        <f t="shared" si="311"/>
        <v>12054.438507552914</v>
      </c>
      <c r="J591" s="168"/>
      <c r="K591" s="188" t="s">
        <v>24</v>
      </c>
      <c r="L591" s="175">
        <v>11978.496974348653</v>
      </c>
      <c r="M591" s="175">
        <v>75.941533204261404</v>
      </c>
      <c r="N591" s="175">
        <v>0</v>
      </c>
      <c r="O591" s="175">
        <v>0</v>
      </c>
      <c r="P591" s="175">
        <v>0</v>
      </c>
      <c r="Q591" s="175">
        <v>0</v>
      </c>
      <c r="R591" s="176">
        <v>0</v>
      </c>
      <c r="S591" s="177">
        <f t="shared" si="312"/>
        <v>12054.438507552914</v>
      </c>
    </row>
    <row r="592" spans="1:19" ht="15">
      <c r="A592" s="178" t="s">
        <v>60</v>
      </c>
      <c r="B592" s="179">
        <v>48.919618422246153</v>
      </c>
      <c r="C592" s="179">
        <v>0</v>
      </c>
      <c r="D592" s="179">
        <v>8.6964675777538503</v>
      </c>
      <c r="E592" s="179">
        <v>0</v>
      </c>
      <c r="F592" s="362"/>
      <c r="G592" s="179">
        <v>0</v>
      </c>
      <c r="H592" s="180">
        <v>0</v>
      </c>
      <c r="I592" s="181">
        <f t="shared" si="311"/>
        <v>57.616086000000003</v>
      </c>
      <c r="J592" s="168"/>
      <c r="K592" s="182" t="s">
        <v>60</v>
      </c>
      <c r="L592" s="183">
        <v>48.919618422246153</v>
      </c>
      <c r="M592" s="183">
        <v>0</v>
      </c>
      <c r="N592" s="183">
        <v>8.6964675777538503</v>
      </c>
      <c r="O592" s="183">
        <v>0</v>
      </c>
      <c r="P592" s="183">
        <v>0</v>
      </c>
      <c r="Q592" s="183">
        <v>0</v>
      </c>
      <c r="R592" s="184">
        <v>0</v>
      </c>
      <c r="S592" s="185">
        <f t="shared" si="312"/>
        <v>57.616086000000003</v>
      </c>
    </row>
    <row r="593" spans="1:85" ht="15">
      <c r="A593" s="186" t="s">
        <v>22</v>
      </c>
      <c r="B593" s="175">
        <v>543.68290888874606</v>
      </c>
      <c r="C593" s="175">
        <v>0</v>
      </c>
      <c r="D593" s="175">
        <v>33.533936755952126</v>
      </c>
      <c r="E593" s="175">
        <v>0</v>
      </c>
      <c r="F593" s="362"/>
      <c r="G593" s="175">
        <v>0</v>
      </c>
      <c r="H593" s="187">
        <v>0</v>
      </c>
      <c r="I593" s="173">
        <f t="shared" si="311"/>
        <v>577.2168456446982</v>
      </c>
      <c r="J593" s="168"/>
      <c r="K593" s="188" t="s">
        <v>22</v>
      </c>
      <c r="L593" s="175">
        <v>543.68290888874606</v>
      </c>
      <c r="M593" s="175">
        <v>0</v>
      </c>
      <c r="N593" s="175">
        <v>33.533936755952126</v>
      </c>
      <c r="O593" s="175">
        <v>0</v>
      </c>
      <c r="P593" s="175">
        <v>710.90352551173112</v>
      </c>
      <c r="Q593" s="175">
        <v>0</v>
      </c>
      <c r="R593" s="176">
        <v>0</v>
      </c>
      <c r="S593" s="177">
        <f t="shared" si="312"/>
        <v>1288.1203711564294</v>
      </c>
    </row>
    <row r="594" spans="1:85" ht="15">
      <c r="A594" s="178" t="s">
        <v>21</v>
      </c>
      <c r="B594" s="179">
        <v>13.782852111302876</v>
      </c>
      <c r="C594" s="179">
        <v>0</v>
      </c>
      <c r="D594" s="179">
        <v>0.25465552527312613</v>
      </c>
      <c r="E594" s="179">
        <v>0</v>
      </c>
      <c r="F594" s="362"/>
      <c r="G594" s="179">
        <v>0</v>
      </c>
      <c r="H594" s="180">
        <v>0</v>
      </c>
      <c r="I594" s="181">
        <f t="shared" si="311"/>
        <v>14.037507636576002</v>
      </c>
      <c r="J594" s="168"/>
      <c r="K594" s="182" t="s">
        <v>21</v>
      </c>
      <c r="L594" s="183">
        <v>13.782852111302876</v>
      </c>
      <c r="M594" s="183">
        <v>0</v>
      </c>
      <c r="N594" s="183">
        <v>0.25465552527312613</v>
      </c>
      <c r="O594" s="183">
        <v>0</v>
      </c>
      <c r="P594" s="183">
        <v>0</v>
      </c>
      <c r="Q594" s="183">
        <v>0</v>
      </c>
      <c r="R594" s="184">
        <v>0</v>
      </c>
      <c r="S594" s="185">
        <f t="shared" si="312"/>
        <v>14.037507636576002</v>
      </c>
    </row>
    <row r="595" spans="1:85" ht="15">
      <c r="A595" s="189" t="s">
        <v>64</v>
      </c>
      <c r="B595" s="175">
        <v>161.5935691681147</v>
      </c>
      <c r="C595" s="175">
        <v>0</v>
      </c>
      <c r="D595" s="175">
        <v>0</v>
      </c>
      <c r="E595" s="175">
        <v>0</v>
      </c>
      <c r="F595" s="362"/>
      <c r="G595" s="175">
        <v>0</v>
      </c>
      <c r="H595" s="187">
        <v>0</v>
      </c>
      <c r="I595" s="173">
        <f t="shared" si="311"/>
        <v>161.5935691681147</v>
      </c>
      <c r="J595" s="168"/>
      <c r="K595" s="190" t="s">
        <v>64</v>
      </c>
      <c r="L595" s="175">
        <v>161.5935691681147</v>
      </c>
      <c r="M595" s="175">
        <v>0</v>
      </c>
      <c r="N595" s="175">
        <v>0</v>
      </c>
      <c r="O595" s="175">
        <v>0</v>
      </c>
      <c r="P595" s="175">
        <v>0</v>
      </c>
      <c r="Q595" s="175">
        <v>0</v>
      </c>
      <c r="R595" s="176">
        <v>0</v>
      </c>
      <c r="S595" s="177">
        <f t="shared" si="312"/>
        <v>161.5935691681147</v>
      </c>
    </row>
    <row r="596" spans="1:85">
      <c r="A596" s="191" t="s">
        <v>23</v>
      </c>
      <c r="B596" s="192">
        <v>161.5935691681147</v>
      </c>
      <c r="C596" s="192">
        <v>0</v>
      </c>
      <c r="D596" s="192">
        <v>0</v>
      </c>
      <c r="E596" s="192">
        <v>0</v>
      </c>
      <c r="F596" s="362"/>
      <c r="G596" s="192">
        <v>0</v>
      </c>
      <c r="H596" s="193">
        <v>0</v>
      </c>
      <c r="I596" s="194">
        <f t="shared" si="311"/>
        <v>161.5935691681147</v>
      </c>
      <c r="J596" s="168"/>
      <c r="K596" s="195" t="s">
        <v>23</v>
      </c>
      <c r="L596" s="196">
        <v>161.5935691681147</v>
      </c>
      <c r="M596" s="196">
        <v>0</v>
      </c>
      <c r="N596" s="196">
        <v>0</v>
      </c>
      <c r="O596" s="196">
        <v>0</v>
      </c>
      <c r="P596" s="196">
        <v>0</v>
      </c>
      <c r="Q596" s="196">
        <v>0</v>
      </c>
      <c r="R596" s="197">
        <v>0</v>
      </c>
      <c r="S596" s="198">
        <f t="shared" si="312"/>
        <v>161.5935691681147</v>
      </c>
    </row>
    <row r="597" spans="1:85">
      <c r="A597" s="199" t="s">
        <v>19</v>
      </c>
      <c r="B597" s="200">
        <v>0</v>
      </c>
      <c r="C597" s="200">
        <v>0</v>
      </c>
      <c r="D597" s="200">
        <v>0</v>
      </c>
      <c r="E597" s="200">
        <v>0</v>
      </c>
      <c r="F597" s="362"/>
      <c r="G597" s="200">
        <v>0</v>
      </c>
      <c r="H597" s="201">
        <v>0</v>
      </c>
      <c r="I597" s="202">
        <f t="shared" si="311"/>
        <v>0</v>
      </c>
      <c r="J597" s="168"/>
      <c r="K597" s="203" t="s">
        <v>19</v>
      </c>
      <c r="L597" s="200">
        <v>0</v>
      </c>
      <c r="M597" s="200">
        <v>0</v>
      </c>
      <c r="N597" s="200">
        <v>0</v>
      </c>
      <c r="O597" s="200">
        <v>0</v>
      </c>
      <c r="P597" s="200">
        <v>0</v>
      </c>
      <c r="Q597" s="200">
        <v>0</v>
      </c>
      <c r="R597" s="204">
        <v>0</v>
      </c>
      <c r="S597" s="205">
        <f t="shared" si="312"/>
        <v>0</v>
      </c>
    </row>
    <row r="598" spans="1:85">
      <c r="A598" s="191" t="s">
        <v>20</v>
      </c>
      <c r="B598" s="192">
        <v>0</v>
      </c>
      <c r="C598" s="192">
        <v>0</v>
      </c>
      <c r="D598" s="192">
        <v>0</v>
      </c>
      <c r="E598" s="192">
        <v>0</v>
      </c>
      <c r="F598" s="362"/>
      <c r="G598" s="192">
        <v>0</v>
      </c>
      <c r="H598" s="193">
        <v>0</v>
      </c>
      <c r="I598" s="194">
        <f t="shared" si="311"/>
        <v>0</v>
      </c>
      <c r="J598" s="168"/>
      <c r="K598" s="195" t="s">
        <v>20</v>
      </c>
      <c r="L598" s="196">
        <v>0</v>
      </c>
      <c r="M598" s="196">
        <v>0</v>
      </c>
      <c r="N598" s="196">
        <v>0</v>
      </c>
      <c r="O598" s="196">
        <v>0</v>
      </c>
      <c r="P598" s="196">
        <v>0</v>
      </c>
      <c r="Q598" s="196">
        <v>0</v>
      </c>
      <c r="R598" s="197">
        <v>0</v>
      </c>
      <c r="S598" s="198">
        <f t="shared" si="312"/>
        <v>0</v>
      </c>
    </row>
    <row r="599" spans="1:85" ht="15" thickBot="1">
      <c r="A599" s="206" t="s">
        <v>11</v>
      </c>
      <c r="B599" s="207">
        <v>0</v>
      </c>
      <c r="C599" s="207">
        <v>0</v>
      </c>
      <c r="D599" s="207">
        <v>0</v>
      </c>
      <c r="E599" s="207">
        <v>0</v>
      </c>
      <c r="F599" s="363"/>
      <c r="G599" s="207">
        <v>0</v>
      </c>
      <c r="H599" s="208">
        <v>0</v>
      </c>
      <c r="I599" s="209">
        <f t="shared" si="311"/>
        <v>0</v>
      </c>
      <c r="J599" s="168"/>
      <c r="K599" s="210" t="s">
        <v>11</v>
      </c>
      <c r="L599" s="207">
        <v>0</v>
      </c>
      <c r="M599" s="207">
        <v>0</v>
      </c>
      <c r="N599" s="207">
        <v>0</v>
      </c>
      <c r="O599" s="207">
        <v>0</v>
      </c>
      <c r="P599" s="207">
        <v>0</v>
      </c>
      <c r="Q599" s="207">
        <v>0</v>
      </c>
      <c r="R599" s="211">
        <v>0</v>
      </c>
      <c r="S599" s="212">
        <f t="shared" si="312"/>
        <v>0</v>
      </c>
    </row>
    <row r="600" spans="1:85" ht="15">
      <c r="A600" s="213" t="s">
        <v>26</v>
      </c>
      <c r="B600" s="214">
        <f>SUM(B579:B595)</f>
        <v>20028.756596027539</v>
      </c>
      <c r="C600" s="214">
        <f t="shared" ref="C600:H600" si="313">SUM(C579:C595)</f>
        <v>764.81986773978349</v>
      </c>
      <c r="D600" s="214">
        <f t="shared" si="313"/>
        <v>5419.7426383807233</v>
      </c>
      <c r="E600" s="214">
        <f t="shared" si="313"/>
        <v>1549.3803555693526</v>
      </c>
      <c r="F600" s="214">
        <f t="shared" si="313"/>
        <v>0</v>
      </c>
      <c r="G600" s="214">
        <f t="shared" si="313"/>
        <v>3571.6009545901366</v>
      </c>
      <c r="H600" s="216">
        <f t="shared" si="313"/>
        <v>0.92980576282703364</v>
      </c>
      <c r="I600" s="173">
        <f t="shared" ref="I600" si="314">SUM(I579:I595)</f>
        <v>31335.230218070366</v>
      </c>
      <c r="J600" s="168"/>
      <c r="K600" s="215" t="s">
        <v>26</v>
      </c>
      <c r="L600" s="214">
        <f>SUM(L579:L595)</f>
        <v>20028.756596027539</v>
      </c>
      <c r="M600" s="214">
        <f t="shared" ref="M600:R600" si="315">SUM(M579:M595)</f>
        <v>764.81986773978349</v>
      </c>
      <c r="N600" s="214">
        <f t="shared" si="315"/>
        <v>5419.7426383807233</v>
      </c>
      <c r="O600" s="214">
        <f t="shared" si="315"/>
        <v>1549.3803555693526</v>
      </c>
      <c r="P600" s="214">
        <f t="shared" si="315"/>
        <v>14103.044820203175</v>
      </c>
      <c r="Q600" s="214">
        <f t="shared" si="315"/>
        <v>3571.6009545901366</v>
      </c>
      <c r="R600" s="216">
        <f t="shared" si="315"/>
        <v>0.92980576282703364</v>
      </c>
      <c r="S600" s="217">
        <f t="shared" ref="S600" si="316">SUM(S579:S595)</f>
        <v>45438.275038273539</v>
      </c>
    </row>
    <row r="601" spans="1:85" s="23" customFormat="1" ht="15" thickBot="1">
      <c r="A601" s="59" t="s">
        <v>88</v>
      </c>
      <c r="B601" s="47">
        <f>IF($I600=0,"-",B600/$I600)</f>
        <v>0.63917694099076305</v>
      </c>
      <c r="C601" s="47">
        <f t="shared" ref="C601:H601" si="317">IF($I600=0,"-",C600/$I600)</f>
        <v>2.4407667102401821E-2</v>
      </c>
      <c r="D601" s="47">
        <f t="shared" si="317"/>
        <v>0.17296003892944983</v>
      </c>
      <c r="E601" s="47">
        <f t="shared" si="317"/>
        <v>4.9445315856522974E-2</v>
      </c>
      <c r="F601" s="47">
        <f t="shared" si="317"/>
        <v>0</v>
      </c>
      <c r="G601" s="47">
        <f t="shared" si="317"/>
        <v>0.11398036426521831</v>
      </c>
      <c r="H601" s="70">
        <f t="shared" si="317"/>
        <v>2.967285564383166E-5</v>
      </c>
      <c r="I601" s="48">
        <f>SUM(B601:H601)</f>
        <v>0.99999999999999989</v>
      </c>
      <c r="K601" s="81" t="s">
        <v>88</v>
      </c>
      <c r="L601" s="98">
        <f t="shared" ref="L601:R601" si="318">IF($S600=0,"-",L600/$S600)</f>
        <v>0.44079042567432258</v>
      </c>
      <c r="M601" s="98">
        <f t="shared" si="318"/>
        <v>1.6832062112735593E-2</v>
      </c>
      <c r="N601" s="98">
        <f t="shared" si="318"/>
        <v>0.11927703315796141</v>
      </c>
      <c r="O601" s="98">
        <f t="shared" si="318"/>
        <v>3.4098573378154862E-2</v>
      </c>
      <c r="P601" s="98">
        <f t="shared" si="318"/>
        <v>0.3103780856188732</v>
      </c>
      <c r="Q601" s="98">
        <f t="shared" si="318"/>
        <v>7.8603357006438029E-2</v>
      </c>
      <c r="R601" s="99">
        <f t="shared" si="318"/>
        <v>2.0463051514254014E-5</v>
      </c>
      <c r="S601" s="100">
        <f>SUM(L601:R601)</f>
        <v>1</v>
      </c>
      <c r="BA601" s="218"/>
      <c r="BR601" s="218"/>
    </row>
    <row r="602" spans="1:85" ht="15" thickBot="1">
      <c r="A602" s="247"/>
      <c r="B602" s="247"/>
      <c r="C602" s="247"/>
      <c r="D602" s="247"/>
      <c r="E602" s="247"/>
      <c r="F602" s="247"/>
      <c r="G602" s="247"/>
      <c r="H602" s="247"/>
      <c r="I602" s="247"/>
      <c r="K602" s="247"/>
      <c r="L602" s="247"/>
      <c r="M602" s="247"/>
      <c r="N602" s="247"/>
      <c r="O602" s="247"/>
      <c r="P602" s="247"/>
      <c r="Q602" s="247"/>
      <c r="R602" s="247"/>
      <c r="S602" s="247"/>
      <c r="U602" s="254"/>
      <c r="AA602" s="255"/>
      <c r="AC602" s="255"/>
      <c r="AD602" s="255"/>
      <c r="AE602" s="255"/>
      <c r="AF602" s="255"/>
      <c r="AG602" s="255"/>
      <c r="AH602" s="255"/>
      <c r="AI602" s="256"/>
      <c r="AJ602" s="256"/>
      <c r="AK602" s="256"/>
      <c r="AL602" s="256"/>
      <c r="AM602" s="256"/>
      <c r="AN602" s="256"/>
      <c r="AO602" s="256"/>
      <c r="AP602" s="256"/>
    </row>
    <row r="603" spans="1:85" ht="28.5">
      <c r="A603" s="380" t="s">
        <v>50</v>
      </c>
      <c r="B603" s="164" t="s">
        <v>0</v>
      </c>
      <c r="C603" s="164" t="s">
        <v>1</v>
      </c>
      <c r="D603" s="164" t="s">
        <v>2</v>
      </c>
      <c r="E603" s="164" t="s">
        <v>3</v>
      </c>
      <c r="F603" s="164" t="s">
        <v>27</v>
      </c>
      <c r="G603" s="164" t="s">
        <v>4</v>
      </c>
      <c r="H603" s="164" t="s">
        <v>5</v>
      </c>
      <c r="I603" s="165" t="s">
        <v>6</v>
      </c>
      <c r="K603" s="382" t="s">
        <v>50</v>
      </c>
      <c r="L603" s="166" t="s">
        <v>0</v>
      </c>
      <c r="M603" s="166" t="s">
        <v>28</v>
      </c>
      <c r="N603" s="166" t="s">
        <v>29</v>
      </c>
      <c r="O603" s="166" t="s">
        <v>3</v>
      </c>
      <c r="P603" s="166" t="s">
        <v>27</v>
      </c>
      <c r="Q603" s="166" t="s">
        <v>4</v>
      </c>
      <c r="R603" s="166" t="s">
        <v>5</v>
      </c>
      <c r="S603" s="167" t="s">
        <v>6</v>
      </c>
      <c r="U603" s="384" t="s">
        <v>50</v>
      </c>
      <c r="V603" s="220" t="s">
        <v>78</v>
      </c>
      <c r="W603" s="220" t="s">
        <v>65</v>
      </c>
      <c r="X603" s="220" t="s">
        <v>72</v>
      </c>
      <c r="Y603" s="220" t="s">
        <v>79</v>
      </c>
      <c r="Z603" s="220" t="s">
        <v>80</v>
      </c>
      <c r="AA603" s="220" t="s">
        <v>112</v>
      </c>
      <c r="AB603" s="220" t="s">
        <v>81</v>
      </c>
      <c r="AC603" s="220" t="s">
        <v>82</v>
      </c>
      <c r="AD603" s="220" t="s">
        <v>68</v>
      </c>
      <c r="AE603" s="257" t="s">
        <v>27</v>
      </c>
      <c r="AF603" s="258" t="s">
        <v>63</v>
      </c>
      <c r="AG603" s="259"/>
      <c r="AH603" s="160"/>
      <c r="AI603" s="160"/>
      <c r="AR603" s="161"/>
      <c r="BA603" s="160"/>
      <c r="BI603" s="161"/>
      <c r="BR603" s="160"/>
      <c r="BX603" s="23"/>
      <c r="CG603" s="160"/>
    </row>
    <row r="604" spans="1:85" ht="15" customHeight="1">
      <c r="A604" s="381" t="s">
        <v>50</v>
      </c>
      <c r="B604" s="318" t="s">
        <v>69</v>
      </c>
      <c r="C604" s="319"/>
      <c r="D604" s="319"/>
      <c r="E604" s="319"/>
      <c r="F604" s="319"/>
      <c r="G604" s="319"/>
      <c r="H604" s="319"/>
      <c r="I604" s="320"/>
      <c r="K604" s="383" t="s">
        <v>50</v>
      </c>
      <c r="L604" s="321" t="s">
        <v>69</v>
      </c>
      <c r="M604" s="322"/>
      <c r="N604" s="322"/>
      <c r="O604" s="322"/>
      <c r="P604" s="322"/>
      <c r="Q604" s="322"/>
      <c r="R604" s="322"/>
      <c r="S604" s="323"/>
      <c r="U604" s="385" t="s">
        <v>50</v>
      </c>
      <c r="V604" s="386" t="s">
        <v>69</v>
      </c>
      <c r="W604" s="387"/>
      <c r="X604" s="387"/>
      <c r="Y604" s="387"/>
      <c r="Z604" s="387"/>
      <c r="AA604" s="387"/>
      <c r="AB604" s="387"/>
      <c r="AC604" s="387"/>
      <c r="AD604" s="387"/>
      <c r="AE604" s="387"/>
      <c r="AF604" s="388"/>
      <c r="AG604" s="260"/>
      <c r="AH604" s="160"/>
      <c r="AI604" s="160"/>
      <c r="AR604" s="161"/>
      <c r="BA604" s="160"/>
      <c r="BI604" s="161"/>
      <c r="BR604" s="160"/>
      <c r="BX604" s="23"/>
      <c r="CG604" s="160"/>
    </row>
    <row r="605" spans="1:85" ht="15">
      <c r="A605" s="170" t="s">
        <v>7</v>
      </c>
      <c r="B605" s="171">
        <v>60.597126568958643</v>
      </c>
      <c r="C605" s="171">
        <v>0</v>
      </c>
      <c r="D605" s="171">
        <v>1.2114002620707085</v>
      </c>
      <c r="E605" s="171">
        <v>0</v>
      </c>
      <c r="F605" s="361"/>
      <c r="G605" s="171">
        <v>0</v>
      </c>
      <c r="H605" s="172">
        <v>0</v>
      </c>
      <c r="I605" s="173">
        <f>SUM(B605:H605)</f>
        <v>61.808526831029354</v>
      </c>
      <c r="J605" s="168"/>
      <c r="K605" s="222" t="s">
        <v>7</v>
      </c>
      <c r="L605" s="171">
        <v>60.597126568958643</v>
      </c>
      <c r="M605" s="171">
        <v>0</v>
      </c>
      <c r="N605" s="171">
        <v>1.2114002620707085</v>
      </c>
      <c r="O605" s="171">
        <v>0</v>
      </c>
      <c r="P605" s="171">
        <v>0</v>
      </c>
      <c r="Q605" s="171">
        <v>0</v>
      </c>
      <c r="R605" s="223">
        <v>0</v>
      </c>
      <c r="S605" s="224">
        <f>SUM(L605:R605)</f>
        <v>61.808526831029354</v>
      </c>
      <c r="U605" s="103" t="s">
        <v>7</v>
      </c>
      <c r="V605" s="226">
        <v>60.597126568958643</v>
      </c>
      <c r="W605" s="226">
        <v>1.2114002620707085</v>
      </c>
      <c r="X605" s="226">
        <v>0</v>
      </c>
      <c r="Y605" s="226">
        <v>0</v>
      </c>
      <c r="Z605" s="226">
        <v>0</v>
      </c>
      <c r="AA605" s="226">
        <v>0</v>
      </c>
      <c r="AB605" s="226">
        <v>0</v>
      </c>
      <c r="AC605" s="226">
        <v>0</v>
      </c>
      <c r="AD605" s="228">
        <v>0</v>
      </c>
      <c r="AE605" s="261">
        <f t="shared" ref="AE605:AE610" si="319">+P605</f>
        <v>0</v>
      </c>
      <c r="AF605" s="229">
        <f t="shared" ref="AF605:AF625" si="320">SUM(V605:AE605)</f>
        <v>61.808526831029354</v>
      </c>
      <c r="AG605" s="147" t="str">
        <f>+IF(ABS(S605-AF605)&gt;0.01,S605-AF605,"")</f>
        <v/>
      </c>
      <c r="AH605" s="160"/>
      <c r="AI605" s="160"/>
      <c r="AR605" s="161"/>
      <c r="BA605" s="160"/>
      <c r="BI605" s="161"/>
      <c r="BR605" s="160"/>
      <c r="BX605" s="23"/>
      <c r="CG605" s="160"/>
    </row>
    <row r="606" spans="1:85" ht="15">
      <c r="A606" s="178" t="s">
        <v>8</v>
      </c>
      <c r="B606" s="179">
        <v>9.1732606498229341</v>
      </c>
      <c r="C606" s="179">
        <v>0</v>
      </c>
      <c r="D606" s="179">
        <v>0</v>
      </c>
      <c r="E606" s="179">
        <v>0</v>
      </c>
      <c r="F606" s="362"/>
      <c r="G606" s="179">
        <v>0</v>
      </c>
      <c r="H606" s="180">
        <v>0</v>
      </c>
      <c r="I606" s="181">
        <f t="shared" ref="I606:I625" si="321">SUM(B606:H606)</f>
        <v>9.1732606498229341</v>
      </c>
      <c r="J606" s="168"/>
      <c r="K606" s="182" t="s">
        <v>8</v>
      </c>
      <c r="L606" s="183">
        <v>9.1732606498229341</v>
      </c>
      <c r="M606" s="183">
        <v>0</v>
      </c>
      <c r="N606" s="183">
        <v>0</v>
      </c>
      <c r="O606" s="183">
        <v>0</v>
      </c>
      <c r="P606" s="183">
        <v>0</v>
      </c>
      <c r="Q606" s="183">
        <v>0</v>
      </c>
      <c r="R606" s="184">
        <v>0</v>
      </c>
      <c r="S606" s="185">
        <f t="shared" ref="S606:S625" si="322">SUM(L606:R606)</f>
        <v>9.1732606498229341</v>
      </c>
      <c r="U606" s="104" t="s">
        <v>8</v>
      </c>
      <c r="V606" s="231">
        <v>9.1732606498229341</v>
      </c>
      <c r="W606" s="231">
        <v>0</v>
      </c>
      <c r="X606" s="231">
        <v>0</v>
      </c>
      <c r="Y606" s="231">
        <v>0</v>
      </c>
      <c r="Z606" s="231">
        <v>0</v>
      </c>
      <c r="AA606" s="231">
        <v>0</v>
      </c>
      <c r="AB606" s="231">
        <v>0</v>
      </c>
      <c r="AC606" s="231">
        <v>0</v>
      </c>
      <c r="AD606" s="231">
        <v>0</v>
      </c>
      <c r="AE606" s="262">
        <f t="shared" si="319"/>
        <v>0</v>
      </c>
      <c r="AF606" s="233">
        <f t="shared" si="320"/>
        <v>9.1732606498229341</v>
      </c>
      <c r="AG606" s="147" t="str">
        <f t="shared" ref="AG606:AG626" si="323">+IF(ABS(S606-AF606)&gt;0.01,S606-AF606,"")</f>
        <v/>
      </c>
      <c r="AH606" s="160"/>
      <c r="AI606" s="160"/>
      <c r="AR606" s="161"/>
      <c r="BA606" s="160"/>
      <c r="BI606" s="161"/>
      <c r="BR606" s="160"/>
      <c r="BX606" s="23"/>
      <c r="CG606" s="160"/>
    </row>
    <row r="607" spans="1:85" ht="15">
      <c r="A607" s="186" t="s">
        <v>10</v>
      </c>
      <c r="B607" s="175">
        <v>46.973528017197282</v>
      </c>
      <c r="C607" s="175">
        <v>0</v>
      </c>
      <c r="D607" s="175">
        <v>1.5395001766401306</v>
      </c>
      <c r="E607" s="175">
        <v>0</v>
      </c>
      <c r="F607" s="362"/>
      <c r="G607" s="175">
        <v>0</v>
      </c>
      <c r="H607" s="187">
        <v>0</v>
      </c>
      <c r="I607" s="173">
        <f t="shared" si="321"/>
        <v>48.513028193837414</v>
      </c>
      <c r="J607" s="168"/>
      <c r="K607" s="188" t="s">
        <v>10</v>
      </c>
      <c r="L607" s="175">
        <v>46.973528017197282</v>
      </c>
      <c r="M607" s="175">
        <v>0</v>
      </c>
      <c r="N607" s="175">
        <v>1.5395001766401306</v>
      </c>
      <c r="O607" s="175">
        <v>0</v>
      </c>
      <c r="P607" s="175">
        <v>0</v>
      </c>
      <c r="Q607" s="175">
        <v>0</v>
      </c>
      <c r="R607" s="176">
        <v>0</v>
      </c>
      <c r="S607" s="177">
        <f t="shared" si="322"/>
        <v>48.513028193837414</v>
      </c>
      <c r="U607" s="287" t="s">
        <v>10</v>
      </c>
      <c r="V607" s="226">
        <v>46.973528017197282</v>
      </c>
      <c r="W607" s="226">
        <v>1.5395001766401306</v>
      </c>
      <c r="X607" s="226">
        <v>0</v>
      </c>
      <c r="Y607" s="226">
        <v>0</v>
      </c>
      <c r="Z607" s="226">
        <v>0</v>
      </c>
      <c r="AA607" s="226">
        <v>0</v>
      </c>
      <c r="AB607" s="226">
        <v>0</v>
      </c>
      <c r="AC607" s="226">
        <v>0</v>
      </c>
      <c r="AD607" s="228">
        <v>0</v>
      </c>
      <c r="AE607" s="261">
        <f t="shared" si="319"/>
        <v>0</v>
      </c>
      <c r="AF607" s="229">
        <f t="shared" si="320"/>
        <v>48.513028193837414</v>
      </c>
      <c r="AG607" s="147" t="str">
        <f t="shared" si="323"/>
        <v/>
      </c>
      <c r="AH607" s="160"/>
      <c r="AI607" s="160"/>
      <c r="AR607" s="161"/>
      <c r="BA607" s="160"/>
      <c r="BI607" s="161"/>
      <c r="BR607" s="160"/>
      <c r="BX607" s="23"/>
      <c r="CG607" s="160"/>
    </row>
    <row r="608" spans="1:85" ht="15">
      <c r="A608" s="178" t="s">
        <v>56</v>
      </c>
      <c r="B608" s="179">
        <v>0</v>
      </c>
      <c r="C608" s="179">
        <v>0</v>
      </c>
      <c r="D608" s="179">
        <v>0</v>
      </c>
      <c r="E608" s="179">
        <v>0</v>
      </c>
      <c r="F608" s="362"/>
      <c r="G608" s="179">
        <v>0</v>
      </c>
      <c r="H608" s="180">
        <v>0</v>
      </c>
      <c r="I608" s="181">
        <f t="shared" si="321"/>
        <v>0</v>
      </c>
      <c r="J608" s="168"/>
      <c r="K608" s="182" t="s">
        <v>56</v>
      </c>
      <c r="L608" s="183">
        <v>0</v>
      </c>
      <c r="M608" s="183">
        <v>0</v>
      </c>
      <c r="N608" s="183">
        <v>0</v>
      </c>
      <c r="O608" s="183">
        <v>0</v>
      </c>
      <c r="P608" s="183">
        <v>0</v>
      </c>
      <c r="Q608" s="183">
        <v>0</v>
      </c>
      <c r="R608" s="184">
        <v>0</v>
      </c>
      <c r="S608" s="185">
        <f t="shared" si="322"/>
        <v>0</v>
      </c>
      <c r="U608" s="104" t="s">
        <v>56</v>
      </c>
      <c r="V608" s="231">
        <v>0</v>
      </c>
      <c r="W608" s="231">
        <v>0</v>
      </c>
      <c r="X608" s="231">
        <v>0</v>
      </c>
      <c r="Y608" s="231">
        <v>0</v>
      </c>
      <c r="Z608" s="231">
        <v>0</v>
      </c>
      <c r="AA608" s="231">
        <v>0</v>
      </c>
      <c r="AB608" s="231">
        <v>0</v>
      </c>
      <c r="AC608" s="231">
        <v>0</v>
      </c>
      <c r="AD608" s="231">
        <v>0</v>
      </c>
      <c r="AE608" s="262">
        <f t="shared" si="319"/>
        <v>0</v>
      </c>
      <c r="AF608" s="233">
        <f t="shared" si="320"/>
        <v>0</v>
      </c>
      <c r="AG608" s="147" t="str">
        <f t="shared" si="323"/>
        <v/>
      </c>
      <c r="AH608" s="160"/>
      <c r="AI608" s="160"/>
      <c r="AR608" s="161"/>
      <c r="BA608" s="160"/>
      <c r="BI608" s="161"/>
      <c r="BR608" s="160"/>
      <c r="BX608" s="23"/>
      <c r="CG608" s="160"/>
    </row>
    <row r="609" spans="1:85" ht="15">
      <c r="A609" s="186" t="s">
        <v>16</v>
      </c>
      <c r="B609" s="175">
        <v>14.451864598379505</v>
      </c>
      <c r="C609" s="175">
        <v>0</v>
      </c>
      <c r="D609" s="175">
        <v>1.791606962971128</v>
      </c>
      <c r="E609" s="175">
        <v>0</v>
      </c>
      <c r="F609" s="362"/>
      <c r="G609" s="175">
        <v>0</v>
      </c>
      <c r="H609" s="187">
        <v>0</v>
      </c>
      <c r="I609" s="173">
        <f t="shared" si="321"/>
        <v>16.243471561350631</v>
      </c>
      <c r="J609" s="168"/>
      <c r="K609" s="188" t="s">
        <v>16</v>
      </c>
      <c r="L609" s="175">
        <v>14.451864598379505</v>
      </c>
      <c r="M609" s="175">
        <v>0</v>
      </c>
      <c r="N609" s="175">
        <v>1.791606962971128</v>
      </c>
      <c r="O609" s="175">
        <v>0</v>
      </c>
      <c r="P609" s="175">
        <v>0</v>
      </c>
      <c r="Q609" s="175">
        <v>0</v>
      </c>
      <c r="R609" s="176">
        <v>0</v>
      </c>
      <c r="S609" s="177">
        <f t="shared" si="322"/>
        <v>16.243471561350631</v>
      </c>
      <c r="U609" s="287" t="s">
        <v>16</v>
      </c>
      <c r="V609" s="226">
        <v>14.451864598379505</v>
      </c>
      <c r="W609" s="226">
        <v>1.791606962971128</v>
      </c>
      <c r="X609" s="226">
        <v>0</v>
      </c>
      <c r="Y609" s="226">
        <v>0</v>
      </c>
      <c r="Z609" s="226">
        <v>0</v>
      </c>
      <c r="AA609" s="226">
        <v>0</v>
      </c>
      <c r="AB609" s="226">
        <v>0</v>
      </c>
      <c r="AC609" s="226">
        <v>0</v>
      </c>
      <c r="AD609" s="228">
        <v>0</v>
      </c>
      <c r="AE609" s="261">
        <f t="shared" si="319"/>
        <v>0</v>
      </c>
      <c r="AF609" s="229">
        <f t="shared" si="320"/>
        <v>16.243471561350631</v>
      </c>
      <c r="AG609" s="147" t="str">
        <f t="shared" si="323"/>
        <v/>
      </c>
      <c r="AH609" s="160"/>
      <c r="AI609" s="160"/>
      <c r="AR609" s="161"/>
      <c r="BA609" s="160"/>
      <c r="BI609" s="161"/>
      <c r="BR609" s="160"/>
      <c r="BX609" s="23"/>
      <c r="CG609" s="160"/>
    </row>
    <row r="610" spans="1:85" ht="15">
      <c r="A610" s="178" t="s">
        <v>15</v>
      </c>
      <c r="B610" s="179">
        <v>1060.3699470715108</v>
      </c>
      <c r="C610" s="179">
        <v>0</v>
      </c>
      <c r="D610" s="179">
        <v>131.45474534211087</v>
      </c>
      <c r="E610" s="179">
        <v>0</v>
      </c>
      <c r="F610" s="362"/>
      <c r="G610" s="179">
        <v>0</v>
      </c>
      <c r="H610" s="180">
        <v>0</v>
      </c>
      <c r="I610" s="181">
        <f t="shared" si="321"/>
        <v>1191.8246924136215</v>
      </c>
      <c r="J610" s="168"/>
      <c r="K610" s="182" t="s">
        <v>15</v>
      </c>
      <c r="L610" s="183">
        <v>1060.3699470715108</v>
      </c>
      <c r="M610" s="183">
        <v>0</v>
      </c>
      <c r="N610" s="183">
        <v>131.45474534211087</v>
      </c>
      <c r="O610" s="183">
        <v>0</v>
      </c>
      <c r="P610" s="183">
        <v>0</v>
      </c>
      <c r="Q610" s="183">
        <v>0</v>
      </c>
      <c r="R610" s="184">
        <v>0</v>
      </c>
      <c r="S610" s="185">
        <f t="shared" si="322"/>
        <v>1191.8246924136215</v>
      </c>
      <c r="U610" s="104" t="s">
        <v>15</v>
      </c>
      <c r="V610" s="231">
        <v>1060.3699470715108</v>
      </c>
      <c r="W610" s="231">
        <v>131.45474534211087</v>
      </c>
      <c r="X610" s="231">
        <v>0</v>
      </c>
      <c r="Y610" s="231">
        <v>0</v>
      </c>
      <c r="Z610" s="231">
        <v>0</v>
      </c>
      <c r="AA610" s="231">
        <v>0</v>
      </c>
      <c r="AB610" s="231">
        <v>0</v>
      </c>
      <c r="AC610" s="231">
        <v>0</v>
      </c>
      <c r="AD610" s="231">
        <v>0</v>
      </c>
      <c r="AE610" s="262">
        <f t="shared" si="319"/>
        <v>0</v>
      </c>
      <c r="AF610" s="233">
        <f t="shared" si="320"/>
        <v>1191.8246924136215</v>
      </c>
      <c r="AG610" s="147" t="str">
        <f t="shared" si="323"/>
        <v/>
      </c>
      <c r="AH610" s="160"/>
      <c r="AI610" s="160"/>
      <c r="AR610" s="161"/>
      <c r="BA610" s="160"/>
      <c r="BI610" s="161"/>
      <c r="BR610" s="160"/>
      <c r="BX610" s="23"/>
      <c r="CG610" s="160"/>
    </row>
    <row r="611" spans="1:85" ht="15">
      <c r="A611" s="186" t="s">
        <v>58</v>
      </c>
      <c r="B611" s="175">
        <v>0</v>
      </c>
      <c r="C611" s="175">
        <v>0</v>
      </c>
      <c r="D611" s="175">
        <v>0</v>
      </c>
      <c r="E611" s="175">
        <v>0</v>
      </c>
      <c r="F611" s="362"/>
      <c r="G611" s="175">
        <v>0</v>
      </c>
      <c r="H611" s="187">
        <v>0</v>
      </c>
      <c r="I611" s="173">
        <f t="shared" si="321"/>
        <v>0</v>
      </c>
      <c r="J611" s="168"/>
      <c r="K611" s="188" t="s">
        <v>58</v>
      </c>
      <c r="L611" s="175">
        <v>0</v>
      </c>
      <c r="M611" s="175">
        <v>0</v>
      </c>
      <c r="N611" s="175">
        <v>0</v>
      </c>
      <c r="O611" s="175">
        <v>0</v>
      </c>
      <c r="P611" s="175">
        <v>11197.72371587785</v>
      </c>
      <c r="Q611" s="175">
        <v>0</v>
      </c>
      <c r="R611" s="176">
        <v>0</v>
      </c>
      <c r="S611" s="177">
        <f t="shared" si="322"/>
        <v>11197.72371587785</v>
      </c>
      <c r="U611" s="288" t="s">
        <v>58</v>
      </c>
      <c r="V611" s="226">
        <v>0</v>
      </c>
      <c r="W611" s="226">
        <v>0</v>
      </c>
      <c r="X611" s="226">
        <v>0</v>
      </c>
      <c r="Y611" s="226">
        <v>0</v>
      </c>
      <c r="Z611" s="226">
        <v>0</v>
      </c>
      <c r="AA611" s="226">
        <v>0</v>
      </c>
      <c r="AB611" s="226">
        <v>0</v>
      </c>
      <c r="AC611" s="226">
        <v>0</v>
      </c>
      <c r="AD611" s="226">
        <v>0</v>
      </c>
      <c r="AE611" s="263">
        <f>+P611</f>
        <v>11197.72371587785</v>
      </c>
      <c r="AF611" s="264">
        <f t="shared" si="320"/>
        <v>11197.72371587785</v>
      </c>
      <c r="AG611" s="147" t="str">
        <f t="shared" si="323"/>
        <v/>
      </c>
      <c r="AH611" s="160"/>
      <c r="AI611" s="160"/>
      <c r="AR611" s="161"/>
      <c r="BA611" s="160"/>
      <c r="BI611" s="161"/>
      <c r="BR611" s="160"/>
      <c r="BX611" s="23"/>
      <c r="CG611" s="160"/>
    </row>
    <row r="612" spans="1:85" ht="15">
      <c r="A612" s="178" t="s">
        <v>12</v>
      </c>
      <c r="B612" s="179">
        <v>0</v>
      </c>
      <c r="C612" s="179">
        <v>0</v>
      </c>
      <c r="D612" s="179">
        <v>0</v>
      </c>
      <c r="E612" s="179">
        <v>0</v>
      </c>
      <c r="F612" s="362"/>
      <c r="G612" s="179">
        <v>0</v>
      </c>
      <c r="H612" s="180">
        <v>0</v>
      </c>
      <c r="I612" s="181">
        <f t="shared" si="321"/>
        <v>0</v>
      </c>
      <c r="J612" s="168"/>
      <c r="K612" s="182" t="s">
        <v>12</v>
      </c>
      <c r="L612" s="183">
        <v>0</v>
      </c>
      <c r="M612" s="183">
        <v>0</v>
      </c>
      <c r="N612" s="183">
        <v>0</v>
      </c>
      <c r="O612" s="183">
        <v>0</v>
      </c>
      <c r="P612" s="183">
        <v>7499.636351253198</v>
      </c>
      <c r="Q612" s="183">
        <v>0</v>
      </c>
      <c r="R612" s="184">
        <v>0</v>
      </c>
      <c r="S612" s="185">
        <f t="shared" si="322"/>
        <v>7499.636351253198</v>
      </c>
      <c r="U612" s="104" t="s">
        <v>12</v>
      </c>
      <c r="V612" s="231">
        <v>0</v>
      </c>
      <c r="W612" s="231">
        <v>0</v>
      </c>
      <c r="X612" s="231">
        <v>0</v>
      </c>
      <c r="Y612" s="231">
        <v>0</v>
      </c>
      <c r="Z612" s="231">
        <v>0</v>
      </c>
      <c r="AA612" s="231">
        <v>0</v>
      </c>
      <c r="AB612" s="231">
        <v>0</v>
      </c>
      <c r="AC612" s="231">
        <v>0</v>
      </c>
      <c r="AD612" s="231">
        <v>0</v>
      </c>
      <c r="AE612" s="262">
        <f t="shared" ref="AE612:AE625" si="324">+P612</f>
        <v>7499.636351253198</v>
      </c>
      <c r="AF612" s="233">
        <f t="shared" si="320"/>
        <v>7499.636351253198</v>
      </c>
      <c r="AG612" s="147" t="str">
        <f t="shared" si="323"/>
        <v/>
      </c>
      <c r="AH612" s="160"/>
      <c r="AI612" s="160"/>
      <c r="AR612" s="161"/>
      <c r="BA612" s="160"/>
      <c r="BI612" s="161"/>
      <c r="BR612" s="160"/>
      <c r="BX612" s="23"/>
      <c r="CG612" s="160"/>
    </row>
    <row r="613" spans="1:85" ht="15">
      <c r="A613" s="186" t="s">
        <v>59</v>
      </c>
      <c r="B613" s="175">
        <v>0</v>
      </c>
      <c r="C613" s="175">
        <v>0</v>
      </c>
      <c r="D613" s="175">
        <v>0</v>
      </c>
      <c r="E613" s="175">
        <v>0</v>
      </c>
      <c r="F613" s="362"/>
      <c r="G613" s="175">
        <v>0</v>
      </c>
      <c r="H613" s="187">
        <v>0</v>
      </c>
      <c r="I613" s="173">
        <f t="shared" si="321"/>
        <v>0</v>
      </c>
      <c r="J613" s="168"/>
      <c r="K613" s="188" t="s">
        <v>59</v>
      </c>
      <c r="L613" s="175">
        <v>0</v>
      </c>
      <c r="M613" s="175">
        <v>0</v>
      </c>
      <c r="N613" s="175">
        <v>0</v>
      </c>
      <c r="O613" s="175">
        <v>0</v>
      </c>
      <c r="P613" s="175">
        <v>0</v>
      </c>
      <c r="Q613" s="175">
        <v>0</v>
      </c>
      <c r="R613" s="176">
        <v>0</v>
      </c>
      <c r="S613" s="177">
        <f t="shared" si="322"/>
        <v>0</v>
      </c>
      <c r="U613" s="289" t="s">
        <v>59</v>
      </c>
      <c r="V613" s="226">
        <v>0</v>
      </c>
      <c r="W613" s="226">
        <v>0</v>
      </c>
      <c r="X613" s="226">
        <v>0</v>
      </c>
      <c r="Y613" s="226">
        <v>0</v>
      </c>
      <c r="Z613" s="226">
        <v>0</v>
      </c>
      <c r="AA613" s="226">
        <v>0</v>
      </c>
      <c r="AB613" s="226">
        <v>0</v>
      </c>
      <c r="AC613" s="226">
        <v>0</v>
      </c>
      <c r="AD613" s="226">
        <v>0</v>
      </c>
      <c r="AE613" s="263">
        <f t="shared" si="324"/>
        <v>0</v>
      </c>
      <c r="AF613" s="264">
        <f t="shared" si="320"/>
        <v>0</v>
      </c>
      <c r="AG613" s="147" t="str">
        <f t="shared" si="323"/>
        <v/>
      </c>
      <c r="AH613" s="160"/>
      <c r="AI613" s="160"/>
      <c r="AR613" s="161"/>
      <c r="BA613" s="160"/>
      <c r="BI613" s="161"/>
      <c r="BR613" s="160"/>
      <c r="BX613" s="23"/>
      <c r="CG613" s="160"/>
    </row>
    <row r="614" spans="1:85" ht="15">
      <c r="A614" s="178" t="s">
        <v>17</v>
      </c>
      <c r="B614" s="179">
        <v>3.5476470654856889</v>
      </c>
      <c r="C614" s="179">
        <v>0</v>
      </c>
      <c r="D614" s="179">
        <v>2.7088987790589041</v>
      </c>
      <c r="E614" s="179">
        <v>0</v>
      </c>
      <c r="F614" s="362"/>
      <c r="G614" s="179">
        <v>0</v>
      </c>
      <c r="H614" s="180">
        <v>0</v>
      </c>
      <c r="I614" s="181">
        <f t="shared" si="321"/>
        <v>6.2565458445445934</v>
      </c>
      <c r="J614" s="168"/>
      <c r="K614" s="182" t="s">
        <v>17</v>
      </c>
      <c r="L614" s="183">
        <v>3.5476470654856889</v>
      </c>
      <c r="M614" s="183">
        <v>0</v>
      </c>
      <c r="N614" s="183">
        <v>2.7088987790589041</v>
      </c>
      <c r="O614" s="183">
        <v>0</v>
      </c>
      <c r="P614" s="183">
        <v>0</v>
      </c>
      <c r="Q614" s="183">
        <v>0</v>
      </c>
      <c r="R614" s="184">
        <v>0</v>
      </c>
      <c r="S614" s="185">
        <f t="shared" si="322"/>
        <v>6.2565458445445934</v>
      </c>
      <c r="U614" s="104" t="s">
        <v>17</v>
      </c>
      <c r="V614" s="231">
        <v>3.5476470654856889</v>
      </c>
      <c r="W614" s="231">
        <v>1.5196791791655053</v>
      </c>
      <c r="X614" s="231">
        <v>1.1892195998933988</v>
      </c>
      <c r="Y614" s="231">
        <v>0</v>
      </c>
      <c r="Z614" s="231">
        <v>0</v>
      </c>
      <c r="AA614" s="231">
        <v>0</v>
      </c>
      <c r="AB614" s="231">
        <v>0</v>
      </c>
      <c r="AC614" s="231">
        <v>0</v>
      </c>
      <c r="AD614" s="231">
        <v>0</v>
      </c>
      <c r="AE614" s="262">
        <f t="shared" si="324"/>
        <v>0</v>
      </c>
      <c r="AF614" s="233">
        <f t="shared" si="320"/>
        <v>6.2565458445445925</v>
      </c>
      <c r="AG614" s="147" t="str">
        <f t="shared" si="323"/>
        <v/>
      </c>
      <c r="AH614" s="160"/>
      <c r="AI614" s="160"/>
      <c r="AR614" s="161"/>
      <c r="BA614" s="160"/>
      <c r="BI614" s="161"/>
      <c r="BR614" s="160"/>
      <c r="BX614" s="23"/>
      <c r="CG614" s="160"/>
    </row>
    <row r="615" spans="1:85" ht="15">
      <c r="A615" s="186" t="s">
        <v>139</v>
      </c>
      <c r="B615" s="175">
        <v>16651.433196211121</v>
      </c>
      <c r="C615" s="175">
        <v>0</v>
      </c>
      <c r="D615" s="175">
        <v>3406.1347102646437</v>
      </c>
      <c r="E615" s="175">
        <v>0</v>
      </c>
      <c r="F615" s="362"/>
      <c r="G615" s="175">
        <v>0</v>
      </c>
      <c r="H615" s="187">
        <v>0</v>
      </c>
      <c r="I615" s="173">
        <f t="shared" si="321"/>
        <v>20057.567906475764</v>
      </c>
      <c r="J615" s="168"/>
      <c r="K615" s="188" t="s">
        <v>139</v>
      </c>
      <c r="L615" s="175">
        <v>16651.433196211121</v>
      </c>
      <c r="M615" s="175">
        <v>0</v>
      </c>
      <c r="N615" s="175">
        <v>3406.1347102646437</v>
      </c>
      <c r="O615" s="175">
        <v>0</v>
      </c>
      <c r="P615" s="175">
        <v>0</v>
      </c>
      <c r="Q615" s="175">
        <v>0</v>
      </c>
      <c r="R615" s="176">
        <v>0</v>
      </c>
      <c r="S615" s="177">
        <f t="shared" si="322"/>
        <v>20057.567906475764</v>
      </c>
      <c r="U615" s="105" t="s">
        <v>139</v>
      </c>
      <c r="V615" s="226">
        <v>16651.433196211121</v>
      </c>
      <c r="W615" s="226">
        <v>3025.1427940916824</v>
      </c>
      <c r="X615" s="226">
        <v>380.99191617296128</v>
      </c>
      <c r="Y615" s="226">
        <v>0</v>
      </c>
      <c r="Z615" s="226">
        <v>0</v>
      </c>
      <c r="AA615" s="226">
        <v>0</v>
      </c>
      <c r="AB615" s="226">
        <v>0</v>
      </c>
      <c r="AC615" s="226">
        <v>0</v>
      </c>
      <c r="AD615" s="226">
        <v>0</v>
      </c>
      <c r="AE615" s="263">
        <f t="shared" si="324"/>
        <v>0</v>
      </c>
      <c r="AF615" s="264">
        <f t="shared" si="320"/>
        <v>20057.567906475764</v>
      </c>
      <c r="AG615" s="147" t="str">
        <f t="shared" si="323"/>
        <v/>
      </c>
      <c r="AH615" s="160"/>
      <c r="AI615" s="160"/>
      <c r="AR615" s="161"/>
      <c r="BA615" s="160"/>
      <c r="BI615" s="161"/>
      <c r="BR615" s="160"/>
      <c r="BX615" s="23"/>
      <c r="CG615" s="160"/>
    </row>
    <row r="616" spans="1:85" ht="15">
      <c r="A616" s="178" t="s">
        <v>25</v>
      </c>
      <c r="B616" s="179">
        <v>1429.403138778943</v>
      </c>
      <c r="C616" s="179">
        <v>0</v>
      </c>
      <c r="D616" s="179">
        <v>2210.512700905912</v>
      </c>
      <c r="E616" s="179">
        <v>4482.936240115373</v>
      </c>
      <c r="F616" s="362"/>
      <c r="G616" s="179">
        <v>2576.2092054239988</v>
      </c>
      <c r="H616" s="180">
        <v>0</v>
      </c>
      <c r="I616" s="181">
        <f t="shared" si="321"/>
        <v>10699.061285224227</v>
      </c>
      <c r="J616" s="168"/>
      <c r="K616" s="182" t="s">
        <v>25</v>
      </c>
      <c r="L616" s="183">
        <v>1429.403138778943</v>
      </c>
      <c r="M616" s="183">
        <v>0</v>
      </c>
      <c r="N616" s="183">
        <v>2210.512700905912</v>
      </c>
      <c r="O616" s="183">
        <v>4482.936240115373</v>
      </c>
      <c r="P616" s="183">
        <v>0</v>
      </c>
      <c r="Q616" s="183">
        <v>2576.2092054239988</v>
      </c>
      <c r="R616" s="184">
        <v>0</v>
      </c>
      <c r="S616" s="185">
        <f t="shared" si="322"/>
        <v>10699.061285224227</v>
      </c>
      <c r="U616" s="104" t="s">
        <v>25</v>
      </c>
      <c r="V616" s="231">
        <v>1429.403138778943</v>
      </c>
      <c r="W616" s="231">
        <v>1175.278729646147</v>
      </c>
      <c r="X616" s="231">
        <v>1035.233971259765</v>
      </c>
      <c r="Y616" s="231">
        <v>1370.7427310147191</v>
      </c>
      <c r="Z616" s="231">
        <v>1424.1659924034714</v>
      </c>
      <c r="AA616" s="231">
        <v>406.6334410173119</v>
      </c>
      <c r="AB616" s="231">
        <v>1487.0743356270639</v>
      </c>
      <c r="AC616" s="231">
        <v>1089.1348697969349</v>
      </c>
      <c r="AD616" s="231">
        <v>1281.39407567987</v>
      </c>
      <c r="AE616" s="262">
        <f t="shared" si="324"/>
        <v>0</v>
      </c>
      <c r="AF616" s="233">
        <f t="shared" si="320"/>
        <v>10699.061285224225</v>
      </c>
      <c r="AG616" s="147" t="str">
        <f t="shared" si="323"/>
        <v/>
      </c>
      <c r="AH616" s="160"/>
      <c r="AI616" s="160"/>
      <c r="AR616" s="161"/>
      <c r="BA616" s="160"/>
      <c r="BI616" s="161"/>
      <c r="BR616" s="160"/>
      <c r="BX616" s="23"/>
      <c r="CG616" s="160"/>
    </row>
    <row r="617" spans="1:85" ht="15">
      <c r="A617" s="186" t="s">
        <v>24</v>
      </c>
      <c r="B617" s="175">
        <v>6642.4772677056681</v>
      </c>
      <c r="C617" s="175">
        <v>0</v>
      </c>
      <c r="D617" s="175">
        <v>1973.1883153063122</v>
      </c>
      <c r="E617" s="175">
        <v>0</v>
      </c>
      <c r="F617" s="362"/>
      <c r="G617" s="175">
        <v>0</v>
      </c>
      <c r="H617" s="187">
        <v>0</v>
      </c>
      <c r="I617" s="173">
        <f t="shared" si="321"/>
        <v>8615.6655830119798</v>
      </c>
      <c r="J617" s="168"/>
      <c r="K617" s="188" t="s">
        <v>24</v>
      </c>
      <c r="L617" s="175">
        <v>6642.4772677056681</v>
      </c>
      <c r="M617" s="175">
        <v>0</v>
      </c>
      <c r="N617" s="175">
        <v>1973.1883153063122</v>
      </c>
      <c r="O617" s="175">
        <v>0</v>
      </c>
      <c r="P617" s="175">
        <v>0</v>
      </c>
      <c r="Q617" s="175">
        <v>0</v>
      </c>
      <c r="R617" s="176">
        <v>0</v>
      </c>
      <c r="S617" s="177">
        <f t="shared" si="322"/>
        <v>8615.6655830119798</v>
      </c>
      <c r="U617" s="289" t="s">
        <v>24</v>
      </c>
      <c r="V617" s="226">
        <v>6642.4772677056681</v>
      </c>
      <c r="W617" s="226">
        <v>1973.1883153063122</v>
      </c>
      <c r="X617" s="226">
        <v>0</v>
      </c>
      <c r="Y617" s="226">
        <v>0</v>
      </c>
      <c r="Z617" s="226">
        <v>0</v>
      </c>
      <c r="AA617" s="226">
        <v>0</v>
      </c>
      <c r="AB617" s="226">
        <v>0</v>
      </c>
      <c r="AC617" s="226">
        <v>0</v>
      </c>
      <c r="AD617" s="226">
        <v>0</v>
      </c>
      <c r="AE617" s="263">
        <f t="shared" si="324"/>
        <v>0</v>
      </c>
      <c r="AF617" s="264">
        <f t="shared" si="320"/>
        <v>8615.6655830119798</v>
      </c>
      <c r="AG617" s="147" t="str">
        <f t="shared" si="323"/>
        <v/>
      </c>
      <c r="AH617" s="160"/>
      <c r="AI617" s="160"/>
      <c r="AR617" s="161"/>
      <c r="BA617" s="160"/>
      <c r="BI617" s="161"/>
      <c r="BR617" s="160"/>
      <c r="BX617" s="23"/>
      <c r="CG617" s="160"/>
    </row>
    <row r="618" spans="1:85" ht="15">
      <c r="A618" s="178" t="s">
        <v>60</v>
      </c>
      <c r="B618" s="179">
        <v>883.85641869391816</v>
      </c>
      <c r="C618" s="179">
        <v>0</v>
      </c>
      <c r="D618" s="179">
        <v>5.4183613783928894</v>
      </c>
      <c r="E618" s="179">
        <v>0</v>
      </c>
      <c r="F618" s="362"/>
      <c r="G618" s="179">
        <v>0</v>
      </c>
      <c r="H618" s="180">
        <v>0</v>
      </c>
      <c r="I618" s="181">
        <f t="shared" si="321"/>
        <v>889.27478007231105</v>
      </c>
      <c r="J618" s="168"/>
      <c r="K618" s="182" t="s">
        <v>60</v>
      </c>
      <c r="L618" s="183">
        <v>883.85641869391816</v>
      </c>
      <c r="M618" s="183">
        <v>0</v>
      </c>
      <c r="N618" s="183">
        <v>5.4183613783928894</v>
      </c>
      <c r="O618" s="183">
        <v>0</v>
      </c>
      <c r="P618" s="183">
        <v>0</v>
      </c>
      <c r="Q618" s="183">
        <v>0</v>
      </c>
      <c r="R618" s="184">
        <v>0</v>
      </c>
      <c r="S618" s="185">
        <f t="shared" si="322"/>
        <v>889.27478007231105</v>
      </c>
      <c r="U618" s="104" t="s">
        <v>60</v>
      </c>
      <c r="V618" s="231">
        <v>883.85641869391816</v>
      </c>
      <c r="W618" s="231">
        <v>4.587465985059012</v>
      </c>
      <c r="X618" s="231">
        <v>0.83089539333387741</v>
      </c>
      <c r="Y618" s="231">
        <v>0</v>
      </c>
      <c r="Z618" s="231">
        <v>0</v>
      </c>
      <c r="AA618" s="231">
        <v>0</v>
      </c>
      <c r="AB618" s="231">
        <v>0</v>
      </c>
      <c r="AC618" s="231">
        <v>0</v>
      </c>
      <c r="AD618" s="231">
        <v>0</v>
      </c>
      <c r="AE618" s="262">
        <f t="shared" si="324"/>
        <v>0</v>
      </c>
      <c r="AF618" s="233">
        <f t="shared" si="320"/>
        <v>889.27478007231105</v>
      </c>
      <c r="AG618" s="147" t="str">
        <f t="shared" si="323"/>
        <v/>
      </c>
      <c r="AH618" s="160"/>
      <c r="AI618" s="160"/>
      <c r="AR618" s="161"/>
      <c r="BA618" s="160"/>
      <c r="BI618" s="161"/>
      <c r="BR618" s="160"/>
      <c r="BX618" s="23"/>
      <c r="CG618" s="160"/>
    </row>
    <row r="619" spans="1:85" ht="15">
      <c r="A619" s="186" t="s">
        <v>22</v>
      </c>
      <c r="B619" s="175">
        <v>164.34138931753012</v>
      </c>
      <c r="C619" s="175">
        <v>0</v>
      </c>
      <c r="D619" s="175">
        <v>19.587463092467793</v>
      </c>
      <c r="E619" s="175">
        <v>0</v>
      </c>
      <c r="F619" s="362"/>
      <c r="G619" s="175">
        <v>0</v>
      </c>
      <c r="H619" s="187">
        <v>0</v>
      </c>
      <c r="I619" s="173">
        <f t="shared" si="321"/>
        <v>183.92885240999792</v>
      </c>
      <c r="J619" s="168"/>
      <c r="K619" s="188" t="s">
        <v>22</v>
      </c>
      <c r="L619" s="175">
        <v>164.34138931753012</v>
      </c>
      <c r="M619" s="175">
        <v>0</v>
      </c>
      <c r="N619" s="175">
        <v>19.587463092467793</v>
      </c>
      <c r="O619" s="175">
        <v>0</v>
      </c>
      <c r="P619" s="175">
        <v>1069.8200833701544</v>
      </c>
      <c r="Q619" s="175">
        <v>0</v>
      </c>
      <c r="R619" s="176">
        <v>0</v>
      </c>
      <c r="S619" s="177">
        <f t="shared" si="322"/>
        <v>1253.7489357801524</v>
      </c>
      <c r="U619" s="289" t="s">
        <v>22</v>
      </c>
      <c r="V619" s="226">
        <v>164.34138931753012</v>
      </c>
      <c r="W619" s="226">
        <v>19.587463092467793</v>
      </c>
      <c r="X619" s="226">
        <v>0</v>
      </c>
      <c r="Y619" s="226">
        <v>0</v>
      </c>
      <c r="Z619" s="226">
        <v>0</v>
      </c>
      <c r="AA619" s="226">
        <v>0</v>
      </c>
      <c r="AB619" s="226">
        <v>0</v>
      </c>
      <c r="AC619" s="226">
        <v>0</v>
      </c>
      <c r="AD619" s="226">
        <v>0</v>
      </c>
      <c r="AE619" s="263">
        <f t="shared" si="324"/>
        <v>1069.8200833701544</v>
      </c>
      <c r="AF619" s="264">
        <f t="shared" si="320"/>
        <v>1253.7489357801524</v>
      </c>
      <c r="AG619" s="147" t="str">
        <f t="shared" si="323"/>
        <v/>
      </c>
      <c r="AH619" s="160"/>
      <c r="AI619" s="160"/>
      <c r="AR619" s="161"/>
      <c r="BA619" s="160"/>
      <c r="BI619" s="161"/>
      <c r="BR619" s="160"/>
      <c r="BX619" s="23"/>
      <c r="CG619" s="160"/>
    </row>
    <row r="620" spans="1:85" ht="15">
      <c r="A620" s="178" t="s">
        <v>21</v>
      </c>
      <c r="B620" s="179">
        <v>0</v>
      </c>
      <c r="C620" s="179">
        <v>0</v>
      </c>
      <c r="D620" s="179">
        <v>0</v>
      </c>
      <c r="E620" s="179">
        <v>0</v>
      </c>
      <c r="F620" s="362"/>
      <c r="G620" s="179">
        <v>0</v>
      </c>
      <c r="H620" s="180">
        <v>0</v>
      </c>
      <c r="I620" s="181">
        <f t="shared" si="321"/>
        <v>0</v>
      </c>
      <c r="J620" s="168"/>
      <c r="K620" s="182" t="s">
        <v>21</v>
      </c>
      <c r="L620" s="183">
        <v>0</v>
      </c>
      <c r="M620" s="183">
        <v>0</v>
      </c>
      <c r="N620" s="183">
        <v>0</v>
      </c>
      <c r="O620" s="183">
        <v>0</v>
      </c>
      <c r="P620" s="183">
        <v>0</v>
      </c>
      <c r="Q620" s="183">
        <v>0</v>
      </c>
      <c r="R620" s="184">
        <v>0</v>
      </c>
      <c r="S620" s="185">
        <f t="shared" si="322"/>
        <v>0</v>
      </c>
      <c r="U620" s="104" t="s">
        <v>21</v>
      </c>
      <c r="V620" s="231">
        <v>0</v>
      </c>
      <c r="W620" s="231">
        <v>0</v>
      </c>
      <c r="X620" s="231">
        <v>0</v>
      </c>
      <c r="Y620" s="231">
        <v>0</v>
      </c>
      <c r="Z620" s="231">
        <v>0</v>
      </c>
      <c r="AA620" s="231">
        <v>0</v>
      </c>
      <c r="AB620" s="231">
        <v>0</v>
      </c>
      <c r="AC620" s="231">
        <v>0</v>
      </c>
      <c r="AD620" s="231">
        <v>0</v>
      </c>
      <c r="AE620" s="262">
        <f t="shared" si="324"/>
        <v>0</v>
      </c>
      <c r="AF620" s="233">
        <f t="shared" si="320"/>
        <v>0</v>
      </c>
      <c r="AG620" s="147" t="str">
        <f t="shared" si="323"/>
        <v/>
      </c>
      <c r="AH620" s="160"/>
      <c r="AI620" s="160"/>
      <c r="AR620" s="161"/>
      <c r="BA620" s="160"/>
      <c r="BI620" s="161"/>
      <c r="BR620" s="160"/>
      <c r="BX620" s="23"/>
      <c r="CG620" s="160"/>
    </row>
    <row r="621" spans="1:85" ht="15">
      <c r="A621" s="189" t="s">
        <v>64</v>
      </c>
      <c r="B621" s="175">
        <v>110.8372582641712</v>
      </c>
      <c r="C621" s="175">
        <v>0</v>
      </c>
      <c r="D621" s="175">
        <v>88.045239302111469</v>
      </c>
      <c r="E621" s="175">
        <v>0</v>
      </c>
      <c r="F621" s="362"/>
      <c r="G621" s="175">
        <v>0</v>
      </c>
      <c r="H621" s="187">
        <v>0</v>
      </c>
      <c r="I621" s="173">
        <f t="shared" si="321"/>
        <v>198.88249756628267</v>
      </c>
      <c r="J621" s="168"/>
      <c r="K621" s="190" t="s">
        <v>64</v>
      </c>
      <c r="L621" s="175">
        <v>110.8372582641712</v>
      </c>
      <c r="M621" s="175">
        <v>0</v>
      </c>
      <c r="N621" s="175">
        <v>88.045239302111469</v>
      </c>
      <c r="O621" s="175">
        <v>0</v>
      </c>
      <c r="P621" s="175">
        <v>0</v>
      </c>
      <c r="Q621" s="175">
        <v>0</v>
      </c>
      <c r="R621" s="176">
        <v>0</v>
      </c>
      <c r="S621" s="177">
        <f t="shared" si="322"/>
        <v>198.88249756628267</v>
      </c>
      <c r="U621" s="290" t="s">
        <v>64</v>
      </c>
      <c r="V621" s="226">
        <v>110.8372582641712</v>
      </c>
      <c r="W621" s="226">
        <v>88.045239302111469</v>
      </c>
      <c r="X621" s="226">
        <v>0</v>
      </c>
      <c r="Y621" s="226">
        <v>0</v>
      </c>
      <c r="Z621" s="226">
        <v>0</v>
      </c>
      <c r="AA621" s="226">
        <v>0</v>
      </c>
      <c r="AB621" s="226">
        <v>0</v>
      </c>
      <c r="AC621" s="226">
        <v>0</v>
      </c>
      <c r="AD621" s="228">
        <v>0</v>
      </c>
      <c r="AE621" s="261">
        <f t="shared" si="324"/>
        <v>0</v>
      </c>
      <c r="AF621" s="229">
        <f t="shared" si="320"/>
        <v>198.88249756628267</v>
      </c>
      <c r="AG621" s="147" t="str">
        <f t="shared" si="323"/>
        <v/>
      </c>
      <c r="AH621" s="160"/>
      <c r="AI621" s="160"/>
      <c r="AR621" s="161"/>
      <c r="BA621" s="160"/>
      <c r="BI621" s="161"/>
      <c r="BR621" s="160"/>
      <c r="BX621" s="23"/>
      <c r="CG621" s="160"/>
    </row>
    <row r="622" spans="1:85" ht="15">
      <c r="A622" s="191" t="s">
        <v>23</v>
      </c>
      <c r="B622" s="192">
        <v>110.8372582641712</v>
      </c>
      <c r="C622" s="192">
        <v>0</v>
      </c>
      <c r="D622" s="192">
        <v>88.045239302111469</v>
      </c>
      <c r="E622" s="192">
        <v>0</v>
      </c>
      <c r="F622" s="362"/>
      <c r="G622" s="192">
        <v>0</v>
      </c>
      <c r="H622" s="193">
        <v>0</v>
      </c>
      <c r="I622" s="194">
        <f t="shared" si="321"/>
        <v>198.88249756628267</v>
      </c>
      <c r="J622" s="168"/>
      <c r="K622" s="195" t="s">
        <v>23</v>
      </c>
      <c r="L622" s="196">
        <v>110.8372582641712</v>
      </c>
      <c r="M622" s="196">
        <v>0</v>
      </c>
      <c r="N622" s="196">
        <v>88.045239302111469</v>
      </c>
      <c r="O622" s="196">
        <v>0</v>
      </c>
      <c r="P622" s="196">
        <v>0</v>
      </c>
      <c r="Q622" s="196">
        <v>0</v>
      </c>
      <c r="R622" s="197">
        <v>0</v>
      </c>
      <c r="S622" s="198">
        <f t="shared" si="322"/>
        <v>198.88249756628267</v>
      </c>
      <c r="U622" s="291" t="s">
        <v>134</v>
      </c>
      <c r="V622" s="231">
        <v>110.8372582641712</v>
      </c>
      <c r="W622" s="231">
        <v>88.045239302111469</v>
      </c>
      <c r="X622" s="231">
        <v>0</v>
      </c>
      <c r="Y622" s="231">
        <v>0</v>
      </c>
      <c r="Z622" s="231">
        <v>0</v>
      </c>
      <c r="AA622" s="231">
        <v>0</v>
      </c>
      <c r="AB622" s="231">
        <v>0</v>
      </c>
      <c r="AC622" s="231">
        <v>0</v>
      </c>
      <c r="AD622" s="231">
        <v>0</v>
      </c>
      <c r="AE622" s="262">
        <f t="shared" si="324"/>
        <v>0</v>
      </c>
      <c r="AF622" s="233">
        <f t="shared" si="320"/>
        <v>198.88249756628267</v>
      </c>
      <c r="AG622" s="149" t="str">
        <f t="shared" si="323"/>
        <v/>
      </c>
      <c r="AH622" s="160"/>
      <c r="AI622" s="160"/>
      <c r="AR622" s="161"/>
      <c r="BA622" s="160"/>
      <c r="BI622" s="161"/>
      <c r="BR622" s="160"/>
      <c r="BX622" s="23"/>
      <c r="CG622" s="160"/>
    </row>
    <row r="623" spans="1:85" ht="15">
      <c r="A623" s="199" t="s">
        <v>19</v>
      </c>
      <c r="B623" s="200">
        <v>0</v>
      </c>
      <c r="C623" s="200">
        <v>0</v>
      </c>
      <c r="D623" s="200">
        <v>0</v>
      </c>
      <c r="E623" s="200">
        <v>0</v>
      </c>
      <c r="F623" s="362"/>
      <c r="G623" s="200">
        <v>0</v>
      </c>
      <c r="H623" s="201">
        <v>0</v>
      </c>
      <c r="I623" s="202">
        <f t="shared" si="321"/>
        <v>0</v>
      </c>
      <c r="J623" s="168"/>
      <c r="K623" s="203" t="s">
        <v>19</v>
      </c>
      <c r="L623" s="200">
        <v>0</v>
      </c>
      <c r="M623" s="200">
        <v>0</v>
      </c>
      <c r="N623" s="200">
        <v>0</v>
      </c>
      <c r="O623" s="200">
        <v>0</v>
      </c>
      <c r="P623" s="200">
        <v>0</v>
      </c>
      <c r="Q623" s="200">
        <v>0</v>
      </c>
      <c r="R623" s="204">
        <v>0</v>
      </c>
      <c r="S623" s="205">
        <f t="shared" si="322"/>
        <v>0</v>
      </c>
      <c r="U623" s="292" t="s">
        <v>19</v>
      </c>
      <c r="V623" s="226">
        <v>0</v>
      </c>
      <c r="W623" s="226">
        <v>0</v>
      </c>
      <c r="X623" s="226">
        <v>0</v>
      </c>
      <c r="Y623" s="226">
        <v>0</v>
      </c>
      <c r="Z623" s="226">
        <v>0</v>
      </c>
      <c r="AA623" s="226">
        <v>0</v>
      </c>
      <c r="AB623" s="226">
        <v>0</v>
      </c>
      <c r="AC623" s="226">
        <v>0</v>
      </c>
      <c r="AD623" s="226">
        <v>0</v>
      </c>
      <c r="AE623" s="263">
        <f t="shared" si="324"/>
        <v>0</v>
      </c>
      <c r="AF623" s="264">
        <f t="shared" si="320"/>
        <v>0</v>
      </c>
      <c r="AG623" s="149" t="str">
        <f t="shared" si="323"/>
        <v/>
      </c>
      <c r="AH623" s="160"/>
      <c r="AI623" s="160"/>
      <c r="AR623" s="161"/>
      <c r="BA623" s="160"/>
      <c r="BI623" s="161"/>
      <c r="BR623" s="160"/>
      <c r="BX623" s="23"/>
      <c r="CG623" s="160"/>
    </row>
    <row r="624" spans="1:85" ht="15">
      <c r="A624" s="191" t="s">
        <v>20</v>
      </c>
      <c r="B624" s="192">
        <v>0</v>
      </c>
      <c r="C624" s="192">
        <v>0</v>
      </c>
      <c r="D624" s="192">
        <v>0</v>
      </c>
      <c r="E624" s="192">
        <v>0</v>
      </c>
      <c r="F624" s="362"/>
      <c r="G624" s="192">
        <v>0</v>
      </c>
      <c r="H624" s="193">
        <v>0</v>
      </c>
      <c r="I624" s="194">
        <f t="shared" si="321"/>
        <v>0</v>
      </c>
      <c r="J624" s="168"/>
      <c r="K624" s="195" t="s">
        <v>20</v>
      </c>
      <c r="L624" s="196">
        <v>0</v>
      </c>
      <c r="M624" s="196">
        <v>0</v>
      </c>
      <c r="N624" s="196">
        <v>0</v>
      </c>
      <c r="O624" s="196">
        <v>0</v>
      </c>
      <c r="P624" s="196">
        <v>0</v>
      </c>
      <c r="Q624" s="196">
        <v>0</v>
      </c>
      <c r="R624" s="197">
        <v>0</v>
      </c>
      <c r="S624" s="198">
        <f t="shared" si="322"/>
        <v>0</v>
      </c>
      <c r="U624" s="291" t="s">
        <v>135</v>
      </c>
      <c r="V624" s="231">
        <v>0</v>
      </c>
      <c r="W624" s="231">
        <v>0</v>
      </c>
      <c r="X624" s="231">
        <v>0</v>
      </c>
      <c r="Y624" s="231">
        <v>0</v>
      </c>
      <c r="Z624" s="231">
        <v>0</v>
      </c>
      <c r="AA624" s="231">
        <v>0</v>
      </c>
      <c r="AB624" s="231">
        <v>0</v>
      </c>
      <c r="AC624" s="231">
        <v>0</v>
      </c>
      <c r="AD624" s="231">
        <v>0</v>
      </c>
      <c r="AE624" s="262">
        <f t="shared" si="324"/>
        <v>0</v>
      </c>
      <c r="AF624" s="233">
        <f t="shared" si="320"/>
        <v>0</v>
      </c>
      <c r="AG624" s="149" t="str">
        <f t="shared" si="323"/>
        <v/>
      </c>
      <c r="AH624" s="160"/>
      <c r="AI624" s="160"/>
      <c r="AR624" s="161"/>
      <c r="BA624" s="160"/>
      <c r="BI624" s="161"/>
      <c r="BR624" s="160"/>
      <c r="BX624" s="23"/>
      <c r="CG624" s="160"/>
    </row>
    <row r="625" spans="1:85" ht="15.75" thickBot="1">
      <c r="A625" s="206" t="s">
        <v>11</v>
      </c>
      <c r="B625" s="207">
        <v>0</v>
      </c>
      <c r="C625" s="207">
        <v>0</v>
      </c>
      <c r="D625" s="207">
        <v>0</v>
      </c>
      <c r="E625" s="207">
        <v>0</v>
      </c>
      <c r="F625" s="363"/>
      <c r="G625" s="207">
        <v>0</v>
      </c>
      <c r="H625" s="208">
        <v>0</v>
      </c>
      <c r="I625" s="209">
        <f t="shared" si="321"/>
        <v>0</v>
      </c>
      <c r="J625" s="168"/>
      <c r="K625" s="210" t="s">
        <v>11</v>
      </c>
      <c r="L625" s="207">
        <v>0</v>
      </c>
      <c r="M625" s="207">
        <v>0</v>
      </c>
      <c r="N625" s="207">
        <v>0</v>
      </c>
      <c r="O625" s="207">
        <v>0</v>
      </c>
      <c r="P625" s="207">
        <v>0</v>
      </c>
      <c r="Q625" s="207">
        <v>0</v>
      </c>
      <c r="R625" s="211">
        <v>0</v>
      </c>
      <c r="S625" s="212">
        <f t="shared" si="322"/>
        <v>0</v>
      </c>
      <c r="U625" s="293" t="s">
        <v>11</v>
      </c>
      <c r="V625" s="226">
        <v>0</v>
      </c>
      <c r="W625" s="226">
        <v>0</v>
      </c>
      <c r="X625" s="226">
        <v>0</v>
      </c>
      <c r="Y625" s="226">
        <v>0</v>
      </c>
      <c r="Z625" s="226">
        <v>0</v>
      </c>
      <c r="AA625" s="226">
        <v>0</v>
      </c>
      <c r="AB625" s="226">
        <v>0</v>
      </c>
      <c r="AC625" s="226">
        <v>0</v>
      </c>
      <c r="AD625" s="226">
        <v>0</v>
      </c>
      <c r="AE625" s="263">
        <f t="shared" si="324"/>
        <v>0</v>
      </c>
      <c r="AF625" s="264">
        <f t="shared" si="320"/>
        <v>0</v>
      </c>
      <c r="AG625" s="149" t="str">
        <f t="shared" si="323"/>
        <v/>
      </c>
      <c r="AH625" s="160"/>
      <c r="AI625" s="160"/>
      <c r="AR625" s="161"/>
      <c r="BA625" s="160"/>
      <c r="BI625" s="161"/>
      <c r="BR625" s="160"/>
      <c r="BX625" s="23"/>
      <c r="CG625" s="160"/>
    </row>
    <row r="626" spans="1:85" ht="15">
      <c r="A626" s="213" t="s">
        <v>26</v>
      </c>
      <c r="B626" s="214">
        <f>SUM(B605:B621)</f>
        <v>27077.462042942709</v>
      </c>
      <c r="C626" s="214">
        <f t="shared" ref="C626:H626" si="325">SUM(C605:C621)</f>
        <v>0</v>
      </c>
      <c r="D626" s="214">
        <f t="shared" si="325"/>
        <v>7841.592941772692</v>
      </c>
      <c r="E626" s="214">
        <f t="shared" si="325"/>
        <v>4482.936240115373</v>
      </c>
      <c r="F626" s="214">
        <f t="shared" si="325"/>
        <v>0</v>
      </c>
      <c r="G626" s="214">
        <f t="shared" si="325"/>
        <v>2576.2092054239988</v>
      </c>
      <c r="H626" s="216">
        <f t="shared" si="325"/>
        <v>0</v>
      </c>
      <c r="I626" s="173">
        <f t="shared" ref="I626" si="326">SUM(I605:I621)</f>
        <v>41978.200430254765</v>
      </c>
      <c r="J626" s="168"/>
      <c r="K626" s="215" t="s">
        <v>26</v>
      </c>
      <c r="L626" s="214">
        <f>SUM(L605:L621)</f>
        <v>27077.462042942709</v>
      </c>
      <c r="M626" s="214">
        <f t="shared" ref="M626:R626" si="327">SUM(M605:M621)</f>
        <v>0</v>
      </c>
      <c r="N626" s="214">
        <f t="shared" si="327"/>
        <v>7841.592941772692</v>
      </c>
      <c r="O626" s="214">
        <f t="shared" si="327"/>
        <v>4482.936240115373</v>
      </c>
      <c r="P626" s="214">
        <f t="shared" si="327"/>
        <v>19767.180150501204</v>
      </c>
      <c r="Q626" s="214">
        <f t="shared" si="327"/>
        <v>2576.2092054239988</v>
      </c>
      <c r="R626" s="216">
        <f t="shared" si="327"/>
        <v>0</v>
      </c>
      <c r="S626" s="217">
        <f t="shared" ref="S626" si="328">SUM(S605:S621)</f>
        <v>61745.380580755969</v>
      </c>
      <c r="U626" s="243" t="s">
        <v>63</v>
      </c>
      <c r="V626" s="244">
        <f>SUM(V605:V621)</f>
        <v>27077.462042942709</v>
      </c>
      <c r="W626" s="244">
        <f t="shared" ref="W626:AE626" si="329">SUM(W605:W621)</f>
        <v>6423.3469393467376</v>
      </c>
      <c r="X626" s="244">
        <f t="shared" si="329"/>
        <v>1418.2460024259535</v>
      </c>
      <c r="Y626" s="244">
        <f t="shared" si="329"/>
        <v>1370.7427310147191</v>
      </c>
      <c r="Z626" s="244">
        <f t="shared" si="329"/>
        <v>1424.1659924034714</v>
      </c>
      <c r="AA626" s="244">
        <f t="shared" si="329"/>
        <v>406.6334410173119</v>
      </c>
      <c r="AB626" s="244">
        <f t="shared" si="329"/>
        <v>1487.0743356270639</v>
      </c>
      <c r="AC626" s="244">
        <f t="shared" si="329"/>
        <v>1089.1348697969349</v>
      </c>
      <c r="AD626" s="244">
        <f t="shared" si="329"/>
        <v>1281.39407567987</v>
      </c>
      <c r="AE626" s="265">
        <f t="shared" si="329"/>
        <v>19767.180150501204</v>
      </c>
      <c r="AF626" s="266">
        <f>SUM(AF605:AF621)</f>
        <v>61745.380580755969</v>
      </c>
      <c r="AG626" s="152" t="str">
        <f t="shared" si="323"/>
        <v/>
      </c>
      <c r="AH626" s="160"/>
      <c r="AI626" s="160"/>
      <c r="AR626" s="161"/>
      <c r="BA626" s="160"/>
      <c r="BI626" s="161"/>
      <c r="BR626" s="160"/>
      <c r="BX626" s="23"/>
      <c r="CG626" s="160"/>
    </row>
    <row r="627" spans="1:85" s="23" customFormat="1" ht="15" thickBot="1">
      <c r="A627" s="59" t="s">
        <v>88</v>
      </c>
      <c r="B627" s="47">
        <f>IF($I626=0,"-",B626/$I626)</f>
        <v>0.64503627514788098</v>
      </c>
      <c r="C627" s="47">
        <f t="shared" ref="C627:H627" si="330">IF($I626=0,"-",C626/$I626)</f>
        <v>0</v>
      </c>
      <c r="D627" s="47">
        <f t="shared" si="330"/>
        <v>0.1868015508383026</v>
      </c>
      <c r="E627" s="47">
        <f t="shared" si="330"/>
        <v>0.10679200618815489</v>
      </c>
      <c r="F627" s="47">
        <f t="shared" si="330"/>
        <v>0</v>
      </c>
      <c r="G627" s="47">
        <f t="shared" si="330"/>
        <v>6.1370167825661695E-2</v>
      </c>
      <c r="H627" s="70">
        <f t="shared" si="330"/>
        <v>0</v>
      </c>
      <c r="I627" s="48">
        <f>SUM(B627:H627)</f>
        <v>1.0000000000000002</v>
      </c>
      <c r="K627" s="81" t="s">
        <v>88</v>
      </c>
      <c r="L627" s="98">
        <f t="shared" ref="L627:R627" si="331">IF($S626=0,"-",L626/$S626)</f>
        <v>0.43853421564919265</v>
      </c>
      <c r="M627" s="98">
        <f t="shared" si="331"/>
        <v>0</v>
      </c>
      <c r="N627" s="98">
        <f t="shared" si="331"/>
        <v>0.12699885996356888</v>
      </c>
      <c r="O627" s="98">
        <f t="shared" si="331"/>
        <v>7.2603589093635915E-2</v>
      </c>
      <c r="P627" s="98">
        <f t="shared" si="331"/>
        <v>0.32014022692188238</v>
      </c>
      <c r="Q627" s="98">
        <f t="shared" si="331"/>
        <v>4.1723108371720358E-2</v>
      </c>
      <c r="R627" s="99">
        <f t="shared" si="331"/>
        <v>0</v>
      </c>
      <c r="S627" s="100">
        <f>SUM(L627:R627)</f>
        <v>1.0000000000000002</v>
      </c>
      <c r="U627" s="110" t="s">
        <v>88</v>
      </c>
      <c r="V627" s="133">
        <f>V626/$AF626</f>
        <v>0.43853421564919265</v>
      </c>
      <c r="W627" s="133">
        <f t="shared" ref="W627:AF627" si="332">W626/$AF626</f>
        <v>0.10402959507141958</v>
      </c>
      <c r="X627" s="133">
        <f t="shared" si="332"/>
        <v>2.2969264892149271E-2</v>
      </c>
      <c r="Y627" s="133">
        <f t="shared" si="332"/>
        <v>2.2199923591400376E-2</v>
      </c>
      <c r="Z627" s="133">
        <f t="shared" si="332"/>
        <v>2.3065142347625883E-2</v>
      </c>
      <c r="AA627" s="133">
        <f t="shared" si="332"/>
        <v>6.5856496015192813E-3</v>
      </c>
      <c r="AB627" s="133">
        <f t="shared" si="332"/>
        <v>2.4083977159751066E-2</v>
      </c>
      <c r="AC627" s="133">
        <f t="shared" si="332"/>
        <v>1.7639131211969288E-2</v>
      </c>
      <c r="AD627" s="267">
        <f t="shared" si="332"/>
        <v>2.0752873553090367E-2</v>
      </c>
      <c r="AE627" s="267">
        <f t="shared" si="332"/>
        <v>0.32014022692188238</v>
      </c>
      <c r="AF627" s="268">
        <f t="shared" si="332"/>
        <v>1</v>
      </c>
      <c r="AG627" s="153"/>
      <c r="AR627" s="218"/>
      <c r="BI627" s="218"/>
    </row>
    <row r="628" spans="1:85" ht="15" thickBot="1">
      <c r="A628" s="247"/>
      <c r="B628" s="247"/>
      <c r="C628" s="247"/>
      <c r="D628" s="247"/>
      <c r="E628" s="247"/>
      <c r="F628" s="247"/>
      <c r="G628" s="247"/>
      <c r="H628" s="247"/>
      <c r="I628" s="247"/>
      <c r="K628" s="247"/>
      <c r="L628" s="247"/>
      <c r="M628" s="247"/>
      <c r="N628" s="247"/>
      <c r="O628" s="247"/>
      <c r="P628" s="247"/>
      <c r="Q628" s="247"/>
      <c r="R628" s="247"/>
      <c r="S628" s="247"/>
      <c r="AG628" s="160"/>
      <c r="AH628" s="160"/>
      <c r="AI628" s="160"/>
      <c r="AP628" s="161"/>
      <c r="BA628" s="160"/>
      <c r="BG628" s="161"/>
      <c r="BR628" s="160"/>
      <c r="BV628" s="23"/>
      <c r="CG628" s="160"/>
    </row>
    <row r="629" spans="1:85" ht="28.5">
      <c r="A629" s="380" t="s">
        <v>51</v>
      </c>
      <c r="B629" s="164" t="s">
        <v>0</v>
      </c>
      <c r="C629" s="164" t="s">
        <v>1</v>
      </c>
      <c r="D629" s="164" t="s">
        <v>2</v>
      </c>
      <c r="E629" s="164" t="s">
        <v>3</v>
      </c>
      <c r="F629" s="164" t="s">
        <v>27</v>
      </c>
      <c r="G629" s="164" t="s">
        <v>4</v>
      </c>
      <c r="H629" s="164" t="s">
        <v>5</v>
      </c>
      <c r="I629" s="165" t="s">
        <v>6</v>
      </c>
      <c r="K629" s="382" t="s">
        <v>51</v>
      </c>
      <c r="L629" s="166" t="s">
        <v>0</v>
      </c>
      <c r="M629" s="166" t="s">
        <v>1</v>
      </c>
      <c r="N629" s="166" t="s">
        <v>2</v>
      </c>
      <c r="O629" s="166" t="s">
        <v>3</v>
      </c>
      <c r="P629" s="166" t="s">
        <v>27</v>
      </c>
      <c r="Q629" s="166" t="s">
        <v>4</v>
      </c>
      <c r="R629" s="166" t="s">
        <v>5</v>
      </c>
      <c r="S629" s="167" t="s">
        <v>6</v>
      </c>
    </row>
    <row r="630" spans="1:85" ht="15" customHeight="1">
      <c r="A630" s="381" t="s">
        <v>51</v>
      </c>
      <c r="B630" s="318" t="s">
        <v>69</v>
      </c>
      <c r="C630" s="319"/>
      <c r="D630" s="319"/>
      <c r="E630" s="319"/>
      <c r="F630" s="319"/>
      <c r="G630" s="319"/>
      <c r="H630" s="319"/>
      <c r="I630" s="320"/>
      <c r="K630" s="383" t="s">
        <v>51</v>
      </c>
      <c r="L630" s="321" t="s">
        <v>69</v>
      </c>
      <c r="M630" s="322"/>
      <c r="N630" s="322"/>
      <c r="O630" s="322"/>
      <c r="P630" s="322"/>
      <c r="Q630" s="322"/>
      <c r="R630" s="322"/>
      <c r="S630" s="323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</row>
    <row r="631" spans="1:85" ht="15">
      <c r="A631" s="170" t="s">
        <v>7</v>
      </c>
      <c r="B631" s="171">
        <v>0.1840329739810628</v>
      </c>
      <c r="C631" s="171">
        <v>0</v>
      </c>
      <c r="D631" s="171">
        <v>0.27633787539381782</v>
      </c>
      <c r="E631" s="171">
        <v>0</v>
      </c>
      <c r="F631" s="171">
        <v>0</v>
      </c>
      <c r="G631" s="171">
        <v>0</v>
      </c>
      <c r="H631" s="172">
        <v>0</v>
      </c>
      <c r="I631" s="173">
        <f>SUM(B631:H631)</f>
        <v>0.4603708493748806</v>
      </c>
      <c r="J631" s="168"/>
      <c r="K631" s="222" t="s">
        <v>7</v>
      </c>
      <c r="L631" s="171">
        <v>0.1840329739810628</v>
      </c>
      <c r="M631" s="171">
        <v>0</v>
      </c>
      <c r="N631" s="171">
        <v>0.27633787539381782</v>
      </c>
      <c r="O631" s="171">
        <v>0</v>
      </c>
      <c r="P631" s="171">
        <v>0</v>
      </c>
      <c r="Q631" s="171">
        <v>0</v>
      </c>
      <c r="R631" s="223">
        <v>0</v>
      </c>
      <c r="S631" s="224">
        <f>SUM(L631:R631)</f>
        <v>0.4603708493748806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</row>
    <row r="632" spans="1:85" ht="15">
      <c r="A632" s="178" t="s">
        <v>8</v>
      </c>
      <c r="B632" s="179">
        <v>0.39974675242725544</v>
      </c>
      <c r="C632" s="179">
        <v>0</v>
      </c>
      <c r="D632" s="179">
        <v>0</v>
      </c>
      <c r="E632" s="179">
        <v>0</v>
      </c>
      <c r="F632" s="179">
        <v>0</v>
      </c>
      <c r="G632" s="179">
        <v>0</v>
      </c>
      <c r="H632" s="180">
        <v>0</v>
      </c>
      <c r="I632" s="181">
        <f t="shared" ref="I632:I651" si="333">SUM(B632:H632)</f>
        <v>0.39974675242725544</v>
      </c>
      <c r="J632" s="168"/>
      <c r="K632" s="182" t="s">
        <v>8</v>
      </c>
      <c r="L632" s="183">
        <v>0.39974675242725544</v>
      </c>
      <c r="M632" s="183">
        <v>0</v>
      </c>
      <c r="N632" s="183">
        <v>0</v>
      </c>
      <c r="O632" s="183">
        <v>0</v>
      </c>
      <c r="P632" s="183">
        <v>0</v>
      </c>
      <c r="Q632" s="183">
        <v>0</v>
      </c>
      <c r="R632" s="184">
        <v>0</v>
      </c>
      <c r="S632" s="185">
        <f t="shared" ref="S632:S651" si="334">SUM(L632:R632)</f>
        <v>0.39974675242725544</v>
      </c>
    </row>
    <row r="633" spans="1:85" ht="15">
      <c r="A633" s="186" t="s">
        <v>10</v>
      </c>
      <c r="B633" s="175">
        <v>1.1171186861127835</v>
      </c>
      <c r="C633" s="175">
        <v>0</v>
      </c>
      <c r="D633" s="175">
        <v>3.5786287601238076E-3</v>
      </c>
      <c r="E633" s="175">
        <v>0</v>
      </c>
      <c r="F633" s="175">
        <v>0</v>
      </c>
      <c r="G633" s="175">
        <v>0</v>
      </c>
      <c r="H633" s="187">
        <v>0</v>
      </c>
      <c r="I633" s="173">
        <f t="shared" si="333"/>
        <v>1.1206973148729074</v>
      </c>
      <c r="J633" s="168"/>
      <c r="K633" s="188" t="s">
        <v>10</v>
      </c>
      <c r="L633" s="175">
        <v>1.1171186861127835</v>
      </c>
      <c r="M633" s="175">
        <v>0</v>
      </c>
      <c r="N633" s="175">
        <v>3.5786287601238076E-3</v>
      </c>
      <c r="O633" s="175">
        <v>0</v>
      </c>
      <c r="P633" s="175">
        <v>0</v>
      </c>
      <c r="Q633" s="175">
        <v>0</v>
      </c>
      <c r="R633" s="176">
        <v>0</v>
      </c>
      <c r="S633" s="177">
        <f t="shared" si="334"/>
        <v>1.1206973148729074</v>
      </c>
    </row>
    <row r="634" spans="1:85" ht="15">
      <c r="A634" s="178" t="s">
        <v>56</v>
      </c>
      <c r="B634" s="179">
        <v>0</v>
      </c>
      <c r="C634" s="179">
        <v>0</v>
      </c>
      <c r="D634" s="179">
        <v>0</v>
      </c>
      <c r="E634" s="179">
        <v>0</v>
      </c>
      <c r="F634" s="179">
        <v>0</v>
      </c>
      <c r="G634" s="179">
        <v>0</v>
      </c>
      <c r="H634" s="180">
        <v>0</v>
      </c>
      <c r="I634" s="181">
        <f t="shared" si="333"/>
        <v>0</v>
      </c>
      <c r="J634" s="168"/>
      <c r="K634" s="182" t="s">
        <v>56</v>
      </c>
      <c r="L634" s="183">
        <v>0</v>
      </c>
      <c r="M634" s="183">
        <v>0</v>
      </c>
      <c r="N634" s="183">
        <v>0</v>
      </c>
      <c r="O634" s="183">
        <v>0</v>
      </c>
      <c r="P634" s="183">
        <v>0</v>
      </c>
      <c r="Q634" s="183">
        <v>0</v>
      </c>
      <c r="R634" s="184">
        <v>0</v>
      </c>
      <c r="S634" s="185">
        <f t="shared" si="334"/>
        <v>0</v>
      </c>
    </row>
    <row r="635" spans="1:85" ht="15">
      <c r="A635" s="186" t="s">
        <v>16</v>
      </c>
      <c r="B635" s="175">
        <v>6.2558790598469853</v>
      </c>
      <c r="C635" s="175">
        <v>2.7038301401235077E-2</v>
      </c>
      <c r="D635" s="175">
        <v>0.50409704444227477</v>
      </c>
      <c r="E635" s="175">
        <v>0</v>
      </c>
      <c r="F635" s="175">
        <v>0</v>
      </c>
      <c r="G635" s="175">
        <v>0</v>
      </c>
      <c r="H635" s="187">
        <v>0</v>
      </c>
      <c r="I635" s="173">
        <f t="shared" si="333"/>
        <v>6.7870144056904946</v>
      </c>
      <c r="J635" s="168"/>
      <c r="K635" s="188" t="s">
        <v>16</v>
      </c>
      <c r="L635" s="175">
        <v>6.2558790598469853</v>
      </c>
      <c r="M635" s="175">
        <v>2.7038301401235077E-2</v>
      </c>
      <c r="N635" s="175">
        <v>0.50409704444227477</v>
      </c>
      <c r="O635" s="175">
        <v>0</v>
      </c>
      <c r="P635" s="175">
        <v>0</v>
      </c>
      <c r="Q635" s="175">
        <v>0</v>
      </c>
      <c r="R635" s="176">
        <v>0</v>
      </c>
      <c r="S635" s="177">
        <f t="shared" si="334"/>
        <v>6.7870144056904946</v>
      </c>
    </row>
    <row r="636" spans="1:85" ht="15">
      <c r="A636" s="178" t="s">
        <v>15</v>
      </c>
      <c r="B636" s="179">
        <v>1.1206524846040984</v>
      </c>
      <c r="C636" s="179">
        <v>2.5290668293513795E-2</v>
      </c>
      <c r="D636" s="179">
        <v>0</v>
      </c>
      <c r="E636" s="179">
        <v>0</v>
      </c>
      <c r="F636" s="179">
        <v>0</v>
      </c>
      <c r="G636" s="179">
        <v>0</v>
      </c>
      <c r="H636" s="180">
        <v>0</v>
      </c>
      <c r="I636" s="181">
        <f t="shared" si="333"/>
        <v>1.1459431528976123</v>
      </c>
      <c r="J636" s="168"/>
      <c r="K636" s="182" t="s">
        <v>15</v>
      </c>
      <c r="L636" s="183">
        <v>1.1206524846040984</v>
      </c>
      <c r="M636" s="183">
        <v>2.5290668293513795E-2</v>
      </c>
      <c r="N636" s="183">
        <v>0</v>
      </c>
      <c r="O636" s="183">
        <v>0</v>
      </c>
      <c r="P636" s="183">
        <v>0</v>
      </c>
      <c r="Q636" s="183">
        <v>0</v>
      </c>
      <c r="R636" s="184">
        <v>0</v>
      </c>
      <c r="S636" s="185">
        <f t="shared" si="334"/>
        <v>1.1459431528976123</v>
      </c>
    </row>
    <row r="637" spans="1:85" ht="15">
      <c r="A637" s="186" t="s">
        <v>58</v>
      </c>
      <c r="B637" s="175">
        <v>0</v>
      </c>
      <c r="C637" s="175">
        <v>1.3991643728969959E-2</v>
      </c>
      <c r="D637" s="175">
        <v>0</v>
      </c>
      <c r="E637" s="175">
        <v>0.6790936729802397</v>
      </c>
      <c r="F637" s="175">
        <v>26.819296788686732</v>
      </c>
      <c r="G637" s="175">
        <v>0</v>
      </c>
      <c r="H637" s="187">
        <v>0</v>
      </c>
      <c r="I637" s="173">
        <f t="shared" si="333"/>
        <v>27.51238210539594</v>
      </c>
      <c r="J637" s="168"/>
      <c r="K637" s="188" t="s">
        <v>58</v>
      </c>
      <c r="L637" s="175">
        <v>0</v>
      </c>
      <c r="M637" s="175">
        <v>1.3991643728969959E-2</v>
      </c>
      <c r="N637" s="175">
        <v>0</v>
      </c>
      <c r="O637" s="175">
        <v>0.6790936729802397</v>
      </c>
      <c r="P637" s="175">
        <v>26.819296788686732</v>
      </c>
      <c r="Q637" s="175">
        <v>0</v>
      </c>
      <c r="R637" s="176">
        <v>0</v>
      </c>
      <c r="S637" s="177">
        <f t="shared" si="334"/>
        <v>27.51238210539594</v>
      </c>
    </row>
    <row r="638" spans="1:85" ht="15">
      <c r="A638" s="178" t="s">
        <v>12</v>
      </c>
      <c r="B638" s="179">
        <v>0</v>
      </c>
      <c r="C638" s="179">
        <v>0</v>
      </c>
      <c r="D638" s="179">
        <v>0</v>
      </c>
      <c r="E638" s="179">
        <v>0.54726909866604379</v>
      </c>
      <c r="F638" s="179">
        <v>0</v>
      </c>
      <c r="G638" s="179">
        <v>0</v>
      </c>
      <c r="H638" s="180">
        <v>0</v>
      </c>
      <c r="I638" s="181">
        <f t="shared" si="333"/>
        <v>0.54726909866604379</v>
      </c>
      <c r="J638" s="168"/>
      <c r="K638" s="182" t="s">
        <v>12</v>
      </c>
      <c r="L638" s="183">
        <v>0</v>
      </c>
      <c r="M638" s="183">
        <v>0</v>
      </c>
      <c r="N638" s="183">
        <v>0</v>
      </c>
      <c r="O638" s="183">
        <v>0.54726909866604379</v>
      </c>
      <c r="P638" s="183">
        <v>0</v>
      </c>
      <c r="Q638" s="183">
        <v>0</v>
      </c>
      <c r="R638" s="184">
        <v>0</v>
      </c>
      <c r="S638" s="185">
        <f t="shared" si="334"/>
        <v>0.54726909866604379</v>
      </c>
    </row>
    <row r="639" spans="1:85" ht="15">
      <c r="A639" s="186" t="s">
        <v>59</v>
      </c>
      <c r="B639" s="175">
        <v>0</v>
      </c>
      <c r="C639" s="175">
        <v>0</v>
      </c>
      <c r="D639" s="175">
        <v>0</v>
      </c>
      <c r="E639" s="175">
        <v>0</v>
      </c>
      <c r="F639" s="175">
        <v>0</v>
      </c>
      <c r="G639" s="175">
        <v>0</v>
      </c>
      <c r="H639" s="187">
        <v>0</v>
      </c>
      <c r="I639" s="173">
        <f t="shared" si="333"/>
        <v>0</v>
      </c>
      <c r="J639" s="168"/>
      <c r="K639" s="188" t="s">
        <v>59</v>
      </c>
      <c r="L639" s="175">
        <v>0</v>
      </c>
      <c r="M639" s="175">
        <v>0</v>
      </c>
      <c r="N639" s="175">
        <v>0</v>
      </c>
      <c r="O639" s="175">
        <v>0</v>
      </c>
      <c r="P639" s="175">
        <v>0</v>
      </c>
      <c r="Q639" s="175">
        <v>0</v>
      </c>
      <c r="R639" s="176">
        <v>0</v>
      </c>
      <c r="S639" s="177">
        <f t="shared" si="334"/>
        <v>0</v>
      </c>
    </row>
    <row r="640" spans="1:85" ht="15">
      <c r="A640" s="178" t="s">
        <v>17</v>
      </c>
      <c r="B640" s="179">
        <v>0.61893162089855192</v>
      </c>
      <c r="C640" s="179">
        <v>0</v>
      </c>
      <c r="D640" s="179">
        <v>2.9963914456723798E-3</v>
      </c>
      <c r="E640" s="179">
        <v>1.8232182672486927E-2</v>
      </c>
      <c r="F640" s="179">
        <v>0</v>
      </c>
      <c r="G640" s="179">
        <v>0</v>
      </c>
      <c r="H640" s="180">
        <v>0</v>
      </c>
      <c r="I640" s="181">
        <f t="shared" si="333"/>
        <v>0.64016019501671129</v>
      </c>
      <c r="J640" s="168"/>
      <c r="K640" s="182" t="s">
        <v>17</v>
      </c>
      <c r="L640" s="183">
        <v>0.61893162089855192</v>
      </c>
      <c r="M640" s="183">
        <v>0</v>
      </c>
      <c r="N640" s="183">
        <v>2.9963914456723798E-3</v>
      </c>
      <c r="O640" s="183">
        <v>1.8232182672486927E-2</v>
      </c>
      <c r="P640" s="183">
        <v>0</v>
      </c>
      <c r="Q640" s="183">
        <v>0</v>
      </c>
      <c r="R640" s="184">
        <v>0</v>
      </c>
      <c r="S640" s="185">
        <f t="shared" si="334"/>
        <v>0.64016019501671129</v>
      </c>
    </row>
    <row r="641" spans="1:70" ht="15">
      <c r="A641" s="186" t="s">
        <v>139</v>
      </c>
      <c r="B641" s="175">
        <v>189.36299551741078</v>
      </c>
      <c r="C641" s="175">
        <v>0</v>
      </c>
      <c r="D641" s="175">
        <v>48.942066173820159</v>
      </c>
      <c r="E641" s="175">
        <v>0</v>
      </c>
      <c r="F641" s="175">
        <v>0</v>
      </c>
      <c r="G641" s="175">
        <v>0</v>
      </c>
      <c r="H641" s="187">
        <v>0</v>
      </c>
      <c r="I641" s="173">
        <f t="shared" si="333"/>
        <v>238.30506169123095</v>
      </c>
      <c r="J641" s="168"/>
      <c r="K641" s="188" t="s">
        <v>139</v>
      </c>
      <c r="L641" s="175">
        <v>189.36299551741078</v>
      </c>
      <c r="M641" s="175">
        <v>0</v>
      </c>
      <c r="N641" s="175">
        <v>48.942066173820159</v>
      </c>
      <c r="O641" s="175">
        <v>0</v>
      </c>
      <c r="P641" s="175">
        <v>0</v>
      </c>
      <c r="Q641" s="175">
        <v>0</v>
      </c>
      <c r="R641" s="176">
        <v>0</v>
      </c>
      <c r="S641" s="177">
        <f t="shared" si="334"/>
        <v>238.30506169123095</v>
      </c>
    </row>
    <row r="642" spans="1:70" ht="15">
      <c r="A642" s="178" t="s">
        <v>25</v>
      </c>
      <c r="B642" s="179">
        <v>36.420120936162867</v>
      </c>
      <c r="C642" s="179">
        <v>4.7321517829313792E-2</v>
      </c>
      <c r="D642" s="179">
        <v>0.75332475180430725</v>
      </c>
      <c r="E642" s="179">
        <v>60.518836893669352</v>
      </c>
      <c r="F642" s="179">
        <v>0</v>
      </c>
      <c r="G642" s="179">
        <v>20.408177514863432</v>
      </c>
      <c r="H642" s="180">
        <v>0.28632655045925159</v>
      </c>
      <c r="I642" s="181">
        <f t="shared" si="333"/>
        <v>118.43410816478851</v>
      </c>
      <c r="J642" s="168"/>
      <c r="K642" s="182" t="s">
        <v>25</v>
      </c>
      <c r="L642" s="183">
        <v>36.420120936162867</v>
      </c>
      <c r="M642" s="183">
        <v>4.7321517829313792E-2</v>
      </c>
      <c r="N642" s="183">
        <v>0.75332475180430725</v>
      </c>
      <c r="O642" s="183">
        <v>60.518836893669352</v>
      </c>
      <c r="P642" s="183">
        <v>0</v>
      </c>
      <c r="Q642" s="183">
        <v>20.408177514863432</v>
      </c>
      <c r="R642" s="184">
        <v>0.28632655045925159</v>
      </c>
      <c r="S642" s="185">
        <f t="shared" si="334"/>
        <v>118.43410816478851</v>
      </c>
    </row>
    <row r="643" spans="1:70" ht="15">
      <c r="A643" s="186" t="s">
        <v>24</v>
      </c>
      <c r="B643" s="175">
        <v>121.79228866752108</v>
      </c>
      <c r="C643" s="175">
        <v>0</v>
      </c>
      <c r="D643" s="175">
        <v>0</v>
      </c>
      <c r="E643" s="175">
        <v>0</v>
      </c>
      <c r="F643" s="175">
        <v>0</v>
      </c>
      <c r="G643" s="175">
        <v>0</v>
      </c>
      <c r="H643" s="187">
        <v>0</v>
      </c>
      <c r="I643" s="173">
        <f t="shared" si="333"/>
        <v>121.79228866752108</v>
      </c>
      <c r="J643" s="168"/>
      <c r="K643" s="188" t="s">
        <v>24</v>
      </c>
      <c r="L643" s="175">
        <v>121.79228866752108</v>
      </c>
      <c r="M643" s="175">
        <v>0</v>
      </c>
      <c r="N643" s="175">
        <v>0</v>
      </c>
      <c r="O643" s="175">
        <v>0</v>
      </c>
      <c r="P643" s="175">
        <v>0</v>
      </c>
      <c r="Q643" s="175">
        <v>0</v>
      </c>
      <c r="R643" s="176">
        <v>0</v>
      </c>
      <c r="S643" s="177">
        <f t="shared" si="334"/>
        <v>121.79228866752108</v>
      </c>
    </row>
    <row r="644" spans="1:70" ht="15">
      <c r="A644" s="178" t="s">
        <v>60</v>
      </c>
      <c r="B644" s="179">
        <v>34.7181679252718</v>
      </c>
      <c r="C644" s="179">
        <v>1.5726151745487653</v>
      </c>
      <c r="D644" s="179">
        <v>19.768788567489</v>
      </c>
      <c r="E644" s="179">
        <v>0</v>
      </c>
      <c r="F644" s="179">
        <v>0</v>
      </c>
      <c r="G644" s="179">
        <v>0</v>
      </c>
      <c r="H644" s="180">
        <v>0</v>
      </c>
      <c r="I644" s="181">
        <f t="shared" si="333"/>
        <v>56.059571667309569</v>
      </c>
      <c r="J644" s="168"/>
      <c r="K644" s="182" t="s">
        <v>60</v>
      </c>
      <c r="L644" s="183">
        <v>34.7181679252718</v>
      </c>
      <c r="M644" s="183">
        <v>1.5726151745487653</v>
      </c>
      <c r="N644" s="183">
        <v>19.768788567489</v>
      </c>
      <c r="O644" s="183">
        <v>0</v>
      </c>
      <c r="P644" s="183">
        <v>0</v>
      </c>
      <c r="Q644" s="183">
        <v>0</v>
      </c>
      <c r="R644" s="184">
        <v>0</v>
      </c>
      <c r="S644" s="185">
        <f t="shared" si="334"/>
        <v>56.059571667309569</v>
      </c>
    </row>
    <row r="645" spans="1:70" ht="15">
      <c r="A645" s="186" t="s">
        <v>22</v>
      </c>
      <c r="B645" s="175">
        <v>5.3531704368604176</v>
      </c>
      <c r="C645" s="175">
        <v>0</v>
      </c>
      <c r="D645" s="175">
        <v>0</v>
      </c>
      <c r="E645" s="175">
        <v>4.3771468613103527E-2</v>
      </c>
      <c r="F645" s="175">
        <v>1.8540989693179022</v>
      </c>
      <c r="G645" s="175">
        <v>0</v>
      </c>
      <c r="H645" s="187">
        <v>0</v>
      </c>
      <c r="I645" s="173">
        <f t="shared" si="333"/>
        <v>7.251040874791423</v>
      </c>
      <c r="J645" s="168"/>
      <c r="K645" s="188" t="s">
        <v>22</v>
      </c>
      <c r="L645" s="175">
        <v>5.3531704368604176</v>
      </c>
      <c r="M645" s="175">
        <v>0</v>
      </c>
      <c r="N645" s="175">
        <v>0</v>
      </c>
      <c r="O645" s="175">
        <v>4.3771468613103527E-2</v>
      </c>
      <c r="P645" s="175">
        <v>1.8540989693179022</v>
      </c>
      <c r="Q645" s="175">
        <v>0</v>
      </c>
      <c r="R645" s="176">
        <v>0</v>
      </c>
      <c r="S645" s="177">
        <f t="shared" si="334"/>
        <v>7.251040874791423</v>
      </c>
    </row>
    <row r="646" spans="1:70" ht="15">
      <c r="A646" s="178" t="s">
        <v>21</v>
      </c>
      <c r="B646" s="179">
        <v>0</v>
      </c>
      <c r="C646" s="179">
        <v>0</v>
      </c>
      <c r="D646" s="179">
        <v>0</v>
      </c>
      <c r="E646" s="179">
        <v>0</v>
      </c>
      <c r="F646" s="179">
        <v>0</v>
      </c>
      <c r="G646" s="179">
        <v>0</v>
      </c>
      <c r="H646" s="180">
        <v>0</v>
      </c>
      <c r="I646" s="181">
        <f t="shared" si="333"/>
        <v>0</v>
      </c>
      <c r="J646" s="168"/>
      <c r="K646" s="182" t="s">
        <v>21</v>
      </c>
      <c r="L646" s="183">
        <v>0</v>
      </c>
      <c r="M646" s="183">
        <v>0</v>
      </c>
      <c r="N646" s="183">
        <v>0</v>
      </c>
      <c r="O646" s="183">
        <v>0</v>
      </c>
      <c r="P646" s="183">
        <v>0</v>
      </c>
      <c r="Q646" s="183">
        <v>0</v>
      </c>
      <c r="R646" s="184">
        <v>0</v>
      </c>
      <c r="S646" s="185">
        <f t="shared" si="334"/>
        <v>0</v>
      </c>
    </row>
    <row r="647" spans="1:70" ht="15">
      <c r="A647" s="189" t="s">
        <v>64</v>
      </c>
      <c r="B647" s="175">
        <v>2.6854682024230527</v>
      </c>
      <c r="C647" s="175">
        <v>0</v>
      </c>
      <c r="D647" s="175">
        <v>0</v>
      </c>
      <c r="E647" s="175">
        <v>0</v>
      </c>
      <c r="F647" s="175">
        <v>0</v>
      </c>
      <c r="G647" s="175">
        <v>0</v>
      </c>
      <c r="H647" s="187">
        <v>0</v>
      </c>
      <c r="I647" s="173">
        <f t="shared" si="333"/>
        <v>2.6854682024230527</v>
      </c>
      <c r="J647" s="168"/>
      <c r="K647" s="190" t="s">
        <v>64</v>
      </c>
      <c r="L647" s="175">
        <v>2.6854682024230527</v>
      </c>
      <c r="M647" s="175">
        <v>0</v>
      </c>
      <c r="N647" s="175">
        <v>0</v>
      </c>
      <c r="O647" s="175">
        <v>0</v>
      </c>
      <c r="P647" s="175">
        <v>0</v>
      </c>
      <c r="Q647" s="175">
        <v>0</v>
      </c>
      <c r="R647" s="176">
        <v>0</v>
      </c>
      <c r="S647" s="177">
        <f t="shared" si="334"/>
        <v>2.6854682024230527</v>
      </c>
    </row>
    <row r="648" spans="1:70">
      <c r="A648" s="191" t="s">
        <v>23</v>
      </c>
      <c r="B648" s="192">
        <v>2.6854682024230527</v>
      </c>
      <c r="C648" s="192">
        <v>0</v>
      </c>
      <c r="D648" s="192">
        <v>0</v>
      </c>
      <c r="E648" s="192">
        <v>0</v>
      </c>
      <c r="F648" s="192">
        <v>0</v>
      </c>
      <c r="G648" s="192">
        <v>0</v>
      </c>
      <c r="H648" s="193">
        <v>0</v>
      </c>
      <c r="I648" s="194">
        <f t="shared" si="333"/>
        <v>2.6854682024230527</v>
      </c>
      <c r="J648" s="168"/>
      <c r="K648" s="195" t="s">
        <v>23</v>
      </c>
      <c r="L648" s="196">
        <v>2.6854682024230527</v>
      </c>
      <c r="M648" s="196">
        <v>0</v>
      </c>
      <c r="N648" s="196">
        <v>0</v>
      </c>
      <c r="O648" s="196">
        <v>0</v>
      </c>
      <c r="P648" s="196">
        <v>0</v>
      </c>
      <c r="Q648" s="196">
        <v>0</v>
      </c>
      <c r="R648" s="197">
        <v>0</v>
      </c>
      <c r="S648" s="198">
        <f t="shared" si="334"/>
        <v>2.6854682024230527</v>
      </c>
    </row>
    <row r="649" spans="1:70">
      <c r="A649" s="199" t="s">
        <v>19</v>
      </c>
      <c r="B649" s="200">
        <v>0</v>
      </c>
      <c r="C649" s="200">
        <v>0</v>
      </c>
      <c r="D649" s="200">
        <v>0</v>
      </c>
      <c r="E649" s="200">
        <v>0</v>
      </c>
      <c r="F649" s="200">
        <v>0</v>
      </c>
      <c r="G649" s="200">
        <v>0</v>
      </c>
      <c r="H649" s="201">
        <v>0</v>
      </c>
      <c r="I649" s="202">
        <f t="shared" si="333"/>
        <v>0</v>
      </c>
      <c r="J649" s="168"/>
      <c r="K649" s="203" t="s">
        <v>19</v>
      </c>
      <c r="L649" s="200">
        <v>0</v>
      </c>
      <c r="M649" s="200">
        <v>0</v>
      </c>
      <c r="N649" s="200">
        <v>0</v>
      </c>
      <c r="O649" s="200">
        <v>0</v>
      </c>
      <c r="P649" s="200">
        <v>0</v>
      </c>
      <c r="Q649" s="200">
        <v>0</v>
      </c>
      <c r="R649" s="204">
        <v>0</v>
      </c>
      <c r="S649" s="205">
        <f t="shared" si="334"/>
        <v>0</v>
      </c>
    </row>
    <row r="650" spans="1:70">
      <c r="A650" s="191" t="s">
        <v>20</v>
      </c>
      <c r="B650" s="192">
        <v>0</v>
      </c>
      <c r="C650" s="192">
        <v>0</v>
      </c>
      <c r="D650" s="192">
        <v>0</v>
      </c>
      <c r="E650" s="192">
        <v>0</v>
      </c>
      <c r="F650" s="192">
        <v>0</v>
      </c>
      <c r="G650" s="192">
        <v>0</v>
      </c>
      <c r="H650" s="193">
        <v>0</v>
      </c>
      <c r="I650" s="194">
        <f t="shared" si="333"/>
        <v>0</v>
      </c>
      <c r="J650" s="168"/>
      <c r="K650" s="195" t="s">
        <v>20</v>
      </c>
      <c r="L650" s="196">
        <v>0</v>
      </c>
      <c r="M650" s="196">
        <v>0</v>
      </c>
      <c r="N650" s="196">
        <v>0</v>
      </c>
      <c r="O650" s="196">
        <v>0</v>
      </c>
      <c r="P650" s="196">
        <v>0</v>
      </c>
      <c r="Q650" s="196">
        <v>0</v>
      </c>
      <c r="R650" s="197">
        <v>0</v>
      </c>
      <c r="S650" s="198">
        <f t="shared" si="334"/>
        <v>0</v>
      </c>
    </row>
    <row r="651" spans="1:70" ht="15" thickBot="1">
      <c r="A651" s="206" t="s">
        <v>11</v>
      </c>
      <c r="B651" s="207">
        <v>0</v>
      </c>
      <c r="C651" s="207">
        <v>0</v>
      </c>
      <c r="D651" s="207">
        <v>0</v>
      </c>
      <c r="E651" s="207">
        <v>0</v>
      </c>
      <c r="F651" s="207">
        <v>0</v>
      </c>
      <c r="G651" s="207">
        <v>0</v>
      </c>
      <c r="H651" s="208">
        <v>0</v>
      </c>
      <c r="I651" s="209">
        <f t="shared" si="333"/>
        <v>0</v>
      </c>
      <c r="J651" s="168"/>
      <c r="K651" s="210" t="s">
        <v>11</v>
      </c>
      <c r="L651" s="207">
        <v>0</v>
      </c>
      <c r="M651" s="207">
        <v>0</v>
      </c>
      <c r="N651" s="207">
        <v>0</v>
      </c>
      <c r="O651" s="207">
        <v>0</v>
      </c>
      <c r="P651" s="207">
        <v>0</v>
      </c>
      <c r="Q651" s="207">
        <v>0</v>
      </c>
      <c r="R651" s="211">
        <v>0</v>
      </c>
      <c r="S651" s="212">
        <f t="shared" si="334"/>
        <v>0</v>
      </c>
    </row>
    <row r="652" spans="1:70" ht="15">
      <c r="A652" s="213" t="s">
        <v>26</v>
      </c>
      <c r="B652" s="214">
        <f>SUM(B631:B647)</f>
        <v>400.02857326352074</v>
      </c>
      <c r="C652" s="214">
        <f t="shared" ref="C652:H652" si="335">SUM(C631:C647)</f>
        <v>1.686257305801798</v>
      </c>
      <c r="D652" s="214">
        <f t="shared" si="335"/>
        <v>70.251189433155361</v>
      </c>
      <c r="E652" s="214">
        <f t="shared" si="335"/>
        <v>61.807203316601225</v>
      </c>
      <c r="F652" s="214">
        <f t="shared" si="335"/>
        <v>28.673395758004634</v>
      </c>
      <c r="G652" s="214">
        <f t="shared" si="335"/>
        <v>20.408177514863432</v>
      </c>
      <c r="H652" s="216">
        <f t="shared" si="335"/>
        <v>0.28632655045925159</v>
      </c>
      <c r="I652" s="173">
        <f t="shared" ref="I652" si="336">SUM(I631:I647)</f>
        <v>583.14112314240651</v>
      </c>
      <c r="J652" s="168"/>
      <c r="K652" s="215" t="s">
        <v>26</v>
      </c>
      <c r="L652" s="214">
        <f>SUM(L631:L647)</f>
        <v>400.02857326352074</v>
      </c>
      <c r="M652" s="214">
        <f t="shared" ref="M652:R652" si="337">SUM(M631:M647)</f>
        <v>1.686257305801798</v>
      </c>
      <c r="N652" s="214">
        <f t="shared" si="337"/>
        <v>70.251189433155361</v>
      </c>
      <c r="O652" s="214">
        <f t="shared" si="337"/>
        <v>61.807203316601225</v>
      </c>
      <c r="P652" s="214">
        <f t="shared" si="337"/>
        <v>28.673395758004634</v>
      </c>
      <c r="Q652" s="214">
        <f t="shared" si="337"/>
        <v>20.408177514863432</v>
      </c>
      <c r="R652" s="216">
        <f t="shared" si="337"/>
        <v>0.28632655045925159</v>
      </c>
      <c r="S652" s="217">
        <f t="shared" ref="S652" si="338">SUM(S631:S647)</f>
        <v>583.14112314240651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</row>
    <row r="653" spans="1:70" s="23" customFormat="1" ht="15" thickBot="1">
      <c r="A653" s="59" t="s">
        <v>88</v>
      </c>
      <c r="B653" s="47">
        <f>IF($I652=0,"-",B652/$I652)</f>
        <v>0.68598930411195058</v>
      </c>
      <c r="C653" s="47">
        <f t="shared" ref="C653:H653" si="339">IF($I652=0,"-",C652/$I652)</f>
        <v>2.8916796275916283E-3</v>
      </c>
      <c r="D653" s="47">
        <f t="shared" si="339"/>
        <v>0.12047030580623209</v>
      </c>
      <c r="E653" s="47">
        <f t="shared" si="339"/>
        <v>0.10599012977088144</v>
      </c>
      <c r="F653" s="47">
        <f t="shared" si="339"/>
        <v>4.9170594595508266E-2</v>
      </c>
      <c r="G653" s="47">
        <f t="shared" si="339"/>
        <v>3.4996978784292726E-2</v>
      </c>
      <c r="H653" s="70">
        <f t="shared" si="339"/>
        <v>4.9100730354310646E-4</v>
      </c>
      <c r="I653" s="48">
        <f>SUM(B653:H653)</f>
        <v>0.99999999999999978</v>
      </c>
      <c r="K653" s="81" t="s">
        <v>88</v>
      </c>
      <c r="L653" s="98">
        <f t="shared" ref="L653:R653" si="340">IF($S652=0,"-",L652/$S652)</f>
        <v>0.68598930411195058</v>
      </c>
      <c r="M653" s="98">
        <f t="shared" si="340"/>
        <v>2.8916796275916283E-3</v>
      </c>
      <c r="N653" s="98">
        <f t="shared" si="340"/>
        <v>0.12047030580623209</v>
      </c>
      <c r="O653" s="98">
        <f t="shared" si="340"/>
        <v>0.10599012977088144</v>
      </c>
      <c r="P653" s="98">
        <f t="shared" si="340"/>
        <v>4.9170594595508266E-2</v>
      </c>
      <c r="Q653" s="98">
        <f t="shared" si="340"/>
        <v>3.4996978784292726E-2</v>
      </c>
      <c r="R653" s="99">
        <f t="shared" si="340"/>
        <v>4.9100730354310646E-4</v>
      </c>
      <c r="S653" s="100">
        <f>SUM(L653:R653)</f>
        <v>0.99999999999999978</v>
      </c>
      <c r="U653" s="160"/>
      <c r="V653" s="168"/>
      <c r="W653" s="168"/>
      <c r="X653" s="168"/>
      <c r="Y653" s="168"/>
      <c r="Z653" s="168"/>
      <c r="AA653" s="168"/>
      <c r="AB653" s="168"/>
      <c r="AC653" s="168"/>
      <c r="AD653" s="168"/>
      <c r="AE653" s="168"/>
      <c r="AF653" s="168"/>
      <c r="AG653" s="168"/>
      <c r="AH653" s="168"/>
      <c r="AI653" s="169"/>
      <c r="AJ653" s="160"/>
      <c r="AK653" s="160"/>
      <c r="AL653" s="160"/>
      <c r="AM653" s="160"/>
      <c r="AN653" s="160"/>
      <c r="AO653" s="160"/>
      <c r="AP653" s="160"/>
      <c r="BA653" s="218"/>
      <c r="BR653" s="218"/>
    </row>
    <row r="654" spans="1:70">
      <c r="A654" s="247"/>
      <c r="B654" s="247"/>
      <c r="C654" s="247"/>
      <c r="D654" s="247"/>
      <c r="E654" s="247"/>
      <c r="F654" s="247"/>
      <c r="G654" s="247"/>
      <c r="H654" s="247"/>
      <c r="I654" s="247"/>
      <c r="K654" s="247"/>
      <c r="L654" s="247"/>
      <c r="M654" s="247"/>
      <c r="N654" s="247"/>
      <c r="O654" s="247"/>
      <c r="P654" s="247"/>
      <c r="Q654" s="247"/>
      <c r="R654" s="247"/>
      <c r="S654" s="247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87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160" customWidth="1"/>
    <col min="2" max="9" width="16.625" style="168" customWidth="1"/>
    <col min="10" max="10" width="11.625" style="160" customWidth="1"/>
    <col min="11" max="11" width="39.5" style="160" customWidth="1"/>
    <col min="12" max="19" width="16.625" style="168" customWidth="1"/>
    <col min="20" max="20" width="11.625" style="160" customWidth="1"/>
    <col min="21" max="21" width="41" style="160" customWidth="1"/>
    <col min="22" max="23" width="16.625" style="168" customWidth="1"/>
    <col min="24" max="24" width="23.5" style="168" customWidth="1"/>
    <col min="25" max="26" width="16.625" style="168" customWidth="1"/>
    <col min="27" max="27" width="20.5" style="168" customWidth="1"/>
    <col min="28" max="31" width="16.625" style="168" customWidth="1"/>
    <col min="32" max="32" width="21.5" style="168" customWidth="1"/>
    <col min="33" max="34" width="16.625" style="168" customWidth="1"/>
    <col min="35" max="35" width="16.625" style="169" customWidth="1"/>
    <col min="36" max="42" width="16.625" style="160" customWidth="1"/>
    <col min="43" max="50" width="8.625" style="160" customWidth="1"/>
    <col min="51" max="51" width="11" style="160"/>
    <col min="52" max="52" width="22.25" style="160" customWidth="1"/>
    <col min="53" max="53" width="3" style="161" customWidth="1"/>
    <col min="54" max="66" width="8.625" style="160" customWidth="1"/>
    <col min="67" max="68" width="11" style="160"/>
    <col min="69" max="69" width="25.625" style="160" customWidth="1"/>
    <col min="70" max="70" width="4.375" style="161" customWidth="1"/>
    <col min="71" max="84" width="8.625" style="160" customWidth="1"/>
    <col min="85" max="85" width="11" style="23" customWidth="1"/>
    <col min="86" max="88" width="11" style="160"/>
    <col min="89" max="101" width="8.625" style="160" customWidth="1"/>
    <col min="102" max="16384" width="11" style="160"/>
  </cols>
  <sheetData>
    <row r="1" spans="1:85" ht="15" customHeight="1" thickTop="1">
      <c r="A1" s="326" t="s">
        <v>92</v>
      </c>
      <c r="B1" s="327"/>
      <c r="C1" s="327"/>
      <c r="D1" s="327"/>
      <c r="E1" s="327"/>
      <c r="F1" s="327"/>
      <c r="G1" s="327"/>
      <c r="H1" s="327"/>
      <c r="I1" s="328"/>
      <c r="K1" s="335" t="s">
        <v>93</v>
      </c>
      <c r="L1" s="336"/>
      <c r="M1" s="336"/>
      <c r="N1" s="336"/>
      <c r="O1" s="336"/>
      <c r="P1" s="336"/>
      <c r="Q1" s="336"/>
      <c r="R1" s="336"/>
      <c r="S1" s="337"/>
      <c r="U1" s="344" t="s">
        <v>94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>
      <c r="A4" s="162"/>
      <c r="B4" s="162"/>
      <c r="C4" s="162"/>
      <c r="D4" s="162"/>
      <c r="E4" s="162"/>
      <c r="F4" s="162"/>
      <c r="G4" s="162"/>
      <c r="H4" s="162"/>
      <c r="I4" s="162"/>
      <c r="K4" s="162"/>
      <c r="L4" s="162"/>
      <c r="M4" s="162"/>
      <c r="N4" s="162"/>
      <c r="O4" s="162"/>
      <c r="P4" s="162"/>
      <c r="Q4" s="162"/>
      <c r="R4" s="162"/>
      <c r="S4" s="162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</row>
    <row r="5" spans="1:85" ht="28.5">
      <c r="A5" s="353" t="s">
        <v>90</v>
      </c>
      <c r="B5" s="164" t="s">
        <v>0</v>
      </c>
      <c r="C5" s="164" t="s">
        <v>1</v>
      </c>
      <c r="D5" s="164" t="s">
        <v>2</v>
      </c>
      <c r="E5" s="164" t="s">
        <v>3</v>
      </c>
      <c r="F5" s="164" t="s">
        <v>27</v>
      </c>
      <c r="G5" s="164" t="s">
        <v>4</v>
      </c>
      <c r="H5" s="164" t="s">
        <v>5</v>
      </c>
      <c r="I5" s="165" t="s">
        <v>6</v>
      </c>
      <c r="K5" s="355" t="s">
        <v>90</v>
      </c>
      <c r="L5" s="166" t="s">
        <v>0</v>
      </c>
      <c r="M5" s="166" t="s">
        <v>1</v>
      </c>
      <c r="N5" s="166" t="s">
        <v>2</v>
      </c>
      <c r="O5" s="166" t="s">
        <v>3</v>
      </c>
      <c r="P5" s="166" t="s">
        <v>27</v>
      </c>
      <c r="Q5" s="166" t="s">
        <v>4</v>
      </c>
      <c r="R5" s="166" t="s">
        <v>5</v>
      </c>
      <c r="S5" s="167" t="s">
        <v>6</v>
      </c>
      <c r="U5" s="168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9"/>
      <c r="AJ5" s="169"/>
      <c r="AR5" s="161"/>
      <c r="BA5" s="160"/>
      <c r="BI5" s="161"/>
      <c r="BR5" s="160"/>
      <c r="BX5" s="23"/>
      <c r="CG5" s="160"/>
    </row>
    <row r="6" spans="1:85" ht="15">
      <c r="A6" s="354" t="s">
        <v>87</v>
      </c>
      <c r="B6" s="318" t="s">
        <v>69</v>
      </c>
      <c r="C6" s="319"/>
      <c r="D6" s="319"/>
      <c r="E6" s="319"/>
      <c r="F6" s="319"/>
      <c r="G6" s="319"/>
      <c r="H6" s="319"/>
      <c r="I6" s="320"/>
      <c r="K6" s="356" t="s">
        <v>87</v>
      </c>
      <c r="L6" s="321" t="s">
        <v>69</v>
      </c>
      <c r="M6" s="322"/>
      <c r="N6" s="322"/>
      <c r="O6" s="322"/>
      <c r="P6" s="322"/>
      <c r="Q6" s="322"/>
      <c r="R6" s="322"/>
      <c r="S6" s="323"/>
      <c r="U6" s="168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9"/>
      <c r="AJ6" s="169"/>
      <c r="AR6" s="161"/>
      <c r="BA6" s="160"/>
      <c r="BI6" s="161"/>
      <c r="BR6" s="160"/>
      <c r="BX6" s="23"/>
      <c r="CG6" s="160"/>
    </row>
    <row r="7" spans="1:85" ht="15">
      <c r="A7" s="170" t="s">
        <v>7</v>
      </c>
      <c r="B7" s="36">
        <f>B33+B85</f>
        <v>7.6801850202441173</v>
      </c>
      <c r="C7" s="36">
        <f>C33+C85</f>
        <v>0</v>
      </c>
      <c r="D7" s="36">
        <f>D33+D85</f>
        <v>0.48395058729111584</v>
      </c>
      <c r="E7" s="36">
        <f>E33+E85</f>
        <v>0</v>
      </c>
      <c r="F7" s="171">
        <f>F59+F85</f>
        <v>0.272295093905701</v>
      </c>
      <c r="G7" s="36">
        <f>G33+G85</f>
        <v>0</v>
      </c>
      <c r="H7" s="36">
        <f>H33+H85</f>
        <v>0</v>
      </c>
      <c r="I7" s="173">
        <f>SUM(B7:H7)</f>
        <v>8.4364307014409334</v>
      </c>
      <c r="J7" s="168"/>
      <c r="K7" s="174" t="s">
        <v>7</v>
      </c>
      <c r="L7" s="36">
        <f>L33+L85</f>
        <v>7.6801850202441173</v>
      </c>
      <c r="M7" s="36">
        <f t="shared" ref="M7:O7" si="0">M33+M85</f>
        <v>0</v>
      </c>
      <c r="N7" s="36">
        <f t="shared" si="0"/>
        <v>0.48395058729111584</v>
      </c>
      <c r="O7" s="36">
        <f t="shared" si="0"/>
        <v>0</v>
      </c>
      <c r="P7" s="42">
        <f>P59+P85+P33</f>
        <v>0.272295093905701</v>
      </c>
      <c r="Q7" s="36">
        <f t="shared" ref="Q7:R7" si="1">Q33+Q85</f>
        <v>0</v>
      </c>
      <c r="R7" s="36">
        <f t="shared" si="1"/>
        <v>0</v>
      </c>
      <c r="S7" s="177">
        <f>SUM(L7:R7)</f>
        <v>8.4364307014409334</v>
      </c>
      <c r="T7" s="168" t="str">
        <f>IF(ABS(S7-I7)&gt;0.01,S7-I7,"")</f>
        <v/>
      </c>
      <c r="U7" s="168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9"/>
      <c r="AJ7" s="169"/>
      <c r="AR7" s="161"/>
      <c r="BA7" s="160"/>
      <c r="BI7" s="161"/>
      <c r="BR7" s="160"/>
      <c r="BX7" s="23"/>
      <c r="CG7" s="160"/>
    </row>
    <row r="8" spans="1:85" ht="15">
      <c r="A8" s="178" t="s">
        <v>8</v>
      </c>
      <c r="B8" s="39">
        <f t="shared" ref="B8:C27" si="2">B34+B86</f>
        <v>30.417524132550785</v>
      </c>
      <c r="C8" s="39">
        <f t="shared" si="2"/>
        <v>0</v>
      </c>
      <c r="D8" s="39">
        <f t="shared" ref="D8:E8" si="3">D34+D86</f>
        <v>6.6903837598813523</v>
      </c>
      <c r="E8" s="39">
        <f t="shared" si="3"/>
        <v>0</v>
      </c>
      <c r="F8" s="179">
        <f t="shared" ref="F8:F27" si="4">F60+F86</f>
        <v>0</v>
      </c>
      <c r="G8" s="39">
        <f t="shared" ref="G8:H8" si="5">G34+G86</f>
        <v>0</v>
      </c>
      <c r="H8" s="39">
        <f t="shared" si="5"/>
        <v>0</v>
      </c>
      <c r="I8" s="181">
        <f t="shared" ref="I8:I27" si="6">SUM(B8:H8)</f>
        <v>37.107907892432138</v>
      </c>
      <c r="J8" s="168"/>
      <c r="K8" s="182" t="s">
        <v>8</v>
      </c>
      <c r="L8" s="87">
        <f t="shared" ref="L8:O27" si="7">L34+L86</f>
        <v>30.417524132550785</v>
      </c>
      <c r="M8" s="87">
        <f t="shared" si="7"/>
        <v>0</v>
      </c>
      <c r="N8" s="87">
        <f t="shared" si="7"/>
        <v>6.6903837598813523</v>
      </c>
      <c r="O8" s="87">
        <f t="shared" si="7"/>
        <v>0</v>
      </c>
      <c r="P8" s="87">
        <f t="shared" ref="P8:P27" si="8">P60+P86+P34</f>
        <v>0</v>
      </c>
      <c r="Q8" s="87">
        <f t="shared" ref="Q8:R8" si="9">Q34+Q86</f>
        <v>0</v>
      </c>
      <c r="R8" s="87">
        <f t="shared" si="9"/>
        <v>0</v>
      </c>
      <c r="S8" s="185">
        <f t="shared" ref="S8:S27" si="10">SUM(L8:R8)</f>
        <v>37.107907892432138</v>
      </c>
      <c r="T8" s="168" t="str">
        <f t="shared" ref="T8:T24" si="11">IF(ABS(S8-I8)&gt;0.01,S8-I8,"")</f>
        <v/>
      </c>
      <c r="U8" s="168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9"/>
      <c r="AJ8" s="169"/>
      <c r="AR8" s="161"/>
      <c r="BA8" s="160"/>
      <c r="BI8" s="161"/>
      <c r="BR8" s="160"/>
      <c r="BX8" s="23"/>
      <c r="CG8" s="160"/>
    </row>
    <row r="9" spans="1:85" ht="15">
      <c r="A9" s="186" t="s">
        <v>10</v>
      </c>
      <c r="B9" s="42">
        <f t="shared" si="2"/>
        <v>33.046944568262575</v>
      </c>
      <c r="C9" s="42">
        <f t="shared" si="2"/>
        <v>0</v>
      </c>
      <c r="D9" s="42">
        <f t="shared" ref="D9:E9" si="12">D35+D87</f>
        <v>3.6293762282374962</v>
      </c>
      <c r="E9" s="42">
        <f t="shared" si="12"/>
        <v>0</v>
      </c>
      <c r="F9" s="175">
        <f t="shared" si="4"/>
        <v>0</v>
      </c>
      <c r="G9" s="42">
        <f t="shared" ref="G9:H9" si="13">G35+G87</f>
        <v>0</v>
      </c>
      <c r="H9" s="42">
        <f t="shared" si="13"/>
        <v>0</v>
      </c>
      <c r="I9" s="173">
        <f t="shared" si="6"/>
        <v>36.676320796500072</v>
      </c>
      <c r="J9" s="168"/>
      <c r="K9" s="174" t="s">
        <v>10</v>
      </c>
      <c r="L9" s="42">
        <f t="shared" si="7"/>
        <v>33.046944568262575</v>
      </c>
      <c r="M9" s="42">
        <f t="shared" si="7"/>
        <v>0</v>
      </c>
      <c r="N9" s="42">
        <f t="shared" si="7"/>
        <v>3.6293762282374962</v>
      </c>
      <c r="O9" s="42">
        <f t="shared" si="7"/>
        <v>0</v>
      </c>
      <c r="P9" s="42">
        <f t="shared" si="8"/>
        <v>0</v>
      </c>
      <c r="Q9" s="42">
        <f t="shared" ref="Q9:R9" si="14">Q35+Q87</f>
        <v>0</v>
      </c>
      <c r="R9" s="42">
        <f t="shared" si="14"/>
        <v>0</v>
      </c>
      <c r="S9" s="177">
        <f t="shared" si="10"/>
        <v>36.676320796500072</v>
      </c>
      <c r="T9" s="168" t="str">
        <f t="shared" si="11"/>
        <v/>
      </c>
      <c r="U9" s="168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9"/>
      <c r="AJ9" s="169"/>
      <c r="AR9" s="161"/>
      <c r="BA9" s="160"/>
      <c r="BI9" s="161"/>
      <c r="BR9" s="160"/>
      <c r="BX9" s="23"/>
      <c r="CG9" s="160"/>
    </row>
    <row r="10" spans="1:85" ht="15">
      <c r="A10" s="178" t="s">
        <v>56</v>
      </c>
      <c r="B10" s="39">
        <f t="shared" si="2"/>
        <v>0</v>
      </c>
      <c r="C10" s="39">
        <f t="shared" si="2"/>
        <v>0</v>
      </c>
      <c r="D10" s="39">
        <f t="shared" ref="D10:E10" si="15">D36+D88</f>
        <v>0</v>
      </c>
      <c r="E10" s="39">
        <f t="shared" si="15"/>
        <v>0</v>
      </c>
      <c r="F10" s="179">
        <f t="shared" si="4"/>
        <v>0</v>
      </c>
      <c r="G10" s="39">
        <f t="shared" ref="G10:H10" si="16">G36+G88</f>
        <v>0</v>
      </c>
      <c r="H10" s="39">
        <f t="shared" si="16"/>
        <v>0</v>
      </c>
      <c r="I10" s="181">
        <f t="shared" si="6"/>
        <v>0</v>
      </c>
      <c r="J10" s="168"/>
      <c r="K10" s="182" t="s">
        <v>56</v>
      </c>
      <c r="L10" s="87">
        <f t="shared" si="7"/>
        <v>0</v>
      </c>
      <c r="M10" s="87">
        <f t="shared" si="7"/>
        <v>0</v>
      </c>
      <c r="N10" s="87">
        <f t="shared" si="7"/>
        <v>0</v>
      </c>
      <c r="O10" s="87">
        <f t="shared" si="7"/>
        <v>0</v>
      </c>
      <c r="P10" s="87">
        <f t="shared" si="8"/>
        <v>0</v>
      </c>
      <c r="Q10" s="87">
        <f t="shared" ref="Q10:R10" si="17">Q36+Q88</f>
        <v>0</v>
      </c>
      <c r="R10" s="87">
        <f t="shared" si="17"/>
        <v>0</v>
      </c>
      <c r="S10" s="185">
        <f t="shared" si="10"/>
        <v>0</v>
      </c>
      <c r="T10" s="168" t="str">
        <f t="shared" si="11"/>
        <v/>
      </c>
      <c r="U10" s="168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9"/>
      <c r="AJ10" s="169"/>
      <c r="AR10" s="161"/>
      <c r="BA10" s="160"/>
      <c r="BI10" s="161"/>
      <c r="BR10" s="160"/>
      <c r="BX10" s="23"/>
      <c r="CG10" s="160"/>
    </row>
    <row r="11" spans="1:85" ht="15">
      <c r="A11" s="186" t="s">
        <v>16</v>
      </c>
      <c r="B11" s="42">
        <f t="shared" si="2"/>
        <v>301.49163913030765</v>
      </c>
      <c r="C11" s="42">
        <f t="shared" si="2"/>
        <v>79.364886753866926</v>
      </c>
      <c r="D11" s="42">
        <f t="shared" ref="D11:E11" si="18">D37+D89</f>
        <v>70.525543196311816</v>
      </c>
      <c r="E11" s="42">
        <f t="shared" si="18"/>
        <v>2.2152787292545622</v>
      </c>
      <c r="F11" s="175">
        <f t="shared" si="4"/>
        <v>0</v>
      </c>
      <c r="G11" s="42">
        <f t="shared" ref="G11:H11" si="19">G37+G89</f>
        <v>0</v>
      </c>
      <c r="H11" s="42">
        <f t="shared" si="19"/>
        <v>0</v>
      </c>
      <c r="I11" s="173">
        <f t="shared" si="6"/>
        <v>453.597347809741</v>
      </c>
      <c r="J11" s="168"/>
      <c r="K11" s="174" t="s">
        <v>16</v>
      </c>
      <c r="L11" s="42">
        <f t="shared" si="7"/>
        <v>301.49163913030765</v>
      </c>
      <c r="M11" s="42">
        <f t="shared" si="7"/>
        <v>79.364886753866926</v>
      </c>
      <c r="N11" s="42">
        <f t="shared" si="7"/>
        <v>70.525543196311816</v>
      </c>
      <c r="O11" s="42">
        <f t="shared" si="7"/>
        <v>2.2152787292545622</v>
      </c>
      <c r="P11" s="42">
        <f t="shared" si="8"/>
        <v>0</v>
      </c>
      <c r="Q11" s="42">
        <f t="shared" ref="Q11:R11" si="20">Q37+Q89</f>
        <v>0</v>
      </c>
      <c r="R11" s="42">
        <f t="shared" si="20"/>
        <v>0</v>
      </c>
      <c r="S11" s="177">
        <f t="shared" si="10"/>
        <v>453.597347809741</v>
      </c>
      <c r="T11" s="168" t="str">
        <f t="shared" si="11"/>
        <v/>
      </c>
      <c r="U11" s="168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9"/>
      <c r="AJ11" s="169"/>
      <c r="AR11" s="161"/>
      <c r="BA11" s="160"/>
      <c r="BI11" s="161"/>
      <c r="BR11" s="160"/>
      <c r="BX11" s="23"/>
      <c r="CG11" s="160"/>
    </row>
    <row r="12" spans="1:85" ht="15">
      <c r="A12" s="178" t="s">
        <v>15</v>
      </c>
      <c r="B12" s="39">
        <f t="shared" si="2"/>
        <v>1857.9591197793507</v>
      </c>
      <c r="C12" s="39">
        <f t="shared" si="2"/>
        <v>49.140665893737498</v>
      </c>
      <c r="D12" s="39">
        <f t="shared" ref="D12:E12" si="21">D38+D90</f>
        <v>183.07690178163534</v>
      </c>
      <c r="E12" s="39">
        <f t="shared" si="21"/>
        <v>6.4839173699247548</v>
      </c>
      <c r="F12" s="179">
        <f t="shared" si="4"/>
        <v>0</v>
      </c>
      <c r="G12" s="39">
        <f t="shared" ref="G12:H12" si="22">G38+G90</f>
        <v>0</v>
      </c>
      <c r="H12" s="39">
        <f t="shared" si="22"/>
        <v>0</v>
      </c>
      <c r="I12" s="181">
        <f t="shared" si="6"/>
        <v>2096.6606048246485</v>
      </c>
      <c r="J12" s="168"/>
      <c r="K12" s="182" t="s">
        <v>15</v>
      </c>
      <c r="L12" s="87">
        <f t="shared" si="7"/>
        <v>1857.9591197793507</v>
      </c>
      <c r="M12" s="87">
        <f t="shared" si="7"/>
        <v>49.140665893737498</v>
      </c>
      <c r="N12" s="87">
        <f t="shared" si="7"/>
        <v>183.07690178163534</v>
      </c>
      <c r="O12" s="87">
        <f t="shared" si="7"/>
        <v>6.4839173699247548</v>
      </c>
      <c r="P12" s="87">
        <f t="shared" si="8"/>
        <v>0</v>
      </c>
      <c r="Q12" s="87">
        <f t="shared" ref="Q12:R12" si="23">Q38+Q90</f>
        <v>0</v>
      </c>
      <c r="R12" s="87">
        <f t="shared" si="23"/>
        <v>0</v>
      </c>
      <c r="S12" s="185">
        <f t="shared" si="10"/>
        <v>2096.6606048246485</v>
      </c>
      <c r="T12" s="168" t="str">
        <f t="shared" si="11"/>
        <v/>
      </c>
      <c r="U12" s="168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9"/>
      <c r="AJ12" s="169"/>
      <c r="AR12" s="161"/>
      <c r="BA12" s="160"/>
      <c r="BI12" s="161"/>
      <c r="BR12" s="160"/>
      <c r="BX12" s="23"/>
      <c r="CG12" s="160"/>
    </row>
    <row r="13" spans="1:85" ht="15">
      <c r="A13" s="186" t="s">
        <v>58</v>
      </c>
      <c r="B13" s="42">
        <f t="shared" si="2"/>
        <v>0</v>
      </c>
      <c r="C13" s="42">
        <f t="shared" si="2"/>
        <v>1.3660495548000657E-2</v>
      </c>
      <c r="D13" s="42">
        <f t="shared" ref="D13:E13" si="24">D39+D91</f>
        <v>0.62901005012432953</v>
      </c>
      <c r="E13" s="42">
        <f t="shared" si="24"/>
        <v>2226.8899979437656</v>
      </c>
      <c r="F13" s="175">
        <f t="shared" si="4"/>
        <v>31529.879592282181</v>
      </c>
      <c r="G13" s="42">
        <f t="shared" ref="G13:H13" si="25">G39+G91</f>
        <v>0</v>
      </c>
      <c r="H13" s="42">
        <f t="shared" si="25"/>
        <v>0</v>
      </c>
      <c r="I13" s="173">
        <f t="shared" si="6"/>
        <v>33757.41226077162</v>
      </c>
      <c r="J13" s="168"/>
      <c r="K13" s="188" t="s">
        <v>58</v>
      </c>
      <c r="L13" s="42">
        <f t="shared" si="7"/>
        <v>0</v>
      </c>
      <c r="M13" s="42">
        <f t="shared" si="7"/>
        <v>1.3660495548000657E-2</v>
      </c>
      <c r="N13" s="42">
        <f t="shared" si="7"/>
        <v>0.62901005012432953</v>
      </c>
      <c r="O13" s="42">
        <f t="shared" si="7"/>
        <v>2226.8899979437656</v>
      </c>
      <c r="P13" s="42">
        <f t="shared" si="8"/>
        <v>31529.879592282181</v>
      </c>
      <c r="Q13" s="42">
        <f t="shared" ref="Q13:R13" si="26">Q39+Q91</f>
        <v>0</v>
      </c>
      <c r="R13" s="42">
        <f t="shared" si="26"/>
        <v>0</v>
      </c>
      <c r="S13" s="177">
        <f t="shared" si="10"/>
        <v>33757.41226077162</v>
      </c>
      <c r="T13" s="300" t="str">
        <f t="shared" si="11"/>
        <v/>
      </c>
      <c r="U13" s="168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9"/>
      <c r="AJ13" s="169"/>
      <c r="AR13" s="161"/>
      <c r="BA13" s="160"/>
      <c r="BI13" s="161"/>
      <c r="BR13" s="160"/>
      <c r="BX13" s="23"/>
      <c r="CG13" s="160"/>
    </row>
    <row r="14" spans="1:85" ht="15">
      <c r="A14" s="178" t="s">
        <v>12</v>
      </c>
      <c r="B14" s="39">
        <f t="shared" si="2"/>
        <v>0</v>
      </c>
      <c r="C14" s="39">
        <f t="shared" si="2"/>
        <v>0</v>
      </c>
      <c r="D14" s="39">
        <f t="shared" ref="D14:E14" si="27">D40+D92</f>
        <v>0.18414352779763676</v>
      </c>
      <c r="E14" s="39">
        <f t="shared" si="27"/>
        <v>41.930487252832215</v>
      </c>
      <c r="F14" s="179">
        <f t="shared" si="4"/>
        <v>12058.713194353688</v>
      </c>
      <c r="G14" s="39">
        <f t="shared" ref="G14:H14" si="28">G40+G92</f>
        <v>0</v>
      </c>
      <c r="H14" s="39">
        <f t="shared" si="28"/>
        <v>0</v>
      </c>
      <c r="I14" s="181">
        <f t="shared" si="6"/>
        <v>12100.827825134318</v>
      </c>
      <c r="J14" s="168"/>
      <c r="K14" s="182" t="s">
        <v>12</v>
      </c>
      <c r="L14" s="87">
        <f t="shared" si="7"/>
        <v>0</v>
      </c>
      <c r="M14" s="87">
        <f t="shared" si="7"/>
        <v>0</v>
      </c>
      <c r="N14" s="87">
        <f t="shared" si="7"/>
        <v>0.18414352779763676</v>
      </c>
      <c r="O14" s="87">
        <f t="shared" si="7"/>
        <v>41.930487252832215</v>
      </c>
      <c r="P14" s="87">
        <f t="shared" si="8"/>
        <v>12058.71319435369</v>
      </c>
      <c r="Q14" s="87">
        <f t="shared" ref="Q14:R14" si="29">Q40+Q92</f>
        <v>0</v>
      </c>
      <c r="R14" s="87">
        <f t="shared" si="29"/>
        <v>0</v>
      </c>
      <c r="S14" s="185">
        <f t="shared" si="10"/>
        <v>12100.82782513432</v>
      </c>
      <c r="T14" s="168" t="str">
        <f t="shared" si="11"/>
        <v/>
      </c>
      <c r="U14" s="168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9"/>
      <c r="AJ14" s="169"/>
      <c r="AR14" s="161"/>
      <c r="BA14" s="160"/>
      <c r="BI14" s="161"/>
      <c r="BR14" s="160"/>
      <c r="BX14" s="23"/>
      <c r="CG14" s="160"/>
    </row>
    <row r="15" spans="1:85" ht="15">
      <c r="A15" s="186" t="s">
        <v>59</v>
      </c>
      <c r="B15" s="42">
        <f t="shared" si="2"/>
        <v>7.251538559592112E-2</v>
      </c>
      <c r="C15" s="42">
        <f t="shared" si="2"/>
        <v>0</v>
      </c>
      <c r="D15" s="42">
        <f t="shared" ref="D15:E15" si="30">D41+D93</f>
        <v>0.32777979344409575</v>
      </c>
      <c r="E15" s="42">
        <f t="shared" si="30"/>
        <v>1.2285313776959946E-3</v>
      </c>
      <c r="F15" s="175">
        <f t="shared" si="4"/>
        <v>2.8859040688440527</v>
      </c>
      <c r="G15" s="42">
        <f t="shared" ref="G15:H15" si="31">G41+G93</f>
        <v>0</v>
      </c>
      <c r="H15" s="42">
        <f t="shared" si="31"/>
        <v>0</v>
      </c>
      <c r="I15" s="173">
        <f t="shared" si="6"/>
        <v>3.2874277792617654</v>
      </c>
      <c r="J15" s="168"/>
      <c r="K15" s="188" t="s">
        <v>59</v>
      </c>
      <c r="L15" s="42">
        <f t="shared" si="7"/>
        <v>7.251538559592112E-2</v>
      </c>
      <c r="M15" s="42">
        <f t="shared" si="7"/>
        <v>0</v>
      </c>
      <c r="N15" s="42">
        <f t="shared" si="7"/>
        <v>0.32777979344409575</v>
      </c>
      <c r="O15" s="42">
        <f t="shared" si="7"/>
        <v>1.2285313776959946E-3</v>
      </c>
      <c r="P15" s="42">
        <f t="shared" si="8"/>
        <v>2.8859040688440527</v>
      </c>
      <c r="Q15" s="42">
        <f t="shared" ref="Q15:R15" si="32">Q41+Q93</f>
        <v>0</v>
      </c>
      <c r="R15" s="42">
        <f t="shared" si="32"/>
        <v>0</v>
      </c>
      <c r="S15" s="177">
        <f t="shared" si="10"/>
        <v>3.2874277792617654</v>
      </c>
      <c r="T15" s="168" t="str">
        <f t="shared" si="11"/>
        <v/>
      </c>
      <c r="U15" s="168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9"/>
      <c r="AJ15" s="169"/>
      <c r="AR15" s="161"/>
      <c r="BA15" s="160"/>
      <c r="BI15" s="161"/>
      <c r="BR15" s="160"/>
      <c r="BX15" s="23"/>
      <c r="CG15" s="160"/>
    </row>
    <row r="16" spans="1:85" ht="15">
      <c r="A16" s="178" t="s">
        <v>17</v>
      </c>
      <c r="B16" s="39">
        <f t="shared" si="2"/>
        <v>206.52053299109531</v>
      </c>
      <c r="C16" s="39">
        <f t="shared" si="2"/>
        <v>2.4370442765125944</v>
      </c>
      <c r="D16" s="39">
        <f t="shared" ref="D16:E16" si="33">D42+D94</f>
        <v>98.009988440034789</v>
      </c>
      <c r="E16" s="39">
        <f t="shared" si="33"/>
        <v>29.298210476686446</v>
      </c>
      <c r="F16" s="179">
        <f t="shared" si="4"/>
        <v>824.96359735378803</v>
      </c>
      <c r="G16" s="39">
        <f t="shared" ref="G16:H16" si="34">G42+G94</f>
        <v>0</v>
      </c>
      <c r="H16" s="39">
        <f t="shared" si="34"/>
        <v>0</v>
      </c>
      <c r="I16" s="181">
        <f t="shared" si="6"/>
        <v>1161.2293735381172</v>
      </c>
      <c r="J16" s="168"/>
      <c r="K16" s="182" t="s">
        <v>17</v>
      </c>
      <c r="L16" s="87">
        <f t="shared" si="7"/>
        <v>206.52053299109531</v>
      </c>
      <c r="M16" s="87">
        <f t="shared" si="7"/>
        <v>2.4370442765125944</v>
      </c>
      <c r="N16" s="87">
        <f t="shared" si="7"/>
        <v>98.009988440034789</v>
      </c>
      <c r="O16" s="87">
        <f t="shared" si="7"/>
        <v>29.298210476686446</v>
      </c>
      <c r="P16" s="87">
        <f t="shared" si="8"/>
        <v>824.96359735378803</v>
      </c>
      <c r="Q16" s="87">
        <f t="shared" ref="Q16:R16" si="35">Q42+Q94</f>
        <v>0</v>
      </c>
      <c r="R16" s="87">
        <f t="shared" si="35"/>
        <v>0</v>
      </c>
      <c r="S16" s="185">
        <f t="shared" si="10"/>
        <v>1161.2293735381172</v>
      </c>
      <c r="T16" s="168" t="str">
        <f t="shared" si="11"/>
        <v/>
      </c>
      <c r="U16" s="168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9"/>
      <c r="AJ16" s="169"/>
      <c r="AR16" s="161"/>
      <c r="BA16" s="160"/>
      <c r="BI16" s="161"/>
      <c r="BR16" s="160"/>
      <c r="BX16" s="23"/>
      <c r="CG16" s="160"/>
    </row>
    <row r="17" spans="1:85" ht="15">
      <c r="A17" s="186" t="s">
        <v>139</v>
      </c>
      <c r="B17" s="42">
        <f t="shared" si="2"/>
        <v>24913.614849575097</v>
      </c>
      <c r="C17" s="42">
        <f t="shared" si="2"/>
        <v>1976.875728624379</v>
      </c>
      <c r="D17" s="42">
        <f t="shared" ref="D17:E17" si="36">D43+D95</f>
        <v>4727.5998816244755</v>
      </c>
      <c r="E17" s="42">
        <f t="shared" si="36"/>
        <v>201.70131085668993</v>
      </c>
      <c r="F17" s="175">
        <f t="shared" si="4"/>
        <v>56.452977334563023</v>
      </c>
      <c r="G17" s="42">
        <f t="shared" ref="G17:H17" si="37">G43+G95</f>
        <v>0</v>
      </c>
      <c r="H17" s="42">
        <f t="shared" si="37"/>
        <v>0</v>
      </c>
      <c r="I17" s="173">
        <f t="shared" si="6"/>
        <v>31876.244748015204</v>
      </c>
      <c r="J17" s="168"/>
      <c r="K17" s="188" t="s">
        <v>139</v>
      </c>
      <c r="L17" s="42">
        <f t="shared" si="7"/>
        <v>24913.614849575097</v>
      </c>
      <c r="M17" s="42">
        <f t="shared" si="7"/>
        <v>1976.875728624379</v>
      </c>
      <c r="N17" s="42">
        <f t="shared" si="7"/>
        <v>4727.5998816244755</v>
      </c>
      <c r="O17" s="42">
        <f t="shared" si="7"/>
        <v>201.70131085668993</v>
      </c>
      <c r="P17" s="42">
        <f t="shared" si="8"/>
        <v>56.452977334563023</v>
      </c>
      <c r="Q17" s="42">
        <f t="shared" ref="Q17:R17" si="38">Q43+Q95</f>
        <v>0</v>
      </c>
      <c r="R17" s="42">
        <f t="shared" si="38"/>
        <v>0</v>
      </c>
      <c r="S17" s="177">
        <f t="shared" si="10"/>
        <v>31876.244748015204</v>
      </c>
      <c r="T17" s="168" t="str">
        <f t="shared" si="11"/>
        <v/>
      </c>
      <c r="U17" s="168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9"/>
      <c r="AJ17" s="169"/>
      <c r="AR17" s="161"/>
      <c r="BA17" s="160"/>
      <c r="BI17" s="161"/>
      <c r="BR17" s="160"/>
      <c r="BX17" s="23"/>
      <c r="CG17" s="160"/>
    </row>
    <row r="18" spans="1:85" ht="15">
      <c r="A18" s="178" t="s">
        <v>25</v>
      </c>
      <c r="B18" s="39">
        <f t="shared" si="2"/>
        <v>4365.1484463870283</v>
      </c>
      <c r="C18" s="39">
        <f t="shared" si="2"/>
        <v>37.161555615899076</v>
      </c>
      <c r="D18" s="39">
        <f t="shared" ref="D18:E18" si="39">D44+D96</f>
        <v>7963.9966934537706</v>
      </c>
      <c r="E18" s="39">
        <f t="shared" si="39"/>
        <v>8680.5165680786122</v>
      </c>
      <c r="F18" s="179">
        <f t="shared" si="4"/>
        <v>2216.0718275167042</v>
      </c>
      <c r="G18" s="39">
        <f t="shared" ref="G18:H18" si="40">G44+G96</f>
        <v>6713.8044210076177</v>
      </c>
      <c r="H18" s="39">
        <f t="shared" si="40"/>
        <v>24.559284430367853</v>
      </c>
      <c r="I18" s="181">
        <f t="shared" si="6"/>
        <v>30001.258796490005</v>
      </c>
      <c r="J18" s="168"/>
      <c r="K18" s="182" t="s">
        <v>25</v>
      </c>
      <c r="L18" s="87">
        <f t="shared" si="7"/>
        <v>4365.1484463870283</v>
      </c>
      <c r="M18" s="87">
        <f t="shared" si="7"/>
        <v>37.161555615899076</v>
      </c>
      <c r="N18" s="87">
        <f t="shared" si="7"/>
        <v>7963.9966934537706</v>
      </c>
      <c r="O18" s="87">
        <f t="shared" si="7"/>
        <v>8680.5165680786122</v>
      </c>
      <c r="P18" s="87">
        <f t="shared" si="8"/>
        <v>2216.0718275167042</v>
      </c>
      <c r="Q18" s="87">
        <f t="shared" ref="Q18:R18" si="41">Q44+Q96</f>
        <v>6713.8044210076177</v>
      </c>
      <c r="R18" s="87">
        <f t="shared" si="41"/>
        <v>24.559284430367853</v>
      </c>
      <c r="S18" s="185">
        <f t="shared" si="10"/>
        <v>30001.258796490005</v>
      </c>
      <c r="T18" s="168" t="str">
        <f t="shared" si="11"/>
        <v/>
      </c>
      <c r="U18" s="168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9"/>
      <c r="AJ18" s="169"/>
      <c r="AR18" s="161"/>
      <c r="BA18" s="160"/>
      <c r="BI18" s="161"/>
      <c r="BR18" s="160"/>
      <c r="BX18" s="23"/>
      <c r="CG18" s="160"/>
    </row>
    <row r="19" spans="1:85" ht="15">
      <c r="A19" s="186" t="s">
        <v>24</v>
      </c>
      <c r="B19" s="42">
        <f t="shared" si="2"/>
        <v>20645.723980590141</v>
      </c>
      <c r="C19" s="42">
        <f t="shared" si="2"/>
        <v>208.13792524604685</v>
      </c>
      <c r="D19" s="42">
        <f t="shared" ref="D19:E19" si="42">D45+D97</f>
        <v>2084.6970069648937</v>
      </c>
      <c r="E19" s="42">
        <f t="shared" si="42"/>
        <v>0</v>
      </c>
      <c r="F19" s="175">
        <f t="shared" si="4"/>
        <v>0</v>
      </c>
      <c r="G19" s="42">
        <f t="shared" ref="G19:H19" si="43">G45+G97</f>
        <v>0</v>
      </c>
      <c r="H19" s="42">
        <f t="shared" si="43"/>
        <v>0</v>
      </c>
      <c r="I19" s="173">
        <f t="shared" si="6"/>
        <v>22938.55891280108</v>
      </c>
      <c r="J19" s="168"/>
      <c r="K19" s="188" t="s">
        <v>24</v>
      </c>
      <c r="L19" s="42">
        <f t="shared" si="7"/>
        <v>20645.723980590141</v>
      </c>
      <c r="M19" s="42">
        <f t="shared" si="7"/>
        <v>208.13792524604685</v>
      </c>
      <c r="N19" s="42">
        <f t="shared" si="7"/>
        <v>2084.6970069648937</v>
      </c>
      <c r="O19" s="42">
        <f t="shared" si="7"/>
        <v>0</v>
      </c>
      <c r="P19" s="42">
        <f t="shared" si="8"/>
        <v>0</v>
      </c>
      <c r="Q19" s="42">
        <f t="shared" ref="Q19:R19" si="44">Q45+Q97</f>
        <v>0</v>
      </c>
      <c r="R19" s="42">
        <f t="shared" si="44"/>
        <v>0</v>
      </c>
      <c r="S19" s="177">
        <f t="shared" si="10"/>
        <v>22938.55891280108</v>
      </c>
      <c r="T19" s="168" t="str">
        <f t="shared" si="11"/>
        <v/>
      </c>
      <c r="U19" s="168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9"/>
      <c r="AJ19" s="169"/>
      <c r="AR19" s="161"/>
      <c r="BA19" s="160"/>
      <c r="BI19" s="161"/>
      <c r="BR19" s="160"/>
      <c r="BX19" s="23"/>
      <c r="CG19" s="160"/>
    </row>
    <row r="20" spans="1:85" ht="15">
      <c r="A20" s="178" t="s">
        <v>60</v>
      </c>
      <c r="B20" s="39">
        <f t="shared" si="2"/>
        <v>801.50829595699793</v>
      </c>
      <c r="C20" s="39">
        <f t="shared" si="2"/>
        <v>4.8216993341527008</v>
      </c>
      <c r="D20" s="39">
        <f t="shared" ref="D20:E20" si="45">D46+D98</f>
        <v>37.439316134965935</v>
      </c>
      <c r="E20" s="39">
        <f t="shared" si="45"/>
        <v>0</v>
      </c>
      <c r="F20" s="179">
        <f t="shared" si="4"/>
        <v>0</v>
      </c>
      <c r="G20" s="39">
        <f t="shared" ref="G20:H20" si="46">G46+G98</f>
        <v>0</v>
      </c>
      <c r="H20" s="39">
        <f t="shared" si="46"/>
        <v>0</v>
      </c>
      <c r="I20" s="181">
        <f t="shared" si="6"/>
        <v>843.76931142611659</v>
      </c>
      <c r="J20" s="168"/>
      <c r="K20" s="182" t="s">
        <v>60</v>
      </c>
      <c r="L20" s="87">
        <f t="shared" si="7"/>
        <v>801.50829595699793</v>
      </c>
      <c r="M20" s="87">
        <f t="shared" si="7"/>
        <v>4.8216993341527008</v>
      </c>
      <c r="N20" s="87">
        <f t="shared" si="7"/>
        <v>37.439316134965935</v>
      </c>
      <c r="O20" s="87">
        <f t="shared" si="7"/>
        <v>0</v>
      </c>
      <c r="P20" s="87">
        <f t="shared" si="8"/>
        <v>0</v>
      </c>
      <c r="Q20" s="87">
        <f t="shared" ref="Q20:R20" si="47">Q46+Q98</f>
        <v>0</v>
      </c>
      <c r="R20" s="87">
        <f t="shared" si="47"/>
        <v>0</v>
      </c>
      <c r="S20" s="185">
        <f t="shared" si="10"/>
        <v>843.76931142611659</v>
      </c>
      <c r="T20" s="168" t="str">
        <f t="shared" si="11"/>
        <v/>
      </c>
      <c r="U20" s="168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9"/>
      <c r="AJ20" s="169"/>
      <c r="AR20" s="161"/>
      <c r="BA20" s="160"/>
      <c r="BI20" s="161"/>
      <c r="BR20" s="160"/>
      <c r="BX20" s="23"/>
      <c r="CG20" s="160"/>
    </row>
    <row r="21" spans="1:85" ht="15">
      <c r="A21" s="186" t="s">
        <v>22</v>
      </c>
      <c r="B21" s="42">
        <f t="shared" si="2"/>
        <v>1471.3914288789583</v>
      </c>
      <c r="C21" s="42">
        <f t="shared" si="2"/>
        <v>94.620821998023999</v>
      </c>
      <c r="D21" s="42">
        <f t="shared" ref="D21:E21" si="48">D47+D99</f>
        <v>205.1346377512366</v>
      </c>
      <c r="E21" s="42">
        <f t="shared" si="48"/>
        <v>4.9771271706154607</v>
      </c>
      <c r="F21" s="175">
        <f t="shared" si="4"/>
        <v>3018.315122329097</v>
      </c>
      <c r="G21" s="42">
        <f t="shared" ref="G21:H21" si="49">G47+G99</f>
        <v>0</v>
      </c>
      <c r="H21" s="42">
        <f t="shared" si="49"/>
        <v>0</v>
      </c>
      <c r="I21" s="173">
        <f t="shared" si="6"/>
        <v>4794.4391381279311</v>
      </c>
      <c r="J21" s="168"/>
      <c r="K21" s="188" t="s">
        <v>22</v>
      </c>
      <c r="L21" s="42">
        <f t="shared" si="7"/>
        <v>1471.3914288789583</v>
      </c>
      <c r="M21" s="42">
        <f t="shared" si="7"/>
        <v>94.620821998023999</v>
      </c>
      <c r="N21" s="42">
        <f t="shared" si="7"/>
        <v>205.1346377512366</v>
      </c>
      <c r="O21" s="42">
        <f t="shared" si="7"/>
        <v>4.9771271706154607</v>
      </c>
      <c r="P21" s="42">
        <f t="shared" si="8"/>
        <v>3018.315122329097</v>
      </c>
      <c r="Q21" s="42">
        <f t="shared" ref="Q21:R21" si="50">Q47+Q99</f>
        <v>0</v>
      </c>
      <c r="R21" s="42">
        <f t="shared" si="50"/>
        <v>0</v>
      </c>
      <c r="S21" s="177">
        <f t="shared" si="10"/>
        <v>4794.4391381279311</v>
      </c>
      <c r="T21" s="168" t="str">
        <f t="shared" si="11"/>
        <v/>
      </c>
      <c r="U21" s="168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9"/>
      <c r="AJ21" s="169"/>
      <c r="AR21" s="161"/>
      <c r="BA21" s="160"/>
      <c r="BI21" s="161"/>
      <c r="BR21" s="160"/>
      <c r="BX21" s="23"/>
      <c r="CG21" s="160"/>
    </row>
    <row r="22" spans="1:85" ht="15">
      <c r="A22" s="178" t="s">
        <v>21</v>
      </c>
      <c r="B22" s="39">
        <f t="shared" si="2"/>
        <v>17.413800020440839</v>
      </c>
      <c r="C22" s="39">
        <f t="shared" si="2"/>
        <v>0.46625871294195292</v>
      </c>
      <c r="D22" s="39">
        <f t="shared" ref="D22:E22" si="51">D48+D100</f>
        <v>7.7739524705081609</v>
      </c>
      <c r="E22" s="39">
        <f t="shared" si="51"/>
        <v>0</v>
      </c>
      <c r="F22" s="179">
        <f t="shared" si="4"/>
        <v>0</v>
      </c>
      <c r="G22" s="39">
        <f t="shared" ref="G22:H22" si="52">G48+G100</f>
        <v>0</v>
      </c>
      <c r="H22" s="39">
        <f t="shared" si="52"/>
        <v>0</v>
      </c>
      <c r="I22" s="181">
        <f t="shared" si="6"/>
        <v>25.654011203890953</v>
      </c>
      <c r="J22" s="168"/>
      <c r="K22" s="182" t="s">
        <v>21</v>
      </c>
      <c r="L22" s="87">
        <f t="shared" si="7"/>
        <v>17.413800020440839</v>
      </c>
      <c r="M22" s="87">
        <f t="shared" si="7"/>
        <v>0.46625871294195292</v>
      </c>
      <c r="N22" s="87">
        <f t="shared" si="7"/>
        <v>7.7739524705081609</v>
      </c>
      <c r="O22" s="87">
        <f t="shared" si="7"/>
        <v>0</v>
      </c>
      <c r="P22" s="87">
        <f t="shared" si="8"/>
        <v>0</v>
      </c>
      <c r="Q22" s="87">
        <f t="shared" ref="Q22:R22" si="53">Q48+Q100</f>
        <v>0</v>
      </c>
      <c r="R22" s="87">
        <f t="shared" si="53"/>
        <v>0</v>
      </c>
      <c r="S22" s="185">
        <f t="shared" si="10"/>
        <v>25.654011203890953</v>
      </c>
      <c r="T22" s="168" t="str">
        <f t="shared" si="11"/>
        <v/>
      </c>
      <c r="U22" s="168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9"/>
      <c r="AJ22" s="169"/>
      <c r="AR22" s="161"/>
      <c r="BA22" s="160"/>
      <c r="BI22" s="161"/>
      <c r="BR22" s="160"/>
      <c r="BX22" s="23"/>
      <c r="CG22" s="160"/>
    </row>
    <row r="23" spans="1:85" ht="15">
      <c r="A23" s="189" t="s">
        <v>64</v>
      </c>
      <c r="B23" s="42">
        <f t="shared" si="2"/>
        <v>199.4685238831546</v>
      </c>
      <c r="C23" s="42">
        <f t="shared" si="2"/>
        <v>0</v>
      </c>
      <c r="D23" s="42">
        <f t="shared" ref="D23:E23" si="54">D49+D101</f>
        <v>74.170665543088873</v>
      </c>
      <c r="E23" s="42">
        <f t="shared" si="54"/>
        <v>0</v>
      </c>
      <c r="F23" s="175">
        <f t="shared" si="4"/>
        <v>0</v>
      </c>
      <c r="G23" s="42">
        <f t="shared" ref="G23:H23" si="55">G49+G101</f>
        <v>0</v>
      </c>
      <c r="H23" s="42">
        <f t="shared" si="55"/>
        <v>0</v>
      </c>
      <c r="I23" s="173">
        <f t="shared" si="6"/>
        <v>273.63918942624349</v>
      </c>
      <c r="J23" s="168"/>
      <c r="K23" s="190" t="s">
        <v>64</v>
      </c>
      <c r="L23" s="42">
        <f t="shared" si="7"/>
        <v>199.4685238831546</v>
      </c>
      <c r="M23" s="42">
        <f t="shared" si="7"/>
        <v>0</v>
      </c>
      <c r="N23" s="42">
        <f t="shared" si="7"/>
        <v>74.170665543088873</v>
      </c>
      <c r="O23" s="42">
        <f t="shared" si="7"/>
        <v>0</v>
      </c>
      <c r="P23" s="42">
        <f t="shared" si="8"/>
        <v>0</v>
      </c>
      <c r="Q23" s="42">
        <f t="shared" ref="Q23:R23" si="56">Q49+Q101</f>
        <v>0</v>
      </c>
      <c r="R23" s="42">
        <f t="shared" si="56"/>
        <v>0</v>
      </c>
      <c r="S23" s="177">
        <f t="shared" si="10"/>
        <v>273.63918942624349</v>
      </c>
      <c r="T23" s="168" t="str">
        <f t="shared" si="11"/>
        <v/>
      </c>
      <c r="U23" s="168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9"/>
      <c r="AJ23" s="169"/>
      <c r="AR23" s="161"/>
      <c r="BA23" s="160"/>
      <c r="BI23" s="161"/>
      <c r="BR23" s="160"/>
      <c r="BX23" s="23"/>
      <c r="CG23" s="160"/>
    </row>
    <row r="24" spans="1:85">
      <c r="A24" s="191" t="str">
        <f>A50</f>
        <v>Umgebungswärme etc.</v>
      </c>
      <c r="B24" s="60">
        <f t="shared" si="2"/>
        <v>199.4685238831546</v>
      </c>
      <c r="C24" s="60">
        <f t="shared" si="2"/>
        <v>0</v>
      </c>
      <c r="D24" s="60">
        <f t="shared" ref="D24:E24" si="57">D50+D102</f>
        <v>74.170665543088873</v>
      </c>
      <c r="E24" s="60">
        <f t="shared" si="57"/>
        <v>0</v>
      </c>
      <c r="F24" s="192">
        <f t="shared" si="4"/>
        <v>0</v>
      </c>
      <c r="G24" s="60">
        <f t="shared" ref="G24:H24" si="58">G50+G102</f>
        <v>0</v>
      </c>
      <c r="H24" s="60">
        <f t="shared" si="58"/>
        <v>0</v>
      </c>
      <c r="I24" s="194">
        <f t="shared" si="6"/>
        <v>273.63918942624349</v>
      </c>
      <c r="J24" s="168"/>
      <c r="K24" s="195" t="s">
        <v>23</v>
      </c>
      <c r="L24" s="90">
        <f t="shared" si="7"/>
        <v>199.4685238831546</v>
      </c>
      <c r="M24" s="90">
        <f t="shared" si="7"/>
        <v>0</v>
      </c>
      <c r="N24" s="90">
        <f t="shared" si="7"/>
        <v>74.170665543088873</v>
      </c>
      <c r="O24" s="90">
        <f t="shared" si="7"/>
        <v>0</v>
      </c>
      <c r="P24" s="90">
        <f t="shared" si="8"/>
        <v>0</v>
      </c>
      <c r="Q24" s="90">
        <f t="shared" ref="Q24:R24" si="59">Q50+Q102</f>
        <v>0</v>
      </c>
      <c r="R24" s="90">
        <f t="shared" si="59"/>
        <v>0</v>
      </c>
      <c r="S24" s="198">
        <f t="shared" si="10"/>
        <v>273.63918942624349</v>
      </c>
      <c r="T24" s="168" t="str">
        <f t="shared" si="11"/>
        <v/>
      </c>
      <c r="U24" s="168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9"/>
      <c r="AJ24" s="169"/>
      <c r="AR24" s="161"/>
      <c r="BA24" s="160"/>
      <c r="BI24" s="161"/>
      <c r="BR24" s="160"/>
      <c r="BX24" s="23"/>
      <c r="CG24" s="160"/>
    </row>
    <row r="25" spans="1:85">
      <c r="A25" s="199" t="str">
        <f>A51</f>
        <v>Gichtgas</v>
      </c>
      <c r="B25" s="63">
        <f t="shared" si="2"/>
        <v>0</v>
      </c>
      <c r="C25" s="63">
        <f t="shared" si="2"/>
        <v>0</v>
      </c>
      <c r="D25" s="63">
        <f t="shared" ref="D25:E25" si="60">D51+D103</f>
        <v>0</v>
      </c>
      <c r="E25" s="63">
        <f t="shared" si="60"/>
        <v>0</v>
      </c>
      <c r="F25" s="200">
        <f t="shared" si="4"/>
        <v>0</v>
      </c>
      <c r="G25" s="63">
        <f t="shared" ref="G25:H25" si="61">G51+G103</f>
        <v>0</v>
      </c>
      <c r="H25" s="63">
        <f t="shared" si="61"/>
        <v>0</v>
      </c>
      <c r="I25" s="202">
        <f t="shared" si="6"/>
        <v>0</v>
      </c>
      <c r="J25" s="168"/>
      <c r="K25" s="203" t="s">
        <v>19</v>
      </c>
      <c r="L25" s="63">
        <f t="shared" si="7"/>
        <v>0</v>
      </c>
      <c r="M25" s="63">
        <f t="shared" si="7"/>
        <v>0</v>
      </c>
      <c r="N25" s="63">
        <f t="shared" si="7"/>
        <v>0</v>
      </c>
      <c r="O25" s="63">
        <f t="shared" si="7"/>
        <v>0</v>
      </c>
      <c r="P25" s="63">
        <f t="shared" si="8"/>
        <v>0</v>
      </c>
      <c r="Q25" s="63">
        <f t="shared" ref="Q25:R25" si="62">Q51+Q103</f>
        <v>0</v>
      </c>
      <c r="R25" s="63">
        <f t="shared" si="62"/>
        <v>0</v>
      </c>
      <c r="S25" s="205">
        <f t="shared" si="10"/>
        <v>0</v>
      </c>
      <c r="T25" s="168"/>
      <c r="U25" s="168"/>
      <c r="Z25" s="169"/>
      <c r="AA25" s="160"/>
      <c r="AB25" s="160"/>
      <c r="AC25" s="160"/>
      <c r="AD25" s="160"/>
      <c r="AE25" s="160"/>
      <c r="AF25" s="160"/>
      <c r="AG25" s="160"/>
      <c r="AH25" s="160"/>
      <c r="AI25" s="160"/>
      <c r="AR25" s="161"/>
      <c r="BA25" s="160"/>
      <c r="BI25" s="161"/>
      <c r="BR25" s="160"/>
      <c r="BX25" s="23"/>
      <c r="CG25" s="160"/>
    </row>
    <row r="26" spans="1:85">
      <c r="A26" s="191" t="str">
        <f>A52</f>
        <v>Kokereigas</v>
      </c>
      <c r="B26" s="60">
        <f t="shared" si="2"/>
        <v>0</v>
      </c>
      <c r="C26" s="60">
        <f t="shared" si="2"/>
        <v>0</v>
      </c>
      <c r="D26" s="60">
        <f t="shared" ref="D26:E26" si="63">D52+D104</f>
        <v>0</v>
      </c>
      <c r="E26" s="60">
        <f t="shared" si="63"/>
        <v>0</v>
      </c>
      <c r="F26" s="192">
        <f t="shared" si="4"/>
        <v>0</v>
      </c>
      <c r="G26" s="60">
        <f t="shared" ref="G26:H26" si="64">G52+G104</f>
        <v>0</v>
      </c>
      <c r="H26" s="60">
        <f t="shared" si="64"/>
        <v>0</v>
      </c>
      <c r="I26" s="194">
        <f t="shared" si="6"/>
        <v>0</v>
      </c>
      <c r="J26" s="168"/>
      <c r="K26" s="195" t="s">
        <v>20</v>
      </c>
      <c r="L26" s="90">
        <f t="shared" si="7"/>
        <v>0</v>
      </c>
      <c r="M26" s="90">
        <f t="shared" si="7"/>
        <v>0</v>
      </c>
      <c r="N26" s="90">
        <f t="shared" si="7"/>
        <v>0</v>
      </c>
      <c r="O26" s="90">
        <f t="shared" si="7"/>
        <v>0</v>
      </c>
      <c r="P26" s="90">
        <f t="shared" si="8"/>
        <v>0</v>
      </c>
      <c r="Q26" s="90">
        <f t="shared" ref="Q26:R26" si="65">Q52+Q104</f>
        <v>0</v>
      </c>
      <c r="R26" s="90">
        <f t="shared" si="65"/>
        <v>0</v>
      </c>
      <c r="S26" s="198">
        <f t="shared" si="10"/>
        <v>0</v>
      </c>
      <c r="T26" s="168"/>
      <c r="U26" s="168"/>
      <c r="Z26" s="169"/>
      <c r="AA26" s="160"/>
      <c r="AB26" s="160"/>
      <c r="AC26" s="160"/>
      <c r="AD26" s="160"/>
      <c r="AE26" s="160"/>
      <c r="AF26" s="160"/>
      <c r="AG26" s="160"/>
      <c r="AH26" s="160"/>
      <c r="AI26" s="160"/>
      <c r="AR26" s="161"/>
      <c r="BA26" s="160"/>
      <c r="BI26" s="161"/>
      <c r="BR26" s="160"/>
      <c r="BX26" s="23"/>
      <c r="CG26" s="160"/>
    </row>
    <row r="27" spans="1:85" ht="15" thickBot="1">
      <c r="A27" s="206" t="str">
        <f>A53</f>
        <v>Brenntorf</v>
      </c>
      <c r="B27" s="52">
        <f t="shared" si="2"/>
        <v>0</v>
      </c>
      <c r="C27" s="52">
        <f t="shared" si="2"/>
        <v>0</v>
      </c>
      <c r="D27" s="52">
        <f t="shared" ref="D27:E27" si="66">D53+D105</f>
        <v>0</v>
      </c>
      <c r="E27" s="52">
        <f t="shared" si="66"/>
        <v>0</v>
      </c>
      <c r="F27" s="207">
        <f t="shared" si="4"/>
        <v>0</v>
      </c>
      <c r="G27" s="52">
        <f t="shared" ref="G27:H27" si="67">G53+G105</f>
        <v>0</v>
      </c>
      <c r="H27" s="52">
        <f t="shared" si="67"/>
        <v>0</v>
      </c>
      <c r="I27" s="209">
        <f t="shared" si="6"/>
        <v>0</v>
      </c>
      <c r="J27" s="168"/>
      <c r="K27" s="210" t="s">
        <v>67</v>
      </c>
      <c r="L27" s="52">
        <f t="shared" si="7"/>
        <v>0</v>
      </c>
      <c r="M27" s="52">
        <f t="shared" si="7"/>
        <v>0</v>
      </c>
      <c r="N27" s="52">
        <f t="shared" si="7"/>
        <v>0</v>
      </c>
      <c r="O27" s="52">
        <f t="shared" si="7"/>
        <v>0</v>
      </c>
      <c r="P27" s="52">
        <f t="shared" si="8"/>
        <v>0</v>
      </c>
      <c r="Q27" s="52">
        <f t="shared" ref="Q27:R27" si="68">Q53+Q105</f>
        <v>0</v>
      </c>
      <c r="R27" s="52">
        <f t="shared" si="68"/>
        <v>0</v>
      </c>
      <c r="S27" s="212">
        <f t="shared" si="10"/>
        <v>0</v>
      </c>
      <c r="T27" s="168"/>
      <c r="U27" s="168"/>
      <c r="Z27" s="169"/>
      <c r="AA27" s="160"/>
      <c r="AB27" s="160"/>
      <c r="AC27" s="160"/>
      <c r="AD27" s="160"/>
      <c r="AE27" s="160"/>
      <c r="AF27" s="160"/>
      <c r="AG27" s="160"/>
      <c r="AH27" s="160"/>
      <c r="AI27" s="160"/>
      <c r="AR27" s="161"/>
      <c r="BA27" s="160"/>
      <c r="BI27" s="161"/>
      <c r="BR27" s="160"/>
      <c r="BX27" s="23"/>
      <c r="CG27" s="160"/>
    </row>
    <row r="28" spans="1:85" ht="15">
      <c r="A28" s="213" t="s">
        <v>26</v>
      </c>
      <c r="B28" s="214">
        <f>SUM(B7:B23)</f>
        <v>54851.45778629923</v>
      </c>
      <c r="C28" s="214">
        <f t="shared" ref="C28:H28" si="69">SUM(C7:C23)</f>
        <v>2453.0402469511087</v>
      </c>
      <c r="D28" s="214">
        <f t="shared" si="69"/>
        <v>15464.369231307697</v>
      </c>
      <c r="E28" s="214">
        <f t="shared" si="69"/>
        <v>11194.01412640976</v>
      </c>
      <c r="F28" s="214">
        <f t="shared" si="69"/>
        <v>49707.554510332775</v>
      </c>
      <c r="G28" s="214">
        <f t="shared" si="69"/>
        <v>6713.8044210076177</v>
      </c>
      <c r="H28" s="214">
        <f t="shared" si="69"/>
        <v>24.559284430367853</v>
      </c>
      <c r="I28" s="173">
        <f t="shared" ref="I28" si="70">SUM(I7:I23)</f>
        <v>140408.79960673852</v>
      </c>
      <c r="J28" s="469"/>
      <c r="K28" s="215" t="s">
        <v>26</v>
      </c>
      <c r="L28" s="214">
        <f>SUM(L7:L23)</f>
        <v>54851.45778629923</v>
      </c>
      <c r="M28" s="214">
        <f t="shared" ref="M28:R28" si="71">SUM(M7:M23)</f>
        <v>2453.0402469511087</v>
      </c>
      <c r="N28" s="214">
        <f t="shared" si="71"/>
        <v>15464.369231307697</v>
      </c>
      <c r="O28" s="214">
        <f t="shared" si="71"/>
        <v>11194.01412640976</v>
      </c>
      <c r="P28" s="214">
        <f t="shared" si="71"/>
        <v>49707.554510332775</v>
      </c>
      <c r="Q28" s="214">
        <f t="shared" si="71"/>
        <v>6713.8044210076177</v>
      </c>
      <c r="R28" s="216">
        <f t="shared" si="71"/>
        <v>24.559284430367853</v>
      </c>
      <c r="S28" s="217">
        <f t="shared" ref="S28" si="72">SUM(S7:S23)</f>
        <v>140408.79960673855</v>
      </c>
      <c r="T28" s="168" t="str">
        <f>IF(ABS(S28-S54-S80-S106)&gt;0.01,S28-S54-S80-S106,"")</f>
        <v/>
      </c>
      <c r="U28" s="168"/>
      <c r="Z28" s="169"/>
      <c r="AA28" s="160"/>
      <c r="AB28" s="160"/>
      <c r="AC28" s="160"/>
      <c r="AD28" s="160"/>
      <c r="AE28" s="160"/>
      <c r="AF28" s="160"/>
      <c r="AG28" s="160"/>
      <c r="AH28" s="160"/>
      <c r="AI28" s="160"/>
      <c r="AR28" s="161"/>
      <c r="BA28" s="160"/>
      <c r="BI28" s="161"/>
      <c r="BR28" s="160"/>
      <c r="BX28" s="23"/>
      <c r="CG28" s="160"/>
    </row>
    <row r="29" spans="1:85" s="23" customFormat="1" ht="15" thickBot="1">
      <c r="A29" s="30" t="s">
        <v>88</v>
      </c>
      <c r="B29" s="53">
        <f>IF($I28=0,"-",B28/$I28)</f>
        <v>0.39065541433249878</v>
      </c>
      <c r="C29" s="53">
        <f t="shared" ref="C29:H29" si="73">IF($I28=0,"-",C28/$I28)</f>
        <v>1.7470701649908427E-2</v>
      </c>
      <c r="D29" s="53">
        <f t="shared" si="73"/>
        <v>0.11013817705600218</v>
      </c>
      <c r="E29" s="53">
        <f t="shared" si="73"/>
        <v>7.97244485941217E-2</v>
      </c>
      <c r="F29" s="53">
        <f t="shared" si="73"/>
        <v>0.35402022273215988</v>
      </c>
      <c r="G29" s="53">
        <f t="shared" si="73"/>
        <v>4.781612291973051E-2</v>
      </c>
      <c r="H29" s="53">
        <f t="shared" si="73"/>
        <v>1.7491271557875494E-4</v>
      </c>
      <c r="I29" s="54">
        <f>SUM(B29:H29)</f>
        <v>1.0000000000000002</v>
      </c>
      <c r="K29" s="81" t="s">
        <v>88</v>
      </c>
      <c r="L29" s="98">
        <f>IF($S28=0,"-",L28/$S28)</f>
        <v>0.39065541433249867</v>
      </c>
      <c r="M29" s="98">
        <f t="shared" ref="M29:R29" si="74">IF($S28=0,"-",M28/$S28)</f>
        <v>1.7470701649908424E-2</v>
      </c>
      <c r="N29" s="98">
        <f t="shared" si="74"/>
        <v>0.11013817705600217</v>
      </c>
      <c r="O29" s="98">
        <f t="shared" si="74"/>
        <v>7.9724448594121686E-2</v>
      </c>
      <c r="P29" s="98">
        <f t="shared" si="74"/>
        <v>0.35402022273215983</v>
      </c>
      <c r="Q29" s="98">
        <f t="shared" si="74"/>
        <v>4.7816122919730496E-2</v>
      </c>
      <c r="R29" s="99">
        <f t="shared" si="74"/>
        <v>1.7491271557875491E-4</v>
      </c>
      <c r="S29" s="100">
        <f>SUM(L29:R29)</f>
        <v>1</v>
      </c>
      <c r="BA29" s="218"/>
      <c r="BR29" s="218"/>
    </row>
    <row r="30" spans="1:85" ht="15" thickBot="1"/>
    <row r="31" spans="1:85" ht="28.5">
      <c r="A31" s="312" t="s">
        <v>53</v>
      </c>
      <c r="B31" s="164" t="s">
        <v>0</v>
      </c>
      <c r="C31" s="164" t="s">
        <v>1</v>
      </c>
      <c r="D31" s="164" t="s">
        <v>2</v>
      </c>
      <c r="E31" s="164" t="s">
        <v>3</v>
      </c>
      <c r="F31" s="164" t="s">
        <v>27</v>
      </c>
      <c r="G31" s="164" t="s">
        <v>4</v>
      </c>
      <c r="H31" s="164" t="s">
        <v>5</v>
      </c>
      <c r="I31" s="165" t="s">
        <v>6</v>
      </c>
      <c r="K31" s="314" t="s">
        <v>53</v>
      </c>
      <c r="L31" s="166" t="s">
        <v>0</v>
      </c>
      <c r="M31" s="166" t="s">
        <v>1</v>
      </c>
      <c r="N31" s="166" t="s">
        <v>2</v>
      </c>
      <c r="O31" s="166" t="s">
        <v>3</v>
      </c>
      <c r="P31" s="166" t="s">
        <v>27</v>
      </c>
      <c r="Q31" s="166" t="s">
        <v>4</v>
      </c>
      <c r="R31" s="166" t="s">
        <v>5</v>
      </c>
      <c r="S31" s="167" t="s">
        <v>6</v>
      </c>
      <c r="U31" s="316" t="s">
        <v>53</v>
      </c>
      <c r="V31" s="219" t="s">
        <v>74</v>
      </c>
      <c r="W31" s="219" t="s">
        <v>75</v>
      </c>
      <c r="X31" s="219" t="s">
        <v>4</v>
      </c>
      <c r="Y31" s="219" t="s">
        <v>1</v>
      </c>
      <c r="Z31" s="219" t="s">
        <v>2</v>
      </c>
      <c r="AA31" s="219" t="s">
        <v>3</v>
      </c>
      <c r="AB31" s="219" t="s">
        <v>55</v>
      </c>
      <c r="AC31" s="219" t="s">
        <v>68</v>
      </c>
      <c r="AD31" s="220" t="s">
        <v>76</v>
      </c>
      <c r="AE31" s="220" t="s">
        <v>83</v>
      </c>
      <c r="AF31" s="220" t="s">
        <v>77</v>
      </c>
      <c r="AG31" s="220" t="s">
        <v>84</v>
      </c>
      <c r="AH31" s="220" t="s">
        <v>85</v>
      </c>
      <c r="AI31" s="221" t="s">
        <v>63</v>
      </c>
    </row>
    <row r="32" spans="1:85" ht="15">
      <c r="A32" s="313" t="s">
        <v>53</v>
      </c>
      <c r="B32" s="318" t="s">
        <v>69</v>
      </c>
      <c r="C32" s="319"/>
      <c r="D32" s="319"/>
      <c r="E32" s="319"/>
      <c r="F32" s="319"/>
      <c r="G32" s="319"/>
      <c r="H32" s="319"/>
      <c r="I32" s="320"/>
      <c r="K32" s="315" t="s">
        <v>53</v>
      </c>
      <c r="L32" s="321" t="s">
        <v>69</v>
      </c>
      <c r="M32" s="322"/>
      <c r="N32" s="322"/>
      <c r="O32" s="322"/>
      <c r="P32" s="322"/>
      <c r="Q32" s="322"/>
      <c r="R32" s="322"/>
      <c r="S32" s="323"/>
      <c r="U32" s="317" t="s">
        <v>53</v>
      </c>
      <c r="V32" s="324" t="s">
        <v>69</v>
      </c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324"/>
      <c r="AH32" s="324"/>
      <c r="AI32" s="325"/>
    </row>
    <row r="33" spans="1:36" ht="15">
      <c r="A33" s="170" t="s">
        <v>7</v>
      </c>
      <c r="B33" s="36">
        <f>B111+B137+B163+B189+B215+B241+B267+B293+B319+B345+B371+B397+B423</f>
        <v>2.0050000775829954E-2</v>
      </c>
      <c r="C33" s="36">
        <f t="shared" ref="C33:E33" si="75">C111+C137+C163+C189+C215+C241+C267+C293+C319+C345+C371+C397+C423</f>
        <v>0</v>
      </c>
      <c r="D33" s="36">
        <f t="shared" si="75"/>
        <v>0</v>
      </c>
      <c r="E33" s="36">
        <f t="shared" si="75"/>
        <v>0</v>
      </c>
      <c r="F33" s="361"/>
      <c r="G33" s="36">
        <f t="shared" ref="G33:H48" si="76">G111+G137+G163+G189+G215+G241+G267+G293+G319+G345+G371+G397+G423</f>
        <v>0</v>
      </c>
      <c r="H33" s="36">
        <f t="shared" si="76"/>
        <v>0</v>
      </c>
      <c r="I33" s="173">
        <f>SUM(B33:H33)</f>
        <v>2.0050000775829954E-2</v>
      </c>
      <c r="J33" s="168"/>
      <c r="K33" s="222" t="s">
        <v>7</v>
      </c>
      <c r="L33" s="36">
        <f t="shared" ref="L33:R48" si="77">L111+L137+L163+L189+L215+L241+L267+L293+L319+L345+L371+L397+L423</f>
        <v>2.0050000775829954E-2</v>
      </c>
      <c r="M33" s="36">
        <f t="shared" si="77"/>
        <v>0</v>
      </c>
      <c r="N33" s="36">
        <f t="shared" si="77"/>
        <v>0</v>
      </c>
      <c r="O33" s="36">
        <f t="shared" si="77"/>
        <v>0</v>
      </c>
      <c r="P33" s="36">
        <f t="shared" si="77"/>
        <v>0</v>
      </c>
      <c r="Q33" s="36">
        <f t="shared" si="77"/>
        <v>0</v>
      </c>
      <c r="R33" s="36">
        <f t="shared" si="77"/>
        <v>0</v>
      </c>
      <c r="S33" s="224">
        <f>SUM(L33:R33)</f>
        <v>2.0050000775829954E-2</v>
      </c>
      <c r="T33" s="168"/>
      <c r="U33" s="225" t="s">
        <v>7</v>
      </c>
      <c r="V33" s="117">
        <f t="shared" ref="V33:AH48" si="78">V111+V137+V163+V189+V215+V241+V267+V293+V319+V345+V371+V397+V423</f>
        <v>2.0050000775829954E-2</v>
      </c>
      <c r="W33" s="117">
        <f t="shared" si="78"/>
        <v>0</v>
      </c>
      <c r="X33" s="117">
        <f t="shared" si="78"/>
        <v>0</v>
      </c>
      <c r="Y33" s="117">
        <f t="shared" si="78"/>
        <v>0</v>
      </c>
      <c r="Z33" s="117">
        <f t="shared" si="78"/>
        <v>0</v>
      </c>
      <c r="AA33" s="117">
        <f t="shared" si="78"/>
        <v>0</v>
      </c>
      <c r="AB33" s="117">
        <f t="shared" si="78"/>
        <v>0</v>
      </c>
      <c r="AC33" s="118">
        <f t="shared" si="78"/>
        <v>0</v>
      </c>
      <c r="AD33" s="117">
        <f t="shared" si="78"/>
        <v>0</v>
      </c>
      <c r="AE33" s="117">
        <f t="shared" si="78"/>
        <v>0</v>
      </c>
      <c r="AF33" s="117">
        <f t="shared" si="78"/>
        <v>0</v>
      </c>
      <c r="AG33" s="117">
        <f t="shared" si="78"/>
        <v>0</v>
      </c>
      <c r="AH33" s="117">
        <f t="shared" si="78"/>
        <v>0</v>
      </c>
      <c r="AI33" s="229">
        <f>SUM(V33:AC33)</f>
        <v>2.0050000775829954E-2</v>
      </c>
      <c r="AJ33" s="160" t="str">
        <f>IF(ABS(S33-AI33)&gt;0.001,S33-AI33,"")</f>
        <v/>
      </c>
    </row>
    <row r="34" spans="1:36" ht="15">
      <c r="A34" s="178" t="s">
        <v>8</v>
      </c>
      <c r="B34" s="39">
        <f t="shared" ref="B34:E49" si="79">B112+B138+B164+B190+B216+B242+B268+B294+B320+B346+B372+B398+B424</f>
        <v>0</v>
      </c>
      <c r="C34" s="39">
        <f t="shared" si="79"/>
        <v>0</v>
      </c>
      <c r="D34" s="39">
        <f t="shared" si="79"/>
        <v>0</v>
      </c>
      <c r="E34" s="39">
        <f t="shared" si="79"/>
        <v>0</v>
      </c>
      <c r="F34" s="362"/>
      <c r="G34" s="39">
        <f t="shared" si="76"/>
        <v>0</v>
      </c>
      <c r="H34" s="39">
        <f t="shared" si="76"/>
        <v>0</v>
      </c>
      <c r="I34" s="181">
        <f t="shared" ref="I34:I53" si="80">SUM(B34:H34)</f>
        <v>0</v>
      </c>
      <c r="J34" s="168"/>
      <c r="K34" s="182" t="s">
        <v>8</v>
      </c>
      <c r="L34" s="87">
        <f t="shared" si="77"/>
        <v>0</v>
      </c>
      <c r="M34" s="87">
        <f t="shared" si="77"/>
        <v>0</v>
      </c>
      <c r="N34" s="87">
        <f t="shared" si="77"/>
        <v>0</v>
      </c>
      <c r="O34" s="87">
        <f t="shared" si="77"/>
        <v>0</v>
      </c>
      <c r="P34" s="87">
        <f t="shared" si="77"/>
        <v>0</v>
      </c>
      <c r="Q34" s="87">
        <f t="shared" si="77"/>
        <v>0</v>
      </c>
      <c r="R34" s="87">
        <f t="shared" si="77"/>
        <v>0</v>
      </c>
      <c r="S34" s="185">
        <f t="shared" ref="S34:S53" si="81">SUM(L34:R34)</f>
        <v>0</v>
      </c>
      <c r="T34" s="168"/>
      <c r="U34" s="230" t="s">
        <v>8</v>
      </c>
      <c r="V34" s="121">
        <f t="shared" si="78"/>
        <v>0</v>
      </c>
      <c r="W34" s="121">
        <f t="shared" si="78"/>
        <v>0</v>
      </c>
      <c r="X34" s="121">
        <f t="shared" si="78"/>
        <v>0</v>
      </c>
      <c r="Y34" s="121">
        <f t="shared" si="78"/>
        <v>0</v>
      </c>
      <c r="Z34" s="121">
        <f t="shared" si="78"/>
        <v>0</v>
      </c>
      <c r="AA34" s="121">
        <f t="shared" si="78"/>
        <v>0</v>
      </c>
      <c r="AB34" s="121">
        <f t="shared" si="78"/>
        <v>0</v>
      </c>
      <c r="AC34" s="122">
        <f t="shared" si="78"/>
        <v>0</v>
      </c>
      <c r="AD34" s="121">
        <f t="shared" si="78"/>
        <v>0</v>
      </c>
      <c r="AE34" s="121">
        <f t="shared" si="78"/>
        <v>0</v>
      </c>
      <c r="AF34" s="121">
        <f t="shared" si="78"/>
        <v>0</v>
      </c>
      <c r="AG34" s="121">
        <f t="shared" si="78"/>
        <v>0</v>
      </c>
      <c r="AH34" s="121">
        <f t="shared" si="78"/>
        <v>0</v>
      </c>
      <c r="AI34" s="233">
        <f t="shared" ref="AI34:AI53" si="82">SUM(V34:AC34)</f>
        <v>0</v>
      </c>
      <c r="AJ34" s="160" t="str">
        <f t="shared" ref="AJ34:AJ55" si="83">IF(ABS(S34-AI34)&gt;0.001,S34-AI34,"")</f>
        <v/>
      </c>
    </row>
    <row r="35" spans="1:36" ht="15">
      <c r="A35" s="186" t="s">
        <v>10</v>
      </c>
      <c r="B35" s="42">
        <f t="shared" si="79"/>
        <v>0</v>
      </c>
      <c r="C35" s="42">
        <f t="shared" si="79"/>
        <v>0</v>
      </c>
      <c r="D35" s="42">
        <f t="shared" si="79"/>
        <v>0.61660757627104723</v>
      </c>
      <c r="E35" s="42">
        <f t="shared" si="79"/>
        <v>0</v>
      </c>
      <c r="F35" s="362"/>
      <c r="G35" s="42">
        <f t="shared" si="76"/>
        <v>0</v>
      </c>
      <c r="H35" s="42">
        <f t="shared" si="76"/>
        <v>0</v>
      </c>
      <c r="I35" s="173">
        <f t="shared" si="80"/>
        <v>0.61660757627104723</v>
      </c>
      <c r="J35" s="168"/>
      <c r="K35" s="188" t="s">
        <v>10</v>
      </c>
      <c r="L35" s="42">
        <f t="shared" si="77"/>
        <v>0</v>
      </c>
      <c r="M35" s="42">
        <f t="shared" si="77"/>
        <v>0</v>
      </c>
      <c r="N35" s="42">
        <f t="shared" si="77"/>
        <v>0.61660757627104723</v>
      </c>
      <c r="O35" s="42">
        <f t="shared" si="77"/>
        <v>0</v>
      </c>
      <c r="P35" s="42">
        <f t="shared" si="77"/>
        <v>0</v>
      </c>
      <c r="Q35" s="42">
        <f t="shared" si="77"/>
        <v>0</v>
      </c>
      <c r="R35" s="42">
        <f t="shared" si="77"/>
        <v>0</v>
      </c>
      <c r="S35" s="177">
        <f t="shared" si="81"/>
        <v>0.61660757627104723</v>
      </c>
      <c r="T35" s="168"/>
      <c r="U35" s="234" t="s">
        <v>10</v>
      </c>
      <c r="V35" s="117">
        <f t="shared" si="78"/>
        <v>0</v>
      </c>
      <c r="W35" s="117">
        <f t="shared" si="78"/>
        <v>0</v>
      </c>
      <c r="X35" s="117">
        <f t="shared" si="78"/>
        <v>0</v>
      </c>
      <c r="Y35" s="117">
        <f t="shared" si="78"/>
        <v>0</v>
      </c>
      <c r="Z35" s="117">
        <f t="shared" si="78"/>
        <v>0.61660757627104723</v>
      </c>
      <c r="AA35" s="117">
        <f t="shared" si="78"/>
        <v>0</v>
      </c>
      <c r="AB35" s="117">
        <f t="shared" si="78"/>
        <v>0</v>
      </c>
      <c r="AC35" s="118">
        <f t="shared" si="78"/>
        <v>0</v>
      </c>
      <c r="AD35" s="117">
        <f t="shared" si="78"/>
        <v>0</v>
      </c>
      <c r="AE35" s="117">
        <f t="shared" si="78"/>
        <v>0</v>
      </c>
      <c r="AF35" s="117">
        <f t="shared" si="78"/>
        <v>0</v>
      </c>
      <c r="AG35" s="117">
        <f t="shared" si="78"/>
        <v>0</v>
      </c>
      <c r="AH35" s="117">
        <f t="shared" si="78"/>
        <v>0</v>
      </c>
      <c r="AI35" s="229">
        <f t="shared" si="82"/>
        <v>0.61660757627104723</v>
      </c>
      <c r="AJ35" s="160" t="str">
        <f t="shared" si="83"/>
        <v/>
      </c>
    </row>
    <row r="36" spans="1:36" ht="15">
      <c r="A36" s="178" t="s">
        <v>56</v>
      </c>
      <c r="B36" s="39">
        <f t="shared" si="79"/>
        <v>0</v>
      </c>
      <c r="C36" s="39">
        <f t="shared" si="79"/>
        <v>0</v>
      </c>
      <c r="D36" s="39">
        <f t="shared" si="79"/>
        <v>0</v>
      </c>
      <c r="E36" s="39">
        <f t="shared" si="79"/>
        <v>0</v>
      </c>
      <c r="F36" s="362"/>
      <c r="G36" s="39">
        <f t="shared" si="76"/>
        <v>0</v>
      </c>
      <c r="H36" s="39">
        <f t="shared" si="76"/>
        <v>0</v>
      </c>
      <c r="I36" s="181">
        <f t="shared" si="80"/>
        <v>0</v>
      </c>
      <c r="J36" s="168"/>
      <c r="K36" s="182" t="s">
        <v>56</v>
      </c>
      <c r="L36" s="87">
        <f t="shared" si="77"/>
        <v>0</v>
      </c>
      <c r="M36" s="87">
        <f t="shared" si="77"/>
        <v>0</v>
      </c>
      <c r="N36" s="87">
        <f t="shared" si="77"/>
        <v>0</v>
      </c>
      <c r="O36" s="87">
        <f t="shared" si="77"/>
        <v>0</v>
      </c>
      <c r="P36" s="87">
        <f t="shared" si="77"/>
        <v>0</v>
      </c>
      <c r="Q36" s="87">
        <f t="shared" si="77"/>
        <v>0</v>
      </c>
      <c r="R36" s="87">
        <f t="shared" si="77"/>
        <v>0</v>
      </c>
      <c r="S36" s="185">
        <f t="shared" si="81"/>
        <v>0</v>
      </c>
      <c r="T36" s="168"/>
      <c r="U36" s="230" t="s">
        <v>56</v>
      </c>
      <c r="V36" s="121">
        <f t="shared" si="78"/>
        <v>0</v>
      </c>
      <c r="W36" s="121">
        <f t="shared" si="78"/>
        <v>0</v>
      </c>
      <c r="X36" s="121">
        <f t="shared" si="78"/>
        <v>0</v>
      </c>
      <c r="Y36" s="121">
        <f t="shared" si="78"/>
        <v>0</v>
      </c>
      <c r="Z36" s="121">
        <f t="shared" si="78"/>
        <v>0</v>
      </c>
      <c r="AA36" s="121">
        <f t="shared" si="78"/>
        <v>0</v>
      </c>
      <c r="AB36" s="121">
        <f t="shared" si="78"/>
        <v>0</v>
      </c>
      <c r="AC36" s="122">
        <f t="shared" si="78"/>
        <v>0</v>
      </c>
      <c r="AD36" s="121">
        <f t="shared" si="78"/>
        <v>0</v>
      </c>
      <c r="AE36" s="121">
        <f t="shared" si="78"/>
        <v>0</v>
      </c>
      <c r="AF36" s="121">
        <f t="shared" si="78"/>
        <v>0</v>
      </c>
      <c r="AG36" s="121">
        <f t="shared" si="78"/>
        <v>0</v>
      </c>
      <c r="AH36" s="121">
        <f t="shared" si="78"/>
        <v>0</v>
      </c>
      <c r="AI36" s="233">
        <f t="shared" si="82"/>
        <v>0</v>
      </c>
      <c r="AJ36" s="160" t="str">
        <f t="shared" si="83"/>
        <v/>
      </c>
    </row>
    <row r="37" spans="1:36" ht="15">
      <c r="A37" s="186" t="s">
        <v>16</v>
      </c>
      <c r="B37" s="42">
        <f t="shared" si="79"/>
        <v>222.60065230574256</v>
      </c>
      <c r="C37" s="42">
        <f t="shared" si="79"/>
        <v>74.997391512139075</v>
      </c>
      <c r="D37" s="42">
        <f t="shared" si="79"/>
        <v>64.974103287213424</v>
      </c>
      <c r="E37" s="42">
        <f t="shared" si="79"/>
        <v>0.13058107211236591</v>
      </c>
      <c r="F37" s="362"/>
      <c r="G37" s="42">
        <f t="shared" si="76"/>
        <v>0</v>
      </c>
      <c r="H37" s="42">
        <f t="shared" si="76"/>
        <v>0</v>
      </c>
      <c r="I37" s="173">
        <f t="shared" si="80"/>
        <v>362.7027281772074</v>
      </c>
      <c r="J37" s="168"/>
      <c r="K37" s="188" t="s">
        <v>16</v>
      </c>
      <c r="L37" s="42">
        <f t="shared" si="77"/>
        <v>222.60065230574256</v>
      </c>
      <c r="M37" s="42">
        <f t="shared" si="77"/>
        <v>74.997391512139075</v>
      </c>
      <c r="N37" s="42">
        <f t="shared" si="77"/>
        <v>64.974103287213424</v>
      </c>
      <c r="O37" s="42">
        <f t="shared" si="77"/>
        <v>0.13058107211236591</v>
      </c>
      <c r="P37" s="42">
        <f t="shared" si="77"/>
        <v>0</v>
      </c>
      <c r="Q37" s="42">
        <f t="shared" si="77"/>
        <v>0</v>
      </c>
      <c r="R37" s="42">
        <f t="shared" si="77"/>
        <v>0</v>
      </c>
      <c r="S37" s="177">
        <f t="shared" si="81"/>
        <v>362.7027281772074</v>
      </c>
      <c r="T37" s="168"/>
      <c r="U37" s="234" t="s">
        <v>16</v>
      </c>
      <c r="V37" s="117">
        <f t="shared" si="78"/>
        <v>222.51883275883299</v>
      </c>
      <c r="W37" s="117">
        <f t="shared" si="78"/>
        <v>0</v>
      </c>
      <c r="X37" s="117">
        <f t="shared" si="78"/>
        <v>0</v>
      </c>
      <c r="Y37" s="117">
        <f t="shared" si="78"/>
        <v>74.997391512139075</v>
      </c>
      <c r="Z37" s="117">
        <f t="shared" si="78"/>
        <v>61.615210521073642</v>
      </c>
      <c r="AA37" s="117">
        <f t="shared" si="78"/>
        <v>0.13058107211236591</v>
      </c>
      <c r="AB37" s="117">
        <f t="shared" si="78"/>
        <v>0</v>
      </c>
      <c r="AC37" s="118">
        <f t="shared" si="78"/>
        <v>3.4407123130493464</v>
      </c>
      <c r="AD37" s="117">
        <f t="shared" si="78"/>
        <v>8.1819546909565527E-2</v>
      </c>
      <c r="AE37" s="117">
        <f t="shared" si="78"/>
        <v>0</v>
      </c>
      <c r="AF37" s="117">
        <f t="shared" si="78"/>
        <v>0</v>
      </c>
      <c r="AG37" s="117">
        <f t="shared" si="78"/>
        <v>3.3588927661397809</v>
      </c>
      <c r="AH37" s="117">
        <f t="shared" si="78"/>
        <v>0</v>
      </c>
      <c r="AI37" s="229">
        <f t="shared" si="82"/>
        <v>362.70272817720746</v>
      </c>
      <c r="AJ37" s="160" t="str">
        <f t="shared" si="83"/>
        <v/>
      </c>
    </row>
    <row r="38" spans="1:36" ht="15">
      <c r="A38" s="178" t="s">
        <v>15</v>
      </c>
      <c r="B38" s="39">
        <f t="shared" si="79"/>
        <v>227.40927217119594</v>
      </c>
      <c r="C38" s="39">
        <f t="shared" si="79"/>
        <v>42.472269855789982</v>
      </c>
      <c r="D38" s="39">
        <f t="shared" si="79"/>
        <v>40.894089696083938</v>
      </c>
      <c r="E38" s="39">
        <f t="shared" si="79"/>
        <v>6.4839173699247548</v>
      </c>
      <c r="F38" s="362"/>
      <c r="G38" s="39">
        <f t="shared" si="76"/>
        <v>0</v>
      </c>
      <c r="H38" s="39">
        <f t="shared" si="76"/>
        <v>0</v>
      </c>
      <c r="I38" s="181">
        <f t="shared" si="80"/>
        <v>317.25954909299463</v>
      </c>
      <c r="J38" s="168"/>
      <c r="K38" s="182" t="s">
        <v>15</v>
      </c>
      <c r="L38" s="87">
        <f t="shared" si="77"/>
        <v>227.40927217119594</v>
      </c>
      <c r="M38" s="87">
        <f t="shared" si="77"/>
        <v>42.472269855789982</v>
      </c>
      <c r="N38" s="87">
        <f t="shared" si="77"/>
        <v>40.894089696083938</v>
      </c>
      <c r="O38" s="87">
        <f t="shared" si="77"/>
        <v>6.4839173699247548</v>
      </c>
      <c r="P38" s="87">
        <f t="shared" si="77"/>
        <v>0</v>
      </c>
      <c r="Q38" s="87">
        <f t="shared" si="77"/>
        <v>0</v>
      </c>
      <c r="R38" s="87">
        <f t="shared" si="77"/>
        <v>0</v>
      </c>
      <c r="S38" s="185">
        <f t="shared" si="81"/>
        <v>317.25954909299463</v>
      </c>
      <c r="T38" s="168"/>
      <c r="U38" s="230" t="s">
        <v>57</v>
      </c>
      <c r="V38" s="121">
        <f t="shared" si="78"/>
        <v>221.46273824188711</v>
      </c>
      <c r="W38" s="121">
        <f t="shared" si="78"/>
        <v>0</v>
      </c>
      <c r="X38" s="121">
        <f t="shared" si="78"/>
        <v>0</v>
      </c>
      <c r="Y38" s="121">
        <f t="shared" si="78"/>
        <v>42.472269855789982</v>
      </c>
      <c r="Z38" s="121">
        <f t="shared" si="78"/>
        <v>38.577462885953416</v>
      </c>
      <c r="AA38" s="121">
        <f t="shared" si="78"/>
        <v>5.8132560732052712</v>
      </c>
      <c r="AB38" s="121">
        <f t="shared" si="78"/>
        <v>0</v>
      </c>
      <c r="AC38" s="122">
        <f t="shared" si="78"/>
        <v>8.9338220361588494</v>
      </c>
      <c r="AD38" s="121">
        <f t="shared" si="78"/>
        <v>5.9465339293088491</v>
      </c>
      <c r="AE38" s="121">
        <f t="shared" si="78"/>
        <v>0</v>
      </c>
      <c r="AF38" s="121">
        <f t="shared" si="78"/>
        <v>0</v>
      </c>
      <c r="AG38" s="121">
        <f t="shared" si="78"/>
        <v>2.3166268101305185</v>
      </c>
      <c r="AH38" s="121">
        <f t="shared" si="78"/>
        <v>0.67066129671948349</v>
      </c>
      <c r="AI38" s="233">
        <f t="shared" si="82"/>
        <v>317.25954909299463</v>
      </c>
      <c r="AJ38" s="160" t="str">
        <f t="shared" si="83"/>
        <v/>
      </c>
    </row>
    <row r="39" spans="1:36" ht="15">
      <c r="A39" s="186" t="s">
        <v>58</v>
      </c>
      <c r="B39" s="42">
        <f t="shared" si="79"/>
        <v>0</v>
      </c>
      <c r="C39" s="42">
        <f t="shared" si="79"/>
        <v>0</v>
      </c>
      <c r="D39" s="42">
        <f t="shared" si="79"/>
        <v>0</v>
      </c>
      <c r="E39" s="42">
        <f t="shared" si="79"/>
        <v>1932.8034406587963</v>
      </c>
      <c r="F39" s="362"/>
      <c r="G39" s="42">
        <f t="shared" si="76"/>
        <v>0</v>
      </c>
      <c r="H39" s="42">
        <f t="shared" si="76"/>
        <v>0</v>
      </c>
      <c r="I39" s="173">
        <f t="shared" si="80"/>
        <v>1932.8034406587963</v>
      </c>
      <c r="J39" s="168"/>
      <c r="K39" s="188" t="s">
        <v>58</v>
      </c>
      <c r="L39" s="42">
        <f t="shared" si="77"/>
        <v>0</v>
      </c>
      <c r="M39" s="42">
        <f t="shared" si="77"/>
        <v>0</v>
      </c>
      <c r="N39" s="42">
        <f t="shared" si="77"/>
        <v>0</v>
      </c>
      <c r="O39" s="42">
        <f t="shared" si="77"/>
        <v>1932.8034406587963</v>
      </c>
      <c r="P39" s="42">
        <f t="shared" si="77"/>
        <v>2303.7903473869974</v>
      </c>
      <c r="Q39" s="42">
        <f t="shared" si="77"/>
        <v>0</v>
      </c>
      <c r="R39" s="42">
        <f t="shared" si="77"/>
        <v>0</v>
      </c>
      <c r="S39" s="177">
        <f t="shared" si="81"/>
        <v>4236.5937880457932</v>
      </c>
      <c r="T39" s="168"/>
      <c r="U39" s="234" t="s">
        <v>58</v>
      </c>
      <c r="V39" s="117">
        <f t="shared" si="78"/>
        <v>0</v>
      </c>
      <c r="W39" s="117">
        <f t="shared" si="78"/>
        <v>0</v>
      </c>
      <c r="X39" s="117">
        <f t="shared" si="78"/>
        <v>0</v>
      </c>
      <c r="Y39" s="117">
        <f t="shared" si="78"/>
        <v>0</v>
      </c>
      <c r="Z39" s="117">
        <f t="shared" si="78"/>
        <v>0</v>
      </c>
      <c r="AA39" s="117">
        <f t="shared" si="78"/>
        <v>962.6056142899447</v>
      </c>
      <c r="AB39" s="117">
        <f t="shared" si="78"/>
        <v>2303.7903473869974</v>
      </c>
      <c r="AC39" s="118">
        <f t="shared" si="78"/>
        <v>970.19782636885145</v>
      </c>
      <c r="AD39" s="117">
        <f t="shared" si="78"/>
        <v>0</v>
      </c>
      <c r="AE39" s="117">
        <f t="shared" si="78"/>
        <v>0</v>
      </c>
      <c r="AF39" s="117">
        <f t="shared" si="78"/>
        <v>0</v>
      </c>
      <c r="AG39" s="117">
        <f t="shared" si="78"/>
        <v>0</v>
      </c>
      <c r="AH39" s="117">
        <f t="shared" si="78"/>
        <v>970.19782636885145</v>
      </c>
      <c r="AI39" s="229">
        <f t="shared" si="82"/>
        <v>4236.5937880457932</v>
      </c>
      <c r="AJ39" s="160" t="str">
        <f t="shared" si="83"/>
        <v/>
      </c>
    </row>
    <row r="40" spans="1:36" ht="15">
      <c r="A40" s="178" t="s">
        <v>12</v>
      </c>
      <c r="B40" s="39">
        <f t="shared" si="79"/>
        <v>0</v>
      </c>
      <c r="C40" s="39">
        <f t="shared" si="79"/>
        <v>0</v>
      </c>
      <c r="D40" s="39">
        <f t="shared" si="79"/>
        <v>0</v>
      </c>
      <c r="E40" s="39">
        <f t="shared" si="79"/>
        <v>36.018640679566857</v>
      </c>
      <c r="F40" s="362"/>
      <c r="G40" s="39">
        <f t="shared" si="76"/>
        <v>0</v>
      </c>
      <c r="H40" s="39">
        <f t="shared" si="76"/>
        <v>0</v>
      </c>
      <c r="I40" s="181">
        <f t="shared" si="80"/>
        <v>36.018640679566857</v>
      </c>
      <c r="J40" s="168"/>
      <c r="K40" s="182" t="s">
        <v>12</v>
      </c>
      <c r="L40" s="87">
        <f t="shared" si="77"/>
        <v>0</v>
      </c>
      <c r="M40" s="87">
        <f t="shared" si="77"/>
        <v>0</v>
      </c>
      <c r="N40" s="87">
        <f t="shared" si="77"/>
        <v>0</v>
      </c>
      <c r="O40" s="87">
        <f t="shared" si="77"/>
        <v>36.018640679566857</v>
      </c>
      <c r="P40" s="87">
        <f t="shared" si="77"/>
        <v>223.90112360559948</v>
      </c>
      <c r="Q40" s="87">
        <f t="shared" si="77"/>
        <v>0</v>
      </c>
      <c r="R40" s="87">
        <f t="shared" si="77"/>
        <v>0</v>
      </c>
      <c r="S40" s="185">
        <f t="shared" si="81"/>
        <v>259.91976428516637</v>
      </c>
      <c r="T40" s="168"/>
      <c r="U40" s="230" t="s">
        <v>12</v>
      </c>
      <c r="V40" s="121">
        <f t="shared" si="78"/>
        <v>0</v>
      </c>
      <c r="W40" s="121">
        <f t="shared" si="78"/>
        <v>0</v>
      </c>
      <c r="X40" s="121">
        <f t="shared" si="78"/>
        <v>0</v>
      </c>
      <c r="Y40" s="121">
        <f t="shared" si="78"/>
        <v>0</v>
      </c>
      <c r="Z40" s="121">
        <f t="shared" si="78"/>
        <v>0</v>
      </c>
      <c r="AA40" s="121">
        <f t="shared" si="78"/>
        <v>29.018887930182164</v>
      </c>
      <c r="AB40" s="121">
        <f t="shared" si="78"/>
        <v>223.90112360559948</v>
      </c>
      <c r="AC40" s="122">
        <f t="shared" si="78"/>
        <v>6.9997527493846947</v>
      </c>
      <c r="AD40" s="121">
        <f t="shared" si="78"/>
        <v>0</v>
      </c>
      <c r="AE40" s="121">
        <f t="shared" si="78"/>
        <v>0</v>
      </c>
      <c r="AF40" s="121">
        <f t="shared" si="78"/>
        <v>0</v>
      </c>
      <c r="AG40" s="121">
        <f t="shared" si="78"/>
        <v>0</v>
      </c>
      <c r="AH40" s="121">
        <f t="shared" si="78"/>
        <v>6.9997527493846947</v>
      </c>
      <c r="AI40" s="233">
        <f t="shared" si="82"/>
        <v>259.91976428516631</v>
      </c>
      <c r="AJ40" s="160" t="str">
        <f t="shared" si="83"/>
        <v/>
      </c>
    </row>
    <row r="41" spans="1:36" ht="15">
      <c r="A41" s="186" t="s">
        <v>59</v>
      </c>
      <c r="B41" s="42">
        <f t="shared" si="79"/>
        <v>7.251538559592112E-2</v>
      </c>
      <c r="C41" s="42">
        <f t="shared" si="79"/>
        <v>0</v>
      </c>
      <c r="D41" s="42">
        <f t="shared" si="79"/>
        <v>0.32777979344409575</v>
      </c>
      <c r="E41" s="42">
        <f t="shared" si="79"/>
        <v>1.2285313776959946E-3</v>
      </c>
      <c r="F41" s="362"/>
      <c r="G41" s="42">
        <f t="shared" si="76"/>
        <v>0</v>
      </c>
      <c r="H41" s="42">
        <f t="shared" si="76"/>
        <v>0</v>
      </c>
      <c r="I41" s="173">
        <f t="shared" si="80"/>
        <v>0.4015237104177129</v>
      </c>
      <c r="J41" s="168"/>
      <c r="K41" s="188" t="s">
        <v>59</v>
      </c>
      <c r="L41" s="42">
        <f t="shared" si="77"/>
        <v>7.251538559592112E-2</v>
      </c>
      <c r="M41" s="42">
        <f t="shared" si="77"/>
        <v>0</v>
      </c>
      <c r="N41" s="42">
        <f t="shared" si="77"/>
        <v>0.32777979344409575</v>
      </c>
      <c r="O41" s="42">
        <f t="shared" si="77"/>
        <v>1.2285313776959946E-3</v>
      </c>
      <c r="P41" s="42">
        <f t="shared" si="77"/>
        <v>0</v>
      </c>
      <c r="Q41" s="42">
        <f t="shared" si="77"/>
        <v>0</v>
      </c>
      <c r="R41" s="42">
        <f t="shared" si="77"/>
        <v>0</v>
      </c>
      <c r="S41" s="177">
        <f t="shared" si="81"/>
        <v>0.4015237104177129</v>
      </c>
      <c r="T41" s="168"/>
      <c r="U41" s="234" t="s">
        <v>59</v>
      </c>
      <c r="V41" s="117">
        <f t="shared" si="78"/>
        <v>0</v>
      </c>
      <c r="W41" s="117">
        <f t="shared" si="78"/>
        <v>0</v>
      </c>
      <c r="X41" s="117">
        <f t="shared" si="78"/>
        <v>0</v>
      </c>
      <c r="Y41" s="117">
        <f t="shared" si="78"/>
        <v>0</v>
      </c>
      <c r="Z41" s="117">
        <f t="shared" si="78"/>
        <v>0.32777979344409575</v>
      </c>
      <c r="AA41" s="117">
        <f t="shared" si="78"/>
        <v>0</v>
      </c>
      <c r="AB41" s="117">
        <f t="shared" si="78"/>
        <v>0</v>
      </c>
      <c r="AC41" s="118">
        <f t="shared" si="78"/>
        <v>7.374391697361711E-2</v>
      </c>
      <c r="AD41" s="117">
        <f t="shared" si="78"/>
        <v>7.251538559592112E-2</v>
      </c>
      <c r="AE41" s="117">
        <f t="shared" si="78"/>
        <v>0</v>
      </c>
      <c r="AF41" s="117">
        <f t="shared" si="78"/>
        <v>0</v>
      </c>
      <c r="AG41" s="117">
        <f t="shared" si="78"/>
        <v>0</v>
      </c>
      <c r="AH41" s="117">
        <f t="shared" si="78"/>
        <v>1.2285313776959946E-3</v>
      </c>
      <c r="AI41" s="229">
        <f t="shared" si="82"/>
        <v>0.40152371041771284</v>
      </c>
      <c r="AJ41" s="160" t="str">
        <f t="shared" si="83"/>
        <v/>
      </c>
    </row>
    <row r="42" spans="1:36" ht="15">
      <c r="A42" s="178" t="s">
        <v>17</v>
      </c>
      <c r="B42" s="39">
        <f t="shared" si="79"/>
        <v>24.733011543736762</v>
      </c>
      <c r="C42" s="39">
        <f t="shared" si="79"/>
        <v>1.4855482136191189</v>
      </c>
      <c r="D42" s="39">
        <f t="shared" si="79"/>
        <v>75.719754534154006</v>
      </c>
      <c r="E42" s="39">
        <f t="shared" si="79"/>
        <v>26.243646025234561</v>
      </c>
      <c r="F42" s="362"/>
      <c r="G42" s="39">
        <f t="shared" si="76"/>
        <v>0</v>
      </c>
      <c r="H42" s="39">
        <f t="shared" si="76"/>
        <v>0</v>
      </c>
      <c r="I42" s="181">
        <f t="shared" si="80"/>
        <v>128.18196031674444</v>
      </c>
      <c r="J42" s="168"/>
      <c r="K42" s="182" t="s">
        <v>17</v>
      </c>
      <c r="L42" s="87">
        <f t="shared" si="77"/>
        <v>24.733011543736762</v>
      </c>
      <c r="M42" s="87">
        <f t="shared" si="77"/>
        <v>1.4855482136191189</v>
      </c>
      <c r="N42" s="87">
        <f t="shared" si="77"/>
        <v>75.719754534154006</v>
      </c>
      <c r="O42" s="87">
        <f t="shared" si="77"/>
        <v>26.243646025234561</v>
      </c>
      <c r="P42" s="87">
        <f t="shared" si="77"/>
        <v>5.1810480806833095</v>
      </c>
      <c r="Q42" s="87">
        <f t="shared" si="77"/>
        <v>0</v>
      </c>
      <c r="R42" s="87">
        <f t="shared" si="77"/>
        <v>0</v>
      </c>
      <c r="S42" s="185">
        <f t="shared" si="81"/>
        <v>133.36300839742773</v>
      </c>
      <c r="T42" s="168"/>
      <c r="U42" s="230" t="s">
        <v>17</v>
      </c>
      <c r="V42" s="121">
        <f t="shared" si="78"/>
        <v>24.714782657085649</v>
      </c>
      <c r="W42" s="121">
        <f t="shared" si="78"/>
        <v>0</v>
      </c>
      <c r="X42" s="121">
        <f t="shared" si="78"/>
        <v>0</v>
      </c>
      <c r="Y42" s="121">
        <f t="shared" si="78"/>
        <v>1.4855482136191189</v>
      </c>
      <c r="Z42" s="121">
        <f t="shared" si="78"/>
        <v>75.710274520883573</v>
      </c>
      <c r="AA42" s="121">
        <f t="shared" si="78"/>
        <v>0.12468285166517942</v>
      </c>
      <c r="AB42" s="121">
        <f t="shared" si="78"/>
        <v>5.1810480806833095</v>
      </c>
      <c r="AC42" s="122">
        <f t="shared" si="78"/>
        <v>26.146672073490929</v>
      </c>
      <c r="AD42" s="121">
        <f t="shared" si="78"/>
        <v>1.8228886651111616E-2</v>
      </c>
      <c r="AE42" s="121">
        <f t="shared" si="78"/>
        <v>0</v>
      </c>
      <c r="AF42" s="121">
        <f t="shared" si="78"/>
        <v>0</v>
      </c>
      <c r="AG42" s="121">
        <f t="shared" si="78"/>
        <v>9.4800132704395586E-3</v>
      </c>
      <c r="AH42" s="121">
        <f t="shared" si="78"/>
        <v>26.11896317356938</v>
      </c>
      <c r="AI42" s="233">
        <f t="shared" si="82"/>
        <v>133.36300839742776</v>
      </c>
      <c r="AJ42" s="160" t="str">
        <f t="shared" si="83"/>
        <v/>
      </c>
    </row>
    <row r="43" spans="1:36" ht="15">
      <c r="A43" s="186" t="s">
        <v>139</v>
      </c>
      <c r="B43" s="42">
        <f t="shared" si="79"/>
        <v>877.25457561014991</v>
      </c>
      <c r="C43" s="42">
        <f t="shared" si="79"/>
        <v>1305.4717827182617</v>
      </c>
      <c r="D43" s="42">
        <f t="shared" si="79"/>
        <v>1268.7264577056578</v>
      </c>
      <c r="E43" s="42">
        <f t="shared" si="79"/>
        <v>98.592898027363759</v>
      </c>
      <c r="F43" s="362"/>
      <c r="G43" s="42">
        <f t="shared" si="76"/>
        <v>0</v>
      </c>
      <c r="H43" s="42">
        <f t="shared" si="76"/>
        <v>0</v>
      </c>
      <c r="I43" s="173">
        <f t="shared" si="80"/>
        <v>3550.0457140614335</v>
      </c>
      <c r="J43" s="168"/>
      <c r="K43" s="188" t="s">
        <v>139</v>
      </c>
      <c r="L43" s="42">
        <f t="shared" si="77"/>
        <v>877.25457561014991</v>
      </c>
      <c r="M43" s="42">
        <f t="shared" si="77"/>
        <v>1305.4717827182617</v>
      </c>
      <c r="N43" s="42">
        <f t="shared" si="77"/>
        <v>1268.7264577056578</v>
      </c>
      <c r="O43" s="42">
        <f t="shared" si="77"/>
        <v>98.592898027363759</v>
      </c>
      <c r="P43" s="42">
        <f t="shared" si="77"/>
        <v>7.1016654629661611</v>
      </c>
      <c r="Q43" s="42">
        <f t="shared" si="77"/>
        <v>0</v>
      </c>
      <c r="R43" s="42">
        <f t="shared" si="77"/>
        <v>0</v>
      </c>
      <c r="S43" s="177">
        <f t="shared" si="81"/>
        <v>3557.1473795243996</v>
      </c>
      <c r="T43" s="168"/>
      <c r="U43" s="234" t="s">
        <v>139</v>
      </c>
      <c r="V43" s="117">
        <f t="shared" si="78"/>
        <v>846.35756227975901</v>
      </c>
      <c r="W43" s="117">
        <f t="shared" si="78"/>
        <v>0</v>
      </c>
      <c r="X43" s="117">
        <f t="shared" si="78"/>
        <v>0</v>
      </c>
      <c r="Y43" s="117">
        <f t="shared" si="78"/>
        <v>1305.4717827182617</v>
      </c>
      <c r="Z43" s="117">
        <f t="shared" si="78"/>
        <v>1253.9697565663973</v>
      </c>
      <c r="AA43" s="117">
        <f t="shared" si="78"/>
        <v>47.180825425943532</v>
      </c>
      <c r="AB43" s="117">
        <f t="shared" si="78"/>
        <v>7.1016654629661611</v>
      </c>
      <c r="AC43" s="118">
        <f t="shared" si="78"/>
        <v>97.065787071071611</v>
      </c>
      <c r="AD43" s="117">
        <f t="shared" si="78"/>
        <v>30.897013330390902</v>
      </c>
      <c r="AE43" s="117">
        <f t="shared" si="78"/>
        <v>10.550717487427566</v>
      </c>
      <c r="AF43" s="117">
        <f t="shared" si="78"/>
        <v>0</v>
      </c>
      <c r="AG43" s="117">
        <f t="shared" si="78"/>
        <v>14.756701139260482</v>
      </c>
      <c r="AH43" s="117">
        <f t="shared" si="78"/>
        <v>40.861355113992651</v>
      </c>
      <c r="AI43" s="229">
        <f t="shared" si="82"/>
        <v>3557.1473795243992</v>
      </c>
      <c r="AJ43" s="160" t="str">
        <f t="shared" si="83"/>
        <v/>
      </c>
    </row>
    <row r="44" spans="1:36" ht="15">
      <c r="A44" s="178" t="s">
        <v>25</v>
      </c>
      <c r="B44" s="39">
        <f t="shared" si="79"/>
        <v>215.51394465235711</v>
      </c>
      <c r="C44" s="39">
        <f t="shared" si="79"/>
        <v>37.113182521585038</v>
      </c>
      <c r="D44" s="39">
        <f t="shared" si="79"/>
        <v>479.79261821687709</v>
      </c>
      <c r="E44" s="39">
        <f t="shared" si="79"/>
        <v>3013.4427662074986</v>
      </c>
      <c r="F44" s="362"/>
      <c r="G44" s="39">
        <f t="shared" si="76"/>
        <v>465.75232990623937</v>
      </c>
      <c r="H44" s="39">
        <f t="shared" si="76"/>
        <v>23.312485320225413</v>
      </c>
      <c r="I44" s="181">
        <f t="shared" si="80"/>
        <v>4234.9273268247825</v>
      </c>
      <c r="J44" s="168"/>
      <c r="K44" s="182" t="s">
        <v>25</v>
      </c>
      <c r="L44" s="87">
        <f t="shared" si="77"/>
        <v>215.51394465235711</v>
      </c>
      <c r="M44" s="87">
        <f t="shared" si="77"/>
        <v>37.113182521585038</v>
      </c>
      <c r="N44" s="87">
        <f t="shared" si="77"/>
        <v>479.79261821687709</v>
      </c>
      <c r="O44" s="87">
        <f t="shared" si="77"/>
        <v>3013.4427662074986</v>
      </c>
      <c r="P44" s="87">
        <f t="shared" si="77"/>
        <v>2.1080468086082824</v>
      </c>
      <c r="Q44" s="87">
        <f t="shared" si="77"/>
        <v>465.75232990623937</v>
      </c>
      <c r="R44" s="87">
        <f t="shared" si="77"/>
        <v>23.312485320225413</v>
      </c>
      <c r="S44" s="185">
        <f t="shared" si="81"/>
        <v>4237.0353736333909</v>
      </c>
      <c r="T44" s="168"/>
      <c r="U44" s="230" t="s">
        <v>25</v>
      </c>
      <c r="V44" s="121">
        <f t="shared" si="78"/>
        <v>67.597578793426692</v>
      </c>
      <c r="W44" s="121">
        <f t="shared" si="78"/>
        <v>141.94376759257617</v>
      </c>
      <c r="X44" s="121">
        <f t="shared" si="78"/>
        <v>465.75232990623937</v>
      </c>
      <c r="Y44" s="121">
        <f t="shared" si="78"/>
        <v>37.113182521585038</v>
      </c>
      <c r="Z44" s="121">
        <f t="shared" si="78"/>
        <v>478.85484752667628</v>
      </c>
      <c r="AA44" s="121">
        <f t="shared" si="78"/>
        <v>2789.4180415890105</v>
      </c>
      <c r="AB44" s="121">
        <f t="shared" si="78"/>
        <v>2.1080468086082824</v>
      </c>
      <c r="AC44" s="122">
        <f t="shared" si="78"/>
        <v>254.24757889526956</v>
      </c>
      <c r="AD44" s="121">
        <f t="shared" si="78"/>
        <v>5.9725982663542849</v>
      </c>
      <c r="AE44" s="121">
        <f t="shared" si="78"/>
        <v>153.78068092513467</v>
      </c>
      <c r="AF44" s="121">
        <f t="shared" si="78"/>
        <v>23.312485320225413</v>
      </c>
      <c r="AG44" s="121">
        <f t="shared" si="78"/>
        <v>0.93777069020077186</v>
      </c>
      <c r="AH44" s="121">
        <f t="shared" si="78"/>
        <v>70.244043693354456</v>
      </c>
      <c r="AI44" s="233">
        <f t="shared" si="82"/>
        <v>4237.0353736333918</v>
      </c>
      <c r="AJ44" s="160" t="str">
        <f t="shared" si="83"/>
        <v/>
      </c>
    </row>
    <row r="45" spans="1:36" ht="15">
      <c r="A45" s="186" t="s">
        <v>24</v>
      </c>
      <c r="B45" s="42">
        <f t="shared" si="79"/>
        <v>673.8963291713028</v>
      </c>
      <c r="C45" s="42">
        <f t="shared" si="79"/>
        <v>126.62456102831246</v>
      </c>
      <c r="D45" s="42">
        <f t="shared" si="79"/>
        <v>37.253145043517506</v>
      </c>
      <c r="E45" s="42">
        <f t="shared" si="79"/>
        <v>0</v>
      </c>
      <c r="F45" s="362"/>
      <c r="G45" s="42">
        <f t="shared" si="76"/>
        <v>0</v>
      </c>
      <c r="H45" s="42">
        <f t="shared" si="76"/>
        <v>0</v>
      </c>
      <c r="I45" s="173">
        <f t="shared" si="80"/>
        <v>837.77403524313274</v>
      </c>
      <c r="J45" s="168"/>
      <c r="K45" s="188" t="s">
        <v>24</v>
      </c>
      <c r="L45" s="42">
        <f t="shared" si="77"/>
        <v>673.8963291713028</v>
      </c>
      <c r="M45" s="42">
        <f t="shared" si="77"/>
        <v>126.62456102831246</v>
      </c>
      <c r="N45" s="42">
        <f t="shared" si="77"/>
        <v>37.253145043517506</v>
      </c>
      <c r="O45" s="42">
        <f t="shared" si="77"/>
        <v>0</v>
      </c>
      <c r="P45" s="42">
        <f t="shared" si="77"/>
        <v>0</v>
      </c>
      <c r="Q45" s="42">
        <f t="shared" si="77"/>
        <v>0</v>
      </c>
      <c r="R45" s="42">
        <f t="shared" si="77"/>
        <v>0</v>
      </c>
      <c r="S45" s="177">
        <f t="shared" si="81"/>
        <v>837.77403524313274</v>
      </c>
      <c r="T45" s="168"/>
      <c r="U45" s="234" t="s">
        <v>24</v>
      </c>
      <c r="V45" s="117">
        <f t="shared" si="78"/>
        <v>665.437208150483</v>
      </c>
      <c r="W45" s="117">
        <f t="shared" si="78"/>
        <v>7.3707821895042613</v>
      </c>
      <c r="X45" s="117">
        <f t="shared" si="78"/>
        <v>0</v>
      </c>
      <c r="Y45" s="117">
        <f t="shared" si="78"/>
        <v>126.62456102831246</v>
      </c>
      <c r="Z45" s="117">
        <f t="shared" si="78"/>
        <v>30.993809374418213</v>
      </c>
      <c r="AA45" s="117">
        <f t="shared" si="78"/>
        <v>0</v>
      </c>
      <c r="AB45" s="117">
        <f t="shared" si="78"/>
        <v>0</v>
      </c>
      <c r="AC45" s="118">
        <f t="shared" si="78"/>
        <v>7.3476745004147697</v>
      </c>
      <c r="AD45" s="117">
        <f t="shared" si="78"/>
        <v>1.0883388313154749</v>
      </c>
      <c r="AE45" s="117">
        <f t="shared" si="78"/>
        <v>0</v>
      </c>
      <c r="AF45" s="117">
        <f t="shared" si="78"/>
        <v>0</v>
      </c>
      <c r="AG45" s="117">
        <f t="shared" si="78"/>
        <v>6.2593356690992952</v>
      </c>
      <c r="AH45" s="117">
        <f t="shared" si="78"/>
        <v>0</v>
      </c>
      <c r="AI45" s="229">
        <f t="shared" si="82"/>
        <v>837.77403524313263</v>
      </c>
      <c r="AJ45" s="160" t="str">
        <f t="shared" si="83"/>
        <v/>
      </c>
    </row>
    <row r="46" spans="1:36" ht="15">
      <c r="A46" s="178" t="s">
        <v>60</v>
      </c>
      <c r="B46" s="39">
        <f t="shared" si="79"/>
        <v>26.873526959274258</v>
      </c>
      <c r="C46" s="39">
        <f t="shared" si="79"/>
        <v>3.6380565824227333</v>
      </c>
      <c r="D46" s="39">
        <f t="shared" si="79"/>
        <v>8.2210630358800518</v>
      </c>
      <c r="E46" s="39">
        <f t="shared" si="79"/>
        <v>0</v>
      </c>
      <c r="F46" s="362"/>
      <c r="G46" s="39">
        <f t="shared" si="76"/>
        <v>0</v>
      </c>
      <c r="H46" s="39">
        <f t="shared" si="76"/>
        <v>0</v>
      </c>
      <c r="I46" s="181">
        <f t="shared" si="80"/>
        <v>38.732646577577043</v>
      </c>
      <c r="J46" s="168"/>
      <c r="K46" s="182" t="s">
        <v>60</v>
      </c>
      <c r="L46" s="87">
        <f t="shared" si="77"/>
        <v>26.873526959274258</v>
      </c>
      <c r="M46" s="87">
        <f t="shared" si="77"/>
        <v>3.6380565824227333</v>
      </c>
      <c r="N46" s="87">
        <f t="shared" si="77"/>
        <v>8.2210630358800518</v>
      </c>
      <c r="O46" s="87">
        <f t="shared" si="77"/>
        <v>0</v>
      </c>
      <c r="P46" s="87">
        <f t="shared" si="77"/>
        <v>0</v>
      </c>
      <c r="Q46" s="87">
        <f t="shared" si="77"/>
        <v>0</v>
      </c>
      <c r="R46" s="87">
        <f t="shared" si="77"/>
        <v>0</v>
      </c>
      <c r="S46" s="185">
        <f t="shared" si="81"/>
        <v>38.732646577577043</v>
      </c>
      <c r="T46" s="168"/>
      <c r="U46" s="230" t="s">
        <v>60</v>
      </c>
      <c r="V46" s="121">
        <f t="shared" si="78"/>
        <v>26.616819678284063</v>
      </c>
      <c r="W46" s="121">
        <f t="shared" si="78"/>
        <v>0</v>
      </c>
      <c r="X46" s="121">
        <f t="shared" si="78"/>
        <v>0</v>
      </c>
      <c r="Y46" s="121">
        <f t="shared" si="78"/>
        <v>3.6380565824227333</v>
      </c>
      <c r="Z46" s="121">
        <f t="shared" si="78"/>
        <v>8.2210630358800518</v>
      </c>
      <c r="AA46" s="121">
        <f t="shared" si="78"/>
        <v>0</v>
      </c>
      <c r="AB46" s="121">
        <f t="shared" si="78"/>
        <v>0</v>
      </c>
      <c r="AC46" s="122">
        <f t="shared" si="78"/>
        <v>0.25670728099019285</v>
      </c>
      <c r="AD46" s="121">
        <f t="shared" si="78"/>
        <v>0.25670728099019285</v>
      </c>
      <c r="AE46" s="121">
        <f t="shared" si="78"/>
        <v>0</v>
      </c>
      <c r="AF46" s="121">
        <f t="shared" si="78"/>
        <v>0</v>
      </c>
      <c r="AG46" s="121">
        <f t="shared" si="78"/>
        <v>0</v>
      </c>
      <c r="AH46" s="121">
        <f t="shared" si="78"/>
        <v>0</v>
      </c>
      <c r="AI46" s="233">
        <f t="shared" si="82"/>
        <v>38.732646577577043</v>
      </c>
      <c r="AJ46" s="160" t="str">
        <f t="shared" si="83"/>
        <v/>
      </c>
    </row>
    <row r="47" spans="1:36" ht="15">
      <c r="A47" s="186" t="s">
        <v>22</v>
      </c>
      <c r="B47" s="42">
        <f t="shared" si="79"/>
        <v>613.76685417048736</v>
      </c>
      <c r="C47" s="42">
        <f t="shared" si="79"/>
        <v>94.620821998023999</v>
      </c>
      <c r="D47" s="42">
        <f t="shared" si="79"/>
        <v>125.87247112246283</v>
      </c>
      <c r="E47" s="42">
        <f t="shared" si="79"/>
        <v>4.9352768232878628</v>
      </c>
      <c r="F47" s="362"/>
      <c r="G47" s="42">
        <f t="shared" si="76"/>
        <v>0</v>
      </c>
      <c r="H47" s="42">
        <f t="shared" si="76"/>
        <v>0</v>
      </c>
      <c r="I47" s="173">
        <f t="shared" si="80"/>
        <v>839.19542411426198</v>
      </c>
      <c r="J47" s="168"/>
      <c r="K47" s="188" t="s">
        <v>22</v>
      </c>
      <c r="L47" s="42">
        <f t="shared" si="77"/>
        <v>613.76685417048736</v>
      </c>
      <c r="M47" s="42">
        <f t="shared" si="77"/>
        <v>94.620821998023999</v>
      </c>
      <c r="N47" s="42">
        <f t="shared" si="77"/>
        <v>125.87247112246283</v>
      </c>
      <c r="O47" s="42">
        <f t="shared" si="77"/>
        <v>4.9352768232878628</v>
      </c>
      <c r="P47" s="42">
        <f t="shared" si="77"/>
        <v>245.07391750446357</v>
      </c>
      <c r="Q47" s="42">
        <f t="shared" si="77"/>
        <v>0</v>
      </c>
      <c r="R47" s="42">
        <f t="shared" si="77"/>
        <v>0</v>
      </c>
      <c r="S47" s="177">
        <f t="shared" si="81"/>
        <v>1084.2693416187255</v>
      </c>
      <c r="T47" s="168"/>
      <c r="U47" s="234" t="s">
        <v>22</v>
      </c>
      <c r="V47" s="117">
        <f t="shared" si="78"/>
        <v>609.64635442254587</v>
      </c>
      <c r="W47" s="117">
        <f t="shared" si="78"/>
        <v>0</v>
      </c>
      <c r="X47" s="117">
        <f t="shared" si="78"/>
        <v>0</v>
      </c>
      <c r="Y47" s="117">
        <f t="shared" si="78"/>
        <v>94.620821998023999</v>
      </c>
      <c r="Z47" s="117">
        <f t="shared" si="78"/>
        <v>76.124081767678717</v>
      </c>
      <c r="AA47" s="117">
        <f t="shared" si="78"/>
        <v>0</v>
      </c>
      <c r="AB47" s="117">
        <f t="shared" si="78"/>
        <v>245.07391750446357</v>
      </c>
      <c r="AC47" s="118">
        <f t="shared" si="78"/>
        <v>58.804165926013432</v>
      </c>
      <c r="AD47" s="117">
        <f t="shared" si="78"/>
        <v>4.1204997479414542</v>
      </c>
      <c r="AE47" s="117">
        <f t="shared" si="78"/>
        <v>0</v>
      </c>
      <c r="AF47" s="117">
        <f t="shared" si="78"/>
        <v>0</v>
      </c>
      <c r="AG47" s="117">
        <f t="shared" si="78"/>
        <v>49.748389354784116</v>
      </c>
      <c r="AH47" s="117">
        <f t="shared" si="78"/>
        <v>4.9352768232878628</v>
      </c>
      <c r="AI47" s="229">
        <f t="shared" si="82"/>
        <v>1084.2693416187255</v>
      </c>
      <c r="AJ47" s="160" t="str">
        <f t="shared" si="83"/>
        <v/>
      </c>
    </row>
    <row r="48" spans="1:36" ht="15">
      <c r="A48" s="178" t="s">
        <v>21</v>
      </c>
      <c r="B48" s="39">
        <f t="shared" si="79"/>
        <v>1.3780310690711648E-2</v>
      </c>
      <c r="C48" s="39">
        <f t="shared" si="79"/>
        <v>0.46625871294195292</v>
      </c>
      <c r="D48" s="39">
        <f t="shared" si="79"/>
        <v>7.4524652251131798</v>
      </c>
      <c r="E48" s="39">
        <f t="shared" si="79"/>
        <v>0</v>
      </c>
      <c r="F48" s="362"/>
      <c r="G48" s="39">
        <f t="shared" si="76"/>
        <v>0</v>
      </c>
      <c r="H48" s="39">
        <f t="shared" si="76"/>
        <v>0</v>
      </c>
      <c r="I48" s="181">
        <f t="shared" si="80"/>
        <v>7.9325042487458441</v>
      </c>
      <c r="J48" s="168"/>
      <c r="K48" s="182" t="s">
        <v>21</v>
      </c>
      <c r="L48" s="87">
        <f t="shared" si="77"/>
        <v>1.3780310690711648E-2</v>
      </c>
      <c r="M48" s="87">
        <f t="shared" si="77"/>
        <v>0.46625871294195292</v>
      </c>
      <c r="N48" s="87">
        <f t="shared" si="77"/>
        <v>7.4524652251131798</v>
      </c>
      <c r="O48" s="87">
        <f t="shared" si="77"/>
        <v>0</v>
      </c>
      <c r="P48" s="87">
        <f t="shared" si="77"/>
        <v>0</v>
      </c>
      <c r="Q48" s="87">
        <f t="shared" si="77"/>
        <v>0</v>
      </c>
      <c r="R48" s="87">
        <f t="shared" si="77"/>
        <v>0</v>
      </c>
      <c r="S48" s="185">
        <f t="shared" si="81"/>
        <v>7.9325042487458441</v>
      </c>
      <c r="T48" s="168"/>
      <c r="U48" s="230" t="s">
        <v>61</v>
      </c>
      <c r="V48" s="121">
        <f t="shared" si="78"/>
        <v>1.3780310690711648E-2</v>
      </c>
      <c r="W48" s="121">
        <f t="shared" si="78"/>
        <v>0</v>
      </c>
      <c r="X48" s="121">
        <f t="shared" si="78"/>
        <v>0</v>
      </c>
      <c r="Y48" s="121">
        <f t="shared" si="78"/>
        <v>0.46625871294195292</v>
      </c>
      <c r="Z48" s="121">
        <f t="shared" si="78"/>
        <v>7.4524652251131798</v>
      </c>
      <c r="AA48" s="121">
        <f t="shared" si="78"/>
        <v>0</v>
      </c>
      <c r="AB48" s="121">
        <f t="shared" si="78"/>
        <v>0</v>
      </c>
      <c r="AC48" s="122">
        <f t="shared" si="78"/>
        <v>0</v>
      </c>
      <c r="AD48" s="121">
        <f t="shared" si="78"/>
        <v>0</v>
      </c>
      <c r="AE48" s="121">
        <f t="shared" si="78"/>
        <v>0</v>
      </c>
      <c r="AF48" s="121">
        <f t="shared" si="78"/>
        <v>0</v>
      </c>
      <c r="AG48" s="121">
        <f t="shared" si="78"/>
        <v>0</v>
      </c>
      <c r="AH48" s="121">
        <f t="shared" si="78"/>
        <v>0</v>
      </c>
      <c r="AI48" s="233">
        <f t="shared" si="82"/>
        <v>7.9325042487458441</v>
      </c>
      <c r="AJ48" s="160" t="str">
        <f t="shared" si="83"/>
        <v/>
      </c>
    </row>
    <row r="49" spans="1:36" ht="15">
      <c r="A49" s="189" t="s">
        <v>64</v>
      </c>
      <c r="B49" s="42">
        <f t="shared" si="79"/>
        <v>0.24479999999999996</v>
      </c>
      <c r="C49" s="42">
        <f t="shared" si="79"/>
        <v>0</v>
      </c>
      <c r="D49" s="42">
        <f t="shared" si="79"/>
        <v>0</v>
      </c>
      <c r="E49" s="42">
        <f t="shared" si="79"/>
        <v>0</v>
      </c>
      <c r="F49" s="362"/>
      <c r="G49" s="42">
        <f t="shared" ref="G49:H53" si="84">G127+G153+G179+G205+G231+G257+G283+G309+G335+G361+G387+G413+G439</f>
        <v>0</v>
      </c>
      <c r="H49" s="42">
        <f t="shared" si="84"/>
        <v>0</v>
      </c>
      <c r="I49" s="173">
        <f t="shared" si="80"/>
        <v>0.24479999999999996</v>
      </c>
      <c r="J49" s="168"/>
      <c r="K49" s="190" t="s">
        <v>64</v>
      </c>
      <c r="L49" s="42">
        <f t="shared" ref="L49:R53" si="85">L127+L153+L179+L205+L231+L257+L283+L309+L335+L361+L387+L413+L439</f>
        <v>0.24479999999999996</v>
      </c>
      <c r="M49" s="42">
        <f t="shared" si="85"/>
        <v>0</v>
      </c>
      <c r="N49" s="42">
        <f t="shared" si="85"/>
        <v>0</v>
      </c>
      <c r="O49" s="42">
        <f t="shared" si="85"/>
        <v>0</v>
      </c>
      <c r="P49" s="42">
        <f t="shared" si="85"/>
        <v>0</v>
      </c>
      <c r="Q49" s="42">
        <f t="shared" si="85"/>
        <v>0</v>
      </c>
      <c r="R49" s="42">
        <f t="shared" si="85"/>
        <v>0</v>
      </c>
      <c r="S49" s="177">
        <f t="shared" si="81"/>
        <v>0.24479999999999996</v>
      </c>
      <c r="T49" s="168"/>
      <c r="U49" s="235" t="s">
        <v>62</v>
      </c>
      <c r="V49" s="117">
        <f t="shared" ref="V49:AH53" si="86">V127+V153+V179+V205+V231+V257+V283+V309+V335+V361+V387+V413+V439</f>
        <v>0.24479999999999996</v>
      </c>
      <c r="W49" s="117">
        <f t="shared" si="86"/>
        <v>0</v>
      </c>
      <c r="X49" s="117">
        <f t="shared" si="86"/>
        <v>0</v>
      </c>
      <c r="Y49" s="117">
        <f t="shared" si="86"/>
        <v>0</v>
      </c>
      <c r="Z49" s="117">
        <f t="shared" si="86"/>
        <v>0</v>
      </c>
      <c r="AA49" s="117">
        <f t="shared" si="86"/>
        <v>0</v>
      </c>
      <c r="AB49" s="117">
        <f t="shared" si="86"/>
        <v>0</v>
      </c>
      <c r="AC49" s="118">
        <f t="shared" si="86"/>
        <v>0</v>
      </c>
      <c r="AD49" s="117">
        <f t="shared" si="86"/>
        <v>0</v>
      </c>
      <c r="AE49" s="117">
        <f t="shared" si="86"/>
        <v>0</v>
      </c>
      <c r="AF49" s="117">
        <f t="shared" si="86"/>
        <v>0</v>
      </c>
      <c r="AG49" s="117">
        <f t="shared" si="86"/>
        <v>0</v>
      </c>
      <c r="AH49" s="117">
        <f t="shared" si="86"/>
        <v>0</v>
      </c>
      <c r="AI49" s="229">
        <f t="shared" si="82"/>
        <v>0.24479999999999996</v>
      </c>
      <c r="AJ49" s="160" t="str">
        <f t="shared" si="83"/>
        <v/>
      </c>
    </row>
    <row r="50" spans="1:36">
      <c r="A50" s="191" t="s">
        <v>23</v>
      </c>
      <c r="B50" s="60">
        <f t="shared" ref="B50:E53" si="87">B128+B154+B180+B206+B232+B258+B284+B310+B336+B362+B388+B414+B440</f>
        <v>0.24479999999999996</v>
      </c>
      <c r="C50" s="60">
        <f t="shared" si="87"/>
        <v>0</v>
      </c>
      <c r="D50" s="60">
        <f t="shared" si="87"/>
        <v>0</v>
      </c>
      <c r="E50" s="60">
        <f t="shared" si="87"/>
        <v>0</v>
      </c>
      <c r="F50" s="362"/>
      <c r="G50" s="60">
        <f t="shared" si="84"/>
        <v>0</v>
      </c>
      <c r="H50" s="60">
        <f t="shared" si="84"/>
        <v>0</v>
      </c>
      <c r="I50" s="194">
        <f t="shared" si="80"/>
        <v>0.24479999999999996</v>
      </c>
      <c r="J50" s="168"/>
      <c r="K50" s="195" t="s">
        <v>23</v>
      </c>
      <c r="L50" s="90">
        <f t="shared" si="85"/>
        <v>0.24479999999999996</v>
      </c>
      <c r="M50" s="90">
        <f t="shared" si="85"/>
        <v>0</v>
      </c>
      <c r="N50" s="90">
        <f t="shared" si="85"/>
        <v>0</v>
      </c>
      <c r="O50" s="90">
        <f t="shared" si="85"/>
        <v>0</v>
      </c>
      <c r="P50" s="90">
        <f t="shared" si="85"/>
        <v>0</v>
      </c>
      <c r="Q50" s="90">
        <f t="shared" si="85"/>
        <v>0</v>
      </c>
      <c r="R50" s="90">
        <f t="shared" si="85"/>
        <v>0</v>
      </c>
      <c r="S50" s="269">
        <f t="shared" si="81"/>
        <v>0.24479999999999996</v>
      </c>
      <c r="T50" s="168"/>
      <c r="U50" s="236" t="s">
        <v>66</v>
      </c>
      <c r="V50" s="124">
        <f t="shared" si="86"/>
        <v>0.126</v>
      </c>
      <c r="W50" s="124">
        <f t="shared" si="86"/>
        <v>0</v>
      </c>
      <c r="X50" s="124">
        <f t="shared" si="86"/>
        <v>0</v>
      </c>
      <c r="Y50" s="124">
        <f t="shared" si="86"/>
        <v>0</v>
      </c>
      <c r="Z50" s="124">
        <f t="shared" si="86"/>
        <v>0</v>
      </c>
      <c r="AA50" s="124">
        <f t="shared" si="86"/>
        <v>0</v>
      </c>
      <c r="AB50" s="124">
        <f t="shared" si="86"/>
        <v>0</v>
      </c>
      <c r="AC50" s="297">
        <f t="shared" si="86"/>
        <v>0</v>
      </c>
      <c r="AD50" s="124">
        <f t="shared" si="86"/>
        <v>0</v>
      </c>
      <c r="AE50" s="124">
        <f t="shared" si="86"/>
        <v>0</v>
      </c>
      <c r="AF50" s="124">
        <f t="shared" si="86"/>
        <v>0</v>
      </c>
      <c r="AG50" s="124">
        <f t="shared" si="86"/>
        <v>0</v>
      </c>
      <c r="AH50" s="124">
        <f t="shared" si="86"/>
        <v>0</v>
      </c>
      <c r="AI50" s="238">
        <f t="shared" si="82"/>
        <v>0.126</v>
      </c>
      <c r="AJ50" s="160">
        <f>IF(ABS(S50-AI50)&gt;0.1,S50-AI50,"")</f>
        <v>0.11879999999999996</v>
      </c>
    </row>
    <row r="51" spans="1:36">
      <c r="A51" s="199" t="s">
        <v>19</v>
      </c>
      <c r="B51" s="63">
        <f t="shared" si="87"/>
        <v>0</v>
      </c>
      <c r="C51" s="63">
        <f t="shared" si="87"/>
        <v>0</v>
      </c>
      <c r="D51" s="63">
        <f t="shared" si="87"/>
        <v>0</v>
      </c>
      <c r="E51" s="63">
        <f t="shared" si="87"/>
        <v>0</v>
      </c>
      <c r="F51" s="362"/>
      <c r="G51" s="63">
        <f t="shared" si="84"/>
        <v>0</v>
      </c>
      <c r="H51" s="63">
        <f t="shared" si="84"/>
        <v>0</v>
      </c>
      <c r="I51" s="202">
        <f t="shared" si="80"/>
        <v>0</v>
      </c>
      <c r="J51" s="168"/>
      <c r="K51" s="203" t="s">
        <v>19</v>
      </c>
      <c r="L51" s="63">
        <f t="shared" si="85"/>
        <v>0</v>
      </c>
      <c r="M51" s="63">
        <f t="shared" si="85"/>
        <v>0</v>
      </c>
      <c r="N51" s="63">
        <f t="shared" si="85"/>
        <v>0</v>
      </c>
      <c r="O51" s="63">
        <f t="shared" si="85"/>
        <v>0</v>
      </c>
      <c r="P51" s="63">
        <f t="shared" si="85"/>
        <v>0</v>
      </c>
      <c r="Q51" s="63">
        <f t="shared" si="85"/>
        <v>0</v>
      </c>
      <c r="R51" s="63">
        <f t="shared" si="85"/>
        <v>0</v>
      </c>
      <c r="S51" s="205">
        <f t="shared" si="81"/>
        <v>0</v>
      </c>
      <c r="T51" s="168"/>
      <c r="U51" s="239" t="s">
        <v>19</v>
      </c>
      <c r="V51" s="127">
        <f t="shared" si="86"/>
        <v>0</v>
      </c>
      <c r="W51" s="127">
        <f t="shared" si="86"/>
        <v>0</v>
      </c>
      <c r="X51" s="127">
        <f t="shared" si="86"/>
        <v>0</v>
      </c>
      <c r="Y51" s="127">
        <f t="shared" si="86"/>
        <v>0</v>
      </c>
      <c r="Z51" s="127">
        <f t="shared" si="86"/>
        <v>0</v>
      </c>
      <c r="AA51" s="127">
        <f t="shared" si="86"/>
        <v>0</v>
      </c>
      <c r="AB51" s="127">
        <f t="shared" si="86"/>
        <v>0</v>
      </c>
      <c r="AC51" s="298">
        <f t="shared" si="86"/>
        <v>0</v>
      </c>
      <c r="AD51" s="127">
        <f t="shared" si="86"/>
        <v>0</v>
      </c>
      <c r="AE51" s="127">
        <f t="shared" si="86"/>
        <v>0</v>
      </c>
      <c r="AF51" s="127">
        <f t="shared" si="86"/>
        <v>0</v>
      </c>
      <c r="AG51" s="127">
        <f t="shared" si="86"/>
        <v>0</v>
      </c>
      <c r="AH51" s="127">
        <f t="shared" si="86"/>
        <v>0</v>
      </c>
      <c r="AI51" s="242">
        <f t="shared" si="82"/>
        <v>0</v>
      </c>
      <c r="AJ51" s="160" t="str">
        <f t="shared" si="83"/>
        <v/>
      </c>
    </row>
    <row r="52" spans="1:36">
      <c r="A52" s="191" t="s">
        <v>20</v>
      </c>
      <c r="B52" s="60">
        <f t="shared" si="87"/>
        <v>0</v>
      </c>
      <c r="C52" s="60">
        <f t="shared" si="87"/>
        <v>0</v>
      </c>
      <c r="D52" s="60">
        <f t="shared" si="87"/>
        <v>0</v>
      </c>
      <c r="E52" s="60">
        <f t="shared" si="87"/>
        <v>0</v>
      </c>
      <c r="F52" s="362"/>
      <c r="G52" s="60">
        <f t="shared" si="84"/>
        <v>0</v>
      </c>
      <c r="H52" s="60">
        <f t="shared" si="84"/>
        <v>0</v>
      </c>
      <c r="I52" s="194">
        <f t="shared" si="80"/>
        <v>0</v>
      </c>
      <c r="J52" s="168"/>
      <c r="K52" s="195" t="s">
        <v>20</v>
      </c>
      <c r="L52" s="90">
        <f t="shared" si="85"/>
        <v>0</v>
      </c>
      <c r="M52" s="90">
        <f t="shared" si="85"/>
        <v>0</v>
      </c>
      <c r="N52" s="90">
        <f t="shared" si="85"/>
        <v>0</v>
      </c>
      <c r="O52" s="90">
        <f t="shared" si="85"/>
        <v>0</v>
      </c>
      <c r="P52" s="90">
        <f t="shared" si="85"/>
        <v>0</v>
      </c>
      <c r="Q52" s="90">
        <f t="shared" si="85"/>
        <v>0</v>
      </c>
      <c r="R52" s="90">
        <f t="shared" si="85"/>
        <v>0</v>
      </c>
      <c r="S52" s="198">
        <f t="shared" si="81"/>
        <v>0</v>
      </c>
      <c r="T52" s="168"/>
      <c r="U52" s="236" t="s">
        <v>20</v>
      </c>
      <c r="V52" s="124">
        <f t="shared" si="86"/>
        <v>0</v>
      </c>
      <c r="W52" s="124">
        <f t="shared" si="86"/>
        <v>0</v>
      </c>
      <c r="X52" s="124">
        <f t="shared" si="86"/>
        <v>0</v>
      </c>
      <c r="Y52" s="124">
        <f t="shared" si="86"/>
        <v>0</v>
      </c>
      <c r="Z52" s="124">
        <f t="shared" si="86"/>
        <v>0</v>
      </c>
      <c r="AA52" s="124">
        <f t="shared" si="86"/>
        <v>0</v>
      </c>
      <c r="AB52" s="124">
        <f t="shared" si="86"/>
        <v>0</v>
      </c>
      <c r="AC52" s="297">
        <f t="shared" si="86"/>
        <v>0</v>
      </c>
      <c r="AD52" s="124">
        <f t="shared" si="86"/>
        <v>0</v>
      </c>
      <c r="AE52" s="124">
        <f t="shared" si="86"/>
        <v>0</v>
      </c>
      <c r="AF52" s="124">
        <f t="shared" si="86"/>
        <v>0</v>
      </c>
      <c r="AG52" s="124">
        <f t="shared" si="86"/>
        <v>0</v>
      </c>
      <c r="AH52" s="124">
        <f t="shared" si="86"/>
        <v>0</v>
      </c>
      <c r="AI52" s="238">
        <f t="shared" si="82"/>
        <v>0</v>
      </c>
      <c r="AJ52" s="160" t="str">
        <f t="shared" si="83"/>
        <v/>
      </c>
    </row>
    <row r="53" spans="1:36" ht="15" thickBot="1">
      <c r="A53" s="206" t="s">
        <v>11</v>
      </c>
      <c r="B53" s="52">
        <f t="shared" si="87"/>
        <v>0</v>
      </c>
      <c r="C53" s="52">
        <f t="shared" si="87"/>
        <v>0</v>
      </c>
      <c r="D53" s="52">
        <f t="shared" si="87"/>
        <v>0</v>
      </c>
      <c r="E53" s="52">
        <f t="shared" si="87"/>
        <v>0</v>
      </c>
      <c r="F53" s="363"/>
      <c r="G53" s="52">
        <f t="shared" si="84"/>
        <v>0</v>
      </c>
      <c r="H53" s="52">
        <f t="shared" si="84"/>
        <v>0</v>
      </c>
      <c r="I53" s="209">
        <f t="shared" si="80"/>
        <v>0</v>
      </c>
      <c r="J53" s="168"/>
      <c r="K53" s="210" t="s">
        <v>11</v>
      </c>
      <c r="L53" s="52">
        <f t="shared" si="85"/>
        <v>0</v>
      </c>
      <c r="M53" s="52">
        <f t="shared" si="85"/>
        <v>0</v>
      </c>
      <c r="N53" s="52">
        <f t="shared" si="85"/>
        <v>0</v>
      </c>
      <c r="O53" s="52">
        <f t="shared" si="85"/>
        <v>0</v>
      </c>
      <c r="P53" s="52">
        <f t="shared" si="85"/>
        <v>0</v>
      </c>
      <c r="Q53" s="52">
        <f t="shared" si="85"/>
        <v>0</v>
      </c>
      <c r="R53" s="52">
        <f t="shared" si="85"/>
        <v>0</v>
      </c>
      <c r="S53" s="212">
        <f t="shared" si="81"/>
        <v>0</v>
      </c>
      <c r="T53" s="168"/>
      <c r="U53" s="239" t="s">
        <v>11</v>
      </c>
      <c r="V53" s="127">
        <f t="shared" si="86"/>
        <v>0</v>
      </c>
      <c r="W53" s="127">
        <f t="shared" si="86"/>
        <v>0</v>
      </c>
      <c r="X53" s="127">
        <f t="shared" si="86"/>
        <v>0</v>
      </c>
      <c r="Y53" s="127">
        <f t="shared" si="86"/>
        <v>0</v>
      </c>
      <c r="Z53" s="127">
        <f t="shared" si="86"/>
        <v>0</v>
      </c>
      <c r="AA53" s="127">
        <f t="shared" si="86"/>
        <v>0</v>
      </c>
      <c r="AB53" s="127">
        <f t="shared" si="86"/>
        <v>0</v>
      </c>
      <c r="AC53" s="298">
        <f t="shared" si="86"/>
        <v>0</v>
      </c>
      <c r="AD53" s="127">
        <f t="shared" si="86"/>
        <v>0</v>
      </c>
      <c r="AE53" s="127">
        <f t="shared" si="86"/>
        <v>0</v>
      </c>
      <c r="AF53" s="127">
        <f t="shared" si="86"/>
        <v>0</v>
      </c>
      <c r="AG53" s="127">
        <f t="shared" si="86"/>
        <v>0</v>
      </c>
      <c r="AH53" s="127">
        <f t="shared" si="86"/>
        <v>0</v>
      </c>
      <c r="AI53" s="242">
        <f t="shared" si="82"/>
        <v>0</v>
      </c>
      <c r="AJ53" s="160" t="str">
        <f t="shared" si="83"/>
        <v/>
      </c>
    </row>
    <row r="54" spans="1:36" ht="15">
      <c r="A54" s="213" t="s">
        <v>26</v>
      </c>
      <c r="B54" s="214">
        <f>SUM(B33:B49)</f>
        <v>2882.3993122813099</v>
      </c>
      <c r="C54" s="214">
        <f t="shared" ref="C54:H54" si="88">SUM(C33:C49)</f>
        <v>1686.8898731430959</v>
      </c>
      <c r="D54" s="214">
        <f t="shared" si="88"/>
        <v>2109.8505552366746</v>
      </c>
      <c r="E54" s="214">
        <f t="shared" si="88"/>
        <v>5118.6523953951619</v>
      </c>
      <c r="F54" s="214">
        <f t="shared" si="88"/>
        <v>0</v>
      </c>
      <c r="G54" s="214">
        <f t="shared" si="88"/>
        <v>465.75232990623937</v>
      </c>
      <c r="H54" s="216">
        <f t="shared" si="88"/>
        <v>23.312485320225413</v>
      </c>
      <c r="I54" s="173">
        <f t="shared" ref="I54" si="89">SUM(I33:I49)</f>
        <v>12286.856951282705</v>
      </c>
      <c r="J54" s="168"/>
      <c r="K54" s="215" t="s">
        <v>26</v>
      </c>
      <c r="L54" s="214">
        <f>SUM(L33:L49)</f>
        <v>2882.3993122813099</v>
      </c>
      <c r="M54" s="214">
        <f t="shared" ref="M54:R54" si="90">SUM(M33:M49)</f>
        <v>1686.8898731430959</v>
      </c>
      <c r="N54" s="214">
        <f t="shared" si="90"/>
        <v>2109.8505552366746</v>
      </c>
      <c r="O54" s="214">
        <f t="shared" si="90"/>
        <v>5118.6523953951619</v>
      </c>
      <c r="P54" s="214">
        <f t="shared" si="90"/>
        <v>2787.1561488493185</v>
      </c>
      <c r="Q54" s="214">
        <f t="shared" si="90"/>
        <v>465.75232990623937</v>
      </c>
      <c r="R54" s="216">
        <f t="shared" si="90"/>
        <v>23.312485320225413</v>
      </c>
      <c r="S54" s="217">
        <f t="shared" ref="S54" si="91">SUM(S33:S49)</f>
        <v>15074.013100132024</v>
      </c>
      <c r="T54" s="168" t="str">
        <f>IF(ABS(S54-AI54)&gt;0.01,S54-AI54,"")</f>
        <v/>
      </c>
      <c r="U54" s="243" t="s">
        <v>63</v>
      </c>
      <c r="V54" s="244">
        <f>SUM(V33:V49)</f>
        <v>2684.6305072937707</v>
      </c>
      <c r="W54" s="244">
        <f t="shared" ref="W54:AH54" si="92">SUM(W33:W49)</f>
        <v>149.31454978208043</v>
      </c>
      <c r="X54" s="244">
        <f t="shared" si="92"/>
        <v>465.75232990623937</v>
      </c>
      <c r="Y54" s="244">
        <f t="shared" si="92"/>
        <v>1686.8898731430959</v>
      </c>
      <c r="Z54" s="244">
        <f t="shared" si="92"/>
        <v>2032.4633587937892</v>
      </c>
      <c r="AA54" s="244">
        <f t="shared" si="92"/>
        <v>3834.2918892320636</v>
      </c>
      <c r="AB54" s="244">
        <f t="shared" si="92"/>
        <v>2787.1561488493185</v>
      </c>
      <c r="AC54" s="244">
        <f t="shared" si="92"/>
        <v>1433.5144431316683</v>
      </c>
      <c r="AD54" s="245">
        <f t="shared" si="92"/>
        <v>48.454255205457748</v>
      </c>
      <c r="AE54" s="245">
        <f t="shared" si="92"/>
        <v>164.33139841256224</v>
      </c>
      <c r="AF54" s="245">
        <f t="shared" si="92"/>
        <v>23.312485320225413</v>
      </c>
      <c r="AG54" s="245">
        <f t="shared" si="92"/>
        <v>77.387196442885397</v>
      </c>
      <c r="AH54" s="245">
        <f t="shared" si="92"/>
        <v>1120.0291077505376</v>
      </c>
      <c r="AI54" s="246">
        <f>SUM(V54:AC54)</f>
        <v>15074.013100132026</v>
      </c>
      <c r="AJ54" s="160" t="str">
        <f t="shared" si="83"/>
        <v/>
      </c>
    </row>
    <row r="55" spans="1:36" ht="15" thickBot="1">
      <c r="A55" s="30" t="s">
        <v>88</v>
      </c>
      <c r="B55" s="47">
        <f>IF($I54=0,"-",B54/$I54)</f>
        <v>0.2345920786503824</v>
      </c>
      <c r="C55" s="47">
        <f t="shared" ref="C55:H55" si="93">IF($I54=0,"-",C54/$I54)</f>
        <v>0.13729222044592865</v>
      </c>
      <c r="D55" s="47">
        <f t="shared" si="93"/>
        <v>0.17171605102934104</v>
      </c>
      <c r="E55" s="47">
        <f t="shared" si="93"/>
        <v>0.41659575070260685</v>
      </c>
      <c r="F55" s="47">
        <f t="shared" si="93"/>
        <v>0</v>
      </c>
      <c r="G55" s="47">
        <f t="shared" si="93"/>
        <v>3.7906547765058536E-2</v>
      </c>
      <c r="H55" s="70">
        <f t="shared" si="93"/>
        <v>1.8973514066827049E-3</v>
      </c>
      <c r="I55" s="48">
        <f>SUM(B55:H55)</f>
        <v>1.0000000000000002</v>
      </c>
      <c r="K55" s="81" t="s">
        <v>88</v>
      </c>
      <c r="L55" s="98">
        <f>IF($S54=0,"-",L54/$S54)</f>
        <v>0.19121645265493797</v>
      </c>
      <c r="M55" s="98">
        <f t="shared" ref="M55:R55" si="94">IF($S54=0,"-",M54/$S54)</f>
        <v>0.11190715186046385</v>
      </c>
      <c r="N55" s="98">
        <f t="shared" si="94"/>
        <v>0.13996608210577949</v>
      </c>
      <c r="O55" s="98">
        <f t="shared" si="94"/>
        <v>0.33956799436178881</v>
      </c>
      <c r="P55" s="98">
        <f t="shared" si="94"/>
        <v>0.18489808456016982</v>
      </c>
      <c r="Q55" s="98">
        <f t="shared" si="94"/>
        <v>3.0897699691010624E-2</v>
      </c>
      <c r="R55" s="99">
        <f t="shared" si="94"/>
        <v>1.546534765849529E-3</v>
      </c>
      <c r="S55" s="100">
        <f>SUM(L55:R55)</f>
        <v>1</v>
      </c>
      <c r="U55" s="110" t="s">
        <v>88</v>
      </c>
      <c r="V55" s="133">
        <f>+V54/$AI54</f>
        <v>0.17809660171187308</v>
      </c>
      <c r="W55" s="133">
        <f t="shared" ref="W55:AH55" si="95">+W54/$AI54</f>
        <v>9.905427890385253E-3</v>
      </c>
      <c r="X55" s="133">
        <f t="shared" si="95"/>
        <v>3.0897699691010621E-2</v>
      </c>
      <c r="Y55" s="133">
        <f t="shared" si="95"/>
        <v>0.11190715186046384</v>
      </c>
      <c r="Z55" s="133">
        <f t="shared" si="95"/>
        <v>0.13483226698111253</v>
      </c>
      <c r="AA55" s="133">
        <f t="shared" si="95"/>
        <v>0.25436437289539576</v>
      </c>
      <c r="AB55" s="133">
        <f t="shared" si="95"/>
        <v>0.18489808456016979</v>
      </c>
      <c r="AC55" s="133">
        <f t="shared" si="95"/>
        <v>9.5098394409589102E-2</v>
      </c>
      <c r="AD55" s="133">
        <f t="shared" si="95"/>
        <v>3.2144230526795388E-3</v>
      </c>
      <c r="AE55" s="133">
        <f t="shared" si="95"/>
        <v>1.0901635637501399E-2</v>
      </c>
      <c r="AF55" s="133">
        <f t="shared" si="95"/>
        <v>1.5465347658495288E-3</v>
      </c>
      <c r="AG55" s="133">
        <f t="shared" si="95"/>
        <v>5.1338151246669407E-3</v>
      </c>
      <c r="AH55" s="133">
        <f t="shared" si="95"/>
        <v>7.4301985828891692E-2</v>
      </c>
      <c r="AI55" s="134">
        <f>SUM(V55:AC55)</f>
        <v>1</v>
      </c>
      <c r="AJ55" s="160" t="str">
        <f t="shared" si="83"/>
        <v/>
      </c>
    </row>
    <row r="56" spans="1:36" ht="15" thickBot="1"/>
    <row r="57" spans="1:36" ht="28.5">
      <c r="A57" s="364" t="s">
        <v>52</v>
      </c>
      <c r="B57" s="164" t="s">
        <v>0</v>
      </c>
      <c r="C57" s="164" t="s">
        <v>1</v>
      </c>
      <c r="D57" s="164" t="s">
        <v>2</v>
      </c>
      <c r="E57" s="164" t="s">
        <v>3</v>
      </c>
      <c r="F57" s="164" t="s">
        <v>27</v>
      </c>
      <c r="G57" s="164" t="s">
        <v>4</v>
      </c>
      <c r="H57" s="164" t="s">
        <v>5</v>
      </c>
      <c r="I57" s="165" t="s">
        <v>6</v>
      </c>
      <c r="K57" s="366" t="s">
        <v>52</v>
      </c>
      <c r="L57" s="166" t="s">
        <v>0</v>
      </c>
      <c r="M57" s="166" t="s">
        <v>1</v>
      </c>
      <c r="N57" s="166" t="s">
        <v>2</v>
      </c>
      <c r="O57" s="166" t="s">
        <v>3</v>
      </c>
      <c r="P57" s="166" t="s">
        <v>27</v>
      </c>
      <c r="Q57" s="166" t="s">
        <v>4</v>
      </c>
      <c r="R57" s="166" t="s">
        <v>5</v>
      </c>
      <c r="S57" s="167" t="s">
        <v>6</v>
      </c>
    </row>
    <row r="58" spans="1:36" ht="15">
      <c r="A58" s="365" t="s">
        <v>52</v>
      </c>
      <c r="B58" s="318" t="s">
        <v>69</v>
      </c>
      <c r="C58" s="319"/>
      <c r="D58" s="319"/>
      <c r="E58" s="319"/>
      <c r="F58" s="319"/>
      <c r="G58" s="319"/>
      <c r="H58" s="319"/>
      <c r="I58" s="320"/>
      <c r="K58" s="367" t="s">
        <v>52</v>
      </c>
      <c r="L58" s="321" t="s">
        <v>69</v>
      </c>
      <c r="M58" s="322"/>
      <c r="N58" s="322"/>
      <c r="O58" s="322"/>
      <c r="P58" s="322"/>
      <c r="Q58" s="322"/>
      <c r="R58" s="322"/>
      <c r="S58" s="323"/>
    </row>
    <row r="59" spans="1:36" ht="15">
      <c r="A59" s="170" t="s">
        <v>7</v>
      </c>
      <c r="B59" s="368"/>
      <c r="C59" s="369"/>
      <c r="D59" s="369"/>
      <c r="E59" s="370"/>
      <c r="F59" s="36">
        <f>F449+F475+F501+F527+F553</f>
        <v>0.272295093905701</v>
      </c>
      <c r="G59" s="368"/>
      <c r="H59" s="370"/>
      <c r="I59" s="173">
        <f>SUM(B59:H59)</f>
        <v>0.272295093905701</v>
      </c>
      <c r="J59" s="168"/>
      <c r="K59" s="222" t="s">
        <v>7</v>
      </c>
      <c r="L59" s="368"/>
      <c r="M59" s="369"/>
      <c r="N59" s="369"/>
      <c r="O59" s="370"/>
      <c r="P59" s="36">
        <f>P449+P475+P501+P527+P553</f>
        <v>0</v>
      </c>
      <c r="Q59" s="368"/>
      <c r="R59" s="377"/>
      <c r="S59" s="224">
        <f>SUM(L59:R59)</f>
        <v>0</v>
      </c>
      <c r="T59" s="168"/>
    </row>
    <row r="60" spans="1:36" ht="15">
      <c r="A60" s="178" t="s">
        <v>8</v>
      </c>
      <c r="B60" s="371"/>
      <c r="C60" s="372"/>
      <c r="D60" s="372"/>
      <c r="E60" s="373"/>
      <c r="F60" s="39">
        <f t="shared" ref="F60:F79" si="96">F450+F476+F502+F528+F554</f>
        <v>0</v>
      </c>
      <c r="G60" s="371"/>
      <c r="H60" s="373"/>
      <c r="I60" s="181">
        <f t="shared" ref="I60:I79" si="97">SUM(B60:H60)</f>
        <v>0</v>
      </c>
      <c r="J60" s="168"/>
      <c r="K60" s="182" t="s">
        <v>8</v>
      </c>
      <c r="L60" s="371"/>
      <c r="M60" s="372"/>
      <c r="N60" s="372"/>
      <c r="O60" s="373"/>
      <c r="P60" s="87">
        <f t="shared" ref="P60:P79" si="98">P450+P476+P502+P528+P554</f>
        <v>0</v>
      </c>
      <c r="Q60" s="371"/>
      <c r="R60" s="378"/>
      <c r="S60" s="185">
        <f t="shared" ref="S60:S79" si="99">SUM(L60:R60)</f>
        <v>0</v>
      </c>
      <c r="T60" s="168"/>
    </row>
    <row r="61" spans="1:36" ht="15">
      <c r="A61" s="186" t="s">
        <v>10</v>
      </c>
      <c r="B61" s="371"/>
      <c r="C61" s="372"/>
      <c r="D61" s="372"/>
      <c r="E61" s="373"/>
      <c r="F61" s="42">
        <f t="shared" si="96"/>
        <v>0</v>
      </c>
      <c r="G61" s="371"/>
      <c r="H61" s="373"/>
      <c r="I61" s="173">
        <f t="shared" si="97"/>
        <v>0</v>
      </c>
      <c r="J61" s="168"/>
      <c r="K61" s="188" t="s">
        <v>10</v>
      </c>
      <c r="L61" s="371"/>
      <c r="M61" s="372"/>
      <c r="N61" s="372"/>
      <c r="O61" s="373"/>
      <c r="P61" s="42">
        <f t="shared" si="98"/>
        <v>0</v>
      </c>
      <c r="Q61" s="371"/>
      <c r="R61" s="378"/>
      <c r="S61" s="177">
        <f t="shared" si="99"/>
        <v>0</v>
      </c>
      <c r="T61" s="168"/>
    </row>
    <row r="62" spans="1:36" ht="15">
      <c r="A62" s="178" t="s">
        <v>56</v>
      </c>
      <c r="B62" s="371"/>
      <c r="C62" s="372"/>
      <c r="D62" s="372"/>
      <c r="E62" s="373"/>
      <c r="F62" s="39">
        <f t="shared" si="96"/>
        <v>0</v>
      </c>
      <c r="G62" s="371"/>
      <c r="H62" s="373"/>
      <c r="I62" s="181">
        <f t="shared" si="97"/>
        <v>0</v>
      </c>
      <c r="J62" s="168"/>
      <c r="K62" s="182" t="s">
        <v>56</v>
      </c>
      <c r="L62" s="371"/>
      <c r="M62" s="372"/>
      <c r="N62" s="372"/>
      <c r="O62" s="373"/>
      <c r="P62" s="87">
        <f t="shared" si="98"/>
        <v>0</v>
      </c>
      <c r="Q62" s="371"/>
      <c r="R62" s="378"/>
      <c r="S62" s="185">
        <f t="shared" si="99"/>
        <v>0</v>
      </c>
      <c r="T62" s="168"/>
    </row>
    <row r="63" spans="1:36" ht="15">
      <c r="A63" s="186" t="s">
        <v>16</v>
      </c>
      <c r="B63" s="371"/>
      <c r="C63" s="372"/>
      <c r="D63" s="372"/>
      <c r="E63" s="373"/>
      <c r="F63" s="42">
        <f t="shared" si="96"/>
        <v>0</v>
      </c>
      <c r="G63" s="371"/>
      <c r="H63" s="373"/>
      <c r="I63" s="173">
        <f t="shared" si="97"/>
        <v>0</v>
      </c>
      <c r="J63" s="168"/>
      <c r="K63" s="188" t="s">
        <v>16</v>
      </c>
      <c r="L63" s="371"/>
      <c r="M63" s="372"/>
      <c r="N63" s="372"/>
      <c r="O63" s="373"/>
      <c r="P63" s="42">
        <f t="shared" si="98"/>
        <v>0</v>
      </c>
      <c r="Q63" s="371"/>
      <c r="R63" s="378"/>
      <c r="S63" s="177">
        <f t="shared" si="99"/>
        <v>0</v>
      </c>
      <c r="T63" s="168"/>
    </row>
    <row r="64" spans="1:36" ht="15">
      <c r="A64" s="178" t="s">
        <v>15</v>
      </c>
      <c r="B64" s="371"/>
      <c r="C64" s="372"/>
      <c r="D64" s="372"/>
      <c r="E64" s="373"/>
      <c r="F64" s="39">
        <f t="shared" si="96"/>
        <v>0</v>
      </c>
      <c r="G64" s="371"/>
      <c r="H64" s="373"/>
      <c r="I64" s="181">
        <f t="shared" si="97"/>
        <v>0</v>
      </c>
      <c r="J64" s="168"/>
      <c r="K64" s="182" t="s">
        <v>15</v>
      </c>
      <c r="L64" s="371"/>
      <c r="M64" s="372"/>
      <c r="N64" s="372"/>
      <c r="O64" s="373"/>
      <c r="P64" s="87">
        <f t="shared" si="98"/>
        <v>0</v>
      </c>
      <c r="Q64" s="371"/>
      <c r="R64" s="378"/>
      <c r="S64" s="185">
        <f t="shared" si="99"/>
        <v>0</v>
      </c>
      <c r="T64" s="168"/>
    </row>
    <row r="65" spans="1:20" ht="15">
      <c r="A65" s="186" t="s">
        <v>58</v>
      </c>
      <c r="B65" s="371"/>
      <c r="C65" s="372"/>
      <c r="D65" s="372"/>
      <c r="E65" s="373"/>
      <c r="F65" s="42">
        <f t="shared" si="96"/>
        <v>31503.695043026986</v>
      </c>
      <c r="G65" s="371"/>
      <c r="H65" s="373"/>
      <c r="I65" s="173">
        <f t="shared" si="97"/>
        <v>31503.695043026986</v>
      </c>
      <c r="J65" s="168"/>
      <c r="K65" s="188" t="s">
        <v>58</v>
      </c>
      <c r="L65" s="371"/>
      <c r="M65" s="372"/>
      <c r="N65" s="372"/>
      <c r="O65" s="373"/>
      <c r="P65" s="42">
        <f t="shared" si="98"/>
        <v>6684.502267416342</v>
      </c>
      <c r="Q65" s="371"/>
      <c r="R65" s="378"/>
      <c r="S65" s="177">
        <f t="shared" si="99"/>
        <v>6684.502267416342</v>
      </c>
      <c r="T65" s="168"/>
    </row>
    <row r="66" spans="1:20" ht="15">
      <c r="A66" s="178" t="s">
        <v>12</v>
      </c>
      <c r="B66" s="371"/>
      <c r="C66" s="372"/>
      <c r="D66" s="372"/>
      <c r="E66" s="373"/>
      <c r="F66" s="39">
        <f t="shared" si="96"/>
        <v>12058.713194353688</v>
      </c>
      <c r="G66" s="371"/>
      <c r="H66" s="373"/>
      <c r="I66" s="181">
        <f t="shared" si="97"/>
        <v>12058.713194353688</v>
      </c>
      <c r="J66" s="168"/>
      <c r="K66" s="182" t="s">
        <v>12</v>
      </c>
      <c r="L66" s="371"/>
      <c r="M66" s="372"/>
      <c r="N66" s="372"/>
      <c r="O66" s="373"/>
      <c r="P66" s="87">
        <f t="shared" si="98"/>
        <v>3302.2948934656592</v>
      </c>
      <c r="Q66" s="371"/>
      <c r="R66" s="378"/>
      <c r="S66" s="185">
        <f t="shared" si="99"/>
        <v>3302.2948934656592</v>
      </c>
      <c r="T66" s="168"/>
    </row>
    <row r="67" spans="1:20" ht="15">
      <c r="A67" s="186" t="s">
        <v>59</v>
      </c>
      <c r="B67" s="371"/>
      <c r="C67" s="372"/>
      <c r="D67" s="372"/>
      <c r="E67" s="373"/>
      <c r="F67" s="42">
        <f t="shared" si="96"/>
        <v>2.8859040688440527</v>
      </c>
      <c r="G67" s="371"/>
      <c r="H67" s="373"/>
      <c r="I67" s="173">
        <f t="shared" si="97"/>
        <v>2.8859040688440527</v>
      </c>
      <c r="J67" s="168"/>
      <c r="K67" s="188" t="s">
        <v>59</v>
      </c>
      <c r="L67" s="371"/>
      <c r="M67" s="372"/>
      <c r="N67" s="372"/>
      <c r="O67" s="373"/>
      <c r="P67" s="42">
        <f t="shared" si="98"/>
        <v>0</v>
      </c>
      <c r="Q67" s="371"/>
      <c r="R67" s="378"/>
      <c r="S67" s="177">
        <f t="shared" si="99"/>
        <v>0</v>
      </c>
      <c r="T67" s="168"/>
    </row>
    <row r="68" spans="1:20" ht="15">
      <c r="A68" s="178" t="s">
        <v>17</v>
      </c>
      <c r="B68" s="371"/>
      <c r="C68" s="372"/>
      <c r="D68" s="372"/>
      <c r="E68" s="373"/>
      <c r="F68" s="39">
        <f t="shared" si="96"/>
        <v>824.96359735378803</v>
      </c>
      <c r="G68" s="371"/>
      <c r="H68" s="373"/>
      <c r="I68" s="181">
        <f t="shared" si="97"/>
        <v>824.96359735378803</v>
      </c>
      <c r="J68" s="168"/>
      <c r="K68" s="182" t="s">
        <v>17</v>
      </c>
      <c r="L68" s="371"/>
      <c r="M68" s="372"/>
      <c r="N68" s="372"/>
      <c r="O68" s="373"/>
      <c r="P68" s="87">
        <f t="shared" si="98"/>
        <v>818.96265259630468</v>
      </c>
      <c r="Q68" s="371"/>
      <c r="R68" s="378"/>
      <c r="S68" s="185">
        <f t="shared" si="99"/>
        <v>818.96265259630468</v>
      </c>
      <c r="T68" s="168"/>
    </row>
    <row r="69" spans="1:20" ht="15">
      <c r="A69" s="186" t="s">
        <v>139</v>
      </c>
      <c r="B69" s="371"/>
      <c r="C69" s="372"/>
      <c r="D69" s="372"/>
      <c r="E69" s="373"/>
      <c r="F69" s="42">
        <f t="shared" si="96"/>
        <v>56.452977334563023</v>
      </c>
      <c r="G69" s="371"/>
      <c r="H69" s="373"/>
      <c r="I69" s="173">
        <f t="shared" si="97"/>
        <v>56.452977334563023</v>
      </c>
      <c r="J69" s="168"/>
      <c r="K69" s="188" t="s">
        <v>139</v>
      </c>
      <c r="L69" s="371"/>
      <c r="M69" s="372"/>
      <c r="N69" s="372"/>
      <c r="O69" s="373"/>
      <c r="P69" s="42">
        <f t="shared" si="98"/>
        <v>49.351311871596863</v>
      </c>
      <c r="Q69" s="371"/>
      <c r="R69" s="378"/>
      <c r="S69" s="177">
        <f t="shared" si="99"/>
        <v>49.351311871596863</v>
      </c>
      <c r="T69" s="168"/>
    </row>
    <row r="70" spans="1:20" ht="15">
      <c r="A70" s="178" t="s">
        <v>25</v>
      </c>
      <c r="B70" s="371"/>
      <c r="C70" s="372"/>
      <c r="D70" s="372"/>
      <c r="E70" s="373"/>
      <c r="F70" s="39">
        <f t="shared" si="96"/>
        <v>2216.0718275167042</v>
      </c>
      <c r="G70" s="371"/>
      <c r="H70" s="373"/>
      <c r="I70" s="181">
        <f t="shared" si="97"/>
        <v>2216.0718275167042</v>
      </c>
      <c r="J70" s="168"/>
      <c r="K70" s="182" t="s">
        <v>25</v>
      </c>
      <c r="L70" s="371"/>
      <c r="M70" s="372"/>
      <c r="N70" s="372"/>
      <c r="O70" s="373"/>
      <c r="P70" s="87">
        <f t="shared" si="98"/>
        <v>9.5923269327613525E-14</v>
      </c>
      <c r="Q70" s="371"/>
      <c r="R70" s="378"/>
      <c r="S70" s="185">
        <f t="shared" si="99"/>
        <v>9.5923269327613525E-14</v>
      </c>
      <c r="T70" s="168"/>
    </row>
    <row r="71" spans="1:20" ht="15">
      <c r="A71" s="186" t="s">
        <v>24</v>
      </c>
      <c r="B71" s="371"/>
      <c r="C71" s="372"/>
      <c r="D71" s="372"/>
      <c r="E71" s="373"/>
      <c r="F71" s="42">
        <f t="shared" si="96"/>
        <v>0</v>
      </c>
      <c r="G71" s="371"/>
      <c r="H71" s="373"/>
      <c r="I71" s="173">
        <f t="shared" si="97"/>
        <v>0</v>
      </c>
      <c r="J71" s="168"/>
      <c r="K71" s="188" t="s">
        <v>24</v>
      </c>
      <c r="L71" s="371"/>
      <c r="M71" s="372"/>
      <c r="N71" s="372"/>
      <c r="O71" s="373"/>
      <c r="P71" s="42">
        <f t="shared" si="98"/>
        <v>0</v>
      </c>
      <c r="Q71" s="371"/>
      <c r="R71" s="378"/>
      <c r="S71" s="177">
        <f t="shared" si="99"/>
        <v>0</v>
      </c>
      <c r="T71" s="168"/>
    </row>
    <row r="72" spans="1:20" ht="15">
      <c r="A72" s="178" t="s">
        <v>60</v>
      </c>
      <c r="B72" s="371"/>
      <c r="C72" s="372"/>
      <c r="D72" s="372"/>
      <c r="E72" s="373"/>
      <c r="F72" s="39">
        <f t="shared" si="96"/>
        <v>0</v>
      </c>
      <c r="G72" s="371"/>
      <c r="H72" s="373"/>
      <c r="I72" s="181">
        <f t="shared" si="97"/>
        <v>0</v>
      </c>
      <c r="J72" s="168"/>
      <c r="K72" s="182" t="s">
        <v>60</v>
      </c>
      <c r="L72" s="371"/>
      <c r="M72" s="372"/>
      <c r="N72" s="372"/>
      <c r="O72" s="373"/>
      <c r="P72" s="87">
        <f t="shared" si="98"/>
        <v>0</v>
      </c>
      <c r="Q72" s="371"/>
      <c r="R72" s="378"/>
      <c r="S72" s="185">
        <f t="shared" si="99"/>
        <v>0</v>
      </c>
      <c r="T72" s="168"/>
    </row>
    <row r="73" spans="1:20" ht="15">
      <c r="A73" s="186" t="s">
        <v>22</v>
      </c>
      <c r="B73" s="371"/>
      <c r="C73" s="372"/>
      <c r="D73" s="372"/>
      <c r="E73" s="373"/>
      <c r="F73" s="50">
        <f t="shared" si="96"/>
        <v>3016.4758880169647</v>
      </c>
      <c r="G73" s="371"/>
      <c r="H73" s="373"/>
      <c r="I73" s="173">
        <f t="shared" si="97"/>
        <v>3016.4758880169647</v>
      </c>
      <c r="J73" s="168"/>
      <c r="K73" s="188" t="s">
        <v>22</v>
      </c>
      <c r="L73" s="371"/>
      <c r="M73" s="372"/>
      <c r="N73" s="372"/>
      <c r="O73" s="373"/>
      <c r="P73" s="42">
        <f t="shared" si="98"/>
        <v>959.09956753639108</v>
      </c>
      <c r="Q73" s="371"/>
      <c r="R73" s="378"/>
      <c r="S73" s="177">
        <f t="shared" si="99"/>
        <v>959.09956753639108</v>
      </c>
      <c r="T73" s="168"/>
    </row>
    <row r="74" spans="1:20" ht="15">
      <c r="A74" s="178" t="s">
        <v>21</v>
      </c>
      <c r="B74" s="371"/>
      <c r="C74" s="372"/>
      <c r="D74" s="372"/>
      <c r="E74" s="373"/>
      <c r="F74" s="39">
        <f t="shared" si="96"/>
        <v>0</v>
      </c>
      <c r="G74" s="371"/>
      <c r="H74" s="373"/>
      <c r="I74" s="181">
        <f t="shared" si="97"/>
        <v>0</v>
      </c>
      <c r="J74" s="168"/>
      <c r="K74" s="182" t="s">
        <v>21</v>
      </c>
      <c r="L74" s="371"/>
      <c r="M74" s="372"/>
      <c r="N74" s="372"/>
      <c r="O74" s="373"/>
      <c r="P74" s="87">
        <f t="shared" si="98"/>
        <v>0</v>
      </c>
      <c r="Q74" s="371"/>
      <c r="R74" s="378"/>
      <c r="S74" s="185">
        <f t="shared" si="99"/>
        <v>0</v>
      </c>
      <c r="T74" s="168"/>
    </row>
    <row r="75" spans="1:20" ht="15">
      <c r="A75" s="189" t="s">
        <v>64</v>
      </c>
      <c r="B75" s="371"/>
      <c r="C75" s="372"/>
      <c r="D75" s="372"/>
      <c r="E75" s="373"/>
      <c r="F75" s="42">
        <f t="shared" si="96"/>
        <v>0</v>
      </c>
      <c r="G75" s="371"/>
      <c r="H75" s="373"/>
      <c r="I75" s="173">
        <f t="shared" si="97"/>
        <v>0</v>
      </c>
      <c r="J75" s="168"/>
      <c r="K75" s="190" t="s">
        <v>64</v>
      </c>
      <c r="L75" s="371"/>
      <c r="M75" s="372"/>
      <c r="N75" s="372"/>
      <c r="O75" s="373"/>
      <c r="P75" s="42">
        <f t="shared" si="98"/>
        <v>0</v>
      </c>
      <c r="Q75" s="371"/>
      <c r="R75" s="378"/>
      <c r="S75" s="177">
        <f t="shared" si="99"/>
        <v>0</v>
      </c>
      <c r="T75" s="168"/>
    </row>
    <row r="76" spans="1:20">
      <c r="A76" s="191" t="s">
        <v>23</v>
      </c>
      <c r="B76" s="371"/>
      <c r="C76" s="372"/>
      <c r="D76" s="372"/>
      <c r="E76" s="373"/>
      <c r="F76" s="60">
        <f t="shared" si="96"/>
        <v>0</v>
      </c>
      <c r="G76" s="371"/>
      <c r="H76" s="373"/>
      <c r="I76" s="194">
        <f t="shared" si="97"/>
        <v>0</v>
      </c>
      <c r="J76" s="168"/>
      <c r="K76" s="195" t="s">
        <v>23</v>
      </c>
      <c r="L76" s="371"/>
      <c r="M76" s="372"/>
      <c r="N76" s="372"/>
      <c r="O76" s="373"/>
      <c r="P76" s="90">
        <f t="shared" si="98"/>
        <v>0</v>
      </c>
      <c r="Q76" s="371"/>
      <c r="R76" s="378"/>
      <c r="S76" s="198">
        <f t="shared" si="99"/>
        <v>0</v>
      </c>
      <c r="T76" s="168"/>
    </row>
    <row r="77" spans="1:20">
      <c r="A77" s="199" t="s">
        <v>19</v>
      </c>
      <c r="B77" s="371"/>
      <c r="C77" s="372"/>
      <c r="D77" s="372"/>
      <c r="E77" s="373"/>
      <c r="F77" s="63">
        <f t="shared" si="96"/>
        <v>0</v>
      </c>
      <c r="G77" s="371"/>
      <c r="H77" s="373"/>
      <c r="I77" s="202">
        <f t="shared" si="97"/>
        <v>0</v>
      </c>
      <c r="J77" s="168"/>
      <c r="K77" s="203" t="s">
        <v>19</v>
      </c>
      <c r="L77" s="371"/>
      <c r="M77" s="372"/>
      <c r="N77" s="372"/>
      <c r="O77" s="373"/>
      <c r="P77" s="63">
        <f t="shared" si="98"/>
        <v>0</v>
      </c>
      <c r="Q77" s="371"/>
      <c r="R77" s="378"/>
      <c r="S77" s="205">
        <f t="shared" si="99"/>
        <v>0</v>
      </c>
      <c r="T77" s="168"/>
    </row>
    <row r="78" spans="1:20">
      <c r="A78" s="191" t="s">
        <v>20</v>
      </c>
      <c r="B78" s="371"/>
      <c r="C78" s="372"/>
      <c r="D78" s="372"/>
      <c r="E78" s="373"/>
      <c r="F78" s="60">
        <f t="shared" si="96"/>
        <v>0</v>
      </c>
      <c r="G78" s="371"/>
      <c r="H78" s="373"/>
      <c r="I78" s="194">
        <f t="shared" si="97"/>
        <v>0</v>
      </c>
      <c r="J78" s="168"/>
      <c r="K78" s="195" t="s">
        <v>20</v>
      </c>
      <c r="L78" s="371"/>
      <c r="M78" s="372"/>
      <c r="N78" s="372"/>
      <c r="O78" s="373"/>
      <c r="P78" s="90">
        <f t="shared" si="98"/>
        <v>0</v>
      </c>
      <c r="Q78" s="371"/>
      <c r="R78" s="378"/>
      <c r="S78" s="198">
        <f t="shared" si="99"/>
        <v>0</v>
      </c>
      <c r="T78" s="168"/>
    </row>
    <row r="79" spans="1:20" ht="15" thickBot="1">
      <c r="A79" s="206" t="s">
        <v>11</v>
      </c>
      <c r="B79" s="374"/>
      <c r="C79" s="375"/>
      <c r="D79" s="375"/>
      <c r="E79" s="376"/>
      <c r="F79" s="52">
        <f t="shared" si="96"/>
        <v>0</v>
      </c>
      <c r="G79" s="374"/>
      <c r="H79" s="376"/>
      <c r="I79" s="209">
        <f t="shared" si="97"/>
        <v>0</v>
      </c>
      <c r="J79" s="168"/>
      <c r="K79" s="210" t="s">
        <v>11</v>
      </c>
      <c r="L79" s="374"/>
      <c r="M79" s="375"/>
      <c r="N79" s="375"/>
      <c r="O79" s="376"/>
      <c r="P79" s="52">
        <f t="shared" si="98"/>
        <v>0</v>
      </c>
      <c r="Q79" s="374"/>
      <c r="R79" s="379"/>
      <c r="S79" s="212">
        <f t="shared" si="99"/>
        <v>0</v>
      </c>
      <c r="T79" s="168"/>
    </row>
    <row r="80" spans="1:20" ht="15">
      <c r="A80" s="213" t="s">
        <v>26</v>
      </c>
      <c r="B80" s="214">
        <f>SUM(B59:B75)</f>
        <v>0</v>
      </c>
      <c r="C80" s="214">
        <f t="shared" ref="C80:H80" si="100">SUM(C59:C75)</f>
        <v>0</v>
      </c>
      <c r="D80" s="214">
        <f t="shared" si="100"/>
        <v>0</v>
      </c>
      <c r="E80" s="214">
        <f t="shared" si="100"/>
        <v>0</v>
      </c>
      <c r="F80" s="214">
        <f t="shared" si="100"/>
        <v>49679.530726765443</v>
      </c>
      <c r="G80" s="214">
        <f t="shared" si="100"/>
        <v>0</v>
      </c>
      <c r="H80" s="216">
        <f t="shared" si="100"/>
        <v>0</v>
      </c>
      <c r="I80" s="173">
        <f t="shared" ref="I80" si="101">SUM(I59:I75)</f>
        <v>49679.530726765443</v>
      </c>
      <c r="J80" s="168"/>
      <c r="K80" s="215" t="s">
        <v>26</v>
      </c>
      <c r="L80" s="214">
        <f>SUM(L59:L75)</f>
        <v>0</v>
      </c>
      <c r="M80" s="214">
        <f t="shared" ref="M80:R80" si="102">SUM(M59:M75)</f>
        <v>0</v>
      </c>
      <c r="N80" s="214">
        <f t="shared" si="102"/>
        <v>0</v>
      </c>
      <c r="O80" s="214">
        <f t="shared" si="102"/>
        <v>0</v>
      </c>
      <c r="P80" s="214">
        <f t="shared" si="102"/>
        <v>11814.210692886292</v>
      </c>
      <c r="Q80" s="214">
        <f t="shared" si="102"/>
        <v>0</v>
      </c>
      <c r="R80" s="216">
        <f t="shared" si="102"/>
        <v>0</v>
      </c>
      <c r="S80" s="217">
        <f t="shared" ref="S80" si="103">SUM(S59:S75)</f>
        <v>11814.210692886292</v>
      </c>
      <c r="T80" s="168"/>
    </row>
    <row r="81" spans="1:85" s="23" customFormat="1" ht="15" thickBot="1">
      <c r="A81" s="30" t="s">
        <v>88</v>
      </c>
      <c r="B81" s="47">
        <f>IF($I80=0,"-",B80/$I80)</f>
        <v>0</v>
      </c>
      <c r="C81" s="47">
        <f t="shared" ref="C81:H81" si="104">IF($I80=0,"-",C80/$I80)</f>
        <v>0</v>
      </c>
      <c r="D81" s="47">
        <f t="shared" si="104"/>
        <v>0</v>
      </c>
      <c r="E81" s="47">
        <f t="shared" si="104"/>
        <v>0</v>
      </c>
      <c r="F81" s="47">
        <f t="shared" si="104"/>
        <v>1</v>
      </c>
      <c r="G81" s="47">
        <f t="shared" si="104"/>
        <v>0</v>
      </c>
      <c r="H81" s="47">
        <f t="shared" si="104"/>
        <v>0</v>
      </c>
      <c r="I81" s="48">
        <f>SUM(B81:H81)</f>
        <v>1</v>
      </c>
      <c r="K81" s="81" t="s">
        <v>88</v>
      </c>
      <c r="L81" s="98">
        <f>IF($S80=0,"-",L80/$S80)</f>
        <v>0</v>
      </c>
      <c r="M81" s="98">
        <f t="shared" ref="M81:R81" si="105">IF($S80=0,"-",M80/$S80)</f>
        <v>0</v>
      </c>
      <c r="N81" s="98">
        <f t="shared" si="105"/>
        <v>0</v>
      </c>
      <c r="O81" s="98">
        <f t="shared" si="105"/>
        <v>0</v>
      </c>
      <c r="P81" s="98">
        <f t="shared" si="105"/>
        <v>1</v>
      </c>
      <c r="Q81" s="98">
        <f t="shared" si="105"/>
        <v>0</v>
      </c>
      <c r="R81" s="99">
        <f t="shared" si="105"/>
        <v>0</v>
      </c>
      <c r="S81" s="100">
        <f>SUM(L81:R81)</f>
        <v>1</v>
      </c>
      <c r="BA81" s="218"/>
      <c r="BR81" s="218"/>
    </row>
    <row r="82" spans="1:85" ht="15" thickBot="1">
      <c r="A82" s="247"/>
      <c r="B82" s="247"/>
      <c r="C82" s="247"/>
      <c r="D82" s="247"/>
      <c r="E82" s="247"/>
      <c r="F82" s="247"/>
      <c r="G82" s="247"/>
      <c r="H82" s="247"/>
      <c r="I82" s="247"/>
      <c r="K82" s="247"/>
    </row>
    <row r="83" spans="1:85" ht="28.5">
      <c r="A83" s="357" t="s">
        <v>54</v>
      </c>
      <c r="B83" s="164" t="s">
        <v>0</v>
      </c>
      <c r="C83" s="164" t="s">
        <v>1</v>
      </c>
      <c r="D83" s="164" t="s">
        <v>2</v>
      </c>
      <c r="E83" s="164" t="s">
        <v>3</v>
      </c>
      <c r="F83" s="164" t="s">
        <v>27</v>
      </c>
      <c r="G83" s="164" t="s">
        <v>4</v>
      </c>
      <c r="H83" s="164" t="s">
        <v>5</v>
      </c>
      <c r="I83" s="165" t="s">
        <v>6</v>
      </c>
      <c r="K83" s="359" t="s">
        <v>54</v>
      </c>
      <c r="L83" s="166" t="s">
        <v>0</v>
      </c>
      <c r="M83" s="166" t="s">
        <v>1</v>
      </c>
      <c r="N83" s="166" t="s">
        <v>2</v>
      </c>
      <c r="O83" s="166" t="s">
        <v>3</v>
      </c>
      <c r="P83" s="166" t="s">
        <v>27</v>
      </c>
      <c r="Q83" s="166" t="s">
        <v>4</v>
      </c>
      <c r="R83" s="166" t="s">
        <v>5</v>
      </c>
      <c r="S83" s="167" t="s">
        <v>6</v>
      </c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248"/>
      <c r="BA83" s="160"/>
      <c r="BR83" s="160"/>
      <c r="CG83" s="160"/>
    </row>
    <row r="84" spans="1:85" ht="15">
      <c r="A84" s="358" t="s">
        <v>54</v>
      </c>
      <c r="B84" s="318" t="s">
        <v>69</v>
      </c>
      <c r="C84" s="319"/>
      <c r="D84" s="319"/>
      <c r="E84" s="319"/>
      <c r="F84" s="319"/>
      <c r="G84" s="319"/>
      <c r="H84" s="319"/>
      <c r="I84" s="320"/>
      <c r="K84" s="360" t="s">
        <v>54</v>
      </c>
      <c r="L84" s="321" t="s">
        <v>69</v>
      </c>
      <c r="M84" s="322"/>
      <c r="N84" s="322"/>
      <c r="O84" s="322"/>
      <c r="P84" s="322"/>
      <c r="Q84" s="322"/>
      <c r="R84" s="322"/>
      <c r="S84" s="323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249"/>
      <c r="BA84" s="160"/>
      <c r="BR84" s="160"/>
      <c r="CG84" s="160"/>
    </row>
    <row r="85" spans="1:85" ht="15">
      <c r="A85" s="170" t="s">
        <v>7</v>
      </c>
      <c r="B85" s="36">
        <f t="shared" ref="B85:H105" si="106">B579+B605+B631</f>
        <v>7.6601350194682878</v>
      </c>
      <c r="C85" s="36">
        <f t="shared" si="106"/>
        <v>0</v>
      </c>
      <c r="D85" s="36">
        <f t="shared" si="106"/>
        <v>0.48395058729111584</v>
      </c>
      <c r="E85" s="36">
        <f t="shared" si="106"/>
        <v>0</v>
      </c>
      <c r="F85" s="36">
        <f t="shared" si="106"/>
        <v>0</v>
      </c>
      <c r="G85" s="36">
        <f t="shared" si="106"/>
        <v>0</v>
      </c>
      <c r="H85" s="36">
        <f t="shared" si="106"/>
        <v>0</v>
      </c>
      <c r="I85" s="173">
        <f>SUM(B85:H85)</f>
        <v>8.1440856067594041</v>
      </c>
      <c r="J85" s="168"/>
      <c r="K85" s="222" t="s">
        <v>7</v>
      </c>
      <c r="L85" s="36">
        <f t="shared" ref="L85:R105" si="107">L579+L605+L631</f>
        <v>7.6601350194682878</v>
      </c>
      <c r="M85" s="36">
        <f t="shared" si="107"/>
        <v>0</v>
      </c>
      <c r="N85" s="36">
        <f t="shared" si="107"/>
        <v>0.48395058729111584</v>
      </c>
      <c r="O85" s="36">
        <f t="shared" si="107"/>
        <v>0</v>
      </c>
      <c r="P85" s="36">
        <f t="shared" si="107"/>
        <v>0.272295093905701</v>
      </c>
      <c r="Q85" s="36">
        <f t="shared" si="107"/>
        <v>0</v>
      </c>
      <c r="R85" s="36">
        <f t="shared" si="107"/>
        <v>0</v>
      </c>
      <c r="S85" s="224">
        <f>SUM(L85:R85)</f>
        <v>8.4163807006651048</v>
      </c>
      <c r="T85" s="168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250"/>
      <c r="BA85" s="160"/>
      <c r="BR85" s="160"/>
      <c r="CG85" s="160"/>
    </row>
    <row r="86" spans="1:85" ht="15">
      <c r="A86" s="178" t="s">
        <v>8</v>
      </c>
      <c r="B86" s="39">
        <f t="shared" si="106"/>
        <v>30.417524132550785</v>
      </c>
      <c r="C86" s="39">
        <f t="shared" si="106"/>
        <v>0</v>
      </c>
      <c r="D86" s="39">
        <f t="shared" si="106"/>
        <v>6.6903837598813523</v>
      </c>
      <c r="E86" s="39">
        <f t="shared" si="106"/>
        <v>0</v>
      </c>
      <c r="F86" s="39">
        <f t="shared" si="106"/>
        <v>0</v>
      </c>
      <c r="G86" s="39">
        <f t="shared" si="106"/>
        <v>0</v>
      </c>
      <c r="H86" s="39">
        <f t="shared" si="106"/>
        <v>0</v>
      </c>
      <c r="I86" s="181">
        <f t="shared" ref="I86:I105" si="108">SUM(B86:H86)</f>
        <v>37.107907892432138</v>
      </c>
      <c r="J86" s="168"/>
      <c r="K86" s="182" t="s">
        <v>8</v>
      </c>
      <c r="L86" s="87">
        <f t="shared" si="107"/>
        <v>30.417524132550785</v>
      </c>
      <c r="M86" s="87">
        <f t="shared" si="107"/>
        <v>0</v>
      </c>
      <c r="N86" s="87">
        <f t="shared" si="107"/>
        <v>6.6903837598813523</v>
      </c>
      <c r="O86" s="87">
        <f t="shared" si="107"/>
        <v>0</v>
      </c>
      <c r="P86" s="87">
        <f t="shared" si="107"/>
        <v>0</v>
      </c>
      <c r="Q86" s="87">
        <f t="shared" si="107"/>
        <v>0</v>
      </c>
      <c r="R86" s="87">
        <f t="shared" si="107"/>
        <v>0</v>
      </c>
      <c r="S86" s="185">
        <f t="shared" ref="S86:S105" si="109">SUM(L86:R86)</f>
        <v>37.107907892432138</v>
      </c>
      <c r="T86" s="168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250"/>
      <c r="BA86" s="160"/>
      <c r="BR86" s="160"/>
      <c r="CG86" s="160"/>
    </row>
    <row r="87" spans="1:85" ht="15">
      <c r="A87" s="186" t="s">
        <v>10</v>
      </c>
      <c r="B87" s="42">
        <f t="shared" si="106"/>
        <v>33.046944568262575</v>
      </c>
      <c r="C87" s="42">
        <f t="shared" si="106"/>
        <v>0</v>
      </c>
      <c r="D87" s="42">
        <f t="shared" si="106"/>
        <v>3.0127686519664487</v>
      </c>
      <c r="E87" s="42">
        <f t="shared" si="106"/>
        <v>0</v>
      </c>
      <c r="F87" s="42">
        <f t="shared" si="106"/>
        <v>0</v>
      </c>
      <c r="G87" s="42">
        <f t="shared" si="106"/>
        <v>0</v>
      </c>
      <c r="H87" s="42">
        <f t="shared" si="106"/>
        <v>0</v>
      </c>
      <c r="I87" s="173">
        <f t="shared" si="108"/>
        <v>36.059713220229021</v>
      </c>
      <c r="J87" s="168"/>
      <c r="K87" s="188" t="s">
        <v>10</v>
      </c>
      <c r="L87" s="42">
        <f t="shared" si="107"/>
        <v>33.046944568262575</v>
      </c>
      <c r="M87" s="42">
        <f t="shared" si="107"/>
        <v>0</v>
      </c>
      <c r="N87" s="42">
        <f t="shared" si="107"/>
        <v>3.0127686519664487</v>
      </c>
      <c r="O87" s="42">
        <f t="shared" si="107"/>
        <v>0</v>
      </c>
      <c r="P87" s="42">
        <f t="shared" si="107"/>
        <v>0</v>
      </c>
      <c r="Q87" s="42">
        <f t="shared" si="107"/>
        <v>0</v>
      </c>
      <c r="R87" s="42">
        <f t="shared" si="107"/>
        <v>0</v>
      </c>
      <c r="S87" s="177">
        <f t="shared" si="109"/>
        <v>36.059713220229021</v>
      </c>
      <c r="T87" s="168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250"/>
      <c r="BA87" s="160"/>
      <c r="BR87" s="160"/>
      <c r="CG87" s="160"/>
    </row>
    <row r="88" spans="1:85" ht="15">
      <c r="A88" s="178" t="s">
        <v>56</v>
      </c>
      <c r="B88" s="39">
        <f t="shared" si="106"/>
        <v>0</v>
      </c>
      <c r="C88" s="39">
        <f t="shared" si="106"/>
        <v>0</v>
      </c>
      <c r="D88" s="39">
        <f t="shared" si="106"/>
        <v>0</v>
      </c>
      <c r="E88" s="39">
        <f t="shared" si="106"/>
        <v>0</v>
      </c>
      <c r="F88" s="39">
        <f t="shared" si="106"/>
        <v>0</v>
      </c>
      <c r="G88" s="39">
        <f t="shared" si="106"/>
        <v>0</v>
      </c>
      <c r="H88" s="39">
        <f t="shared" si="106"/>
        <v>0</v>
      </c>
      <c r="I88" s="181">
        <f t="shared" si="108"/>
        <v>0</v>
      </c>
      <c r="J88" s="168"/>
      <c r="K88" s="182" t="s">
        <v>56</v>
      </c>
      <c r="L88" s="87">
        <f t="shared" si="107"/>
        <v>0</v>
      </c>
      <c r="M88" s="87">
        <f t="shared" si="107"/>
        <v>0</v>
      </c>
      <c r="N88" s="87">
        <f t="shared" si="107"/>
        <v>0</v>
      </c>
      <c r="O88" s="87">
        <f t="shared" si="107"/>
        <v>0</v>
      </c>
      <c r="P88" s="87">
        <f t="shared" si="107"/>
        <v>0</v>
      </c>
      <c r="Q88" s="87">
        <f t="shared" si="107"/>
        <v>0</v>
      </c>
      <c r="R88" s="87">
        <f t="shared" si="107"/>
        <v>0</v>
      </c>
      <c r="S88" s="185">
        <f t="shared" si="109"/>
        <v>0</v>
      </c>
      <c r="T88" s="168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250"/>
      <c r="BA88" s="160"/>
      <c r="BR88" s="160"/>
      <c r="CG88" s="160"/>
    </row>
    <row r="89" spans="1:85" ht="15">
      <c r="A89" s="186" t="s">
        <v>16</v>
      </c>
      <c r="B89" s="42">
        <f t="shared" si="106"/>
        <v>78.89098682456509</v>
      </c>
      <c r="C89" s="42">
        <f t="shared" si="106"/>
        <v>4.3674952417278581</v>
      </c>
      <c r="D89" s="42">
        <f t="shared" si="106"/>
        <v>5.5514399090983844</v>
      </c>
      <c r="E89" s="42">
        <f t="shared" si="106"/>
        <v>2.084697657142196</v>
      </c>
      <c r="F89" s="42">
        <f t="shared" si="106"/>
        <v>0</v>
      </c>
      <c r="G89" s="42">
        <f t="shared" si="106"/>
        <v>0</v>
      </c>
      <c r="H89" s="42">
        <f t="shared" si="106"/>
        <v>0</v>
      </c>
      <c r="I89" s="173">
        <f t="shared" si="108"/>
        <v>90.894619632533519</v>
      </c>
      <c r="J89" s="168"/>
      <c r="K89" s="188" t="s">
        <v>16</v>
      </c>
      <c r="L89" s="42">
        <f t="shared" si="107"/>
        <v>78.89098682456509</v>
      </c>
      <c r="M89" s="42">
        <f t="shared" si="107"/>
        <v>4.3674952417278581</v>
      </c>
      <c r="N89" s="42">
        <f t="shared" si="107"/>
        <v>5.5514399090983844</v>
      </c>
      <c r="O89" s="42">
        <f t="shared" si="107"/>
        <v>2.084697657142196</v>
      </c>
      <c r="P89" s="42">
        <f t="shared" si="107"/>
        <v>0</v>
      </c>
      <c r="Q89" s="42">
        <f t="shared" si="107"/>
        <v>0</v>
      </c>
      <c r="R89" s="42">
        <f t="shared" si="107"/>
        <v>0</v>
      </c>
      <c r="S89" s="177">
        <f t="shared" si="109"/>
        <v>90.894619632533519</v>
      </c>
      <c r="T89" s="168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250"/>
      <c r="BA89" s="160"/>
      <c r="BR89" s="160"/>
      <c r="CG89" s="160"/>
    </row>
    <row r="90" spans="1:85" ht="15">
      <c r="A90" s="178" t="s">
        <v>15</v>
      </c>
      <c r="B90" s="39">
        <f t="shared" si="106"/>
        <v>1630.5498476081548</v>
      </c>
      <c r="C90" s="39">
        <f t="shared" si="106"/>
        <v>6.6683960379475176</v>
      </c>
      <c r="D90" s="39">
        <f t="shared" si="106"/>
        <v>142.1828120855514</v>
      </c>
      <c r="E90" s="39">
        <f t="shared" si="106"/>
        <v>0</v>
      </c>
      <c r="F90" s="39">
        <f t="shared" si="106"/>
        <v>0</v>
      </c>
      <c r="G90" s="39">
        <f t="shared" si="106"/>
        <v>0</v>
      </c>
      <c r="H90" s="39">
        <f t="shared" si="106"/>
        <v>0</v>
      </c>
      <c r="I90" s="181">
        <f t="shared" si="108"/>
        <v>1779.4010557316537</v>
      </c>
      <c r="J90" s="168"/>
      <c r="K90" s="182" t="s">
        <v>15</v>
      </c>
      <c r="L90" s="87">
        <f t="shared" si="107"/>
        <v>1630.5498476081548</v>
      </c>
      <c r="M90" s="87">
        <f t="shared" si="107"/>
        <v>6.6683960379475176</v>
      </c>
      <c r="N90" s="87">
        <f t="shared" si="107"/>
        <v>142.1828120855514</v>
      </c>
      <c r="O90" s="87">
        <f t="shared" si="107"/>
        <v>0</v>
      </c>
      <c r="P90" s="87">
        <f t="shared" si="107"/>
        <v>0</v>
      </c>
      <c r="Q90" s="87">
        <f t="shared" si="107"/>
        <v>0</v>
      </c>
      <c r="R90" s="87">
        <f t="shared" si="107"/>
        <v>0</v>
      </c>
      <c r="S90" s="185">
        <f t="shared" si="109"/>
        <v>1779.4010557316537</v>
      </c>
      <c r="T90" s="168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250"/>
      <c r="BA90" s="160"/>
      <c r="BR90" s="160"/>
      <c r="CG90" s="160"/>
    </row>
    <row r="91" spans="1:85" ht="15">
      <c r="A91" s="186" t="s">
        <v>58</v>
      </c>
      <c r="B91" s="42">
        <f t="shared" si="106"/>
        <v>0</v>
      </c>
      <c r="C91" s="42">
        <f t="shared" si="106"/>
        <v>1.3660495548000657E-2</v>
      </c>
      <c r="D91" s="42">
        <f t="shared" si="106"/>
        <v>0.62901005012432953</v>
      </c>
      <c r="E91" s="42">
        <f t="shared" si="106"/>
        <v>294.08655728496939</v>
      </c>
      <c r="F91" s="42">
        <f t="shared" si="106"/>
        <v>26.184549255195666</v>
      </c>
      <c r="G91" s="42">
        <f t="shared" si="106"/>
        <v>0</v>
      </c>
      <c r="H91" s="42">
        <f t="shared" si="106"/>
        <v>0</v>
      </c>
      <c r="I91" s="173">
        <f t="shared" si="108"/>
        <v>320.91377708583741</v>
      </c>
      <c r="J91" s="168"/>
      <c r="K91" s="188" t="s">
        <v>58</v>
      </c>
      <c r="L91" s="42">
        <f t="shared" si="107"/>
        <v>0</v>
      </c>
      <c r="M91" s="42">
        <f t="shared" si="107"/>
        <v>1.3660495548000657E-2</v>
      </c>
      <c r="N91" s="42">
        <f t="shared" si="107"/>
        <v>0.62901005012432953</v>
      </c>
      <c r="O91" s="42">
        <f t="shared" si="107"/>
        <v>294.08655728496939</v>
      </c>
      <c r="P91" s="42">
        <f t="shared" si="107"/>
        <v>22541.586977478844</v>
      </c>
      <c r="Q91" s="42">
        <f t="shared" si="107"/>
        <v>0</v>
      </c>
      <c r="R91" s="42">
        <f t="shared" si="107"/>
        <v>0</v>
      </c>
      <c r="S91" s="177">
        <f t="shared" si="109"/>
        <v>22836.316205309486</v>
      </c>
      <c r="T91" s="168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250"/>
      <c r="BA91" s="160"/>
      <c r="BR91" s="160"/>
      <c r="CG91" s="160"/>
    </row>
    <row r="92" spans="1:85" ht="15">
      <c r="A92" s="178" t="s">
        <v>12</v>
      </c>
      <c r="B92" s="39">
        <f t="shared" si="106"/>
        <v>0</v>
      </c>
      <c r="C92" s="39">
        <f t="shared" si="106"/>
        <v>0</v>
      </c>
      <c r="D92" s="39">
        <f t="shared" si="106"/>
        <v>0.18414352779763676</v>
      </c>
      <c r="E92" s="39">
        <f t="shared" si="106"/>
        <v>5.9118465732653593</v>
      </c>
      <c r="F92" s="39">
        <f t="shared" si="106"/>
        <v>0</v>
      </c>
      <c r="G92" s="39">
        <f t="shared" si="106"/>
        <v>0</v>
      </c>
      <c r="H92" s="39">
        <f t="shared" si="106"/>
        <v>0</v>
      </c>
      <c r="I92" s="181">
        <f t="shared" si="108"/>
        <v>6.0959901010629958</v>
      </c>
      <c r="J92" s="168"/>
      <c r="K92" s="182" t="s">
        <v>12</v>
      </c>
      <c r="L92" s="87">
        <f t="shared" si="107"/>
        <v>0</v>
      </c>
      <c r="M92" s="87">
        <f t="shared" si="107"/>
        <v>0</v>
      </c>
      <c r="N92" s="87">
        <f t="shared" si="107"/>
        <v>0.18414352779763676</v>
      </c>
      <c r="O92" s="87">
        <f t="shared" si="107"/>
        <v>5.9118465732653593</v>
      </c>
      <c r="P92" s="87">
        <f t="shared" si="107"/>
        <v>8532.5171772824306</v>
      </c>
      <c r="Q92" s="87">
        <f t="shared" si="107"/>
        <v>0</v>
      </c>
      <c r="R92" s="87">
        <f t="shared" si="107"/>
        <v>0</v>
      </c>
      <c r="S92" s="185">
        <f t="shared" si="109"/>
        <v>8538.6131673834934</v>
      </c>
      <c r="T92" s="168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250"/>
      <c r="BA92" s="160"/>
      <c r="BR92" s="160"/>
      <c r="CG92" s="160"/>
    </row>
    <row r="93" spans="1:85" ht="15">
      <c r="A93" s="186" t="s">
        <v>59</v>
      </c>
      <c r="B93" s="42">
        <f t="shared" si="106"/>
        <v>0</v>
      </c>
      <c r="C93" s="42">
        <f t="shared" si="106"/>
        <v>0</v>
      </c>
      <c r="D93" s="42">
        <f t="shared" si="106"/>
        <v>0</v>
      </c>
      <c r="E93" s="42">
        <f t="shared" si="106"/>
        <v>0</v>
      </c>
      <c r="F93" s="42">
        <f t="shared" si="106"/>
        <v>0</v>
      </c>
      <c r="G93" s="42">
        <f t="shared" si="106"/>
        <v>0</v>
      </c>
      <c r="H93" s="42">
        <f t="shared" si="106"/>
        <v>0</v>
      </c>
      <c r="I93" s="173">
        <f t="shared" si="108"/>
        <v>0</v>
      </c>
      <c r="J93" s="168"/>
      <c r="K93" s="188" t="s">
        <v>59</v>
      </c>
      <c r="L93" s="42">
        <f t="shared" si="107"/>
        <v>0</v>
      </c>
      <c r="M93" s="42">
        <f t="shared" si="107"/>
        <v>0</v>
      </c>
      <c r="N93" s="42">
        <f t="shared" si="107"/>
        <v>0</v>
      </c>
      <c r="O93" s="42">
        <f t="shared" si="107"/>
        <v>0</v>
      </c>
      <c r="P93" s="42">
        <f t="shared" si="107"/>
        <v>2.8859040688440527</v>
      </c>
      <c r="Q93" s="42">
        <f t="shared" si="107"/>
        <v>0</v>
      </c>
      <c r="R93" s="42">
        <f t="shared" si="107"/>
        <v>0</v>
      </c>
      <c r="S93" s="177">
        <f t="shared" si="109"/>
        <v>2.8859040688440527</v>
      </c>
      <c r="T93" s="168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250"/>
      <c r="BA93" s="160"/>
      <c r="BR93" s="160"/>
      <c r="CG93" s="160"/>
    </row>
    <row r="94" spans="1:85" ht="15">
      <c r="A94" s="178" t="s">
        <v>17</v>
      </c>
      <c r="B94" s="39">
        <f t="shared" si="106"/>
        <v>181.78752144735856</v>
      </c>
      <c r="C94" s="39">
        <f t="shared" si="106"/>
        <v>0.95149606289347533</v>
      </c>
      <c r="D94" s="39">
        <f t="shared" si="106"/>
        <v>22.290233905880786</v>
      </c>
      <c r="E94" s="39">
        <f t="shared" si="106"/>
        <v>3.0545644514518857</v>
      </c>
      <c r="F94" s="39">
        <f t="shared" si="106"/>
        <v>0</v>
      </c>
      <c r="G94" s="39">
        <f t="shared" si="106"/>
        <v>0</v>
      </c>
      <c r="H94" s="39">
        <f t="shared" si="106"/>
        <v>0</v>
      </c>
      <c r="I94" s="181">
        <f t="shared" si="108"/>
        <v>208.08381586758472</v>
      </c>
      <c r="J94" s="168"/>
      <c r="K94" s="182" t="s">
        <v>17</v>
      </c>
      <c r="L94" s="87">
        <f t="shared" si="107"/>
        <v>181.78752144735856</v>
      </c>
      <c r="M94" s="87">
        <f t="shared" si="107"/>
        <v>0.95149606289347533</v>
      </c>
      <c r="N94" s="87">
        <f t="shared" si="107"/>
        <v>22.290233905880786</v>
      </c>
      <c r="O94" s="87">
        <f t="shared" si="107"/>
        <v>3.0545644514518857</v>
      </c>
      <c r="P94" s="87">
        <f t="shared" si="107"/>
        <v>0.8198966768</v>
      </c>
      <c r="Q94" s="87">
        <f t="shared" si="107"/>
        <v>0</v>
      </c>
      <c r="R94" s="87">
        <f t="shared" si="107"/>
        <v>0</v>
      </c>
      <c r="S94" s="185">
        <f t="shared" si="109"/>
        <v>208.90371254438472</v>
      </c>
      <c r="T94" s="168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250"/>
      <c r="BA94" s="160"/>
      <c r="BR94" s="160"/>
      <c r="CG94" s="160"/>
    </row>
    <row r="95" spans="1:85" ht="15">
      <c r="A95" s="186" t="s">
        <v>139</v>
      </c>
      <c r="B95" s="42">
        <f t="shared" si="106"/>
        <v>24036.360273964947</v>
      </c>
      <c r="C95" s="42">
        <f t="shared" si="106"/>
        <v>671.40394590611743</v>
      </c>
      <c r="D95" s="42">
        <f t="shared" si="106"/>
        <v>3458.8734239188179</v>
      </c>
      <c r="E95" s="42">
        <f t="shared" si="106"/>
        <v>103.10841282932617</v>
      </c>
      <c r="F95" s="42">
        <f t="shared" si="106"/>
        <v>0</v>
      </c>
      <c r="G95" s="42">
        <f t="shared" si="106"/>
        <v>0</v>
      </c>
      <c r="H95" s="42">
        <f t="shared" si="106"/>
        <v>0</v>
      </c>
      <c r="I95" s="173">
        <f t="shared" si="108"/>
        <v>28269.746056619206</v>
      </c>
      <c r="J95" s="168"/>
      <c r="K95" s="188" t="s">
        <v>139</v>
      </c>
      <c r="L95" s="42">
        <f t="shared" si="107"/>
        <v>24036.360273964947</v>
      </c>
      <c r="M95" s="42">
        <f t="shared" si="107"/>
        <v>671.40394590611743</v>
      </c>
      <c r="N95" s="42">
        <f t="shared" si="107"/>
        <v>3458.8734239188179</v>
      </c>
      <c r="O95" s="42">
        <f t="shared" si="107"/>
        <v>103.10841282932617</v>
      </c>
      <c r="P95" s="42">
        <f t="shared" si="107"/>
        <v>0</v>
      </c>
      <c r="Q95" s="42">
        <f t="shared" si="107"/>
        <v>0</v>
      </c>
      <c r="R95" s="42">
        <f t="shared" si="107"/>
        <v>0</v>
      </c>
      <c r="S95" s="177">
        <f t="shared" si="109"/>
        <v>28269.746056619206</v>
      </c>
      <c r="T95" s="168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250"/>
      <c r="BA95" s="160"/>
      <c r="BR95" s="160"/>
      <c r="CG95" s="160"/>
    </row>
    <row r="96" spans="1:85" ht="15">
      <c r="A96" s="178" t="s">
        <v>25</v>
      </c>
      <c r="B96" s="39">
        <f t="shared" si="106"/>
        <v>4149.6345017346712</v>
      </c>
      <c r="C96" s="39">
        <f t="shared" si="106"/>
        <v>4.8373094314037232E-2</v>
      </c>
      <c r="D96" s="39">
        <f t="shared" si="106"/>
        <v>7484.2040752368939</v>
      </c>
      <c r="E96" s="39">
        <f t="shared" si="106"/>
        <v>5667.0738018711136</v>
      </c>
      <c r="F96" s="39">
        <f t="shared" si="106"/>
        <v>0</v>
      </c>
      <c r="G96" s="39">
        <f t="shared" si="106"/>
        <v>6248.0520911013782</v>
      </c>
      <c r="H96" s="39">
        <f t="shared" si="106"/>
        <v>1.2467991101424389</v>
      </c>
      <c r="I96" s="181">
        <f t="shared" si="108"/>
        <v>23550.259642148514</v>
      </c>
      <c r="J96" s="168"/>
      <c r="K96" s="182" t="s">
        <v>25</v>
      </c>
      <c r="L96" s="87">
        <f t="shared" si="107"/>
        <v>4149.6345017346712</v>
      </c>
      <c r="M96" s="87">
        <f t="shared" si="107"/>
        <v>4.8373094314037232E-2</v>
      </c>
      <c r="N96" s="87">
        <f t="shared" si="107"/>
        <v>7484.2040752368939</v>
      </c>
      <c r="O96" s="87">
        <f t="shared" si="107"/>
        <v>5667.0738018711136</v>
      </c>
      <c r="P96" s="87">
        <f t="shared" si="107"/>
        <v>2213.9637807080958</v>
      </c>
      <c r="Q96" s="87">
        <f t="shared" si="107"/>
        <v>6248.0520911013782</v>
      </c>
      <c r="R96" s="87">
        <f t="shared" si="107"/>
        <v>1.2467991101424389</v>
      </c>
      <c r="S96" s="185">
        <f t="shared" si="109"/>
        <v>25764.223422856609</v>
      </c>
      <c r="T96" s="168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250"/>
      <c r="BA96" s="160"/>
      <c r="BR96" s="160"/>
      <c r="CG96" s="160"/>
    </row>
    <row r="97" spans="1:85" ht="15">
      <c r="A97" s="186" t="s">
        <v>24</v>
      </c>
      <c r="B97" s="42">
        <f t="shared" si="106"/>
        <v>19971.827651418836</v>
      </c>
      <c r="C97" s="42">
        <f t="shared" si="106"/>
        <v>81.513364217734392</v>
      </c>
      <c r="D97" s="42">
        <f t="shared" si="106"/>
        <v>2047.4438619213761</v>
      </c>
      <c r="E97" s="42">
        <f t="shared" si="106"/>
        <v>0</v>
      </c>
      <c r="F97" s="42">
        <f t="shared" si="106"/>
        <v>0</v>
      </c>
      <c r="G97" s="42">
        <f t="shared" si="106"/>
        <v>0</v>
      </c>
      <c r="H97" s="42">
        <f t="shared" si="106"/>
        <v>0</v>
      </c>
      <c r="I97" s="173">
        <f t="shared" si="108"/>
        <v>22100.784877557948</v>
      </c>
      <c r="J97" s="168"/>
      <c r="K97" s="188" t="s">
        <v>24</v>
      </c>
      <c r="L97" s="42">
        <f t="shared" si="107"/>
        <v>19971.827651418836</v>
      </c>
      <c r="M97" s="42">
        <f t="shared" si="107"/>
        <v>81.513364217734392</v>
      </c>
      <c r="N97" s="42">
        <f t="shared" si="107"/>
        <v>2047.4438619213761</v>
      </c>
      <c r="O97" s="42">
        <f t="shared" si="107"/>
        <v>0</v>
      </c>
      <c r="P97" s="42">
        <f t="shared" si="107"/>
        <v>0</v>
      </c>
      <c r="Q97" s="42">
        <f t="shared" si="107"/>
        <v>0</v>
      </c>
      <c r="R97" s="42">
        <f t="shared" si="107"/>
        <v>0</v>
      </c>
      <c r="S97" s="177">
        <f t="shared" si="109"/>
        <v>22100.784877557948</v>
      </c>
      <c r="T97" s="168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250"/>
      <c r="BA97" s="160"/>
      <c r="BR97" s="160"/>
      <c r="CG97" s="160"/>
    </row>
    <row r="98" spans="1:85" ht="15">
      <c r="A98" s="178" t="s">
        <v>60</v>
      </c>
      <c r="B98" s="39">
        <f t="shared" si="106"/>
        <v>774.63476899772365</v>
      </c>
      <c r="C98" s="39">
        <f t="shared" si="106"/>
        <v>1.1836427517299677</v>
      </c>
      <c r="D98" s="39">
        <f t="shared" si="106"/>
        <v>29.218253099085885</v>
      </c>
      <c r="E98" s="39">
        <f t="shared" si="106"/>
        <v>0</v>
      </c>
      <c r="F98" s="39">
        <f t="shared" si="106"/>
        <v>0</v>
      </c>
      <c r="G98" s="39">
        <f t="shared" si="106"/>
        <v>0</v>
      </c>
      <c r="H98" s="39">
        <f t="shared" si="106"/>
        <v>0</v>
      </c>
      <c r="I98" s="181">
        <f t="shared" si="108"/>
        <v>805.03666484853954</v>
      </c>
      <c r="J98" s="168"/>
      <c r="K98" s="182" t="s">
        <v>60</v>
      </c>
      <c r="L98" s="87">
        <f t="shared" si="107"/>
        <v>774.63476899772365</v>
      </c>
      <c r="M98" s="87">
        <f t="shared" si="107"/>
        <v>1.1836427517299677</v>
      </c>
      <c r="N98" s="87">
        <f t="shared" si="107"/>
        <v>29.218253099085885</v>
      </c>
      <c r="O98" s="87">
        <f t="shared" si="107"/>
        <v>0</v>
      </c>
      <c r="P98" s="87">
        <f t="shared" si="107"/>
        <v>0</v>
      </c>
      <c r="Q98" s="87">
        <f t="shared" si="107"/>
        <v>0</v>
      </c>
      <c r="R98" s="87">
        <f t="shared" si="107"/>
        <v>0</v>
      </c>
      <c r="S98" s="185">
        <f t="shared" si="109"/>
        <v>805.03666484853954</v>
      </c>
      <c r="T98" s="168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250"/>
      <c r="BA98" s="160"/>
      <c r="BR98" s="160"/>
      <c r="CG98" s="160"/>
    </row>
    <row r="99" spans="1:85" ht="15">
      <c r="A99" s="186" t="s">
        <v>22</v>
      </c>
      <c r="B99" s="42">
        <f t="shared" si="106"/>
        <v>857.62457470847085</v>
      </c>
      <c r="C99" s="42">
        <f t="shared" si="106"/>
        <v>0</v>
      </c>
      <c r="D99" s="42">
        <f t="shared" si="106"/>
        <v>79.262166628773755</v>
      </c>
      <c r="E99" s="42">
        <f t="shared" si="106"/>
        <v>4.1850347327598056E-2</v>
      </c>
      <c r="F99" s="42">
        <f t="shared" si="106"/>
        <v>1.8392343121322976</v>
      </c>
      <c r="G99" s="42">
        <f t="shared" si="106"/>
        <v>0</v>
      </c>
      <c r="H99" s="42">
        <f t="shared" si="106"/>
        <v>0</v>
      </c>
      <c r="I99" s="173">
        <f t="shared" si="108"/>
        <v>938.76782599670446</v>
      </c>
      <c r="J99" s="168"/>
      <c r="K99" s="188" t="s">
        <v>22</v>
      </c>
      <c r="L99" s="42">
        <f t="shared" si="107"/>
        <v>857.62457470847085</v>
      </c>
      <c r="M99" s="42">
        <f t="shared" si="107"/>
        <v>0</v>
      </c>
      <c r="N99" s="42">
        <f t="shared" si="107"/>
        <v>79.262166628773755</v>
      </c>
      <c r="O99" s="42">
        <f t="shared" si="107"/>
        <v>4.1850347327598056E-2</v>
      </c>
      <c r="P99" s="42">
        <f t="shared" si="107"/>
        <v>1814.1416372882422</v>
      </c>
      <c r="Q99" s="42">
        <f t="shared" si="107"/>
        <v>0</v>
      </c>
      <c r="R99" s="42">
        <f t="shared" si="107"/>
        <v>0</v>
      </c>
      <c r="S99" s="177">
        <f t="shared" si="109"/>
        <v>2751.0702289728142</v>
      </c>
      <c r="T99" s="168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250"/>
      <c r="BA99" s="160"/>
      <c r="BR99" s="160"/>
      <c r="CG99" s="160"/>
    </row>
    <row r="100" spans="1:85" ht="15">
      <c r="A100" s="178" t="s">
        <v>21</v>
      </c>
      <c r="B100" s="39">
        <f t="shared" si="106"/>
        <v>17.400019709750126</v>
      </c>
      <c r="C100" s="39">
        <f t="shared" si="106"/>
        <v>0</v>
      </c>
      <c r="D100" s="39">
        <f t="shared" si="106"/>
        <v>0.32148724539498141</v>
      </c>
      <c r="E100" s="39">
        <f t="shared" si="106"/>
        <v>0</v>
      </c>
      <c r="F100" s="39">
        <f t="shared" si="106"/>
        <v>0</v>
      </c>
      <c r="G100" s="39">
        <f t="shared" si="106"/>
        <v>0</v>
      </c>
      <c r="H100" s="39">
        <f t="shared" si="106"/>
        <v>0</v>
      </c>
      <c r="I100" s="181">
        <f t="shared" si="108"/>
        <v>17.721506955145106</v>
      </c>
      <c r="J100" s="168"/>
      <c r="K100" s="182" t="s">
        <v>21</v>
      </c>
      <c r="L100" s="87">
        <f t="shared" si="107"/>
        <v>17.400019709750126</v>
      </c>
      <c r="M100" s="87">
        <f t="shared" si="107"/>
        <v>0</v>
      </c>
      <c r="N100" s="87">
        <f t="shared" si="107"/>
        <v>0.32148724539498141</v>
      </c>
      <c r="O100" s="87">
        <f t="shared" si="107"/>
        <v>0</v>
      </c>
      <c r="P100" s="87">
        <f t="shared" si="107"/>
        <v>0</v>
      </c>
      <c r="Q100" s="87">
        <f t="shared" si="107"/>
        <v>0</v>
      </c>
      <c r="R100" s="87">
        <f t="shared" si="107"/>
        <v>0</v>
      </c>
      <c r="S100" s="185">
        <f t="shared" si="109"/>
        <v>17.721506955145106</v>
      </c>
      <c r="T100" s="168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250"/>
      <c r="BA100" s="160"/>
      <c r="BR100" s="160"/>
      <c r="CG100" s="160"/>
    </row>
    <row r="101" spans="1:85" ht="15">
      <c r="A101" s="189" t="s">
        <v>64</v>
      </c>
      <c r="B101" s="42">
        <f t="shared" si="106"/>
        <v>199.22372388315461</v>
      </c>
      <c r="C101" s="42">
        <f t="shared" si="106"/>
        <v>0</v>
      </c>
      <c r="D101" s="42">
        <f t="shared" si="106"/>
        <v>74.170665543088873</v>
      </c>
      <c r="E101" s="42">
        <f t="shared" si="106"/>
        <v>0</v>
      </c>
      <c r="F101" s="42">
        <f t="shared" si="106"/>
        <v>0</v>
      </c>
      <c r="G101" s="42">
        <f t="shared" si="106"/>
        <v>0</v>
      </c>
      <c r="H101" s="42">
        <f t="shared" si="106"/>
        <v>0</v>
      </c>
      <c r="I101" s="173">
        <f t="shared" si="108"/>
        <v>273.39438942624349</v>
      </c>
      <c r="J101" s="168"/>
      <c r="K101" s="190" t="s">
        <v>64</v>
      </c>
      <c r="L101" s="42">
        <f t="shared" si="107"/>
        <v>199.22372388315461</v>
      </c>
      <c r="M101" s="42">
        <f t="shared" si="107"/>
        <v>0</v>
      </c>
      <c r="N101" s="42">
        <f t="shared" si="107"/>
        <v>74.170665543088873</v>
      </c>
      <c r="O101" s="42">
        <f t="shared" si="107"/>
        <v>0</v>
      </c>
      <c r="P101" s="42">
        <f t="shared" si="107"/>
        <v>0</v>
      </c>
      <c r="Q101" s="42">
        <f t="shared" si="107"/>
        <v>0</v>
      </c>
      <c r="R101" s="42">
        <f t="shared" si="107"/>
        <v>0</v>
      </c>
      <c r="S101" s="177">
        <f t="shared" si="109"/>
        <v>273.39438942624349</v>
      </c>
      <c r="T101" s="168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250"/>
      <c r="BA101" s="160"/>
      <c r="BR101" s="160"/>
      <c r="CG101" s="160"/>
    </row>
    <row r="102" spans="1:85">
      <c r="A102" s="191" t="s">
        <v>23</v>
      </c>
      <c r="B102" s="60">
        <f t="shared" si="106"/>
        <v>199.22372388315461</v>
      </c>
      <c r="C102" s="60">
        <f t="shared" si="106"/>
        <v>0</v>
      </c>
      <c r="D102" s="60">
        <f t="shared" si="106"/>
        <v>74.170665543088873</v>
      </c>
      <c r="E102" s="60">
        <f t="shared" si="106"/>
        <v>0</v>
      </c>
      <c r="F102" s="60">
        <f t="shared" si="106"/>
        <v>0</v>
      </c>
      <c r="G102" s="60">
        <f t="shared" si="106"/>
        <v>0</v>
      </c>
      <c r="H102" s="60">
        <f t="shared" si="106"/>
        <v>0</v>
      </c>
      <c r="I102" s="194">
        <f t="shared" si="108"/>
        <v>273.39438942624349</v>
      </c>
      <c r="J102" s="168"/>
      <c r="K102" s="195" t="s">
        <v>23</v>
      </c>
      <c r="L102" s="90">
        <f t="shared" si="107"/>
        <v>199.22372388315461</v>
      </c>
      <c r="M102" s="90">
        <f t="shared" si="107"/>
        <v>0</v>
      </c>
      <c r="N102" s="90">
        <f t="shared" si="107"/>
        <v>74.170665543088873</v>
      </c>
      <c r="O102" s="90">
        <f t="shared" si="107"/>
        <v>0</v>
      </c>
      <c r="P102" s="90">
        <f t="shared" si="107"/>
        <v>0</v>
      </c>
      <c r="Q102" s="90">
        <f t="shared" si="107"/>
        <v>0</v>
      </c>
      <c r="R102" s="90">
        <f t="shared" si="107"/>
        <v>0</v>
      </c>
      <c r="S102" s="198">
        <f t="shared" si="109"/>
        <v>273.39438942624349</v>
      </c>
      <c r="T102" s="168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251"/>
      <c r="BA102" s="160"/>
      <c r="BR102" s="160"/>
      <c r="CG102" s="160"/>
    </row>
    <row r="103" spans="1:85">
      <c r="A103" s="199" t="s">
        <v>19</v>
      </c>
      <c r="B103" s="63">
        <f t="shared" si="106"/>
        <v>0</v>
      </c>
      <c r="C103" s="63">
        <f t="shared" si="106"/>
        <v>0</v>
      </c>
      <c r="D103" s="63">
        <f t="shared" si="106"/>
        <v>0</v>
      </c>
      <c r="E103" s="63">
        <f t="shared" si="106"/>
        <v>0</v>
      </c>
      <c r="F103" s="63">
        <f t="shared" si="106"/>
        <v>0</v>
      </c>
      <c r="G103" s="63">
        <f t="shared" si="106"/>
        <v>0</v>
      </c>
      <c r="H103" s="63">
        <f t="shared" si="106"/>
        <v>0</v>
      </c>
      <c r="I103" s="202">
        <f t="shared" si="108"/>
        <v>0</v>
      </c>
      <c r="J103" s="168"/>
      <c r="K103" s="203" t="s">
        <v>19</v>
      </c>
      <c r="L103" s="63">
        <f t="shared" si="107"/>
        <v>0</v>
      </c>
      <c r="M103" s="63">
        <f t="shared" si="107"/>
        <v>0</v>
      </c>
      <c r="N103" s="63">
        <f t="shared" si="107"/>
        <v>0</v>
      </c>
      <c r="O103" s="63">
        <f t="shared" si="107"/>
        <v>0</v>
      </c>
      <c r="P103" s="63">
        <f t="shared" si="107"/>
        <v>0</v>
      </c>
      <c r="Q103" s="63">
        <f t="shared" si="107"/>
        <v>0</v>
      </c>
      <c r="R103" s="63">
        <f t="shared" si="107"/>
        <v>0</v>
      </c>
      <c r="S103" s="205">
        <f t="shared" si="109"/>
        <v>0</v>
      </c>
      <c r="T103" s="168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251"/>
      <c r="BA103" s="160"/>
      <c r="BR103" s="160"/>
      <c r="CG103" s="160"/>
    </row>
    <row r="104" spans="1:85">
      <c r="A104" s="191" t="s">
        <v>20</v>
      </c>
      <c r="B104" s="60">
        <f t="shared" si="106"/>
        <v>0</v>
      </c>
      <c r="C104" s="60">
        <f t="shared" si="106"/>
        <v>0</v>
      </c>
      <c r="D104" s="60">
        <f t="shared" si="106"/>
        <v>0</v>
      </c>
      <c r="E104" s="60">
        <f t="shared" si="106"/>
        <v>0</v>
      </c>
      <c r="F104" s="60">
        <f t="shared" si="106"/>
        <v>0</v>
      </c>
      <c r="G104" s="60">
        <f t="shared" si="106"/>
        <v>0</v>
      </c>
      <c r="H104" s="60">
        <f t="shared" si="106"/>
        <v>0</v>
      </c>
      <c r="I104" s="194">
        <f t="shared" si="108"/>
        <v>0</v>
      </c>
      <c r="J104" s="168"/>
      <c r="K104" s="195" t="s">
        <v>20</v>
      </c>
      <c r="L104" s="90">
        <f t="shared" si="107"/>
        <v>0</v>
      </c>
      <c r="M104" s="90">
        <f t="shared" si="107"/>
        <v>0</v>
      </c>
      <c r="N104" s="90">
        <f t="shared" si="107"/>
        <v>0</v>
      </c>
      <c r="O104" s="90">
        <f t="shared" si="107"/>
        <v>0</v>
      </c>
      <c r="P104" s="90">
        <f t="shared" si="107"/>
        <v>0</v>
      </c>
      <c r="Q104" s="90">
        <f t="shared" si="107"/>
        <v>0</v>
      </c>
      <c r="R104" s="90">
        <f t="shared" si="107"/>
        <v>0</v>
      </c>
      <c r="S104" s="198">
        <f t="shared" si="109"/>
        <v>0</v>
      </c>
      <c r="T104" s="168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251"/>
      <c r="BA104" s="160"/>
      <c r="BR104" s="160"/>
      <c r="CG104" s="160"/>
    </row>
    <row r="105" spans="1:85" ht="15" thickBot="1">
      <c r="A105" s="206" t="s">
        <v>11</v>
      </c>
      <c r="B105" s="52">
        <f t="shared" si="106"/>
        <v>0</v>
      </c>
      <c r="C105" s="52">
        <f t="shared" si="106"/>
        <v>0</v>
      </c>
      <c r="D105" s="52">
        <f t="shared" si="106"/>
        <v>0</v>
      </c>
      <c r="E105" s="52">
        <f t="shared" si="106"/>
        <v>0</v>
      </c>
      <c r="F105" s="52">
        <f t="shared" si="106"/>
        <v>0</v>
      </c>
      <c r="G105" s="52">
        <f t="shared" si="106"/>
        <v>0</v>
      </c>
      <c r="H105" s="52">
        <f t="shared" si="106"/>
        <v>0</v>
      </c>
      <c r="I105" s="209">
        <f t="shared" si="108"/>
        <v>0</v>
      </c>
      <c r="J105" s="168"/>
      <c r="K105" s="210" t="s">
        <v>11</v>
      </c>
      <c r="L105" s="52">
        <f t="shared" si="107"/>
        <v>0</v>
      </c>
      <c r="M105" s="52">
        <f t="shared" si="107"/>
        <v>0</v>
      </c>
      <c r="N105" s="52">
        <f t="shared" si="107"/>
        <v>0</v>
      </c>
      <c r="O105" s="52">
        <f t="shared" si="107"/>
        <v>0</v>
      </c>
      <c r="P105" s="52">
        <f t="shared" si="107"/>
        <v>0</v>
      </c>
      <c r="Q105" s="52">
        <f t="shared" si="107"/>
        <v>0</v>
      </c>
      <c r="R105" s="52">
        <f t="shared" si="107"/>
        <v>0</v>
      </c>
      <c r="S105" s="212">
        <f t="shared" si="109"/>
        <v>0</v>
      </c>
      <c r="T105" s="168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251"/>
      <c r="BA105" s="160"/>
      <c r="BR105" s="160"/>
      <c r="CG105" s="160"/>
    </row>
    <row r="106" spans="1:85" ht="15">
      <c r="A106" s="213" t="s">
        <v>26</v>
      </c>
      <c r="B106" s="214">
        <f>SUM(B85:B101)</f>
        <v>51969.058474017911</v>
      </c>
      <c r="C106" s="214">
        <f t="shared" ref="C106:H106" si="110">SUM(C85:C101)</f>
        <v>766.15037380801266</v>
      </c>
      <c r="D106" s="214">
        <f t="shared" si="110"/>
        <v>13354.518676071024</v>
      </c>
      <c r="E106" s="214">
        <f t="shared" si="110"/>
        <v>6075.3617310145955</v>
      </c>
      <c r="F106" s="214">
        <f t="shared" si="110"/>
        <v>28.023783567327964</v>
      </c>
      <c r="G106" s="214">
        <f t="shared" si="110"/>
        <v>6248.0520911013782</v>
      </c>
      <c r="H106" s="216">
        <f t="shared" si="110"/>
        <v>1.2467991101424389</v>
      </c>
      <c r="I106" s="173">
        <f t="shared" ref="I106" si="111">SUM(I85:I101)</f>
        <v>78442.411928690402</v>
      </c>
      <c r="J106" s="168"/>
      <c r="K106" s="215" t="s">
        <v>26</v>
      </c>
      <c r="L106" s="214">
        <f>SUM(L85:L101)</f>
        <v>51969.058474017911</v>
      </c>
      <c r="M106" s="214">
        <f t="shared" ref="M106:R106" si="112">SUM(M85:M101)</f>
        <v>766.15037380801266</v>
      </c>
      <c r="N106" s="214">
        <f t="shared" si="112"/>
        <v>13354.518676071024</v>
      </c>
      <c r="O106" s="214">
        <f t="shared" si="112"/>
        <v>6075.3617310145955</v>
      </c>
      <c r="P106" s="214">
        <f t="shared" si="112"/>
        <v>35106.187668597166</v>
      </c>
      <c r="Q106" s="214">
        <f t="shared" si="112"/>
        <v>6248.0520911013782</v>
      </c>
      <c r="R106" s="216">
        <f t="shared" si="112"/>
        <v>1.2467991101424389</v>
      </c>
      <c r="S106" s="217">
        <f t="shared" ref="S106" si="113">SUM(S85:S101)</f>
        <v>113520.57581372022</v>
      </c>
      <c r="T106" s="168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250"/>
      <c r="BA106" s="160"/>
      <c r="BR106" s="160"/>
      <c r="CG106" s="160"/>
    </row>
    <row r="107" spans="1:85" s="23" customFormat="1" ht="15" thickBot="1">
      <c r="A107" s="59" t="s">
        <v>88</v>
      </c>
      <c r="B107" s="47">
        <f>IF($I106=0,"-",B106/$I106)</f>
        <v>0.66251224555998345</v>
      </c>
      <c r="C107" s="47">
        <f t="shared" ref="C107:H107" si="114">IF($I106=0,"-",C106/$I106)</f>
        <v>9.7670425343944871E-3</v>
      </c>
      <c r="D107" s="47">
        <f t="shared" si="114"/>
        <v>0.17024615061825493</v>
      </c>
      <c r="E107" s="47">
        <f t="shared" si="114"/>
        <v>7.7449960826517172E-2</v>
      </c>
      <c r="F107" s="47">
        <f t="shared" si="114"/>
        <v>3.5725295638287525E-4</v>
      </c>
      <c r="G107" s="47">
        <f t="shared" si="114"/>
        <v>7.9651453052989901E-2</v>
      </c>
      <c r="H107" s="70">
        <f t="shared" si="114"/>
        <v>1.5894451477038542E-5</v>
      </c>
      <c r="I107" s="48">
        <f>SUM(B107:H107)</f>
        <v>0.99999999999999978</v>
      </c>
      <c r="K107" s="81" t="s">
        <v>88</v>
      </c>
      <c r="L107" s="98">
        <f>IF($S106=0,"-",L106/$S106)</f>
        <v>0.45779417609099965</v>
      </c>
      <c r="M107" s="98">
        <f t="shared" ref="M107:R107" si="115">IF($S106=0,"-",M106/$S106)</f>
        <v>6.749000067311277E-3</v>
      </c>
      <c r="N107" s="98">
        <f t="shared" si="115"/>
        <v>0.11763963123288687</v>
      </c>
      <c r="O107" s="98">
        <f t="shared" si="115"/>
        <v>5.3517714189398262E-2</v>
      </c>
      <c r="P107" s="98">
        <f t="shared" si="115"/>
        <v>0.30924955601180271</v>
      </c>
      <c r="Q107" s="98">
        <f t="shared" si="115"/>
        <v>5.5038939384469118E-2</v>
      </c>
      <c r="R107" s="99">
        <f t="shared" si="115"/>
        <v>1.0983023132197233E-5</v>
      </c>
      <c r="S107" s="100">
        <f>SUM(L107:R107)</f>
        <v>1</v>
      </c>
      <c r="AI107" s="140"/>
    </row>
    <row r="108" spans="1:85" ht="15" thickBot="1">
      <c r="A108" s="252"/>
      <c r="B108" s="253"/>
      <c r="C108" s="253"/>
      <c r="D108" s="253"/>
      <c r="E108" s="253"/>
      <c r="F108" s="253"/>
      <c r="G108" s="253"/>
      <c r="H108" s="253"/>
      <c r="I108" s="253"/>
      <c r="K108" s="252"/>
      <c r="AI108" s="168"/>
      <c r="BA108" s="160"/>
      <c r="BR108" s="160"/>
      <c r="CG108" s="160"/>
    </row>
    <row r="109" spans="1:85" ht="28.5">
      <c r="A109" s="312" t="s">
        <v>32</v>
      </c>
      <c r="B109" s="164" t="s">
        <v>0</v>
      </c>
      <c r="C109" s="164" t="s">
        <v>1</v>
      </c>
      <c r="D109" s="164" t="s">
        <v>2</v>
      </c>
      <c r="E109" s="164" t="s">
        <v>3</v>
      </c>
      <c r="F109" s="164" t="s">
        <v>27</v>
      </c>
      <c r="G109" s="164" t="s">
        <v>4</v>
      </c>
      <c r="H109" s="164" t="s">
        <v>5</v>
      </c>
      <c r="I109" s="165" t="s">
        <v>6</v>
      </c>
      <c r="K109" s="314" t="s">
        <v>32</v>
      </c>
      <c r="L109" s="166" t="s">
        <v>0</v>
      </c>
      <c r="M109" s="166" t="s">
        <v>1</v>
      </c>
      <c r="N109" s="166" t="s">
        <v>2</v>
      </c>
      <c r="O109" s="166" t="s">
        <v>3</v>
      </c>
      <c r="P109" s="166" t="s">
        <v>27</v>
      </c>
      <c r="Q109" s="166" t="s">
        <v>4</v>
      </c>
      <c r="R109" s="166" t="s">
        <v>5</v>
      </c>
      <c r="S109" s="167" t="s">
        <v>6</v>
      </c>
      <c r="U109" s="316" t="s">
        <v>32</v>
      </c>
      <c r="V109" s="219" t="s">
        <v>74</v>
      </c>
      <c r="W109" s="219" t="s">
        <v>75</v>
      </c>
      <c r="X109" s="219" t="s">
        <v>4</v>
      </c>
      <c r="Y109" s="219" t="s">
        <v>1</v>
      </c>
      <c r="Z109" s="219" t="s">
        <v>2</v>
      </c>
      <c r="AA109" s="219" t="s">
        <v>3</v>
      </c>
      <c r="AB109" s="219" t="s">
        <v>55</v>
      </c>
      <c r="AC109" s="219" t="s">
        <v>68</v>
      </c>
      <c r="AD109" s="220" t="s">
        <v>76</v>
      </c>
      <c r="AE109" s="220" t="s">
        <v>83</v>
      </c>
      <c r="AF109" s="220" t="s">
        <v>77</v>
      </c>
      <c r="AG109" s="220" t="s">
        <v>84</v>
      </c>
      <c r="AH109" s="220" t="s">
        <v>85</v>
      </c>
      <c r="AI109" s="221" t="s">
        <v>63</v>
      </c>
      <c r="BA109" s="160"/>
      <c r="BR109" s="160"/>
      <c r="CG109" s="160"/>
    </row>
    <row r="110" spans="1:85" ht="15">
      <c r="A110" s="313" t="s">
        <v>32</v>
      </c>
      <c r="B110" s="318" t="s">
        <v>69</v>
      </c>
      <c r="C110" s="319"/>
      <c r="D110" s="319"/>
      <c r="E110" s="319"/>
      <c r="F110" s="319"/>
      <c r="G110" s="319"/>
      <c r="H110" s="319"/>
      <c r="I110" s="320"/>
      <c r="K110" s="315" t="s">
        <v>32</v>
      </c>
      <c r="L110" s="321" t="s">
        <v>69</v>
      </c>
      <c r="M110" s="322"/>
      <c r="N110" s="322"/>
      <c r="O110" s="322"/>
      <c r="P110" s="322"/>
      <c r="Q110" s="322"/>
      <c r="R110" s="322"/>
      <c r="S110" s="323"/>
      <c r="U110" s="317" t="s">
        <v>32</v>
      </c>
      <c r="V110" s="324" t="s">
        <v>69</v>
      </c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5"/>
      <c r="BA110" s="160"/>
      <c r="BR110" s="160"/>
      <c r="CG110" s="160"/>
    </row>
    <row r="111" spans="1:85" ht="15">
      <c r="A111" s="170" t="s">
        <v>7</v>
      </c>
      <c r="B111" s="171">
        <v>0</v>
      </c>
      <c r="C111" s="171">
        <v>0</v>
      </c>
      <c r="D111" s="171">
        <v>0</v>
      </c>
      <c r="E111" s="171">
        <v>0</v>
      </c>
      <c r="F111" s="361"/>
      <c r="G111" s="171">
        <v>0</v>
      </c>
      <c r="H111" s="172">
        <v>0</v>
      </c>
      <c r="I111" s="173">
        <f>SUM(B111:H111)</f>
        <v>0</v>
      </c>
      <c r="J111" s="168"/>
      <c r="K111" s="222" t="s">
        <v>7</v>
      </c>
      <c r="L111" s="171">
        <v>0</v>
      </c>
      <c r="M111" s="171">
        <v>0</v>
      </c>
      <c r="N111" s="171">
        <v>0</v>
      </c>
      <c r="O111" s="171">
        <v>0</v>
      </c>
      <c r="P111" s="171">
        <v>0</v>
      </c>
      <c r="Q111" s="171">
        <v>0</v>
      </c>
      <c r="R111" s="223">
        <v>0</v>
      </c>
      <c r="S111" s="224">
        <f>SUM(L111:R111)</f>
        <v>0</v>
      </c>
      <c r="U111" s="225" t="s">
        <v>7</v>
      </c>
      <c r="V111" s="226">
        <v>0</v>
      </c>
      <c r="W111" s="226">
        <v>0</v>
      </c>
      <c r="X111" s="226">
        <v>0</v>
      </c>
      <c r="Y111" s="226">
        <v>0</v>
      </c>
      <c r="Z111" s="226">
        <v>0</v>
      </c>
      <c r="AA111" s="226">
        <v>0</v>
      </c>
      <c r="AB111" s="226">
        <v>0</v>
      </c>
      <c r="AC111" s="227">
        <v>0</v>
      </c>
      <c r="AD111" s="228">
        <v>0</v>
      </c>
      <c r="AE111" s="228">
        <v>0</v>
      </c>
      <c r="AF111" s="228">
        <v>0</v>
      </c>
      <c r="AG111" s="228">
        <v>0</v>
      </c>
      <c r="AH111" s="228">
        <v>0</v>
      </c>
      <c r="AI111" s="229">
        <f>SUM(V111:AC111)</f>
        <v>0</v>
      </c>
      <c r="AJ111" s="160" t="str">
        <f>IF(ABS(S111-AI111)&gt;0.001,S111-AI111,"")</f>
        <v/>
      </c>
      <c r="BA111" s="160"/>
      <c r="BR111" s="160"/>
      <c r="CG111" s="160"/>
    </row>
    <row r="112" spans="1:85" ht="15">
      <c r="A112" s="178" t="s">
        <v>8</v>
      </c>
      <c r="B112" s="179">
        <v>0</v>
      </c>
      <c r="C112" s="179">
        <v>0</v>
      </c>
      <c r="D112" s="179">
        <v>0</v>
      </c>
      <c r="E112" s="179">
        <v>0</v>
      </c>
      <c r="F112" s="362"/>
      <c r="G112" s="179">
        <v>0</v>
      </c>
      <c r="H112" s="180">
        <v>0</v>
      </c>
      <c r="I112" s="181">
        <f t="shared" ref="I112:I131" si="116">SUM(B112:H112)</f>
        <v>0</v>
      </c>
      <c r="J112" s="168"/>
      <c r="K112" s="182" t="s">
        <v>8</v>
      </c>
      <c r="L112" s="183">
        <v>0</v>
      </c>
      <c r="M112" s="183">
        <v>0</v>
      </c>
      <c r="N112" s="183">
        <v>0</v>
      </c>
      <c r="O112" s="183">
        <v>0</v>
      </c>
      <c r="P112" s="183">
        <v>0</v>
      </c>
      <c r="Q112" s="183">
        <v>0</v>
      </c>
      <c r="R112" s="184">
        <v>0</v>
      </c>
      <c r="S112" s="185">
        <f t="shared" ref="S112:S131" si="117">SUM(L112:R112)</f>
        <v>0</v>
      </c>
      <c r="U112" s="230" t="s">
        <v>8</v>
      </c>
      <c r="V112" s="231">
        <v>0</v>
      </c>
      <c r="W112" s="231">
        <v>0</v>
      </c>
      <c r="X112" s="231">
        <v>0</v>
      </c>
      <c r="Y112" s="231">
        <v>0</v>
      </c>
      <c r="Z112" s="231">
        <v>0</v>
      </c>
      <c r="AA112" s="231">
        <v>0</v>
      </c>
      <c r="AB112" s="231">
        <v>0</v>
      </c>
      <c r="AC112" s="232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33">
        <f t="shared" ref="AI112:AI131" si="118">SUM(V112:AC112)</f>
        <v>0</v>
      </c>
      <c r="AJ112" s="160" t="str">
        <f t="shared" ref="AJ112:AJ133" si="119">IF(ABS(S112-AI112)&gt;0.001,S112-AI112,"")</f>
        <v/>
      </c>
      <c r="BA112" s="160"/>
      <c r="BR112" s="160"/>
      <c r="CG112" s="160"/>
    </row>
    <row r="113" spans="1:85" ht="15">
      <c r="A113" s="186" t="s">
        <v>10</v>
      </c>
      <c r="B113" s="175">
        <v>0</v>
      </c>
      <c r="C113" s="175">
        <v>0</v>
      </c>
      <c r="D113" s="175">
        <v>0</v>
      </c>
      <c r="E113" s="175">
        <v>0</v>
      </c>
      <c r="F113" s="362"/>
      <c r="G113" s="175">
        <v>0</v>
      </c>
      <c r="H113" s="187">
        <v>0</v>
      </c>
      <c r="I113" s="173">
        <f t="shared" si="116"/>
        <v>0</v>
      </c>
      <c r="J113" s="168"/>
      <c r="K113" s="188" t="s">
        <v>10</v>
      </c>
      <c r="L113" s="175">
        <v>0</v>
      </c>
      <c r="M113" s="175">
        <v>0</v>
      </c>
      <c r="N113" s="175">
        <v>0</v>
      </c>
      <c r="O113" s="175">
        <v>0</v>
      </c>
      <c r="P113" s="175">
        <v>0</v>
      </c>
      <c r="Q113" s="175">
        <v>0</v>
      </c>
      <c r="R113" s="176">
        <v>0</v>
      </c>
      <c r="S113" s="177">
        <f t="shared" si="117"/>
        <v>0</v>
      </c>
      <c r="U113" s="234" t="s">
        <v>10</v>
      </c>
      <c r="V113" s="226">
        <v>0</v>
      </c>
      <c r="W113" s="226">
        <v>0</v>
      </c>
      <c r="X113" s="226">
        <v>0</v>
      </c>
      <c r="Y113" s="226">
        <v>0</v>
      </c>
      <c r="Z113" s="226">
        <v>0</v>
      </c>
      <c r="AA113" s="226">
        <v>0</v>
      </c>
      <c r="AB113" s="226">
        <v>0</v>
      </c>
      <c r="AC113" s="227">
        <v>0</v>
      </c>
      <c r="AD113" s="228">
        <v>0</v>
      </c>
      <c r="AE113" s="228">
        <v>0</v>
      </c>
      <c r="AF113" s="228">
        <v>0</v>
      </c>
      <c r="AG113" s="228">
        <v>0</v>
      </c>
      <c r="AH113" s="228">
        <v>0</v>
      </c>
      <c r="AI113" s="229">
        <f t="shared" si="118"/>
        <v>0</v>
      </c>
      <c r="AJ113" s="160" t="str">
        <f t="shared" si="119"/>
        <v/>
      </c>
      <c r="BA113" s="160"/>
      <c r="BR113" s="160"/>
      <c r="CG113" s="160"/>
    </row>
    <row r="114" spans="1:85" ht="15">
      <c r="A114" s="178" t="s">
        <v>56</v>
      </c>
      <c r="B114" s="179">
        <v>0</v>
      </c>
      <c r="C114" s="179">
        <v>0</v>
      </c>
      <c r="D114" s="179">
        <v>0</v>
      </c>
      <c r="E114" s="179">
        <v>0</v>
      </c>
      <c r="F114" s="362"/>
      <c r="G114" s="179">
        <v>0</v>
      </c>
      <c r="H114" s="180">
        <v>0</v>
      </c>
      <c r="I114" s="181">
        <f t="shared" si="116"/>
        <v>0</v>
      </c>
      <c r="J114" s="168"/>
      <c r="K114" s="182" t="s">
        <v>56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4">
        <v>0</v>
      </c>
      <c r="S114" s="185">
        <f t="shared" si="117"/>
        <v>0</v>
      </c>
      <c r="U114" s="230" t="s">
        <v>56</v>
      </c>
      <c r="V114" s="231">
        <v>0</v>
      </c>
      <c r="W114" s="231">
        <v>0</v>
      </c>
      <c r="X114" s="231">
        <v>0</v>
      </c>
      <c r="Y114" s="231">
        <v>0</v>
      </c>
      <c r="Z114" s="231">
        <v>0</v>
      </c>
      <c r="AA114" s="231">
        <v>0</v>
      </c>
      <c r="AB114" s="231">
        <v>0</v>
      </c>
      <c r="AC114" s="232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33">
        <f t="shared" si="118"/>
        <v>0</v>
      </c>
      <c r="AJ114" s="160" t="str">
        <f t="shared" si="119"/>
        <v/>
      </c>
      <c r="BA114" s="160"/>
      <c r="BR114" s="160"/>
      <c r="CG114" s="160"/>
    </row>
    <row r="115" spans="1:85" ht="15">
      <c r="A115" s="186" t="s">
        <v>16</v>
      </c>
      <c r="B115" s="175">
        <v>0</v>
      </c>
      <c r="C115" s="175">
        <v>0</v>
      </c>
      <c r="D115" s="175">
        <v>3.3588927661397809</v>
      </c>
      <c r="E115" s="175">
        <v>0</v>
      </c>
      <c r="F115" s="362"/>
      <c r="G115" s="175">
        <v>0</v>
      </c>
      <c r="H115" s="187">
        <v>0</v>
      </c>
      <c r="I115" s="173">
        <f t="shared" si="116"/>
        <v>3.3588927661397809</v>
      </c>
      <c r="J115" s="168"/>
      <c r="K115" s="188" t="s">
        <v>16</v>
      </c>
      <c r="L115" s="175">
        <v>0</v>
      </c>
      <c r="M115" s="175">
        <v>0</v>
      </c>
      <c r="N115" s="175">
        <v>3.3588927661397809</v>
      </c>
      <c r="O115" s="175">
        <v>0</v>
      </c>
      <c r="P115" s="175">
        <v>0</v>
      </c>
      <c r="Q115" s="175">
        <v>0</v>
      </c>
      <c r="R115" s="176">
        <v>0</v>
      </c>
      <c r="S115" s="177">
        <f t="shared" si="117"/>
        <v>3.3588927661397809</v>
      </c>
      <c r="U115" s="234" t="s">
        <v>16</v>
      </c>
      <c r="V115" s="226">
        <v>0</v>
      </c>
      <c r="W115" s="226">
        <v>0</v>
      </c>
      <c r="X115" s="226">
        <v>0</v>
      </c>
      <c r="Y115" s="226">
        <v>0</v>
      </c>
      <c r="Z115" s="226">
        <v>0</v>
      </c>
      <c r="AA115" s="226">
        <v>0</v>
      </c>
      <c r="AB115" s="226">
        <v>0</v>
      </c>
      <c r="AC115" s="227">
        <v>3.3588927661397809</v>
      </c>
      <c r="AD115" s="228">
        <v>0</v>
      </c>
      <c r="AE115" s="228">
        <v>0</v>
      </c>
      <c r="AF115" s="228">
        <v>0</v>
      </c>
      <c r="AG115" s="228">
        <v>3.3588927661397809</v>
      </c>
      <c r="AH115" s="228">
        <v>0</v>
      </c>
      <c r="AI115" s="229">
        <f t="shared" si="118"/>
        <v>3.3588927661397809</v>
      </c>
      <c r="AJ115" s="160" t="str">
        <f t="shared" si="119"/>
        <v/>
      </c>
      <c r="BA115" s="160"/>
      <c r="BR115" s="160"/>
      <c r="CG115" s="160"/>
    </row>
    <row r="116" spans="1:85" ht="15">
      <c r="A116" s="178" t="s">
        <v>15</v>
      </c>
      <c r="B116" s="179">
        <v>0.2642585332176266</v>
      </c>
      <c r="C116" s="179">
        <v>0</v>
      </c>
      <c r="D116" s="179">
        <v>0</v>
      </c>
      <c r="E116" s="179">
        <v>1.3236277217379831E-2</v>
      </c>
      <c r="F116" s="362"/>
      <c r="G116" s="179">
        <v>0</v>
      </c>
      <c r="H116" s="180">
        <v>0</v>
      </c>
      <c r="I116" s="181">
        <f t="shared" si="116"/>
        <v>0.27749481043500646</v>
      </c>
      <c r="J116" s="168"/>
      <c r="K116" s="182" t="s">
        <v>15</v>
      </c>
      <c r="L116" s="183">
        <v>0.2642585332176266</v>
      </c>
      <c r="M116" s="183">
        <v>0</v>
      </c>
      <c r="N116" s="183">
        <v>0</v>
      </c>
      <c r="O116" s="183">
        <v>1.3236277217379831E-2</v>
      </c>
      <c r="P116" s="183">
        <v>0</v>
      </c>
      <c r="Q116" s="183">
        <v>0</v>
      </c>
      <c r="R116" s="184">
        <v>0</v>
      </c>
      <c r="S116" s="185">
        <f t="shared" si="117"/>
        <v>0.27749481043500646</v>
      </c>
      <c r="U116" s="230" t="s">
        <v>57</v>
      </c>
      <c r="V116" s="231">
        <v>0.20139965427996312</v>
      </c>
      <c r="W116" s="231">
        <v>0</v>
      </c>
      <c r="X116" s="231">
        <v>0</v>
      </c>
      <c r="Y116" s="231">
        <v>0</v>
      </c>
      <c r="Z116" s="231">
        <v>0</v>
      </c>
      <c r="AA116" s="231">
        <v>1.3236277217379831E-2</v>
      </c>
      <c r="AB116" s="231">
        <v>0</v>
      </c>
      <c r="AC116" s="232">
        <v>6.2858878937663454E-2</v>
      </c>
      <c r="AD116" s="231">
        <v>6.2858878937663454E-2</v>
      </c>
      <c r="AE116" s="231">
        <v>0</v>
      </c>
      <c r="AF116" s="231">
        <v>0</v>
      </c>
      <c r="AG116" s="231">
        <v>0</v>
      </c>
      <c r="AH116" s="231">
        <v>0</v>
      </c>
      <c r="AI116" s="233">
        <f t="shared" si="118"/>
        <v>0.2774948104350064</v>
      </c>
      <c r="AJ116" s="160" t="str">
        <f t="shared" si="119"/>
        <v/>
      </c>
      <c r="BA116" s="160"/>
      <c r="BR116" s="160"/>
      <c r="CG116" s="160"/>
    </row>
    <row r="117" spans="1:85" ht="15">
      <c r="A117" s="186" t="s">
        <v>58</v>
      </c>
      <c r="B117" s="175">
        <v>0</v>
      </c>
      <c r="C117" s="175">
        <v>0</v>
      </c>
      <c r="D117" s="175">
        <v>0</v>
      </c>
      <c r="E117" s="175">
        <v>0.26429473504062534</v>
      </c>
      <c r="F117" s="362"/>
      <c r="G117" s="175">
        <v>0</v>
      </c>
      <c r="H117" s="187">
        <v>0</v>
      </c>
      <c r="I117" s="173">
        <f t="shared" si="116"/>
        <v>0.26429473504062534</v>
      </c>
      <c r="J117" s="168"/>
      <c r="K117" s="188" t="s">
        <v>58</v>
      </c>
      <c r="L117" s="175">
        <v>0</v>
      </c>
      <c r="M117" s="175">
        <v>0</v>
      </c>
      <c r="N117" s="175">
        <v>0</v>
      </c>
      <c r="O117" s="175">
        <v>0.26429473504062534</v>
      </c>
      <c r="P117" s="175">
        <v>21.033528347670391</v>
      </c>
      <c r="Q117" s="175">
        <v>0</v>
      </c>
      <c r="R117" s="176">
        <v>0</v>
      </c>
      <c r="S117" s="177">
        <f t="shared" si="117"/>
        <v>21.297823082711016</v>
      </c>
      <c r="U117" s="234" t="s">
        <v>58</v>
      </c>
      <c r="V117" s="226">
        <v>0</v>
      </c>
      <c r="W117" s="226">
        <v>0</v>
      </c>
      <c r="X117" s="226">
        <v>0</v>
      </c>
      <c r="Y117" s="226">
        <v>0</v>
      </c>
      <c r="Z117" s="226">
        <v>0</v>
      </c>
      <c r="AA117" s="226">
        <v>1.3214736752031268E-2</v>
      </c>
      <c r="AB117" s="226">
        <v>21.033528347670391</v>
      </c>
      <c r="AC117" s="227">
        <v>0.25107999828859406</v>
      </c>
      <c r="AD117" s="226">
        <v>0</v>
      </c>
      <c r="AE117" s="226">
        <v>0</v>
      </c>
      <c r="AF117" s="226">
        <v>0</v>
      </c>
      <c r="AG117" s="226">
        <v>0</v>
      </c>
      <c r="AH117" s="226">
        <v>0.25107999828859406</v>
      </c>
      <c r="AI117" s="229">
        <f t="shared" si="118"/>
        <v>21.297823082711016</v>
      </c>
      <c r="AJ117" s="160" t="str">
        <f t="shared" si="119"/>
        <v/>
      </c>
      <c r="BA117" s="160"/>
      <c r="BR117" s="160"/>
      <c r="CG117" s="160"/>
    </row>
    <row r="118" spans="1:85" ht="15">
      <c r="A118" s="178" t="s">
        <v>12</v>
      </c>
      <c r="B118" s="179">
        <v>0</v>
      </c>
      <c r="C118" s="179">
        <v>0</v>
      </c>
      <c r="D118" s="179">
        <v>0</v>
      </c>
      <c r="E118" s="179">
        <v>0</v>
      </c>
      <c r="F118" s="362"/>
      <c r="G118" s="179">
        <v>0</v>
      </c>
      <c r="H118" s="180">
        <v>0</v>
      </c>
      <c r="I118" s="181">
        <f t="shared" si="116"/>
        <v>0</v>
      </c>
      <c r="J118" s="168"/>
      <c r="K118" s="182" t="s">
        <v>12</v>
      </c>
      <c r="L118" s="183">
        <v>0</v>
      </c>
      <c r="M118" s="183">
        <v>0</v>
      </c>
      <c r="N118" s="183">
        <v>0</v>
      </c>
      <c r="O118" s="183">
        <v>0</v>
      </c>
      <c r="P118" s="183">
        <v>5.2703311297439832E-2</v>
      </c>
      <c r="Q118" s="183">
        <v>0</v>
      </c>
      <c r="R118" s="184">
        <v>0</v>
      </c>
      <c r="S118" s="185">
        <f t="shared" si="117"/>
        <v>5.2703311297439832E-2</v>
      </c>
      <c r="U118" s="230" t="s">
        <v>12</v>
      </c>
      <c r="V118" s="231">
        <v>0</v>
      </c>
      <c r="W118" s="231">
        <v>0</v>
      </c>
      <c r="X118" s="231">
        <v>0</v>
      </c>
      <c r="Y118" s="231">
        <v>0</v>
      </c>
      <c r="Z118" s="231">
        <v>0</v>
      </c>
      <c r="AA118" s="231">
        <v>0</v>
      </c>
      <c r="AB118" s="231">
        <v>5.2703311297439832E-2</v>
      </c>
      <c r="AC118" s="232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33">
        <f t="shared" si="118"/>
        <v>5.2703311297439832E-2</v>
      </c>
      <c r="AJ118" s="160" t="str">
        <f t="shared" si="119"/>
        <v/>
      </c>
      <c r="BA118" s="160"/>
      <c r="BR118" s="160"/>
      <c r="CG118" s="160"/>
    </row>
    <row r="119" spans="1:85" ht="15">
      <c r="A119" s="186" t="s">
        <v>59</v>
      </c>
      <c r="B119" s="175">
        <v>7.251538559592112E-2</v>
      </c>
      <c r="C119" s="175">
        <v>0</v>
      </c>
      <c r="D119" s="175">
        <v>0</v>
      </c>
      <c r="E119" s="175">
        <v>0</v>
      </c>
      <c r="F119" s="362"/>
      <c r="G119" s="175">
        <v>0</v>
      </c>
      <c r="H119" s="187">
        <v>0</v>
      </c>
      <c r="I119" s="173">
        <f t="shared" si="116"/>
        <v>7.251538559592112E-2</v>
      </c>
      <c r="J119" s="168"/>
      <c r="K119" s="188" t="s">
        <v>59</v>
      </c>
      <c r="L119" s="175">
        <v>7.251538559592112E-2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6">
        <v>0</v>
      </c>
      <c r="S119" s="177">
        <f t="shared" si="117"/>
        <v>7.251538559592112E-2</v>
      </c>
      <c r="U119" s="234" t="s">
        <v>59</v>
      </c>
      <c r="V119" s="226">
        <v>0</v>
      </c>
      <c r="W119" s="226">
        <v>0</v>
      </c>
      <c r="X119" s="226">
        <v>0</v>
      </c>
      <c r="Y119" s="226">
        <v>0</v>
      </c>
      <c r="Z119" s="226">
        <v>0</v>
      </c>
      <c r="AA119" s="226">
        <v>0</v>
      </c>
      <c r="AB119" s="226">
        <v>0</v>
      </c>
      <c r="AC119" s="227">
        <v>7.251538559592112E-2</v>
      </c>
      <c r="AD119" s="226">
        <v>7.251538559592112E-2</v>
      </c>
      <c r="AE119" s="226">
        <v>0</v>
      </c>
      <c r="AF119" s="226">
        <v>0</v>
      </c>
      <c r="AG119" s="226">
        <v>0</v>
      </c>
      <c r="AH119" s="226">
        <v>0</v>
      </c>
      <c r="AI119" s="229">
        <f t="shared" si="118"/>
        <v>7.251538559592112E-2</v>
      </c>
      <c r="AJ119" s="160" t="str">
        <f t="shared" si="119"/>
        <v/>
      </c>
      <c r="BA119" s="160"/>
      <c r="BR119" s="160"/>
      <c r="CG119" s="160"/>
    </row>
    <row r="120" spans="1:85" ht="15">
      <c r="A120" s="178" t="s">
        <v>17</v>
      </c>
      <c r="B120" s="179">
        <v>0</v>
      </c>
      <c r="C120" s="179">
        <v>0</v>
      </c>
      <c r="D120" s="179">
        <v>0</v>
      </c>
      <c r="E120" s="179">
        <v>0</v>
      </c>
      <c r="F120" s="362"/>
      <c r="G120" s="179">
        <v>0</v>
      </c>
      <c r="H120" s="180">
        <v>0</v>
      </c>
      <c r="I120" s="181">
        <f t="shared" si="116"/>
        <v>0</v>
      </c>
      <c r="J120" s="168"/>
      <c r="K120" s="182" t="s">
        <v>17</v>
      </c>
      <c r="L120" s="183">
        <v>0</v>
      </c>
      <c r="M120" s="183">
        <v>0</v>
      </c>
      <c r="N120" s="183">
        <v>0</v>
      </c>
      <c r="O120" s="183">
        <v>0</v>
      </c>
      <c r="P120" s="183">
        <v>0.18252432000000002</v>
      </c>
      <c r="Q120" s="183">
        <v>0</v>
      </c>
      <c r="R120" s="184">
        <v>0</v>
      </c>
      <c r="S120" s="185">
        <f t="shared" si="117"/>
        <v>0.18252432000000002</v>
      </c>
      <c r="U120" s="230" t="s">
        <v>17</v>
      </c>
      <c r="V120" s="231">
        <v>0</v>
      </c>
      <c r="W120" s="231">
        <v>0</v>
      </c>
      <c r="X120" s="231">
        <v>0</v>
      </c>
      <c r="Y120" s="231">
        <v>0</v>
      </c>
      <c r="Z120" s="231">
        <v>0</v>
      </c>
      <c r="AA120" s="231">
        <v>0</v>
      </c>
      <c r="AB120" s="231">
        <v>0.18252432000000002</v>
      </c>
      <c r="AC120" s="232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33">
        <f t="shared" si="118"/>
        <v>0.18252432000000002</v>
      </c>
      <c r="AJ120" s="160" t="str">
        <f t="shared" si="119"/>
        <v/>
      </c>
      <c r="BA120" s="160"/>
      <c r="BR120" s="160"/>
      <c r="CG120" s="160"/>
    </row>
    <row r="121" spans="1:85" ht="15">
      <c r="A121" s="186" t="s">
        <v>139</v>
      </c>
      <c r="B121" s="175">
        <v>1.5883363193608817</v>
      </c>
      <c r="C121" s="175">
        <v>0.413226905697272</v>
      </c>
      <c r="D121" s="175">
        <v>2.0878353254837552</v>
      </c>
      <c r="E121" s="175">
        <v>0.86421728049788238</v>
      </c>
      <c r="F121" s="362"/>
      <c r="G121" s="175">
        <v>0</v>
      </c>
      <c r="H121" s="187">
        <v>0</v>
      </c>
      <c r="I121" s="173">
        <f t="shared" si="116"/>
        <v>4.9536158310397918</v>
      </c>
      <c r="J121" s="168"/>
      <c r="K121" s="188" t="s">
        <v>139</v>
      </c>
      <c r="L121" s="175">
        <v>1.5883363193608817</v>
      </c>
      <c r="M121" s="175">
        <v>0.413226905697272</v>
      </c>
      <c r="N121" s="175">
        <v>2.0878353254837552</v>
      </c>
      <c r="O121" s="175">
        <v>0.86421728049788238</v>
      </c>
      <c r="P121" s="175">
        <v>0</v>
      </c>
      <c r="Q121" s="175">
        <v>0</v>
      </c>
      <c r="R121" s="176">
        <v>0</v>
      </c>
      <c r="S121" s="177">
        <f t="shared" si="117"/>
        <v>4.9536158310397918</v>
      </c>
      <c r="U121" s="234" t="s">
        <v>139</v>
      </c>
      <c r="V121" s="226">
        <v>1.5064051361271154</v>
      </c>
      <c r="W121" s="226">
        <v>0</v>
      </c>
      <c r="X121" s="226">
        <v>0</v>
      </c>
      <c r="Y121" s="226">
        <v>0.413226905697272</v>
      </c>
      <c r="Z121" s="226">
        <v>2.0878353254837552</v>
      </c>
      <c r="AA121" s="226">
        <v>0.85185802453105586</v>
      </c>
      <c r="AB121" s="226">
        <v>0</v>
      </c>
      <c r="AC121" s="227">
        <v>9.4290439200593004E-2</v>
      </c>
      <c r="AD121" s="226">
        <v>8.1931183233766441E-2</v>
      </c>
      <c r="AE121" s="226">
        <v>0</v>
      </c>
      <c r="AF121" s="226">
        <v>0</v>
      </c>
      <c r="AG121" s="226">
        <v>0</v>
      </c>
      <c r="AH121" s="226">
        <v>1.2359255966826566E-2</v>
      </c>
      <c r="AI121" s="229">
        <f t="shared" si="118"/>
        <v>4.9536158310397909</v>
      </c>
      <c r="AJ121" s="160" t="str">
        <f t="shared" si="119"/>
        <v/>
      </c>
      <c r="BA121" s="160"/>
      <c r="BR121" s="160"/>
      <c r="CG121" s="160"/>
    </row>
    <row r="122" spans="1:85" ht="15">
      <c r="A122" s="178" t="s">
        <v>25</v>
      </c>
      <c r="B122" s="179">
        <v>1.3177781956128203</v>
      </c>
      <c r="C122" s="179">
        <v>1.5273145650648008E-2</v>
      </c>
      <c r="D122" s="179">
        <v>1.9364832563907015</v>
      </c>
      <c r="E122" s="179">
        <v>8.8029747529827596</v>
      </c>
      <c r="F122" s="362"/>
      <c r="G122" s="179">
        <v>0.85077252505553302</v>
      </c>
      <c r="H122" s="180">
        <v>0</v>
      </c>
      <c r="I122" s="181">
        <f t="shared" si="116"/>
        <v>12.923281875692462</v>
      </c>
      <c r="J122" s="168"/>
      <c r="K122" s="182" t="s">
        <v>25</v>
      </c>
      <c r="L122" s="183">
        <v>1.3177781956128203</v>
      </c>
      <c r="M122" s="183">
        <v>1.5273145650648008E-2</v>
      </c>
      <c r="N122" s="183">
        <v>1.9364832563907015</v>
      </c>
      <c r="O122" s="183">
        <v>8.8029747529827596</v>
      </c>
      <c r="P122" s="183">
        <v>1.2572693762090869E-2</v>
      </c>
      <c r="Q122" s="183">
        <v>0.85077252505553302</v>
      </c>
      <c r="R122" s="184">
        <v>0</v>
      </c>
      <c r="S122" s="185">
        <f t="shared" si="117"/>
        <v>12.935854569454552</v>
      </c>
      <c r="U122" s="230" t="s">
        <v>25</v>
      </c>
      <c r="V122" s="231">
        <v>1.1802272351001917</v>
      </c>
      <c r="W122" s="231">
        <v>0.12509798989963083</v>
      </c>
      <c r="X122" s="231">
        <v>0.85077252505553302</v>
      </c>
      <c r="Y122" s="231">
        <v>1.5273145650648008E-2</v>
      </c>
      <c r="Z122" s="231">
        <v>1.9364832563907015</v>
      </c>
      <c r="AA122" s="231">
        <v>8.6818460612696651</v>
      </c>
      <c r="AB122" s="231">
        <v>1.2572693762090869E-2</v>
      </c>
      <c r="AC122" s="232">
        <v>0.13358166232609306</v>
      </c>
      <c r="AD122" s="231">
        <v>1.2452970612997752E-2</v>
      </c>
      <c r="AE122" s="231">
        <v>0</v>
      </c>
      <c r="AF122" s="231">
        <v>0</v>
      </c>
      <c r="AG122" s="231">
        <v>0</v>
      </c>
      <c r="AH122" s="231">
        <v>0.12112869171309532</v>
      </c>
      <c r="AI122" s="233">
        <f t="shared" si="118"/>
        <v>12.935854569454554</v>
      </c>
      <c r="AJ122" s="160" t="str">
        <f t="shared" si="119"/>
        <v/>
      </c>
      <c r="BA122" s="160"/>
      <c r="BR122" s="160"/>
      <c r="CG122" s="160"/>
    </row>
    <row r="123" spans="1:85" ht="15">
      <c r="A123" s="186" t="s">
        <v>24</v>
      </c>
      <c r="B123" s="175">
        <v>0</v>
      </c>
      <c r="C123" s="175">
        <v>0</v>
      </c>
      <c r="D123" s="175">
        <v>0</v>
      </c>
      <c r="E123" s="175">
        <v>0</v>
      </c>
      <c r="F123" s="362"/>
      <c r="G123" s="175">
        <v>0</v>
      </c>
      <c r="H123" s="187">
        <v>0</v>
      </c>
      <c r="I123" s="173">
        <f t="shared" si="116"/>
        <v>0</v>
      </c>
      <c r="J123" s="168"/>
      <c r="K123" s="188" t="s">
        <v>24</v>
      </c>
      <c r="L123" s="175">
        <v>0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6">
        <v>0</v>
      </c>
      <c r="S123" s="177">
        <f t="shared" si="117"/>
        <v>0</v>
      </c>
      <c r="U123" s="234" t="s">
        <v>24</v>
      </c>
      <c r="V123" s="226">
        <v>0</v>
      </c>
      <c r="W123" s="226">
        <v>0</v>
      </c>
      <c r="X123" s="226">
        <v>0</v>
      </c>
      <c r="Y123" s="226">
        <v>0</v>
      </c>
      <c r="Z123" s="226">
        <v>0</v>
      </c>
      <c r="AA123" s="226">
        <v>0</v>
      </c>
      <c r="AB123" s="226">
        <v>0</v>
      </c>
      <c r="AC123" s="227">
        <v>0</v>
      </c>
      <c r="AD123" s="226">
        <v>0</v>
      </c>
      <c r="AE123" s="226">
        <v>0</v>
      </c>
      <c r="AF123" s="226">
        <v>0</v>
      </c>
      <c r="AG123" s="226">
        <v>0</v>
      </c>
      <c r="AH123" s="226">
        <v>0</v>
      </c>
      <c r="AI123" s="229">
        <f t="shared" si="118"/>
        <v>0</v>
      </c>
      <c r="AJ123" s="160" t="str">
        <f t="shared" si="119"/>
        <v/>
      </c>
      <c r="BA123" s="160"/>
      <c r="BR123" s="160"/>
      <c r="CG123" s="160"/>
    </row>
    <row r="124" spans="1:85" ht="15">
      <c r="A124" s="178" t="s">
        <v>60</v>
      </c>
      <c r="B124" s="179">
        <v>0</v>
      </c>
      <c r="C124" s="179">
        <v>0</v>
      </c>
      <c r="D124" s="179">
        <v>0</v>
      </c>
      <c r="E124" s="179">
        <v>0</v>
      </c>
      <c r="F124" s="362"/>
      <c r="G124" s="179">
        <v>0</v>
      </c>
      <c r="H124" s="180">
        <v>0</v>
      </c>
      <c r="I124" s="181">
        <f t="shared" si="116"/>
        <v>0</v>
      </c>
      <c r="J124" s="168"/>
      <c r="K124" s="182" t="s">
        <v>60</v>
      </c>
      <c r="L124" s="183">
        <v>0</v>
      </c>
      <c r="M124" s="183">
        <v>0</v>
      </c>
      <c r="N124" s="183">
        <v>0</v>
      </c>
      <c r="O124" s="183">
        <v>0</v>
      </c>
      <c r="P124" s="183">
        <v>0</v>
      </c>
      <c r="Q124" s="183">
        <v>0</v>
      </c>
      <c r="R124" s="184">
        <v>0</v>
      </c>
      <c r="S124" s="185">
        <f t="shared" si="117"/>
        <v>0</v>
      </c>
      <c r="U124" s="230" t="s">
        <v>60</v>
      </c>
      <c r="V124" s="231">
        <v>0</v>
      </c>
      <c r="W124" s="231">
        <v>0</v>
      </c>
      <c r="X124" s="231">
        <v>0</v>
      </c>
      <c r="Y124" s="231">
        <v>0</v>
      </c>
      <c r="Z124" s="231">
        <v>0</v>
      </c>
      <c r="AA124" s="231">
        <v>0</v>
      </c>
      <c r="AB124" s="231">
        <v>0</v>
      </c>
      <c r="AC124" s="232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33">
        <f t="shared" si="118"/>
        <v>0</v>
      </c>
      <c r="AJ124" s="160" t="str">
        <f t="shared" si="119"/>
        <v/>
      </c>
      <c r="BA124" s="160"/>
      <c r="BR124" s="160"/>
      <c r="CG124" s="160"/>
    </row>
    <row r="125" spans="1:85" ht="15">
      <c r="A125" s="186" t="s">
        <v>22</v>
      </c>
      <c r="B125" s="175">
        <v>0</v>
      </c>
      <c r="C125" s="175">
        <v>6.6230664102128606E-2</v>
      </c>
      <c r="D125" s="175">
        <v>0</v>
      </c>
      <c r="E125" s="175">
        <v>0</v>
      </c>
      <c r="F125" s="362"/>
      <c r="G125" s="175">
        <v>0</v>
      </c>
      <c r="H125" s="187">
        <v>0</v>
      </c>
      <c r="I125" s="173">
        <f t="shared" si="116"/>
        <v>6.6230664102128606E-2</v>
      </c>
      <c r="J125" s="168"/>
      <c r="K125" s="188" t="s">
        <v>22</v>
      </c>
      <c r="L125" s="175">
        <v>0</v>
      </c>
      <c r="M125" s="175">
        <v>6.6230664102128606E-2</v>
      </c>
      <c r="N125" s="175">
        <v>0</v>
      </c>
      <c r="O125" s="175">
        <v>0</v>
      </c>
      <c r="P125" s="175">
        <v>1.2389344401264464</v>
      </c>
      <c r="Q125" s="175">
        <v>0</v>
      </c>
      <c r="R125" s="176">
        <v>0</v>
      </c>
      <c r="S125" s="177">
        <f t="shared" si="117"/>
        <v>1.305165104228575</v>
      </c>
      <c r="U125" s="234" t="s">
        <v>22</v>
      </c>
      <c r="V125" s="226">
        <v>0</v>
      </c>
      <c r="W125" s="226">
        <v>0</v>
      </c>
      <c r="X125" s="226">
        <v>0</v>
      </c>
      <c r="Y125" s="226">
        <v>6.6230664102128606E-2</v>
      </c>
      <c r="Z125" s="226">
        <v>0</v>
      </c>
      <c r="AA125" s="226">
        <v>0</v>
      </c>
      <c r="AB125" s="226">
        <v>1.2389344401264464</v>
      </c>
      <c r="AC125" s="227">
        <v>0</v>
      </c>
      <c r="AD125" s="226">
        <v>0</v>
      </c>
      <c r="AE125" s="226">
        <v>0</v>
      </c>
      <c r="AF125" s="226">
        <v>0</v>
      </c>
      <c r="AG125" s="226">
        <v>0</v>
      </c>
      <c r="AH125" s="226">
        <v>0</v>
      </c>
      <c r="AI125" s="229">
        <f t="shared" si="118"/>
        <v>1.305165104228575</v>
      </c>
      <c r="AJ125" s="160" t="str">
        <f t="shared" si="119"/>
        <v/>
      </c>
      <c r="BA125" s="160"/>
      <c r="BR125" s="160"/>
      <c r="CG125" s="160"/>
    </row>
    <row r="126" spans="1:85" ht="15">
      <c r="A126" s="178" t="s">
        <v>21</v>
      </c>
      <c r="B126" s="179">
        <v>0</v>
      </c>
      <c r="C126" s="179">
        <v>0</v>
      </c>
      <c r="D126" s="179">
        <v>0</v>
      </c>
      <c r="E126" s="179">
        <v>0</v>
      </c>
      <c r="F126" s="362"/>
      <c r="G126" s="179">
        <v>0</v>
      </c>
      <c r="H126" s="180">
        <v>0</v>
      </c>
      <c r="I126" s="181">
        <f t="shared" si="116"/>
        <v>0</v>
      </c>
      <c r="J126" s="168"/>
      <c r="K126" s="182" t="s">
        <v>21</v>
      </c>
      <c r="L126" s="183">
        <v>0</v>
      </c>
      <c r="M126" s="183">
        <v>0</v>
      </c>
      <c r="N126" s="183">
        <v>0</v>
      </c>
      <c r="O126" s="183">
        <v>0</v>
      </c>
      <c r="P126" s="183">
        <v>0</v>
      </c>
      <c r="Q126" s="183">
        <v>0</v>
      </c>
      <c r="R126" s="184">
        <v>0</v>
      </c>
      <c r="S126" s="185">
        <f t="shared" si="117"/>
        <v>0</v>
      </c>
      <c r="U126" s="230" t="s">
        <v>61</v>
      </c>
      <c r="V126" s="231">
        <v>0</v>
      </c>
      <c r="W126" s="231">
        <v>0</v>
      </c>
      <c r="X126" s="231">
        <v>0</v>
      </c>
      <c r="Y126" s="231">
        <v>0</v>
      </c>
      <c r="Z126" s="231">
        <v>0</v>
      </c>
      <c r="AA126" s="231">
        <v>0</v>
      </c>
      <c r="AB126" s="231">
        <v>0</v>
      </c>
      <c r="AC126" s="232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33">
        <f t="shared" si="118"/>
        <v>0</v>
      </c>
      <c r="AJ126" s="160" t="str">
        <f t="shared" si="119"/>
        <v/>
      </c>
      <c r="BA126" s="160"/>
      <c r="BR126" s="160"/>
      <c r="CG126" s="160"/>
    </row>
    <row r="127" spans="1:85" ht="15">
      <c r="A127" s="189" t="s">
        <v>64</v>
      </c>
      <c r="B127" s="175">
        <v>0</v>
      </c>
      <c r="C127" s="175">
        <v>0</v>
      </c>
      <c r="D127" s="175">
        <v>0</v>
      </c>
      <c r="E127" s="175">
        <v>0</v>
      </c>
      <c r="F127" s="362"/>
      <c r="G127" s="175">
        <v>0</v>
      </c>
      <c r="H127" s="187">
        <v>0</v>
      </c>
      <c r="I127" s="173">
        <f t="shared" si="116"/>
        <v>0</v>
      </c>
      <c r="J127" s="168"/>
      <c r="K127" s="190" t="s">
        <v>64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6">
        <v>0</v>
      </c>
      <c r="S127" s="177">
        <f t="shared" si="117"/>
        <v>0</v>
      </c>
      <c r="U127" s="235" t="s">
        <v>62</v>
      </c>
      <c r="V127" s="226">
        <v>0</v>
      </c>
      <c r="W127" s="226">
        <v>0</v>
      </c>
      <c r="X127" s="226">
        <v>0</v>
      </c>
      <c r="Y127" s="226">
        <v>0</v>
      </c>
      <c r="Z127" s="226">
        <v>0</v>
      </c>
      <c r="AA127" s="226">
        <v>0</v>
      </c>
      <c r="AB127" s="226">
        <v>0</v>
      </c>
      <c r="AC127" s="227">
        <v>0</v>
      </c>
      <c r="AD127" s="228">
        <v>0</v>
      </c>
      <c r="AE127" s="228">
        <v>0</v>
      </c>
      <c r="AF127" s="228">
        <v>0</v>
      </c>
      <c r="AG127" s="228">
        <v>0</v>
      </c>
      <c r="AH127" s="228">
        <v>0</v>
      </c>
      <c r="AI127" s="229">
        <f t="shared" si="118"/>
        <v>0</v>
      </c>
      <c r="AJ127" s="160" t="str">
        <f t="shared" si="119"/>
        <v/>
      </c>
      <c r="BA127" s="160"/>
      <c r="BR127" s="160"/>
      <c r="CG127" s="160"/>
    </row>
    <row r="128" spans="1:85">
      <c r="A128" s="191" t="s">
        <v>23</v>
      </c>
      <c r="B128" s="192">
        <v>0</v>
      </c>
      <c r="C128" s="192">
        <v>0</v>
      </c>
      <c r="D128" s="192">
        <v>0</v>
      </c>
      <c r="E128" s="192">
        <v>0</v>
      </c>
      <c r="F128" s="362"/>
      <c r="G128" s="192">
        <v>0</v>
      </c>
      <c r="H128" s="193">
        <v>0</v>
      </c>
      <c r="I128" s="194">
        <f t="shared" si="116"/>
        <v>0</v>
      </c>
      <c r="J128" s="168"/>
      <c r="K128" s="195" t="s">
        <v>23</v>
      </c>
      <c r="L128" s="196">
        <v>0</v>
      </c>
      <c r="M128" s="196">
        <v>0</v>
      </c>
      <c r="N128" s="196">
        <v>0</v>
      </c>
      <c r="O128" s="196">
        <v>0</v>
      </c>
      <c r="P128" s="196">
        <v>0</v>
      </c>
      <c r="Q128" s="196">
        <v>0</v>
      </c>
      <c r="R128" s="197">
        <v>0</v>
      </c>
      <c r="S128" s="198">
        <f t="shared" si="117"/>
        <v>0</v>
      </c>
      <c r="U128" s="236" t="s">
        <v>66</v>
      </c>
      <c r="V128" s="237">
        <v>0</v>
      </c>
      <c r="W128" s="237">
        <v>0</v>
      </c>
      <c r="X128" s="237">
        <v>0</v>
      </c>
      <c r="Y128" s="237">
        <v>0</v>
      </c>
      <c r="Z128" s="237">
        <v>0</v>
      </c>
      <c r="AA128" s="237">
        <v>0</v>
      </c>
      <c r="AB128" s="237">
        <v>0</v>
      </c>
      <c r="AC128" s="237">
        <v>0</v>
      </c>
      <c r="AD128" s="237">
        <v>0</v>
      </c>
      <c r="AE128" s="237">
        <v>0</v>
      </c>
      <c r="AF128" s="237">
        <v>0</v>
      </c>
      <c r="AG128" s="237">
        <v>0</v>
      </c>
      <c r="AH128" s="125">
        <v>0</v>
      </c>
      <c r="AI128" s="238">
        <f t="shared" si="118"/>
        <v>0</v>
      </c>
      <c r="AJ128" s="160" t="str">
        <f t="shared" si="119"/>
        <v/>
      </c>
      <c r="BA128" s="160"/>
      <c r="BR128" s="160"/>
      <c r="CG128" s="160"/>
    </row>
    <row r="129" spans="1:85">
      <c r="A129" s="199" t="s">
        <v>19</v>
      </c>
      <c r="B129" s="200">
        <v>0</v>
      </c>
      <c r="C129" s="200">
        <v>0</v>
      </c>
      <c r="D129" s="200">
        <v>0</v>
      </c>
      <c r="E129" s="200">
        <v>0</v>
      </c>
      <c r="F129" s="362"/>
      <c r="G129" s="200">
        <v>0</v>
      </c>
      <c r="H129" s="201">
        <v>0</v>
      </c>
      <c r="I129" s="202">
        <f t="shared" si="116"/>
        <v>0</v>
      </c>
      <c r="J129" s="168"/>
      <c r="K129" s="203" t="s">
        <v>19</v>
      </c>
      <c r="L129" s="200">
        <v>0</v>
      </c>
      <c r="M129" s="200">
        <v>0</v>
      </c>
      <c r="N129" s="200">
        <v>0</v>
      </c>
      <c r="O129" s="200">
        <v>0</v>
      </c>
      <c r="P129" s="200">
        <v>0</v>
      </c>
      <c r="Q129" s="200">
        <v>0</v>
      </c>
      <c r="R129" s="204">
        <v>0</v>
      </c>
      <c r="S129" s="205">
        <f t="shared" si="117"/>
        <v>0</v>
      </c>
      <c r="U129" s="239" t="s">
        <v>19</v>
      </c>
      <c r="V129" s="240">
        <v>0</v>
      </c>
      <c r="W129" s="240">
        <v>0</v>
      </c>
      <c r="X129" s="240">
        <v>0</v>
      </c>
      <c r="Y129" s="240">
        <v>0</v>
      </c>
      <c r="Z129" s="240">
        <v>0</v>
      </c>
      <c r="AA129" s="240">
        <v>0</v>
      </c>
      <c r="AB129" s="240">
        <v>0</v>
      </c>
      <c r="AC129" s="240">
        <v>0</v>
      </c>
      <c r="AD129" s="241">
        <v>0</v>
      </c>
      <c r="AE129" s="241">
        <v>0</v>
      </c>
      <c r="AF129" s="241">
        <v>0</v>
      </c>
      <c r="AG129" s="241">
        <v>0</v>
      </c>
      <c r="AH129" s="241">
        <v>0</v>
      </c>
      <c r="AI129" s="242">
        <f t="shared" si="118"/>
        <v>0</v>
      </c>
      <c r="AJ129" s="160" t="str">
        <f t="shared" si="119"/>
        <v/>
      </c>
      <c r="BA129" s="160"/>
      <c r="BR129" s="160"/>
      <c r="CG129" s="160"/>
    </row>
    <row r="130" spans="1:85">
      <c r="A130" s="191" t="s">
        <v>20</v>
      </c>
      <c r="B130" s="192">
        <v>0</v>
      </c>
      <c r="C130" s="192">
        <v>0</v>
      </c>
      <c r="D130" s="192">
        <v>0</v>
      </c>
      <c r="E130" s="192">
        <v>0</v>
      </c>
      <c r="F130" s="362"/>
      <c r="G130" s="192">
        <v>0</v>
      </c>
      <c r="H130" s="193">
        <v>0</v>
      </c>
      <c r="I130" s="194">
        <f t="shared" si="116"/>
        <v>0</v>
      </c>
      <c r="J130" s="168"/>
      <c r="K130" s="195" t="s">
        <v>20</v>
      </c>
      <c r="L130" s="196">
        <v>0</v>
      </c>
      <c r="M130" s="196">
        <v>0</v>
      </c>
      <c r="N130" s="196">
        <v>0</v>
      </c>
      <c r="O130" s="196">
        <v>0</v>
      </c>
      <c r="P130" s="196">
        <v>0</v>
      </c>
      <c r="Q130" s="196">
        <v>0</v>
      </c>
      <c r="R130" s="197">
        <v>0</v>
      </c>
      <c r="S130" s="198">
        <f t="shared" si="117"/>
        <v>0</v>
      </c>
      <c r="U130" s="236" t="s">
        <v>20</v>
      </c>
      <c r="V130" s="237">
        <v>0</v>
      </c>
      <c r="W130" s="237">
        <v>0</v>
      </c>
      <c r="X130" s="237">
        <v>0</v>
      </c>
      <c r="Y130" s="237">
        <v>0</v>
      </c>
      <c r="Z130" s="237">
        <v>0</v>
      </c>
      <c r="AA130" s="237">
        <v>0</v>
      </c>
      <c r="AB130" s="237">
        <v>0</v>
      </c>
      <c r="AC130" s="237">
        <v>0</v>
      </c>
      <c r="AD130" s="237">
        <v>0</v>
      </c>
      <c r="AE130" s="237">
        <v>0</v>
      </c>
      <c r="AF130" s="237">
        <v>0</v>
      </c>
      <c r="AG130" s="237">
        <v>0</v>
      </c>
      <c r="AH130" s="125">
        <v>0</v>
      </c>
      <c r="AI130" s="238">
        <f t="shared" si="118"/>
        <v>0</v>
      </c>
      <c r="AJ130" s="160" t="str">
        <f t="shared" si="119"/>
        <v/>
      </c>
      <c r="BA130" s="160"/>
      <c r="BR130" s="160"/>
      <c r="CG130" s="160"/>
    </row>
    <row r="131" spans="1:85" ht="15" thickBot="1">
      <c r="A131" s="206" t="s">
        <v>11</v>
      </c>
      <c r="B131" s="207">
        <v>0</v>
      </c>
      <c r="C131" s="207">
        <v>0</v>
      </c>
      <c r="D131" s="207">
        <v>0</v>
      </c>
      <c r="E131" s="207">
        <v>0</v>
      </c>
      <c r="F131" s="363"/>
      <c r="G131" s="207">
        <v>0</v>
      </c>
      <c r="H131" s="208">
        <v>0</v>
      </c>
      <c r="I131" s="209">
        <f t="shared" si="116"/>
        <v>0</v>
      </c>
      <c r="J131" s="168"/>
      <c r="K131" s="210" t="s">
        <v>11</v>
      </c>
      <c r="L131" s="207">
        <v>0</v>
      </c>
      <c r="M131" s="207">
        <v>0</v>
      </c>
      <c r="N131" s="207">
        <v>0</v>
      </c>
      <c r="O131" s="207">
        <v>0</v>
      </c>
      <c r="P131" s="207">
        <v>0</v>
      </c>
      <c r="Q131" s="207">
        <v>0</v>
      </c>
      <c r="R131" s="211">
        <v>0</v>
      </c>
      <c r="S131" s="212">
        <f t="shared" si="117"/>
        <v>0</v>
      </c>
      <c r="U131" s="239" t="s">
        <v>11</v>
      </c>
      <c r="V131" s="240">
        <v>0</v>
      </c>
      <c r="W131" s="240">
        <v>0</v>
      </c>
      <c r="X131" s="240">
        <v>0</v>
      </c>
      <c r="Y131" s="240">
        <v>0</v>
      </c>
      <c r="Z131" s="240">
        <v>0</v>
      </c>
      <c r="AA131" s="240">
        <v>0</v>
      </c>
      <c r="AB131" s="240">
        <v>0</v>
      </c>
      <c r="AC131" s="240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2">
        <f t="shared" si="118"/>
        <v>0</v>
      </c>
      <c r="AJ131" s="160" t="str">
        <f t="shared" si="119"/>
        <v/>
      </c>
      <c r="BA131" s="160"/>
      <c r="BR131" s="160"/>
      <c r="CG131" s="160"/>
    </row>
    <row r="132" spans="1:85" ht="15">
      <c r="A132" s="213" t="s">
        <v>26</v>
      </c>
      <c r="B132" s="214">
        <f>SUM(B111:B127)</f>
        <v>3.2428884337872494</v>
      </c>
      <c r="C132" s="214">
        <f t="shared" ref="C132:H132" si="120">SUM(C111:C127)</f>
        <v>0.49473071545004865</v>
      </c>
      <c r="D132" s="214">
        <f t="shared" si="120"/>
        <v>7.3832113480142372</v>
      </c>
      <c r="E132" s="214">
        <f t="shared" si="120"/>
        <v>9.9447230457386464</v>
      </c>
      <c r="F132" s="214">
        <f t="shared" si="120"/>
        <v>0</v>
      </c>
      <c r="G132" s="214">
        <f t="shared" si="120"/>
        <v>0.85077252505553302</v>
      </c>
      <c r="H132" s="216">
        <f t="shared" si="120"/>
        <v>0</v>
      </c>
      <c r="I132" s="173">
        <f t="shared" ref="I132" si="121">SUM(I111:I127)</f>
        <v>21.916326068045716</v>
      </c>
      <c r="J132" s="168"/>
      <c r="K132" s="215" t="s">
        <v>26</v>
      </c>
      <c r="L132" s="214">
        <f>SUM(L111:L127)</f>
        <v>3.2428884337872494</v>
      </c>
      <c r="M132" s="214">
        <f t="shared" ref="M132:R132" si="122">SUM(M111:M127)</f>
        <v>0.49473071545004865</v>
      </c>
      <c r="N132" s="214">
        <f t="shared" si="122"/>
        <v>7.3832113480142372</v>
      </c>
      <c r="O132" s="214">
        <f t="shared" si="122"/>
        <v>9.9447230457386464</v>
      </c>
      <c r="P132" s="214">
        <f t="shared" si="122"/>
        <v>22.520263112856366</v>
      </c>
      <c r="Q132" s="214">
        <f t="shared" si="122"/>
        <v>0.85077252505553302</v>
      </c>
      <c r="R132" s="216">
        <f t="shared" si="122"/>
        <v>0</v>
      </c>
      <c r="S132" s="217">
        <f t="shared" ref="S132" si="123">SUM(S111:S127)</f>
        <v>44.436589180902082</v>
      </c>
      <c r="T132" s="160" t="str">
        <f>IF(ABS(S132-AI132)&gt;0.01,S132-AI132,"")</f>
        <v/>
      </c>
      <c r="U132" s="243" t="s">
        <v>63</v>
      </c>
      <c r="V132" s="244">
        <f>SUM(V111:V127)</f>
        <v>2.88803202550727</v>
      </c>
      <c r="W132" s="244">
        <f t="shared" ref="W132:AH132" si="124">SUM(W111:W127)</f>
        <v>0.12509798989963083</v>
      </c>
      <c r="X132" s="244">
        <f t="shared" si="124"/>
        <v>0.85077252505553302</v>
      </c>
      <c r="Y132" s="244">
        <f t="shared" si="124"/>
        <v>0.49473071545004865</v>
      </c>
      <c r="Z132" s="244">
        <f t="shared" si="124"/>
        <v>4.0243185818744571</v>
      </c>
      <c r="AA132" s="244">
        <f t="shared" si="124"/>
        <v>9.5601550997701317</v>
      </c>
      <c r="AB132" s="244">
        <f t="shared" si="124"/>
        <v>22.520263112856366</v>
      </c>
      <c r="AC132" s="244">
        <f t="shared" si="124"/>
        <v>3.9732191304886455</v>
      </c>
      <c r="AD132" s="245">
        <f t="shared" si="124"/>
        <v>0.22975841838034877</v>
      </c>
      <c r="AE132" s="245">
        <f t="shared" si="124"/>
        <v>0</v>
      </c>
      <c r="AF132" s="245">
        <f t="shared" si="124"/>
        <v>0</v>
      </c>
      <c r="AG132" s="245">
        <f t="shared" si="124"/>
        <v>3.3588927661397809</v>
      </c>
      <c r="AH132" s="245">
        <f t="shared" si="124"/>
        <v>0.38456794596851596</v>
      </c>
      <c r="AI132" s="246">
        <f>SUM(V132:AC132)</f>
        <v>44.436589180902082</v>
      </c>
      <c r="AJ132" s="160" t="str">
        <f t="shared" si="119"/>
        <v/>
      </c>
      <c r="BA132" s="160"/>
      <c r="BR132" s="160"/>
      <c r="CG132" s="160"/>
    </row>
    <row r="133" spans="1:85" s="23" customFormat="1" ht="15" thickBot="1">
      <c r="A133" s="30" t="s">
        <v>88</v>
      </c>
      <c r="B133" s="47">
        <f>IF($I132=0,"-",B132/$I132)</f>
        <v>0.14796679077135205</v>
      </c>
      <c r="C133" s="47">
        <f t="shared" ref="C133:H133" si="125">IF($I132=0,"-",C132/$I132)</f>
        <v>2.25736153912846E-2</v>
      </c>
      <c r="D133" s="47">
        <f t="shared" si="125"/>
        <v>0.33688179876001451</v>
      </c>
      <c r="E133" s="47">
        <f t="shared" si="125"/>
        <v>0.45375867355059019</v>
      </c>
      <c r="F133" s="47">
        <f t="shared" si="125"/>
        <v>0</v>
      </c>
      <c r="G133" s="47">
        <f t="shared" si="125"/>
        <v>3.8819121526758552E-2</v>
      </c>
      <c r="H133" s="70">
        <f t="shared" si="125"/>
        <v>0</v>
      </c>
      <c r="I133" s="48">
        <f>SUM(B133:H133)</f>
        <v>0.99999999999999989</v>
      </c>
      <c r="J133" s="160"/>
      <c r="K133" s="81" t="s">
        <v>88</v>
      </c>
      <c r="L133" s="98">
        <f>IF($S132=0,"-",L132/$S132)</f>
        <v>7.2977888122452372E-2</v>
      </c>
      <c r="M133" s="98">
        <f t="shared" ref="M133:R133" si="126">IF($S132=0,"-",M132/$S132)</f>
        <v>1.1133408854491324E-2</v>
      </c>
      <c r="N133" s="98">
        <f t="shared" si="126"/>
        <v>0.16615162153776167</v>
      </c>
      <c r="O133" s="98">
        <f t="shared" si="126"/>
        <v>0.22379582297042458</v>
      </c>
      <c r="P133" s="98">
        <f t="shared" si="126"/>
        <v>0.5067954928128261</v>
      </c>
      <c r="Q133" s="98">
        <f t="shared" si="126"/>
        <v>1.9145765702043967E-2</v>
      </c>
      <c r="R133" s="99">
        <f t="shared" si="126"/>
        <v>0</v>
      </c>
      <c r="S133" s="100">
        <f>SUM(L133:R133)</f>
        <v>1</v>
      </c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23">
        <f t="shared" si="119"/>
        <v>1</v>
      </c>
    </row>
    <row r="134" spans="1:85" ht="15" thickBot="1">
      <c r="A134" s="252"/>
      <c r="B134" s="247"/>
      <c r="C134" s="247"/>
      <c r="D134" s="247"/>
      <c r="E134" s="247"/>
      <c r="F134" s="247"/>
      <c r="G134" s="247"/>
      <c r="H134" s="247"/>
      <c r="I134" s="247"/>
      <c r="K134" s="252"/>
      <c r="L134" s="247"/>
      <c r="M134" s="247"/>
      <c r="N134" s="247"/>
      <c r="O134" s="247"/>
      <c r="P134" s="247"/>
      <c r="Q134" s="247"/>
      <c r="R134" s="247"/>
      <c r="S134" s="247"/>
      <c r="AI134" s="168"/>
      <c r="BA134" s="160"/>
      <c r="BR134" s="160"/>
      <c r="CG134" s="160"/>
    </row>
    <row r="135" spans="1:85" ht="28.5">
      <c r="A135" s="312" t="s">
        <v>33</v>
      </c>
      <c r="B135" s="164" t="s">
        <v>0</v>
      </c>
      <c r="C135" s="164" t="s">
        <v>1</v>
      </c>
      <c r="D135" s="164" t="s">
        <v>2</v>
      </c>
      <c r="E135" s="164" t="s">
        <v>3</v>
      </c>
      <c r="F135" s="164" t="s">
        <v>27</v>
      </c>
      <c r="G135" s="164" t="s">
        <v>4</v>
      </c>
      <c r="H135" s="164" t="s">
        <v>5</v>
      </c>
      <c r="I135" s="165" t="s">
        <v>6</v>
      </c>
      <c r="K135" s="314" t="s">
        <v>33</v>
      </c>
      <c r="L135" s="166" t="s">
        <v>0</v>
      </c>
      <c r="M135" s="166" t="s">
        <v>1</v>
      </c>
      <c r="N135" s="166" t="s">
        <v>2</v>
      </c>
      <c r="O135" s="166" t="s">
        <v>3</v>
      </c>
      <c r="P135" s="166" t="s">
        <v>27</v>
      </c>
      <c r="Q135" s="166" t="s">
        <v>4</v>
      </c>
      <c r="R135" s="166" t="s">
        <v>5</v>
      </c>
      <c r="S135" s="167" t="s">
        <v>6</v>
      </c>
      <c r="U135" s="316" t="s">
        <v>33</v>
      </c>
      <c r="V135" s="219" t="s">
        <v>74</v>
      </c>
      <c r="W135" s="219" t="s">
        <v>75</v>
      </c>
      <c r="X135" s="219" t="s">
        <v>4</v>
      </c>
      <c r="Y135" s="219" t="s">
        <v>1</v>
      </c>
      <c r="Z135" s="219" t="s">
        <v>2</v>
      </c>
      <c r="AA135" s="219" t="s">
        <v>3</v>
      </c>
      <c r="AB135" s="219" t="s">
        <v>55</v>
      </c>
      <c r="AC135" s="219" t="s">
        <v>68</v>
      </c>
      <c r="AD135" s="220" t="s">
        <v>76</v>
      </c>
      <c r="AE135" s="220" t="s">
        <v>83</v>
      </c>
      <c r="AF135" s="220" t="s">
        <v>77</v>
      </c>
      <c r="AG135" s="220" t="s">
        <v>84</v>
      </c>
      <c r="AH135" s="220" t="s">
        <v>85</v>
      </c>
      <c r="AI135" s="221" t="s">
        <v>63</v>
      </c>
      <c r="BA135" s="160"/>
      <c r="BR135" s="160"/>
      <c r="CG135" s="160"/>
    </row>
    <row r="136" spans="1:85" ht="15">
      <c r="A136" s="313" t="s">
        <v>33</v>
      </c>
      <c r="B136" s="318" t="s">
        <v>69</v>
      </c>
      <c r="C136" s="319"/>
      <c r="D136" s="319"/>
      <c r="E136" s="319"/>
      <c r="F136" s="319"/>
      <c r="G136" s="319"/>
      <c r="H136" s="319"/>
      <c r="I136" s="320"/>
      <c r="K136" s="315" t="s">
        <v>33</v>
      </c>
      <c r="L136" s="321" t="s">
        <v>69</v>
      </c>
      <c r="M136" s="322"/>
      <c r="N136" s="322"/>
      <c r="O136" s="322"/>
      <c r="P136" s="322"/>
      <c r="Q136" s="322"/>
      <c r="R136" s="322"/>
      <c r="S136" s="323"/>
      <c r="U136" s="317" t="s">
        <v>33</v>
      </c>
      <c r="V136" s="324" t="s">
        <v>69</v>
      </c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5"/>
      <c r="BA136" s="160"/>
      <c r="BR136" s="160"/>
      <c r="CG136" s="160"/>
    </row>
    <row r="137" spans="1:85" ht="15">
      <c r="A137" s="170" t="s">
        <v>7</v>
      </c>
      <c r="B137" s="171">
        <v>0</v>
      </c>
      <c r="C137" s="171">
        <v>0</v>
      </c>
      <c r="D137" s="171">
        <v>0</v>
      </c>
      <c r="E137" s="171">
        <v>0</v>
      </c>
      <c r="F137" s="361"/>
      <c r="G137" s="171">
        <v>0</v>
      </c>
      <c r="H137" s="172">
        <v>0</v>
      </c>
      <c r="I137" s="173">
        <f>SUM(B137:H137)</f>
        <v>0</v>
      </c>
      <c r="J137" s="168"/>
      <c r="K137" s="222" t="s">
        <v>7</v>
      </c>
      <c r="L137" s="171">
        <v>0</v>
      </c>
      <c r="M137" s="171">
        <v>0</v>
      </c>
      <c r="N137" s="171">
        <v>0</v>
      </c>
      <c r="O137" s="171">
        <v>0</v>
      </c>
      <c r="P137" s="171">
        <v>0</v>
      </c>
      <c r="Q137" s="171">
        <v>0</v>
      </c>
      <c r="R137" s="223">
        <v>0</v>
      </c>
      <c r="S137" s="224">
        <f>SUM(L137:R137)</f>
        <v>0</v>
      </c>
      <c r="U137" s="225" t="s">
        <v>7</v>
      </c>
      <c r="V137" s="226">
        <v>0</v>
      </c>
      <c r="W137" s="226">
        <v>0</v>
      </c>
      <c r="X137" s="226">
        <v>0</v>
      </c>
      <c r="Y137" s="226">
        <v>0</v>
      </c>
      <c r="Z137" s="226">
        <v>0</v>
      </c>
      <c r="AA137" s="226">
        <v>0</v>
      </c>
      <c r="AB137" s="226">
        <v>0</v>
      </c>
      <c r="AC137" s="227">
        <v>0</v>
      </c>
      <c r="AD137" s="228">
        <v>0</v>
      </c>
      <c r="AE137" s="228">
        <v>0</v>
      </c>
      <c r="AF137" s="228">
        <v>0</v>
      </c>
      <c r="AG137" s="228">
        <v>0</v>
      </c>
      <c r="AH137" s="228">
        <v>0</v>
      </c>
      <c r="AI137" s="229">
        <f>SUM(V137:AC137)</f>
        <v>0</v>
      </c>
      <c r="AJ137" s="160" t="str">
        <f>IF(ABS(S137-AI137)&gt;0.001,S137-AI137,"")</f>
        <v/>
      </c>
      <c r="BA137" s="160"/>
      <c r="BR137" s="160"/>
      <c r="CG137" s="160"/>
    </row>
    <row r="138" spans="1:85" ht="15">
      <c r="A138" s="178" t="s">
        <v>8</v>
      </c>
      <c r="B138" s="179">
        <v>0</v>
      </c>
      <c r="C138" s="179">
        <v>0</v>
      </c>
      <c r="D138" s="179">
        <v>0</v>
      </c>
      <c r="E138" s="179">
        <v>0</v>
      </c>
      <c r="F138" s="362"/>
      <c r="G138" s="179">
        <v>0</v>
      </c>
      <c r="H138" s="180">
        <v>0</v>
      </c>
      <c r="I138" s="181">
        <f t="shared" ref="I138:I157" si="127">SUM(B138:H138)</f>
        <v>0</v>
      </c>
      <c r="J138" s="168"/>
      <c r="K138" s="182" t="s">
        <v>8</v>
      </c>
      <c r="L138" s="183">
        <v>0</v>
      </c>
      <c r="M138" s="183">
        <v>0</v>
      </c>
      <c r="N138" s="183">
        <v>0</v>
      </c>
      <c r="O138" s="183">
        <v>0</v>
      </c>
      <c r="P138" s="183">
        <v>0</v>
      </c>
      <c r="Q138" s="183">
        <v>0</v>
      </c>
      <c r="R138" s="184">
        <v>0</v>
      </c>
      <c r="S138" s="185">
        <f t="shared" ref="S138:S157" si="128">SUM(L138:R138)</f>
        <v>0</v>
      </c>
      <c r="U138" s="230" t="s">
        <v>8</v>
      </c>
      <c r="V138" s="231">
        <v>0</v>
      </c>
      <c r="W138" s="231">
        <v>0</v>
      </c>
      <c r="X138" s="231">
        <v>0</v>
      </c>
      <c r="Y138" s="231">
        <v>0</v>
      </c>
      <c r="Z138" s="231">
        <v>0</v>
      </c>
      <c r="AA138" s="231">
        <v>0</v>
      </c>
      <c r="AB138" s="231">
        <v>0</v>
      </c>
      <c r="AC138" s="232">
        <v>0</v>
      </c>
      <c r="AD138" s="231">
        <v>0</v>
      </c>
      <c r="AE138" s="231">
        <v>0</v>
      </c>
      <c r="AF138" s="231">
        <v>0</v>
      </c>
      <c r="AG138" s="231">
        <v>0</v>
      </c>
      <c r="AH138" s="231">
        <v>0</v>
      </c>
      <c r="AI138" s="233">
        <f t="shared" ref="AI138:AI157" si="129">SUM(V138:AC138)</f>
        <v>0</v>
      </c>
      <c r="AJ138" s="160" t="str">
        <f t="shared" ref="AJ138:AJ159" si="130">IF(ABS(S138-AI138)&gt;0.001,S138-AI138,"")</f>
        <v/>
      </c>
      <c r="BA138" s="160"/>
      <c r="BR138" s="160"/>
      <c r="CG138" s="160"/>
    </row>
    <row r="139" spans="1:85" ht="15">
      <c r="A139" s="186" t="s">
        <v>10</v>
      </c>
      <c r="B139" s="175">
        <v>0</v>
      </c>
      <c r="C139" s="175">
        <v>0</v>
      </c>
      <c r="D139" s="175">
        <v>0</v>
      </c>
      <c r="E139" s="175">
        <v>0</v>
      </c>
      <c r="F139" s="362"/>
      <c r="G139" s="175">
        <v>0</v>
      </c>
      <c r="H139" s="187">
        <v>0</v>
      </c>
      <c r="I139" s="173">
        <f t="shared" si="127"/>
        <v>0</v>
      </c>
      <c r="J139" s="168"/>
      <c r="K139" s="188" t="s">
        <v>10</v>
      </c>
      <c r="L139" s="175">
        <v>0</v>
      </c>
      <c r="M139" s="175">
        <v>0</v>
      </c>
      <c r="N139" s="175">
        <v>0</v>
      </c>
      <c r="O139" s="175">
        <v>0</v>
      </c>
      <c r="P139" s="175">
        <v>0</v>
      </c>
      <c r="Q139" s="175">
        <v>0</v>
      </c>
      <c r="R139" s="176">
        <v>0</v>
      </c>
      <c r="S139" s="177">
        <f t="shared" si="128"/>
        <v>0</v>
      </c>
      <c r="U139" s="234" t="s">
        <v>10</v>
      </c>
      <c r="V139" s="226">
        <v>0</v>
      </c>
      <c r="W139" s="226">
        <v>0</v>
      </c>
      <c r="X139" s="226">
        <v>0</v>
      </c>
      <c r="Y139" s="226">
        <v>0</v>
      </c>
      <c r="Z139" s="226">
        <v>0</v>
      </c>
      <c r="AA139" s="226">
        <v>0</v>
      </c>
      <c r="AB139" s="226">
        <v>0</v>
      </c>
      <c r="AC139" s="227">
        <v>0</v>
      </c>
      <c r="AD139" s="228">
        <v>0</v>
      </c>
      <c r="AE139" s="228">
        <v>0</v>
      </c>
      <c r="AF139" s="228">
        <v>0</v>
      </c>
      <c r="AG139" s="228">
        <v>0</v>
      </c>
      <c r="AH139" s="228">
        <v>0</v>
      </c>
      <c r="AI139" s="229">
        <f t="shared" si="129"/>
        <v>0</v>
      </c>
      <c r="AJ139" s="160" t="str">
        <f t="shared" si="130"/>
        <v/>
      </c>
      <c r="BA139" s="160"/>
      <c r="BR139" s="160"/>
      <c r="CG139" s="160"/>
    </row>
    <row r="140" spans="1:85" ht="15">
      <c r="A140" s="178" t="s">
        <v>56</v>
      </c>
      <c r="B140" s="179">
        <v>0</v>
      </c>
      <c r="C140" s="179">
        <v>0</v>
      </c>
      <c r="D140" s="179">
        <v>0</v>
      </c>
      <c r="E140" s="179">
        <v>0</v>
      </c>
      <c r="F140" s="362"/>
      <c r="G140" s="179">
        <v>0</v>
      </c>
      <c r="H140" s="180">
        <v>0</v>
      </c>
      <c r="I140" s="181">
        <f t="shared" si="127"/>
        <v>0</v>
      </c>
      <c r="J140" s="168"/>
      <c r="K140" s="182" t="s">
        <v>56</v>
      </c>
      <c r="L140" s="183">
        <v>0</v>
      </c>
      <c r="M140" s="183">
        <v>0</v>
      </c>
      <c r="N140" s="183">
        <v>0</v>
      </c>
      <c r="O140" s="183">
        <v>0</v>
      </c>
      <c r="P140" s="183">
        <v>0</v>
      </c>
      <c r="Q140" s="183">
        <v>0</v>
      </c>
      <c r="R140" s="184">
        <v>0</v>
      </c>
      <c r="S140" s="185">
        <f t="shared" si="128"/>
        <v>0</v>
      </c>
      <c r="U140" s="230" t="s">
        <v>56</v>
      </c>
      <c r="V140" s="231">
        <v>0</v>
      </c>
      <c r="W140" s="231">
        <v>0</v>
      </c>
      <c r="X140" s="231">
        <v>0</v>
      </c>
      <c r="Y140" s="231">
        <v>0</v>
      </c>
      <c r="Z140" s="231">
        <v>0</v>
      </c>
      <c r="AA140" s="231">
        <v>0</v>
      </c>
      <c r="AB140" s="231">
        <v>0</v>
      </c>
      <c r="AC140" s="232">
        <v>0</v>
      </c>
      <c r="AD140" s="231">
        <v>0</v>
      </c>
      <c r="AE140" s="231">
        <v>0</v>
      </c>
      <c r="AF140" s="231">
        <v>0</v>
      </c>
      <c r="AG140" s="231">
        <v>0</v>
      </c>
      <c r="AH140" s="231">
        <v>0</v>
      </c>
      <c r="AI140" s="233">
        <f t="shared" si="129"/>
        <v>0</v>
      </c>
      <c r="AJ140" s="160" t="str">
        <f t="shared" si="130"/>
        <v/>
      </c>
      <c r="BA140" s="160"/>
      <c r="BR140" s="160"/>
      <c r="CG140" s="160"/>
    </row>
    <row r="141" spans="1:85" ht="15">
      <c r="A141" s="186" t="s">
        <v>16</v>
      </c>
      <c r="B141" s="175">
        <v>111.47214988125286</v>
      </c>
      <c r="C141" s="175">
        <v>19.104490228972526</v>
      </c>
      <c r="D141" s="175">
        <v>0</v>
      </c>
      <c r="E141" s="175">
        <v>0</v>
      </c>
      <c r="F141" s="362"/>
      <c r="G141" s="175">
        <v>0</v>
      </c>
      <c r="H141" s="187">
        <v>0</v>
      </c>
      <c r="I141" s="173">
        <f t="shared" si="127"/>
        <v>130.57664011022538</v>
      </c>
      <c r="J141" s="168"/>
      <c r="K141" s="188" t="s">
        <v>16</v>
      </c>
      <c r="L141" s="175">
        <v>111.47214988125286</v>
      </c>
      <c r="M141" s="175">
        <v>19.104490228972526</v>
      </c>
      <c r="N141" s="175">
        <v>0</v>
      </c>
      <c r="O141" s="175">
        <v>0</v>
      </c>
      <c r="P141" s="175">
        <v>0</v>
      </c>
      <c r="Q141" s="175">
        <v>0</v>
      </c>
      <c r="R141" s="176">
        <v>0</v>
      </c>
      <c r="S141" s="177">
        <f t="shared" si="128"/>
        <v>130.57664011022538</v>
      </c>
      <c r="U141" s="234" t="s">
        <v>16</v>
      </c>
      <c r="V141" s="226">
        <v>111.47214988125286</v>
      </c>
      <c r="W141" s="226">
        <v>0</v>
      </c>
      <c r="X141" s="226">
        <v>0</v>
      </c>
      <c r="Y141" s="226">
        <v>19.104490228972526</v>
      </c>
      <c r="Z141" s="226">
        <v>0</v>
      </c>
      <c r="AA141" s="226">
        <v>0</v>
      </c>
      <c r="AB141" s="226">
        <v>0</v>
      </c>
      <c r="AC141" s="227">
        <v>0</v>
      </c>
      <c r="AD141" s="228">
        <v>0</v>
      </c>
      <c r="AE141" s="228">
        <v>0</v>
      </c>
      <c r="AF141" s="228">
        <v>0</v>
      </c>
      <c r="AG141" s="228">
        <v>0</v>
      </c>
      <c r="AH141" s="228">
        <v>0</v>
      </c>
      <c r="AI141" s="229">
        <f t="shared" si="129"/>
        <v>130.57664011022538</v>
      </c>
      <c r="AJ141" s="160" t="str">
        <f t="shared" si="130"/>
        <v/>
      </c>
      <c r="BA141" s="160"/>
      <c r="BR141" s="160"/>
      <c r="CG141" s="160"/>
    </row>
    <row r="142" spans="1:85" ht="15">
      <c r="A142" s="178" t="s">
        <v>15</v>
      </c>
      <c r="B142" s="179">
        <v>1.1788550387332462</v>
      </c>
      <c r="C142" s="179">
        <v>6.3252947310732468</v>
      </c>
      <c r="D142" s="179">
        <v>0.2005770882397436</v>
      </c>
      <c r="E142" s="179">
        <v>0.11869678633932437</v>
      </c>
      <c r="F142" s="362"/>
      <c r="G142" s="179">
        <v>0</v>
      </c>
      <c r="H142" s="180">
        <v>0</v>
      </c>
      <c r="I142" s="181">
        <f t="shared" si="127"/>
        <v>7.8234236443855609</v>
      </c>
      <c r="J142" s="168"/>
      <c r="K142" s="182" t="s">
        <v>15</v>
      </c>
      <c r="L142" s="183">
        <v>1.1788550387332462</v>
      </c>
      <c r="M142" s="183">
        <v>6.3252947310732468</v>
      </c>
      <c r="N142" s="183">
        <v>0.2005770882397436</v>
      </c>
      <c r="O142" s="183">
        <v>0.11869678633932437</v>
      </c>
      <c r="P142" s="183">
        <v>0</v>
      </c>
      <c r="Q142" s="183">
        <v>0</v>
      </c>
      <c r="R142" s="184">
        <v>0</v>
      </c>
      <c r="S142" s="185">
        <f t="shared" si="128"/>
        <v>7.8234236443855609</v>
      </c>
      <c r="U142" s="230" t="s">
        <v>57</v>
      </c>
      <c r="V142" s="231">
        <v>1.1788550387332462</v>
      </c>
      <c r="W142" s="231">
        <v>0</v>
      </c>
      <c r="X142" s="231">
        <v>0</v>
      </c>
      <c r="Y142" s="231">
        <v>6.3252947310732468</v>
      </c>
      <c r="Z142" s="231">
        <v>0.2005770882397436</v>
      </c>
      <c r="AA142" s="231">
        <v>0</v>
      </c>
      <c r="AB142" s="231">
        <v>0</v>
      </c>
      <c r="AC142" s="232">
        <v>0.11869678633932437</v>
      </c>
      <c r="AD142" s="231">
        <v>0</v>
      </c>
      <c r="AE142" s="231">
        <v>0</v>
      </c>
      <c r="AF142" s="231">
        <v>0</v>
      </c>
      <c r="AG142" s="231">
        <v>0</v>
      </c>
      <c r="AH142" s="231">
        <v>0.11869678633932437</v>
      </c>
      <c r="AI142" s="233">
        <f t="shared" si="129"/>
        <v>7.8234236443855609</v>
      </c>
      <c r="AJ142" s="160" t="str">
        <f t="shared" si="130"/>
        <v/>
      </c>
      <c r="BA142" s="160"/>
      <c r="BR142" s="160"/>
      <c r="CG142" s="160"/>
    </row>
    <row r="143" spans="1:85" ht="15">
      <c r="A143" s="186" t="s">
        <v>58</v>
      </c>
      <c r="B143" s="175">
        <v>0</v>
      </c>
      <c r="C143" s="175">
        <v>0</v>
      </c>
      <c r="D143" s="175">
        <v>0</v>
      </c>
      <c r="E143" s="175">
        <v>0</v>
      </c>
      <c r="F143" s="362"/>
      <c r="G143" s="175">
        <v>0</v>
      </c>
      <c r="H143" s="187">
        <v>0</v>
      </c>
      <c r="I143" s="173">
        <f t="shared" si="127"/>
        <v>0</v>
      </c>
      <c r="J143" s="168"/>
      <c r="K143" s="188" t="s">
        <v>58</v>
      </c>
      <c r="L143" s="175">
        <v>0</v>
      </c>
      <c r="M143" s="175">
        <v>0</v>
      </c>
      <c r="N143" s="175">
        <v>0</v>
      </c>
      <c r="O143" s="175">
        <v>0</v>
      </c>
      <c r="P143" s="175">
        <v>39.570181772597742</v>
      </c>
      <c r="Q143" s="175">
        <v>0</v>
      </c>
      <c r="R143" s="176">
        <v>0</v>
      </c>
      <c r="S143" s="177">
        <f t="shared" si="128"/>
        <v>39.570181772597742</v>
      </c>
      <c r="U143" s="234" t="s">
        <v>58</v>
      </c>
      <c r="V143" s="226">
        <v>0</v>
      </c>
      <c r="W143" s="226">
        <v>0</v>
      </c>
      <c r="X143" s="226">
        <v>0</v>
      </c>
      <c r="Y143" s="226">
        <v>0</v>
      </c>
      <c r="Z143" s="226">
        <v>0</v>
      </c>
      <c r="AA143" s="226">
        <v>0</v>
      </c>
      <c r="AB143" s="226">
        <v>39.570181772597742</v>
      </c>
      <c r="AC143" s="227">
        <v>0</v>
      </c>
      <c r="AD143" s="226">
        <v>0</v>
      </c>
      <c r="AE143" s="226">
        <v>0</v>
      </c>
      <c r="AF143" s="226">
        <v>0</v>
      </c>
      <c r="AG143" s="226">
        <v>0</v>
      </c>
      <c r="AH143" s="226">
        <v>0</v>
      </c>
      <c r="AI143" s="229">
        <f t="shared" si="129"/>
        <v>39.570181772597742</v>
      </c>
      <c r="AJ143" s="160" t="str">
        <f t="shared" si="130"/>
        <v/>
      </c>
      <c r="BA143" s="160"/>
      <c r="BR143" s="160"/>
      <c r="CG143" s="160"/>
    </row>
    <row r="144" spans="1:85" ht="15">
      <c r="A144" s="178" t="s">
        <v>12</v>
      </c>
      <c r="B144" s="179">
        <v>0</v>
      </c>
      <c r="C144" s="179">
        <v>0</v>
      </c>
      <c r="D144" s="179">
        <v>0</v>
      </c>
      <c r="E144" s="179">
        <v>0</v>
      </c>
      <c r="F144" s="362"/>
      <c r="G144" s="179">
        <v>0</v>
      </c>
      <c r="H144" s="180">
        <v>0</v>
      </c>
      <c r="I144" s="181">
        <f t="shared" si="127"/>
        <v>0</v>
      </c>
      <c r="J144" s="168"/>
      <c r="K144" s="182" t="s">
        <v>12</v>
      </c>
      <c r="L144" s="183">
        <v>0</v>
      </c>
      <c r="M144" s="183">
        <v>0</v>
      </c>
      <c r="N144" s="183">
        <v>0</v>
      </c>
      <c r="O144" s="183">
        <v>0</v>
      </c>
      <c r="P144" s="183">
        <v>8.4505725483442902</v>
      </c>
      <c r="Q144" s="183">
        <v>0</v>
      </c>
      <c r="R144" s="184">
        <v>0</v>
      </c>
      <c r="S144" s="185">
        <f t="shared" si="128"/>
        <v>8.4505725483442902</v>
      </c>
      <c r="U144" s="230" t="s">
        <v>12</v>
      </c>
      <c r="V144" s="231">
        <v>0</v>
      </c>
      <c r="W144" s="231">
        <v>0</v>
      </c>
      <c r="X144" s="231">
        <v>0</v>
      </c>
      <c r="Y144" s="231">
        <v>0</v>
      </c>
      <c r="Z144" s="231">
        <v>0</v>
      </c>
      <c r="AA144" s="231">
        <v>0</v>
      </c>
      <c r="AB144" s="231">
        <v>8.4505725483442902</v>
      </c>
      <c r="AC144" s="232">
        <v>0</v>
      </c>
      <c r="AD144" s="231">
        <v>0</v>
      </c>
      <c r="AE144" s="231">
        <v>0</v>
      </c>
      <c r="AF144" s="231">
        <v>0</v>
      </c>
      <c r="AG144" s="231">
        <v>0</v>
      </c>
      <c r="AH144" s="231">
        <v>0</v>
      </c>
      <c r="AI144" s="233">
        <f t="shared" si="129"/>
        <v>8.4505725483442902</v>
      </c>
      <c r="AJ144" s="160" t="str">
        <f t="shared" si="130"/>
        <v/>
      </c>
      <c r="BA144" s="160"/>
      <c r="BR144" s="160"/>
      <c r="CG144" s="160"/>
    </row>
    <row r="145" spans="1:85" ht="15">
      <c r="A145" s="186" t="s">
        <v>59</v>
      </c>
      <c r="B145" s="175">
        <v>0</v>
      </c>
      <c r="C145" s="175">
        <v>0</v>
      </c>
      <c r="D145" s="175">
        <v>0</v>
      </c>
      <c r="E145" s="175">
        <v>0</v>
      </c>
      <c r="F145" s="362"/>
      <c r="G145" s="175">
        <v>0</v>
      </c>
      <c r="H145" s="187">
        <v>0</v>
      </c>
      <c r="I145" s="173">
        <f t="shared" si="127"/>
        <v>0</v>
      </c>
      <c r="J145" s="168"/>
      <c r="K145" s="188" t="s">
        <v>59</v>
      </c>
      <c r="L145" s="175">
        <v>0</v>
      </c>
      <c r="M145" s="175">
        <v>0</v>
      </c>
      <c r="N145" s="175">
        <v>0</v>
      </c>
      <c r="O145" s="175">
        <v>0</v>
      </c>
      <c r="P145" s="175">
        <v>0</v>
      </c>
      <c r="Q145" s="175">
        <v>0</v>
      </c>
      <c r="R145" s="176">
        <v>0</v>
      </c>
      <c r="S145" s="177">
        <f t="shared" si="128"/>
        <v>0</v>
      </c>
      <c r="U145" s="234" t="s">
        <v>59</v>
      </c>
      <c r="V145" s="226">
        <v>0</v>
      </c>
      <c r="W145" s="226">
        <v>0</v>
      </c>
      <c r="X145" s="226">
        <v>0</v>
      </c>
      <c r="Y145" s="226">
        <v>0</v>
      </c>
      <c r="Z145" s="226">
        <v>0</v>
      </c>
      <c r="AA145" s="226">
        <v>0</v>
      </c>
      <c r="AB145" s="226">
        <v>0</v>
      </c>
      <c r="AC145" s="227">
        <v>0</v>
      </c>
      <c r="AD145" s="226">
        <v>0</v>
      </c>
      <c r="AE145" s="226">
        <v>0</v>
      </c>
      <c r="AF145" s="226">
        <v>0</v>
      </c>
      <c r="AG145" s="226">
        <v>0</v>
      </c>
      <c r="AH145" s="226">
        <v>0</v>
      </c>
      <c r="AI145" s="229">
        <f t="shared" si="129"/>
        <v>0</v>
      </c>
      <c r="AJ145" s="160" t="str">
        <f t="shared" si="130"/>
        <v/>
      </c>
      <c r="BA145" s="160"/>
      <c r="BR145" s="160"/>
      <c r="CG145" s="160"/>
    </row>
    <row r="146" spans="1:85" ht="15">
      <c r="A146" s="178" t="s">
        <v>17</v>
      </c>
      <c r="B146" s="179">
        <v>1.112922516738667E-4</v>
      </c>
      <c r="C146" s="179">
        <v>0.59833284520145424</v>
      </c>
      <c r="D146" s="179">
        <v>0.59933447546651908</v>
      </c>
      <c r="E146" s="179">
        <v>0</v>
      </c>
      <c r="F146" s="362"/>
      <c r="G146" s="179">
        <v>0</v>
      </c>
      <c r="H146" s="180">
        <v>0</v>
      </c>
      <c r="I146" s="181">
        <f t="shared" si="127"/>
        <v>1.197778612919647</v>
      </c>
      <c r="J146" s="168"/>
      <c r="K146" s="182" t="s">
        <v>17</v>
      </c>
      <c r="L146" s="183">
        <v>1.112922516738667E-4</v>
      </c>
      <c r="M146" s="183">
        <v>0.59833284520145424</v>
      </c>
      <c r="N146" s="183">
        <v>0.59933447546651908</v>
      </c>
      <c r="O146" s="183">
        <v>0</v>
      </c>
      <c r="P146" s="183">
        <v>1.6866818414486942E-5</v>
      </c>
      <c r="Q146" s="183">
        <v>0</v>
      </c>
      <c r="R146" s="184">
        <v>0</v>
      </c>
      <c r="S146" s="185">
        <f t="shared" si="128"/>
        <v>1.1977954797380614</v>
      </c>
      <c r="U146" s="230" t="s">
        <v>17</v>
      </c>
      <c r="V146" s="231">
        <v>1.112922516738667E-4</v>
      </c>
      <c r="W146" s="231">
        <v>0</v>
      </c>
      <c r="X146" s="231">
        <v>0</v>
      </c>
      <c r="Y146" s="231">
        <v>0.59833284520145424</v>
      </c>
      <c r="Z146" s="231">
        <v>0.59933447546651908</v>
      </c>
      <c r="AA146" s="231">
        <v>0</v>
      </c>
      <c r="AB146" s="231">
        <v>1.6866818414486942E-5</v>
      </c>
      <c r="AC146" s="232">
        <v>0</v>
      </c>
      <c r="AD146" s="231">
        <v>0</v>
      </c>
      <c r="AE146" s="231">
        <v>0</v>
      </c>
      <c r="AF146" s="231">
        <v>0</v>
      </c>
      <c r="AG146" s="231">
        <v>0</v>
      </c>
      <c r="AH146" s="231">
        <v>0</v>
      </c>
      <c r="AI146" s="233">
        <f t="shared" si="129"/>
        <v>1.1977954797380614</v>
      </c>
      <c r="AJ146" s="160" t="str">
        <f t="shared" si="130"/>
        <v/>
      </c>
      <c r="BA146" s="160"/>
      <c r="BR146" s="160"/>
      <c r="CG146" s="160"/>
    </row>
    <row r="147" spans="1:85" ht="15">
      <c r="A147" s="186" t="s">
        <v>139</v>
      </c>
      <c r="B147" s="175">
        <v>15.830478290002182</v>
      </c>
      <c r="C147" s="175">
        <v>193.16940371646837</v>
      </c>
      <c r="D147" s="175">
        <v>508.08306267455976</v>
      </c>
      <c r="E147" s="175">
        <v>3.8241351406463999</v>
      </c>
      <c r="F147" s="362"/>
      <c r="G147" s="175">
        <v>0</v>
      </c>
      <c r="H147" s="187">
        <v>0</v>
      </c>
      <c r="I147" s="173">
        <f t="shared" si="127"/>
        <v>720.90707982167669</v>
      </c>
      <c r="J147" s="168"/>
      <c r="K147" s="188" t="s">
        <v>139</v>
      </c>
      <c r="L147" s="175">
        <v>15.830478290002182</v>
      </c>
      <c r="M147" s="175">
        <v>193.16940371646837</v>
      </c>
      <c r="N147" s="175">
        <v>508.08306267455976</v>
      </c>
      <c r="O147" s="175">
        <v>3.8241351406463999</v>
      </c>
      <c r="P147" s="175">
        <v>0</v>
      </c>
      <c r="Q147" s="175">
        <v>0</v>
      </c>
      <c r="R147" s="176">
        <v>0</v>
      </c>
      <c r="S147" s="177">
        <f t="shared" si="128"/>
        <v>720.90707982167669</v>
      </c>
      <c r="U147" s="234" t="s">
        <v>139</v>
      </c>
      <c r="V147" s="226">
        <v>15.711427157074175</v>
      </c>
      <c r="W147" s="226">
        <v>0</v>
      </c>
      <c r="X147" s="226">
        <v>0</v>
      </c>
      <c r="Y147" s="226">
        <v>193.16940371646837</v>
      </c>
      <c r="Z147" s="226">
        <v>507.3797713891172</v>
      </c>
      <c r="AA147" s="226">
        <v>0</v>
      </c>
      <c r="AB147" s="226">
        <v>0</v>
      </c>
      <c r="AC147" s="227">
        <v>4.646477559016974</v>
      </c>
      <c r="AD147" s="226">
        <v>0.11905113292800733</v>
      </c>
      <c r="AE147" s="226">
        <v>0</v>
      </c>
      <c r="AF147" s="226">
        <v>0</v>
      </c>
      <c r="AG147" s="226">
        <v>0.70329128544256669</v>
      </c>
      <c r="AH147" s="226">
        <v>3.8241351406463999</v>
      </c>
      <c r="AI147" s="229">
        <f t="shared" si="129"/>
        <v>720.90707982167669</v>
      </c>
      <c r="AJ147" s="160" t="str">
        <f t="shared" si="130"/>
        <v/>
      </c>
      <c r="BA147" s="160"/>
      <c r="BR147" s="160"/>
      <c r="CG147" s="160"/>
    </row>
    <row r="148" spans="1:85" ht="15">
      <c r="A148" s="178" t="s">
        <v>25</v>
      </c>
      <c r="B148" s="179">
        <v>15.565809473384391</v>
      </c>
      <c r="C148" s="179">
        <v>11.514828498580661</v>
      </c>
      <c r="D148" s="179">
        <v>4.5854818087672928</v>
      </c>
      <c r="E148" s="179">
        <v>600.42128140804732</v>
      </c>
      <c r="F148" s="362"/>
      <c r="G148" s="179">
        <v>16.812826894296897</v>
      </c>
      <c r="H148" s="180">
        <v>0</v>
      </c>
      <c r="I148" s="181">
        <f t="shared" si="127"/>
        <v>648.90022808307663</v>
      </c>
      <c r="J148" s="168"/>
      <c r="K148" s="182" t="s">
        <v>25</v>
      </c>
      <c r="L148" s="183">
        <v>15.565809473384391</v>
      </c>
      <c r="M148" s="183">
        <v>11.514828498580661</v>
      </c>
      <c r="N148" s="183">
        <v>4.5854818087672928</v>
      </c>
      <c r="O148" s="183">
        <v>600.42128140804732</v>
      </c>
      <c r="P148" s="183">
        <v>1.163648234780856E-2</v>
      </c>
      <c r="Q148" s="183">
        <v>16.812826894296897</v>
      </c>
      <c r="R148" s="184">
        <v>0</v>
      </c>
      <c r="S148" s="185">
        <f t="shared" si="128"/>
        <v>648.91186456542448</v>
      </c>
      <c r="U148" s="230" t="s">
        <v>25</v>
      </c>
      <c r="V148" s="231">
        <v>2.9395465384414474</v>
      </c>
      <c r="W148" s="231">
        <v>12.626262934942943</v>
      </c>
      <c r="X148" s="231">
        <v>16.812826894296897</v>
      </c>
      <c r="Y148" s="231">
        <v>11.514828498580661</v>
      </c>
      <c r="Z148" s="231">
        <v>4.5854818087672928</v>
      </c>
      <c r="AA148" s="231">
        <v>596.68128888754234</v>
      </c>
      <c r="AB148" s="231">
        <v>1.163648234780856E-2</v>
      </c>
      <c r="AC148" s="232">
        <v>3.7399925205049982</v>
      </c>
      <c r="AD148" s="231">
        <v>0</v>
      </c>
      <c r="AE148" s="231">
        <v>4.4834074954883965E-2</v>
      </c>
      <c r="AF148" s="231">
        <v>0</v>
      </c>
      <c r="AG148" s="231">
        <v>0</v>
      </c>
      <c r="AH148" s="231">
        <v>3.6951584455501139</v>
      </c>
      <c r="AI148" s="233">
        <f t="shared" si="129"/>
        <v>648.91186456542437</v>
      </c>
      <c r="AJ148" s="160" t="str">
        <f t="shared" si="130"/>
        <v/>
      </c>
      <c r="BA148" s="160"/>
      <c r="BR148" s="160"/>
      <c r="CG148" s="160"/>
    </row>
    <row r="149" spans="1:85" ht="15">
      <c r="A149" s="186" t="s">
        <v>24</v>
      </c>
      <c r="B149" s="175">
        <v>12.771076668621308</v>
      </c>
      <c r="C149" s="175">
        <v>126.36244460542625</v>
      </c>
      <c r="D149" s="175">
        <v>6.8989129107039879</v>
      </c>
      <c r="E149" s="175">
        <v>0</v>
      </c>
      <c r="F149" s="362"/>
      <c r="G149" s="175">
        <v>0</v>
      </c>
      <c r="H149" s="187">
        <v>0</v>
      </c>
      <c r="I149" s="173">
        <f t="shared" si="127"/>
        <v>146.03243418475154</v>
      </c>
      <c r="J149" s="168"/>
      <c r="K149" s="188" t="s">
        <v>24</v>
      </c>
      <c r="L149" s="175">
        <v>12.771076668621308</v>
      </c>
      <c r="M149" s="175">
        <v>126.36244460542625</v>
      </c>
      <c r="N149" s="175">
        <v>6.8989129107039879</v>
      </c>
      <c r="O149" s="175">
        <v>0</v>
      </c>
      <c r="P149" s="175">
        <v>0</v>
      </c>
      <c r="Q149" s="175">
        <v>0</v>
      </c>
      <c r="R149" s="176">
        <v>0</v>
      </c>
      <c r="S149" s="177">
        <f t="shared" si="128"/>
        <v>146.03243418475154</v>
      </c>
      <c r="U149" s="234" t="s">
        <v>24</v>
      </c>
      <c r="V149" s="226">
        <v>11.416512542306815</v>
      </c>
      <c r="W149" s="226">
        <v>1.0036896182753636</v>
      </c>
      <c r="X149" s="226">
        <v>0</v>
      </c>
      <c r="Y149" s="226">
        <v>126.36244460542625</v>
      </c>
      <c r="Z149" s="226">
        <v>6.8989129107039879</v>
      </c>
      <c r="AA149" s="226">
        <v>0</v>
      </c>
      <c r="AB149" s="226">
        <v>0</v>
      </c>
      <c r="AC149" s="227">
        <v>0.35087450803912923</v>
      </c>
      <c r="AD149" s="226">
        <v>0.35087450803912923</v>
      </c>
      <c r="AE149" s="226">
        <v>0</v>
      </c>
      <c r="AF149" s="226">
        <v>0</v>
      </c>
      <c r="AG149" s="226">
        <v>0</v>
      </c>
      <c r="AH149" s="226">
        <v>0</v>
      </c>
      <c r="AI149" s="229">
        <f t="shared" si="129"/>
        <v>146.03243418475157</v>
      </c>
      <c r="AJ149" s="160" t="str">
        <f t="shared" si="130"/>
        <v/>
      </c>
      <c r="BA149" s="160"/>
      <c r="BR149" s="160"/>
      <c r="CG149" s="160"/>
    </row>
    <row r="150" spans="1:85" ht="15">
      <c r="A150" s="178" t="s">
        <v>60</v>
      </c>
      <c r="B150" s="179">
        <v>0</v>
      </c>
      <c r="C150" s="179">
        <v>0</v>
      </c>
      <c r="D150" s="179">
        <v>0</v>
      </c>
      <c r="E150" s="179">
        <v>0</v>
      </c>
      <c r="F150" s="362"/>
      <c r="G150" s="179">
        <v>0</v>
      </c>
      <c r="H150" s="180">
        <v>0</v>
      </c>
      <c r="I150" s="181">
        <f t="shared" si="127"/>
        <v>0</v>
      </c>
      <c r="J150" s="168"/>
      <c r="K150" s="182" t="s">
        <v>60</v>
      </c>
      <c r="L150" s="183">
        <v>0</v>
      </c>
      <c r="M150" s="183">
        <v>0</v>
      </c>
      <c r="N150" s="183">
        <v>0</v>
      </c>
      <c r="O150" s="183">
        <v>0</v>
      </c>
      <c r="P150" s="183">
        <v>0</v>
      </c>
      <c r="Q150" s="183">
        <v>0</v>
      </c>
      <c r="R150" s="184">
        <v>0</v>
      </c>
      <c r="S150" s="185">
        <f t="shared" si="128"/>
        <v>0</v>
      </c>
      <c r="U150" s="230" t="s">
        <v>60</v>
      </c>
      <c r="V150" s="231">
        <v>0</v>
      </c>
      <c r="W150" s="231">
        <v>0</v>
      </c>
      <c r="X150" s="231">
        <v>0</v>
      </c>
      <c r="Y150" s="231">
        <v>0</v>
      </c>
      <c r="Z150" s="231">
        <v>0</v>
      </c>
      <c r="AA150" s="231">
        <v>0</v>
      </c>
      <c r="AB150" s="231">
        <v>0</v>
      </c>
      <c r="AC150" s="232">
        <v>0</v>
      </c>
      <c r="AD150" s="231">
        <v>0</v>
      </c>
      <c r="AE150" s="231">
        <v>0</v>
      </c>
      <c r="AF150" s="231">
        <v>0</v>
      </c>
      <c r="AG150" s="231">
        <v>0</v>
      </c>
      <c r="AH150" s="231">
        <v>0</v>
      </c>
      <c r="AI150" s="233">
        <f t="shared" si="129"/>
        <v>0</v>
      </c>
      <c r="AJ150" s="160" t="str">
        <f t="shared" si="130"/>
        <v/>
      </c>
      <c r="BA150" s="160"/>
      <c r="BR150" s="160"/>
      <c r="CG150" s="160"/>
    </row>
    <row r="151" spans="1:85" ht="15">
      <c r="A151" s="186" t="s">
        <v>22</v>
      </c>
      <c r="B151" s="175">
        <v>0.12591760318328424</v>
      </c>
      <c r="C151" s="175">
        <v>2.3924344604823999</v>
      </c>
      <c r="D151" s="175">
        <v>0</v>
      </c>
      <c r="E151" s="175">
        <v>0</v>
      </c>
      <c r="F151" s="362"/>
      <c r="G151" s="175">
        <v>0</v>
      </c>
      <c r="H151" s="187">
        <v>0</v>
      </c>
      <c r="I151" s="173">
        <f t="shared" si="127"/>
        <v>2.518352063665684</v>
      </c>
      <c r="J151" s="168"/>
      <c r="K151" s="188" t="s">
        <v>22</v>
      </c>
      <c r="L151" s="175">
        <v>0.12591760318328424</v>
      </c>
      <c r="M151" s="175">
        <v>2.3924344604823999</v>
      </c>
      <c r="N151" s="175">
        <v>0</v>
      </c>
      <c r="O151" s="175">
        <v>0</v>
      </c>
      <c r="P151" s="175">
        <v>2.3049299217736769</v>
      </c>
      <c r="Q151" s="175">
        <v>0</v>
      </c>
      <c r="R151" s="176">
        <v>0</v>
      </c>
      <c r="S151" s="177">
        <f t="shared" si="128"/>
        <v>4.8232819854393609</v>
      </c>
      <c r="U151" s="234" t="s">
        <v>22</v>
      </c>
      <c r="V151" s="226">
        <v>0.12591760318328424</v>
      </c>
      <c r="W151" s="226">
        <v>0</v>
      </c>
      <c r="X151" s="226">
        <v>0</v>
      </c>
      <c r="Y151" s="226">
        <v>2.3924344604823999</v>
      </c>
      <c r="Z151" s="226">
        <v>0</v>
      </c>
      <c r="AA151" s="226">
        <v>0</v>
      </c>
      <c r="AB151" s="226">
        <v>2.3049299217736769</v>
      </c>
      <c r="AC151" s="227">
        <v>0</v>
      </c>
      <c r="AD151" s="226">
        <v>0</v>
      </c>
      <c r="AE151" s="226">
        <v>0</v>
      </c>
      <c r="AF151" s="226">
        <v>0</v>
      </c>
      <c r="AG151" s="226">
        <v>0</v>
      </c>
      <c r="AH151" s="226">
        <v>0</v>
      </c>
      <c r="AI151" s="229">
        <f t="shared" si="129"/>
        <v>4.8232819854393609</v>
      </c>
      <c r="AJ151" s="160" t="str">
        <f t="shared" si="130"/>
        <v/>
      </c>
      <c r="BA151" s="160"/>
      <c r="BR151" s="160"/>
      <c r="CG151" s="160"/>
    </row>
    <row r="152" spans="1:85" ht="15">
      <c r="A152" s="178" t="s">
        <v>21</v>
      </c>
      <c r="B152" s="179">
        <v>0</v>
      </c>
      <c r="C152" s="179">
        <v>0.44663571708645483</v>
      </c>
      <c r="D152" s="179">
        <v>0</v>
      </c>
      <c r="E152" s="179">
        <v>0</v>
      </c>
      <c r="F152" s="362"/>
      <c r="G152" s="179">
        <v>0</v>
      </c>
      <c r="H152" s="180">
        <v>0</v>
      </c>
      <c r="I152" s="181">
        <f t="shared" si="127"/>
        <v>0.44663571708645483</v>
      </c>
      <c r="J152" s="168"/>
      <c r="K152" s="182" t="s">
        <v>21</v>
      </c>
      <c r="L152" s="183">
        <v>0</v>
      </c>
      <c r="M152" s="183">
        <v>0.44663571708645483</v>
      </c>
      <c r="N152" s="183">
        <v>0</v>
      </c>
      <c r="O152" s="183">
        <v>0</v>
      </c>
      <c r="P152" s="183">
        <v>0</v>
      </c>
      <c r="Q152" s="183">
        <v>0</v>
      </c>
      <c r="R152" s="184">
        <v>0</v>
      </c>
      <c r="S152" s="185">
        <f t="shared" si="128"/>
        <v>0.44663571708645483</v>
      </c>
      <c r="U152" s="230" t="s">
        <v>61</v>
      </c>
      <c r="V152" s="231">
        <v>0</v>
      </c>
      <c r="W152" s="231">
        <v>0</v>
      </c>
      <c r="X152" s="231">
        <v>0</v>
      </c>
      <c r="Y152" s="231">
        <v>0.44663571708645483</v>
      </c>
      <c r="Z152" s="231">
        <v>0</v>
      </c>
      <c r="AA152" s="231">
        <v>0</v>
      </c>
      <c r="AB152" s="231">
        <v>0</v>
      </c>
      <c r="AC152" s="232">
        <v>0</v>
      </c>
      <c r="AD152" s="231">
        <v>0</v>
      </c>
      <c r="AE152" s="231">
        <v>0</v>
      </c>
      <c r="AF152" s="231">
        <v>0</v>
      </c>
      <c r="AG152" s="231">
        <v>0</v>
      </c>
      <c r="AH152" s="231">
        <v>0</v>
      </c>
      <c r="AI152" s="233">
        <f t="shared" si="129"/>
        <v>0.44663571708645483</v>
      </c>
      <c r="AJ152" s="160" t="str">
        <f t="shared" si="130"/>
        <v/>
      </c>
      <c r="BA152" s="160"/>
      <c r="BR152" s="160"/>
      <c r="CG152" s="160"/>
    </row>
    <row r="153" spans="1:85" ht="15">
      <c r="A153" s="189" t="s">
        <v>64</v>
      </c>
      <c r="B153" s="175">
        <v>0</v>
      </c>
      <c r="C153" s="175">
        <v>0</v>
      </c>
      <c r="D153" s="175">
        <v>0</v>
      </c>
      <c r="E153" s="175">
        <v>0</v>
      </c>
      <c r="F153" s="362"/>
      <c r="G153" s="175">
        <v>0</v>
      </c>
      <c r="H153" s="187">
        <v>0</v>
      </c>
      <c r="I153" s="173">
        <f t="shared" si="127"/>
        <v>0</v>
      </c>
      <c r="J153" s="168"/>
      <c r="K153" s="190" t="s">
        <v>64</v>
      </c>
      <c r="L153" s="175">
        <v>0</v>
      </c>
      <c r="M153" s="175">
        <v>0</v>
      </c>
      <c r="N153" s="175">
        <v>0</v>
      </c>
      <c r="O153" s="175">
        <v>0</v>
      </c>
      <c r="P153" s="175">
        <v>0</v>
      </c>
      <c r="Q153" s="175">
        <v>0</v>
      </c>
      <c r="R153" s="176">
        <v>0</v>
      </c>
      <c r="S153" s="177">
        <f t="shared" si="128"/>
        <v>0</v>
      </c>
      <c r="U153" s="235" t="s">
        <v>62</v>
      </c>
      <c r="V153" s="226">
        <v>0</v>
      </c>
      <c r="W153" s="226">
        <v>0</v>
      </c>
      <c r="X153" s="226">
        <v>0</v>
      </c>
      <c r="Y153" s="226">
        <v>0</v>
      </c>
      <c r="Z153" s="226">
        <v>0</v>
      </c>
      <c r="AA153" s="226">
        <v>0</v>
      </c>
      <c r="AB153" s="226">
        <v>0</v>
      </c>
      <c r="AC153" s="227">
        <v>0</v>
      </c>
      <c r="AD153" s="228">
        <v>0</v>
      </c>
      <c r="AE153" s="228">
        <v>0</v>
      </c>
      <c r="AF153" s="228">
        <v>0</v>
      </c>
      <c r="AG153" s="228">
        <v>0</v>
      </c>
      <c r="AH153" s="228">
        <v>0</v>
      </c>
      <c r="AI153" s="229">
        <f t="shared" si="129"/>
        <v>0</v>
      </c>
      <c r="AJ153" s="160" t="str">
        <f t="shared" si="130"/>
        <v/>
      </c>
      <c r="BA153" s="160"/>
      <c r="BR153" s="160"/>
      <c r="CG153" s="160"/>
    </row>
    <row r="154" spans="1:85">
      <c r="A154" s="191" t="s">
        <v>23</v>
      </c>
      <c r="B154" s="192">
        <v>0</v>
      </c>
      <c r="C154" s="192">
        <v>0</v>
      </c>
      <c r="D154" s="192">
        <v>0</v>
      </c>
      <c r="E154" s="192">
        <v>0</v>
      </c>
      <c r="F154" s="362"/>
      <c r="G154" s="192">
        <v>0</v>
      </c>
      <c r="H154" s="193">
        <v>0</v>
      </c>
      <c r="I154" s="194">
        <f t="shared" si="127"/>
        <v>0</v>
      </c>
      <c r="J154" s="168"/>
      <c r="K154" s="195" t="s">
        <v>23</v>
      </c>
      <c r="L154" s="196">
        <v>0</v>
      </c>
      <c r="M154" s="196">
        <v>0</v>
      </c>
      <c r="N154" s="196">
        <v>0</v>
      </c>
      <c r="O154" s="196">
        <v>0</v>
      </c>
      <c r="P154" s="196">
        <v>0</v>
      </c>
      <c r="Q154" s="196">
        <v>0</v>
      </c>
      <c r="R154" s="197">
        <v>0</v>
      </c>
      <c r="S154" s="198">
        <f t="shared" si="128"/>
        <v>0</v>
      </c>
      <c r="U154" s="236" t="s">
        <v>66</v>
      </c>
      <c r="V154" s="237">
        <v>0</v>
      </c>
      <c r="W154" s="237">
        <v>0</v>
      </c>
      <c r="X154" s="237">
        <v>0</v>
      </c>
      <c r="Y154" s="237">
        <v>0</v>
      </c>
      <c r="Z154" s="237">
        <v>0</v>
      </c>
      <c r="AA154" s="237">
        <v>0</v>
      </c>
      <c r="AB154" s="237">
        <v>0</v>
      </c>
      <c r="AC154" s="237">
        <v>0</v>
      </c>
      <c r="AD154" s="237">
        <v>0</v>
      </c>
      <c r="AE154" s="237">
        <v>0</v>
      </c>
      <c r="AF154" s="237">
        <v>0</v>
      </c>
      <c r="AG154" s="237">
        <v>0</v>
      </c>
      <c r="AH154" s="125">
        <v>0</v>
      </c>
      <c r="AI154" s="238">
        <f t="shared" si="129"/>
        <v>0</v>
      </c>
      <c r="AJ154" s="160" t="str">
        <f t="shared" si="130"/>
        <v/>
      </c>
      <c r="BA154" s="160"/>
      <c r="BR154" s="160"/>
      <c r="CG154" s="160"/>
    </row>
    <row r="155" spans="1:85">
      <c r="A155" s="199" t="s">
        <v>19</v>
      </c>
      <c r="B155" s="200">
        <v>0</v>
      </c>
      <c r="C155" s="200">
        <v>0</v>
      </c>
      <c r="D155" s="200">
        <v>0</v>
      </c>
      <c r="E155" s="200">
        <v>0</v>
      </c>
      <c r="F155" s="362"/>
      <c r="G155" s="200">
        <v>0</v>
      </c>
      <c r="H155" s="201">
        <v>0</v>
      </c>
      <c r="I155" s="202">
        <f t="shared" si="127"/>
        <v>0</v>
      </c>
      <c r="J155" s="168"/>
      <c r="K155" s="203" t="s">
        <v>19</v>
      </c>
      <c r="L155" s="200">
        <v>0</v>
      </c>
      <c r="M155" s="200">
        <v>0</v>
      </c>
      <c r="N155" s="200">
        <v>0</v>
      </c>
      <c r="O155" s="200">
        <v>0</v>
      </c>
      <c r="P155" s="200">
        <v>0</v>
      </c>
      <c r="Q155" s="200">
        <v>0</v>
      </c>
      <c r="R155" s="204">
        <v>0</v>
      </c>
      <c r="S155" s="205">
        <f t="shared" si="128"/>
        <v>0</v>
      </c>
      <c r="U155" s="239" t="s">
        <v>19</v>
      </c>
      <c r="V155" s="240">
        <v>0</v>
      </c>
      <c r="W155" s="240">
        <v>0</v>
      </c>
      <c r="X155" s="240">
        <v>0</v>
      </c>
      <c r="Y155" s="240">
        <v>0</v>
      </c>
      <c r="Z155" s="240">
        <v>0</v>
      </c>
      <c r="AA155" s="240">
        <v>0</v>
      </c>
      <c r="AB155" s="240">
        <v>0</v>
      </c>
      <c r="AC155" s="240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2">
        <f t="shared" si="129"/>
        <v>0</v>
      </c>
      <c r="AJ155" s="160" t="str">
        <f t="shared" si="130"/>
        <v/>
      </c>
      <c r="BA155" s="160"/>
      <c r="BR155" s="160"/>
      <c r="CG155" s="160"/>
    </row>
    <row r="156" spans="1:85">
      <c r="A156" s="191" t="s">
        <v>20</v>
      </c>
      <c r="B156" s="192">
        <v>0</v>
      </c>
      <c r="C156" s="192">
        <v>0</v>
      </c>
      <c r="D156" s="192">
        <v>0</v>
      </c>
      <c r="E156" s="192">
        <v>0</v>
      </c>
      <c r="F156" s="362"/>
      <c r="G156" s="192">
        <v>0</v>
      </c>
      <c r="H156" s="193">
        <v>0</v>
      </c>
      <c r="I156" s="194">
        <f t="shared" si="127"/>
        <v>0</v>
      </c>
      <c r="J156" s="168"/>
      <c r="K156" s="195" t="s">
        <v>20</v>
      </c>
      <c r="L156" s="196">
        <v>0</v>
      </c>
      <c r="M156" s="196">
        <v>0</v>
      </c>
      <c r="N156" s="196">
        <v>0</v>
      </c>
      <c r="O156" s="196">
        <v>0</v>
      </c>
      <c r="P156" s="196">
        <v>0</v>
      </c>
      <c r="Q156" s="196">
        <v>0</v>
      </c>
      <c r="R156" s="197">
        <v>0</v>
      </c>
      <c r="S156" s="198">
        <f t="shared" si="128"/>
        <v>0</v>
      </c>
      <c r="U156" s="236" t="s">
        <v>20</v>
      </c>
      <c r="V156" s="237">
        <v>0</v>
      </c>
      <c r="W156" s="237">
        <v>0</v>
      </c>
      <c r="X156" s="237">
        <v>0</v>
      </c>
      <c r="Y156" s="237">
        <v>0</v>
      </c>
      <c r="Z156" s="237">
        <v>0</v>
      </c>
      <c r="AA156" s="237">
        <v>0</v>
      </c>
      <c r="AB156" s="237">
        <v>0</v>
      </c>
      <c r="AC156" s="237">
        <v>0</v>
      </c>
      <c r="AD156" s="237">
        <v>0</v>
      </c>
      <c r="AE156" s="237">
        <v>0</v>
      </c>
      <c r="AF156" s="237">
        <v>0</v>
      </c>
      <c r="AG156" s="237">
        <v>0</v>
      </c>
      <c r="AH156" s="125">
        <v>0</v>
      </c>
      <c r="AI156" s="238">
        <f t="shared" si="129"/>
        <v>0</v>
      </c>
      <c r="AJ156" s="160" t="str">
        <f t="shared" si="130"/>
        <v/>
      </c>
      <c r="BA156" s="160"/>
      <c r="BR156" s="160"/>
      <c r="CG156" s="160"/>
    </row>
    <row r="157" spans="1:85" ht="15" thickBot="1">
      <c r="A157" s="206" t="s">
        <v>11</v>
      </c>
      <c r="B157" s="207">
        <v>0</v>
      </c>
      <c r="C157" s="207">
        <v>0</v>
      </c>
      <c r="D157" s="207">
        <v>0</v>
      </c>
      <c r="E157" s="207">
        <v>0</v>
      </c>
      <c r="F157" s="363"/>
      <c r="G157" s="207">
        <v>0</v>
      </c>
      <c r="H157" s="208">
        <v>0</v>
      </c>
      <c r="I157" s="209">
        <f t="shared" si="127"/>
        <v>0</v>
      </c>
      <c r="J157" s="168"/>
      <c r="K157" s="210" t="s">
        <v>11</v>
      </c>
      <c r="L157" s="207">
        <v>0</v>
      </c>
      <c r="M157" s="207">
        <v>0</v>
      </c>
      <c r="N157" s="207">
        <v>0</v>
      </c>
      <c r="O157" s="207">
        <v>0</v>
      </c>
      <c r="P157" s="207">
        <v>0</v>
      </c>
      <c r="Q157" s="207">
        <v>0</v>
      </c>
      <c r="R157" s="211">
        <v>0</v>
      </c>
      <c r="S157" s="212">
        <f t="shared" si="128"/>
        <v>0</v>
      </c>
      <c r="U157" s="239" t="s">
        <v>11</v>
      </c>
      <c r="V157" s="240">
        <v>0</v>
      </c>
      <c r="W157" s="240">
        <v>0</v>
      </c>
      <c r="X157" s="240">
        <v>0</v>
      </c>
      <c r="Y157" s="240">
        <v>0</v>
      </c>
      <c r="Z157" s="240">
        <v>0</v>
      </c>
      <c r="AA157" s="240">
        <v>0</v>
      </c>
      <c r="AB157" s="240">
        <v>0</v>
      </c>
      <c r="AC157" s="240">
        <v>0</v>
      </c>
      <c r="AD157" s="241">
        <v>0</v>
      </c>
      <c r="AE157" s="241">
        <v>0</v>
      </c>
      <c r="AF157" s="241">
        <v>0</v>
      </c>
      <c r="AG157" s="241">
        <v>0</v>
      </c>
      <c r="AH157" s="241">
        <v>0</v>
      </c>
      <c r="AI157" s="242">
        <f t="shared" si="129"/>
        <v>0</v>
      </c>
      <c r="AJ157" s="160" t="str">
        <f t="shared" si="130"/>
        <v/>
      </c>
      <c r="BA157" s="160"/>
      <c r="BR157" s="160"/>
      <c r="CG157" s="160"/>
    </row>
    <row r="158" spans="1:85" ht="15">
      <c r="A158" s="213" t="s">
        <v>26</v>
      </c>
      <c r="B158" s="214">
        <f>SUM(B137:B153)</f>
        <v>156.94439824742898</v>
      </c>
      <c r="C158" s="214">
        <f t="shared" ref="C158:H158" si="131">SUM(C137:C153)</f>
        <v>359.91386480329135</v>
      </c>
      <c r="D158" s="214">
        <f t="shared" si="131"/>
        <v>520.36736895773731</v>
      </c>
      <c r="E158" s="214">
        <f t="shared" si="131"/>
        <v>604.36411333503304</v>
      </c>
      <c r="F158" s="214">
        <f t="shared" si="131"/>
        <v>0</v>
      </c>
      <c r="G158" s="214">
        <f t="shared" si="131"/>
        <v>16.812826894296897</v>
      </c>
      <c r="H158" s="216">
        <f t="shared" si="131"/>
        <v>0</v>
      </c>
      <c r="I158" s="173">
        <f t="shared" ref="I158" si="132">SUM(I137:I153)</f>
        <v>1658.4025722377876</v>
      </c>
      <c r="J158" s="168"/>
      <c r="K158" s="215" t="s">
        <v>26</v>
      </c>
      <c r="L158" s="214">
        <f>SUM(L137:L153)</f>
        <v>156.94439824742898</v>
      </c>
      <c r="M158" s="214">
        <f t="shared" ref="M158:R158" si="133">SUM(M137:M153)</f>
        <v>359.91386480329135</v>
      </c>
      <c r="N158" s="214">
        <f t="shared" si="133"/>
        <v>520.36736895773731</v>
      </c>
      <c r="O158" s="214">
        <f t="shared" si="133"/>
        <v>604.36411333503304</v>
      </c>
      <c r="P158" s="214">
        <f t="shared" si="133"/>
        <v>50.337337591881933</v>
      </c>
      <c r="Q158" s="214">
        <f t="shared" si="133"/>
        <v>16.812826894296897</v>
      </c>
      <c r="R158" s="216">
        <f t="shared" si="133"/>
        <v>0</v>
      </c>
      <c r="S158" s="217">
        <f t="shared" ref="S158" si="134">SUM(S137:S153)</f>
        <v>1708.7399098296696</v>
      </c>
      <c r="T158" s="160" t="str">
        <f>IF(ABS(S158-AI158)&gt;0.01,S158-AI158,"")</f>
        <v/>
      </c>
      <c r="U158" s="243" t="s">
        <v>63</v>
      </c>
      <c r="V158" s="244">
        <f>SUM(V137:V153)</f>
        <v>142.84452005324351</v>
      </c>
      <c r="W158" s="244">
        <f t="shared" ref="W158:AH158" si="135">SUM(W137:W153)</f>
        <v>13.629952553218306</v>
      </c>
      <c r="X158" s="244">
        <f t="shared" si="135"/>
        <v>16.812826894296897</v>
      </c>
      <c r="Y158" s="244">
        <f t="shared" si="135"/>
        <v>359.91386480329135</v>
      </c>
      <c r="Z158" s="244">
        <f t="shared" si="135"/>
        <v>519.66407767229475</v>
      </c>
      <c r="AA158" s="244">
        <f t="shared" si="135"/>
        <v>596.68128888754234</v>
      </c>
      <c r="AB158" s="244">
        <f t="shared" si="135"/>
        <v>50.337337591881933</v>
      </c>
      <c r="AC158" s="244">
        <f t="shared" si="135"/>
        <v>8.8560413739004264</v>
      </c>
      <c r="AD158" s="245">
        <f t="shared" si="135"/>
        <v>0.46992564096713657</v>
      </c>
      <c r="AE158" s="245">
        <f t="shared" si="135"/>
        <v>4.4834074954883965E-2</v>
      </c>
      <c r="AF158" s="245">
        <f t="shared" si="135"/>
        <v>0</v>
      </c>
      <c r="AG158" s="245">
        <f t="shared" si="135"/>
        <v>0.70329128544256669</v>
      </c>
      <c r="AH158" s="245">
        <f t="shared" si="135"/>
        <v>7.637990372535838</v>
      </c>
      <c r="AI158" s="246">
        <f>SUM(V158:AC158)</f>
        <v>1708.7399098296696</v>
      </c>
      <c r="AJ158" s="160" t="str">
        <f t="shared" si="130"/>
        <v/>
      </c>
      <c r="BA158" s="160"/>
      <c r="BR158" s="160"/>
      <c r="CG158" s="160"/>
    </row>
    <row r="159" spans="1:85" s="23" customFormat="1" ht="15" thickBot="1">
      <c r="A159" s="30" t="s">
        <v>88</v>
      </c>
      <c r="B159" s="47">
        <f>IF($I158=0,"-",B158/$I158)</f>
        <v>9.4635886891838314E-2</v>
      </c>
      <c r="C159" s="47">
        <f t="shared" ref="C159:H159" si="136">IF($I158=0,"-",C158/$I158)</f>
        <v>0.21702442508735184</v>
      </c>
      <c r="D159" s="47">
        <f t="shared" si="136"/>
        <v>0.31377626739662656</v>
      </c>
      <c r="E159" s="47">
        <f t="shared" si="136"/>
        <v>0.36442545582857261</v>
      </c>
      <c r="F159" s="47">
        <f t="shared" si="136"/>
        <v>0</v>
      </c>
      <c r="G159" s="47">
        <f t="shared" si="136"/>
        <v>1.0137964795610686E-2</v>
      </c>
      <c r="H159" s="70">
        <f t="shared" si="136"/>
        <v>0</v>
      </c>
      <c r="I159" s="48">
        <f>SUM(B159:H159)</f>
        <v>1</v>
      </c>
      <c r="J159" s="160"/>
      <c r="K159" s="81" t="s">
        <v>88</v>
      </c>
      <c r="L159" s="98">
        <f>IF($S158=0,"-",L158/$S158)</f>
        <v>9.1848032192958784E-2</v>
      </c>
      <c r="M159" s="98">
        <f t="shared" ref="M159:R159" si="137">IF($S158=0,"-",M158/$S158)</f>
        <v>0.2106311573416508</v>
      </c>
      <c r="N159" s="98">
        <f t="shared" si="137"/>
        <v>0.30453281155562667</v>
      </c>
      <c r="O159" s="98">
        <f t="shared" si="137"/>
        <v>0.35368993833314116</v>
      </c>
      <c r="P159" s="98">
        <f t="shared" si="137"/>
        <v>2.9458747526356806E-2</v>
      </c>
      <c r="Q159" s="98">
        <f t="shared" si="137"/>
        <v>9.8393130502656967E-3</v>
      </c>
      <c r="R159" s="99">
        <f t="shared" si="137"/>
        <v>0</v>
      </c>
      <c r="S159" s="100">
        <f>SUM(L159:R159)</f>
        <v>0.99999999999999978</v>
      </c>
      <c r="U159" s="110" t="s">
        <v>88</v>
      </c>
      <c r="V159" s="133">
        <f>+V158/$AI158</f>
        <v>8.3596408810678813E-2</v>
      </c>
      <c r="W159" s="133">
        <f t="shared" ref="W159:AH159" si="138">+W158/$AI158</f>
        <v>7.9766104102858837E-3</v>
      </c>
      <c r="X159" s="133">
        <f t="shared" si="138"/>
        <v>9.8393130502656967E-3</v>
      </c>
      <c r="Y159" s="133">
        <f t="shared" si="138"/>
        <v>0.2106311573416508</v>
      </c>
      <c r="Z159" s="133">
        <f t="shared" si="138"/>
        <v>0.30412122680747583</v>
      </c>
      <c r="AA159" s="133">
        <f t="shared" si="138"/>
        <v>0.34919374531787034</v>
      </c>
      <c r="AB159" s="133">
        <f t="shared" si="138"/>
        <v>2.9458747526356806E-2</v>
      </c>
      <c r="AC159" s="133">
        <f t="shared" si="138"/>
        <v>5.1827907354157913E-3</v>
      </c>
      <c r="AD159" s="133">
        <f t="shared" si="138"/>
        <v>2.7501297199406996E-4</v>
      </c>
      <c r="AE159" s="133">
        <f t="shared" si="138"/>
        <v>2.6238091998069565E-5</v>
      </c>
      <c r="AF159" s="133">
        <f t="shared" si="138"/>
        <v>0</v>
      </c>
      <c r="AG159" s="133">
        <f t="shared" si="138"/>
        <v>4.1158474815085935E-4</v>
      </c>
      <c r="AH159" s="133">
        <f t="shared" si="138"/>
        <v>4.4699549232727915E-3</v>
      </c>
      <c r="AI159" s="134">
        <f>SUM(V159:AC159)</f>
        <v>1</v>
      </c>
      <c r="AJ159" s="23" t="str">
        <f t="shared" si="130"/>
        <v/>
      </c>
    </row>
    <row r="160" spans="1:85" ht="15" thickBot="1">
      <c r="A160" s="247"/>
      <c r="B160" s="247"/>
      <c r="C160" s="247"/>
      <c r="D160" s="247"/>
      <c r="E160" s="247"/>
      <c r="F160" s="247"/>
      <c r="G160" s="247"/>
      <c r="H160" s="247"/>
      <c r="I160" s="247"/>
      <c r="K160" s="247"/>
      <c r="AI160" s="168"/>
      <c r="BA160" s="160"/>
      <c r="BR160" s="160"/>
      <c r="CG160" s="160"/>
    </row>
    <row r="161" spans="1:85" ht="28.5">
      <c r="A161" s="312" t="s">
        <v>34</v>
      </c>
      <c r="B161" s="164" t="s">
        <v>0</v>
      </c>
      <c r="C161" s="164" t="s">
        <v>1</v>
      </c>
      <c r="D161" s="164" t="s">
        <v>2</v>
      </c>
      <c r="E161" s="164" t="s">
        <v>3</v>
      </c>
      <c r="F161" s="164" t="s">
        <v>27</v>
      </c>
      <c r="G161" s="164" t="s">
        <v>4</v>
      </c>
      <c r="H161" s="164" t="s">
        <v>5</v>
      </c>
      <c r="I161" s="165" t="s">
        <v>6</v>
      </c>
      <c r="K161" s="314" t="s">
        <v>34</v>
      </c>
      <c r="L161" s="166" t="s">
        <v>0</v>
      </c>
      <c r="M161" s="166" t="s">
        <v>1</v>
      </c>
      <c r="N161" s="166" t="s">
        <v>2</v>
      </c>
      <c r="O161" s="166" t="s">
        <v>3</v>
      </c>
      <c r="P161" s="166" t="s">
        <v>27</v>
      </c>
      <c r="Q161" s="166" t="s">
        <v>4</v>
      </c>
      <c r="R161" s="166" t="s">
        <v>5</v>
      </c>
      <c r="S161" s="167" t="s">
        <v>6</v>
      </c>
      <c r="U161" s="316" t="s">
        <v>34</v>
      </c>
      <c r="V161" s="219" t="s">
        <v>74</v>
      </c>
      <c r="W161" s="219" t="s">
        <v>75</v>
      </c>
      <c r="X161" s="219" t="s">
        <v>4</v>
      </c>
      <c r="Y161" s="219" t="s">
        <v>1</v>
      </c>
      <c r="Z161" s="219" t="s">
        <v>2</v>
      </c>
      <c r="AA161" s="219" t="s">
        <v>3</v>
      </c>
      <c r="AB161" s="219" t="s">
        <v>55</v>
      </c>
      <c r="AC161" s="219" t="s">
        <v>68</v>
      </c>
      <c r="AD161" s="220" t="s">
        <v>76</v>
      </c>
      <c r="AE161" s="220" t="s">
        <v>83</v>
      </c>
      <c r="AF161" s="220" t="s">
        <v>77</v>
      </c>
      <c r="AG161" s="220" t="s">
        <v>84</v>
      </c>
      <c r="AH161" s="220" t="s">
        <v>85</v>
      </c>
      <c r="AI161" s="221" t="s">
        <v>63</v>
      </c>
      <c r="BA161" s="160"/>
      <c r="BR161" s="160"/>
      <c r="CG161" s="160"/>
    </row>
    <row r="162" spans="1:85" ht="15">
      <c r="A162" s="313" t="s">
        <v>34</v>
      </c>
      <c r="B162" s="318" t="s">
        <v>69</v>
      </c>
      <c r="C162" s="319"/>
      <c r="D162" s="319"/>
      <c r="E162" s="319"/>
      <c r="F162" s="319"/>
      <c r="G162" s="319"/>
      <c r="H162" s="319"/>
      <c r="I162" s="320"/>
      <c r="K162" s="315" t="s">
        <v>34</v>
      </c>
      <c r="L162" s="321" t="s">
        <v>69</v>
      </c>
      <c r="M162" s="322"/>
      <c r="N162" s="322"/>
      <c r="O162" s="322"/>
      <c r="P162" s="322"/>
      <c r="Q162" s="322"/>
      <c r="R162" s="322"/>
      <c r="S162" s="323"/>
      <c r="U162" s="317" t="s">
        <v>34</v>
      </c>
      <c r="V162" s="324" t="s">
        <v>69</v>
      </c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5"/>
      <c r="BA162" s="160"/>
      <c r="BR162" s="160"/>
      <c r="CG162" s="160"/>
    </row>
    <row r="163" spans="1:85" ht="15">
      <c r="A163" s="170" t="s">
        <v>7</v>
      </c>
      <c r="B163" s="171">
        <v>0</v>
      </c>
      <c r="C163" s="171">
        <v>0</v>
      </c>
      <c r="D163" s="171">
        <v>0</v>
      </c>
      <c r="E163" s="171">
        <v>0</v>
      </c>
      <c r="F163" s="361"/>
      <c r="G163" s="171">
        <v>0</v>
      </c>
      <c r="H163" s="172">
        <v>0</v>
      </c>
      <c r="I163" s="173">
        <f>SUM(B163:H163)</f>
        <v>0</v>
      </c>
      <c r="J163" s="168"/>
      <c r="K163" s="222" t="s">
        <v>7</v>
      </c>
      <c r="L163" s="171">
        <v>0</v>
      </c>
      <c r="M163" s="171">
        <v>0</v>
      </c>
      <c r="N163" s="171">
        <v>0</v>
      </c>
      <c r="O163" s="171">
        <v>0</v>
      </c>
      <c r="P163" s="171">
        <v>0</v>
      </c>
      <c r="Q163" s="171">
        <v>0</v>
      </c>
      <c r="R163" s="223">
        <v>0</v>
      </c>
      <c r="S163" s="224">
        <f>SUM(L163:R163)</f>
        <v>0</v>
      </c>
      <c r="U163" s="225" t="s">
        <v>7</v>
      </c>
      <c r="V163" s="226">
        <v>0</v>
      </c>
      <c r="W163" s="226">
        <v>0</v>
      </c>
      <c r="X163" s="226">
        <v>0</v>
      </c>
      <c r="Y163" s="226">
        <v>0</v>
      </c>
      <c r="Z163" s="226">
        <v>0</v>
      </c>
      <c r="AA163" s="226">
        <v>0</v>
      </c>
      <c r="AB163" s="226">
        <v>0</v>
      </c>
      <c r="AC163" s="227">
        <v>0</v>
      </c>
      <c r="AD163" s="228">
        <v>0</v>
      </c>
      <c r="AE163" s="228">
        <v>0</v>
      </c>
      <c r="AF163" s="228">
        <v>0</v>
      </c>
      <c r="AG163" s="228">
        <v>0</v>
      </c>
      <c r="AH163" s="228">
        <v>0</v>
      </c>
      <c r="AI163" s="229">
        <f>SUM(V163:AC163)</f>
        <v>0</v>
      </c>
      <c r="AJ163" s="160" t="str">
        <f>IF(ABS(S163-AI163)&gt;0.001,S163-AI163,"")</f>
        <v/>
      </c>
      <c r="BA163" s="160"/>
      <c r="BR163" s="160"/>
      <c r="CG163" s="160"/>
    </row>
    <row r="164" spans="1:85" ht="15">
      <c r="A164" s="178" t="s">
        <v>8</v>
      </c>
      <c r="B164" s="179">
        <v>0</v>
      </c>
      <c r="C164" s="179">
        <v>0</v>
      </c>
      <c r="D164" s="179">
        <v>0</v>
      </c>
      <c r="E164" s="179">
        <v>0</v>
      </c>
      <c r="F164" s="362"/>
      <c r="G164" s="179">
        <v>0</v>
      </c>
      <c r="H164" s="180">
        <v>0</v>
      </c>
      <c r="I164" s="181">
        <f t="shared" ref="I164:I183" si="139">SUM(B164:H164)</f>
        <v>0</v>
      </c>
      <c r="J164" s="168"/>
      <c r="K164" s="182" t="s">
        <v>8</v>
      </c>
      <c r="L164" s="183">
        <v>0</v>
      </c>
      <c r="M164" s="183">
        <v>0</v>
      </c>
      <c r="N164" s="183">
        <v>0</v>
      </c>
      <c r="O164" s="183">
        <v>0</v>
      </c>
      <c r="P164" s="183">
        <v>0</v>
      </c>
      <c r="Q164" s="183">
        <v>0</v>
      </c>
      <c r="R164" s="184">
        <v>0</v>
      </c>
      <c r="S164" s="185">
        <f t="shared" ref="S164:S183" si="140">SUM(L164:R164)</f>
        <v>0</v>
      </c>
      <c r="U164" s="230" t="s">
        <v>8</v>
      </c>
      <c r="V164" s="231">
        <v>0</v>
      </c>
      <c r="W164" s="231">
        <v>0</v>
      </c>
      <c r="X164" s="231">
        <v>0</v>
      </c>
      <c r="Y164" s="231">
        <v>0</v>
      </c>
      <c r="Z164" s="231">
        <v>0</v>
      </c>
      <c r="AA164" s="231">
        <v>0</v>
      </c>
      <c r="AB164" s="231">
        <v>0</v>
      </c>
      <c r="AC164" s="232">
        <v>0</v>
      </c>
      <c r="AD164" s="231">
        <v>0</v>
      </c>
      <c r="AE164" s="231">
        <v>0</v>
      </c>
      <c r="AF164" s="231">
        <v>0</v>
      </c>
      <c r="AG164" s="231">
        <v>0</v>
      </c>
      <c r="AH164" s="231">
        <v>0</v>
      </c>
      <c r="AI164" s="233">
        <f t="shared" ref="AI164:AI183" si="141">SUM(V164:AC164)</f>
        <v>0</v>
      </c>
      <c r="AJ164" s="160" t="str">
        <f t="shared" ref="AJ164:AJ185" si="142">IF(ABS(S164-AI164)&gt;0.001,S164-AI164,"")</f>
        <v/>
      </c>
      <c r="BA164" s="160"/>
      <c r="BR164" s="160"/>
      <c r="CG164" s="160"/>
    </row>
    <row r="165" spans="1:85" ht="15">
      <c r="A165" s="186" t="s">
        <v>10</v>
      </c>
      <c r="B165" s="175">
        <v>0</v>
      </c>
      <c r="C165" s="175">
        <v>0</v>
      </c>
      <c r="D165" s="175">
        <v>0</v>
      </c>
      <c r="E165" s="175">
        <v>0</v>
      </c>
      <c r="F165" s="362"/>
      <c r="G165" s="175">
        <v>0</v>
      </c>
      <c r="H165" s="187">
        <v>0</v>
      </c>
      <c r="I165" s="173">
        <f t="shared" si="139"/>
        <v>0</v>
      </c>
      <c r="J165" s="168"/>
      <c r="K165" s="188" t="s">
        <v>10</v>
      </c>
      <c r="L165" s="175">
        <v>0</v>
      </c>
      <c r="M165" s="175">
        <v>0</v>
      </c>
      <c r="N165" s="175">
        <v>0</v>
      </c>
      <c r="O165" s="175">
        <v>0</v>
      </c>
      <c r="P165" s="175">
        <v>0</v>
      </c>
      <c r="Q165" s="175">
        <v>0</v>
      </c>
      <c r="R165" s="176">
        <v>0</v>
      </c>
      <c r="S165" s="177">
        <f t="shared" si="140"/>
        <v>0</v>
      </c>
      <c r="U165" s="234" t="s">
        <v>10</v>
      </c>
      <c r="V165" s="226">
        <v>0</v>
      </c>
      <c r="W165" s="226">
        <v>0</v>
      </c>
      <c r="X165" s="226">
        <v>0</v>
      </c>
      <c r="Y165" s="226">
        <v>0</v>
      </c>
      <c r="Z165" s="226">
        <v>0</v>
      </c>
      <c r="AA165" s="226">
        <v>0</v>
      </c>
      <c r="AB165" s="226">
        <v>0</v>
      </c>
      <c r="AC165" s="227">
        <v>0</v>
      </c>
      <c r="AD165" s="228">
        <v>0</v>
      </c>
      <c r="AE165" s="228">
        <v>0</v>
      </c>
      <c r="AF165" s="228">
        <v>0</v>
      </c>
      <c r="AG165" s="228">
        <v>0</v>
      </c>
      <c r="AH165" s="228">
        <v>0</v>
      </c>
      <c r="AI165" s="229">
        <f t="shared" si="141"/>
        <v>0</v>
      </c>
      <c r="AJ165" s="160" t="str">
        <f t="shared" si="142"/>
        <v/>
      </c>
      <c r="BA165" s="160"/>
      <c r="BR165" s="160"/>
      <c r="CG165" s="160"/>
    </row>
    <row r="166" spans="1:85" ht="15">
      <c r="A166" s="178" t="s">
        <v>56</v>
      </c>
      <c r="B166" s="179">
        <v>0</v>
      </c>
      <c r="C166" s="179">
        <v>0</v>
      </c>
      <c r="D166" s="179">
        <v>0</v>
      </c>
      <c r="E166" s="179">
        <v>0</v>
      </c>
      <c r="F166" s="362"/>
      <c r="G166" s="179">
        <v>0</v>
      </c>
      <c r="H166" s="180">
        <v>0</v>
      </c>
      <c r="I166" s="181">
        <f t="shared" si="139"/>
        <v>0</v>
      </c>
      <c r="J166" s="168"/>
      <c r="K166" s="182" t="s">
        <v>56</v>
      </c>
      <c r="L166" s="183">
        <v>0</v>
      </c>
      <c r="M166" s="183">
        <v>0</v>
      </c>
      <c r="N166" s="183">
        <v>0</v>
      </c>
      <c r="O166" s="183">
        <v>0</v>
      </c>
      <c r="P166" s="183">
        <v>0</v>
      </c>
      <c r="Q166" s="183">
        <v>0</v>
      </c>
      <c r="R166" s="184">
        <v>0</v>
      </c>
      <c r="S166" s="185">
        <f t="shared" si="140"/>
        <v>0</v>
      </c>
      <c r="U166" s="230" t="s">
        <v>56</v>
      </c>
      <c r="V166" s="231">
        <v>0</v>
      </c>
      <c r="W166" s="231">
        <v>0</v>
      </c>
      <c r="X166" s="231">
        <v>0</v>
      </c>
      <c r="Y166" s="231">
        <v>0</v>
      </c>
      <c r="Z166" s="231">
        <v>0</v>
      </c>
      <c r="AA166" s="231">
        <v>0</v>
      </c>
      <c r="AB166" s="231">
        <v>0</v>
      </c>
      <c r="AC166" s="232">
        <v>0</v>
      </c>
      <c r="AD166" s="231">
        <v>0</v>
      </c>
      <c r="AE166" s="231">
        <v>0</v>
      </c>
      <c r="AF166" s="231">
        <v>0</v>
      </c>
      <c r="AG166" s="231">
        <v>0</v>
      </c>
      <c r="AH166" s="231">
        <v>0</v>
      </c>
      <c r="AI166" s="233">
        <f t="shared" si="141"/>
        <v>0</v>
      </c>
      <c r="AJ166" s="160" t="str">
        <f t="shared" si="142"/>
        <v/>
      </c>
      <c r="BA166" s="160"/>
      <c r="BR166" s="160"/>
      <c r="CG166" s="160"/>
    </row>
    <row r="167" spans="1:85" ht="15">
      <c r="A167" s="186" t="s">
        <v>16</v>
      </c>
      <c r="B167" s="175">
        <v>1.8692381168933896E-2</v>
      </c>
      <c r="C167" s="175">
        <v>0</v>
      </c>
      <c r="D167" s="175">
        <v>0</v>
      </c>
      <c r="E167" s="175">
        <v>0</v>
      </c>
      <c r="F167" s="362"/>
      <c r="G167" s="175">
        <v>0</v>
      </c>
      <c r="H167" s="187">
        <v>0</v>
      </c>
      <c r="I167" s="173">
        <f t="shared" si="139"/>
        <v>1.8692381168933896E-2</v>
      </c>
      <c r="J167" s="168"/>
      <c r="K167" s="188" t="s">
        <v>16</v>
      </c>
      <c r="L167" s="175">
        <v>1.8692381168933896E-2</v>
      </c>
      <c r="M167" s="175">
        <v>0</v>
      </c>
      <c r="N167" s="175">
        <v>0</v>
      </c>
      <c r="O167" s="175">
        <v>0</v>
      </c>
      <c r="P167" s="175">
        <v>0</v>
      </c>
      <c r="Q167" s="175">
        <v>0</v>
      </c>
      <c r="R167" s="176">
        <v>0</v>
      </c>
      <c r="S167" s="177">
        <f t="shared" si="140"/>
        <v>1.8692381168933896E-2</v>
      </c>
      <c r="U167" s="234" t="s">
        <v>16</v>
      </c>
      <c r="V167" s="226">
        <v>1.8692381168933896E-2</v>
      </c>
      <c r="W167" s="226">
        <v>0</v>
      </c>
      <c r="X167" s="226">
        <v>0</v>
      </c>
      <c r="Y167" s="226">
        <v>0</v>
      </c>
      <c r="Z167" s="226">
        <v>0</v>
      </c>
      <c r="AA167" s="226">
        <v>0</v>
      </c>
      <c r="AB167" s="226">
        <v>0</v>
      </c>
      <c r="AC167" s="227">
        <v>0</v>
      </c>
      <c r="AD167" s="228">
        <v>0</v>
      </c>
      <c r="AE167" s="228">
        <v>0</v>
      </c>
      <c r="AF167" s="228">
        <v>0</v>
      </c>
      <c r="AG167" s="228">
        <v>0</v>
      </c>
      <c r="AH167" s="228">
        <v>0</v>
      </c>
      <c r="AI167" s="229">
        <f t="shared" si="141"/>
        <v>1.8692381168933896E-2</v>
      </c>
      <c r="AJ167" s="160" t="str">
        <f t="shared" si="142"/>
        <v/>
      </c>
      <c r="BA167" s="160"/>
      <c r="BR167" s="160"/>
      <c r="CG167" s="160"/>
    </row>
    <row r="168" spans="1:85" ht="15">
      <c r="A168" s="178" t="s">
        <v>15</v>
      </c>
      <c r="B168" s="179">
        <v>0.67408097568482683</v>
      </c>
      <c r="C168" s="179">
        <v>0</v>
      </c>
      <c r="D168" s="179">
        <v>0</v>
      </c>
      <c r="E168" s="179">
        <v>0</v>
      </c>
      <c r="F168" s="362"/>
      <c r="G168" s="179">
        <v>0</v>
      </c>
      <c r="H168" s="180">
        <v>0</v>
      </c>
      <c r="I168" s="181">
        <f t="shared" si="139"/>
        <v>0.67408097568482683</v>
      </c>
      <c r="J168" s="168"/>
      <c r="K168" s="182" t="s">
        <v>15</v>
      </c>
      <c r="L168" s="183">
        <v>0.67408097568482683</v>
      </c>
      <c r="M168" s="183">
        <v>0</v>
      </c>
      <c r="N168" s="183">
        <v>0</v>
      </c>
      <c r="O168" s="183">
        <v>0</v>
      </c>
      <c r="P168" s="183">
        <v>0</v>
      </c>
      <c r="Q168" s="183">
        <v>0</v>
      </c>
      <c r="R168" s="184">
        <v>0</v>
      </c>
      <c r="S168" s="185">
        <f t="shared" si="140"/>
        <v>0.67408097568482683</v>
      </c>
      <c r="U168" s="230" t="s">
        <v>57</v>
      </c>
      <c r="V168" s="231">
        <v>0.67408097568482683</v>
      </c>
      <c r="W168" s="231">
        <v>0</v>
      </c>
      <c r="X168" s="231">
        <v>0</v>
      </c>
      <c r="Y168" s="231">
        <v>0</v>
      </c>
      <c r="Z168" s="231">
        <v>0</v>
      </c>
      <c r="AA168" s="231">
        <v>0</v>
      </c>
      <c r="AB168" s="231">
        <v>0</v>
      </c>
      <c r="AC168" s="232">
        <v>0</v>
      </c>
      <c r="AD168" s="231">
        <v>0</v>
      </c>
      <c r="AE168" s="231">
        <v>0</v>
      </c>
      <c r="AF168" s="231">
        <v>0</v>
      </c>
      <c r="AG168" s="231">
        <v>0</v>
      </c>
      <c r="AH168" s="231">
        <v>0</v>
      </c>
      <c r="AI168" s="233">
        <f t="shared" si="141"/>
        <v>0.67408097568482683</v>
      </c>
      <c r="AJ168" s="160" t="str">
        <f t="shared" si="142"/>
        <v/>
      </c>
      <c r="BA168" s="160"/>
      <c r="BR168" s="160"/>
      <c r="CG168" s="160"/>
    </row>
    <row r="169" spans="1:85" ht="15">
      <c r="A169" s="186" t="s">
        <v>58</v>
      </c>
      <c r="B169" s="175">
        <v>0</v>
      </c>
      <c r="C169" s="175">
        <v>0</v>
      </c>
      <c r="D169" s="175">
        <v>0</v>
      </c>
      <c r="E169" s="175">
        <v>8.7597880672405065E-2</v>
      </c>
      <c r="F169" s="362"/>
      <c r="G169" s="175">
        <v>0</v>
      </c>
      <c r="H169" s="187">
        <v>0</v>
      </c>
      <c r="I169" s="173">
        <f t="shared" si="139"/>
        <v>8.7597880672405065E-2</v>
      </c>
      <c r="J169" s="168"/>
      <c r="K169" s="188" t="s">
        <v>58</v>
      </c>
      <c r="L169" s="175">
        <v>0</v>
      </c>
      <c r="M169" s="175">
        <v>0</v>
      </c>
      <c r="N169" s="175">
        <v>0</v>
      </c>
      <c r="O169" s="175">
        <v>8.7597880672405065E-2</v>
      </c>
      <c r="P169" s="175">
        <v>1.2787974486949976</v>
      </c>
      <c r="Q169" s="175">
        <v>0</v>
      </c>
      <c r="R169" s="176">
        <v>0</v>
      </c>
      <c r="S169" s="177">
        <f t="shared" si="140"/>
        <v>1.3663953293674027</v>
      </c>
      <c r="U169" s="234" t="s">
        <v>58</v>
      </c>
      <c r="V169" s="226">
        <v>0</v>
      </c>
      <c r="W169" s="226">
        <v>0</v>
      </c>
      <c r="X169" s="226">
        <v>0</v>
      </c>
      <c r="Y169" s="226">
        <v>0</v>
      </c>
      <c r="Z169" s="226">
        <v>0</v>
      </c>
      <c r="AA169" s="226">
        <v>4.3798940336202533E-2</v>
      </c>
      <c r="AB169" s="226">
        <v>1.2787974486949976</v>
      </c>
      <c r="AC169" s="227">
        <v>4.3798940336202533E-2</v>
      </c>
      <c r="AD169" s="226">
        <v>0</v>
      </c>
      <c r="AE169" s="226">
        <v>0</v>
      </c>
      <c r="AF169" s="226">
        <v>0</v>
      </c>
      <c r="AG169" s="226">
        <v>0</v>
      </c>
      <c r="AH169" s="226">
        <v>4.3798940336202533E-2</v>
      </c>
      <c r="AI169" s="229">
        <f t="shared" si="141"/>
        <v>1.3663953293674025</v>
      </c>
      <c r="AJ169" s="160" t="str">
        <f t="shared" si="142"/>
        <v/>
      </c>
      <c r="BA169" s="160"/>
      <c r="BR169" s="160"/>
      <c r="CG169" s="160"/>
    </row>
    <row r="170" spans="1:85" ht="15">
      <c r="A170" s="178" t="s">
        <v>12</v>
      </c>
      <c r="B170" s="179">
        <v>0</v>
      </c>
      <c r="C170" s="179">
        <v>0</v>
      </c>
      <c r="D170" s="179">
        <v>0</v>
      </c>
      <c r="E170" s="179">
        <v>0</v>
      </c>
      <c r="F170" s="362"/>
      <c r="G170" s="179">
        <v>0</v>
      </c>
      <c r="H170" s="180">
        <v>0</v>
      </c>
      <c r="I170" s="181">
        <f t="shared" si="139"/>
        <v>0</v>
      </c>
      <c r="J170" s="168"/>
      <c r="K170" s="182" t="s">
        <v>12</v>
      </c>
      <c r="L170" s="183">
        <v>0</v>
      </c>
      <c r="M170" s="183">
        <v>0</v>
      </c>
      <c r="N170" s="183">
        <v>0</v>
      </c>
      <c r="O170" s="183">
        <v>0</v>
      </c>
      <c r="P170" s="183">
        <v>1.2946062847839687E-2</v>
      </c>
      <c r="Q170" s="183">
        <v>0</v>
      </c>
      <c r="R170" s="184">
        <v>0</v>
      </c>
      <c r="S170" s="185">
        <f t="shared" si="140"/>
        <v>1.2946062847839687E-2</v>
      </c>
      <c r="U170" s="230" t="s">
        <v>12</v>
      </c>
      <c r="V170" s="231">
        <v>0</v>
      </c>
      <c r="W170" s="231">
        <v>0</v>
      </c>
      <c r="X170" s="231">
        <v>0</v>
      </c>
      <c r="Y170" s="231">
        <v>0</v>
      </c>
      <c r="Z170" s="231">
        <v>0</v>
      </c>
      <c r="AA170" s="231">
        <v>0</v>
      </c>
      <c r="AB170" s="231">
        <v>1.2946062847839687E-2</v>
      </c>
      <c r="AC170" s="232">
        <v>0</v>
      </c>
      <c r="AD170" s="231">
        <v>0</v>
      </c>
      <c r="AE170" s="231">
        <v>0</v>
      </c>
      <c r="AF170" s="231">
        <v>0</v>
      </c>
      <c r="AG170" s="231">
        <v>0</v>
      </c>
      <c r="AH170" s="231">
        <v>0</v>
      </c>
      <c r="AI170" s="233">
        <f t="shared" si="141"/>
        <v>1.2946062847839687E-2</v>
      </c>
      <c r="AJ170" s="160" t="str">
        <f t="shared" si="142"/>
        <v/>
      </c>
      <c r="BA170" s="160"/>
      <c r="BR170" s="160"/>
      <c r="CG170" s="160"/>
    </row>
    <row r="171" spans="1:85" ht="15">
      <c r="A171" s="186" t="s">
        <v>59</v>
      </c>
      <c r="B171" s="175">
        <v>0</v>
      </c>
      <c r="C171" s="175">
        <v>0</v>
      </c>
      <c r="D171" s="175">
        <v>0</v>
      </c>
      <c r="E171" s="175">
        <v>0</v>
      </c>
      <c r="F171" s="362"/>
      <c r="G171" s="175">
        <v>0</v>
      </c>
      <c r="H171" s="187">
        <v>0</v>
      </c>
      <c r="I171" s="173">
        <f t="shared" si="139"/>
        <v>0</v>
      </c>
      <c r="J171" s="168"/>
      <c r="K171" s="188" t="s">
        <v>59</v>
      </c>
      <c r="L171" s="175">
        <v>0</v>
      </c>
      <c r="M171" s="175">
        <v>0</v>
      </c>
      <c r="N171" s="175">
        <v>0</v>
      </c>
      <c r="O171" s="175">
        <v>0</v>
      </c>
      <c r="P171" s="175">
        <v>0</v>
      </c>
      <c r="Q171" s="175">
        <v>0</v>
      </c>
      <c r="R171" s="176">
        <v>0</v>
      </c>
      <c r="S171" s="177">
        <f t="shared" si="140"/>
        <v>0</v>
      </c>
      <c r="U171" s="234" t="s">
        <v>59</v>
      </c>
      <c r="V171" s="226">
        <v>0</v>
      </c>
      <c r="W171" s="226">
        <v>0</v>
      </c>
      <c r="X171" s="226">
        <v>0</v>
      </c>
      <c r="Y171" s="226">
        <v>0</v>
      </c>
      <c r="Z171" s="226">
        <v>0</v>
      </c>
      <c r="AA171" s="226">
        <v>0</v>
      </c>
      <c r="AB171" s="226">
        <v>0</v>
      </c>
      <c r="AC171" s="227">
        <v>0</v>
      </c>
      <c r="AD171" s="226">
        <v>0</v>
      </c>
      <c r="AE171" s="226">
        <v>0</v>
      </c>
      <c r="AF171" s="226">
        <v>0</v>
      </c>
      <c r="AG171" s="226">
        <v>0</v>
      </c>
      <c r="AH171" s="226">
        <v>0</v>
      </c>
      <c r="AI171" s="229">
        <f t="shared" si="141"/>
        <v>0</v>
      </c>
      <c r="AJ171" s="160" t="str">
        <f t="shared" si="142"/>
        <v/>
      </c>
      <c r="BA171" s="160"/>
      <c r="BR171" s="160"/>
      <c r="CG171" s="160"/>
    </row>
    <row r="172" spans="1:85" ht="15">
      <c r="A172" s="178" t="s">
        <v>17</v>
      </c>
      <c r="B172" s="179">
        <v>5.3122355531135118E-2</v>
      </c>
      <c r="C172" s="179">
        <v>0</v>
      </c>
      <c r="D172" s="179">
        <v>7.3358119850868556E-2</v>
      </c>
      <c r="E172" s="179">
        <v>0</v>
      </c>
      <c r="F172" s="362"/>
      <c r="G172" s="179">
        <v>0</v>
      </c>
      <c r="H172" s="180">
        <v>0</v>
      </c>
      <c r="I172" s="181">
        <f t="shared" si="139"/>
        <v>0.12648047538200369</v>
      </c>
      <c r="J172" s="168"/>
      <c r="K172" s="182" t="s">
        <v>17</v>
      </c>
      <c r="L172" s="183">
        <v>5.3122355531135118E-2</v>
      </c>
      <c r="M172" s="183">
        <v>0</v>
      </c>
      <c r="N172" s="183">
        <v>7.3358119850868556E-2</v>
      </c>
      <c r="O172" s="183">
        <v>0</v>
      </c>
      <c r="P172" s="183">
        <v>1.2662365591397887E-3</v>
      </c>
      <c r="Q172" s="183">
        <v>0</v>
      </c>
      <c r="R172" s="184">
        <v>0</v>
      </c>
      <c r="S172" s="185">
        <f t="shared" si="140"/>
        <v>0.12774671194114348</v>
      </c>
      <c r="U172" s="230" t="s">
        <v>17</v>
      </c>
      <c r="V172" s="231">
        <v>5.3122355531135118E-2</v>
      </c>
      <c r="W172" s="231">
        <v>0</v>
      </c>
      <c r="X172" s="231">
        <v>0</v>
      </c>
      <c r="Y172" s="231">
        <v>0</v>
      </c>
      <c r="Z172" s="231">
        <v>7.3358119850868556E-2</v>
      </c>
      <c r="AA172" s="231">
        <v>0</v>
      </c>
      <c r="AB172" s="231">
        <v>1.2662365591397887E-3</v>
      </c>
      <c r="AC172" s="232">
        <v>0</v>
      </c>
      <c r="AD172" s="231">
        <v>0</v>
      </c>
      <c r="AE172" s="231">
        <v>0</v>
      </c>
      <c r="AF172" s="231">
        <v>0</v>
      </c>
      <c r="AG172" s="231">
        <v>0</v>
      </c>
      <c r="AH172" s="231">
        <v>0</v>
      </c>
      <c r="AI172" s="233">
        <f t="shared" si="141"/>
        <v>0.12774671194114348</v>
      </c>
      <c r="AJ172" s="160" t="str">
        <f t="shared" si="142"/>
        <v/>
      </c>
      <c r="BA172" s="160"/>
      <c r="BR172" s="160"/>
      <c r="CG172" s="160"/>
    </row>
    <row r="173" spans="1:85" ht="15">
      <c r="A173" s="186" t="s">
        <v>139</v>
      </c>
      <c r="B173" s="175">
        <v>1.4746813911431267</v>
      </c>
      <c r="C173" s="175">
        <v>0</v>
      </c>
      <c r="D173" s="175">
        <v>3.9729152205459268</v>
      </c>
      <c r="E173" s="175">
        <v>0</v>
      </c>
      <c r="F173" s="362"/>
      <c r="G173" s="175">
        <v>0</v>
      </c>
      <c r="H173" s="187">
        <v>0</v>
      </c>
      <c r="I173" s="173">
        <f t="shared" si="139"/>
        <v>5.447596611689054</v>
      </c>
      <c r="J173" s="168"/>
      <c r="K173" s="188" t="s">
        <v>139</v>
      </c>
      <c r="L173" s="175">
        <v>1.4746813911431267</v>
      </c>
      <c r="M173" s="175">
        <v>0</v>
      </c>
      <c r="N173" s="175">
        <v>3.9729152205459268</v>
      </c>
      <c r="O173" s="175">
        <v>0</v>
      </c>
      <c r="P173" s="175">
        <v>0</v>
      </c>
      <c r="Q173" s="175">
        <v>0</v>
      </c>
      <c r="R173" s="176">
        <v>0</v>
      </c>
      <c r="S173" s="177">
        <f t="shared" si="140"/>
        <v>5.447596611689054</v>
      </c>
      <c r="U173" s="234" t="s">
        <v>139</v>
      </c>
      <c r="V173" s="226">
        <v>1.4746813911431267</v>
      </c>
      <c r="W173" s="226">
        <v>0</v>
      </c>
      <c r="X173" s="226">
        <v>0</v>
      </c>
      <c r="Y173" s="226">
        <v>0</v>
      </c>
      <c r="Z173" s="226">
        <v>3.9729152205459268</v>
      </c>
      <c r="AA173" s="226">
        <v>0</v>
      </c>
      <c r="AB173" s="226">
        <v>0</v>
      </c>
      <c r="AC173" s="227">
        <v>0</v>
      </c>
      <c r="AD173" s="226">
        <v>0</v>
      </c>
      <c r="AE173" s="226">
        <v>0</v>
      </c>
      <c r="AF173" s="226">
        <v>0</v>
      </c>
      <c r="AG173" s="226">
        <v>0</v>
      </c>
      <c r="AH173" s="226">
        <v>0</v>
      </c>
      <c r="AI173" s="229">
        <f t="shared" si="141"/>
        <v>5.447596611689054</v>
      </c>
      <c r="AJ173" s="160" t="str">
        <f t="shared" si="142"/>
        <v/>
      </c>
      <c r="BA173" s="160"/>
      <c r="BR173" s="160"/>
      <c r="CG173" s="160"/>
    </row>
    <row r="174" spans="1:85" ht="15">
      <c r="A174" s="178" t="s">
        <v>25</v>
      </c>
      <c r="B174" s="179">
        <v>0.13979763302493625</v>
      </c>
      <c r="C174" s="179">
        <v>0.1229219581507057</v>
      </c>
      <c r="D174" s="179">
        <v>12.016552832713135</v>
      </c>
      <c r="E174" s="179">
        <v>6.3851557469113089</v>
      </c>
      <c r="F174" s="362"/>
      <c r="G174" s="179">
        <v>0.65007149495412542</v>
      </c>
      <c r="H174" s="180">
        <v>0</v>
      </c>
      <c r="I174" s="181">
        <f t="shared" si="139"/>
        <v>19.314499665754212</v>
      </c>
      <c r="J174" s="168"/>
      <c r="K174" s="182" t="s">
        <v>25</v>
      </c>
      <c r="L174" s="183">
        <v>0.13979763302493625</v>
      </c>
      <c r="M174" s="183">
        <v>0.1229219581507057</v>
      </c>
      <c r="N174" s="183">
        <v>12.016552832713135</v>
      </c>
      <c r="O174" s="183">
        <v>6.3851557469113089</v>
      </c>
      <c r="P174" s="183">
        <v>0</v>
      </c>
      <c r="Q174" s="183">
        <v>0.65007149495412542</v>
      </c>
      <c r="R174" s="184">
        <v>0</v>
      </c>
      <c r="S174" s="185">
        <f t="shared" si="140"/>
        <v>19.314499665754212</v>
      </c>
      <c r="U174" s="230" t="s">
        <v>25</v>
      </c>
      <c r="V174" s="231">
        <v>0.13248023290716079</v>
      </c>
      <c r="W174" s="231">
        <v>3.1360286219037654E-3</v>
      </c>
      <c r="X174" s="231">
        <v>0.65007149495412542</v>
      </c>
      <c r="Y174" s="231">
        <v>0.1229219581507057</v>
      </c>
      <c r="Z174" s="231">
        <v>12.016552832713135</v>
      </c>
      <c r="AA174" s="231">
        <v>6.3851557469113089</v>
      </c>
      <c r="AB174" s="231">
        <v>0</v>
      </c>
      <c r="AC174" s="232">
        <v>4.1813714958716872E-3</v>
      </c>
      <c r="AD174" s="231">
        <v>4.1813714958716872E-3</v>
      </c>
      <c r="AE174" s="231">
        <v>0</v>
      </c>
      <c r="AF174" s="231">
        <v>0</v>
      </c>
      <c r="AG174" s="231">
        <v>0</v>
      </c>
      <c r="AH174" s="231">
        <v>0</v>
      </c>
      <c r="AI174" s="233">
        <f t="shared" si="141"/>
        <v>19.314499665754209</v>
      </c>
      <c r="AJ174" s="160" t="str">
        <f t="shared" si="142"/>
        <v/>
      </c>
      <c r="BA174" s="160"/>
      <c r="BR174" s="160"/>
      <c r="CG174" s="160"/>
    </row>
    <row r="175" spans="1:85" ht="15">
      <c r="A175" s="186" t="s">
        <v>24</v>
      </c>
      <c r="B175" s="175">
        <v>8.6723999999999997</v>
      </c>
      <c r="C175" s="175">
        <v>0</v>
      </c>
      <c r="D175" s="175">
        <v>0</v>
      </c>
      <c r="E175" s="175">
        <v>0</v>
      </c>
      <c r="F175" s="362"/>
      <c r="G175" s="175">
        <v>0</v>
      </c>
      <c r="H175" s="187">
        <v>0</v>
      </c>
      <c r="I175" s="173">
        <f t="shared" si="139"/>
        <v>8.6723999999999997</v>
      </c>
      <c r="J175" s="168"/>
      <c r="K175" s="188" t="s">
        <v>24</v>
      </c>
      <c r="L175" s="175">
        <v>8.6723999999999997</v>
      </c>
      <c r="M175" s="175">
        <v>0</v>
      </c>
      <c r="N175" s="175">
        <v>0</v>
      </c>
      <c r="O175" s="175">
        <v>0</v>
      </c>
      <c r="P175" s="175">
        <v>0</v>
      </c>
      <c r="Q175" s="175">
        <v>0</v>
      </c>
      <c r="R175" s="176">
        <v>0</v>
      </c>
      <c r="S175" s="177">
        <f t="shared" si="140"/>
        <v>8.6723999999999997</v>
      </c>
      <c r="U175" s="234" t="s">
        <v>24</v>
      </c>
      <c r="V175" s="226">
        <v>8.6723999999999997</v>
      </c>
      <c r="W175" s="226">
        <v>0</v>
      </c>
      <c r="X175" s="226">
        <v>0</v>
      </c>
      <c r="Y175" s="226">
        <v>0</v>
      </c>
      <c r="Z175" s="226">
        <v>0</v>
      </c>
      <c r="AA175" s="226">
        <v>0</v>
      </c>
      <c r="AB175" s="226">
        <v>0</v>
      </c>
      <c r="AC175" s="227">
        <v>0</v>
      </c>
      <c r="AD175" s="226">
        <v>0</v>
      </c>
      <c r="AE175" s="226">
        <v>0</v>
      </c>
      <c r="AF175" s="226">
        <v>0</v>
      </c>
      <c r="AG175" s="226">
        <v>0</v>
      </c>
      <c r="AH175" s="226">
        <v>0</v>
      </c>
      <c r="AI175" s="229">
        <f t="shared" si="141"/>
        <v>8.6723999999999997</v>
      </c>
      <c r="AJ175" s="160" t="str">
        <f t="shared" si="142"/>
        <v/>
      </c>
      <c r="BA175" s="160"/>
      <c r="BR175" s="160"/>
      <c r="CG175" s="160"/>
    </row>
    <row r="176" spans="1:85" ht="15">
      <c r="A176" s="178" t="s">
        <v>60</v>
      </c>
      <c r="B176" s="179">
        <v>0</v>
      </c>
      <c r="C176" s="179">
        <v>0</v>
      </c>
      <c r="D176" s="179">
        <v>0</v>
      </c>
      <c r="E176" s="179">
        <v>0</v>
      </c>
      <c r="F176" s="362"/>
      <c r="G176" s="179">
        <v>0</v>
      </c>
      <c r="H176" s="180">
        <v>0</v>
      </c>
      <c r="I176" s="181">
        <f t="shared" si="139"/>
        <v>0</v>
      </c>
      <c r="J176" s="168"/>
      <c r="K176" s="182" t="s">
        <v>60</v>
      </c>
      <c r="L176" s="183">
        <v>0</v>
      </c>
      <c r="M176" s="183">
        <v>0</v>
      </c>
      <c r="N176" s="183">
        <v>0</v>
      </c>
      <c r="O176" s="183">
        <v>0</v>
      </c>
      <c r="P176" s="183">
        <v>0</v>
      </c>
      <c r="Q176" s="183">
        <v>0</v>
      </c>
      <c r="R176" s="184">
        <v>0</v>
      </c>
      <c r="S176" s="185">
        <f t="shared" si="140"/>
        <v>0</v>
      </c>
      <c r="U176" s="230" t="s">
        <v>60</v>
      </c>
      <c r="V176" s="231">
        <v>0</v>
      </c>
      <c r="W176" s="231">
        <v>0</v>
      </c>
      <c r="X176" s="231">
        <v>0</v>
      </c>
      <c r="Y176" s="231">
        <v>0</v>
      </c>
      <c r="Z176" s="231">
        <v>0</v>
      </c>
      <c r="AA176" s="231">
        <v>0</v>
      </c>
      <c r="AB176" s="231">
        <v>0</v>
      </c>
      <c r="AC176" s="232">
        <v>0</v>
      </c>
      <c r="AD176" s="231">
        <v>0</v>
      </c>
      <c r="AE176" s="231">
        <v>0</v>
      </c>
      <c r="AF176" s="231">
        <v>0</v>
      </c>
      <c r="AG176" s="231">
        <v>0</v>
      </c>
      <c r="AH176" s="231">
        <v>0</v>
      </c>
      <c r="AI176" s="233">
        <f t="shared" si="141"/>
        <v>0</v>
      </c>
      <c r="AJ176" s="160" t="str">
        <f t="shared" si="142"/>
        <v/>
      </c>
      <c r="BA176" s="160"/>
      <c r="BR176" s="160"/>
      <c r="CG176" s="160"/>
    </row>
    <row r="177" spans="1:85" ht="15">
      <c r="A177" s="186" t="s">
        <v>22</v>
      </c>
      <c r="B177" s="175">
        <v>5.5264258253857682E-3</v>
      </c>
      <c r="C177" s="175">
        <v>0</v>
      </c>
      <c r="D177" s="175">
        <v>0</v>
      </c>
      <c r="E177" s="175">
        <v>0</v>
      </c>
      <c r="F177" s="362"/>
      <c r="G177" s="175">
        <v>0</v>
      </c>
      <c r="H177" s="187">
        <v>0</v>
      </c>
      <c r="I177" s="173">
        <f t="shared" si="139"/>
        <v>5.5264258253857682E-3</v>
      </c>
      <c r="J177" s="168"/>
      <c r="K177" s="188" t="s">
        <v>22</v>
      </c>
      <c r="L177" s="175">
        <v>5.5264258253857682E-3</v>
      </c>
      <c r="M177" s="175">
        <v>0</v>
      </c>
      <c r="N177" s="175">
        <v>0</v>
      </c>
      <c r="O177" s="175">
        <v>0</v>
      </c>
      <c r="P177" s="175">
        <v>7.4198486303196268E-2</v>
      </c>
      <c r="Q177" s="175">
        <v>0</v>
      </c>
      <c r="R177" s="176">
        <v>0</v>
      </c>
      <c r="S177" s="177">
        <f t="shared" si="140"/>
        <v>7.9724912128582043E-2</v>
      </c>
      <c r="U177" s="234" t="s">
        <v>22</v>
      </c>
      <c r="V177" s="226">
        <v>5.5264258253857682E-3</v>
      </c>
      <c r="W177" s="226">
        <v>0</v>
      </c>
      <c r="X177" s="226">
        <v>0</v>
      </c>
      <c r="Y177" s="226">
        <v>0</v>
      </c>
      <c r="Z177" s="226">
        <v>0</v>
      </c>
      <c r="AA177" s="226">
        <v>0</v>
      </c>
      <c r="AB177" s="226">
        <v>7.4198486303196268E-2</v>
      </c>
      <c r="AC177" s="227">
        <v>0</v>
      </c>
      <c r="AD177" s="226">
        <v>0</v>
      </c>
      <c r="AE177" s="226">
        <v>0</v>
      </c>
      <c r="AF177" s="226">
        <v>0</v>
      </c>
      <c r="AG177" s="226">
        <v>0</v>
      </c>
      <c r="AH177" s="226">
        <v>0</v>
      </c>
      <c r="AI177" s="229">
        <f t="shared" si="141"/>
        <v>7.9724912128582043E-2</v>
      </c>
      <c r="AJ177" s="160" t="str">
        <f t="shared" si="142"/>
        <v/>
      </c>
      <c r="BA177" s="160"/>
      <c r="BR177" s="160"/>
      <c r="CG177" s="160"/>
    </row>
    <row r="178" spans="1:85" ht="15">
      <c r="A178" s="178" t="s">
        <v>21</v>
      </c>
      <c r="B178" s="179">
        <v>0</v>
      </c>
      <c r="C178" s="179">
        <v>0</v>
      </c>
      <c r="D178" s="179">
        <v>0</v>
      </c>
      <c r="E178" s="179">
        <v>0</v>
      </c>
      <c r="F178" s="362"/>
      <c r="G178" s="179">
        <v>0</v>
      </c>
      <c r="H178" s="180">
        <v>0</v>
      </c>
      <c r="I178" s="181">
        <f t="shared" si="139"/>
        <v>0</v>
      </c>
      <c r="J178" s="168"/>
      <c r="K178" s="182" t="s">
        <v>21</v>
      </c>
      <c r="L178" s="183">
        <v>0</v>
      </c>
      <c r="M178" s="183">
        <v>0</v>
      </c>
      <c r="N178" s="183">
        <v>0</v>
      </c>
      <c r="O178" s="183">
        <v>0</v>
      </c>
      <c r="P178" s="183">
        <v>0</v>
      </c>
      <c r="Q178" s="183">
        <v>0</v>
      </c>
      <c r="R178" s="184">
        <v>0</v>
      </c>
      <c r="S178" s="185">
        <f t="shared" si="140"/>
        <v>0</v>
      </c>
      <c r="U178" s="230" t="s">
        <v>61</v>
      </c>
      <c r="V178" s="231">
        <v>0</v>
      </c>
      <c r="W178" s="231">
        <v>0</v>
      </c>
      <c r="X178" s="231">
        <v>0</v>
      </c>
      <c r="Y178" s="231">
        <v>0</v>
      </c>
      <c r="Z178" s="231">
        <v>0</v>
      </c>
      <c r="AA178" s="231">
        <v>0</v>
      </c>
      <c r="AB178" s="231">
        <v>0</v>
      </c>
      <c r="AC178" s="232">
        <v>0</v>
      </c>
      <c r="AD178" s="231">
        <v>0</v>
      </c>
      <c r="AE178" s="231">
        <v>0</v>
      </c>
      <c r="AF178" s="231">
        <v>0</v>
      </c>
      <c r="AG178" s="231">
        <v>0</v>
      </c>
      <c r="AH178" s="231">
        <v>0</v>
      </c>
      <c r="AI178" s="233">
        <f t="shared" si="141"/>
        <v>0</v>
      </c>
      <c r="AJ178" s="160" t="str">
        <f t="shared" si="142"/>
        <v/>
      </c>
      <c r="BA178" s="160"/>
      <c r="BR178" s="160"/>
      <c r="CG178" s="160"/>
    </row>
    <row r="179" spans="1:85" ht="15">
      <c r="A179" s="189" t="s">
        <v>64</v>
      </c>
      <c r="B179" s="175">
        <v>0</v>
      </c>
      <c r="C179" s="175">
        <v>0</v>
      </c>
      <c r="D179" s="175">
        <v>0</v>
      </c>
      <c r="E179" s="175">
        <v>0</v>
      </c>
      <c r="F179" s="362"/>
      <c r="G179" s="175">
        <v>0</v>
      </c>
      <c r="H179" s="187">
        <v>0</v>
      </c>
      <c r="I179" s="173">
        <f t="shared" si="139"/>
        <v>0</v>
      </c>
      <c r="J179" s="168"/>
      <c r="K179" s="190" t="s">
        <v>64</v>
      </c>
      <c r="L179" s="175">
        <v>0</v>
      </c>
      <c r="M179" s="175">
        <v>0</v>
      </c>
      <c r="N179" s="175">
        <v>0</v>
      </c>
      <c r="O179" s="175">
        <v>0</v>
      </c>
      <c r="P179" s="175">
        <v>0</v>
      </c>
      <c r="Q179" s="175">
        <v>0</v>
      </c>
      <c r="R179" s="176">
        <v>0</v>
      </c>
      <c r="S179" s="177">
        <f t="shared" si="140"/>
        <v>0</v>
      </c>
      <c r="U179" s="235" t="s">
        <v>62</v>
      </c>
      <c r="V179" s="226">
        <v>0</v>
      </c>
      <c r="W179" s="226">
        <v>0</v>
      </c>
      <c r="X179" s="226">
        <v>0</v>
      </c>
      <c r="Y179" s="226">
        <v>0</v>
      </c>
      <c r="Z179" s="226">
        <v>0</v>
      </c>
      <c r="AA179" s="226">
        <v>0</v>
      </c>
      <c r="AB179" s="226">
        <v>0</v>
      </c>
      <c r="AC179" s="227">
        <v>0</v>
      </c>
      <c r="AD179" s="228">
        <v>0</v>
      </c>
      <c r="AE179" s="228">
        <v>0</v>
      </c>
      <c r="AF179" s="228">
        <v>0</v>
      </c>
      <c r="AG179" s="228">
        <v>0</v>
      </c>
      <c r="AH179" s="228">
        <v>0</v>
      </c>
      <c r="AI179" s="229">
        <f t="shared" si="141"/>
        <v>0</v>
      </c>
      <c r="AJ179" s="160" t="str">
        <f t="shared" si="142"/>
        <v/>
      </c>
      <c r="BA179" s="160"/>
      <c r="BR179" s="160"/>
      <c r="CG179" s="160"/>
    </row>
    <row r="180" spans="1:85">
      <c r="A180" s="191" t="s">
        <v>23</v>
      </c>
      <c r="B180" s="192">
        <v>0</v>
      </c>
      <c r="C180" s="192">
        <v>0</v>
      </c>
      <c r="D180" s="192">
        <v>0</v>
      </c>
      <c r="E180" s="192">
        <v>0</v>
      </c>
      <c r="F180" s="362"/>
      <c r="G180" s="192">
        <v>0</v>
      </c>
      <c r="H180" s="193">
        <v>0</v>
      </c>
      <c r="I180" s="194">
        <f t="shared" si="139"/>
        <v>0</v>
      </c>
      <c r="J180" s="168"/>
      <c r="K180" s="195" t="s">
        <v>23</v>
      </c>
      <c r="L180" s="196">
        <v>0</v>
      </c>
      <c r="M180" s="196">
        <v>0</v>
      </c>
      <c r="N180" s="196">
        <v>0</v>
      </c>
      <c r="O180" s="196">
        <v>0</v>
      </c>
      <c r="P180" s="196">
        <v>0</v>
      </c>
      <c r="Q180" s="196">
        <v>0</v>
      </c>
      <c r="R180" s="197">
        <v>0</v>
      </c>
      <c r="S180" s="198">
        <f t="shared" si="140"/>
        <v>0</v>
      </c>
      <c r="U180" s="236" t="s">
        <v>66</v>
      </c>
      <c r="V180" s="237">
        <v>0</v>
      </c>
      <c r="W180" s="237">
        <v>0</v>
      </c>
      <c r="X180" s="237">
        <v>0</v>
      </c>
      <c r="Y180" s="237">
        <v>0</v>
      </c>
      <c r="Z180" s="237">
        <v>0</v>
      </c>
      <c r="AA180" s="237">
        <v>0</v>
      </c>
      <c r="AB180" s="237">
        <v>0</v>
      </c>
      <c r="AC180" s="237">
        <v>0</v>
      </c>
      <c r="AD180" s="237">
        <v>0</v>
      </c>
      <c r="AE180" s="237">
        <v>0</v>
      </c>
      <c r="AF180" s="237">
        <v>0</v>
      </c>
      <c r="AG180" s="237">
        <v>0</v>
      </c>
      <c r="AH180" s="125">
        <v>0</v>
      </c>
      <c r="AI180" s="238">
        <f t="shared" si="141"/>
        <v>0</v>
      </c>
      <c r="AJ180" s="160" t="str">
        <f t="shared" si="142"/>
        <v/>
      </c>
      <c r="BA180" s="160"/>
      <c r="BR180" s="160"/>
      <c r="CG180" s="160"/>
    </row>
    <row r="181" spans="1:85">
      <c r="A181" s="199" t="s">
        <v>19</v>
      </c>
      <c r="B181" s="200">
        <v>0</v>
      </c>
      <c r="C181" s="200">
        <v>0</v>
      </c>
      <c r="D181" s="200">
        <v>0</v>
      </c>
      <c r="E181" s="200">
        <v>0</v>
      </c>
      <c r="F181" s="362"/>
      <c r="G181" s="200">
        <v>0</v>
      </c>
      <c r="H181" s="201">
        <v>0</v>
      </c>
      <c r="I181" s="202">
        <f t="shared" si="139"/>
        <v>0</v>
      </c>
      <c r="J181" s="168"/>
      <c r="K181" s="203" t="s">
        <v>19</v>
      </c>
      <c r="L181" s="200">
        <v>0</v>
      </c>
      <c r="M181" s="200">
        <v>0</v>
      </c>
      <c r="N181" s="200">
        <v>0</v>
      </c>
      <c r="O181" s="200">
        <v>0</v>
      </c>
      <c r="P181" s="200">
        <v>0</v>
      </c>
      <c r="Q181" s="200">
        <v>0</v>
      </c>
      <c r="R181" s="204">
        <v>0</v>
      </c>
      <c r="S181" s="205">
        <f t="shared" si="140"/>
        <v>0</v>
      </c>
      <c r="U181" s="239" t="s">
        <v>19</v>
      </c>
      <c r="V181" s="240">
        <v>0</v>
      </c>
      <c r="W181" s="240">
        <v>0</v>
      </c>
      <c r="X181" s="240">
        <v>0</v>
      </c>
      <c r="Y181" s="240">
        <v>0</v>
      </c>
      <c r="Z181" s="240">
        <v>0</v>
      </c>
      <c r="AA181" s="240">
        <v>0</v>
      </c>
      <c r="AB181" s="240">
        <v>0</v>
      </c>
      <c r="AC181" s="240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2">
        <f t="shared" si="141"/>
        <v>0</v>
      </c>
      <c r="AJ181" s="160" t="str">
        <f t="shared" si="142"/>
        <v/>
      </c>
      <c r="BA181" s="160"/>
      <c r="BR181" s="160"/>
      <c r="CG181" s="160"/>
    </row>
    <row r="182" spans="1:85">
      <c r="A182" s="191" t="s">
        <v>20</v>
      </c>
      <c r="B182" s="192">
        <v>0</v>
      </c>
      <c r="C182" s="192">
        <v>0</v>
      </c>
      <c r="D182" s="192">
        <v>0</v>
      </c>
      <c r="E182" s="192">
        <v>0</v>
      </c>
      <c r="F182" s="362"/>
      <c r="G182" s="192">
        <v>0</v>
      </c>
      <c r="H182" s="193">
        <v>0</v>
      </c>
      <c r="I182" s="194">
        <f t="shared" si="139"/>
        <v>0</v>
      </c>
      <c r="J182" s="168"/>
      <c r="K182" s="195" t="s">
        <v>20</v>
      </c>
      <c r="L182" s="196">
        <v>0</v>
      </c>
      <c r="M182" s="196">
        <v>0</v>
      </c>
      <c r="N182" s="196">
        <v>0</v>
      </c>
      <c r="O182" s="196">
        <v>0</v>
      </c>
      <c r="P182" s="196">
        <v>0</v>
      </c>
      <c r="Q182" s="196">
        <v>0</v>
      </c>
      <c r="R182" s="197">
        <v>0</v>
      </c>
      <c r="S182" s="198">
        <f t="shared" si="140"/>
        <v>0</v>
      </c>
      <c r="U182" s="236" t="s">
        <v>20</v>
      </c>
      <c r="V182" s="237">
        <v>0</v>
      </c>
      <c r="W182" s="237">
        <v>0</v>
      </c>
      <c r="X182" s="237">
        <v>0</v>
      </c>
      <c r="Y182" s="237">
        <v>0</v>
      </c>
      <c r="Z182" s="237">
        <v>0</v>
      </c>
      <c r="AA182" s="237">
        <v>0</v>
      </c>
      <c r="AB182" s="237">
        <v>0</v>
      </c>
      <c r="AC182" s="237">
        <v>0</v>
      </c>
      <c r="AD182" s="237">
        <v>0</v>
      </c>
      <c r="AE182" s="237">
        <v>0</v>
      </c>
      <c r="AF182" s="237">
        <v>0</v>
      </c>
      <c r="AG182" s="237">
        <v>0</v>
      </c>
      <c r="AH182" s="125">
        <v>0</v>
      </c>
      <c r="AI182" s="238">
        <f t="shared" si="141"/>
        <v>0</v>
      </c>
      <c r="AJ182" s="160" t="str">
        <f t="shared" si="142"/>
        <v/>
      </c>
      <c r="BA182" s="160"/>
      <c r="BR182" s="160"/>
      <c r="CG182" s="160"/>
    </row>
    <row r="183" spans="1:85" ht="15" thickBot="1">
      <c r="A183" s="206" t="s">
        <v>11</v>
      </c>
      <c r="B183" s="207">
        <v>0</v>
      </c>
      <c r="C183" s="207">
        <v>0</v>
      </c>
      <c r="D183" s="207">
        <v>0</v>
      </c>
      <c r="E183" s="207">
        <v>0</v>
      </c>
      <c r="F183" s="363"/>
      <c r="G183" s="207">
        <v>0</v>
      </c>
      <c r="H183" s="208">
        <v>0</v>
      </c>
      <c r="I183" s="209">
        <f t="shared" si="139"/>
        <v>0</v>
      </c>
      <c r="J183" s="168"/>
      <c r="K183" s="210" t="s">
        <v>11</v>
      </c>
      <c r="L183" s="207">
        <v>0</v>
      </c>
      <c r="M183" s="207">
        <v>0</v>
      </c>
      <c r="N183" s="207">
        <v>0</v>
      </c>
      <c r="O183" s="207">
        <v>0</v>
      </c>
      <c r="P183" s="207">
        <v>0</v>
      </c>
      <c r="Q183" s="207">
        <v>0</v>
      </c>
      <c r="R183" s="211">
        <v>0</v>
      </c>
      <c r="S183" s="212">
        <f t="shared" si="140"/>
        <v>0</v>
      </c>
      <c r="U183" s="239" t="s">
        <v>11</v>
      </c>
      <c r="V183" s="240">
        <v>0</v>
      </c>
      <c r="W183" s="240">
        <v>0</v>
      </c>
      <c r="X183" s="240">
        <v>0</v>
      </c>
      <c r="Y183" s="240">
        <v>0</v>
      </c>
      <c r="Z183" s="240">
        <v>0</v>
      </c>
      <c r="AA183" s="240">
        <v>0</v>
      </c>
      <c r="AB183" s="240">
        <v>0</v>
      </c>
      <c r="AC183" s="240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2">
        <f t="shared" si="141"/>
        <v>0</v>
      </c>
      <c r="AJ183" s="160" t="str">
        <f t="shared" si="142"/>
        <v/>
      </c>
      <c r="BA183" s="160"/>
      <c r="BR183" s="160"/>
      <c r="CG183" s="160"/>
    </row>
    <row r="184" spans="1:85" ht="15">
      <c r="A184" s="213" t="s">
        <v>26</v>
      </c>
      <c r="B184" s="214">
        <f>SUM(B163:B179)</f>
        <v>11.038301162378344</v>
      </c>
      <c r="C184" s="214">
        <f t="shared" ref="C184:H184" si="143">SUM(C163:C179)</f>
        <v>0.1229219581507057</v>
      </c>
      <c r="D184" s="214">
        <f t="shared" si="143"/>
        <v>16.062826173109929</v>
      </c>
      <c r="E184" s="214">
        <f t="shared" si="143"/>
        <v>6.4727536275837139</v>
      </c>
      <c r="F184" s="214">
        <f t="shared" si="143"/>
        <v>0</v>
      </c>
      <c r="G184" s="214">
        <f t="shared" si="143"/>
        <v>0.65007149495412542</v>
      </c>
      <c r="H184" s="216">
        <f t="shared" si="143"/>
        <v>0</v>
      </c>
      <c r="I184" s="173">
        <f t="shared" ref="I184" si="144">SUM(I163:I179)</f>
        <v>34.346874416176824</v>
      </c>
      <c r="J184" s="168"/>
      <c r="K184" s="215" t="s">
        <v>26</v>
      </c>
      <c r="L184" s="214">
        <f>SUM(L163:L179)</f>
        <v>11.038301162378344</v>
      </c>
      <c r="M184" s="214">
        <f t="shared" ref="M184:R184" si="145">SUM(M163:M179)</f>
        <v>0.1229219581507057</v>
      </c>
      <c r="N184" s="214">
        <f t="shared" si="145"/>
        <v>16.062826173109929</v>
      </c>
      <c r="O184" s="214">
        <f t="shared" si="145"/>
        <v>6.4727536275837139</v>
      </c>
      <c r="P184" s="214">
        <f t="shared" si="145"/>
        <v>1.3672082344051735</v>
      </c>
      <c r="Q184" s="214">
        <f t="shared" si="145"/>
        <v>0.65007149495412542</v>
      </c>
      <c r="R184" s="216">
        <f t="shared" si="145"/>
        <v>0</v>
      </c>
      <c r="S184" s="217">
        <f t="shared" ref="S184" si="146">SUM(S163:S179)</f>
        <v>35.714082650582</v>
      </c>
      <c r="T184" s="160" t="str">
        <f>IF(ABS(S184-AI184)&gt;0.01,S184-AI184,"")</f>
        <v/>
      </c>
      <c r="U184" s="243" t="s">
        <v>63</v>
      </c>
      <c r="V184" s="244">
        <f>SUM(V163:V179)</f>
        <v>11.030983762260568</v>
      </c>
      <c r="W184" s="244">
        <f t="shared" ref="W184:AH184" si="147">SUM(W163:W179)</f>
        <v>3.1360286219037654E-3</v>
      </c>
      <c r="X184" s="244">
        <f t="shared" si="147"/>
        <v>0.65007149495412542</v>
      </c>
      <c r="Y184" s="244">
        <f t="shared" si="147"/>
        <v>0.1229219581507057</v>
      </c>
      <c r="Z184" s="244">
        <f t="shared" si="147"/>
        <v>16.062826173109929</v>
      </c>
      <c r="AA184" s="244">
        <f t="shared" si="147"/>
        <v>6.4289546872475114</v>
      </c>
      <c r="AB184" s="244">
        <f t="shared" si="147"/>
        <v>1.3672082344051735</v>
      </c>
      <c r="AC184" s="244">
        <f t="shared" si="147"/>
        <v>4.798031183207422E-2</v>
      </c>
      <c r="AD184" s="245">
        <f t="shared" si="147"/>
        <v>4.1813714958716872E-3</v>
      </c>
      <c r="AE184" s="245">
        <f t="shared" si="147"/>
        <v>0</v>
      </c>
      <c r="AF184" s="245">
        <f t="shared" si="147"/>
        <v>0</v>
      </c>
      <c r="AG184" s="245">
        <f t="shared" si="147"/>
        <v>0</v>
      </c>
      <c r="AH184" s="245">
        <f t="shared" si="147"/>
        <v>4.3798940336202533E-2</v>
      </c>
      <c r="AI184" s="246">
        <f>SUM(V184:AC184)</f>
        <v>35.714082650582</v>
      </c>
      <c r="AJ184" s="160" t="str">
        <f t="shared" si="142"/>
        <v/>
      </c>
      <c r="BA184" s="160"/>
      <c r="BR184" s="160"/>
      <c r="CG184" s="160"/>
    </row>
    <row r="185" spans="1:85" s="23" customFormat="1" ht="15" thickBot="1">
      <c r="A185" s="30" t="s">
        <v>88</v>
      </c>
      <c r="B185" s="47">
        <f>IF($I184=0,"-",B184/$I184)</f>
        <v>0.32137716604511418</v>
      </c>
      <c r="C185" s="47">
        <f t="shared" ref="C185:H185" si="148">IF($I184=0,"-",C184/$I184)</f>
        <v>3.5788397122042473E-3</v>
      </c>
      <c r="D185" s="47">
        <f t="shared" si="148"/>
        <v>0.46766485877226133</v>
      </c>
      <c r="E185" s="47">
        <f t="shared" si="148"/>
        <v>0.18845247894041711</v>
      </c>
      <c r="F185" s="47">
        <f t="shared" si="148"/>
        <v>0</v>
      </c>
      <c r="G185" s="47">
        <f t="shared" si="148"/>
        <v>1.8926656530002983E-2</v>
      </c>
      <c r="H185" s="70">
        <f t="shared" si="148"/>
        <v>0</v>
      </c>
      <c r="I185" s="48">
        <f>SUM(B185:H185)</f>
        <v>1</v>
      </c>
      <c r="J185" s="160"/>
      <c r="K185" s="81" t="s">
        <v>88</v>
      </c>
      <c r="L185" s="98">
        <f>IF($S184=0,"-",L184/$S184)</f>
        <v>0.30907418987558577</v>
      </c>
      <c r="M185" s="98">
        <f t="shared" ref="M185:R185" si="149">IF($S184=0,"-",M184/$S184)</f>
        <v>3.4418343977456901E-3</v>
      </c>
      <c r="N185" s="98">
        <f t="shared" si="149"/>
        <v>0.44976169009476624</v>
      </c>
      <c r="O185" s="98">
        <f t="shared" si="149"/>
        <v>0.18123813205316175</v>
      </c>
      <c r="P185" s="98">
        <f t="shared" si="149"/>
        <v>3.8282048226790821E-2</v>
      </c>
      <c r="Q185" s="98">
        <f t="shared" si="149"/>
        <v>1.82021053519495E-2</v>
      </c>
      <c r="R185" s="99">
        <f t="shared" si="149"/>
        <v>0</v>
      </c>
      <c r="S185" s="100">
        <f>SUM(L185:R185)</f>
        <v>0.99999999999999978</v>
      </c>
      <c r="U185" s="110" t="s">
        <v>88</v>
      </c>
      <c r="V185" s="133">
        <f>+V184/$AI184</f>
        <v>0.3088693015073371</v>
      </c>
      <c r="W185" s="133">
        <f t="shared" ref="W185:AH185" si="150">+W184/$AI184</f>
        <v>8.780930067799628E-5</v>
      </c>
      <c r="X185" s="133">
        <f t="shared" si="150"/>
        <v>1.82021053519495E-2</v>
      </c>
      <c r="Y185" s="133">
        <f t="shared" si="150"/>
        <v>3.4418343977456901E-3</v>
      </c>
      <c r="Z185" s="133">
        <f t="shared" si="150"/>
        <v>0.44976169009476624</v>
      </c>
      <c r="AA185" s="133">
        <f t="shared" si="150"/>
        <v>0.180011754750832</v>
      </c>
      <c r="AB185" s="133">
        <f t="shared" si="150"/>
        <v>3.8282048226790821E-2</v>
      </c>
      <c r="AC185" s="133">
        <f t="shared" si="150"/>
        <v>1.3434563699004131E-3</v>
      </c>
      <c r="AD185" s="133">
        <f t="shared" si="150"/>
        <v>1.1707906757066171E-4</v>
      </c>
      <c r="AE185" s="133">
        <f t="shared" si="150"/>
        <v>0</v>
      </c>
      <c r="AF185" s="133">
        <f t="shared" si="150"/>
        <v>0</v>
      </c>
      <c r="AG185" s="133">
        <f t="shared" si="150"/>
        <v>0</v>
      </c>
      <c r="AH185" s="133">
        <f t="shared" si="150"/>
        <v>1.2263773023297514E-3</v>
      </c>
      <c r="AI185" s="134">
        <f>SUM(V185:AC185)</f>
        <v>0.99999999999999967</v>
      </c>
      <c r="AJ185" s="23" t="str">
        <f t="shared" si="142"/>
        <v/>
      </c>
    </row>
    <row r="186" spans="1:85" ht="15" thickBot="1">
      <c r="A186" s="247"/>
      <c r="B186" s="247"/>
      <c r="C186" s="247"/>
      <c r="D186" s="247"/>
      <c r="E186" s="247"/>
      <c r="F186" s="247"/>
      <c r="G186" s="247"/>
      <c r="H186" s="247"/>
      <c r="I186" s="247"/>
      <c r="K186" s="247"/>
      <c r="L186" s="247"/>
      <c r="M186" s="247"/>
      <c r="N186" s="247"/>
      <c r="O186" s="247"/>
      <c r="P186" s="247"/>
      <c r="Q186" s="247"/>
      <c r="R186" s="247"/>
      <c r="S186" s="247"/>
      <c r="AI186" s="168"/>
      <c r="BA186" s="160"/>
      <c r="BR186" s="160"/>
      <c r="CG186" s="160"/>
    </row>
    <row r="187" spans="1:85" ht="28.5">
      <c r="A187" s="312" t="s">
        <v>35</v>
      </c>
      <c r="B187" s="164" t="s">
        <v>0</v>
      </c>
      <c r="C187" s="164" t="s">
        <v>1</v>
      </c>
      <c r="D187" s="164" t="s">
        <v>2</v>
      </c>
      <c r="E187" s="164" t="s">
        <v>3</v>
      </c>
      <c r="F187" s="164" t="s">
        <v>27</v>
      </c>
      <c r="G187" s="164" t="s">
        <v>4</v>
      </c>
      <c r="H187" s="164" t="s">
        <v>5</v>
      </c>
      <c r="I187" s="165" t="s">
        <v>6</v>
      </c>
      <c r="K187" s="314" t="s">
        <v>35</v>
      </c>
      <c r="L187" s="166" t="s">
        <v>0</v>
      </c>
      <c r="M187" s="166" t="s">
        <v>1</v>
      </c>
      <c r="N187" s="166" t="s">
        <v>2</v>
      </c>
      <c r="O187" s="166" t="s">
        <v>3</v>
      </c>
      <c r="P187" s="166" t="s">
        <v>27</v>
      </c>
      <c r="Q187" s="166" t="s">
        <v>4</v>
      </c>
      <c r="R187" s="166" t="s">
        <v>5</v>
      </c>
      <c r="S187" s="167" t="s">
        <v>6</v>
      </c>
      <c r="U187" s="316" t="s">
        <v>35</v>
      </c>
      <c r="V187" s="219" t="s">
        <v>74</v>
      </c>
      <c r="W187" s="219" t="s">
        <v>75</v>
      </c>
      <c r="X187" s="219" t="s">
        <v>4</v>
      </c>
      <c r="Y187" s="219" t="s">
        <v>1</v>
      </c>
      <c r="Z187" s="219" t="s">
        <v>2</v>
      </c>
      <c r="AA187" s="219" t="s">
        <v>3</v>
      </c>
      <c r="AB187" s="219" t="s">
        <v>55</v>
      </c>
      <c r="AC187" s="219" t="s">
        <v>68</v>
      </c>
      <c r="AD187" s="220" t="s">
        <v>76</v>
      </c>
      <c r="AE187" s="220" t="s">
        <v>83</v>
      </c>
      <c r="AF187" s="220" t="s">
        <v>77</v>
      </c>
      <c r="AG187" s="220" t="s">
        <v>84</v>
      </c>
      <c r="AH187" s="220" t="s">
        <v>85</v>
      </c>
      <c r="AI187" s="221" t="s">
        <v>63</v>
      </c>
      <c r="BA187" s="160"/>
      <c r="BR187" s="160"/>
      <c r="CG187" s="160"/>
    </row>
    <row r="188" spans="1:85" ht="15">
      <c r="A188" s="313" t="s">
        <v>35</v>
      </c>
      <c r="B188" s="318" t="s">
        <v>69</v>
      </c>
      <c r="C188" s="319"/>
      <c r="D188" s="319"/>
      <c r="E188" s="319"/>
      <c r="F188" s="319"/>
      <c r="G188" s="319"/>
      <c r="H188" s="319"/>
      <c r="I188" s="320"/>
      <c r="K188" s="315" t="s">
        <v>35</v>
      </c>
      <c r="L188" s="321" t="s">
        <v>69</v>
      </c>
      <c r="M188" s="322"/>
      <c r="N188" s="322"/>
      <c r="O188" s="322"/>
      <c r="P188" s="322"/>
      <c r="Q188" s="322"/>
      <c r="R188" s="322"/>
      <c r="S188" s="323"/>
      <c r="U188" s="317" t="s">
        <v>35</v>
      </c>
      <c r="V188" s="324" t="s">
        <v>69</v>
      </c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5"/>
      <c r="BA188" s="160"/>
      <c r="BR188" s="160"/>
      <c r="CG188" s="160"/>
    </row>
    <row r="189" spans="1:85" ht="15">
      <c r="A189" s="170" t="s">
        <v>7</v>
      </c>
      <c r="B189" s="171">
        <v>2.0050000775829954E-2</v>
      </c>
      <c r="C189" s="171">
        <v>0</v>
      </c>
      <c r="D189" s="171">
        <v>0</v>
      </c>
      <c r="E189" s="171">
        <v>0</v>
      </c>
      <c r="F189" s="361"/>
      <c r="G189" s="171">
        <v>0</v>
      </c>
      <c r="H189" s="172">
        <v>0</v>
      </c>
      <c r="I189" s="173">
        <f>SUM(B189:H189)</f>
        <v>2.0050000775829954E-2</v>
      </c>
      <c r="J189" s="168"/>
      <c r="K189" s="222" t="s">
        <v>7</v>
      </c>
      <c r="L189" s="171">
        <v>2.0050000775829954E-2</v>
      </c>
      <c r="M189" s="171">
        <v>0</v>
      </c>
      <c r="N189" s="171">
        <v>0</v>
      </c>
      <c r="O189" s="171">
        <v>0</v>
      </c>
      <c r="P189" s="171">
        <v>0</v>
      </c>
      <c r="Q189" s="171">
        <v>0</v>
      </c>
      <c r="R189" s="223">
        <v>0</v>
      </c>
      <c r="S189" s="224">
        <f>SUM(L189:R189)</f>
        <v>2.0050000775829954E-2</v>
      </c>
      <c r="U189" s="225" t="s">
        <v>7</v>
      </c>
      <c r="V189" s="226">
        <v>2.0050000775829954E-2</v>
      </c>
      <c r="W189" s="226">
        <v>0</v>
      </c>
      <c r="X189" s="226">
        <v>0</v>
      </c>
      <c r="Y189" s="226">
        <v>0</v>
      </c>
      <c r="Z189" s="226">
        <v>0</v>
      </c>
      <c r="AA189" s="226">
        <v>0</v>
      </c>
      <c r="AB189" s="226">
        <v>0</v>
      </c>
      <c r="AC189" s="227">
        <v>0</v>
      </c>
      <c r="AD189" s="228">
        <v>0</v>
      </c>
      <c r="AE189" s="228">
        <v>0</v>
      </c>
      <c r="AF189" s="228">
        <v>0</v>
      </c>
      <c r="AG189" s="228">
        <v>0</v>
      </c>
      <c r="AH189" s="228">
        <v>0</v>
      </c>
      <c r="AI189" s="229">
        <f>SUM(V189:AC189)</f>
        <v>2.0050000775829954E-2</v>
      </c>
      <c r="AJ189" s="160" t="str">
        <f>IF(ABS(S189-AI189)&gt;0.001,S189-AI189,"")</f>
        <v/>
      </c>
      <c r="BA189" s="160"/>
      <c r="BR189" s="160"/>
      <c r="CG189" s="160"/>
    </row>
    <row r="190" spans="1:85" ht="15">
      <c r="A190" s="178" t="s">
        <v>8</v>
      </c>
      <c r="B190" s="179">
        <v>0</v>
      </c>
      <c r="C190" s="179">
        <v>0</v>
      </c>
      <c r="D190" s="179">
        <v>0</v>
      </c>
      <c r="E190" s="179">
        <v>0</v>
      </c>
      <c r="F190" s="362"/>
      <c r="G190" s="179">
        <v>0</v>
      </c>
      <c r="H190" s="180">
        <v>0</v>
      </c>
      <c r="I190" s="181">
        <f t="shared" ref="I190:I209" si="151">SUM(B190:H190)</f>
        <v>0</v>
      </c>
      <c r="J190" s="168"/>
      <c r="K190" s="182" t="s">
        <v>8</v>
      </c>
      <c r="L190" s="183">
        <v>0</v>
      </c>
      <c r="M190" s="183">
        <v>0</v>
      </c>
      <c r="N190" s="183">
        <v>0</v>
      </c>
      <c r="O190" s="183">
        <v>0</v>
      </c>
      <c r="P190" s="183">
        <v>0</v>
      </c>
      <c r="Q190" s="183">
        <v>0</v>
      </c>
      <c r="R190" s="184">
        <v>0</v>
      </c>
      <c r="S190" s="185">
        <f t="shared" ref="S190:S209" si="152">SUM(L190:R190)</f>
        <v>0</v>
      </c>
      <c r="U190" s="230" t="s">
        <v>8</v>
      </c>
      <c r="V190" s="231">
        <v>0</v>
      </c>
      <c r="W190" s="231">
        <v>0</v>
      </c>
      <c r="X190" s="231">
        <v>0</v>
      </c>
      <c r="Y190" s="231">
        <v>0</v>
      </c>
      <c r="Z190" s="231">
        <v>0</v>
      </c>
      <c r="AA190" s="231">
        <v>0</v>
      </c>
      <c r="AB190" s="231">
        <v>0</v>
      </c>
      <c r="AC190" s="232">
        <v>0</v>
      </c>
      <c r="AD190" s="231">
        <v>0</v>
      </c>
      <c r="AE190" s="231">
        <v>0</v>
      </c>
      <c r="AF190" s="231">
        <v>0</v>
      </c>
      <c r="AG190" s="231">
        <v>0</v>
      </c>
      <c r="AH190" s="231">
        <v>0</v>
      </c>
      <c r="AI190" s="233">
        <f t="shared" ref="AI190:AI209" si="153">SUM(V190:AC190)</f>
        <v>0</v>
      </c>
      <c r="AJ190" s="160" t="str">
        <f t="shared" ref="AJ190:AJ211" si="154">IF(ABS(S190-AI190)&gt;0.001,S190-AI190,"")</f>
        <v/>
      </c>
      <c r="BA190" s="160"/>
      <c r="BR190" s="160"/>
      <c r="CG190" s="160"/>
    </row>
    <row r="191" spans="1:85" ht="15">
      <c r="A191" s="186" t="s">
        <v>10</v>
      </c>
      <c r="B191" s="175">
        <v>0</v>
      </c>
      <c r="C191" s="175">
        <v>0</v>
      </c>
      <c r="D191" s="175">
        <v>0</v>
      </c>
      <c r="E191" s="175">
        <v>0</v>
      </c>
      <c r="F191" s="362"/>
      <c r="G191" s="175">
        <v>0</v>
      </c>
      <c r="H191" s="187">
        <v>0</v>
      </c>
      <c r="I191" s="173">
        <f t="shared" si="151"/>
        <v>0</v>
      </c>
      <c r="J191" s="168"/>
      <c r="K191" s="188" t="s">
        <v>10</v>
      </c>
      <c r="L191" s="175">
        <v>0</v>
      </c>
      <c r="M191" s="175">
        <v>0</v>
      </c>
      <c r="N191" s="175">
        <v>0</v>
      </c>
      <c r="O191" s="175">
        <v>0</v>
      </c>
      <c r="P191" s="175">
        <v>0</v>
      </c>
      <c r="Q191" s="175">
        <v>0</v>
      </c>
      <c r="R191" s="176">
        <v>0</v>
      </c>
      <c r="S191" s="177">
        <f t="shared" si="152"/>
        <v>0</v>
      </c>
      <c r="U191" s="234" t="s">
        <v>10</v>
      </c>
      <c r="V191" s="226">
        <v>0</v>
      </c>
      <c r="W191" s="226">
        <v>0</v>
      </c>
      <c r="X191" s="226">
        <v>0</v>
      </c>
      <c r="Y191" s="226">
        <v>0</v>
      </c>
      <c r="Z191" s="226">
        <v>0</v>
      </c>
      <c r="AA191" s="226">
        <v>0</v>
      </c>
      <c r="AB191" s="226">
        <v>0</v>
      </c>
      <c r="AC191" s="227">
        <v>0</v>
      </c>
      <c r="AD191" s="228">
        <v>0</v>
      </c>
      <c r="AE191" s="228">
        <v>0</v>
      </c>
      <c r="AF191" s="228">
        <v>0</v>
      </c>
      <c r="AG191" s="228">
        <v>0</v>
      </c>
      <c r="AH191" s="228">
        <v>0</v>
      </c>
      <c r="AI191" s="229">
        <f t="shared" si="153"/>
        <v>0</v>
      </c>
      <c r="AJ191" s="160" t="str">
        <f t="shared" si="154"/>
        <v/>
      </c>
      <c r="BA191" s="160"/>
      <c r="BR191" s="160"/>
      <c r="CG191" s="160"/>
    </row>
    <row r="192" spans="1:85" ht="15">
      <c r="A192" s="178" t="s">
        <v>56</v>
      </c>
      <c r="B192" s="179">
        <v>0</v>
      </c>
      <c r="C192" s="179">
        <v>0</v>
      </c>
      <c r="D192" s="179">
        <v>0</v>
      </c>
      <c r="E192" s="179">
        <v>0</v>
      </c>
      <c r="F192" s="362"/>
      <c r="G192" s="179">
        <v>0</v>
      </c>
      <c r="H192" s="180">
        <v>0</v>
      </c>
      <c r="I192" s="181">
        <f t="shared" si="151"/>
        <v>0</v>
      </c>
      <c r="J192" s="168"/>
      <c r="K192" s="182" t="s">
        <v>56</v>
      </c>
      <c r="L192" s="183">
        <v>0</v>
      </c>
      <c r="M192" s="183">
        <v>0</v>
      </c>
      <c r="N192" s="183">
        <v>0</v>
      </c>
      <c r="O192" s="183">
        <v>0</v>
      </c>
      <c r="P192" s="183">
        <v>0</v>
      </c>
      <c r="Q192" s="183">
        <v>0</v>
      </c>
      <c r="R192" s="184">
        <v>0</v>
      </c>
      <c r="S192" s="185">
        <f t="shared" si="152"/>
        <v>0</v>
      </c>
      <c r="U192" s="230" t="s">
        <v>56</v>
      </c>
      <c r="V192" s="231">
        <v>0</v>
      </c>
      <c r="W192" s="231">
        <v>0</v>
      </c>
      <c r="X192" s="231">
        <v>0</v>
      </c>
      <c r="Y192" s="231">
        <v>0</v>
      </c>
      <c r="Z192" s="231">
        <v>0</v>
      </c>
      <c r="AA192" s="231">
        <v>0</v>
      </c>
      <c r="AB192" s="231">
        <v>0</v>
      </c>
      <c r="AC192" s="232">
        <v>0</v>
      </c>
      <c r="AD192" s="231">
        <v>0</v>
      </c>
      <c r="AE192" s="231">
        <v>0</v>
      </c>
      <c r="AF192" s="231">
        <v>0</v>
      </c>
      <c r="AG192" s="231">
        <v>0</v>
      </c>
      <c r="AH192" s="231">
        <v>0</v>
      </c>
      <c r="AI192" s="233">
        <f t="shared" si="153"/>
        <v>0</v>
      </c>
      <c r="AJ192" s="160" t="str">
        <f t="shared" si="154"/>
        <v/>
      </c>
      <c r="BA192" s="160"/>
      <c r="BR192" s="160"/>
      <c r="CG192" s="160"/>
    </row>
    <row r="193" spans="1:85" ht="15">
      <c r="A193" s="186" t="s">
        <v>16</v>
      </c>
      <c r="B193" s="175">
        <v>0.89680135202402211</v>
      </c>
      <c r="C193" s="175">
        <v>0</v>
      </c>
      <c r="D193" s="175">
        <v>40.650321790043293</v>
      </c>
      <c r="E193" s="175">
        <v>0</v>
      </c>
      <c r="F193" s="362"/>
      <c r="G193" s="175">
        <v>0</v>
      </c>
      <c r="H193" s="187">
        <v>0</v>
      </c>
      <c r="I193" s="173">
        <f t="shared" si="151"/>
        <v>41.547123142067313</v>
      </c>
      <c r="J193" s="168"/>
      <c r="K193" s="188" t="s">
        <v>16</v>
      </c>
      <c r="L193" s="175">
        <v>0.89680135202402211</v>
      </c>
      <c r="M193" s="175">
        <v>0</v>
      </c>
      <c r="N193" s="175">
        <v>40.650321790043293</v>
      </c>
      <c r="O193" s="175">
        <v>0</v>
      </c>
      <c r="P193" s="175">
        <v>0</v>
      </c>
      <c r="Q193" s="175">
        <v>0</v>
      </c>
      <c r="R193" s="176">
        <v>0</v>
      </c>
      <c r="S193" s="177">
        <f t="shared" si="152"/>
        <v>41.547123142067313</v>
      </c>
      <c r="U193" s="234" t="s">
        <v>16</v>
      </c>
      <c r="V193" s="226">
        <v>0.89680135202402211</v>
      </c>
      <c r="W193" s="226">
        <v>0</v>
      </c>
      <c r="X193" s="226">
        <v>0</v>
      </c>
      <c r="Y193" s="226">
        <v>0</v>
      </c>
      <c r="Z193" s="226">
        <v>40.650321790043293</v>
      </c>
      <c r="AA193" s="226">
        <v>0</v>
      </c>
      <c r="AB193" s="226">
        <v>0</v>
      </c>
      <c r="AC193" s="227">
        <v>0</v>
      </c>
      <c r="AD193" s="228">
        <v>0</v>
      </c>
      <c r="AE193" s="228">
        <v>0</v>
      </c>
      <c r="AF193" s="228">
        <v>0</v>
      </c>
      <c r="AG193" s="228">
        <v>0</v>
      </c>
      <c r="AH193" s="228">
        <v>0</v>
      </c>
      <c r="AI193" s="229">
        <f t="shared" si="153"/>
        <v>41.547123142067313</v>
      </c>
      <c r="AJ193" s="160" t="str">
        <f t="shared" si="154"/>
        <v/>
      </c>
      <c r="BA193" s="160"/>
      <c r="BR193" s="160"/>
      <c r="CG193" s="160"/>
    </row>
    <row r="194" spans="1:85" ht="15">
      <c r="A194" s="178" t="s">
        <v>15</v>
      </c>
      <c r="B194" s="179">
        <v>6.5430571477458734</v>
      </c>
      <c r="C194" s="179">
        <v>0.39829015429284548</v>
      </c>
      <c r="D194" s="179">
        <v>6.5691523344226734</v>
      </c>
      <c r="E194" s="179">
        <v>1.5342114514010128</v>
      </c>
      <c r="F194" s="362"/>
      <c r="G194" s="179">
        <v>0</v>
      </c>
      <c r="H194" s="180">
        <v>0</v>
      </c>
      <c r="I194" s="181">
        <f t="shared" si="151"/>
        <v>15.044711087862407</v>
      </c>
      <c r="J194" s="168"/>
      <c r="K194" s="182" t="s">
        <v>15</v>
      </c>
      <c r="L194" s="183">
        <v>6.5430571477458734</v>
      </c>
      <c r="M194" s="183">
        <v>0.39829015429284548</v>
      </c>
      <c r="N194" s="183">
        <v>6.5691523344226734</v>
      </c>
      <c r="O194" s="183">
        <v>1.5342114514010128</v>
      </c>
      <c r="P194" s="183">
        <v>0</v>
      </c>
      <c r="Q194" s="183">
        <v>0</v>
      </c>
      <c r="R194" s="184">
        <v>0</v>
      </c>
      <c r="S194" s="185">
        <f t="shared" si="152"/>
        <v>15.044711087862407</v>
      </c>
      <c r="U194" s="230" t="s">
        <v>57</v>
      </c>
      <c r="V194" s="231">
        <v>4.5614811794463765</v>
      </c>
      <c r="W194" s="231">
        <v>0</v>
      </c>
      <c r="X194" s="231">
        <v>0</v>
      </c>
      <c r="Y194" s="231">
        <v>0.39829015429284548</v>
      </c>
      <c r="Z194" s="231">
        <v>6.3377929725251017</v>
      </c>
      <c r="AA194" s="231">
        <v>1.0488576415902924</v>
      </c>
      <c r="AB194" s="231">
        <v>0</v>
      </c>
      <c r="AC194" s="232">
        <v>2.6982891400077889</v>
      </c>
      <c r="AD194" s="231">
        <v>1.9815759682994967</v>
      </c>
      <c r="AE194" s="231">
        <v>0</v>
      </c>
      <c r="AF194" s="231">
        <v>0</v>
      </c>
      <c r="AG194" s="231">
        <v>0.2313593618975717</v>
      </c>
      <c r="AH194" s="231">
        <v>0.4853538098107204</v>
      </c>
      <c r="AI194" s="233">
        <f t="shared" si="153"/>
        <v>15.044711087862405</v>
      </c>
      <c r="AJ194" s="160" t="str">
        <f t="shared" si="154"/>
        <v/>
      </c>
      <c r="BA194" s="160"/>
      <c r="BR194" s="160"/>
      <c r="CG194" s="160"/>
    </row>
    <row r="195" spans="1:85" ht="15">
      <c r="A195" s="186" t="s">
        <v>58</v>
      </c>
      <c r="B195" s="175">
        <v>0</v>
      </c>
      <c r="C195" s="175">
        <v>0</v>
      </c>
      <c r="D195" s="175">
        <v>0</v>
      </c>
      <c r="E195" s="175">
        <v>1.815470322502748</v>
      </c>
      <c r="F195" s="362"/>
      <c r="G195" s="175">
        <v>0</v>
      </c>
      <c r="H195" s="187">
        <v>0</v>
      </c>
      <c r="I195" s="173">
        <f t="shared" si="151"/>
        <v>1.815470322502748</v>
      </c>
      <c r="J195" s="168"/>
      <c r="K195" s="188" t="s">
        <v>58</v>
      </c>
      <c r="L195" s="175">
        <v>0</v>
      </c>
      <c r="M195" s="175">
        <v>0</v>
      </c>
      <c r="N195" s="175">
        <v>0</v>
      </c>
      <c r="O195" s="175">
        <v>1.815470322502748</v>
      </c>
      <c r="P195" s="175">
        <v>274.4115240394197</v>
      </c>
      <c r="Q195" s="175">
        <v>0</v>
      </c>
      <c r="R195" s="176">
        <v>0</v>
      </c>
      <c r="S195" s="177">
        <f t="shared" si="152"/>
        <v>276.22699436192244</v>
      </c>
      <c r="U195" s="234" t="s">
        <v>58</v>
      </c>
      <c r="V195" s="226">
        <v>0</v>
      </c>
      <c r="W195" s="226">
        <v>0</v>
      </c>
      <c r="X195" s="226">
        <v>0</v>
      </c>
      <c r="Y195" s="226">
        <v>0</v>
      </c>
      <c r="Z195" s="226">
        <v>0</v>
      </c>
      <c r="AA195" s="226">
        <v>0.2723205483754122</v>
      </c>
      <c r="AB195" s="226">
        <v>274.4115240394197</v>
      </c>
      <c r="AC195" s="227">
        <v>1.5431497741273357</v>
      </c>
      <c r="AD195" s="226">
        <v>0</v>
      </c>
      <c r="AE195" s="226">
        <v>0</v>
      </c>
      <c r="AF195" s="226">
        <v>0</v>
      </c>
      <c r="AG195" s="226">
        <v>0</v>
      </c>
      <c r="AH195" s="226">
        <v>1.5431497741273357</v>
      </c>
      <c r="AI195" s="229">
        <f t="shared" si="153"/>
        <v>276.22699436192249</v>
      </c>
      <c r="AJ195" s="160" t="str">
        <f t="shared" si="154"/>
        <v/>
      </c>
      <c r="BA195" s="160"/>
      <c r="BR195" s="160"/>
      <c r="CG195" s="160"/>
    </row>
    <row r="196" spans="1:85" ht="15">
      <c r="A196" s="178" t="s">
        <v>12</v>
      </c>
      <c r="B196" s="179">
        <v>0</v>
      </c>
      <c r="C196" s="179">
        <v>0</v>
      </c>
      <c r="D196" s="179">
        <v>0</v>
      </c>
      <c r="E196" s="179">
        <v>0</v>
      </c>
      <c r="F196" s="362"/>
      <c r="G196" s="179">
        <v>0</v>
      </c>
      <c r="H196" s="180">
        <v>0</v>
      </c>
      <c r="I196" s="181">
        <f t="shared" si="151"/>
        <v>0</v>
      </c>
      <c r="J196" s="168"/>
      <c r="K196" s="182" t="s">
        <v>12</v>
      </c>
      <c r="L196" s="183">
        <v>0</v>
      </c>
      <c r="M196" s="183">
        <v>0</v>
      </c>
      <c r="N196" s="183">
        <v>0</v>
      </c>
      <c r="O196" s="183">
        <v>0</v>
      </c>
      <c r="P196" s="183">
        <v>0.852998242057455</v>
      </c>
      <c r="Q196" s="183">
        <v>0</v>
      </c>
      <c r="R196" s="184">
        <v>0</v>
      </c>
      <c r="S196" s="185">
        <f t="shared" si="152"/>
        <v>0.852998242057455</v>
      </c>
      <c r="U196" s="230" t="s">
        <v>12</v>
      </c>
      <c r="V196" s="231">
        <v>0</v>
      </c>
      <c r="W196" s="231">
        <v>0</v>
      </c>
      <c r="X196" s="231">
        <v>0</v>
      </c>
      <c r="Y196" s="231">
        <v>0</v>
      </c>
      <c r="Z196" s="231">
        <v>0</v>
      </c>
      <c r="AA196" s="231">
        <v>0</v>
      </c>
      <c r="AB196" s="231">
        <v>0.852998242057455</v>
      </c>
      <c r="AC196" s="232">
        <v>0</v>
      </c>
      <c r="AD196" s="231">
        <v>0</v>
      </c>
      <c r="AE196" s="231">
        <v>0</v>
      </c>
      <c r="AF196" s="231">
        <v>0</v>
      </c>
      <c r="AG196" s="231">
        <v>0</v>
      </c>
      <c r="AH196" s="231">
        <v>0</v>
      </c>
      <c r="AI196" s="233">
        <f t="shared" si="153"/>
        <v>0.852998242057455</v>
      </c>
      <c r="AJ196" s="160" t="str">
        <f t="shared" si="154"/>
        <v/>
      </c>
      <c r="BA196" s="160"/>
      <c r="BR196" s="160"/>
      <c r="CG196" s="160"/>
    </row>
    <row r="197" spans="1:85" ht="15">
      <c r="A197" s="186" t="s">
        <v>59</v>
      </c>
      <c r="B197" s="175">
        <v>0</v>
      </c>
      <c r="C197" s="175">
        <v>0</v>
      </c>
      <c r="D197" s="175">
        <v>0</v>
      </c>
      <c r="E197" s="175">
        <v>0</v>
      </c>
      <c r="F197" s="362"/>
      <c r="G197" s="175">
        <v>0</v>
      </c>
      <c r="H197" s="187">
        <v>0</v>
      </c>
      <c r="I197" s="173">
        <f t="shared" si="151"/>
        <v>0</v>
      </c>
      <c r="J197" s="168"/>
      <c r="K197" s="188" t="s">
        <v>59</v>
      </c>
      <c r="L197" s="175">
        <v>0</v>
      </c>
      <c r="M197" s="175">
        <v>0</v>
      </c>
      <c r="N197" s="175">
        <v>0</v>
      </c>
      <c r="O197" s="175">
        <v>0</v>
      </c>
      <c r="P197" s="175">
        <v>0</v>
      </c>
      <c r="Q197" s="175">
        <v>0</v>
      </c>
      <c r="R197" s="176">
        <v>0</v>
      </c>
      <c r="S197" s="177">
        <f t="shared" si="152"/>
        <v>0</v>
      </c>
      <c r="U197" s="234" t="s">
        <v>59</v>
      </c>
      <c r="V197" s="226">
        <v>0</v>
      </c>
      <c r="W197" s="226">
        <v>0</v>
      </c>
      <c r="X197" s="226">
        <v>0</v>
      </c>
      <c r="Y197" s="226">
        <v>0</v>
      </c>
      <c r="Z197" s="226">
        <v>0</v>
      </c>
      <c r="AA197" s="226">
        <v>0</v>
      </c>
      <c r="AB197" s="226">
        <v>0</v>
      </c>
      <c r="AC197" s="227">
        <v>0</v>
      </c>
      <c r="AD197" s="226">
        <v>0</v>
      </c>
      <c r="AE197" s="226">
        <v>0</v>
      </c>
      <c r="AF197" s="226">
        <v>0</v>
      </c>
      <c r="AG197" s="226">
        <v>0</v>
      </c>
      <c r="AH197" s="226">
        <v>0</v>
      </c>
      <c r="AI197" s="229">
        <f t="shared" si="153"/>
        <v>0</v>
      </c>
      <c r="AJ197" s="160" t="str">
        <f t="shared" si="154"/>
        <v/>
      </c>
      <c r="BA197" s="160"/>
      <c r="BR197" s="160"/>
      <c r="CG197" s="160"/>
    </row>
    <row r="198" spans="1:85" ht="15">
      <c r="A198" s="178" t="s">
        <v>17</v>
      </c>
      <c r="B198" s="179">
        <v>17.12322427867251</v>
      </c>
      <c r="C198" s="179">
        <v>0</v>
      </c>
      <c r="D198" s="179">
        <v>3.1748375715008161</v>
      </c>
      <c r="E198" s="179">
        <v>0.15449199200064503</v>
      </c>
      <c r="F198" s="362"/>
      <c r="G198" s="179">
        <v>0</v>
      </c>
      <c r="H198" s="180">
        <v>0</v>
      </c>
      <c r="I198" s="181">
        <f t="shared" si="151"/>
        <v>20.45255384217397</v>
      </c>
      <c r="J198" s="168"/>
      <c r="K198" s="182" t="s">
        <v>17</v>
      </c>
      <c r="L198" s="183">
        <v>17.12322427867251</v>
      </c>
      <c r="M198" s="183">
        <v>0</v>
      </c>
      <c r="N198" s="183">
        <v>3.1748375715008161</v>
      </c>
      <c r="O198" s="183">
        <v>0.15449199200064503</v>
      </c>
      <c r="P198" s="183">
        <v>7.2077081761006368E-3</v>
      </c>
      <c r="Q198" s="183">
        <v>0</v>
      </c>
      <c r="R198" s="184">
        <v>0</v>
      </c>
      <c r="S198" s="185">
        <f t="shared" si="152"/>
        <v>20.45976155035007</v>
      </c>
      <c r="U198" s="230" t="s">
        <v>17</v>
      </c>
      <c r="V198" s="231">
        <v>17.12322427867251</v>
      </c>
      <c r="W198" s="231">
        <v>0</v>
      </c>
      <c r="X198" s="231">
        <v>0</v>
      </c>
      <c r="Y198" s="231">
        <v>0</v>
      </c>
      <c r="Z198" s="231">
        <v>3.1748375715008161</v>
      </c>
      <c r="AA198" s="231">
        <v>2.658064283182247E-2</v>
      </c>
      <c r="AB198" s="231">
        <v>7.2077081761006368E-3</v>
      </c>
      <c r="AC198" s="232">
        <v>0.12791134916882257</v>
      </c>
      <c r="AD198" s="231">
        <v>0</v>
      </c>
      <c r="AE198" s="231">
        <v>0</v>
      </c>
      <c r="AF198" s="231">
        <v>0</v>
      </c>
      <c r="AG198" s="231">
        <v>0</v>
      </c>
      <c r="AH198" s="231">
        <v>0.12791134916882257</v>
      </c>
      <c r="AI198" s="233">
        <f t="shared" si="153"/>
        <v>20.45976155035007</v>
      </c>
      <c r="AJ198" s="160" t="str">
        <f t="shared" si="154"/>
        <v/>
      </c>
      <c r="BA198" s="160"/>
      <c r="BR198" s="160"/>
      <c r="CG198" s="160"/>
    </row>
    <row r="199" spans="1:85" ht="15">
      <c r="A199" s="186" t="s">
        <v>139</v>
      </c>
      <c r="B199" s="175">
        <v>2.8991558980459105</v>
      </c>
      <c r="C199" s="175">
        <v>2.2193196770374461</v>
      </c>
      <c r="D199" s="175">
        <v>59.135771750459497</v>
      </c>
      <c r="E199" s="175">
        <v>0</v>
      </c>
      <c r="F199" s="362"/>
      <c r="G199" s="175">
        <v>0</v>
      </c>
      <c r="H199" s="187">
        <v>0</v>
      </c>
      <c r="I199" s="173">
        <f t="shared" si="151"/>
        <v>64.254247325542849</v>
      </c>
      <c r="J199" s="168"/>
      <c r="K199" s="188" t="s">
        <v>139</v>
      </c>
      <c r="L199" s="175">
        <v>2.8991558980459105</v>
      </c>
      <c r="M199" s="175">
        <v>2.2193196770374461</v>
      </c>
      <c r="N199" s="175">
        <v>59.135771750459497</v>
      </c>
      <c r="O199" s="175">
        <v>0</v>
      </c>
      <c r="P199" s="175">
        <v>5.9822559205561046</v>
      </c>
      <c r="Q199" s="175">
        <v>0</v>
      </c>
      <c r="R199" s="176">
        <v>0</v>
      </c>
      <c r="S199" s="177">
        <f t="shared" si="152"/>
        <v>70.236503246098948</v>
      </c>
      <c r="U199" s="234" t="s">
        <v>139</v>
      </c>
      <c r="V199" s="226">
        <v>2.8641583627652332</v>
      </c>
      <c r="W199" s="226">
        <v>0</v>
      </c>
      <c r="X199" s="226">
        <v>0</v>
      </c>
      <c r="Y199" s="226">
        <v>2.2193196770374461</v>
      </c>
      <c r="Z199" s="226">
        <v>47.67533253155414</v>
      </c>
      <c r="AA199" s="226">
        <v>0</v>
      </c>
      <c r="AB199" s="226">
        <v>5.9822559205561046</v>
      </c>
      <c r="AC199" s="227">
        <v>11.495436754186038</v>
      </c>
      <c r="AD199" s="226">
        <v>3.4997535280677096E-2</v>
      </c>
      <c r="AE199" s="226">
        <v>0</v>
      </c>
      <c r="AF199" s="226">
        <v>0</v>
      </c>
      <c r="AG199" s="226">
        <v>11.460439218905361</v>
      </c>
      <c r="AH199" s="226">
        <v>0</v>
      </c>
      <c r="AI199" s="229">
        <f t="shared" si="153"/>
        <v>70.236503246098962</v>
      </c>
      <c r="AJ199" s="160" t="str">
        <f t="shared" si="154"/>
        <v/>
      </c>
      <c r="BA199" s="160"/>
      <c r="BR199" s="160"/>
      <c r="CG199" s="160"/>
    </row>
    <row r="200" spans="1:85" ht="15">
      <c r="A200" s="178" t="s">
        <v>25</v>
      </c>
      <c r="B200" s="179">
        <v>1.5661756613516959</v>
      </c>
      <c r="C200" s="179">
        <v>0.85427763346456143</v>
      </c>
      <c r="D200" s="179">
        <v>23.350255314698014</v>
      </c>
      <c r="E200" s="179">
        <v>44.920765559678188</v>
      </c>
      <c r="F200" s="362"/>
      <c r="G200" s="179">
        <v>0.49832861952099416</v>
      </c>
      <c r="H200" s="180">
        <v>0</v>
      </c>
      <c r="I200" s="181">
        <f t="shared" si="151"/>
        <v>71.18980278871345</v>
      </c>
      <c r="J200" s="168"/>
      <c r="K200" s="182" t="s">
        <v>25</v>
      </c>
      <c r="L200" s="183">
        <v>1.5661756613516959</v>
      </c>
      <c r="M200" s="183">
        <v>0.85427763346456143</v>
      </c>
      <c r="N200" s="183">
        <v>23.350255314698014</v>
      </c>
      <c r="O200" s="183">
        <v>44.920765559678188</v>
      </c>
      <c r="P200" s="183">
        <v>0</v>
      </c>
      <c r="Q200" s="183">
        <v>0.49832861952099416</v>
      </c>
      <c r="R200" s="184">
        <v>0</v>
      </c>
      <c r="S200" s="185">
        <f t="shared" si="152"/>
        <v>71.18980278871345</v>
      </c>
      <c r="U200" s="230" t="s">
        <v>25</v>
      </c>
      <c r="V200" s="231">
        <v>0.1423796055774269</v>
      </c>
      <c r="W200" s="231">
        <v>1.423796055774269</v>
      </c>
      <c r="X200" s="231">
        <v>0.49832861952099416</v>
      </c>
      <c r="Y200" s="231">
        <v>0.85427763346456143</v>
      </c>
      <c r="Z200" s="231">
        <v>23.350255314698014</v>
      </c>
      <c r="AA200" s="231">
        <v>44.636006348523331</v>
      </c>
      <c r="AB200" s="231">
        <v>0</v>
      </c>
      <c r="AC200" s="232">
        <v>0.28475921115485381</v>
      </c>
      <c r="AD200" s="231">
        <v>0</v>
      </c>
      <c r="AE200" s="231">
        <v>0.21356940836614036</v>
      </c>
      <c r="AF200" s="231">
        <v>0</v>
      </c>
      <c r="AG200" s="231">
        <v>0</v>
      </c>
      <c r="AH200" s="231">
        <v>7.1189802788713452E-2</v>
      </c>
      <c r="AI200" s="233">
        <f t="shared" si="153"/>
        <v>71.18980278871345</v>
      </c>
      <c r="AJ200" s="160" t="str">
        <f t="shared" si="154"/>
        <v/>
      </c>
      <c r="BA200" s="160"/>
      <c r="BR200" s="160"/>
      <c r="CG200" s="160"/>
    </row>
    <row r="201" spans="1:85" ht="15">
      <c r="A201" s="186" t="s">
        <v>24</v>
      </c>
      <c r="B201" s="175">
        <v>0.61558107907211246</v>
      </c>
      <c r="C201" s="175">
        <v>0</v>
      </c>
      <c r="D201" s="175">
        <v>6.7075187513260789E-2</v>
      </c>
      <c r="E201" s="175">
        <v>0</v>
      </c>
      <c r="F201" s="362"/>
      <c r="G201" s="175">
        <v>0</v>
      </c>
      <c r="H201" s="187">
        <v>0</v>
      </c>
      <c r="I201" s="173">
        <f t="shared" si="151"/>
        <v>0.68265626658537326</v>
      </c>
      <c r="J201" s="168"/>
      <c r="K201" s="188" t="s">
        <v>24</v>
      </c>
      <c r="L201" s="175">
        <v>0.61558107907211246</v>
      </c>
      <c r="M201" s="175">
        <v>0</v>
      </c>
      <c r="N201" s="175">
        <v>6.7075187513260789E-2</v>
      </c>
      <c r="O201" s="175">
        <v>0</v>
      </c>
      <c r="P201" s="175">
        <v>0</v>
      </c>
      <c r="Q201" s="175">
        <v>0</v>
      </c>
      <c r="R201" s="176">
        <v>0</v>
      </c>
      <c r="S201" s="177">
        <f t="shared" si="152"/>
        <v>0.68265626658537326</v>
      </c>
      <c r="U201" s="234" t="s">
        <v>24</v>
      </c>
      <c r="V201" s="226">
        <v>0.61558107907211246</v>
      </c>
      <c r="W201" s="226">
        <v>0</v>
      </c>
      <c r="X201" s="226">
        <v>0</v>
      </c>
      <c r="Y201" s="226">
        <v>0</v>
      </c>
      <c r="Z201" s="226">
        <v>0</v>
      </c>
      <c r="AA201" s="226">
        <v>0</v>
      </c>
      <c r="AB201" s="226">
        <v>0</v>
      </c>
      <c r="AC201" s="227">
        <v>6.7075187513260789E-2</v>
      </c>
      <c r="AD201" s="226">
        <v>0</v>
      </c>
      <c r="AE201" s="226">
        <v>0</v>
      </c>
      <c r="AF201" s="226">
        <v>0</v>
      </c>
      <c r="AG201" s="226">
        <v>6.7075187513260789E-2</v>
      </c>
      <c r="AH201" s="226">
        <v>0</v>
      </c>
      <c r="AI201" s="229">
        <f t="shared" si="153"/>
        <v>0.68265626658537326</v>
      </c>
      <c r="AJ201" s="160" t="str">
        <f t="shared" si="154"/>
        <v/>
      </c>
      <c r="BA201" s="160"/>
      <c r="BR201" s="160"/>
      <c r="CG201" s="160"/>
    </row>
    <row r="202" spans="1:85" ht="15">
      <c r="A202" s="178" t="s">
        <v>60</v>
      </c>
      <c r="B202" s="179">
        <v>9.6199978101056769E-3</v>
      </c>
      <c r="C202" s="179">
        <v>1.6314326183117359E-2</v>
      </c>
      <c r="D202" s="179">
        <v>2.9752570546718586E-2</v>
      </c>
      <c r="E202" s="179">
        <v>0</v>
      </c>
      <c r="F202" s="362"/>
      <c r="G202" s="179">
        <v>0</v>
      </c>
      <c r="H202" s="180">
        <v>0</v>
      </c>
      <c r="I202" s="181">
        <f t="shared" si="151"/>
        <v>5.568689453994162E-2</v>
      </c>
      <c r="J202" s="168"/>
      <c r="K202" s="182" t="s">
        <v>60</v>
      </c>
      <c r="L202" s="183">
        <v>9.6199978101056769E-3</v>
      </c>
      <c r="M202" s="183">
        <v>1.6314326183117359E-2</v>
      </c>
      <c r="N202" s="183">
        <v>2.9752570546718586E-2</v>
      </c>
      <c r="O202" s="183">
        <v>0</v>
      </c>
      <c r="P202" s="183">
        <v>0</v>
      </c>
      <c r="Q202" s="183">
        <v>0</v>
      </c>
      <c r="R202" s="184">
        <v>0</v>
      </c>
      <c r="S202" s="185">
        <f t="shared" si="152"/>
        <v>5.568689453994162E-2</v>
      </c>
      <c r="U202" s="230" t="s">
        <v>60</v>
      </c>
      <c r="V202" s="231">
        <v>9.6199978101056769E-3</v>
      </c>
      <c r="W202" s="231">
        <v>0</v>
      </c>
      <c r="X202" s="231">
        <v>0</v>
      </c>
      <c r="Y202" s="231">
        <v>1.6314326183117359E-2</v>
      </c>
      <c r="Z202" s="231">
        <v>2.9752570546718586E-2</v>
      </c>
      <c r="AA202" s="231">
        <v>0</v>
      </c>
      <c r="AB202" s="231">
        <v>0</v>
      </c>
      <c r="AC202" s="232">
        <v>0</v>
      </c>
      <c r="AD202" s="231">
        <v>0</v>
      </c>
      <c r="AE202" s="231">
        <v>0</v>
      </c>
      <c r="AF202" s="231">
        <v>0</v>
      </c>
      <c r="AG202" s="231">
        <v>0</v>
      </c>
      <c r="AH202" s="231">
        <v>0</v>
      </c>
      <c r="AI202" s="233">
        <f t="shared" si="153"/>
        <v>5.568689453994162E-2</v>
      </c>
      <c r="AJ202" s="160" t="str">
        <f t="shared" si="154"/>
        <v/>
      </c>
      <c r="BA202" s="160"/>
      <c r="BR202" s="160"/>
      <c r="CG202" s="160"/>
    </row>
    <row r="203" spans="1:85" ht="15">
      <c r="A203" s="186" t="s">
        <v>22</v>
      </c>
      <c r="B203" s="175">
        <v>2.797276538846964</v>
      </c>
      <c r="C203" s="175">
        <v>0</v>
      </c>
      <c r="D203" s="175">
        <v>37.203971734265252</v>
      </c>
      <c r="E203" s="175">
        <v>0</v>
      </c>
      <c r="F203" s="362"/>
      <c r="G203" s="175">
        <v>0</v>
      </c>
      <c r="H203" s="187">
        <v>0</v>
      </c>
      <c r="I203" s="173">
        <f t="shared" si="151"/>
        <v>40.001248273112218</v>
      </c>
      <c r="J203" s="168"/>
      <c r="K203" s="188" t="s">
        <v>22</v>
      </c>
      <c r="L203" s="175">
        <v>2.797276538846964</v>
      </c>
      <c r="M203" s="175">
        <v>0</v>
      </c>
      <c r="N203" s="175">
        <v>37.203971734265252</v>
      </c>
      <c r="O203" s="175">
        <v>0</v>
      </c>
      <c r="P203" s="175">
        <v>15.978222858318111</v>
      </c>
      <c r="Q203" s="175">
        <v>0</v>
      </c>
      <c r="R203" s="176">
        <v>0</v>
      </c>
      <c r="S203" s="177">
        <f t="shared" si="152"/>
        <v>55.97947113143033</v>
      </c>
      <c r="U203" s="234" t="s">
        <v>22</v>
      </c>
      <c r="V203" s="226">
        <v>2.797276538846964</v>
      </c>
      <c r="W203" s="226">
        <v>0</v>
      </c>
      <c r="X203" s="226">
        <v>0</v>
      </c>
      <c r="Y203" s="226">
        <v>0</v>
      </c>
      <c r="Z203" s="226">
        <v>37.203971734265252</v>
      </c>
      <c r="AA203" s="226">
        <v>0</v>
      </c>
      <c r="AB203" s="226">
        <v>15.978222858318111</v>
      </c>
      <c r="AC203" s="227">
        <v>0</v>
      </c>
      <c r="AD203" s="226">
        <v>0</v>
      </c>
      <c r="AE203" s="226">
        <v>0</v>
      </c>
      <c r="AF203" s="226">
        <v>0</v>
      </c>
      <c r="AG203" s="226">
        <v>0</v>
      </c>
      <c r="AH203" s="226">
        <v>0</v>
      </c>
      <c r="AI203" s="229">
        <f t="shared" si="153"/>
        <v>55.97947113143033</v>
      </c>
      <c r="AJ203" s="160" t="str">
        <f t="shared" si="154"/>
        <v/>
      </c>
      <c r="BA203" s="160"/>
      <c r="BR203" s="160"/>
      <c r="CG203" s="160"/>
    </row>
    <row r="204" spans="1:85" ht="15">
      <c r="A204" s="178" t="s">
        <v>21</v>
      </c>
      <c r="B204" s="179">
        <v>0</v>
      </c>
      <c r="C204" s="179">
        <v>0</v>
      </c>
      <c r="D204" s="179">
        <v>7.4522906467497512</v>
      </c>
      <c r="E204" s="179">
        <v>0</v>
      </c>
      <c r="F204" s="362"/>
      <c r="G204" s="179">
        <v>0</v>
      </c>
      <c r="H204" s="180">
        <v>0</v>
      </c>
      <c r="I204" s="181">
        <f t="shared" si="151"/>
        <v>7.4522906467497512</v>
      </c>
      <c r="J204" s="168"/>
      <c r="K204" s="182" t="s">
        <v>21</v>
      </c>
      <c r="L204" s="183">
        <v>0</v>
      </c>
      <c r="M204" s="183">
        <v>0</v>
      </c>
      <c r="N204" s="183">
        <v>7.4522906467497512</v>
      </c>
      <c r="O204" s="183">
        <v>0</v>
      </c>
      <c r="P204" s="183">
        <v>0</v>
      </c>
      <c r="Q204" s="183">
        <v>0</v>
      </c>
      <c r="R204" s="184">
        <v>0</v>
      </c>
      <c r="S204" s="185">
        <f t="shared" si="152"/>
        <v>7.4522906467497512</v>
      </c>
      <c r="U204" s="230" t="s">
        <v>61</v>
      </c>
      <c r="V204" s="231">
        <v>0</v>
      </c>
      <c r="W204" s="231">
        <v>0</v>
      </c>
      <c r="X204" s="231">
        <v>0</v>
      </c>
      <c r="Y204" s="231">
        <v>0</v>
      </c>
      <c r="Z204" s="231">
        <v>7.4522906467497512</v>
      </c>
      <c r="AA204" s="231">
        <v>0</v>
      </c>
      <c r="AB204" s="231">
        <v>0</v>
      </c>
      <c r="AC204" s="232">
        <v>0</v>
      </c>
      <c r="AD204" s="231">
        <v>0</v>
      </c>
      <c r="AE204" s="231">
        <v>0</v>
      </c>
      <c r="AF204" s="231">
        <v>0</v>
      </c>
      <c r="AG204" s="231">
        <v>0</v>
      </c>
      <c r="AH204" s="231">
        <v>0</v>
      </c>
      <c r="AI204" s="233">
        <f t="shared" si="153"/>
        <v>7.4522906467497512</v>
      </c>
      <c r="AJ204" s="160" t="str">
        <f t="shared" si="154"/>
        <v/>
      </c>
      <c r="BA204" s="160"/>
      <c r="BR204" s="160"/>
      <c r="CG204" s="160"/>
    </row>
    <row r="205" spans="1:85" ht="15">
      <c r="A205" s="189" t="s">
        <v>64</v>
      </c>
      <c r="B205" s="175">
        <v>0</v>
      </c>
      <c r="C205" s="175">
        <v>0</v>
      </c>
      <c r="D205" s="175">
        <v>0</v>
      </c>
      <c r="E205" s="175">
        <v>0</v>
      </c>
      <c r="F205" s="362"/>
      <c r="G205" s="175">
        <v>0</v>
      </c>
      <c r="H205" s="187">
        <v>0</v>
      </c>
      <c r="I205" s="173">
        <f t="shared" si="151"/>
        <v>0</v>
      </c>
      <c r="J205" s="168"/>
      <c r="K205" s="190" t="s">
        <v>64</v>
      </c>
      <c r="L205" s="175">
        <v>0</v>
      </c>
      <c r="M205" s="175">
        <v>0</v>
      </c>
      <c r="N205" s="175">
        <v>0</v>
      </c>
      <c r="O205" s="175">
        <v>0</v>
      </c>
      <c r="P205" s="175">
        <v>0</v>
      </c>
      <c r="Q205" s="175">
        <v>0</v>
      </c>
      <c r="R205" s="176">
        <v>0</v>
      </c>
      <c r="S205" s="177">
        <f t="shared" si="152"/>
        <v>0</v>
      </c>
      <c r="U205" s="235" t="s">
        <v>62</v>
      </c>
      <c r="V205" s="226">
        <v>0</v>
      </c>
      <c r="W205" s="226">
        <v>0</v>
      </c>
      <c r="X205" s="226">
        <v>0</v>
      </c>
      <c r="Y205" s="226">
        <v>0</v>
      </c>
      <c r="Z205" s="226">
        <v>0</v>
      </c>
      <c r="AA205" s="226">
        <v>0</v>
      </c>
      <c r="AB205" s="226">
        <v>0</v>
      </c>
      <c r="AC205" s="227">
        <v>0</v>
      </c>
      <c r="AD205" s="228">
        <v>0</v>
      </c>
      <c r="AE205" s="228">
        <v>0</v>
      </c>
      <c r="AF205" s="228">
        <v>0</v>
      </c>
      <c r="AG205" s="228">
        <v>0</v>
      </c>
      <c r="AH205" s="228">
        <v>0</v>
      </c>
      <c r="AI205" s="229">
        <f t="shared" si="153"/>
        <v>0</v>
      </c>
      <c r="AJ205" s="160" t="str">
        <f t="shared" si="154"/>
        <v/>
      </c>
      <c r="BA205" s="160"/>
      <c r="BR205" s="160"/>
      <c r="CG205" s="160"/>
    </row>
    <row r="206" spans="1:85">
      <c r="A206" s="191" t="s">
        <v>23</v>
      </c>
      <c r="B206" s="192">
        <v>0</v>
      </c>
      <c r="C206" s="192">
        <v>0</v>
      </c>
      <c r="D206" s="192">
        <v>0</v>
      </c>
      <c r="E206" s="192">
        <v>0</v>
      </c>
      <c r="F206" s="362"/>
      <c r="G206" s="192">
        <v>0</v>
      </c>
      <c r="H206" s="193">
        <v>0</v>
      </c>
      <c r="I206" s="194">
        <f t="shared" si="151"/>
        <v>0</v>
      </c>
      <c r="J206" s="168"/>
      <c r="K206" s="195" t="s">
        <v>23</v>
      </c>
      <c r="L206" s="196">
        <v>0</v>
      </c>
      <c r="M206" s="196">
        <v>0</v>
      </c>
      <c r="N206" s="196">
        <v>0</v>
      </c>
      <c r="O206" s="196">
        <v>0</v>
      </c>
      <c r="P206" s="196">
        <v>0</v>
      </c>
      <c r="Q206" s="196">
        <v>0</v>
      </c>
      <c r="R206" s="197">
        <v>0</v>
      </c>
      <c r="S206" s="198">
        <f t="shared" si="152"/>
        <v>0</v>
      </c>
      <c r="U206" s="236" t="s">
        <v>66</v>
      </c>
      <c r="V206" s="237">
        <v>0</v>
      </c>
      <c r="W206" s="237">
        <v>0</v>
      </c>
      <c r="X206" s="237">
        <v>0</v>
      </c>
      <c r="Y206" s="237">
        <v>0</v>
      </c>
      <c r="Z206" s="237">
        <v>0</v>
      </c>
      <c r="AA206" s="237">
        <v>0</v>
      </c>
      <c r="AB206" s="237">
        <v>0</v>
      </c>
      <c r="AC206" s="237">
        <v>0</v>
      </c>
      <c r="AD206" s="237">
        <v>0</v>
      </c>
      <c r="AE206" s="237">
        <v>0</v>
      </c>
      <c r="AF206" s="237">
        <v>0</v>
      </c>
      <c r="AG206" s="237">
        <v>0</v>
      </c>
      <c r="AH206" s="125">
        <v>0</v>
      </c>
      <c r="AI206" s="238">
        <f t="shared" si="153"/>
        <v>0</v>
      </c>
      <c r="AJ206" s="160" t="str">
        <f t="shared" si="154"/>
        <v/>
      </c>
      <c r="BA206" s="160"/>
      <c r="BR206" s="160"/>
      <c r="CG206" s="160"/>
    </row>
    <row r="207" spans="1:85">
      <c r="A207" s="199" t="s">
        <v>19</v>
      </c>
      <c r="B207" s="200">
        <v>0</v>
      </c>
      <c r="C207" s="200">
        <v>0</v>
      </c>
      <c r="D207" s="200">
        <v>0</v>
      </c>
      <c r="E207" s="200">
        <v>0</v>
      </c>
      <c r="F207" s="362"/>
      <c r="G207" s="200">
        <v>0</v>
      </c>
      <c r="H207" s="201">
        <v>0</v>
      </c>
      <c r="I207" s="202">
        <f t="shared" si="151"/>
        <v>0</v>
      </c>
      <c r="J207" s="168"/>
      <c r="K207" s="203" t="s">
        <v>19</v>
      </c>
      <c r="L207" s="200">
        <v>0</v>
      </c>
      <c r="M207" s="200">
        <v>0</v>
      </c>
      <c r="N207" s="200">
        <v>0</v>
      </c>
      <c r="O207" s="200">
        <v>0</v>
      </c>
      <c r="P207" s="200">
        <v>0</v>
      </c>
      <c r="Q207" s="200">
        <v>0</v>
      </c>
      <c r="R207" s="204">
        <v>0</v>
      </c>
      <c r="S207" s="205">
        <f t="shared" si="152"/>
        <v>0</v>
      </c>
      <c r="U207" s="239" t="s">
        <v>19</v>
      </c>
      <c r="V207" s="240">
        <v>0</v>
      </c>
      <c r="W207" s="240">
        <v>0</v>
      </c>
      <c r="X207" s="240">
        <v>0</v>
      </c>
      <c r="Y207" s="240">
        <v>0</v>
      </c>
      <c r="Z207" s="240">
        <v>0</v>
      </c>
      <c r="AA207" s="240">
        <v>0</v>
      </c>
      <c r="AB207" s="240">
        <v>0</v>
      </c>
      <c r="AC207" s="240">
        <v>0</v>
      </c>
      <c r="AD207" s="241">
        <v>0</v>
      </c>
      <c r="AE207" s="241">
        <v>0</v>
      </c>
      <c r="AF207" s="241">
        <v>0</v>
      </c>
      <c r="AG207" s="241">
        <v>0</v>
      </c>
      <c r="AH207" s="241">
        <v>0</v>
      </c>
      <c r="AI207" s="242">
        <f t="shared" si="153"/>
        <v>0</v>
      </c>
      <c r="AJ207" s="160" t="str">
        <f t="shared" si="154"/>
        <v/>
      </c>
      <c r="BA207" s="160"/>
      <c r="BR207" s="160"/>
      <c r="CG207" s="160"/>
    </row>
    <row r="208" spans="1:85">
      <c r="A208" s="191" t="s">
        <v>20</v>
      </c>
      <c r="B208" s="192">
        <v>0</v>
      </c>
      <c r="C208" s="192">
        <v>0</v>
      </c>
      <c r="D208" s="192">
        <v>0</v>
      </c>
      <c r="E208" s="192">
        <v>0</v>
      </c>
      <c r="F208" s="362"/>
      <c r="G208" s="192">
        <v>0</v>
      </c>
      <c r="H208" s="193">
        <v>0</v>
      </c>
      <c r="I208" s="194">
        <f t="shared" si="151"/>
        <v>0</v>
      </c>
      <c r="J208" s="168"/>
      <c r="K208" s="195" t="s">
        <v>20</v>
      </c>
      <c r="L208" s="196">
        <v>0</v>
      </c>
      <c r="M208" s="196">
        <v>0</v>
      </c>
      <c r="N208" s="196">
        <v>0</v>
      </c>
      <c r="O208" s="196">
        <v>0</v>
      </c>
      <c r="P208" s="196">
        <v>0</v>
      </c>
      <c r="Q208" s="196">
        <v>0</v>
      </c>
      <c r="R208" s="197">
        <v>0</v>
      </c>
      <c r="S208" s="198">
        <f t="shared" si="152"/>
        <v>0</v>
      </c>
      <c r="U208" s="236" t="s">
        <v>20</v>
      </c>
      <c r="V208" s="237">
        <v>0</v>
      </c>
      <c r="W208" s="237">
        <v>0</v>
      </c>
      <c r="X208" s="237">
        <v>0</v>
      </c>
      <c r="Y208" s="237">
        <v>0</v>
      </c>
      <c r="Z208" s="237">
        <v>0</v>
      </c>
      <c r="AA208" s="237">
        <v>0</v>
      </c>
      <c r="AB208" s="237">
        <v>0</v>
      </c>
      <c r="AC208" s="237">
        <v>0</v>
      </c>
      <c r="AD208" s="237">
        <v>0</v>
      </c>
      <c r="AE208" s="237">
        <v>0</v>
      </c>
      <c r="AF208" s="237">
        <v>0</v>
      </c>
      <c r="AG208" s="237">
        <v>0</v>
      </c>
      <c r="AH208" s="125">
        <v>0</v>
      </c>
      <c r="AI208" s="238">
        <f t="shared" si="153"/>
        <v>0</v>
      </c>
      <c r="AJ208" s="160" t="str">
        <f t="shared" si="154"/>
        <v/>
      </c>
      <c r="BA208" s="160"/>
      <c r="BR208" s="160"/>
      <c r="CG208" s="160"/>
    </row>
    <row r="209" spans="1:85" ht="15" thickBot="1">
      <c r="A209" s="206" t="s">
        <v>11</v>
      </c>
      <c r="B209" s="207">
        <v>0</v>
      </c>
      <c r="C209" s="207">
        <v>0</v>
      </c>
      <c r="D209" s="207">
        <v>0</v>
      </c>
      <c r="E209" s="207">
        <v>0</v>
      </c>
      <c r="F209" s="363"/>
      <c r="G209" s="207">
        <v>0</v>
      </c>
      <c r="H209" s="208">
        <v>0</v>
      </c>
      <c r="I209" s="209">
        <f t="shared" si="151"/>
        <v>0</v>
      </c>
      <c r="J209" s="168"/>
      <c r="K209" s="210" t="s">
        <v>11</v>
      </c>
      <c r="L209" s="207">
        <v>0</v>
      </c>
      <c r="M209" s="207">
        <v>0</v>
      </c>
      <c r="N209" s="207">
        <v>0</v>
      </c>
      <c r="O209" s="207">
        <v>0</v>
      </c>
      <c r="P209" s="207">
        <v>0</v>
      </c>
      <c r="Q209" s="207">
        <v>0</v>
      </c>
      <c r="R209" s="211">
        <v>0</v>
      </c>
      <c r="S209" s="212">
        <f t="shared" si="152"/>
        <v>0</v>
      </c>
      <c r="U209" s="239" t="s">
        <v>11</v>
      </c>
      <c r="V209" s="240">
        <v>0</v>
      </c>
      <c r="W209" s="240">
        <v>0</v>
      </c>
      <c r="X209" s="240">
        <v>0</v>
      </c>
      <c r="Y209" s="240">
        <v>0</v>
      </c>
      <c r="Z209" s="240">
        <v>0</v>
      </c>
      <c r="AA209" s="240">
        <v>0</v>
      </c>
      <c r="AB209" s="240">
        <v>0</v>
      </c>
      <c r="AC209" s="240">
        <v>0</v>
      </c>
      <c r="AD209" s="241">
        <v>0</v>
      </c>
      <c r="AE209" s="241">
        <v>0</v>
      </c>
      <c r="AF209" s="241">
        <v>0</v>
      </c>
      <c r="AG209" s="241">
        <v>0</v>
      </c>
      <c r="AH209" s="241">
        <v>0</v>
      </c>
      <c r="AI209" s="242">
        <f t="shared" si="153"/>
        <v>0</v>
      </c>
      <c r="AJ209" s="160" t="str">
        <f t="shared" si="154"/>
        <v/>
      </c>
      <c r="BA209" s="160"/>
      <c r="BR209" s="160"/>
      <c r="CG209" s="160"/>
    </row>
    <row r="210" spans="1:85" ht="15">
      <c r="A210" s="213" t="s">
        <v>26</v>
      </c>
      <c r="B210" s="214">
        <f>SUM(B189:B205)</f>
        <v>32.470941954345022</v>
      </c>
      <c r="C210" s="214">
        <f t="shared" ref="C210:H210" si="155">SUM(C189:C205)</f>
        <v>3.4882017909779703</v>
      </c>
      <c r="D210" s="214">
        <f t="shared" si="155"/>
        <v>177.63342890019931</v>
      </c>
      <c r="E210" s="214">
        <f t="shared" si="155"/>
        <v>48.424939325582592</v>
      </c>
      <c r="F210" s="214">
        <f t="shared" si="155"/>
        <v>0</v>
      </c>
      <c r="G210" s="214">
        <f t="shared" si="155"/>
        <v>0.49832861952099416</v>
      </c>
      <c r="H210" s="216">
        <f t="shared" si="155"/>
        <v>0</v>
      </c>
      <c r="I210" s="173">
        <f t="shared" ref="I210" si="156">SUM(I189:I205)</f>
        <v>262.51584059062588</v>
      </c>
      <c r="J210" s="168"/>
      <c r="K210" s="215" t="s">
        <v>26</v>
      </c>
      <c r="L210" s="214">
        <f>SUM(L189:L205)</f>
        <v>32.470941954345022</v>
      </c>
      <c r="M210" s="214">
        <f t="shared" ref="M210:R210" si="157">SUM(M189:M205)</f>
        <v>3.4882017909779703</v>
      </c>
      <c r="N210" s="214">
        <f t="shared" si="157"/>
        <v>177.63342890019931</v>
      </c>
      <c r="O210" s="214">
        <f t="shared" si="157"/>
        <v>48.424939325582592</v>
      </c>
      <c r="P210" s="214">
        <f t="shared" si="157"/>
        <v>297.23220876852753</v>
      </c>
      <c r="Q210" s="214">
        <f t="shared" si="157"/>
        <v>0.49832861952099416</v>
      </c>
      <c r="R210" s="216">
        <f t="shared" si="157"/>
        <v>0</v>
      </c>
      <c r="S210" s="217">
        <f t="shared" ref="S210" si="158">SUM(S189:S205)</f>
        <v>559.74804935915324</v>
      </c>
      <c r="T210" s="160" t="str">
        <f>IF(ABS(S210-AI210)&gt;0.01,S210-AI210,"")</f>
        <v/>
      </c>
      <c r="U210" s="243" t="s">
        <v>63</v>
      </c>
      <c r="V210" s="244">
        <f>SUM(V189:V205)</f>
        <v>29.030572394990582</v>
      </c>
      <c r="W210" s="244">
        <f t="shared" ref="W210:AH210" si="159">SUM(W189:W205)</f>
        <v>1.423796055774269</v>
      </c>
      <c r="X210" s="244">
        <f t="shared" si="159"/>
        <v>0.49832861952099416</v>
      </c>
      <c r="Y210" s="244">
        <f t="shared" si="159"/>
        <v>3.4882017909779703</v>
      </c>
      <c r="Z210" s="244">
        <f t="shared" si="159"/>
        <v>165.87455513188308</v>
      </c>
      <c r="AA210" s="244">
        <f t="shared" si="159"/>
        <v>45.983765181320855</v>
      </c>
      <c r="AB210" s="244">
        <f t="shared" si="159"/>
        <v>297.23220876852753</v>
      </c>
      <c r="AC210" s="244">
        <f t="shared" si="159"/>
        <v>16.216621416158098</v>
      </c>
      <c r="AD210" s="245">
        <f t="shared" si="159"/>
        <v>2.0165735035801737</v>
      </c>
      <c r="AE210" s="245">
        <f t="shared" si="159"/>
        <v>0.21356940836614036</v>
      </c>
      <c r="AF210" s="245">
        <f t="shared" si="159"/>
        <v>0</v>
      </c>
      <c r="AG210" s="245">
        <f t="shared" si="159"/>
        <v>11.758873768316192</v>
      </c>
      <c r="AH210" s="245">
        <f t="shared" si="159"/>
        <v>2.2276047358955919</v>
      </c>
      <c r="AI210" s="246">
        <f>SUM(V210:AC210)</f>
        <v>559.74804935915336</v>
      </c>
      <c r="AJ210" s="160" t="str">
        <f t="shared" si="154"/>
        <v/>
      </c>
      <c r="BA210" s="160"/>
      <c r="BR210" s="160"/>
      <c r="CG210" s="160"/>
    </row>
    <row r="211" spans="1:85" s="23" customFormat="1" ht="15" thickBot="1">
      <c r="A211" s="30" t="s">
        <v>88</v>
      </c>
      <c r="B211" s="47">
        <f>IF($I210=0,"-",B210/$I210)</f>
        <v>0.12369136232423042</v>
      </c>
      <c r="C211" s="47">
        <f t="shared" ref="C211:H211" si="160">IF($I210=0,"-",C210/$I210)</f>
        <v>1.3287585934357249E-2</v>
      </c>
      <c r="D211" s="47">
        <f t="shared" si="160"/>
        <v>0.67665794376654609</v>
      </c>
      <c r="E211" s="47">
        <f t="shared" si="160"/>
        <v>0.18446482778575529</v>
      </c>
      <c r="F211" s="47">
        <f t="shared" si="160"/>
        <v>0</v>
      </c>
      <c r="G211" s="47">
        <f t="shared" si="160"/>
        <v>1.8982801891109533E-3</v>
      </c>
      <c r="H211" s="70">
        <f t="shared" si="160"/>
        <v>0</v>
      </c>
      <c r="I211" s="48">
        <f>SUM(B211:H211)</f>
        <v>1</v>
      </c>
      <c r="J211" s="160"/>
      <c r="K211" s="81" t="s">
        <v>88</v>
      </c>
      <c r="L211" s="98">
        <f>IF($S210=0,"-",L210/$S210)</f>
        <v>5.8009924271322594E-2</v>
      </c>
      <c r="M211" s="98">
        <f t="shared" ref="M211:R211" si="161">IF($S210=0,"-",M210/$S210)</f>
        <v>6.2317355013055565E-3</v>
      </c>
      <c r="N211" s="98">
        <f t="shared" si="161"/>
        <v>0.31734532903432006</v>
      </c>
      <c r="O211" s="98">
        <f t="shared" si="161"/>
        <v>8.6512028726180551E-2</v>
      </c>
      <c r="P211" s="98">
        <f t="shared" si="161"/>
        <v>0.53101070938759687</v>
      </c>
      <c r="Q211" s="98">
        <f t="shared" si="161"/>
        <v>8.9027307927472504E-4</v>
      </c>
      <c r="R211" s="99">
        <f t="shared" si="161"/>
        <v>0</v>
      </c>
      <c r="S211" s="100">
        <f>SUM(L211:R211)</f>
        <v>1.0000000000000004</v>
      </c>
      <c r="U211" s="110" t="s">
        <v>88</v>
      </c>
      <c r="V211" s="133">
        <f>+V210/$AI210</f>
        <v>5.1863641915728377E-2</v>
      </c>
      <c r="W211" s="133">
        <f t="shared" ref="W211:AH211" si="162">+W210/$AI210</f>
        <v>2.5436373693563568E-3</v>
      </c>
      <c r="X211" s="133">
        <f t="shared" si="162"/>
        <v>8.9027307927472493E-4</v>
      </c>
      <c r="Y211" s="133">
        <f t="shared" si="162"/>
        <v>6.2317355013055556E-3</v>
      </c>
      <c r="Z211" s="133">
        <f t="shared" si="162"/>
        <v>0.29633788866578492</v>
      </c>
      <c r="AA211" s="133">
        <f t="shared" si="162"/>
        <v>8.2150827026493331E-2</v>
      </c>
      <c r="AB211" s="133">
        <f t="shared" si="162"/>
        <v>0.53101070938759676</v>
      </c>
      <c r="AC211" s="133">
        <f t="shared" si="162"/>
        <v>2.8971287054460039E-2</v>
      </c>
      <c r="AD211" s="133">
        <f t="shared" si="162"/>
        <v>3.602644986237856E-3</v>
      </c>
      <c r="AE211" s="133">
        <f t="shared" si="162"/>
        <v>3.815456054034535E-4</v>
      </c>
      <c r="AF211" s="133">
        <f t="shared" si="162"/>
        <v>0</v>
      </c>
      <c r="AG211" s="133">
        <f t="shared" si="162"/>
        <v>2.1007440368534986E-2</v>
      </c>
      <c r="AH211" s="133">
        <f t="shared" si="162"/>
        <v>3.979656094283743E-3</v>
      </c>
      <c r="AI211" s="134">
        <f>SUM(V211:AC211)</f>
        <v>1</v>
      </c>
      <c r="AJ211" s="23" t="str">
        <f t="shared" si="154"/>
        <v/>
      </c>
    </row>
    <row r="212" spans="1:85" ht="15" thickBot="1">
      <c r="A212" s="247"/>
      <c r="B212" s="247"/>
      <c r="C212" s="247"/>
      <c r="D212" s="247"/>
      <c r="E212" s="247"/>
      <c r="F212" s="247"/>
      <c r="G212" s="247"/>
      <c r="H212" s="247"/>
      <c r="I212" s="247"/>
      <c r="K212" s="247"/>
      <c r="L212" s="247"/>
      <c r="M212" s="247"/>
      <c r="N212" s="247"/>
      <c r="O212" s="247"/>
      <c r="P212" s="247"/>
      <c r="Q212" s="247"/>
      <c r="R212" s="247"/>
      <c r="S212" s="247"/>
      <c r="AI212" s="168"/>
      <c r="BA212" s="160"/>
      <c r="BR212" s="160"/>
      <c r="CG212" s="160"/>
    </row>
    <row r="213" spans="1:85" ht="28.5">
      <c r="A213" s="312" t="s">
        <v>36</v>
      </c>
      <c r="B213" s="164" t="s">
        <v>0</v>
      </c>
      <c r="C213" s="164" t="s">
        <v>1</v>
      </c>
      <c r="D213" s="164" t="s">
        <v>2</v>
      </c>
      <c r="E213" s="164" t="s">
        <v>3</v>
      </c>
      <c r="F213" s="164" t="s">
        <v>27</v>
      </c>
      <c r="G213" s="164" t="s">
        <v>4</v>
      </c>
      <c r="H213" s="164" t="s">
        <v>5</v>
      </c>
      <c r="I213" s="165" t="s">
        <v>6</v>
      </c>
      <c r="K213" s="314" t="s">
        <v>36</v>
      </c>
      <c r="L213" s="166" t="s">
        <v>0</v>
      </c>
      <c r="M213" s="166" t="s">
        <v>1</v>
      </c>
      <c r="N213" s="166" t="s">
        <v>2</v>
      </c>
      <c r="O213" s="166" t="s">
        <v>3</v>
      </c>
      <c r="P213" s="166" t="s">
        <v>27</v>
      </c>
      <c r="Q213" s="166" t="s">
        <v>4</v>
      </c>
      <c r="R213" s="166" t="s">
        <v>5</v>
      </c>
      <c r="S213" s="167" t="s">
        <v>6</v>
      </c>
      <c r="U213" s="316" t="s">
        <v>36</v>
      </c>
      <c r="V213" s="219" t="s">
        <v>74</v>
      </c>
      <c r="W213" s="219" t="s">
        <v>75</v>
      </c>
      <c r="X213" s="219" t="s">
        <v>4</v>
      </c>
      <c r="Y213" s="219" t="s">
        <v>1</v>
      </c>
      <c r="Z213" s="219" t="s">
        <v>2</v>
      </c>
      <c r="AA213" s="219" t="s">
        <v>3</v>
      </c>
      <c r="AB213" s="219" t="s">
        <v>55</v>
      </c>
      <c r="AC213" s="219" t="s">
        <v>68</v>
      </c>
      <c r="AD213" s="220" t="s">
        <v>76</v>
      </c>
      <c r="AE213" s="220" t="s">
        <v>83</v>
      </c>
      <c r="AF213" s="220" t="s">
        <v>77</v>
      </c>
      <c r="AG213" s="220" t="s">
        <v>84</v>
      </c>
      <c r="AH213" s="220" t="s">
        <v>85</v>
      </c>
      <c r="AI213" s="221" t="s">
        <v>63</v>
      </c>
      <c r="BA213" s="160"/>
      <c r="BR213" s="160"/>
      <c r="CG213" s="160"/>
    </row>
    <row r="214" spans="1:85" ht="15">
      <c r="A214" s="313" t="s">
        <v>36</v>
      </c>
      <c r="B214" s="318" t="s">
        <v>69</v>
      </c>
      <c r="C214" s="319"/>
      <c r="D214" s="319"/>
      <c r="E214" s="319"/>
      <c r="F214" s="319"/>
      <c r="G214" s="319"/>
      <c r="H214" s="319"/>
      <c r="I214" s="320"/>
      <c r="K214" s="315" t="s">
        <v>36</v>
      </c>
      <c r="L214" s="321" t="s">
        <v>69</v>
      </c>
      <c r="M214" s="322"/>
      <c r="N214" s="322"/>
      <c r="O214" s="322"/>
      <c r="P214" s="322"/>
      <c r="Q214" s="322"/>
      <c r="R214" s="322"/>
      <c r="S214" s="323"/>
      <c r="U214" s="317" t="s">
        <v>36</v>
      </c>
      <c r="V214" s="324" t="s">
        <v>69</v>
      </c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5"/>
      <c r="BA214" s="160"/>
      <c r="BR214" s="160"/>
      <c r="CG214" s="160"/>
    </row>
    <row r="215" spans="1:85" ht="15">
      <c r="A215" s="170" t="s">
        <v>7</v>
      </c>
      <c r="B215" s="171">
        <v>0</v>
      </c>
      <c r="C215" s="171">
        <v>0</v>
      </c>
      <c r="D215" s="171">
        <v>0</v>
      </c>
      <c r="E215" s="171">
        <v>0</v>
      </c>
      <c r="F215" s="361"/>
      <c r="G215" s="171">
        <v>0</v>
      </c>
      <c r="H215" s="172">
        <v>0</v>
      </c>
      <c r="I215" s="173">
        <f>SUM(B215:H215)</f>
        <v>0</v>
      </c>
      <c r="J215" s="168"/>
      <c r="K215" s="222" t="s">
        <v>7</v>
      </c>
      <c r="L215" s="171">
        <v>0</v>
      </c>
      <c r="M215" s="171">
        <v>0</v>
      </c>
      <c r="N215" s="171">
        <v>0</v>
      </c>
      <c r="O215" s="171">
        <v>0</v>
      </c>
      <c r="P215" s="171">
        <v>0</v>
      </c>
      <c r="Q215" s="171">
        <v>0</v>
      </c>
      <c r="R215" s="223">
        <v>0</v>
      </c>
      <c r="S215" s="224">
        <f>SUM(L215:R215)</f>
        <v>0</v>
      </c>
      <c r="U215" s="225" t="s">
        <v>7</v>
      </c>
      <c r="V215" s="226">
        <v>0</v>
      </c>
      <c r="W215" s="226">
        <v>0</v>
      </c>
      <c r="X215" s="226">
        <v>0</v>
      </c>
      <c r="Y215" s="226">
        <v>0</v>
      </c>
      <c r="Z215" s="226">
        <v>0</v>
      </c>
      <c r="AA215" s="226">
        <v>0</v>
      </c>
      <c r="AB215" s="226">
        <v>0</v>
      </c>
      <c r="AC215" s="227">
        <v>0</v>
      </c>
      <c r="AD215" s="228">
        <v>0</v>
      </c>
      <c r="AE215" s="228">
        <v>0</v>
      </c>
      <c r="AF215" s="228">
        <v>0</v>
      </c>
      <c r="AG215" s="228">
        <v>0</v>
      </c>
      <c r="AH215" s="228">
        <v>0</v>
      </c>
      <c r="AI215" s="229">
        <f>SUM(V215:AC215)</f>
        <v>0</v>
      </c>
      <c r="AJ215" s="160" t="str">
        <f>IF(ABS(S215-AI215)&gt;0.001,S215-AI215,"")</f>
        <v/>
      </c>
      <c r="BA215" s="160"/>
      <c r="BR215" s="160"/>
      <c r="CG215" s="160"/>
    </row>
    <row r="216" spans="1:85" ht="15">
      <c r="A216" s="178" t="s">
        <v>8</v>
      </c>
      <c r="B216" s="179">
        <v>0</v>
      </c>
      <c r="C216" s="179">
        <v>0</v>
      </c>
      <c r="D216" s="179">
        <v>0</v>
      </c>
      <c r="E216" s="179">
        <v>0</v>
      </c>
      <c r="F216" s="362"/>
      <c r="G216" s="179">
        <v>0</v>
      </c>
      <c r="H216" s="180">
        <v>0</v>
      </c>
      <c r="I216" s="181">
        <f t="shared" ref="I216:I235" si="163">SUM(B216:H216)</f>
        <v>0</v>
      </c>
      <c r="J216" s="168"/>
      <c r="K216" s="182" t="s">
        <v>8</v>
      </c>
      <c r="L216" s="183">
        <v>0</v>
      </c>
      <c r="M216" s="183">
        <v>0</v>
      </c>
      <c r="N216" s="183">
        <v>0</v>
      </c>
      <c r="O216" s="183">
        <v>0</v>
      </c>
      <c r="P216" s="183">
        <v>0</v>
      </c>
      <c r="Q216" s="183">
        <v>0</v>
      </c>
      <c r="R216" s="184">
        <v>0</v>
      </c>
      <c r="S216" s="185">
        <f t="shared" ref="S216:S235" si="164">SUM(L216:R216)</f>
        <v>0</v>
      </c>
      <c r="U216" s="230" t="s">
        <v>8</v>
      </c>
      <c r="V216" s="231">
        <v>0</v>
      </c>
      <c r="W216" s="231">
        <v>0</v>
      </c>
      <c r="X216" s="231">
        <v>0</v>
      </c>
      <c r="Y216" s="231">
        <v>0</v>
      </c>
      <c r="Z216" s="231">
        <v>0</v>
      </c>
      <c r="AA216" s="231">
        <v>0</v>
      </c>
      <c r="AB216" s="231">
        <v>0</v>
      </c>
      <c r="AC216" s="232">
        <v>0</v>
      </c>
      <c r="AD216" s="231">
        <v>0</v>
      </c>
      <c r="AE216" s="231">
        <v>0</v>
      </c>
      <c r="AF216" s="231">
        <v>0</v>
      </c>
      <c r="AG216" s="231">
        <v>0</v>
      </c>
      <c r="AH216" s="231">
        <v>0</v>
      </c>
      <c r="AI216" s="233">
        <f t="shared" ref="AI216:AI235" si="165">SUM(V216:AC216)</f>
        <v>0</v>
      </c>
      <c r="AJ216" s="160" t="str">
        <f t="shared" ref="AJ216:AJ237" si="166">IF(ABS(S216-AI216)&gt;0.001,S216-AI216,"")</f>
        <v/>
      </c>
      <c r="BA216" s="160"/>
      <c r="BR216" s="160"/>
      <c r="CG216" s="160"/>
    </row>
    <row r="217" spans="1:85" ht="15">
      <c r="A217" s="186" t="s">
        <v>10</v>
      </c>
      <c r="B217" s="175">
        <v>0</v>
      </c>
      <c r="C217" s="175">
        <v>0</v>
      </c>
      <c r="D217" s="175">
        <v>0</v>
      </c>
      <c r="E217" s="175">
        <v>0</v>
      </c>
      <c r="F217" s="362"/>
      <c r="G217" s="175">
        <v>0</v>
      </c>
      <c r="H217" s="187">
        <v>0</v>
      </c>
      <c r="I217" s="173">
        <f t="shared" si="163"/>
        <v>0</v>
      </c>
      <c r="J217" s="168"/>
      <c r="K217" s="188" t="s">
        <v>10</v>
      </c>
      <c r="L217" s="175">
        <v>0</v>
      </c>
      <c r="M217" s="175">
        <v>0</v>
      </c>
      <c r="N217" s="175">
        <v>0</v>
      </c>
      <c r="O217" s="175">
        <v>0</v>
      </c>
      <c r="P217" s="175">
        <v>0</v>
      </c>
      <c r="Q217" s="175">
        <v>0</v>
      </c>
      <c r="R217" s="176">
        <v>0</v>
      </c>
      <c r="S217" s="177">
        <f t="shared" si="164"/>
        <v>0</v>
      </c>
      <c r="U217" s="234" t="s">
        <v>10</v>
      </c>
      <c r="V217" s="226">
        <v>0</v>
      </c>
      <c r="W217" s="226">
        <v>0</v>
      </c>
      <c r="X217" s="226">
        <v>0</v>
      </c>
      <c r="Y217" s="226">
        <v>0</v>
      </c>
      <c r="Z217" s="226">
        <v>0</v>
      </c>
      <c r="AA217" s="226">
        <v>0</v>
      </c>
      <c r="AB217" s="226">
        <v>0</v>
      </c>
      <c r="AC217" s="227">
        <v>0</v>
      </c>
      <c r="AD217" s="228">
        <v>0</v>
      </c>
      <c r="AE217" s="228">
        <v>0</v>
      </c>
      <c r="AF217" s="228">
        <v>0</v>
      </c>
      <c r="AG217" s="228">
        <v>0</v>
      </c>
      <c r="AH217" s="228">
        <v>0</v>
      </c>
      <c r="AI217" s="229">
        <f t="shared" si="165"/>
        <v>0</v>
      </c>
      <c r="AJ217" s="160" t="str">
        <f t="shared" si="166"/>
        <v/>
      </c>
      <c r="BA217" s="160"/>
      <c r="BR217" s="160"/>
      <c r="CG217" s="160"/>
    </row>
    <row r="218" spans="1:85" ht="15">
      <c r="A218" s="178" t="s">
        <v>56</v>
      </c>
      <c r="B218" s="179">
        <v>0</v>
      </c>
      <c r="C218" s="179">
        <v>0</v>
      </c>
      <c r="D218" s="179">
        <v>0</v>
      </c>
      <c r="E218" s="179">
        <v>0</v>
      </c>
      <c r="F218" s="362"/>
      <c r="G218" s="179">
        <v>0</v>
      </c>
      <c r="H218" s="180">
        <v>0</v>
      </c>
      <c r="I218" s="181">
        <f t="shared" si="163"/>
        <v>0</v>
      </c>
      <c r="J218" s="168"/>
      <c r="K218" s="182" t="s">
        <v>56</v>
      </c>
      <c r="L218" s="183">
        <v>0</v>
      </c>
      <c r="M218" s="183">
        <v>0</v>
      </c>
      <c r="N218" s="183">
        <v>0</v>
      </c>
      <c r="O218" s="183">
        <v>0</v>
      </c>
      <c r="P218" s="183">
        <v>0</v>
      </c>
      <c r="Q218" s="183">
        <v>0</v>
      </c>
      <c r="R218" s="184">
        <v>0</v>
      </c>
      <c r="S218" s="185">
        <f t="shared" si="164"/>
        <v>0</v>
      </c>
      <c r="U218" s="230" t="s">
        <v>56</v>
      </c>
      <c r="V218" s="231">
        <v>0</v>
      </c>
      <c r="W218" s="231">
        <v>0</v>
      </c>
      <c r="X218" s="231">
        <v>0</v>
      </c>
      <c r="Y218" s="231">
        <v>0</v>
      </c>
      <c r="Z218" s="231">
        <v>0</v>
      </c>
      <c r="AA218" s="231">
        <v>0</v>
      </c>
      <c r="AB218" s="231">
        <v>0</v>
      </c>
      <c r="AC218" s="232">
        <v>0</v>
      </c>
      <c r="AD218" s="231">
        <v>0</v>
      </c>
      <c r="AE218" s="231">
        <v>0</v>
      </c>
      <c r="AF218" s="231">
        <v>0</v>
      </c>
      <c r="AG218" s="231">
        <v>0</v>
      </c>
      <c r="AH218" s="231">
        <v>0</v>
      </c>
      <c r="AI218" s="233">
        <f t="shared" si="165"/>
        <v>0</v>
      </c>
      <c r="AJ218" s="160" t="str">
        <f t="shared" si="166"/>
        <v/>
      </c>
      <c r="BA218" s="160"/>
      <c r="BR218" s="160"/>
      <c r="CG218" s="160"/>
    </row>
    <row r="219" spans="1:85" ht="15">
      <c r="A219" s="186" t="s">
        <v>16</v>
      </c>
      <c r="B219" s="175">
        <v>0.68624791382313011</v>
      </c>
      <c r="C219" s="175">
        <v>0</v>
      </c>
      <c r="D219" s="175">
        <v>0</v>
      </c>
      <c r="E219" s="175">
        <v>0</v>
      </c>
      <c r="F219" s="362"/>
      <c r="G219" s="175">
        <v>0</v>
      </c>
      <c r="H219" s="187">
        <v>0</v>
      </c>
      <c r="I219" s="173">
        <f t="shared" si="163"/>
        <v>0.68624791382313011</v>
      </c>
      <c r="J219" s="168"/>
      <c r="K219" s="188" t="s">
        <v>16</v>
      </c>
      <c r="L219" s="175">
        <v>0.68624791382313011</v>
      </c>
      <c r="M219" s="175">
        <v>0</v>
      </c>
      <c r="N219" s="175">
        <v>0</v>
      </c>
      <c r="O219" s="175">
        <v>0</v>
      </c>
      <c r="P219" s="175">
        <v>0</v>
      </c>
      <c r="Q219" s="175">
        <v>0</v>
      </c>
      <c r="R219" s="176">
        <v>0</v>
      </c>
      <c r="S219" s="177">
        <f t="shared" si="164"/>
        <v>0.68624791382313011</v>
      </c>
      <c r="U219" s="234" t="s">
        <v>16</v>
      </c>
      <c r="V219" s="226">
        <v>0.68624791382313011</v>
      </c>
      <c r="W219" s="226">
        <v>0</v>
      </c>
      <c r="X219" s="226">
        <v>0</v>
      </c>
      <c r="Y219" s="226">
        <v>0</v>
      </c>
      <c r="Z219" s="226">
        <v>0</v>
      </c>
      <c r="AA219" s="226">
        <v>0</v>
      </c>
      <c r="AB219" s="226">
        <v>0</v>
      </c>
      <c r="AC219" s="227">
        <v>0</v>
      </c>
      <c r="AD219" s="228">
        <v>0</v>
      </c>
      <c r="AE219" s="228">
        <v>0</v>
      </c>
      <c r="AF219" s="228">
        <v>0</v>
      </c>
      <c r="AG219" s="228">
        <v>0</v>
      </c>
      <c r="AH219" s="228">
        <v>0</v>
      </c>
      <c r="AI219" s="229">
        <f t="shared" si="165"/>
        <v>0.68624791382313011</v>
      </c>
      <c r="AJ219" s="160" t="str">
        <f t="shared" si="166"/>
        <v/>
      </c>
      <c r="BA219" s="160"/>
      <c r="BR219" s="160"/>
      <c r="CG219" s="160"/>
    </row>
    <row r="220" spans="1:85" ht="15">
      <c r="A220" s="178" t="s">
        <v>15</v>
      </c>
      <c r="B220" s="179">
        <v>3.472159355521458</v>
      </c>
      <c r="C220" s="179">
        <v>0</v>
      </c>
      <c r="D220" s="179">
        <v>0</v>
      </c>
      <c r="E220" s="179">
        <v>0</v>
      </c>
      <c r="F220" s="362"/>
      <c r="G220" s="179">
        <v>0</v>
      </c>
      <c r="H220" s="180">
        <v>0</v>
      </c>
      <c r="I220" s="181">
        <f t="shared" si="163"/>
        <v>3.472159355521458</v>
      </c>
      <c r="J220" s="168"/>
      <c r="K220" s="182" t="s">
        <v>15</v>
      </c>
      <c r="L220" s="183">
        <v>3.472159355521458</v>
      </c>
      <c r="M220" s="183">
        <v>0</v>
      </c>
      <c r="N220" s="183">
        <v>0</v>
      </c>
      <c r="O220" s="183">
        <v>0</v>
      </c>
      <c r="P220" s="183">
        <v>0</v>
      </c>
      <c r="Q220" s="183">
        <v>0</v>
      </c>
      <c r="R220" s="184">
        <v>0</v>
      </c>
      <c r="S220" s="185">
        <f t="shared" si="164"/>
        <v>3.472159355521458</v>
      </c>
      <c r="U220" s="230" t="s">
        <v>57</v>
      </c>
      <c r="V220" s="231">
        <v>3.472159355521458</v>
      </c>
      <c r="W220" s="231">
        <v>0</v>
      </c>
      <c r="X220" s="231">
        <v>0</v>
      </c>
      <c r="Y220" s="231">
        <v>0</v>
      </c>
      <c r="Z220" s="231">
        <v>0</v>
      </c>
      <c r="AA220" s="231">
        <v>0</v>
      </c>
      <c r="AB220" s="231">
        <v>0</v>
      </c>
      <c r="AC220" s="232">
        <v>0</v>
      </c>
      <c r="AD220" s="231">
        <v>0</v>
      </c>
      <c r="AE220" s="231">
        <v>0</v>
      </c>
      <c r="AF220" s="231">
        <v>0</v>
      </c>
      <c r="AG220" s="231">
        <v>0</v>
      </c>
      <c r="AH220" s="231">
        <v>0</v>
      </c>
      <c r="AI220" s="233">
        <f t="shared" si="165"/>
        <v>3.472159355521458</v>
      </c>
      <c r="AJ220" s="160" t="str">
        <f t="shared" si="166"/>
        <v/>
      </c>
      <c r="BA220" s="160"/>
      <c r="BR220" s="160"/>
      <c r="CG220" s="160"/>
    </row>
    <row r="221" spans="1:85" ht="15">
      <c r="A221" s="186" t="s">
        <v>58</v>
      </c>
      <c r="B221" s="175">
        <v>0</v>
      </c>
      <c r="C221" s="175">
        <v>0</v>
      </c>
      <c r="D221" s="175">
        <v>0</v>
      </c>
      <c r="E221" s="175">
        <v>1.1043129089730266</v>
      </c>
      <c r="F221" s="362"/>
      <c r="G221" s="175">
        <v>0</v>
      </c>
      <c r="H221" s="187">
        <v>0</v>
      </c>
      <c r="I221" s="173">
        <f t="shared" si="163"/>
        <v>1.1043129089730266</v>
      </c>
      <c r="J221" s="168"/>
      <c r="K221" s="188" t="s">
        <v>58</v>
      </c>
      <c r="L221" s="175">
        <v>0</v>
      </c>
      <c r="M221" s="175">
        <v>0</v>
      </c>
      <c r="N221" s="175">
        <v>0</v>
      </c>
      <c r="O221" s="175">
        <v>1.1043129089730266</v>
      </c>
      <c r="P221" s="175">
        <v>21.050019085898015</v>
      </c>
      <c r="Q221" s="175">
        <v>0</v>
      </c>
      <c r="R221" s="176">
        <v>0</v>
      </c>
      <c r="S221" s="177">
        <f t="shared" si="164"/>
        <v>22.15433199487104</v>
      </c>
      <c r="U221" s="234" t="s">
        <v>58</v>
      </c>
      <c r="V221" s="226">
        <v>0</v>
      </c>
      <c r="W221" s="226">
        <v>0</v>
      </c>
      <c r="X221" s="226">
        <v>0</v>
      </c>
      <c r="Y221" s="226">
        <v>0</v>
      </c>
      <c r="Z221" s="226">
        <v>0</v>
      </c>
      <c r="AA221" s="226">
        <v>0</v>
      </c>
      <c r="AB221" s="226">
        <v>21.050019085898015</v>
      </c>
      <c r="AC221" s="227">
        <v>1.1043129089730266</v>
      </c>
      <c r="AD221" s="226">
        <v>0</v>
      </c>
      <c r="AE221" s="226">
        <v>0</v>
      </c>
      <c r="AF221" s="226">
        <v>0</v>
      </c>
      <c r="AG221" s="226">
        <v>0</v>
      </c>
      <c r="AH221" s="226">
        <v>1.1043129089730266</v>
      </c>
      <c r="AI221" s="229">
        <f t="shared" si="165"/>
        <v>22.15433199487104</v>
      </c>
      <c r="AJ221" s="160" t="str">
        <f t="shared" si="166"/>
        <v/>
      </c>
      <c r="BA221" s="160"/>
      <c r="BR221" s="160"/>
      <c r="CG221" s="160"/>
    </row>
    <row r="222" spans="1:85" ht="15">
      <c r="A222" s="178" t="s">
        <v>12</v>
      </c>
      <c r="B222" s="179">
        <v>0</v>
      </c>
      <c r="C222" s="179">
        <v>0</v>
      </c>
      <c r="D222" s="179">
        <v>0</v>
      </c>
      <c r="E222" s="179">
        <v>0.2586034371586155</v>
      </c>
      <c r="F222" s="362"/>
      <c r="G222" s="179">
        <v>0</v>
      </c>
      <c r="H222" s="180">
        <v>0</v>
      </c>
      <c r="I222" s="181">
        <f t="shared" si="163"/>
        <v>0.2586034371586155</v>
      </c>
      <c r="J222" s="168"/>
      <c r="K222" s="182" t="s">
        <v>12</v>
      </c>
      <c r="L222" s="183">
        <v>0</v>
      </c>
      <c r="M222" s="183">
        <v>0</v>
      </c>
      <c r="N222" s="183">
        <v>0</v>
      </c>
      <c r="O222" s="183">
        <v>0.2586034371586155</v>
      </c>
      <c r="P222" s="183">
        <v>1.0889555993057716</v>
      </c>
      <c r="Q222" s="183">
        <v>0</v>
      </c>
      <c r="R222" s="184">
        <v>0</v>
      </c>
      <c r="S222" s="185">
        <f t="shared" si="164"/>
        <v>1.347559036464387</v>
      </c>
      <c r="U222" s="230" t="s">
        <v>12</v>
      </c>
      <c r="V222" s="231">
        <v>0</v>
      </c>
      <c r="W222" s="231">
        <v>0</v>
      </c>
      <c r="X222" s="231">
        <v>0</v>
      </c>
      <c r="Y222" s="231">
        <v>0</v>
      </c>
      <c r="Z222" s="231">
        <v>0</v>
      </c>
      <c r="AA222" s="231">
        <v>0.2586034371586155</v>
      </c>
      <c r="AB222" s="231">
        <v>1.0889555993057716</v>
      </c>
      <c r="AC222" s="232">
        <v>0</v>
      </c>
      <c r="AD222" s="231">
        <v>0</v>
      </c>
      <c r="AE222" s="231">
        <v>0</v>
      </c>
      <c r="AF222" s="231">
        <v>0</v>
      </c>
      <c r="AG222" s="231">
        <v>0</v>
      </c>
      <c r="AH222" s="231">
        <v>0</v>
      </c>
      <c r="AI222" s="233">
        <f t="shared" si="165"/>
        <v>1.347559036464387</v>
      </c>
      <c r="AJ222" s="160" t="str">
        <f t="shared" si="166"/>
        <v/>
      </c>
      <c r="BA222" s="160"/>
      <c r="BR222" s="160"/>
      <c r="CG222" s="160"/>
    </row>
    <row r="223" spans="1:85" ht="15">
      <c r="A223" s="186" t="s">
        <v>59</v>
      </c>
      <c r="B223" s="175">
        <v>0</v>
      </c>
      <c r="C223" s="175">
        <v>0</v>
      </c>
      <c r="D223" s="175">
        <v>0</v>
      </c>
      <c r="E223" s="175">
        <v>0</v>
      </c>
      <c r="F223" s="362"/>
      <c r="G223" s="175">
        <v>0</v>
      </c>
      <c r="H223" s="187">
        <v>0</v>
      </c>
      <c r="I223" s="173">
        <f t="shared" si="163"/>
        <v>0</v>
      </c>
      <c r="J223" s="168"/>
      <c r="K223" s="188" t="s">
        <v>59</v>
      </c>
      <c r="L223" s="175">
        <v>0</v>
      </c>
      <c r="M223" s="175">
        <v>0</v>
      </c>
      <c r="N223" s="175">
        <v>0</v>
      </c>
      <c r="O223" s="175">
        <v>0</v>
      </c>
      <c r="P223" s="175">
        <v>0</v>
      </c>
      <c r="Q223" s="175">
        <v>0</v>
      </c>
      <c r="R223" s="176">
        <v>0</v>
      </c>
      <c r="S223" s="177">
        <f t="shared" si="164"/>
        <v>0</v>
      </c>
      <c r="U223" s="234" t="s">
        <v>59</v>
      </c>
      <c r="V223" s="226">
        <v>0</v>
      </c>
      <c r="W223" s="226">
        <v>0</v>
      </c>
      <c r="X223" s="226">
        <v>0</v>
      </c>
      <c r="Y223" s="226">
        <v>0</v>
      </c>
      <c r="Z223" s="226">
        <v>0</v>
      </c>
      <c r="AA223" s="226">
        <v>0</v>
      </c>
      <c r="AB223" s="226">
        <v>0</v>
      </c>
      <c r="AC223" s="227">
        <v>0</v>
      </c>
      <c r="AD223" s="226">
        <v>0</v>
      </c>
      <c r="AE223" s="226">
        <v>0</v>
      </c>
      <c r="AF223" s="226">
        <v>0</v>
      </c>
      <c r="AG223" s="226">
        <v>0</v>
      </c>
      <c r="AH223" s="226">
        <v>0</v>
      </c>
      <c r="AI223" s="229">
        <f t="shared" si="165"/>
        <v>0</v>
      </c>
      <c r="AJ223" s="160" t="str">
        <f t="shared" si="166"/>
        <v/>
      </c>
      <c r="BA223" s="160"/>
      <c r="BR223" s="160"/>
      <c r="CG223" s="160"/>
    </row>
    <row r="224" spans="1:85" ht="15">
      <c r="A224" s="178" t="s">
        <v>17</v>
      </c>
      <c r="B224" s="179">
        <v>0</v>
      </c>
      <c r="C224" s="179">
        <v>0</v>
      </c>
      <c r="D224" s="179">
        <v>0</v>
      </c>
      <c r="E224" s="179">
        <v>3.0211449166466831</v>
      </c>
      <c r="F224" s="362"/>
      <c r="G224" s="179">
        <v>0</v>
      </c>
      <c r="H224" s="180">
        <v>0</v>
      </c>
      <c r="I224" s="181">
        <f t="shared" si="163"/>
        <v>3.0211449166466831</v>
      </c>
      <c r="J224" s="168"/>
      <c r="K224" s="182" t="s">
        <v>17</v>
      </c>
      <c r="L224" s="183">
        <v>0</v>
      </c>
      <c r="M224" s="183">
        <v>0</v>
      </c>
      <c r="N224" s="183">
        <v>0</v>
      </c>
      <c r="O224" s="183">
        <v>3.0211449166466831</v>
      </c>
      <c r="P224" s="183">
        <v>0</v>
      </c>
      <c r="Q224" s="183">
        <v>0</v>
      </c>
      <c r="R224" s="184">
        <v>0</v>
      </c>
      <c r="S224" s="185">
        <f t="shared" si="164"/>
        <v>3.0211449166466831</v>
      </c>
      <c r="U224" s="230" t="s">
        <v>17</v>
      </c>
      <c r="V224" s="231">
        <v>0</v>
      </c>
      <c r="W224" s="231">
        <v>0</v>
      </c>
      <c r="X224" s="231">
        <v>0</v>
      </c>
      <c r="Y224" s="231">
        <v>0</v>
      </c>
      <c r="Z224" s="231">
        <v>0</v>
      </c>
      <c r="AA224" s="231">
        <v>0</v>
      </c>
      <c r="AB224" s="231">
        <v>0</v>
      </c>
      <c r="AC224" s="232">
        <v>3.0211449166466831</v>
      </c>
      <c r="AD224" s="231">
        <v>0</v>
      </c>
      <c r="AE224" s="231">
        <v>0</v>
      </c>
      <c r="AF224" s="231">
        <v>0</v>
      </c>
      <c r="AG224" s="231">
        <v>0</v>
      </c>
      <c r="AH224" s="231">
        <v>3.0211449166466831</v>
      </c>
      <c r="AI224" s="233">
        <f t="shared" si="165"/>
        <v>3.0211449166466831</v>
      </c>
      <c r="AJ224" s="160" t="str">
        <f t="shared" si="166"/>
        <v/>
      </c>
      <c r="BA224" s="160"/>
      <c r="BR224" s="160"/>
      <c r="CG224" s="160"/>
    </row>
    <row r="225" spans="1:85" ht="15">
      <c r="A225" s="186" t="s">
        <v>139</v>
      </c>
      <c r="B225" s="175">
        <v>82.96697401496462</v>
      </c>
      <c r="C225" s="175">
        <v>0</v>
      </c>
      <c r="D225" s="175">
        <v>1.1729765066486573</v>
      </c>
      <c r="E225" s="175">
        <v>2.7334996004457444</v>
      </c>
      <c r="F225" s="362"/>
      <c r="G225" s="175">
        <v>0</v>
      </c>
      <c r="H225" s="187">
        <v>0</v>
      </c>
      <c r="I225" s="173">
        <f t="shared" si="163"/>
        <v>86.873450122059012</v>
      </c>
      <c r="J225" s="168"/>
      <c r="K225" s="188" t="s">
        <v>139</v>
      </c>
      <c r="L225" s="175">
        <v>82.96697401496462</v>
      </c>
      <c r="M225" s="175">
        <v>0</v>
      </c>
      <c r="N225" s="175">
        <v>1.1729765066486573</v>
      </c>
      <c r="O225" s="175">
        <v>2.7334996004457444</v>
      </c>
      <c r="P225" s="175">
        <v>0</v>
      </c>
      <c r="Q225" s="175">
        <v>0</v>
      </c>
      <c r="R225" s="176">
        <v>0</v>
      </c>
      <c r="S225" s="177">
        <f t="shared" si="164"/>
        <v>86.873450122059012</v>
      </c>
      <c r="U225" s="234" t="s">
        <v>139</v>
      </c>
      <c r="V225" s="226">
        <v>82.425950073856441</v>
      </c>
      <c r="W225" s="226">
        <v>0</v>
      </c>
      <c r="X225" s="226">
        <v>0</v>
      </c>
      <c r="Y225" s="226">
        <v>0</v>
      </c>
      <c r="Z225" s="226">
        <v>1.1729765066486573</v>
      </c>
      <c r="AA225" s="226">
        <v>0</v>
      </c>
      <c r="AB225" s="226">
        <v>0</v>
      </c>
      <c r="AC225" s="227">
        <v>3.2745235415539167</v>
      </c>
      <c r="AD225" s="226">
        <v>0.54102394110817253</v>
      </c>
      <c r="AE225" s="226">
        <v>0</v>
      </c>
      <c r="AF225" s="226">
        <v>0</v>
      </c>
      <c r="AG225" s="226">
        <v>0</v>
      </c>
      <c r="AH225" s="226">
        <v>2.7334996004457444</v>
      </c>
      <c r="AI225" s="229">
        <f t="shared" si="165"/>
        <v>86.873450122059012</v>
      </c>
      <c r="AJ225" s="160" t="str">
        <f t="shared" si="166"/>
        <v/>
      </c>
      <c r="BA225" s="160"/>
      <c r="BR225" s="160"/>
      <c r="CG225" s="160"/>
    </row>
    <row r="226" spans="1:85" ht="15">
      <c r="A226" s="178" t="s">
        <v>25</v>
      </c>
      <c r="B226" s="179">
        <v>34.144984633669608</v>
      </c>
      <c r="C226" s="179">
        <v>0</v>
      </c>
      <c r="D226" s="179">
        <v>106.20922741722649</v>
      </c>
      <c r="E226" s="179">
        <v>415.31671162627725</v>
      </c>
      <c r="F226" s="362"/>
      <c r="G226" s="179">
        <v>81.545584841852033</v>
      </c>
      <c r="H226" s="180">
        <v>0</v>
      </c>
      <c r="I226" s="181">
        <f t="shared" si="163"/>
        <v>637.2165085190253</v>
      </c>
      <c r="J226" s="168"/>
      <c r="K226" s="182" t="s">
        <v>25</v>
      </c>
      <c r="L226" s="183">
        <v>34.144984633669608</v>
      </c>
      <c r="M226" s="183">
        <v>0</v>
      </c>
      <c r="N226" s="183">
        <v>106.20922741722649</v>
      </c>
      <c r="O226" s="183">
        <v>415.31671162627725</v>
      </c>
      <c r="P226" s="183">
        <v>0</v>
      </c>
      <c r="Q226" s="183">
        <v>81.545584841852033</v>
      </c>
      <c r="R226" s="184">
        <v>0</v>
      </c>
      <c r="S226" s="185">
        <f t="shared" si="164"/>
        <v>637.2165085190253</v>
      </c>
      <c r="U226" s="230" t="s">
        <v>25</v>
      </c>
      <c r="V226" s="231">
        <v>9.4136596250471829</v>
      </c>
      <c r="W226" s="231">
        <v>24.731325008622427</v>
      </c>
      <c r="X226" s="231">
        <v>81.545584841852033</v>
      </c>
      <c r="Y226" s="231">
        <v>0</v>
      </c>
      <c r="Z226" s="231">
        <v>106.20922741722649</v>
      </c>
      <c r="AA226" s="231">
        <v>404.20331312567663</v>
      </c>
      <c r="AB226" s="231">
        <v>0</v>
      </c>
      <c r="AC226" s="232">
        <v>11.113398500600638</v>
      </c>
      <c r="AD226" s="231">
        <v>0</v>
      </c>
      <c r="AE226" s="231">
        <v>4.5612523769410718</v>
      </c>
      <c r="AF226" s="231">
        <v>0</v>
      </c>
      <c r="AG226" s="231">
        <v>0</v>
      </c>
      <c r="AH226" s="231">
        <v>6.5521461236595666</v>
      </c>
      <c r="AI226" s="233">
        <f t="shared" si="165"/>
        <v>637.21650851902541</v>
      </c>
      <c r="AJ226" s="160" t="str">
        <f t="shared" si="166"/>
        <v/>
      </c>
      <c r="BA226" s="160"/>
      <c r="BR226" s="160"/>
      <c r="CG226" s="160"/>
    </row>
    <row r="227" spans="1:85" ht="15">
      <c r="A227" s="186" t="s">
        <v>24</v>
      </c>
      <c r="B227" s="175">
        <v>188.39966229252576</v>
      </c>
      <c r="C227" s="175">
        <v>0</v>
      </c>
      <c r="D227" s="175">
        <v>0</v>
      </c>
      <c r="E227" s="175">
        <v>0</v>
      </c>
      <c r="F227" s="362"/>
      <c r="G227" s="175">
        <v>0</v>
      </c>
      <c r="H227" s="187">
        <v>0</v>
      </c>
      <c r="I227" s="173">
        <f t="shared" si="163"/>
        <v>188.39966229252576</v>
      </c>
      <c r="J227" s="168"/>
      <c r="K227" s="188" t="s">
        <v>24</v>
      </c>
      <c r="L227" s="175">
        <v>188.39966229252576</v>
      </c>
      <c r="M227" s="175">
        <v>0</v>
      </c>
      <c r="N227" s="175">
        <v>0</v>
      </c>
      <c r="O227" s="175">
        <v>0</v>
      </c>
      <c r="P227" s="175">
        <v>0</v>
      </c>
      <c r="Q227" s="175">
        <v>0</v>
      </c>
      <c r="R227" s="176">
        <v>0</v>
      </c>
      <c r="S227" s="177">
        <f t="shared" si="164"/>
        <v>188.39966229252576</v>
      </c>
      <c r="U227" s="234" t="s">
        <v>24</v>
      </c>
      <c r="V227" s="226">
        <v>183.96032756035768</v>
      </c>
      <c r="W227" s="226">
        <v>4.4393347321680903</v>
      </c>
      <c r="X227" s="226">
        <v>0</v>
      </c>
      <c r="Y227" s="226">
        <v>0</v>
      </c>
      <c r="Z227" s="226">
        <v>0</v>
      </c>
      <c r="AA227" s="226">
        <v>0</v>
      </c>
      <c r="AB227" s="226">
        <v>0</v>
      </c>
      <c r="AC227" s="227">
        <v>0</v>
      </c>
      <c r="AD227" s="226">
        <v>0</v>
      </c>
      <c r="AE227" s="226">
        <v>0</v>
      </c>
      <c r="AF227" s="226">
        <v>0</v>
      </c>
      <c r="AG227" s="226">
        <v>0</v>
      </c>
      <c r="AH227" s="226">
        <v>0</v>
      </c>
      <c r="AI227" s="229">
        <f t="shared" si="165"/>
        <v>188.39966229252576</v>
      </c>
      <c r="AJ227" s="160" t="str">
        <f t="shared" si="166"/>
        <v/>
      </c>
      <c r="BA227" s="160"/>
      <c r="BR227" s="160"/>
      <c r="CG227" s="160"/>
    </row>
    <row r="228" spans="1:85" ht="15">
      <c r="A228" s="178" t="s">
        <v>60</v>
      </c>
      <c r="B228" s="179">
        <v>0</v>
      </c>
      <c r="C228" s="179">
        <v>0</v>
      </c>
      <c r="D228" s="179">
        <v>0</v>
      </c>
      <c r="E228" s="179">
        <v>0</v>
      </c>
      <c r="F228" s="362"/>
      <c r="G228" s="179">
        <v>0</v>
      </c>
      <c r="H228" s="180">
        <v>0</v>
      </c>
      <c r="I228" s="181">
        <f t="shared" si="163"/>
        <v>0</v>
      </c>
      <c r="J228" s="168"/>
      <c r="K228" s="182" t="s">
        <v>60</v>
      </c>
      <c r="L228" s="183">
        <v>0</v>
      </c>
      <c r="M228" s="183">
        <v>0</v>
      </c>
      <c r="N228" s="183">
        <v>0</v>
      </c>
      <c r="O228" s="183">
        <v>0</v>
      </c>
      <c r="P228" s="183">
        <v>0</v>
      </c>
      <c r="Q228" s="183">
        <v>0</v>
      </c>
      <c r="R228" s="184">
        <v>0</v>
      </c>
      <c r="S228" s="185">
        <f t="shared" si="164"/>
        <v>0</v>
      </c>
      <c r="U228" s="230" t="s">
        <v>60</v>
      </c>
      <c r="V228" s="231">
        <v>0</v>
      </c>
      <c r="W228" s="231">
        <v>0</v>
      </c>
      <c r="X228" s="231">
        <v>0</v>
      </c>
      <c r="Y228" s="231">
        <v>0</v>
      </c>
      <c r="Z228" s="231">
        <v>0</v>
      </c>
      <c r="AA228" s="231">
        <v>0</v>
      </c>
      <c r="AB228" s="231">
        <v>0</v>
      </c>
      <c r="AC228" s="232">
        <v>0</v>
      </c>
      <c r="AD228" s="231">
        <v>0</v>
      </c>
      <c r="AE228" s="231">
        <v>0</v>
      </c>
      <c r="AF228" s="231">
        <v>0</v>
      </c>
      <c r="AG228" s="231">
        <v>0</v>
      </c>
      <c r="AH228" s="231">
        <v>0</v>
      </c>
      <c r="AI228" s="233">
        <f t="shared" si="165"/>
        <v>0</v>
      </c>
      <c r="AJ228" s="160" t="str">
        <f t="shared" si="166"/>
        <v/>
      </c>
      <c r="BA228" s="160"/>
      <c r="BR228" s="160"/>
      <c r="CG228" s="160"/>
    </row>
    <row r="229" spans="1:85" ht="15">
      <c r="A229" s="186" t="s">
        <v>22</v>
      </c>
      <c r="B229" s="175">
        <v>0.46912482346273887</v>
      </c>
      <c r="C229" s="175">
        <v>0</v>
      </c>
      <c r="D229" s="175">
        <v>0</v>
      </c>
      <c r="E229" s="175">
        <v>0</v>
      </c>
      <c r="F229" s="362"/>
      <c r="G229" s="175">
        <v>0</v>
      </c>
      <c r="H229" s="187">
        <v>0</v>
      </c>
      <c r="I229" s="173">
        <f t="shared" si="163"/>
        <v>0.46912482346273887</v>
      </c>
      <c r="J229" s="168"/>
      <c r="K229" s="188" t="s">
        <v>22</v>
      </c>
      <c r="L229" s="175">
        <v>0.46912482346273887</v>
      </c>
      <c r="M229" s="175">
        <v>0</v>
      </c>
      <c r="N229" s="175">
        <v>0</v>
      </c>
      <c r="O229" s="175">
        <v>0</v>
      </c>
      <c r="P229" s="175">
        <v>1.2895526206708561</v>
      </c>
      <c r="Q229" s="175">
        <v>0</v>
      </c>
      <c r="R229" s="176">
        <v>0</v>
      </c>
      <c r="S229" s="177">
        <f t="shared" si="164"/>
        <v>1.7586774441335948</v>
      </c>
      <c r="U229" s="234" t="s">
        <v>22</v>
      </c>
      <c r="V229" s="226">
        <v>0.46912482346273887</v>
      </c>
      <c r="W229" s="226">
        <v>0</v>
      </c>
      <c r="X229" s="226">
        <v>0</v>
      </c>
      <c r="Y229" s="226">
        <v>0</v>
      </c>
      <c r="Z229" s="226">
        <v>0</v>
      </c>
      <c r="AA229" s="226">
        <v>0</v>
      </c>
      <c r="AB229" s="226">
        <v>1.2895526206708561</v>
      </c>
      <c r="AC229" s="227">
        <v>0</v>
      </c>
      <c r="AD229" s="226">
        <v>0</v>
      </c>
      <c r="AE229" s="226">
        <v>0</v>
      </c>
      <c r="AF229" s="226">
        <v>0</v>
      </c>
      <c r="AG229" s="226">
        <v>0</v>
      </c>
      <c r="AH229" s="226">
        <v>0</v>
      </c>
      <c r="AI229" s="229">
        <f t="shared" si="165"/>
        <v>1.7586774441335948</v>
      </c>
      <c r="AJ229" s="160" t="str">
        <f t="shared" si="166"/>
        <v/>
      </c>
      <c r="BA229" s="160"/>
      <c r="BR229" s="160"/>
      <c r="CG229" s="160"/>
    </row>
    <row r="230" spans="1:85" ht="15">
      <c r="A230" s="178" t="s">
        <v>21</v>
      </c>
      <c r="B230" s="179">
        <v>0</v>
      </c>
      <c r="C230" s="179">
        <v>0</v>
      </c>
      <c r="D230" s="179">
        <v>0</v>
      </c>
      <c r="E230" s="179">
        <v>0</v>
      </c>
      <c r="F230" s="362"/>
      <c r="G230" s="179">
        <v>0</v>
      </c>
      <c r="H230" s="180">
        <v>0</v>
      </c>
      <c r="I230" s="181">
        <f t="shared" si="163"/>
        <v>0</v>
      </c>
      <c r="J230" s="168"/>
      <c r="K230" s="182" t="s">
        <v>21</v>
      </c>
      <c r="L230" s="183">
        <v>0</v>
      </c>
      <c r="M230" s="183">
        <v>0</v>
      </c>
      <c r="N230" s="183">
        <v>0</v>
      </c>
      <c r="O230" s="183">
        <v>0</v>
      </c>
      <c r="P230" s="183">
        <v>0</v>
      </c>
      <c r="Q230" s="183">
        <v>0</v>
      </c>
      <c r="R230" s="184">
        <v>0</v>
      </c>
      <c r="S230" s="185">
        <f t="shared" si="164"/>
        <v>0</v>
      </c>
      <c r="U230" s="230" t="s">
        <v>61</v>
      </c>
      <c r="V230" s="231">
        <v>0</v>
      </c>
      <c r="W230" s="231">
        <v>0</v>
      </c>
      <c r="X230" s="231">
        <v>0</v>
      </c>
      <c r="Y230" s="231">
        <v>0</v>
      </c>
      <c r="Z230" s="231">
        <v>0</v>
      </c>
      <c r="AA230" s="231">
        <v>0</v>
      </c>
      <c r="AB230" s="231">
        <v>0</v>
      </c>
      <c r="AC230" s="232">
        <v>0</v>
      </c>
      <c r="AD230" s="231">
        <v>0</v>
      </c>
      <c r="AE230" s="231">
        <v>0</v>
      </c>
      <c r="AF230" s="231">
        <v>0</v>
      </c>
      <c r="AG230" s="231">
        <v>0</v>
      </c>
      <c r="AH230" s="231">
        <v>0</v>
      </c>
      <c r="AI230" s="233">
        <f t="shared" si="165"/>
        <v>0</v>
      </c>
      <c r="AJ230" s="160" t="str">
        <f t="shared" si="166"/>
        <v/>
      </c>
      <c r="BA230" s="160"/>
      <c r="BR230" s="160"/>
      <c r="CG230" s="160"/>
    </row>
    <row r="231" spans="1:85" ht="15">
      <c r="A231" s="189" t="s">
        <v>64</v>
      </c>
      <c r="B231" s="175">
        <v>0</v>
      </c>
      <c r="C231" s="175">
        <v>0</v>
      </c>
      <c r="D231" s="175">
        <v>0</v>
      </c>
      <c r="E231" s="175">
        <v>0</v>
      </c>
      <c r="F231" s="362"/>
      <c r="G231" s="175">
        <v>0</v>
      </c>
      <c r="H231" s="187">
        <v>0</v>
      </c>
      <c r="I231" s="173">
        <f t="shared" si="163"/>
        <v>0</v>
      </c>
      <c r="J231" s="168"/>
      <c r="K231" s="190" t="s">
        <v>64</v>
      </c>
      <c r="L231" s="175">
        <v>0</v>
      </c>
      <c r="M231" s="175">
        <v>0</v>
      </c>
      <c r="N231" s="175">
        <v>0</v>
      </c>
      <c r="O231" s="175">
        <v>0</v>
      </c>
      <c r="P231" s="175">
        <v>0</v>
      </c>
      <c r="Q231" s="175">
        <v>0</v>
      </c>
      <c r="R231" s="176">
        <v>0</v>
      </c>
      <c r="S231" s="177">
        <f t="shared" si="164"/>
        <v>0</v>
      </c>
      <c r="U231" s="235" t="s">
        <v>62</v>
      </c>
      <c r="V231" s="226">
        <v>0</v>
      </c>
      <c r="W231" s="226">
        <v>0</v>
      </c>
      <c r="X231" s="226">
        <v>0</v>
      </c>
      <c r="Y231" s="226">
        <v>0</v>
      </c>
      <c r="Z231" s="226">
        <v>0</v>
      </c>
      <c r="AA231" s="226">
        <v>0</v>
      </c>
      <c r="AB231" s="226">
        <v>0</v>
      </c>
      <c r="AC231" s="227">
        <v>0</v>
      </c>
      <c r="AD231" s="228">
        <v>0</v>
      </c>
      <c r="AE231" s="228">
        <v>0</v>
      </c>
      <c r="AF231" s="228">
        <v>0</v>
      </c>
      <c r="AG231" s="228">
        <v>0</v>
      </c>
      <c r="AH231" s="228">
        <v>0</v>
      </c>
      <c r="AI231" s="229">
        <f t="shared" si="165"/>
        <v>0</v>
      </c>
      <c r="AJ231" s="160" t="str">
        <f t="shared" si="166"/>
        <v/>
      </c>
      <c r="BA231" s="160"/>
      <c r="BR231" s="160"/>
      <c r="CG231" s="160"/>
    </row>
    <row r="232" spans="1:85">
      <c r="A232" s="191" t="s">
        <v>23</v>
      </c>
      <c r="B232" s="192">
        <v>0</v>
      </c>
      <c r="C232" s="192">
        <v>0</v>
      </c>
      <c r="D232" s="192">
        <v>0</v>
      </c>
      <c r="E232" s="192">
        <v>0</v>
      </c>
      <c r="F232" s="362"/>
      <c r="G232" s="192">
        <v>0</v>
      </c>
      <c r="H232" s="193">
        <v>0</v>
      </c>
      <c r="I232" s="194">
        <f t="shared" si="163"/>
        <v>0</v>
      </c>
      <c r="J232" s="168"/>
      <c r="K232" s="195" t="s">
        <v>23</v>
      </c>
      <c r="L232" s="196">
        <v>0</v>
      </c>
      <c r="M232" s="196">
        <v>0</v>
      </c>
      <c r="N232" s="196">
        <v>0</v>
      </c>
      <c r="O232" s="196">
        <v>0</v>
      </c>
      <c r="P232" s="196">
        <v>0</v>
      </c>
      <c r="Q232" s="196">
        <v>0</v>
      </c>
      <c r="R232" s="197">
        <v>0</v>
      </c>
      <c r="S232" s="198">
        <f t="shared" si="164"/>
        <v>0</v>
      </c>
      <c r="U232" s="236" t="s">
        <v>66</v>
      </c>
      <c r="V232" s="237">
        <v>0</v>
      </c>
      <c r="W232" s="237">
        <v>0</v>
      </c>
      <c r="X232" s="237">
        <v>0</v>
      </c>
      <c r="Y232" s="237">
        <v>0</v>
      </c>
      <c r="Z232" s="237">
        <v>0</v>
      </c>
      <c r="AA232" s="237">
        <v>0</v>
      </c>
      <c r="AB232" s="237">
        <v>0</v>
      </c>
      <c r="AC232" s="237">
        <v>0</v>
      </c>
      <c r="AD232" s="237">
        <v>0</v>
      </c>
      <c r="AE232" s="237">
        <v>0</v>
      </c>
      <c r="AF232" s="237">
        <v>0</v>
      </c>
      <c r="AG232" s="237">
        <v>0</v>
      </c>
      <c r="AH232" s="125">
        <v>0</v>
      </c>
      <c r="AI232" s="238">
        <f t="shared" si="165"/>
        <v>0</v>
      </c>
      <c r="AJ232" s="160" t="str">
        <f t="shared" si="166"/>
        <v/>
      </c>
      <c r="BA232" s="160"/>
      <c r="BR232" s="160"/>
      <c r="CG232" s="160"/>
    </row>
    <row r="233" spans="1:85">
      <c r="A233" s="199" t="s">
        <v>19</v>
      </c>
      <c r="B233" s="200">
        <v>0</v>
      </c>
      <c r="C233" s="200">
        <v>0</v>
      </c>
      <c r="D233" s="200">
        <v>0</v>
      </c>
      <c r="E233" s="200">
        <v>0</v>
      </c>
      <c r="F233" s="362"/>
      <c r="G233" s="200">
        <v>0</v>
      </c>
      <c r="H233" s="201">
        <v>0</v>
      </c>
      <c r="I233" s="202">
        <f t="shared" si="163"/>
        <v>0</v>
      </c>
      <c r="J233" s="168"/>
      <c r="K233" s="203" t="s">
        <v>19</v>
      </c>
      <c r="L233" s="200">
        <v>0</v>
      </c>
      <c r="M233" s="200">
        <v>0</v>
      </c>
      <c r="N233" s="200">
        <v>0</v>
      </c>
      <c r="O233" s="200">
        <v>0</v>
      </c>
      <c r="P233" s="200">
        <v>0</v>
      </c>
      <c r="Q233" s="200">
        <v>0</v>
      </c>
      <c r="R233" s="204">
        <v>0</v>
      </c>
      <c r="S233" s="205">
        <f t="shared" si="164"/>
        <v>0</v>
      </c>
      <c r="U233" s="239" t="s">
        <v>19</v>
      </c>
      <c r="V233" s="240">
        <v>0</v>
      </c>
      <c r="W233" s="240">
        <v>0</v>
      </c>
      <c r="X233" s="240">
        <v>0</v>
      </c>
      <c r="Y233" s="240">
        <v>0</v>
      </c>
      <c r="Z233" s="240">
        <v>0</v>
      </c>
      <c r="AA233" s="240">
        <v>0</v>
      </c>
      <c r="AB233" s="240">
        <v>0</v>
      </c>
      <c r="AC233" s="240">
        <v>0</v>
      </c>
      <c r="AD233" s="241">
        <v>0</v>
      </c>
      <c r="AE233" s="241">
        <v>0</v>
      </c>
      <c r="AF233" s="241">
        <v>0</v>
      </c>
      <c r="AG233" s="241">
        <v>0</v>
      </c>
      <c r="AH233" s="241">
        <v>0</v>
      </c>
      <c r="AI233" s="242">
        <f t="shared" si="165"/>
        <v>0</v>
      </c>
      <c r="AJ233" s="160" t="str">
        <f t="shared" si="166"/>
        <v/>
      </c>
      <c r="BA233" s="160"/>
      <c r="BR233" s="160"/>
      <c r="CG233" s="160"/>
    </row>
    <row r="234" spans="1:85">
      <c r="A234" s="191" t="s">
        <v>20</v>
      </c>
      <c r="B234" s="192">
        <v>0</v>
      </c>
      <c r="C234" s="192">
        <v>0</v>
      </c>
      <c r="D234" s="192">
        <v>0</v>
      </c>
      <c r="E234" s="192">
        <v>0</v>
      </c>
      <c r="F234" s="362"/>
      <c r="G234" s="192">
        <v>0</v>
      </c>
      <c r="H234" s="193">
        <v>0</v>
      </c>
      <c r="I234" s="194">
        <f t="shared" si="163"/>
        <v>0</v>
      </c>
      <c r="J234" s="168"/>
      <c r="K234" s="195" t="s">
        <v>20</v>
      </c>
      <c r="L234" s="196">
        <v>0</v>
      </c>
      <c r="M234" s="196">
        <v>0</v>
      </c>
      <c r="N234" s="196">
        <v>0</v>
      </c>
      <c r="O234" s="196">
        <v>0</v>
      </c>
      <c r="P234" s="196">
        <v>0</v>
      </c>
      <c r="Q234" s="196">
        <v>0</v>
      </c>
      <c r="R234" s="197">
        <v>0</v>
      </c>
      <c r="S234" s="198">
        <f t="shared" si="164"/>
        <v>0</v>
      </c>
      <c r="U234" s="236" t="s">
        <v>20</v>
      </c>
      <c r="V234" s="237">
        <v>0</v>
      </c>
      <c r="W234" s="237">
        <v>0</v>
      </c>
      <c r="X234" s="237">
        <v>0</v>
      </c>
      <c r="Y234" s="237">
        <v>0</v>
      </c>
      <c r="Z234" s="237">
        <v>0</v>
      </c>
      <c r="AA234" s="237">
        <v>0</v>
      </c>
      <c r="AB234" s="237">
        <v>0</v>
      </c>
      <c r="AC234" s="237">
        <v>0</v>
      </c>
      <c r="AD234" s="237">
        <v>0</v>
      </c>
      <c r="AE234" s="237">
        <v>0</v>
      </c>
      <c r="AF234" s="237">
        <v>0</v>
      </c>
      <c r="AG234" s="237">
        <v>0</v>
      </c>
      <c r="AH234" s="125">
        <v>0</v>
      </c>
      <c r="AI234" s="238">
        <f t="shared" si="165"/>
        <v>0</v>
      </c>
      <c r="AJ234" s="160" t="str">
        <f t="shared" si="166"/>
        <v/>
      </c>
      <c r="BA234" s="160"/>
      <c r="BR234" s="160"/>
      <c r="CG234" s="160"/>
    </row>
    <row r="235" spans="1:85" ht="15" thickBot="1">
      <c r="A235" s="206" t="s">
        <v>11</v>
      </c>
      <c r="B235" s="207">
        <v>0</v>
      </c>
      <c r="C235" s="207">
        <v>0</v>
      </c>
      <c r="D235" s="207">
        <v>0</v>
      </c>
      <c r="E235" s="207">
        <v>0</v>
      </c>
      <c r="F235" s="363"/>
      <c r="G235" s="207">
        <v>0</v>
      </c>
      <c r="H235" s="208">
        <v>0</v>
      </c>
      <c r="I235" s="209">
        <f t="shared" si="163"/>
        <v>0</v>
      </c>
      <c r="J235" s="168"/>
      <c r="K235" s="210" t="s">
        <v>11</v>
      </c>
      <c r="L235" s="207">
        <v>0</v>
      </c>
      <c r="M235" s="207">
        <v>0</v>
      </c>
      <c r="N235" s="207">
        <v>0</v>
      </c>
      <c r="O235" s="207">
        <v>0</v>
      </c>
      <c r="P235" s="207">
        <v>0</v>
      </c>
      <c r="Q235" s="207">
        <v>0</v>
      </c>
      <c r="R235" s="211">
        <v>0</v>
      </c>
      <c r="S235" s="212">
        <f t="shared" si="164"/>
        <v>0</v>
      </c>
      <c r="U235" s="239" t="s">
        <v>11</v>
      </c>
      <c r="V235" s="240">
        <v>0</v>
      </c>
      <c r="W235" s="240">
        <v>0</v>
      </c>
      <c r="X235" s="240">
        <v>0</v>
      </c>
      <c r="Y235" s="240">
        <v>0</v>
      </c>
      <c r="Z235" s="240">
        <v>0</v>
      </c>
      <c r="AA235" s="240">
        <v>0</v>
      </c>
      <c r="AB235" s="240">
        <v>0</v>
      </c>
      <c r="AC235" s="240">
        <v>0</v>
      </c>
      <c r="AD235" s="241">
        <v>0</v>
      </c>
      <c r="AE235" s="241">
        <v>0</v>
      </c>
      <c r="AF235" s="241">
        <v>0</v>
      </c>
      <c r="AG235" s="241">
        <v>0</v>
      </c>
      <c r="AH235" s="241">
        <v>0</v>
      </c>
      <c r="AI235" s="242">
        <f t="shared" si="165"/>
        <v>0</v>
      </c>
      <c r="AJ235" s="160" t="str">
        <f t="shared" si="166"/>
        <v/>
      </c>
      <c r="BA235" s="160"/>
      <c r="BR235" s="160"/>
      <c r="CG235" s="160"/>
    </row>
    <row r="236" spans="1:85" ht="15">
      <c r="A236" s="213" t="s">
        <v>26</v>
      </c>
      <c r="B236" s="214">
        <f>SUM(B215:B231)</f>
        <v>310.13915303396732</v>
      </c>
      <c r="C236" s="214">
        <f t="shared" ref="C236:H236" si="167">SUM(C215:C231)</f>
        <v>0</v>
      </c>
      <c r="D236" s="214">
        <f t="shared" si="167"/>
        <v>107.38220392387514</v>
      </c>
      <c r="E236" s="214">
        <f t="shared" si="167"/>
        <v>422.43427248950132</v>
      </c>
      <c r="F236" s="214">
        <f t="shared" si="167"/>
        <v>0</v>
      </c>
      <c r="G236" s="214">
        <f t="shared" si="167"/>
        <v>81.545584841852033</v>
      </c>
      <c r="H236" s="216">
        <f t="shared" si="167"/>
        <v>0</v>
      </c>
      <c r="I236" s="173">
        <f t="shared" ref="I236" si="168">SUM(I215:I231)</f>
        <v>921.50121428919567</v>
      </c>
      <c r="J236" s="168"/>
      <c r="K236" s="215" t="s">
        <v>26</v>
      </c>
      <c r="L236" s="214">
        <f>SUM(L215:L231)</f>
        <v>310.13915303396732</v>
      </c>
      <c r="M236" s="214">
        <f t="shared" ref="M236:R236" si="169">SUM(M215:M231)</f>
        <v>0</v>
      </c>
      <c r="N236" s="214">
        <f t="shared" si="169"/>
        <v>107.38220392387514</v>
      </c>
      <c r="O236" s="214">
        <f t="shared" si="169"/>
        <v>422.43427248950132</v>
      </c>
      <c r="P236" s="214">
        <f t="shared" si="169"/>
        <v>23.428527305874642</v>
      </c>
      <c r="Q236" s="214">
        <f t="shared" si="169"/>
        <v>81.545584841852033</v>
      </c>
      <c r="R236" s="216">
        <f t="shared" si="169"/>
        <v>0</v>
      </c>
      <c r="S236" s="217">
        <f t="shared" ref="S236" si="170">SUM(S215:S231)</f>
        <v>944.92974159507025</v>
      </c>
      <c r="T236" s="160" t="str">
        <f>IF(ABS(S236-AI236)&gt;0.01,S236-AI236,"")</f>
        <v/>
      </c>
      <c r="U236" s="243" t="s">
        <v>63</v>
      </c>
      <c r="V236" s="244">
        <f>SUM(V215:V231)</f>
        <v>280.42746935206861</v>
      </c>
      <c r="W236" s="244">
        <f t="shared" ref="W236:AH236" si="171">SUM(W215:W231)</f>
        <v>29.170659740790519</v>
      </c>
      <c r="X236" s="244">
        <f t="shared" si="171"/>
        <v>81.545584841852033</v>
      </c>
      <c r="Y236" s="244">
        <f t="shared" si="171"/>
        <v>0</v>
      </c>
      <c r="Z236" s="244">
        <f t="shared" si="171"/>
        <v>107.38220392387514</v>
      </c>
      <c r="AA236" s="244">
        <f t="shared" si="171"/>
        <v>404.46191656283526</v>
      </c>
      <c r="AB236" s="244">
        <f t="shared" si="171"/>
        <v>23.428527305874642</v>
      </c>
      <c r="AC236" s="244">
        <f t="shared" si="171"/>
        <v>18.513379867774265</v>
      </c>
      <c r="AD236" s="245">
        <f t="shared" si="171"/>
        <v>0.54102394110817253</v>
      </c>
      <c r="AE236" s="245">
        <f t="shared" si="171"/>
        <v>4.5612523769410718</v>
      </c>
      <c r="AF236" s="245">
        <f t="shared" si="171"/>
        <v>0</v>
      </c>
      <c r="AG236" s="245">
        <f t="shared" si="171"/>
        <v>0</v>
      </c>
      <c r="AH236" s="245">
        <f t="shared" si="171"/>
        <v>13.41110354972502</v>
      </c>
      <c r="AI236" s="246">
        <f>SUM(V236:AC236)</f>
        <v>944.92974159507048</v>
      </c>
      <c r="AJ236" s="160" t="str">
        <f t="shared" si="166"/>
        <v/>
      </c>
      <c r="BA236" s="160"/>
      <c r="BR236" s="160"/>
      <c r="CG236" s="160"/>
    </row>
    <row r="237" spans="1:85" s="23" customFormat="1" ht="15" thickBot="1">
      <c r="A237" s="30" t="s">
        <v>88</v>
      </c>
      <c r="B237" s="47">
        <f>IF($I236=0,"-",B236/$I236)</f>
        <v>0.33655859398209759</v>
      </c>
      <c r="C237" s="47">
        <f t="shared" ref="C237:H237" si="172">IF($I236=0,"-",C236/$I236)</f>
        <v>0</v>
      </c>
      <c r="D237" s="47">
        <f t="shared" si="172"/>
        <v>0.11652963909190821</v>
      </c>
      <c r="E237" s="47">
        <f t="shared" si="172"/>
        <v>0.45841965907266657</v>
      </c>
      <c r="F237" s="47">
        <f t="shared" si="172"/>
        <v>0</v>
      </c>
      <c r="G237" s="47">
        <f t="shared" si="172"/>
        <v>8.8492107853327798E-2</v>
      </c>
      <c r="H237" s="70">
        <f t="shared" si="172"/>
        <v>0</v>
      </c>
      <c r="I237" s="48">
        <f>SUM(B237:H237)</f>
        <v>1.0000000000000002</v>
      </c>
      <c r="J237" s="160"/>
      <c r="K237" s="81" t="s">
        <v>88</v>
      </c>
      <c r="L237" s="98">
        <f>IF($S236=0,"-",L236/$S236)</f>
        <v>0.32821398182519151</v>
      </c>
      <c r="M237" s="98">
        <f t="shared" ref="M237:R237" si="173">IF($S236=0,"-",M236/$S236)</f>
        <v>0</v>
      </c>
      <c r="N237" s="98">
        <f t="shared" si="173"/>
        <v>0.11364041070673751</v>
      </c>
      <c r="O237" s="98">
        <f t="shared" si="173"/>
        <v>0.4470536314968977</v>
      </c>
      <c r="P237" s="98">
        <f t="shared" si="173"/>
        <v>2.4793935754764764E-2</v>
      </c>
      <c r="Q237" s="98">
        <f t="shared" si="173"/>
        <v>8.6298040216408675E-2</v>
      </c>
      <c r="R237" s="99">
        <f t="shared" si="173"/>
        <v>0</v>
      </c>
      <c r="S237" s="100">
        <f>SUM(L237:R237)</f>
        <v>1.0000000000000002</v>
      </c>
      <c r="U237" s="110" t="s">
        <v>88</v>
      </c>
      <c r="V237" s="133">
        <f>+V236/$AI236</f>
        <v>0.29677070898276353</v>
      </c>
      <c r="W237" s="133">
        <f t="shared" ref="W237:AH237" si="174">+W236/$AI236</f>
        <v>3.0870718167415864E-2</v>
      </c>
      <c r="X237" s="133">
        <f t="shared" si="174"/>
        <v>8.6298040216408661E-2</v>
      </c>
      <c r="Y237" s="133">
        <f t="shared" si="174"/>
        <v>0</v>
      </c>
      <c r="Z237" s="133">
        <f t="shared" si="174"/>
        <v>0.11364041070673749</v>
      </c>
      <c r="AA237" s="133">
        <f t="shared" si="174"/>
        <v>0.42803385136347927</v>
      </c>
      <c r="AB237" s="133">
        <f t="shared" si="174"/>
        <v>2.4793935754764757E-2</v>
      </c>
      <c r="AC237" s="133">
        <f t="shared" si="174"/>
        <v>1.9592334808430423E-2</v>
      </c>
      <c r="AD237" s="133">
        <f t="shared" si="174"/>
        <v>5.7255467501203582E-4</v>
      </c>
      <c r="AE237" s="133">
        <f t="shared" si="174"/>
        <v>4.8270809734928411E-3</v>
      </c>
      <c r="AF237" s="133">
        <f t="shared" si="174"/>
        <v>0</v>
      </c>
      <c r="AG237" s="133">
        <f t="shared" si="174"/>
        <v>0</v>
      </c>
      <c r="AH237" s="133">
        <f t="shared" si="174"/>
        <v>1.4192699159925546E-2</v>
      </c>
      <c r="AI237" s="134">
        <f>SUM(V237:AC237)</f>
        <v>1</v>
      </c>
      <c r="AJ237" s="23" t="str">
        <f t="shared" si="166"/>
        <v/>
      </c>
    </row>
    <row r="238" spans="1:85" ht="15" thickBot="1">
      <c r="A238" s="247"/>
      <c r="B238" s="247"/>
      <c r="C238" s="247"/>
      <c r="D238" s="247"/>
      <c r="E238" s="247"/>
      <c r="F238" s="247"/>
      <c r="G238" s="247"/>
      <c r="H238" s="247"/>
      <c r="I238" s="247"/>
      <c r="K238" s="247"/>
      <c r="L238" s="247"/>
      <c r="M238" s="247"/>
      <c r="N238" s="247"/>
      <c r="O238" s="247"/>
      <c r="P238" s="247"/>
      <c r="Q238" s="247"/>
      <c r="R238" s="247"/>
      <c r="S238" s="247"/>
      <c r="AI238" s="168"/>
      <c r="BA238" s="160"/>
      <c r="BR238" s="160"/>
      <c r="CG238" s="160"/>
    </row>
    <row r="239" spans="1:85" ht="28.5">
      <c r="A239" s="312" t="s">
        <v>71</v>
      </c>
      <c r="B239" s="164" t="s">
        <v>0</v>
      </c>
      <c r="C239" s="164" t="s">
        <v>1</v>
      </c>
      <c r="D239" s="164" t="s">
        <v>2</v>
      </c>
      <c r="E239" s="164" t="s">
        <v>3</v>
      </c>
      <c r="F239" s="164" t="s">
        <v>27</v>
      </c>
      <c r="G239" s="164" t="s">
        <v>4</v>
      </c>
      <c r="H239" s="164" t="s">
        <v>5</v>
      </c>
      <c r="I239" s="165" t="s">
        <v>6</v>
      </c>
      <c r="K239" s="314" t="s">
        <v>71</v>
      </c>
      <c r="L239" s="166" t="s">
        <v>0</v>
      </c>
      <c r="M239" s="166" t="s">
        <v>1</v>
      </c>
      <c r="N239" s="166" t="s">
        <v>2</v>
      </c>
      <c r="O239" s="166" t="s">
        <v>3</v>
      </c>
      <c r="P239" s="166" t="s">
        <v>27</v>
      </c>
      <c r="Q239" s="166" t="s">
        <v>4</v>
      </c>
      <c r="R239" s="166" t="s">
        <v>5</v>
      </c>
      <c r="S239" s="167" t="s">
        <v>6</v>
      </c>
      <c r="U239" s="316" t="s">
        <v>71</v>
      </c>
      <c r="V239" s="219" t="s">
        <v>74</v>
      </c>
      <c r="W239" s="219" t="s">
        <v>75</v>
      </c>
      <c r="X239" s="219" t="s">
        <v>4</v>
      </c>
      <c r="Y239" s="219" t="s">
        <v>1</v>
      </c>
      <c r="Z239" s="219" t="s">
        <v>2</v>
      </c>
      <c r="AA239" s="219" t="s">
        <v>3</v>
      </c>
      <c r="AB239" s="219" t="s">
        <v>55</v>
      </c>
      <c r="AC239" s="219" t="s">
        <v>68</v>
      </c>
      <c r="AD239" s="220" t="s">
        <v>76</v>
      </c>
      <c r="AE239" s="220" t="s">
        <v>83</v>
      </c>
      <c r="AF239" s="220" t="s">
        <v>77</v>
      </c>
      <c r="AG239" s="220" t="s">
        <v>84</v>
      </c>
      <c r="AH239" s="220" t="s">
        <v>85</v>
      </c>
      <c r="AI239" s="221" t="s">
        <v>63</v>
      </c>
      <c r="BA239" s="160"/>
      <c r="BR239" s="160"/>
      <c r="CG239" s="160"/>
    </row>
    <row r="240" spans="1:85" ht="15">
      <c r="A240" s="313" t="s">
        <v>71</v>
      </c>
      <c r="B240" s="318" t="s">
        <v>69</v>
      </c>
      <c r="C240" s="319"/>
      <c r="D240" s="319"/>
      <c r="E240" s="319"/>
      <c r="F240" s="319"/>
      <c r="G240" s="319"/>
      <c r="H240" s="319"/>
      <c r="I240" s="320"/>
      <c r="K240" s="315" t="s">
        <v>71</v>
      </c>
      <c r="L240" s="321" t="s">
        <v>69</v>
      </c>
      <c r="M240" s="322"/>
      <c r="N240" s="322"/>
      <c r="O240" s="322"/>
      <c r="P240" s="322"/>
      <c r="Q240" s="322"/>
      <c r="R240" s="322"/>
      <c r="S240" s="323"/>
      <c r="U240" s="317" t="s">
        <v>71</v>
      </c>
      <c r="V240" s="324" t="s">
        <v>69</v>
      </c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5"/>
      <c r="BA240" s="160"/>
      <c r="BR240" s="160"/>
      <c r="CG240" s="160"/>
    </row>
    <row r="241" spans="1:85" ht="15">
      <c r="A241" s="170" t="s">
        <v>7</v>
      </c>
      <c r="B241" s="171">
        <v>0</v>
      </c>
      <c r="C241" s="171">
        <v>0</v>
      </c>
      <c r="D241" s="171">
        <v>0</v>
      </c>
      <c r="E241" s="171">
        <v>0</v>
      </c>
      <c r="F241" s="361"/>
      <c r="G241" s="171">
        <v>0</v>
      </c>
      <c r="H241" s="172">
        <v>0</v>
      </c>
      <c r="I241" s="173">
        <f>SUM(B241:H241)</f>
        <v>0</v>
      </c>
      <c r="J241" s="168"/>
      <c r="K241" s="222" t="s">
        <v>7</v>
      </c>
      <c r="L241" s="171">
        <v>0</v>
      </c>
      <c r="M241" s="171">
        <v>0</v>
      </c>
      <c r="N241" s="171">
        <v>0</v>
      </c>
      <c r="O241" s="171">
        <v>0</v>
      </c>
      <c r="P241" s="171">
        <v>0</v>
      </c>
      <c r="Q241" s="171">
        <v>0</v>
      </c>
      <c r="R241" s="223">
        <v>0</v>
      </c>
      <c r="S241" s="224">
        <f>SUM(L241:R241)</f>
        <v>0</v>
      </c>
      <c r="U241" s="225" t="s">
        <v>7</v>
      </c>
      <c r="V241" s="226">
        <v>0</v>
      </c>
      <c r="W241" s="226">
        <v>0</v>
      </c>
      <c r="X241" s="226">
        <v>0</v>
      </c>
      <c r="Y241" s="226">
        <v>0</v>
      </c>
      <c r="Z241" s="226">
        <v>0</v>
      </c>
      <c r="AA241" s="226">
        <v>0</v>
      </c>
      <c r="AB241" s="226">
        <v>0</v>
      </c>
      <c r="AC241" s="227">
        <v>0</v>
      </c>
      <c r="AD241" s="228">
        <v>0</v>
      </c>
      <c r="AE241" s="228">
        <v>0</v>
      </c>
      <c r="AF241" s="228">
        <v>0</v>
      </c>
      <c r="AG241" s="228">
        <v>0</v>
      </c>
      <c r="AH241" s="228">
        <v>0</v>
      </c>
      <c r="AI241" s="229">
        <f>SUM(V241:AC241)</f>
        <v>0</v>
      </c>
      <c r="AJ241" s="160" t="str">
        <f>IF(ABS(S241-AI241)&gt;0.001,S241-AI241,"")</f>
        <v/>
      </c>
      <c r="BA241" s="160"/>
      <c r="BR241" s="160"/>
      <c r="CG241" s="160"/>
    </row>
    <row r="242" spans="1:85" ht="15">
      <c r="A242" s="178" t="s">
        <v>8</v>
      </c>
      <c r="B242" s="179">
        <v>0</v>
      </c>
      <c r="C242" s="179">
        <v>0</v>
      </c>
      <c r="D242" s="179">
        <v>0</v>
      </c>
      <c r="E242" s="179">
        <v>0</v>
      </c>
      <c r="F242" s="362"/>
      <c r="G242" s="179">
        <v>0</v>
      </c>
      <c r="H242" s="180">
        <v>0</v>
      </c>
      <c r="I242" s="181">
        <f t="shared" ref="I242:I261" si="175">SUM(B242:H242)</f>
        <v>0</v>
      </c>
      <c r="J242" s="168"/>
      <c r="K242" s="182" t="s">
        <v>8</v>
      </c>
      <c r="L242" s="183">
        <v>0</v>
      </c>
      <c r="M242" s="183">
        <v>0</v>
      </c>
      <c r="N242" s="183">
        <v>0</v>
      </c>
      <c r="O242" s="183">
        <v>0</v>
      </c>
      <c r="P242" s="183">
        <v>0</v>
      </c>
      <c r="Q242" s="183">
        <v>0</v>
      </c>
      <c r="R242" s="184">
        <v>0</v>
      </c>
      <c r="S242" s="185">
        <f t="shared" ref="S242:S261" si="176">SUM(L242:R242)</f>
        <v>0</v>
      </c>
      <c r="U242" s="230" t="s">
        <v>8</v>
      </c>
      <c r="V242" s="231">
        <v>0</v>
      </c>
      <c r="W242" s="231">
        <v>0</v>
      </c>
      <c r="X242" s="231">
        <v>0</v>
      </c>
      <c r="Y242" s="231">
        <v>0</v>
      </c>
      <c r="Z242" s="231">
        <v>0</v>
      </c>
      <c r="AA242" s="231">
        <v>0</v>
      </c>
      <c r="AB242" s="231">
        <v>0</v>
      </c>
      <c r="AC242" s="232">
        <v>0</v>
      </c>
      <c r="AD242" s="231">
        <v>0</v>
      </c>
      <c r="AE242" s="231">
        <v>0</v>
      </c>
      <c r="AF242" s="231">
        <v>0</v>
      </c>
      <c r="AG242" s="231">
        <v>0</v>
      </c>
      <c r="AH242" s="231">
        <v>0</v>
      </c>
      <c r="AI242" s="233">
        <f t="shared" ref="AI242:AI261" si="177">SUM(V242:AC242)</f>
        <v>0</v>
      </c>
      <c r="AJ242" s="160" t="str">
        <f t="shared" ref="AJ242:AJ263" si="178">IF(ABS(S242-AI242)&gt;0.001,S242-AI242,"")</f>
        <v/>
      </c>
      <c r="BA242" s="160"/>
      <c r="BR242" s="160"/>
      <c r="CG242" s="160"/>
    </row>
    <row r="243" spans="1:85" ht="15">
      <c r="A243" s="186" t="s">
        <v>10</v>
      </c>
      <c r="B243" s="175">
        <v>0</v>
      </c>
      <c r="C243" s="175">
        <v>0</v>
      </c>
      <c r="D243" s="175">
        <v>0.61660757627104723</v>
      </c>
      <c r="E243" s="175">
        <v>0</v>
      </c>
      <c r="F243" s="362"/>
      <c r="G243" s="175">
        <v>0</v>
      </c>
      <c r="H243" s="187">
        <v>0</v>
      </c>
      <c r="I243" s="173">
        <f t="shared" si="175"/>
        <v>0.61660757627104723</v>
      </c>
      <c r="J243" s="168"/>
      <c r="K243" s="188" t="s">
        <v>10</v>
      </c>
      <c r="L243" s="175">
        <v>0</v>
      </c>
      <c r="M243" s="175">
        <v>0</v>
      </c>
      <c r="N243" s="175">
        <v>0.61660757627104723</v>
      </c>
      <c r="O243" s="175">
        <v>0</v>
      </c>
      <c r="P243" s="175">
        <v>0</v>
      </c>
      <c r="Q243" s="175">
        <v>0</v>
      </c>
      <c r="R243" s="176">
        <v>0</v>
      </c>
      <c r="S243" s="177">
        <f t="shared" si="176"/>
        <v>0.61660757627104723</v>
      </c>
      <c r="U243" s="234" t="s">
        <v>10</v>
      </c>
      <c r="V243" s="226">
        <v>0</v>
      </c>
      <c r="W243" s="226">
        <v>0</v>
      </c>
      <c r="X243" s="226">
        <v>0</v>
      </c>
      <c r="Y243" s="226">
        <v>0</v>
      </c>
      <c r="Z243" s="226">
        <v>0.61660757627104723</v>
      </c>
      <c r="AA243" s="226">
        <v>0</v>
      </c>
      <c r="AB243" s="226">
        <v>0</v>
      </c>
      <c r="AC243" s="227">
        <v>0</v>
      </c>
      <c r="AD243" s="228">
        <v>0</v>
      </c>
      <c r="AE243" s="228">
        <v>0</v>
      </c>
      <c r="AF243" s="228">
        <v>0</v>
      </c>
      <c r="AG243" s="228">
        <v>0</v>
      </c>
      <c r="AH243" s="228">
        <v>0</v>
      </c>
      <c r="AI243" s="229">
        <f t="shared" si="177"/>
        <v>0.61660757627104723</v>
      </c>
      <c r="AJ243" s="160" t="str">
        <f t="shared" si="178"/>
        <v/>
      </c>
      <c r="BA243" s="160"/>
      <c r="BR243" s="160"/>
      <c r="CG243" s="160"/>
    </row>
    <row r="244" spans="1:85" ht="15">
      <c r="A244" s="178" t="s">
        <v>56</v>
      </c>
      <c r="B244" s="179">
        <v>0</v>
      </c>
      <c r="C244" s="179">
        <v>0</v>
      </c>
      <c r="D244" s="179">
        <v>0</v>
      </c>
      <c r="E244" s="179">
        <v>0</v>
      </c>
      <c r="F244" s="362"/>
      <c r="G244" s="179">
        <v>0</v>
      </c>
      <c r="H244" s="180">
        <v>0</v>
      </c>
      <c r="I244" s="181">
        <f t="shared" si="175"/>
        <v>0</v>
      </c>
      <c r="J244" s="168"/>
      <c r="K244" s="182" t="s">
        <v>56</v>
      </c>
      <c r="L244" s="183">
        <v>0</v>
      </c>
      <c r="M244" s="183">
        <v>0</v>
      </c>
      <c r="N244" s="183">
        <v>0</v>
      </c>
      <c r="O244" s="183">
        <v>0</v>
      </c>
      <c r="P244" s="183">
        <v>0</v>
      </c>
      <c r="Q244" s="183">
        <v>0</v>
      </c>
      <c r="R244" s="184">
        <v>0</v>
      </c>
      <c r="S244" s="185">
        <f t="shared" si="176"/>
        <v>0</v>
      </c>
      <c r="U244" s="230" t="s">
        <v>56</v>
      </c>
      <c r="V244" s="231">
        <v>0</v>
      </c>
      <c r="W244" s="231">
        <v>0</v>
      </c>
      <c r="X244" s="231">
        <v>0</v>
      </c>
      <c r="Y244" s="231">
        <v>0</v>
      </c>
      <c r="Z244" s="231">
        <v>0</v>
      </c>
      <c r="AA244" s="231">
        <v>0</v>
      </c>
      <c r="AB244" s="231">
        <v>0</v>
      </c>
      <c r="AC244" s="232">
        <v>0</v>
      </c>
      <c r="AD244" s="231">
        <v>0</v>
      </c>
      <c r="AE244" s="231">
        <v>0</v>
      </c>
      <c r="AF244" s="231">
        <v>0</v>
      </c>
      <c r="AG244" s="231">
        <v>0</v>
      </c>
      <c r="AH244" s="231">
        <v>0</v>
      </c>
      <c r="AI244" s="233">
        <f t="shared" si="177"/>
        <v>0</v>
      </c>
      <c r="AJ244" s="160" t="str">
        <f t="shared" si="178"/>
        <v/>
      </c>
      <c r="BA244" s="160"/>
      <c r="BR244" s="160"/>
      <c r="CG244" s="160"/>
    </row>
    <row r="245" spans="1:85" ht="15">
      <c r="A245" s="186" t="s">
        <v>16</v>
      </c>
      <c r="B245" s="175">
        <v>54.809203919565469</v>
      </c>
      <c r="C245" s="175">
        <v>0</v>
      </c>
      <c r="D245" s="175">
        <v>8.607459072163735</v>
      </c>
      <c r="E245" s="175">
        <v>0</v>
      </c>
      <c r="F245" s="362"/>
      <c r="G245" s="175">
        <v>0</v>
      </c>
      <c r="H245" s="187">
        <v>0</v>
      </c>
      <c r="I245" s="173">
        <f t="shared" si="175"/>
        <v>63.416662991729204</v>
      </c>
      <c r="J245" s="168"/>
      <c r="K245" s="188" t="s">
        <v>16</v>
      </c>
      <c r="L245" s="175">
        <v>54.809203919565469</v>
      </c>
      <c r="M245" s="175">
        <v>0</v>
      </c>
      <c r="N245" s="175">
        <v>8.607459072163735</v>
      </c>
      <c r="O245" s="175">
        <v>0</v>
      </c>
      <c r="P245" s="175">
        <v>0</v>
      </c>
      <c r="Q245" s="175">
        <v>0</v>
      </c>
      <c r="R245" s="176">
        <v>0</v>
      </c>
      <c r="S245" s="177">
        <f t="shared" si="176"/>
        <v>63.416662991729204</v>
      </c>
      <c r="U245" s="234" t="s">
        <v>16</v>
      </c>
      <c r="V245" s="226">
        <v>54.809203919565469</v>
      </c>
      <c r="W245" s="226">
        <v>0</v>
      </c>
      <c r="X245" s="226">
        <v>0</v>
      </c>
      <c r="Y245" s="226">
        <v>0</v>
      </c>
      <c r="Z245" s="226">
        <v>8.607459072163735</v>
      </c>
      <c r="AA245" s="226">
        <v>0</v>
      </c>
      <c r="AB245" s="226">
        <v>0</v>
      </c>
      <c r="AC245" s="227">
        <v>0</v>
      </c>
      <c r="AD245" s="228">
        <v>0</v>
      </c>
      <c r="AE245" s="228">
        <v>0</v>
      </c>
      <c r="AF245" s="228">
        <v>0</v>
      </c>
      <c r="AG245" s="228">
        <v>0</v>
      </c>
      <c r="AH245" s="228">
        <v>0</v>
      </c>
      <c r="AI245" s="229">
        <f t="shared" si="177"/>
        <v>63.416662991729204</v>
      </c>
      <c r="AJ245" s="160" t="str">
        <f t="shared" si="178"/>
        <v/>
      </c>
      <c r="BA245" s="160"/>
      <c r="BR245" s="160"/>
      <c r="CG245" s="160"/>
    </row>
    <row r="246" spans="1:85" ht="15">
      <c r="A246" s="178" t="s">
        <v>15</v>
      </c>
      <c r="B246" s="179">
        <v>39.046111418167307</v>
      </c>
      <c r="C246" s="179">
        <v>0.48993397296573044</v>
      </c>
      <c r="D246" s="179">
        <v>9.7328582053635539</v>
      </c>
      <c r="E246" s="179">
        <v>0.36740341349376787</v>
      </c>
      <c r="F246" s="362"/>
      <c r="G246" s="179">
        <v>0</v>
      </c>
      <c r="H246" s="180">
        <v>0</v>
      </c>
      <c r="I246" s="181">
        <f t="shared" si="175"/>
        <v>49.636307009990361</v>
      </c>
      <c r="J246" s="168"/>
      <c r="K246" s="182" t="s">
        <v>15</v>
      </c>
      <c r="L246" s="183">
        <v>39.046111418167307</v>
      </c>
      <c r="M246" s="183">
        <v>0.48993397296573044</v>
      </c>
      <c r="N246" s="183">
        <v>9.7328582053635539</v>
      </c>
      <c r="O246" s="183">
        <v>0.36740341349376787</v>
      </c>
      <c r="P246" s="183">
        <v>0</v>
      </c>
      <c r="Q246" s="183">
        <v>0</v>
      </c>
      <c r="R246" s="184">
        <v>0</v>
      </c>
      <c r="S246" s="185">
        <f t="shared" si="176"/>
        <v>49.636307009990361</v>
      </c>
      <c r="U246" s="230" t="s">
        <v>57</v>
      </c>
      <c r="V246" s="231">
        <v>38.298168783097339</v>
      </c>
      <c r="W246" s="231">
        <v>0</v>
      </c>
      <c r="X246" s="231">
        <v>0</v>
      </c>
      <c r="Y246" s="231">
        <v>0.48993397296573044</v>
      </c>
      <c r="Z246" s="231">
        <v>9.7328582053635539</v>
      </c>
      <c r="AA246" s="231">
        <v>0.31491721156608671</v>
      </c>
      <c r="AB246" s="231">
        <v>0</v>
      </c>
      <c r="AC246" s="232">
        <v>0.80042883699764744</v>
      </c>
      <c r="AD246" s="231">
        <v>0.74794263506996639</v>
      </c>
      <c r="AE246" s="231">
        <v>0</v>
      </c>
      <c r="AF246" s="231">
        <v>0</v>
      </c>
      <c r="AG246" s="231">
        <v>0</v>
      </c>
      <c r="AH246" s="231">
        <v>5.2486201927681178E-2</v>
      </c>
      <c r="AI246" s="233">
        <f t="shared" si="177"/>
        <v>49.636307009990354</v>
      </c>
      <c r="AJ246" s="160" t="str">
        <f t="shared" si="178"/>
        <v/>
      </c>
      <c r="BA246" s="160"/>
      <c r="BR246" s="160"/>
      <c r="CG246" s="160"/>
    </row>
    <row r="247" spans="1:85" ht="15">
      <c r="A247" s="186" t="s">
        <v>58</v>
      </c>
      <c r="B247" s="175">
        <v>0</v>
      </c>
      <c r="C247" s="175">
        <v>0</v>
      </c>
      <c r="D247" s="175">
        <v>0</v>
      </c>
      <c r="E247" s="175">
        <v>1.489230301130827</v>
      </c>
      <c r="F247" s="362"/>
      <c r="G247" s="175">
        <v>0</v>
      </c>
      <c r="H247" s="187">
        <v>0</v>
      </c>
      <c r="I247" s="173">
        <f t="shared" si="175"/>
        <v>1.489230301130827</v>
      </c>
      <c r="J247" s="168"/>
      <c r="K247" s="188" t="s">
        <v>58</v>
      </c>
      <c r="L247" s="175">
        <v>0</v>
      </c>
      <c r="M247" s="175">
        <v>0</v>
      </c>
      <c r="N247" s="175">
        <v>0</v>
      </c>
      <c r="O247" s="175">
        <v>1.489230301130827</v>
      </c>
      <c r="P247" s="175">
        <v>275.46419761948556</v>
      </c>
      <c r="Q247" s="175">
        <v>0</v>
      </c>
      <c r="R247" s="176">
        <v>0</v>
      </c>
      <c r="S247" s="177">
        <f t="shared" si="176"/>
        <v>276.95342792061638</v>
      </c>
      <c r="U247" s="234" t="s">
        <v>58</v>
      </c>
      <c r="V247" s="226">
        <v>0</v>
      </c>
      <c r="W247" s="226">
        <v>0</v>
      </c>
      <c r="X247" s="226">
        <v>0</v>
      </c>
      <c r="Y247" s="226">
        <v>0</v>
      </c>
      <c r="Z247" s="226">
        <v>0</v>
      </c>
      <c r="AA247" s="226">
        <v>0.1042461210791579</v>
      </c>
      <c r="AB247" s="226">
        <v>275.46419761948556</v>
      </c>
      <c r="AC247" s="227">
        <v>1.3849841800516691</v>
      </c>
      <c r="AD247" s="226">
        <v>0</v>
      </c>
      <c r="AE247" s="226">
        <v>0</v>
      </c>
      <c r="AF247" s="226">
        <v>0</v>
      </c>
      <c r="AG247" s="226">
        <v>0</v>
      </c>
      <c r="AH247" s="226">
        <v>1.3849841800516691</v>
      </c>
      <c r="AI247" s="229">
        <f t="shared" si="177"/>
        <v>276.95342792061638</v>
      </c>
      <c r="AJ247" s="160" t="str">
        <f t="shared" si="178"/>
        <v/>
      </c>
      <c r="BA247" s="160"/>
      <c r="BR247" s="160"/>
      <c r="CG247" s="160"/>
    </row>
    <row r="248" spans="1:85" ht="15">
      <c r="A248" s="178" t="s">
        <v>12</v>
      </c>
      <c r="B248" s="179">
        <v>0</v>
      </c>
      <c r="C248" s="179">
        <v>0</v>
      </c>
      <c r="D248" s="179">
        <v>0</v>
      </c>
      <c r="E248" s="179">
        <v>0.80843290990791417</v>
      </c>
      <c r="F248" s="362"/>
      <c r="G248" s="179">
        <v>0</v>
      </c>
      <c r="H248" s="180">
        <v>0</v>
      </c>
      <c r="I248" s="181">
        <f t="shared" si="175"/>
        <v>0.80843290990791417</v>
      </c>
      <c r="J248" s="168"/>
      <c r="K248" s="182" t="s">
        <v>12</v>
      </c>
      <c r="L248" s="183">
        <v>0</v>
      </c>
      <c r="M248" s="183">
        <v>0</v>
      </c>
      <c r="N248" s="183">
        <v>0</v>
      </c>
      <c r="O248" s="183">
        <v>0.80843290990791417</v>
      </c>
      <c r="P248" s="183">
        <v>21.0307613952303</v>
      </c>
      <c r="Q248" s="183">
        <v>0</v>
      </c>
      <c r="R248" s="184">
        <v>0</v>
      </c>
      <c r="S248" s="185">
        <f t="shared" si="176"/>
        <v>21.839194305138214</v>
      </c>
      <c r="U248" s="230" t="s">
        <v>12</v>
      </c>
      <c r="V248" s="231">
        <v>0</v>
      </c>
      <c r="W248" s="231">
        <v>0</v>
      </c>
      <c r="X248" s="231">
        <v>0</v>
      </c>
      <c r="Y248" s="231">
        <v>0</v>
      </c>
      <c r="Z248" s="231">
        <v>0</v>
      </c>
      <c r="AA248" s="231">
        <v>0.80034858080883498</v>
      </c>
      <c r="AB248" s="231">
        <v>21.0307613952303</v>
      </c>
      <c r="AC248" s="232">
        <v>8.0843290990791419E-3</v>
      </c>
      <c r="AD248" s="231">
        <v>0</v>
      </c>
      <c r="AE248" s="231">
        <v>0</v>
      </c>
      <c r="AF248" s="231">
        <v>0</v>
      </c>
      <c r="AG248" s="231">
        <v>0</v>
      </c>
      <c r="AH248" s="231">
        <v>8.0843290990791419E-3</v>
      </c>
      <c r="AI248" s="233">
        <f t="shared" si="177"/>
        <v>21.839194305138214</v>
      </c>
      <c r="AJ248" s="160" t="str">
        <f t="shared" si="178"/>
        <v/>
      </c>
      <c r="BA248" s="160"/>
      <c r="BR248" s="160"/>
      <c r="CG248" s="160"/>
    </row>
    <row r="249" spans="1:85" ht="15">
      <c r="A249" s="186" t="s">
        <v>59</v>
      </c>
      <c r="B249" s="175">
        <v>0</v>
      </c>
      <c r="C249" s="175">
        <v>0</v>
      </c>
      <c r="D249" s="175">
        <v>0.32777979344409575</v>
      </c>
      <c r="E249" s="175">
        <v>0</v>
      </c>
      <c r="F249" s="362"/>
      <c r="G249" s="175">
        <v>0</v>
      </c>
      <c r="H249" s="187">
        <v>0</v>
      </c>
      <c r="I249" s="173">
        <f t="shared" si="175"/>
        <v>0.32777979344409575</v>
      </c>
      <c r="J249" s="168"/>
      <c r="K249" s="188" t="s">
        <v>59</v>
      </c>
      <c r="L249" s="175">
        <v>0</v>
      </c>
      <c r="M249" s="175">
        <v>0</v>
      </c>
      <c r="N249" s="175">
        <v>0.32777979344409575</v>
      </c>
      <c r="O249" s="175">
        <v>0</v>
      </c>
      <c r="P249" s="175">
        <v>0</v>
      </c>
      <c r="Q249" s="175">
        <v>0</v>
      </c>
      <c r="R249" s="176">
        <v>0</v>
      </c>
      <c r="S249" s="177">
        <f t="shared" si="176"/>
        <v>0.32777979344409575</v>
      </c>
      <c r="U249" s="234" t="s">
        <v>59</v>
      </c>
      <c r="V249" s="226">
        <v>0</v>
      </c>
      <c r="W249" s="226">
        <v>0</v>
      </c>
      <c r="X249" s="226">
        <v>0</v>
      </c>
      <c r="Y249" s="226">
        <v>0</v>
      </c>
      <c r="Z249" s="226">
        <v>0.32777979344409575</v>
      </c>
      <c r="AA249" s="226">
        <v>0</v>
      </c>
      <c r="AB249" s="226">
        <v>0</v>
      </c>
      <c r="AC249" s="227">
        <v>0</v>
      </c>
      <c r="AD249" s="226">
        <v>0</v>
      </c>
      <c r="AE249" s="226">
        <v>0</v>
      </c>
      <c r="AF249" s="226">
        <v>0</v>
      </c>
      <c r="AG249" s="226">
        <v>0</v>
      </c>
      <c r="AH249" s="226">
        <v>0</v>
      </c>
      <c r="AI249" s="229">
        <f t="shared" si="177"/>
        <v>0.32777979344409575</v>
      </c>
      <c r="AJ249" s="160" t="str">
        <f t="shared" si="178"/>
        <v/>
      </c>
      <c r="BA249" s="160"/>
      <c r="BR249" s="160"/>
      <c r="CG249" s="160"/>
    </row>
    <row r="250" spans="1:85" ht="15">
      <c r="A250" s="178" t="s">
        <v>17</v>
      </c>
      <c r="B250" s="179">
        <v>3.2579811851684433</v>
      </c>
      <c r="C250" s="179">
        <v>0</v>
      </c>
      <c r="D250" s="179">
        <v>4.620032160185648</v>
      </c>
      <c r="E250" s="179">
        <v>9.1384870660536013</v>
      </c>
      <c r="F250" s="362"/>
      <c r="G250" s="179">
        <v>0</v>
      </c>
      <c r="H250" s="180">
        <v>0</v>
      </c>
      <c r="I250" s="181">
        <f t="shared" si="175"/>
        <v>17.016500411407691</v>
      </c>
      <c r="J250" s="168"/>
      <c r="K250" s="182" t="s">
        <v>17</v>
      </c>
      <c r="L250" s="183">
        <v>3.2579811851684433</v>
      </c>
      <c r="M250" s="183">
        <v>0</v>
      </c>
      <c r="N250" s="183">
        <v>4.620032160185648</v>
      </c>
      <c r="O250" s="183">
        <v>9.1384870660536013</v>
      </c>
      <c r="P250" s="183">
        <v>6.3503125135998942E-2</v>
      </c>
      <c r="Q250" s="183">
        <v>0</v>
      </c>
      <c r="R250" s="184">
        <v>0</v>
      </c>
      <c r="S250" s="185">
        <f t="shared" si="176"/>
        <v>17.080003536543689</v>
      </c>
      <c r="U250" s="230" t="s">
        <v>17</v>
      </c>
      <c r="V250" s="231">
        <v>3.2579811851684433</v>
      </c>
      <c r="W250" s="231">
        <v>0</v>
      </c>
      <c r="X250" s="231">
        <v>0</v>
      </c>
      <c r="Y250" s="231">
        <v>0</v>
      </c>
      <c r="Z250" s="231">
        <v>4.620032160185648</v>
      </c>
      <c r="AA250" s="231">
        <v>4.6215124928550948E-2</v>
      </c>
      <c r="AB250" s="231">
        <v>6.3503125135998942E-2</v>
      </c>
      <c r="AC250" s="232">
        <v>9.0922719411250501</v>
      </c>
      <c r="AD250" s="231">
        <v>0</v>
      </c>
      <c r="AE250" s="231">
        <v>0</v>
      </c>
      <c r="AF250" s="231">
        <v>0</v>
      </c>
      <c r="AG250" s="231">
        <v>0</v>
      </c>
      <c r="AH250" s="231">
        <v>9.0922719411250501</v>
      </c>
      <c r="AI250" s="233">
        <f t="shared" si="177"/>
        <v>17.080003536543693</v>
      </c>
      <c r="AJ250" s="160" t="str">
        <f t="shared" si="178"/>
        <v/>
      </c>
      <c r="BA250" s="160"/>
      <c r="BR250" s="160"/>
      <c r="CG250" s="160"/>
    </row>
    <row r="251" spans="1:85" ht="15">
      <c r="A251" s="186" t="s">
        <v>139</v>
      </c>
      <c r="B251" s="175">
        <v>321.25399346317283</v>
      </c>
      <c r="C251" s="175">
        <v>10.721998832045255</v>
      </c>
      <c r="D251" s="175">
        <v>138.19890601610584</v>
      </c>
      <c r="E251" s="175">
        <v>29.52627421105219</v>
      </c>
      <c r="F251" s="362"/>
      <c r="G251" s="175">
        <v>0</v>
      </c>
      <c r="H251" s="187">
        <v>0</v>
      </c>
      <c r="I251" s="173">
        <f t="shared" si="175"/>
        <v>499.70117252237605</v>
      </c>
      <c r="J251" s="168"/>
      <c r="K251" s="188" t="s">
        <v>139</v>
      </c>
      <c r="L251" s="175">
        <v>321.25399346317283</v>
      </c>
      <c r="M251" s="175">
        <v>10.721998832045255</v>
      </c>
      <c r="N251" s="175">
        <v>138.19890601610584</v>
      </c>
      <c r="O251" s="175">
        <v>29.52627421105219</v>
      </c>
      <c r="P251" s="175">
        <v>9.858660984301619E-2</v>
      </c>
      <c r="Q251" s="175">
        <v>0</v>
      </c>
      <c r="R251" s="176">
        <v>0</v>
      </c>
      <c r="S251" s="177">
        <f t="shared" si="176"/>
        <v>499.79975913221909</v>
      </c>
      <c r="U251" s="234" t="s">
        <v>139</v>
      </c>
      <c r="V251" s="226">
        <v>316.99349410139752</v>
      </c>
      <c r="W251" s="226">
        <v>0</v>
      </c>
      <c r="X251" s="226">
        <v>0</v>
      </c>
      <c r="Y251" s="226">
        <v>10.721998832045255</v>
      </c>
      <c r="Z251" s="226">
        <v>138.19890601610584</v>
      </c>
      <c r="AA251" s="226">
        <v>3.4393684822431805</v>
      </c>
      <c r="AB251" s="226">
        <v>9.858660984301619E-2</v>
      </c>
      <c r="AC251" s="227">
        <v>30.347405090584321</v>
      </c>
      <c r="AD251" s="226">
        <v>4.2604993617753131</v>
      </c>
      <c r="AE251" s="226">
        <v>10.550717487427566</v>
      </c>
      <c r="AF251" s="226">
        <v>0</v>
      </c>
      <c r="AG251" s="226">
        <v>0</v>
      </c>
      <c r="AH251" s="226">
        <v>15.536188241381442</v>
      </c>
      <c r="AI251" s="229">
        <f t="shared" si="177"/>
        <v>499.79975913221921</v>
      </c>
      <c r="AJ251" s="160" t="str">
        <f t="shared" si="178"/>
        <v/>
      </c>
      <c r="BA251" s="160"/>
      <c r="BR251" s="160"/>
      <c r="CG251" s="160"/>
    </row>
    <row r="252" spans="1:85" ht="15">
      <c r="A252" s="178" t="s">
        <v>25</v>
      </c>
      <c r="B252" s="179">
        <v>37.294960653999802</v>
      </c>
      <c r="C252" s="179">
        <v>0.34114090189549862</v>
      </c>
      <c r="D252" s="179">
        <v>249.41999510834265</v>
      </c>
      <c r="E252" s="179">
        <v>454.62416330034375</v>
      </c>
      <c r="F252" s="362"/>
      <c r="G252" s="179">
        <v>90.150635889312227</v>
      </c>
      <c r="H252" s="180">
        <v>23.312485320225413</v>
      </c>
      <c r="I252" s="181">
        <f t="shared" si="175"/>
        <v>855.14338117411921</v>
      </c>
      <c r="J252" s="168"/>
      <c r="K252" s="182" t="s">
        <v>25</v>
      </c>
      <c r="L252" s="183">
        <v>37.294960653999802</v>
      </c>
      <c r="M252" s="183">
        <v>0.34114090189549862</v>
      </c>
      <c r="N252" s="183">
        <v>249.41999510834265</v>
      </c>
      <c r="O252" s="183">
        <v>454.62416330034375</v>
      </c>
      <c r="P252" s="183">
        <v>0.83251980290320537</v>
      </c>
      <c r="Q252" s="183">
        <v>90.150635889312227</v>
      </c>
      <c r="R252" s="184">
        <v>23.312485320225413</v>
      </c>
      <c r="S252" s="185">
        <f t="shared" si="176"/>
        <v>855.97590097702243</v>
      </c>
      <c r="U252" s="230" t="s">
        <v>25</v>
      </c>
      <c r="V252" s="231">
        <v>7.6597775437884206</v>
      </c>
      <c r="W252" s="231">
        <v>29.172287497431029</v>
      </c>
      <c r="X252" s="231">
        <v>90.150635889312227</v>
      </c>
      <c r="Y252" s="231">
        <v>0.34114090189549862</v>
      </c>
      <c r="Z252" s="231">
        <v>249.41999510834265</v>
      </c>
      <c r="AA252" s="231">
        <v>447.52186989545817</v>
      </c>
      <c r="AB252" s="231">
        <v>0.83251980290320537</v>
      </c>
      <c r="AC252" s="232">
        <v>30.877674337891371</v>
      </c>
      <c r="AD252" s="231">
        <v>0.46289561278034846</v>
      </c>
      <c r="AE252" s="231">
        <v>1.1142936323683055</v>
      </c>
      <c r="AF252" s="231">
        <v>23.312485320225413</v>
      </c>
      <c r="AG252" s="231">
        <v>0</v>
      </c>
      <c r="AH252" s="231">
        <v>5.9879997725172984</v>
      </c>
      <c r="AI252" s="233">
        <f t="shared" si="177"/>
        <v>855.97590097702255</v>
      </c>
      <c r="AJ252" s="160" t="str">
        <f t="shared" si="178"/>
        <v/>
      </c>
      <c r="BA252" s="160"/>
      <c r="BR252" s="160"/>
      <c r="CG252" s="160"/>
    </row>
    <row r="253" spans="1:85" ht="15">
      <c r="A253" s="186" t="s">
        <v>24</v>
      </c>
      <c r="B253" s="175">
        <v>280.02737059632187</v>
      </c>
      <c r="C253" s="175">
        <v>0</v>
      </c>
      <c r="D253" s="175">
        <v>4.0723715768465052</v>
      </c>
      <c r="E253" s="175">
        <v>0</v>
      </c>
      <c r="F253" s="362"/>
      <c r="G253" s="175">
        <v>0</v>
      </c>
      <c r="H253" s="187">
        <v>0</v>
      </c>
      <c r="I253" s="173">
        <f t="shared" si="175"/>
        <v>284.09974217316835</v>
      </c>
      <c r="J253" s="168"/>
      <c r="K253" s="188" t="s">
        <v>24</v>
      </c>
      <c r="L253" s="175">
        <v>280.02737059632187</v>
      </c>
      <c r="M253" s="175">
        <v>0</v>
      </c>
      <c r="N253" s="175">
        <v>4.0723715768465052</v>
      </c>
      <c r="O253" s="175">
        <v>0</v>
      </c>
      <c r="P253" s="175">
        <v>0</v>
      </c>
      <c r="Q253" s="175">
        <v>0</v>
      </c>
      <c r="R253" s="176">
        <v>0</v>
      </c>
      <c r="S253" s="177">
        <f t="shared" si="176"/>
        <v>284.09974217316835</v>
      </c>
      <c r="U253" s="234" t="s">
        <v>24</v>
      </c>
      <c r="V253" s="226">
        <v>279.90906273705616</v>
      </c>
      <c r="W253" s="226">
        <v>0</v>
      </c>
      <c r="X253" s="226">
        <v>0</v>
      </c>
      <c r="Y253" s="226">
        <v>0</v>
      </c>
      <c r="Z253" s="226">
        <v>4.0723715768465052</v>
      </c>
      <c r="AA253" s="226">
        <v>0</v>
      </c>
      <c r="AB253" s="226">
        <v>0</v>
      </c>
      <c r="AC253" s="227">
        <v>0.11830785926569812</v>
      </c>
      <c r="AD253" s="226">
        <v>0.11830785926569812</v>
      </c>
      <c r="AE253" s="226">
        <v>0</v>
      </c>
      <c r="AF253" s="226">
        <v>0</v>
      </c>
      <c r="AG253" s="226">
        <v>0</v>
      </c>
      <c r="AH253" s="226">
        <v>0</v>
      </c>
      <c r="AI253" s="229">
        <f t="shared" si="177"/>
        <v>284.09974217316835</v>
      </c>
      <c r="AJ253" s="160" t="str">
        <f t="shared" si="178"/>
        <v/>
      </c>
      <c r="BA253" s="160"/>
      <c r="BR253" s="160"/>
      <c r="CG253" s="160"/>
    </row>
    <row r="254" spans="1:85" ht="15">
      <c r="A254" s="178" t="s">
        <v>60</v>
      </c>
      <c r="B254" s="179">
        <v>5.0707417896469797</v>
      </c>
      <c r="C254" s="179">
        <v>0</v>
      </c>
      <c r="D254" s="179">
        <v>0</v>
      </c>
      <c r="E254" s="179">
        <v>0</v>
      </c>
      <c r="F254" s="362"/>
      <c r="G254" s="179">
        <v>0</v>
      </c>
      <c r="H254" s="180">
        <v>0</v>
      </c>
      <c r="I254" s="181">
        <f t="shared" si="175"/>
        <v>5.0707417896469797</v>
      </c>
      <c r="J254" s="168"/>
      <c r="K254" s="182" t="s">
        <v>60</v>
      </c>
      <c r="L254" s="183">
        <v>5.0707417896469797</v>
      </c>
      <c r="M254" s="183">
        <v>0</v>
      </c>
      <c r="N254" s="183">
        <v>0</v>
      </c>
      <c r="O254" s="183">
        <v>0</v>
      </c>
      <c r="P254" s="183">
        <v>0</v>
      </c>
      <c r="Q254" s="183">
        <v>0</v>
      </c>
      <c r="R254" s="184">
        <v>0</v>
      </c>
      <c r="S254" s="185">
        <f t="shared" si="176"/>
        <v>5.0707417896469797</v>
      </c>
      <c r="U254" s="230" t="s">
        <v>60</v>
      </c>
      <c r="V254" s="231">
        <v>5.0707417896469797</v>
      </c>
      <c r="W254" s="231">
        <v>0</v>
      </c>
      <c r="X254" s="231">
        <v>0</v>
      </c>
      <c r="Y254" s="231">
        <v>0</v>
      </c>
      <c r="Z254" s="231">
        <v>0</v>
      </c>
      <c r="AA254" s="231">
        <v>0</v>
      </c>
      <c r="AB254" s="231">
        <v>0</v>
      </c>
      <c r="AC254" s="232">
        <v>0</v>
      </c>
      <c r="AD254" s="231">
        <v>0</v>
      </c>
      <c r="AE254" s="231">
        <v>0</v>
      </c>
      <c r="AF254" s="231">
        <v>0</v>
      </c>
      <c r="AG254" s="231">
        <v>0</v>
      </c>
      <c r="AH254" s="231">
        <v>0</v>
      </c>
      <c r="AI254" s="233">
        <f t="shared" si="177"/>
        <v>5.0707417896469797</v>
      </c>
      <c r="AJ254" s="160" t="str">
        <f t="shared" si="178"/>
        <v/>
      </c>
      <c r="BA254" s="160"/>
      <c r="BR254" s="160"/>
      <c r="CG254" s="160"/>
    </row>
    <row r="255" spans="1:85" ht="15">
      <c r="A255" s="186" t="s">
        <v>22</v>
      </c>
      <c r="B255" s="175">
        <v>127.68096748494365</v>
      </c>
      <c r="C255" s="175">
        <v>0</v>
      </c>
      <c r="D255" s="175">
        <v>0</v>
      </c>
      <c r="E255" s="175">
        <v>3.2738709611524017</v>
      </c>
      <c r="F255" s="362"/>
      <c r="G255" s="175">
        <v>0</v>
      </c>
      <c r="H255" s="187">
        <v>0</v>
      </c>
      <c r="I255" s="173">
        <f t="shared" si="175"/>
        <v>130.95483844609606</v>
      </c>
      <c r="J255" s="168"/>
      <c r="K255" s="188" t="s">
        <v>22</v>
      </c>
      <c r="L255" s="175">
        <v>127.68096748494365</v>
      </c>
      <c r="M255" s="175">
        <v>0</v>
      </c>
      <c r="N255" s="175">
        <v>0</v>
      </c>
      <c r="O255" s="175">
        <v>3.2738709611524017</v>
      </c>
      <c r="P255" s="175">
        <v>16.04062172102816</v>
      </c>
      <c r="Q255" s="175">
        <v>0</v>
      </c>
      <c r="R255" s="176">
        <v>0</v>
      </c>
      <c r="S255" s="177">
        <f t="shared" si="176"/>
        <v>146.99546016712424</v>
      </c>
      <c r="U255" s="234" t="s">
        <v>22</v>
      </c>
      <c r="V255" s="226">
        <v>127.02619329271317</v>
      </c>
      <c r="W255" s="226">
        <v>0</v>
      </c>
      <c r="X255" s="226">
        <v>0</v>
      </c>
      <c r="Y255" s="226">
        <v>0</v>
      </c>
      <c r="Z255" s="226">
        <v>0</v>
      </c>
      <c r="AA255" s="226">
        <v>0</v>
      </c>
      <c r="AB255" s="226">
        <v>16.04062172102816</v>
      </c>
      <c r="AC255" s="227">
        <v>3.9286451533828819</v>
      </c>
      <c r="AD255" s="226">
        <v>0.65477419223048028</v>
      </c>
      <c r="AE255" s="226">
        <v>0</v>
      </c>
      <c r="AF255" s="226">
        <v>0</v>
      </c>
      <c r="AG255" s="226">
        <v>0</v>
      </c>
      <c r="AH255" s="226">
        <v>3.2738709611524017</v>
      </c>
      <c r="AI255" s="229">
        <f t="shared" si="177"/>
        <v>146.99546016712424</v>
      </c>
      <c r="AJ255" s="160" t="str">
        <f t="shared" si="178"/>
        <v/>
      </c>
      <c r="BA255" s="160"/>
      <c r="BR255" s="160"/>
      <c r="CG255" s="160"/>
    </row>
    <row r="256" spans="1:85" ht="15">
      <c r="A256" s="178" t="s">
        <v>21</v>
      </c>
      <c r="B256" s="179">
        <v>6.9831345371293473E-4</v>
      </c>
      <c r="C256" s="179">
        <v>0</v>
      </c>
      <c r="D256" s="179">
        <v>1.7457836342823368E-4</v>
      </c>
      <c r="E256" s="179">
        <v>0</v>
      </c>
      <c r="F256" s="362"/>
      <c r="G256" s="179">
        <v>0</v>
      </c>
      <c r="H256" s="180">
        <v>0</v>
      </c>
      <c r="I256" s="181">
        <f t="shared" si="175"/>
        <v>8.7289181714116841E-4</v>
      </c>
      <c r="J256" s="168"/>
      <c r="K256" s="182" t="s">
        <v>21</v>
      </c>
      <c r="L256" s="183">
        <v>6.9831345371293473E-4</v>
      </c>
      <c r="M256" s="183">
        <v>0</v>
      </c>
      <c r="N256" s="183">
        <v>1.7457836342823368E-4</v>
      </c>
      <c r="O256" s="183">
        <v>0</v>
      </c>
      <c r="P256" s="183">
        <v>0</v>
      </c>
      <c r="Q256" s="183">
        <v>0</v>
      </c>
      <c r="R256" s="184">
        <v>0</v>
      </c>
      <c r="S256" s="185">
        <f t="shared" si="176"/>
        <v>8.7289181714116841E-4</v>
      </c>
      <c r="U256" s="230" t="s">
        <v>61</v>
      </c>
      <c r="V256" s="231">
        <v>6.9831345371293473E-4</v>
      </c>
      <c r="W256" s="231">
        <v>0</v>
      </c>
      <c r="X256" s="231">
        <v>0</v>
      </c>
      <c r="Y256" s="231">
        <v>0</v>
      </c>
      <c r="Z256" s="231">
        <v>1.7457836342823368E-4</v>
      </c>
      <c r="AA256" s="231">
        <v>0</v>
      </c>
      <c r="AB256" s="231">
        <v>0</v>
      </c>
      <c r="AC256" s="232">
        <v>0</v>
      </c>
      <c r="AD256" s="231">
        <v>0</v>
      </c>
      <c r="AE256" s="231">
        <v>0</v>
      </c>
      <c r="AF256" s="231">
        <v>0</v>
      </c>
      <c r="AG256" s="231">
        <v>0</v>
      </c>
      <c r="AH256" s="231">
        <v>0</v>
      </c>
      <c r="AI256" s="233">
        <f t="shared" si="177"/>
        <v>8.7289181714116841E-4</v>
      </c>
      <c r="AJ256" s="160" t="str">
        <f t="shared" si="178"/>
        <v/>
      </c>
      <c r="BA256" s="160"/>
      <c r="BR256" s="160"/>
      <c r="CG256" s="160"/>
    </row>
    <row r="257" spans="1:85" ht="15">
      <c r="A257" s="189" t="s">
        <v>64</v>
      </c>
      <c r="B257" s="175">
        <v>9.7199999999999995E-2</v>
      </c>
      <c r="C257" s="175">
        <v>0</v>
      </c>
      <c r="D257" s="175">
        <v>0</v>
      </c>
      <c r="E257" s="175">
        <v>0</v>
      </c>
      <c r="F257" s="362"/>
      <c r="G257" s="175">
        <v>0</v>
      </c>
      <c r="H257" s="187">
        <v>0</v>
      </c>
      <c r="I257" s="173">
        <f t="shared" si="175"/>
        <v>9.7199999999999995E-2</v>
      </c>
      <c r="J257" s="168"/>
      <c r="K257" s="190" t="s">
        <v>64</v>
      </c>
      <c r="L257" s="175">
        <v>9.7199999999999995E-2</v>
      </c>
      <c r="M257" s="175">
        <v>0</v>
      </c>
      <c r="N257" s="175">
        <v>0</v>
      </c>
      <c r="O257" s="175">
        <v>0</v>
      </c>
      <c r="P257" s="175">
        <v>0</v>
      </c>
      <c r="Q257" s="175">
        <v>0</v>
      </c>
      <c r="R257" s="176">
        <v>0</v>
      </c>
      <c r="S257" s="177">
        <f t="shared" si="176"/>
        <v>9.7199999999999995E-2</v>
      </c>
      <c r="U257" s="235" t="s">
        <v>62</v>
      </c>
      <c r="V257" s="226">
        <v>9.7199999999999995E-2</v>
      </c>
      <c r="W257" s="226">
        <v>0</v>
      </c>
      <c r="X257" s="226">
        <v>0</v>
      </c>
      <c r="Y257" s="226">
        <v>0</v>
      </c>
      <c r="Z257" s="226">
        <v>0</v>
      </c>
      <c r="AA257" s="226">
        <v>0</v>
      </c>
      <c r="AB257" s="226">
        <v>0</v>
      </c>
      <c r="AC257" s="227">
        <v>0</v>
      </c>
      <c r="AD257" s="228">
        <v>0</v>
      </c>
      <c r="AE257" s="228">
        <v>0</v>
      </c>
      <c r="AF257" s="228">
        <v>0</v>
      </c>
      <c r="AG257" s="228">
        <v>0</v>
      </c>
      <c r="AH257" s="228">
        <v>0</v>
      </c>
      <c r="AI257" s="229">
        <f t="shared" si="177"/>
        <v>9.7199999999999995E-2</v>
      </c>
      <c r="AJ257" s="160" t="str">
        <f t="shared" si="178"/>
        <v/>
      </c>
      <c r="BA257" s="160"/>
      <c r="BR257" s="160"/>
      <c r="CG257" s="160"/>
    </row>
    <row r="258" spans="1:85">
      <c r="A258" s="191" t="s">
        <v>23</v>
      </c>
      <c r="B258" s="192">
        <v>9.7199999999999995E-2</v>
      </c>
      <c r="C258" s="192">
        <v>0</v>
      </c>
      <c r="D258" s="192">
        <v>0</v>
      </c>
      <c r="E258" s="192">
        <v>0</v>
      </c>
      <c r="F258" s="362"/>
      <c r="G258" s="192">
        <v>0</v>
      </c>
      <c r="H258" s="193">
        <v>0</v>
      </c>
      <c r="I258" s="194">
        <f t="shared" si="175"/>
        <v>9.7199999999999995E-2</v>
      </c>
      <c r="J258" s="168"/>
      <c r="K258" s="195" t="s">
        <v>23</v>
      </c>
      <c r="L258" s="196">
        <v>9.7199999999999995E-2</v>
      </c>
      <c r="M258" s="196">
        <v>0</v>
      </c>
      <c r="N258" s="196">
        <v>0</v>
      </c>
      <c r="O258" s="196">
        <v>0</v>
      </c>
      <c r="P258" s="196">
        <v>0</v>
      </c>
      <c r="Q258" s="196">
        <v>0</v>
      </c>
      <c r="R258" s="197">
        <v>0</v>
      </c>
      <c r="S258" s="198">
        <f t="shared" si="176"/>
        <v>9.7199999999999995E-2</v>
      </c>
      <c r="U258" s="236" t="s">
        <v>66</v>
      </c>
      <c r="V258" s="237">
        <v>9.7199999999999995E-2</v>
      </c>
      <c r="W258" s="237">
        <v>0</v>
      </c>
      <c r="X258" s="237">
        <v>0</v>
      </c>
      <c r="Y258" s="237">
        <v>0</v>
      </c>
      <c r="Z258" s="237">
        <v>0</v>
      </c>
      <c r="AA258" s="237">
        <v>0</v>
      </c>
      <c r="AB258" s="237">
        <v>0</v>
      </c>
      <c r="AC258" s="237">
        <v>0</v>
      </c>
      <c r="AD258" s="237">
        <v>0</v>
      </c>
      <c r="AE258" s="237">
        <v>0</v>
      </c>
      <c r="AF258" s="237">
        <v>0</v>
      </c>
      <c r="AG258" s="237">
        <v>0</v>
      </c>
      <c r="AH258" s="125">
        <v>0</v>
      </c>
      <c r="AI258" s="238">
        <f t="shared" si="177"/>
        <v>9.7199999999999995E-2</v>
      </c>
      <c r="AJ258" s="160" t="str">
        <f t="shared" si="178"/>
        <v/>
      </c>
      <c r="BA258" s="160"/>
      <c r="BR258" s="160"/>
      <c r="CG258" s="160"/>
    </row>
    <row r="259" spans="1:85">
      <c r="A259" s="199" t="s">
        <v>19</v>
      </c>
      <c r="B259" s="200">
        <v>0</v>
      </c>
      <c r="C259" s="200">
        <v>0</v>
      </c>
      <c r="D259" s="200">
        <v>0</v>
      </c>
      <c r="E259" s="200">
        <v>0</v>
      </c>
      <c r="F259" s="362"/>
      <c r="G259" s="200">
        <v>0</v>
      </c>
      <c r="H259" s="201">
        <v>0</v>
      </c>
      <c r="I259" s="202">
        <f t="shared" si="175"/>
        <v>0</v>
      </c>
      <c r="J259" s="168"/>
      <c r="K259" s="203" t="s">
        <v>19</v>
      </c>
      <c r="L259" s="200">
        <v>0</v>
      </c>
      <c r="M259" s="200">
        <v>0</v>
      </c>
      <c r="N259" s="200">
        <v>0</v>
      </c>
      <c r="O259" s="200">
        <v>0</v>
      </c>
      <c r="P259" s="200">
        <v>0</v>
      </c>
      <c r="Q259" s="200">
        <v>0</v>
      </c>
      <c r="R259" s="204">
        <v>0</v>
      </c>
      <c r="S259" s="205">
        <f t="shared" si="176"/>
        <v>0</v>
      </c>
      <c r="U259" s="239" t="s">
        <v>19</v>
      </c>
      <c r="V259" s="240">
        <v>0</v>
      </c>
      <c r="W259" s="240">
        <v>0</v>
      </c>
      <c r="X259" s="240">
        <v>0</v>
      </c>
      <c r="Y259" s="240">
        <v>0</v>
      </c>
      <c r="Z259" s="240">
        <v>0</v>
      </c>
      <c r="AA259" s="240">
        <v>0</v>
      </c>
      <c r="AB259" s="240">
        <v>0</v>
      </c>
      <c r="AC259" s="240">
        <v>0</v>
      </c>
      <c r="AD259" s="241">
        <v>0</v>
      </c>
      <c r="AE259" s="241">
        <v>0</v>
      </c>
      <c r="AF259" s="241">
        <v>0</v>
      </c>
      <c r="AG259" s="241">
        <v>0</v>
      </c>
      <c r="AH259" s="241">
        <v>0</v>
      </c>
      <c r="AI259" s="242">
        <f t="shared" si="177"/>
        <v>0</v>
      </c>
      <c r="AJ259" s="160" t="str">
        <f t="shared" si="178"/>
        <v/>
      </c>
      <c r="BA259" s="160"/>
      <c r="BR259" s="160"/>
      <c r="CG259" s="160"/>
    </row>
    <row r="260" spans="1:85">
      <c r="A260" s="191" t="s">
        <v>20</v>
      </c>
      <c r="B260" s="192">
        <v>0</v>
      </c>
      <c r="C260" s="192">
        <v>0</v>
      </c>
      <c r="D260" s="192">
        <v>0</v>
      </c>
      <c r="E260" s="192">
        <v>0</v>
      </c>
      <c r="F260" s="362"/>
      <c r="G260" s="192">
        <v>0</v>
      </c>
      <c r="H260" s="193">
        <v>0</v>
      </c>
      <c r="I260" s="194">
        <f t="shared" si="175"/>
        <v>0</v>
      </c>
      <c r="J260" s="168"/>
      <c r="K260" s="195" t="s">
        <v>20</v>
      </c>
      <c r="L260" s="196">
        <v>0</v>
      </c>
      <c r="M260" s="196">
        <v>0</v>
      </c>
      <c r="N260" s="196">
        <v>0</v>
      </c>
      <c r="O260" s="196">
        <v>0</v>
      </c>
      <c r="P260" s="196">
        <v>0</v>
      </c>
      <c r="Q260" s="196">
        <v>0</v>
      </c>
      <c r="R260" s="197">
        <v>0</v>
      </c>
      <c r="S260" s="198">
        <f t="shared" si="176"/>
        <v>0</v>
      </c>
      <c r="U260" s="236" t="s">
        <v>20</v>
      </c>
      <c r="V260" s="237">
        <v>0</v>
      </c>
      <c r="W260" s="237">
        <v>0</v>
      </c>
      <c r="X260" s="237">
        <v>0</v>
      </c>
      <c r="Y260" s="237">
        <v>0</v>
      </c>
      <c r="Z260" s="237">
        <v>0</v>
      </c>
      <c r="AA260" s="237">
        <v>0</v>
      </c>
      <c r="AB260" s="237">
        <v>0</v>
      </c>
      <c r="AC260" s="237">
        <v>0</v>
      </c>
      <c r="AD260" s="237">
        <v>0</v>
      </c>
      <c r="AE260" s="237">
        <v>0</v>
      </c>
      <c r="AF260" s="237">
        <v>0</v>
      </c>
      <c r="AG260" s="237">
        <v>0</v>
      </c>
      <c r="AH260" s="125">
        <v>0</v>
      </c>
      <c r="AI260" s="238">
        <f t="shared" si="177"/>
        <v>0</v>
      </c>
      <c r="AJ260" s="160" t="str">
        <f t="shared" si="178"/>
        <v/>
      </c>
      <c r="BA260" s="160"/>
      <c r="BR260" s="160"/>
      <c r="CG260" s="160"/>
    </row>
    <row r="261" spans="1:85" ht="15" thickBot="1">
      <c r="A261" s="206" t="s">
        <v>11</v>
      </c>
      <c r="B261" s="207">
        <v>0</v>
      </c>
      <c r="C261" s="207">
        <v>0</v>
      </c>
      <c r="D261" s="207">
        <v>0</v>
      </c>
      <c r="E261" s="207">
        <v>0</v>
      </c>
      <c r="F261" s="363"/>
      <c r="G261" s="207">
        <v>0</v>
      </c>
      <c r="H261" s="208">
        <v>0</v>
      </c>
      <c r="I261" s="209">
        <f t="shared" si="175"/>
        <v>0</v>
      </c>
      <c r="J261" s="168"/>
      <c r="K261" s="210" t="s">
        <v>11</v>
      </c>
      <c r="L261" s="207">
        <v>0</v>
      </c>
      <c r="M261" s="207">
        <v>0</v>
      </c>
      <c r="N261" s="207">
        <v>0</v>
      </c>
      <c r="O261" s="207">
        <v>0</v>
      </c>
      <c r="P261" s="207">
        <v>0</v>
      </c>
      <c r="Q261" s="207">
        <v>0</v>
      </c>
      <c r="R261" s="211">
        <v>0</v>
      </c>
      <c r="S261" s="212">
        <f t="shared" si="176"/>
        <v>0</v>
      </c>
      <c r="U261" s="239" t="s">
        <v>11</v>
      </c>
      <c r="V261" s="240">
        <v>0</v>
      </c>
      <c r="W261" s="240">
        <v>0</v>
      </c>
      <c r="X261" s="240">
        <v>0</v>
      </c>
      <c r="Y261" s="240">
        <v>0</v>
      </c>
      <c r="Z261" s="240">
        <v>0</v>
      </c>
      <c r="AA261" s="240">
        <v>0</v>
      </c>
      <c r="AB261" s="240">
        <v>0</v>
      </c>
      <c r="AC261" s="240">
        <v>0</v>
      </c>
      <c r="AD261" s="241">
        <v>0</v>
      </c>
      <c r="AE261" s="241">
        <v>0</v>
      </c>
      <c r="AF261" s="241">
        <v>0</v>
      </c>
      <c r="AG261" s="241">
        <v>0</v>
      </c>
      <c r="AH261" s="241">
        <v>0</v>
      </c>
      <c r="AI261" s="242">
        <f t="shared" si="177"/>
        <v>0</v>
      </c>
      <c r="AJ261" s="160" t="str">
        <f t="shared" si="178"/>
        <v/>
      </c>
      <c r="BA261" s="160"/>
      <c r="BR261" s="160"/>
      <c r="CG261" s="160"/>
    </row>
    <row r="262" spans="1:85" ht="15">
      <c r="A262" s="213" t="s">
        <v>26</v>
      </c>
      <c r="B262" s="214">
        <f>SUM(B241:B257)</f>
        <v>868.5392288244401</v>
      </c>
      <c r="C262" s="214">
        <f t="shared" ref="C262:H262" si="179">SUM(C241:C257)</f>
        <v>11.553073706906483</v>
      </c>
      <c r="D262" s="214">
        <f t="shared" si="179"/>
        <v>415.5961840870865</v>
      </c>
      <c r="E262" s="214">
        <f t="shared" si="179"/>
        <v>499.22786216313443</v>
      </c>
      <c r="F262" s="214">
        <f t="shared" si="179"/>
        <v>0</v>
      </c>
      <c r="G262" s="214">
        <f t="shared" si="179"/>
        <v>90.150635889312227</v>
      </c>
      <c r="H262" s="216">
        <f t="shared" si="179"/>
        <v>23.312485320225413</v>
      </c>
      <c r="I262" s="173">
        <f t="shared" ref="I262" si="180">SUM(I241:I257)</f>
        <v>1908.379469991105</v>
      </c>
      <c r="J262" s="168"/>
      <c r="K262" s="215" t="s">
        <v>26</v>
      </c>
      <c r="L262" s="214">
        <f>SUM(L241:L257)</f>
        <v>868.5392288244401</v>
      </c>
      <c r="M262" s="214">
        <f t="shared" ref="M262:R262" si="181">SUM(M241:M257)</f>
        <v>11.553073706906483</v>
      </c>
      <c r="N262" s="214">
        <f t="shared" si="181"/>
        <v>415.5961840870865</v>
      </c>
      <c r="O262" s="214">
        <f t="shared" si="181"/>
        <v>499.22786216313443</v>
      </c>
      <c r="P262" s="214">
        <f t="shared" si="181"/>
        <v>313.53019027362626</v>
      </c>
      <c r="Q262" s="214">
        <f t="shared" si="181"/>
        <v>90.150635889312227</v>
      </c>
      <c r="R262" s="216">
        <f t="shared" si="181"/>
        <v>23.312485320225413</v>
      </c>
      <c r="S262" s="217">
        <f t="shared" ref="S262" si="182">SUM(S241:S257)</f>
        <v>2221.9096602647314</v>
      </c>
      <c r="T262" s="160" t="str">
        <f>IF(ABS(S262-AI262)&gt;0.01,S262-AI262,"")</f>
        <v/>
      </c>
      <c r="U262" s="243" t="s">
        <v>63</v>
      </c>
      <c r="V262" s="244">
        <f>SUM(V241:V257)</f>
        <v>833.12252166588723</v>
      </c>
      <c r="W262" s="244">
        <f t="shared" ref="W262:AH262" si="183">SUM(W241:W257)</f>
        <v>29.172287497431029</v>
      </c>
      <c r="X262" s="244">
        <f t="shared" si="183"/>
        <v>90.150635889312227</v>
      </c>
      <c r="Y262" s="244">
        <f t="shared" si="183"/>
        <v>11.553073706906483</v>
      </c>
      <c r="Z262" s="244">
        <f t="shared" si="183"/>
        <v>415.5961840870865</v>
      </c>
      <c r="AA262" s="244">
        <f t="shared" si="183"/>
        <v>452.226965416084</v>
      </c>
      <c r="AB262" s="244">
        <f t="shared" si="183"/>
        <v>313.53019027362626</v>
      </c>
      <c r="AC262" s="244">
        <f t="shared" si="183"/>
        <v>76.557801728397735</v>
      </c>
      <c r="AD262" s="245">
        <f t="shared" si="183"/>
        <v>6.2444196611218068</v>
      </c>
      <c r="AE262" s="245">
        <f t="shared" si="183"/>
        <v>11.665011119795871</v>
      </c>
      <c r="AF262" s="245">
        <f t="shared" si="183"/>
        <v>23.312485320225413</v>
      </c>
      <c r="AG262" s="245">
        <f t="shared" si="183"/>
        <v>0</v>
      </c>
      <c r="AH262" s="245">
        <f t="shared" si="183"/>
        <v>35.335885627254626</v>
      </c>
      <c r="AI262" s="246">
        <f>SUM(V262:AC262)</f>
        <v>2221.9096602647319</v>
      </c>
      <c r="AJ262" s="160" t="str">
        <f t="shared" si="178"/>
        <v/>
      </c>
      <c r="BA262" s="160"/>
      <c r="BR262" s="160"/>
      <c r="CG262" s="160"/>
    </row>
    <row r="263" spans="1:85" s="23" customFormat="1" ht="15" thickBot="1">
      <c r="A263" s="30" t="s">
        <v>88</v>
      </c>
      <c r="B263" s="47">
        <f>IF($I262=0,"-",B262/$I262)</f>
        <v>0.45511872375596685</v>
      </c>
      <c r="C263" s="47">
        <f t="shared" ref="C263:H263" si="184">IF($I262=0,"-",C262/$I262)</f>
        <v>6.0538660620575281E-3</v>
      </c>
      <c r="D263" s="47">
        <f t="shared" si="184"/>
        <v>0.21777439477957894</v>
      </c>
      <c r="E263" s="47">
        <f t="shared" si="184"/>
        <v>0.26159779541406475</v>
      </c>
      <c r="F263" s="47">
        <f t="shared" si="184"/>
        <v>0</v>
      </c>
      <c r="G263" s="47">
        <f t="shared" si="184"/>
        <v>4.7239365811104862E-2</v>
      </c>
      <c r="H263" s="70">
        <f t="shared" si="184"/>
        <v>1.221585417722717E-2</v>
      </c>
      <c r="I263" s="48">
        <f>SUM(B263:H263)</f>
        <v>1</v>
      </c>
      <c r="J263" s="160"/>
      <c r="K263" s="81" t="s">
        <v>88</v>
      </c>
      <c r="L263" s="98">
        <f>IF($S262=0,"-",L262/$S262)</f>
        <v>0.39089763384932458</v>
      </c>
      <c r="M263" s="98">
        <f t="shared" ref="M263:R263" si="185">IF($S262=0,"-",M262/$S262)</f>
        <v>5.1996145088680076E-3</v>
      </c>
      <c r="N263" s="98">
        <f t="shared" si="185"/>
        <v>0.1870445911997925</v>
      </c>
      <c r="O263" s="98">
        <f t="shared" si="185"/>
        <v>0.22468414044505008</v>
      </c>
      <c r="P263" s="98">
        <f t="shared" si="185"/>
        <v>0.14110843293073869</v>
      </c>
      <c r="Q263" s="98">
        <f t="shared" si="185"/>
        <v>4.0573492928857938E-2</v>
      </c>
      <c r="R263" s="99">
        <f t="shared" si="185"/>
        <v>1.0492094137368225E-2</v>
      </c>
      <c r="S263" s="100">
        <f>SUM(L263:R263)</f>
        <v>1</v>
      </c>
      <c r="U263" s="110" t="s">
        <v>88</v>
      </c>
      <c r="V263" s="133">
        <f>+V262/$AI262</f>
        <v>0.37495787365478395</v>
      </c>
      <c r="W263" s="133">
        <f t="shared" ref="W263:AH263" si="186">+W262/$AI262</f>
        <v>1.3129376058410613E-2</v>
      </c>
      <c r="X263" s="133">
        <f t="shared" si="186"/>
        <v>4.0573492928857931E-2</v>
      </c>
      <c r="Y263" s="133">
        <f t="shared" si="186"/>
        <v>5.1996145088680067E-3</v>
      </c>
      <c r="Z263" s="133">
        <f t="shared" si="186"/>
        <v>0.18704459119979244</v>
      </c>
      <c r="AA263" s="133">
        <f t="shared" si="186"/>
        <v>0.20353076162520617</v>
      </c>
      <c r="AB263" s="133">
        <f t="shared" si="186"/>
        <v>0.14110843293073866</v>
      </c>
      <c r="AC263" s="133">
        <f t="shared" si="186"/>
        <v>3.4455857093342028E-2</v>
      </c>
      <c r="AD263" s="133">
        <f t="shared" si="186"/>
        <v>2.8103841361299129E-3</v>
      </c>
      <c r="AE263" s="133">
        <f t="shared" si="186"/>
        <v>5.249993430608709E-3</v>
      </c>
      <c r="AF263" s="133">
        <f t="shared" si="186"/>
        <v>1.0492094137368223E-2</v>
      </c>
      <c r="AG263" s="133">
        <f t="shared" si="186"/>
        <v>0</v>
      </c>
      <c r="AH263" s="133">
        <f t="shared" si="186"/>
        <v>1.5903385389235174E-2</v>
      </c>
      <c r="AI263" s="134">
        <f>SUM(V263:AC263)</f>
        <v>0.99999999999999978</v>
      </c>
      <c r="AJ263" s="23" t="str">
        <f t="shared" si="178"/>
        <v/>
      </c>
    </row>
    <row r="264" spans="1:85" ht="15" thickBot="1">
      <c r="A264" s="247"/>
      <c r="B264" s="247"/>
      <c r="C264" s="247"/>
      <c r="D264" s="247"/>
      <c r="E264" s="247"/>
      <c r="F264" s="247"/>
      <c r="G264" s="247"/>
      <c r="H264" s="247"/>
      <c r="I264" s="247"/>
      <c r="K264" s="247"/>
      <c r="L264" s="247"/>
      <c r="M264" s="247"/>
      <c r="N264" s="247"/>
      <c r="O264" s="247"/>
      <c r="P264" s="247"/>
      <c r="Q264" s="247"/>
      <c r="R264" s="247"/>
      <c r="S264" s="247"/>
      <c r="AI264" s="168"/>
      <c r="BA264" s="160"/>
      <c r="BR264" s="160"/>
      <c r="CG264" s="160"/>
    </row>
    <row r="265" spans="1:85" ht="28.5">
      <c r="A265" s="312" t="s">
        <v>37</v>
      </c>
      <c r="B265" s="164" t="s">
        <v>0</v>
      </c>
      <c r="C265" s="164" t="s">
        <v>1</v>
      </c>
      <c r="D265" s="164" t="s">
        <v>2</v>
      </c>
      <c r="E265" s="164" t="s">
        <v>3</v>
      </c>
      <c r="F265" s="164" t="s">
        <v>27</v>
      </c>
      <c r="G265" s="164" t="s">
        <v>4</v>
      </c>
      <c r="H265" s="164" t="s">
        <v>5</v>
      </c>
      <c r="I265" s="165" t="s">
        <v>6</v>
      </c>
      <c r="K265" s="314" t="s">
        <v>37</v>
      </c>
      <c r="L265" s="166" t="s">
        <v>0</v>
      </c>
      <c r="M265" s="166" t="s">
        <v>1</v>
      </c>
      <c r="N265" s="166" t="s">
        <v>2</v>
      </c>
      <c r="O265" s="166" t="s">
        <v>3</v>
      </c>
      <c r="P265" s="166" t="s">
        <v>27</v>
      </c>
      <c r="Q265" s="166" t="s">
        <v>4</v>
      </c>
      <c r="R265" s="166" t="s">
        <v>5</v>
      </c>
      <c r="S265" s="167" t="s">
        <v>6</v>
      </c>
      <c r="U265" s="316" t="s">
        <v>37</v>
      </c>
      <c r="V265" s="219" t="s">
        <v>74</v>
      </c>
      <c r="W265" s="219" t="s">
        <v>75</v>
      </c>
      <c r="X265" s="219" t="s">
        <v>4</v>
      </c>
      <c r="Y265" s="219" t="s">
        <v>1</v>
      </c>
      <c r="Z265" s="219" t="s">
        <v>2</v>
      </c>
      <c r="AA265" s="219" t="s">
        <v>3</v>
      </c>
      <c r="AB265" s="219" t="s">
        <v>55</v>
      </c>
      <c r="AC265" s="219" t="s">
        <v>68</v>
      </c>
      <c r="AD265" s="220" t="s">
        <v>76</v>
      </c>
      <c r="AE265" s="220" t="s">
        <v>83</v>
      </c>
      <c r="AF265" s="220" t="s">
        <v>77</v>
      </c>
      <c r="AG265" s="220" t="s">
        <v>84</v>
      </c>
      <c r="AH265" s="220" t="s">
        <v>85</v>
      </c>
      <c r="AI265" s="221" t="s">
        <v>63</v>
      </c>
      <c r="BA265" s="160"/>
      <c r="BR265" s="160"/>
      <c r="CG265" s="160"/>
    </row>
    <row r="266" spans="1:85" ht="15">
      <c r="A266" s="313" t="s">
        <v>37</v>
      </c>
      <c r="B266" s="318" t="s">
        <v>69</v>
      </c>
      <c r="C266" s="319"/>
      <c r="D266" s="319"/>
      <c r="E266" s="319"/>
      <c r="F266" s="319"/>
      <c r="G266" s="319"/>
      <c r="H266" s="319"/>
      <c r="I266" s="320"/>
      <c r="K266" s="315" t="s">
        <v>37</v>
      </c>
      <c r="L266" s="321" t="s">
        <v>69</v>
      </c>
      <c r="M266" s="322"/>
      <c r="N266" s="322"/>
      <c r="O266" s="322"/>
      <c r="P266" s="322"/>
      <c r="Q266" s="322"/>
      <c r="R266" s="322"/>
      <c r="S266" s="323"/>
      <c r="U266" s="317" t="s">
        <v>37</v>
      </c>
      <c r="V266" s="324" t="s">
        <v>69</v>
      </c>
      <c r="W266" s="324"/>
      <c r="X266" s="324"/>
      <c r="Y266" s="324"/>
      <c r="Z266" s="324"/>
      <c r="AA266" s="324"/>
      <c r="AB266" s="324"/>
      <c r="AC266" s="324"/>
      <c r="AD266" s="324"/>
      <c r="AE266" s="324"/>
      <c r="AF266" s="324"/>
      <c r="AG266" s="324"/>
      <c r="AH266" s="324"/>
      <c r="AI266" s="325"/>
      <c r="BA266" s="160"/>
      <c r="BR266" s="160"/>
      <c r="CG266" s="160"/>
    </row>
    <row r="267" spans="1:85" ht="15">
      <c r="A267" s="170" t="s">
        <v>7</v>
      </c>
      <c r="B267" s="171">
        <v>0</v>
      </c>
      <c r="C267" s="171">
        <v>0</v>
      </c>
      <c r="D267" s="171">
        <v>0</v>
      </c>
      <c r="E267" s="171">
        <v>0</v>
      </c>
      <c r="F267" s="361"/>
      <c r="G267" s="171">
        <v>0</v>
      </c>
      <c r="H267" s="172">
        <v>0</v>
      </c>
      <c r="I267" s="173">
        <f>SUM(B267:H267)</f>
        <v>0</v>
      </c>
      <c r="J267" s="168"/>
      <c r="K267" s="222" t="s">
        <v>7</v>
      </c>
      <c r="L267" s="171">
        <v>0</v>
      </c>
      <c r="M267" s="171">
        <v>0</v>
      </c>
      <c r="N267" s="171">
        <v>0</v>
      </c>
      <c r="O267" s="171">
        <v>0</v>
      </c>
      <c r="P267" s="171">
        <v>0</v>
      </c>
      <c r="Q267" s="171">
        <v>0</v>
      </c>
      <c r="R267" s="223">
        <v>0</v>
      </c>
      <c r="S267" s="224">
        <f>SUM(L267:R267)</f>
        <v>0</v>
      </c>
      <c r="U267" s="225" t="s">
        <v>7</v>
      </c>
      <c r="V267" s="226">
        <v>0</v>
      </c>
      <c r="W267" s="226">
        <v>0</v>
      </c>
      <c r="X267" s="226">
        <v>0</v>
      </c>
      <c r="Y267" s="226">
        <v>0</v>
      </c>
      <c r="Z267" s="226">
        <v>0</v>
      </c>
      <c r="AA267" s="226">
        <v>0</v>
      </c>
      <c r="AB267" s="226">
        <v>0</v>
      </c>
      <c r="AC267" s="227">
        <v>0</v>
      </c>
      <c r="AD267" s="228">
        <v>0</v>
      </c>
      <c r="AE267" s="228">
        <v>0</v>
      </c>
      <c r="AF267" s="228">
        <v>0</v>
      </c>
      <c r="AG267" s="228">
        <v>0</v>
      </c>
      <c r="AH267" s="228">
        <v>0</v>
      </c>
      <c r="AI267" s="229">
        <f>SUM(V267:AC267)</f>
        <v>0</v>
      </c>
      <c r="AJ267" s="160" t="str">
        <f>IF(ABS(S267-AI267)&gt;0.001,S267-AI267,"")</f>
        <v/>
      </c>
      <c r="BA267" s="160"/>
      <c r="BR267" s="160"/>
      <c r="CG267" s="160"/>
    </row>
    <row r="268" spans="1:85" ht="15">
      <c r="A268" s="178" t="s">
        <v>8</v>
      </c>
      <c r="B268" s="179">
        <v>0</v>
      </c>
      <c r="C268" s="179">
        <v>0</v>
      </c>
      <c r="D268" s="179">
        <v>0</v>
      </c>
      <c r="E268" s="179">
        <v>0</v>
      </c>
      <c r="F268" s="362"/>
      <c r="G268" s="179">
        <v>0</v>
      </c>
      <c r="H268" s="180">
        <v>0</v>
      </c>
      <c r="I268" s="181">
        <f t="shared" ref="I268:I287" si="187">SUM(B268:H268)</f>
        <v>0</v>
      </c>
      <c r="J268" s="168"/>
      <c r="K268" s="182" t="s">
        <v>8</v>
      </c>
      <c r="L268" s="183">
        <v>0</v>
      </c>
      <c r="M268" s="183">
        <v>0</v>
      </c>
      <c r="N268" s="183">
        <v>0</v>
      </c>
      <c r="O268" s="183">
        <v>0</v>
      </c>
      <c r="P268" s="183">
        <v>0</v>
      </c>
      <c r="Q268" s="183">
        <v>0</v>
      </c>
      <c r="R268" s="184">
        <v>0</v>
      </c>
      <c r="S268" s="185">
        <f t="shared" ref="S268:S287" si="188">SUM(L268:R268)</f>
        <v>0</v>
      </c>
      <c r="U268" s="230" t="s">
        <v>8</v>
      </c>
      <c r="V268" s="231">
        <v>0</v>
      </c>
      <c r="W268" s="231">
        <v>0</v>
      </c>
      <c r="X268" s="231">
        <v>0</v>
      </c>
      <c r="Y268" s="231">
        <v>0</v>
      </c>
      <c r="Z268" s="231">
        <v>0</v>
      </c>
      <c r="AA268" s="231">
        <v>0</v>
      </c>
      <c r="AB268" s="231">
        <v>0</v>
      </c>
      <c r="AC268" s="232">
        <v>0</v>
      </c>
      <c r="AD268" s="231">
        <v>0</v>
      </c>
      <c r="AE268" s="231">
        <v>0</v>
      </c>
      <c r="AF268" s="231">
        <v>0</v>
      </c>
      <c r="AG268" s="231">
        <v>0</v>
      </c>
      <c r="AH268" s="231">
        <v>0</v>
      </c>
      <c r="AI268" s="233">
        <f t="shared" ref="AI268:AI287" si="189">SUM(V268:AC268)</f>
        <v>0</v>
      </c>
      <c r="AJ268" s="160" t="str">
        <f t="shared" ref="AJ268:AJ289" si="190">IF(ABS(S268-AI268)&gt;0.001,S268-AI268,"")</f>
        <v/>
      </c>
      <c r="BA268" s="160"/>
      <c r="BR268" s="160"/>
      <c r="CG268" s="160"/>
    </row>
    <row r="269" spans="1:85" ht="15">
      <c r="A269" s="186" t="s">
        <v>10</v>
      </c>
      <c r="B269" s="175">
        <v>0</v>
      </c>
      <c r="C269" s="175">
        <v>0</v>
      </c>
      <c r="D269" s="175">
        <v>0</v>
      </c>
      <c r="E269" s="175">
        <v>0</v>
      </c>
      <c r="F269" s="362"/>
      <c r="G269" s="175">
        <v>0</v>
      </c>
      <c r="H269" s="187">
        <v>0</v>
      </c>
      <c r="I269" s="173">
        <f t="shared" si="187"/>
        <v>0</v>
      </c>
      <c r="J269" s="168"/>
      <c r="K269" s="188" t="s">
        <v>10</v>
      </c>
      <c r="L269" s="175">
        <v>0</v>
      </c>
      <c r="M269" s="175">
        <v>0</v>
      </c>
      <c r="N269" s="175">
        <v>0</v>
      </c>
      <c r="O269" s="175">
        <v>0</v>
      </c>
      <c r="P269" s="175">
        <v>0</v>
      </c>
      <c r="Q269" s="175">
        <v>0</v>
      </c>
      <c r="R269" s="176">
        <v>0</v>
      </c>
      <c r="S269" s="177">
        <f t="shared" si="188"/>
        <v>0</v>
      </c>
      <c r="U269" s="234" t="s">
        <v>10</v>
      </c>
      <c r="V269" s="226">
        <v>0</v>
      </c>
      <c r="W269" s="226">
        <v>0</v>
      </c>
      <c r="X269" s="226">
        <v>0</v>
      </c>
      <c r="Y269" s="226">
        <v>0</v>
      </c>
      <c r="Z269" s="226">
        <v>0</v>
      </c>
      <c r="AA269" s="226">
        <v>0</v>
      </c>
      <c r="AB269" s="226">
        <v>0</v>
      </c>
      <c r="AC269" s="227">
        <v>0</v>
      </c>
      <c r="AD269" s="228">
        <v>0</v>
      </c>
      <c r="AE269" s="228">
        <v>0</v>
      </c>
      <c r="AF269" s="228">
        <v>0</v>
      </c>
      <c r="AG269" s="228">
        <v>0</v>
      </c>
      <c r="AH269" s="228">
        <v>0</v>
      </c>
      <c r="AI269" s="229">
        <f t="shared" si="189"/>
        <v>0</v>
      </c>
      <c r="AJ269" s="160" t="str">
        <f t="shared" si="190"/>
        <v/>
      </c>
      <c r="BA269" s="160"/>
      <c r="BR269" s="160"/>
      <c r="CG269" s="160"/>
    </row>
    <row r="270" spans="1:85" ht="15">
      <c r="A270" s="178" t="s">
        <v>56</v>
      </c>
      <c r="B270" s="179">
        <v>0</v>
      </c>
      <c r="C270" s="179">
        <v>0</v>
      </c>
      <c r="D270" s="179">
        <v>0</v>
      </c>
      <c r="E270" s="179">
        <v>0</v>
      </c>
      <c r="F270" s="362"/>
      <c r="G270" s="179">
        <v>0</v>
      </c>
      <c r="H270" s="180">
        <v>0</v>
      </c>
      <c r="I270" s="181">
        <f t="shared" si="187"/>
        <v>0</v>
      </c>
      <c r="J270" s="168"/>
      <c r="K270" s="182" t="s">
        <v>56</v>
      </c>
      <c r="L270" s="183">
        <v>0</v>
      </c>
      <c r="M270" s="183">
        <v>0</v>
      </c>
      <c r="N270" s="183">
        <v>0</v>
      </c>
      <c r="O270" s="183">
        <v>0</v>
      </c>
      <c r="P270" s="183">
        <v>0</v>
      </c>
      <c r="Q270" s="183">
        <v>0</v>
      </c>
      <c r="R270" s="184">
        <v>0</v>
      </c>
      <c r="S270" s="185">
        <f t="shared" si="188"/>
        <v>0</v>
      </c>
      <c r="U270" s="230" t="s">
        <v>56</v>
      </c>
      <c r="V270" s="231">
        <v>0</v>
      </c>
      <c r="W270" s="231">
        <v>0</v>
      </c>
      <c r="X270" s="231">
        <v>0</v>
      </c>
      <c r="Y270" s="231">
        <v>0</v>
      </c>
      <c r="Z270" s="231">
        <v>0</v>
      </c>
      <c r="AA270" s="231">
        <v>0</v>
      </c>
      <c r="AB270" s="231">
        <v>0</v>
      </c>
      <c r="AC270" s="232">
        <v>0</v>
      </c>
      <c r="AD270" s="231">
        <v>0</v>
      </c>
      <c r="AE270" s="231">
        <v>0</v>
      </c>
      <c r="AF270" s="231">
        <v>0</v>
      </c>
      <c r="AG270" s="231">
        <v>0</v>
      </c>
      <c r="AH270" s="231">
        <v>0</v>
      </c>
      <c r="AI270" s="233">
        <f t="shared" si="189"/>
        <v>0</v>
      </c>
      <c r="AJ270" s="160" t="str">
        <f t="shared" si="190"/>
        <v/>
      </c>
      <c r="BA270" s="160"/>
      <c r="BR270" s="160"/>
      <c r="CG270" s="160"/>
    </row>
    <row r="271" spans="1:85" ht="15">
      <c r="A271" s="186" t="s">
        <v>16</v>
      </c>
      <c r="B271" s="175">
        <v>0</v>
      </c>
      <c r="C271" s="175">
        <v>0</v>
      </c>
      <c r="D271" s="175">
        <v>0</v>
      </c>
      <c r="E271" s="175">
        <v>0</v>
      </c>
      <c r="F271" s="362"/>
      <c r="G271" s="175">
        <v>0</v>
      </c>
      <c r="H271" s="187">
        <v>0</v>
      </c>
      <c r="I271" s="173">
        <f t="shared" si="187"/>
        <v>0</v>
      </c>
      <c r="J271" s="168"/>
      <c r="K271" s="188" t="s">
        <v>16</v>
      </c>
      <c r="L271" s="175">
        <v>0</v>
      </c>
      <c r="M271" s="175">
        <v>0</v>
      </c>
      <c r="N271" s="175">
        <v>0</v>
      </c>
      <c r="O271" s="175">
        <v>0</v>
      </c>
      <c r="P271" s="175">
        <v>0</v>
      </c>
      <c r="Q271" s="175">
        <v>0</v>
      </c>
      <c r="R271" s="176">
        <v>0</v>
      </c>
      <c r="S271" s="177">
        <f t="shared" si="188"/>
        <v>0</v>
      </c>
      <c r="U271" s="234" t="s">
        <v>16</v>
      </c>
      <c r="V271" s="226">
        <v>0</v>
      </c>
      <c r="W271" s="226">
        <v>0</v>
      </c>
      <c r="X271" s="226">
        <v>0</v>
      </c>
      <c r="Y271" s="226">
        <v>0</v>
      </c>
      <c r="Z271" s="226">
        <v>0</v>
      </c>
      <c r="AA271" s="226">
        <v>0</v>
      </c>
      <c r="AB271" s="226">
        <v>0</v>
      </c>
      <c r="AC271" s="227">
        <v>0</v>
      </c>
      <c r="AD271" s="228">
        <v>0</v>
      </c>
      <c r="AE271" s="228">
        <v>0</v>
      </c>
      <c r="AF271" s="228">
        <v>0</v>
      </c>
      <c r="AG271" s="228">
        <v>0</v>
      </c>
      <c r="AH271" s="228">
        <v>0</v>
      </c>
      <c r="AI271" s="229">
        <f t="shared" si="189"/>
        <v>0</v>
      </c>
      <c r="AJ271" s="160" t="str">
        <f t="shared" si="190"/>
        <v/>
      </c>
      <c r="BA271" s="160"/>
      <c r="BR271" s="160"/>
      <c r="CG271" s="160"/>
    </row>
    <row r="272" spans="1:85" ht="15">
      <c r="A272" s="178" t="s">
        <v>15</v>
      </c>
      <c r="B272" s="179">
        <v>0</v>
      </c>
      <c r="C272" s="179">
        <v>0</v>
      </c>
      <c r="D272" s="179">
        <v>0</v>
      </c>
      <c r="E272" s="179">
        <v>0</v>
      </c>
      <c r="F272" s="362"/>
      <c r="G272" s="179">
        <v>0</v>
      </c>
      <c r="H272" s="180">
        <v>0</v>
      </c>
      <c r="I272" s="181">
        <f t="shared" si="187"/>
        <v>0</v>
      </c>
      <c r="J272" s="168"/>
      <c r="K272" s="182" t="s">
        <v>15</v>
      </c>
      <c r="L272" s="183">
        <v>0</v>
      </c>
      <c r="M272" s="183">
        <v>0</v>
      </c>
      <c r="N272" s="183">
        <v>0</v>
      </c>
      <c r="O272" s="183">
        <v>0</v>
      </c>
      <c r="P272" s="183">
        <v>0</v>
      </c>
      <c r="Q272" s="183">
        <v>0</v>
      </c>
      <c r="R272" s="184">
        <v>0</v>
      </c>
      <c r="S272" s="185">
        <f t="shared" si="188"/>
        <v>0</v>
      </c>
      <c r="U272" s="230" t="s">
        <v>57</v>
      </c>
      <c r="V272" s="231">
        <v>0</v>
      </c>
      <c r="W272" s="231">
        <v>0</v>
      </c>
      <c r="X272" s="231">
        <v>0</v>
      </c>
      <c r="Y272" s="231">
        <v>0</v>
      </c>
      <c r="Z272" s="231">
        <v>0</v>
      </c>
      <c r="AA272" s="231">
        <v>0</v>
      </c>
      <c r="AB272" s="231">
        <v>0</v>
      </c>
      <c r="AC272" s="232">
        <v>0</v>
      </c>
      <c r="AD272" s="231">
        <v>0</v>
      </c>
      <c r="AE272" s="231">
        <v>0</v>
      </c>
      <c r="AF272" s="231">
        <v>0</v>
      </c>
      <c r="AG272" s="231">
        <v>0</v>
      </c>
      <c r="AH272" s="231">
        <v>0</v>
      </c>
      <c r="AI272" s="233">
        <f t="shared" si="189"/>
        <v>0</v>
      </c>
      <c r="AJ272" s="160" t="str">
        <f t="shared" si="190"/>
        <v/>
      </c>
      <c r="BA272" s="160"/>
      <c r="BR272" s="160"/>
      <c r="CG272" s="160"/>
    </row>
    <row r="273" spans="1:85" ht="15">
      <c r="A273" s="186" t="s">
        <v>58</v>
      </c>
      <c r="B273" s="175">
        <v>0</v>
      </c>
      <c r="C273" s="175">
        <v>0</v>
      </c>
      <c r="D273" s="175">
        <v>0</v>
      </c>
      <c r="E273" s="175">
        <v>0</v>
      </c>
      <c r="F273" s="362"/>
      <c r="G273" s="175">
        <v>0</v>
      </c>
      <c r="H273" s="187">
        <v>0</v>
      </c>
      <c r="I273" s="173">
        <f t="shared" si="187"/>
        <v>0</v>
      </c>
      <c r="J273" s="168"/>
      <c r="K273" s="188" t="s">
        <v>58</v>
      </c>
      <c r="L273" s="175">
        <v>0</v>
      </c>
      <c r="M273" s="175">
        <v>0</v>
      </c>
      <c r="N273" s="175">
        <v>0</v>
      </c>
      <c r="O273" s="175">
        <v>0</v>
      </c>
      <c r="P273" s="175">
        <v>0</v>
      </c>
      <c r="Q273" s="175">
        <v>0</v>
      </c>
      <c r="R273" s="176">
        <v>0</v>
      </c>
      <c r="S273" s="177">
        <f t="shared" si="188"/>
        <v>0</v>
      </c>
      <c r="U273" s="234" t="s">
        <v>58</v>
      </c>
      <c r="V273" s="226">
        <v>0</v>
      </c>
      <c r="W273" s="226">
        <v>0</v>
      </c>
      <c r="X273" s="226">
        <v>0</v>
      </c>
      <c r="Y273" s="226">
        <v>0</v>
      </c>
      <c r="Z273" s="226">
        <v>0</v>
      </c>
      <c r="AA273" s="226">
        <v>0</v>
      </c>
      <c r="AB273" s="226">
        <v>0</v>
      </c>
      <c r="AC273" s="227">
        <v>0</v>
      </c>
      <c r="AD273" s="226">
        <v>0</v>
      </c>
      <c r="AE273" s="226">
        <v>0</v>
      </c>
      <c r="AF273" s="226">
        <v>0</v>
      </c>
      <c r="AG273" s="226">
        <v>0</v>
      </c>
      <c r="AH273" s="226">
        <v>0</v>
      </c>
      <c r="AI273" s="229">
        <f t="shared" si="189"/>
        <v>0</v>
      </c>
      <c r="AJ273" s="160" t="str">
        <f t="shared" si="190"/>
        <v/>
      </c>
      <c r="BA273" s="160"/>
      <c r="BR273" s="160"/>
      <c r="CG273" s="160"/>
    </row>
    <row r="274" spans="1:85" ht="15">
      <c r="A274" s="178" t="s">
        <v>12</v>
      </c>
      <c r="B274" s="179">
        <v>0</v>
      </c>
      <c r="C274" s="179">
        <v>0</v>
      </c>
      <c r="D274" s="179">
        <v>0</v>
      </c>
      <c r="E274" s="179">
        <v>1.6844422319367519E-3</v>
      </c>
      <c r="F274" s="362"/>
      <c r="G274" s="179">
        <v>0</v>
      </c>
      <c r="H274" s="180">
        <v>0</v>
      </c>
      <c r="I274" s="181">
        <f t="shared" si="187"/>
        <v>1.6844422319367519E-3</v>
      </c>
      <c r="J274" s="168"/>
      <c r="K274" s="182" t="s">
        <v>12</v>
      </c>
      <c r="L274" s="183">
        <v>0</v>
      </c>
      <c r="M274" s="183">
        <v>0</v>
      </c>
      <c r="N274" s="183">
        <v>0</v>
      </c>
      <c r="O274" s="183">
        <v>1.6844422319367519E-3</v>
      </c>
      <c r="P274" s="183">
        <v>0</v>
      </c>
      <c r="Q274" s="183">
        <v>0</v>
      </c>
      <c r="R274" s="184">
        <v>0</v>
      </c>
      <c r="S274" s="185">
        <f t="shared" si="188"/>
        <v>1.6844422319367519E-3</v>
      </c>
      <c r="U274" s="230" t="s">
        <v>12</v>
      </c>
      <c r="V274" s="231">
        <v>0</v>
      </c>
      <c r="W274" s="231">
        <v>0</v>
      </c>
      <c r="X274" s="231">
        <v>0</v>
      </c>
      <c r="Y274" s="231">
        <v>0</v>
      </c>
      <c r="Z274" s="231">
        <v>0</v>
      </c>
      <c r="AA274" s="231">
        <v>0</v>
      </c>
      <c r="AB274" s="231">
        <v>0</v>
      </c>
      <c r="AC274" s="232">
        <v>1.6844422319367519E-3</v>
      </c>
      <c r="AD274" s="231">
        <v>0</v>
      </c>
      <c r="AE274" s="231">
        <v>0</v>
      </c>
      <c r="AF274" s="231">
        <v>0</v>
      </c>
      <c r="AG274" s="231">
        <v>0</v>
      </c>
      <c r="AH274" s="231">
        <v>1.6844422319367519E-3</v>
      </c>
      <c r="AI274" s="233">
        <f t="shared" si="189"/>
        <v>1.6844422319367519E-3</v>
      </c>
      <c r="AJ274" s="160" t="str">
        <f t="shared" si="190"/>
        <v/>
      </c>
      <c r="BA274" s="160"/>
      <c r="BR274" s="160"/>
      <c r="CG274" s="160"/>
    </row>
    <row r="275" spans="1:85" ht="15">
      <c r="A275" s="186" t="s">
        <v>59</v>
      </c>
      <c r="B275" s="175">
        <v>0</v>
      </c>
      <c r="C275" s="175">
        <v>0</v>
      </c>
      <c r="D275" s="175">
        <v>0</v>
      </c>
      <c r="E275" s="175">
        <v>0</v>
      </c>
      <c r="F275" s="362"/>
      <c r="G275" s="175">
        <v>0</v>
      </c>
      <c r="H275" s="187">
        <v>0</v>
      </c>
      <c r="I275" s="173">
        <f t="shared" si="187"/>
        <v>0</v>
      </c>
      <c r="J275" s="168"/>
      <c r="K275" s="188" t="s">
        <v>59</v>
      </c>
      <c r="L275" s="175">
        <v>0</v>
      </c>
      <c r="M275" s="175">
        <v>0</v>
      </c>
      <c r="N275" s="175">
        <v>0</v>
      </c>
      <c r="O275" s="175">
        <v>0</v>
      </c>
      <c r="P275" s="175">
        <v>0</v>
      </c>
      <c r="Q275" s="175">
        <v>0</v>
      </c>
      <c r="R275" s="176">
        <v>0</v>
      </c>
      <c r="S275" s="177">
        <f t="shared" si="188"/>
        <v>0</v>
      </c>
      <c r="U275" s="234" t="s">
        <v>59</v>
      </c>
      <c r="V275" s="226">
        <v>0</v>
      </c>
      <c r="W275" s="226">
        <v>0</v>
      </c>
      <c r="X275" s="226">
        <v>0</v>
      </c>
      <c r="Y275" s="226">
        <v>0</v>
      </c>
      <c r="Z275" s="226">
        <v>0</v>
      </c>
      <c r="AA275" s="226">
        <v>0</v>
      </c>
      <c r="AB275" s="226">
        <v>0</v>
      </c>
      <c r="AC275" s="227">
        <v>0</v>
      </c>
      <c r="AD275" s="226">
        <v>0</v>
      </c>
      <c r="AE275" s="226">
        <v>0</v>
      </c>
      <c r="AF275" s="226">
        <v>0</v>
      </c>
      <c r="AG275" s="226">
        <v>0</v>
      </c>
      <c r="AH275" s="226">
        <v>0</v>
      </c>
      <c r="AI275" s="229">
        <f t="shared" si="189"/>
        <v>0</v>
      </c>
      <c r="AJ275" s="160" t="str">
        <f t="shared" si="190"/>
        <v/>
      </c>
      <c r="BA275" s="160"/>
      <c r="BR275" s="160"/>
      <c r="CG275" s="160"/>
    </row>
    <row r="276" spans="1:85" ht="15">
      <c r="A276" s="178" t="s">
        <v>17</v>
      </c>
      <c r="B276" s="179">
        <v>0</v>
      </c>
      <c r="C276" s="179">
        <v>0</v>
      </c>
      <c r="D276" s="179">
        <v>0</v>
      </c>
      <c r="E276" s="179">
        <v>0</v>
      </c>
      <c r="F276" s="362"/>
      <c r="G276" s="179">
        <v>0</v>
      </c>
      <c r="H276" s="180">
        <v>0</v>
      </c>
      <c r="I276" s="181">
        <f t="shared" si="187"/>
        <v>0</v>
      </c>
      <c r="J276" s="168"/>
      <c r="K276" s="182" t="s">
        <v>17</v>
      </c>
      <c r="L276" s="183">
        <v>0</v>
      </c>
      <c r="M276" s="183">
        <v>0</v>
      </c>
      <c r="N276" s="183">
        <v>0</v>
      </c>
      <c r="O276" s="183">
        <v>0</v>
      </c>
      <c r="P276" s="183">
        <v>0</v>
      </c>
      <c r="Q276" s="183">
        <v>0</v>
      </c>
      <c r="R276" s="184">
        <v>0</v>
      </c>
      <c r="S276" s="185">
        <f t="shared" si="188"/>
        <v>0</v>
      </c>
      <c r="U276" s="230" t="s">
        <v>17</v>
      </c>
      <c r="V276" s="231">
        <v>0</v>
      </c>
      <c r="W276" s="231">
        <v>0</v>
      </c>
      <c r="X276" s="231">
        <v>0</v>
      </c>
      <c r="Y276" s="231">
        <v>0</v>
      </c>
      <c r="Z276" s="231">
        <v>0</v>
      </c>
      <c r="AA276" s="231">
        <v>0</v>
      </c>
      <c r="AB276" s="231">
        <v>0</v>
      </c>
      <c r="AC276" s="232">
        <v>0</v>
      </c>
      <c r="AD276" s="231">
        <v>0</v>
      </c>
      <c r="AE276" s="231">
        <v>0</v>
      </c>
      <c r="AF276" s="231">
        <v>0</v>
      </c>
      <c r="AG276" s="231">
        <v>0</v>
      </c>
      <c r="AH276" s="231">
        <v>0</v>
      </c>
      <c r="AI276" s="233">
        <f t="shared" si="189"/>
        <v>0</v>
      </c>
      <c r="AJ276" s="160" t="str">
        <f t="shared" si="190"/>
        <v/>
      </c>
      <c r="BA276" s="160"/>
      <c r="BR276" s="160"/>
      <c r="CG276" s="160"/>
    </row>
    <row r="277" spans="1:85" ht="15">
      <c r="A277" s="186" t="s">
        <v>139</v>
      </c>
      <c r="B277" s="175">
        <v>0</v>
      </c>
      <c r="C277" s="175">
        <v>0</v>
      </c>
      <c r="D277" s="175">
        <v>0</v>
      </c>
      <c r="E277" s="175">
        <v>0</v>
      </c>
      <c r="F277" s="362"/>
      <c r="G277" s="175">
        <v>0</v>
      </c>
      <c r="H277" s="187">
        <v>0</v>
      </c>
      <c r="I277" s="173">
        <f t="shared" si="187"/>
        <v>0</v>
      </c>
      <c r="J277" s="168"/>
      <c r="K277" s="188" t="s">
        <v>139</v>
      </c>
      <c r="L277" s="175">
        <v>0</v>
      </c>
      <c r="M277" s="175">
        <v>0</v>
      </c>
      <c r="N277" s="175">
        <v>0</v>
      </c>
      <c r="O277" s="175">
        <v>0</v>
      </c>
      <c r="P277" s="175">
        <v>0</v>
      </c>
      <c r="Q277" s="175">
        <v>0</v>
      </c>
      <c r="R277" s="176">
        <v>0</v>
      </c>
      <c r="S277" s="177">
        <f t="shared" si="188"/>
        <v>0</v>
      </c>
      <c r="U277" s="234" t="s">
        <v>139</v>
      </c>
      <c r="V277" s="226">
        <v>0</v>
      </c>
      <c r="W277" s="226">
        <v>0</v>
      </c>
      <c r="X277" s="226">
        <v>0</v>
      </c>
      <c r="Y277" s="226">
        <v>0</v>
      </c>
      <c r="Z277" s="226">
        <v>0</v>
      </c>
      <c r="AA277" s="226">
        <v>0</v>
      </c>
      <c r="AB277" s="226">
        <v>0</v>
      </c>
      <c r="AC277" s="227">
        <v>0</v>
      </c>
      <c r="AD277" s="226">
        <v>0</v>
      </c>
      <c r="AE277" s="226">
        <v>0</v>
      </c>
      <c r="AF277" s="226">
        <v>0</v>
      </c>
      <c r="AG277" s="226">
        <v>0</v>
      </c>
      <c r="AH277" s="226">
        <v>0</v>
      </c>
      <c r="AI277" s="229">
        <f t="shared" si="189"/>
        <v>0</v>
      </c>
      <c r="AJ277" s="160" t="str">
        <f t="shared" si="190"/>
        <v/>
      </c>
      <c r="BA277" s="160"/>
      <c r="BR277" s="160"/>
      <c r="CG277" s="160"/>
    </row>
    <row r="278" spans="1:85" ht="15">
      <c r="A278" s="178" t="s">
        <v>25</v>
      </c>
      <c r="B278" s="179">
        <v>0</v>
      </c>
      <c r="C278" s="179">
        <v>0</v>
      </c>
      <c r="D278" s="179">
        <v>0</v>
      </c>
      <c r="E278" s="179">
        <v>0</v>
      </c>
      <c r="F278" s="362"/>
      <c r="G278" s="179">
        <v>0</v>
      </c>
      <c r="H278" s="180">
        <v>0</v>
      </c>
      <c r="I278" s="181">
        <f t="shared" si="187"/>
        <v>0</v>
      </c>
      <c r="J278" s="168"/>
      <c r="K278" s="182" t="s">
        <v>25</v>
      </c>
      <c r="L278" s="183">
        <v>0</v>
      </c>
      <c r="M278" s="183">
        <v>0</v>
      </c>
      <c r="N278" s="183">
        <v>0</v>
      </c>
      <c r="O278" s="183">
        <v>0</v>
      </c>
      <c r="P278" s="183">
        <v>0</v>
      </c>
      <c r="Q278" s="183">
        <v>0</v>
      </c>
      <c r="R278" s="184">
        <v>0</v>
      </c>
      <c r="S278" s="185">
        <f t="shared" si="188"/>
        <v>0</v>
      </c>
      <c r="U278" s="230" t="s">
        <v>25</v>
      </c>
      <c r="V278" s="231">
        <v>0</v>
      </c>
      <c r="W278" s="231">
        <v>0</v>
      </c>
      <c r="X278" s="231">
        <v>0</v>
      </c>
      <c r="Y278" s="231">
        <v>0</v>
      </c>
      <c r="Z278" s="231">
        <v>0</v>
      </c>
      <c r="AA278" s="231">
        <v>0</v>
      </c>
      <c r="AB278" s="231">
        <v>0</v>
      </c>
      <c r="AC278" s="232">
        <v>0</v>
      </c>
      <c r="AD278" s="231">
        <v>0</v>
      </c>
      <c r="AE278" s="231">
        <v>0</v>
      </c>
      <c r="AF278" s="231">
        <v>0</v>
      </c>
      <c r="AG278" s="231">
        <v>0</v>
      </c>
      <c r="AH278" s="231">
        <v>0</v>
      </c>
      <c r="AI278" s="233">
        <f t="shared" si="189"/>
        <v>0</v>
      </c>
      <c r="AJ278" s="160" t="str">
        <f t="shared" si="190"/>
        <v/>
      </c>
      <c r="BA278" s="160"/>
      <c r="BR278" s="160"/>
      <c r="CG278" s="160"/>
    </row>
    <row r="279" spans="1:85" ht="15">
      <c r="A279" s="186" t="s">
        <v>24</v>
      </c>
      <c r="B279" s="175">
        <v>0</v>
      </c>
      <c r="C279" s="175">
        <v>0</v>
      </c>
      <c r="D279" s="175">
        <v>0</v>
      </c>
      <c r="E279" s="175">
        <v>0</v>
      </c>
      <c r="F279" s="362"/>
      <c r="G279" s="175">
        <v>0</v>
      </c>
      <c r="H279" s="187">
        <v>0</v>
      </c>
      <c r="I279" s="173">
        <f t="shared" si="187"/>
        <v>0</v>
      </c>
      <c r="J279" s="168"/>
      <c r="K279" s="188" t="s">
        <v>24</v>
      </c>
      <c r="L279" s="175">
        <v>0</v>
      </c>
      <c r="M279" s="175">
        <v>0</v>
      </c>
      <c r="N279" s="175">
        <v>0</v>
      </c>
      <c r="O279" s="175">
        <v>0</v>
      </c>
      <c r="P279" s="175">
        <v>0</v>
      </c>
      <c r="Q279" s="175">
        <v>0</v>
      </c>
      <c r="R279" s="176">
        <v>0</v>
      </c>
      <c r="S279" s="177">
        <f t="shared" si="188"/>
        <v>0</v>
      </c>
      <c r="U279" s="234" t="s">
        <v>24</v>
      </c>
      <c r="V279" s="226">
        <v>0</v>
      </c>
      <c r="W279" s="226">
        <v>0</v>
      </c>
      <c r="X279" s="226">
        <v>0</v>
      </c>
      <c r="Y279" s="226">
        <v>0</v>
      </c>
      <c r="Z279" s="226">
        <v>0</v>
      </c>
      <c r="AA279" s="226">
        <v>0</v>
      </c>
      <c r="AB279" s="226">
        <v>0</v>
      </c>
      <c r="AC279" s="227">
        <v>0</v>
      </c>
      <c r="AD279" s="226">
        <v>0</v>
      </c>
      <c r="AE279" s="226">
        <v>0</v>
      </c>
      <c r="AF279" s="226">
        <v>0</v>
      </c>
      <c r="AG279" s="226">
        <v>0</v>
      </c>
      <c r="AH279" s="226">
        <v>0</v>
      </c>
      <c r="AI279" s="229">
        <f t="shared" si="189"/>
        <v>0</v>
      </c>
      <c r="AJ279" s="160" t="str">
        <f t="shared" si="190"/>
        <v/>
      </c>
      <c r="BA279" s="160"/>
      <c r="BR279" s="160"/>
      <c r="CG279" s="160"/>
    </row>
    <row r="280" spans="1:85" ht="15">
      <c r="A280" s="178" t="s">
        <v>60</v>
      </c>
      <c r="B280" s="179">
        <v>0</v>
      </c>
      <c r="C280" s="179">
        <v>0</v>
      </c>
      <c r="D280" s="179">
        <v>0</v>
      </c>
      <c r="E280" s="179">
        <v>0</v>
      </c>
      <c r="F280" s="362"/>
      <c r="G280" s="179">
        <v>0</v>
      </c>
      <c r="H280" s="180">
        <v>0</v>
      </c>
      <c r="I280" s="181">
        <f t="shared" si="187"/>
        <v>0</v>
      </c>
      <c r="J280" s="168"/>
      <c r="K280" s="182" t="s">
        <v>60</v>
      </c>
      <c r="L280" s="183">
        <v>0</v>
      </c>
      <c r="M280" s="183">
        <v>0</v>
      </c>
      <c r="N280" s="183">
        <v>0</v>
      </c>
      <c r="O280" s="183">
        <v>0</v>
      </c>
      <c r="P280" s="183">
        <v>0</v>
      </c>
      <c r="Q280" s="183">
        <v>0</v>
      </c>
      <c r="R280" s="184">
        <v>0</v>
      </c>
      <c r="S280" s="185">
        <f t="shared" si="188"/>
        <v>0</v>
      </c>
      <c r="U280" s="230" t="s">
        <v>60</v>
      </c>
      <c r="V280" s="231">
        <v>0</v>
      </c>
      <c r="W280" s="231">
        <v>0</v>
      </c>
      <c r="X280" s="231">
        <v>0</v>
      </c>
      <c r="Y280" s="231">
        <v>0</v>
      </c>
      <c r="Z280" s="231">
        <v>0</v>
      </c>
      <c r="AA280" s="231">
        <v>0</v>
      </c>
      <c r="AB280" s="231">
        <v>0</v>
      </c>
      <c r="AC280" s="232">
        <v>0</v>
      </c>
      <c r="AD280" s="231">
        <v>0</v>
      </c>
      <c r="AE280" s="231">
        <v>0</v>
      </c>
      <c r="AF280" s="231">
        <v>0</v>
      </c>
      <c r="AG280" s="231">
        <v>0</v>
      </c>
      <c r="AH280" s="231">
        <v>0</v>
      </c>
      <c r="AI280" s="233">
        <f t="shared" si="189"/>
        <v>0</v>
      </c>
      <c r="AJ280" s="160" t="str">
        <f t="shared" si="190"/>
        <v/>
      </c>
      <c r="BA280" s="160"/>
      <c r="BR280" s="160"/>
      <c r="CG280" s="160"/>
    </row>
    <row r="281" spans="1:85" ht="15">
      <c r="A281" s="186" t="s">
        <v>22</v>
      </c>
      <c r="B281" s="175">
        <v>0</v>
      </c>
      <c r="C281" s="175">
        <v>0</v>
      </c>
      <c r="D281" s="175">
        <v>0</v>
      </c>
      <c r="E281" s="175">
        <v>0</v>
      </c>
      <c r="F281" s="362"/>
      <c r="G281" s="175">
        <v>0</v>
      </c>
      <c r="H281" s="187">
        <v>0</v>
      </c>
      <c r="I281" s="173">
        <f t="shared" si="187"/>
        <v>0</v>
      </c>
      <c r="J281" s="168"/>
      <c r="K281" s="188" t="s">
        <v>22</v>
      </c>
      <c r="L281" s="175">
        <v>0</v>
      </c>
      <c r="M281" s="175">
        <v>0</v>
      </c>
      <c r="N281" s="175">
        <v>0</v>
      </c>
      <c r="O281" s="175">
        <v>0</v>
      </c>
      <c r="P281" s="175">
        <v>0</v>
      </c>
      <c r="Q281" s="175">
        <v>0</v>
      </c>
      <c r="R281" s="176">
        <v>0</v>
      </c>
      <c r="S281" s="177">
        <f t="shared" si="188"/>
        <v>0</v>
      </c>
      <c r="U281" s="234" t="s">
        <v>22</v>
      </c>
      <c r="V281" s="226">
        <v>0</v>
      </c>
      <c r="W281" s="226">
        <v>0</v>
      </c>
      <c r="X281" s="226">
        <v>0</v>
      </c>
      <c r="Y281" s="226">
        <v>0</v>
      </c>
      <c r="Z281" s="226">
        <v>0</v>
      </c>
      <c r="AA281" s="226">
        <v>0</v>
      </c>
      <c r="AB281" s="226">
        <v>0</v>
      </c>
      <c r="AC281" s="227">
        <v>0</v>
      </c>
      <c r="AD281" s="226">
        <v>0</v>
      </c>
      <c r="AE281" s="226">
        <v>0</v>
      </c>
      <c r="AF281" s="226">
        <v>0</v>
      </c>
      <c r="AG281" s="226">
        <v>0</v>
      </c>
      <c r="AH281" s="226">
        <v>0</v>
      </c>
      <c r="AI281" s="229">
        <f t="shared" si="189"/>
        <v>0</v>
      </c>
      <c r="AJ281" s="160" t="str">
        <f t="shared" si="190"/>
        <v/>
      </c>
      <c r="BA281" s="160"/>
      <c r="BR281" s="160"/>
      <c r="CG281" s="160"/>
    </row>
    <row r="282" spans="1:85" ht="15">
      <c r="A282" s="178" t="s">
        <v>21</v>
      </c>
      <c r="B282" s="179">
        <v>0</v>
      </c>
      <c r="C282" s="179">
        <v>0</v>
      </c>
      <c r="D282" s="179">
        <v>0</v>
      </c>
      <c r="E282" s="179">
        <v>0</v>
      </c>
      <c r="F282" s="362"/>
      <c r="G282" s="179">
        <v>0</v>
      </c>
      <c r="H282" s="180">
        <v>0</v>
      </c>
      <c r="I282" s="181">
        <f t="shared" si="187"/>
        <v>0</v>
      </c>
      <c r="J282" s="168"/>
      <c r="K282" s="182" t="s">
        <v>21</v>
      </c>
      <c r="L282" s="183">
        <v>0</v>
      </c>
      <c r="M282" s="183">
        <v>0</v>
      </c>
      <c r="N282" s="183">
        <v>0</v>
      </c>
      <c r="O282" s="183">
        <v>0</v>
      </c>
      <c r="P282" s="183">
        <v>0</v>
      </c>
      <c r="Q282" s="183">
        <v>0</v>
      </c>
      <c r="R282" s="184">
        <v>0</v>
      </c>
      <c r="S282" s="185">
        <f t="shared" si="188"/>
        <v>0</v>
      </c>
      <c r="U282" s="230" t="s">
        <v>61</v>
      </c>
      <c r="V282" s="231">
        <v>0</v>
      </c>
      <c r="W282" s="231">
        <v>0</v>
      </c>
      <c r="X282" s="231">
        <v>0</v>
      </c>
      <c r="Y282" s="231">
        <v>0</v>
      </c>
      <c r="Z282" s="231">
        <v>0</v>
      </c>
      <c r="AA282" s="231">
        <v>0</v>
      </c>
      <c r="AB282" s="231">
        <v>0</v>
      </c>
      <c r="AC282" s="232">
        <v>0</v>
      </c>
      <c r="AD282" s="231">
        <v>0</v>
      </c>
      <c r="AE282" s="231">
        <v>0</v>
      </c>
      <c r="AF282" s="231">
        <v>0</v>
      </c>
      <c r="AG282" s="231">
        <v>0</v>
      </c>
      <c r="AH282" s="231">
        <v>0</v>
      </c>
      <c r="AI282" s="233">
        <f t="shared" si="189"/>
        <v>0</v>
      </c>
      <c r="AJ282" s="160" t="str">
        <f t="shared" si="190"/>
        <v/>
      </c>
      <c r="BA282" s="160"/>
      <c r="BR282" s="160"/>
      <c r="CG282" s="160"/>
    </row>
    <row r="283" spans="1:85" ht="15">
      <c r="A283" s="189" t="s">
        <v>64</v>
      </c>
      <c r="B283" s="175">
        <v>0</v>
      </c>
      <c r="C283" s="175">
        <v>0</v>
      </c>
      <c r="D283" s="175">
        <v>0</v>
      </c>
      <c r="E283" s="175">
        <v>0</v>
      </c>
      <c r="F283" s="362"/>
      <c r="G283" s="175">
        <v>0</v>
      </c>
      <c r="H283" s="187">
        <v>0</v>
      </c>
      <c r="I283" s="173">
        <f t="shared" si="187"/>
        <v>0</v>
      </c>
      <c r="J283" s="168"/>
      <c r="K283" s="190" t="s">
        <v>64</v>
      </c>
      <c r="L283" s="175">
        <v>0</v>
      </c>
      <c r="M283" s="175">
        <v>0</v>
      </c>
      <c r="N283" s="175">
        <v>0</v>
      </c>
      <c r="O283" s="175">
        <v>0</v>
      </c>
      <c r="P283" s="175">
        <v>0</v>
      </c>
      <c r="Q283" s="175">
        <v>0</v>
      </c>
      <c r="R283" s="176">
        <v>0</v>
      </c>
      <c r="S283" s="177">
        <f t="shared" si="188"/>
        <v>0</v>
      </c>
      <c r="U283" s="235" t="s">
        <v>62</v>
      </c>
      <c r="V283" s="226">
        <v>0</v>
      </c>
      <c r="W283" s="226">
        <v>0</v>
      </c>
      <c r="X283" s="226">
        <v>0</v>
      </c>
      <c r="Y283" s="226">
        <v>0</v>
      </c>
      <c r="Z283" s="226">
        <v>0</v>
      </c>
      <c r="AA283" s="226">
        <v>0</v>
      </c>
      <c r="AB283" s="226">
        <v>0</v>
      </c>
      <c r="AC283" s="227">
        <v>0</v>
      </c>
      <c r="AD283" s="228">
        <v>0</v>
      </c>
      <c r="AE283" s="228">
        <v>0</v>
      </c>
      <c r="AF283" s="228">
        <v>0</v>
      </c>
      <c r="AG283" s="228">
        <v>0</v>
      </c>
      <c r="AH283" s="228">
        <v>0</v>
      </c>
      <c r="AI283" s="229">
        <f t="shared" si="189"/>
        <v>0</v>
      </c>
      <c r="AJ283" s="160" t="str">
        <f t="shared" si="190"/>
        <v/>
      </c>
      <c r="BA283" s="160"/>
      <c r="BR283" s="160"/>
      <c r="CG283" s="160"/>
    </row>
    <row r="284" spans="1:85">
      <c r="A284" s="191" t="s">
        <v>23</v>
      </c>
      <c r="B284" s="192">
        <v>0</v>
      </c>
      <c r="C284" s="192">
        <v>0</v>
      </c>
      <c r="D284" s="192">
        <v>0</v>
      </c>
      <c r="E284" s="192">
        <v>0</v>
      </c>
      <c r="F284" s="362"/>
      <c r="G284" s="192">
        <v>0</v>
      </c>
      <c r="H284" s="193">
        <v>0</v>
      </c>
      <c r="I284" s="194">
        <f t="shared" si="187"/>
        <v>0</v>
      </c>
      <c r="J284" s="168"/>
      <c r="K284" s="195" t="s">
        <v>23</v>
      </c>
      <c r="L284" s="196">
        <v>0</v>
      </c>
      <c r="M284" s="196">
        <v>0</v>
      </c>
      <c r="N284" s="196">
        <v>0</v>
      </c>
      <c r="O284" s="196">
        <v>0</v>
      </c>
      <c r="P284" s="196">
        <v>0</v>
      </c>
      <c r="Q284" s="196">
        <v>0</v>
      </c>
      <c r="R284" s="197">
        <v>0</v>
      </c>
      <c r="S284" s="198">
        <f t="shared" si="188"/>
        <v>0</v>
      </c>
      <c r="U284" s="236" t="s">
        <v>66</v>
      </c>
      <c r="V284" s="237">
        <v>0</v>
      </c>
      <c r="W284" s="237">
        <v>0</v>
      </c>
      <c r="X284" s="237">
        <v>0</v>
      </c>
      <c r="Y284" s="237">
        <v>0</v>
      </c>
      <c r="Z284" s="237">
        <v>0</v>
      </c>
      <c r="AA284" s="237">
        <v>0</v>
      </c>
      <c r="AB284" s="237">
        <v>0</v>
      </c>
      <c r="AC284" s="237">
        <v>0</v>
      </c>
      <c r="AD284" s="237">
        <v>0</v>
      </c>
      <c r="AE284" s="237">
        <v>0</v>
      </c>
      <c r="AF284" s="237">
        <v>0</v>
      </c>
      <c r="AG284" s="237">
        <v>0</v>
      </c>
      <c r="AH284" s="125">
        <v>0</v>
      </c>
      <c r="AI284" s="238">
        <f t="shared" si="189"/>
        <v>0</v>
      </c>
      <c r="AJ284" s="160" t="str">
        <f t="shared" si="190"/>
        <v/>
      </c>
      <c r="BA284" s="160"/>
      <c r="BR284" s="160"/>
      <c r="CG284" s="160"/>
    </row>
    <row r="285" spans="1:85">
      <c r="A285" s="199" t="s">
        <v>19</v>
      </c>
      <c r="B285" s="200">
        <v>0</v>
      </c>
      <c r="C285" s="200">
        <v>0</v>
      </c>
      <c r="D285" s="200">
        <v>0</v>
      </c>
      <c r="E285" s="200">
        <v>0</v>
      </c>
      <c r="F285" s="362"/>
      <c r="G285" s="200">
        <v>0</v>
      </c>
      <c r="H285" s="201">
        <v>0</v>
      </c>
      <c r="I285" s="202">
        <f t="shared" si="187"/>
        <v>0</v>
      </c>
      <c r="J285" s="168"/>
      <c r="K285" s="203" t="s">
        <v>19</v>
      </c>
      <c r="L285" s="200">
        <v>0</v>
      </c>
      <c r="M285" s="200">
        <v>0</v>
      </c>
      <c r="N285" s="200">
        <v>0</v>
      </c>
      <c r="O285" s="200">
        <v>0</v>
      </c>
      <c r="P285" s="200">
        <v>0</v>
      </c>
      <c r="Q285" s="200">
        <v>0</v>
      </c>
      <c r="R285" s="204">
        <v>0</v>
      </c>
      <c r="S285" s="205">
        <f t="shared" si="188"/>
        <v>0</v>
      </c>
      <c r="U285" s="239" t="s">
        <v>19</v>
      </c>
      <c r="V285" s="240">
        <v>0</v>
      </c>
      <c r="W285" s="240">
        <v>0</v>
      </c>
      <c r="X285" s="240">
        <v>0</v>
      </c>
      <c r="Y285" s="240">
        <v>0</v>
      </c>
      <c r="Z285" s="240">
        <v>0</v>
      </c>
      <c r="AA285" s="240">
        <v>0</v>
      </c>
      <c r="AB285" s="240">
        <v>0</v>
      </c>
      <c r="AC285" s="240">
        <v>0</v>
      </c>
      <c r="AD285" s="241">
        <v>0</v>
      </c>
      <c r="AE285" s="241">
        <v>0</v>
      </c>
      <c r="AF285" s="241">
        <v>0</v>
      </c>
      <c r="AG285" s="241">
        <v>0</v>
      </c>
      <c r="AH285" s="241">
        <v>0</v>
      </c>
      <c r="AI285" s="242">
        <f t="shared" si="189"/>
        <v>0</v>
      </c>
      <c r="AJ285" s="160" t="str">
        <f t="shared" si="190"/>
        <v/>
      </c>
      <c r="BA285" s="160"/>
      <c r="BR285" s="160"/>
      <c r="CG285" s="160"/>
    </row>
    <row r="286" spans="1:85">
      <c r="A286" s="191" t="s">
        <v>20</v>
      </c>
      <c r="B286" s="192">
        <v>0</v>
      </c>
      <c r="C286" s="192">
        <v>0</v>
      </c>
      <c r="D286" s="192">
        <v>0</v>
      </c>
      <c r="E286" s="192">
        <v>0</v>
      </c>
      <c r="F286" s="362"/>
      <c r="G286" s="192">
        <v>0</v>
      </c>
      <c r="H286" s="193">
        <v>0</v>
      </c>
      <c r="I286" s="194">
        <f t="shared" si="187"/>
        <v>0</v>
      </c>
      <c r="J286" s="168"/>
      <c r="K286" s="195" t="s">
        <v>20</v>
      </c>
      <c r="L286" s="196">
        <v>0</v>
      </c>
      <c r="M286" s="196">
        <v>0</v>
      </c>
      <c r="N286" s="196">
        <v>0</v>
      </c>
      <c r="O286" s="196">
        <v>0</v>
      </c>
      <c r="P286" s="196">
        <v>0</v>
      </c>
      <c r="Q286" s="196">
        <v>0</v>
      </c>
      <c r="R286" s="197">
        <v>0</v>
      </c>
      <c r="S286" s="198">
        <f t="shared" si="188"/>
        <v>0</v>
      </c>
      <c r="U286" s="236" t="s">
        <v>20</v>
      </c>
      <c r="V286" s="237">
        <v>0</v>
      </c>
      <c r="W286" s="237">
        <v>0</v>
      </c>
      <c r="X286" s="237">
        <v>0</v>
      </c>
      <c r="Y286" s="237">
        <v>0</v>
      </c>
      <c r="Z286" s="237">
        <v>0</v>
      </c>
      <c r="AA286" s="237">
        <v>0</v>
      </c>
      <c r="AB286" s="237">
        <v>0</v>
      </c>
      <c r="AC286" s="237">
        <v>0</v>
      </c>
      <c r="AD286" s="237">
        <v>0</v>
      </c>
      <c r="AE286" s="237">
        <v>0</v>
      </c>
      <c r="AF286" s="237">
        <v>0</v>
      </c>
      <c r="AG286" s="237">
        <v>0</v>
      </c>
      <c r="AH286" s="125">
        <v>0</v>
      </c>
      <c r="AI286" s="238">
        <f t="shared" si="189"/>
        <v>0</v>
      </c>
      <c r="AJ286" s="160" t="str">
        <f t="shared" si="190"/>
        <v/>
      </c>
      <c r="BA286" s="160"/>
      <c r="BR286" s="160"/>
      <c r="CG286" s="160"/>
    </row>
    <row r="287" spans="1:85" ht="15" thickBot="1">
      <c r="A287" s="206" t="s">
        <v>11</v>
      </c>
      <c r="B287" s="207">
        <v>0</v>
      </c>
      <c r="C287" s="207">
        <v>0</v>
      </c>
      <c r="D287" s="207">
        <v>0</v>
      </c>
      <c r="E287" s="207">
        <v>0</v>
      </c>
      <c r="F287" s="363"/>
      <c r="G287" s="207">
        <v>0</v>
      </c>
      <c r="H287" s="208">
        <v>0</v>
      </c>
      <c r="I287" s="209">
        <f t="shared" si="187"/>
        <v>0</v>
      </c>
      <c r="J287" s="168"/>
      <c r="K287" s="210" t="s">
        <v>11</v>
      </c>
      <c r="L287" s="207">
        <v>0</v>
      </c>
      <c r="M287" s="207">
        <v>0</v>
      </c>
      <c r="N287" s="207">
        <v>0</v>
      </c>
      <c r="O287" s="207">
        <v>0</v>
      </c>
      <c r="P287" s="207">
        <v>0</v>
      </c>
      <c r="Q287" s="207">
        <v>0</v>
      </c>
      <c r="R287" s="211">
        <v>0</v>
      </c>
      <c r="S287" s="212">
        <f t="shared" si="188"/>
        <v>0</v>
      </c>
      <c r="U287" s="239" t="s">
        <v>11</v>
      </c>
      <c r="V287" s="240">
        <v>0</v>
      </c>
      <c r="W287" s="240">
        <v>0</v>
      </c>
      <c r="X287" s="240">
        <v>0</v>
      </c>
      <c r="Y287" s="240">
        <v>0</v>
      </c>
      <c r="Z287" s="240">
        <v>0</v>
      </c>
      <c r="AA287" s="240">
        <v>0</v>
      </c>
      <c r="AB287" s="240">
        <v>0</v>
      </c>
      <c r="AC287" s="240">
        <v>0</v>
      </c>
      <c r="AD287" s="241">
        <v>0</v>
      </c>
      <c r="AE287" s="241">
        <v>0</v>
      </c>
      <c r="AF287" s="241">
        <v>0</v>
      </c>
      <c r="AG287" s="241">
        <v>0</v>
      </c>
      <c r="AH287" s="241">
        <v>0</v>
      </c>
      <c r="AI287" s="242">
        <f t="shared" si="189"/>
        <v>0</v>
      </c>
      <c r="AJ287" s="160" t="str">
        <f t="shared" si="190"/>
        <v/>
      </c>
      <c r="BA287" s="160"/>
      <c r="BR287" s="160"/>
      <c r="CG287" s="160"/>
    </row>
    <row r="288" spans="1:85" ht="15">
      <c r="A288" s="213" t="s">
        <v>26</v>
      </c>
      <c r="B288" s="214">
        <f>SUM(B267:B283)</f>
        <v>0</v>
      </c>
      <c r="C288" s="214">
        <f t="shared" ref="C288:H288" si="191">SUM(C267:C283)</f>
        <v>0</v>
      </c>
      <c r="D288" s="214">
        <f t="shared" si="191"/>
        <v>0</v>
      </c>
      <c r="E288" s="214">
        <f t="shared" si="191"/>
        <v>1.6844422319367519E-3</v>
      </c>
      <c r="F288" s="214">
        <f t="shared" si="191"/>
        <v>0</v>
      </c>
      <c r="G288" s="214">
        <f t="shared" si="191"/>
        <v>0</v>
      </c>
      <c r="H288" s="216">
        <f t="shared" si="191"/>
        <v>0</v>
      </c>
      <c r="I288" s="173">
        <f t="shared" ref="I288" si="192">SUM(I267:I283)</f>
        <v>1.6844422319367519E-3</v>
      </c>
      <c r="J288" s="168"/>
      <c r="K288" s="215" t="s">
        <v>26</v>
      </c>
      <c r="L288" s="214">
        <f>SUM(L267:L283)</f>
        <v>0</v>
      </c>
      <c r="M288" s="214">
        <f t="shared" ref="M288:R288" si="193">SUM(M267:M283)</f>
        <v>0</v>
      </c>
      <c r="N288" s="214">
        <f t="shared" si="193"/>
        <v>0</v>
      </c>
      <c r="O288" s="214">
        <f t="shared" si="193"/>
        <v>1.6844422319367519E-3</v>
      </c>
      <c r="P288" s="214">
        <f t="shared" si="193"/>
        <v>0</v>
      </c>
      <c r="Q288" s="214">
        <f t="shared" si="193"/>
        <v>0</v>
      </c>
      <c r="R288" s="216">
        <f t="shared" si="193"/>
        <v>0</v>
      </c>
      <c r="S288" s="217">
        <f t="shared" ref="S288" si="194">SUM(S267:S283)</f>
        <v>1.6844422319367519E-3</v>
      </c>
      <c r="T288" s="160" t="str">
        <f>IF(ABS(S288-AI288)&gt;0.01,S288-AI288,"")</f>
        <v/>
      </c>
      <c r="U288" s="243" t="s">
        <v>63</v>
      </c>
      <c r="V288" s="244">
        <f>SUM(V267:V283)</f>
        <v>0</v>
      </c>
      <c r="W288" s="244">
        <f t="shared" ref="W288:AH288" si="195">SUM(W267:W283)</f>
        <v>0</v>
      </c>
      <c r="X288" s="244">
        <f t="shared" si="195"/>
        <v>0</v>
      </c>
      <c r="Y288" s="244">
        <f t="shared" si="195"/>
        <v>0</v>
      </c>
      <c r="Z288" s="244">
        <f t="shared" si="195"/>
        <v>0</v>
      </c>
      <c r="AA288" s="244">
        <f t="shared" si="195"/>
        <v>0</v>
      </c>
      <c r="AB288" s="244">
        <f t="shared" si="195"/>
        <v>0</v>
      </c>
      <c r="AC288" s="244">
        <f t="shared" si="195"/>
        <v>1.6844422319367519E-3</v>
      </c>
      <c r="AD288" s="245">
        <f t="shared" si="195"/>
        <v>0</v>
      </c>
      <c r="AE288" s="245">
        <f t="shared" si="195"/>
        <v>0</v>
      </c>
      <c r="AF288" s="245">
        <f t="shared" si="195"/>
        <v>0</v>
      </c>
      <c r="AG288" s="245">
        <f t="shared" si="195"/>
        <v>0</v>
      </c>
      <c r="AH288" s="245">
        <f t="shared" si="195"/>
        <v>1.6844422319367519E-3</v>
      </c>
      <c r="AI288" s="246">
        <f>SUM(V288:AC288)</f>
        <v>1.6844422319367519E-3</v>
      </c>
      <c r="AJ288" s="160" t="str">
        <f t="shared" si="190"/>
        <v/>
      </c>
      <c r="BA288" s="160"/>
      <c r="BR288" s="160"/>
      <c r="CG288" s="160"/>
    </row>
    <row r="289" spans="1:85" s="23" customFormat="1" ht="15" thickBot="1">
      <c r="A289" s="30" t="s">
        <v>88</v>
      </c>
      <c r="B289" s="47">
        <f>IF($I288=0,"-",B288/$I288)</f>
        <v>0</v>
      </c>
      <c r="C289" s="47">
        <f t="shared" ref="C289:H289" si="196">IF($I288=0,"-",C288/$I288)</f>
        <v>0</v>
      </c>
      <c r="D289" s="47">
        <f t="shared" si="196"/>
        <v>0</v>
      </c>
      <c r="E289" s="47">
        <f t="shared" si="196"/>
        <v>1</v>
      </c>
      <c r="F289" s="47">
        <f t="shared" si="196"/>
        <v>0</v>
      </c>
      <c r="G289" s="47">
        <f t="shared" si="196"/>
        <v>0</v>
      </c>
      <c r="H289" s="70">
        <f t="shared" si="196"/>
        <v>0</v>
      </c>
      <c r="I289" s="48">
        <f>SUM(B289:H289)</f>
        <v>1</v>
      </c>
      <c r="J289" s="160"/>
      <c r="K289" s="81" t="s">
        <v>88</v>
      </c>
      <c r="L289" s="98">
        <f>IF($S288=0,"-",L288/$S288)</f>
        <v>0</v>
      </c>
      <c r="M289" s="98">
        <f t="shared" ref="M289:R289" si="197">IF($S288=0,"-",M288/$S288)</f>
        <v>0</v>
      </c>
      <c r="N289" s="98">
        <f t="shared" si="197"/>
        <v>0</v>
      </c>
      <c r="O289" s="98">
        <f t="shared" si="197"/>
        <v>1</v>
      </c>
      <c r="P289" s="98">
        <f t="shared" si="197"/>
        <v>0</v>
      </c>
      <c r="Q289" s="98">
        <f t="shared" si="197"/>
        <v>0</v>
      </c>
      <c r="R289" s="99">
        <f t="shared" si="197"/>
        <v>0</v>
      </c>
      <c r="S289" s="100">
        <f>SUM(L289:R289)</f>
        <v>1</v>
      </c>
      <c r="U289" s="110" t="s">
        <v>88</v>
      </c>
      <c r="V289" s="133">
        <f>+V288/$AI288</f>
        <v>0</v>
      </c>
      <c r="W289" s="133">
        <f t="shared" ref="W289:AH289" si="198">+W288/$AI288</f>
        <v>0</v>
      </c>
      <c r="X289" s="133">
        <f t="shared" si="198"/>
        <v>0</v>
      </c>
      <c r="Y289" s="133">
        <f t="shared" si="198"/>
        <v>0</v>
      </c>
      <c r="Z289" s="133">
        <f t="shared" si="198"/>
        <v>0</v>
      </c>
      <c r="AA289" s="133">
        <f t="shared" si="198"/>
        <v>0</v>
      </c>
      <c r="AB289" s="133">
        <f t="shared" si="198"/>
        <v>0</v>
      </c>
      <c r="AC289" s="133">
        <f t="shared" si="198"/>
        <v>1</v>
      </c>
      <c r="AD289" s="133">
        <f t="shared" si="198"/>
        <v>0</v>
      </c>
      <c r="AE289" s="133">
        <f t="shared" si="198"/>
        <v>0</v>
      </c>
      <c r="AF289" s="133">
        <f t="shared" si="198"/>
        <v>0</v>
      </c>
      <c r="AG289" s="133">
        <f t="shared" si="198"/>
        <v>0</v>
      </c>
      <c r="AH289" s="133">
        <f t="shared" si="198"/>
        <v>1</v>
      </c>
      <c r="AI289" s="134">
        <f>SUM(V289:AC289)</f>
        <v>1</v>
      </c>
      <c r="AJ289" s="23" t="str">
        <f t="shared" si="190"/>
        <v/>
      </c>
    </row>
    <row r="290" spans="1:85" ht="15" thickBot="1">
      <c r="A290" s="247"/>
      <c r="B290" s="247"/>
      <c r="C290" s="247"/>
      <c r="D290" s="247"/>
      <c r="E290" s="247"/>
      <c r="F290" s="247"/>
      <c r="G290" s="247"/>
      <c r="H290" s="247"/>
      <c r="I290" s="247"/>
      <c r="K290" s="247"/>
      <c r="L290" s="247"/>
      <c r="M290" s="247"/>
      <c r="N290" s="247"/>
      <c r="O290" s="247"/>
      <c r="P290" s="247"/>
      <c r="Q290" s="247"/>
      <c r="R290" s="247"/>
      <c r="S290" s="247"/>
      <c r="AI290" s="168"/>
      <c r="BA290" s="160"/>
      <c r="BR290" s="160"/>
      <c r="CG290" s="160"/>
    </row>
    <row r="291" spans="1:85" ht="28.5">
      <c r="A291" s="312" t="s">
        <v>38</v>
      </c>
      <c r="B291" s="164" t="s">
        <v>0</v>
      </c>
      <c r="C291" s="164" t="s">
        <v>1</v>
      </c>
      <c r="D291" s="164" t="s">
        <v>2</v>
      </c>
      <c r="E291" s="164" t="s">
        <v>3</v>
      </c>
      <c r="F291" s="164" t="s">
        <v>27</v>
      </c>
      <c r="G291" s="164" t="s">
        <v>4</v>
      </c>
      <c r="H291" s="164" t="s">
        <v>5</v>
      </c>
      <c r="I291" s="165" t="s">
        <v>6</v>
      </c>
      <c r="K291" s="314" t="s">
        <v>38</v>
      </c>
      <c r="L291" s="166" t="s">
        <v>0</v>
      </c>
      <c r="M291" s="166" t="s">
        <v>1</v>
      </c>
      <c r="N291" s="166" t="s">
        <v>2</v>
      </c>
      <c r="O291" s="166" t="s">
        <v>3</v>
      </c>
      <c r="P291" s="166" t="s">
        <v>27</v>
      </c>
      <c r="Q291" s="166" t="s">
        <v>4</v>
      </c>
      <c r="R291" s="166" t="s">
        <v>5</v>
      </c>
      <c r="S291" s="167" t="s">
        <v>6</v>
      </c>
      <c r="U291" s="316" t="s">
        <v>38</v>
      </c>
      <c r="V291" s="219" t="s">
        <v>74</v>
      </c>
      <c r="W291" s="219" t="s">
        <v>75</v>
      </c>
      <c r="X291" s="219" t="s">
        <v>4</v>
      </c>
      <c r="Y291" s="219" t="s">
        <v>1</v>
      </c>
      <c r="Z291" s="219" t="s">
        <v>2</v>
      </c>
      <c r="AA291" s="219" t="s">
        <v>3</v>
      </c>
      <c r="AB291" s="219" t="s">
        <v>55</v>
      </c>
      <c r="AC291" s="219" t="s">
        <v>68</v>
      </c>
      <c r="AD291" s="220" t="s">
        <v>76</v>
      </c>
      <c r="AE291" s="220" t="s">
        <v>83</v>
      </c>
      <c r="AF291" s="220" t="s">
        <v>77</v>
      </c>
      <c r="AG291" s="220" t="s">
        <v>84</v>
      </c>
      <c r="AH291" s="220" t="s">
        <v>85</v>
      </c>
      <c r="AI291" s="221" t="s">
        <v>63</v>
      </c>
      <c r="BA291" s="160"/>
      <c r="BR291" s="160"/>
      <c r="CG291" s="160"/>
    </row>
    <row r="292" spans="1:85" ht="15">
      <c r="A292" s="313" t="s">
        <v>38</v>
      </c>
      <c r="B292" s="318" t="s">
        <v>69</v>
      </c>
      <c r="C292" s="319"/>
      <c r="D292" s="319"/>
      <c r="E292" s="319"/>
      <c r="F292" s="319"/>
      <c r="G292" s="319"/>
      <c r="H292" s="319"/>
      <c r="I292" s="320"/>
      <c r="K292" s="315" t="s">
        <v>38</v>
      </c>
      <c r="L292" s="321" t="s">
        <v>69</v>
      </c>
      <c r="M292" s="322"/>
      <c r="N292" s="322"/>
      <c r="O292" s="322"/>
      <c r="P292" s="322"/>
      <c r="Q292" s="322"/>
      <c r="R292" s="322"/>
      <c r="S292" s="323"/>
      <c r="U292" s="317" t="s">
        <v>38</v>
      </c>
      <c r="V292" s="324" t="s">
        <v>69</v>
      </c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  <c r="AG292" s="324"/>
      <c r="AH292" s="324"/>
      <c r="AI292" s="325"/>
      <c r="BA292" s="160"/>
      <c r="BR292" s="160"/>
      <c r="CG292" s="160"/>
    </row>
    <row r="293" spans="1:85" ht="15">
      <c r="A293" s="170" t="s">
        <v>7</v>
      </c>
      <c r="B293" s="171">
        <v>0</v>
      </c>
      <c r="C293" s="171">
        <v>0</v>
      </c>
      <c r="D293" s="171">
        <v>0</v>
      </c>
      <c r="E293" s="171">
        <v>0</v>
      </c>
      <c r="F293" s="361"/>
      <c r="G293" s="171">
        <v>0</v>
      </c>
      <c r="H293" s="172">
        <v>0</v>
      </c>
      <c r="I293" s="173">
        <f>SUM(B293:H293)</f>
        <v>0</v>
      </c>
      <c r="J293" s="168"/>
      <c r="K293" s="222" t="s">
        <v>7</v>
      </c>
      <c r="L293" s="171">
        <v>0</v>
      </c>
      <c r="M293" s="171">
        <v>0</v>
      </c>
      <c r="N293" s="171">
        <v>0</v>
      </c>
      <c r="O293" s="171">
        <v>0</v>
      </c>
      <c r="P293" s="171">
        <v>0</v>
      </c>
      <c r="Q293" s="171">
        <v>0</v>
      </c>
      <c r="R293" s="223">
        <v>0</v>
      </c>
      <c r="S293" s="224">
        <f>SUM(L293:R293)</f>
        <v>0</v>
      </c>
      <c r="U293" s="225" t="s">
        <v>7</v>
      </c>
      <c r="V293" s="226">
        <v>0</v>
      </c>
      <c r="W293" s="226">
        <v>0</v>
      </c>
      <c r="X293" s="226">
        <v>0</v>
      </c>
      <c r="Y293" s="226">
        <v>0</v>
      </c>
      <c r="Z293" s="226">
        <v>0</v>
      </c>
      <c r="AA293" s="226">
        <v>0</v>
      </c>
      <c r="AB293" s="226">
        <v>0</v>
      </c>
      <c r="AC293" s="227">
        <v>0</v>
      </c>
      <c r="AD293" s="228">
        <v>0</v>
      </c>
      <c r="AE293" s="228">
        <v>0</v>
      </c>
      <c r="AF293" s="228">
        <v>0</v>
      </c>
      <c r="AG293" s="228">
        <v>0</v>
      </c>
      <c r="AH293" s="228">
        <v>0</v>
      </c>
      <c r="AI293" s="229">
        <f>SUM(V293:AC293)</f>
        <v>0</v>
      </c>
      <c r="AJ293" s="160" t="str">
        <f>IF(ABS(S293-AI293)&gt;0.001,S293-AI293,"")</f>
        <v/>
      </c>
      <c r="BA293" s="160"/>
      <c r="BR293" s="160"/>
      <c r="CG293" s="160"/>
    </row>
    <row r="294" spans="1:85" ht="15">
      <c r="A294" s="178" t="s">
        <v>8</v>
      </c>
      <c r="B294" s="179">
        <v>0</v>
      </c>
      <c r="C294" s="179">
        <v>0</v>
      </c>
      <c r="D294" s="179">
        <v>0</v>
      </c>
      <c r="E294" s="179">
        <v>0</v>
      </c>
      <c r="F294" s="362"/>
      <c r="G294" s="179">
        <v>0</v>
      </c>
      <c r="H294" s="180">
        <v>0</v>
      </c>
      <c r="I294" s="181">
        <f t="shared" ref="I294:I313" si="199">SUM(B294:H294)</f>
        <v>0</v>
      </c>
      <c r="J294" s="168"/>
      <c r="K294" s="182" t="s">
        <v>8</v>
      </c>
      <c r="L294" s="183">
        <v>0</v>
      </c>
      <c r="M294" s="183">
        <v>0</v>
      </c>
      <c r="N294" s="183">
        <v>0</v>
      </c>
      <c r="O294" s="183">
        <v>0</v>
      </c>
      <c r="P294" s="183">
        <v>0</v>
      </c>
      <c r="Q294" s="183">
        <v>0</v>
      </c>
      <c r="R294" s="184">
        <v>0</v>
      </c>
      <c r="S294" s="185">
        <f t="shared" ref="S294:S313" si="200">SUM(L294:R294)</f>
        <v>0</v>
      </c>
      <c r="U294" s="230" t="s">
        <v>8</v>
      </c>
      <c r="V294" s="231">
        <v>0</v>
      </c>
      <c r="W294" s="231">
        <v>0</v>
      </c>
      <c r="X294" s="231">
        <v>0</v>
      </c>
      <c r="Y294" s="231">
        <v>0</v>
      </c>
      <c r="Z294" s="231">
        <v>0</v>
      </c>
      <c r="AA294" s="231">
        <v>0</v>
      </c>
      <c r="AB294" s="231">
        <v>0</v>
      </c>
      <c r="AC294" s="232">
        <v>0</v>
      </c>
      <c r="AD294" s="231">
        <v>0</v>
      </c>
      <c r="AE294" s="231">
        <v>0</v>
      </c>
      <c r="AF294" s="231">
        <v>0</v>
      </c>
      <c r="AG294" s="231">
        <v>0</v>
      </c>
      <c r="AH294" s="231">
        <v>0</v>
      </c>
      <c r="AI294" s="233">
        <f t="shared" ref="AI294:AI313" si="201">SUM(V294:AC294)</f>
        <v>0</v>
      </c>
      <c r="AJ294" s="160" t="str">
        <f t="shared" ref="AJ294:AJ315" si="202">IF(ABS(S294-AI294)&gt;0.001,S294-AI294,"")</f>
        <v/>
      </c>
      <c r="BA294" s="160"/>
      <c r="BR294" s="160"/>
      <c r="CG294" s="160"/>
    </row>
    <row r="295" spans="1:85" ht="15">
      <c r="A295" s="186" t="s">
        <v>10</v>
      </c>
      <c r="B295" s="175">
        <v>0</v>
      </c>
      <c r="C295" s="175">
        <v>0</v>
      </c>
      <c r="D295" s="175">
        <v>0</v>
      </c>
      <c r="E295" s="175">
        <v>0</v>
      </c>
      <c r="F295" s="362"/>
      <c r="G295" s="175">
        <v>0</v>
      </c>
      <c r="H295" s="187">
        <v>0</v>
      </c>
      <c r="I295" s="173">
        <f t="shared" si="199"/>
        <v>0</v>
      </c>
      <c r="J295" s="168"/>
      <c r="K295" s="188" t="s">
        <v>10</v>
      </c>
      <c r="L295" s="175">
        <v>0</v>
      </c>
      <c r="M295" s="175">
        <v>0</v>
      </c>
      <c r="N295" s="175">
        <v>0</v>
      </c>
      <c r="O295" s="175">
        <v>0</v>
      </c>
      <c r="P295" s="175">
        <v>0</v>
      </c>
      <c r="Q295" s="175">
        <v>0</v>
      </c>
      <c r="R295" s="176">
        <v>0</v>
      </c>
      <c r="S295" s="177">
        <f t="shared" si="200"/>
        <v>0</v>
      </c>
      <c r="U295" s="234" t="s">
        <v>10</v>
      </c>
      <c r="V295" s="226">
        <v>0</v>
      </c>
      <c r="W295" s="226">
        <v>0</v>
      </c>
      <c r="X295" s="226">
        <v>0</v>
      </c>
      <c r="Y295" s="226">
        <v>0</v>
      </c>
      <c r="Z295" s="226">
        <v>0</v>
      </c>
      <c r="AA295" s="226">
        <v>0</v>
      </c>
      <c r="AB295" s="226">
        <v>0</v>
      </c>
      <c r="AC295" s="227">
        <v>0</v>
      </c>
      <c r="AD295" s="228">
        <v>0</v>
      </c>
      <c r="AE295" s="228">
        <v>0</v>
      </c>
      <c r="AF295" s="228">
        <v>0</v>
      </c>
      <c r="AG295" s="228">
        <v>0</v>
      </c>
      <c r="AH295" s="228">
        <v>0</v>
      </c>
      <c r="AI295" s="229">
        <f t="shared" si="201"/>
        <v>0</v>
      </c>
      <c r="AJ295" s="160" t="str">
        <f t="shared" si="202"/>
        <v/>
      </c>
      <c r="BA295" s="160"/>
      <c r="BR295" s="160"/>
      <c r="CG295" s="160"/>
    </row>
    <row r="296" spans="1:85" ht="15">
      <c r="A296" s="178" t="s">
        <v>56</v>
      </c>
      <c r="B296" s="179">
        <v>0</v>
      </c>
      <c r="C296" s="179">
        <v>0</v>
      </c>
      <c r="D296" s="179">
        <v>0</v>
      </c>
      <c r="E296" s="179">
        <v>0</v>
      </c>
      <c r="F296" s="362"/>
      <c r="G296" s="179">
        <v>0</v>
      </c>
      <c r="H296" s="180">
        <v>0</v>
      </c>
      <c r="I296" s="181">
        <f t="shared" si="199"/>
        <v>0</v>
      </c>
      <c r="J296" s="168"/>
      <c r="K296" s="182" t="s">
        <v>56</v>
      </c>
      <c r="L296" s="183">
        <v>0</v>
      </c>
      <c r="M296" s="183">
        <v>0</v>
      </c>
      <c r="N296" s="183">
        <v>0</v>
      </c>
      <c r="O296" s="183">
        <v>0</v>
      </c>
      <c r="P296" s="183">
        <v>0</v>
      </c>
      <c r="Q296" s="183">
        <v>0</v>
      </c>
      <c r="R296" s="184">
        <v>0</v>
      </c>
      <c r="S296" s="185">
        <f t="shared" si="200"/>
        <v>0</v>
      </c>
      <c r="U296" s="230" t="s">
        <v>56</v>
      </c>
      <c r="V296" s="231">
        <v>0</v>
      </c>
      <c r="W296" s="231">
        <v>0</v>
      </c>
      <c r="X296" s="231">
        <v>0</v>
      </c>
      <c r="Y296" s="231">
        <v>0</v>
      </c>
      <c r="Z296" s="231">
        <v>0</v>
      </c>
      <c r="AA296" s="231">
        <v>0</v>
      </c>
      <c r="AB296" s="231">
        <v>0</v>
      </c>
      <c r="AC296" s="232">
        <v>0</v>
      </c>
      <c r="AD296" s="231">
        <v>0</v>
      </c>
      <c r="AE296" s="231">
        <v>0</v>
      </c>
      <c r="AF296" s="231">
        <v>0</v>
      </c>
      <c r="AG296" s="231">
        <v>0</v>
      </c>
      <c r="AH296" s="231">
        <v>0</v>
      </c>
      <c r="AI296" s="233">
        <f t="shared" si="201"/>
        <v>0</v>
      </c>
      <c r="AJ296" s="160" t="str">
        <f t="shared" si="202"/>
        <v/>
      </c>
      <c r="BA296" s="160"/>
      <c r="BR296" s="160"/>
      <c r="CG296" s="160"/>
    </row>
    <row r="297" spans="1:85" ht="15">
      <c r="A297" s="186" t="s">
        <v>16</v>
      </c>
      <c r="B297" s="175">
        <v>5.7317212349769768</v>
      </c>
      <c r="C297" s="175">
        <v>43.322829827903092</v>
      </c>
      <c r="D297" s="175">
        <v>7.175490731507673</v>
      </c>
      <c r="E297" s="175">
        <v>0.13058107211236591</v>
      </c>
      <c r="F297" s="362"/>
      <c r="G297" s="175">
        <v>0</v>
      </c>
      <c r="H297" s="187">
        <v>0</v>
      </c>
      <c r="I297" s="173">
        <f t="shared" si="199"/>
        <v>56.360622866500101</v>
      </c>
      <c r="J297" s="168"/>
      <c r="K297" s="188" t="s">
        <v>16</v>
      </c>
      <c r="L297" s="175">
        <v>5.7317212349769768</v>
      </c>
      <c r="M297" s="175">
        <v>43.322829827903092</v>
      </c>
      <c r="N297" s="175">
        <v>7.175490731507673</v>
      </c>
      <c r="O297" s="175">
        <v>0.13058107211236591</v>
      </c>
      <c r="P297" s="175">
        <v>0</v>
      </c>
      <c r="Q297" s="175">
        <v>0</v>
      </c>
      <c r="R297" s="176">
        <v>0</v>
      </c>
      <c r="S297" s="177">
        <f t="shared" si="200"/>
        <v>56.360622866500101</v>
      </c>
      <c r="U297" s="234" t="s">
        <v>16</v>
      </c>
      <c r="V297" s="226">
        <v>5.7317212349769768</v>
      </c>
      <c r="W297" s="226">
        <v>0</v>
      </c>
      <c r="X297" s="226">
        <v>0</v>
      </c>
      <c r="Y297" s="226">
        <v>43.322829827903092</v>
      </c>
      <c r="Z297" s="226">
        <v>7.175490731507673</v>
      </c>
      <c r="AA297" s="226">
        <v>0.13058107211236591</v>
      </c>
      <c r="AB297" s="226">
        <v>0</v>
      </c>
      <c r="AC297" s="227">
        <v>0</v>
      </c>
      <c r="AD297" s="228">
        <v>0</v>
      </c>
      <c r="AE297" s="228">
        <v>0</v>
      </c>
      <c r="AF297" s="228">
        <v>0</v>
      </c>
      <c r="AG297" s="228">
        <v>0</v>
      </c>
      <c r="AH297" s="228">
        <v>0</v>
      </c>
      <c r="AI297" s="229">
        <f t="shared" si="201"/>
        <v>56.360622866500101</v>
      </c>
      <c r="AJ297" s="160" t="str">
        <f t="shared" si="202"/>
        <v/>
      </c>
      <c r="BA297" s="160"/>
      <c r="BR297" s="160"/>
      <c r="CG297" s="160"/>
    </row>
    <row r="298" spans="1:85" ht="15">
      <c r="A298" s="178" t="s">
        <v>15</v>
      </c>
      <c r="B298" s="179">
        <v>17.832530164854397</v>
      </c>
      <c r="C298" s="179">
        <v>30.81872456624086</v>
      </c>
      <c r="D298" s="179">
        <v>12.698869917932333</v>
      </c>
      <c r="E298" s="179">
        <v>0.22720652650126333</v>
      </c>
      <c r="F298" s="362"/>
      <c r="G298" s="179">
        <v>0</v>
      </c>
      <c r="H298" s="180">
        <v>0</v>
      </c>
      <c r="I298" s="181">
        <f t="shared" si="199"/>
        <v>61.577331175528855</v>
      </c>
      <c r="J298" s="168"/>
      <c r="K298" s="182" t="s">
        <v>15</v>
      </c>
      <c r="L298" s="183">
        <v>17.832530164854397</v>
      </c>
      <c r="M298" s="183">
        <v>30.81872456624086</v>
      </c>
      <c r="N298" s="183">
        <v>12.698869917932333</v>
      </c>
      <c r="O298" s="183">
        <v>0.22720652650126333</v>
      </c>
      <c r="P298" s="183">
        <v>0</v>
      </c>
      <c r="Q298" s="183">
        <v>0</v>
      </c>
      <c r="R298" s="184">
        <v>0</v>
      </c>
      <c r="S298" s="185">
        <f t="shared" si="200"/>
        <v>61.577331175528855</v>
      </c>
      <c r="U298" s="230" t="s">
        <v>57</v>
      </c>
      <c r="V298" s="231">
        <v>15.312746197752329</v>
      </c>
      <c r="W298" s="231">
        <v>0</v>
      </c>
      <c r="X298" s="231">
        <v>0</v>
      </c>
      <c r="Y298" s="231">
        <v>30.81872456624086</v>
      </c>
      <c r="Z298" s="231">
        <v>12.698869917932333</v>
      </c>
      <c r="AA298" s="231">
        <v>0.22720652650126333</v>
      </c>
      <c r="AB298" s="231">
        <v>0</v>
      </c>
      <c r="AC298" s="232">
        <v>2.5197839671020685</v>
      </c>
      <c r="AD298" s="231">
        <v>2.5197839671020685</v>
      </c>
      <c r="AE298" s="231">
        <v>0</v>
      </c>
      <c r="AF298" s="231">
        <v>0</v>
      </c>
      <c r="AG298" s="231">
        <v>0</v>
      </c>
      <c r="AH298" s="231">
        <v>0</v>
      </c>
      <c r="AI298" s="233">
        <f t="shared" si="201"/>
        <v>61.577331175528862</v>
      </c>
      <c r="AJ298" s="160" t="str">
        <f t="shared" si="202"/>
        <v/>
      </c>
      <c r="BA298" s="160"/>
      <c r="BR298" s="160"/>
      <c r="CG298" s="160"/>
    </row>
    <row r="299" spans="1:85" ht="15">
      <c r="A299" s="186" t="s">
        <v>58</v>
      </c>
      <c r="B299" s="175">
        <v>0</v>
      </c>
      <c r="C299" s="175">
        <v>0</v>
      </c>
      <c r="D299" s="175">
        <v>0</v>
      </c>
      <c r="E299" s="175">
        <v>0.70744910800057625</v>
      </c>
      <c r="F299" s="362"/>
      <c r="G299" s="175">
        <v>0</v>
      </c>
      <c r="H299" s="187">
        <v>0</v>
      </c>
      <c r="I299" s="173">
        <f t="shared" si="199"/>
        <v>0.70744910800057625</v>
      </c>
      <c r="J299" s="168"/>
      <c r="K299" s="188" t="s">
        <v>58</v>
      </c>
      <c r="L299" s="175">
        <v>0</v>
      </c>
      <c r="M299" s="175">
        <v>0</v>
      </c>
      <c r="N299" s="175">
        <v>0</v>
      </c>
      <c r="O299" s="175">
        <v>0.70744910800057625</v>
      </c>
      <c r="P299" s="175">
        <v>262.47160451362458</v>
      </c>
      <c r="Q299" s="175">
        <v>0</v>
      </c>
      <c r="R299" s="176">
        <v>0</v>
      </c>
      <c r="S299" s="177">
        <f t="shared" si="200"/>
        <v>263.17905362162514</v>
      </c>
      <c r="U299" s="234" t="s">
        <v>58</v>
      </c>
      <c r="V299" s="226">
        <v>0</v>
      </c>
      <c r="W299" s="226">
        <v>0</v>
      </c>
      <c r="X299" s="226">
        <v>0</v>
      </c>
      <c r="Y299" s="226">
        <v>0</v>
      </c>
      <c r="Z299" s="226">
        <v>0</v>
      </c>
      <c r="AA299" s="226">
        <v>0.70744910800057625</v>
      </c>
      <c r="AB299" s="226">
        <v>262.47160451362458</v>
      </c>
      <c r="AC299" s="227">
        <v>0</v>
      </c>
      <c r="AD299" s="226">
        <v>0</v>
      </c>
      <c r="AE299" s="226">
        <v>0</v>
      </c>
      <c r="AF299" s="226">
        <v>0</v>
      </c>
      <c r="AG299" s="226">
        <v>0</v>
      </c>
      <c r="AH299" s="226">
        <v>0</v>
      </c>
      <c r="AI299" s="229">
        <f t="shared" si="201"/>
        <v>263.17905362162514</v>
      </c>
      <c r="AJ299" s="160" t="str">
        <f t="shared" si="202"/>
        <v/>
      </c>
      <c r="BA299" s="160"/>
      <c r="BR299" s="160"/>
      <c r="CG299" s="160"/>
    </row>
    <row r="300" spans="1:85" ht="15">
      <c r="A300" s="178" t="s">
        <v>12</v>
      </c>
      <c r="B300" s="179">
        <v>0</v>
      </c>
      <c r="C300" s="179">
        <v>0</v>
      </c>
      <c r="D300" s="179">
        <v>0</v>
      </c>
      <c r="E300" s="179">
        <v>0</v>
      </c>
      <c r="F300" s="362"/>
      <c r="G300" s="179">
        <v>0</v>
      </c>
      <c r="H300" s="180">
        <v>0</v>
      </c>
      <c r="I300" s="181">
        <f t="shared" si="199"/>
        <v>0</v>
      </c>
      <c r="J300" s="168"/>
      <c r="K300" s="182" t="s">
        <v>12</v>
      </c>
      <c r="L300" s="183">
        <v>0</v>
      </c>
      <c r="M300" s="183">
        <v>0</v>
      </c>
      <c r="N300" s="183">
        <v>0</v>
      </c>
      <c r="O300" s="183">
        <v>0</v>
      </c>
      <c r="P300" s="183">
        <v>6.6283782262688424</v>
      </c>
      <c r="Q300" s="183">
        <v>0</v>
      </c>
      <c r="R300" s="184">
        <v>0</v>
      </c>
      <c r="S300" s="185">
        <f t="shared" si="200"/>
        <v>6.6283782262688424</v>
      </c>
      <c r="U300" s="230" t="s">
        <v>12</v>
      </c>
      <c r="V300" s="231">
        <v>0</v>
      </c>
      <c r="W300" s="231">
        <v>0</v>
      </c>
      <c r="X300" s="231">
        <v>0</v>
      </c>
      <c r="Y300" s="231">
        <v>0</v>
      </c>
      <c r="Z300" s="231">
        <v>0</v>
      </c>
      <c r="AA300" s="231">
        <v>0</v>
      </c>
      <c r="AB300" s="231">
        <v>6.6283782262688424</v>
      </c>
      <c r="AC300" s="232">
        <v>0</v>
      </c>
      <c r="AD300" s="231">
        <v>0</v>
      </c>
      <c r="AE300" s="231">
        <v>0</v>
      </c>
      <c r="AF300" s="231">
        <v>0</v>
      </c>
      <c r="AG300" s="231">
        <v>0</v>
      </c>
      <c r="AH300" s="231">
        <v>0</v>
      </c>
      <c r="AI300" s="233">
        <f t="shared" si="201"/>
        <v>6.6283782262688424</v>
      </c>
      <c r="AJ300" s="160" t="str">
        <f t="shared" si="202"/>
        <v/>
      </c>
      <c r="BA300" s="160"/>
      <c r="BR300" s="160"/>
      <c r="CG300" s="160"/>
    </row>
    <row r="301" spans="1:85" ht="15">
      <c r="A301" s="186" t="s">
        <v>59</v>
      </c>
      <c r="B301" s="175">
        <v>0</v>
      </c>
      <c r="C301" s="175">
        <v>0</v>
      </c>
      <c r="D301" s="175">
        <v>0</v>
      </c>
      <c r="E301" s="175">
        <v>0</v>
      </c>
      <c r="F301" s="362"/>
      <c r="G301" s="175">
        <v>0</v>
      </c>
      <c r="H301" s="187">
        <v>0</v>
      </c>
      <c r="I301" s="173">
        <f t="shared" si="199"/>
        <v>0</v>
      </c>
      <c r="J301" s="168"/>
      <c r="K301" s="188" t="s">
        <v>59</v>
      </c>
      <c r="L301" s="175">
        <v>0</v>
      </c>
      <c r="M301" s="175">
        <v>0</v>
      </c>
      <c r="N301" s="175">
        <v>0</v>
      </c>
      <c r="O301" s="175">
        <v>0</v>
      </c>
      <c r="P301" s="175">
        <v>0</v>
      </c>
      <c r="Q301" s="175">
        <v>0</v>
      </c>
      <c r="R301" s="176">
        <v>0</v>
      </c>
      <c r="S301" s="177">
        <f t="shared" si="200"/>
        <v>0</v>
      </c>
      <c r="U301" s="234" t="s">
        <v>59</v>
      </c>
      <c r="V301" s="226">
        <v>0</v>
      </c>
      <c r="W301" s="226">
        <v>0</v>
      </c>
      <c r="X301" s="226">
        <v>0</v>
      </c>
      <c r="Y301" s="226">
        <v>0</v>
      </c>
      <c r="Z301" s="226">
        <v>0</v>
      </c>
      <c r="AA301" s="226">
        <v>0</v>
      </c>
      <c r="AB301" s="226">
        <v>0</v>
      </c>
      <c r="AC301" s="227">
        <v>0</v>
      </c>
      <c r="AD301" s="226">
        <v>0</v>
      </c>
      <c r="AE301" s="226">
        <v>0</v>
      </c>
      <c r="AF301" s="226">
        <v>0</v>
      </c>
      <c r="AG301" s="226">
        <v>0</v>
      </c>
      <c r="AH301" s="226">
        <v>0</v>
      </c>
      <c r="AI301" s="229">
        <f t="shared" si="201"/>
        <v>0</v>
      </c>
      <c r="AJ301" s="160" t="str">
        <f t="shared" si="202"/>
        <v/>
      </c>
      <c r="BA301" s="160"/>
      <c r="BR301" s="160"/>
      <c r="CG301" s="160"/>
    </row>
    <row r="302" spans="1:85" ht="15">
      <c r="A302" s="178" t="s">
        <v>17</v>
      </c>
      <c r="B302" s="179">
        <v>1.8228886651111616E-2</v>
      </c>
      <c r="C302" s="179">
        <v>0</v>
      </c>
      <c r="D302" s="179">
        <v>7.9858849647312766</v>
      </c>
      <c r="E302" s="179">
        <v>0.1130717651851073</v>
      </c>
      <c r="F302" s="362"/>
      <c r="G302" s="179">
        <v>0</v>
      </c>
      <c r="H302" s="180">
        <v>0</v>
      </c>
      <c r="I302" s="181">
        <f t="shared" si="199"/>
        <v>8.1171856165674967</v>
      </c>
      <c r="J302" s="168"/>
      <c r="K302" s="182" t="s">
        <v>17</v>
      </c>
      <c r="L302" s="183">
        <v>1.8228886651111616E-2</v>
      </c>
      <c r="M302" s="183">
        <v>0</v>
      </c>
      <c r="N302" s="183">
        <v>7.9858849647312766</v>
      </c>
      <c r="O302" s="183">
        <v>0.1130717651851073</v>
      </c>
      <c r="P302" s="183">
        <v>0.38723064839537863</v>
      </c>
      <c r="Q302" s="183">
        <v>0</v>
      </c>
      <c r="R302" s="184">
        <v>0</v>
      </c>
      <c r="S302" s="185">
        <f t="shared" si="200"/>
        <v>8.5044162649628756</v>
      </c>
      <c r="U302" s="230" t="s">
        <v>17</v>
      </c>
      <c r="V302" s="231">
        <v>0</v>
      </c>
      <c r="W302" s="231">
        <v>0</v>
      </c>
      <c r="X302" s="231">
        <v>0</v>
      </c>
      <c r="Y302" s="231">
        <v>0</v>
      </c>
      <c r="Z302" s="231">
        <v>7.9858849647312766</v>
      </c>
      <c r="AA302" s="231">
        <v>5.1887083904806015E-2</v>
      </c>
      <c r="AB302" s="231">
        <v>0.38723064839537863</v>
      </c>
      <c r="AC302" s="232">
        <v>7.9413567931412896E-2</v>
      </c>
      <c r="AD302" s="231">
        <v>1.8228886651111616E-2</v>
      </c>
      <c r="AE302" s="231">
        <v>0</v>
      </c>
      <c r="AF302" s="231">
        <v>0</v>
      </c>
      <c r="AG302" s="231">
        <v>0</v>
      </c>
      <c r="AH302" s="231">
        <v>6.118468128030128E-2</v>
      </c>
      <c r="AI302" s="233">
        <f t="shared" si="201"/>
        <v>8.5044162649628738</v>
      </c>
      <c r="AJ302" s="160" t="str">
        <f t="shared" si="202"/>
        <v/>
      </c>
      <c r="BA302" s="160"/>
      <c r="BR302" s="160"/>
      <c r="CG302" s="160"/>
    </row>
    <row r="303" spans="1:85" ht="15">
      <c r="A303" s="186" t="s">
        <v>139</v>
      </c>
      <c r="B303" s="175">
        <v>137.73397558739305</v>
      </c>
      <c r="C303" s="175">
        <v>808.61564849513843</v>
      </c>
      <c r="D303" s="175">
        <v>286.69284714675223</v>
      </c>
      <c r="E303" s="175">
        <v>46.680442003788869</v>
      </c>
      <c r="F303" s="362"/>
      <c r="G303" s="175">
        <v>0</v>
      </c>
      <c r="H303" s="187">
        <v>0</v>
      </c>
      <c r="I303" s="173">
        <f t="shared" si="199"/>
        <v>1279.7229132330726</v>
      </c>
      <c r="J303" s="168"/>
      <c r="K303" s="188" t="s">
        <v>139</v>
      </c>
      <c r="L303" s="175">
        <v>137.73397558739305</v>
      </c>
      <c r="M303" s="175">
        <v>808.61564849513843</v>
      </c>
      <c r="N303" s="175">
        <v>286.69284714675223</v>
      </c>
      <c r="O303" s="175">
        <v>46.680442003788869</v>
      </c>
      <c r="P303" s="175">
        <v>0.41980527758149089</v>
      </c>
      <c r="Q303" s="175">
        <v>0</v>
      </c>
      <c r="R303" s="176">
        <v>0</v>
      </c>
      <c r="S303" s="177">
        <f t="shared" si="200"/>
        <v>1280.142718510654</v>
      </c>
      <c r="U303" s="234" t="s">
        <v>139</v>
      </c>
      <c r="V303" s="226">
        <v>113.53820154724237</v>
      </c>
      <c r="W303" s="226">
        <v>0</v>
      </c>
      <c r="X303" s="226">
        <v>0</v>
      </c>
      <c r="Y303" s="226">
        <v>808.61564849513843</v>
      </c>
      <c r="Z303" s="226">
        <v>286.69284714675223</v>
      </c>
      <c r="AA303" s="226">
        <v>42.555122615072776</v>
      </c>
      <c r="AB303" s="226">
        <v>0.41980527758149089</v>
      </c>
      <c r="AC303" s="227">
        <v>28.321093428866771</v>
      </c>
      <c r="AD303" s="226">
        <v>24.195774040150681</v>
      </c>
      <c r="AE303" s="226">
        <v>0</v>
      </c>
      <c r="AF303" s="226">
        <v>0</v>
      </c>
      <c r="AG303" s="226">
        <v>0</v>
      </c>
      <c r="AH303" s="226">
        <v>4.1253193887160906</v>
      </c>
      <c r="AI303" s="229">
        <f t="shared" si="201"/>
        <v>1280.142718510654</v>
      </c>
      <c r="AJ303" s="160" t="str">
        <f t="shared" si="202"/>
        <v/>
      </c>
      <c r="BA303" s="160"/>
      <c r="BR303" s="160"/>
      <c r="CG303" s="160"/>
    </row>
    <row r="304" spans="1:85" ht="15">
      <c r="A304" s="178" t="s">
        <v>25</v>
      </c>
      <c r="B304" s="179">
        <v>43.799184977597236</v>
      </c>
      <c r="C304" s="179">
        <v>6.836647411027033</v>
      </c>
      <c r="D304" s="179">
        <v>34.31362849789074</v>
      </c>
      <c r="E304" s="179">
        <v>561.85509772733644</v>
      </c>
      <c r="F304" s="362"/>
      <c r="G304" s="179">
        <v>55.011178960942139</v>
      </c>
      <c r="H304" s="180">
        <v>0</v>
      </c>
      <c r="I304" s="181">
        <f t="shared" si="199"/>
        <v>701.81573757479362</v>
      </c>
      <c r="J304" s="168"/>
      <c r="K304" s="182" t="s">
        <v>25</v>
      </c>
      <c r="L304" s="183">
        <v>43.799184977597236</v>
      </c>
      <c r="M304" s="183">
        <v>6.836647411027033</v>
      </c>
      <c r="N304" s="183">
        <v>34.31362849789074</v>
      </c>
      <c r="O304" s="183">
        <v>561.85509772733644</v>
      </c>
      <c r="P304" s="183">
        <v>0.45854920338169175</v>
      </c>
      <c r="Q304" s="183">
        <v>55.011178960942139</v>
      </c>
      <c r="R304" s="184">
        <v>0</v>
      </c>
      <c r="S304" s="185">
        <f t="shared" si="200"/>
        <v>702.27428677817534</v>
      </c>
      <c r="U304" s="230" t="s">
        <v>25</v>
      </c>
      <c r="V304" s="231">
        <v>4.1211513269654745</v>
      </c>
      <c r="W304" s="231">
        <v>37.995807905702335</v>
      </c>
      <c r="X304" s="231">
        <v>55.011178960942139</v>
      </c>
      <c r="Y304" s="231">
        <v>6.836647411027033</v>
      </c>
      <c r="Z304" s="231">
        <v>34.31362849789074</v>
      </c>
      <c r="AA304" s="231">
        <v>405.50768316978525</v>
      </c>
      <c r="AB304" s="231">
        <v>0.45854920338169175</v>
      </c>
      <c r="AC304" s="232">
        <v>158.02964030248063</v>
      </c>
      <c r="AD304" s="231">
        <v>1.6822257449294278</v>
      </c>
      <c r="AE304" s="231">
        <v>147.02417849621412</v>
      </c>
      <c r="AF304" s="231">
        <v>0</v>
      </c>
      <c r="AG304" s="231">
        <v>0</v>
      </c>
      <c r="AH304" s="231">
        <v>9.3232360613370862</v>
      </c>
      <c r="AI304" s="233">
        <f t="shared" si="201"/>
        <v>702.27428677817534</v>
      </c>
      <c r="AJ304" s="160" t="str">
        <f t="shared" si="202"/>
        <v/>
      </c>
      <c r="BA304" s="160"/>
      <c r="BR304" s="160"/>
      <c r="CG304" s="160"/>
    </row>
    <row r="305" spans="1:85" ht="15">
      <c r="A305" s="186" t="s">
        <v>24</v>
      </c>
      <c r="B305" s="175">
        <v>2.5774085715906536</v>
      </c>
      <c r="C305" s="175">
        <v>0.26211642288621095</v>
      </c>
      <c r="D305" s="175">
        <v>16.6960163137643</v>
      </c>
      <c r="E305" s="175">
        <v>0</v>
      </c>
      <c r="F305" s="362"/>
      <c r="G305" s="175">
        <v>0</v>
      </c>
      <c r="H305" s="187">
        <v>0</v>
      </c>
      <c r="I305" s="173">
        <f t="shared" si="199"/>
        <v>19.535541308241164</v>
      </c>
      <c r="J305" s="168"/>
      <c r="K305" s="188" t="s">
        <v>24</v>
      </c>
      <c r="L305" s="175">
        <v>2.5774085715906536</v>
      </c>
      <c r="M305" s="175">
        <v>0.26211642288621095</v>
      </c>
      <c r="N305" s="175">
        <v>16.6960163137643</v>
      </c>
      <c r="O305" s="175">
        <v>0</v>
      </c>
      <c r="P305" s="175">
        <v>0</v>
      </c>
      <c r="Q305" s="175">
        <v>0</v>
      </c>
      <c r="R305" s="176">
        <v>0</v>
      </c>
      <c r="S305" s="177">
        <f t="shared" si="200"/>
        <v>19.535541308241164</v>
      </c>
      <c r="U305" s="234" t="s">
        <v>24</v>
      </c>
      <c r="V305" s="226">
        <v>2.4003556022276755</v>
      </c>
      <c r="W305" s="226">
        <v>4.0377224481017375E-2</v>
      </c>
      <c r="X305" s="226">
        <v>0</v>
      </c>
      <c r="Y305" s="226">
        <v>0.26211642288621095</v>
      </c>
      <c r="Z305" s="226">
        <v>16.6960163137643</v>
      </c>
      <c r="AA305" s="226">
        <v>0</v>
      </c>
      <c r="AB305" s="226">
        <v>0</v>
      </c>
      <c r="AC305" s="227">
        <v>0.13667574488196094</v>
      </c>
      <c r="AD305" s="226">
        <v>0.13667574488196094</v>
      </c>
      <c r="AE305" s="226">
        <v>0</v>
      </c>
      <c r="AF305" s="226">
        <v>0</v>
      </c>
      <c r="AG305" s="226">
        <v>0</v>
      </c>
      <c r="AH305" s="226">
        <v>0</v>
      </c>
      <c r="AI305" s="229">
        <f t="shared" si="201"/>
        <v>19.535541308241164</v>
      </c>
      <c r="AJ305" s="160" t="str">
        <f t="shared" si="202"/>
        <v/>
      </c>
      <c r="BA305" s="160"/>
      <c r="BR305" s="160"/>
      <c r="CG305" s="160"/>
    </row>
    <row r="306" spans="1:85" ht="15">
      <c r="A306" s="178" t="s">
        <v>60</v>
      </c>
      <c r="B306" s="179">
        <v>1.5358591303704803</v>
      </c>
      <c r="C306" s="179">
        <v>4.5185939412754277E-2</v>
      </c>
      <c r="D306" s="179">
        <v>1.6687153586582062</v>
      </c>
      <c r="E306" s="179">
        <v>0</v>
      </c>
      <c r="F306" s="362"/>
      <c r="G306" s="179">
        <v>0</v>
      </c>
      <c r="H306" s="180">
        <v>0</v>
      </c>
      <c r="I306" s="181">
        <f t="shared" si="199"/>
        <v>3.2497604284414408</v>
      </c>
      <c r="J306" s="168"/>
      <c r="K306" s="182" t="s">
        <v>60</v>
      </c>
      <c r="L306" s="183">
        <v>1.5358591303704803</v>
      </c>
      <c r="M306" s="183">
        <v>4.5185939412754277E-2</v>
      </c>
      <c r="N306" s="183">
        <v>1.6687153586582062</v>
      </c>
      <c r="O306" s="183">
        <v>0</v>
      </c>
      <c r="P306" s="183">
        <v>0</v>
      </c>
      <c r="Q306" s="183">
        <v>0</v>
      </c>
      <c r="R306" s="184">
        <v>0</v>
      </c>
      <c r="S306" s="185">
        <f t="shared" si="200"/>
        <v>3.2497604284414408</v>
      </c>
      <c r="U306" s="230" t="s">
        <v>60</v>
      </c>
      <c r="V306" s="231">
        <v>1.4448438236653356</v>
      </c>
      <c r="W306" s="231">
        <v>0</v>
      </c>
      <c r="X306" s="231">
        <v>0</v>
      </c>
      <c r="Y306" s="231">
        <v>4.5185939412754277E-2</v>
      </c>
      <c r="Z306" s="231">
        <v>1.6687153586582062</v>
      </c>
      <c r="AA306" s="231">
        <v>0</v>
      </c>
      <c r="AB306" s="231">
        <v>0</v>
      </c>
      <c r="AC306" s="232">
        <v>9.10153067051446E-2</v>
      </c>
      <c r="AD306" s="231">
        <v>9.10153067051446E-2</v>
      </c>
      <c r="AE306" s="231">
        <v>0</v>
      </c>
      <c r="AF306" s="231">
        <v>0</v>
      </c>
      <c r="AG306" s="231">
        <v>0</v>
      </c>
      <c r="AH306" s="231">
        <v>0</v>
      </c>
      <c r="AI306" s="233">
        <f t="shared" si="201"/>
        <v>3.2497604284414408</v>
      </c>
      <c r="AJ306" s="160" t="str">
        <f t="shared" si="202"/>
        <v/>
      </c>
      <c r="BA306" s="160"/>
      <c r="BR306" s="160"/>
      <c r="CG306" s="160"/>
    </row>
    <row r="307" spans="1:85" ht="15">
      <c r="A307" s="186" t="s">
        <v>22</v>
      </c>
      <c r="B307" s="175">
        <v>14.82189560158608</v>
      </c>
      <c r="C307" s="175">
        <v>6.8034930630231196</v>
      </c>
      <c r="D307" s="175">
        <v>2.6728008461876538</v>
      </c>
      <c r="E307" s="175">
        <v>0</v>
      </c>
      <c r="F307" s="362"/>
      <c r="G307" s="175">
        <v>0</v>
      </c>
      <c r="H307" s="187">
        <v>0</v>
      </c>
      <c r="I307" s="173">
        <f t="shared" si="199"/>
        <v>24.298189510796853</v>
      </c>
      <c r="J307" s="168"/>
      <c r="K307" s="188" t="s">
        <v>22</v>
      </c>
      <c r="L307" s="175">
        <v>14.82189560158608</v>
      </c>
      <c r="M307" s="175">
        <v>6.8034930630231196</v>
      </c>
      <c r="N307" s="175">
        <v>2.6728008461876538</v>
      </c>
      <c r="O307" s="175">
        <v>0</v>
      </c>
      <c r="P307" s="175">
        <v>15.286405723127617</v>
      </c>
      <c r="Q307" s="175">
        <v>0</v>
      </c>
      <c r="R307" s="176">
        <v>0</v>
      </c>
      <c r="S307" s="177">
        <f t="shared" si="200"/>
        <v>39.584595233924468</v>
      </c>
      <c r="U307" s="234" t="s">
        <v>22</v>
      </c>
      <c r="V307" s="226">
        <v>14.335931811370143</v>
      </c>
      <c r="W307" s="226">
        <v>0</v>
      </c>
      <c r="X307" s="226">
        <v>0</v>
      </c>
      <c r="Y307" s="226">
        <v>6.8034930630231196</v>
      </c>
      <c r="Z307" s="226">
        <v>2.6728008461876538</v>
      </c>
      <c r="AA307" s="226">
        <v>0</v>
      </c>
      <c r="AB307" s="226">
        <v>15.286405723127617</v>
      </c>
      <c r="AC307" s="227">
        <v>0.48596379021593705</v>
      </c>
      <c r="AD307" s="226">
        <v>0.48596379021593705</v>
      </c>
      <c r="AE307" s="226">
        <v>0</v>
      </c>
      <c r="AF307" s="226">
        <v>0</v>
      </c>
      <c r="AG307" s="226">
        <v>0</v>
      </c>
      <c r="AH307" s="226">
        <v>0</v>
      </c>
      <c r="AI307" s="229">
        <f t="shared" si="201"/>
        <v>39.584595233924475</v>
      </c>
      <c r="AJ307" s="160" t="str">
        <f t="shared" si="202"/>
        <v/>
      </c>
      <c r="BA307" s="160"/>
      <c r="BR307" s="160"/>
      <c r="CG307" s="160"/>
    </row>
    <row r="308" spans="1:85" ht="15">
      <c r="A308" s="178" t="s">
        <v>21</v>
      </c>
      <c r="B308" s="179">
        <v>1.3081997236998714E-2</v>
      </c>
      <c r="C308" s="179">
        <v>1.9622995855498069E-2</v>
      </c>
      <c r="D308" s="179">
        <v>0</v>
      </c>
      <c r="E308" s="179">
        <v>0</v>
      </c>
      <c r="F308" s="362"/>
      <c r="G308" s="179">
        <v>0</v>
      </c>
      <c r="H308" s="180">
        <v>0</v>
      </c>
      <c r="I308" s="181">
        <f t="shared" si="199"/>
        <v>3.2704993092496783E-2</v>
      </c>
      <c r="J308" s="168"/>
      <c r="K308" s="182" t="s">
        <v>21</v>
      </c>
      <c r="L308" s="183">
        <v>1.3081997236998714E-2</v>
      </c>
      <c r="M308" s="183">
        <v>1.9622995855498069E-2</v>
      </c>
      <c r="N308" s="183">
        <v>0</v>
      </c>
      <c r="O308" s="183">
        <v>0</v>
      </c>
      <c r="P308" s="183">
        <v>0</v>
      </c>
      <c r="Q308" s="183">
        <v>0</v>
      </c>
      <c r="R308" s="184">
        <v>0</v>
      </c>
      <c r="S308" s="185">
        <f t="shared" si="200"/>
        <v>3.2704993092496783E-2</v>
      </c>
      <c r="U308" s="230" t="s">
        <v>61</v>
      </c>
      <c r="V308" s="231">
        <v>1.3081997236998714E-2</v>
      </c>
      <c r="W308" s="231">
        <v>0</v>
      </c>
      <c r="X308" s="231">
        <v>0</v>
      </c>
      <c r="Y308" s="231">
        <v>1.9622995855498069E-2</v>
      </c>
      <c r="Z308" s="231">
        <v>0</v>
      </c>
      <c r="AA308" s="231">
        <v>0</v>
      </c>
      <c r="AB308" s="231">
        <v>0</v>
      </c>
      <c r="AC308" s="232">
        <v>0</v>
      </c>
      <c r="AD308" s="231">
        <v>0</v>
      </c>
      <c r="AE308" s="231">
        <v>0</v>
      </c>
      <c r="AF308" s="231">
        <v>0</v>
      </c>
      <c r="AG308" s="231">
        <v>0</v>
      </c>
      <c r="AH308" s="231">
        <v>0</v>
      </c>
      <c r="AI308" s="233">
        <f t="shared" si="201"/>
        <v>3.2704993092496783E-2</v>
      </c>
      <c r="AJ308" s="160" t="str">
        <f t="shared" si="202"/>
        <v/>
      </c>
      <c r="BA308" s="160"/>
      <c r="BR308" s="160"/>
      <c r="CG308" s="160"/>
    </row>
    <row r="309" spans="1:85" ht="15">
      <c r="A309" s="189" t="s">
        <v>64</v>
      </c>
      <c r="B309" s="175">
        <v>0</v>
      </c>
      <c r="C309" s="175">
        <v>0</v>
      </c>
      <c r="D309" s="175">
        <v>0</v>
      </c>
      <c r="E309" s="175">
        <v>0</v>
      </c>
      <c r="F309" s="362"/>
      <c r="G309" s="175">
        <v>0</v>
      </c>
      <c r="H309" s="187">
        <v>0</v>
      </c>
      <c r="I309" s="173">
        <f t="shared" si="199"/>
        <v>0</v>
      </c>
      <c r="J309" s="168"/>
      <c r="K309" s="190" t="s">
        <v>64</v>
      </c>
      <c r="L309" s="175">
        <v>0</v>
      </c>
      <c r="M309" s="175">
        <v>0</v>
      </c>
      <c r="N309" s="175">
        <v>0</v>
      </c>
      <c r="O309" s="175">
        <v>0</v>
      </c>
      <c r="P309" s="175">
        <v>0</v>
      </c>
      <c r="Q309" s="175">
        <v>0</v>
      </c>
      <c r="R309" s="176">
        <v>0</v>
      </c>
      <c r="S309" s="177">
        <f t="shared" si="200"/>
        <v>0</v>
      </c>
      <c r="U309" s="235" t="s">
        <v>62</v>
      </c>
      <c r="V309" s="226">
        <v>0</v>
      </c>
      <c r="W309" s="226">
        <v>0</v>
      </c>
      <c r="X309" s="226">
        <v>0</v>
      </c>
      <c r="Y309" s="226">
        <v>0</v>
      </c>
      <c r="Z309" s="226">
        <v>0</v>
      </c>
      <c r="AA309" s="226">
        <v>0</v>
      </c>
      <c r="AB309" s="226">
        <v>0</v>
      </c>
      <c r="AC309" s="227">
        <v>0</v>
      </c>
      <c r="AD309" s="228">
        <v>0</v>
      </c>
      <c r="AE309" s="228">
        <v>0</v>
      </c>
      <c r="AF309" s="228">
        <v>0</v>
      </c>
      <c r="AG309" s="228">
        <v>0</v>
      </c>
      <c r="AH309" s="228">
        <v>0</v>
      </c>
      <c r="AI309" s="229">
        <f t="shared" si="201"/>
        <v>0</v>
      </c>
      <c r="AJ309" s="160" t="str">
        <f t="shared" si="202"/>
        <v/>
      </c>
      <c r="BA309" s="160"/>
      <c r="BR309" s="160"/>
      <c r="CG309" s="160"/>
    </row>
    <row r="310" spans="1:85">
      <c r="A310" s="191" t="s">
        <v>23</v>
      </c>
      <c r="B310" s="192">
        <v>0</v>
      </c>
      <c r="C310" s="192">
        <v>0</v>
      </c>
      <c r="D310" s="192">
        <v>0</v>
      </c>
      <c r="E310" s="192">
        <v>0</v>
      </c>
      <c r="F310" s="362"/>
      <c r="G310" s="192">
        <v>0</v>
      </c>
      <c r="H310" s="193">
        <v>0</v>
      </c>
      <c r="I310" s="194">
        <f t="shared" si="199"/>
        <v>0</v>
      </c>
      <c r="J310" s="168"/>
      <c r="K310" s="195" t="s">
        <v>23</v>
      </c>
      <c r="L310" s="196">
        <v>0</v>
      </c>
      <c r="M310" s="196">
        <v>0</v>
      </c>
      <c r="N310" s="196">
        <v>0</v>
      </c>
      <c r="O310" s="196">
        <v>0</v>
      </c>
      <c r="P310" s="196">
        <v>0</v>
      </c>
      <c r="Q310" s="196">
        <v>0</v>
      </c>
      <c r="R310" s="197">
        <v>0</v>
      </c>
      <c r="S310" s="198">
        <f t="shared" si="200"/>
        <v>0</v>
      </c>
      <c r="U310" s="236" t="s">
        <v>66</v>
      </c>
      <c r="V310" s="237">
        <v>0</v>
      </c>
      <c r="W310" s="237">
        <v>0</v>
      </c>
      <c r="X310" s="237">
        <v>0</v>
      </c>
      <c r="Y310" s="237">
        <v>0</v>
      </c>
      <c r="Z310" s="237">
        <v>0</v>
      </c>
      <c r="AA310" s="237">
        <v>0</v>
      </c>
      <c r="AB310" s="237">
        <v>0</v>
      </c>
      <c r="AC310" s="237">
        <v>0</v>
      </c>
      <c r="AD310" s="237">
        <v>0</v>
      </c>
      <c r="AE310" s="237">
        <v>0</v>
      </c>
      <c r="AF310" s="237">
        <v>0</v>
      </c>
      <c r="AG310" s="237">
        <v>0</v>
      </c>
      <c r="AH310" s="125">
        <v>0</v>
      </c>
      <c r="AI310" s="238">
        <f t="shared" si="201"/>
        <v>0</v>
      </c>
      <c r="AJ310" s="160" t="str">
        <f t="shared" si="202"/>
        <v/>
      </c>
      <c r="BA310" s="160"/>
      <c r="BR310" s="160"/>
      <c r="CG310" s="160"/>
    </row>
    <row r="311" spans="1:85">
      <c r="A311" s="199" t="s">
        <v>19</v>
      </c>
      <c r="B311" s="200">
        <v>0</v>
      </c>
      <c r="C311" s="200">
        <v>0</v>
      </c>
      <c r="D311" s="200">
        <v>0</v>
      </c>
      <c r="E311" s="200">
        <v>0</v>
      </c>
      <c r="F311" s="362"/>
      <c r="G311" s="200">
        <v>0</v>
      </c>
      <c r="H311" s="201">
        <v>0</v>
      </c>
      <c r="I311" s="202">
        <f t="shared" si="199"/>
        <v>0</v>
      </c>
      <c r="J311" s="168"/>
      <c r="K311" s="203" t="s">
        <v>19</v>
      </c>
      <c r="L311" s="200">
        <v>0</v>
      </c>
      <c r="M311" s="200">
        <v>0</v>
      </c>
      <c r="N311" s="200">
        <v>0</v>
      </c>
      <c r="O311" s="200">
        <v>0</v>
      </c>
      <c r="P311" s="200">
        <v>0</v>
      </c>
      <c r="Q311" s="200">
        <v>0</v>
      </c>
      <c r="R311" s="204">
        <v>0</v>
      </c>
      <c r="S311" s="205">
        <f t="shared" si="200"/>
        <v>0</v>
      </c>
      <c r="U311" s="239" t="s">
        <v>19</v>
      </c>
      <c r="V311" s="240">
        <v>0</v>
      </c>
      <c r="W311" s="240">
        <v>0</v>
      </c>
      <c r="X311" s="240">
        <v>0</v>
      </c>
      <c r="Y311" s="240">
        <v>0</v>
      </c>
      <c r="Z311" s="240">
        <v>0</v>
      </c>
      <c r="AA311" s="240">
        <v>0</v>
      </c>
      <c r="AB311" s="240">
        <v>0</v>
      </c>
      <c r="AC311" s="240">
        <v>0</v>
      </c>
      <c r="AD311" s="241">
        <v>0</v>
      </c>
      <c r="AE311" s="241">
        <v>0</v>
      </c>
      <c r="AF311" s="241">
        <v>0</v>
      </c>
      <c r="AG311" s="241">
        <v>0</v>
      </c>
      <c r="AH311" s="241">
        <v>0</v>
      </c>
      <c r="AI311" s="242">
        <f t="shared" si="201"/>
        <v>0</v>
      </c>
      <c r="AJ311" s="160" t="str">
        <f t="shared" si="202"/>
        <v/>
      </c>
      <c r="BA311" s="160"/>
      <c r="BR311" s="160"/>
      <c r="CG311" s="160"/>
    </row>
    <row r="312" spans="1:85">
      <c r="A312" s="191" t="s">
        <v>20</v>
      </c>
      <c r="B312" s="192">
        <v>0</v>
      </c>
      <c r="C312" s="192">
        <v>0</v>
      </c>
      <c r="D312" s="192">
        <v>0</v>
      </c>
      <c r="E312" s="192">
        <v>0</v>
      </c>
      <c r="F312" s="362"/>
      <c r="G312" s="192">
        <v>0</v>
      </c>
      <c r="H312" s="193">
        <v>0</v>
      </c>
      <c r="I312" s="194">
        <f t="shared" si="199"/>
        <v>0</v>
      </c>
      <c r="J312" s="168"/>
      <c r="K312" s="195" t="s">
        <v>20</v>
      </c>
      <c r="L312" s="196">
        <v>0</v>
      </c>
      <c r="M312" s="196">
        <v>0</v>
      </c>
      <c r="N312" s="196">
        <v>0</v>
      </c>
      <c r="O312" s="196">
        <v>0</v>
      </c>
      <c r="P312" s="196">
        <v>0</v>
      </c>
      <c r="Q312" s="196">
        <v>0</v>
      </c>
      <c r="R312" s="197">
        <v>0</v>
      </c>
      <c r="S312" s="198">
        <f t="shared" si="200"/>
        <v>0</v>
      </c>
      <c r="U312" s="236" t="s">
        <v>20</v>
      </c>
      <c r="V312" s="237">
        <v>0</v>
      </c>
      <c r="W312" s="237">
        <v>0</v>
      </c>
      <c r="X312" s="237">
        <v>0</v>
      </c>
      <c r="Y312" s="237">
        <v>0</v>
      </c>
      <c r="Z312" s="237">
        <v>0</v>
      </c>
      <c r="AA312" s="237">
        <v>0</v>
      </c>
      <c r="AB312" s="237">
        <v>0</v>
      </c>
      <c r="AC312" s="237">
        <v>0</v>
      </c>
      <c r="AD312" s="237">
        <v>0</v>
      </c>
      <c r="AE312" s="237">
        <v>0</v>
      </c>
      <c r="AF312" s="237">
        <v>0</v>
      </c>
      <c r="AG312" s="237">
        <v>0</v>
      </c>
      <c r="AH312" s="125">
        <v>0</v>
      </c>
      <c r="AI312" s="238">
        <f t="shared" si="201"/>
        <v>0</v>
      </c>
      <c r="AJ312" s="160" t="str">
        <f t="shared" si="202"/>
        <v/>
      </c>
      <c r="BA312" s="160"/>
      <c r="BR312" s="160"/>
      <c r="CG312" s="160"/>
    </row>
    <row r="313" spans="1:85" ht="15" thickBot="1">
      <c r="A313" s="206" t="s">
        <v>11</v>
      </c>
      <c r="B313" s="207">
        <v>0</v>
      </c>
      <c r="C313" s="207">
        <v>0</v>
      </c>
      <c r="D313" s="207">
        <v>0</v>
      </c>
      <c r="E313" s="207">
        <v>0</v>
      </c>
      <c r="F313" s="363"/>
      <c r="G313" s="207">
        <v>0</v>
      </c>
      <c r="H313" s="208">
        <v>0</v>
      </c>
      <c r="I313" s="209">
        <f t="shared" si="199"/>
        <v>0</v>
      </c>
      <c r="J313" s="168"/>
      <c r="K313" s="210" t="s">
        <v>11</v>
      </c>
      <c r="L313" s="207">
        <v>0</v>
      </c>
      <c r="M313" s="207">
        <v>0</v>
      </c>
      <c r="N313" s="207">
        <v>0</v>
      </c>
      <c r="O313" s="207">
        <v>0</v>
      </c>
      <c r="P313" s="207">
        <v>0</v>
      </c>
      <c r="Q313" s="207">
        <v>0</v>
      </c>
      <c r="R313" s="211">
        <v>0</v>
      </c>
      <c r="S313" s="212">
        <f t="shared" si="200"/>
        <v>0</v>
      </c>
      <c r="U313" s="239" t="s">
        <v>11</v>
      </c>
      <c r="V313" s="240">
        <v>0</v>
      </c>
      <c r="W313" s="240">
        <v>0</v>
      </c>
      <c r="X313" s="240">
        <v>0</v>
      </c>
      <c r="Y313" s="240">
        <v>0</v>
      </c>
      <c r="Z313" s="240">
        <v>0</v>
      </c>
      <c r="AA313" s="240">
        <v>0</v>
      </c>
      <c r="AB313" s="240">
        <v>0</v>
      </c>
      <c r="AC313" s="240">
        <v>0</v>
      </c>
      <c r="AD313" s="241">
        <v>0</v>
      </c>
      <c r="AE313" s="241">
        <v>0</v>
      </c>
      <c r="AF313" s="241">
        <v>0</v>
      </c>
      <c r="AG313" s="241">
        <v>0</v>
      </c>
      <c r="AH313" s="241">
        <v>0</v>
      </c>
      <c r="AI313" s="242">
        <f t="shared" si="201"/>
        <v>0</v>
      </c>
      <c r="AJ313" s="160" t="str">
        <f t="shared" si="202"/>
        <v/>
      </c>
      <c r="BA313" s="160"/>
      <c r="BR313" s="160"/>
      <c r="CG313" s="160"/>
    </row>
    <row r="314" spans="1:85" ht="15">
      <c r="A314" s="213" t="s">
        <v>26</v>
      </c>
      <c r="B314" s="214">
        <f>SUM(B293:B309)</f>
        <v>224.063886152257</v>
      </c>
      <c r="C314" s="214">
        <f t="shared" ref="C314:H314" si="203">SUM(C293:C309)</f>
        <v>896.72426872148685</v>
      </c>
      <c r="D314" s="214">
        <f t="shared" si="203"/>
        <v>369.90425377742446</v>
      </c>
      <c r="E314" s="214">
        <f t="shared" si="203"/>
        <v>609.71384820292462</v>
      </c>
      <c r="F314" s="214">
        <f t="shared" si="203"/>
        <v>0</v>
      </c>
      <c r="G314" s="214">
        <f t="shared" si="203"/>
        <v>55.011178960942139</v>
      </c>
      <c r="H314" s="216">
        <f t="shared" si="203"/>
        <v>0</v>
      </c>
      <c r="I314" s="173">
        <f t="shared" ref="I314" si="204">SUM(I293:I309)</f>
        <v>2155.4174358150349</v>
      </c>
      <c r="J314" s="168"/>
      <c r="K314" s="215" t="s">
        <v>26</v>
      </c>
      <c r="L314" s="214">
        <f>SUM(L293:L309)</f>
        <v>224.063886152257</v>
      </c>
      <c r="M314" s="214">
        <f t="shared" ref="M314:R314" si="205">SUM(M293:M309)</f>
        <v>896.72426872148685</v>
      </c>
      <c r="N314" s="214">
        <f t="shared" si="205"/>
        <v>369.90425377742446</v>
      </c>
      <c r="O314" s="214">
        <f t="shared" si="205"/>
        <v>609.71384820292462</v>
      </c>
      <c r="P314" s="214">
        <f t="shared" si="205"/>
        <v>285.65197359237959</v>
      </c>
      <c r="Q314" s="214">
        <f t="shared" si="205"/>
        <v>55.011178960942139</v>
      </c>
      <c r="R314" s="216">
        <f t="shared" si="205"/>
        <v>0</v>
      </c>
      <c r="S314" s="217">
        <f t="shared" ref="S314" si="206">SUM(S293:S309)</f>
        <v>2441.0694094074147</v>
      </c>
      <c r="T314" s="160" t="str">
        <f>IF(ABS(S314-AI314)&gt;0.01,S314-AI314,"")</f>
        <v/>
      </c>
      <c r="U314" s="243" t="s">
        <v>63</v>
      </c>
      <c r="V314" s="244">
        <f>SUM(V293:V309)</f>
        <v>156.89803354143731</v>
      </c>
      <c r="W314" s="244">
        <f t="shared" ref="W314:AH314" si="207">SUM(W293:W309)</f>
        <v>38.036185130183355</v>
      </c>
      <c r="X314" s="244">
        <f t="shared" si="207"/>
        <v>55.011178960942139</v>
      </c>
      <c r="Y314" s="244">
        <f t="shared" si="207"/>
        <v>896.72426872148685</v>
      </c>
      <c r="Z314" s="244">
        <f t="shared" si="207"/>
        <v>369.90425377742446</v>
      </c>
      <c r="AA314" s="244">
        <f t="shared" si="207"/>
        <v>449.17992957537706</v>
      </c>
      <c r="AB314" s="244">
        <f t="shared" si="207"/>
        <v>285.65197359237959</v>
      </c>
      <c r="AC314" s="244">
        <f t="shared" si="207"/>
        <v>189.66358610818392</v>
      </c>
      <c r="AD314" s="245">
        <f t="shared" si="207"/>
        <v>29.129667480636336</v>
      </c>
      <c r="AE314" s="245">
        <f t="shared" si="207"/>
        <v>147.02417849621412</v>
      </c>
      <c r="AF314" s="245">
        <f t="shared" si="207"/>
        <v>0</v>
      </c>
      <c r="AG314" s="245">
        <f t="shared" si="207"/>
        <v>0</v>
      </c>
      <c r="AH314" s="245">
        <f t="shared" si="207"/>
        <v>13.509740131333478</v>
      </c>
      <c r="AI314" s="246">
        <f>SUM(V314:AC314)</f>
        <v>2441.0694094074152</v>
      </c>
      <c r="AJ314" s="160" t="str">
        <f t="shared" si="202"/>
        <v/>
      </c>
      <c r="BA314" s="160"/>
      <c r="BR314" s="160"/>
      <c r="CG314" s="160"/>
    </row>
    <row r="315" spans="1:85" s="23" customFormat="1" ht="15" thickBot="1">
      <c r="A315" s="30" t="s">
        <v>88</v>
      </c>
      <c r="B315" s="47">
        <f>IF($I314=0,"-",B314/$I314)</f>
        <v>0.10395382464164349</v>
      </c>
      <c r="C315" s="47">
        <f t="shared" ref="C315:H315" si="208">IF($I314=0,"-",C314/$I314)</f>
        <v>0.41603276183130888</v>
      </c>
      <c r="D315" s="47">
        <f t="shared" si="208"/>
        <v>0.17161606268511573</v>
      </c>
      <c r="E315" s="47">
        <f t="shared" si="208"/>
        <v>0.28287506543825075</v>
      </c>
      <c r="F315" s="47">
        <f t="shared" si="208"/>
        <v>0</v>
      </c>
      <c r="G315" s="47">
        <f t="shared" si="208"/>
        <v>2.5522285403681254E-2</v>
      </c>
      <c r="H315" s="70">
        <f t="shared" si="208"/>
        <v>0</v>
      </c>
      <c r="I315" s="48">
        <f>SUM(B315:H315)</f>
        <v>1</v>
      </c>
      <c r="J315" s="160"/>
      <c r="K315" s="81" t="s">
        <v>88</v>
      </c>
      <c r="L315" s="98">
        <f>IF($S314=0,"-",L314/$S314)</f>
        <v>9.1789231919730596E-2</v>
      </c>
      <c r="M315" s="98">
        <f t="shared" ref="M315:R315" si="209">IF($S314=0,"-",M314/$S314)</f>
        <v>0.36734894356779985</v>
      </c>
      <c r="N315" s="98">
        <f t="shared" si="209"/>
        <v>0.15153368943622997</v>
      </c>
      <c r="O315" s="98">
        <f t="shared" si="209"/>
        <v>0.24977325341639367</v>
      </c>
      <c r="P315" s="98">
        <f t="shared" si="209"/>
        <v>0.11701919351065214</v>
      </c>
      <c r="Q315" s="98">
        <f t="shared" si="209"/>
        <v>2.253568814919378E-2</v>
      </c>
      <c r="R315" s="99">
        <f t="shared" si="209"/>
        <v>0</v>
      </c>
      <c r="S315" s="100">
        <f>SUM(L315:R315)</f>
        <v>1</v>
      </c>
      <c r="U315" s="110" t="s">
        <v>88</v>
      </c>
      <c r="V315" s="133">
        <f>+V314/$AI314</f>
        <v>6.4274302458087532E-2</v>
      </c>
      <c r="W315" s="133">
        <f t="shared" ref="W315:AH315" si="210">+W314/$AI314</f>
        <v>1.5581771244848329E-2</v>
      </c>
      <c r="X315" s="133">
        <f t="shared" si="210"/>
        <v>2.2535688149193777E-2</v>
      </c>
      <c r="Y315" s="133">
        <f t="shared" si="210"/>
        <v>0.36734894356779979</v>
      </c>
      <c r="Z315" s="133">
        <f t="shared" si="210"/>
        <v>0.15153368943622994</v>
      </c>
      <c r="AA315" s="133">
        <f t="shared" si="210"/>
        <v>0.1840094869258217</v>
      </c>
      <c r="AB315" s="133">
        <f t="shared" si="210"/>
        <v>0.11701919351065211</v>
      </c>
      <c r="AC315" s="133">
        <f t="shared" si="210"/>
        <v>7.7696924707366652E-2</v>
      </c>
      <c r="AD315" s="133">
        <f t="shared" si="210"/>
        <v>1.1933158216794722E-2</v>
      </c>
      <c r="AE315" s="133">
        <f t="shared" si="210"/>
        <v>6.0229413358592353E-2</v>
      </c>
      <c r="AF315" s="133">
        <f t="shared" si="210"/>
        <v>0</v>
      </c>
      <c r="AG315" s="133">
        <f t="shared" si="210"/>
        <v>0</v>
      </c>
      <c r="AH315" s="133">
        <f t="shared" si="210"/>
        <v>5.5343531319795823E-3</v>
      </c>
      <c r="AI315" s="134">
        <f>SUM(V315:AC315)</f>
        <v>0.99999999999999978</v>
      </c>
      <c r="AJ315" s="23" t="str">
        <f t="shared" si="202"/>
        <v/>
      </c>
    </row>
    <row r="316" spans="1:85" ht="15" thickBot="1">
      <c r="A316" s="247"/>
      <c r="B316" s="247"/>
      <c r="C316" s="247"/>
      <c r="D316" s="247"/>
      <c r="E316" s="247"/>
      <c r="F316" s="247"/>
      <c r="G316" s="247"/>
      <c r="H316" s="247"/>
      <c r="I316" s="247"/>
      <c r="K316" s="247"/>
      <c r="L316" s="247"/>
      <c r="M316" s="247"/>
      <c r="N316" s="247"/>
      <c r="O316" s="247"/>
      <c r="P316" s="247"/>
      <c r="Q316" s="247"/>
      <c r="R316" s="247"/>
      <c r="S316" s="247"/>
      <c r="AI316" s="168"/>
      <c r="BA316" s="160"/>
      <c r="BR316" s="160"/>
      <c r="CG316" s="160"/>
    </row>
    <row r="317" spans="1:85" ht="28.5">
      <c r="A317" s="312" t="s">
        <v>39</v>
      </c>
      <c r="B317" s="164" t="s">
        <v>0</v>
      </c>
      <c r="C317" s="164" t="s">
        <v>1</v>
      </c>
      <c r="D317" s="164" t="s">
        <v>2</v>
      </c>
      <c r="E317" s="164" t="s">
        <v>3</v>
      </c>
      <c r="F317" s="164" t="s">
        <v>27</v>
      </c>
      <c r="G317" s="164" t="s">
        <v>4</v>
      </c>
      <c r="H317" s="164" t="s">
        <v>5</v>
      </c>
      <c r="I317" s="165" t="s">
        <v>6</v>
      </c>
      <c r="K317" s="314" t="s">
        <v>39</v>
      </c>
      <c r="L317" s="166" t="s">
        <v>0</v>
      </c>
      <c r="M317" s="166" t="s">
        <v>1</v>
      </c>
      <c r="N317" s="166" t="s">
        <v>2</v>
      </c>
      <c r="O317" s="166" t="s">
        <v>3</v>
      </c>
      <c r="P317" s="166" t="s">
        <v>27</v>
      </c>
      <c r="Q317" s="166" t="s">
        <v>4</v>
      </c>
      <c r="R317" s="166" t="s">
        <v>5</v>
      </c>
      <c r="S317" s="167" t="s">
        <v>6</v>
      </c>
      <c r="U317" s="316" t="s">
        <v>39</v>
      </c>
      <c r="V317" s="219" t="s">
        <v>74</v>
      </c>
      <c r="W317" s="219" t="s">
        <v>75</v>
      </c>
      <c r="X317" s="219" t="s">
        <v>4</v>
      </c>
      <c r="Y317" s="219" t="s">
        <v>1</v>
      </c>
      <c r="Z317" s="219" t="s">
        <v>2</v>
      </c>
      <c r="AA317" s="219" t="s">
        <v>3</v>
      </c>
      <c r="AB317" s="219" t="s">
        <v>55</v>
      </c>
      <c r="AC317" s="219" t="s">
        <v>68</v>
      </c>
      <c r="AD317" s="220" t="s">
        <v>76</v>
      </c>
      <c r="AE317" s="220" t="s">
        <v>83</v>
      </c>
      <c r="AF317" s="220" t="s">
        <v>77</v>
      </c>
      <c r="AG317" s="220" t="s">
        <v>84</v>
      </c>
      <c r="AH317" s="220" t="s">
        <v>85</v>
      </c>
      <c r="AI317" s="221" t="s">
        <v>63</v>
      </c>
      <c r="BA317" s="160"/>
      <c r="BR317" s="160"/>
      <c r="CG317" s="160"/>
    </row>
    <row r="318" spans="1:85" ht="15">
      <c r="A318" s="313" t="s">
        <v>39</v>
      </c>
      <c r="B318" s="318" t="s">
        <v>69</v>
      </c>
      <c r="C318" s="319"/>
      <c r="D318" s="319"/>
      <c r="E318" s="319"/>
      <c r="F318" s="319"/>
      <c r="G318" s="319"/>
      <c r="H318" s="319"/>
      <c r="I318" s="320"/>
      <c r="K318" s="315" t="s">
        <v>39</v>
      </c>
      <c r="L318" s="321" t="s">
        <v>69</v>
      </c>
      <c r="M318" s="322"/>
      <c r="N318" s="322"/>
      <c r="O318" s="322"/>
      <c r="P318" s="322"/>
      <c r="Q318" s="322"/>
      <c r="R318" s="322"/>
      <c r="S318" s="323"/>
      <c r="U318" s="317" t="s">
        <v>39</v>
      </c>
      <c r="V318" s="324" t="s">
        <v>69</v>
      </c>
      <c r="W318" s="324"/>
      <c r="X318" s="324"/>
      <c r="Y318" s="324"/>
      <c r="Z318" s="324"/>
      <c r="AA318" s="324"/>
      <c r="AB318" s="324"/>
      <c r="AC318" s="324"/>
      <c r="AD318" s="324"/>
      <c r="AE318" s="324"/>
      <c r="AF318" s="324"/>
      <c r="AG318" s="324"/>
      <c r="AH318" s="324"/>
      <c r="AI318" s="325"/>
      <c r="BA318" s="160"/>
      <c r="BR318" s="160"/>
      <c r="CG318" s="160"/>
    </row>
    <row r="319" spans="1:85" ht="15">
      <c r="A319" s="170" t="s">
        <v>7</v>
      </c>
      <c r="B319" s="171">
        <v>0</v>
      </c>
      <c r="C319" s="171">
        <v>0</v>
      </c>
      <c r="D319" s="171">
        <v>0</v>
      </c>
      <c r="E319" s="171">
        <v>0</v>
      </c>
      <c r="F319" s="361"/>
      <c r="G319" s="171">
        <v>0</v>
      </c>
      <c r="H319" s="172">
        <v>0</v>
      </c>
      <c r="I319" s="173">
        <f>SUM(B319:H319)</f>
        <v>0</v>
      </c>
      <c r="J319" s="168"/>
      <c r="K319" s="222" t="s">
        <v>7</v>
      </c>
      <c r="L319" s="171">
        <v>0</v>
      </c>
      <c r="M319" s="171">
        <v>0</v>
      </c>
      <c r="N319" s="171">
        <v>0</v>
      </c>
      <c r="O319" s="171">
        <v>0</v>
      </c>
      <c r="P319" s="171">
        <v>0</v>
      </c>
      <c r="Q319" s="171">
        <v>0</v>
      </c>
      <c r="R319" s="223">
        <v>0</v>
      </c>
      <c r="S319" s="224">
        <f>SUM(L319:R319)</f>
        <v>0</v>
      </c>
      <c r="U319" s="225" t="s">
        <v>7</v>
      </c>
      <c r="V319" s="226">
        <v>0</v>
      </c>
      <c r="W319" s="226">
        <v>0</v>
      </c>
      <c r="X319" s="226">
        <v>0</v>
      </c>
      <c r="Y319" s="226">
        <v>0</v>
      </c>
      <c r="Z319" s="226">
        <v>0</v>
      </c>
      <c r="AA319" s="226">
        <v>0</v>
      </c>
      <c r="AB319" s="226">
        <v>0</v>
      </c>
      <c r="AC319" s="227">
        <v>0</v>
      </c>
      <c r="AD319" s="228">
        <v>0</v>
      </c>
      <c r="AE319" s="228">
        <v>0</v>
      </c>
      <c r="AF319" s="228">
        <v>0</v>
      </c>
      <c r="AG319" s="228">
        <v>0</v>
      </c>
      <c r="AH319" s="228">
        <v>0</v>
      </c>
      <c r="AI319" s="229">
        <f>SUM(V319:AC319)</f>
        <v>0</v>
      </c>
      <c r="AJ319" s="160" t="str">
        <f>IF(ABS(S319-AI319)&gt;0.001,S319-AI319,"")</f>
        <v/>
      </c>
      <c r="BA319" s="160"/>
      <c r="BR319" s="160"/>
      <c r="CG319" s="160"/>
    </row>
    <row r="320" spans="1:85" ht="15">
      <c r="A320" s="178" t="s">
        <v>8</v>
      </c>
      <c r="B320" s="179">
        <v>0</v>
      </c>
      <c r="C320" s="179">
        <v>0</v>
      </c>
      <c r="D320" s="179">
        <v>0</v>
      </c>
      <c r="E320" s="179">
        <v>0</v>
      </c>
      <c r="F320" s="362"/>
      <c r="G320" s="179">
        <v>0</v>
      </c>
      <c r="H320" s="180">
        <v>0</v>
      </c>
      <c r="I320" s="181">
        <f t="shared" ref="I320:I339" si="211">SUM(B320:H320)</f>
        <v>0</v>
      </c>
      <c r="J320" s="168"/>
      <c r="K320" s="182" t="s">
        <v>8</v>
      </c>
      <c r="L320" s="183">
        <v>0</v>
      </c>
      <c r="M320" s="183">
        <v>0</v>
      </c>
      <c r="N320" s="183">
        <v>0</v>
      </c>
      <c r="O320" s="183">
        <v>0</v>
      </c>
      <c r="P320" s="183">
        <v>0</v>
      </c>
      <c r="Q320" s="183">
        <v>0</v>
      </c>
      <c r="R320" s="184">
        <v>0</v>
      </c>
      <c r="S320" s="185">
        <f t="shared" ref="S320:S339" si="212">SUM(L320:R320)</f>
        <v>0</v>
      </c>
      <c r="U320" s="230" t="s">
        <v>8</v>
      </c>
      <c r="V320" s="231">
        <v>0</v>
      </c>
      <c r="W320" s="231">
        <v>0</v>
      </c>
      <c r="X320" s="231">
        <v>0</v>
      </c>
      <c r="Y320" s="231">
        <v>0</v>
      </c>
      <c r="Z320" s="231">
        <v>0</v>
      </c>
      <c r="AA320" s="231">
        <v>0</v>
      </c>
      <c r="AB320" s="231">
        <v>0</v>
      </c>
      <c r="AC320" s="232">
        <v>0</v>
      </c>
      <c r="AD320" s="231">
        <v>0</v>
      </c>
      <c r="AE320" s="231">
        <v>0</v>
      </c>
      <c r="AF320" s="231">
        <v>0</v>
      </c>
      <c r="AG320" s="231">
        <v>0</v>
      </c>
      <c r="AH320" s="231">
        <v>0</v>
      </c>
      <c r="AI320" s="233">
        <f t="shared" ref="AI320:AI339" si="213">SUM(V320:AC320)</f>
        <v>0</v>
      </c>
      <c r="AJ320" s="160" t="str">
        <f t="shared" ref="AJ320:AJ341" si="214">IF(ABS(S320-AI320)&gt;0.001,S320-AI320,"")</f>
        <v/>
      </c>
      <c r="BA320" s="160"/>
      <c r="BR320" s="160"/>
      <c r="CG320" s="160"/>
    </row>
    <row r="321" spans="1:85" ht="15">
      <c r="A321" s="186" t="s">
        <v>10</v>
      </c>
      <c r="B321" s="175">
        <v>0</v>
      </c>
      <c r="C321" s="175">
        <v>0</v>
      </c>
      <c r="D321" s="175">
        <v>0</v>
      </c>
      <c r="E321" s="175">
        <v>0</v>
      </c>
      <c r="F321" s="362"/>
      <c r="G321" s="175">
        <v>0</v>
      </c>
      <c r="H321" s="187">
        <v>0</v>
      </c>
      <c r="I321" s="173">
        <f t="shared" si="211"/>
        <v>0</v>
      </c>
      <c r="J321" s="168"/>
      <c r="K321" s="188" t="s">
        <v>10</v>
      </c>
      <c r="L321" s="175">
        <v>0</v>
      </c>
      <c r="M321" s="175">
        <v>0</v>
      </c>
      <c r="N321" s="175">
        <v>0</v>
      </c>
      <c r="O321" s="175">
        <v>0</v>
      </c>
      <c r="P321" s="175">
        <v>0</v>
      </c>
      <c r="Q321" s="175">
        <v>0</v>
      </c>
      <c r="R321" s="176">
        <v>0</v>
      </c>
      <c r="S321" s="177">
        <f t="shared" si="212"/>
        <v>0</v>
      </c>
      <c r="U321" s="234" t="s">
        <v>10</v>
      </c>
      <c r="V321" s="226">
        <v>0</v>
      </c>
      <c r="W321" s="226">
        <v>0</v>
      </c>
      <c r="X321" s="226">
        <v>0</v>
      </c>
      <c r="Y321" s="226">
        <v>0</v>
      </c>
      <c r="Z321" s="226">
        <v>0</v>
      </c>
      <c r="AA321" s="226">
        <v>0</v>
      </c>
      <c r="AB321" s="226">
        <v>0</v>
      </c>
      <c r="AC321" s="227">
        <v>0</v>
      </c>
      <c r="AD321" s="228">
        <v>0</v>
      </c>
      <c r="AE321" s="228">
        <v>0</v>
      </c>
      <c r="AF321" s="228">
        <v>0</v>
      </c>
      <c r="AG321" s="228">
        <v>0</v>
      </c>
      <c r="AH321" s="228">
        <v>0</v>
      </c>
      <c r="AI321" s="229">
        <f t="shared" si="213"/>
        <v>0</v>
      </c>
      <c r="AJ321" s="160" t="str">
        <f t="shared" si="214"/>
        <v/>
      </c>
      <c r="BA321" s="160"/>
      <c r="BR321" s="160"/>
      <c r="CG321" s="160"/>
    </row>
    <row r="322" spans="1:85" ht="15">
      <c r="A322" s="178" t="s">
        <v>56</v>
      </c>
      <c r="B322" s="179">
        <v>0</v>
      </c>
      <c r="C322" s="179">
        <v>0</v>
      </c>
      <c r="D322" s="179">
        <v>0</v>
      </c>
      <c r="E322" s="179">
        <v>0</v>
      </c>
      <c r="F322" s="362"/>
      <c r="G322" s="179">
        <v>0</v>
      </c>
      <c r="H322" s="180">
        <v>0</v>
      </c>
      <c r="I322" s="181">
        <f t="shared" si="211"/>
        <v>0</v>
      </c>
      <c r="J322" s="168"/>
      <c r="K322" s="182" t="s">
        <v>56</v>
      </c>
      <c r="L322" s="183">
        <v>0</v>
      </c>
      <c r="M322" s="183">
        <v>0</v>
      </c>
      <c r="N322" s="183">
        <v>0</v>
      </c>
      <c r="O322" s="183">
        <v>0</v>
      </c>
      <c r="P322" s="183">
        <v>0</v>
      </c>
      <c r="Q322" s="183">
        <v>0</v>
      </c>
      <c r="R322" s="184">
        <v>0</v>
      </c>
      <c r="S322" s="185">
        <f t="shared" si="212"/>
        <v>0</v>
      </c>
      <c r="U322" s="230" t="s">
        <v>56</v>
      </c>
      <c r="V322" s="231">
        <v>0</v>
      </c>
      <c r="W322" s="231">
        <v>0</v>
      </c>
      <c r="X322" s="231">
        <v>0</v>
      </c>
      <c r="Y322" s="231">
        <v>0</v>
      </c>
      <c r="Z322" s="231">
        <v>0</v>
      </c>
      <c r="AA322" s="231">
        <v>0</v>
      </c>
      <c r="AB322" s="231">
        <v>0</v>
      </c>
      <c r="AC322" s="232">
        <v>0</v>
      </c>
      <c r="AD322" s="231">
        <v>0</v>
      </c>
      <c r="AE322" s="231">
        <v>0</v>
      </c>
      <c r="AF322" s="231">
        <v>0</v>
      </c>
      <c r="AG322" s="231">
        <v>0</v>
      </c>
      <c r="AH322" s="231">
        <v>0</v>
      </c>
      <c r="AI322" s="233">
        <f t="shared" si="213"/>
        <v>0</v>
      </c>
      <c r="AJ322" s="160" t="str">
        <f t="shared" si="214"/>
        <v/>
      </c>
      <c r="BA322" s="160"/>
      <c r="BR322" s="160"/>
      <c r="CG322" s="160"/>
    </row>
    <row r="323" spans="1:85" ht="15">
      <c r="A323" s="186" t="s">
        <v>16</v>
      </c>
      <c r="B323" s="175">
        <v>0.50693389926473242</v>
      </c>
      <c r="C323" s="175">
        <v>5.2147699289550911</v>
      </c>
      <c r="D323" s="175">
        <v>0</v>
      </c>
      <c r="E323" s="175">
        <v>0</v>
      </c>
      <c r="F323" s="362"/>
      <c r="G323" s="175">
        <v>0</v>
      </c>
      <c r="H323" s="187">
        <v>0</v>
      </c>
      <c r="I323" s="173">
        <f t="shared" si="211"/>
        <v>5.7217038282198232</v>
      </c>
      <c r="J323" s="168"/>
      <c r="K323" s="188" t="s">
        <v>16</v>
      </c>
      <c r="L323" s="175">
        <v>0.50693389926473242</v>
      </c>
      <c r="M323" s="175">
        <v>5.2147699289550911</v>
      </c>
      <c r="N323" s="175">
        <v>0</v>
      </c>
      <c r="O323" s="175">
        <v>0</v>
      </c>
      <c r="P323" s="175">
        <v>0</v>
      </c>
      <c r="Q323" s="175">
        <v>0</v>
      </c>
      <c r="R323" s="176">
        <v>0</v>
      </c>
      <c r="S323" s="177">
        <f t="shared" si="212"/>
        <v>5.7217038282198232</v>
      </c>
      <c r="U323" s="234" t="s">
        <v>16</v>
      </c>
      <c r="V323" s="226">
        <v>0.50693389926473242</v>
      </c>
      <c r="W323" s="226">
        <v>0</v>
      </c>
      <c r="X323" s="226">
        <v>0</v>
      </c>
      <c r="Y323" s="226">
        <v>5.2147699289550911</v>
      </c>
      <c r="Z323" s="226">
        <v>0</v>
      </c>
      <c r="AA323" s="226">
        <v>0</v>
      </c>
      <c r="AB323" s="226">
        <v>0</v>
      </c>
      <c r="AC323" s="227">
        <v>0</v>
      </c>
      <c r="AD323" s="228">
        <v>0</v>
      </c>
      <c r="AE323" s="228">
        <v>0</v>
      </c>
      <c r="AF323" s="228">
        <v>0</v>
      </c>
      <c r="AG323" s="228">
        <v>0</v>
      </c>
      <c r="AH323" s="228">
        <v>0</v>
      </c>
      <c r="AI323" s="229">
        <f t="shared" si="213"/>
        <v>5.7217038282198232</v>
      </c>
      <c r="AJ323" s="160" t="str">
        <f t="shared" si="214"/>
        <v/>
      </c>
      <c r="BA323" s="160"/>
      <c r="BR323" s="160"/>
      <c r="CG323" s="160"/>
    </row>
    <row r="324" spans="1:85" ht="15">
      <c r="A324" s="178" t="s">
        <v>15</v>
      </c>
      <c r="B324" s="179">
        <v>8.7798049837207106</v>
      </c>
      <c r="C324" s="179">
        <v>0</v>
      </c>
      <c r="D324" s="179">
        <v>0</v>
      </c>
      <c r="E324" s="179">
        <v>0</v>
      </c>
      <c r="F324" s="362"/>
      <c r="G324" s="179">
        <v>0</v>
      </c>
      <c r="H324" s="180">
        <v>0</v>
      </c>
      <c r="I324" s="181">
        <f t="shared" si="211"/>
        <v>8.7798049837207106</v>
      </c>
      <c r="J324" s="168"/>
      <c r="K324" s="182" t="s">
        <v>15</v>
      </c>
      <c r="L324" s="183">
        <v>8.7798049837207106</v>
      </c>
      <c r="M324" s="183">
        <v>0</v>
      </c>
      <c r="N324" s="183">
        <v>0</v>
      </c>
      <c r="O324" s="183">
        <v>0</v>
      </c>
      <c r="P324" s="183">
        <v>0</v>
      </c>
      <c r="Q324" s="183">
        <v>0</v>
      </c>
      <c r="R324" s="184">
        <v>0</v>
      </c>
      <c r="S324" s="185">
        <f t="shared" si="212"/>
        <v>8.7798049837207106</v>
      </c>
      <c r="U324" s="230" t="s">
        <v>57</v>
      </c>
      <c r="V324" s="231">
        <v>8.7798049837207106</v>
      </c>
      <c r="W324" s="231">
        <v>0</v>
      </c>
      <c r="X324" s="231">
        <v>0</v>
      </c>
      <c r="Y324" s="231">
        <v>0</v>
      </c>
      <c r="Z324" s="231">
        <v>0</v>
      </c>
      <c r="AA324" s="231">
        <v>0</v>
      </c>
      <c r="AB324" s="231">
        <v>0</v>
      </c>
      <c r="AC324" s="232">
        <v>0</v>
      </c>
      <c r="AD324" s="231">
        <v>0</v>
      </c>
      <c r="AE324" s="231">
        <v>0</v>
      </c>
      <c r="AF324" s="231">
        <v>0</v>
      </c>
      <c r="AG324" s="231">
        <v>0</v>
      </c>
      <c r="AH324" s="231">
        <v>0</v>
      </c>
      <c r="AI324" s="233">
        <f t="shared" si="213"/>
        <v>8.7798049837207106</v>
      </c>
      <c r="AJ324" s="160" t="str">
        <f t="shared" si="214"/>
        <v/>
      </c>
      <c r="BA324" s="160"/>
      <c r="BR324" s="160"/>
      <c r="CG324" s="160"/>
    </row>
    <row r="325" spans="1:85" ht="15">
      <c r="A325" s="186" t="s">
        <v>58</v>
      </c>
      <c r="B325" s="175">
        <v>0</v>
      </c>
      <c r="C325" s="175">
        <v>0</v>
      </c>
      <c r="D325" s="175">
        <v>0</v>
      </c>
      <c r="E325" s="175">
        <v>3.0325984541146678</v>
      </c>
      <c r="F325" s="362"/>
      <c r="G325" s="175">
        <v>0</v>
      </c>
      <c r="H325" s="187">
        <v>0</v>
      </c>
      <c r="I325" s="173">
        <f t="shared" si="211"/>
        <v>3.0325984541146678</v>
      </c>
      <c r="J325" s="168"/>
      <c r="K325" s="188" t="s">
        <v>58</v>
      </c>
      <c r="L325" s="175">
        <v>0</v>
      </c>
      <c r="M325" s="175">
        <v>0</v>
      </c>
      <c r="N325" s="175">
        <v>0</v>
      </c>
      <c r="O325" s="175">
        <v>3.0325984541146678</v>
      </c>
      <c r="P325" s="175">
        <v>46.973335374809388</v>
      </c>
      <c r="Q325" s="175">
        <v>0</v>
      </c>
      <c r="R325" s="176">
        <v>0</v>
      </c>
      <c r="S325" s="177">
        <f t="shared" si="212"/>
        <v>50.005933828924057</v>
      </c>
      <c r="U325" s="234" t="s">
        <v>58</v>
      </c>
      <c r="V325" s="226">
        <v>0</v>
      </c>
      <c r="W325" s="226">
        <v>0</v>
      </c>
      <c r="X325" s="226">
        <v>0</v>
      </c>
      <c r="Y325" s="226">
        <v>0</v>
      </c>
      <c r="Z325" s="226">
        <v>0</v>
      </c>
      <c r="AA325" s="226">
        <v>0</v>
      </c>
      <c r="AB325" s="226">
        <v>46.973335374809388</v>
      </c>
      <c r="AC325" s="227">
        <v>3.0325984541146678</v>
      </c>
      <c r="AD325" s="226">
        <v>0</v>
      </c>
      <c r="AE325" s="226">
        <v>0</v>
      </c>
      <c r="AF325" s="226">
        <v>0</v>
      </c>
      <c r="AG325" s="226">
        <v>0</v>
      </c>
      <c r="AH325" s="226">
        <v>3.0325984541146678</v>
      </c>
      <c r="AI325" s="229">
        <f t="shared" si="213"/>
        <v>50.005933828924057</v>
      </c>
      <c r="AJ325" s="160" t="str">
        <f t="shared" si="214"/>
        <v/>
      </c>
      <c r="BA325" s="160"/>
      <c r="BR325" s="160"/>
      <c r="CG325" s="160"/>
    </row>
    <row r="326" spans="1:85" ht="15">
      <c r="A326" s="178" t="s">
        <v>12</v>
      </c>
      <c r="B326" s="179">
        <v>0</v>
      </c>
      <c r="C326" s="179">
        <v>0</v>
      </c>
      <c r="D326" s="179">
        <v>0</v>
      </c>
      <c r="E326" s="179">
        <v>0</v>
      </c>
      <c r="F326" s="362"/>
      <c r="G326" s="179">
        <v>0</v>
      </c>
      <c r="H326" s="180">
        <v>0</v>
      </c>
      <c r="I326" s="181">
        <f t="shared" si="211"/>
        <v>0</v>
      </c>
      <c r="J326" s="168"/>
      <c r="K326" s="182" t="s">
        <v>12</v>
      </c>
      <c r="L326" s="183">
        <v>0</v>
      </c>
      <c r="M326" s="183">
        <v>0</v>
      </c>
      <c r="N326" s="183">
        <v>0</v>
      </c>
      <c r="O326" s="183">
        <v>0</v>
      </c>
      <c r="P326" s="183">
        <v>8.9121286837491258</v>
      </c>
      <c r="Q326" s="183">
        <v>0</v>
      </c>
      <c r="R326" s="184">
        <v>0</v>
      </c>
      <c r="S326" s="185">
        <f t="shared" si="212"/>
        <v>8.9121286837491258</v>
      </c>
      <c r="U326" s="230" t="s">
        <v>12</v>
      </c>
      <c r="V326" s="231">
        <v>0</v>
      </c>
      <c r="W326" s="231">
        <v>0</v>
      </c>
      <c r="X326" s="231">
        <v>0</v>
      </c>
      <c r="Y326" s="231">
        <v>0</v>
      </c>
      <c r="Z326" s="231">
        <v>0</v>
      </c>
      <c r="AA326" s="231">
        <v>0</v>
      </c>
      <c r="AB326" s="231">
        <v>8.9121286837491258</v>
      </c>
      <c r="AC326" s="232">
        <v>0</v>
      </c>
      <c r="AD326" s="231">
        <v>0</v>
      </c>
      <c r="AE326" s="231">
        <v>0</v>
      </c>
      <c r="AF326" s="231">
        <v>0</v>
      </c>
      <c r="AG326" s="231">
        <v>0</v>
      </c>
      <c r="AH326" s="231">
        <v>0</v>
      </c>
      <c r="AI326" s="233">
        <f t="shared" si="213"/>
        <v>8.9121286837491258</v>
      </c>
      <c r="AJ326" s="160" t="str">
        <f t="shared" si="214"/>
        <v/>
      </c>
      <c r="BA326" s="160"/>
      <c r="BR326" s="160"/>
      <c r="CG326" s="160"/>
    </row>
    <row r="327" spans="1:85" ht="15">
      <c r="A327" s="186" t="s">
        <v>59</v>
      </c>
      <c r="B327" s="175">
        <v>0</v>
      </c>
      <c r="C327" s="175">
        <v>0</v>
      </c>
      <c r="D327" s="175">
        <v>0</v>
      </c>
      <c r="E327" s="175">
        <v>0</v>
      </c>
      <c r="F327" s="362"/>
      <c r="G327" s="175">
        <v>0</v>
      </c>
      <c r="H327" s="187">
        <v>0</v>
      </c>
      <c r="I327" s="173">
        <f t="shared" si="211"/>
        <v>0</v>
      </c>
      <c r="J327" s="168"/>
      <c r="K327" s="188" t="s">
        <v>59</v>
      </c>
      <c r="L327" s="175">
        <v>0</v>
      </c>
      <c r="M327" s="175">
        <v>0</v>
      </c>
      <c r="N327" s="175">
        <v>0</v>
      </c>
      <c r="O327" s="175">
        <v>0</v>
      </c>
      <c r="P327" s="175">
        <v>0</v>
      </c>
      <c r="Q327" s="175">
        <v>0</v>
      </c>
      <c r="R327" s="176">
        <v>0</v>
      </c>
      <c r="S327" s="177">
        <f t="shared" si="212"/>
        <v>0</v>
      </c>
      <c r="U327" s="234" t="s">
        <v>59</v>
      </c>
      <c r="V327" s="226">
        <v>0</v>
      </c>
      <c r="W327" s="226">
        <v>0</v>
      </c>
      <c r="X327" s="226">
        <v>0</v>
      </c>
      <c r="Y327" s="226">
        <v>0</v>
      </c>
      <c r="Z327" s="226">
        <v>0</v>
      </c>
      <c r="AA327" s="226">
        <v>0</v>
      </c>
      <c r="AB327" s="226">
        <v>0</v>
      </c>
      <c r="AC327" s="227">
        <v>0</v>
      </c>
      <c r="AD327" s="226">
        <v>0</v>
      </c>
      <c r="AE327" s="226">
        <v>0</v>
      </c>
      <c r="AF327" s="226">
        <v>0</v>
      </c>
      <c r="AG327" s="226">
        <v>0</v>
      </c>
      <c r="AH327" s="226">
        <v>0</v>
      </c>
      <c r="AI327" s="229">
        <f t="shared" si="213"/>
        <v>0</v>
      </c>
      <c r="AJ327" s="160" t="str">
        <f t="shared" si="214"/>
        <v/>
      </c>
      <c r="BA327" s="160"/>
      <c r="BR327" s="160"/>
      <c r="CG327" s="160"/>
    </row>
    <row r="328" spans="1:85" ht="15">
      <c r="A328" s="178" t="s">
        <v>17</v>
      </c>
      <c r="B328" s="179">
        <v>0</v>
      </c>
      <c r="C328" s="179">
        <v>0</v>
      </c>
      <c r="D328" s="179">
        <v>1.6645510335024221</v>
      </c>
      <c r="E328" s="179">
        <v>4.7008825186557343E-2</v>
      </c>
      <c r="F328" s="362"/>
      <c r="G328" s="179">
        <v>0</v>
      </c>
      <c r="H328" s="180">
        <v>0</v>
      </c>
      <c r="I328" s="181">
        <f t="shared" si="211"/>
        <v>1.7115598586889793</v>
      </c>
      <c r="J328" s="168"/>
      <c r="K328" s="182" t="s">
        <v>17</v>
      </c>
      <c r="L328" s="183">
        <v>0</v>
      </c>
      <c r="M328" s="183">
        <v>0</v>
      </c>
      <c r="N328" s="183">
        <v>1.6645510335024221</v>
      </c>
      <c r="O328" s="183">
        <v>4.7008825186557343E-2</v>
      </c>
      <c r="P328" s="183">
        <v>2.875350994994507E-3</v>
      </c>
      <c r="Q328" s="183">
        <v>0</v>
      </c>
      <c r="R328" s="184">
        <v>0</v>
      </c>
      <c r="S328" s="185">
        <f t="shared" si="212"/>
        <v>1.7144352096839739</v>
      </c>
      <c r="U328" s="230" t="s">
        <v>17</v>
      </c>
      <c r="V328" s="231">
        <v>0</v>
      </c>
      <c r="W328" s="231">
        <v>0</v>
      </c>
      <c r="X328" s="231">
        <v>0</v>
      </c>
      <c r="Y328" s="231">
        <v>0</v>
      </c>
      <c r="Z328" s="231">
        <v>1.6645510335024221</v>
      </c>
      <c r="AA328" s="231">
        <v>0</v>
      </c>
      <c r="AB328" s="231">
        <v>2.875350994994507E-3</v>
      </c>
      <c r="AC328" s="232">
        <v>4.7008825186557343E-2</v>
      </c>
      <c r="AD328" s="231">
        <v>0</v>
      </c>
      <c r="AE328" s="231">
        <v>0</v>
      </c>
      <c r="AF328" s="231">
        <v>0</v>
      </c>
      <c r="AG328" s="231">
        <v>0</v>
      </c>
      <c r="AH328" s="231">
        <v>4.7008825186557343E-2</v>
      </c>
      <c r="AI328" s="233">
        <f t="shared" si="213"/>
        <v>1.7144352096839739</v>
      </c>
      <c r="AJ328" s="160" t="str">
        <f t="shared" si="214"/>
        <v/>
      </c>
      <c r="BA328" s="160"/>
      <c r="BR328" s="160"/>
      <c r="CG328" s="160"/>
    </row>
    <row r="329" spans="1:85" ht="15">
      <c r="A329" s="186" t="s">
        <v>139</v>
      </c>
      <c r="B329" s="175">
        <v>6.3141866030322564</v>
      </c>
      <c r="C329" s="175">
        <v>222.49038334031709</v>
      </c>
      <c r="D329" s="175">
        <v>6.643609936946687</v>
      </c>
      <c r="E329" s="175">
        <v>0</v>
      </c>
      <c r="F329" s="362"/>
      <c r="G329" s="175">
        <v>0</v>
      </c>
      <c r="H329" s="187">
        <v>0</v>
      </c>
      <c r="I329" s="173">
        <f t="shared" si="211"/>
        <v>235.44817988029604</v>
      </c>
      <c r="J329" s="168"/>
      <c r="K329" s="188" t="s">
        <v>139</v>
      </c>
      <c r="L329" s="175">
        <v>6.3141866030322564</v>
      </c>
      <c r="M329" s="175">
        <v>222.49038334031709</v>
      </c>
      <c r="N329" s="175">
        <v>6.643609936946687</v>
      </c>
      <c r="O329" s="175">
        <v>0</v>
      </c>
      <c r="P329" s="175">
        <v>8.5450295961227732E-2</v>
      </c>
      <c r="Q329" s="175">
        <v>0</v>
      </c>
      <c r="R329" s="176">
        <v>0</v>
      </c>
      <c r="S329" s="177">
        <f t="shared" si="212"/>
        <v>235.53363017625728</v>
      </c>
      <c r="U329" s="234" t="s">
        <v>139</v>
      </c>
      <c r="V329" s="226">
        <v>6.3121002994916671</v>
      </c>
      <c r="W329" s="226">
        <v>0</v>
      </c>
      <c r="X329" s="226">
        <v>0</v>
      </c>
      <c r="Y329" s="226">
        <v>222.49038334031709</v>
      </c>
      <c r="Z329" s="226">
        <v>4.0506393020341331</v>
      </c>
      <c r="AA329" s="226">
        <v>0</v>
      </c>
      <c r="AB329" s="226">
        <v>8.5450295961227732E-2</v>
      </c>
      <c r="AC329" s="227">
        <v>2.5950569384531432</v>
      </c>
      <c r="AD329" s="226">
        <v>2.0863035405889216E-3</v>
      </c>
      <c r="AE329" s="226">
        <v>0</v>
      </c>
      <c r="AF329" s="226">
        <v>0</v>
      </c>
      <c r="AG329" s="226">
        <v>2.5929706349125539</v>
      </c>
      <c r="AH329" s="226">
        <v>0</v>
      </c>
      <c r="AI329" s="229">
        <f t="shared" si="213"/>
        <v>235.5336301762573</v>
      </c>
      <c r="AJ329" s="160" t="str">
        <f t="shared" si="214"/>
        <v/>
      </c>
      <c r="BA329" s="160"/>
      <c r="BR329" s="160"/>
      <c r="CG329" s="160"/>
    </row>
    <row r="330" spans="1:85" ht="15">
      <c r="A330" s="178" t="s">
        <v>25</v>
      </c>
      <c r="B330" s="179">
        <v>2.6650425772901896</v>
      </c>
      <c r="C330" s="179">
        <v>5.3678823785536292</v>
      </c>
      <c r="D330" s="179">
        <v>2.0785153350545977</v>
      </c>
      <c r="E330" s="179">
        <v>363.52806648357807</v>
      </c>
      <c r="F330" s="362"/>
      <c r="G330" s="179">
        <v>32.033239857304338</v>
      </c>
      <c r="H330" s="180">
        <v>0</v>
      </c>
      <c r="I330" s="181">
        <f t="shared" si="211"/>
        <v>405.67274663178085</v>
      </c>
      <c r="J330" s="168"/>
      <c r="K330" s="182" t="s">
        <v>25</v>
      </c>
      <c r="L330" s="183">
        <v>2.6650425772901896</v>
      </c>
      <c r="M330" s="183">
        <v>5.3678823785536292</v>
      </c>
      <c r="N330" s="183">
        <v>2.0785153350545977</v>
      </c>
      <c r="O330" s="183">
        <v>363.52806648357807</v>
      </c>
      <c r="P330" s="183">
        <v>0</v>
      </c>
      <c r="Q330" s="183">
        <v>32.033239857304338</v>
      </c>
      <c r="R330" s="184">
        <v>0</v>
      </c>
      <c r="S330" s="185">
        <f t="shared" si="212"/>
        <v>405.67274663178085</v>
      </c>
      <c r="U330" s="230" t="s">
        <v>25</v>
      </c>
      <c r="V330" s="231">
        <v>0.28687006965584066</v>
      </c>
      <c r="W330" s="231">
        <v>2.3479843061406385</v>
      </c>
      <c r="X330" s="231">
        <v>32.033239857304338</v>
      </c>
      <c r="Y330" s="231">
        <v>5.3678823785536292</v>
      </c>
      <c r="Z330" s="231">
        <v>1.6098542594749032</v>
      </c>
      <c r="AA330" s="231">
        <v>363.38380753563274</v>
      </c>
      <c r="AB330" s="231">
        <v>0</v>
      </c>
      <c r="AC330" s="232">
        <v>0.64310822501875164</v>
      </c>
      <c r="AD330" s="231">
        <v>3.0188201493710366E-2</v>
      </c>
      <c r="AE330" s="231">
        <v>0.14425894794534691</v>
      </c>
      <c r="AF330" s="231">
        <v>0</v>
      </c>
      <c r="AG330" s="231">
        <v>0.46866107557969439</v>
      </c>
      <c r="AH330" s="231">
        <v>0</v>
      </c>
      <c r="AI330" s="233">
        <f t="shared" si="213"/>
        <v>405.67274663178085</v>
      </c>
      <c r="AJ330" s="160" t="str">
        <f t="shared" si="214"/>
        <v/>
      </c>
      <c r="BA330" s="160"/>
      <c r="BR330" s="160"/>
      <c r="CG330" s="160"/>
    </row>
    <row r="331" spans="1:85" ht="15">
      <c r="A331" s="186" t="s">
        <v>24</v>
      </c>
      <c r="B331" s="175">
        <v>51.91425190926708</v>
      </c>
      <c r="C331" s="175">
        <v>0</v>
      </c>
      <c r="D331" s="175">
        <v>0</v>
      </c>
      <c r="E331" s="175">
        <v>0</v>
      </c>
      <c r="F331" s="362"/>
      <c r="G331" s="175">
        <v>0</v>
      </c>
      <c r="H331" s="187">
        <v>0</v>
      </c>
      <c r="I331" s="173">
        <f t="shared" si="211"/>
        <v>51.91425190926708</v>
      </c>
      <c r="J331" s="168"/>
      <c r="K331" s="188" t="s">
        <v>24</v>
      </c>
      <c r="L331" s="175">
        <v>51.91425190926708</v>
      </c>
      <c r="M331" s="175">
        <v>0</v>
      </c>
      <c r="N331" s="175">
        <v>0</v>
      </c>
      <c r="O331" s="175">
        <v>0</v>
      </c>
      <c r="P331" s="175">
        <v>0</v>
      </c>
      <c r="Q331" s="175">
        <v>0</v>
      </c>
      <c r="R331" s="176">
        <v>0</v>
      </c>
      <c r="S331" s="177">
        <f t="shared" si="212"/>
        <v>51.91425190926708</v>
      </c>
      <c r="U331" s="234" t="s">
        <v>24</v>
      </c>
      <c r="V331" s="226">
        <v>51.767643565229513</v>
      </c>
      <c r="W331" s="226">
        <v>0</v>
      </c>
      <c r="X331" s="226">
        <v>0</v>
      </c>
      <c r="Y331" s="226">
        <v>0</v>
      </c>
      <c r="Z331" s="226">
        <v>0</v>
      </c>
      <c r="AA331" s="226">
        <v>0</v>
      </c>
      <c r="AB331" s="226">
        <v>0</v>
      </c>
      <c r="AC331" s="227">
        <v>0.14660834403756909</v>
      </c>
      <c r="AD331" s="226">
        <v>0.14660834403756909</v>
      </c>
      <c r="AE331" s="226">
        <v>0</v>
      </c>
      <c r="AF331" s="226">
        <v>0</v>
      </c>
      <c r="AG331" s="226">
        <v>0</v>
      </c>
      <c r="AH331" s="226">
        <v>0</v>
      </c>
      <c r="AI331" s="229">
        <f t="shared" si="213"/>
        <v>51.91425190926708</v>
      </c>
      <c r="AJ331" s="160" t="str">
        <f t="shared" si="214"/>
        <v/>
      </c>
      <c r="BA331" s="160"/>
      <c r="BR331" s="160"/>
      <c r="CG331" s="160"/>
    </row>
    <row r="332" spans="1:85" ht="15">
      <c r="A332" s="178" t="s">
        <v>60</v>
      </c>
      <c r="B332" s="179">
        <v>0</v>
      </c>
      <c r="C332" s="179">
        <v>0</v>
      </c>
      <c r="D332" s="179">
        <v>0</v>
      </c>
      <c r="E332" s="179">
        <v>0</v>
      </c>
      <c r="F332" s="362"/>
      <c r="G332" s="179">
        <v>0</v>
      </c>
      <c r="H332" s="180">
        <v>0</v>
      </c>
      <c r="I332" s="181">
        <f t="shared" si="211"/>
        <v>0</v>
      </c>
      <c r="J332" s="168"/>
      <c r="K332" s="182" t="s">
        <v>60</v>
      </c>
      <c r="L332" s="183">
        <v>0</v>
      </c>
      <c r="M332" s="183">
        <v>0</v>
      </c>
      <c r="N332" s="183">
        <v>0</v>
      </c>
      <c r="O332" s="183">
        <v>0</v>
      </c>
      <c r="P332" s="183">
        <v>0</v>
      </c>
      <c r="Q332" s="183">
        <v>0</v>
      </c>
      <c r="R332" s="184">
        <v>0</v>
      </c>
      <c r="S332" s="185">
        <f t="shared" si="212"/>
        <v>0</v>
      </c>
      <c r="U332" s="230" t="s">
        <v>60</v>
      </c>
      <c r="V332" s="231">
        <v>0</v>
      </c>
      <c r="W332" s="231">
        <v>0</v>
      </c>
      <c r="X332" s="231">
        <v>0</v>
      </c>
      <c r="Y332" s="231">
        <v>0</v>
      </c>
      <c r="Z332" s="231">
        <v>0</v>
      </c>
      <c r="AA332" s="231">
        <v>0</v>
      </c>
      <c r="AB332" s="231">
        <v>0</v>
      </c>
      <c r="AC332" s="232">
        <v>0</v>
      </c>
      <c r="AD332" s="231">
        <v>0</v>
      </c>
      <c r="AE332" s="231">
        <v>0</v>
      </c>
      <c r="AF332" s="231">
        <v>0</v>
      </c>
      <c r="AG332" s="231">
        <v>0</v>
      </c>
      <c r="AH332" s="231">
        <v>0</v>
      </c>
      <c r="AI332" s="233">
        <f t="shared" si="213"/>
        <v>0</v>
      </c>
      <c r="AJ332" s="160" t="str">
        <f t="shared" si="214"/>
        <v/>
      </c>
      <c r="BA332" s="160"/>
      <c r="BR332" s="160"/>
      <c r="CG332" s="160"/>
    </row>
    <row r="333" spans="1:85" ht="15">
      <c r="A333" s="186" t="s">
        <v>22</v>
      </c>
      <c r="B333" s="175">
        <v>1.4947868415045675</v>
      </c>
      <c r="C333" s="175">
        <v>7.1758115645225002</v>
      </c>
      <c r="D333" s="175">
        <v>0</v>
      </c>
      <c r="E333" s="175">
        <v>0.49826228050152255</v>
      </c>
      <c r="F333" s="362"/>
      <c r="G333" s="175">
        <v>0</v>
      </c>
      <c r="H333" s="187">
        <v>0</v>
      </c>
      <c r="I333" s="173">
        <f t="shared" si="211"/>
        <v>9.1688606865285909</v>
      </c>
      <c r="J333" s="168"/>
      <c r="K333" s="188" t="s">
        <v>22</v>
      </c>
      <c r="L333" s="175">
        <v>1.4947868415045675</v>
      </c>
      <c r="M333" s="175">
        <v>7.1758115645225002</v>
      </c>
      <c r="N333" s="175">
        <v>0</v>
      </c>
      <c r="O333" s="175">
        <v>0.49826228050152255</v>
      </c>
      <c r="P333" s="175">
        <v>2.7261041333801233</v>
      </c>
      <c r="Q333" s="175">
        <v>0</v>
      </c>
      <c r="R333" s="176">
        <v>0</v>
      </c>
      <c r="S333" s="177">
        <f t="shared" si="212"/>
        <v>11.894964819908715</v>
      </c>
      <c r="U333" s="234" t="s">
        <v>22</v>
      </c>
      <c r="V333" s="226">
        <v>1.4947868415045675</v>
      </c>
      <c r="W333" s="226">
        <v>0</v>
      </c>
      <c r="X333" s="226">
        <v>0</v>
      </c>
      <c r="Y333" s="226">
        <v>7.1758115645225002</v>
      </c>
      <c r="Z333" s="226">
        <v>0</v>
      </c>
      <c r="AA333" s="226">
        <v>0</v>
      </c>
      <c r="AB333" s="226">
        <v>2.7261041333801233</v>
      </c>
      <c r="AC333" s="227">
        <v>0.49826228050152255</v>
      </c>
      <c r="AD333" s="226">
        <v>0</v>
      </c>
      <c r="AE333" s="226">
        <v>0</v>
      </c>
      <c r="AF333" s="226">
        <v>0</v>
      </c>
      <c r="AG333" s="226">
        <v>0</v>
      </c>
      <c r="AH333" s="226">
        <v>0.49826228050152255</v>
      </c>
      <c r="AI333" s="229">
        <f t="shared" si="213"/>
        <v>11.894964819908713</v>
      </c>
      <c r="AJ333" s="160" t="str">
        <f t="shared" si="214"/>
        <v/>
      </c>
      <c r="BA333" s="160"/>
      <c r="BR333" s="160"/>
      <c r="CG333" s="160"/>
    </row>
    <row r="334" spans="1:85" ht="15">
      <c r="A334" s="178" t="s">
        <v>21</v>
      </c>
      <c r="B334" s="179">
        <v>0</v>
      </c>
      <c r="C334" s="179">
        <v>0</v>
      </c>
      <c r="D334" s="179">
        <v>0</v>
      </c>
      <c r="E334" s="179">
        <v>0</v>
      </c>
      <c r="F334" s="362"/>
      <c r="G334" s="179">
        <v>0</v>
      </c>
      <c r="H334" s="180">
        <v>0</v>
      </c>
      <c r="I334" s="181">
        <f t="shared" si="211"/>
        <v>0</v>
      </c>
      <c r="J334" s="168"/>
      <c r="K334" s="182" t="s">
        <v>21</v>
      </c>
      <c r="L334" s="183">
        <v>0</v>
      </c>
      <c r="M334" s="183">
        <v>0</v>
      </c>
      <c r="N334" s="183">
        <v>0</v>
      </c>
      <c r="O334" s="183">
        <v>0</v>
      </c>
      <c r="P334" s="183">
        <v>0</v>
      </c>
      <c r="Q334" s="183">
        <v>0</v>
      </c>
      <c r="R334" s="184">
        <v>0</v>
      </c>
      <c r="S334" s="185">
        <f t="shared" si="212"/>
        <v>0</v>
      </c>
      <c r="U334" s="230" t="s">
        <v>61</v>
      </c>
      <c r="V334" s="231">
        <v>0</v>
      </c>
      <c r="W334" s="231">
        <v>0</v>
      </c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2">
        <v>0</v>
      </c>
      <c r="AD334" s="231">
        <v>0</v>
      </c>
      <c r="AE334" s="231">
        <v>0</v>
      </c>
      <c r="AF334" s="231">
        <v>0</v>
      </c>
      <c r="AG334" s="231">
        <v>0</v>
      </c>
      <c r="AH334" s="231">
        <v>0</v>
      </c>
      <c r="AI334" s="233">
        <f t="shared" si="213"/>
        <v>0</v>
      </c>
      <c r="AJ334" s="160" t="str">
        <f t="shared" si="214"/>
        <v/>
      </c>
      <c r="BA334" s="160"/>
      <c r="BR334" s="160"/>
      <c r="CG334" s="160"/>
    </row>
    <row r="335" spans="1:85" ht="15">
      <c r="A335" s="189" t="s">
        <v>64</v>
      </c>
      <c r="B335" s="175">
        <v>0.11879999999999999</v>
      </c>
      <c r="C335" s="175">
        <v>0</v>
      </c>
      <c r="D335" s="175">
        <v>0</v>
      </c>
      <c r="E335" s="175">
        <v>0</v>
      </c>
      <c r="F335" s="362"/>
      <c r="G335" s="175">
        <v>0</v>
      </c>
      <c r="H335" s="187">
        <v>0</v>
      </c>
      <c r="I335" s="173">
        <f t="shared" si="211"/>
        <v>0.11879999999999999</v>
      </c>
      <c r="J335" s="168"/>
      <c r="K335" s="190" t="s">
        <v>64</v>
      </c>
      <c r="L335" s="175">
        <v>0.11879999999999999</v>
      </c>
      <c r="M335" s="175">
        <v>0</v>
      </c>
      <c r="N335" s="175">
        <v>0</v>
      </c>
      <c r="O335" s="175">
        <v>0</v>
      </c>
      <c r="P335" s="175">
        <v>0</v>
      </c>
      <c r="Q335" s="175">
        <v>0</v>
      </c>
      <c r="R335" s="176">
        <v>0</v>
      </c>
      <c r="S335" s="177">
        <f t="shared" si="212"/>
        <v>0.11879999999999999</v>
      </c>
      <c r="U335" s="235" t="s">
        <v>62</v>
      </c>
      <c r="V335" s="226">
        <v>0.11879999999999999</v>
      </c>
      <c r="W335" s="226">
        <v>0</v>
      </c>
      <c r="X335" s="226">
        <v>0</v>
      </c>
      <c r="Y335" s="226">
        <v>0</v>
      </c>
      <c r="Z335" s="226">
        <v>0</v>
      </c>
      <c r="AA335" s="226">
        <v>0</v>
      </c>
      <c r="AB335" s="226">
        <v>0</v>
      </c>
      <c r="AC335" s="227">
        <v>0</v>
      </c>
      <c r="AD335" s="228">
        <v>0</v>
      </c>
      <c r="AE335" s="228">
        <v>0</v>
      </c>
      <c r="AF335" s="228">
        <v>0</v>
      </c>
      <c r="AG335" s="228">
        <v>0</v>
      </c>
      <c r="AH335" s="228">
        <v>0</v>
      </c>
      <c r="AI335" s="229">
        <f t="shared" si="213"/>
        <v>0.11879999999999999</v>
      </c>
      <c r="AJ335" s="160" t="str">
        <f t="shared" si="214"/>
        <v/>
      </c>
      <c r="BA335" s="160"/>
      <c r="BR335" s="160"/>
      <c r="CG335" s="160"/>
    </row>
    <row r="336" spans="1:85">
      <c r="A336" s="191" t="s">
        <v>23</v>
      </c>
      <c r="B336" s="192">
        <v>0.11879999999999999</v>
      </c>
      <c r="C336" s="192">
        <v>0</v>
      </c>
      <c r="D336" s="192">
        <v>0</v>
      </c>
      <c r="E336" s="192">
        <v>0</v>
      </c>
      <c r="F336" s="362"/>
      <c r="G336" s="192">
        <v>0</v>
      </c>
      <c r="H336" s="193">
        <v>0</v>
      </c>
      <c r="I336" s="194">
        <f t="shared" si="211"/>
        <v>0.11879999999999999</v>
      </c>
      <c r="J336" s="168"/>
      <c r="K336" s="195" t="s">
        <v>23</v>
      </c>
      <c r="L336" s="196">
        <v>0.11879999999999999</v>
      </c>
      <c r="M336" s="196">
        <v>0</v>
      </c>
      <c r="N336" s="196">
        <v>0</v>
      </c>
      <c r="O336" s="196">
        <v>0</v>
      </c>
      <c r="P336" s="196">
        <v>0</v>
      </c>
      <c r="Q336" s="196">
        <v>0</v>
      </c>
      <c r="R336" s="197">
        <v>0</v>
      </c>
      <c r="S336" s="198">
        <f t="shared" si="212"/>
        <v>0.11879999999999999</v>
      </c>
      <c r="U336" s="236" t="s">
        <v>66</v>
      </c>
      <c r="V336" s="237">
        <v>0</v>
      </c>
      <c r="W336" s="237">
        <v>0</v>
      </c>
      <c r="X336" s="237">
        <v>0</v>
      </c>
      <c r="Y336" s="237">
        <v>0</v>
      </c>
      <c r="Z336" s="237">
        <v>0</v>
      </c>
      <c r="AA336" s="237">
        <v>0</v>
      </c>
      <c r="AB336" s="237">
        <v>0</v>
      </c>
      <c r="AC336" s="237">
        <v>0</v>
      </c>
      <c r="AD336" s="237">
        <v>0</v>
      </c>
      <c r="AE336" s="237">
        <v>0</v>
      </c>
      <c r="AF336" s="237">
        <v>0</v>
      </c>
      <c r="AG336" s="237">
        <v>0</v>
      </c>
      <c r="AH336" s="125">
        <v>0</v>
      </c>
      <c r="AI336" s="238">
        <f t="shared" si="213"/>
        <v>0</v>
      </c>
      <c r="AJ336" s="160">
        <f t="shared" si="214"/>
        <v>0.11879999999999999</v>
      </c>
      <c r="BA336" s="160"/>
      <c r="BR336" s="160"/>
      <c r="CG336" s="160"/>
    </row>
    <row r="337" spans="1:85">
      <c r="A337" s="199" t="s">
        <v>19</v>
      </c>
      <c r="B337" s="200">
        <v>0</v>
      </c>
      <c r="C337" s="200">
        <v>0</v>
      </c>
      <c r="D337" s="200">
        <v>0</v>
      </c>
      <c r="E337" s="200">
        <v>0</v>
      </c>
      <c r="F337" s="362"/>
      <c r="G337" s="200">
        <v>0</v>
      </c>
      <c r="H337" s="201">
        <v>0</v>
      </c>
      <c r="I337" s="202">
        <f t="shared" si="211"/>
        <v>0</v>
      </c>
      <c r="J337" s="168"/>
      <c r="K337" s="203" t="s">
        <v>19</v>
      </c>
      <c r="L337" s="200">
        <v>0</v>
      </c>
      <c r="M337" s="200">
        <v>0</v>
      </c>
      <c r="N337" s="200">
        <v>0</v>
      </c>
      <c r="O337" s="200">
        <v>0</v>
      </c>
      <c r="P337" s="200">
        <v>0</v>
      </c>
      <c r="Q337" s="200">
        <v>0</v>
      </c>
      <c r="R337" s="204">
        <v>0</v>
      </c>
      <c r="S337" s="205">
        <f t="shared" si="212"/>
        <v>0</v>
      </c>
      <c r="U337" s="239" t="s">
        <v>19</v>
      </c>
      <c r="V337" s="240">
        <v>0</v>
      </c>
      <c r="W337" s="240">
        <v>0</v>
      </c>
      <c r="X337" s="240">
        <v>0</v>
      </c>
      <c r="Y337" s="240">
        <v>0</v>
      </c>
      <c r="Z337" s="240">
        <v>0</v>
      </c>
      <c r="AA337" s="240">
        <v>0</v>
      </c>
      <c r="AB337" s="240">
        <v>0</v>
      </c>
      <c r="AC337" s="240">
        <v>0</v>
      </c>
      <c r="AD337" s="241">
        <v>0</v>
      </c>
      <c r="AE337" s="241">
        <v>0</v>
      </c>
      <c r="AF337" s="241">
        <v>0</v>
      </c>
      <c r="AG337" s="241">
        <v>0</v>
      </c>
      <c r="AH337" s="241">
        <v>0</v>
      </c>
      <c r="AI337" s="242">
        <f t="shared" si="213"/>
        <v>0</v>
      </c>
      <c r="AJ337" s="160" t="str">
        <f t="shared" si="214"/>
        <v/>
      </c>
      <c r="BA337" s="160"/>
      <c r="BR337" s="160"/>
      <c r="CG337" s="160"/>
    </row>
    <row r="338" spans="1:85">
      <c r="A338" s="191" t="s">
        <v>20</v>
      </c>
      <c r="B338" s="192">
        <v>0</v>
      </c>
      <c r="C338" s="192">
        <v>0</v>
      </c>
      <c r="D338" s="192">
        <v>0</v>
      </c>
      <c r="E338" s="192">
        <v>0</v>
      </c>
      <c r="F338" s="362"/>
      <c r="G338" s="192">
        <v>0</v>
      </c>
      <c r="H338" s="193">
        <v>0</v>
      </c>
      <c r="I338" s="194">
        <f t="shared" si="211"/>
        <v>0</v>
      </c>
      <c r="J338" s="168"/>
      <c r="K338" s="195" t="s">
        <v>20</v>
      </c>
      <c r="L338" s="196">
        <v>0</v>
      </c>
      <c r="M338" s="196">
        <v>0</v>
      </c>
      <c r="N338" s="196">
        <v>0</v>
      </c>
      <c r="O338" s="196">
        <v>0</v>
      </c>
      <c r="P338" s="196">
        <v>0</v>
      </c>
      <c r="Q338" s="196">
        <v>0</v>
      </c>
      <c r="R338" s="197">
        <v>0</v>
      </c>
      <c r="S338" s="198">
        <f t="shared" si="212"/>
        <v>0</v>
      </c>
      <c r="U338" s="236" t="s">
        <v>20</v>
      </c>
      <c r="V338" s="237">
        <v>0</v>
      </c>
      <c r="W338" s="237">
        <v>0</v>
      </c>
      <c r="X338" s="237">
        <v>0</v>
      </c>
      <c r="Y338" s="237">
        <v>0</v>
      </c>
      <c r="Z338" s="237">
        <v>0</v>
      </c>
      <c r="AA338" s="237">
        <v>0</v>
      </c>
      <c r="AB338" s="237">
        <v>0</v>
      </c>
      <c r="AC338" s="237">
        <v>0</v>
      </c>
      <c r="AD338" s="237">
        <v>0</v>
      </c>
      <c r="AE338" s="237">
        <v>0</v>
      </c>
      <c r="AF338" s="237">
        <v>0</v>
      </c>
      <c r="AG338" s="237">
        <v>0</v>
      </c>
      <c r="AH338" s="125">
        <v>0</v>
      </c>
      <c r="AI338" s="238">
        <f t="shared" si="213"/>
        <v>0</v>
      </c>
      <c r="AJ338" s="160" t="str">
        <f t="shared" si="214"/>
        <v/>
      </c>
      <c r="BA338" s="160"/>
      <c r="BR338" s="160"/>
      <c r="CG338" s="160"/>
    </row>
    <row r="339" spans="1:85" ht="15" thickBot="1">
      <c r="A339" s="206" t="s">
        <v>11</v>
      </c>
      <c r="B339" s="207">
        <v>0</v>
      </c>
      <c r="C339" s="207">
        <v>0</v>
      </c>
      <c r="D339" s="207">
        <v>0</v>
      </c>
      <c r="E339" s="207">
        <v>0</v>
      </c>
      <c r="F339" s="363"/>
      <c r="G339" s="207">
        <v>0</v>
      </c>
      <c r="H339" s="208">
        <v>0</v>
      </c>
      <c r="I339" s="209">
        <f t="shared" si="211"/>
        <v>0</v>
      </c>
      <c r="J339" s="168"/>
      <c r="K339" s="210" t="s">
        <v>11</v>
      </c>
      <c r="L339" s="207">
        <v>0</v>
      </c>
      <c r="M339" s="207">
        <v>0</v>
      </c>
      <c r="N339" s="207">
        <v>0</v>
      </c>
      <c r="O339" s="207">
        <v>0</v>
      </c>
      <c r="P339" s="207">
        <v>0</v>
      </c>
      <c r="Q339" s="207">
        <v>0</v>
      </c>
      <c r="R339" s="211">
        <v>0</v>
      </c>
      <c r="S339" s="212">
        <f t="shared" si="212"/>
        <v>0</v>
      </c>
      <c r="U339" s="239" t="s">
        <v>11</v>
      </c>
      <c r="V339" s="240">
        <v>0</v>
      </c>
      <c r="W339" s="240">
        <v>0</v>
      </c>
      <c r="X339" s="240">
        <v>0</v>
      </c>
      <c r="Y339" s="240">
        <v>0</v>
      </c>
      <c r="Z339" s="240">
        <v>0</v>
      </c>
      <c r="AA339" s="240">
        <v>0</v>
      </c>
      <c r="AB339" s="240">
        <v>0</v>
      </c>
      <c r="AC339" s="240">
        <v>0</v>
      </c>
      <c r="AD339" s="241">
        <v>0</v>
      </c>
      <c r="AE339" s="241">
        <v>0</v>
      </c>
      <c r="AF339" s="241">
        <v>0</v>
      </c>
      <c r="AG339" s="241">
        <v>0</v>
      </c>
      <c r="AH339" s="241">
        <v>0</v>
      </c>
      <c r="AI339" s="242">
        <f t="shared" si="213"/>
        <v>0</v>
      </c>
      <c r="AJ339" s="160" t="str">
        <f t="shared" si="214"/>
        <v/>
      </c>
      <c r="BA339" s="160"/>
      <c r="BR339" s="160"/>
      <c r="CG339" s="160"/>
    </row>
    <row r="340" spans="1:85" ht="15">
      <c r="A340" s="213" t="s">
        <v>26</v>
      </c>
      <c r="B340" s="214">
        <f>SUM(B319:B335)</f>
        <v>71.793806814079531</v>
      </c>
      <c r="C340" s="214">
        <f t="shared" ref="C340:H340" si="215">SUM(C319:C335)</f>
        <v>240.24884721234829</v>
      </c>
      <c r="D340" s="214">
        <f t="shared" si="215"/>
        <v>10.386676305503705</v>
      </c>
      <c r="E340" s="214">
        <f t="shared" si="215"/>
        <v>367.10593604338084</v>
      </c>
      <c r="F340" s="214">
        <f t="shared" si="215"/>
        <v>0</v>
      </c>
      <c r="G340" s="214">
        <f t="shared" si="215"/>
        <v>32.033239857304338</v>
      </c>
      <c r="H340" s="216">
        <f t="shared" si="215"/>
        <v>0</v>
      </c>
      <c r="I340" s="173">
        <f t="shared" ref="I340" si="216">SUM(I319:I335)</f>
        <v>721.56850623261664</v>
      </c>
      <c r="J340" s="168"/>
      <c r="K340" s="215" t="s">
        <v>26</v>
      </c>
      <c r="L340" s="214">
        <f>SUM(L319:L335)</f>
        <v>71.793806814079531</v>
      </c>
      <c r="M340" s="214">
        <f t="shared" ref="M340:R340" si="217">SUM(M319:M335)</f>
        <v>240.24884721234829</v>
      </c>
      <c r="N340" s="214">
        <f t="shared" si="217"/>
        <v>10.386676305503705</v>
      </c>
      <c r="O340" s="214">
        <f t="shared" si="217"/>
        <v>367.10593604338084</v>
      </c>
      <c r="P340" s="214">
        <f t="shared" si="217"/>
        <v>58.699893838894866</v>
      </c>
      <c r="Q340" s="214">
        <f t="shared" si="217"/>
        <v>32.033239857304338</v>
      </c>
      <c r="R340" s="216">
        <f t="shared" si="217"/>
        <v>0</v>
      </c>
      <c r="S340" s="217">
        <f t="shared" ref="S340" si="218">SUM(S319:S335)</f>
        <v>780.26840007151156</v>
      </c>
      <c r="T340" s="160" t="str">
        <f>IF(ABS(S340-AI340)&gt;0.01,S340-AI340,"")</f>
        <v/>
      </c>
      <c r="U340" s="243" t="s">
        <v>63</v>
      </c>
      <c r="V340" s="244">
        <f>SUM(V319:V335)</f>
        <v>69.266939658867017</v>
      </c>
      <c r="W340" s="244">
        <f t="shared" ref="W340:AH340" si="219">SUM(W319:W335)</f>
        <v>2.3479843061406385</v>
      </c>
      <c r="X340" s="244">
        <f t="shared" si="219"/>
        <v>32.033239857304338</v>
      </c>
      <c r="Y340" s="244">
        <f t="shared" si="219"/>
        <v>240.24884721234829</v>
      </c>
      <c r="Z340" s="244">
        <f t="shared" si="219"/>
        <v>7.325044595011458</v>
      </c>
      <c r="AA340" s="244">
        <f t="shared" si="219"/>
        <v>363.38380753563274</v>
      </c>
      <c r="AB340" s="244">
        <f t="shared" si="219"/>
        <v>58.699893838894866</v>
      </c>
      <c r="AC340" s="244">
        <f t="shared" si="219"/>
        <v>6.9626430673122117</v>
      </c>
      <c r="AD340" s="245">
        <f t="shared" si="219"/>
        <v>0.17888284907186838</v>
      </c>
      <c r="AE340" s="245">
        <f t="shared" si="219"/>
        <v>0.14425894794534691</v>
      </c>
      <c r="AF340" s="245">
        <f t="shared" si="219"/>
        <v>0</v>
      </c>
      <c r="AG340" s="245">
        <f t="shared" si="219"/>
        <v>3.0616317104922484</v>
      </c>
      <c r="AH340" s="245">
        <f t="shared" si="219"/>
        <v>3.5778695598027475</v>
      </c>
      <c r="AI340" s="246">
        <f>SUM(V340:AC340)</f>
        <v>780.26840007151168</v>
      </c>
      <c r="AJ340" s="160" t="str">
        <f t="shared" si="214"/>
        <v/>
      </c>
      <c r="BA340" s="160"/>
      <c r="BR340" s="160"/>
      <c r="CG340" s="160"/>
    </row>
    <row r="341" spans="1:85" s="23" customFormat="1" ht="15" thickBot="1">
      <c r="A341" s="30" t="s">
        <v>88</v>
      </c>
      <c r="B341" s="47">
        <f>IF($I340=0,"-",B340/$I340)</f>
        <v>9.9496868549491413E-2</v>
      </c>
      <c r="C341" s="47">
        <f t="shared" ref="C341:H341" si="220">IF($I340=0,"-",C340/$I340)</f>
        <v>0.33295362136398138</v>
      </c>
      <c r="D341" s="47">
        <f t="shared" si="220"/>
        <v>1.4394580993748757E-2</v>
      </c>
      <c r="E341" s="47">
        <f t="shared" si="220"/>
        <v>0.50876102944137447</v>
      </c>
      <c r="F341" s="47">
        <f t="shared" si="220"/>
        <v>0</v>
      </c>
      <c r="G341" s="47">
        <f t="shared" si="220"/>
        <v>4.4393899651404098E-2</v>
      </c>
      <c r="H341" s="70">
        <f t="shared" si="220"/>
        <v>0</v>
      </c>
      <c r="I341" s="48">
        <f>SUM(B341:H341)</f>
        <v>1.0000000000000002</v>
      </c>
      <c r="J341" s="160"/>
      <c r="K341" s="81" t="s">
        <v>88</v>
      </c>
      <c r="L341" s="98">
        <f>IF($S340=0,"-",L340/$S340)</f>
        <v>9.2011680605673163E-2</v>
      </c>
      <c r="M341" s="98">
        <f t="shared" ref="M341:R341" si="221">IF($S340=0,"-",M340/$S340)</f>
        <v>0.30790539151698249</v>
      </c>
      <c r="N341" s="98">
        <f t="shared" si="221"/>
        <v>1.3311671092346898E-2</v>
      </c>
      <c r="O341" s="98">
        <f t="shared" si="221"/>
        <v>0.47048674021623277</v>
      </c>
      <c r="P341" s="98">
        <f t="shared" si="221"/>
        <v>7.5230387176406247E-2</v>
      </c>
      <c r="Q341" s="98">
        <f t="shared" si="221"/>
        <v>4.1054129392358439E-2</v>
      </c>
      <c r="R341" s="99">
        <f t="shared" si="221"/>
        <v>0</v>
      </c>
      <c r="S341" s="100">
        <f>SUM(L341:R341)</f>
        <v>1</v>
      </c>
      <c r="U341" s="110" t="s">
        <v>88</v>
      </c>
      <c r="V341" s="133">
        <f>+V340/$AI340</f>
        <v>8.8773221692072496E-2</v>
      </c>
      <c r="W341" s="133">
        <f t="shared" ref="W341:AH341" si="222">+W340/$AI340</f>
        <v>3.0092008159313456E-3</v>
      </c>
      <c r="X341" s="133">
        <f t="shared" si="222"/>
        <v>4.1054129392358432E-2</v>
      </c>
      <c r="Y341" s="133">
        <f t="shared" si="222"/>
        <v>0.30790539151698243</v>
      </c>
      <c r="Z341" s="133">
        <f t="shared" si="222"/>
        <v>9.3878524291642687E-3</v>
      </c>
      <c r="AA341" s="133">
        <f t="shared" si="222"/>
        <v>0.46571642207005765</v>
      </c>
      <c r="AB341" s="133">
        <f t="shared" si="222"/>
        <v>7.5230387176406247E-2</v>
      </c>
      <c r="AC341" s="133">
        <f t="shared" si="222"/>
        <v>8.9233949070269721E-3</v>
      </c>
      <c r="AD341" s="133">
        <f t="shared" si="222"/>
        <v>2.2925809766930681E-4</v>
      </c>
      <c r="AE341" s="133">
        <f t="shared" si="222"/>
        <v>1.848837501712559E-4</v>
      </c>
      <c r="AF341" s="133">
        <f t="shared" si="222"/>
        <v>0</v>
      </c>
      <c r="AG341" s="133">
        <f t="shared" si="222"/>
        <v>3.9238186631826303E-3</v>
      </c>
      <c r="AH341" s="133">
        <f t="shared" si="222"/>
        <v>4.5854343960037795E-3</v>
      </c>
      <c r="AI341" s="134">
        <f>SUM(V341:AC341)</f>
        <v>0.99999999999999989</v>
      </c>
      <c r="AJ341" s="23" t="str">
        <f t="shared" si="214"/>
        <v/>
      </c>
    </row>
    <row r="342" spans="1:85" ht="15" thickBot="1">
      <c r="A342" s="247"/>
      <c r="B342" s="247"/>
      <c r="C342" s="247"/>
      <c r="D342" s="247"/>
      <c r="E342" s="247"/>
      <c r="F342" s="247"/>
      <c r="G342" s="247"/>
      <c r="H342" s="247"/>
      <c r="I342" s="247"/>
      <c r="K342" s="247"/>
      <c r="L342" s="247"/>
      <c r="M342" s="247"/>
      <c r="N342" s="247"/>
      <c r="O342" s="247"/>
      <c r="P342" s="247"/>
      <c r="Q342" s="247"/>
      <c r="R342" s="247"/>
      <c r="S342" s="247"/>
      <c r="AI342" s="168"/>
      <c r="BA342" s="160"/>
      <c r="BR342" s="160"/>
      <c r="CG342" s="160"/>
    </row>
    <row r="343" spans="1:85" ht="28.5">
      <c r="A343" s="312" t="s">
        <v>40</v>
      </c>
      <c r="B343" s="164" t="s">
        <v>0</v>
      </c>
      <c r="C343" s="164" t="s">
        <v>1</v>
      </c>
      <c r="D343" s="164" t="s">
        <v>2</v>
      </c>
      <c r="E343" s="164" t="s">
        <v>3</v>
      </c>
      <c r="F343" s="164" t="s">
        <v>27</v>
      </c>
      <c r="G343" s="164" t="s">
        <v>4</v>
      </c>
      <c r="H343" s="164" t="s">
        <v>5</v>
      </c>
      <c r="I343" s="165" t="s">
        <v>6</v>
      </c>
      <c r="K343" s="314" t="s">
        <v>40</v>
      </c>
      <c r="L343" s="166" t="s">
        <v>0</v>
      </c>
      <c r="M343" s="166" t="s">
        <v>1</v>
      </c>
      <c r="N343" s="166" t="s">
        <v>2</v>
      </c>
      <c r="O343" s="166" t="s">
        <v>3</v>
      </c>
      <c r="P343" s="166" t="s">
        <v>27</v>
      </c>
      <c r="Q343" s="166" t="s">
        <v>4</v>
      </c>
      <c r="R343" s="166" t="s">
        <v>5</v>
      </c>
      <c r="S343" s="167" t="s">
        <v>6</v>
      </c>
      <c r="U343" s="316" t="s">
        <v>40</v>
      </c>
      <c r="V343" s="219" t="s">
        <v>74</v>
      </c>
      <c r="W343" s="219" t="s">
        <v>75</v>
      </c>
      <c r="X343" s="219" t="s">
        <v>4</v>
      </c>
      <c r="Y343" s="219" t="s">
        <v>1</v>
      </c>
      <c r="Z343" s="219" t="s">
        <v>2</v>
      </c>
      <c r="AA343" s="219" t="s">
        <v>3</v>
      </c>
      <c r="AB343" s="219" t="s">
        <v>55</v>
      </c>
      <c r="AC343" s="219" t="s">
        <v>68</v>
      </c>
      <c r="AD343" s="220" t="s">
        <v>76</v>
      </c>
      <c r="AE343" s="220" t="s">
        <v>83</v>
      </c>
      <c r="AF343" s="220" t="s">
        <v>77</v>
      </c>
      <c r="AG343" s="220" t="s">
        <v>84</v>
      </c>
      <c r="AH343" s="220" t="s">
        <v>85</v>
      </c>
      <c r="AI343" s="221" t="s">
        <v>63</v>
      </c>
      <c r="BA343" s="160"/>
      <c r="BR343" s="160"/>
      <c r="CG343" s="160"/>
    </row>
    <row r="344" spans="1:85" ht="15">
      <c r="A344" s="313" t="s">
        <v>40</v>
      </c>
      <c r="B344" s="318" t="s">
        <v>69</v>
      </c>
      <c r="C344" s="319"/>
      <c r="D344" s="319"/>
      <c r="E344" s="319"/>
      <c r="F344" s="319"/>
      <c r="G344" s="319"/>
      <c r="H344" s="319"/>
      <c r="I344" s="320"/>
      <c r="K344" s="315" t="s">
        <v>40</v>
      </c>
      <c r="L344" s="321" t="s">
        <v>69</v>
      </c>
      <c r="M344" s="322"/>
      <c r="N344" s="322"/>
      <c r="O344" s="322"/>
      <c r="P344" s="322"/>
      <c r="Q344" s="322"/>
      <c r="R344" s="322"/>
      <c r="S344" s="323"/>
      <c r="U344" s="317" t="s">
        <v>40</v>
      </c>
      <c r="V344" s="324" t="s">
        <v>69</v>
      </c>
      <c r="W344" s="324"/>
      <c r="X344" s="324"/>
      <c r="Y344" s="324"/>
      <c r="Z344" s="324"/>
      <c r="AA344" s="324"/>
      <c r="AB344" s="324"/>
      <c r="AC344" s="324"/>
      <c r="AD344" s="324"/>
      <c r="AE344" s="324"/>
      <c r="AF344" s="324"/>
      <c r="AG344" s="324"/>
      <c r="AH344" s="324"/>
      <c r="AI344" s="325"/>
      <c r="BA344" s="160"/>
      <c r="BR344" s="160"/>
      <c r="CG344" s="160"/>
    </row>
    <row r="345" spans="1:85" ht="15">
      <c r="A345" s="170" t="s">
        <v>7</v>
      </c>
      <c r="B345" s="171">
        <v>0</v>
      </c>
      <c r="C345" s="171">
        <v>0</v>
      </c>
      <c r="D345" s="171">
        <v>0</v>
      </c>
      <c r="E345" s="171">
        <v>0</v>
      </c>
      <c r="F345" s="361"/>
      <c r="G345" s="171">
        <v>0</v>
      </c>
      <c r="H345" s="172">
        <v>0</v>
      </c>
      <c r="I345" s="173">
        <f>SUM(B345:H345)</f>
        <v>0</v>
      </c>
      <c r="J345" s="168"/>
      <c r="K345" s="222" t="s">
        <v>7</v>
      </c>
      <c r="L345" s="171">
        <v>0</v>
      </c>
      <c r="M345" s="171">
        <v>0</v>
      </c>
      <c r="N345" s="171">
        <v>0</v>
      </c>
      <c r="O345" s="171">
        <v>0</v>
      </c>
      <c r="P345" s="171">
        <v>0</v>
      </c>
      <c r="Q345" s="171">
        <v>0</v>
      </c>
      <c r="R345" s="223">
        <v>0</v>
      </c>
      <c r="S345" s="224">
        <f>SUM(L345:R345)</f>
        <v>0</v>
      </c>
      <c r="U345" s="225" t="s">
        <v>7</v>
      </c>
      <c r="V345" s="226">
        <v>0</v>
      </c>
      <c r="W345" s="226">
        <v>0</v>
      </c>
      <c r="X345" s="226">
        <v>0</v>
      </c>
      <c r="Y345" s="226">
        <v>0</v>
      </c>
      <c r="Z345" s="226">
        <v>0</v>
      </c>
      <c r="AA345" s="226">
        <v>0</v>
      </c>
      <c r="AB345" s="226">
        <v>0</v>
      </c>
      <c r="AC345" s="227">
        <v>0</v>
      </c>
      <c r="AD345" s="228">
        <v>0</v>
      </c>
      <c r="AE345" s="228">
        <v>0</v>
      </c>
      <c r="AF345" s="228">
        <v>0</v>
      </c>
      <c r="AG345" s="228">
        <v>0</v>
      </c>
      <c r="AH345" s="228">
        <v>0</v>
      </c>
      <c r="AI345" s="229">
        <f>SUM(V345:AC345)</f>
        <v>0</v>
      </c>
      <c r="AJ345" s="160" t="str">
        <f>IF(ABS(S345-AI345)&gt;0.001,S345-AI345,"")</f>
        <v/>
      </c>
      <c r="BA345" s="160"/>
      <c r="BR345" s="160"/>
      <c r="CG345" s="160"/>
    </row>
    <row r="346" spans="1:85" ht="15">
      <c r="A346" s="178" t="s">
        <v>8</v>
      </c>
      <c r="B346" s="179">
        <v>0</v>
      </c>
      <c r="C346" s="179">
        <v>0</v>
      </c>
      <c r="D346" s="179">
        <v>0</v>
      </c>
      <c r="E346" s="179">
        <v>0</v>
      </c>
      <c r="F346" s="362"/>
      <c r="G346" s="179">
        <v>0</v>
      </c>
      <c r="H346" s="180">
        <v>0</v>
      </c>
      <c r="I346" s="181">
        <f t="shared" ref="I346:I365" si="223">SUM(B346:H346)</f>
        <v>0</v>
      </c>
      <c r="J346" s="168"/>
      <c r="K346" s="182" t="s">
        <v>8</v>
      </c>
      <c r="L346" s="183">
        <v>0</v>
      </c>
      <c r="M346" s="183">
        <v>0</v>
      </c>
      <c r="N346" s="183">
        <v>0</v>
      </c>
      <c r="O346" s="183">
        <v>0</v>
      </c>
      <c r="P346" s="183">
        <v>0</v>
      </c>
      <c r="Q346" s="183">
        <v>0</v>
      </c>
      <c r="R346" s="184">
        <v>0</v>
      </c>
      <c r="S346" s="185">
        <f t="shared" ref="S346:S365" si="224">SUM(L346:R346)</f>
        <v>0</v>
      </c>
      <c r="U346" s="230" t="s">
        <v>8</v>
      </c>
      <c r="V346" s="231">
        <v>0</v>
      </c>
      <c r="W346" s="231">
        <v>0</v>
      </c>
      <c r="X346" s="231">
        <v>0</v>
      </c>
      <c r="Y346" s="231">
        <v>0</v>
      </c>
      <c r="Z346" s="231">
        <v>0</v>
      </c>
      <c r="AA346" s="231">
        <v>0</v>
      </c>
      <c r="AB346" s="231">
        <v>0</v>
      </c>
      <c r="AC346" s="232">
        <v>0</v>
      </c>
      <c r="AD346" s="231">
        <v>0</v>
      </c>
      <c r="AE346" s="231">
        <v>0</v>
      </c>
      <c r="AF346" s="231">
        <v>0</v>
      </c>
      <c r="AG346" s="231">
        <v>0</v>
      </c>
      <c r="AH346" s="231">
        <v>0</v>
      </c>
      <c r="AI346" s="233">
        <f t="shared" ref="AI346:AI365" si="225">SUM(V346:AC346)</f>
        <v>0</v>
      </c>
      <c r="AJ346" s="160" t="str">
        <f t="shared" ref="AJ346:AJ367" si="226">IF(ABS(S346-AI346)&gt;0.001,S346-AI346,"")</f>
        <v/>
      </c>
      <c r="BA346" s="160"/>
      <c r="BR346" s="160"/>
      <c r="CG346" s="160"/>
    </row>
    <row r="347" spans="1:85" ht="15">
      <c r="A347" s="186" t="s">
        <v>10</v>
      </c>
      <c r="B347" s="175">
        <v>0</v>
      </c>
      <c r="C347" s="175">
        <v>0</v>
      </c>
      <c r="D347" s="175">
        <v>0</v>
      </c>
      <c r="E347" s="175">
        <v>0</v>
      </c>
      <c r="F347" s="362"/>
      <c r="G347" s="175">
        <v>0</v>
      </c>
      <c r="H347" s="187">
        <v>0</v>
      </c>
      <c r="I347" s="173">
        <f t="shared" si="223"/>
        <v>0</v>
      </c>
      <c r="J347" s="168"/>
      <c r="K347" s="188" t="s">
        <v>10</v>
      </c>
      <c r="L347" s="175">
        <v>0</v>
      </c>
      <c r="M347" s="175">
        <v>0</v>
      </c>
      <c r="N347" s="175">
        <v>0</v>
      </c>
      <c r="O347" s="175">
        <v>0</v>
      </c>
      <c r="P347" s="175">
        <v>0</v>
      </c>
      <c r="Q347" s="175">
        <v>0</v>
      </c>
      <c r="R347" s="176">
        <v>0</v>
      </c>
      <c r="S347" s="177">
        <f t="shared" si="224"/>
        <v>0</v>
      </c>
      <c r="U347" s="234" t="s">
        <v>10</v>
      </c>
      <c r="V347" s="226">
        <v>0</v>
      </c>
      <c r="W347" s="226">
        <v>0</v>
      </c>
      <c r="X347" s="226">
        <v>0</v>
      </c>
      <c r="Y347" s="226">
        <v>0</v>
      </c>
      <c r="Z347" s="226">
        <v>0</v>
      </c>
      <c r="AA347" s="226">
        <v>0</v>
      </c>
      <c r="AB347" s="226">
        <v>0</v>
      </c>
      <c r="AC347" s="227">
        <v>0</v>
      </c>
      <c r="AD347" s="228">
        <v>0</v>
      </c>
      <c r="AE347" s="228">
        <v>0</v>
      </c>
      <c r="AF347" s="228">
        <v>0</v>
      </c>
      <c r="AG347" s="228">
        <v>0</v>
      </c>
      <c r="AH347" s="228">
        <v>0</v>
      </c>
      <c r="AI347" s="229">
        <f t="shared" si="225"/>
        <v>0</v>
      </c>
      <c r="AJ347" s="160" t="str">
        <f t="shared" si="226"/>
        <v/>
      </c>
      <c r="BA347" s="160"/>
      <c r="BR347" s="160"/>
      <c r="CG347" s="160"/>
    </row>
    <row r="348" spans="1:85" ht="15">
      <c r="A348" s="178" t="s">
        <v>56</v>
      </c>
      <c r="B348" s="179">
        <v>0</v>
      </c>
      <c r="C348" s="179">
        <v>0</v>
      </c>
      <c r="D348" s="179">
        <v>0</v>
      </c>
      <c r="E348" s="179">
        <v>0</v>
      </c>
      <c r="F348" s="362"/>
      <c r="G348" s="179">
        <v>0</v>
      </c>
      <c r="H348" s="180">
        <v>0</v>
      </c>
      <c r="I348" s="181">
        <f t="shared" si="223"/>
        <v>0</v>
      </c>
      <c r="J348" s="168"/>
      <c r="K348" s="182" t="s">
        <v>56</v>
      </c>
      <c r="L348" s="183">
        <v>0</v>
      </c>
      <c r="M348" s="183">
        <v>0</v>
      </c>
      <c r="N348" s="183">
        <v>0</v>
      </c>
      <c r="O348" s="183">
        <v>0</v>
      </c>
      <c r="P348" s="183">
        <v>0</v>
      </c>
      <c r="Q348" s="183">
        <v>0</v>
      </c>
      <c r="R348" s="184">
        <v>0</v>
      </c>
      <c r="S348" s="185">
        <f t="shared" si="224"/>
        <v>0</v>
      </c>
      <c r="U348" s="230" t="s">
        <v>56</v>
      </c>
      <c r="V348" s="231">
        <v>0</v>
      </c>
      <c r="W348" s="231">
        <v>0</v>
      </c>
      <c r="X348" s="231">
        <v>0</v>
      </c>
      <c r="Y348" s="231">
        <v>0</v>
      </c>
      <c r="Z348" s="231">
        <v>0</v>
      </c>
      <c r="AA348" s="231">
        <v>0</v>
      </c>
      <c r="AB348" s="231">
        <v>0</v>
      </c>
      <c r="AC348" s="232">
        <v>0</v>
      </c>
      <c r="AD348" s="231">
        <v>0</v>
      </c>
      <c r="AE348" s="231">
        <v>0</v>
      </c>
      <c r="AF348" s="231">
        <v>0</v>
      </c>
      <c r="AG348" s="231">
        <v>0</v>
      </c>
      <c r="AH348" s="231">
        <v>0</v>
      </c>
      <c r="AI348" s="233">
        <f t="shared" si="225"/>
        <v>0</v>
      </c>
      <c r="AJ348" s="160" t="str">
        <f t="shared" si="226"/>
        <v/>
      </c>
      <c r="BA348" s="160"/>
      <c r="BR348" s="160"/>
      <c r="CG348" s="160"/>
    </row>
    <row r="349" spans="1:85" ht="15">
      <c r="A349" s="186" t="s">
        <v>16</v>
      </c>
      <c r="B349" s="175">
        <v>1.4844958882133743</v>
      </c>
      <c r="C349" s="175">
        <v>2.2777495118714439</v>
      </c>
      <c r="D349" s="175">
        <v>0</v>
      </c>
      <c r="E349" s="175">
        <v>0</v>
      </c>
      <c r="F349" s="362"/>
      <c r="G349" s="175">
        <v>0</v>
      </c>
      <c r="H349" s="187">
        <v>0</v>
      </c>
      <c r="I349" s="173">
        <f t="shared" si="223"/>
        <v>3.7622454000848182</v>
      </c>
      <c r="J349" s="168"/>
      <c r="K349" s="188" t="s">
        <v>16</v>
      </c>
      <c r="L349" s="175">
        <v>1.4844958882133743</v>
      </c>
      <c r="M349" s="175">
        <v>2.2777495118714439</v>
      </c>
      <c r="N349" s="175">
        <v>0</v>
      </c>
      <c r="O349" s="175">
        <v>0</v>
      </c>
      <c r="P349" s="175">
        <v>0</v>
      </c>
      <c r="Q349" s="175">
        <v>0</v>
      </c>
      <c r="R349" s="176">
        <v>0</v>
      </c>
      <c r="S349" s="177">
        <f t="shared" si="224"/>
        <v>3.7622454000848182</v>
      </c>
      <c r="U349" s="234" t="s">
        <v>16</v>
      </c>
      <c r="V349" s="226">
        <v>1.4844958882133743</v>
      </c>
      <c r="W349" s="226">
        <v>0</v>
      </c>
      <c r="X349" s="226">
        <v>0</v>
      </c>
      <c r="Y349" s="226">
        <v>2.2777495118714439</v>
      </c>
      <c r="Z349" s="226">
        <v>0</v>
      </c>
      <c r="AA349" s="226">
        <v>0</v>
      </c>
      <c r="AB349" s="226">
        <v>0</v>
      </c>
      <c r="AC349" s="227">
        <v>0</v>
      </c>
      <c r="AD349" s="228">
        <v>0</v>
      </c>
      <c r="AE349" s="228">
        <v>0</v>
      </c>
      <c r="AF349" s="228">
        <v>0</v>
      </c>
      <c r="AG349" s="228">
        <v>0</v>
      </c>
      <c r="AH349" s="228">
        <v>0</v>
      </c>
      <c r="AI349" s="229">
        <f t="shared" si="225"/>
        <v>3.7622454000848182</v>
      </c>
      <c r="AJ349" s="160" t="str">
        <f t="shared" si="226"/>
        <v/>
      </c>
      <c r="BA349" s="160"/>
      <c r="BR349" s="160"/>
      <c r="CG349" s="160"/>
    </row>
    <row r="350" spans="1:85" ht="15">
      <c r="A350" s="178" t="s">
        <v>15</v>
      </c>
      <c r="B350" s="179">
        <v>0.43458218621724892</v>
      </c>
      <c r="C350" s="179">
        <v>0</v>
      </c>
      <c r="D350" s="179">
        <v>2.0852674482329467</v>
      </c>
      <c r="E350" s="179">
        <v>0.1773363366173806</v>
      </c>
      <c r="F350" s="362"/>
      <c r="G350" s="179">
        <v>0</v>
      </c>
      <c r="H350" s="180">
        <v>0</v>
      </c>
      <c r="I350" s="181">
        <f t="shared" si="223"/>
        <v>2.6971859710675763</v>
      </c>
      <c r="J350" s="168"/>
      <c r="K350" s="182" t="s">
        <v>15</v>
      </c>
      <c r="L350" s="183">
        <v>0.43458218621724892</v>
      </c>
      <c r="M350" s="183">
        <v>0</v>
      </c>
      <c r="N350" s="183">
        <v>2.0852674482329467</v>
      </c>
      <c r="O350" s="183">
        <v>0.1773363366173806</v>
      </c>
      <c r="P350" s="183">
        <v>0</v>
      </c>
      <c r="Q350" s="183">
        <v>0</v>
      </c>
      <c r="R350" s="184">
        <v>0</v>
      </c>
      <c r="S350" s="185">
        <f t="shared" si="224"/>
        <v>2.6971859710675763</v>
      </c>
      <c r="U350" s="230" t="s">
        <v>57</v>
      </c>
      <c r="V350" s="231">
        <v>0.4247310419493453</v>
      </c>
      <c r="W350" s="231">
        <v>0</v>
      </c>
      <c r="X350" s="231">
        <v>0</v>
      </c>
      <c r="Y350" s="231">
        <v>0</v>
      </c>
      <c r="Z350" s="231">
        <v>0</v>
      </c>
      <c r="AA350" s="231">
        <v>0.16321183797562303</v>
      </c>
      <c r="AB350" s="231">
        <v>0</v>
      </c>
      <c r="AC350" s="232">
        <v>2.1092430911426079</v>
      </c>
      <c r="AD350" s="231">
        <v>9.8511442679036151E-3</v>
      </c>
      <c r="AE350" s="231">
        <v>0</v>
      </c>
      <c r="AF350" s="231">
        <v>0</v>
      </c>
      <c r="AG350" s="231">
        <v>2.0852674482329467</v>
      </c>
      <c r="AH350" s="231">
        <v>1.4124498641757586E-2</v>
      </c>
      <c r="AI350" s="233">
        <f t="shared" si="225"/>
        <v>2.6971859710675763</v>
      </c>
      <c r="AJ350" s="160" t="str">
        <f t="shared" si="226"/>
        <v/>
      </c>
      <c r="BA350" s="160"/>
      <c r="BR350" s="160"/>
      <c r="CG350" s="160"/>
    </row>
    <row r="351" spans="1:85" ht="15">
      <c r="A351" s="186" t="s">
        <v>58</v>
      </c>
      <c r="B351" s="175">
        <v>0</v>
      </c>
      <c r="C351" s="175">
        <v>0</v>
      </c>
      <c r="D351" s="175">
        <v>0</v>
      </c>
      <c r="E351" s="175">
        <v>1.3801482215721741</v>
      </c>
      <c r="F351" s="362"/>
      <c r="G351" s="175">
        <v>0</v>
      </c>
      <c r="H351" s="187">
        <v>0</v>
      </c>
      <c r="I351" s="173">
        <f t="shared" si="223"/>
        <v>1.3801482215721741</v>
      </c>
      <c r="J351" s="168"/>
      <c r="K351" s="188" t="s">
        <v>58</v>
      </c>
      <c r="L351" s="175">
        <v>0</v>
      </c>
      <c r="M351" s="175">
        <v>0</v>
      </c>
      <c r="N351" s="175">
        <v>0</v>
      </c>
      <c r="O351" s="175">
        <v>1.3801482215721741</v>
      </c>
      <c r="P351" s="175">
        <v>79.605615302246363</v>
      </c>
      <c r="Q351" s="175">
        <v>0</v>
      </c>
      <c r="R351" s="176">
        <v>0</v>
      </c>
      <c r="S351" s="177">
        <f t="shared" si="224"/>
        <v>80.985763523818534</v>
      </c>
      <c r="U351" s="234" t="s">
        <v>58</v>
      </c>
      <c r="V351" s="226">
        <v>0</v>
      </c>
      <c r="W351" s="226">
        <v>0</v>
      </c>
      <c r="X351" s="226">
        <v>0</v>
      </c>
      <c r="Y351" s="226">
        <v>0</v>
      </c>
      <c r="Z351" s="226">
        <v>0</v>
      </c>
      <c r="AA351" s="226">
        <v>0</v>
      </c>
      <c r="AB351" s="226">
        <v>79.605615302246363</v>
      </c>
      <c r="AC351" s="227">
        <v>1.3801482215721741</v>
      </c>
      <c r="AD351" s="226">
        <v>0</v>
      </c>
      <c r="AE351" s="226">
        <v>0</v>
      </c>
      <c r="AF351" s="226">
        <v>0</v>
      </c>
      <c r="AG351" s="226">
        <v>0</v>
      </c>
      <c r="AH351" s="226">
        <v>1.3801482215721741</v>
      </c>
      <c r="AI351" s="229">
        <f t="shared" si="225"/>
        <v>80.985763523818534</v>
      </c>
      <c r="AJ351" s="160" t="str">
        <f t="shared" si="226"/>
        <v/>
      </c>
      <c r="BA351" s="160"/>
      <c r="BR351" s="160"/>
      <c r="CG351" s="160"/>
    </row>
    <row r="352" spans="1:85" ht="15">
      <c r="A352" s="178" t="s">
        <v>12</v>
      </c>
      <c r="B352" s="179">
        <v>0</v>
      </c>
      <c r="C352" s="179">
        <v>0</v>
      </c>
      <c r="D352" s="179">
        <v>0</v>
      </c>
      <c r="E352" s="179">
        <v>0</v>
      </c>
      <c r="F352" s="362"/>
      <c r="G352" s="179">
        <v>0</v>
      </c>
      <c r="H352" s="180">
        <v>0</v>
      </c>
      <c r="I352" s="181">
        <f t="shared" si="223"/>
        <v>0</v>
      </c>
      <c r="J352" s="168"/>
      <c r="K352" s="182" t="s">
        <v>12</v>
      </c>
      <c r="L352" s="183">
        <v>0</v>
      </c>
      <c r="M352" s="183">
        <v>0</v>
      </c>
      <c r="N352" s="183">
        <v>0</v>
      </c>
      <c r="O352" s="183">
        <v>0</v>
      </c>
      <c r="P352" s="183">
        <v>1.8619560687052115</v>
      </c>
      <c r="Q352" s="183">
        <v>0</v>
      </c>
      <c r="R352" s="184">
        <v>0</v>
      </c>
      <c r="S352" s="185">
        <f t="shared" si="224"/>
        <v>1.8619560687052115</v>
      </c>
      <c r="U352" s="230" t="s">
        <v>12</v>
      </c>
      <c r="V352" s="231">
        <v>0</v>
      </c>
      <c r="W352" s="231">
        <v>0</v>
      </c>
      <c r="X352" s="231">
        <v>0</v>
      </c>
      <c r="Y352" s="231">
        <v>0</v>
      </c>
      <c r="Z352" s="231">
        <v>0</v>
      </c>
      <c r="AA352" s="231">
        <v>0</v>
      </c>
      <c r="AB352" s="231">
        <v>1.8619560687052115</v>
      </c>
      <c r="AC352" s="232">
        <v>0</v>
      </c>
      <c r="AD352" s="231">
        <v>0</v>
      </c>
      <c r="AE352" s="231">
        <v>0</v>
      </c>
      <c r="AF352" s="231">
        <v>0</v>
      </c>
      <c r="AG352" s="231">
        <v>0</v>
      </c>
      <c r="AH352" s="231">
        <v>0</v>
      </c>
      <c r="AI352" s="233">
        <f t="shared" si="225"/>
        <v>1.8619560687052115</v>
      </c>
      <c r="AJ352" s="160" t="str">
        <f t="shared" si="226"/>
        <v/>
      </c>
      <c r="BA352" s="160"/>
      <c r="BR352" s="160"/>
      <c r="CG352" s="160"/>
    </row>
    <row r="353" spans="1:85" ht="15">
      <c r="A353" s="186" t="s">
        <v>59</v>
      </c>
      <c r="B353" s="175">
        <v>0</v>
      </c>
      <c r="C353" s="175">
        <v>0</v>
      </c>
      <c r="D353" s="175">
        <v>0</v>
      </c>
      <c r="E353" s="175">
        <v>0</v>
      </c>
      <c r="F353" s="362"/>
      <c r="G353" s="175">
        <v>0</v>
      </c>
      <c r="H353" s="187">
        <v>0</v>
      </c>
      <c r="I353" s="173">
        <f t="shared" si="223"/>
        <v>0</v>
      </c>
      <c r="J353" s="168"/>
      <c r="K353" s="188" t="s">
        <v>59</v>
      </c>
      <c r="L353" s="175">
        <v>0</v>
      </c>
      <c r="M353" s="175">
        <v>0</v>
      </c>
      <c r="N353" s="175">
        <v>0</v>
      </c>
      <c r="O353" s="175">
        <v>0</v>
      </c>
      <c r="P353" s="175">
        <v>0</v>
      </c>
      <c r="Q353" s="175">
        <v>0</v>
      </c>
      <c r="R353" s="176">
        <v>0</v>
      </c>
      <c r="S353" s="177">
        <f t="shared" si="224"/>
        <v>0</v>
      </c>
      <c r="U353" s="234" t="s">
        <v>59</v>
      </c>
      <c r="V353" s="226">
        <v>0</v>
      </c>
      <c r="W353" s="226">
        <v>0</v>
      </c>
      <c r="X353" s="226">
        <v>0</v>
      </c>
      <c r="Y353" s="226">
        <v>0</v>
      </c>
      <c r="Z353" s="226">
        <v>0</v>
      </c>
      <c r="AA353" s="226">
        <v>0</v>
      </c>
      <c r="AB353" s="226">
        <v>0</v>
      </c>
      <c r="AC353" s="227">
        <v>0</v>
      </c>
      <c r="AD353" s="226">
        <v>0</v>
      </c>
      <c r="AE353" s="226">
        <v>0</v>
      </c>
      <c r="AF353" s="226">
        <v>0</v>
      </c>
      <c r="AG353" s="226">
        <v>0</v>
      </c>
      <c r="AH353" s="226">
        <v>0</v>
      </c>
      <c r="AI353" s="229">
        <f t="shared" si="225"/>
        <v>0</v>
      </c>
      <c r="AJ353" s="160" t="str">
        <f t="shared" si="226"/>
        <v/>
      </c>
      <c r="BA353" s="160"/>
      <c r="BR353" s="160"/>
      <c r="CG353" s="160"/>
    </row>
    <row r="354" spans="1:85" ht="15">
      <c r="A354" s="178" t="s">
        <v>17</v>
      </c>
      <c r="B354" s="179">
        <v>0</v>
      </c>
      <c r="C354" s="179">
        <v>1.2770766818185248E-2</v>
      </c>
      <c r="D354" s="179">
        <v>0</v>
      </c>
      <c r="E354" s="179">
        <v>0</v>
      </c>
      <c r="F354" s="362"/>
      <c r="G354" s="179">
        <v>0</v>
      </c>
      <c r="H354" s="180">
        <v>0</v>
      </c>
      <c r="I354" s="181">
        <f t="shared" si="223"/>
        <v>1.2770766818185248E-2</v>
      </c>
      <c r="J354" s="168"/>
      <c r="K354" s="182" t="s">
        <v>17</v>
      </c>
      <c r="L354" s="183">
        <v>0</v>
      </c>
      <c r="M354" s="183">
        <v>1.2770766818185248E-2</v>
      </c>
      <c r="N354" s="183">
        <v>0</v>
      </c>
      <c r="O354" s="183">
        <v>0</v>
      </c>
      <c r="P354" s="183">
        <v>0.49712903136735792</v>
      </c>
      <c r="Q354" s="183">
        <v>0</v>
      </c>
      <c r="R354" s="184">
        <v>0</v>
      </c>
      <c r="S354" s="185">
        <f t="shared" si="224"/>
        <v>0.50989979818554321</v>
      </c>
      <c r="U354" s="230" t="s">
        <v>17</v>
      </c>
      <c r="V354" s="231">
        <v>0</v>
      </c>
      <c r="W354" s="231">
        <v>0</v>
      </c>
      <c r="X354" s="231">
        <v>0</v>
      </c>
      <c r="Y354" s="231">
        <v>1.2770766818185248E-2</v>
      </c>
      <c r="Z354" s="231">
        <v>0</v>
      </c>
      <c r="AA354" s="231">
        <v>0</v>
      </c>
      <c r="AB354" s="231">
        <v>0.49712903136735792</v>
      </c>
      <c r="AC354" s="232">
        <v>0</v>
      </c>
      <c r="AD354" s="231">
        <v>0</v>
      </c>
      <c r="AE354" s="231">
        <v>0</v>
      </c>
      <c r="AF354" s="231">
        <v>0</v>
      </c>
      <c r="AG354" s="231">
        <v>0</v>
      </c>
      <c r="AH354" s="231">
        <v>0</v>
      </c>
      <c r="AI354" s="233">
        <f t="shared" si="225"/>
        <v>0.50989979818554321</v>
      </c>
      <c r="AJ354" s="160" t="str">
        <f t="shared" si="226"/>
        <v/>
      </c>
      <c r="BA354" s="160"/>
      <c r="BR354" s="160"/>
      <c r="CG354" s="160"/>
    </row>
    <row r="355" spans="1:85" ht="15">
      <c r="A355" s="186" t="s">
        <v>139</v>
      </c>
      <c r="B355" s="175">
        <v>1.2006257940482239</v>
      </c>
      <c r="C355" s="175">
        <v>0</v>
      </c>
      <c r="D355" s="175">
        <v>23.463887565941093</v>
      </c>
      <c r="E355" s="175">
        <v>0</v>
      </c>
      <c r="F355" s="362"/>
      <c r="G355" s="175">
        <v>0</v>
      </c>
      <c r="H355" s="187">
        <v>0</v>
      </c>
      <c r="I355" s="173">
        <f t="shared" si="223"/>
        <v>24.664513359989318</v>
      </c>
      <c r="J355" s="168"/>
      <c r="K355" s="188" t="s">
        <v>139</v>
      </c>
      <c r="L355" s="175">
        <v>1.2006257940482239</v>
      </c>
      <c r="M355" s="175">
        <v>0</v>
      </c>
      <c r="N355" s="175">
        <v>23.463887565941093</v>
      </c>
      <c r="O355" s="175">
        <v>0</v>
      </c>
      <c r="P355" s="175">
        <v>0</v>
      </c>
      <c r="Q355" s="175">
        <v>0</v>
      </c>
      <c r="R355" s="176">
        <v>0</v>
      </c>
      <c r="S355" s="177">
        <f t="shared" si="224"/>
        <v>24.664513359989318</v>
      </c>
      <c r="U355" s="234" t="s">
        <v>139</v>
      </c>
      <c r="V355" s="226">
        <v>1.2006257940482239</v>
      </c>
      <c r="W355" s="226">
        <v>0</v>
      </c>
      <c r="X355" s="226">
        <v>0</v>
      </c>
      <c r="Y355" s="226">
        <v>0</v>
      </c>
      <c r="Z355" s="226">
        <v>23.463887565941093</v>
      </c>
      <c r="AA355" s="226">
        <v>0</v>
      </c>
      <c r="AB355" s="226">
        <v>0</v>
      </c>
      <c r="AC355" s="227">
        <v>0</v>
      </c>
      <c r="AD355" s="226">
        <v>0</v>
      </c>
      <c r="AE355" s="226">
        <v>0</v>
      </c>
      <c r="AF355" s="226">
        <v>0</v>
      </c>
      <c r="AG355" s="226">
        <v>0</v>
      </c>
      <c r="AH355" s="226">
        <v>0</v>
      </c>
      <c r="AI355" s="229">
        <f t="shared" si="225"/>
        <v>24.664513359989318</v>
      </c>
      <c r="AJ355" s="160" t="str">
        <f t="shared" si="226"/>
        <v/>
      </c>
      <c r="BA355" s="160"/>
      <c r="BR355" s="160"/>
      <c r="CG355" s="160"/>
    </row>
    <row r="356" spans="1:85" ht="15">
      <c r="A356" s="178" t="s">
        <v>25</v>
      </c>
      <c r="B356" s="179">
        <v>1.1529902562244081</v>
      </c>
      <c r="C356" s="179">
        <v>0.57220497230224332</v>
      </c>
      <c r="D356" s="179">
        <v>0.39582145713094774</v>
      </c>
      <c r="E356" s="179">
        <v>50.798608250719774</v>
      </c>
      <c r="F356" s="362"/>
      <c r="G356" s="179">
        <v>1.7603917705461143</v>
      </c>
      <c r="H356" s="180">
        <v>0</v>
      </c>
      <c r="I356" s="181">
        <f t="shared" si="223"/>
        <v>54.680016706923489</v>
      </c>
      <c r="J356" s="168"/>
      <c r="K356" s="182" t="s">
        <v>25</v>
      </c>
      <c r="L356" s="183">
        <v>1.1529902562244081</v>
      </c>
      <c r="M356" s="183">
        <v>0.57220497230224332</v>
      </c>
      <c r="N356" s="183">
        <v>0.39582145713094774</v>
      </c>
      <c r="O356" s="183">
        <v>50.798608250719774</v>
      </c>
      <c r="P356" s="183">
        <v>0.19054694981763701</v>
      </c>
      <c r="Q356" s="183">
        <v>1.7603917705461143</v>
      </c>
      <c r="R356" s="184">
        <v>0</v>
      </c>
      <c r="S356" s="185">
        <f t="shared" si="224"/>
        <v>54.870563656741126</v>
      </c>
      <c r="U356" s="230" t="s">
        <v>25</v>
      </c>
      <c r="V356" s="231">
        <v>0.27860605250711817</v>
      </c>
      <c r="W356" s="231">
        <v>0.87243769605216903</v>
      </c>
      <c r="X356" s="231">
        <v>1.7603917705461143</v>
      </c>
      <c r="Y356" s="231">
        <v>0.57220497230224332</v>
      </c>
      <c r="Z356" s="231">
        <v>0.20060664221024982</v>
      </c>
      <c r="AA356" s="231">
        <v>50.68652859514475</v>
      </c>
      <c r="AB356" s="231">
        <v>0.19054694981763701</v>
      </c>
      <c r="AC356" s="232">
        <v>0.30924097816083612</v>
      </c>
      <c r="AD356" s="231">
        <v>1.94650766512074E-3</v>
      </c>
      <c r="AE356" s="231">
        <v>6.2421936407501424E-4</v>
      </c>
      <c r="AF356" s="231">
        <v>0</v>
      </c>
      <c r="AG356" s="231">
        <v>0.19521481492069795</v>
      </c>
      <c r="AH356" s="231">
        <v>0.11145543621094245</v>
      </c>
      <c r="AI356" s="233">
        <f t="shared" si="225"/>
        <v>54.870563656741119</v>
      </c>
      <c r="AJ356" s="160" t="str">
        <f t="shared" si="226"/>
        <v/>
      </c>
      <c r="BA356" s="160"/>
      <c r="BR356" s="160"/>
      <c r="CG356" s="160"/>
    </row>
    <row r="357" spans="1:85" ht="15">
      <c r="A357" s="186" t="s">
        <v>24</v>
      </c>
      <c r="B357" s="175">
        <v>0.42396878364146462</v>
      </c>
      <c r="C357" s="175">
        <v>0</v>
      </c>
      <c r="D357" s="175">
        <v>6.3696228089157199</v>
      </c>
      <c r="E357" s="175">
        <v>0</v>
      </c>
      <c r="F357" s="362"/>
      <c r="G357" s="175">
        <v>0</v>
      </c>
      <c r="H357" s="187">
        <v>0</v>
      </c>
      <c r="I357" s="173">
        <f t="shared" si="223"/>
        <v>6.7935915925571848</v>
      </c>
      <c r="J357" s="168"/>
      <c r="K357" s="188" t="s">
        <v>24</v>
      </c>
      <c r="L357" s="175">
        <v>0.42396878364146462</v>
      </c>
      <c r="M357" s="175">
        <v>0</v>
      </c>
      <c r="N357" s="175">
        <v>6.3696228089157199</v>
      </c>
      <c r="O357" s="175">
        <v>0</v>
      </c>
      <c r="P357" s="175">
        <v>0</v>
      </c>
      <c r="Q357" s="175">
        <v>0</v>
      </c>
      <c r="R357" s="176">
        <v>0</v>
      </c>
      <c r="S357" s="177">
        <f t="shared" si="224"/>
        <v>6.7935915925571848</v>
      </c>
      <c r="U357" s="234" t="s">
        <v>24</v>
      </c>
      <c r="V357" s="226">
        <v>0.42396878364146462</v>
      </c>
      <c r="W357" s="226">
        <v>0</v>
      </c>
      <c r="X357" s="226">
        <v>0</v>
      </c>
      <c r="Y357" s="226">
        <v>0</v>
      </c>
      <c r="Z357" s="226">
        <v>0.17736232732968524</v>
      </c>
      <c r="AA357" s="226">
        <v>0</v>
      </c>
      <c r="AB357" s="226">
        <v>0</v>
      </c>
      <c r="AC357" s="227">
        <v>6.1922604815860343</v>
      </c>
      <c r="AD357" s="226">
        <v>0</v>
      </c>
      <c r="AE357" s="226">
        <v>0</v>
      </c>
      <c r="AF357" s="226">
        <v>0</v>
      </c>
      <c r="AG357" s="226">
        <v>6.1922604815860343</v>
      </c>
      <c r="AH357" s="226">
        <v>0</v>
      </c>
      <c r="AI357" s="229">
        <f t="shared" si="225"/>
        <v>6.7935915925571839</v>
      </c>
      <c r="AJ357" s="160" t="str">
        <f t="shared" si="226"/>
        <v/>
      </c>
      <c r="BA357" s="160"/>
      <c r="BR357" s="160"/>
      <c r="CG357" s="160"/>
    </row>
    <row r="358" spans="1:85" ht="15">
      <c r="A358" s="178" t="s">
        <v>60</v>
      </c>
      <c r="B358" s="179">
        <v>2.1089724178249578</v>
      </c>
      <c r="C358" s="179">
        <v>3.5765563168268617</v>
      </c>
      <c r="D358" s="179">
        <v>6.5225951066751273</v>
      </c>
      <c r="E358" s="179">
        <v>0</v>
      </c>
      <c r="F358" s="362"/>
      <c r="G358" s="179">
        <v>0</v>
      </c>
      <c r="H358" s="180">
        <v>0</v>
      </c>
      <c r="I358" s="181">
        <f t="shared" si="223"/>
        <v>12.208123841326948</v>
      </c>
      <c r="J358" s="168"/>
      <c r="K358" s="182" t="s">
        <v>60</v>
      </c>
      <c r="L358" s="183">
        <v>2.1089724178249578</v>
      </c>
      <c r="M358" s="183">
        <v>3.5765563168268617</v>
      </c>
      <c r="N358" s="183">
        <v>6.5225951066751273</v>
      </c>
      <c r="O358" s="183">
        <v>0</v>
      </c>
      <c r="P358" s="183">
        <v>0</v>
      </c>
      <c r="Q358" s="183">
        <v>0</v>
      </c>
      <c r="R358" s="184">
        <v>0</v>
      </c>
      <c r="S358" s="185">
        <f t="shared" si="224"/>
        <v>12.208123841326948</v>
      </c>
      <c r="U358" s="230" t="s">
        <v>60</v>
      </c>
      <c r="V358" s="231">
        <v>2.1089724178249578</v>
      </c>
      <c r="W358" s="231">
        <v>0</v>
      </c>
      <c r="X358" s="231">
        <v>0</v>
      </c>
      <c r="Y358" s="231">
        <v>3.5765563168268617</v>
      </c>
      <c r="Z358" s="231">
        <v>6.5225951066751273</v>
      </c>
      <c r="AA358" s="231">
        <v>0</v>
      </c>
      <c r="AB358" s="231">
        <v>0</v>
      </c>
      <c r="AC358" s="232">
        <v>0</v>
      </c>
      <c r="AD358" s="231">
        <v>0</v>
      </c>
      <c r="AE358" s="231">
        <v>0</v>
      </c>
      <c r="AF358" s="231">
        <v>0</v>
      </c>
      <c r="AG358" s="231">
        <v>0</v>
      </c>
      <c r="AH358" s="231">
        <v>0</v>
      </c>
      <c r="AI358" s="233">
        <f t="shared" si="225"/>
        <v>12.208123841326948</v>
      </c>
      <c r="AJ358" s="160" t="str">
        <f t="shared" si="226"/>
        <v/>
      </c>
      <c r="BA358" s="160"/>
      <c r="BR358" s="160"/>
      <c r="CG358" s="160"/>
    </row>
    <row r="359" spans="1:85" ht="15">
      <c r="A359" s="186" t="s">
        <v>22</v>
      </c>
      <c r="B359" s="175">
        <v>15.812204330436861</v>
      </c>
      <c r="C359" s="175">
        <v>78.182852245893855</v>
      </c>
      <c r="D359" s="175">
        <v>44.579433789906119</v>
      </c>
      <c r="E359" s="175">
        <v>1.1631435816339384</v>
      </c>
      <c r="F359" s="362"/>
      <c r="G359" s="175">
        <v>0</v>
      </c>
      <c r="H359" s="187">
        <v>0</v>
      </c>
      <c r="I359" s="173">
        <f t="shared" si="223"/>
        <v>139.73763394787076</v>
      </c>
      <c r="J359" s="168"/>
      <c r="K359" s="188" t="s">
        <v>22</v>
      </c>
      <c r="L359" s="175">
        <v>15.812204330436861</v>
      </c>
      <c r="M359" s="175">
        <v>78.182852245893855</v>
      </c>
      <c r="N359" s="175">
        <v>44.579433789906119</v>
      </c>
      <c r="O359" s="175">
        <v>1.1631435816339384</v>
      </c>
      <c r="P359" s="175">
        <v>4.632385078434762</v>
      </c>
      <c r="Q359" s="175">
        <v>0</v>
      </c>
      <c r="R359" s="176">
        <v>0</v>
      </c>
      <c r="S359" s="177">
        <f t="shared" si="224"/>
        <v>144.37001902630553</v>
      </c>
      <c r="U359" s="234" t="s">
        <v>22</v>
      </c>
      <c r="V359" s="226">
        <v>15.812204330436861</v>
      </c>
      <c r="W359" s="226">
        <v>0</v>
      </c>
      <c r="X359" s="226">
        <v>0</v>
      </c>
      <c r="Y359" s="226">
        <v>78.182852245893855</v>
      </c>
      <c r="Z359" s="226">
        <v>32.289948522124682</v>
      </c>
      <c r="AA359" s="226">
        <v>0</v>
      </c>
      <c r="AB359" s="226">
        <v>4.632385078434762</v>
      </c>
      <c r="AC359" s="227">
        <v>13.452628849415373</v>
      </c>
      <c r="AD359" s="226">
        <v>0</v>
      </c>
      <c r="AE359" s="226">
        <v>0</v>
      </c>
      <c r="AF359" s="226">
        <v>0</v>
      </c>
      <c r="AG359" s="226">
        <v>12.289485267781433</v>
      </c>
      <c r="AH359" s="226">
        <v>1.1631435816339384</v>
      </c>
      <c r="AI359" s="229">
        <f t="shared" si="225"/>
        <v>144.37001902630553</v>
      </c>
      <c r="AJ359" s="160" t="str">
        <f t="shared" si="226"/>
        <v/>
      </c>
      <c r="BA359" s="160"/>
      <c r="BR359" s="160"/>
      <c r="CG359" s="160"/>
    </row>
    <row r="360" spans="1:85" ht="15">
      <c r="A360" s="178" t="s">
        <v>21</v>
      </c>
      <c r="B360" s="179">
        <v>0</v>
      </c>
      <c r="C360" s="179">
        <v>0</v>
      </c>
      <c r="D360" s="179">
        <v>0</v>
      </c>
      <c r="E360" s="179">
        <v>0</v>
      </c>
      <c r="F360" s="362"/>
      <c r="G360" s="179">
        <v>0</v>
      </c>
      <c r="H360" s="180">
        <v>0</v>
      </c>
      <c r="I360" s="181">
        <f t="shared" si="223"/>
        <v>0</v>
      </c>
      <c r="J360" s="168"/>
      <c r="K360" s="182" t="s">
        <v>21</v>
      </c>
      <c r="L360" s="183">
        <v>0</v>
      </c>
      <c r="M360" s="183">
        <v>0</v>
      </c>
      <c r="N360" s="183">
        <v>0</v>
      </c>
      <c r="O360" s="183">
        <v>0</v>
      </c>
      <c r="P360" s="183">
        <v>0</v>
      </c>
      <c r="Q360" s="183">
        <v>0</v>
      </c>
      <c r="R360" s="184">
        <v>0</v>
      </c>
      <c r="S360" s="185">
        <f t="shared" si="224"/>
        <v>0</v>
      </c>
      <c r="U360" s="230" t="s">
        <v>61</v>
      </c>
      <c r="V360" s="231">
        <v>0</v>
      </c>
      <c r="W360" s="231">
        <v>0</v>
      </c>
      <c r="X360" s="231">
        <v>0</v>
      </c>
      <c r="Y360" s="231">
        <v>0</v>
      </c>
      <c r="Z360" s="231">
        <v>0</v>
      </c>
      <c r="AA360" s="231">
        <v>0</v>
      </c>
      <c r="AB360" s="231">
        <v>0</v>
      </c>
      <c r="AC360" s="232">
        <v>0</v>
      </c>
      <c r="AD360" s="231">
        <v>0</v>
      </c>
      <c r="AE360" s="231">
        <v>0</v>
      </c>
      <c r="AF360" s="231">
        <v>0</v>
      </c>
      <c r="AG360" s="231">
        <v>0</v>
      </c>
      <c r="AH360" s="231">
        <v>0</v>
      </c>
      <c r="AI360" s="233">
        <f t="shared" si="225"/>
        <v>0</v>
      </c>
      <c r="AJ360" s="160" t="str">
        <f t="shared" si="226"/>
        <v/>
      </c>
      <c r="BA360" s="160"/>
      <c r="BR360" s="160"/>
      <c r="CG360" s="160"/>
    </row>
    <row r="361" spans="1:85" ht="15">
      <c r="A361" s="189" t="s">
        <v>64</v>
      </c>
      <c r="B361" s="175">
        <v>0</v>
      </c>
      <c r="C361" s="175">
        <v>0</v>
      </c>
      <c r="D361" s="175">
        <v>0</v>
      </c>
      <c r="E361" s="175">
        <v>0</v>
      </c>
      <c r="F361" s="362"/>
      <c r="G361" s="175">
        <v>0</v>
      </c>
      <c r="H361" s="187">
        <v>0</v>
      </c>
      <c r="I361" s="173">
        <f t="shared" si="223"/>
        <v>0</v>
      </c>
      <c r="J361" s="168"/>
      <c r="K361" s="190" t="s">
        <v>64</v>
      </c>
      <c r="L361" s="175">
        <v>0</v>
      </c>
      <c r="M361" s="175">
        <v>0</v>
      </c>
      <c r="N361" s="175">
        <v>0</v>
      </c>
      <c r="O361" s="175">
        <v>0</v>
      </c>
      <c r="P361" s="175">
        <v>0</v>
      </c>
      <c r="Q361" s="175">
        <v>0</v>
      </c>
      <c r="R361" s="176">
        <v>0</v>
      </c>
      <c r="S361" s="177">
        <f t="shared" si="224"/>
        <v>0</v>
      </c>
      <c r="U361" s="235" t="s">
        <v>62</v>
      </c>
      <c r="V361" s="226">
        <v>0</v>
      </c>
      <c r="W361" s="226">
        <v>0</v>
      </c>
      <c r="X361" s="226">
        <v>0</v>
      </c>
      <c r="Y361" s="226">
        <v>0</v>
      </c>
      <c r="Z361" s="226">
        <v>0</v>
      </c>
      <c r="AA361" s="226">
        <v>0</v>
      </c>
      <c r="AB361" s="226">
        <v>0</v>
      </c>
      <c r="AC361" s="227">
        <v>0</v>
      </c>
      <c r="AD361" s="228">
        <v>0</v>
      </c>
      <c r="AE361" s="228">
        <v>0</v>
      </c>
      <c r="AF361" s="228">
        <v>0</v>
      </c>
      <c r="AG361" s="228">
        <v>0</v>
      </c>
      <c r="AH361" s="228">
        <v>0</v>
      </c>
      <c r="AI361" s="229">
        <f t="shared" si="225"/>
        <v>0</v>
      </c>
      <c r="AJ361" s="160" t="str">
        <f t="shared" si="226"/>
        <v/>
      </c>
      <c r="BA361" s="160"/>
      <c r="BR361" s="160"/>
      <c r="CG361" s="160"/>
    </row>
    <row r="362" spans="1:85">
      <c r="A362" s="191" t="s">
        <v>23</v>
      </c>
      <c r="B362" s="192">
        <v>0</v>
      </c>
      <c r="C362" s="192">
        <v>0</v>
      </c>
      <c r="D362" s="192">
        <v>0</v>
      </c>
      <c r="E362" s="192">
        <v>0</v>
      </c>
      <c r="F362" s="362"/>
      <c r="G362" s="192">
        <v>0</v>
      </c>
      <c r="H362" s="193">
        <v>0</v>
      </c>
      <c r="I362" s="194">
        <f t="shared" si="223"/>
        <v>0</v>
      </c>
      <c r="J362" s="168"/>
      <c r="K362" s="195" t="s">
        <v>23</v>
      </c>
      <c r="L362" s="196">
        <v>0</v>
      </c>
      <c r="M362" s="196">
        <v>0</v>
      </c>
      <c r="N362" s="196">
        <v>0</v>
      </c>
      <c r="O362" s="196">
        <v>0</v>
      </c>
      <c r="P362" s="196">
        <v>0</v>
      </c>
      <c r="Q362" s="196">
        <v>0</v>
      </c>
      <c r="R362" s="197">
        <v>0</v>
      </c>
      <c r="S362" s="198">
        <f t="shared" si="224"/>
        <v>0</v>
      </c>
      <c r="U362" s="236" t="s">
        <v>66</v>
      </c>
      <c r="V362" s="237">
        <v>0</v>
      </c>
      <c r="W362" s="237">
        <v>0</v>
      </c>
      <c r="X362" s="237">
        <v>0</v>
      </c>
      <c r="Y362" s="237">
        <v>0</v>
      </c>
      <c r="Z362" s="237">
        <v>0</v>
      </c>
      <c r="AA362" s="237">
        <v>0</v>
      </c>
      <c r="AB362" s="237">
        <v>0</v>
      </c>
      <c r="AC362" s="237">
        <v>0</v>
      </c>
      <c r="AD362" s="237">
        <v>0</v>
      </c>
      <c r="AE362" s="237">
        <v>0</v>
      </c>
      <c r="AF362" s="237">
        <v>0</v>
      </c>
      <c r="AG362" s="237">
        <v>0</v>
      </c>
      <c r="AH362" s="125">
        <v>0</v>
      </c>
      <c r="AI362" s="238">
        <f t="shared" si="225"/>
        <v>0</v>
      </c>
      <c r="AJ362" s="160" t="str">
        <f t="shared" si="226"/>
        <v/>
      </c>
      <c r="BA362" s="160"/>
      <c r="BR362" s="160"/>
      <c r="CG362" s="160"/>
    </row>
    <row r="363" spans="1:85">
      <c r="A363" s="199" t="s">
        <v>19</v>
      </c>
      <c r="B363" s="200">
        <v>0</v>
      </c>
      <c r="C363" s="200">
        <v>0</v>
      </c>
      <c r="D363" s="200">
        <v>0</v>
      </c>
      <c r="E363" s="200">
        <v>0</v>
      </c>
      <c r="F363" s="362"/>
      <c r="G363" s="200">
        <v>0</v>
      </c>
      <c r="H363" s="201">
        <v>0</v>
      </c>
      <c r="I363" s="202">
        <f t="shared" si="223"/>
        <v>0</v>
      </c>
      <c r="J363" s="168"/>
      <c r="K363" s="203" t="s">
        <v>19</v>
      </c>
      <c r="L363" s="200">
        <v>0</v>
      </c>
      <c r="M363" s="200">
        <v>0</v>
      </c>
      <c r="N363" s="200">
        <v>0</v>
      </c>
      <c r="O363" s="200">
        <v>0</v>
      </c>
      <c r="P363" s="200">
        <v>0</v>
      </c>
      <c r="Q363" s="200">
        <v>0</v>
      </c>
      <c r="R363" s="204">
        <v>0</v>
      </c>
      <c r="S363" s="205">
        <f t="shared" si="224"/>
        <v>0</v>
      </c>
      <c r="U363" s="239" t="s">
        <v>19</v>
      </c>
      <c r="V363" s="240">
        <v>0</v>
      </c>
      <c r="W363" s="240">
        <v>0</v>
      </c>
      <c r="X363" s="240">
        <v>0</v>
      </c>
      <c r="Y363" s="240">
        <v>0</v>
      </c>
      <c r="Z363" s="240">
        <v>0</v>
      </c>
      <c r="AA363" s="240">
        <v>0</v>
      </c>
      <c r="AB363" s="240">
        <v>0</v>
      </c>
      <c r="AC363" s="240">
        <v>0</v>
      </c>
      <c r="AD363" s="241">
        <v>0</v>
      </c>
      <c r="AE363" s="241">
        <v>0</v>
      </c>
      <c r="AF363" s="241">
        <v>0</v>
      </c>
      <c r="AG363" s="241">
        <v>0</v>
      </c>
      <c r="AH363" s="241">
        <v>0</v>
      </c>
      <c r="AI363" s="242">
        <f t="shared" si="225"/>
        <v>0</v>
      </c>
      <c r="AJ363" s="160" t="str">
        <f t="shared" si="226"/>
        <v/>
      </c>
      <c r="BA363" s="160"/>
      <c r="BR363" s="160"/>
      <c r="CG363" s="160"/>
    </row>
    <row r="364" spans="1:85">
      <c r="A364" s="191" t="s">
        <v>20</v>
      </c>
      <c r="B364" s="192">
        <v>0</v>
      </c>
      <c r="C364" s="192">
        <v>0</v>
      </c>
      <c r="D364" s="192">
        <v>0</v>
      </c>
      <c r="E364" s="192">
        <v>0</v>
      </c>
      <c r="F364" s="362"/>
      <c r="G364" s="192">
        <v>0</v>
      </c>
      <c r="H364" s="193">
        <v>0</v>
      </c>
      <c r="I364" s="194">
        <f t="shared" si="223"/>
        <v>0</v>
      </c>
      <c r="J364" s="168"/>
      <c r="K364" s="195" t="s">
        <v>20</v>
      </c>
      <c r="L364" s="196">
        <v>0</v>
      </c>
      <c r="M364" s="196">
        <v>0</v>
      </c>
      <c r="N364" s="196">
        <v>0</v>
      </c>
      <c r="O364" s="196">
        <v>0</v>
      </c>
      <c r="P364" s="196">
        <v>0</v>
      </c>
      <c r="Q364" s="196">
        <v>0</v>
      </c>
      <c r="R364" s="197">
        <v>0</v>
      </c>
      <c r="S364" s="198">
        <f t="shared" si="224"/>
        <v>0</v>
      </c>
      <c r="U364" s="236" t="s">
        <v>20</v>
      </c>
      <c r="V364" s="237">
        <v>0</v>
      </c>
      <c r="W364" s="237">
        <v>0</v>
      </c>
      <c r="X364" s="237">
        <v>0</v>
      </c>
      <c r="Y364" s="237">
        <v>0</v>
      </c>
      <c r="Z364" s="237">
        <v>0</v>
      </c>
      <c r="AA364" s="237">
        <v>0</v>
      </c>
      <c r="AB364" s="237">
        <v>0</v>
      </c>
      <c r="AC364" s="237">
        <v>0</v>
      </c>
      <c r="AD364" s="237">
        <v>0</v>
      </c>
      <c r="AE364" s="237">
        <v>0</v>
      </c>
      <c r="AF364" s="237">
        <v>0</v>
      </c>
      <c r="AG364" s="237">
        <v>0</v>
      </c>
      <c r="AH364" s="125">
        <v>0</v>
      </c>
      <c r="AI364" s="238">
        <f t="shared" si="225"/>
        <v>0</v>
      </c>
      <c r="AJ364" s="160" t="str">
        <f t="shared" si="226"/>
        <v/>
      </c>
      <c r="BA364" s="160"/>
      <c r="BR364" s="160"/>
      <c r="CG364" s="160"/>
    </row>
    <row r="365" spans="1:85" ht="15" thickBot="1">
      <c r="A365" s="206" t="s">
        <v>11</v>
      </c>
      <c r="B365" s="207">
        <v>0</v>
      </c>
      <c r="C365" s="207">
        <v>0</v>
      </c>
      <c r="D365" s="207">
        <v>0</v>
      </c>
      <c r="E365" s="207">
        <v>0</v>
      </c>
      <c r="F365" s="363"/>
      <c r="G365" s="207">
        <v>0</v>
      </c>
      <c r="H365" s="208">
        <v>0</v>
      </c>
      <c r="I365" s="209">
        <f t="shared" si="223"/>
        <v>0</v>
      </c>
      <c r="J365" s="168"/>
      <c r="K365" s="210" t="s">
        <v>11</v>
      </c>
      <c r="L365" s="207">
        <v>0</v>
      </c>
      <c r="M365" s="207">
        <v>0</v>
      </c>
      <c r="N365" s="207">
        <v>0</v>
      </c>
      <c r="O365" s="207">
        <v>0</v>
      </c>
      <c r="P365" s="207">
        <v>0</v>
      </c>
      <c r="Q365" s="207">
        <v>0</v>
      </c>
      <c r="R365" s="211">
        <v>0</v>
      </c>
      <c r="S365" s="212">
        <f t="shared" si="224"/>
        <v>0</v>
      </c>
      <c r="U365" s="239" t="s">
        <v>11</v>
      </c>
      <c r="V365" s="240">
        <v>0</v>
      </c>
      <c r="W365" s="240">
        <v>0</v>
      </c>
      <c r="X365" s="240">
        <v>0</v>
      </c>
      <c r="Y365" s="240">
        <v>0</v>
      </c>
      <c r="Z365" s="240">
        <v>0</v>
      </c>
      <c r="AA365" s="240">
        <v>0</v>
      </c>
      <c r="AB365" s="240">
        <v>0</v>
      </c>
      <c r="AC365" s="240">
        <v>0</v>
      </c>
      <c r="AD365" s="241">
        <v>0</v>
      </c>
      <c r="AE365" s="241">
        <v>0</v>
      </c>
      <c r="AF365" s="241">
        <v>0</v>
      </c>
      <c r="AG365" s="241">
        <v>0</v>
      </c>
      <c r="AH365" s="241">
        <v>0</v>
      </c>
      <c r="AI365" s="242">
        <f t="shared" si="225"/>
        <v>0</v>
      </c>
      <c r="AJ365" s="160" t="str">
        <f t="shared" si="226"/>
        <v/>
      </c>
      <c r="BA365" s="160"/>
      <c r="BR365" s="160"/>
      <c r="CG365" s="160"/>
    </row>
    <row r="366" spans="1:85" ht="15">
      <c r="A366" s="213" t="s">
        <v>26</v>
      </c>
      <c r="B366" s="214">
        <f>SUM(B345:B361)</f>
        <v>22.617839656606542</v>
      </c>
      <c r="C366" s="214">
        <f t="shared" ref="C366:H366" si="227">SUM(C345:C361)</f>
        <v>84.622133813712594</v>
      </c>
      <c r="D366" s="214">
        <f t="shared" si="227"/>
        <v>83.41662817680195</v>
      </c>
      <c r="E366" s="214">
        <f t="shared" si="227"/>
        <v>53.51923639054327</v>
      </c>
      <c r="F366" s="214">
        <f t="shared" si="227"/>
        <v>0</v>
      </c>
      <c r="G366" s="214">
        <f t="shared" si="227"/>
        <v>1.7603917705461143</v>
      </c>
      <c r="H366" s="216">
        <f t="shared" si="227"/>
        <v>0</v>
      </c>
      <c r="I366" s="173">
        <f t="shared" ref="I366" si="228">SUM(I345:I361)</f>
        <v>245.93622980821044</v>
      </c>
      <c r="J366" s="168"/>
      <c r="K366" s="215" t="s">
        <v>26</v>
      </c>
      <c r="L366" s="214">
        <f>SUM(L345:L361)</f>
        <v>22.617839656606542</v>
      </c>
      <c r="M366" s="214">
        <f t="shared" ref="M366:R366" si="229">SUM(M345:M361)</f>
        <v>84.622133813712594</v>
      </c>
      <c r="N366" s="214">
        <f t="shared" si="229"/>
        <v>83.41662817680195</v>
      </c>
      <c r="O366" s="214">
        <f t="shared" si="229"/>
        <v>53.51923639054327</v>
      </c>
      <c r="P366" s="214">
        <f t="shared" si="229"/>
        <v>86.787632430571335</v>
      </c>
      <c r="Q366" s="214">
        <f t="shared" si="229"/>
        <v>1.7603917705461143</v>
      </c>
      <c r="R366" s="216">
        <f t="shared" si="229"/>
        <v>0</v>
      </c>
      <c r="S366" s="217">
        <f t="shared" ref="S366" si="230">SUM(S345:S361)</f>
        <v>332.72386223878175</v>
      </c>
      <c r="T366" s="160" t="str">
        <f>IF(ABS(S366-AI366)&gt;0.01,S366-AI366,"")</f>
        <v/>
      </c>
      <c r="U366" s="243" t="s">
        <v>63</v>
      </c>
      <c r="V366" s="244">
        <f>SUM(V345:V361)</f>
        <v>21.733604308621345</v>
      </c>
      <c r="W366" s="244">
        <f t="shared" ref="W366:AH366" si="231">SUM(W345:W361)</f>
        <v>0.87243769605216903</v>
      </c>
      <c r="X366" s="244">
        <f t="shared" si="231"/>
        <v>1.7603917705461143</v>
      </c>
      <c r="Y366" s="244">
        <f t="shared" si="231"/>
        <v>84.622133813712594</v>
      </c>
      <c r="Z366" s="244">
        <f t="shared" si="231"/>
        <v>62.654400164280837</v>
      </c>
      <c r="AA366" s="244">
        <f t="shared" si="231"/>
        <v>50.849740433120374</v>
      </c>
      <c r="AB366" s="244">
        <f t="shared" si="231"/>
        <v>86.787632430571335</v>
      </c>
      <c r="AC366" s="244">
        <f t="shared" si="231"/>
        <v>23.443521621877025</v>
      </c>
      <c r="AD366" s="245">
        <f t="shared" si="231"/>
        <v>1.1797651933024355E-2</v>
      </c>
      <c r="AE366" s="245">
        <f t="shared" si="231"/>
        <v>6.2421936407501424E-4</v>
      </c>
      <c r="AF366" s="245">
        <f t="shared" si="231"/>
        <v>0</v>
      </c>
      <c r="AG366" s="245">
        <f t="shared" si="231"/>
        <v>20.762228012521113</v>
      </c>
      <c r="AH366" s="245">
        <f t="shared" si="231"/>
        <v>2.6688717380588125</v>
      </c>
      <c r="AI366" s="246">
        <f>SUM(V366:AC366)</f>
        <v>332.72386223878186</v>
      </c>
      <c r="AJ366" s="160" t="str">
        <f t="shared" si="226"/>
        <v/>
      </c>
      <c r="BA366" s="160"/>
      <c r="BR366" s="160"/>
      <c r="CG366" s="160"/>
    </row>
    <row r="367" spans="1:85" s="23" customFormat="1" ht="15" thickBot="1">
      <c r="A367" s="30" t="s">
        <v>88</v>
      </c>
      <c r="B367" s="47">
        <f>IF($I366=0,"-",B366/$I366)</f>
        <v>9.1966277901571122E-2</v>
      </c>
      <c r="C367" s="47">
        <f t="shared" ref="C367:H367" si="232">IF($I366=0,"-",C366/$I366)</f>
        <v>0.34408160960954737</v>
      </c>
      <c r="D367" s="47">
        <f t="shared" si="232"/>
        <v>0.33917990953123545</v>
      </c>
      <c r="E367" s="47">
        <f t="shared" si="232"/>
        <v>0.21761428331352162</v>
      </c>
      <c r="F367" s="47">
        <f t="shared" si="232"/>
        <v>0</v>
      </c>
      <c r="G367" s="47">
        <f t="shared" si="232"/>
        <v>7.1579196441245302E-3</v>
      </c>
      <c r="H367" s="70">
        <f t="shared" si="232"/>
        <v>0</v>
      </c>
      <c r="I367" s="48">
        <f>SUM(B367:H367)</f>
        <v>1.0000000000000002</v>
      </c>
      <c r="J367" s="160"/>
      <c r="K367" s="81" t="s">
        <v>88</v>
      </c>
      <c r="L367" s="98">
        <f>IF($S366=0,"-",L366/$S366)</f>
        <v>6.7977810501534397E-2</v>
      </c>
      <c r="M367" s="98">
        <f t="shared" ref="M367:R367" si="233">IF($S366=0,"-",M366/$S366)</f>
        <v>0.25433142439595419</v>
      </c>
      <c r="N367" s="98">
        <f t="shared" si="233"/>
        <v>0.25070828288515534</v>
      </c>
      <c r="O367" s="98">
        <f t="shared" si="233"/>
        <v>0.16085181276278523</v>
      </c>
      <c r="P367" s="98">
        <f t="shared" si="233"/>
        <v>0.26083982028402747</v>
      </c>
      <c r="Q367" s="98">
        <f t="shared" si="233"/>
        <v>5.2908491705435786E-3</v>
      </c>
      <c r="R367" s="99">
        <f t="shared" si="233"/>
        <v>0</v>
      </c>
      <c r="S367" s="100">
        <f>SUM(L367:R367)</f>
        <v>1.0000000000000004</v>
      </c>
      <c r="U367" s="110" t="s">
        <v>88</v>
      </c>
      <c r="V367" s="133">
        <f>+V366/$AI366</f>
        <v>6.5320245330117183E-2</v>
      </c>
      <c r="W367" s="133">
        <f t="shared" ref="W367:AH367" si="234">+W366/$AI366</f>
        <v>2.6221073841288167E-3</v>
      </c>
      <c r="X367" s="133">
        <f t="shared" si="234"/>
        <v>5.2908491705435769E-3</v>
      </c>
      <c r="Y367" s="133">
        <f t="shared" si="234"/>
        <v>0.25433142439595408</v>
      </c>
      <c r="Z367" s="133">
        <f t="shared" si="234"/>
        <v>0.18830750443536395</v>
      </c>
      <c r="AA367" s="133">
        <f t="shared" si="234"/>
        <v>0.15282865524272998</v>
      </c>
      <c r="AB367" s="133">
        <f t="shared" si="234"/>
        <v>0.26083982028402736</v>
      </c>
      <c r="AC367" s="133">
        <f t="shared" si="234"/>
        <v>7.0459393757134864E-2</v>
      </c>
      <c r="AD367" s="133">
        <f t="shared" si="234"/>
        <v>3.5457787288360097E-5</v>
      </c>
      <c r="AE367" s="133">
        <f t="shared" si="234"/>
        <v>1.8760883570984709E-6</v>
      </c>
      <c r="AF367" s="133">
        <f t="shared" si="234"/>
        <v>0</v>
      </c>
      <c r="AG367" s="133">
        <f t="shared" si="234"/>
        <v>6.2400778449791312E-2</v>
      </c>
      <c r="AH367" s="133">
        <f t="shared" si="234"/>
        <v>8.0212814316980852E-3</v>
      </c>
      <c r="AI367" s="134">
        <f>SUM(V367:AC367)</f>
        <v>0.99999999999999989</v>
      </c>
      <c r="AJ367" s="23" t="str">
        <f t="shared" si="226"/>
        <v/>
      </c>
    </row>
    <row r="368" spans="1:85" ht="15" thickBot="1">
      <c r="A368" s="247"/>
      <c r="B368" s="247"/>
      <c r="C368" s="247"/>
      <c r="D368" s="247"/>
      <c r="E368" s="247"/>
      <c r="F368" s="247"/>
      <c r="G368" s="247"/>
      <c r="H368" s="247"/>
      <c r="I368" s="247"/>
      <c r="K368" s="247"/>
      <c r="L368" s="247"/>
      <c r="M368" s="247"/>
      <c r="N368" s="247"/>
      <c r="O368" s="247"/>
      <c r="P368" s="247"/>
      <c r="Q368" s="247"/>
      <c r="R368" s="247"/>
      <c r="S368" s="247"/>
      <c r="AI368" s="168"/>
      <c r="BA368" s="160"/>
      <c r="BR368" s="160"/>
      <c r="CG368" s="160"/>
    </row>
    <row r="369" spans="1:85" ht="28.5">
      <c r="A369" s="312" t="s">
        <v>41</v>
      </c>
      <c r="B369" s="164" t="s">
        <v>0</v>
      </c>
      <c r="C369" s="164" t="s">
        <v>1</v>
      </c>
      <c r="D369" s="164" t="s">
        <v>2</v>
      </c>
      <c r="E369" s="164" t="s">
        <v>3</v>
      </c>
      <c r="F369" s="164" t="s">
        <v>27</v>
      </c>
      <c r="G369" s="164" t="s">
        <v>4</v>
      </c>
      <c r="H369" s="164" t="s">
        <v>5</v>
      </c>
      <c r="I369" s="165" t="s">
        <v>6</v>
      </c>
      <c r="K369" s="314" t="s">
        <v>41</v>
      </c>
      <c r="L369" s="166" t="s">
        <v>0</v>
      </c>
      <c r="M369" s="166" t="s">
        <v>1</v>
      </c>
      <c r="N369" s="166" t="s">
        <v>2</v>
      </c>
      <c r="O369" s="166" t="s">
        <v>3</v>
      </c>
      <c r="P369" s="166" t="s">
        <v>27</v>
      </c>
      <c r="Q369" s="166" t="s">
        <v>4</v>
      </c>
      <c r="R369" s="166" t="s">
        <v>5</v>
      </c>
      <c r="S369" s="167" t="s">
        <v>6</v>
      </c>
      <c r="U369" s="316" t="s">
        <v>41</v>
      </c>
      <c r="V369" s="219" t="s">
        <v>74</v>
      </c>
      <c r="W369" s="219" t="s">
        <v>75</v>
      </c>
      <c r="X369" s="219" t="s">
        <v>4</v>
      </c>
      <c r="Y369" s="219" t="s">
        <v>1</v>
      </c>
      <c r="Z369" s="219" t="s">
        <v>2</v>
      </c>
      <c r="AA369" s="219" t="s">
        <v>3</v>
      </c>
      <c r="AB369" s="219" t="s">
        <v>55</v>
      </c>
      <c r="AC369" s="219" t="s">
        <v>68</v>
      </c>
      <c r="AD369" s="220" t="s">
        <v>76</v>
      </c>
      <c r="AE369" s="220" t="s">
        <v>83</v>
      </c>
      <c r="AF369" s="220" t="s">
        <v>77</v>
      </c>
      <c r="AG369" s="220" t="s">
        <v>84</v>
      </c>
      <c r="AH369" s="220" t="s">
        <v>85</v>
      </c>
      <c r="AI369" s="221" t="s">
        <v>63</v>
      </c>
      <c r="BA369" s="160"/>
      <c r="BR369" s="160"/>
      <c r="CG369" s="160"/>
    </row>
    <row r="370" spans="1:85" ht="15">
      <c r="A370" s="313" t="s">
        <v>41</v>
      </c>
      <c r="B370" s="318" t="s">
        <v>69</v>
      </c>
      <c r="C370" s="319"/>
      <c r="D370" s="319"/>
      <c r="E370" s="319"/>
      <c r="F370" s="319"/>
      <c r="G370" s="319"/>
      <c r="H370" s="319"/>
      <c r="I370" s="320"/>
      <c r="K370" s="315" t="s">
        <v>41</v>
      </c>
      <c r="L370" s="321" t="s">
        <v>69</v>
      </c>
      <c r="M370" s="322"/>
      <c r="N370" s="322"/>
      <c r="O370" s="322"/>
      <c r="P370" s="322"/>
      <c r="Q370" s="322"/>
      <c r="R370" s="322"/>
      <c r="S370" s="323"/>
      <c r="U370" s="317" t="s">
        <v>41</v>
      </c>
      <c r="V370" s="324" t="s">
        <v>69</v>
      </c>
      <c r="W370" s="324"/>
      <c r="X370" s="324"/>
      <c r="Y370" s="324"/>
      <c r="Z370" s="324"/>
      <c r="AA370" s="324"/>
      <c r="AB370" s="324"/>
      <c r="AC370" s="324"/>
      <c r="AD370" s="324"/>
      <c r="AE370" s="324"/>
      <c r="AF370" s="324"/>
      <c r="AG370" s="324"/>
      <c r="AH370" s="324"/>
      <c r="AI370" s="325"/>
      <c r="BA370" s="160"/>
      <c r="BR370" s="160"/>
      <c r="CG370" s="160"/>
    </row>
    <row r="371" spans="1:85" ht="15">
      <c r="A371" s="170" t="s">
        <v>7</v>
      </c>
      <c r="B371" s="171">
        <v>0</v>
      </c>
      <c r="C371" s="171">
        <v>0</v>
      </c>
      <c r="D371" s="171">
        <v>0</v>
      </c>
      <c r="E371" s="171">
        <v>0</v>
      </c>
      <c r="F371" s="361"/>
      <c r="G371" s="171">
        <v>0</v>
      </c>
      <c r="H371" s="172">
        <v>0</v>
      </c>
      <c r="I371" s="173">
        <f>SUM(B371:H371)</f>
        <v>0</v>
      </c>
      <c r="J371" s="168"/>
      <c r="K371" s="222" t="s">
        <v>7</v>
      </c>
      <c r="L371" s="171">
        <v>0</v>
      </c>
      <c r="M371" s="171">
        <v>0</v>
      </c>
      <c r="N371" s="171">
        <v>0</v>
      </c>
      <c r="O371" s="171">
        <v>0</v>
      </c>
      <c r="P371" s="171">
        <v>0</v>
      </c>
      <c r="Q371" s="171">
        <v>0</v>
      </c>
      <c r="R371" s="223">
        <v>0</v>
      </c>
      <c r="S371" s="224">
        <f>SUM(L371:R371)</f>
        <v>0</v>
      </c>
      <c r="U371" s="225" t="s">
        <v>7</v>
      </c>
      <c r="V371" s="226">
        <v>0</v>
      </c>
      <c r="W371" s="226">
        <v>0</v>
      </c>
      <c r="X371" s="226">
        <v>0</v>
      </c>
      <c r="Y371" s="226">
        <v>0</v>
      </c>
      <c r="Z371" s="226">
        <v>0</v>
      </c>
      <c r="AA371" s="226">
        <v>0</v>
      </c>
      <c r="AB371" s="226">
        <v>0</v>
      </c>
      <c r="AC371" s="227">
        <v>0</v>
      </c>
      <c r="AD371" s="228">
        <v>0</v>
      </c>
      <c r="AE371" s="228">
        <v>0</v>
      </c>
      <c r="AF371" s="228">
        <v>0</v>
      </c>
      <c r="AG371" s="228">
        <v>0</v>
      </c>
      <c r="AH371" s="228">
        <v>0</v>
      </c>
      <c r="AI371" s="229">
        <f>SUM(V371:AC371)</f>
        <v>0</v>
      </c>
      <c r="AJ371" s="160" t="str">
        <f>IF(ABS(S371-AI371)&gt;0.001,S371-AI371,"")</f>
        <v/>
      </c>
      <c r="BA371" s="160"/>
      <c r="BR371" s="160"/>
      <c r="CG371" s="160"/>
    </row>
    <row r="372" spans="1:85" ht="15">
      <c r="A372" s="178" t="s">
        <v>8</v>
      </c>
      <c r="B372" s="179">
        <v>0</v>
      </c>
      <c r="C372" s="179">
        <v>0</v>
      </c>
      <c r="D372" s="179">
        <v>0</v>
      </c>
      <c r="E372" s="179">
        <v>0</v>
      </c>
      <c r="F372" s="362"/>
      <c r="G372" s="179">
        <v>0</v>
      </c>
      <c r="H372" s="180">
        <v>0</v>
      </c>
      <c r="I372" s="181">
        <f t="shared" ref="I372:I391" si="235">SUM(B372:H372)</f>
        <v>0</v>
      </c>
      <c r="J372" s="168"/>
      <c r="K372" s="182" t="s">
        <v>8</v>
      </c>
      <c r="L372" s="183">
        <v>0</v>
      </c>
      <c r="M372" s="183">
        <v>0</v>
      </c>
      <c r="N372" s="183">
        <v>0</v>
      </c>
      <c r="O372" s="183">
        <v>0</v>
      </c>
      <c r="P372" s="183">
        <v>0</v>
      </c>
      <c r="Q372" s="183">
        <v>0</v>
      </c>
      <c r="R372" s="184">
        <v>0</v>
      </c>
      <c r="S372" s="185">
        <f t="shared" ref="S372:S391" si="236">SUM(L372:R372)</f>
        <v>0</v>
      </c>
      <c r="U372" s="230" t="s">
        <v>8</v>
      </c>
      <c r="V372" s="231">
        <v>0</v>
      </c>
      <c r="W372" s="231">
        <v>0</v>
      </c>
      <c r="X372" s="231">
        <v>0</v>
      </c>
      <c r="Y372" s="231">
        <v>0</v>
      </c>
      <c r="Z372" s="231">
        <v>0</v>
      </c>
      <c r="AA372" s="231">
        <v>0</v>
      </c>
      <c r="AB372" s="231">
        <v>0</v>
      </c>
      <c r="AC372" s="232">
        <v>0</v>
      </c>
      <c r="AD372" s="231">
        <v>0</v>
      </c>
      <c r="AE372" s="231">
        <v>0</v>
      </c>
      <c r="AF372" s="231">
        <v>0</v>
      </c>
      <c r="AG372" s="231">
        <v>0</v>
      </c>
      <c r="AH372" s="231">
        <v>0</v>
      </c>
      <c r="AI372" s="233">
        <f t="shared" ref="AI372:AI391" si="237">SUM(V372:AC372)</f>
        <v>0</v>
      </c>
      <c r="AJ372" s="160" t="str">
        <f t="shared" ref="AJ372:AJ393" si="238">IF(ABS(S372-AI372)&gt;0.001,S372-AI372,"")</f>
        <v/>
      </c>
      <c r="BA372" s="160"/>
      <c r="BR372" s="160"/>
      <c r="CG372" s="160"/>
    </row>
    <row r="373" spans="1:85" ht="15">
      <c r="A373" s="186" t="s">
        <v>10</v>
      </c>
      <c r="B373" s="175">
        <v>0</v>
      </c>
      <c r="C373" s="175">
        <v>0</v>
      </c>
      <c r="D373" s="175">
        <v>0</v>
      </c>
      <c r="E373" s="175">
        <v>0</v>
      </c>
      <c r="F373" s="362"/>
      <c r="G373" s="175">
        <v>0</v>
      </c>
      <c r="H373" s="187">
        <v>0</v>
      </c>
      <c r="I373" s="173">
        <f t="shared" si="235"/>
        <v>0</v>
      </c>
      <c r="J373" s="168"/>
      <c r="K373" s="188" t="s">
        <v>10</v>
      </c>
      <c r="L373" s="175">
        <v>0</v>
      </c>
      <c r="M373" s="175">
        <v>0</v>
      </c>
      <c r="N373" s="175">
        <v>0</v>
      </c>
      <c r="O373" s="175">
        <v>0</v>
      </c>
      <c r="P373" s="175">
        <v>0</v>
      </c>
      <c r="Q373" s="175">
        <v>0</v>
      </c>
      <c r="R373" s="176">
        <v>0</v>
      </c>
      <c r="S373" s="177">
        <f t="shared" si="236"/>
        <v>0</v>
      </c>
      <c r="U373" s="234" t="s">
        <v>10</v>
      </c>
      <c r="V373" s="226">
        <v>0</v>
      </c>
      <c r="W373" s="226">
        <v>0</v>
      </c>
      <c r="X373" s="226">
        <v>0</v>
      </c>
      <c r="Y373" s="226">
        <v>0</v>
      </c>
      <c r="Z373" s="226">
        <v>0</v>
      </c>
      <c r="AA373" s="226">
        <v>0</v>
      </c>
      <c r="AB373" s="226">
        <v>0</v>
      </c>
      <c r="AC373" s="227">
        <v>0</v>
      </c>
      <c r="AD373" s="228">
        <v>0</v>
      </c>
      <c r="AE373" s="228">
        <v>0</v>
      </c>
      <c r="AF373" s="228">
        <v>0</v>
      </c>
      <c r="AG373" s="228">
        <v>0</v>
      </c>
      <c r="AH373" s="228">
        <v>0</v>
      </c>
      <c r="AI373" s="229">
        <f t="shared" si="237"/>
        <v>0</v>
      </c>
      <c r="AJ373" s="160" t="str">
        <f t="shared" si="238"/>
        <v/>
      </c>
      <c r="BA373" s="160"/>
      <c r="BR373" s="160"/>
      <c r="CG373" s="160"/>
    </row>
    <row r="374" spans="1:85" ht="15">
      <c r="A374" s="178" t="s">
        <v>56</v>
      </c>
      <c r="B374" s="179">
        <v>0</v>
      </c>
      <c r="C374" s="179">
        <v>0</v>
      </c>
      <c r="D374" s="179">
        <v>0</v>
      </c>
      <c r="E374" s="179">
        <v>0</v>
      </c>
      <c r="F374" s="362"/>
      <c r="G374" s="179">
        <v>0</v>
      </c>
      <c r="H374" s="180">
        <v>0</v>
      </c>
      <c r="I374" s="181">
        <f t="shared" si="235"/>
        <v>0</v>
      </c>
      <c r="J374" s="168"/>
      <c r="K374" s="182" t="s">
        <v>56</v>
      </c>
      <c r="L374" s="183">
        <v>0</v>
      </c>
      <c r="M374" s="183">
        <v>0</v>
      </c>
      <c r="N374" s="183">
        <v>0</v>
      </c>
      <c r="O374" s="183">
        <v>0</v>
      </c>
      <c r="P374" s="183">
        <v>0</v>
      </c>
      <c r="Q374" s="183">
        <v>0</v>
      </c>
      <c r="R374" s="184">
        <v>0</v>
      </c>
      <c r="S374" s="185">
        <f t="shared" si="236"/>
        <v>0</v>
      </c>
      <c r="U374" s="230" t="s">
        <v>56</v>
      </c>
      <c r="V374" s="231">
        <v>0</v>
      </c>
      <c r="W374" s="231">
        <v>0</v>
      </c>
      <c r="X374" s="231">
        <v>0</v>
      </c>
      <c r="Y374" s="231">
        <v>0</v>
      </c>
      <c r="Z374" s="231">
        <v>0</v>
      </c>
      <c r="AA374" s="231">
        <v>0</v>
      </c>
      <c r="AB374" s="231">
        <v>0</v>
      </c>
      <c r="AC374" s="232">
        <v>0</v>
      </c>
      <c r="AD374" s="231">
        <v>0</v>
      </c>
      <c r="AE374" s="231">
        <v>0</v>
      </c>
      <c r="AF374" s="231">
        <v>0</v>
      </c>
      <c r="AG374" s="231">
        <v>0</v>
      </c>
      <c r="AH374" s="231">
        <v>0</v>
      </c>
      <c r="AI374" s="233">
        <f t="shared" si="237"/>
        <v>0</v>
      </c>
      <c r="AJ374" s="160" t="str">
        <f t="shared" si="238"/>
        <v/>
      </c>
      <c r="BA374" s="160"/>
      <c r="BR374" s="160"/>
      <c r="CG374" s="160"/>
    </row>
    <row r="375" spans="1:85" ht="15">
      <c r="A375" s="186" t="s">
        <v>16</v>
      </c>
      <c r="B375" s="175">
        <v>18.291660510400842</v>
      </c>
      <c r="C375" s="175">
        <v>0</v>
      </c>
      <c r="D375" s="175">
        <v>0</v>
      </c>
      <c r="E375" s="175">
        <v>0</v>
      </c>
      <c r="F375" s="362"/>
      <c r="G375" s="175">
        <v>0</v>
      </c>
      <c r="H375" s="187">
        <v>0</v>
      </c>
      <c r="I375" s="173">
        <f t="shared" si="235"/>
        <v>18.291660510400842</v>
      </c>
      <c r="J375" s="168"/>
      <c r="K375" s="188" t="s">
        <v>16</v>
      </c>
      <c r="L375" s="175">
        <v>18.291660510400842</v>
      </c>
      <c r="M375" s="175">
        <v>0</v>
      </c>
      <c r="N375" s="175">
        <v>0</v>
      </c>
      <c r="O375" s="175">
        <v>0</v>
      </c>
      <c r="P375" s="175">
        <v>0</v>
      </c>
      <c r="Q375" s="175">
        <v>0</v>
      </c>
      <c r="R375" s="176">
        <v>0</v>
      </c>
      <c r="S375" s="177">
        <f t="shared" si="236"/>
        <v>18.291660510400842</v>
      </c>
      <c r="U375" s="234" t="s">
        <v>16</v>
      </c>
      <c r="V375" s="226">
        <v>18.291660510400842</v>
      </c>
      <c r="W375" s="226">
        <v>0</v>
      </c>
      <c r="X375" s="226">
        <v>0</v>
      </c>
      <c r="Y375" s="226">
        <v>0</v>
      </c>
      <c r="Z375" s="226">
        <v>0</v>
      </c>
      <c r="AA375" s="226">
        <v>0</v>
      </c>
      <c r="AB375" s="226">
        <v>0</v>
      </c>
      <c r="AC375" s="227">
        <v>0</v>
      </c>
      <c r="AD375" s="228">
        <v>0</v>
      </c>
      <c r="AE375" s="228">
        <v>0</v>
      </c>
      <c r="AF375" s="228">
        <v>0</v>
      </c>
      <c r="AG375" s="228">
        <v>0</v>
      </c>
      <c r="AH375" s="228">
        <v>0</v>
      </c>
      <c r="AI375" s="229">
        <f t="shared" si="237"/>
        <v>18.291660510400842</v>
      </c>
      <c r="AJ375" s="160" t="str">
        <f t="shared" si="238"/>
        <v/>
      </c>
      <c r="BA375" s="160"/>
      <c r="BR375" s="160"/>
      <c r="CG375" s="160"/>
    </row>
    <row r="376" spans="1:85" ht="15">
      <c r="A376" s="178" t="s">
        <v>15</v>
      </c>
      <c r="B376" s="179">
        <v>134.69605059773656</v>
      </c>
      <c r="C376" s="179">
        <v>0</v>
      </c>
      <c r="D376" s="179">
        <v>6.8371961773295595</v>
      </c>
      <c r="E376" s="179">
        <v>4.0432109194595922</v>
      </c>
      <c r="F376" s="362"/>
      <c r="G376" s="179">
        <v>0</v>
      </c>
      <c r="H376" s="180">
        <v>0</v>
      </c>
      <c r="I376" s="181">
        <f t="shared" si="235"/>
        <v>145.57645769452571</v>
      </c>
      <c r="J376" s="168"/>
      <c r="K376" s="182" t="s">
        <v>15</v>
      </c>
      <c r="L376" s="183">
        <v>134.69605059773656</v>
      </c>
      <c r="M376" s="183">
        <v>0</v>
      </c>
      <c r="N376" s="183">
        <v>6.8371961773295595</v>
      </c>
      <c r="O376" s="183">
        <v>4.0432109194595922</v>
      </c>
      <c r="P376" s="183">
        <v>0</v>
      </c>
      <c r="Q376" s="183">
        <v>0</v>
      </c>
      <c r="R376" s="184">
        <v>0</v>
      </c>
      <c r="S376" s="185">
        <f t="shared" si="236"/>
        <v>145.57645769452571</v>
      </c>
      <c r="U376" s="230" t="s">
        <v>57</v>
      </c>
      <c r="V376" s="231">
        <v>134.30498074480971</v>
      </c>
      <c r="W376" s="231">
        <v>0</v>
      </c>
      <c r="X376" s="231">
        <v>0</v>
      </c>
      <c r="Y376" s="231">
        <v>0</v>
      </c>
      <c r="Z376" s="231">
        <v>6.8371961773295595</v>
      </c>
      <c r="AA376" s="231">
        <v>4.0432109194595922</v>
      </c>
      <c r="AB376" s="231">
        <v>0</v>
      </c>
      <c r="AC376" s="232">
        <v>0.3910698529268522</v>
      </c>
      <c r="AD376" s="231">
        <v>0.3910698529268522</v>
      </c>
      <c r="AE376" s="231">
        <v>0</v>
      </c>
      <c r="AF376" s="231">
        <v>0</v>
      </c>
      <c r="AG376" s="231">
        <v>0</v>
      </c>
      <c r="AH376" s="231">
        <v>0</v>
      </c>
      <c r="AI376" s="233">
        <f t="shared" si="237"/>
        <v>145.57645769452571</v>
      </c>
      <c r="AJ376" s="160" t="str">
        <f t="shared" si="238"/>
        <v/>
      </c>
      <c r="BA376" s="160"/>
      <c r="BR376" s="160"/>
      <c r="CG376" s="160"/>
    </row>
    <row r="377" spans="1:85" ht="15">
      <c r="A377" s="186" t="s">
        <v>58</v>
      </c>
      <c r="B377" s="175">
        <v>0</v>
      </c>
      <c r="C377" s="175">
        <v>0</v>
      </c>
      <c r="D377" s="175">
        <v>0</v>
      </c>
      <c r="E377" s="175">
        <v>1922.9154786842819</v>
      </c>
      <c r="F377" s="362"/>
      <c r="G377" s="175">
        <v>0</v>
      </c>
      <c r="H377" s="187">
        <v>0</v>
      </c>
      <c r="I377" s="173">
        <f t="shared" si="235"/>
        <v>1922.9154786842819</v>
      </c>
      <c r="J377" s="168"/>
      <c r="K377" s="188" t="s">
        <v>58</v>
      </c>
      <c r="L377" s="175">
        <v>0</v>
      </c>
      <c r="M377" s="175">
        <v>0</v>
      </c>
      <c r="N377" s="175">
        <v>0</v>
      </c>
      <c r="O377" s="175">
        <v>1922.9154786842819</v>
      </c>
      <c r="P377" s="175">
        <v>1190.4462270684066</v>
      </c>
      <c r="Q377" s="175">
        <v>0</v>
      </c>
      <c r="R377" s="176">
        <v>0</v>
      </c>
      <c r="S377" s="177">
        <f t="shared" si="236"/>
        <v>3113.3617057526885</v>
      </c>
      <c r="U377" s="234" t="s">
        <v>58</v>
      </c>
      <c r="V377" s="226">
        <v>0</v>
      </c>
      <c r="W377" s="226">
        <v>0</v>
      </c>
      <c r="X377" s="226">
        <v>0</v>
      </c>
      <c r="Y377" s="226">
        <v>0</v>
      </c>
      <c r="Z377" s="226">
        <v>0</v>
      </c>
      <c r="AA377" s="226">
        <v>961.45773934214094</v>
      </c>
      <c r="AB377" s="226">
        <v>1190.4462270684066</v>
      </c>
      <c r="AC377" s="227">
        <v>961.45773934214094</v>
      </c>
      <c r="AD377" s="226">
        <v>0</v>
      </c>
      <c r="AE377" s="226">
        <v>0</v>
      </c>
      <c r="AF377" s="226">
        <v>0</v>
      </c>
      <c r="AG377" s="226">
        <v>0</v>
      </c>
      <c r="AH377" s="226">
        <v>961.45773934214094</v>
      </c>
      <c r="AI377" s="229">
        <f t="shared" si="237"/>
        <v>3113.3617057526885</v>
      </c>
      <c r="AJ377" s="160" t="str">
        <f t="shared" si="238"/>
        <v/>
      </c>
      <c r="BA377" s="160"/>
      <c r="BR377" s="160"/>
      <c r="CG377" s="160"/>
    </row>
    <row r="378" spans="1:85" ht="15">
      <c r="A378" s="178" t="s">
        <v>12</v>
      </c>
      <c r="B378" s="179">
        <v>0</v>
      </c>
      <c r="C378" s="179">
        <v>0</v>
      </c>
      <c r="D378" s="179">
        <v>0</v>
      </c>
      <c r="E378" s="179">
        <v>34.8819680497568</v>
      </c>
      <c r="F378" s="362"/>
      <c r="G378" s="179">
        <v>0</v>
      </c>
      <c r="H378" s="180">
        <v>0</v>
      </c>
      <c r="I378" s="181">
        <f t="shared" si="235"/>
        <v>34.8819680497568</v>
      </c>
      <c r="J378" s="168"/>
      <c r="K378" s="182" t="s">
        <v>12</v>
      </c>
      <c r="L378" s="183">
        <v>0</v>
      </c>
      <c r="M378" s="183">
        <v>0</v>
      </c>
      <c r="N378" s="183">
        <v>0</v>
      </c>
      <c r="O378" s="183">
        <v>34.8819680497568</v>
      </c>
      <c r="P378" s="183">
        <v>166.9501009657032</v>
      </c>
      <c r="Q378" s="183">
        <v>0</v>
      </c>
      <c r="R378" s="184">
        <v>0</v>
      </c>
      <c r="S378" s="185">
        <f t="shared" si="236"/>
        <v>201.83206901546001</v>
      </c>
      <c r="U378" s="230" t="s">
        <v>12</v>
      </c>
      <c r="V378" s="231">
        <v>0</v>
      </c>
      <c r="W378" s="231">
        <v>0</v>
      </c>
      <c r="X378" s="231">
        <v>0</v>
      </c>
      <c r="Y378" s="231">
        <v>0</v>
      </c>
      <c r="Z378" s="231">
        <v>0</v>
      </c>
      <c r="AA378" s="231">
        <v>27.905574439805442</v>
      </c>
      <c r="AB378" s="231">
        <v>166.9501009657032</v>
      </c>
      <c r="AC378" s="232">
        <v>6.9763936099513604</v>
      </c>
      <c r="AD378" s="231">
        <v>0</v>
      </c>
      <c r="AE378" s="231">
        <v>0</v>
      </c>
      <c r="AF378" s="231">
        <v>0</v>
      </c>
      <c r="AG378" s="231">
        <v>0</v>
      </c>
      <c r="AH378" s="231">
        <v>6.9763936099513604</v>
      </c>
      <c r="AI378" s="233">
        <f t="shared" si="237"/>
        <v>201.83206901546001</v>
      </c>
      <c r="AJ378" s="160" t="str">
        <f t="shared" si="238"/>
        <v/>
      </c>
      <c r="BA378" s="160"/>
      <c r="BR378" s="160"/>
      <c r="CG378" s="160"/>
    </row>
    <row r="379" spans="1:85" ht="15">
      <c r="A379" s="186" t="s">
        <v>59</v>
      </c>
      <c r="B379" s="175">
        <v>0</v>
      </c>
      <c r="C379" s="175">
        <v>0</v>
      </c>
      <c r="D379" s="175">
        <v>0</v>
      </c>
      <c r="E379" s="175">
        <v>1.2285313776959946E-3</v>
      </c>
      <c r="F379" s="362"/>
      <c r="G379" s="175">
        <v>0</v>
      </c>
      <c r="H379" s="187">
        <v>0</v>
      </c>
      <c r="I379" s="173">
        <f t="shared" si="235"/>
        <v>1.2285313776959946E-3</v>
      </c>
      <c r="J379" s="168"/>
      <c r="K379" s="188" t="s">
        <v>59</v>
      </c>
      <c r="L379" s="175">
        <v>0</v>
      </c>
      <c r="M379" s="175">
        <v>0</v>
      </c>
      <c r="N379" s="175">
        <v>0</v>
      </c>
      <c r="O379" s="175">
        <v>1.2285313776959946E-3</v>
      </c>
      <c r="P379" s="175">
        <v>0</v>
      </c>
      <c r="Q379" s="175">
        <v>0</v>
      </c>
      <c r="R379" s="176">
        <v>0</v>
      </c>
      <c r="S379" s="177">
        <f t="shared" si="236"/>
        <v>1.2285313776959946E-3</v>
      </c>
      <c r="U379" s="234" t="s">
        <v>59</v>
      </c>
      <c r="V379" s="226">
        <v>0</v>
      </c>
      <c r="W379" s="226">
        <v>0</v>
      </c>
      <c r="X379" s="226">
        <v>0</v>
      </c>
      <c r="Y379" s="226">
        <v>0</v>
      </c>
      <c r="Z379" s="226">
        <v>0</v>
      </c>
      <c r="AA379" s="226">
        <v>0</v>
      </c>
      <c r="AB379" s="226">
        <v>0</v>
      </c>
      <c r="AC379" s="227">
        <v>1.2285313776959946E-3</v>
      </c>
      <c r="AD379" s="226">
        <v>0</v>
      </c>
      <c r="AE379" s="226">
        <v>0</v>
      </c>
      <c r="AF379" s="226">
        <v>0</v>
      </c>
      <c r="AG379" s="226">
        <v>0</v>
      </c>
      <c r="AH379" s="226">
        <v>1.2285313776959946E-3</v>
      </c>
      <c r="AI379" s="229">
        <f t="shared" si="237"/>
        <v>1.2285313776959946E-3</v>
      </c>
      <c r="AJ379" s="160" t="str">
        <f t="shared" si="238"/>
        <v/>
      </c>
      <c r="BA379" s="160"/>
      <c r="BR379" s="160"/>
      <c r="CG379" s="160"/>
    </row>
    <row r="380" spans="1:85" ht="15">
      <c r="A380" s="178" t="s">
        <v>17</v>
      </c>
      <c r="B380" s="179">
        <v>2.0801283831918873</v>
      </c>
      <c r="C380" s="179">
        <v>0</v>
      </c>
      <c r="D380" s="179">
        <v>56.958766218604048</v>
      </c>
      <c r="E380" s="179">
        <v>12.907406940267128</v>
      </c>
      <c r="F380" s="362"/>
      <c r="G380" s="179">
        <v>0</v>
      </c>
      <c r="H380" s="180">
        <v>0</v>
      </c>
      <c r="I380" s="181">
        <f t="shared" si="235"/>
        <v>71.946301542063054</v>
      </c>
      <c r="J380" s="168"/>
      <c r="K380" s="182" t="s">
        <v>17</v>
      </c>
      <c r="L380" s="183">
        <v>2.0801283831918873</v>
      </c>
      <c r="M380" s="183">
        <v>0</v>
      </c>
      <c r="N380" s="183">
        <v>56.958766218604048</v>
      </c>
      <c r="O380" s="183">
        <v>12.907406940267128</v>
      </c>
      <c r="P380" s="183">
        <v>3.8411174591852788</v>
      </c>
      <c r="Q380" s="183">
        <v>0</v>
      </c>
      <c r="R380" s="184">
        <v>0</v>
      </c>
      <c r="S380" s="185">
        <f t="shared" si="236"/>
        <v>75.787419001248338</v>
      </c>
      <c r="U380" s="230" t="s">
        <v>17</v>
      </c>
      <c r="V380" s="231">
        <v>2.0801283831918873</v>
      </c>
      <c r="W380" s="231">
        <v>0</v>
      </c>
      <c r="X380" s="231">
        <v>0</v>
      </c>
      <c r="Y380" s="231">
        <v>0</v>
      </c>
      <c r="Z380" s="231">
        <v>56.949286205333607</v>
      </c>
      <c r="AA380" s="231">
        <v>0</v>
      </c>
      <c r="AB380" s="231">
        <v>3.8411174591852788</v>
      </c>
      <c r="AC380" s="232">
        <v>12.916886953537567</v>
      </c>
      <c r="AD380" s="231">
        <v>0</v>
      </c>
      <c r="AE380" s="231">
        <v>0</v>
      </c>
      <c r="AF380" s="231">
        <v>0</v>
      </c>
      <c r="AG380" s="231">
        <v>9.4800132704395586E-3</v>
      </c>
      <c r="AH380" s="231">
        <v>12.907406940267128</v>
      </c>
      <c r="AI380" s="233">
        <f t="shared" si="237"/>
        <v>75.787419001248338</v>
      </c>
      <c r="AJ380" s="160" t="str">
        <f t="shared" si="238"/>
        <v/>
      </c>
      <c r="BA380" s="160"/>
      <c r="BR380" s="160"/>
      <c r="CG380" s="160"/>
    </row>
    <row r="381" spans="1:85" ht="15">
      <c r="A381" s="186" t="s">
        <v>139</v>
      </c>
      <c r="B381" s="175">
        <v>260.02833020860527</v>
      </c>
      <c r="C381" s="175">
        <v>7.2584483092800376</v>
      </c>
      <c r="D381" s="175">
        <v>211.43319656144868</v>
      </c>
      <c r="E381" s="175">
        <v>0.29595608245474631</v>
      </c>
      <c r="F381" s="362"/>
      <c r="G381" s="175">
        <v>0</v>
      </c>
      <c r="H381" s="187">
        <v>0</v>
      </c>
      <c r="I381" s="173">
        <f t="shared" si="235"/>
        <v>479.01593116178867</v>
      </c>
      <c r="J381" s="168"/>
      <c r="K381" s="188" t="s">
        <v>139</v>
      </c>
      <c r="L381" s="175">
        <v>260.02833020860527</v>
      </c>
      <c r="M381" s="175">
        <v>7.2584483092800376</v>
      </c>
      <c r="N381" s="175">
        <v>211.43319656144868</v>
      </c>
      <c r="O381" s="175">
        <v>0.29595608245474631</v>
      </c>
      <c r="P381" s="175">
        <v>0.51556735902432227</v>
      </c>
      <c r="Q381" s="175">
        <v>0</v>
      </c>
      <c r="R381" s="176">
        <v>0</v>
      </c>
      <c r="S381" s="177">
        <f t="shared" si="236"/>
        <v>479.53149852081299</v>
      </c>
      <c r="U381" s="234" t="s">
        <v>139</v>
      </c>
      <c r="V381" s="226">
        <v>258.37948751452984</v>
      </c>
      <c r="W381" s="226">
        <v>0</v>
      </c>
      <c r="X381" s="226">
        <v>0</v>
      </c>
      <c r="Y381" s="226">
        <v>7.2584483092800376</v>
      </c>
      <c r="Z381" s="226">
        <v>211.43319656144868</v>
      </c>
      <c r="AA381" s="226">
        <v>0.29595608245474631</v>
      </c>
      <c r="AB381" s="226">
        <v>0.51556735902432227</v>
      </c>
      <c r="AC381" s="227">
        <v>1.6488426940754233</v>
      </c>
      <c r="AD381" s="226">
        <v>1.6488426940754233</v>
      </c>
      <c r="AE381" s="226">
        <v>0</v>
      </c>
      <c r="AF381" s="226">
        <v>0</v>
      </c>
      <c r="AG381" s="226">
        <v>0</v>
      </c>
      <c r="AH381" s="226">
        <v>0</v>
      </c>
      <c r="AI381" s="229">
        <f t="shared" si="237"/>
        <v>479.53149852081305</v>
      </c>
      <c r="AJ381" s="160" t="str">
        <f t="shared" si="238"/>
        <v/>
      </c>
      <c r="BA381" s="160"/>
      <c r="BR381" s="160"/>
      <c r="CG381" s="160"/>
    </row>
    <row r="382" spans="1:85" ht="15">
      <c r="A382" s="178" t="s">
        <v>25</v>
      </c>
      <c r="B382" s="179">
        <v>51.949999891426089</v>
      </c>
      <c r="C382" s="179">
        <v>4.2301176380954049</v>
      </c>
      <c r="D382" s="179">
        <v>30.978476118923112</v>
      </c>
      <c r="E382" s="179">
        <v>215.77116955691423</v>
      </c>
      <c r="F382" s="362"/>
      <c r="G382" s="179">
        <v>148.05425621643093</v>
      </c>
      <c r="H382" s="180">
        <v>0</v>
      </c>
      <c r="I382" s="181">
        <f t="shared" si="235"/>
        <v>450.98401942178975</v>
      </c>
      <c r="J382" s="168"/>
      <c r="K382" s="182" t="s">
        <v>25</v>
      </c>
      <c r="L382" s="183">
        <v>51.949999891426089</v>
      </c>
      <c r="M382" s="183">
        <v>4.2301176380954049</v>
      </c>
      <c r="N382" s="183">
        <v>30.978476118923112</v>
      </c>
      <c r="O382" s="183">
        <v>215.77116955691423</v>
      </c>
      <c r="P382" s="183">
        <v>0</v>
      </c>
      <c r="Q382" s="183">
        <v>148.05425621643093</v>
      </c>
      <c r="R382" s="184">
        <v>0</v>
      </c>
      <c r="S382" s="185">
        <f t="shared" si="236"/>
        <v>450.98401942178975</v>
      </c>
      <c r="U382" s="230" t="s">
        <v>25</v>
      </c>
      <c r="V382" s="231">
        <v>35.053935309903849</v>
      </c>
      <c r="W382" s="231">
        <v>13.701748034779911</v>
      </c>
      <c r="X382" s="231">
        <v>148.05425621643093</v>
      </c>
      <c r="Y382" s="231">
        <v>4.2301176380954049</v>
      </c>
      <c r="Z382" s="231">
        <v>30.978476118923112</v>
      </c>
      <c r="AA382" s="231">
        <v>172.23768256128091</v>
      </c>
      <c r="AB382" s="231">
        <v>0</v>
      </c>
      <c r="AC382" s="232">
        <v>46.727803542375646</v>
      </c>
      <c r="AD382" s="231">
        <v>3.194316546742332</v>
      </c>
      <c r="AE382" s="231">
        <v>2.4439506251546981E-2</v>
      </c>
      <c r="AF382" s="231">
        <v>0</v>
      </c>
      <c r="AG382" s="231">
        <v>0</v>
      </c>
      <c r="AH382" s="231">
        <v>43.509047489381771</v>
      </c>
      <c r="AI382" s="233">
        <f t="shared" si="237"/>
        <v>450.9840194217897</v>
      </c>
      <c r="AJ382" s="160" t="str">
        <f t="shared" si="238"/>
        <v/>
      </c>
      <c r="BA382" s="160"/>
      <c r="BR382" s="160"/>
      <c r="CG382" s="160"/>
    </row>
    <row r="383" spans="1:85" ht="15">
      <c r="A383" s="186" t="s">
        <v>24</v>
      </c>
      <c r="B383" s="175">
        <v>90.588506814050945</v>
      </c>
      <c r="C383" s="175">
        <v>0</v>
      </c>
      <c r="D383" s="175">
        <v>0</v>
      </c>
      <c r="E383" s="175">
        <v>0</v>
      </c>
      <c r="F383" s="362"/>
      <c r="G383" s="175">
        <v>0</v>
      </c>
      <c r="H383" s="187">
        <v>0</v>
      </c>
      <c r="I383" s="173">
        <f t="shared" si="235"/>
        <v>90.588506814050945</v>
      </c>
      <c r="J383" s="168"/>
      <c r="K383" s="188" t="s">
        <v>24</v>
      </c>
      <c r="L383" s="175">
        <v>90.588506814050945</v>
      </c>
      <c r="M383" s="175">
        <v>0</v>
      </c>
      <c r="N383" s="175">
        <v>0</v>
      </c>
      <c r="O383" s="175">
        <v>0</v>
      </c>
      <c r="P383" s="175">
        <v>0</v>
      </c>
      <c r="Q383" s="175">
        <v>0</v>
      </c>
      <c r="R383" s="176">
        <v>0</v>
      </c>
      <c r="S383" s="177">
        <f t="shared" si="236"/>
        <v>90.588506814050945</v>
      </c>
      <c r="U383" s="234" t="s">
        <v>24</v>
      </c>
      <c r="V383" s="226">
        <v>90.588506814050945</v>
      </c>
      <c r="W383" s="226">
        <v>0</v>
      </c>
      <c r="X383" s="226">
        <v>0</v>
      </c>
      <c r="Y383" s="226">
        <v>0</v>
      </c>
      <c r="Z383" s="226">
        <v>0</v>
      </c>
      <c r="AA383" s="226">
        <v>0</v>
      </c>
      <c r="AB383" s="226">
        <v>0</v>
      </c>
      <c r="AC383" s="227">
        <v>0</v>
      </c>
      <c r="AD383" s="226">
        <v>0</v>
      </c>
      <c r="AE383" s="226">
        <v>0</v>
      </c>
      <c r="AF383" s="226">
        <v>0</v>
      </c>
      <c r="AG383" s="226">
        <v>0</v>
      </c>
      <c r="AH383" s="226">
        <v>0</v>
      </c>
      <c r="AI383" s="229">
        <f t="shared" si="237"/>
        <v>90.588506814050945</v>
      </c>
      <c r="AJ383" s="160" t="str">
        <f t="shared" si="238"/>
        <v/>
      </c>
      <c r="BA383" s="160"/>
      <c r="BR383" s="160"/>
      <c r="CG383" s="160"/>
    </row>
    <row r="384" spans="1:85" ht="15">
      <c r="A384" s="178" t="s">
        <v>60</v>
      </c>
      <c r="B384" s="179">
        <v>14.82611663229601</v>
      </c>
      <c r="C384" s="179">
        <v>0</v>
      </c>
      <c r="D384" s="179">
        <v>0</v>
      </c>
      <c r="E384" s="179">
        <v>0</v>
      </c>
      <c r="F384" s="362"/>
      <c r="G384" s="179">
        <v>0</v>
      </c>
      <c r="H384" s="180">
        <v>0</v>
      </c>
      <c r="I384" s="181">
        <f t="shared" si="235"/>
        <v>14.82611663229601</v>
      </c>
      <c r="J384" s="168"/>
      <c r="K384" s="182" t="s">
        <v>60</v>
      </c>
      <c r="L384" s="183">
        <v>14.82611663229601</v>
      </c>
      <c r="M384" s="183">
        <v>0</v>
      </c>
      <c r="N384" s="183">
        <v>0</v>
      </c>
      <c r="O384" s="183">
        <v>0</v>
      </c>
      <c r="P384" s="183">
        <v>0</v>
      </c>
      <c r="Q384" s="183">
        <v>0</v>
      </c>
      <c r="R384" s="184">
        <v>0</v>
      </c>
      <c r="S384" s="185">
        <f t="shared" si="236"/>
        <v>14.82611663229601</v>
      </c>
      <c r="U384" s="230" t="s">
        <v>60</v>
      </c>
      <c r="V384" s="231">
        <v>14.82611663229601</v>
      </c>
      <c r="W384" s="231">
        <v>0</v>
      </c>
      <c r="X384" s="231">
        <v>0</v>
      </c>
      <c r="Y384" s="231">
        <v>0</v>
      </c>
      <c r="Z384" s="231">
        <v>0</v>
      </c>
      <c r="AA384" s="231">
        <v>0</v>
      </c>
      <c r="AB384" s="231">
        <v>0</v>
      </c>
      <c r="AC384" s="232">
        <v>0</v>
      </c>
      <c r="AD384" s="231">
        <v>0</v>
      </c>
      <c r="AE384" s="231">
        <v>0</v>
      </c>
      <c r="AF384" s="231">
        <v>0</v>
      </c>
      <c r="AG384" s="231">
        <v>0</v>
      </c>
      <c r="AH384" s="231">
        <v>0</v>
      </c>
      <c r="AI384" s="233">
        <f t="shared" si="237"/>
        <v>14.82611663229601</v>
      </c>
      <c r="AJ384" s="160" t="str">
        <f t="shared" si="238"/>
        <v/>
      </c>
      <c r="BA384" s="160"/>
      <c r="BR384" s="160"/>
      <c r="CG384" s="160"/>
    </row>
    <row r="385" spans="1:85" ht="15">
      <c r="A385" s="186" t="s">
        <v>22</v>
      </c>
      <c r="B385" s="175">
        <v>307.2393499645932</v>
      </c>
      <c r="C385" s="175">
        <v>0</v>
      </c>
      <c r="D385" s="175">
        <v>32.542349902948715</v>
      </c>
      <c r="E385" s="175">
        <v>0</v>
      </c>
      <c r="F385" s="362"/>
      <c r="G385" s="175">
        <v>0</v>
      </c>
      <c r="H385" s="187">
        <v>0</v>
      </c>
      <c r="I385" s="173">
        <f t="shared" si="235"/>
        <v>339.78169986754193</v>
      </c>
      <c r="J385" s="168"/>
      <c r="K385" s="188" t="s">
        <v>22</v>
      </c>
      <c r="L385" s="175">
        <v>307.2393499645932</v>
      </c>
      <c r="M385" s="175">
        <v>0</v>
      </c>
      <c r="N385" s="175">
        <v>32.542349902948715</v>
      </c>
      <c r="O385" s="175">
        <v>0</v>
      </c>
      <c r="P385" s="175">
        <v>180.17364223851931</v>
      </c>
      <c r="Q385" s="175">
        <v>0</v>
      </c>
      <c r="R385" s="176">
        <v>0</v>
      </c>
      <c r="S385" s="177">
        <f t="shared" si="236"/>
        <v>519.95534210606127</v>
      </c>
      <c r="U385" s="234" t="s">
        <v>22</v>
      </c>
      <c r="V385" s="226">
        <v>305.01786356635461</v>
      </c>
      <c r="W385" s="226">
        <v>0</v>
      </c>
      <c r="X385" s="226">
        <v>0</v>
      </c>
      <c r="Y385" s="226">
        <v>0</v>
      </c>
      <c r="Z385" s="226">
        <v>3.7956526371723602</v>
      </c>
      <c r="AA385" s="226">
        <v>0</v>
      </c>
      <c r="AB385" s="226">
        <v>180.17364223851931</v>
      </c>
      <c r="AC385" s="227">
        <v>30.968183664014944</v>
      </c>
      <c r="AD385" s="226">
        <v>2.2214863982385977</v>
      </c>
      <c r="AE385" s="226">
        <v>0</v>
      </c>
      <c r="AF385" s="226">
        <v>0</v>
      </c>
      <c r="AG385" s="226">
        <v>28.746697265776351</v>
      </c>
      <c r="AH385" s="226">
        <v>0</v>
      </c>
      <c r="AI385" s="229">
        <f t="shared" si="237"/>
        <v>519.95534210606127</v>
      </c>
      <c r="AJ385" s="160" t="str">
        <f t="shared" si="238"/>
        <v/>
      </c>
      <c r="BA385" s="160"/>
      <c r="BR385" s="160"/>
      <c r="CG385" s="160"/>
    </row>
    <row r="386" spans="1:85" ht="15">
      <c r="A386" s="178" t="s">
        <v>21</v>
      </c>
      <c r="B386" s="179">
        <v>0</v>
      </c>
      <c r="C386" s="179">
        <v>0</v>
      </c>
      <c r="D386" s="179">
        <v>0</v>
      </c>
      <c r="E386" s="179">
        <v>0</v>
      </c>
      <c r="F386" s="362"/>
      <c r="G386" s="179">
        <v>0</v>
      </c>
      <c r="H386" s="180">
        <v>0</v>
      </c>
      <c r="I386" s="181">
        <f t="shared" si="235"/>
        <v>0</v>
      </c>
      <c r="J386" s="168"/>
      <c r="K386" s="182" t="s">
        <v>21</v>
      </c>
      <c r="L386" s="183">
        <v>0</v>
      </c>
      <c r="M386" s="183">
        <v>0</v>
      </c>
      <c r="N386" s="183">
        <v>0</v>
      </c>
      <c r="O386" s="183">
        <v>0</v>
      </c>
      <c r="P386" s="183">
        <v>0</v>
      </c>
      <c r="Q386" s="183">
        <v>0</v>
      </c>
      <c r="R386" s="184">
        <v>0</v>
      </c>
      <c r="S386" s="185">
        <f t="shared" si="236"/>
        <v>0</v>
      </c>
      <c r="U386" s="230" t="s">
        <v>61</v>
      </c>
      <c r="V386" s="231">
        <v>0</v>
      </c>
      <c r="W386" s="231">
        <v>0</v>
      </c>
      <c r="X386" s="231">
        <v>0</v>
      </c>
      <c r="Y386" s="231">
        <v>0</v>
      </c>
      <c r="Z386" s="231">
        <v>0</v>
      </c>
      <c r="AA386" s="231">
        <v>0</v>
      </c>
      <c r="AB386" s="231">
        <v>0</v>
      </c>
      <c r="AC386" s="232">
        <v>0</v>
      </c>
      <c r="AD386" s="231">
        <v>0</v>
      </c>
      <c r="AE386" s="231">
        <v>0</v>
      </c>
      <c r="AF386" s="231">
        <v>0</v>
      </c>
      <c r="AG386" s="231">
        <v>0</v>
      </c>
      <c r="AH386" s="231">
        <v>0</v>
      </c>
      <c r="AI386" s="233">
        <f t="shared" si="237"/>
        <v>0</v>
      </c>
      <c r="AJ386" s="160" t="str">
        <f t="shared" si="238"/>
        <v/>
      </c>
      <c r="BA386" s="160"/>
      <c r="BR386" s="160"/>
      <c r="CG386" s="160"/>
    </row>
    <row r="387" spans="1:85" ht="15">
      <c r="A387" s="189" t="s">
        <v>64</v>
      </c>
      <c r="B387" s="175">
        <v>2.8799999999999999E-2</v>
      </c>
      <c r="C387" s="175">
        <v>0</v>
      </c>
      <c r="D387" s="175">
        <v>0</v>
      </c>
      <c r="E387" s="175">
        <v>0</v>
      </c>
      <c r="F387" s="362"/>
      <c r="G387" s="175">
        <v>0</v>
      </c>
      <c r="H387" s="187">
        <v>0</v>
      </c>
      <c r="I387" s="173">
        <f t="shared" si="235"/>
        <v>2.8799999999999999E-2</v>
      </c>
      <c r="J387" s="168"/>
      <c r="K387" s="190" t="s">
        <v>64</v>
      </c>
      <c r="L387" s="175">
        <v>2.8799999999999999E-2</v>
      </c>
      <c r="M387" s="175">
        <v>0</v>
      </c>
      <c r="N387" s="175">
        <v>0</v>
      </c>
      <c r="O387" s="175">
        <v>0</v>
      </c>
      <c r="P387" s="175">
        <v>0</v>
      </c>
      <c r="Q387" s="175">
        <v>0</v>
      </c>
      <c r="R387" s="176">
        <v>0</v>
      </c>
      <c r="S387" s="177">
        <f t="shared" si="236"/>
        <v>2.8799999999999999E-2</v>
      </c>
      <c r="U387" s="235" t="s">
        <v>62</v>
      </c>
      <c r="V387" s="226">
        <v>2.8799999999999999E-2</v>
      </c>
      <c r="W387" s="226">
        <v>0</v>
      </c>
      <c r="X387" s="226">
        <v>0</v>
      </c>
      <c r="Y387" s="226">
        <v>0</v>
      </c>
      <c r="Z387" s="226">
        <v>0</v>
      </c>
      <c r="AA387" s="226">
        <v>0</v>
      </c>
      <c r="AB387" s="226">
        <v>0</v>
      </c>
      <c r="AC387" s="227">
        <v>0</v>
      </c>
      <c r="AD387" s="228">
        <v>0</v>
      </c>
      <c r="AE387" s="228">
        <v>0</v>
      </c>
      <c r="AF387" s="228">
        <v>0</v>
      </c>
      <c r="AG387" s="228">
        <v>0</v>
      </c>
      <c r="AH387" s="228">
        <v>0</v>
      </c>
      <c r="AI387" s="229">
        <f t="shared" si="237"/>
        <v>2.8799999999999999E-2</v>
      </c>
      <c r="AJ387" s="160" t="str">
        <f t="shared" si="238"/>
        <v/>
      </c>
      <c r="BA387" s="160"/>
      <c r="BR387" s="160"/>
      <c r="CG387" s="160"/>
    </row>
    <row r="388" spans="1:85">
      <c r="A388" s="191" t="s">
        <v>23</v>
      </c>
      <c r="B388" s="192">
        <v>2.8799999999999999E-2</v>
      </c>
      <c r="C388" s="192">
        <v>0</v>
      </c>
      <c r="D388" s="192">
        <v>0</v>
      </c>
      <c r="E388" s="192">
        <v>0</v>
      </c>
      <c r="F388" s="362"/>
      <c r="G388" s="192">
        <v>0</v>
      </c>
      <c r="H388" s="193">
        <v>0</v>
      </c>
      <c r="I388" s="194">
        <f t="shared" si="235"/>
        <v>2.8799999999999999E-2</v>
      </c>
      <c r="J388" s="168"/>
      <c r="K388" s="195" t="s">
        <v>23</v>
      </c>
      <c r="L388" s="196">
        <v>2.8799999999999999E-2</v>
      </c>
      <c r="M388" s="196">
        <v>0</v>
      </c>
      <c r="N388" s="196">
        <v>0</v>
      </c>
      <c r="O388" s="196">
        <v>0</v>
      </c>
      <c r="P388" s="196">
        <v>0</v>
      </c>
      <c r="Q388" s="196">
        <v>0</v>
      </c>
      <c r="R388" s="197">
        <v>0</v>
      </c>
      <c r="S388" s="198">
        <f t="shared" si="236"/>
        <v>2.8799999999999999E-2</v>
      </c>
      <c r="U388" s="236" t="s">
        <v>66</v>
      </c>
      <c r="V388" s="237">
        <v>2.8799999999999999E-2</v>
      </c>
      <c r="W388" s="237">
        <v>0</v>
      </c>
      <c r="X388" s="237">
        <v>0</v>
      </c>
      <c r="Y388" s="237">
        <v>0</v>
      </c>
      <c r="Z388" s="237">
        <v>0</v>
      </c>
      <c r="AA388" s="237">
        <v>0</v>
      </c>
      <c r="AB388" s="237">
        <v>0</v>
      </c>
      <c r="AC388" s="237">
        <v>0</v>
      </c>
      <c r="AD388" s="237">
        <v>0</v>
      </c>
      <c r="AE388" s="237">
        <v>0</v>
      </c>
      <c r="AF388" s="237">
        <v>0</v>
      </c>
      <c r="AG388" s="237">
        <v>0</v>
      </c>
      <c r="AH388" s="125">
        <v>0</v>
      </c>
      <c r="AI388" s="238">
        <f t="shared" si="237"/>
        <v>2.8799999999999999E-2</v>
      </c>
      <c r="BA388" s="160"/>
      <c r="BR388" s="160"/>
      <c r="CG388" s="160"/>
    </row>
    <row r="389" spans="1:85">
      <c r="A389" s="199" t="s">
        <v>19</v>
      </c>
      <c r="B389" s="200">
        <v>0</v>
      </c>
      <c r="C389" s="200">
        <v>0</v>
      </c>
      <c r="D389" s="200">
        <v>0</v>
      </c>
      <c r="E389" s="200">
        <v>0</v>
      </c>
      <c r="F389" s="362"/>
      <c r="G389" s="200">
        <v>0</v>
      </c>
      <c r="H389" s="201">
        <v>0</v>
      </c>
      <c r="I389" s="202">
        <f t="shared" si="235"/>
        <v>0</v>
      </c>
      <c r="J389" s="168"/>
      <c r="K389" s="203" t="s">
        <v>19</v>
      </c>
      <c r="L389" s="200">
        <v>0</v>
      </c>
      <c r="M389" s="200">
        <v>0</v>
      </c>
      <c r="N389" s="200">
        <v>0</v>
      </c>
      <c r="O389" s="200">
        <v>0</v>
      </c>
      <c r="P389" s="200">
        <v>0</v>
      </c>
      <c r="Q389" s="200">
        <v>0</v>
      </c>
      <c r="R389" s="204">
        <v>0</v>
      </c>
      <c r="S389" s="205">
        <f t="shared" si="236"/>
        <v>0</v>
      </c>
      <c r="U389" s="239" t="s">
        <v>19</v>
      </c>
      <c r="V389" s="240">
        <v>0</v>
      </c>
      <c r="W389" s="240">
        <v>0</v>
      </c>
      <c r="X389" s="240">
        <v>0</v>
      </c>
      <c r="Y389" s="240">
        <v>0</v>
      </c>
      <c r="Z389" s="240">
        <v>0</v>
      </c>
      <c r="AA389" s="240">
        <v>0</v>
      </c>
      <c r="AB389" s="240">
        <v>0</v>
      </c>
      <c r="AC389" s="240">
        <v>0</v>
      </c>
      <c r="AD389" s="241">
        <v>0</v>
      </c>
      <c r="AE389" s="241">
        <v>0</v>
      </c>
      <c r="AF389" s="241">
        <v>0</v>
      </c>
      <c r="AG389" s="241">
        <v>0</v>
      </c>
      <c r="AH389" s="241">
        <v>0</v>
      </c>
      <c r="AI389" s="242">
        <f t="shared" si="237"/>
        <v>0</v>
      </c>
      <c r="AJ389" s="160" t="str">
        <f t="shared" si="238"/>
        <v/>
      </c>
      <c r="BA389" s="160"/>
      <c r="BR389" s="160"/>
      <c r="CG389" s="160"/>
    </row>
    <row r="390" spans="1:85">
      <c r="A390" s="191" t="s">
        <v>20</v>
      </c>
      <c r="B390" s="192">
        <v>0</v>
      </c>
      <c r="C390" s="192">
        <v>0</v>
      </c>
      <c r="D390" s="192">
        <v>0</v>
      </c>
      <c r="E390" s="192">
        <v>0</v>
      </c>
      <c r="F390" s="362"/>
      <c r="G390" s="192">
        <v>0</v>
      </c>
      <c r="H390" s="193">
        <v>0</v>
      </c>
      <c r="I390" s="194">
        <f t="shared" si="235"/>
        <v>0</v>
      </c>
      <c r="J390" s="168"/>
      <c r="K390" s="195" t="s">
        <v>20</v>
      </c>
      <c r="L390" s="196">
        <v>0</v>
      </c>
      <c r="M390" s="196">
        <v>0</v>
      </c>
      <c r="N390" s="196">
        <v>0</v>
      </c>
      <c r="O390" s="196">
        <v>0</v>
      </c>
      <c r="P390" s="196">
        <v>0</v>
      </c>
      <c r="Q390" s="196">
        <v>0</v>
      </c>
      <c r="R390" s="197">
        <v>0</v>
      </c>
      <c r="S390" s="198">
        <f t="shared" si="236"/>
        <v>0</v>
      </c>
      <c r="U390" s="236" t="s">
        <v>20</v>
      </c>
      <c r="V390" s="237">
        <v>0</v>
      </c>
      <c r="W390" s="237">
        <v>0</v>
      </c>
      <c r="X390" s="237">
        <v>0</v>
      </c>
      <c r="Y390" s="237">
        <v>0</v>
      </c>
      <c r="Z390" s="237">
        <v>0</v>
      </c>
      <c r="AA390" s="237">
        <v>0</v>
      </c>
      <c r="AB390" s="237">
        <v>0</v>
      </c>
      <c r="AC390" s="237">
        <v>0</v>
      </c>
      <c r="AD390" s="237">
        <v>0</v>
      </c>
      <c r="AE390" s="237">
        <v>0</v>
      </c>
      <c r="AF390" s="237">
        <v>0</v>
      </c>
      <c r="AG390" s="237">
        <v>0</v>
      </c>
      <c r="AH390" s="125">
        <v>0</v>
      </c>
      <c r="AI390" s="238">
        <f t="shared" si="237"/>
        <v>0</v>
      </c>
      <c r="AJ390" s="160" t="str">
        <f t="shared" si="238"/>
        <v/>
      </c>
      <c r="BA390" s="160"/>
      <c r="BR390" s="160"/>
      <c r="CG390" s="160"/>
    </row>
    <row r="391" spans="1:85" ht="15" thickBot="1">
      <c r="A391" s="206" t="s">
        <v>11</v>
      </c>
      <c r="B391" s="207">
        <v>0</v>
      </c>
      <c r="C391" s="207">
        <v>0</v>
      </c>
      <c r="D391" s="207">
        <v>0</v>
      </c>
      <c r="E391" s="207">
        <v>0</v>
      </c>
      <c r="F391" s="363"/>
      <c r="G391" s="207">
        <v>0</v>
      </c>
      <c r="H391" s="208">
        <v>0</v>
      </c>
      <c r="I391" s="209">
        <f t="shared" si="235"/>
        <v>0</v>
      </c>
      <c r="J391" s="168"/>
      <c r="K391" s="210" t="s">
        <v>11</v>
      </c>
      <c r="L391" s="207">
        <v>0</v>
      </c>
      <c r="M391" s="207">
        <v>0</v>
      </c>
      <c r="N391" s="207">
        <v>0</v>
      </c>
      <c r="O391" s="207">
        <v>0</v>
      </c>
      <c r="P391" s="207">
        <v>0</v>
      </c>
      <c r="Q391" s="207">
        <v>0</v>
      </c>
      <c r="R391" s="211">
        <v>0</v>
      </c>
      <c r="S391" s="212">
        <f t="shared" si="236"/>
        <v>0</v>
      </c>
      <c r="U391" s="239" t="s">
        <v>11</v>
      </c>
      <c r="V391" s="240">
        <v>0</v>
      </c>
      <c r="W391" s="240">
        <v>0</v>
      </c>
      <c r="X391" s="240">
        <v>0</v>
      </c>
      <c r="Y391" s="240">
        <v>0</v>
      </c>
      <c r="Z391" s="240">
        <v>0</v>
      </c>
      <c r="AA391" s="240">
        <v>0</v>
      </c>
      <c r="AB391" s="240">
        <v>0</v>
      </c>
      <c r="AC391" s="240">
        <v>0</v>
      </c>
      <c r="AD391" s="241">
        <v>0</v>
      </c>
      <c r="AE391" s="241">
        <v>0</v>
      </c>
      <c r="AF391" s="241">
        <v>0</v>
      </c>
      <c r="AG391" s="241">
        <v>0</v>
      </c>
      <c r="AH391" s="241">
        <v>0</v>
      </c>
      <c r="AI391" s="242">
        <f t="shared" si="237"/>
        <v>0</v>
      </c>
      <c r="AJ391" s="160" t="str">
        <f t="shared" si="238"/>
        <v/>
      </c>
      <c r="BA391" s="160"/>
      <c r="BR391" s="160"/>
      <c r="CG391" s="160"/>
    </row>
    <row r="392" spans="1:85" ht="15">
      <c r="A392" s="213" t="s">
        <v>26</v>
      </c>
      <c r="B392" s="214">
        <f>SUM(B371:B387)</f>
        <v>879.72894300230087</v>
      </c>
      <c r="C392" s="214">
        <f t="shared" ref="C392:H392" si="239">SUM(C371:C387)</f>
        <v>11.488565947375442</v>
      </c>
      <c r="D392" s="214">
        <f t="shared" si="239"/>
        <v>338.74998497925418</v>
      </c>
      <c r="E392" s="214">
        <f t="shared" si="239"/>
        <v>2190.816418764512</v>
      </c>
      <c r="F392" s="214">
        <f t="shared" si="239"/>
        <v>0</v>
      </c>
      <c r="G392" s="214">
        <f t="shared" si="239"/>
        <v>148.05425621643093</v>
      </c>
      <c r="H392" s="216">
        <f t="shared" si="239"/>
        <v>0</v>
      </c>
      <c r="I392" s="173">
        <f t="shared" ref="I392" si="240">SUM(I371:I387)</f>
        <v>3568.8381689098737</v>
      </c>
      <c r="J392" s="168"/>
      <c r="K392" s="215" t="s">
        <v>26</v>
      </c>
      <c r="L392" s="214">
        <f>SUM(L371:L387)</f>
        <v>879.72894300230087</v>
      </c>
      <c r="M392" s="214">
        <f t="shared" ref="M392:R392" si="241">SUM(M371:M387)</f>
        <v>11.488565947375442</v>
      </c>
      <c r="N392" s="214">
        <f t="shared" si="241"/>
        <v>338.74998497925418</v>
      </c>
      <c r="O392" s="214">
        <f t="shared" si="241"/>
        <v>2190.816418764512</v>
      </c>
      <c r="P392" s="214">
        <f t="shared" si="241"/>
        <v>1541.9266550908387</v>
      </c>
      <c r="Q392" s="214">
        <f t="shared" si="241"/>
        <v>148.05425621643093</v>
      </c>
      <c r="R392" s="216">
        <f t="shared" si="241"/>
        <v>0</v>
      </c>
      <c r="S392" s="217">
        <f t="shared" ref="S392" si="242">SUM(S371:S387)</f>
        <v>5110.764824000712</v>
      </c>
      <c r="T392" s="160" t="str">
        <f>IF(ABS(S392-AI392)&gt;0.01,S392-AI392,"")</f>
        <v/>
      </c>
      <c r="U392" s="243" t="s">
        <v>63</v>
      </c>
      <c r="V392" s="244">
        <f>SUM(V371:V387)</f>
        <v>858.57147947553767</v>
      </c>
      <c r="W392" s="244">
        <f t="shared" ref="W392:AH392" si="243">SUM(W371:W387)</f>
        <v>13.701748034779911</v>
      </c>
      <c r="X392" s="244">
        <f t="shared" si="243"/>
        <v>148.05425621643093</v>
      </c>
      <c r="Y392" s="244">
        <f t="shared" si="243"/>
        <v>11.488565947375442</v>
      </c>
      <c r="Z392" s="244">
        <f t="shared" si="243"/>
        <v>309.9938077002073</v>
      </c>
      <c r="AA392" s="244">
        <f t="shared" si="243"/>
        <v>1165.9401633451416</v>
      </c>
      <c r="AB392" s="244">
        <f t="shared" si="243"/>
        <v>1541.9266550908387</v>
      </c>
      <c r="AC392" s="244">
        <f t="shared" si="243"/>
        <v>1061.0881481904005</v>
      </c>
      <c r="AD392" s="245">
        <f t="shared" si="243"/>
        <v>7.4557154919832058</v>
      </c>
      <c r="AE392" s="245">
        <f t="shared" si="243"/>
        <v>2.4439506251546981E-2</v>
      </c>
      <c r="AF392" s="245">
        <f t="shared" si="243"/>
        <v>0</v>
      </c>
      <c r="AG392" s="245">
        <f t="shared" si="243"/>
        <v>28.756177279046792</v>
      </c>
      <c r="AH392" s="245">
        <f t="shared" si="243"/>
        <v>1024.851815913119</v>
      </c>
      <c r="AI392" s="246">
        <f>SUM(V392:AC392)</f>
        <v>5110.764824000712</v>
      </c>
      <c r="AJ392" s="160" t="str">
        <f t="shared" si="238"/>
        <v/>
      </c>
      <c r="BA392" s="160"/>
      <c r="BR392" s="160"/>
      <c r="CG392" s="160"/>
    </row>
    <row r="393" spans="1:85" s="23" customFormat="1" ht="15" thickBot="1">
      <c r="A393" s="30" t="s">
        <v>88</v>
      </c>
      <c r="B393" s="47">
        <f>IF($I392=0,"-",B392/$I392)</f>
        <v>0.2465028957227893</v>
      </c>
      <c r="C393" s="47">
        <f t="shared" ref="C393:H393" si="244">IF($I392=0,"-",C392/$I392)</f>
        <v>3.2191333435790683E-3</v>
      </c>
      <c r="D393" s="47">
        <f t="shared" si="244"/>
        <v>9.4918841635995982E-2</v>
      </c>
      <c r="E393" s="47">
        <f t="shared" si="244"/>
        <v>0.613873847755252</v>
      </c>
      <c r="F393" s="47">
        <f t="shared" si="244"/>
        <v>0</v>
      </c>
      <c r="G393" s="47">
        <f t="shared" si="244"/>
        <v>4.1485281542383616E-2</v>
      </c>
      <c r="H393" s="70">
        <f t="shared" si="244"/>
        <v>0</v>
      </c>
      <c r="I393" s="48">
        <f>SUM(B393:H393)</f>
        <v>1</v>
      </c>
      <c r="J393" s="160"/>
      <c r="K393" s="81" t="s">
        <v>88</v>
      </c>
      <c r="L393" s="98">
        <f>IF($S392=0,"-",L392/$S392)</f>
        <v>0.17213254244667986</v>
      </c>
      <c r="M393" s="98">
        <f t="shared" ref="M393:R393" si="245">IF($S392=0,"-",M392/$S392)</f>
        <v>2.2479152031069549E-3</v>
      </c>
      <c r="N393" s="98">
        <f t="shared" si="245"/>
        <v>6.6281661677807427E-2</v>
      </c>
      <c r="O393" s="98">
        <f t="shared" si="245"/>
        <v>0.42866703795021011</v>
      </c>
      <c r="P393" s="98">
        <f t="shared" si="245"/>
        <v>0.30170174292696506</v>
      </c>
      <c r="Q393" s="98">
        <f t="shared" si="245"/>
        <v>2.896909979523063E-2</v>
      </c>
      <c r="R393" s="99">
        <f t="shared" si="245"/>
        <v>0</v>
      </c>
      <c r="S393" s="100">
        <f>SUM(L393:R393)</f>
        <v>1</v>
      </c>
      <c r="U393" s="110" t="s">
        <v>88</v>
      </c>
      <c r="V393" s="133">
        <f>+V392/$AI392</f>
        <v>0.16799275823524334</v>
      </c>
      <c r="W393" s="133">
        <f t="shared" ref="W393:AH393" si="246">+W392/$AI392</f>
        <v>2.6809584292423316E-3</v>
      </c>
      <c r="X393" s="133">
        <f t="shared" si="246"/>
        <v>2.896909979523063E-2</v>
      </c>
      <c r="Y393" s="133">
        <f t="shared" si="246"/>
        <v>2.2479152031069549E-3</v>
      </c>
      <c r="Z393" s="133">
        <f t="shared" si="246"/>
        <v>6.0655071867999559E-2</v>
      </c>
      <c r="AA393" s="133">
        <f t="shared" si="246"/>
        <v>0.22813418411854108</v>
      </c>
      <c r="AB393" s="133">
        <f t="shared" si="246"/>
        <v>0.30170174292696506</v>
      </c>
      <c r="AC393" s="133">
        <f t="shared" si="246"/>
        <v>0.20761826942367104</v>
      </c>
      <c r="AD393" s="133">
        <f t="shared" si="246"/>
        <v>1.4588257821941538E-3</v>
      </c>
      <c r="AE393" s="133">
        <f t="shared" si="246"/>
        <v>4.7819665144395572E-6</v>
      </c>
      <c r="AF393" s="133">
        <f t="shared" si="246"/>
        <v>0</v>
      </c>
      <c r="AG393" s="133">
        <f t="shared" si="246"/>
        <v>5.6265898098078453E-3</v>
      </c>
      <c r="AH393" s="133">
        <f t="shared" si="246"/>
        <v>0.20052807186515462</v>
      </c>
      <c r="AI393" s="134">
        <f>SUM(V393:AC393)</f>
        <v>1</v>
      </c>
      <c r="AJ393" s="23" t="str">
        <f t="shared" si="238"/>
        <v/>
      </c>
    </row>
    <row r="394" spans="1:85" ht="15" thickBot="1">
      <c r="A394" s="247"/>
      <c r="B394" s="247"/>
      <c r="C394" s="247"/>
      <c r="D394" s="247"/>
      <c r="E394" s="247"/>
      <c r="F394" s="247"/>
      <c r="G394" s="247"/>
      <c r="H394" s="247"/>
      <c r="I394" s="247"/>
      <c r="K394" s="247"/>
      <c r="L394" s="247"/>
      <c r="M394" s="247"/>
      <c r="N394" s="247"/>
      <c r="O394" s="247"/>
      <c r="P394" s="247"/>
      <c r="Q394" s="247"/>
      <c r="R394" s="247"/>
      <c r="S394" s="247"/>
      <c r="AI394" s="168"/>
      <c r="BA394" s="160"/>
      <c r="BR394" s="160"/>
      <c r="CG394" s="160"/>
    </row>
    <row r="395" spans="1:85" ht="28.5">
      <c r="A395" s="312" t="s">
        <v>42</v>
      </c>
      <c r="B395" s="164" t="s">
        <v>0</v>
      </c>
      <c r="C395" s="164" t="s">
        <v>1</v>
      </c>
      <c r="D395" s="164" t="s">
        <v>2</v>
      </c>
      <c r="E395" s="164" t="s">
        <v>3</v>
      </c>
      <c r="F395" s="164" t="s">
        <v>27</v>
      </c>
      <c r="G395" s="164" t="s">
        <v>4</v>
      </c>
      <c r="H395" s="164" t="s">
        <v>5</v>
      </c>
      <c r="I395" s="165" t="s">
        <v>6</v>
      </c>
      <c r="K395" s="314" t="s">
        <v>42</v>
      </c>
      <c r="L395" s="166" t="s">
        <v>0</v>
      </c>
      <c r="M395" s="166" t="s">
        <v>1</v>
      </c>
      <c r="N395" s="166" t="s">
        <v>2</v>
      </c>
      <c r="O395" s="166" t="s">
        <v>3</v>
      </c>
      <c r="P395" s="166" t="s">
        <v>27</v>
      </c>
      <c r="Q395" s="166" t="s">
        <v>4</v>
      </c>
      <c r="R395" s="166" t="s">
        <v>5</v>
      </c>
      <c r="S395" s="167" t="s">
        <v>6</v>
      </c>
      <c r="U395" s="316" t="s">
        <v>42</v>
      </c>
      <c r="V395" s="219" t="s">
        <v>74</v>
      </c>
      <c r="W395" s="219" t="s">
        <v>75</v>
      </c>
      <c r="X395" s="219" t="s">
        <v>4</v>
      </c>
      <c r="Y395" s="219" t="s">
        <v>1</v>
      </c>
      <c r="Z395" s="219" t="s">
        <v>2</v>
      </c>
      <c r="AA395" s="219" t="s">
        <v>3</v>
      </c>
      <c r="AB395" s="219" t="s">
        <v>55</v>
      </c>
      <c r="AC395" s="219" t="s">
        <v>68</v>
      </c>
      <c r="AD395" s="220" t="s">
        <v>76</v>
      </c>
      <c r="AE395" s="220" t="s">
        <v>83</v>
      </c>
      <c r="AF395" s="220" t="s">
        <v>77</v>
      </c>
      <c r="AG395" s="220" t="s">
        <v>84</v>
      </c>
      <c r="AH395" s="220" t="s">
        <v>85</v>
      </c>
      <c r="AI395" s="221" t="s">
        <v>63</v>
      </c>
      <c r="BA395" s="160"/>
      <c r="BR395" s="160"/>
      <c r="CG395" s="160"/>
    </row>
    <row r="396" spans="1:85" ht="15">
      <c r="A396" s="313" t="s">
        <v>42</v>
      </c>
      <c r="B396" s="318" t="s">
        <v>69</v>
      </c>
      <c r="C396" s="319"/>
      <c r="D396" s="319"/>
      <c r="E396" s="319"/>
      <c r="F396" s="319"/>
      <c r="G396" s="319"/>
      <c r="H396" s="319"/>
      <c r="I396" s="320"/>
      <c r="K396" s="315" t="s">
        <v>42</v>
      </c>
      <c r="L396" s="321" t="s">
        <v>69</v>
      </c>
      <c r="M396" s="322"/>
      <c r="N396" s="322"/>
      <c r="O396" s="322"/>
      <c r="P396" s="322"/>
      <c r="Q396" s="322"/>
      <c r="R396" s="322"/>
      <c r="S396" s="323"/>
      <c r="U396" s="317" t="s">
        <v>42</v>
      </c>
      <c r="V396" s="324" t="s">
        <v>69</v>
      </c>
      <c r="W396" s="324"/>
      <c r="X396" s="324"/>
      <c r="Y396" s="324"/>
      <c r="Z396" s="324"/>
      <c r="AA396" s="324"/>
      <c r="AB396" s="324"/>
      <c r="AC396" s="324"/>
      <c r="AD396" s="324"/>
      <c r="AE396" s="324"/>
      <c r="AF396" s="324"/>
      <c r="AG396" s="324"/>
      <c r="AH396" s="324"/>
      <c r="AI396" s="325"/>
      <c r="BA396" s="160"/>
      <c r="BR396" s="160"/>
      <c r="CG396" s="160"/>
    </row>
    <row r="397" spans="1:85" ht="15">
      <c r="A397" s="170" t="s">
        <v>7</v>
      </c>
      <c r="B397" s="171">
        <v>0</v>
      </c>
      <c r="C397" s="171">
        <v>0</v>
      </c>
      <c r="D397" s="171">
        <v>0</v>
      </c>
      <c r="E397" s="171">
        <v>0</v>
      </c>
      <c r="F397" s="361"/>
      <c r="G397" s="171">
        <v>0</v>
      </c>
      <c r="H397" s="172">
        <v>0</v>
      </c>
      <c r="I397" s="173">
        <f>SUM(B397:H397)</f>
        <v>0</v>
      </c>
      <c r="J397" s="168"/>
      <c r="K397" s="222" t="s">
        <v>7</v>
      </c>
      <c r="L397" s="171">
        <v>0</v>
      </c>
      <c r="M397" s="171">
        <v>0</v>
      </c>
      <c r="N397" s="171">
        <v>0</v>
      </c>
      <c r="O397" s="171">
        <v>0</v>
      </c>
      <c r="P397" s="171">
        <v>0</v>
      </c>
      <c r="Q397" s="171">
        <v>0</v>
      </c>
      <c r="R397" s="223">
        <v>0</v>
      </c>
      <c r="S397" s="224">
        <f>SUM(L397:R397)</f>
        <v>0</v>
      </c>
      <c r="U397" s="225" t="s">
        <v>7</v>
      </c>
      <c r="V397" s="226">
        <v>0</v>
      </c>
      <c r="W397" s="226">
        <v>0</v>
      </c>
      <c r="X397" s="226">
        <v>0</v>
      </c>
      <c r="Y397" s="226">
        <v>0</v>
      </c>
      <c r="Z397" s="226">
        <v>0</v>
      </c>
      <c r="AA397" s="226">
        <v>0</v>
      </c>
      <c r="AB397" s="226">
        <v>0</v>
      </c>
      <c r="AC397" s="227">
        <v>0</v>
      </c>
      <c r="AD397" s="228">
        <v>0</v>
      </c>
      <c r="AE397" s="228">
        <v>0</v>
      </c>
      <c r="AF397" s="228">
        <v>0</v>
      </c>
      <c r="AG397" s="228">
        <v>0</v>
      </c>
      <c r="AH397" s="228">
        <v>0</v>
      </c>
      <c r="AI397" s="229">
        <f>SUM(V397:AC397)</f>
        <v>0</v>
      </c>
      <c r="AJ397" s="160" t="str">
        <f>IF(ABS(S397-AI397)&gt;0.001,S397-AI397,"")</f>
        <v/>
      </c>
      <c r="BA397" s="160"/>
      <c r="BR397" s="160"/>
      <c r="CG397" s="160"/>
    </row>
    <row r="398" spans="1:85" ht="15">
      <c r="A398" s="178" t="s">
        <v>8</v>
      </c>
      <c r="B398" s="179">
        <v>0</v>
      </c>
      <c r="C398" s="179">
        <v>0</v>
      </c>
      <c r="D398" s="179">
        <v>0</v>
      </c>
      <c r="E398" s="179">
        <v>0</v>
      </c>
      <c r="F398" s="362"/>
      <c r="G398" s="179">
        <v>0</v>
      </c>
      <c r="H398" s="180">
        <v>0</v>
      </c>
      <c r="I398" s="181">
        <f t="shared" ref="I398:I417" si="247">SUM(B398:H398)</f>
        <v>0</v>
      </c>
      <c r="J398" s="168"/>
      <c r="K398" s="182" t="s">
        <v>8</v>
      </c>
      <c r="L398" s="183">
        <v>0</v>
      </c>
      <c r="M398" s="183">
        <v>0</v>
      </c>
      <c r="N398" s="183">
        <v>0</v>
      </c>
      <c r="O398" s="183">
        <v>0</v>
      </c>
      <c r="P398" s="183">
        <v>0</v>
      </c>
      <c r="Q398" s="183">
        <v>0</v>
      </c>
      <c r="R398" s="184">
        <v>0</v>
      </c>
      <c r="S398" s="185">
        <f t="shared" ref="S398:S417" si="248">SUM(L398:R398)</f>
        <v>0</v>
      </c>
      <c r="U398" s="230" t="s">
        <v>8</v>
      </c>
      <c r="V398" s="231">
        <v>0</v>
      </c>
      <c r="W398" s="231">
        <v>0</v>
      </c>
      <c r="X398" s="231">
        <v>0</v>
      </c>
      <c r="Y398" s="231">
        <v>0</v>
      </c>
      <c r="Z398" s="231">
        <v>0</v>
      </c>
      <c r="AA398" s="231">
        <v>0</v>
      </c>
      <c r="AB398" s="231">
        <v>0</v>
      </c>
      <c r="AC398" s="232">
        <v>0</v>
      </c>
      <c r="AD398" s="231">
        <v>0</v>
      </c>
      <c r="AE398" s="231">
        <v>0</v>
      </c>
      <c r="AF398" s="231">
        <v>0</v>
      </c>
      <c r="AG398" s="231">
        <v>0</v>
      </c>
      <c r="AH398" s="231">
        <v>0</v>
      </c>
      <c r="AI398" s="233">
        <f t="shared" ref="AI398:AI417" si="249">SUM(V398:AC398)</f>
        <v>0</v>
      </c>
      <c r="AJ398" s="160" t="str">
        <f t="shared" ref="AJ398:AJ419" si="250">IF(ABS(S398-AI398)&gt;0.001,S398-AI398,"")</f>
        <v/>
      </c>
      <c r="BA398" s="160"/>
      <c r="BR398" s="160"/>
      <c r="CG398" s="160"/>
    </row>
    <row r="399" spans="1:85" ht="15">
      <c r="A399" s="186" t="s">
        <v>10</v>
      </c>
      <c r="B399" s="175">
        <v>0</v>
      </c>
      <c r="C399" s="175">
        <v>0</v>
      </c>
      <c r="D399" s="175">
        <v>0</v>
      </c>
      <c r="E399" s="175">
        <v>0</v>
      </c>
      <c r="F399" s="362"/>
      <c r="G399" s="175">
        <v>0</v>
      </c>
      <c r="H399" s="187">
        <v>0</v>
      </c>
      <c r="I399" s="173">
        <f t="shared" si="247"/>
        <v>0</v>
      </c>
      <c r="J399" s="168"/>
      <c r="K399" s="188" t="s">
        <v>10</v>
      </c>
      <c r="L399" s="175">
        <v>0</v>
      </c>
      <c r="M399" s="175">
        <v>0</v>
      </c>
      <c r="N399" s="175">
        <v>0</v>
      </c>
      <c r="O399" s="175">
        <v>0</v>
      </c>
      <c r="P399" s="175">
        <v>0</v>
      </c>
      <c r="Q399" s="175">
        <v>0</v>
      </c>
      <c r="R399" s="176">
        <v>0</v>
      </c>
      <c r="S399" s="177">
        <f t="shared" si="248"/>
        <v>0</v>
      </c>
      <c r="U399" s="234" t="s">
        <v>10</v>
      </c>
      <c r="V399" s="226">
        <v>0</v>
      </c>
      <c r="W399" s="226">
        <v>0</v>
      </c>
      <c r="X399" s="226">
        <v>0</v>
      </c>
      <c r="Y399" s="226">
        <v>0</v>
      </c>
      <c r="Z399" s="226">
        <v>0</v>
      </c>
      <c r="AA399" s="226">
        <v>0</v>
      </c>
      <c r="AB399" s="226">
        <v>0</v>
      </c>
      <c r="AC399" s="227">
        <v>0</v>
      </c>
      <c r="AD399" s="228">
        <v>0</v>
      </c>
      <c r="AE399" s="228">
        <v>0</v>
      </c>
      <c r="AF399" s="228">
        <v>0</v>
      </c>
      <c r="AG399" s="228">
        <v>0</v>
      </c>
      <c r="AH399" s="228">
        <v>0</v>
      </c>
      <c r="AI399" s="229">
        <f t="shared" si="249"/>
        <v>0</v>
      </c>
      <c r="AJ399" s="160" t="str">
        <f t="shared" si="250"/>
        <v/>
      </c>
      <c r="BA399" s="160"/>
      <c r="BR399" s="160"/>
      <c r="CG399" s="160"/>
    </row>
    <row r="400" spans="1:85" ht="15">
      <c r="A400" s="178" t="s">
        <v>56</v>
      </c>
      <c r="B400" s="179">
        <v>0</v>
      </c>
      <c r="C400" s="179">
        <v>0</v>
      </c>
      <c r="D400" s="179">
        <v>0</v>
      </c>
      <c r="E400" s="179">
        <v>0</v>
      </c>
      <c r="F400" s="362"/>
      <c r="G400" s="179">
        <v>0</v>
      </c>
      <c r="H400" s="180">
        <v>0</v>
      </c>
      <c r="I400" s="181">
        <f t="shared" si="247"/>
        <v>0</v>
      </c>
      <c r="J400" s="168"/>
      <c r="K400" s="182" t="s">
        <v>56</v>
      </c>
      <c r="L400" s="183">
        <v>0</v>
      </c>
      <c r="M400" s="183">
        <v>0</v>
      </c>
      <c r="N400" s="183">
        <v>0</v>
      </c>
      <c r="O400" s="183">
        <v>0</v>
      </c>
      <c r="P400" s="183">
        <v>0</v>
      </c>
      <c r="Q400" s="183">
        <v>0</v>
      </c>
      <c r="R400" s="184">
        <v>0</v>
      </c>
      <c r="S400" s="185">
        <f t="shared" si="248"/>
        <v>0</v>
      </c>
      <c r="U400" s="230" t="s">
        <v>56</v>
      </c>
      <c r="V400" s="231">
        <v>0</v>
      </c>
      <c r="W400" s="231">
        <v>0</v>
      </c>
      <c r="X400" s="231">
        <v>0</v>
      </c>
      <c r="Y400" s="231">
        <v>0</v>
      </c>
      <c r="Z400" s="231">
        <v>0</v>
      </c>
      <c r="AA400" s="231">
        <v>0</v>
      </c>
      <c r="AB400" s="231">
        <v>0</v>
      </c>
      <c r="AC400" s="232">
        <v>0</v>
      </c>
      <c r="AD400" s="231">
        <v>0</v>
      </c>
      <c r="AE400" s="231">
        <v>0</v>
      </c>
      <c r="AF400" s="231">
        <v>0</v>
      </c>
      <c r="AG400" s="231">
        <v>0</v>
      </c>
      <c r="AH400" s="231">
        <v>0</v>
      </c>
      <c r="AI400" s="233">
        <f t="shared" si="249"/>
        <v>0</v>
      </c>
      <c r="AJ400" s="160" t="str">
        <f t="shared" si="250"/>
        <v/>
      </c>
      <c r="BA400" s="160"/>
      <c r="BR400" s="160"/>
      <c r="CG400" s="160"/>
    </row>
    <row r="401" spans="1:85" ht="15">
      <c r="A401" s="186" t="s">
        <v>16</v>
      </c>
      <c r="B401" s="175">
        <v>7.642602366348374</v>
      </c>
      <c r="C401" s="175">
        <v>0</v>
      </c>
      <c r="D401" s="175">
        <v>5.1819389273589431</v>
      </c>
      <c r="E401" s="175">
        <v>0</v>
      </c>
      <c r="F401" s="362"/>
      <c r="G401" s="175">
        <v>0</v>
      </c>
      <c r="H401" s="187">
        <v>0</v>
      </c>
      <c r="I401" s="173">
        <f t="shared" si="247"/>
        <v>12.824541293707316</v>
      </c>
      <c r="J401" s="168"/>
      <c r="K401" s="188" t="s">
        <v>16</v>
      </c>
      <c r="L401" s="175">
        <v>7.642602366348374</v>
      </c>
      <c r="M401" s="175">
        <v>0</v>
      </c>
      <c r="N401" s="175">
        <v>5.1819389273589431</v>
      </c>
      <c r="O401" s="175">
        <v>0</v>
      </c>
      <c r="P401" s="175">
        <v>0</v>
      </c>
      <c r="Q401" s="175">
        <v>0</v>
      </c>
      <c r="R401" s="176">
        <v>0</v>
      </c>
      <c r="S401" s="177">
        <f t="shared" si="248"/>
        <v>12.824541293707316</v>
      </c>
      <c r="U401" s="234" t="s">
        <v>16</v>
      </c>
      <c r="V401" s="226">
        <v>7.642602366348374</v>
      </c>
      <c r="W401" s="226">
        <v>0</v>
      </c>
      <c r="X401" s="226">
        <v>0</v>
      </c>
      <c r="Y401" s="226">
        <v>0</v>
      </c>
      <c r="Z401" s="226">
        <v>5.1819389273589431</v>
      </c>
      <c r="AA401" s="226">
        <v>0</v>
      </c>
      <c r="AB401" s="226">
        <v>0</v>
      </c>
      <c r="AC401" s="227">
        <v>0</v>
      </c>
      <c r="AD401" s="228">
        <v>0</v>
      </c>
      <c r="AE401" s="228">
        <v>0</v>
      </c>
      <c r="AF401" s="228">
        <v>0</v>
      </c>
      <c r="AG401" s="228">
        <v>0</v>
      </c>
      <c r="AH401" s="228">
        <v>0</v>
      </c>
      <c r="AI401" s="229">
        <f t="shared" si="249"/>
        <v>12.824541293707316</v>
      </c>
      <c r="AJ401" s="160" t="str">
        <f t="shared" si="250"/>
        <v/>
      </c>
      <c r="BA401" s="160"/>
      <c r="BR401" s="160"/>
      <c r="CG401" s="160"/>
    </row>
    <row r="402" spans="1:85" ht="15">
      <c r="A402" s="178" t="s">
        <v>15</v>
      </c>
      <c r="B402" s="179">
        <v>6.3622512004069254</v>
      </c>
      <c r="C402" s="179">
        <v>4.4400264312172952</v>
      </c>
      <c r="D402" s="179">
        <v>2.973697490331341E-2</v>
      </c>
      <c r="E402" s="179">
        <v>0</v>
      </c>
      <c r="F402" s="362"/>
      <c r="G402" s="179">
        <v>0</v>
      </c>
      <c r="H402" s="180">
        <v>0</v>
      </c>
      <c r="I402" s="181">
        <f t="shared" si="247"/>
        <v>10.832014606527535</v>
      </c>
      <c r="J402" s="168"/>
      <c r="K402" s="182" t="s">
        <v>15</v>
      </c>
      <c r="L402" s="183">
        <v>6.3622512004069254</v>
      </c>
      <c r="M402" s="183">
        <v>4.4400264312172952</v>
      </c>
      <c r="N402" s="183">
        <v>2.973697490331341E-2</v>
      </c>
      <c r="O402" s="183">
        <v>0</v>
      </c>
      <c r="P402" s="183">
        <v>0</v>
      </c>
      <c r="Q402" s="183">
        <v>0</v>
      </c>
      <c r="R402" s="184">
        <v>0</v>
      </c>
      <c r="S402" s="185">
        <f t="shared" si="248"/>
        <v>10.832014606527535</v>
      </c>
      <c r="U402" s="230" t="s">
        <v>57</v>
      </c>
      <c r="V402" s="231">
        <v>6.3622512004069254</v>
      </c>
      <c r="W402" s="231">
        <v>0</v>
      </c>
      <c r="X402" s="231">
        <v>0</v>
      </c>
      <c r="Y402" s="231">
        <v>4.4400264312172952</v>
      </c>
      <c r="Z402" s="231">
        <v>2.973697490331341E-2</v>
      </c>
      <c r="AA402" s="231">
        <v>0</v>
      </c>
      <c r="AB402" s="231">
        <v>0</v>
      </c>
      <c r="AC402" s="232">
        <v>0</v>
      </c>
      <c r="AD402" s="231">
        <v>0</v>
      </c>
      <c r="AE402" s="231">
        <v>0</v>
      </c>
      <c r="AF402" s="231">
        <v>0</v>
      </c>
      <c r="AG402" s="231">
        <v>0</v>
      </c>
      <c r="AH402" s="231">
        <v>0</v>
      </c>
      <c r="AI402" s="233">
        <f t="shared" si="249"/>
        <v>10.832014606527535</v>
      </c>
      <c r="AJ402" s="160" t="str">
        <f t="shared" si="250"/>
        <v/>
      </c>
      <c r="BA402" s="160"/>
      <c r="BR402" s="160"/>
      <c r="CG402" s="160"/>
    </row>
    <row r="403" spans="1:85" ht="15">
      <c r="A403" s="186" t="s">
        <v>58</v>
      </c>
      <c r="B403" s="175">
        <v>0</v>
      </c>
      <c r="C403" s="175">
        <v>0</v>
      </c>
      <c r="D403" s="175">
        <v>0</v>
      </c>
      <c r="E403" s="175">
        <v>0</v>
      </c>
      <c r="F403" s="362"/>
      <c r="G403" s="175">
        <v>0</v>
      </c>
      <c r="H403" s="187">
        <v>0</v>
      </c>
      <c r="I403" s="173">
        <f t="shared" si="247"/>
        <v>0</v>
      </c>
      <c r="J403" s="168"/>
      <c r="K403" s="188" t="s">
        <v>58</v>
      </c>
      <c r="L403" s="175">
        <v>0</v>
      </c>
      <c r="M403" s="175">
        <v>0</v>
      </c>
      <c r="N403" s="175">
        <v>0</v>
      </c>
      <c r="O403" s="175">
        <v>0</v>
      </c>
      <c r="P403" s="175">
        <v>12.735142349391886</v>
      </c>
      <c r="Q403" s="175">
        <v>0</v>
      </c>
      <c r="R403" s="176">
        <v>0</v>
      </c>
      <c r="S403" s="177">
        <f t="shared" si="248"/>
        <v>12.735142349391886</v>
      </c>
      <c r="U403" s="234" t="s">
        <v>58</v>
      </c>
      <c r="V403" s="226">
        <v>0</v>
      </c>
      <c r="W403" s="226">
        <v>0</v>
      </c>
      <c r="X403" s="226">
        <v>0</v>
      </c>
      <c r="Y403" s="226">
        <v>0</v>
      </c>
      <c r="Z403" s="226">
        <v>0</v>
      </c>
      <c r="AA403" s="226">
        <v>0</v>
      </c>
      <c r="AB403" s="226">
        <v>12.735142349391886</v>
      </c>
      <c r="AC403" s="227">
        <v>0</v>
      </c>
      <c r="AD403" s="226">
        <v>0</v>
      </c>
      <c r="AE403" s="226">
        <v>0</v>
      </c>
      <c r="AF403" s="226">
        <v>0</v>
      </c>
      <c r="AG403" s="226">
        <v>0</v>
      </c>
      <c r="AH403" s="226">
        <v>0</v>
      </c>
      <c r="AI403" s="229">
        <f t="shared" si="249"/>
        <v>12.735142349391886</v>
      </c>
      <c r="AJ403" s="160" t="str">
        <f t="shared" si="250"/>
        <v/>
      </c>
      <c r="BA403" s="160"/>
      <c r="BR403" s="160"/>
      <c r="CG403" s="160"/>
    </row>
    <row r="404" spans="1:85" ht="15">
      <c r="A404" s="178" t="s">
        <v>12</v>
      </c>
      <c r="B404" s="179">
        <v>0</v>
      </c>
      <c r="C404" s="179">
        <v>0</v>
      </c>
      <c r="D404" s="179">
        <v>0</v>
      </c>
      <c r="E404" s="179">
        <v>6.7951840511589034E-2</v>
      </c>
      <c r="F404" s="362"/>
      <c r="G404" s="179">
        <v>0</v>
      </c>
      <c r="H404" s="180">
        <v>0</v>
      </c>
      <c r="I404" s="181">
        <f t="shared" si="247"/>
        <v>6.7951840511589034E-2</v>
      </c>
      <c r="J404" s="168"/>
      <c r="K404" s="182" t="s">
        <v>12</v>
      </c>
      <c r="L404" s="183">
        <v>0</v>
      </c>
      <c r="M404" s="183">
        <v>0</v>
      </c>
      <c r="N404" s="183">
        <v>0</v>
      </c>
      <c r="O404" s="183">
        <v>6.7951840511589034E-2</v>
      </c>
      <c r="P404" s="183">
        <v>1.4358637070284519</v>
      </c>
      <c r="Q404" s="183">
        <v>0</v>
      </c>
      <c r="R404" s="184">
        <v>0</v>
      </c>
      <c r="S404" s="185">
        <f t="shared" si="248"/>
        <v>1.503815547540041</v>
      </c>
      <c r="U404" s="230" t="s">
        <v>12</v>
      </c>
      <c r="V404" s="231">
        <v>0</v>
      </c>
      <c r="W404" s="231">
        <v>0</v>
      </c>
      <c r="X404" s="231">
        <v>0</v>
      </c>
      <c r="Y404" s="231">
        <v>0</v>
      </c>
      <c r="Z404" s="231">
        <v>0</v>
      </c>
      <c r="AA404" s="231">
        <v>5.4361472409271229E-2</v>
      </c>
      <c r="AB404" s="231">
        <v>1.4358637070284519</v>
      </c>
      <c r="AC404" s="232">
        <v>1.3590368102317807E-2</v>
      </c>
      <c r="AD404" s="231">
        <v>0</v>
      </c>
      <c r="AE404" s="231">
        <v>0</v>
      </c>
      <c r="AF404" s="231">
        <v>0</v>
      </c>
      <c r="AG404" s="231">
        <v>0</v>
      </c>
      <c r="AH404" s="231">
        <v>1.3590368102317807E-2</v>
      </c>
      <c r="AI404" s="233">
        <f t="shared" si="249"/>
        <v>1.5038155475400408</v>
      </c>
      <c r="AJ404" s="160" t="str">
        <f t="shared" si="250"/>
        <v/>
      </c>
      <c r="BA404" s="160"/>
      <c r="BR404" s="160"/>
      <c r="CG404" s="160"/>
    </row>
    <row r="405" spans="1:85" ht="15">
      <c r="A405" s="186" t="s">
        <v>59</v>
      </c>
      <c r="B405" s="175">
        <v>0</v>
      </c>
      <c r="C405" s="175">
        <v>0</v>
      </c>
      <c r="D405" s="175">
        <v>0</v>
      </c>
      <c r="E405" s="175">
        <v>0</v>
      </c>
      <c r="F405" s="362"/>
      <c r="G405" s="175">
        <v>0</v>
      </c>
      <c r="H405" s="187">
        <v>0</v>
      </c>
      <c r="I405" s="173">
        <f t="shared" si="247"/>
        <v>0</v>
      </c>
      <c r="J405" s="168"/>
      <c r="K405" s="188" t="s">
        <v>59</v>
      </c>
      <c r="L405" s="175">
        <v>0</v>
      </c>
      <c r="M405" s="175">
        <v>0</v>
      </c>
      <c r="N405" s="175">
        <v>0</v>
      </c>
      <c r="O405" s="175">
        <v>0</v>
      </c>
      <c r="P405" s="175">
        <v>0</v>
      </c>
      <c r="Q405" s="175">
        <v>0</v>
      </c>
      <c r="R405" s="176">
        <v>0</v>
      </c>
      <c r="S405" s="177">
        <f t="shared" si="248"/>
        <v>0</v>
      </c>
      <c r="U405" s="234" t="s">
        <v>59</v>
      </c>
      <c r="V405" s="226">
        <v>0</v>
      </c>
      <c r="W405" s="226">
        <v>0</v>
      </c>
      <c r="X405" s="226">
        <v>0</v>
      </c>
      <c r="Y405" s="226">
        <v>0</v>
      </c>
      <c r="Z405" s="226">
        <v>0</v>
      </c>
      <c r="AA405" s="226">
        <v>0</v>
      </c>
      <c r="AB405" s="226">
        <v>0</v>
      </c>
      <c r="AC405" s="227">
        <v>0</v>
      </c>
      <c r="AD405" s="226">
        <v>0</v>
      </c>
      <c r="AE405" s="226">
        <v>0</v>
      </c>
      <c r="AF405" s="226">
        <v>0</v>
      </c>
      <c r="AG405" s="226">
        <v>0</v>
      </c>
      <c r="AH405" s="226">
        <v>0</v>
      </c>
      <c r="AI405" s="229">
        <f t="shared" si="249"/>
        <v>0</v>
      </c>
      <c r="AJ405" s="160" t="str">
        <f t="shared" si="250"/>
        <v/>
      </c>
      <c r="BA405" s="160"/>
      <c r="BR405" s="160"/>
      <c r="CG405" s="160"/>
    </row>
    <row r="406" spans="1:85" ht="15">
      <c r="A406" s="178" t="s">
        <v>17</v>
      </c>
      <c r="B406" s="179">
        <v>9.7160511288831075E-2</v>
      </c>
      <c r="C406" s="179">
        <v>0.87444460159947945</v>
      </c>
      <c r="D406" s="179">
        <v>0</v>
      </c>
      <c r="E406" s="179">
        <v>0</v>
      </c>
      <c r="F406" s="362"/>
      <c r="G406" s="179">
        <v>0</v>
      </c>
      <c r="H406" s="180">
        <v>0</v>
      </c>
      <c r="I406" s="181">
        <f t="shared" si="247"/>
        <v>0.97160511288831053</v>
      </c>
      <c r="J406" s="168"/>
      <c r="K406" s="182" t="s">
        <v>17</v>
      </c>
      <c r="L406" s="183">
        <v>9.7160511288831075E-2</v>
      </c>
      <c r="M406" s="183">
        <v>0.87444460159947945</v>
      </c>
      <c r="N406" s="183">
        <v>0</v>
      </c>
      <c r="O406" s="183">
        <v>0</v>
      </c>
      <c r="P406" s="183">
        <v>8.0586714542190588E-2</v>
      </c>
      <c r="Q406" s="183">
        <v>0</v>
      </c>
      <c r="R406" s="184">
        <v>0</v>
      </c>
      <c r="S406" s="185">
        <f t="shared" si="248"/>
        <v>1.0521918274305011</v>
      </c>
      <c r="U406" s="230" t="s">
        <v>17</v>
      </c>
      <c r="V406" s="231">
        <v>9.7160511288831075E-2</v>
      </c>
      <c r="W406" s="231">
        <v>0</v>
      </c>
      <c r="X406" s="231">
        <v>0</v>
      </c>
      <c r="Y406" s="231">
        <v>0.87444460159947945</v>
      </c>
      <c r="Z406" s="231">
        <v>0</v>
      </c>
      <c r="AA406" s="231">
        <v>0</v>
      </c>
      <c r="AB406" s="231">
        <v>8.0586714542190588E-2</v>
      </c>
      <c r="AC406" s="232">
        <v>0</v>
      </c>
      <c r="AD406" s="231">
        <v>0</v>
      </c>
      <c r="AE406" s="231">
        <v>0</v>
      </c>
      <c r="AF406" s="231">
        <v>0</v>
      </c>
      <c r="AG406" s="231">
        <v>0</v>
      </c>
      <c r="AH406" s="231">
        <v>0</v>
      </c>
      <c r="AI406" s="233">
        <f t="shared" si="249"/>
        <v>1.0521918274305011</v>
      </c>
      <c r="AJ406" s="160" t="str">
        <f t="shared" si="250"/>
        <v/>
      </c>
      <c r="BA406" s="160"/>
      <c r="BR406" s="160"/>
      <c r="CG406" s="160"/>
    </row>
    <row r="407" spans="1:85" ht="15">
      <c r="A407" s="186" t="s">
        <v>139</v>
      </c>
      <c r="B407" s="175">
        <v>6.554256074703078</v>
      </c>
      <c r="C407" s="175">
        <v>29.457125331142095</v>
      </c>
      <c r="D407" s="175">
        <v>15.583834855306456</v>
      </c>
      <c r="E407" s="175">
        <v>2.4066831389898775</v>
      </c>
      <c r="F407" s="362"/>
      <c r="G407" s="175">
        <v>0</v>
      </c>
      <c r="H407" s="187">
        <v>0</v>
      </c>
      <c r="I407" s="173">
        <f t="shared" si="247"/>
        <v>54.001899400141504</v>
      </c>
      <c r="J407" s="168"/>
      <c r="K407" s="188" t="s">
        <v>139</v>
      </c>
      <c r="L407" s="175">
        <v>6.554256074703078</v>
      </c>
      <c r="M407" s="175">
        <v>29.457125331142095</v>
      </c>
      <c r="N407" s="175">
        <v>15.583834855306456</v>
      </c>
      <c r="O407" s="175">
        <v>2.4066831389898775</v>
      </c>
      <c r="P407" s="175">
        <v>0</v>
      </c>
      <c r="Q407" s="175">
        <v>0</v>
      </c>
      <c r="R407" s="176">
        <v>0</v>
      </c>
      <c r="S407" s="177">
        <f t="shared" si="248"/>
        <v>54.001899400141504</v>
      </c>
      <c r="U407" s="234" t="s">
        <v>139</v>
      </c>
      <c r="V407" s="226">
        <v>6.554256074703078</v>
      </c>
      <c r="W407" s="226">
        <v>0</v>
      </c>
      <c r="X407" s="226">
        <v>0</v>
      </c>
      <c r="Y407" s="226">
        <v>29.457125331142095</v>
      </c>
      <c r="Z407" s="226">
        <v>15.583834855306456</v>
      </c>
      <c r="AA407" s="226">
        <v>3.8520221641776951E-2</v>
      </c>
      <c r="AB407" s="226">
        <v>0</v>
      </c>
      <c r="AC407" s="227">
        <v>2.3681629173481005</v>
      </c>
      <c r="AD407" s="226">
        <v>0</v>
      </c>
      <c r="AE407" s="226">
        <v>0</v>
      </c>
      <c r="AF407" s="226">
        <v>0</v>
      </c>
      <c r="AG407" s="226">
        <v>0</v>
      </c>
      <c r="AH407" s="226">
        <v>2.3681629173481005</v>
      </c>
      <c r="AI407" s="229">
        <f t="shared" si="249"/>
        <v>54.001899400141504</v>
      </c>
      <c r="AJ407" s="160" t="str">
        <f t="shared" si="250"/>
        <v/>
      </c>
      <c r="BA407" s="160"/>
      <c r="BR407" s="160"/>
      <c r="CG407" s="160"/>
    </row>
    <row r="408" spans="1:85" ht="15">
      <c r="A408" s="178" t="s">
        <v>25</v>
      </c>
      <c r="B408" s="179">
        <v>2.713355830221774</v>
      </c>
      <c r="C408" s="179">
        <v>1.1480091928580418</v>
      </c>
      <c r="D408" s="179">
        <v>0.5964030749419994</v>
      </c>
      <c r="E408" s="179">
        <v>37.638924563285101</v>
      </c>
      <c r="F408" s="362"/>
      <c r="G408" s="179">
        <v>5.0593235802219834</v>
      </c>
      <c r="H408" s="180">
        <v>0</v>
      </c>
      <c r="I408" s="181">
        <f t="shared" si="247"/>
        <v>47.156016241528903</v>
      </c>
      <c r="J408" s="168"/>
      <c r="K408" s="182" t="s">
        <v>25</v>
      </c>
      <c r="L408" s="183">
        <v>2.713355830221774</v>
      </c>
      <c r="M408" s="183">
        <v>1.1480091928580418</v>
      </c>
      <c r="N408" s="183">
        <v>0.5964030749419994</v>
      </c>
      <c r="O408" s="183">
        <v>37.638924563285101</v>
      </c>
      <c r="P408" s="183">
        <v>0</v>
      </c>
      <c r="Q408" s="183">
        <v>5.0593235802219834</v>
      </c>
      <c r="R408" s="184">
        <v>0</v>
      </c>
      <c r="S408" s="185">
        <f t="shared" si="248"/>
        <v>47.156016241528903</v>
      </c>
      <c r="U408" s="230" t="s">
        <v>25</v>
      </c>
      <c r="V408" s="231">
        <v>0.7580743122364173</v>
      </c>
      <c r="W408" s="231">
        <v>1.8120719630640958</v>
      </c>
      <c r="X408" s="231">
        <v>5.0593235802219834</v>
      </c>
      <c r="Y408" s="231">
        <v>1.1480091928580418</v>
      </c>
      <c r="Z408" s="231">
        <v>0.5964030749419994</v>
      </c>
      <c r="AA408" s="231">
        <v>37.305760976236215</v>
      </c>
      <c r="AB408" s="231">
        <v>0</v>
      </c>
      <c r="AC408" s="232">
        <v>0.47637314197014907</v>
      </c>
      <c r="AD408" s="231">
        <v>0.14320955492126056</v>
      </c>
      <c r="AE408" s="231">
        <v>0</v>
      </c>
      <c r="AF408" s="231">
        <v>0</v>
      </c>
      <c r="AG408" s="231">
        <v>0</v>
      </c>
      <c r="AH408" s="231">
        <v>0.33316358704888849</v>
      </c>
      <c r="AI408" s="233">
        <f t="shared" si="249"/>
        <v>47.156016241528903</v>
      </c>
      <c r="AJ408" s="160" t="str">
        <f t="shared" si="250"/>
        <v/>
      </c>
      <c r="BA408" s="160"/>
      <c r="BR408" s="160"/>
      <c r="CG408" s="160"/>
    </row>
    <row r="409" spans="1:85" ht="15">
      <c r="A409" s="186" t="s">
        <v>24</v>
      </c>
      <c r="B409" s="175">
        <v>4.4779945156130108</v>
      </c>
      <c r="C409" s="175">
        <v>0</v>
      </c>
      <c r="D409" s="175">
        <v>0</v>
      </c>
      <c r="E409" s="175">
        <v>0</v>
      </c>
      <c r="F409" s="362"/>
      <c r="G409" s="175">
        <v>0</v>
      </c>
      <c r="H409" s="187">
        <v>0</v>
      </c>
      <c r="I409" s="173">
        <f t="shared" si="247"/>
        <v>4.4779945156130108</v>
      </c>
      <c r="J409" s="168"/>
      <c r="K409" s="188" t="s">
        <v>24</v>
      </c>
      <c r="L409" s="175">
        <v>4.4779945156130108</v>
      </c>
      <c r="M409" s="175">
        <v>0</v>
      </c>
      <c r="N409" s="175">
        <v>0</v>
      </c>
      <c r="O409" s="175">
        <v>0</v>
      </c>
      <c r="P409" s="175">
        <v>0</v>
      </c>
      <c r="Q409" s="175">
        <v>0</v>
      </c>
      <c r="R409" s="176">
        <v>0</v>
      </c>
      <c r="S409" s="177">
        <f t="shared" si="248"/>
        <v>4.4779945156130108</v>
      </c>
      <c r="U409" s="234" t="s">
        <v>24</v>
      </c>
      <c r="V409" s="226">
        <v>4.2987198197384906</v>
      </c>
      <c r="W409" s="226">
        <v>0</v>
      </c>
      <c r="X409" s="226">
        <v>0</v>
      </c>
      <c r="Y409" s="226">
        <v>0</v>
      </c>
      <c r="Z409" s="226">
        <v>0</v>
      </c>
      <c r="AA409" s="226">
        <v>0</v>
      </c>
      <c r="AB409" s="226">
        <v>0</v>
      </c>
      <c r="AC409" s="227">
        <v>0.1792746958745205</v>
      </c>
      <c r="AD409" s="226">
        <v>0.1792746958745205</v>
      </c>
      <c r="AE409" s="226">
        <v>0</v>
      </c>
      <c r="AF409" s="226">
        <v>0</v>
      </c>
      <c r="AG409" s="226">
        <v>0</v>
      </c>
      <c r="AH409" s="226">
        <v>0</v>
      </c>
      <c r="AI409" s="229">
        <f t="shared" si="249"/>
        <v>4.4779945156130108</v>
      </c>
      <c r="AJ409" s="160" t="str">
        <f t="shared" si="250"/>
        <v/>
      </c>
      <c r="BA409" s="160"/>
      <c r="BR409" s="160"/>
      <c r="CG409" s="160"/>
    </row>
    <row r="410" spans="1:85" ht="15">
      <c r="A410" s="178" t="s">
        <v>60</v>
      </c>
      <c r="B410" s="179">
        <v>0.9839040061152019</v>
      </c>
      <c r="C410" s="179">
        <v>0</v>
      </c>
      <c r="D410" s="179">
        <v>0</v>
      </c>
      <c r="E410" s="179">
        <v>0</v>
      </c>
      <c r="F410" s="362"/>
      <c r="G410" s="179">
        <v>0</v>
      </c>
      <c r="H410" s="180">
        <v>0</v>
      </c>
      <c r="I410" s="181">
        <f t="shared" si="247"/>
        <v>0.9839040061152019</v>
      </c>
      <c r="J410" s="168"/>
      <c r="K410" s="182" t="s">
        <v>60</v>
      </c>
      <c r="L410" s="183">
        <v>0.9839040061152019</v>
      </c>
      <c r="M410" s="183">
        <v>0</v>
      </c>
      <c r="N410" s="183">
        <v>0</v>
      </c>
      <c r="O410" s="183">
        <v>0</v>
      </c>
      <c r="P410" s="183">
        <v>0</v>
      </c>
      <c r="Q410" s="183">
        <v>0</v>
      </c>
      <c r="R410" s="184">
        <v>0</v>
      </c>
      <c r="S410" s="185">
        <f t="shared" si="248"/>
        <v>0.9839040061152019</v>
      </c>
      <c r="U410" s="230" t="s">
        <v>60</v>
      </c>
      <c r="V410" s="231">
        <v>0.9839040061152019</v>
      </c>
      <c r="W410" s="231">
        <v>0</v>
      </c>
      <c r="X410" s="231">
        <v>0</v>
      </c>
      <c r="Y410" s="231">
        <v>0</v>
      </c>
      <c r="Z410" s="231">
        <v>0</v>
      </c>
      <c r="AA410" s="231">
        <v>0</v>
      </c>
      <c r="AB410" s="231">
        <v>0</v>
      </c>
      <c r="AC410" s="232">
        <v>0</v>
      </c>
      <c r="AD410" s="231">
        <v>0</v>
      </c>
      <c r="AE410" s="231">
        <v>0</v>
      </c>
      <c r="AF410" s="231">
        <v>0</v>
      </c>
      <c r="AG410" s="231">
        <v>0</v>
      </c>
      <c r="AH410" s="231">
        <v>0</v>
      </c>
      <c r="AI410" s="233">
        <f t="shared" si="249"/>
        <v>0.9839040061152019</v>
      </c>
      <c r="AJ410" s="160" t="str">
        <f t="shared" si="250"/>
        <v/>
      </c>
      <c r="BA410" s="160"/>
      <c r="BR410" s="160"/>
      <c r="CG410" s="160"/>
    </row>
    <row r="411" spans="1:85" ht="15">
      <c r="A411" s="186" t="s">
        <v>22</v>
      </c>
      <c r="B411" s="175">
        <v>2.3881857367541959</v>
      </c>
      <c r="C411" s="175">
        <v>0</v>
      </c>
      <c r="D411" s="175">
        <v>0</v>
      </c>
      <c r="E411" s="175">
        <v>0</v>
      </c>
      <c r="F411" s="362"/>
      <c r="G411" s="175">
        <v>0</v>
      </c>
      <c r="H411" s="187">
        <v>0</v>
      </c>
      <c r="I411" s="173">
        <f t="shared" si="247"/>
        <v>2.3881857367541959</v>
      </c>
      <c r="J411" s="168"/>
      <c r="K411" s="188" t="s">
        <v>22</v>
      </c>
      <c r="L411" s="175">
        <v>2.3881857367541959</v>
      </c>
      <c r="M411" s="175">
        <v>0</v>
      </c>
      <c r="N411" s="175">
        <v>0</v>
      </c>
      <c r="O411" s="175">
        <v>0</v>
      </c>
      <c r="P411" s="175">
        <v>0.74181136765683975</v>
      </c>
      <c r="Q411" s="175">
        <v>0</v>
      </c>
      <c r="R411" s="176">
        <v>0</v>
      </c>
      <c r="S411" s="177">
        <f t="shared" si="248"/>
        <v>3.1299971044110357</v>
      </c>
      <c r="U411" s="234" t="s">
        <v>22</v>
      </c>
      <c r="V411" s="226">
        <v>2.2687764499164862</v>
      </c>
      <c r="W411" s="226">
        <v>0</v>
      </c>
      <c r="X411" s="226">
        <v>0</v>
      </c>
      <c r="Y411" s="226">
        <v>0</v>
      </c>
      <c r="Z411" s="226">
        <v>0</v>
      </c>
      <c r="AA411" s="226">
        <v>0</v>
      </c>
      <c r="AB411" s="226">
        <v>0.74181136765683975</v>
      </c>
      <c r="AC411" s="227">
        <v>0.11940928683770979</v>
      </c>
      <c r="AD411" s="226">
        <v>0.11940928683770979</v>
      </c>
      <c r="AE411" s="226">
        <v>0</v>
      </c>
      <c r="AF411" s="226">
        <v>0</v>
      </c>
      <c r="AG411" s="226">
        <v>0</v>
      </c>
      <c r="AH411" s="226">
        <v>0</v>
      </c>
      <c r="AI411" s="229">
        <f t="shared" si="249"/>
        <v>3.1299971044110357</v>
      </c>
      <c r="AJ411" s="160" t="str">
        <f t="shared" si="250"/>
        <v/>
      </c>
      <c r="BA411" s="160"/>
      <c r="BR411" s="160"/>
      <c r="CG411" s="160"/>
    </row>
    <row r="412" spans="1:85" ht="15">
      <c r="A412" s="178" t="s">
        <v>21</v>
      </c>
      <c r="B412" s="179">
        <v>0</v>
      </c>
      <c r="C412" s="179">
        <v>0</v>
      </c>
      <c r="D412" s="179">
        <v>0</v>
      </c>
      <c r="E412" s="179">
        <v>0</v>
      </c>
      <c r="F412" s="362"/>
      <c r="G412" s="179">
        <v>0</v>
      </c>
      <c r="H412" s="180">
        <v>0</v>
      </c>
      <c r="I412" s="181">
        <f t="shared" si="247"/>
        <v>0</v>
      </c>
      <c r="J412" s="168"/>
      <c r="K412" s="182" t="s">
        <v>21</v>
      </c>
      <c r="L412" s="183">
        <v>0</v>
      </c>
      <c r="M412" s="183">
        <v>0</v>
      </c>
      <c r="N412" s="183">
        <v>0</v>
      </c>
      <c r="O412" s="183">
        <v>0</v>
      </c>
      <c r="P412" s="183">
        <v>0</v>
      </c>
      <c r="Q412" s="183">
        <v>0</v>
      </c>
      <c r="R412" s="184">
        <v>0</v>
      </c>
      <c r="S412" s="185">
        <f t="shared" si="248"/>
        <v>0</v>
      </c>
      <c r="U412" s="230" t="s">
        <v>61</v>
      </c>
      <c r="V412" s="231">
        <v>0</v>
      </c>
      <c r="W412" s="231">
        <v>0</v>
      </c>
      <c r="X412" s="231">
        <v>0</v>
      </c>
      <c r="Y412" s="231">
        <v>0</v>
      </c>
      <c r="Z412" s="231">
        <v>0</v>
      </c>
      <c r="AA412" s="231">
        <v>0</v>
      </c>
      <c r="AB412" s="231">
        <v>0</v>
      </c>
      <c r="AC412" s="232">
        <v>0</v>
      </c>
      <c r="AD412" s="231">
        <v>0</v>
      </c>
      <c r="AE412" s="231">
        <v>0</v>
      </c>
      <c r="AF412" s="231">
        <v>0</v>
      </c>
      <c r="AG412" s="231">
        <v>0</v>
      </c>
      <c r="AH412" s="231">
        <v>0</v>
      </c>
      <c r="AI412" s="233">
        <f t="shared" si="249"/>
        <v>0</v>
      </c>
      <c r="AJ412" s="160" t="str">
        <f t="shared" si="250"/>
        <v/>
      </c>
      <c r="BA412" s="160"/>
      <c r="BR412" s="160"/>
      <c r="CG412" s="160"/>
    </row>
    <row r="413" spans="1:85" ht="15">
      <c r="A413" s="189" t="s">
        <v>64</v>
      </c>
      <c r="B413" s="175">
        <v>0</v>
      </c>
      <c r="C413" s="175">
        <v>0</v>
      </c>
      <c r="D413" s="175">
        <v>0</v>
      </c>
      <c r="E413" s="175">
        <v>0</v>
      </c>
      <c r="F413" s="362"/>
      <c r="G413" s="175">
        <v>0</v>
      </c>
      <c r="H413" s="187">
        <v>0</v>
      </c>
      <c r="I413" s="173">
        <f t="shared" si="247"/>
        <v>0</v>
      </c>
      <c r="J413" s="168"/>
      <c r="K413" s="190" t="s">
        <v>64</v>
      </c>
      <c r="L413" s="175">
        <v>0</v>
      </c>
      <c r="M413" s="175">
        <v>0</v>
      </c>
      <c r="N413" s="175">
        <v>0</v>
      </c>
      <c r="O413" s="175">
        <v>0</v>
      </c>
      <c r="P413" s="175">
        <v>0</v>
      </c>
      <c r="Q413" s="175">
        <v>0</v>
      </c>
      <c r="R413" s="176">
        <v>0</v>
      </c>
      <c r="S413" s="177">
        <f t="shared" si="248"/>
        <v>0</v>
      </c>
      <c r="U413" s="235" t="s">
        <v>62</v>
      </c>
      <c r="V413" s="226">
        <v>0</v>
      </c>
      <c r="W413" s="226">
        <v>0</v>
      </c>
      <c r="X413" s="226">
        <v>0</v>
      </c>
      <c r="Y413" s="226">
        <v>0</v>
      </c>
      <c r="Z413" s="226">
        <v>0</v>
      </c>
      <c r="AA413" s="226">
        <v>0</v>
      </c>
      <c r="AB413" s="226">
        <v>0</v>
      </c>
      <c r="AC413" s="227">
        <v>0</v>
      </c>
      <c r="AD413" s="228">
        <v>0</v>
      </c>
      <c r="AE413" s="228">
        <v>0</v>
      </c>
      <c r="AF413" s="228">
        <v>0</v>
      </c>
      <c r="AG413" s="228">
        <v>0</v>
      </c>
      <c r="AH413" s="228">
        <v>0</v>
      </c>
      <c r="AI413" s="229">
        <f t="shared" si="249"/>
        <v>0</v>
      </c>
      <c r="AJ413" s="160" t="str">
        <f t="shared" si="250"/>
        <v/>
      </c>
      <c r="BA413" s="160"/>
      <c r="BR413" s="160"/>
      <c r="CG413" s="160"/>
    </row>
    <row r="414" spans="1:85">
      <c r="A414" s="191" t="s">
        <v>23</v>
      </c>
      <c r="B414" s="192">
        <v>0</v>
      </c>
      <c r="C414" s="192">
        <v>0</v>
      </c>
      <c r="D414" s="192">
        <v>0</v>
      </c>
      <c r="E414" s="192">
        <v>0</v>
      </c>
      <c r="F414" s="362"/>
      <c r="G414" s="192">
        <v>0</v>
      </c>
      <c r="H414" s="193">
        <v>0</v>
      </c>
      <c r="I414" s="194">
        <f t="shared" si="247"/>
        <v>0</v>
      </c>
      <c r="J414" s="168"/>
      <c r="K414" s="195" t="s">
        <v>23</v>
      </c>
      <c r="L414" s="196">
        <v>0</v>
      </c>
      <c r="M414" s="196">
        <v>0</v>
      </c>
      <c r="N414" s="196">
        <v>0</v>
      </c>
      <c r="O414" s="196">
        <v>0</v>
      </c>
      <c r="P414" s="196">
        <v>0</v>
      </c>
      <c r="Q414" s="196">
        <v>0</v>
      </c>
      <c r="R414" s="197">
        <v>0</v>
      </c>
      <c r="S414" s="198">
        <f t="shared" si="248"/>
        <v>0</v>
      </c>
      <c r="U414" s="236" t="s">
        <v>66</v>
      </c>
      <c r="V414" s="237">
        <v>0</v>
      </c>
      <c r="W414" s="237">
        <v>0</v>
      </c>
      <c r="X414" s="237">
        <v>0</v>
      </c>
      <c r="Y414" s="237">
        <v>0</v>
      </c>
      <c r="Z414" s="237">
        <v>0</v>
      </c>
      <c r="AA414" s="237">
        <v>0</v>
      </c>
      <c r="AB414" s="237">
        <v>0</v>
      </c>
      <c r="AC414" s="237">
        <v>0</v>
      </c>
      <c r="AD414" s="237">
        <v>0</v>
      </c>
      <c r="AE414" s="237">
        <v>0</v>
      </c>
      <c r="AF414" s="237">
        <v>0</v>
      </c>
      <c r="AG414" s="237">
        <v>0</v>
      </c>
      <c r="AH414" s="125">
        <v>0</v>
      </c>
      <c r="AI414" s="238">
        <f t="shared" si="249"/>
        <v>0</v>
      </c>
      <c r="AJ414" s="160" t="str">
        <f t="shared" si="250"/>
        <v/>
      </c>
      <c r="BA414" s="160"/>
      <c r="BR414" s="160"/>
      <c r="CG414" s="160"/>
    </row>
    <row r="415" spans="1:85">
      <c r="A415" s="199" t="s">
        <v>19</v>
      </c>
      <c r="B415" s="200">
        <v>0</v>
      </c>
      <c r="C415" s="200">
        <v>0</v>
      </c>
      <c r="D415" s="200">
        <v>0</v>
      </c>
      <c r="E415" s="200">
        <v>0</v>
      </c>
      <c r="F415" s="362"/>
      <c r="G415" s="200">
        <v>0</v>
      </c>
      <c r="H415" s="201">
        <v>0</v>
      </c>
      <c r="I415" s="202">
        <f t="shared" si="247"/>
        <v>0</v>
      </c>
      <c r="J415" s="168"/>
      <c r="K415" s="203" t="s">
        <v>19</v>
      </c>
      <c r="L415" s="200">
        <v>0</v>
      </c>
      <c r="M415" s="200">
        <v>0</v>
      </c>
      <c r="N415" s="200">
        <v>0</v>
      </c>
      <c r="O415" s="200">
        <v>0</v>
      </c>
      <c r="P415" s="200">
        <v>0</v>
      </c>
      <c r="Q415" s="200">
        <v>0</v>
      </c>
      <c r="R415" s="204">
        <v>0</v>
      </c>
      <c r="S415" s="205">
        <f t="shared" si="248"/>
        <v>0</v>
      </c>
      <c r="U415" s="239" t="s">
        <v>19</v>
      </c>
      <c r="V415" s="240">
        <v>0</v>
      </c>
      <c r="W415" s="240">
        <v>0</v>
      </c>
      <c r="X415" s="240">
        <v>0</v>
      </c>
      <c r="Y415" s="240">
        <v>0</v>
      </c>
      <c r="Z415" s="240">
        <v>0</v>
      </c>
      <c r="AA415" s="240">
        <v>0</v>
      </c>
      <c r="AB415" s="240">
        <v>0</v>
      </c>
      <c r="AC415" s="240">
        <v>0</v>
      </c>
      <c r="AD415" s="241">
        <v>0</v>
      </c>
      <c r="AE415" s="241">
        <v>0</v>
      </c>
      <c r="AF415" s="241">
        <v>0</v>
      </c>
      <c r="AG415" s="241">
        <v>0</v>
      </c>
      <c r="AH415" s="241">
        <v>0</v>
      </c>
      <c r="AI415" s="242">
        <f t="shared" si="249"/>
        <v>0</v>
      </c>
      <c r="AJ415" s="160" t="str">
        <f t="shared" si="250"/>
        <v/>
      </c>
      <c r="BA415" s="160"/>
      <c r="BR415" s="160"/>
      <c r="CG415" s="160"/>
    </row>
    <row r="416" spans="1:85">
      <c r="A416" s="191" t="s">
        <v>20</v>
      </c>
      <c r="B416" s="192">
        <v>0</v>
      </c>
      <c r="C416" s="192">
        <v>0</v>
      </c>
      <c r="D416" s="192">
        <v>0</v>
      </c>
      <c r="E416" s="192">
        <v>0</v>
      </c>
      <c r="F416" s="362"/>
      <c r="G416" s="192">
        <v>0</v>
      </c>
      <c r="H416" s="193">
        <v>0</v>
      </c>
      <c r="I416" s="194">
        <f t="shared" si="247"/>
        <v>0</v>
      </c>
      <c r="J416" s="168"/>
      <c r="K416" s="195" t="s">
        <v>20</v>
      </c>
      <c r="L416" s="196">
        <v>0</v>
      </c>
      <c r="M416" s="196">
        <v>0</v>
      </c>
      <c r="N416" s="196">
        <v>0</v>
      </c>
      <c r="O416" s="196">
        <v>0</v>
      </c>
      <c r="P416" s="196">
        <v>0</v>
      </c>
      <c r="Q416" s="196">
        <v>0</v>
      </c>
      <c r="R416" s="197">
        <v>0</v>
      </c>
      <c r="S416" s="198">
        <f t="shared" si="248"/>
        <v>0</v>
      </c>
      <c r="U416" s="236" t="s">
        <v>20</v>
      </c>
      <c r="V416" s="237">
        <v>0</v>
      </c>
      <c r="W416" s="237">
        <v>0</v>
      </c>
      <c r="X416" s="237">
        <v>0</v>
      </c>
      <c r="Y416" s="237">
        <v>0</v>
      </c>
      <c r="Z416" s="237">
        <v>0</v>
      </c>
      <c r="AA416" s="237">
        <v>0</v>
      </c>
      <c r="AB416" s="237">
        <v>0</v>
      </c>
      <c r="AC416" s="237">
        <v>0</v>
      </c>
      <c r="AD416" s="237">
        <v>0</v>
      </c>
      <c r="AE416" s="237">
        <v>0</v>
      </c>
      <c r="AF416" s="237">
        <v>0</v>
      </c>
      <c r="AG416" s="237">
        <v>0</v>
      </c>
      <c r="AH416" s="125">
        <v>0</v>
      </c>
      <c r="AI416" s="238">
        <f t="shared" si="249"/>
        <v>0</v>
      </c>
      <c r="AJ416" s="160" t="str">
        <f t="shared" si="250"/>
        <v/>
      </c>
      <c r="BA416" s="160"/>
      <c r="BR416" s="160"/>
      <c r="CG416" s="160"/>
    </row>
    <row r="417" spans="1:85" ht="15" thickBot="1">
      <c r="A417" s="206" t="s">
        <v>11</v>
      </c>
      <c r="B417" s="207">
        <v>0</v>
      </c>
      <c r="C417" s="207">
        <v>0</v>
      </c>
      <c r="D417" s="207">
        <v>0</v>
      </c>
      <c r="E417" s="207">
        <v>0</v>
      </c>
      <c r="F417" s="363"/>
      <c r="G417" s="207">
        <v>0</v>
      </c>
      <c r="H417" s="208">
        <v>0</v>
      </c>
      <c r="I417" s="209">
        <f t="shared" si="247"/>
        <v>0</v>
      </c>
      <c r="J417" s="168"/>
      <c r="K417" s="210" t="s">
        <v>11</v>
      </c>
      <c r="L417" s="207">
        <v>0</v>
      </c>
      <c r="M417" s="207">
        <v>0</v>
      </c>
      <c r="N417" s="207">
        <v>0</v>
      </c>
      <c r="O417" s="207">
        <v>0</v>
      </c>
      <c r="P417" s="207">
        <v>0</v>
      </c>
      <c r="Q417" s="207">
        <v>0</v>
      </c>
      <c r="R417" s="211">
        <v>0</v>
      </c>
      <c r="S417" s="212">
        <f t="shared" si="248"/>
        <v>0</v>
      </c>
      <c r="U417" s="239" t="s">
        <v>11</v>
      </c>
      <c r="V417" s="240">
        <v>0</v>
      </c>
      <c r="W417" s="240">
        <v>0</v>
      </c>
      <c r="X417" s="240">
        <v>0</v>
      </c>
      <c r="Y417" s="240">
        <v>0</v>
      </c>
      <c r="Z417" s="240">
        <v>0</v>
      </c>
      <c r="AA417" s="240">
        <v>0</v>
      </c>
      <c r="AB417" s="240">
        <v>0</v>
      </c>
      <c r="AC417" s="240">
        <v>0</v>
      </c>
      <c r="AD417" s="241">
        <v>0</v>
      </c>
      <c r="AE417" s="241">
        <v>0</v>
      </c>
      <c r="AF417" s="241">
        <v>0</v>
      </c>
      <c r="AG417" s="241">
        <v>0</v>
      </c>
      <c r="AH417" s="241">
        <v>0</v>
      </c>
      <c r="AI417" s="242">
        <f t="shared" si="249"/>
        <v>0</v>
      </c>
      <c r="AJ417" s="160" t="str">
        <f t="shared" si="250"/>
        <v/>
      </c>
      <c r="BA417" s="160"/>
      <c r="BR417" s="160"/>
      <c r="CG417" s="160"/>
    </row>
    <row r="418" spans="1:85" ht="15">
      <c r="A418" s="213" t="s">
        <v>26</v>
      </c>
      <c r="B418" s="214">
        <f>SUM(B397:B413)</f>
        <v>31.219710241451395</v>
      </c>
      <c r="C418" s="214">
        <f t="shared" ref="C418:H418" si="251">SUM(C397:C413)</f>
        <v>35.919605556816911</v>
      </c>
      <c r="D418" s="214">
        <f t="shared" si="251"/>
        <v>21.391913832510713</v>
      </c>
      <c r="E418" s="214">
        <f t="shared" si="251"/>
        <v>40.113559542786568</v>
      </c>
      <c r="F418" s="214">
        <f t="shared" si="251"/>
        <v>0</v>
      </c>
      <c r="G418" s="214">
        <f t="shared" si="251"/>
        <v>5.0593235802219834</v>
      </c>
      <c r="H418" s="216">
        <f t="shared" si="251"/>
        <v>0</v>
      </c>
      <c r="I418" s="173">
        <f t="shared" ref="I418" si="252">SUM(I397:I413)</f>
        <v>133.70411275378757</v>
      </c>
      <c r="J418" s="168"/>
      <c r="K418" s="215" t="s">
        <v>26</v>
      </c>
      <c r="L418" s="214">
        <f>SUM(L397:L413)</f>
        <v>31.219710241451395</v>
      </c>
      <c r="M418" s="214">
        <f t="shared" ref="M418:R418" si="253">SUM(M397:M413)</f>
        <v>35.919605556816911</v>
      </c>
      <c r="N418" s="214">
        <f t="shared" si="253"/>
        <v>21.391913832510713</v>
      </c>
      <c r="O418" s="214">
        <f t="shared" si="253"/>
        <v>40.113559542786568</v>
      </c>
      <c r="P418" s="214">
        <f t="shared" si="253"/>
        <v>14.993404138619368</v>
      </c>
      <c r="Q418" s="214">
        <f t="shared" si="253"/>
        <v>5.0593235802219834</v>
      </c>
      <c r="R418" s="216">
        <f t="shared" si="253"/>
        <v>0</v>
      </c>
      <c r="S418" s="217">
        <f t="shared" ref="S418" si="254">SUM(S397:S413)</f>
        <v>148.69751689240695</v>
      </c>
      <c r="T418" s="160" t="str">
        <f>IF(ABS(S418-AI418)&gt;0.01,S418-AI418,"")</f>
        <v/>
      </c>
      <c r="U418" s="243" t="s">
        <v>63</v>
      </c>
      <c r="V418" s="244">
        <f>SUM(V397:V413)</f>
        <v>28.965744740753806</v>
      </c>
      <c r="W418" s="244">
        <f t="shared" ref="W418:AH418" si="255">SUM(W397:W413)</f>
        <v>1.8120719630640958</v>
      </c>
      <c r="X418" s="244">
        <f t="shared" si="255"/>
        <v>5.0593235802219834</v>
      </c>
      <c r="Y418" s="244">
        <f t="shared" si="255"/>
        <v>35.919605556816911</v>
      </c>
      <c r="Z418" s="244">
        <f t="shared" si="255"/>
        <v>21.391913832510713</v>
      </c>
      <c r="AA418" s="244">
        <f t="shared" si="255"/>
        <v>37.398642670287266</v>
      </c>
      <c r="AB418" s="244">
        <f t="shared" si="255"/>
        <v>14.993404138619368</v>
      </c>
      <c r="AC418" s="244">
        <f t="shared" si="255"/>
        <v>3.1568104101327976</v>
      </c>
      <c r="AD418" s="245">
        <f t="shared" si="255"/>
        <v>0.44189353763349082</v>
      </c>
      <c r="AE418" s="245">
        <f t="shared" si="255"/>
        <v>0</v>
      </c>
      <c r="AF418" s="245">
        <f t="shared" si="255"/>
        <v>0</v>
      </c>
      <c r="AG418" s="245">
        <f t="shared" si="255"/>
        <v>0</v>
      </c>
      <c r="AH418" s="245">
        <f t="shared" si="255"/>
        <v>2.7149168724993067</v>
      </c>
      <c r="AI418" s="246">
        <f>SUM(V418:AC418)</f>
        <v>148.69751689240692</v>
      </c>
      <c r="AJ418" s="160" t="str">
        <f t="shared" si="250"/>
        <v/>
      </c>
      <c r="BA418" s="160"/>
      <c r="BR418" s="160"/>
      <c r="CG418" s="160"/>
    </row>
    <row r="419" spans="1:85" s="23" customFormat="1" ht="15" thickBot="1">
      <c r="A419" s="30" t="s">
        <v>88</v>
      </c>
      <c r="B419" s="47">
        <f>IF($I418=0,"-",B418/$I418)</f>
        <v>0.23349850351231624</v>
      </c>
      <c r="C419" s="47">
        <f t="shared" ref="C419:H419" si="256">IF($I418=0,"-",C418/$I418)</f>
        <v>0.26864996758148996</v>
      </c>
      <c r="D419" s="47">
        <f t="shared" si="256"/>
        <v>0.15999443391770105</v>
      </c>
      <c r="E419" s="47">
        <f t="shared" si="256"/>
        <v>0.30001739450344794</v>
      </c>
      <c r="F419" s="47">
        <f t="shared" si="256"/>
        <v>0</v>
      </c>
      <c r="G419" s="47">
        <f t="shared" si="256"/>
        <v>3.7839700485044828E-2</v>
      </c>
      <c r="H419" s="70">
        <f t="shared" si="256"/>
        <v>0</v>
      </c>
      <c r="I419" s="48">
        <f>SUM(B419:H419)</f>
        <v>1</v>
      </c>
      <c r="J419" s="160"/>
      <c r="K419" s="81" t="s">
        <v>88</v>
      </c>
      <c r="L419" s="98">
        <f>IF($S418=0,"-",L418/$S418)</f>
        <v>0.20995448272375011</v>
      </c>
      <c r="M419" s="98">
        <f t="shared" ref="M419:R419" si="257">IF($S418=0,"-",M418/$S418)</f>
        <v>0.24156156946996807</v>
      </c>
      <c r="N419" s="98">
        <f t="shared" si="257"/>
        <v>0.14386194389506354</v>
      </c>
      <c r="O419" s="98">
        <f t="shared" si="257"/>
        <v>0.26976616947686849</v>
      </c>
      <c r="P419" s="98">
        <f t="shared" si="257"/>
        <v>0.10083157037160308</v>
      </c>
      <c r="Q419" s="98">
        <f t="shared" si="257"/>
        <v>3.402426406274664E-2</v>
      </c>
      <c r="R419" s="99">
        <f t="shared" si="257"/>
        <v>0</v>
      </c>
      <c r="S419" s="100">
        <f>SUM(L419:R419)</f>
        <v>0.99999999999999989</v>
      </c>
      <c r="U419" s="110" t="s">
        <v>88</v>
      </c>
      <c r="V419" s="133">
        <f>+V418/$AI418</f>
        <v>0.19479642529412614</v>
      </c>
      <c r="W419" s="133">
        <f t="shared" ref="W419:AH419" si="258">+W418/$AI418</f>
        <v>1.2186296052107292E-2</v>
      </c>
      <c r="X419" s="133">
        <f t="shared" si="258"/>
        <v>3.4024264062746647E-2</v>
      </c>
      <c r="Y419" s="133">
        <f t="shared" si="258"/>
        <v>0.2415615694699681</v>
      </c>
      <c r="Z419" s="133">
        <f t="shared" si="258"/>
        <v>0.14386194389506357</v>
      </c>
      <c r="AA419" s="133">
        <f t="shared" si="258"/>
        <v>0.25150818555596866</v>
      </c>
      <c r="AB419" s="133">
        <f t="shared" si="258"/>
        <v>0.10083157037160309</v>
      </c>
      <c r="AC419" s="133">
        <f t="shared" si="258"/>
        <v>2.1229745298416591E-2</v>
      </c>
      <c r="AD419" s="133">
        <f t="shared" si="258"/>
        <v>2.9717613775166922E-3</v>
      </c>
      <c r="AE419" s="133">
        <f t="shared" si="258"/>
        <v>0</v>
      </c>
      <c r="AF419" s="133">
        <f t="shared" si="258"/>
        <v>0</v>
      </c>
      <c r="AG419" s="133">
        <f t="shared" si="258"/>
        <v>0</v>
      </c>
      <c r="AH419" s="133">
        <f t="shared" si="258"/>
        <v>1.82579839208999E-2</v>
      </c>
      <c r="AI419" s="134">
        <f>SUM(V419:AC419)</f>
        <v>1</v>
      </c>
      <c r="AJ419" s="23" t="str">
        <f t="shared" si="250"/>
        <v/>
      </c>
    </row>
    <row r="420" spans="1:85" ht="15" thickBot="1">
      <c r="A420" s="247"/>
      <c r="B420" s="247"/>
      <c r="C420" s="247"/>
      <c r="D420" s="247"/>
      <c r="E420" s="247"/>
      <c r="F420" s="247"/>
      <c r="G420" s="247"/>
      <c r="H420" s="247"/>
      <c r="I420" s="247"/>
      <c r="K420" s="247"/>
      <c r="L420" s="247"/>
      <c r="M420" s="247"/>
      <c r="N420" s="247"/>
      <c r="O420" s="247"/>
      <c r="P420" s="247"/>
      <c r="Q420" s="247"/>
      <c r="R420" s="247"/>
      <c r="S420" s="247"/>
      <c r="AI420" s="168"/>
      <c r="BA420" s="160"/>
      <c r="BR420" s="160"/>
      <c r="CG420" s="160"/>
    </row>
    <row r="421" spans="1:85" ht="28.5">
      <c r="A421" s="312" t="s">
        <v>43</v>
      </c>
      <c r="B421" s="164" t="s">
        <v>0</v>
      </c>
      <c r="C421" s="164" t="s">
        <v>1</v>
      </c>
      <c r="D421" s="164" t="s">
        <v>2</v>
      </c>
      <c r="E421" s="164" t="s">
        <v>3</v>
      </c>
      <c r="F421" s="164" t="s">
        <v>27</v>
      </c>
      <c r="G421" s="164" t="s">
        <v>4</v>
      </c>
      <c r="H421" s="164" t="s">
        <v>5</v>
      </c>
      <c r="I421" s="165" t="s">
        <v>6</v>
      </c>
      <c r="K421" s="314" t="s">
        <v>43</v>
      </c>
      <c r="L421" s="166" t="s">
        <v>0</v>
      </c>
      <c r="M421" s="166" t="s">
        <v>1</v>
      </c>
      <c r="N421" s="166" t="s">
        <v>2</v>
      </c>
      <c r="O421" s="166" t="s">
        <v>3</v>
      </c>
      <c r="P421" s="166" t="s">
        <v>27</v>
      </c>
      <c r="Q421" s="166" t="s">
        <v>4</v>
      </c>
      <c r="R421" s="166" t="s">
        <v>5</v>
      </c>
      <c r="S421" s="167" t="s">
        <v>6</v>
      </c>
      <c r="U421" s="316" t="s">
        <v>43</v>
      </c>
      <c r="V421" s="219" t="s">
        <v>74</v>
      </c>
      <c r="W421" s="219" t="s">
        <v>75</v>
      </c>
      <c r="X421" s="219" t="s">
        <v>4</v>
      </c>
      <c r="Y421" s="219" t="s">
        <v>1</v>
      </c>
      <c r="Z421" s="219" t="s">
        <v>2</v>
      </c>
      <c r="AA421" s="219" t="s">
        <v>3</v>
      </c>
      <c r="AB421" s="219" t="s">
        <v>55</v>
      </c>
      <c r="AC421" s="219" t="s">
        <v>68</v>
      </c>
      <c r="AD421" s="220" t="s">
        <v>76</v>
      </c>
      <c r="AE421" s="220" t="s">
        <v>83</v>
      </c>
      <c r="AF421" s="220" t="s">
        <v>77</v>
      </c>
      <c r="AG421" s="220" t="s">
        <v>84</v>
      </c>
      <c r="AH421" s="220" t="s">
        <v>85</v>
      </c>
      <c r="AI421" s="221" t="s">
        <v>63</v>
      </c>
      <c r="BA421" s="160"/>
      <c r="BR421" s="160"/>
      <c r="CG421" s="160"/>
    </row>
    <row r="422" spans="1:85" ht="15">
      <c r="A422" s="313" t="s">
        <v>43</v>
      </c>
      <c r="B422" s="318" t="s">
        <v>69</v>
      </c>
      <c r="C422" s="319"/>
      <c r="D422" s="319"/>
      <c r="E422" s="319"/>
      <c r="F422" s="319"/>
      <c r="G422" s="319"/>
      <c r="H422" s="319"/>
      <c r="I422" s="320"/>
      <c r="K422" s="315" t="s">
        <v>43</v>
      </c>
      <c r="L422" s="321" t="s">
        <v>69</v>
      </c>
      <c r="M422" s="322"/>
      <c r="N422" s="322"/>
      <c r="O422" s="322"/>
      <c r="P422" s="322"/>
      <c r="Q422" s="322"/>
      <c r="R422" s="322"/>
      <c r="S422" s="323"/>
      <c r="U422" s="317" t="s">
        <v>43</v>
      </c>
      <c r="V422" s="324" t="s">
        <v>69</v>
      </c>
      <c r="W422" s="324"/>
      <c r="X422" s="324"/>
      <c r="Y422" s="324"/>
      <c r="Z422" s="324"/>
      <c r="AA422" s="324"/>
      <c r="AB422" s="324"/>
      <c r="AC422" s="324"/>
      <c r="AD422" s="324"/>
      <c r="AE422" s="324"/>
      <c r="AF422" s="324"/>
      <c r="AG422" s="324"/>
      <c r="AH422" s="324"/>
      <c r="AI422" s="325"/>
      <c r="BA422" s="160"/>
      <c r="BR422" s="160"/>
      <c r="CG422" s="160"/>
    </row>
    <row r="423" spans="1:85" ht="15">
      <c r="A423" s="170" t="s">
        <v>7</v>
      </c>
      <c r="B423" s="171">
        <v>0</v>
      </c>
      <c r="C423" s="171">
        <v>0</v>
      </c>
      <c r="D423" s="171">
        <v>0</v>
      </c>
      <c r="E423" s="171">
        <v>0</v>
      </c>
      <c r="F423" s="361"/>
      <c r="G423" s="171">
        <v>0</v>
      </c>
      <c r="H423" s="172">
        <v>0</v>
      </c>
      <c r="I423" s="173">
        <f>SUM(B423:H423)</f>
        <v>0</v>
      </c>
      <c r="J423" s="168"/>
      <c r="K423" s="222" t="s">
        <v>7</v>
      </c>
      <c r="L423" s="171">
        <v>0</v>
      </c>
      <c r="M423" s="171">
        <v>0</v>
      </c>
      <c r="N423" s="171">
        <v>0</v>
      </c>
      <c r="O423" s="171">
        <v>0</v>
      </c>
      <c r="P423" s="171">
        <v>0</v>
      </c>
      <c r="Q423" s="171">
        <v>0</v>
      </c>
      <c r="R423" s="223">
        <v>0</v>
      </c>
      <c r="S423" s="224">
        <f>SUM(L423:R423)</f>
        <v>0</v>
      </c>
      <c r="U423" s="225" t="s">
        <v>7</v>
      </c>
      <c r="V423" s="226">
        <v>0</v>
      </c>
      <c r="W423" s="226">
        <v>0</v>
      </c>
      <c r="X423" s="226">
        <v>0</v>
      </c>
      <c r="Y423" s="226">
        <v>0</v>
      </c>
      <c r="Z423" s="226">
        <v>0</v>
      </c>
      <c r="AA423" s="226">
        <v>0</v>
      </c>
      <c r="AB423" s="226">
        <v>0</v>
      </c>
      <c r="AC423" s="227">
        <v>0</v>
      </c>
      <c r="AD423" s="228">
        <v>0</v>
      </c>
      <c r="AE423" s="228">
        <v>0</v>
      </c>
      <c r="AF423" s="228">
        <v>0</v>
      </c>
      <c r="AG423" s="228">
        <v>0</v>
      </c>
      <c r="AH423" s="228">
        <v>0</v>
      </c>
      <c r="AI423" s="229">
        <f>SUM(V423:AC423)</f>
        <v>0</v>
      </c>
      <c r="AJ423" s="160" t="str">
        <f>IF(ABS(S423-AI423)&gt;0.001,S423-AI423,"")</f>
        <v/>
      </c>
      <c r="BA423" s="160"/>
      <c r="BR423" s="160"/>
      <c r="CG423" s="160"/>
    </row>
    <row r="424" spans="1:85" ht="15">
      <c r="A424" s="178" t="s">
        <v>8</v>
      </c>
      <c r="B424" s="179">
        <v>0</v>
      </c>
      <c r="C424" s="179">
        <v>0</v>
      </c>
      <c r="D424" s="179">
        <v>0</v>
      </c>
      <c r="E424" s="179">
        <v>0</v>
      </c>
      <c r="F424" s="362"/>
      <c r="G424" s="179">
        <v>0</v>
      </c>
      <c r="H424" s="180">
        <v>0</v>
      </c>
      <c r="I424" s="181">
        <f t="shared" ref="I424:I443" si="259">SUM(B424:H424)</f>
        <v>0</v>
      </c>
      <c r="J424" s="168"/>
      <c r="K424" s="182" t="s">
        <v>8</v>
      </c>
      <c r="L424" s="183">
        <v>0</v>
      </c>
      <c r="M424" s="183">
        <v>0</v>
      </c>
      <c r="N424" s="183">
        <v>0</v>
      </c>
      <c r="O424" s="183">
        <v>0</v>
      </c>
      <c r="P424" s="183">
        <v>0</v>
      </c>
      <c r="Q424" s="183">
        <v>0</v>
      </c>
      <c r="R424" s="184">
        <v>0</v>
      </c>
      <c r="S424" s="185">
        <f t="shared" ref="S424:S443" si="260">SUM(L424:R424)</f>
        <v>0</v>
      </c>
      <c r="U424" s="230" t="s">
        <v>8</v>
      </c>
      <c r="V424" s="231">
        <v>0</v>
      </c>
      <c r="W424" s="231">
        <v>0</v>
      </c>
      <c r="X424" s="231">
        <v>0</v>
      </c>
      <c r="Y424" s="231">
        <v>0</v>
      </c>
      <c r="Z424" s="231">
        <v>0</v>
      </c>
      <c r="AA424" s="231">
        <v>0</v>
      </c>
      <c r="AB424" s="231">
        <v>0</v>
      </c>
      <c r="AC424" s="232">
        <v>0</v>
      </c>
      <c r="AD424" s="231">
        <v>0</v>
      </c>
      <c r="AE424" s="231">
        <v>0</v>
      </c>
      <c r="AF424" s="231">
        <v>0</v>
      </c>
      <c r="AG424" s="231">
        <v>0</v>
      </c>
      <c r="AH424" s="231">
        <v>0</v>
      </c>
      <c r="AI424" s="233">
        <f t="shared" ref="AI424:AI443" si="261">SUM(V424:AC424)</f>
        <v>0</v>
      </c>
      <c r="AJ424" s="160" t="str">
        <f t="shared" ref="AJ424:AJ445" si="262">IF(ABS(S424-AI424)&gt;0.001,S424-AI424,"")</f>
        <v/>
      </c>
      <c r="BA424" s="160"/>
      <c r="BR424" s="160"/>
      <c r="CG424" s="160"/>
    </row>
    <row r="425" spans="1:85" ht="15">
      <c r="A425" s="186" t="s">
        <v>10</v>
      </c>
      <c r="B425" s="175">
        <v>0</v>
      </c>
      <c r="C425" s="175">
        <v>0</v>
      </c>
      <c r="D425" s="175">
        <v>0</v>
      </c>
      <c r="E425" s="175">
        <v>0</v>
      </c>
      <c r="F425" s="362"/>
      <c r="G425" s="175">
        <v>0</v>
      </c>
      <c r="H425" s="187">
        <v>0</v>
      </c>
      <c r="I425" s="173">
        <f t="shared" si="259"/>
        <v>0</v>
      </c>
      <c r="J425" s="168"/>
      <c r="K425" s="188" t="s">
        <v>10</v>
      </c>
      <c r="L425" s="175">
        <v>0</v>
      </c>
      <c r="M425" s="175">
        <v>0</v>
      </c>
      <c r="N425" s="175">
        <v>0</v>
      </c>
      <c r="O425" s="175">
        <v>0</v>
      </c>
      <c r="P425" s="175">
        <v>0</v>
      </c>
      <c r="Q425" s="175">
        <v>0</v>
      </c>
      <c r="R425" s="176">
        <v>0</v>
      </c>
      <c r="S425" s="177">
        <f t="shared" si="260"/>
        <v>0</v>
      </c>
      <c r="U425" s="234" t="s">
        <v>10</v>
      </c>
      <c r="V425" s="226">
        <v>0</v>
      </c>
      <c r="W425" s="226">
        <v>0</v>
      </c>
      <c r="X425" s="226">
        <v>0</v>
      </c>
      <c r="Y425" s="226">
        <v>0</v>
      </c>
      <c r="Z425" s="226">
        <v>0</v>
      </c>
      <c r="AA425" s="226">
        <v>0</v>
      </c>
      <c r="AB425" s="226">
        <v>0</v>
      </c>
      <c r="AC425" s="227">
        <v>0</v>
      </c>
      <c r="AD425" s="228">
        <v>0</v>
      </c>
      <c r="AE425" s="228">
        <v>0</v>
      </c>
      <c r="AF425" s="228">
        <v>0</v>
      </c>
      <c r="AG425" s="228">
        <v>0</v>
      </c>
      <c r="AH425" s="228">
        <v>0</v>
      </c>
      <c r="AI425" s="229">
        <f t="shared" si="261"/>
        <v>0</v>
      </c>
      <c r="AJ425" s="160" t="str">
        <f t="shared" si="262"/>
        <v/>
      </c>
      <c r="BA425" s="160"/>
      <c r="BR425" s="160"/>
      <c r="CG425" s="160"/>
    </row>
    <row r="426" spans="1:85" ht="15">
      <c r="A426" s="178" t="s">
        <v>56</v>
      </c>
      <c r="B426" s="179">
        <v>0</v>
      </c>
      <c r="C426" s="179">
        <v>0</v>
      </c>
      <c r="D426" s="179">
        <v>0</v>
      </c>
      <c r="E426" s="179">
        <v>0</v>
      </c>
      <c r="F426" s="362"/>
      <c r="G426" s="179">
        <v>0</v>
      </c>
      <c r="H426" s="180">
        <v>0</v>
      </c>
      <c r="I426" s="181">
        <f t="shared" si="259"/>
        <v>0</v>
      </c>
      <c r="J426" s="168"/>
      <c r="K426" s="182" t="s">
        <v>56</v>
      </c>
      <c r="L426" s="183">
        <v>0</v>
      </c>
      <c r="M426" s="183">
        <v>0</v>
      </c>
      <c r="N426" s="183">
        <v>0</v>
      </c>
      <c r="O426" s="183">
        <v>0</v>
      </c>
      <c r="P426" s="183">
        <v>0</v>
      </c>
      <c r="Q426" s="183">
        <v>0</v>
      </c>
      <c r="R426" s="184">
        <v>0</v>
      </c>
      <c r="S426" s="185">
        <f t="shared" si="260"/>
        <v>0</v>
      </c>
      <c r="U426" s="230" t="s">
        <v>56</v>
      </c>
      <c r="V426" s="231">
        <v>0</v>
      </c>
      <c r="W426" s="231">
        <v>0</v>
      </c>
      <c r="X426" s="231">
        <v>0</v>
      </c>
      <c r="Y426" s="231">
        <v>0</v>
      </c>
      <c r="Z426" s="231">
        <v>0</v>
      </c>
      <c r="AA426" s="231">
        <v>0</v>
      </c>
      <c r="AB426" s="231">
        <v>0</v>
      </c>
      <c r="AC426" s="232">
        <v>0</v>
      </c>
      <c r="AD426" s="231">
        <v>0</v>
      </c>
      <c r="AE426" s="231">
        <v>0</v>
      </c>
      <c r="AF426" s="231">
        <v>0</v>
      </c>
      <c r="AG426" s="231">
        <v>0</v>
      </c>
      <c r="AH426" s="231">
        <v>0</v>
      </c>
      <c r="AI426" s="233">
        <f t="shared" si="261"/>
        <v>0</v>
      </c>
      <c r="AJ426" s="160" t="str">
        <f t="shared" si="262"/>
        <v/>
      </c>
      <c r="BA426" s="160"/>
      <c r="BR426" s="160"/>
      <c r="CG426" s="160"/>
    </row>
    <row r="427" spans="1:85" ht="15">
      <c r="A427" s="186" t="s">
        <v>16</v>
      </c>
      <c r="B427" s="175">
        <v>21.060142958703803</v>
      </c>
      <c r="C427" s="175">
        <v>5.0775520144369199</v>
      </c>
      <c r="D427" s="175">
        <v>0</v>
      </c>
      <c r="E427" s="175">
        <v>0</v>
      </c>
      <c r="F427" s="362"/>
      <c r="G427" s="175">
        <v>0</v>
      </c>
      <c r="H427" s="187">
        <v>0</v>
      </c>
      <c r="I427" s="173">
        <f t="shared" si="259"/>
        <v>26.137694973140725</v>
      </c>
      <c r="J427" s="168"/>
      <c r="K427" s="188" t="s">
        <v>16</v>
      </c>
      <c r="L427" s="175">
        <v>21.060142958703803</v>
      </c>
      <c r="M427" s="175">
        <v>5.0775520144369199</v>
      </c>
      <c r="N427" s="175">
        <v>0</v>
      </c>
      <c r="O427" s="175">
        <v>0</v>
      </c>
      <c r="P427" s="175">
        <v>0</v>
      </c>
      <c r="Q427" s="175">
        <v>0</v>
      </c>
      <c r="R427" s="176">
        <v>0</v>
      </c>
      <c r="S427" s="177">
        <f t="shared" si="260"/>
        <v>26.137694973140725</v>
      </c>
      <c r="U427" s="234" t="s">
        <v>16</v>
      </c>
      <c r="V427" s="226">
        <v>20.978323411794239</v>
      </c>
      <c r="W427" s="226">
        <v>0</v>
      </c>
      <c r="X427" s="226">
        <v>0</v>
      </c>
      <c r="Y427" s="226">
        <v>5.0775520144369199</v>
      </c>
      <c r="Z427" s="226">
        <v>0</v>
      </c>
      <c r="AA427" s="226">
        <v>0</v>
      </c>
      <c r="AB427" s="226">
        <v>0</v>
      </c>
      <c r="AC427" s="227">
        <v>8.1819546909565527E-2</v>
      </c>
      <c r="AD427" s="228">
        <v>8.1819546909565527E-2</v>
      </c>
      <c r="AE427" s="228">
        <v>0</v>
      </c>
      <c r="AF427" s="228">
        <v>0</v>
      </c>
      <c r="AG427" s="228">
        <v>0</v>
      </c>
      <c r="AH427" s="228">
        <v>0</v>
      </c>
      <c r="AI427" s="229">
        <f t="shared" si="261"/>
        <v>26.137694973140725</v>
      </c>
      <c r="AJ427" s="160" t="str">
        <f t="shared" si="262"/>
        <v/>
      </c>
      <c r="BA427" s="160"/>
      <c r="BR427" s="160"/>
      <c r="CG427" s="160"/>
    </row>
    <row r="428" spans="1:85" ht="15">
      <c r="A428" s="178" t="s">
        <v>15</v>
      </c>
      <c r="B428" s="179">
        <v>8.1255305691897579</v>
      </c>
      <c r="C428" s="179">
        <v>0</v>
      </c>
      <c r="D428" s="179">
        <v>2.7404315496598093</v>
      </c>
      <c r="E428" s="179">
        <v>2.6156588950344999E-3</v>
      </c>
      <c r="F428" s="362"/>
      <c r="G428" s="179">
        <v>0</v>
      </c>
      <c r="H428" s="180">
        <v>0</v>
      </c>
      <c r="I428" s="181">
        <f t="shared" si="259"/>
        <v>10.868577777744601</v>
      </c>
      <c r="J428" s="168"/>
      <c r="K428" s="182" t="s">
        <v>15</v>
      </c>
      <c r="L428" s="183">
        <v>8.1255305691897579</v>
      </c>
      <c r="M428" s="183">
        <v>0</v>
      </c>
      <c r="N428" s="183">
        <v>2.7404315496598093</v>
      </c>
      <c r="O428" s="183">
        <v>2.6156588950344999E-3</v>
      </c>
      <c r="P428" s="183">
        <v>0</v>
      </c>
      <c r="Q428" s="183">
        <v>0</v>
      </c>
      <c r="R428" s="184">
        <v>0</v>
      </c>
      <c r="S428" s="185">
        <f t="shared" si="260"/>
        <v>10.868577777744601</v>
      </c>
      <c r="U428" s="230" t="s">
        <v>57</v>
      </c>
      <c r="V428" s="231">
        <v>7.8920790864848609</v>
      </c>
      <c r="W428" s="231">
        <v>0</v>
      </c>
      <c r="X428" s="231">
        <v>0</v>
      </c>
      <c r="Y428" s="231">
        <v>0</v>
      </c>
      <c r="Z428" s="231">
        <v>2.7404315496598093</v>
      </c>
      <c r="AA428" s="231">
        <v>2.6156588950344999E-3</v>
      </c>
      <c r="AB428" s="231">
        <v>0</v>
      </c>
      <c r="AC428" s="232">
        <v>0.2334514827048968</v>
      </c>
      <c r="AD428" s="231">
        <v>0.2334514827048968</v>
      </c>
      <c r="AE428" s="231">
        <v>0</v>
      </c>
      <c r="AF428" s="231">
        <v>0</v>
      </c>
      <c r="AG428" s="231">
        <v>0</v>
      </c>
      <c r="AH428" s="231">
        <v>0</v>
      </c>
      <c r="AI428" s="233">
        <f t="shared" si="261"/>
        <v>10.868577777744601</v>
      </c>
      <c r="AJ428" s="160" t="str">
        <f t="shared" si="262"/>
        <v/>
      </c>
      <c r="BA428" s="160"/>
      <c r="BR428" s="160"/>
      <c r="CG428" s="160"/>
    </row>
    <row r="429" spans="1:85" ht="15">
      <c r="A429" s="186" t="s">
        <v>58</v>
      </c>
      <c r="B429" s="175">
        <v>0</v>
      </c>
      <c r="C429" s="175">
        <v>0</v>
      </c>
      <c r="D429" s="175">
        <v>0</v>
      </c>
      <c r="E429" s="175">
        <v>6.8600425072474552E-3</v>
      </c>
      <c r="F429" s="362"/>
      <c r="G429" s="175">
        <v>0</v>
      </c>
      <c r="H429" s="187">
        <v>0</v>
      </c>
      <c r="I429" s="173">
        <f t="shared" si="259"/>
        <v>6.8600425072474552E-3</v>
      </c>
      <c r="J429" s="168"/>
      <c r="K429" s="188" t="s">
        <v>58</v>
      </c>
      <c r="L429" s="175">
        <v>0</v>
      </c>
      <c r="M429" s="175">
        <v>0</v>
      </c>
      <c r="N429" s="175">
        <v>0</v>
      </c>
      <c r="O429" s="175">
        <v>6.8600425072474552E-3</v>
      </c>
      <c r="P429" s="175">
        <v>78.750174464751808</v>
      </c>
      <c r="Q429" s="175">
        <v>0</v>
      </c>
      <c r="R429" s="176">
        <v>0</v>
      </c>
      <c r="S429" s="177">
        <f t="shared" si="260"/>
        <v>78.75703450725905</v>
      </c>
      <c r="U429" s="234" t="s">
        <v>58</v>
      </c>
      <c r="V429" s="226">
        <v>0</v>
      </c>
      <c r="W429" s="226">
        <v>0</v>
      </c>
      <c r="X429" s="226">
        <v>0</v>
      </c>
      <c r="Y429" s="226">
        <v>0</v>
      </c>
      <c r="Z429" s="226">
        <v>0</v>
      </c>
      <c r="AA429" s="226">
        <v>6.8454932603893206E-3</v>
      </c>
      <c r="AB429" s="226">
        <v>78.750174464751808</v>
      </c>
      <c r="AC429" s="227">
        <v>1.4549246858134355E-5</v>
      </c>
      <c r="AD429" s="226">
        <v>0</v>
      </c>
      <c r="AE429" s="226">
        <v>0</v>
      </c>
      <c r="AF429" s="226">
        <v>0</v>
      </c>
      <c r="AG429" s="226">
        <v>0</v>
      </c>
      <c r="AH429" s="226">
        <v>1.4549246858134355E-5</v>
      </c>
      <c r="AI429" s="229">
        <f t="shared" si="261"/>
        <v>78.75703450725905</v>
      </c>
      <c r="AJ429" s="160" t="str">
        <f t="shared" si="262"/>
        <v/>
      </c>
      <c r="BA429" s="160"/>
      <c r="BR429" s="160"/>
      <c r="CG429" s="160"/>
    </row>
    <row r="430" spans="1:85" ht="15">
      <c r="A430" s="178" t="s">
        <v>12</v>
      </c>
      <c r="B430" s="179">
        <v>0</v>
      </c>
      <c r="C430" s="179">
        <v>0</v>
      </c>
      <c r="D430" s="179">
        <v>0</v>
      </c>
      <c r="E430" s="179">
        <v>0</v>
      </c>
      <c r="F430" s="362"/>
      <c r="G430" s="179">
        <v>0</v>
      </c>
      <c r="H430" s="180">
        <v>0</v>
      </c>
      <c r="I430" s="181">
        <f t="shared" si="259"/>
        <v>0</v>
      </c>
      <c r="J430" s="168"/>
      <c r="K430" s="182" t="s">
        <v>12</v>
      </c>
      <c r="L430" s="183">
        <v>0</v>
      </c>
      <c r="M430" s="183">
        <v>0</v>
      </c>
      <c r="N430" s="183">
        <v>0</v>
      </c>
      <c r="O430" s="183">
        <v>0</v>
      </c>
      <c r="P430" s="183">
        <v>6.6237587950615389</v>
      </c>
      <c r="Q430" s="183">
        <v>0</v>
      </c>
      <c r="R430" s="184">
        <v>0</v>
      </c>
      <c r="S430" s="185">
        <f t="shared" si="260"/>
        <v>6.6237587950615389</v>
      </c>
      <c r="U430" s="230" t="s">
        <v>12</v>
      </c>
      <c r="V430" s="231">
        <v>0</v>
      </c>
      <c r="W430" s="231">
        <v>0</v>
      </c>
      <c r="X430" s="231">
        <v>0</v>
      </c>
      <c r="Y430" s="231">
        <v>0</v>
      </c>
      <c r="Z430" s="231">
        <v>0</v>
      </c>
      <c r="AA430" s="231">
        <v>0</v>
      </c>
      <c r="AB430" s="231">
        <v>6.6237587950615389</v>
      </c>
      <c r="AC430" s="232">
        <v>0</v>
      </c>
      <c r="AD430" s="231">
        <v>0</v>
      </c>
      <c r="AE430" s="231">
        <v>0</v>
      </c>
      <c r="AF430" s="231">
        <v>0</v>
      </c>
      <c r="AG430" s="231">
        <v>0</v>
      </c>
      <c r="AH430" s="231">
        <v>0</v>
      </c>
      <c r="AI430" s="233">
        <f t="shared" si="261"/>
        <v>6.6237587950615389</v>
      </c>
      <c r="AJ430" s="160" t="str">
        <f t="shared" si="262"/>
        <v/>
      </c>
      <c r="BA430" s="160"/>
      <c r="BR430" s="160"/>
      <c r="CG430" s="160"/>
    </row>
    <row r="431" spans="1:85" ht="15">
      <c r="A431" s="186" t="s">
        <v>59</v>
      </c>
      <c r="B431" s="175">
        <v>0</v>
      </c>
      <c r="C431" s="175">
        <v>0</v>
      </c>
      <c r="D431" s="175">
        <v>0</v>
      </c>
      <c r="E431" s="175">
        <v>0</v>
      </c>
      <c r="F431" s="362"/>
      <c r="G431" s="175">
        <v>0</v>
      </c>
      <c r="H431" s="187">
        <v>0</v>
      </c>
      <c r="I431" s="173">
        <f t="shared" si="259"/>
        <v>0</v>
      </c>
      <c r="J431" s="168"/>
      <c r="K431" s="188" t="s">
        <v>59</v>
      </c>
      <c r="L431" s="175">
        <v>0</v>
      </c>
      <c r="M431" s="175">
        <v>0</v>
      </c>
      <c r="N431" s="175">
        <v>0</v>
      </c>
      <c r="O431" s="175">
        <v>0</v>
      </c>
      <c r="P431" s="175">
        <v>0</v>
      </c>
      <c r="Q431" s="175">
        <v>0</v>
      </c>
      <c r="R431" s="176">
        <v>0</v>
      </c>
      <c r="S431" s="177">
        <f t="shared" si="260"/>
        <v>0</v>
      </c>
      <c r="U431" s="234" t="s">
        <v>59</v>
      </c>
      <c r="V431" s="226">
        <v>0</v>
      </c>
      <c r="W431" s="226">
        <v>0</v>
      </c>
      <c r="X431" s="226">
        <v>0</v>
      </c>
      <c r="Y431" s="226">
        <v>0</v>
      </c>
      <c r="Z431" s="226">
        <v>0</v>
      </c>
      <c r="AA431" s="226">
        <v>0</v>
      </c>
      <c r="AB431" s="226">
        <v>0</v>
      </c>
      <c r="AC431" s="227">
        <v>0</v>
      </c>
      <c r="AD431" s="226">
        <v>0</v>
      </c>
      <c r="AE431" s="226">
        <v>0</v>
      </c>
      <c r="AF431" s="226">
        <v>0</v>
      </c>
      <c r="AG431" s="226">
        <v>0</v>
      </c>
      <c r="AH431" s="226">
        <v>0</v>
      </c>
      <c r="AI431" s="229">
        <f t="shared" si="261"/>
        <v>0</v>
      </c>
      <c r="AJ431" s="160" t="str">
        <f t="shared" si="262"/>
        <v/>
      </c>
      <c r="BA431" s="160"/>
      <c r="BR431" s="160"/>
      <c r="CG431" s="160"/>
    </row>
    <row r="432" spans="1:85" ht="15">
      <c r="A432" s="178" t="s">
        <v>17</v>
      </c>
      <c r="B432" s="179">
        <v>2.1030546509811705</v>
      </c>
      <c r="C432" s="179">
        <v>0</v>
      </c>
      <c r="D432" s="179">
        <v>0.64298999031241399</v>
      </c>
      <c r="E432" s="179">
        <v>0.86203451989483637</v>
      </c>
      <c r="F432" s="362"/>
      <c r="G432" s="179">
        <v>0</v>
      </c>
      <c r="H432" s="180">
        <v>0</v>
      </c>
      <c r="I432" s="181">
        <f t="shared" si="259"/>
        <v>3.6080791611884209</v>
      </c>
      <c r="J432" s="168"/>
      <c r="K432" s="182" t="s">
        <v>17</v>
      </c>
      <c r="L432" s="183">
        <v>2.1030546509811705</v>
      </c>
      <c r="M432" s="183">
        <v>0</v>
      </c>
      <c r="N432" s="183">
        <v>0.64298999031241399</v>
      </c>
      <c r="O432" s="183">
        <v>0.86203451989483637</v>
      </c>
      <c r="P432" s="183">
        <v>0.11759061950845524</v>
      </c>
      <c r="Q432" s="183">
        <v>0</v>
      </c>
      <c r="R432" s="184">
        <v>0</v>
      </c>
      <c r="S432" s="185">
        <f t="shared" si="260"/>
        <v>3.7256697806968759</v>
      </c>
      <c r="U432" s="230" t="s">
        <v>17</v>
      </c>
      <c r="V432" s="231">
        <v>2.1030546509811705</v>
      </c>
      <c r="W432" s="231">
        <v>0</v>
      </c>
      <c r="X432" s="231">
        <v>0</v>
      </c>
      <c r="Y432" s="231">
        <v>0</v>
      </c>
      <c r="Z432" s="231">
        <v>0.64298999031241399</v>
      </c>
      <c r="AA432" s="231">
        <v>0</v>
      </c>
      <c r="AB432" s="231">
        <v>0.11759061950845524</v>
      </c>
      <c r="AC432" s="232">
        <v>0.86203451989483637</v>
      </c>
      <c r="AD432" s="231">
        <v>0</v>
      </c>
      <c r="AE432" s="231">
        <v>0</v>
      </c>
      <c r="AF432" s="231">
        <v>0</v>
      </c>
      <c r="AG432" s="231">
        <v>0</v>
      </c>
      <c r="AH432" s="231">
        <v>0.86203451989483637</v>
      </c>
      <c r="AI432" s="233">
        <f t="shared" si="261"/>
        <v>3.7256697806968759</v>
      </c>
      <c r="AJ432" s="160" t="str">
        <f t="shared" si="262"/>
        <v/>
      </c>
      <c r="BA432" s="160"/>
      <c r="BR432" s="160"/>
      <c r="CG432" s="160"/>
    </row>
    <row r="433" spans="1:85" ht="15">
      <c r="A433" s="186" t="s">
        <v>139</v>
      </c>
      <c r="B433" s="175">
        <v>39.40958196567837</v>
      </c>
      <c r="C433" s="175">
        <v>31.126228111135578</v>
      </c>
      <c r="D433" s="175">
        <v>12.257614145459211</v>
      </c>
      <c r="E433" s="175">
        <v>12.261690569488048</v>
      </c>
      <c r="F433" s="362"/>
      <c r="G433" s="175">
        <v>0</v>
      </c>
      <c r="H433" s="187">
        <v>0</v>
      </c>
      <c r="I433" s="173">
        <f t="shared" si="259"/>
        <v>95.055114791761213</v>
      </c>
      <c r="J433" s="168"/>
      <c r="K433" s="188" t="s">
        <v>139</v>
      </c>
      <c r="L433" s="175">
        <v>39.40958196567837</v>
      </c>
      <c r="M433" s="175">
        <v>31.126228111135578</v>
      </c>
      <c r="N433" s="175">
        <v>12.257614145459211</v>
      </c>
      <c r="O433" s="175">
        <v>12.261690569488048</v>
      </c>
      <c r="P433" s="175">
        <v>0</v>
      </c>
      <c r="Q433" s="175">
        <v>0</v>
      </c>
      <c r="R433" s="176">
        <v>0</v>
      </c>
      <c r="S433" s="177">
        <f t="shared" si="260"/>
        <v>95.055114791761213</v>
      </c>
      <c r="U433" s="234" t="s">
        <v>139</v>
      </c>
      <c r="V433" s="226">
        <v>39.396774827380099</v>
      </c>
      <c r="W433" s="226">
        <v>0</v>
      </c>
      <c r="X433" s="226">
        <v>0</v>
      </c>
      <c r="Y433" s="226">
        <v>31.126228111135578</v>
      </c>
      <c r="Z433" s="226">
        <v>12.257614145459211</v>
      </c>
      <c r="AA433" s="226">
        <v>0</v>
      </c>
      <c r="AB433" s="226">
        <v>0</v>
      </c>
      <c r="AC433" s="227">
        <v>12.274497707786317</v>
      </c>
      <c r="AD433" s="226">
        <v>1.2807138298269585E-2</v>
      </c>
      <c r="AE433" s="226">
        <v>0</v>
      </c>
      <c r="AF433" s="226">
        <v>0</v>
      </c>
      <c r="AG433" s="226">
        <v>0</v>
      </c>
      <c r="AH433" s="226">
        <v>12.261690569488048</v>
      </c>
      <c r="AI433" s="229">
        <f t="shared" si="261"/>
        <v>95.055114791761213</v>
      </c>
      <c r="AJ433" s="160" t="str">
        <f t="shared" si="262"/>
        <v/>
      </c>
      <c r="BA433" s="160"/>
      <c r="BR433" s="160"/>
      <c r="CG433" s="160"/>
    </row>
    <row r="434" spans="1:85" ht="15">
      <c r="A434" s="178" t="s">
        <v>25</v>
      </c>
      <c r="B434" s="179">
        <v>23.203864868554184</v>
      </c>
      <c r="C434" s="179">
        <v>6.1098787910066141</v>
      </c>
      <c r="D434" s="179">
        <v>13.911777994797383</v>
      </c>
      <c r="E434" s="179">
        <v>253.37984723142475</v>
      </c>
      <c r="F434" s="362"/>
      <c r="G434" s="179">
        <v>33.325719255802099</v>
      </c>
      <c r="H434" s="180">
        <v>0</v>
      </c>
      <c r="I434" s="181">
        <f t="shared" si="259"/>
        <v>329.93108814158501</v>
      </c>
      <c r="J434" s="168"/>
      <c r="K434" s="182" t="s">
        <v>25</v>
      </c>
      <c r="L434" s="183">
        <v>23.203864868554184</v>
      </c>
      <c r="M434" s="183">
        <v>6.1098787910066141</v>
      </c>
      <c r="N434" s="183">
        <v>13.911777994797383</v>
      </c>
      <c r="O434" s="183">
        <v>253.37984723142475</v>
      </c>
      <c r="P434" s="183">
        <v>0.602221676395849</v>
      </c>
      <c r="Q434" s="183">
        <v>33.325719255802099</v>
      </c>
      <c r="R434" s="184">
        <v>0</v>
      </c>
      <c r="S434" s="185">
        <f t="shared" si="260"/>
        <v>330.53330981798086</v>
      </c>
      <c r="U434" s="230" t="s">
        <v>25</v>
      </c>
      <c r="V434" s="231">
        <v>5.6308709412961688</v>
      </c>
      <c r="W434" s="231">
        <v>17.131812171544802</v>
      </c>
      <c r="X434" s="231">
        <v>33.325719255802099</v>
      </c>
      <c r="Y434" s="231">
        <v>6.1098787910066141</v>
      </c>
      <c r="Z434" s="231">
        <v>13.637883195097004</v>
      </c>
      <c r="AA434" s="231">
        <v>252.18709868554862</v>
      </c>
      <c r="AB434" s="231">
        <v>0.602221676395849</v>
      </c>
      <c r="AC434" s="232">
        <v>1.9078251012897043</v>
      </c>
      <c r="AD434" s="231">
        <v>0.44118175571321494</v>
      </c>
      <c r="AE434" s="231">
        <v>0.6532302627291392</v>
      </c>
      <c r="AF434" s="231">
        <v>0</v>
      </c>
      <c r="AG434" s="231">
        <v>0.27389479970037955</v>
      </c>
      <c r="AH434" s="231">
        <v>0.53951828314697048</v>
      </c>
      <c r="AI434" s="233">
        <f t="shared" si="261"/>
        <v>330.53330981798086</v>
      </c>
      <c r="AJ434" s="160" t="str">
        <f t="shared" si="262"/>
        <v/>
      </c>
      <c r="BA434" s="160"/>
      <c r="BR434" s="160"/>
      <c r="CG434" s="160"/>
    </row>
    <row r="435" spans="1:85" ht="15">
      <c r="A435" s="186" t="s">
        <v>24</v>
      </c>
      <c r="B435" s="175">
        <v>33.428107940598629</v>
      </c>
      <c r="C435" s="175">
        <v>0</v>
      </c>
      <c r="D435" s="175">
        <v>3.1491462457737303</v>
      </c>
      <c r="E435" s="175">
        <v>0</v>
      </c>
      <c r="F435" s="362"/>
      <c r="G435" s="175">
        <v>0</v>
      </c>
      <c r="H435" s="187">
        <v>0</v>
      </c>
      <c r="I435" s="173">
        <f t="shared" si="259"/>
        <v>36.577254186372357</v>
      </c>
      <c r="J435" s="168"/>
      <c r="K435" s="188" t="s">
        <v>24</v>
      </c>
      <c r="L435" s="175">
        <v>33.428107940598629</v>
      </c>
      <c r="M435" s="175">
        <v>0</v>
      </c>
      <c r="N435" s="175">
        <v>3.1491462457737303</v>
      </c>
      <c r="O435" s="175">
        <v>0</v>
      </c>
      <c r="P435" s="175">
        <v>0</v>
      </c>
      <c r="Q435" s="175">
        <v>0</v>
      </c>
      <c r="R435" s="176">
        <v>0</v>
      </c>
      <c r="S435" s="177">
        <f t="shared" si="260"/>
        <v>36.577254186372357</v>
      </c>
      <c r="U435" s="234" t="s">
        <v>24</v>
      </c>
      <c r="V435" s="226">
        <v>31.384129646802247</v>
      </c>
      <c r="W435" s="226">
        <v>1.8873806145797898</v>
      </c>
      <c r="X435" s="226">
        <v>0</v>
      </c>
      <c r="Y435" s="226">
        <v>0</v>
      </c>
      <c r="Z435" s="226">
        <v>3.1491462457737303</v>
      </c>
      <c r="AA435" s="226">
        <v>0</v>
      </c>
      <c r="AB435" s="226">
        <v>0</v>
      </c>
      <c r="AC435" s="227">
        <v>0.15659767921659701</v>
      </c>
      <c r="AD435" s="226">
        <v>0.15659767921659701</v>
      </c>
      <c r="AE435" s="226">
        <v>0</v>
      </c>
      <c r="AF435" s="226">
        <v>0</v>
      </c>
      <c r="AG435" s="226">
        <v>0</v>
      </c>
      <c r="AH435" s="226">
        <v>0</v>
      </c>
      <c r="AI435" s="229">
        <f t="shared" si="261"/>
        <v>36.577254186372357</v>
      </c>
      <c r="AJ435" s="160" t="str">
        <f t="shared" si="262"/>
        <v/>
      </c>
      <c r="BA435" s="160"/>
      <c r="BR435" s="160"/>
      <c r="CG435" s="160"/>
    </row>
    <row r="436" spans="1:85" ht="15">
      <c r="A436" s="178" t="s">
        <v>60</v>
      </c>
      <c r="B436" s="179">
        <v>2.33831298521052</v>
      </c>
      <c r="C436" s="179">
        <v>0</v>
      </c>
      <c r="D436" s="179">
        <v>0</v>
      </c>
      <c r="E436" s="179">
        <v>0</v>
      </c>
      <c r="F436" s="362"/>
      <c r="G436" s="179">
        <v>0</v>
      </c>
      <c r="H436" s="180">
        <v>0</v>
      </c>
      <c r="I436" s="181">
        <f t="shared" si="259"/>
        <v>2.33831298521052</v>
      </c>
      <c r="J436" s="168"/>
      <c r="K436" s="182" t="s">
        <v>60</v>
      </c>
      <c r="L436" s="183">
        <v>2.33831298521052</v>
      </c>
      <c r="M436" s="183">
        <v>0</v>
      </c>
      <c r="N436" s="183">
        <v>0</v>
      </c>
      <c r="O436" s="183">
        <v>0</v>
      </c>
      <c r="P436" s="183">
        <v>0</v>
      </c>
      <c r="Q436" s="183">
        <v>0</v>
      </c>
      <c r="R436" s="184">
        <v>0</v>
      </c>
      <c r="S436" s="185">
        <f t="shared" si="260"/>
        <v>2.33831298521052</v>
      </c>
      <c r="U436" s="230" t="s">
        <v>60</v>
      </c>
      <c r="V436" s="231">
        <v>2.1726210109254716</v>
      </c>
      <c r="W436" s="231">
        <v>0</v>
      </c>
      <c r="X436" s="231">
        <v>0</v>
      </c>
      <c r="Y436" s="231">
        <v>0</v>
      </c>
      <c r="Z436" s="231">
        <v>0</v>
      </c>
      <c r="AA436" s="231">
        <v>0</v>
      </c>
      <c r="AB436" s="231">
        <v>0</v>
      </c>
      <c r="AC436" s="232">
        <v>0.16569197428504825</v>
      </c>
      <c r="AD436" s="231">
        <v>0.16569197428504825</v>
      </c>
      <c r="AE436" s="231">
        <v>0</v>
      </c>
      <c r="AF436" s="231">
        <v>0</v>
      </c>
      <c r="AG436" s="231">
        <v>0</v>
      </c>
      <c r="AH436" s="231">
        <v>0</v>
      </c>
      <c r="AI436" s="233">
        <f t="shared" si="261"/>
        <v>2.33831298521052</v>
      </c>
      <c r="AJ436" s="160" t="str">
        <f t="shared" si="262"/>
        <v/>
      </c>
      <c r="BA436" s="160"/>
      <c r="BR436" s="160"/>
      <c r="CG436" s="160"/>
    </row>
    <row r="437" spans="1:85" ht="15">
      <c r="A437" s="186" t="s">
        <v>22</v>
      </c>
      <c r="B437" s="175">
        <v>140.93161881935038</v>
      </c>
      <c r="C437" s="175">
        <v>0</v>
      </c>
      <c r="D437" s="175">
        <v>8.8739148491550921</v>
      </c>
      <c r="E437" s="175">
        <v>0</v>
      </c>
      <c r="F437" s="362"/>
      <c r="G437" s="175">
        <v>0</v>
      </c>
      <c r="H437" s="187">
        <v>0</v>
      </c>
      <c r="I437" s="173">
        <f t="shared" si="259"/>
        <v>149.80553366850546</v>
      </c>
      <c r="J437" s="168"/>
      <c r="K437" s="188" t="s">
        <v>22</v>
      </c>
      <c r="L437" s="175">
        <v>140.93161881935038</v>
      </c>
      <c r="M437" s="175">
        <v>0</v>
      </c>
      <c r="N437" s="175">
        <v>8.8739148491550921</v>
      </c>
      <c r="O437" s="175">
        <v>0</v>
      </c>
      <c r="P437" s="175">
        <v>4.5871089151244711</v>
      </c>
      <c r="Q437" s="175">
        <v>0</v>
      </c>
      <c r="R437" s="176">
        <v>0</v>
      </c>
      <c r="S437" s="177">
        <f t="shared" si="260"/>
        <v>154.39264258362994</v>
      </c>
      <c r="U437" s="234" t="s">
        <v>22</v>
      </c>
      <c r="V437" s="226">
        <v>140.29275273893165</v>
      </c>
      <c r="W437" s="226">
        <v>0</v>
      </c>
      <c r="X437" s="226">
        <v>0</v>
      </c>
      <c r="Y437" s="226">
        <v>0</v>
      </c>
      <c r="Z437" s="226">
        <v>0.16170802792876204</v>
      </c>
      <c r="AA437" s="226">
        <v>0</v>
      </c>
      <c r="AB437" s="226">
        <v>4.5871089151244711</v>
      </c>
      <c r="AC437" s="227">
        <v>9.3510729016450593</v>
      </c>
      <c r="AD437" s="226">
        <v>0.63886608041872972</v>
      </c>
      <c r="AE437" s="226">
        <v>0</v>
      </c>
      <c r="AF437" s="226">
        <v>0</v>
      </c>
      <c r="AG437" s="226">
        <v>8.7122068212263297</v>
      </c>
      <c r="AH437" s="226">
        <v>0</v>
      </c>
      <c r="AI437" s="229">
        <f t="shared" si="261"/>
        <v>154.39264258362996</v>
      </c>
      <c r="AJ437" s="160" t="str">
        <f t="shared" si="262"/>
        <v/>
      </c>
      <c r="BA437" s="160"/>
      <c r="BR437" s="160"/>
      <c r="CG437" s="160"/>
    </row>
    <row r="438" spans="1:85" ht="15">
      <c r="A438" s="178" t="s">
        <v>21</v>
      </c>
      <c r="B438" s="179">
        <v>0</v>
      </c>
      <c r="C438" s="179">
        <v>0</v>
      </c>
      <c r="D438" s="179">
        <v>0</v>
      </c>
      <c r="E438" s="179">
        <v>0</v>
      </c>
      <c r="F438" s="362"/>
      <c r="G438" s="179">
        <v>0</v>
      </c>
      <c r="H438" s="180">
        <v>0</v>
      </c>
      <c r="I438" s="181">
        <f t="shared" si="259"/>
        <v>0</v>
      </c>
      <c r="J438" s="168"/>
      <c r="K438" s="182" t="s">
        <v>21</v>
      </c>
      <c r="L438" s="183">
        <v>0</v>
      </c>
      <c r="M438" s="183">
        <v>0</v>
      </c>
      <c r="N438" s="183">
        <v>0</v>
      </c>
      <c r="O438" s="183">
        <v>0</v>
      </c>
      <c r="P438" s="183">
        <v>0</v>
      </c>
      <c r="Q438" s="183">
        <v>0</v>
      </c>
      <c r="R438" s="184">
        <v>0</v>
      </c>
      <c r="S438" s="185">
        <f t="shared" si="260"/>
        <v>0</v>
      </c>
      <c r="U438" s="230" t="s">
        <v>61</v>
      </c>
      <c r="V438" s="231">
        <v>0</v>
      </c>
      <c r="W438" s="231">
        <v>0</v>
      </c>
      <c r="X438" s="231">
        <v>0</v>
      </c>
      <c r="Y438" s="231">
        <v>0</v>
      </c>
      <c r="Z438" s="231">
        <v>0</v>
      </c>
      <c r="AA438" s="231">
        <v>0</v>
      </c>
      <c r="AB438" s="231">
        <v>0</v>
      </c>
      <c r="AC438" s="232">
        <v>0</v>
      </c>
      <c r="AD438" s="231">
        <v>0</v>
      </c>
      <c r="AE438" s="231">
        <v>0</v>
      </c>
      <c r="AF438" s="231">
        <v>0</v>
      </c>
      <c r="AG438" s="231">
        <v>0</v>
      </c>
      <c r="AH438" s="231">
        <v>0</v>
      </c>
      <c r="AI438" s="233">
        <f t="shared" si="261"/>
        <v>0</v>
      </c>
      <c r="AJ438" s="160" t="str">
        <f t="shared" si="262"/>
        <v/>
      </c>
      <c r="BA438" s="160"/>
      <c r="BR438" s="160"/>
      <c r="CG438" s="160"/>
    </row>
    <row r="439" spans="1:85" ht="15">
      <c r="A439" s="189" t="s">
        <v>64</v>
      </c>
      <c r="B439" s="175">
        <v>0</v>
      </c>
      <c r="C439" s="175">
        <v>0</v>
      </c>
      <c r="D439" s="175">
        <v>0</v>
      </c>
      <c r="E439" s="175">
        <v>0</v>
      </c>
      <c r="F439" s="362"/>
      <c r="G439" s="175">
        <v>0</v>
      </c>
      <c r="H439" s="187">
        <v>0</v>
      </c>
      <c r="I439" s="173">
        <f t="shared" si="259"/>
        <v>0</v>
      </c>
      <c r="J439" s="168"/>
      <c r="K439" s="190" t="s">
        <v>64</v>
      </c>
      <c r="L439" s="175">
        <v>0</v>
      </c>
      <c r="M439" s="175">
        <v>0</v>
      </c>
      <c r="N439" s="175">
        <v>0</v>
      </c>
      <c r="O439" s="175">
        <v>0</v>
      </c>
      <c r="P439" s="175">
        <v>0</v>
      </c>
      <c r="Q439" s="175">
        <v>0</v>
      </c>
      <c r="R439" s="176">
        <v>0</v>
      </c>
      <c r="S439" s="177">
        <f t="shared" si="260"/>
        <v>0</v>
      </c>
      <c r="U439" s="235" t="s">
        <v>62</v>
      </c>
      <c r="V439" s="226">
        <v>0</v>
      </c>
      <c r="W439" s="226">
        <v>0</v>
      </c>
      <c r="X439" s="226">
        <v>0</v>
      </c>
      <c r="Y439" s="226">
        <v>0</v>
      </c>
      <c r="Z439" s="226">
        <v>0</v>
      </c>
      <c r="AA439" s="226">
        <v>0</v>
      </c>
      <c r="AB439" s="226">
        <v>0</v>
      </c>
      <c r="AC439" s="227">
        <v>0</v>
      </c>
      <c r="AD439" s="228">
        <v>0</v>
      </c>
      <c r="AE439" s="228">
        <v>0</v>
      </c>
      <c r="AF439" s="228">
        <v>0</v>
      </c>
      <c r="AG439" s="228">
        <v>0</v>
      </c>
      <c r="AH439" s="228">
        <v>0</v>
      </c>
      <c r="AI439" s="229">
        <f t="shared" si="261"/>
        <v>0</v>
      </c>
      <c r="AJ439" s="160" t="str">
        <f t="shared" si="262"/>
        <v/>
      </c>
      <c r="BA439" s="160"/>
      <c r="BR439" s="160"/>
      <c r="CG439" s="160"/>
    </row>
    <row r="440" spans="1:85">
      <c r="A440" s="191" t="s">
        <v>23</v>
      </c>
      <c r="B440" s="192">
        <v>0</v>
      </c>
      <c r="C440" s="192">
        <v>0</v>
      </c>
      <c r="D440" s="192">
        <v>0</v>
      </c>
      <c r="E440" s="192">
        <v>0</v>
      </c>
      <c r="F440" s="362"/>
      <c r="G440" s="192">
        <v>0</v>
      </c>
      <c r="H440" s="193">
        <v>0</v>
      </c>
      <c r="I440" s="194">
        <f t="shared" si="259"/>
        <v>0</v>
      </c>
      <c r="J440" s="168"/>
      <c r="K440" s="195" t="s">
        <v>23</v>
      </c>
      <c r="L440" s="196">
        <v>0</v>
      </c>
      <c r="M440" s="196">
        <v>0</v>
      </c>
      <c r="N440" s="196">
        <v>0</v>
      </c>
      <c r="O440" s="196">
        <v>0</v>
      </c>
      <c r="P440" s="196">
        <v>0</v>
      </c>
      <c r="Q440" s="196">
        <v>0</v>
      </c>
      <c r="R440" s="197">
        <v>0</v>
      </c>
      <c r="S440" s="198">
        <f t="shared" si="260"/>
        <v>0</v>
      </c>
      <c r="U440" s="236" t="s">
        <v>66</v>
      </c>
      <c r="V440" s="237">
        <v>0</v>
      </c>
      <c r="W440" s="237">
        <v>0</v>
      </c>
      <c r="X440" s="237">
        <v>0</v>
      </c>
      <c r="Y440" s="237">
        <v>0</v>
      </c>
      <c r="Z440" s="237">
        <v>0</v>
      </c>
      <c r="AA440" s="237">
        <v>0</v>
      </c>
      <c r="AB440" s="237">
        <v>0</v>
      </c>
      <c r="AC440" s="237">
        <v>0</v>
      </c>
      <c r="AD440" s="237">
        <v>0</v>
      </c>
      <c r="AE440" s="237">
        <v>0</v>
      </c>
      <c r="AF440" s="237">
        <v>0</v>
      </c>
      <c r="AG440" s="237">
        <v>0</v>
      </c>
      <c r="AH440" s="125">
        <v>0</v>
      </c>
      <c r="AI440" s="238">
        <f t="shared" si="261"/>
        <v>0</v>
      </c>
      <c r="AJ440" s="160" t="str">
        <f t="shared" si="262"/>
        <v/>
      </c>
      <c r="BA440" s="160"/>
      <c r="BR440" s="160"/>
      <c r="CG440" s="160"/>
    </row>
    <row r="441" spans="1:85">
      <c r="A441" s="199" t="s">
        <v>19</v>
      </c>
      <c r="B441" s="200">
        <v>0</v>
      </c>
      <c r="C441" s="200">
        <v>0</v>
      </c>
      <c r="D441" s="200">
        <v>0</v>
      </c>
      <c r="E441" s="200">
        <v>0</v>
      </c>
      <c r="F441" s="362"/>
      <c r="G441" s="200">
        <v>0</v>
      </c>
      <c r="H441" s="201">
        <v>0</v>
      </c>
      <c r="I441" s="202">
        <f t="shared" si="259"/>
        <v>0</v>
      </c>
      <c r="J441" s="168"/>
      <c r="K441" s="203" t="s">
        <v>19</v>
      </c>
      <c r="L441" s="200">
        <v>0</v>
      </c>
      <c r="M441" s="200">
        <v>0</v>
      </c>
      <c r="N441" s="200">
        <v>0</v>
      </c>
      <c r="O441" s="200">
        <v>0</v>
      </c>
      <c r="P441" s="200">
        <v>0</v>
      </c>
      <c r="Q441" s="200">
        <v>0</v>
      </c>
      <c r="R441" s="204">
        <v>0</v>
      </c>
      <c r="S441" s="205">
        <f t="shared" si="260"/>
        <v>0</v>
      </c>
      <c r="U441" s="239" t="s">
        <v>19</v>
      </c>
      <c r="V441" s="240">
        <v>0</v>
      </c>
      <c r="W441" s="240">
        <v>0</v>
      </c>
      <c r="X441" s="240">
        <v>0</v>
      </c>
      <c r="Y441" s="240">
        <v>0</v>
      </c>
      <c r="Z441" s="240">
        <v>0</v>
      </c>
      <c r="AA441" s="240">
        <v>0</v>
      </c>
      <c r="AB441" s="240">
        <v>0</v>
      </c>
      <c r="AC441" s="240">
        <v>0</v>
      </c>
      <c r="AD441" s="241">
        <v>0</v>
      </c>
      <c r="AE441" s="241">
        <v>0</v>
      </c>
      <c r="AF441" s="241">
        <v>0</v>
      </c>
      <c r="AG441" s="241">
        <v>0</v>
      </c>
      <c r="AH441" s="241">
        <v>0</v>
      </c>
      <c r="AI441" s="242">
        <f t="shared" si="261"/>
        <v>0</v>
      </c>
      <c r="AJ441" s="160" t="str">
        <f t="shared" si="262"/>
        <v/>
      </c>
      <c r="BA441" s="160"/>
      <c r="BR441" s="160"/>
      <c r="CG441" s="160"/>
    </row>
    <row r="442" spans="1:85">
      <c r="A442" s="191" t="s">
        <v>20</v>
      </c>
      <c r="B442" s="192">
        <v>0</v>
      </c>
      <c r="C442" s="192">
        <v>0</v>
      </c>
      <c r="D442" s="192">
        <v>0</v>
      </c>
      <c r="E442" s="192">
        <v>0</v>
      </c>
      <c r="F442" s="362"/>
      <c r="G442" s="192">
        <v>0</v>
      </c>
      <c r="H442" s="193">
        <v>0</v>
      </c>
      <c r="I442" s="194">
        <f t="shared" si="259"/>
        <v>0</v>
      </c>
      <c r="J442" s="168"/>
      <c r="K442" s="195" t="s">
        <v>20</v>
      </c>
      <c r="L442" s="196">
        <v>0</v>
      </c>
      <c r="M442" s="196">
        <v>0</v>
      </c>
      <c r="N442" s="196">
        <v>0</v>
      </c>
      <c r="O442" s="196">
        <v>0</v>
      </c>
      <c r="P442" s="196">
        <v>0</v>
      </c>
      <c r="Q442" s="196">
        <v>0</v>
      </c>
      <c r="R442" s="197">
        <v>0</v>
      </c>
      <c r="S442" s="198">
        <f t="shared" si="260"/>
        <v>0</v>
      </c>
      <c r="U442" s="236" t="s">
        <v>20</v>
      </c>
      <c r="V442" s="237">
        <v>0</v>
      </c>
      <c r="W442" s="237">
        <v>0</v>
      </c>
      <c r="X442" s="237">
        <v>0</v>
      </c>
      <c r="Y442" s="237">
        <v>0</v>
      </c>
      <c r="Z442" s="237">
        <v>0</v>
      </c>
      <c r="AA442" s="237">
        <v>0</v>
      </c>
      <c r="AB442" s="237">
        <v>0</v>
      </c>
      <c r="AC442" s="237">
        <v>0</v>
      </c>
      <c r="AD442" s="237">
        <v>0</v>
      </c>
      <c r="AE442" s="237">
        <v>0</v>
      </c>
      <c r="AF442" s="237">
        <v>0</v>
      </c>
      <c r="AG442" s="237">
        <v>0</v>
      </c>
      <c r="AH442" s="125">
        <v>0</v>
      </c>
      <c r="AI442" s="238">
        <f t="shared" si="261"/>
        <v>0</v>
      </c>
      <c r="AJ442" s="160" t="str">
        <f t="shared" si="262"/>
        <v/>
      </c>
      <c r="BA442" s="160"/>
      <c r="BR442" s="160"/>
      <c r="CG442" s="160"/>
    </row>
    <row r="443" spans="1:85" ht="15" thickBot="1">
      <c r="A443" s="206" t="s">
        <v>11</v>
      </c>
      <c r="B443" s="207">
        <v>0</v>
      </c>
      <c r="C443" s="207">
        <v>0</v>
      </c>
      <c r="D443" s="207">
        <v>0</v>
      </c>
      <c r="E443" s="207">
        <v>0</v>
      </c>
      <c r="F443" s="363"/>
      <c r="G443" s="207">
        <v>0</v>
      </c>
      <c r="H443" s="208">
        <v>0</v>
      </c>
      <c r="I443" s="209">
        <f t="shared" si="259"/>
        <v>0</v>
      </c>
      <c r="J443" s="168"/>
      <c r="K443" s="210" t="s">
        <v>11</v>
      </c>
      <c r="L443" s="207">
        <v>0</v>
      </c>
      <c r="M443" s="207">
        <v>0</v>
      </c>
      <c r="N443" s="207">
        <v>0</v>
      </c>
      <c r="O443" s="207">
        <v>0</v>
      </c>
      <c r="P443" s="207">
        <v>0</v>
      </c>
      <c r="Q443" s="207">
        <v>0</v>
      </c>
      <c r="R443" s="211">
        <v>0</v>
      </c>
      <c r="S443" s="212">
        <f t="shared" si="260"/>
        <v>0</v>
      </c>
      <c r="U443" s="239" t="s">
        <v>11</v>
      </c>
      <c r="V443" s="240">
        <v>0</v>
      </c>
      <c r="W443" s="240">
        <v>0</v>
      </c>
      <c r="X443" s="240">
        <v>0</v>
      </c>
      <c r="Y443" s="240">
        <v>0</v>
      </c>
      <c r="Z443" s="240">
        <v>0</v>
      </c>
      <c r="AA443" s="240">
        <v>0</v>
      </c>
      <c r="AB443" s="240">
        <v>0</v>
      </c>
      <c r="AC443" s="240">
        <v>0</v>
      </c>
      <c r="AD443" s="241">
        <v>0</v>
      </c>
      <c r="AE443" s="241">
        <v>0</v>
      </c>
      <c r="AF443" s="241">
        <v>0</v>
      </c>
      <c r="AG443" s="241">
        <v>0</v>
      </c>
      <c r="AH443" s="241">
        <v>0</v>
      </c>
      <c r="AI443" s="242">
        <f t="shared" si="261"/>
        <v>0</v>
      </c>
      <c r="AJ443" s="169" t="str">
        <f t="shared" si="262"/>
        <v/>
      </c>
    </row>
    <row r="444" spans="1:85" ht="15">
      <c r="A444" s="213" t="s">
        <v>26</v>
      </c>
      <c r="B444" s="214">
        <f>SUM(B423:B439)</f>
        <v>270.60021475826682</v>
      </c>
      <c r="C444" s="214">
        <f t="shared" ref="C444:H444" si="263">SUM(C423:C439)</f>
        <v>42.313658916579115</v>
      </c>
      <c r="D444" s="214">
        <f t="shared" si="263"/>
        <v>41.575874775157637</v>
      </c>
      <c r="E444" s="214">
        <f t="shared" si="263"/>
        <v>266.51304802220989</v>
      </c>
      <c r="F444" s="214">
        <f t="shared" si="263"/>
        <v>0</v>
      </c>
      <c r="G444" s="214">
        <f t="shared" si="263"/>
        <v>33.325719255802099</v>
      </c>
      <c r="H444" s="216">
        <f t="shared" si="263"/>
        <v>0</v>
      </c>
      <c r="I444" s="173">
        <f t="shared" ref="I444" si="264">SUM(I423:I439)</f>
        <v>654.32851572801553</v>
      </c>
      <c r="J444" s="168"/>
      <c r="K444" s="215" t="s">
        <v>26</v>
      </c>
      <c r="L444" s="214">
        <f>SUM(L423:L439)</f>
        <v>270.60021475826682</v>
      </c>
      <c r="M444" s="214">
        <f t="shared" ref="M444:R444" si="265">SUM(M423:M439)</f>
        <v>42.313658916579115</v>
      </c>
      <c r="N444" s="214">
        <f t="shared" si="265"/>
        <v>41.575874775157637</v>
      </c>
      <c r="O444" s="214">
        <f t="shared" si="265"/>
        <v>266.51304802220989</v>
      </c>
      <c r="P444" s="214">
        <f t="shared" si="265"/>
        <v>90.680854470842121</v>
      </c>
      <c r="Q444" s="214">
        <f t="shared" si="265"/>
        <v>33.325719255802099</v>
      </c>
      <c r="R444" s="216">
        <f t="shared" si="265"/>
        <v>0</v>
      </c>
      <c r="S444" s="217">
        <f t="shared" ref="S444" si="266">SUM(S423:S439)</f>
        <v>745.00937019885771</v>
      </c>
      <c r="T444" s="160" t="str">
        <f>IF(ABS(S444-AI444)&gt;0.01,S444-AI444,"")</f>
        <v/>
      </c>
      <c r="U444" s="243" t="s">
        <v>63</v>
      </c>
      <c r="V444" s="244">
        <f>SUM(V423:V439)</f>
        <v>249.85060631459589</v>
      </c>
      <c r="W444" s="244">
        <f t="shared" ref="W444:AH444" si="267">SUM(W423:W439)</f>
        <v>19.019192786124592</v>
      </c>
      <c r="X444" s="244">
        <f t="shared" si="267"/>
        <v>33.325719255802099</v>
      </c>
      <c r="Y444" s="244">
        <f t="shared" si="267"/>
        <v>42.313658916579115</v>
      </c>
      <c r="Z444" s="244">
        <f t="shared" si="267"/>
        <v>32.589773154230926</v>
      </c>
      <c r="AA444" s="244">
        <f t="shared" si="267"/>
        <v>252.19655983770403</v>
      </c>
      <c r="AB444" s="244">
        <f t="shared" si="267"/>
        <v>90.680854470842121</v>
      </c>
      <c r="AC444" s="244">
        <f t="shared" si="267"/>
        <v>25.033005462978885</v>
      </c>
      <c r="AD444" s="245">
        <f t="shared" si="267"/>
        <v>1.7304156575463217</v>
      </c>
      <c r="AE444" s="245">
        <f t="shared" si="267"/>
        <v>0.6532302627291392</v>
      </c>
      <c r="AF444" s="245">
        <f t="shared" si="267"/>
        <v>0</v>
      </c>
      <c r="AG444" s="245">
        <f t="shared" si="267"/>
        <v>8.9861016209267088</v>
      </c>
      <c r="AH444" s="245">
        <f t="shared" si="267"/>
        <v>13.663257921776712</v>
      </c>
      <c r="AI444" s="246">
        <f>SUM(V444:AC444)</f>
        <v>745.00937019885771</v>
      </c>
      <c r="AJ444" s="160" t="str">
        <f>IF(ABS(S444-AI444)&gt;0.001,S444-AI444,"")</f>
        <v/>
      </c>
    </row>
    <row r="445" spans="1:85" s="23" customFormat="1" ht="15" thickBot="1">
      <c r="A445" s="30" t="s">
        <v>88</v>
      </c>
      <c r="B445" s="47">
        <f>IF($I444=0,"-",B444/$I444)</f>
        <v>0.41355406077204665</v>
      </c>
      <c r="C445" s="47">
        <f t="shared" ref="C445:H445" si="268">IF($I444=0,"-",C444/$I444)</f>
        <v>6.466730075106128E-2</v>
      </c>
      <c r="D445" s="47">
        <f t="shared" si="268"/>
        <v>6.3539756828264932E-2</v>
      </c>
      <c r="E445" s="47">
        <f t="shared" si="268"/>
        <v>0.40730770800304117</v>
      </c>
      <c r="F445" s="47">
        <f t="shared" si="268"/>
        <v>0</v>
      </c>
      <c r="G445" s="47">
        <f t="shared" si="268"/>
        <v>5.0931173645585984E-2</v>
      </c>
      <c r="H445" s="70">
        <f t="shared" si="268"/>
        <v>0</v>
      </c>
      <c r="I445" s="48">
        <f>SUM(B445:H445)</f>
        <v>1</v>
      </c>
      <c r="J445" s="160"/>
      <c r="K445" s="81" t="s">
        <v>88</v>
      </c>
      <c r="L445" s="98">
        <f>IF($S444=0,"-",L444/$S444)</f>
        <v>0.36321719643074862</v>
      </c>
      <c r="M445" s="98">
        <f t="shared" ref="M445:R445" si="269">IF($S444=0,"-",M444/$S444)</f>
        <v>5.6796143255600617E-2</v>
      </c>
      <c r="N445" s="98">
        <f t="shared" si="269"/>
        <v>5.580584142728328E-2</v>
      </c>
      <c r="O445" s="98">
        <f t="shared" si="269"/>
        <v>0.35773113558433806</v>
      </c>
      <c r="P445" s="98">
        <f t="shared" si="269"/>
        <v>0.12171773684757496</v>
      </c>
      <c r="Q445" s="98">
        <f t="shared" si="269"/>
        <v>4.4731946454454399E-2</v>
      </c>
      <c r="R445" s="99">
        <f t="shared" si="269"/>
        <v>0</v>
      </c>
      <c r="S445" s="100">
        <f>SUM(L445:R445)</f>
        <v>0.99999999999999989</v>
      </c>
      <c r="U445" s="110" t="s">
        <v>88</v>
      </c>
      <c r="V445" s="133">
        <f>+V444/$AI444</f>
        <v>0.33536572331688369</v>
      </c>
      <c r="W445" s="133">
        <f t="shared" ref="W445:AH445" si="270">+W444/$AI444</f>
        <v>2.5528796746607352E-2</v>
      </c>
      <c r="X445" s="133">
        <f t="shared" si="270"/>
        <v>4.4731946454454399E-2</v>
      </c>
      <c r="Y445" s="133">
        <f t="shared" si="270"/>
        <v>5.6796143255600617E-2</v>
      </c>
      <c r="Z445" s="133">
        <f t="shared" si="270"/>
        <v>4.3744111762691079E-2</v>
      </c>
      <c r="AA445" s="133">
        <f t="shared" si="270"/>
        <v>0.33851461461536758</v>
      </c>
      <c r="AB445" s="133">
        <f t="shared" si="270"/>
        <v>0.12171773684757496</v>
      </c>
      <c r="AC445" s="133">
        <f t="shared" si="270"/>
        <v>3.3600927000820249E-2</v>
      </c>
      <c r="AD445" s="133">
        <f t="shared" si="270"/>
        <v>2.3226763672575547E-3</v>
      </c>
      <c r="AE445" s="133">
        <f t="shared" si="270"/>
        <v>8.7680811659426395E-4</v>
      </c>
      <c r="AF445" s="133">
        <f t="shared" si="270"/>
        <v>0</v>
      </c>
      <c r="AG445" s="133">
        <f t="shared" si="270"/>
        <v>1.2061729664592192E-2</v>
      </c>
      <c r="AH445" s="133">
        <f t="shared" si="270"/>
        <v>1.833971285237623E-2</v>
      </c>
      <c r="AI445" s="134">
        <f>SUM(V445:AC445)</f>
        <v>0.99999999999999989</v>
      </c>
      <c r="AJ445" s="160" t="str">
        <f t="shared" si="262"/>
        <v/>
      </c>
      <c r="BA445" s="218"/>
      <c r="BR445" s="218"/>
    </row>
    <row r="446" spans="1:85" ht="15" thickBot="1">
      <c r="A446" s="247"/>
      <c r="B446" s="247"/>
      <c r="C446" s="247"/>
      <c r="D446" s="247"/>
      <c r="E446" s="247"/>
      <c r="F446" s="247"/>
      <c r="G446" s="247"/>
      <c r="H446" s="247"/>
      <c r="I446" s="247"/>
      <c r="K446" s="247"/>
      <c r="L446" s="247"/>
      <c r="M446" s="247"/>
      <c r="N446" s="247"/>
      <c r="O446" s="247"/>
      <c r="P446" s="247"/>
      <c r="Q446" s="247"/>
      <c r="R446" s="247"/>
      <c r="S446" s="247"/>
    </row>
    <row r="447" spans="1:85" ht="28.5">
      <c r="A447" s="364" t="s">
        <v>44</v>
      </c>
      <c r="B447" s="164" t="s">
        <v>0</v>
      </c>
      <c r="C447" s="164" t="s">
        <v>1</v>
      </c>
      <c r="D447" s="164" t="s">
        <v>2</v>
      </c>
      <c r="E447" s="164" t="s">
        <v>3</v>
      </c>
      <c r="F447" s="164" t="s">
        <v>27</v>
      </c>
      <c r="G447" s="164" t="s">
        <v>4</v>
      </c>
      <c r="H447" s="164" t="s">
        <v>5</v>
      </c>
      <c r="I447" s="165" t="s">
        <v>6</v>
      </c>
      <c r="K447" s="366" t="s">
        <v>44</v>
      </c>
      <c r="L447" s="166" t="s">
        <v>0</v>
      </c>
      <c r="M447" s="166" t="s">
        <v>1</v>
      </c>
      <c r="N447" s="166" t="s">
        <v>2</v>
      </c>
      <c r="O447" s="166" t="s">
        <v>3</v>
      </c>
      <c r="P447" s="166" t="s">
        <v>27</v>
      </c>
      <c r="Q447" s="166" t="s">
        <v>4</v>
      </c>
      <c r="R447" s="166" t="s">
        <v>5</v>
      </c>
      <c r="S447" s="167" t="s">
        <v>6</v>
      </c>
    </row>
    <row r="448" spans="1:85" ht="15">
      <c r="A448" s="365" t="s">
        <v>44</v>
      </c>
      <c r="B448" s="318" t="s">
        <v>69</v>
      </c>
      <c r="C448" s="319"/>
      <c r="D448" s="319"/>
      <c r="E448" s="319"/>
      <c r="F448" s="319"/>
      <c r="G448" s="319"/>
      <c r="H448" s="319"/>
      <c r="I448" s="320"/>
      <c r="K448" s="367" t="s">
        <v>44</v>
      </c>
      <c r="L448" s="321" t="s">
        <v>69</v>
      </c>
      <c r="M448" s="322"/>
      <c r="N448" s="322"/>
      <c r="O448" s="322"/>
      <c r="P448" s="322"/>
      <c r="Q448" s="322"/>
      <c r="R448" s="322"/>
      <c r="S448" s="323"/>
    </row>
    <row r="449" spans="1:19" ht="15">
      <c r="A449" s="170" t="s">
        <v>7</v>
      </c>
      <c r="B449" s="368"/>
      <c r="C449" s="369"/>
      <c r="D449" s="369"/>
      <c r="E449" s="370"/>
      <c r="F449" s="171">
        <v>0.272295093905701</v>
      </c>
      <c r="G449" s="368"/>
      <c r="H449" s="370"/>
      <c r="I449" s="173">
        <f>SUM(B449:H449)</f>
        <v>0.272295093905701</v>
      </c>
      <c r="J449" s="168"/>
      <c r="K449" s="222" t="s">
        <v>7</v>
      </c>
      <c r="L449" s="368"/>
      <c r="M449" s="369"/>
      <c r="N449" s="369"/>
      <c r="O449" s="370"/>
      <c r="P449" s="171">
        <v>0</v>
      </c>
      <c r="Q449" s="368"/>
      <c r="R449" s="377"/>
      <c r="S449" s="224">
        <f>SUM(L449:R449)</f>
        <v>0</v>
      </c>
    </row>
    <row r="450" spans="1:19" ht="15">
      <c r="A450" s="178" t="s">
        <v>8</v>
      </c>
      <c r="B450" s="371"/>
      <c r="C450" s="372"/>
      <c r="D450" s="372"/>
      <c r="E450" s="373"/>
      <c r="F450" s="179">
        <v>0</v>
      </c>
      <c r="G450" s="371"/>
      <c r="H450" s="373"/>
      <c r="I450" s="181">
        <f t="shared" ref="I450:I469" si="271">SUM(B450:H450)</f>
        <v>0</v>
      </c>
      <c r="J450" s="168"/>
      <c r="K450" s="182" t="s">
        <v>8</v>
      </c>
      <c r="L450" s="371"/>
      <c r="M450" s="372"/>
      <c r="N450" s="372"/>
      <c r="O450" s="373"/>
      <c r="P450" s="183">
        <v>0</v>
      </c>
      <c r="Q450" s="371"/>
      <c r="R450" s="378"/>
      <c r="S450" s="185">
        <f t="shared" ref="S450:S469" si="272">SUM(L450:R450)</f>
        <v>0</v>
      </c>
    </row>
    <row r="451" spans="1:19" ht="15">
      <c r="A451" s="186" t="s">
        <v>10</v>
      </c>
      <c r="B451" s="371"/>
      <c r="C451" s="372"/>
      <c r="D451" s="372"/>
      <c r="E451" s="373"/>
      <c r="F451" s="175">
        <v>0</v>
      </c>
      <c r="G451" s="371"/>
      <c r="H451" s="373"/>
      <c r="I451" s="173">
        <f t="shared" si="271"/>
        <v>0</v>
      </c>
      <c r="J451" s="168"/>
      <c r="K451" s="188" t="s">
        <v>10</v>
      </c>
      <c r="L451" s="371"/>
      <c r="M451" s="372"/>
      <c r="N451" s="372"/>
      <c r="O451" s="373"/>
      <c r="P451" s="175">
        <v>0</v>
      </c>
      <c r="Q451" s="371"/>
      <c r="R451" s="378"/>
      <c r="S451" s="177">
        <f t="shared" si="272"/>
        <v>0</v>
      </c>
    </row>
    <row r="452" spans="1:19" ht="15">
      <c r="A452" s="178" t="s">
        <v>56</v>
      </c>
      <c r="B452" s="371"/>
      <c r="C452" s="372"/>
      <c r="D452" s="372"/>
      <c r="E452" s="373"/>
      <c r="F452" s="179">
        <v>0</v>
      </c>
      <c r="G452" s="371"/>
      <c r="H452" s="373"/>
      <c r="I452" s="181">
        <f t="shared" si="271"/>
        <v>0</v>
      </c>
      <c r="J452" s="168"/>
      <c r="K452" s="182" t="s">
        <v>56</v>
      </c>
      <c r="L452" s="371"/>
      <c r="M452" s="372"/>
      <c r="N452" s="372"/>
      <c r="O452" s="373"/>
      <c r="P452" s="183">
        <v>0</v>
      </c>
      <c r="Q452" s="371"/>
      <c r="R452" s="378"/>
      <c r="S452" s="185">
        <f t="shared" si="272"/>
        <v>0</v>
      </c>
    </row>
    <row r="453" spans="1:19" ht="15">
      <c r="A453" s="186" t="s">
        <v>16</v>
      </c>
      <c r="B453" s="371"/>
      <c r="C453" s="372"/>
      <c r="D453" s="372"/>
      <c r="E453" s="373"/>
      <c r="F453" s="175">
        <v>0</v>
      </c>
      <c r="G453" s="371"/>
      <c r="H453" s="373"/>
      <c r="I453" s="173">
        <f t="shared" si="271"/>
        <v>0</v>
      </c>
      <c r="J453" s="168"/>
      <c r="K453" s="188" t="s">
        <v>16</v>
      </c>
      <c r="L453" s="371"/>
      <c r="M453" s="372"/>
      <c r="N453" s="372"/>
      <c r="O453" s="373"/>
      <c r="P453" s="175">
        <v>0</v>
      </c>
      <c r="Q453" s="371"/>
      <c r="R453" s="378"/>
      <c r="S453" s="177">
        <f t="shared" si="272"/>
        <v>0</v>
      </c>
    </row>
    <row r="454" spans="1:19" ht="15">
      <c r="A454" s="178" t="s">
        <v>15</v>
      </c>
      <c r="B454" s="371"/>
      <c r="C454" s="372"/>
      <c r="D454" s="372"/>
      <c r="E454" s="373"/>
      <c r="F454" s="179">
        <v>0</v>
      </c>
      <c r="G454" s="371"/>
      <c r="H454" s="373"/>
      <c r="I454" s="181">
        <f t="shared" si="271"/>
        <v>0</v>
      </c>
      <c r="J454" s="168"/>
      <c r="K454" s="182" t="s">
        <v>15</v>
      </c>
      <c r="L454" s="371"/>
      <c r="M454" s="372"/>
      <c r="N454" s="372"/>
      <c r="O454" s="373"/>
      <c r="P454" s="183">
        <v>0</v>
      </c>
      <c r="Q454" s="371"/>
      <c r="R454" s="378"/>
      <c r="S454" s="185">
        <f t="shared" si="272"/>
        <v>0</v>
      </c>
    </row>
    <row r="455" spans="1:19" ht="15">
      <c r="A455" s="186" t="s">
        <v>58</v>
      </c>
      <c r="B455" s="371"/>
      <c r="C455" s="372"/>
      <c r="D455" s="372"/>
      <c r="E455" s="373"/>
      <c r="F455" s="175">
        <v>247.2158224408507</v>
      </c>
      <c r="G455" s="371"/>
      <c r="H455" s="373"/>
      <c r="I455" s="173">
        <f t="shared" si="271"/>
        <v>247.2158224408507</v>
      </c>
      <c r="J455" s="168"/>
      <c r="K455" s="188" t="s">
        <v>58</v>
      </c>
      <c r="L455" s="371"/>
      <c r="M455" s="372"/>
      <c r="N455" s="372"/>
      <c r="O455" s="373"/>
      <c r="P455" s="175">
        <v>0</v>
      </c>
      <c r="Q455" s="371"/>
      <c r="R455" s="378"/>
      <c r="S455" s="177">
        <f t="shared" si="272"/>
        <v>0</v>
      </c>
    </row>
    <row r="456" spans="1:19" ht="15">
      <c r="A456" s="178" t="s">
        <v>12</v>
      </c>
      <c r="B456" s="371"/>
      <c r="C456" s="372"/>
      <c r="D456" s="372"/>
      <c r="E456" s="373"/>
      <c r="F456" s="179">
        <v>0</v>
      </c>
      <c r="G456" s="371"/>
      <c r="H456" s="373"/>
      <c r="I456" s="181">
        <f t="shared" si="271"/>
        <v>0</v>
      </c>
      <c r="J456" s="168"/>
      <c r="K456" s="182" t="s">
        <v>12</v>
      </c>
      <c r="L456" s="371"/>
      <c r="M456" s="372"/>
      <c r="N456" s="372"/>
      <c r="O456" s="373"/>
      <c r="P456" s="183">
        <v>0</v>
      </c>
      <c r="Q456" s="371"/>
      <c r="R456" s="378"/>
      <c r="S456" s="185">
        <f t="shared" si="272"/>
        <v>0</v>
      </c>
    </row>
    <row r="457" spans="1:19" ht="15">
      <c r="A457" s="186" t="s">
        <v>59</v>
      </c>
      <c r="B457" s="371"/>
      <c r="C457" s="372"/>
      <c r="D457" s="372"/>
      <c r="E457" s="373"/>
      <c r="F457" s="175">
        <v>0</v>
      </c>
      <c r="G457" s="371"/>
      <c r="H457" s="373"/>
      <c r="I457" s="173">
        <f t="shared" si="271"/>
        <v>0</v>
      </c>
      <c r="J457" s="168"/>
      <c r="K457" s="188" t="s">
        <v>59</v>
      </c>
      <c r="L457" s="371"/>
      <c r="M457" s="372"/>
      <c r="N457" s="372"/>
      <c r="O457" s="373"/>
      <c r="P457" s="175">
        <v>0</v>
      </c>
      <c r="Q457" s="371"/>
      <c r="R457" s="378"/>
      <c r="S457" s="177">
        <f t="shared" si="272"/>
        <v>0</v>
      </c>
    </row>
    <row r="458" spans="1:19" ht="15">
      <c r="A458" s="178" t="s">
        <v>17</v>
      </c>
      <c r="B458" s="371"/>
      <c r="C458" s="372"/>
      <c r="D458" s="372"/>
      <c r="E458" s="373"/>
      <c r="F458" s="179">
        <v>0</v>
      </c>
      <c r="G458" s="371"/>
      <c r="H458" s="373"/>
      <c r="I458" s="181">
        <f t="shared" si="271"/>
        <v>0</v>
      </c>
      <c r="J458" s="168"/>
      <c r="K458" s="182" t="s">
        <v>17</v>
      </c>
      <c r="L458" s="371"/>
      <c r="M458" s="372"/>
      <c r="N458" s="372"/>
      <c r="O458" s="373"/>
      <c r="P458" s="183">
        <v>0</v>
      </c>
      <c r="Q458" s="371"/>
      <c r="R458" s="378"/>
      <c r="S458" s="185">
        <f t="shared" si="272"/>
        <v>0</v>
      </c>
    </row>
    <row r="459" spans="1:19" ht="15">
      <c r="A459" s="186" t="s">
        <v>139</v>
      </c>
      <c r="B459" s="371"/>
      <c r="C459" s="372"/>
      <c r="D459" s="372"/>
      <c r="E459" s="373"/>
      <c r="F459" s="175">
        <v>0</v>
      </c>
      <c r="G459" s="371"/>
      <c r="H459" s="373"/>
      <c r="I459" s="173">
        <f t="shared" si="271"/>
        <v>0</v>
      </c>
      <c r="J459" s="168"/>
      <c r="K459" s="188" t="s">
        <v>139</v>
      </c>
      <c r="L459" s="371"/>
      <c r="M459" s="372"/>
      <c r="N459" s="372"/>
      <c r="O459" s="373"/>
      <c r="P459" s="175">
        <v>0</v>
      </c>
      <c r="Q459" s="371"/>
      <c r="R459" s="378"/>
      <c r="S459" s="177">
        <f t="shared" si="272"/>
        <v>0</v>
      </c>
    </row>
    <row r="460" spans="1:19" ht="15">
      <c r="A460" s="178" t="s">
        <v>25</v>
      </c>
      <c r="B460" s="371"/>
      <c r="C460" s="372"/>
      <c r="D460" s="372"/>
      <c r="E460" s="373"/>
      <c r="F460" s="179">
        <v>790.42708887741253</v>
      </c>
      <c r="G460" s="371"/>
      <c r="H460" s="373"/>
      <c r="I460" s="181">
        <f t="shared" si="271"/>
        <v>790.42708887741253</v>
      </c>
      <c r="J460" s="168"/>
      <c r="K460" s="182" t="s">
        <v>25</v>
      </c>
      <c r="L460" s="371"/>
      <c r="M460" s="372"/>
      <c r="N460" s="372"/>
      <c r="O460" s="373"/>
      <c r="P460" s="183">
        <v>0</v>
      </c>
      <c r="Q460" s="371"/>
      <c r="R460" s="378"/>
      <c r="S460" s="185">
        <f t="shared" si="272"/>
        <v>0</v>
      </c>
    </row>
    <row r="461" spans="1:19" ht="15">
      <c r="A461" s="186" t="s">
        <v>24</v>
      </c>
      <c r="B461" s="371"/>
      <c r="C461" s="372"/>
      <c r="D461" s="372"/>
      <c r="E461" s="373"/>
      <c r="F461" s="175">
        <v>0</v>
      </c>
      <c r="G461" s="371"/>
      <c r="H461" s="373"/>
      <c r="I461" s="173">
        <f t="shared" si="271"/>
        <v>0</v>
      </c>
      <c r="J461" s="168"/>
      <c r="K461" s="188" t="s">
        <v>24</v>
      </c>
      <c r="L461" s="371"/>
      <c r="M461" s="372"/>
      <c r="N461" s="372"/>
      <c r="O461" s="373"/>
      <c r="P461" s="175">
        <v>0</v>
      </c>
      <c r="Q461" s="371"/>
      <c r="R461" s="378"/>
      <c r="S461" s="177">
        <f t="shared" si="272"/>
        <v>0</v>
      </c>
    </row>
    <row r="462" spans="1:19" ht="15">
      <c r="A462" s="178" t="s">
        <v>60</v>
      </c>
      <c r="B462" s="371"/>
      <c r="C462" s="372"/>
      <c r="D462" s="372"/>
      <c r="E462" s="373"/>
      <c r="F462" s="179">
        <v>0</v>
      </c>
      <c r="G462" s="371"/>
      <c r="H462" s="373"/>
      <c r="I462" s="181">
        <f t="shared" si="271"/>
        <v>0</v>
      </c>
      <c r="J462" s="168"/>
      <c r="K462" s="182" t="s">
        <v>60</v>
      </c>
      <c r="L462" s="371"/>
      <c r="M462" s="372"/>
      <c r="N462" s="372"/>
      <c r="O462" s="373"/>
      <c r="P462" s="183">
        <v>0</v>
      </c>
      <c r="Q462" s="371"/>
      <c r="R462" s="378"/>
      <c r="S462" s="185">
        <f t="shared" si="272"/>
        <v>0</v>
      </c>
    </row>
    <row r="463" spans="1:19" ht="15">
      <c r="A463" s="186" t="s">
        <v>22</v>
      </c>
      <c r="B463" s="371"/>
      <c r="C463" s="372"/>
      <c r="D463" s="372"/>
      <c r="E463" s="373"/>
      <c r="F463" s="175">
        <v>15.596494973325129</v>
      </c>
      <c r="G463" s="371"/>
      <c r="H463" s="373"/>
      <c r="I463" s="173">
        <f t="shared" si="271"/>
        <v>15.596494973325129</v>
      </c>
      <c r="J463" s="168"/>
      <c r="K463" s="188" t="s">
        <v>22</v>
      </c>
      <c r="L463" s="371"/>
      <c r="M463" s="372"/>
      <c r="N463" s="372"/>
      <c r="O463" s="373"/>
      <c r="P463" s="175">
        <v>0</v>
      </c>
      <c r="Q463" s="371"/>
      <c r="R463" s="378"/>
      <c r="S463" s="177">
        <f t="shared" si="272"/>
        <v>0</v>
      </c>
    </row>
    <row r="464" spans="1:19" ht="15">
      <c r="A464" s="178" t="s">
        <v>21</v>
      </c>
      <c r="B464" s="371"/>
      <c r="C464" s="372"/>
      <c r="D464" s="372"/>
      <c r="E464" s="373"/>
      <c r="F464" s="179">
        <v>0</v>
      </c>
      <c r="G464" s="371"/>
      <c r="H464" s="373"/>
      <c r="I464" s="181">
        <f t="shared" si="271"/>
        <v>0</v>
      </c>
      <c r="J464" s="168"/>
      <c r="K464" s="182" t="s">
        <v>21</v>
      </c>
      <c r="L464" s="371"/>
      <c r="M464" s="372"/>
      <c r="N464" s="372"/>
      <c r="O464" s="373"/>
      <c r="P464" s="183">
        <v>0</v>
      </c>
      <c r="Q464" s="371"/>
      <c r="R464" s="378"/>
      <c r="S464" s="185">
        <f t="shared" si="272"/>
        <v>0</v>
      </c>
    </row>
    <row r="465" spans="1:19" ht="15">
      <c r="A465" s="189" t="s">
        <v>64</v>
      </c>
      <c r="B465" s="371"/>
      <c r="C465" s="372"/>
      <c r="D465" s="372"/>
      <c r="E465" s="373"/>
      <c r="F465" s="175">
        <v>0</v>
      </c>
      <c r="G465" s="371"/>
      <c r="H465" s="373"/>
      <c r="I465" s="173">
        <f t="shared" si="271"/>
        <v>0</v>
      </c>
      <c r="J465" s="168"/>
      <c r="K465" s="190" t="s">
        <v>64</v>
      </c>
      <c r="L465" s="371"/>
      <c r="M465" s="372"/>
      <c r="N465" s="372"/>
      <c r="O465" s="373"/>
      <c r="P465" s="175">
        <v>0</v>
      </c>
      <c r="Q465" s="371"/>
      <c r="R465" s="378"/>
      <c r="S465" s="177">
        <f t="shared" si="272"/>
        <v>0</v>
      </c>
    </row>
    <row r="466" spans="1:19">
      <c r="A466" s="191" t="s">
        <v>23</v>
      </c>
      <c r="B466" s="371"/>
      <c r="C466" s="372"/>
      <c r="D466" s="372"/>
      <c r="E466" s="373"/>
      <c r="F466" s="192">
        <v>0</v>
      </c>
      <c r="G466" s="371"/>
      <c r="H466" s="373"/>
      <c r="I466" s="194">
        <f t="shared" si="271"/>
        <v>0</v>
      </c>
      <c r="J466" s="168"/>
      <c r="K466" s="195" t="s">
        <v>23</v>
      </c>
      <c r="L466" s="371"/>
      <c r="M466" s="372"/>
      <c r="N466" s="372"/>
      <c r="O466" s="373"/>
      <c r="P466" s="196">
        <v>0</v>
      </c>
      <c r="Q466" s="371"/>
      <c r="R466" s="378"/>
      <c r="S466" s="198">
        <f t="shared" si="272"/>
        <v>0</v>
      </c>
    </row>
    <row r="467" spans="1:19">
      <c r="A467" s="199" t="s">
        <v>19</v>
      </c>
      <c r="B467" s="371"/>
      <c r="C467" s="372"/>
      <c r="D467" s="372"/>
      <c r="E467" s="373"/>
      <c r="F467" s="200">
        <v>0</v>
      </c>
      <c r="G467" s="371"/>
      <c r="H467" s="373"/>
      <c r="I467" s="202">
        <f t="shared" si="271"/>
        <v>0</v>
      </c>
      <c r="J467" s="168"/>
      <c r="K467" s="203" t="s">
        <v>19</v>
      </c>
      <c r="L467" s="371"/>
      <c r="M467" s="372"/>
      <c r="N467" s="372"/>
      <c r="O467" s="373"/>
      <c r="P467" s="200">
        <v>0</v>
      </c>
      <c r="Q467" s="371"/>
      <c r="R467" s="378"/>
      <c r="S467" s="205">
        <f t="shared" si="272"/>
        <v>0</v>
      </c>
    </row>
    <row r="468" spans="1:19">
      <c r="A468" s="191" t="s">
        <v>20</v>
      </c>
      <c r="B468" s="371"/>
      <c r="C468" s="372"/>
      <c r="D468" s="372"/>
      <c r="E468" s="373"/>
      <c r="F468" s="192">
        <v>0</v>
      </c>
      <c r="G468" s="371"/>
      <c r="H468" s="373"/>
      <c r="I468" s="194">
        <f t="shared" si="271"/>
        <v>0</v>
      </c>
      <c r="J468" s="168"/>
      <c r="K468" s="195" t="s">
        <v>20</v>
      </c>
      <c r="L468" s="371"/>
      <c r="M468" s="372"/>
      <c r="N468" s="372"/>
      <c r="O468" s="373"/>
      <c r="P468" s="196">
        <v>0</v>
      </c>
      <c r="Q468" s="371"/>
      <c r="R468" s="378"/>
      <c r="S468" s="198">
        <f t="shared" si="272"/>
        <v>0</v>
      </c>
    </row>
    <row r="469" spans="1:19" ht="15" thickBot="1">
      <c r="A469" s="206" t="s">
        <v>11</v>
      </c>
      <c r="B469" s="374"/>
      <c r="C469" s="375"/>
      <c r="D469" s="375"/>
      <c r="E469" s="376"/>
      <c r="F469" s="207">
        <v>0</v>
      </c>
      <c r="G469" s="374"/>
      <c r="H469" s="376"/>
      <c r="I469" s="209">
        <f t="shared" si="271"/>
        <v>0</v>
      </c>
      <c r="J469" s="168"/>
      <c r="K469" s="210" t="s">
        <v>11</v>
      </c>
      <c r="L469" s="374"/>
      <c r="M469" s="375"/>
      <c r="N469" s="375"/>
      <c r="O469" s="376"/>
      <c r="P469" s="207">
        <v>0</v>
      </c>
      <c r="Q469" s="374"/>
      <c r="R469" s="379"/>
      <c r="S469" s="212">
        <f t="shared" si="272"/>
        <v>0</v>
      </c>
    </row>
    <row r="470" spans="1:19" ht="15">
      <c r="A470" s="213" t="s">
        <v>26</v>
      </c>
      <c r="B470" s="214">
        <f>SUM(B449:B465)</f>
        <v>0</v>
      </c>
      <c r="C470" s="214">
        <f t="shared" ref="C470:H470" si="273">SUM(C449:C465)</f>
        <v>0</v>
      </c>
      <c r="D470" s="214">
        <f t="shared" si="273"/>
        <v>0</v>
      </c>
      <c r="E470" s="214">
        <f t="shared" si="273"/>
        <v>0</v>
      </c>
      <c r="F470" s="214">
        <f t="shared" si="273"/>
        <v>1053.5117013854942</v>
      </c>
      <c r="G470" s="214">
        <f t="shared" si="273"/>
        <v>0</v>
      </c>
      <c r="H470" s="216">
        <f t="shared" si="273"/>
        <v>0</v>
      </c>
      <c r="I470" s="173">
        <f t="shared" ref="I470" si="274">SUM(I449:I465)</f>
        <v>1053.5117013854942</v>
      </c>
      <c r="J470" s="168"/>
      <c r="K470" s="215" t="s">
        <v>26</v>
      </c>
      <c r="L470" s="214">
        <f>SUM(L449:L465)</f>
        <v>0</v>
      </c>
      <c r="M470" s="214">
        <f t="shared" ref="M470:R470" si="275">SUM(M449:M465)</f>
        <v>0</v>
      </c>
      <c r="N470" s="214">
        <f t="shared" si="275"/>
        <v>0</v>
      </c>
      <c r="O470" s="214">
        <f t="shared" si="275"/>
        <v>0</v>
      </c>
      <c r="P470" s="214">
        <f t="shared" si="275"/>
        <v>0</v>
      </c>
      <c r="Q470" s="214">
        <f t="shared" si="275"/>
        <v>0</v>
      </c>
      <c r="R470" s="216">
        <f t="shared" si="275"/>
        <v>0</v>
      </c>
      <c r="S470" s="217">
        <f t="shared" ref="S470" si="276">SUM(S449:S465)</f>
        <v>0</v>
      </c>
    </row>
    <row r="471" spans="1:19" ht="15" thickBot="1">
      <c r="A471" s="30" t="s">
        <v>88</v>
      </c>
      <c r="B471" s="47">
        <f>IF($I470=0,"-",B470/$I470)</f>
        <v>0</v>
      </c>
      <c r="C471" s="47">
        <f t="shared" ref="C471:H471" si="277">IF($I470=0,"-",C470/$I470)</f>
        <v>0</v>
      </c>
      <c r="D471" s="47">
        <f t="shared" si="277"/>
        <v>0</v>
      </c>
      <c r="E471" s="47">
        <f t="shared" si="277"/>
        <v>0</v>
      </c>
      <c r="F471" s="47">
        <f t="shared" si="277"/>
        <v>1</v>
      </c>
      <c r="G471" s="47">
        <f t="shared" si="277"/>
        <v>0</v>
      </c>
      <c r="H471" s="70">
        <f t="shared" si="277"/>
        <v>0</v>
      </c>
      <c r="I471" s="48">
        <f>SUM(B471:H471)</f>
        <v>1</v>
      </c>
      <c r="J471" s="23"/>
      <c r="K471" s="81" t="s">
        <v>88</v>
      </c>
      <c r="L471" s="98" t="str">
        <f>IF($S470=0,"-",L470/$S470)</f>
        <v>-</v>
      </c>
      <c r="M471" s="98" t="str">
        <f t="shared" ref="M471:R471" si="278">IF($S470=0,"-",M470/$S470)</f>
        <v>-</v>
      </c>
      <c r="N471" s="98" t="str">
        <f t="shared" si="278"/>
        <v>-</v>
      </c>
      <c r="O471" s="98" t="str">
        <f t="shared" si="278"/>
        <v>-</v>
      </c>
      <c r="P471" s="98" t="str">
        <f t="shared" si="278"/>
        <v>-</v>
      </c>
      <c r="Q471" s="98" t="str">
        <f t="shared" si="278"/>
        <v>-</v>
      </c>
      <c r="R471" s="99" t="str">
        <f t="shared" si="278"/>
        <v>-</v>
      </c>
      <c r="S471" s="100">
        <f>SUM(L471:R471)</f>
        <v>0</v>
      </c>
    </row>
    <row r="472" spans="1:19" ht="15" thickBot="1">
      <c r="A472" s="247"/>
      <c r="B472" s="247"/>
      <c r="C472" s="247"/>
      <c r="D472" s="247"/>
      <c r="E472" s="247"/>
      <c r="F472" s="247"/>
      <c r="G472" s="247"/>
      <c r="H472" s="247"/>
      <c r="I472" s="247"/>
      <c r="K472" s="247"/>
      <c r="L472" s="247"/>
      <c r="M472" s="247"/>
      <c r="N472" s="247"/>
      <c r="O472" s="247"/>
      <c r="P472" s="247"/>
      <c r="Q472" s="247"/>
      <c r="R472" s="247"/>
      <c r="S472" s="247"/>
    </row>
    <row r="473" spans="1:19" ht="28.5">
      <c r="A473" s="364" t="s">
        <v>45</v>
      </c>
      <c r="B473" s="164" t="s">
        <v>0</v>
      </c>
      <c r="C473" s="164" t="s">
        <v>1</v>
      </c>
      <c r="D473" s="164" t="s">
        <v>2</v>
      </c>
      <c r="E473" s="164" t="s">
        <v>3</v>
      </c>
      <c r="F473" s="164" t="s">
        <v>27</v>
      </c>
      <c r="G473" s="164" t="s">
        <v>4</v>
      </c>
      <c r="H473" s="164" t="s">
        <v>5</v>
      </c>
      <c r="I473" s="165" t="s">
        <v>6</v>
      </c>
      <c r="K473" s="366" t="s">
        <v>45</v>
      </c>
      <c r="L473" s="166" t="s">
        <v>0</v>
      </c>
      <c r="M473" s="166" t="s">
        <v>1</v>
      </c>
      <c r="N473" s="166" t="s">
        <v>2</v>
      </c>
      <c r="O473" s="166" t="s">
        <v>3</v>
      </c>
      <c r="P473" s="166" t="s">
        <v>27</v>
      </c>
      <c r="Q473" s="166" t="s">
        <v>4</v>
      </c>
      <c r="R473" s="166" t="s">
        <v>5</v>
      </c>
      <c r="S473" s="167" t="s">
        <v>6</v>
      </c>
    </row>
    <row r="474" spans="1:19" ht="15">
      <c r="A474" s="365" t="s">
        <v>45</v>
      </c>
      <c r="B474" s="318" t="s">
        <v>69</v>
      </c>
      <c r="C474" s="319"/>
      <c r="D474" s="319"/>
      <c r="E474" s="319"/>
      <c r="F474" s="319"/>
      <c r="G474" s="319"/>
      <c r="H474" s="319"/>
      <c r="I474" s="320"/>
      <c r="K474" s="367" t="s">
        <v>45</v>
      </c>
      <c r="L474" s="321" t="s">
        <v>69</v>
      </c>
      <c r="M474" s="322"/>
      <c r="N474" s="322"/>
      <c r="O474" s="322"/>
      <c r="P474" s="322"/>
      <c r="Q474" s="322"/>
      <c r="R474" s="322"/>
      <c r="S474" s="323"/>
    </row>
    <row r="475" spans="1:19" ht="15">
      <c r="A475" s="170" t="s">
        <v>7</v>
      </c>
      <c r="B475" s="368"/>
      <c r="C475" s="369"/>
      <c r="D475" s="369"/>
      <c r="E475" s="370"/>
      <c r="F475" s="171">
        <v>0</v>
      </c>
      <c r="G475" s="368"/>
      <c r="H475" s="370"/>
      <c r="I475" s="173">
        <f>SUM(B475:H475)</f>
        <v>0</v>
      </c>
      <c r="J475" s="168"/>
      <c r="K475" s="222" t="s">
        <v>7</v>
      </c>
      <c r="L475" s="368"/>
      <c r="M475" s="369"/>
      <c r="N475" s="369"/>
      <c r="O475" s="370"/>
      <c r="P475" s="171">
        <v>0</v>
      </c>
      <c r="Q475" s="368"/>
      <c r="R475" s="377"/>
      <c r="S475" s="224">
        <f>SUM(L475:R475)</f>
        <v>0</v>
      </c>
    </row>
    <row r="476" spans="1:19" ht="15">
      <c r="A476" s="178" t="s">
        <v>8</v>
      </c>
      <c r="B476" s="371"/>
      <c r="C476" s="372"/>
      <c r="D476" s="372"/>
      <c r="E476" s="373"/>
      <c r="F476" s="179">
        <v>0</v>
      </c>
      <c r="G476" s="371"/>
      <c r="H476" s="373"/>
      <c r="I476" s="181">
        <f t="shared" ref="I476:I495" si="279">SUM(B476:H476)</f>
        <v>0</v>
      </c>
      <c r="J476" s="168"/>
      <c r="K476" s="182" t="s">
        <v>8</v>
      </c>
      <c r="L476" s="371"/>
      <c r="M476" s="372"/>
      <c r="N476" s="372"/>
      <c r="O476" s="373"/>
      <c r="P476" s="183">
        <v>0</v>
      </c>
      <c r="Q476" s="371"/>
      <c r="R476" s="378"/>
      <c r="S476" s="185">
        <f t="shared" ref="S476:S495" si="280">SUM(L476:R476)</f>
        <v>0</v>
      </c>
    </row>
    <row r="477" spans="1:19" ht="15">
      <c r="A477" s="186" t="s">
        <v>10</v>
      </c>
      <c r="B477" s="371"/>
      <c r="C477" s="372"/>
      <c r="D477" s="372"/>
      <c r="E477" s="373"/>
      <c r="F477" s="175">
        <v>0</v>
      </c>
      <c r="G477" s="371"/>
      <c r="H477" s="373"/>
      <c r="I477" s="173">
        <f t="shared" si="279"/>
        <v>0</v>
      </c>
      <c r="J477" s="168"/>
      <c r="K477" s="188" t="s">
        <v>10</v>
      </c>
      <c r="L477" s="371"/>
      <c r="M477" s="372"/>
      <c r="N477" s="372"/>
      <c r="O477" s="373"/>
      <c r="P477" s="175">
        <v>0</v>
      </c>
      <c r="Q477" s="371"/>
      <c r="R477" s="378"/>
      <c r="S477" s="177">
        <f t="shared" si="280"/>
        <v>0</v>
      </c>
    </row>
    <row r="478" spans="1:19" ht="15">
      <c r="A478" s="178" t="s">
        <v>56</v>
      </c>
      <c r="B478" s="371"/>
      <c r="C478" s="372"/>
      <c r="D478" s="372"/>
      <c r="E478" s="373"/>
      <c r="F478" s="179">
        <v>0</v>
      </c>
      <c r="G478" s="371"/>
      <c r="H478" s="373"/>
      <c r="I478" s="181">
        <f t="shared" si="279"/>
        <v>0</v>
      </c>
      <c r="J478" s="168"/>
      <c r="K478" s="182" t="s">
        <v>56</v>
      </c>
      <c r="L478" s="371"/>
      <c r="M478" s="372"/>
      <c r="N478" s="372"/>
      <c r="O478" s="373"/>
      <c r="P478" s="183">
        <v>0</v>
      </c>
      <c r="Q478" s="371"/>
      <c r="R478" s="378"/>
      <c r="S478" s="185">
        <f t="shared" si="280"/>
        <v>0</v>
      </c>
    </row>
    <row r="479" spans="1:19" ht="15">
      <c r="A479" s="186" t="s">
        <v>16</v>
      </c>
      <c r="B479" s="371"/>
      <c r="C479" s="372"/>
      <c r="D479" s="372"/>
      <c r="E479" s="373"/>
      <c r="F479" s="175">
        <v>0</v>
      </c>
      <c r="G479" s="371"/>
      <c r="H479" s="373"/>
      <c r="I479" s="173">
        <f t="shared" si="279"/>
        <v>0</v>
      </c>
      <c r="J479" s="168"/>
      <c r="K479" s="188" t="s">
        <v>16</v>
      </c>
      <c r="L479" s="371"/>
      <c r="M479" s="372"/>
      <c r="N479" s="372"/>
      <c r="O479" s="373"/>
      <c r="P479" s="175">
        <v>0</v>
      </c>
      <c r="Q479" s="371"/>
      <c r="R479" s="378"/>
      <c r="S479" s="177">
        <f t="shared" si="280"/>
        <v>0</v>
      </c>
    </row>
    <row r="480" spans="1:19" ht="15">
      <c r="A480" s="178" t="s">
        <v>15</v>
      </c>
      <c r="B480" s="371"/>
      <c r="C480" s="372"/>
      <c r="D480" s="372"/>
      <c r="E480" s="373"/>
      <c r="F480" s="179">
        <v>0</v>
      </c>
      <c r="G480" s="371"/>
      <c r="H480" s="373"/>
      <c r="I480" s="181">
        <f t="shared" si="279"/>
        <v>0</v>
      </c>
      <c r="J480" s="168"/>
      <c r="K480" s="182" t="s">
        <v>15</v>
      </c>
      <c r="L480" s="371"/>
      <c r="M480" s="372"/>
      <c r="N480" s="372"/>
      <c r="O480" s="373"/>
      <c r="P480" s="183">
        <v>0</v>
      </c>
      <c r="Q480" s="371"/>
      <c r="R480" s="378"/>
      <c r="S480" s="185">
        <f t="shared" si="280"/>
        <v>0</v>
      </c>
    </row>
    <row r="481" spans="1:19" ht="15">
      <c r="A481" s="186" t="s">
        <v>58</v>
      </c>
      <c r="B481" s="371"/>
      <c r="C481" s="372"/>
      <c r="D481" s="372"/>
      <c r="E481" s="373"/>
      <c r="F481" s="175">
        <v>31185.268662983774</v>
      </c>
      <c r="G481" s="371"/>
      <c r="H481" s="373"/>
      <c r="I481" s="173">
        <f t="shared" si="279"/>
        <v>31185.268662983774</v>
      </c>
      <c r="J481" s="168"/>
      <c r="K481" s="188" t="s">
        <v>58</v>
      </c>
      <c r="L481" s="371"/>
      <c r="M481" s="372"/>
      <c r="N481" s="372"/>
      <c r="O481" s="373"/>
      <c r="P481" s="175">
        <v>6684.502267416342</v>
      </c>
      <c r="Q481" s="371"/>
      <c r="R481" s="378"/>
      <c r="S481" s="177">
        <f t="shared" si="280"/>
        <v>6684.502267416342</v>
      </c>
    </row>
    <row r="482" spans="1:19" ht="15">
      <c r="A482" s="178" t="s">
        <v>12</v>
      </c>
      <c r="B482" s="371"/>
      <c r="C482" s="372"/>
      <c r="D482" s="372"/>
      <c r="E482" s="373"/>
      <c r="F482" s="179">
        <v>12051.047687004117</v>
      </c>
      <c r="G482" s="371"/>
      <c r="H482" s="373"/>
      <c r="I482" s="181">
        <f t="shared" si="279"/>
        <v>12051.047687004117</v>
      </c>
      <c r="J482" s="168"/>
      <c r="K482" s="182" t="s">
        <v>12</v>
      </c>
      <c r="L482" s="371"/>
      <c r="M482" s="372"/>
      <c r="N482" s="372"/>
      <c r="O482" s="373"/>
      <c r="P482" s="183">
        <v>3302.2948934656592</v>
      </c>
      <c r="Q482" s="371"/>
      <c r="R482" s="378"/>
      <c r="S482" s="185">
        <f t="shared" si="280"/>
        <v>3302.2948934656592</v>
      </c>
    </row>
    <row r="483" spans="1:19" ht="15">
      <c r="A483" s="186" t="s">
        <v>59</v>
      </c>
      <c r="B483" s="371"/>
      <c r="C483" s="372"/>
      <c r="D483" s="372"/>
      <c r="E483" s="373"/>
      <c r="F483" s="175">
        <v>0</v>
      </c>
      <c r="G483" s="371"/>
      <c r="H483" s="373"/>
      <c r="I483" s="173">
        <f t="shared" si="279"/>
        <v>0</v>
      </c>
      <c r="J483" s="168"/>
      <c r="K483" s="188" t="s">
        <v>59</v>
      </c>
      <c r="L483" s="371"/>
      <c r="M483" s="372"/>
      <c r="N483" s="372"/>
      <c r="O483" s="373"/>
      <c r="P483" s="175">
        <v>0</v>
      </c>
      <c r="Q483" s="371"/>
      <c r="R483" s="378"/>
      <c r="S483" s="177">
        <f t="shared" si="280"/>
        <v>0</v>
      </c>
    </row>
    <row r="484" spans="1:19" ht="15">
      <c r="A484" s="178" t="s">
        <v>17</v>
      </c>
      <c r="B484" s="371"/>
      <c r="C484" s="372"/>
      <c r="D484" s="372"/>
      <c r="E484" s="373"/>
      <c r="F484" s="179">
        <v>824.96359735378803</v>
      </c>
      <c r="G484" s="371"/>
      <c r="H484" s="373"/>
      <c r="I484" s="181">
        <f t="shared" si="279"/>
        <v>824.96359735378803</v>
      </c>
      <c r="J484" s="168"/>
      <c r="K484" s="182" t="s">
        <v>17</v>
      </c>
      <c r="L484" s="371"/>
      <c r="M484" s="372"/>
      <c r="N484" s="372"/>
      <c r="O484" s="373"/>
      <c r="P484" s="183">
        <v>818.96265259630468</v>
      </c>
      <c r="Q484" s="371"/>
      <c r="R484" s="378"/>
      <c r="S484" s="185">
        <f t="shared" si="280"/>
        <v>818.96265259630468</v>
      </c>
    </row>
    <row r="485" spans="1:19" ht="15">
      <c r="A485" s="186" t="s">
        <v>139</v>
      </c>
      <c r="B485" s="371"/>
      <c r="C485" s="372"/>
      <c r="D485" s="372"/>
      <c r="E485" s="373"/>
      <c r="F485" s="175">
        <v>56.452977334563023</v>
      </c>
      <c r="G485" s="371"/>
      <c r="H485" s="373"/>
      <c r="I485" s="173">
        <f t="shared" si="279"/>
        <v>56.452977334563023</v>
      </c>
      <c r="J485" s="168"/>
      <c r="K485" s="188" t="s">
        <v>139</v>
      </c>
      <c r="L485" s="371"/>
      <c r="M485" s="372"/>
      <c r="N485" s="372"/>
      <c r="O485" s="373"/>
      <c r="P485" s="175">
        <v>49.351311871596863</v>
      </c>
      <c r="Q485" s="371"/>
      <c r="R485" s="378"/>
      <c r="S485" s="177">
        <f t="shared" si="280"/>
        <v>49.351311871596863</v>
      </c>
    </row>
    <row r="486" spans="1:19" ht="15">
      <c r="A486" s="178" t="s">
        <v>25</v>
      </c>
      <c r="B486" s="371"/>
      <c r="C486" s="372"/>
      <c r="D486" s="372"/>
      <c r="E486" s="373"/>
      <c r="F486" s="179">
        <v>1425.6447386392917</v>
      </c>
      <c r="G486" s="371"/>
      <c r="H486" s="373"/>
      <c r="I486" s="181">
        <f t="shared" si="279"/>
        <v>1425.6447386392917</v>
      </c>
      <c r="J486" s="168"/>
      <c r="K486" s="182" t="s">
        <v>25</v>
      </c>
      <c r="L486" s="371"/>
      <c r="M486" s="372"/>
      <c r="N486" s="372"/>
      <c r="O486" s="373"/>
      <c r="P486" s="183">
        <v>9.5923269327613525E-14</v>
      </c>
      <c r="Q486" s="371"/>
      <c r="R486" s="378"/>
      <c r="S486" s="185">
        <f t="shared" si="280"/>
        <v>9.5923269327613525E-14</v>
      </c>
    </row>
    <row r="487" spans="1:19" ht="15">
      <c r="A487" s="186" t="s">
        <v>24</v>
      </c>
      <c r="B487" s="371"/>
      <c r="C487" s="372"/>
      <c r="D487" s="372"/>
      <c r="E487" s="373"/>
      <c r="F487" s="175">
        <v>0</v>
      </c>
      <c r="G487" s="371"/>
      <c r="H487" s="373"/>
      <c r="I487" s="173">
        <f t="shared" si="279"/>
        <v>0</v>
      </c>
      <c r="J487" s="168"/>
      <c r="K487" s="188" t="s">
        <v>24</v>
      </c>
      <c r="L487" s="371"/>
      <c r="M487" s="372"/>
      <c r="N487" s="372"/>
      <c r="O487" s="373"/>
      <c r="P487" s="175">
        <v>0</v>
      </c>
      <c r="Q487" s="371"/>
      <c r="R487" s="378"/>
      <c r="S487" s="177">
        <f t="shared" si="280"/>
        <v>0</v>
      </c>
    </row>
    <row r="488" spans="1:19" ht="15">
      <c r="A488" s="178" t="s">
        <v>60</v>
      </c>
      <c r="B488" s="371"/>
      <c r="C488" s="372"/>
      <c r="D488" s="372"/>
      <c r="E488" s="373"/>
      <c r="F488" s="179">
        <v>0</v>
      </c>
      <c r="G488" s="371"/>
      <c r="H488" s="373"/>
      <c r="I488" s="181">
        <f t="shared" si="279"/>
        <v>0</v>
      </c>
      <c r="J488" s="168"/>
      <c r="K488" s="182" t="s">
        <v>60</v>
      </c>
      <c r="L488" s="371"/>
      <c r="M488" s="372"/>
      <c r="N488" s="372"/>
      <c r="O488" s="373"/>
      <c r="P488" s="183">
        <v>0</v>
      </c>
      <c r="Q488" s="371"/>
      <c r="R488" s="378"/>
      <c r="S488" s="185">
        <f t="shared" si="280"/>
        <v>0</v>
      </c>
    </row>
    <row r="489" spans="1:19" ht="15">
      <c r="A489" s="186" t="s">
        <v>22</v>
      </c>
      <c r="B489" s="371"/>
      <c r="C489" s="372"/>
      <c r="D489" s="372"/>
      <c r="E489" s="373"/>
      <c r="F489" s="175">
        <v>3000.8793930436395</v>
      </c>
      <c r="G489" s="371"/>
      <c r="H489" s="373"/>
      <c r="I489" s="173">
        <f t="shared" si="279"/>
        <v>3000.8793930436395</v>
      </c>
      <c r="J489" s="168"/>
      <c r="K489" s="188" t="s">
        <v>22</v>
      </c>
      <c r="L489" s="371"/>
      <c r="M489" s="372"/>
      <c r="N489" s="372"/>
      <c r="O489" s="373"/>
      <c r="P489" s="175">
        <v>959.09956753639108</v>
      </c>
      <c r="Q489" s="371"/>
      <c r="R489" s="378"/>
      <c r="S489" s="177">
        <f t="shared" si="280"/>
        <v>959.09956753639108</v>
      </c>
    </row>
    <row r="490" spans="1:19" ht="15">
      <c r="A490" s="178" t="s">
        <v>21</v>
      </c>
      <c r="B490" s="371"/>
      <c r="C490" s="372"/>
      <c r="D490" s="372"/>
      <c r="E490" s="373"/>
      <c r="F490" s="179">
        <v>0</v>
      </c>
      <c r="G490" s="371"/>
      <c r="H490" s="373"/>
      <c r="I490" s="181">
        <f t="shared" si="279"/>
        <v>0</v>
      </c>
      <c r="J490" s="168"/>
      <c r="K490" s="182" t="s">
        <v>21</v>
      </c>
      <c r="L490" s="371"/>
      <c r="M490" s="372"/>
      <c r="N490" s="372"/>
      <c r="O490" s="373"/>
      <c r="P490" s="183">
        <v>0</v>
      </c>
      <c r="Q490" s="371"/>
      <c r="R490" s="378"/>
      <c r="S490" s="185">
        <f t="shared" si="280"/>
        <v>0</v>
      </c>
    </row>
    <row r="491" spans="1:19" ht="15">
      <c r="A491" s="189" t="s">
        <v>64</v>
      </c>
      <c r="B491" s="371"/>
      <c r="C491" s="372"/>
      <c r="D491" s="372"/>
      <c r="E491" s="373"/>
      <c r="F491" s="175">
        <v>0</v>
      </c>
      <c r="G491" s="371"/>
      <c r="H491" s="373"/>
      <c r="I491" s="173">
        <f t="shared" si="279"/>
        <v>0</v>
      </c>
      <c r="J491" s="168"/>
      <c r="K491" s="190" t="s">
        <v>64</v>
      </c>
      <c r="L491" s="371"/>
      <c r="M491" s="372"/>
      <c r="N491" s="372"/>
      <c r="O491" s="373"/>
      <c r="P491" s="175">
        <v>0</v>
      </c>
      <c r="Q491" s="371"/>
      <c r="R491" s="378"/>
      <c r="S491" s="177">
        <f t="shared" si="280"/>
        <v>0</v>
      </c>
    </row>
    <row r="492" spans="1:19">
      <c r="A492" s="191" t="s">
        <v>23</v>
      </c>
      <c r="B492" s="371"/>
      <c r="C492" s="372"/>
      <c r="D492" s="372"/>
      <c r="E492" s="373"/>
      <c r="F492" s="192">
        <v>0</v>
      </c>
      <c r="G492" s="371"/>
      <c r="H492" s="373"/>
      <c r="I492" s="194">
        <f t="shared" si="279"/>
        <v>0</v>
      </c>
      <c r="J492" s="168"/>
      <c r="K492" s="195" t="s">
        <v>23</v>
      </c>
      <c r="L492" s="371"/>
      <c r="M492" s="372"/>
      <c r="N492" s="372"/>
      <c r="O492" s="373"/>
      <c r="P492" s="196">
        <v>0</v>
      </c>
      <c r="Q492" s="371"/>
      <c r="R492" s="378"/>
      <c r="S492" s="198">
        <f t="shared" si="280"/>
        <v>0</v>
      </c>
    </row>
    <row r="493" spans="1:19">
      <c r="A493" s="199" t="s">
        <v>19</v>
      </c>
      <c r="B493" s="371"/>
      <c r="C493" s="372"/>
      <c r="D493" s="372"/>
      <c r="E493" s="373"/>
      <c r="F493" s="200">
        <v>0</v>
      </c>
      <c r="G493" s="371"/>
      <c r="H493" s="373"/>
      <c r="I493" s="202">
        <f t="shared" si="279"/>
        <v>0</v>
      </c>
      <c r="J493" s="168"/>
      <c r="K493" s="203" t="s">
        <v>19</v>
      </c>
      <c r="L493" s="371"/>
      <c r="M493" s="372"/>
      <c r="N493" s="372"/>
      <c r="O493" s="373"/>
      <c r="P493" s="200">
        <v>0</v>
      </c>
      <c r="Q493" s="371"/>
      <c r="R493" s="378"/>
      <c r="S493" s="205">
        <f t="shared" si="280"/>
        <v>0</v>
      </c>
    </row>
    <row r="494" spans="1:19">
      <c r="A494" s="191" t="s">
        <v>20</v>
      </c>
      <c r="B494" s="371"/>
      <c r="C494" s="372"/>
      <c r="D494" s="372"/>
      <c r="E494" s="373"/>
      <c r="F494" s="192">
        <v>0</v>
      </c>
      <c r="G494" s="371"/>
      <c r="H494" s="373"/>
      <c r="I494" s="194">
        <f t="shared" si="279"/>
        <v>0</v>
      </c>
      <c r="J494" s="168"/>
      <c r="K494" s="195" t="s">
        <v>20</v>
      </c>
      <c r="L494" s="371"/>
      <c r="M494" s="372"/>
      <c r="N494" s="372"/>
      <c r="O494" s="373"/>
      <c r="P494" s="196">
        <v>0</v>
      </c>
      <c r="Q494" s="371"/>
      <c r="R494" s="378"/>
      <c r="S494" s="198">
        <f t="shared" si="280"/>
        <v>0</v>
      </c>
    </row>
    <row r="495" spans="1:19" ht="15" thickBot="1">
      <c r="A495" s="206" t="s">
        <v>11</v>
      </c>
      <c r="B495" s="374"/>
      <c r="C495" s="375"/>
      <c r="D495" s="375"/>
      <c r="E495" s="376"/>
      <c r="F495" s="207">
        <v>0</v>
      </c>
      <c r="G495" s="374"/>
      <c r="H495" s="376"/>
      <c r="I495" s="209">
        <f t="shared" si="279"/>
        <v>0</v>
      </c>
      <c r="J495" s="168"/>
      <c r="K495" s="210" t="s">
        <v>11</v>
      </c>
      <c r="L495" s="374"/>
      <c r="M495" s="375"/>
      <c r="N495" s="375"/>
      <c r="O495" s="376"/>
      <c r="P495" s="207">
        <v>0</v>
      </c>
      <c r="Q495" s="374"/>
      <c r="R495" s="379"/>
      <c r="S495" s="212">
        <f t="shared" si="280"/>
        <v>0</v>
      </c>
    </row>
    <row r="496" spans="1:19" ht="15">
      <c r="A496" s="213" t="s">
        <v>26</v>
      </c>
      <c r="B496" s="214">
        <f>SUM(B475:B491)</f>
        <v>0</v>
      </c>
      <c r="C496" s="214">
        <f t="shared" ref="C496:H496" si="281">SUM(C475:C491)</f>
        <v>0</v>
      </c>
      <c r="D496" s="214">
        <f t="shared" si="281"/>
        <v>0</v>
      </c>
      <c r="E496" s="214">
        <f t="shared" si="281"/>
        <v>0</v>
      </c>
      <c r="F496" s="214">
        <f t="shared" si="281"/>
        <v>48544.257056359165</v>
      </c>
      <c r="G496" s="214">
        <f t="shared" si="281"/>
        <v>0</v>
      </c>
      <c r="H496" s="216">
        <f t="shared" si="281"/>
        <v>0</v>
      </c>
      <c r="I496" s="173">
        <f t="shared" ref="I496" si="282">SUM(I475:I491)</f>
        <v>48544.257056359165</v>
      </c>
      <c r="J496" s="168"/>
      <c r="K496" s="215" t="s">
        <v>26</v>
      </c>
      <c r="L496" s="214">
        <f>SUM(L475:L491)</f>
        <v>0</v>
      </c>
      <c r="M496" s="214">
        <f t="shared" ref="M496:R496" si="283">SUM(M475:M491)</f>
        <v>0</v>
      </c>
      <c r="N496" s="214">
        <f t="shared" si="283"/>
        <v>0</v>
      </c>
      <c r="O496" s="214">
        <f t="shared" si="283"/>
        <v>0</v>
      </c>
      <c r="P496" s="214">
        <f t="shared" si="283"/>
        <v>11814.210692886292</v>
      </c>
      <c r="Q496" s="214">
        <f t="shared" si="283"/>
        <v>0</v>
      </c>
      <c r="R496" s="216">
        <f t="shared" si="283"/>
        <v>0</v>
      </c>
      <c r="S496" s="217">
        <f t="shared" ref="S496" si="284">SUM(S475:S491)</f>
        <v>11814.210692886292</v>
      </c>
    </row>
    <row r="497" spans="1:19" ht="15" thickBot="1">
      <c r="A497" s="30" t="s">
        <v>88</v>
      </c>
      <c r="B497" s="47">
        <f>IF($I496=0,"-",B496/$I496)</f>
        <v>0</v>
      </c>
      <c r="C497" s="47">
        <f t="shared" ref="C497:H497" si="285">IF($I496=0,"-",C496/$I496)</f>
        <v>0</v>
      </c>
      <c r="D497" s="47">
        <f t="shared" si="285"/>
        <v>0</v>
      </c>
      <c r="E497" s="47">
        <f t="shared" si="285"/>
        <v>0</v>
      </c>
      <c r="F497" s="47">
        <f t="shared" si="285"/>
        <v>1</v>
      </c>
      <c r="G497" s="47">
        <f t="shared" si="285"/>
        <v>0</v>
      </c>
      <c r="H497" s="70">
        <f t="shared" si="285"/>
        <v>0</v>
      </c>
      <c r="I497" s="48">
        <f>SUM(B497:H497)</f>
        <v>1</v>
      </c>
      <c r="J497" s="23"/>
      <c r="K497" s="81" t="s">
        <v>88</v>
      </c>
      <c r="L497" s="98">
        <f>IF($S496=0,"-",L496/$S496)</f>
        <v>0</v>
      </c>
      <c r="M497" s="98">
        <f t="shared" ref="M497:R497" si="286">IF($S496=0,"-",M496/$S496)</f>
        <v>0</v>
      </c>
      <c r="N497" s="98">
        <f t="shared" si="286"/>
        <v>0</v>
      </c>
      <c r="O497" s="98">
        <f t="shared" si="286"/>
        <v>0</v>
      </c>
      <c r="P497" s="98">
        <f t="shared" si="286"/>
        <v>1</v>
      </c>
      <c r="Q497" s="98">
        <f t="shared" si="286"/>
        <v>0</v>
      </c>
      <c r="R497" s="99">
        <f t="shared" si="286"/>
        <v>0</v>
      </c>
      <c r="S497" s="100">
        <f>SUM(L497:R497)</f>
        <v>1</v>
      </c>
    </row>
    <row r="498" spans="1:19" ht="15" thickBot="1">
      <c r="A498" s="247"/>
      <c r="B498" s="247"/>
      <c r="C498" s="247"/>
      <c r="D498" s="247"/>
      <c r="E498" s="247"/>
      <c r="F498" s="247"/>
      <c r="G498" s="247"/>
      <c r="H498" s="247"/>
      <c r="I498" s="247"/>
      <c r="K498" s="247"/>
      <c r="L498" s="247"/>
      <c r="M498" s="247"/>
      <c r="N498" s="247"/>
      <c r="O498" s="247"/>
      <c r="P498" s="247"/>
      <c r="Q498" s="247"/>
      <c r="R498" s="247"/>
      <c r="S498" s="247"/>
    </row>
    <row r="499" spans="1:19" ht="28.5">
      <c r="A499" s="364" t="s">
        <v>46</v>
      </c>
      <c r="B499" s="164" t="s">
        <v>0</v>
      </c>
      <c r="C499" s="164" t="s">
        <v>1</v>
      </c>
      <c r="D499" s="164" t="s">
        <v>2</v>
      </c>
      <c r="E499" s="164" t="s">
        <v>3</v>
      </c>
      <c r="F499" s="164" t="s">
        <v>27</v>
      </c>
      <c r="G499" s="164" t="s">
        <v>4</v>
      </c>
      <c r="H499" s="164" t="s">
        <v>5</v>
      </c>
      <c r="I499" s="165" t="s">
        <v>6</v>
      </c>
      <c r="K499" s="366" t="s">
        <v>46</v>
      </c>
      <c r="L499" s="166" t="s">
        <v>0</v>
      </c>
      <c r="M499" s="166" t="s">
        <v>1</v>
      </c>
      <c r="N499" s="166" t="s">
        <v>2</v>
      </c>
      <c r="O499" s="166" t="s">
        <v>3</v>
      </c>
      <c r="P499" s="166" t="s">
        <v>27</v>
      </c>
      <c r="Q499" s="166" t="s">
        <v>4</v>
      </c>
      <c r="R499" s="166" t="s">
        <v>5</v>
      </c>
      <c r="S499" s="167" t="s">
        <v>6</v>
      </c>
    </row>
    <row r="500" spans="1:19" ht="15">
      <c r="A500" s="365" t="s">
        <v>46</v>
      </c>
      <c r="B500" s="318" t="s">
        <v>69</v>
      </c>
      <c r="C500" s="319"/>
      <c r="D500" s="319"/>
      <c r="E500" s="319"/>
      <c r="F500" s="319"/>
      <c r="G500" s="319"/>
      <c r="H500" s="319"/>
      <c r="I500" s="320"/>
      <c r="K500" s="367" t="s">
        <v>46</v>
      </c>
      <c r="L500" s="321" t="s">
        <v>69</v>
      </c>
      <c r="M500" s="322"/>
      <c r="N500" s="322"/>
      <c r="O500" s="322"/>
      <c r="P500" s="322"/>
      <c r="Q500" s="322"/>
      <c r="R500" s="322"/>
      <c r="S500" s="323"/>
    </row>
    <row r="501" spans="1:19" ht="15">
      <c r="A501" s="170" t="s">
        <v>7</v>
      </c>
      <c r="B501" s="368"/>
      <c r="C501" s="369"/>
      <c r="D501" s="369"/>
      <c r="E501" s="370"/>
      <c r="F501" s="171">
        <v>0</v>
      </c>
      <c r="G501" s="368"/>
      <c r="H501" s="370"/>
      <c r="I501" s="173">
        <f>SUM(B501:H501)</f>
        <v>0</v>
      </c>
      <c r="J501" s="168"/>
      <c r="K501" s="222" t="s">
        <v>7</v>
      </c>
      <c r="L501" s="368"/>
      <c r="M501" s="369"/>
      <c r="N501" s="369"/>
      <c r="O501" s="370"/>
      <c r="P501" s="171">
        <v>0</v>
      </c>
      <c r="Q501" s="368"/>
      <c r="R501" s="377"/>
      <c r="S501" s="224">
        <f>SUM(L501:R501)</f>
        <v>0</v>
      </c>
    </row>
    <row r="502" spans="1:19" ht="15">
      <c r="A502" s="178" t="s">
        <v>8</v>
      </c>
      <c r="B502" s="371"/>
      <c r="C502" s="372"/>
      <c r="D502" s="372"/>
      <c r="E502" s="373"/>
      <c r="F502" s="179">
        <v>0</v>
      </c>
      <c r="G502" s="371"/>
      <c r="H502" s="373"/>
      <c r="I502" s="181">
        <f t="shared" ref="I502:I521" si="287">SUM(B502:H502)</f>
        <v>0</v>
      </c>
      <c r="J502" s="168"/>
      <c r="K502" s="182" t="s">
        <v>8</v>
      </c>
      <c r="L502" s="371"/>
      <c r="M502" s="372"/>
      <c r="N502" s="372"/>
      <c r="O502" s="373"/>
      <c r="P502" s="183">
        <v>0</v>
      </c>
      <c r="Q502" s="371"/>
      <c r="R502" s="378"/>
      <c r="S502" s="185">
        <f t="shared" ref="S502:S521" si="288">SUM(L502:R502)</f>
        <v>0</v>
      </c>
    </row>
    <row r="503" spans="1:19" ht="15">
      <c r="A503" s="186" t="s">
        <v>10</v>
      </c>
      <c r="B503" s="371"/>
      <c r="C503" s="372"/>
      <c r="D503" s="372"/>
      <c r="E503" s="373"/>
      <c r="F503" s="175">
        <v>0</v>
      </c>
      <c r="G503" s="371"/>
      <c r="H503" s="373"/>
      <c r="I503" s="173">
        <f t="shared" si="287"/>
        <v>0</v>
      </c>
      <c r="J503" s="168"/>
      <c r="K503" s="188" t="s">
        <v>10</v>
      </c>
      <c r="L503" s="371"/>
      <c r="M503" s="372"/>
      <c r="N503" s="372"/>
      <c r="O503" s="373"/>
      <c r="P503" s="175">
        <v>0</v>
      </c>
      <c r="Q503" s="371"/>
      <c r="R503" s="378"/>
      <c r="S503" s="177">
        <f t="shared" si="288"/>
        <v>0</v>
      </c>
    </row>
    <row r="504" spans="1:19" ht="15">
      <c r="A504" s="178" t="s">
        <v>56</v>
      </c>
      <c r="B504" s="371"/>
      <c r="C504" s="372"/>
      <c r="D504" s="372"/>
      <c r="E504" s="373"/>
      <c r="F504" s="179">
        <v>0</v>
      </c>
      <c r="G504" s="371"/>
      <c r="H504" s="373"/>
      <c r="I504" s="181">
        <f t="shared" si="287"/>
        <v>0</v>
      </c>
      <c r="J504" s="168"/>
      <c r="K504" s="182" t="s">
        <v>56</v>
      </c>
      <c r="L504" s="371"/>
      <c r="M504" s="372"/>
      <c r="N504" s="372"/>
      <c r="O504" s="373"/>
      <c r="P504" s="183">
        <v>0</v>
      </c>
      <c r="Q504" s="371"/>
      <c r="R504" s="378"/>
      <c r="S504" s="185">
        <f t="shared" si="288"/>
        <v>0</v>
      </c>
    </row>
    <row r="505" spans="1:19" ht="15">
      <c r="A505" s="186" t="s">
        <v>16</v>
      </c>
      <c r="B505" s="371"/>
      <c r="C505" s="372"/>
      <c r="D505" s="372"/>
      <c r="E505" s="373"/>
      <c r="F505" s="175">
        <v>0</v>
      </c>
      <c r="G505" s="371"/>
      <c r="H505" s="373"/>
      <c r="I505" s="173">
        <f t="shared" si="287"/>
        <v>0</v>
      </c>
      <c r="J505" s="168"/>
      <c r="K505" s="188" t="s">
        <v>16</v>
      </c>
      <c r="L505" s="371"/>
      <c r="M505" s="372"/>
      <c r="N505" s="372"/>
      <c r="O505" s="373"/>
      <c r="P505" s="175">
        <v>0</v>
      </c>
      <c r="Q505" s="371"/>
      <c r="R505" s="378"/>
      <c r="S505" s="177">
        <f t="shared" si="288"/>
        <v>0</v>
      </c>
    </row>
    <row r="506" spans="1:19" ht="15">
      <c r="A506" s="178" t="s">
        <v>15</v>
      </c>
      <c r="B506" s="371"/>
      <c r="C506" s="372"/>
      <c r="D506" s="372"/>
      <c r="E506" s="373"/>
      <c r="F506" s="179">
        <v>0</v>
      </c>
      <c r="G506" s="371"/>
      <c r="H506" s="373"/>
      <c r="I506" s="181">
        <f t="shared" si="287"/>
        <v>0</v>
      </c>
      <c r="J506" s="168"/>
      <c r="K506" s="182" t="s">
        <v>15</v>
      </c>
      <c r="L506" s="371"/>
      <c r="M506" s="372"/>
      <c r="N506" s="372"/>
      <c r="O506" s="373"/>
      <c r="P506" s="183">
        <v>0</v>
      </c>
      <c r="Q506" s="371"/>
      <c r="R506" s="378"/>
      <c r="S506" s="185">
        <f t="shared" si="288"/>
        <v>0</v>
      </c>
    </row>
    <row r="507" spans="1:19" ht="15">
      <c r="A507" s="186" t="s">
        <v>58</v>
      </c>
      <c r="B507" s="371"/>
      <c r="C507" s="372"/>
      <c r="D507" s="372"/>
      <c r="E507" s="373"/>
      <c r="F507" s="175">
        <v>0</v>
      </c>
      <c r="G507" s="371"/>
      <c r="H507" s="373"/>
      <c r="I507" s="173">
        <f t="shared" si="287"/>
        <v>0</v>
      </c>
      <c r="J507" s="168"/>
      <c r="K507" s="188" t="s">
        <v>58</v>
      </c>
      <c r="L507" s="371"/>
      <c r="M507" s="372"/>
      <c r="N507" s="372"/>
      <c r="O507" s="373"/>
      <c r="P507" s="175">
        <v>0</v>
      </c>
      <c r="Q507" s="371"/>
      <c r="R507" s="378"/>
      <c r="S507" s="177">
        <f t="shared" si="288"/>
        <v>0</v>
      </c>
    </row>
    <row r="508" spans="1:19" ht="15">
      <c r="A508" s="178" t="s">
        <v>12</v>
      </c>
      <c r="B508" s="371"/>
      <c r="C508" s="372"/>
      <c r="D508" s="372"/>
      <c r="E508" s="373"/>
      <c r="F508" s="179">
        <v>0</v>
      </c>
      <c r="G508" s="371"/>
      <c r="H508" s="373"/>
      <c r="I508" s="181">
        <f t="shared" si="287"/>
        <v>0</v>
      </c>
      <c r="J508" s="168"/>
      <c r="K508" s="182" t="s">
        <v>12</v>
      </c>
      <c r="L508" s="371"/>
      <c r="M508" s="372"/>
      <c r="N508" s="372"/>
      <c r="O508" s="373"/>
      <c r="P508" s="183">
        <v>0</v>
      </c>
      <c r="Q508" s="371"/>
      <c r="R508" s="378"/>
      <c r="S508" s="185">
        <f t="shared" si="288"/>
        <v>0</v>
      </c>
    </row>
    <row r="509" spans="1:19" ht="15">
      <c r="A509" s="186" t="s">
        <v>59</v>
      </c>
      <c r="B509" s="371"/>
      <c r="C509" s="372"/>
      <c r="D509" s="372"/>
      <c r="E509" s="373"/>
      <c r="F509" s="175">
        <v>0</v>
      </c>
      <c r="G509" s="371"/>
      <c r="H509" s="373"/>
      <c r="I509" s="173">
        <f t="shared" si="287"/>
        <v>0</v>
      </c>
      <c r="J509" s="168"/>
      <c r="K509" s="188" t="s">
        <v>59</v>
      </c>
      <c r="L509" s="371"/>
      <c r="M509" s="372"/>
      <c r="N509" s="372"/>
      <c r="O509" s="373"/>
      <c r="P509" s="175">
        <v>0</v>
      </c>
      <c r="Q509" s="371"/>
      <c r="R509" s="378"/>
      <c r="S509" s="177">
        <f t="shared" si="288"/>
        <v>0</v>
      </c>
    </row>
    <row r="510" spans="1:19" ht="15">
      <c r="A510" s="178" t="s">
        <v>17</v>
      </c>
      <c r="B510" s="371"/>
      <c r="C510" s="372"/>
      <c r="D510" s="372"/>
      <c r="E510" s="373"/>
      <c r="F510" s="179">
        <v>0</v>
      </c>
      <c r="G510" s="371"/>
      <c r="H510" s="373"/>
      <c r="I510" s="181">
        <f t="shared" si="287"/>
        <v>0</v>
      </c>
      <c r="J510" s="168"/>
      <c r="K510" s="182" t="s">
        <v>17</v>
      </c>
      <c r="L510" s="371"/>
      <c r="M510" s="372"/>
      <c r="N510" s="372"/>
      <c r="O510" s="373"/>
      <c r="P510" s="183">
        <v>0</v>
      </c>
      <c r="Q510" s="371"/>
      <c r="R510" s="378"/>
      <c r="S510" s="185">
        <f t="shared" si="288"/>
        <v>0</v>
      </c>
    </row>
    <row r="511" spans="1:19" ht="15">
      <c r="A511" s="186" t="s">
        <v>139</v>
      </c>
      <c r="B511" s="371"/>
      <c r="C511" s="372"/>
      <c r="D511" s="372"/>
      <c r="E511" s="373"/>
      <c r="F511" s="175">
        <v>0</v>
      </c>
      <c r="G511" s="371"/>
      <c r="H511" s="373"/>
      <c r="I511" s="173">
        <f t="shared" si="287"/>
        <v>0</v>
      </c>
      <c r="J511" s="168"/>
      <c r="K511" s="188" t="s">
        <v>139</v>
      </c>
      <c r="L511" s="371"/>
      <c r="M511" s="372"/>
      <c r="N511" s="372"/>
      <c r="O511" s="373"/>
      <c r="P511" s="175">
        <v>0</v>
      </c>
      <c r="Q511" s="371"/>
      <c r="R511" s="378"/>
      <c r="S511" s="177">
        <f t="shared" si="288"/>
        <v>0</v>
      </c>
    </row>
    <row r="512" spans="1:19" ht="15">
      <c r="A512" s="178" t="s">
        <v>25</v>
      </c>
      <c r="B512" s="371"/>
      <c r="C512" s="372"/>
      <c r="D512" s="372"/>
      <c r="E512" s="373"/>
      <c r="F512" s="179">
        <v>0</v>
      </c>
      <c r="G512" s="371"/>
      <c r="H512" s="373"/>
      <c r="I512" s="181">
        <f t="shared" si="287"/>
        <v>0</v>
      </c>
      <c r="J512" s="168"/>
      <c r="K512" s="182" t="s">
        <v>25</v>
      </c>
      <c r="L512" s="371"/>
      <c r="M512" s="372"/>
      <c r="N512" s="372"/>
      <c r="O512" s="373"/>
      <c r="P512" s="183">
        <v>0</v>
      </c>
      <c r="Q512" s="371"/>
      <c r="R512" s="378"/>
      <c r="S512" s="185">
        <f t="shared" si="288"/>
        <v>0</v>
      </c>
    </row>
    <row r="513" spans="1:19" ht="15">
      <c r="A513" s="186" t="s">
        <v>24</v>
      </c>
      <c r="B513" s="371"/>
      <c r="C513" s="372"/>
      <c r="D513" s="372"/>
      <c r="E513" s="373"/>
      <c r="F513" s="175">
        <v>0</v>
      </c>
      <c r="G513" s="371"/>
      <c r="H513" s="373"/>
      <c r="I513" s="173">
        <f t="shared" si="287"/>
        <v>0</v>
      </c>
      <c r="J513" s="168"/>
      <c r="K513" s="188" t="s">
        <v>24</v>
      </c>
      <c r="L513" s="371"/>
      <c r="M513" s="372"/>
      <c r="N513" s="372"/>
      <c r="O513" s="373"/>
      <c r="P513" s="175">
        <v>0</v>
      </c>
      <c r="Q513" s="371"/>
      <c r="R513" s="378"/>
      <c r="S513" s="177">
        <f t="shared" si="288"/>
        <v>0</v>
      </c>
    </row>
    <row r="514" spans="1:19" ht="15">
      <c r="A514" s="178" t="s">
        <v>60</v>
      </c>
      <c r="B514" s="371"/>
      <c r="C514" s="372"/>
      <c r="D514" s="372"/>
      <c r="E514" s="373"/>
      <c r="F514" s="179">
        <v>0</v>
      </c>
      <c r="G514" s="371"/>
      <c r="H514" s="373"/>
      <c r="I514" s="181">
        <f t="shared" si="287"/>
        <v>0</v>
      </c>
      <c r="J514" s="168"/>
      <c r="K514" s="182" t="s">
        <v>60</v>
      </c>
      <c r="L514" s="371"/>
      <c r="M514" s="372"/>
      <c r="N514" s="372"/>
      <c r="O514" s="373"/>
      <c r="P514" s="183">
        <v>0</v>
      </c>
      <c r="Q514" s="371"/>
      <c r="R514" s="378"/>
      <c r="S514" s="185">
        <f t="shared" si="288"/>
        <v>0</v>
      </c>
    </row>
    <row r="515" spans="1:19" ht="15">
      <c r="A515" s="186" t="s">
        <v>22</v>
      </c>
      <c r="B515" s="371"/>
      <c r="C515" s="372"/>
      <c r="D515" s="372"/>
      <c r="E515" s="373"/>
      <c r="F515" s="175">
        <v>0</v>
      </c>
      <c r="G515" s="371"/>
      <c r="H515" s="373"/>
      <c r="I515" s="173">
        <f t="shared" si="287"/>
        <v>0</v>
      </c>
      <c r="J515" s="168"/>
      <c r="K515" s="188" t="s">
        <v>22</v>
      </c>
      <c r="L515" s="371"/>
      <c r="M515" s="372"/>
      <c r="N515" s="372"/>
      <c r="O515" s="373"/>
      <c r="P515" s="175">
        <v>0</v>
      </c>
      <c r="Q515" s="371"/>
      <c r="R515" s="378"/>
      <c r="S515" s="177">
        <f t="shared" si="288"/>
        <v>0</v>
      </c>
    </row>
    <row r="516" spans="1:19" ht="15">
      <c r="A516" s="178" t="s">
        <v>21</v>
      </c>
      <c r="B516" s="371"/>
      <c r="C516" s="372"/>
      <c r="D516" s="372"/>
      <c r="E516" s="373"/>
      <c r="F516" s="179">
        <v>0</v>
      </c>
      <c r="G516" s="371"/>
      <c r="H516" s="373"/>
      <c r="I516" s="181">
        <f t="shared" si="287"/>
        <v>0</v>
      </c>
      <c r="J516" s="168"/>
      <c r="K516" s="182" t="s">
        <v>21</v>
      </c>
      <c r="L516" s="371"/>
      <c r="M516" s="372"/>
      <c r="N516" s="372"/>
      <c r="O516" s="373"/>
      <c r="P516" s="183">
        <v>0</v>
      </c>
      <c r="Q516" s="371"/>
      <c r="R516" s="378"/>
      <c r="S516" s="185">
        <f t="shared" si="288"/>
        <v>0</v>
      </c>
    </row>
    <row r="517" spans="1:19" ht="15">
      <c r="A517" s="189" t="s">
        <v>64</v>
      </c>
      <c r="B517" s="371"/>
      <c r="C517" s="372"/>
      <c r="D517" s="372"/>
      <c r="E517" s="373"/>
      <c r="F517" s="175">
        <v>0</v>
      </c>
      <c r="G517" s="371"/>
      <c r="H517" s="373"/>
      <c r="I517" s="173">
        <f t="shared" si="287"/>
        <v>0</v>
      </c>
      <c r="J517" s="168"/>
      <c r="K517" s="190" t="s">
        <v>64</v>
      </c>
      <c r="L517" s="371"/>
      <c r="M517" s="372"/>
      <c r="N517" s="372"/>
      <c r="O517" s="373"/>
      <c r="P517" s="175">
        <v>0</v>
      </c>
      <c r="Q517" s="371"/>
      <c r="R517" s="378"/>
      <c r="S517" s="177">
        <f t="shared" si="288"/>
        <v>0</v>
      </c>
    </row>
    <row r="518" spans="1:19">
      <c r="A518" s="191" t="s">
        <v>23</v>
      </c>
      <c r="B518" s="371"/>
      <c r="C518" s="372"/>
      <c r="D518" s="372"/>
      <c r="E518" s="373"/>
      <c r="F518" s="192">
        <v>0</v>
      </c>
      <c r="G518" s="371"/>
      <c r="H518" s="373"/>
      <c r="I518" s="194">
        <f t="shared" si="287"/>
        <v>0</v>
      </c>
      <c r="J518" s="168"/>
      <c r="K518" s="195" t="s">
        <v>23</v>
      </c>
      <c r="L518" s="371"/>
      <c r="M518" s="372"/>
      <c r="N518" s="372"/>
      <c r="O518" s="373"/>
      <c r="P518" s="196">
        <v>0</v>
      </c>
      <c r="Q518" s="371"/>
      <c r="R518" s="378"/>
      <c r="S518" s="198">
        <f t="shared" si="288"/>
        <v>0</v>
      </c>
    </row>
    <row r="519" spans="1:19">
      <c r="A519" s="199" t="s">
        <v>19</v>
      </c>
      <c r="B519" s="371"/>
      <c r="C519" s="372"/>
      <c r="D519" s="372"/>
      <c r="E519" s="373"/>
      <c r="F519" s="200">
        <v>0</v>
      </c>
      <c r="G519" s="371"/>
      <c r="H519" s="373"/>
      <c r="I519" s="202">
        <f t="shared" si="287"/>
        <v>0</v>
      </c>
      <c r="J519" s="168"/>
      <c r="K519" s="203" t="s">
        <v>19</v>
      </c>
      <c r="L519" s="371"/>
      <c r="M519" s="372"/>
      <c r="N519" s="372"/>
      <c r="O519" s="373"/>
      <c r="P519" s="200">
        <v>0</v>
      </c>
      <c r="Q519" s="371"/>
      <c r="R519" s="378"/>
      <c r="S519" s="205">
        <f t="shared" si="288"/>
        <v>0</v>
      </c>
    </row>
    <row r="520" spans="1:19">
      <c r="A520" s="191" t="s">
        <v>20</v>
      </c>
      <c r="B520" s="371"/>
      <c r="C520" s="372"/>
      <c r="D520" s="372"/>
      <c r="E520" s="373"/>
      <c r="F520" s="192">
        <v>0</v>
      </c>
      <c r="G520" s="371"/>
      <c r="H520" s="373"/>
      <c r="I520" s="194">
        <f t="shared" si="287"/>
        <v>0</v>
      </c>
      <c r="J520" s="168"/>
      <c r="K520" s="195" t="s">
        <v>20</v>
      </c>
      <c r="L520" s="371"/>
      <c r="M520" s="372"/>
      <c r="N520" s="372"/>
      <c r="O520" s="373"/>
      <c r="P520" s="196">
        <v>0</v>
      </c>
      <c r="Q520" s="371"/>
      <c r="R520" s="378"/>
      <c r="S520" s="198">
        <f t="shared" si="288"/>
        <v>0</v>
      </c>
    </row>
    <row r="521" spans="1:19" ht="15" thickBot="1">
      <c r="A521" s="206" t="s">
        <v>11</v>
      </c>
      <c r="B521" s="374"/>
      <c r="C521" s="375"/>
      <c r="D521" s="375"/>
      <c r="E521" s="376"/>
      <c r="F521" s="207">
        <v>0</v>
      </c>
      <c r="G521" s="374"/>
      <c r="H521" s="376"/>
      <c r="I521" s="209">
        <f t="shared" si="287"/>
        <v>0</v>
      </c>
      <c r="J521" s="168"/>
      <c r="K521" s="210" t="s">
        <v>11</v>
      </c>
      <c r="L521" s="374"/>
      <c r="M521" s="375"/>
      <c r="N521" s="375"/>
      <c r="O521" s="376"/>
      <c r="P521" s="207">
        <v>0</v>
      </c>
      <c r="Q521" s="374"/>
      <c r="R521" s="379"/>
      <c r="S521" s="212">
        <f t="shared" si="288"/>
        <v>0</v>
      </c>
    </row>
    <row r="522" spans="1:19" ht="15">
      <c r="A522" s="213" t="s">
        <v>26</v>
      </c>
      <c r="B522" s="214">
        <f>SUM(B501:B517)</f>
        <v>0</v>
      </c>
      <c r="C522" s="214">
        <f t="shared" ref="C522:H522" si="289">SUM(C501:C517)</f>
        <v>0</v>
      </c>
      <c r="D522" s="214">
        <f t="shared" si="289"/>
        <v>0</v>
      </c>
      <c r="E522" s="214">
        <f t="shared" si="289"/>
        <v>0</v>
      </c>
      <c r="F522" s="214">
        <f t="shared" si="289"/>
        <v>0</v>
      </c>
      <c r="G522" s="214">
        <f t="shared" si="289"/>
        <v>0</v>
      </c>
      <c r="H522" s="216">
        <f t="shared" si="289"/>
        <v>0</v>
      </c>
      <c r="I522" s="173">
        <f t="shared" ref="I522" si="290">SUM(I501:I517)</f>
        <v>0</v>
      </c>
      <c r="J522" s="168"/>
      <c r="K522" s="215" t="s">
        <v>26</v>
      </c>
      <c r="L522" s="214">
        <f>SUM(L501:L517)</f>
        <v>0</v>
      </c>
      <c r="M522" s="214">
        <f t="shared" ref="M522:R522" si="291">SUM(M501:M517)</f>
        <v>0</v>
      </c>
      <c r="N522" s="214">
        <f t="shared" si="291"/>
        <v>0</v>
      </c>
      <c r="O522" s="214">
        <f t="shared" si="291"/>
        <v>0</v>
      </c>
      <c r="P522" s="214">
        <f t="shared" si="291"/>
        <v>0</v>
      </c>
      <c r="Q522" s="214">
        <f t="shared" si="291"/>
        <v>0</v>
      </c>
      <c r="R522" s="216">
        <f t="shared" si="291"/>
        <v>0</v>
      </c>
      <c r="S522" s="217">
        <f t="shared" ref="S522" si="292">SUM(S501:S517)</f>
        <v>0</v>
      </c>
    </row>
    <row r="523" spans="1:19" ht="15" thickBot="1">
      <c r="A523" s="30" t="s">
        <v>88</v>
      </c>
      <c r="B523" s="47" t="str">
        <f>IF($I522=0,"-",B522/$I522)</f>
        <v>-</v>
      </c>
      <c r="C523" s="47" t="str">
        <f t="shared" ref="C523:H523" si="293">IF($I522=0,"-",C522/$I522)</f>
        <v>-</v>
      </c>
      <c r="D523" s="47" t="str">
        <f t="shared" si="293"/>
        <v>-</v>
      </c>
      <c r="E523" s="47" t="str">
        <f t="shared" si="293"/>
        <v>-</v>
      </c>
      <c r="F523" s="47" t="str">
        <f t="shared" si="293"/>
        <v>-</v>
      </c>
      <c r="G523" s="47" t="str">
        <f t="shared" si="293"/>
        <v>-</v>
      </c>
      <c r="H523" s="70" t="str">
        <f t="shared" si="293"/>
        <v>-</v>
      </c>
      <c r="I523" s="48">
        <f>SUM(B523:H523)</f>
        <v>0</v>
      </c>
      <c r="J523" s="23"/>
      <c r="K523" s="81" t="s">
        <v>88</v>
      </c>
      <c r="L523" s="98" t="str">
        <f>IF($S522=0,"-",L522/$S522)</f>
        <v>-</v>
      </c>
      <c r="M523" s="98" t="str">
        <f t="shared" ref="M523:R523" si="294">IF($S522=0,"-",M522/$S522)</f>
        <v>-</v>
      </c>
      <c r="N523" s="98" t="str">
        <f t="shared" si="294"/>
        <v>-</v>
      </c>
      <c r="O523" s="98" t="str">
        <f t="shared" si="294"/>
        <v>-</v>
      </c>
      <c r="P523" s="98" t="str">
        <f t="shared" si="294"/>
        <v>-</v>
      </c>
      <c r="Q523" s="98" t="str">
        <f t="shared" si="294"/>
        <v>-</v>
      </c>
      <c r="R523" s="99" t="str">
        <f t="shared" si="294"/>
        <v>-</v>
      </c>
      <c r="S523" s="100">
        <f>SUM(L523:R523)</f>
        <v>0</v>
      </c>
    </row>
    <row r="524" spans="1:19" ht="15" thickBot="1">
      <c r="A524" s="247"/>
      <c r="B524" s="247"/>
      <c r="C524" s="247"/>
      <c r="D524" s="247"/>
      <c r="E524" s="247"/>
      <c r="F524" s="247"/>
      <c r="G524" s="247"/>
      <c r="H524" s="247"/>
      <c r="I524" s="247"/>
      <c r="K524" s="247"/>
      <c r="L524" s="247"/>
      <c r="M524" s="247"/>
      <c r="N524" s="247"/>
      <c r="O524" s="247"/>
      <c r="P524" s="247"/>
      <c r="Q524" s="247"/>
      <c r="R524" s="247"/>
      <c r="S524" s="247"/>
    </row>
    <row r="525" spans="1:19" ht="28.5">
      <c r="A525" s="364" t="s">
        <v>47</v>
      </c>
      <c r="B525" s="164" t="s">
        <v>0</v>
      </c>
      <c r="C525" s="164" t="s">
        <v>1</v>
      </c>
      <c r="D525" s="164" t="s">
        <v>2</v>
      </c>
      <c r="E525" s="164" t="s">
        <v>3</v>
      </c>
      <c r="F525" s="164" t="s">
        <v>27</v>
      </c>
      <c r="G525" s="164" t="s">
        <v>4</v>
      </c>
      <c r="H525" s="164" t="s">
        <v>5</v>
      </c>
      <c r="I525" s="165" t="s">
        <v>6</v>
      </c>
      <c r="K525" s="366" t="s">
        <v>47</v>
      </c>
      <c r="L525" s="166" t="s">
        <v>0</v>
      </c>
      <c r="M525" s="166" t="s">
        <v>1</v>
      </c>
      <c r="N525" s="166" t="s">
        <v>2</v>
      </c>
      <c r="O525" s="166" t="s">
        <v>3</v>
      </c>
      <c r="P525" s="166" t="s">
        <v>27</v>
      </c>
      <c r="Q525" s="166" t="s">
        <v>4</v>
      </c>
      <c r="R525" s="166" t="s">
        <v>5</v>
      </c>
      <c r="S525" s="167" t="s">
        <v>6</v>
      </c>
    </row>
    <row r="526" spans="1:19" ht="15">
      <c r="A526" s="365" t="s">
        <v>47</v>
      </c>
      <c r="B526" s="318" t="s">
        <v>69</v>
      </c>
      <c r="C526" s="319"/>
      <c r="D526" s="319"/>
      <c r="E526" s="319"/>
      <c r="F526" s="319"/>
      <c r="G526" s="319"/>
      <c r="H526" s="319"/>
      <c r="I526" s="320"/>
      <c r="K526" s="367" t="s">
        <v>47</v>
      </c>
      <c r="L526" s="321" t="s">
        <v>69</v>
      </c>
      <c r="M526" s="322"/>
      <c r="N526" s="322"/>
      <c r="O526" s="322"/>
      <c r="P526" s="322"/>
      <c r="Q526" s="322"/>
      <c r="R526" s="322"/>
      <c r="S526" s="323"/>
    </row>
    <row r="527" spans="1:19" ht="15">
      <c r="A527" s="170" t="s">
        <v>7</v>
      </c>
      <c r="B527" s="368"/>
      <c r="C527" s="369"/>
      <c r="D527" s="369"/>
      <c r="E527" s="370"/>
      <c r="F527" s="171">
        <v>0</v>
      </c>
      <c r="G527" s="368"/>
      <c r="H527" s="370"/>
      <c r="I527" s="173">
        <f>SUM(B527:H527)</f>
        <v>0</v>
      </c>
      <c r="J527" s="168"/>
      <c r="K527" s="222" t="s">
        <v>7</v>
      </c>
      <c r="L527" s="368"/>
      <c r="M527" s="369"/>
      <c r="N527" s="369"/>
      <c r="O527" s="370"/>
      <c r="P527" s="171">
        <v>0</v>
      </c>
      <c r="Q527" s="368"/>
      <c r="R527" s="377"/>
      <c r="S527" s="224">
        <f>SUM(L527:R527)</f>
        <v>0</v>
      </c>
    </row>
    <row r="528" spans="1:19" ht="15">
      <c r="A528" s="178" t="s">
        <v>8</v>
      </c>
      <c r="B528" s="371"/>
      <c r="C528" s="372"/>
      <c r="D528" s="372"/>
      <c r="E528" s="373"/>
      <c r="F528" s="179">
        <v>0</v>
      </c>
      <c r="G528" s="371"/>
      <c r="H528" s="373"/>
      <c r="I528" s="181">
        <f t="shared" ref="I528:I547" si="295">SUM(B528:H528)</f>
        <v>0</v>
      </c>
      <c r="J528" s="168"/>
      <c r="K528" s="182" t="s">
        <v>8</v>
      </c>
      <c r="L528" s="371"/>
      <c r="M528" s="372"/>
      <c r="N528" s="372"/>
      <c r="O528" s="373"/>
      <c r="P528" s="183">
        <v>0</v>
      </c>
      <c r="Q528" s="371"/>
      <c r="R528" s="378"/>
      <c r="S528" s="185">
        <f t="shared" ref="S528:S547" si="296">SUM(L528:R528)</f>
        <v>0</v>
      </c>
    </row>
    <row r="529" spans="1:19" ht="15">
      <c r="A529" s="186" t="s">
        <v>10</v>
      </c>
      <c r="B529" s="371"/>
      <c r="C529" s="372"/>
      <c r="D529" s="372"/>
      <c r="E529" s="373"/>
      <c r="F529" s="175">
        <v>0</v>
      </c>
      <c r="G529" s="371"/>
      <c r="H529" s="373"/>
      <c r="I529" s="173">
        <f t="shared" si="295"/>
        <v>0</v>
      </c>
      <c r="J529" s="168"/>
      <c r="K529" s="188" t="s">
        <v>10</v>
      </c>
      <c r="L529" s="371"/>
      <c r="M529" s="372"/>
      <c r="N529" s="372"/>
      <c r="O529" s="373"/>
      <c r="P529" s="175">
        <v>0</v>
      </c>
      <c r="Q529" s="371"/>
      <c r="R529" s="378"/>
      <c r="S529" s="177">
        <f t="shared" si="296"/>
        <v>0</v>
      </c>
    </row>
    <row r="530" spans="1:19" ht="15">
      <c r="A530" s="178" t="s">
        <v>56</v>
      </c>
      <c r="B530" s="371"/>
      <c r="C530" s="372"/>
      <c r="D530" s="372"/>
      <c r="E530" s="373"/>
      <c r="F530" s="179">
        <v>0</v>
      </c>
      <c r="G530" s="371"/>
      <c r="H530" s="373"/>
      <c r="I530" s="181">
        <f t="shared" si="295"/>
        <v>0</v>
      </c>
      <c r="J530" s="168"/>
      <c r="K530" s="182" t="s">
        <v>56</v>
      </c>
      <c r="L530" s="371"/>
      <c r="M530" s="372"/>
      <c r="N530" s="372"/>
      <c r="O530" s="373"/>
      <c r="P530" s="183">
        <v>0</v>
      </c>
      <c r="Q530" s="371"/>
      <c r="R530" s="378"/>
      <c r="S530" s="185">
        <f t="shared" si="296"/>
        <v>0</v>
      </c>
    </row>
    <row r="531" spans="1:19" ht="15">
      <c r="A531" s="186" t="s">
        <v>16</v>
      </c>
      <c r="B531" s="371"/>
      <c r="C531" s="372"/>
      <c r="D531" s="372"/>
      <c r="E531" s="373"/>
      <c r="F531" s="175">
        <v>0</v>
      </c>
      <c r="G531" s="371"/>
      <c r="H531" s="373"/>
      <c r="I531" s="173">
        <f t="shared" si="295"/>
        <v>0</v>
      </c>
      <c r="J531" s="168"/>
      <c r="K531" s="188" t="s">
        <v>16</v>
      </c>
      <c r="L531" s="371"/>
      <c r="M531" s="372"/>
      <c r="N531" s="372"/>
      <c r="O531" s="373"/>
      <c r="P531" s="175">
        <v>0</v>
      </c>
      <c r="Q531" s="371"/>
      <c r="R531" s="378"/>
      <c r="S531" s="177">
        <f t="shared" si="296"/>
        <v>0</v>
      </c>
    </row>
    <row r="532" spans="1:19" ht="15">
      <c r="A532" s="178" t="s">
        <v>15</v>
      </c>
      <c r="B532" s="371"/>
      <c r="C532" s="372"/>
      <c r="D532" s="372"/>
      <c r="E532" s="373"/>
      <c r="F532" s="179">
        <v>0</v>
      </c>
      <c r="G532" s="371"/>
      <c r="H532" s="373"/>
      <c r="I532" s="181">
        <f t="shared" si="295"/>
        <v>0</v>
      </c>
      <c r="J532" s="168"/>
      <c r="K532" s="182" t="s">
        <v>15</v>
      </c>
      <c r="L532" s="371"/>
      <c r="M532" s="372"/>
      <c r="N532" s="372"/>
      <c r="O532" s="373"/>
      <c r="P532" s="183">
        <v>0</v>
      </c>
      <c r="Q532" s="371"/>
      <c r="R532" s="378"/>
      <c r="S532" s="185">
        <f t="shared" si="296"/>
        <v>0</v>
      </c>
    </row>
    <row r="533" spans="1:19" ht="15">
      <c r="A533" s="186" t="s">
        <v>58</v>
      </c>
      <c r="B533" s="371"/>
      <c r="C533" s="372"/>
      <c r="D533" s="372"/>
      <c r="E533" s="373"/>
      <c r="F533" s="175">
        <v>71.210557602361902</v>
      </c>
      <c r="G533" s="371"/>
      <c r="H533" s="373"/>
      <c r="I533" s="173">
        <f t="shared" si="295"/>
        <v>71.210557602361902</v>
      </c>
      <c r="J533" s="168"/>
      <c r="K533" s="188" t="s">
        <v>58</v>
      </c>
      <c r="L533" s="371"/>
      <c r="M533" s="372"/>
      <c r="N533" s="372"/>
      <c r="O533" s="373"/>
      <c r="P533" s="175">
        <v>0</v>
      </c>
      <c r="Q533" s="371"/>
      <c r="R533" s="378"/>
      <c r="S533" s="177">
        <f t="shared" si="296"/>
        <v>0</v>
      </c>
    </row>
    <row r="534" spans="1:19" ht="15">
      <c r="A534" s="178" t="s">
        <v>12</v>
      </c>
      <c r="B534" s="371"/>
      <c r="C534" s="372"/>
      <c r="D534" s="372"/>
      <c r="E534" s="373"/>
      <c r="F534" s="179">
        <v>7.3981600894019826</v>
      </c>
      <c r="G534" s="371"/>
      <c r="H534" s="373"/>
      <c r="I534" s="181">
        <f t="shared" si="295"/>
        <v>7.3981600894019826</v>
      </c>
      <c r="J534" s="168"/>
      <c r="K534" s="182" t="s">
        <v>12</v>
      </c>
      <c r="L534" s="371"/>
      <c r="M534" s="372"/>
      <c r="N534" s="372"/>
      <c r="O534" s="373"/>
      <c r="P534" s="183">
        <v>0</v>
      </c>
      <c r="Q534" s="371"/>
      <c r="R534" s="378"/>
      <c r="S534" s="185">
        <f t="shared" si="296"/>
        <v>0</v>
      </c>
    </row>
    <row r="535" spans="1:19" ht="15">
      <c r="A535" s="186" t="s">
        <v>59</v>
      </c>
      <c r="B535" s="371"/>
      <c r="C535" s="372"/>
      <c r="D535" s="372"/>
      <c r="E535" s="373"/>
      <c r="F535" s="175">
        <v>0</v>
      </c>
      <c r="G535" s="371"/>
      <c r="H535" s="373"/>
      <c r="I535" s="173">
        <f t="shared" si="295"/>
        <v>0</v>
      </c>
      <c r="J535" s="168"/>
      <c r="K535" s="188" t="s">
        <v>59</v>
      </c>
      <c r="L535" s="371"/>
      <c r="M535" s="372"/>
      <c r="N535" s="372"/>
      <c r="O535" s="373"/>
      <c r="P535" s="175">
        <v>0</v>
      </c>
      <c r="Q535" s="371"/>
      <c r="R535" s="378"/>
      <c r="S535" s="177">
        <f t="shared" si="296"/>
        <v>0</v>
      </c>
    </row>
    <row r="536" spans="1:19" ht="15">
      <c r="A536" s="178" t="s">
        <v>17</v>
      </c>
      <c r="B536" s="371"/>
      <c r="C536" s="372"/>
      <c r="D536" s="372"/>
      <c r="E536" s="373"/>
      <c r="F536" s="179">
        <v>0</v>
      </c>
      <c r="G536" s="371"/>
      <c r="H536" s="373"/>
      <c r="I536" s="181">
        <f t="shared" si="295"/>
        <v>0</v>
      </c>
      <c r="J536" s="168"/>
      <c r="K536" s="182" t="s">
        <v>17</v>
      </c>
      <c r="L536" s="371"/>
      <c r="M536" s="372"/>
      <c r="N536" s="372"/>
      <c r="O536" s="373"/>
      <c r="P536" s="183">
        <v>0</v>
      </c>
      <c r="Q536" s="371"/>
      <c r="R536" s="378"/>
      <c r="S536" s="185">
        <f t="shared" si="296"/>
        <v>0</v>
      </c>
    </row>
    <row r="537" spans="1:19" ht="15">
      <c r="A537" s="186" t="s">
        <v>139</v>
      </c>
      <c r="B537" s="371"/>
      <c r="C537" s="372"/>
      <c r="D537" s="372"/>
      <c r="E537" s="373"/>
      <c r="F537" s="175">
        <v>0</v>
      </c>
      <c r="G537" s="371"/>
      <c r="H537" s="373"/>
      <c r="I537" s="173">
        <f t="shared" si="295"/>
        <v>0</v>
      </c>
      <c r="J537" s="168"/>
      <c r="K537" s="188" t="s">
        <v>139</v>
      </c>
      <c r="L537" s="371"/>
      <c r="M537" s="372"/>
      <c r="N537" s="372"/>
      <c r="O537" s="373"/>
      <c r="P537" s="175">
        <v>0</v>
      </c>
      <c r="Q537" s="371"/>
      <c r="R537" s="378"/>
      <c r="S537" s="177">
        <f t="shared" si="296"/>
        <v>0</v>
      </c>
    </row>
    <row r="538" spans="1:19" ht="15">
      <c r="A538" s="178" t="s">
        <v>25</v>
      </c>
      <c r="B538" s="371"/>
      <c r="C538" s="372"/>
      <c r="D538" s="372"/>
      <c r="E538" s="373"/>
      <c r="F538" s="179">
        <v>0</v>
      </c>
      <c r="G538" s="371"/>
      <c r="H538" s="373"/>
      <c r="I538" s="181">
        <f t="shared" si="295"/>
        <v>0</v>
      </c>
      <c r="J538" s="168"/>
      <c r="K538" s="182" t="s">
        <v>25</v>
      </c>
      <c r="L538" s="371"/>
      <c r="M538" s="372"/>
      <c r="N538" s="372"/>
      <c r="O538" s="373"/>
      <c r="P538" s="183">
        <v>0</v>
      </c>
      <c r="Q538" s="371"/>
      <c r="R538" s="378"/>
      <c r="S538" s="185">
        <f t="shared" si="296"/>
        <v>0</v>
      </c>
    </row>
    <row r="539" spans="1:19" ht="15">
      <c r="A539" s="186" t="s">
        <v>24</v>
      </c>
      <c r="B539" s="371"/>
      <c r="C539" s="372"/>
      <c r="D539" s="372"/>
      <c r="E539" s="373"/>
      <c r="F539" s="175">
        <v>0</v>
      </c>
      <c r="G539" s="371"/>
      <c r="H539" s="373"/>
      <c r="I539" s="173">
        <f t="shared" si="295"/>
        <v>0</v>
      </c>
      <c r="J539" s="168"/>
      <c r="K539" s="188" t="s">
        <v>24</v>
      </c>
      <c r="L539" s="371"/>
      <c r="M539" s="372"/>
      <c r="N539" s="372"/>
      <c r="O539" s="373"/>
      <c r="P539" s="175">
        <v>0</v>
      </c>
      <c r="Q539" s="371"/>
      <c r="R539" s="378"/>
      <c r="S539" s="177">
        <f t="shared" si="296"/>
        <v>0</v>
      </c>
    </row>
    <row r="540" spans="1:19" ht="15">
      <c r="A540" s="178" t="s">
        <v>60</v>
      </c>
      <c r="B540" s="371"/>
      <c r="C540" s="372"/>
      <c r="D540" s="372"/>
      <c r="E540" s="373"/>
      <c r="F540" s="179">
        <v>0</v>
      </c>
      <c r="G540" s="371"/>
      <c r="H540" s="373"/>
      <c r="I540" s="181">
        <f t="shared" si="295"/>
        <v>0</v>
      </c>
      <c r="J540" s="168"/>
      <c r="K540" s="182" t="s">
        <v>60</v>
      </c>
      <c r="L540" s="371"/>
      <c r="M540" s="372"/>
      <c r="N540" s="372"/>
      <c r="O540" s="373"/>
      <c r="P540" s="183">
        <v>0</v>
      </c>
      <c r="Q540" s="371"/>
      <c r="R540" s="378"/>
      <c r="S540" s="185">
        <f t="shared" si="296"/>
        <v>0</v>
      </c>
    </row>
    <row r="541" spans="1:19" ht="15">
      <c r="A541" s="186" t="s">
        <v>22</v>
      </c>
      <c r="B541" s="371"/>
      <c r="C541" s="372"/>
      <c r="D541" s="372"/>
      <c r="E541" s="373"/>
      <c r="F541" s="175">
        <v>0</v>
      </c>
      <c r="G541" s="371"/>
      <c r="H541" s="373"/>
      <c r="I541" s="173">
        <f t="shared" si="295"/>
        <v>0</v>
      </c>
      <c r="J541" s="168"/>
      <c r="K541" s="188" t="s">
        <v>22</v>
      </c>
      <c r="L541" s="371"/>
      <c r="M541" s="372"/>
      <c r="N541" s="372"/>
      <c r="O541" s="373"/>
      <c r="P541" s="175">
        <v>0</v>
      </c>
      <c r="Q541" s="371"/>
      <c r="R541" s="378"/>
      <c r="S541" s="177">
        <f t="shared" si="296"/>
        <v>0</v>
      </c>
    </row>
    <row r="542" spans="1:19" ht="15">
      <c r="A542" s="178" t="s">
        <v>21</v>
      </c>
      <c r="B542" s="371"/>
      <c r="C542" s="372"/>
      <c r="D542" s="372"/>
      <c r="E542" s="373"/>
      <c r="F542" s="179">
        <v>0</v>
      </c>
      <c r="G542" s="371"/>
      <c r="H542" s="373"/>
      <c r="I542" s="181">
        <f t="shared" si="295"/>
        <v>0</v>
      </c>
      <c r="J542" s="168"/>
      <c r="K542" s="182" t="s">
        <v>21</v>
      </c>
      <c r="L542" s="371"/>
      <c r="M542" s="372"/>
      <c r="N542" s="372"/>
      <c r="O542" s="373"/>
      <c r="P542" s="183">
        <v>0</v>
      </c>
      <c r="Q542" s="371"/>
      <c r="R542" s="378"/>
      <c r="S542" s="185">
        <f t="shared" si="296"/>
        <v>0</v>
      </c>
    </row>
    <row r="543" spans="1:19" ht="15">
      <c r="A543" s="189" t="s">
        <v>64</v>
      </c>
      <c r="B543" s="371"/>
      <c r="C543" s="372"/>
      <c r="D543" s="372"/>
      <c r="E543" s="373"/>
      <c r="F543" s="175">
        <v>0</v>
      </c>
      <c r="G543" s="371"/>
      <c r="H543" s="373"/>
      <c r="I543" s="173">
        <f t="shared" si="295"/>
        <v>0</v>
      </c>
      <c r="J543" s="168"/>
      <c r="K543" s="190" t="s">
        <v>64</v>
      </c>
      <c r="L543" s="371"/>
      <c r="M543" s="372"/>
      <c r="N543" s="372"/>
      <c r="O543" s="373"/>
      <c r="P543" s="175">
        <v>0</v>
      </c>
      <c r="Q543" s="371"/>
      <c r="R543" s="378"/>
      <c r="S543" s="177">
        <f t="shared" si="296"/>
        <v>0</v>
      </c>
    </row>
    <row r="544" spans="1:19">
      <c r="A544" s="191" t="s">
        <v>23</v>
      </c>
      <c r="B544" s="371"/>
      <c r="C544" s="372"/>
      <c r="D544" s="372"/>
      <c r="E544" s="373"/>
      <c r="F544" s="192">
        <v>0</v>
      </c>
      <c r="G544" s="371"/>
      <c r="H544" s="373"/>
      <c r="I544" s="194">
        <f t="shared" si="295"/>
        <v>0</v>
      </c>
      <c r="J544" s="168"/>
      <c r="K544" s="195" t="s">
        <v>23</v>
      </c>
      <c r="L544" s="371"/>
      <c r="M544" s="372"/>
      <c r="N544" s="372"/>
      <c r="O544" s="373"/>
      <c r="P544" s="196">
        <v>0</v>
      </c>
      <c r="Q544" s="371"/>
      <c r="R544" s="378"/>
      <c r="S544" s="198">
        <f t="shared" si="296"/>
        <v>0</v>
      </c>
    </row>
    <row r="545" spans="1:19">
      <c r="A545" s="199" t="s">
        <v>19</v>
      </c>
      <c r="B545" s="371"/>
      <c r="C545" s="372"/>
      <c r="D545" s="372"/>
      <c r="E545" s="373"/>
      <c r="F545" s="200">
        <v>0</v>
      </c>
      <c r="G545" s="371"/>
      <c r="H545" s="373"/>
      <c r="I545" s="202">
        <f t="shared" si="295"/>
        <v>0</v>
      </c>
      <c r="J545" s="168"/>
      <c r="K545" s="203" t="s">
        <v>19</v>
      </c>
      <c r="L545" s="371"/>
      <c r="M545" s="372"/>
      <c r="N545" s="372"/>
      <c r="O545" s="373"/>
      <c r="P545" s="200">
        <v>0</v>
      </c>
      <c r="Q545" s="371"/>
      <c r="R545" s="378"/>
      <c r="S545" s="205">
        <f t="shared" si="296"/>
        <v>0</v>
      </c>
    </row>
    <row r="546" spans="1:19">
      <c r="A546" s="191" t="s">
        <v>20</v>
      </c>
      <c r="B546" s="371"/>
      <c r="C546" s="372"/>
      <c r="D546" s="372"/>
      <c r="E546" s="373"/>
      <c r="F546" s="192">
        <v>0</v>
      </c>
      <c r="G546" s="371"/>
      <c r="H546" s="373"/>
      <c r="I546" s="194">
        <f t="shared" si="295"/>
        <v>0</v>
      </c>
      <c r="J546" s="168"/>
      <c r="K546" s="195" t="s">
        <v>20</v>
      </c>
      <c r="L546" s="371"/>
      <c r="M546" s="372"/>
      <c r="N546" s="372"/>
      <c r="O546" s="373"/>
      <c r="P546" s="196">
        <v>0</v>
      </c>
      <c r="Q546" s="371"/>
      <c r="R546" s="378"/>
      <c r="S546" s="198">
        <f t="shared" si="296"/>
        <v>0</v>
      </c>
    </row>
    <row r="547" spans="1:19" ht="15" thickBot="1">
      <c r="A547" s="206" t="s">
        <v>11</v>
      </c>
      <c r="B547" s="374"/>
      <c r="C547" s="375"/>
      <c r="D547" s="375"/>
      <c r="E547" s="376"/>
      <c r="F547" s="207">
        <v>0</v>
      </c>
      <c r="G547" s="374"/>
      <c r="H547" s="376"/>
      <c r="I547" s="209">
        <f t="shared" si="295"/>
        <v>0</v>
      </c>
      <c r="J547" s="168"/>
      <c r="K547" s="210" t="s">
        <v>11</v>
      </c>
      <c r="L547" s="374"/>
      <c r="M547" s="375"/>
      <c r="N547" s="375"/>
      <c r="O547" s="376"/>
      <c r="P547" s="207">
        <v>0</v>
      </c>
      <c r="Q547" s="374"/>
      <c r="R547" s="379"/>
      <c r="S547" s="212">
        <f t="shared" si="296"/>
        <v>0</v>
      </c>
    </row>
    <row r="548" spans="1:19" ht="15">
      <c r="A548" s="213" t="s">
        <v>26</v>
      </c>
      <c r="B548" s="214">
        <f>SUM(B527:B543)</f>
        <v>0</v>
      </c>
      <c r="C548" s="214">
        <f t="shared" ref="C548:H548" si="297">SUM(C527:C543)</f>
        <v>0</v>
      </c>
      <c r="D548" s="214">
        <f t="shared" si="297"/>
        <v>0</v>
      </c>
      <c r="E548" s="214">
        <f t="shared" si="297"/>
        <v>0</v>
      </c>
      <c r="F548" s="214">
        <f t="shared" si="297"/>
        <v>78.608717691763886</v>
      </c>
      <c r="G548" s="214">
        <f t="shared" si="297"/>
        <v>0</v>
      </c>
      <c r="H548" s="216">
        <f t="shared" si="297"/>
        <v>0</v>
      </c>
      <c r="I548" s="173">
        <f t="shared" ref="I548" si="298">SUM(I527:I543)</f>
        <v>78.608717691763886</v>
      </c>
      <c r="J548" s="168"/>
      <c r="K548" s="215" t="s">
        <v>26</v>
      </c>
      <c r="L548" s="214">
        <f>SUM(L527:L543)</f>
        <v>0</v>
      </c>
      <c r="M548" s="214">
        <f t="shared" ref="M548:R548" si="299">SUM(M527:M543)</f>
        <v>0</v>
      </c>
      <c r="N548" s="214">
        <f t="shared" si="299"/>
        <v>0</v>
      </c>
      <c r="O548" s="214">
        <f t="shared" si="299"/>
        <v>0</v>
      </c>
      <c r="P548" s="214">
        <f t="shared" si="299"/>
        <v>0</v>
      </c>
      <c r="Q548" s="214">
        <f t="shared" si="299"/>
        <v>0</v>
      </c>
      <c r="R548" s="216">
        <f t="shared" si="299"/>
        <v>0</v>
      </c>
      <c r="S548" s="217">
        <f t="shared" ref="S548" si="300">SUM(S527:S543)</f>
        <v>0</v>
      </c>
    </row>
    <row r="549" spans="1:19" ht="15" thickBot="1">
      <c r="A549" s="30" t="s">
        <v>88</v>
      </c>
      <c r="B549" s="47">
        <f>IF($I548=0,"-",B548/$I548)</f>
        <v>0</v>
      </c>
      <c r="C549" s="47">
        <f t="shared" ref="C549:H549" si="301">IF($I548=0,"-",C548/$I548)</f>
        <v>0</v>
      </c>
      <c r="D549" s="47">
        <f t="shared" si="301"/>
        <v>0</v>
      </c>
      <c r="E549" s="47">
        <f t="shared" si="301"/>
        <v>0</v>
      </c>
      <c r="F549" s="47">
        <f t="shared" si="301"/>
        <v>1</v>
      </c>
      <c r="G549" s="47">
        <f t="shared" si="301"/>
        <v>0</v>
      </c>
      <c r="H549" s="70">
        <f t="shared" si="301"/>
        <v>0</v>
      </c>
      <c r="I549" s="48">
        <f>SUM(B549:H549)</f>
        <v>1</v>
      </c>
      <c r="J549" s="23"/>
      <c r="K549" s="81" t="s">
        <v>88</v>
      </c>
      <c r="L549" s="98" t="str">
        <f>IF($S548=0,"-",L548/$S548)</f>
        <v>-</v>
      </c>
      <c r="M549" s="98" t="str">
        <f t="shared" ref="M549:R549" si="302">IF($S548=0,"-",M548/$S548)</f>
        <v>-</v>
      </c>
      <c r="N549" s="98" t="str">
        <f t="shared" si="302"/>
        <v>-</v>
      </c>
      <c r="O549" s="98" t="str">
        <f t="shared" si="302"/>
        <v>-</v>
      </c>
      <c r="P549" s="98" t="str">
        <f t="shared" si="302"/>
        <v>-</v>
      </c>
      <c r="Q549" s="98" t="str">
        <f t="shared" si="302"/>
        <v>-</v>
      </c>
      <c r="R549" s="99" t="str">
        <f t="shared" si="302"/>
        <v>-</v>
      </c>
      <c r="S549" s="100">
        <f>SUM(L549:R549)</f>
        <v>0</v>
      </c>
    </row>
    <row r="550" spans="1:19" ht="15" thickBot="1">
      <c r="A550" s="247"/>
      <c r="B550" s="247"/>
      <c r="C550" s="247"/>
      <c r="D550" s="247"/>
      <c r="E550" s="247"/>
      <c r="F550" s="247"/>
      <c r="G550" s="247"/>
      <c r="H550" s="247"/>
      <c r="I550" s="247"/>
      <c r="K550" s="247"/>
      <c r="L550" s="247"/>
      <c r="M550" s="247"/>
      <c r="N550" s="247"/>
      <c r="O550" s="247"/>
      <c r="P550" s="247"/>
      <c r="Q550" s="247"/>
      <c r="R550" s="247"/>
      <c r="S550" s="247"/>
    </row>
    <row r="551" spans="1:19" ht="28.5">
      <c r="A551" s="364" t="s">
        <v>48</v>
      </c>
      <c r="B551" s="164" t="s">
        <v>0</v>
      </c>
      <c r="C551" s="164" t="s">
        <v>1</v>
      </c>
      <c r="D551" s="164" t="s">
        <v>2</v>
      </c>
      <c r="E551" s="164" t="s">
        <v>3</v>
      </c>
      <c r="F551" s="164" t="s">
        <v>27</v>
      </c>
      <c r="G551" s="164" t="s">
        <v>4</v>
      </c>
      <c r="H551" s="164" t="s">
        <v>5</v>
      </c>
      <c r="I551" s="165" t="s">
        <v>6</v>
      </c>
      <c r="K551" s="366" t="s">
        <v>48</v>
      </c>
      <c r="L551" s="166" t="s">
        <v>0</v>
      </c>
      <c r="M551" s="166" t="s">
        <v>1</v>
      </c>
      <c r="N551" s="166" t="s">
        <v>2</v>
      </c>
      <c r="O551" s="166" t="s">
        <v>3</v>
      </c>
      <c r="P551" s="166" t="s">
        <v>27</v>
      </c>
      <c r="Q551" s="166" t="s">
        <v>4</v>
      </c>
      <c r="R551" s="166" t="s">
        <v>5</v>
      </c>
      <c r="S551" s="167" t="s">
        <v>6</v>
      </c>
    </row>
    <row r="552" spans="1:19" ht="15">
      <c r="A552" s="365" t="s">
        <v>48</v>
      </c>
      <c r="B552" s="318" t="s">
        <v>69</v>
      </c>
      <c r="C552" s="319"/>
      <c r="D552" s="319"/>
      <c r="E552" s="319"/>
      <c r="F552" s="319"/>
      <c r="G552" s="319"/>
      <c r="H552" s="319"/>
      <c r="I552" s="320"/>
      <c r="K552" s="367" t="s">
        <v>48</v>
      </c>
      <c r="L552" s="321" t="s">
        <v>69</v>
      </c>
      <c r="M552" s="322"/>
      <c r="N552" s="322"/>
      <c r="O552" s="322"/>
      <c r="P552" s="322"/>
      <c r="Q552" s="322"/>
      <c r="R552" s="322"/>
      <c r="S552" s="323"/>
    </row>
    <row r="553" spans="1:19" ht="15">
      <c r="A553" s="170" t="s">
        <v>7</v>
      </c>
      <c r="B553" s="368"/>
      <c r="C553" s="369"/>
      <c r="D553" s="369"/>
      <c r="E553" s="370"/>
      <c r="F553" s="171">
        <v>0</v>
      </c>
      <c r="G553" s="368"/>
      <c r="H553" s="370"/>
      <c r="I553" s="173">
        <f>SUM(B553:H553)</f>
        <v>0</v>
      </c>
      <c r="J553" s="168"/>
      <c r="K553" s="222" t="s">
        <v>7</v>
      </c>
      <c r="L553" s="368"/>
      <c r="M553" s="369"/>
      <c r="N553" s="369"/>
      <c r="O553" s="370"/>
      <c r="P553" s="171">
        <v>0</v>
      </c>
      <c r="Q553" s="368"/>
      <c r="R553" s="377"/>
      <c r="S553" s="224">
        <f>SUM(L553:R553)</f>
        <v>0</v>
      </c>
    </row>
    <row r="554" spans="1:19" ht="15">
      <c r="A554" s="178" t="s">
        <v>8</v>
      </c>
      <c r="B554" s="371"/>
      <c r="C554" s="372"/>
      <c r="D554" s="372"/>
      <c r="E554" s="373"/>
      <c r="F554" s="179">
        <v>0</v>
      </c>
      <c r="G554" s="371"/>
      <c r="H554" s="373"/>
      <c r="I554" s="181">
        <f t="shared" ref="I554:I573" si="303">SUM(B554:H554)</f>
        <v>0</v>
      </c>
      <c r="J554" s="168"/>
      <c r="K554" s="182" t="s">
        <v>8</v>
      </c>
      <c r="L554" s="371"/>
      <c r="M554" s="372"/>
      <c r="N554" s="372"/>
      <c r="O554" s="373"/>
      <c r="P554" s="183">
        <v>0</v>
      </c>
      <c r="Q554" s="371"/>
      <c r="R554" s="378"/>
      <c r="S554" s="185">
        <f t="shared" ref="S554:S573" si="304">SUM(L554:R554)</f>
        <v>0</v>
      </c>
    </row>
    <row r="555" spans="1:19" ht="15">
      <c r="A555" s="186" t="s">
        <v>10</v>
      </c>
      <c r="B555" s="371"/>
      <c r="C555" s="372"/>
      <c r="D555" s="372"/>
      <c r="E555" s="373"/>
      <c r="F555" s="175">
        <v>0</v>
      </c>
      <c r="G555" s="371"/>
      <c r="H555" s="373"/>
      <c r="I555" s="173">
        <f t="shared" si="303"/>
        <v>0</v>
      </c>
      <c r="J555" s="168"/>
      <c r="K555" s="188" t="s">
        <v>10</v>
      </c>
      <c r="L555" s="371"/>
      <c r="M555" s="372"/>
      <c r="N555" s="372"/>
      <c r="O555" s="373"/>
      <c r="P555" s="175">
        <v>0</v>
      </c>
      <c r="Q555" s="371"/>
      <c r="R555" s="378"/>
      <c r="S555" s="177">
        <f t="shared" si="304"/>
        <v>0</v>
      </c>
    </row>
    <row r="556" spans="1:19" ht="15">
      <c r="A556" s="178" t="s">
        <v>56</v>
      </c>
      <c r="B556" s="371"/>
      <c r="C556" s="372"/>
      <c r="D556" s="372"/>
      <c r="E556" s="373"/>
      <c r="F556" s="179">
        <v>0</v>
      </c>
      <c r="G556" s="371"/>
      <c r="H556" s="373"/>
      <c r="I556" s="181">
        <f t="shared" si="303"/>
        <v>0</v>
      </c>
      <c r="J556" s="168"/>
      <c r="K556" s="182" t="s">
        <v>56</v>
      </c>
      <c r="L556" s="371"/>
      <c r="M556" s="372"/>
      <c r="N556" s="372"/>
      <c r="O556" s="373"/>
      <c r="P556" s="183">
        <v>0</v>
      </c>
      <c r="Q556" s="371"/>
      <c r="R556" s="378"/>
      <c r="S556" s="185">
        <f t="shared" si="304"/>
        <v>0</v>
      </c>
    </row>
    <row r="557" spans="1:19" ht="15">
      <c r="A557" s="186" t="s">
        <v>16</v>
      </c>
      <c r="B557" s="371"/>
      <c r="C557" s="372"/>
      <c r="D557" s="372"/>
      <c r="E557" s="373"/>
      <c r="F557" s="175">
        <v>0</v>
      </c>
      <c r="G557" s="371"/>
      <c r="H557" s="373"/>
      <c r="I557" s="173">
        <f t="shared" si="303"/>
        <v>0</v>
      </c>
      <c r="J557" s="168"/>
      <c r="K557" s="188" t="s">
        <v>16</v>
      </c>
      <c r="L557" s="371"/>
      <c r="M557" s="372"/>
      <c r="N557" s="372"/>
      <c r="O557" s="373"/>
      <c r="P557" s="175">
        <v>0</v>
      </c>
      <c r="Q557" s="371"/>
      <c r="R557" s="378"/>
      <c r="S557" s="177">
        <f t="shared" si="304"/>
        <v>0</v>
      </c>
    </row>
    <row r="558" spans="1:19" ht="15">
      <c r="A558" s="178" t="s">
        <v>15</v>
      </c>
      <c r="B558" s="371"/>
      <c r="C558" s="372"/>
      <c r="D558" s="372"/>
      <c r="E558" s="373"/>
      <c r="F558" s="179">
        <v>0</v>
      </c>
      <c r="G558" s="371"/>
      <c r="H558" s="373"/>
      <c r="I558" s="181">
        <f t="shared" si="303"/>
        <v>0</v>
      </c>
      <c r="J558" s="168"/>
      <c r="K558" s="182" t="s">
        <v>15</v>
      </c>
      <c r="L558" s="371"/>
      <c r="M558" s="372"/>
      <c r="N558" s="372"/>
      <c r="O558" s="373"/>
      <c r="P558" s="183">
        <v>0</v>
      </c>
      <c r="Q558" s="371"/>
      <c r="R558" s="378"/>
      <c r="S558" s="185">
        <f t="shared" si="304"/>
        <v>0</v>
      </c>
    </row>
    <row r="559" spans="1:19" ht="15">
      <c r="A559" s="186" t="s">
        <v>58</v>
      </c>
      <c r="B559" s="371"/>
      <c r="C559" s="372"/>
      <c r="D559" s="372"/>
      <c r="E559" s="373"/>
      <c r="F559" s="175">
        <v>0</v>
      </c>
      <c r="G559" s="371"/>
      <c r="H559" s="373"/>
      <c r="I559" s="173">
        <f t="shared" si="303"/>
        <v>0</v>
      </c>
      <c r="J559" s="168"/>
      <c r="K559" s="188" t="s">
        <v>58</v>
      </c>
      <c r="L559" s="371"/>
      <c r="M559" s="372"/>
      <c r="N559" s="372"/>
      <c r="O559" s="373"/>
      <c r="P559" s="175">
        <v>0</v>
      </c>
      <c r="Q559" s="371"/>
      <c r="R559" s="378"/>
      <c r="S559" s="177">
        <f t="shared" si="304"/>
        <v>0</v>
      </c>
    </row>
    <row r="560" spans="1:19" ht="15">
      <c r="A560" s="178" t="s">
        <v>12</v>
      </c>
      <c r="B560" s="371"/>
      <c r="C560" s="372"/>
      <c r="D560" s="372"/>
      <c r="E560" s="373"/>
      <c r="F560" s="179">
        <v>0.26734726016865518</v>
      </c>
      <c r="G560" s="371"/>
      <c r="H560" s="373"/>
      <c r="I560" s="181">
        <f t="shared" si="303"/>
        <v>0.26734726016865518</v>
      </c>
      <c r="J560" s="168"/>
      <c r="K560" s="182" t="s">
        <v>12</v>
      </c>
      <c r="L560" s="371"/>
      <c r="M560" s="372"/>
      <c r="N560" s="372"/>
      <c r="O560" s="373"/>
      <c r="P560" s="183">
        <v>0</v>
      </c>
      <c r="Q560" s="371"/>
      <c r="R560" s="378"/>
      <c r="S560" s="185">
        <f t="shared" si="304"/>
        <v>0</v>
      </c>
    </row>
    <row r="561" spans="1:19" ht="15">
      <c r="A561" s="186" t="s">
        <v>59</v>
      </c>
      <c r="B561" s="371"/>
      <c r="C561" s="372"/>
      <c r="D561" s="372"/>
      <c r="E561" s="373"/>
      <c r="F561" s="175">
        <v>2.8859040688440527</v>
      </c>
      <c r="G561" s="371"/>
      <c r="H561" s="373"/>
      <c r="I561" s="173">
        <f t="shared" si="303"/>
        <v>2.8859040688440527</v>
      </c>
      <c r="J561" s="168"/>
      <c r="K561" s="188" t="s">
        <v>59</v>
      </c>
      <c r="L561" s="371"/>
      <c r="M561" s="372"/>
      <c r="N561" s="372"/>
      <c r="O561" s="373"/>
      <c r="P561" s="175">
        <v>0</v>
      </c>
      <c r="Q561" s="371"/>
      <c r="R561" s="378"/>
      <c r="S561" s="177">
        <f t="shared" si="304"/>
        <v>0</v>
      </c>
    </row>
    <row r="562" spans="1:19" ht="15">
      <c r="A562" s="178" t="s">
        <v>17</v>
      </c>
      <c r="B562" s="371"/>
      <c r="C562" s="372"/>
      <c r="D562" s="372"/>
      <c r="E562" s="373"/>
      <c r="F562" s="179">
        <v>0</v>
      </c>
      <c r="G562" s="371"/>
      <c r="H562" s="373"/>
      <c r="I562" s="181">
        <f t="shared" si="303"/>
        <v>0</v>
      </c>
      <c r="J562" s="168"/>
      <c r="K562" s="182" t="s">
        <v>17</v>
      </c>
      <c r="L562" s="371"/>
      <c r="M562" s="372"/>
      <c r="N562" s="372"/>
      <c r="O562" s="373"/>
      <c r="P562" s="183">
        <v>0</v>
      </c>
      <c r="Q562" s="371"/>
      <c r="R562" s="378"/>
      <c r="S562" s="185">
        <f t="shared" si="304"/>
        <v>0</v>
      </c>
    </row>
    <row r="563" spans="1:19" ht="15">
      <c r="A563" s="186" t="s">
        <v>139</v>
      </c>
      <c r="B563" s="371"/>
      <c r="C563" s="372"/>
      <c r="D563" s="372"/>
      <c r="E563" s="373"/>
      <c r="F563" s="175">
        <v>0</v>
      </c>
      <c r="G563" s="371"/>
      <c r="H563" s="373"/>
      <c r="I563" s="173">
        <f t="shared" si="303"/>
        <v>0</v>
      </c>
      <c r="J563" s="168"/>
      <c r="K563" s="188" t="s">
        <v>139</v>
      </c>
      <c r="L563" s="371"/>
      <c r="M563" s="372"/>
      <c r="N563" s="372"/>
      <c r="O563" s="373"/>
      <c r="P563" s="175">
        <v>0</v>
      </c>
      <c r="Q563" s="371"/>
      <c r="R563" s="378"/>
      <c r="S563" s="177">
        <f t="shared" si="304"/>
        <v>0</v>
      </c>
    </row>
    <row r="564" spans="1:19" ht="15">
      <c r="A564" s="178" t="s">
        <v>25</v>
      </c>
      <c r="B564" s="371"/>
      <c r="C564" s="372"/>
      <c r="D564" s="372"/>
      <c r="E564" s="373"/>
      <c r="F564" s="179">
        <v>0</v>
      </c>
      <c r="G564" s="371"/>
      <c r="H564" s="373"/>
      <c r="I564" s="181">
        <f t="shared" si="303"/>
        <v>0</v>
      </c>
      <c r="J564" s="168"/>
      <c r="K564" s="182" t="s">
        <v>25</v>
      </c>
      <c r="L564" s="371"/>
      <c r="M564" s="372"/>
      <c r="N564" s="372"/>
      <c r="O564" s="373"/>
      <c r="P564" s="183">
        <v>0</v>
      </c>
      <c r="Q564" s="371"/>
      <c r="R564" s="378"/>
      <c r="S564" s="185">
        <f t="shared" si="304"/>
        <v>0</v>
      </c>
    </row>
    <row r="565" spans="1:19" ht="15">
      <c r="A565" s="186" t="s">
        <v>24</v>
      </c>
      <c r="B565" s="371"/>
      <c r="C565" s="372"/>
      <c r="D565" s="372"/>
      <c r="E565" s="373"/>
      <c r="F565" s="175">
        <v>0</v>
      </c>
      <c r="G565" s="371"/>
      <c r="H565" s="373"/>
      <c r="I565" s="173">
        <f t="shared" si="303"/>
        <v>0</v>
      </c>
      <c r="J565" s="168"/>
      <c r="K565" s="188" t="s">
        <v>24</v>
      </c>
      <c r="L565" s="371"/>
      <c r="M565" s="372"/>
      <c r="N565" s="372"/>
      <c r="O565" s="373"/>
      <c r="P565" s="175">
        <v>0</v>
      </c>
      <c r="Q565" s="371"/>
      <c r="R565" s="378"/>
      <c r="S565" s="177">
        <f t="shared" si="304"/>
        <v>0</v>
      </c>
    </row>
    <row r="566" spans="1:19" ht="15">
      <c r="A566" s="178" t="s">
        <v>60</v>
      </c>
      <c r="B566" s="371"/>
      <c r="C566" s="372"/>
      <c r="D566" s="372"/>
      <c r="E566" s="373"/>
      <c r="F566" s="179">
        <v>0</v>
      </c>
      <c r="G566" s="371"/>
      <c r="H566" s="373"/>
      <c r="I566" s="181">
        <f t="shared" si="303"/>
        <v>0</v>
      </c>
      <c r="J566" s="168"/>
      <c r="K566" s="182" t="s">
        <v>60</v>
      </c>
      <c r="L566" s="371"/>
      <c r="M566" s="372"/>
      <c r="N566" s="372"/>
      <c r="O566" s="373"/>
      <c r="P566" s="183">
        <v>0</v>
      </c>
      <c r="Q566" s="371"/>
      <c r="R566" s="378"/>
      <c r="S566" s="185">
        <f t="shared" si="304"/>
        <v>0</v>
      </c>
    </row>
    <row r="567" spans="1:19" ht="15">
      <c r="A567" s="186" t="s">
        <v>22</v>
      </c>
      <c r="B567" s="371"/>
      <c r="C567" s="372"/>
      <c r="D567" s="372"/>
      <c r="E567" s="373"/>
      <c r="F567" s="175">
        <v>0</v>
      </c>
      <c r="G567" s="371"/>
      <c r="H567" s="373"/>
      <c r="I567" s="173">
        <f t="shared" si="303"/>
        <v>0</v>
      </c>
      <c r="J567" s="168"/>
      <c r="K567" s="188" t="s">
        <v>22</v>
      </c>
      <c r="L567" s="371"/>
      <c r="M567" s="372"/>
      <c r="N567" s="372"/>
      <c r="O567" s="373"/>
      <c r="P567" s="175">
        <v>0</v>
      </c>
      <c r="Q567" s="371"/>
      <c r="R567" s="378"/>
      <c r="S567" s="177">
        <f t="shared" si="304"/>
        <v>0</v>
      </c>
    </row>
    <row r="568" spans="1:19" ht="15">
      <c r="A568" s="178" t="s">
        <v>21</v>
      </c>
      <c r="B568" s="371"/>
      <c r="C568" s="372"/>
      <c r="D568" s="372"/>
      <c r="E568" s="373"/>
      <c r="F568" s="179">
        <v>0</v>
      </c>
      <c r="G568" s="371"/>
      <c r="H568" s="373"/>
      <c r="I568" s="181">
        <f t="shared" si="303"/>
        <v>0</v>
      </c>
      <c r="J568" s="168"/>
      <c r="K568" s="182" t="s">
        <v>21</v>
      </c>
      <c r="L568" s="371"/>
      <c r="M568" s="372"/>
      <c r="N568" s="372"/>
      <c r="O568" s="373"/>
      <c r="P568" s="183">
        <v>0</v>
      </c>
      <c r="Q568" s="371"/>
      <c r="R568" s="378"/>
      <c r="S568" s="185">
        <f t="shared" si="304"/>
        <v>0</v>
      </c>
    </row>
    <row r="569" spans="1:19" ht="15">
      <c r="A569" s="189" t="s">
        <v>64</v>
      </c>
      <c r="B569" s="371"/>
      <c r="C569" s="372"/>
      <c r="D569" s="372"/>
      <c r="E569" s="373"/>
      <c r="F569" s="175">
        <v>0</v>
      </c>
      <c r="G569" s="371"/>
      <c r="H569" s="373"/>
      <c r="I569" s="173">
        <f t="shared" si="303"/>
        <v>0</v>
      </c>
      <c r="J569" s="168"/>
      <c r="K569" s="190" t="s">
        <v>64</v>
      </c>
      <c r="L569" s="371"/>
      <c r="M569" s="372"/>
      <c r="N569" s="372"/>
      <c r="O569" s="373"/>
      <c r="P569" s="175">
        <v>0</v>
      </c>
      <c r="Q569" s="371"/>
      <c r="R569" s="378"/>
      <c r="S569" s="177">
        <f t="shared" si="304"/>
        <v>0</v>
      </c>
    </row>
    <row r="570" spans="1:19">
      <c r="A570" s="191" t="s">
        <v>23</v>
      </c>
      <c r="B570" s="371"/>
      <c r="C570" s="372"/>
      <c r="D570" s="372"/>
      <c r="E570" s="373"/>
      <c r="F570" s="192">
        <v>0</v>
      </c>
      <c r="G570" s="371"/>
      <c r="H570" s="373"/>
      <c r="I570" s="194">
        <f t="shared" si="303"/>
        <v>0</v>
      </c>
      <c r="J570" s="168"/>
      <c r="K570" s="195" t="s">
        <v>23</v>
      </c>
      <c r="L570" s="371"/>
      <c r="M570" s="372"/>
      <c r="N570" s="372"/>
      <c r="O570" s="373"/>
      <c r="P570" s="196">
        <v>0</v>
      </c>
      <c r="Q570" s="371"/>
      <c r="R570" s="378"/>
      <c r="S570" s="198">
        <f t="shared" si="304"/>
        <v>0</v>
      </c>
    </row>
    <row r="571" spans="1:19">
      <c r="A571" s="199" t="s">
        <v>19</v>
      </c>
      <c r="B571" s="371"/>
      <c r="C571" s="372"/>
      <c r="D571" s="372"/>
      <c r="E571" s="373"/>
      <c r="F571" s="200">
        <v>0</v>
      </c>
      <c r="G571" s="371"/>
      <c r="H571" s="373"/>
      <c r="I571" s="202">
        <f t="shared" si="303"/>
        <v>0</v>
      </c>
      <c r="J571" s="168"/>
      <c r="K571" s="203" t="s">
        <v>19</v>
      </c>
      <c r="L571" s="371"/>
      <c r="M571" s="372"/>
      <c r="N571" s="372"/>
      <c r="O571" s="373"/>
      <c r="P571" s="200">
        <v>0</v>
      </c>
      <c r="Q571" s="371"/>
      <c r="R571" s="378"/>
      <c r="S571" s="205">
        <f t="shared" si="304"/>
        <v>0</v>
      </c>
    </row>
    <row r="572" spans="1:19">
      <c r="A572" s="191" t="s">
        <v>20</v>
      </c>
      <c r="B572" s="371"/>
      <c r="C572" s="372"/>
      <c r="D572" s="372"/>
      <c r="E572" s="373"/>
      <c r="F572" s="192">
        <v>0</v>
      </c>
      <c r="G572" s="371"/>
      <c r="H572" s="373"/>
      <c r="I572" s="194">
        <f t="shared" si="303"/>
        <v>0</v>
      </c>
      <c r="J572" s="168"/>
      <c r="K572" s="195" t="s">
        <v>20</v>
      </c>
      <c r="L572" s="371"/>
      <c r="M572" s="372"/>
      <c r="N572" s="372"/>
      <c r="O572" s="373"/>
      <c r="P572" s="196">
        <v>0</v>
      </c>
      <c r="Q572" s="371"/>
      <c r="R572" s="378"/>
      <c r="S572" s="198">
        <f t="shared" si="304"/>
        <v>0</v>
      </c>
    </row>
    <row r="573" spans="1:19" ht="15" thickBot="1">
      <c r="A573" s="206" t="s">
        <v>11</v>
      </c>
      <c r="B573" s="374"/>
      <c r="C573" s="375"/>
      <c r="D573" s="375"/>
      <c r="E573" s="376"/>
      <c r="F573" s="207">
        <v>0</v>
      </c>
      <c r="G573" s="374"/>
      <c r="H573" s="376"/>
      <c r="I573" s="209">
        <f t="shared" si="303"/>
        <v>0</v>
      </c>
      <c r="J573" s="168"/>
      <c r="K573" s="210" t="s">
        <v>11</v>
      </c>
      <c r="L573" s="374"/>
      <c r="M573" s="375"/>
      <c r="N573" s="375"/>
      <c r="O573" s="376"/>
      <c r="P573" s="207">
        <v>0</v>
      </c>
      <c r="Q573" s="374"/>
      <c r="R573" s="379"/>
      <c r="S573" s="212">
        <f t="shared" si="304"/>
        <v>0</v>
      </c>
    </row>
    <row r="574" spans="1:19" ht="15">
      <c r="A574" s="213" t="s">
        <v>26</v>
      </c>
      <c r="B574" s="214">
        <f>SUM(B553:B569)</f>
        <v>0</v>
      </c>
      <c r="C574" s="214">
        <f t="shared" ref="C574:H574" si="305">SUM(C553:C569)</f>
        <v>0</v>
      </c>
      <c r="D574" s="214">
        <f t="shared" si="305"/>
        <v>0</v>
      </c>
      <c r="E574" s="214">
        <f t="shared" si="305"/>
        <v>0</v>
      </c>
      <c r="F574" s="214">
        <f t="shared" si="305"/>
        <v>3.1532513290127078</v>
      </c>
      <c r="G574" s="214">
        <f t="shared" si="305"/>
        <v>0</v>
      </c>
      <c r="H574" s="216">
        <f t="shared" si="305"/>
        <v>0</v>
      </c>
      <c r="I574" s="173">
        <f t="shared" ref="I574" si="306">SUM(I553:I569)</f>
        <v>3.1532513290127078</v>
      </c>
      <c r="J574" s="168"/>
      <c r="K574" s="215" t="s">
        <v>26</v>
      </c>
      <c r="L574" s="214">
        <f>SUM(L553:L569)</f>
        <v>0</v>
      </c>
      <c r="M574" s="214">
        <f t="shared" ref="M574:R574" si="307">SUM(M553:M569)</f>
        <v>0</v>
      </c>
      <c r="N574" s="214">
        <f t="shared" si="307"/>
        <v>0</v>
      </c>
      <c r="O574" s="214">
        <f t="shared" si="307"/>
        <v>0</v>
      </c>
      <c r="P574" s="214">
        <f t="shared" si="307"/>
        <v>0</v>
      </c>
      <c r="Q574" s="214">
        <f t="shared" si="307"/>
        <v>0</v>
      </c>
      <c r="R574" s="216">
        <f t="shared" si="307"/>
        <v>0</v>
      </c>
      <c r="S574" s="217">
        <f t="shared" ref="S574" si="308">SUM(S553:S569)</f>
        <v>0</v>
      </c>
    </row>
    <row r="575" spans="1:19" ht="15" thickBot="1">
      <c r="A575" s="30" t="s">
        <v>88</v>
      </c>
      <c r="B575" s="47">
        <f>IF($I574=0,"-",B574/$I574)</f>
        <v>0</v>
      </c>
      <c r="C575" s="47">
        <f t="shared" ref="C575:H575" si="309">IF($I574=0,"-",C574/$I574)</f>
        <v>0</v>
      </c>
      <c r="D575" s="47">
        <f t="shared" si="309"/>
        <v>0</v>
      </c>
      <c r="E575" s="47">
        <f t="shared" si="309"/>
        <v>0</v>
      </c>
      <c r="F575" s="47">
        <f t="shared" si="309"/>
        <v>1</v>
      </c>
      <c r="G575" s="47">
        <f t="shared" si="309"/>
        <v>0</v>
      </c>
      <c r="H575" s="70">
        <f t="shared" si="309"/>
        <v>0</v>
      </c>
      <c r="I575" s="48">
        <f>SUM(B575:H575)</f>
        <v>1</v>
      </c>
      <c r="J575" s="23"/>
      <c r="K575" s="81" t="s">
        <v>88</v>
      </c>
      <c r="L575" s="98" t="str">
        <f>IF($S574=0,"-",L574/$S574)</f>
        <v>-</v>
      </c>
      <c r="M575" s="98" t="str">
        <f t="shared" ref="M575:R575" si="310">IF($S574=0,"-",M574/$S574)</f>
        <v>-</v>
      </c>
      <c r="N575" s="98" t="str">
        <f t="shared" si="310"/>
        <v>-</v>
      </c>
      <c r="O575" s="98" t="str">
        <f t="shared" si="310"/>
        <v>-</v>
      </c>
      <c r="P575" s="98" t="str">
        <f t="shared" si="310"/>
        <v>-</v>
      </c>
      <c r="Q575" s="98" t="str">
        <f t="shared" si="310"/>
        <v>-</v>
      </c>
      <c r="R575" s="99" t="str">
        <f t="shared" si="310"/>
        <v>-</v>
      </c>
      <c r="S575" s="100">
        <f>SUM(L575:R575)</f>
        <v>0</v>
      </c>
    </row>
    <row r="576" spans="1:19" ht="15" thickBot="1">
      <c r="A576" s="247"/>
      <c r="B576" s="247"/>
      <c r="C576" s="247"/>
      <c r="D576" s="247"/>
      <c r="E576" s="247"/>
      <c r="F576" s="247"/>
      <c r="G576" s="247"/>
      <c r="H576" s="247"/>
      <c r="I576" s="247"/>
      <c r="K576" s="247"/>
      <c r="L576" s="247"/>
      <c r="M576" s="247"/>
      <c r="N576" s="247"/>
      <c r="O576" s="247"/>
      <c r="P576" s="247"/>
      <c r="Q576" s="247"/>
      <c r="R576" s="247"/>
      <c r="S576" s="247"/>
    </row>
    <row r="577" spans="1:19" ht="28.5">
      <c r="A577" s="380" t="s">
        <v>49</v>
      </c>
      <c r="B577" s="164" t="s">
        <v>0</v>
      </c>
      <c r="C577" s="164" t="s">
        <v>1</v>
      </c>
      <c r="D577" s="164" t="s">
        <v>2</v>
      </c>
      <c r="E577" s="164" t="s">
        <v>3</v>
      </c>
      <c r="F577" s="164" t="s">
        <v>27</v>
      </c>
      <c r="G577" s="164" t="s">
        <v>4</v>
      </c>
      <c r="H577" s="164" t="s">
        <v>5</v>
      </c>
      <c r="I577" s="165" t="s">
        <v>6</v>
      </c>
      <c r="K577" s="382" t="s">
        <v>49</v>
      </c>
      <c r="L577" s="166" t="s">
        <v>0</v>
      </c>
      <c r="M577" s="166" t="s">
        <v>1</v>
      </c>
      <c r="N577" s="166" t="s">
        <v>2</v>
      </c>
      <c r="O577" s="166" t="s">
        <v>3</v>
      </c>
      <c r="P577" s="166" t="s">
        <v>27</v>
      </c>
      <c r="Q577" s="166" t="s">
        <v>4</v>
      </c>
      <c r="R577" s="166" t="s">
        <v>5</v>
      </c>
      <c r="S577" s="167" t="s">
        <v>6</v>
      </c>
    </row>
    <row r="578" spans="1:19" ht="15">
      <c r="A578" s="381" t="s">
        <v>49</v>
      </c>
      <c r="B578" s="318" t="s">
        <v>69</v>
      </c>
      <c r="C578" s="319"/>
      <c r="D578" s="319"/>
      <c r="E578" s="319"/>
      <c r="F578" s="319"/>
      <c r="G578" s="319"/>
      <c r="H578" s="319"/>
      <c r="I578" s="320"/>
      <c r="K578" s="383" t="s">
        <v>49</v>
      </c>
      <c r="L578" s="321" t="s">
        <v>69</v>
      </c>
      <c r="M578" s="322"/>
      <c r="N578" s="322"/>
      <c r="O578" s="322"/>
      <c r="P578" s="322"/>
      <c r="Q578" s="322"/>
      <c r="R578" s="322"/>
      <c r="S578" s="323"/>
    </row>
    <row r="579" spans="1:19" ht="15">
      <c r="A579" s="170" t="s">
        <v>7</v>
      </c>
      <c r="B579" s="171">
        <v>2.4244905232738794</v>
      </c>
      <c r="C579" s="171">
        <v>0</v>
      </c>
      <c r="D579" s="171">
        <v>0.46226737379546157</v>
      </c>
      <c r="E579" s="171">
        <v>0</v>
      </c>
      <c r="F579" s="361"/>
      <c r="G579" s="171">
        <v>0</v>
      </c>
      <c r="H579" s="172">
        <v>0</v>
      </c>
      <c r="I579" s="173">
        <f>SUM(B579:H579)</f>
        <v>2.8867578970693408</v>
      </c>
      <c r="J579" s="168"/>
      <c r="K579" s="222" t="s">
        <v>7</v>
      </c>
      <c r="L579" s="171">
        <v>2.4244905232738794</v>
      </c>
      <c r="M579" s="171">
        <v>0</v>
      </c>
      <c r="N579" s="171">
        <v>0.46226737379546157</v>
      </c>
      <c r="O579" s="171">
        <v>0</v>
      </c>
      <c r="P579" s="171">
        <v>0.272295093905701</v>
      </c>
      <c r="Q579" s="171">
        <v>0</v>
      </c>
      <c r="R579" s="223">
        <v>0</v>
      </c>
      <c r="S579" s="224">
        <f>SUM(L579:R579)</f>
        <v>3.159052990975042</v>
      </c>
    </row>
    <row r="580" spans="1:19" ht="15">
      <c r="A580" s="178" t="s">
        <v>8</v>
      </c>
      <c r="B580" s="179">
        <v>27.396427069121163</v>
      </c>
      <c r="C580" s="179">
        <v>0</v>
      </c>
      <c r="D580" s="179">
        <v>6.6903837598813523</v>
      </c>
      <c r="E580" s="179">
        <v>0</v>
      </c>
      <c r="F580" s="362"/>
      <c r="G580" s="179">
        <v>0</v>
      </c>
      <c r="H580" s="180">
        <v>0</v>
      </c>
      <c r="I580" s="181">
        <f t="shared" ref="I580:I599" si="311">SUM(B580:H580)</f>
        <v>34.086810829002516</v>
      </c>
      <c r="J580" s="168"/>
      <c r="K580" s="182" t="s">
        <v>8</v>
      </c>
      <c r="L580" s="183">
        <v>27.396427069121163</v>
      </c>
      <c r="M580" s="183">
        <v>0</v>
      </c>
      <c r="N580" s="183">
        <v>6.6903837598813523</v>
      </c>
      <c r="O580" s="183">
        <v>0</v>
      </c>
      <c r="P580" s="183">
        <v>0</v>
      </c>
      <c r="Q580" s="183">
        <v>0</v>
      </c>
      <c r="R580" s="184">
        <v>0</v>
      </c>
      <c r="S580" s="185">
        <f t="shared" ref="S580:S599" si="312">SUM(L580:R580)</f>
        <v>34.086810829002516</v>
      </c>
    </row>
    <row r="581" spans="1:19" ht="15">
      <c r="A581" s="186" t="s">
        <v>10</v>
      </c>
      <c r="B581" s="175">
        <v>9.5065161318491</v>
      </c>
      <c r="C581" s="175">
        <v>0</v>
      </c>
      <c r="D581" s="175">
        <v>0</v>
      </c>
      <c r="E581" s="175">
        <v>0</v>
      </c>
      <c r="F581" s="362"/>
      <c r="G581" s="175">
        <v>0</v>
      </c>
      <c r="H581" s="187">
        <v>0</v>
      </c>
      <c r="I581" s="173">
        <f t="shared" si="311"/>
        <v>9.5065161318491</v>
      </c>
      <c r="J581" s="168"/>
      <c r="K581" s="188" t="s">
        <v>10</v>
      </c>
      <c r="L581" s="175">
        <v>9.5065161318491</v>
      </c>
      <c r="M581" s="175">
        <v>0</v>
      </c>
      <c r="N581" s="175">
        <v>0</v>
      </c>
      <c r="O581" s="175">
        <v>0</v>
      </c>
      <c r="P581" s="175">
        <v>0</v>
      </c>
      <c r="Q581" s="175">
        <v>0</v>
      </c>
      <c r="R581" s="176">
        <v>0</v>
      </c>
      <c r="S581" s="177">
        <f t="shared" si="312"/>
        <v>9.5065161318491</v>
      </c>
    </row>
    <row r="582" spans="1:19" ht="15">
      <c r="A582" s="178" t="s">
        <v>56</v>
      </c>
      <c r="B582" s="179">
        <v>0</v>
      </c>
      <c r="C582" s="179">
        <v>0</v>
      </c>
      <c r="D582" s="179">
        <v>0</v>
      </c>
      <c r="E582" s="179">
        <v>0</v>
      </c>
      <c r="F582" s="362"/>
      <c r="G582" s="179">
        <v>0</v>
      </c>
      <c r="H582" s="180">
        <v>0</v>
      </c>
      <c r="I582" s="181">
        <f t="shared" si="311"/>
        <v>0</v>
      </c>
      <c r="J582" s="168"/>
      <c r="K582" s="182" t="s">
        <v>56</v>
      </c>
      <c r="L582" s="183">
        <v>0</v>
      </c>
      <c r="M582" s="183">
        <v>0</v>
      </c>
      <c r="N582" s="183">
        <v>0</v>
      </c>
      <c r="O582" s="183">
        <v>0</v>
      </c>
      <c r="P582" s="183">
        <v>0</v>
      </c>
      <c r="Q582" s="183">
        <v>0</v>
      </c>
      <c r="R582" s="184">
        <v>0</v>
      </c>
      <c r="S582" s="185">
        <f t="shared" si="312"/>
        <v>0</v>
      </c>
    </row>
    <row r="583" spans="1:19" ht="15">
      <c r="A583" s="186" t="s">
        <v>16</v>
      </c>
      <c r="B583" s="175">
        <v>35.78960795625283</v>
      </c>
      <c r="C583" s="175">
        <v>4.3350090702711315</v>
      </c>
      <c r="D583" s="175">
        <v>0.9347229802471374</v>
      </c>
      <c r="E583" s="175">
        <v>2.084697657142196</v>
      </c>
      <c r="F583" s="362"/>
      <c r="G583" s="175">
        <v>0</v>
      </c>
      <c r="H583" s="187">
        <v>0</v>
      </c>
      <c r="I583" s="173">
        <f t="shared" si="311"/>
        <v>43.144037663913295</v>
      </c>
      <c r="J583" s="168"/>
      <c r="K583" s="188" t="s">
        <v>16</v>
      </c>
      <c r="L583" s="175">
        <v>35.78960795625283</v>
      </c>
      <c r="M583" s="175">
        <v>4.3350090702711315</v>
      </c>
      <c r="N583" s="175">
        <v>0.9347229802471374</v>
      </c>
      <c r="O583" s="175">
        <v>2.084697657142196</v>
      </c>
      <c r="P583" s="175">
        <v>0</v>
      </c>
      <c r="Q583" s="175">
        <v>0</v>
      </c>
      <c r="R583" s="176">
        <v>0</v>
      </c>
      <c r="S583" s="177">
        <f t="shared" si="312"/>
        <v>43.144037663913295</v>
      </c>
    </row>
    <row r="584" spans="1:19" ht="15">
      <c r="A584" s="178" t="s">
        <v>15</v>
      </c>
      <c r="B584" s="179">
        <v>437.52336372551275</v>
      </c>
      <c r="C584" s="179">
        <v>6.6397867134921142</v>
      </c>
      <c r="D584" s="179">
        <v>7.8508675262558123</v>
      </c>
      <c r="E584" s="179">
        <v>0</v>
      </c>
      <c r="F584" s="362"/>
      <c r="G584" s="179">
        <v>0</v>
      </c>
      <c r="H584" s="180">
        <v>0</v>
      </c>
      <c r="I584" s="181">
        <f t="shared" si="311"/>
        <v>452.01401796526068</v>
      </c>
      <c r="J584" s="168"/>
      <c r="K584" s="182" t="s">
        <v>15</v>
      </c>
      <c r="L584" s="183">
        <v>437.52336372551275</v>
      </c>
      <c r="M584" s="183">
        <v>6.6397867134921142</v>
      </c>
      <c r="N584" s="183">
        <v>7.8508675262558123</v>
      </c>
      <c r="O584" s="183">
        <v>0</v>
      </c>
      <c r="P584" s="183">
        <v>0</v>
      </c>
      <c r="Q584" s="183">
        <v>0</v>
      </c>
      <c r="R584" s="184">
        <v>0</v>
      </c>
      <c r="S584" s="185">
        <f t="shared" si="312"/>
        <v>452.01401796526068</v>
      </c>
    </row>
    <row r="585" spans="1:19" ht="15">
      <c r="A585" s="186" t="s">
        <v>58</v>
      </c>
      <c r="B585" s="175">
        <v>0</v>
      </c>
      <c r="C585" s="175">
        <v>0</v>
      </c>
      <c r="D585" s="175">
        <v>0.62901005012432953</v>
      </c>
      <c r="E585" s="175">
        <v>293.42353610774956</v>
      </c>
      <c r="F585" s="362"/>
      <c r="G585" s="175">
        <v>0</v>
      </c>
      <c r="H585" s="187">
        <v>0</v>
      </c>
      <c r="I585" s="173">
        <f t="shared" si="311"/>
        <v>294.05254615787391</v>
      </c>
      <c r="J585" s="168"/>
      <c r="K585" s="188" t="s">
        <v>58</v>
      </c>
      <c r="L585" s="175">
        <v>0</v>
      </c>
      <c r="M585" s="175">
        <v>0</v>
      </c>
      <c r="N585" s="175">
        <v>0.62901005012432953</v>
      </c>
      <c r="O585" s="175">
        <v>293.42353610774956</v>
      </c>
      <c r="P585" s="175">
        <v>10936.093960067305</v>
      </c>
      <c r="Q585" s="175">
        <v>0</v>
      </c>
      <c r="R585" s="176">
        <v>0</v>
      </c>
      <c r="S585" s="177">
        <f t="shared" si="312"/>
        <v>11230.146506225179</v>
      </c>
    </row>
    <row r="586" spans="1:19" ht="15">
      <c r="A586" s="178" t="s">
        <v>12</v>
      </c>
      <c r="B586" s="179">
        <v>0</v>
      </c>
      <c r="C586" s="179">
        <v>0</v>
      </c>
      <c r="D586" s="179">
        <v>0.18414352779763676</v>
      </c>
      <c r="E586" s="179">
        <v>5.3838980582263591</v>
      </c>
      <c r="F586" s="362"/>
      <c r="G586" s="179">
        <v>0</v>
      </c>
      <c r="H586" s="180">
        <v>0</v>
      </c>
      <c r="I586" s="181">
        <f t="shared" si="311"/>
        <v>5.5680415860239956</v>
      </c>
      <c r="J586" s="168"/>
      <c r="K586" s="182" t="s">
        <v>12</v>
      </c>
      <c r="L586" s="183">
        <v>0</v>
      </c>
      <c r="M586" s="183">
        <v>0</v>
      </c>
      <c r="N586" s="183">
        <v>0.18414352779763676</v>
      </c>
      <c r="O586" s="183">
        <v>5.3838980582263591</v>
      </c>
      <c r="P586" s="183">
        <v>751.15031764001878</v>
      </c>
      <c r="Q586" s="183">
        <v>0</v>
      </c>
      <c r="R586" s="184">
        <v>0</v>
      </c>
      <c r="S586" s="185">
        <f t="shared" si="312"/>
        <v>756.71835922604282</v>
      </c>
    </row>
    <row r="587" spans="1:19" ht="15">
      <c r="A587" s="186" t="s">
        <v>59</v>
      </c>
      <c r="B587" s="175">
        <v>0</v>
      </c>
      <c r="C587" s="175">
        <v>0</v>
      </c>
      <c r="D587" s="175">
        <v>0</v>
      </c>
      <c r="E587" s="175">
        <v>0</v>
      </c>
      <c r="F587" s="362"/>
      <c r="G587" s="175">
        <v>0</v>
      </c>
      <c r="H587" s="187">
        <v>0</v>
      </c>
      <c r="I587" s="173">
        <f t="shared" si="311"/>
        <v>0</v>
      </c>
      <c r="J587" s="168"/>
      <c r="K587" s="188" t="s">
        <v>59</v>
      </c>
      <c r="L587" s="175">
        <v>0</v>
      </c>
      <c r="M587" s="175">
        <v>0</v>
      </c>
      <c r="N587" s="175">
        <v>0</v>
      </c>
      <c r="O587" s="175">
        <v>0</v>
      </c>
      <c r="P587" s="175">
        <v>2.8859040688440527</v>
      </c>
      <c r="Q587" s="175">
        <v>0</v>
      </c>
      <c r="R587" s="176">
        <v>0</v>
      </c>
      <c r="S587" s="177">
        <f t="shared" si="312"/>
        <v>2.8859040688440527</v>
      </c>
    </row>
    <row r="588" spans="1:19" ht="15">
      <c r="A588" s="178" t="s">
        <v>17</v>
      </c>
      <c r="B588" s="179">
        <v>175.60803073092504</v>
      </c>
      <c r="C588" s="179">
        <v>0.95149606289347533</v>
      </c>
      <c r="D588" s="179">
        <v>22.287540831368595</v>
      </c>
      <c r="E588" s="179">
        <v>3.0381778653375071</v>
      </c>
      <c r="F588" s="362"/>
      <c r="G588" s="179">
        <v>0</v>
      </c>
      <c r="H588" s="180">
        <v>0</v>
      </c>
      <c r="I588" s="181">
        <f t="shared" si="311"/>
        <v>201.88524549052462</v>
      </c>
      <c r="J588" s="168"/>
      <c r="K588" s="182" t="s">
        <v>17</v>
      </c>
      <c r="L588" s="183">
        <v>175.60803073092504</v>
      </c>
      <c r="M588" s="183">
        <v>0.95149606289347533</v>
      </c>
      <c r="N588" s="183">
        <v>22.287540831368595</v>
      </c>
      <c r="O588" s="183">
        <v>3.0381778653375071</v>
      </c>
      <c r="P588" s="183">
        <v>0.8198966768</v>
      </c>
      <c r="Q588" s="183">
        <v>0</v>
      </c>
      <c r="R588" s="184">
        <v>0</v>
      </c>
      <c r="S588" s="185">
        <f t="shared" si="312"/>
        <v>202.70514216732462</v>
      </c>
    </row>
    <row r="589" spans="1:19" ht="15">
      <c r="A589" s="186" t="s">
        <v>139</v>
      </c>
      <c r="B589" s="175">
        <v>4260.5346121740631</v>
      </c>
      <c r="C589" s="175">
        <v>671.40394590611743</v>
      </c>
      <c r="D589" s="175">
        <v>130.94471541568151</v>
      </c>
      <c r="E589" s="175">
        <v>103.10841282932617</v>
      </c>
      <c r="F589" s="362"/>
      <c r="G589" s="175">
        <v>0</v>
      </c>
      <c r="H589" s="187">
        <v>0</v>
      </c>
      <c r="I589" s="173">
        <f t="shared" si="311"/>
        <v>5165.9916863251883</v>
      </c>
      <c r="J589" s="168"/>
      <c r="K589" s="188" t="s">
        <v>139</v>
      </c>
      <c r="L589" s="175">
        <v>4260.5346121740631</v>
      </c>
      <c r="M589" s="175">
        <v>671.40394590611743</v>
      </c>
      <c r="N589" s="175">
        <v>130.94471541568151</v>
      </c>
      <c r="O589" s="175">
        <v>103.10841282932617</v>
      </c>
      <c r="P589" s="175">
        <v>0</v>
      </c>
      <c r="Q589" s="175">
        <v>0</v>
      </c>
      <c r="R589" s="176">
        <v>0</v>
      </c>
      <c r="S589" s="177">
        <f t="shared" si="312"/>
        <v>5165.9916863251883</v>
      </c>
    </row>
    <row r="590" spans="1:19" ht="15">
      <c r="A590" s="178" t="s">
        <v>25</v>
      </c>
      <c r="B590" s="179">
        <v>2425.4580684956086</v>
      </c>
      <c r="C590" s="179">
        <v>0</v>
      </c>
      <c r="D590" s="179">
        <v>5349.4195013371973</v>
      </c>
      <c r="E590" s="179">
        <v>1178.816342507808</v>
      </c>
      <c r="F590" s="362"/>
      <c r="G590" s="179">
        <v>3664.9585296622126</v>
      </c>
      <c r="H590" s="180">
        <v>0.95410982490149765</v>
      </c>
      <c r="I590" s="181">
        <f t="shared" si="311"/>
        <v>12619.606551827726</v>
      </c>
      <c r="J590" s="168"/>
      <c r="K590" s="182" t="s">
        <v>25</v>
      </c>
      <c r="L590" s="183">
        <v>2425.4580684956086</v>
      </c>
      <c r="M590" s="183">
        <v>0</v>
      </c>
      <c r="N590" s="183">
        <v>5349.4195013371973</v>
      </c>
      <c r="O590" s="183">
        <v>1178.816342507808</v>
      </c>
      <c r="P590" s="183">
        <v>2213.9637807080958</v>
      </c>
      <c r="Q590" s="183">
        <v>3664.9585296622126</v>
      </c>
      <c r="R590" s="184">
        <v>0.95410982490149765</v>
      </c>
      <c r="S590" s="185">
        <f t="shared" si="312"/>
        <v>14833.570332535824</v>
      </c>
    </row>
    <row r="591" spans="1:19" ht="15">
      <c r="A591" s="186" t="s">
        <v>24</v>
      </c>
      <c r="B591" s="175">
        <v>12857.359411283533</v>
      </c>
      <c r="C591" s="175">
        <v>81.513364217734392</v>
      </c>
      <c r="D591" s="175">
        <v>0</v>
      </c>
      <c r="E591" s="175">
        <v>0</v>
      </c>
      <c r="F591" s="362"/>
      <c r="G591" s="175">
        <v>0</v>
      </c>
      <c r="H591" s="187">
        <v>0</v>
      </c>
      <c r="I591" s="173">
        <f t="shared" si="311"/>
        <v>12938.872775501268</v>
      </c>
      <c r="J591" s="168"/>
      <c r="K591" s="188" t="s">
        <v>24</v>
      </c>
      <c r="L591" s="175">
        <v>12857.359411283533</v>
      </c>
      <c r="M591" s="175">
        <v>81.513364217734392</v>
      </c>
      <c r="N591" s="175">
        <v>0</v>
      </c>
      <c r="O591" s="175">
        <v>0</v>
      </c>
      <c r="P591" s="175">
        <v>0</v>
      </c>
      <c r="Q591" s="175">
        <v>0</v>
      </c>
      <c r="R591" s="176">
        <v>0</v>
      </c>
      <c r="S591" s="177">
        <f t="shared" si="312"/>
        <v>12938.872775501268</v>
      </c>
    </row>
    <row r="592" spans="1:19" ht="15">
      <c r="A592" s="178" t="s">
        <v>60</v>
      </c>
      <c r="B592" s="179">
        <v>79.40628574003442</v>
      </c>
      <c r="C592" s="179">
        <v>0</v>
      </c>
      <c r="D592" s="179">
        <v>14.116099259965576</v>
      </c>
      <c r="E592" s="179">
        <v>0</v>
      </c>
      <c r="F592" s="362"/>
      <c r="G592" s="179">
        <v>0</v>
      </c>
      <c r="H592" s="180">
        <v>0</v>
      </c>
      <c r="I592" s="181">
        <f t="shared" si="311"/>
        <v>93.522385</v>
      </c>
      <c r="J592" s="168"/>
      <c r="K592" s="182" t="s">
        <v>60</v>
      </c>
      <c r="L592" s="183">
        <v>79.40628574003442</v>
      </c>
      <c r="M592" s="183">
        <v>0</v>
      </c>
      <c r="N592" s="183">
        <v>14.116099259965576</v>
      </c>
      <c r="O592" s="183">
        <v>0</v>
      </c>
      <c r="P592" s="183">
        <v>0</v>
      </c>
      <c r="Q592" s="183">
        <v>0</v>
      </c>
      <c r="R592" s="184">
        <v>0</v>
      </c>
      <c r="S592" s="185">
        <f t="shared" si="312"/>
        <v>93.522385</v>
      </c>
    </row>
    <row r="593" spans="1:85" ht="15">
      <c r="A593" s="186" t="s">
        <v>22</v>
      </c>
      <c r="B593" s="175">
        <v>706.21238847613768</v>
      </c>
      <c r="C593" s="175">
        <v>0</v>
      </c>
      <c r="D593" s="175">
        <v>43.558627987466792</v>
      </c>
      <c r="E593" s="175">
        <v>0</v>
      </c>
      <c r="F593" s="362"/>
      <c r="G593" s="175">
        <v>0</v>
      </c>
      <c r="H593" s="187">
        <v>0</v>
      </c>
      <c r="I593" s="173">
        <f t="shared" si="311"/>
        <v>749.7710164636045</v>
      </c>
      <c r="J593" s="168"/>
      <c r="K593" s="188" t="s">
        <v>22</v>
      </c>
      <c r="L593" s="175">
        <v>706.21238847613768</v>
      </c>
      <c r="M593" s="175">
        <v>0</v>
      </c>
      <c r="N593" s="175">
        <v>43.558627987466792</v>
      </c>
      <c r="O593" s="175">
        <v>0</v>
      </c>
      <c r="P593" s="175">
        <v>726.82460420411689</v>
      </c>
      <c r="Q593" s="175">
        <v>0</v>
      </c>
      <c r="R593" s="176">
        <v>0</v>
      </c>
      <c r="S593" s="177">
        <f t="shared" si="312"/>
        <v>1476.5956206677215</v>
      </c>
    </row>
    <row r="594" spans="1:85" ht="15">
      <c r="A594" s="178" t="s">
        <v>21</v>
      </c>
      <c r="B594" s="179">
        <v>17.400019709750126</v>
      </c>
      <c r="C594" s="179">
        <v>0</v>
      </c>
      <c r="D594" s="179">
        <v>0.32148724539498141</v>
      </c>
      <c r="E594" s="179">
        <v>0</v>
      </c>
      <c r="F594" s="362"/>
      <c r="G594" s="179">
        <v>0</v>
      </c>
      <c r="H594" s="180">
        <v>0</v>
      </c>
      <c r="I594" s="181">
        <f t="shared" si="311"/>
        <v>17.721506955145106</v>
      </c>
      <c r="J594" s="168"/>
      <c r="K594" s="182" t="s">
        <v>21</v>
      </c>
      <c r="L594" s="183">
        <v>17.400019709750126</v>
      </c>
      <c r="M594" s="183">
        <v>0</v>
      </c>
      <c r="N594" s="183">
        <v>0.32148724539498141</v>
      </c>
      <c r="O594" s="183">
        <v>0</v>
      </c>
      <c r="P594" s="183">
        <v>0</v>
      </c>
      <c r="Q594" s="183">
        <v>0</v>
      </c>
      <c r="R594" s="184">
        <v>0</v>
      </c>
      <c r="S594" s="185">
        <f t="shared" si="312"/>
        <v>17.721506955145106</v>
      </c>
    </row>
    <row r="595" spans="1:85" ht="15">
      <c r="A595" s="189" t="s">
        <v>64</v>
      </c>
      <c r="B595" s="175">
        <v>110.34904406804075</v>
      </c>
      <c r="C595" s="175">
        <v>0</v>
      </c>
      <c r="D595" s="175">
        <v>0</v>
      </c>
      <c r="E595" s="175">
        <v>0</v>
      </c>
      <c r="F595" s="362"/>
      <c r="G595" s="175">
        <v>0</v>
      </c>
      <c r="H595" s="187">
        <v>0</v>
      </c>
      <c r="I595" s="173">
        <f t="shared" si="311"/>
        <v>110.34904406804075</v>
      </c>
      <c r="J595" s="168"/>
      <c r="K595" s="190" t="s">
        <v>64</v>
      </c>
      <c r="L595" s="175">
        <v>110.34904406804075</v>
      </c>
      <c r="M595" s="175">
        <v>0</v>
      </c>
      <c r="N595" s="175">
        <v>0</v>
      </c>
      <c r="O595" s="175">
        <v>0</v>
      </c>
      <c r="P595" s="175">
        <v>0</v>
      </c>
      <c r="Q595" s="175">
        <v>0</v>
      </c>
      <c r="R595" s="176">
        <v>0</v>
      </c>
      <c r="S595" s="177">
        <f t="shared" si="312"/>
        <v>110.34904406804075</v>
      </c>
    </row>
    <row r="596" spans="1:85">
      <c r="A596" s="191" t="s">
        <v>23</v>
      </c>
      <c r="B596" s="192">
        <v>110.34904406804075</v>
      </c>
      <c r="C596" s="192">
        <v>0</v>
      </c>
      <c r="D596" s="192">
        <v>0</v>
      </c>
      <c r="E596" s="192">
        <v>0</v>
      </c>
      <c r="F596" s="362"/>
      <c r="G596" s="192">
        <v>0</v>
      </c>
      <c r="H596" s="193">
        <v>0</v>
      </c>
      <c r="I596" s="194">
        <f t="shared" si="311"/>
        <v>110.34904406804075</v>
      </c>
      <c r="J596" s="168"/>
      <c r="K596" s="195" t="s">
        <v>23</v>
      </c>
      <c r="L596" s="196">
        <v>110.34904406804075</v>
      </c>
      <c r="M596" s="196">
        <v>0</v>
      </c>
      <c r="N596" s="196">
        <v>0</v>
      </c>
      <c r="O596" s="196">
        <v>0</v>
      </c>
      <c r="P596" s="196">
        <v>0</v>
      </c>
      <c r="Q596" s="196">
        <v>0</v>
      </c>
      <c r="R596" s="197">
        <v>0</v>
      </c>
      <c r="S596" s="198">
        <f t="shared" si="312"/>
        <v>110.34904406804075</v>
      </c>
    </row>
    <row r="597" spans="1:85">
      <c r="A597" s="199" t="s">
        <v>19</v>
      </c>
      <c r="B597" s="200">
        <v>0</v>
      </c>
      <c r="C597" s="200">
        <v>0</v>
      </c>
      <c r="D597" s="200">
        <v>0</v>
      </c>
      <c r="E597" s="200">
        <v>0</v>
      </c>
      <c r="F597" s="362"/>
      <c r="G597" s="200">
        <v>0</v>
      </c>
      <c r="H597" s="201">
        <v>0</v>
      </c>
      <c r="I597" s="202">
        <f t="shared" si="311"/>
        <v>0</v>
      </c>
      <c r="J597" s="168"/>
      <c r="K597" s="203" t="s">
        <v>19</v>
      </c>
      <c r="L597" s="200">
        <v>0</v>
      </c>
      <c r="M597" s="200">
        <v>0</v>
      </c>
      <c r="N597" s="200">
        <v>0</v>
      </c>
      <c r="O597" s="200">
        <v>0</v>
      </c>
      <c r="P597" s="200">
        <v>0</v>
      </c>
      <c r="Q597" s="200">
        <v>0</v>
      </c>
      <c r="R597" s="204">
        <v>0</v>
      </c>
      <c r="S597" s="205">
        <f t="shared" si="312"/>
        <v>0</v>
      </c>
    </row>
    <row r="598" spans="1:85">
      <c r="A598" s="191" t="s">
        <v>20</v>
      </c>
      <c r="B598" s="192">
        <v>0</v>
      </c>
      <c r="C598" s="192">
        <v>0</v>
      </c>
      <c r="D598" s="192">
        <v>0</v>
      </c>
      <c r="E598" s="192">
        <v>0</v>
      </c>
      <c r="F598" s="362"/>
      <c r="G598" s="192">
        <v>0</v>
      </c>
      <c r="H598" s="193">
        <v>0</v>
      </c>
      <c r="I598" s="194">
        <f t="shared" si="311"/>
        <v>0</v>
      </c>
      <c r="J598" s="168"/>
      <c r="K598" s="195" t="s">
        <v>20</v>
      </c>
      <c r="L598" s="196">
        <v>0</v>
      </c>
      <c r="M598" s="196">
        <v>0</v>
      </c>
      <c r="N598" s="196">
        <v>0</v>
      </c>
      <c r="O598" s="196">
        <v>0</v>
      </c>
      <c r="P598" s="196">
        <v>0</v>
      </c>
      <c r="Q598" s="196">
        <v>0</v>
      </c>
      <c r="R598" s="197">
        <v>0</v>
      </c>
      <c r="S598" s="198">
        <f t="shared" si="312"/>
        <v>0</v>
      </c>
    </row>
    <row r="599" spans="1:85" ht="15" thickBot="1">
      <c r="A599" s="206" t="s">
        <v>11</v>
      </c>
      <c r="B599" s="207">
        <v>0</v>
      </c>
      <c r="C599" s="207">
        <v>0</v>
      </c>
      <c r="D599" s="207">
        <v>0</v>
      </c>
      <c r="E599" s="207">
        <v>0</v>
      </c>
      <c r="F599" s="363"/>
      <c r="G599" s="207">
        <v>0</v>
      </c>
      <c r="H599" s="208">
        <v>0</v>
      </c>
      <c r="I599" s="209">
        <f t="shared" si="311"/>
        <v>0</v>
      </c>
      <c r="J599" s="168"/>
      <c r="K599" s="210" t="s">
        <v>11</v>
      </c>
      <c r="L599" s="207">
        <v>0</v>
      </c>
      <c r="M599" s="207">
        <v>0</v>
      </c>
      <c r="N599" s="207">
        <v>0</v>
      </c>
      <c r="O599" s="207">
        <v>0</v>
      </c>
      <c r="P599" s="207">
        <v>0</v>
      </c>
      <c r="Q599" s="207">
        <v>0</v>
      </c>
      <c r="R599" s="211">
        <v>0</v>
      </c>
      <c r="S599" s="212">
        <f t="shared" si="312"/>
        <v>0</v>
      </c>
    </row>
    <row r="600" spans="1:85" ht="15">
      <c r="A600" s="213" t="s">
        <v>26</v>
      </c>
      <c r="B600" s="214">
        <f>SUM(B579:B595)</f>
        <v>21144.968266084099</v>
      </c>
      <c r="C600" s="214">
        <f t="shared" ref="C600:H600" si="313">SUM(C579:C595)</f>
        <v>764.84360197050853</v>
      </c>
      <c r="D600" s="214">
        <f t="shared" si="313"/>
        <v>5577.3993672951756</v>
      </c>
      <c r="E600" s="214">
        <f t="shared" si="313"/>
        <v>1585.8550650255897</v>
      </c>
      <c r="F600" s="214">
        <f t="shared" si="313"/>
        <v>0</v>
      </c>
      <c r="G600" s="214">
        <f t="shared" si="313"/>
        <v>3664.9585296622126</v>
      </c>
      <c r="H600" s="216">
        <f t="shared" si="313"/>
        <v>0.95410982490149765</v>
      </c>
      <c r="I600" s="173">
        <f t="shared" ref="I600" si="314">SUM(I579:I595)</f>
        <v>32738.978939862493</v>
      </c>
      <c r="J600" s="168"/>
      <c r="K600" s="215" t="s">
        <v>26</v>
      </c>
      <c r="L600" s="214">
        <f>SUM(L579:L595)</f>
        <v>21144.968266084099</v>
      </c>
      <c r="M600" s="214">
        <f t="shared" ref="M600:R600" si="315">SUM(M579:M595)</f>
        <v>764.84360197050853</v>
      </c>
      <c r="N600" s="214">
        <f t="shared" si="315"/>
        <v>5577.3993672951756</v>
      </c>
      <c r="O600" s="214">
        <f t="shared" si="315"/>
        <v>1585.8550650255897</v>
      </c>
      <c r="P600" s="214">
        <f t="shared" si="315"/>
        <v>14632.010758459086</v>
      </c>
      <c r="Q600" s="214">
        <f t="shared" si="315"/>
        <v>3664.9585296622126</v>
      </c>
      <c r="R600" s="216">
        <f t="shared" si="315"/>
        <v>0.95410982490149765</v>
      </c>
      <c r="S600" s="217">
        <f t="shared" ref="S600" si="316">SUM(S579:S595)</f>
        <v>47370.989698321573</v>
      </c>
    </row>
    <row r="601" spans="1:85" s="23" customFormat="1" ht="15" thickBot="1">
      <c r="A601" s="59" t="s">
        <v>88</v>
      </c>
      <c r="B601" s="47">
        <f>IF($I600=0,"-",B600/$I600)</f>
        <v>0.64586523314990441</v>
      </c>
      <c r="C601" s="47">
        <f t="shared" ref="C601:H601" si="317">IF($I600=0,"-",C600/$I600)</f>
        <v>2.3361864869867594E-2</v>
      </c>
      <c r="D601" s="47">
        <f t="shared" si="317"/>
        <v>0.17035960032657638</v>
      </c>
      <c r="E601" s="47">
        <f t="shared" si="317"/>
        <v>4.843935627737847E-2</v>
      </c>
      <c r="F601" s="47">
        <f t="shared" si="317"/>
        <v>0</v>
      </c>
      <c r="G601" s="47">
        <f t="shared" si="317"/>
        <v>0.11194480244464233</v>
      </c>
      <c r="H601" s="70">
        <f t="shared" si="317"/>
        <v>2.9142931630643734E-5</v>
      </c>
      <c r="I601" s="48">
        <f>SUM(B601:H601)</f>
        <v>0.99999999999999989</v>
      </c>
      <c r="K601" s="81" t="s">
        <v>88</v>
      </c>
      <c r="L601" s="98">
        <f>IF($S600=0,"-",L600/$S600)</f>
        <v>0.44636956923940513</v>
      </c>
      <c r="M601" s="98">
        <f t="shared" ref="M601:R601" si="318">IF($S600=0,"-",M600/$S600)</f>
        <v>1.6145822724865047E-2</v>
      </c>
      <c r="N601" s="98">
        <f t="shared" si="318"/>
        <v>0.11773871314098365</v>
      </c>
      <c r="O601" s="98">
        <f t="shared" si="318"/>
        <v>3.3477347108958104E-2</v>
      </c>
      <c r="P601" s="98">
        <f t="shared" si="318"/>
        <v>0.30888125520792148</v>
      </c>
      <c r="Q601" s="98">
        <f t="shared" si="318"/>
        <v>7.7367151351538418E-2</v>
      </c>
      <c r="R601" s="99">
        <f t="shared" si="318"/>
        <v>2.014122632813186E-5</v>
      </c>
      <c r="S601" s="100">
        <f>SUM(L601:R601)</f>
        <v>0.99999999999999978</v>
      </c>
      <c r="BA601" s="218"/>
      <c r="BR601" s="218"/>
    </row>
    <row r="602" spans="1:85" ht="15" thickBot="1">
      <c r="A602" s="247"/>
      <c r="B602" s="247"/>
      <c r="C602" s="247"/>
      <c r="D602" s="247"/>
      <c r="E602" s="247"/>
      <c r="F602" s="247"/>
      <c r="G602" s="247"/>
      <c r="H602" s="247"/>
      <c r="I602" s="247"/>
      <c r="K602" s="247"/>
      <c r="L602" s="247"/>
      <c r="M602" s="247"/>
      <c r="N602" s="247"/>
      <c r="O602" s="247"/>
      <c r="P602" s="247"/>
      <c r="Q602" s="247"/>
      <c r="R602" s="247"/>
      <c r="S602" s="247"/>
      <c r="U602" s="254"/>
      <c r="AA602" s="255"/>
      <c r="AC602" s="255"/>
      <c r="AD602" s="255"/>
      <c r="AE602" s="255"/>
      <c r="AF602" s="255"/>
      <c r="AG602" s="255"/>
      <c r="AH602" s="255"/>
      <c r="AI602" s="256"/>
      <c r="AJ602" s="256"/>
      <c r="AK602" s="256"/>
      <c r="AL602" s="256"/>
      <c r="AM602" s="256"/>
      <c r="AN602" s="256"/>
      <c r="AO602" s="256"/>
      <c r="AP602" s="256"/>
    </row>
    <row r="603" spans="1:85" ht="28.5">
      <c r="A603" s="380" t="s">
        <v>50</v>
      </c>
      <c r="B603" s="164" t="s">
        <v>0</v>
      </c>
      <c r="C603" s="164" t="s">
        <v>1</v>
      </c>
      <c r="D603" s="164" t="s">
        <v>2</v>
      </c>
      <c r="E603" s="164" t="s">
        <v>3</v>
      </c>
      <c r="F603" s="164" t="s">
        <v>27</v>
      </c>
      <c r="G603" s="164" t="s">
        <v>4</v>
      </c>
      <c r="H603" s="164" t="s">
        <v>5</v>
      </c>
      <c r="I603" s="165" t="s">
        <v>6</v>
      </c>
      <c r="K603" s="382" t="s">
        <v>50</v>
      </c>
      <c r="L603" s="166" t="s">
        <v>0</v>
      </c>
      <c r="M603" s="166" t="s">
        <v>28</v>
      </c>
      <c r="N603" s="166" t="s">
        <v>29</v>
      </c>
      <c r="O603" s="166" t="s">
        <v>3</v>
      </c>
      <c r="P603" s="166" t="s">
        <v>27</v>
      </c>
      <c r="Q603" s="166" t="s">
        <v>4</v>
      </c>
      <c r="R603" s="166" t="s">
        <v>5</v>
      </c>
      <c r="S603" s="167" t="s">
        <v>6</v>
      </c>
      <c r="U603" s="384" t="s">
        <v>50</v>
      </c>
      <c r="V603" s="220" t="s">
        <v>78</v>
      </c>
      <c r="W603" s="220" t="s">
        <v>65</v>
      </c>
      <c r="X603" s="220" t="s">
        <v>72</v>
      </c>
      <c r="Y603" s="220" t="s">
        <v>79</v>
      </c>
      <c r="Z603" s="220" t="s">
        <v>80</v>
      </c>
      <c r="AA603" s="220" t="s">
        <v>73</v>
      </c>
      <c r="AB603" s="220" t="s">
        <v>81</v>
      </c>
      <c r="AC603" s="220" t="s">
        <v>82</v>
      </c>
      <c r="AD603" s="220" t="s">
        <v>68</v>
      </c>
      <c r="AE603" s="257" t="s">
        <v>27</v>
      </c>
      <c r="AF603" s="258" t="s">
        <v>63</v>
      </c>
      <c r="AG603" s="259"/>
      <c r="AH603" s="160"/>
      <c r="AI603" s="160"/>
      <c r="AR603" s="161"/>
      <c r="BA603" s="160"/>
      <c r="BI603" s="161"/>
      <c r="BR603" s="160"/>
      <c r="BX603" s="23"/>
      <c r="CG603" s="160"/>
    </row>
    <row r="604" spans="1:85" ht="15" customHeight="1">
      <c r="A604" s="381" t="s">
        <v>50</v>
      </c>
      <c r="B604" s="318" t="s">
        <v>69</v>
      </c>
      <c r="C604" s="319"/>
      <c r="D604" s="319"/>
      <c r="E604" s="319"/>
      <c r="F604" s="319"/>
      <c r="G604" s="319"/>
      <c r="H604" s="319"/>
      <c r="I604" s="320"/>
      <c r="K604" s="383" t="s">
        <v>50</v>
      </c>
      <c r="L604" s="321" t="s">
        <v>69</v>
      </c>
      <c r="M604" s="322"/>
      <c r="N604" s="322"/>
      <c r="O604" s="322"/>
      <c r="P604" s="322"/>
      <c r="Q604" s="322"/>
      <c r="R604" s="322"/>
      <c r="S604" s="323"/>
      <c r="U604" s="385" t="s">
        <v>50</v>
      </c>
      <c r="V604" s="386" t="s">
        <v>69</v>
      </c>
      <c r="W604" s="387"/>
      <c r="X604" s="387"/>
      <c r="Y604" s="387"/>
      <c r="Z604" s="387"/>
      <c r="AA604" s="387"/>
      <c r="AB604" s="387"/>
      <c r="AC604" s="387"/>
      <c r="AD604" s="387"/>
      <c r="AE604" s="387"/>
      <c r="AF604" s="388"/>
      <c r="AG604" s="260"/>
      <c r="AH604" s="160"/>
      <c r="AI604" s="160"/>
      <c r="AR604" s="161"/>
      <c r="BA604" s="160"/>
      <c r="BI604" s="161"/>
      <c r="BR604" s="160"/>
      <c r="BX604" s="23"/>
      <c r="CG604" s="160"/>
    </row>
    <row r="605" spans="1:85" ht="15">
      <c r="A605" s="170" t="s">
        <v>7</v>
      </c>
      <c r="B605" s="171">
        <v>5.2212041077410163</v>
      </c>
      <c r="C605" s="171">
        <v>0</v>
      </c>
      <c r="D605" s="171">
        <v>0</v>
      </c>
      <c r="E605" s="171">
        <v>0</v>
      </c>
      <c r="F605" s="361"/>
      <c r="G605" s="171">
        <v>0</v>
      </c>
      <c r="H605" s="172">
        <v>0</v>
      </c>
      <c r="I605" s="173">
        <f>SUM(B605:H605)</f>
        <v>5.2212041077410163</v>
      </c>
      <c r="J605" s="168"/>
      <c r="K605" s="222" t="s">
        <v>7</v>
      </c>
      <c r="L605" s="171">
        <v>5.2212041077410163</v>
      </c>
      <c r="M605" s="171">
        <v>0</v>
      </c>
      <c r="N605" s="171">
        <v>0</v>
      </c>
      <c r="O605" s="171">
        <v>0</v>
      </c>
      <c r="P605" s="171">
        <v>0</v>
      </c>
      <c r="Q605" s="171">
        <v>0</v>
      </c>
      <c r="R605" s="223">
        <v>0</v>
      </c>
      <c r="S605" s="224">
        <f>SUM(L605:R605)</f>
        <v>5.2212041077410163</v>
      </c>
      <c r="U605" s="103" t="s">
        <v>7</v>
      </c>
      <c r="V605" s="226">
        <v>5.2212041077410163</v>
      </c>
      <c r="W605" s="226">
        <v>0</v>
      </c>
      <c r="X605" s="226">
        <v>0</v>
      </c>
      <c r="Y605" s="226">
        <v>0</v>
      </c>
      <c r="Z605" s="226">
        <v>0</v>
      </c>
      <c r="AA605" s="226">
        <v>0</v>
      </c>
      <c r="AB605" s="226">
        <v>0</v>
      </c>
      <c r="AC605" s="226">
        <v>0</v>
      </c>
      <c r="AD605" s="228">
        <v>0</v>
      </c>
      <c r="AE605" s="261">
        <f t="shared" ref="AE605:AE610" si="319">+P605</f>
        <v>0</v>
      </c>
      <c r="AF605" s="229">
        <f t="shared" ref="AF605:AF625" si="320">SUM(V605:AE605)</f>
        <v>5.2212041077410163</v>
      </c>
      <c r="AG605" s="147" t="str">
        <f>+IF(ABS(S605-AF605)&gt;0.01,S605-AF605,"")</f>
        <v/>
      </c>
      <c r="AH605" s="160"/>
      <c r="AI605" s="160"/>
      <c r="AR605" s="161"/>
      <c r="BA605" s="160"/>
      <c r="BI605" s="161"/>
      <c r="BR605" s="160"/>
      <c r="BX605" s="23"/>
      <c r="CG605" s="160"/>
    </row>
    <row r="606" spans="1:85" ht="15">
      <c r="A606" s="178" t="s">
        <v>8</v>
      </c>
      <c r="B606" s="179">
        <v>2.9128214913097885</v>
      </c>
      <c r="C606" s="179">
        <v>0</v>
      </c>
      <c r="D606" s="179">
        <v>0</v>
      </c>
      <c r="E606" s="179">
        <v>0</v>
      </c>
      <c r="F606" s="362"/>
      <c r="G606" s="179">
        <v>0</v>
      </c>
      <c r="H606" s="180">
        <v>0</v>
      </c>
      <c r="I606" s="181">
        <f t="shared" ref="I606:I625" si="321">SUM(B606:H606)</f>
        <v>2.9128214913097885</v>
      </c>
      <c r="J606" s="168"/>
      <c r="K606" s="182" t="s">
        <v>8</v>
      </c>
      <c r="L606" s="183">
        <v>2.9128214913097885</v>
      </c>
      <c r="M606" s="183">
        <v>0</v>
      </c>
      <c r="N606" s="183">
        <v>0</v>
      </c>
      <c r="O606" s="183">
        <v>0</v>
      </c>
      <c r="P606" s="183">
        <v>0</v>
      </c>
      <c r="Q606" s="183">
        <v>0</v>
      </c>
      <c r="R606" s="184">
        <v>0</v>
      </c>
      <c r="S606" s="185">
        <f t="shared" ref="S606:S625" si="322">SUM(L606:R606)</f>
        <v>2.9128214913097885</v>
      </c>
      <c r="U606" s="104" t="s">
        <v>8</v>
      </c>
      <c r="V606" s="231">
        <v>2.9128214913097885</v>
      </c>
      <c r="W606" s="231">
        <v>0</v>
      </c>
      <c r="X606" s="231">
        <v>0</v>
      </c>
      <c r="Y606" s="231">
        <v>0</v>
      </c>
      <c r="Z606" s="231">
        <v>0</v>
      </c>
      <c r="AA606" s="231">
        <v>0</v>
      </c>
      <c r="AB606" s="231">
        <v>0</v>
      </c>
      <c r="AC606" s="231">
        <v>0</v>
      </c>
      <c r="AD606" s="231">
        <v>0</v>
      </c>
      <c r="AE606" s="262">
        <f t="shared" si="319"/>
        <v>0</v>
      </c>
      <c r="AF606" s="233">
        <f t="shared" si="320"/>
        <v>2.9128214913097885</v>
      </c>
      <c r="AG606" s="147" t="str">
        <f t="shared" ref="AG606:AG626" si="323">+IF(ABS(S606-AF606)&gt;0.01,S606-AF606,"")</f>
        <v/>
      </c>
      <c r="AH606" s="160"/>
      <c r="AI606" s="160"/>
      <c r="AR606" s="161"/>
      <c r="BA606" s="160"/>
      <c r="BI606" s="161"/>
      <c r="BR606" s="160"/>
      <c r="BX606" s="23"/>
      <c r="CG606" s="160"/>
    </row>
    <row r="607" spans="1:85" ht="15">
      <c r="A607" s="186" t="s">
        <v>10</v>
      </c>
      <c r="B607" s="175">
        <v>22.942788981799922</v>
      </c>
      <c r="C607" s="175">
        <v>0</v>
      </c>
      <c r="D607" s="175">
        <v>3.0108541465812539</v>
      </c>
      <c r="E607" s="175">
        <v>0</v>
      </c>
      <c r="F607" s="362"/>
      <c r="G607" s="175">
        <v>0</v>
      </c>
      <c r="H607" s="187">
        <v>0</v>
      </c>
      <c r="I607" s="173">
        <f t="shared" si="321"/>
        <v>25.953643128381174</v>
      </c>
      <c r="J607" s="168"/>
      <c r="K607" s="188" t="s">
        <v>10</v>
      </c>
      <c r="L607" s="175">
        <v>22.942788981799922</v>
      </c>
      <c r="M607" s="175">
        <v>0</v>
      </c>
      <c r="N607" s="175">
        <v>3.0108541465812539</v>
      </c>
      <c r="O607" s="175">
        <v>0</v>
      </c>
      <c r="P607" s="175">
        <v>0</v>
      </c>
      <c r="Q607" s="175">
        <v>0</v>
      </c>
      <c r="R607" s="176">
        <v>0</v>
      </c>
      <c r="S607" s="177">
        <f t="shared" si="322"/>
        <v>25.953643128381174</v>
      </c>
      <c r="U607" s="287" t="s">
        <v>10</v>
      </c>
      <c r="V607" s="226">
        <v>22.942788981799922</v>
      </c>
      <c r="W607" s="226">
        <v>3.0108541465812539</v>
      </c>
      <c r="X607" s="226">
        <v>0</v>
      </c>
      <c r="Y607" s="226">
        <v>0</v>
      </c>
      <c r="Z607" s="226">
        <v>0</v>
      </c>
      <c r="AA607" s="226">
        <v>0</v>
      </c>
      <c r="AB607" s="226">
        <v>0</v>
      </c>
      <c r="AC607" s="226">
        <v>0</v>
      </c>
      <c r="AD607" s="228">
        <v>0</v>
      </c>
      <c r="AE607" s="261">
        <f t="shared" si="319"/>
        <v>0</v>
      </c>
      <c r="AF607" s="229">
        <f t="shared" si="320"/>
        <v>25.953643128381174</v>
      </c>
      <c r="AG607" s="147" t="str">
        <f t="shared" si="323"/>
        <v/>
      </c>
      <c r="AH607" s="160"/>
      <c r="AI607" s="160"/>
      <c r="AR607" s="161"/>
      <c r="BA607" s="160"/>
      <c r="BI607" s="161"/>
      <c r="BR607" s="160"/>
      <c r="BX607" s="23"/>
      <c r="CG607" s="160"/>
    </row>
    <row r="608" spans="1:85" ht="15">
      <c r="A608" s="178" t="s">
        <v>56</v>
      </c>
      <c r="B608" s="179">
        <v>0</v>
      </c>
      <c r="C608" s="179">
        <v>0</v>
      </c>
      <c r="D608" s="179">
        <v>0</v>
      </c>
      <c r="E608" s="179">
        <v>0</v>
      </c>
      <c r="F608" s="362"/>
      <c r="G608" s="179">
        <v>0</v>
      </c>
      <c r="H608" s="180">
        <v>0</v>
      </c>
      <c r="I608" s="181">
        <f t="shared" si="321"/>
        <v>0</v>
      </c>
      <c r="J608" s="168"/>
      <c r="K608" s="182" t="s">
        <v>56</v>
      </c>
      <c r="L608" s="183">
        <v>0</v>
      </c>
      <c r="M608" s="183">
        <v>0</v>
      </c>
      <c r="N608" s="183">
        <v>0</v>
      </c>
      <c r="O608" s="183">
        <v>0</v>
      </c>
      <c r="P608" s="183">
        <v>0</v>
      </c>
      <c r="Q608" s="183">
        <v>0</v>
      </c>
      <c r="R608" s="184">
        <v>0</v>
      </c>
      <c r="S608" s="185">
        <f t="shared" si="322"/>
        <v>0</v>
      </c>
      <c r="U608" s="104" t="s">
        <v>56</v>
      </c>
      <c r="V608" s="231">
        <v>0</v>
      </c>
      <c r="W608" s="231">
        <v>0</v>
      </c>
      <c r="X608" s="231">
        <v>0</v>
      </c>
      <c r="Y608" s="231">
        <v>0</v>
      </c>
      <c r="Z608" s="231">
        <v>0</v>
      </c>
      <c r="AA608" s="231">
        <v>0</v>
      </c>
      <c r="AB608" s="231">
        <v>0</v>
      </c>
      <c r="AC608" s="231">
        <v>0</v>
      </c>
      <c r="AD608" s="231">
        <v>0</v>
      </c>
      <c r="AE608" s="262">
        <f t="shared" si="319"/>
        <v>0</v>
      </c>
      <c r="AF608" s="233">
        <f t="shared" si="320"/>
        <v>0</v>
      </c>
      <c r="AG608" s="147" t="str">
        <f t="shared" si="323"/>
        <v/>
      </c>
      <c r="AH608" s="160"/>
      <c r="AI608" s="160"/>
      <c r="AR608" s="161"/>
      <c r="BA608" s="160"/>
      <c r="BI608" s="161"/>
      <c r="BR608" s="160"/>
      <c r="BX608" s="23"/>
      <c r="CG608" s="160"/>
    </row>
    <row r="609" spans="1:85" ht="15">
      <c r="A609" s="186" t="s">
        <v>16</v>
      </c>
      <c r="B609" s="175">
        <v>35.585020620251228</v>
      </c>
      <c r="C609" s="175">
        <v>0</v>
      </c>
      <c r="D609" s="175">
        <v>4.0110508119762898</v>
      </c>
      <c r="E609" s="175">
        <v>0</v>
      </c>
      <c r="F609" s="362"/>
      <c r="G609" s="175">
        <v>0</v>
      </c>
      <c r="H609" s="187">
        <v>0</v>
      </c>
      <c r="I609" s="173">
        <f t="shared" si="321"/>
        <v>39.596071432227518</v>
      </c>
      <c r="J609" s="168"/>
      <c r="K609" s="188" t="s">
        <v>16</v>
      </c>
      <c r="L609" s="175">
        <v>35.585020620251228</v>
      </c>
      <c r="M609" s="175">
        <v>0</v>
      </c>
      <c r="N609" s="175">
        <v>4.0110508119762898</v>
      </c>
      <c r="O609" s="175">
        <v>0</v>
      </c>
      <c r="P609" s="175">
        <v>0</v>
      </c>
      <c r="Q609" s="175">
        <v>0</v>
      </c>
      <c r="R609" s="176">
        <v>0</v>
      </c>
      <c r="S609" s="177">
        <f t="shared" si="322"/>
        <v>39.596071432227518</v>
      </c>
      <c r="U609" s="287" t="s">
        <v>16</v>
      </c>
      <c r="V609" s="226">
        <v>35.585020620251228</v>
      </c>
      <c r="W609" s="226">
        <v>4.0110508119762898</v>
      </c>
      <c r="X609" s="226">
        <v>0</v>
      </c>
      <c r="Y609" s="226">
        <v>0</v>
      </c>
      <c r="Z609" s="226">
        <v>0</v>
      </c>
      <c r="AA609" s="226">
        <v>0</v>
      </c>
      <c r="AB609" s="226">
        <v>0</v>
      </c>
      <c r="AC609" s="226">
        <v>0</v>
      </c>
      <c r="AD609" s="228">
        <v>0</v>
      </c>
      <c r="AE609" s="261">
        <f t="shared" si="319"/>
        <v>0</v>
      </c>
      <c r="AF609" s="229">
        <f t="shared" si="320"/>
        <v>39.596071432227518</v>
      </c>
      <c r="AG609" s="147" t="str">
        <f t="shared" si="323"/>
        <v/>
      </c>
      <c r="AH609" s="160"/>
      <c r="AI609" s="160"/>
      <c r="AR609" s="161"/>
      <c r="BA609" s="160"/>
      <c r="BI609" s="161"/>
      <c r="BR609" s="160"/>
      <c r="BX609" s="23"/>
      <c r="CG609" s="160"/>
    </row>
    <row r="610" spans="1:85" ht="15">
      <c r="A610" s="178" t="s">
        <v>15</v>
      </c>
      <c r="B610" s="179">
        <v>1191.7587787290374</v>
      </c>
      <c r="C610" s="179">
        <v>0</v>
      </c>
      <c r="D610" s="179">
        <v>134.33194455929558</v>
      </c>
      <c r="E610" s="179">
        <v>0</v>
      </c>
      <c r="F610" s="362"/>
      <c r="G610" s="179">
        <v>0</v>
      </c>
      <c r="H610" s="180">
        <v>0</v>
      </c>
      <c r="I610" s="181">
        <f t="shared" si="321"/>
        <v>1326.090723288333</v>
      </c>
      <c r="J610" s="168"/>
      <c r="K610" s="182" t="s">
        <v>15</v>
      </c>
      <c r="L610" s="183">
        <v>1191.7587787290374</v>
      </c>
      <c r="M610" s="183">
        <v>0</v>
      </c>
      <c r="N610" s="183">
        <v>134.33194455929558</v>
      </c>
      <c r="O610" s="183">
        <v>0</v>
      </c>
      <c r="P610" s="183">
        <v>0</v>
      </c>
      <c r="Q610" s="183">
        <v>0</v>
      </c>
      <c r="R610" s="184">
        <v>0</v>
      </c>
      <c r="S610" s="185">
        <f t="shared" si="322"/>
        <v>1326.090723288333</v>
      </c>
      <c r="U610" s="104" t="s">
        <v>15</v>
      </c>
      <c r="V610" s="231">
        <v>1191.7587787290374</v>
      </c>
      <c r="W610" s="231">
        <v>134.33194455929558</v>
      </c>
      <c r="X610" s="231">
        <v>0</v>
      </c>
      <c r="Y610" s="231">
        <v>0</v>
      </c>
      <c r="Z610" s="231">
        <v>0</v>
      </c>
      <c r="AA610" s="231">
        <v>0</v>
      </c>
      <c r="AB610" s="231">
        <v>0</v>
      </c>
      <c r="AC610" s="231">
        <v>0</v>
      </c>
      <c r="AD610" s="231">
        <v>0</v>
      </c>
      <c r="AE610" s="262">
        <f t="shared" si="319"/>
        <v>0</v>
      </c>
      <c r="AF610" s="233">
        <f t="shared" si="320"/>
        <v>1326.090723288333</v>
      </c>
      <c r="AG610" s="147" t="str">
        <f t="shared" si="323"/>
        <v/>
      </c>
      <c r="AH610" s="160"/>
      <c r="AI610" s="160"/>
      <c r="AR610" s="161"/>
      <c r="BA610" s="160"/>
      <c r="BI610" s="161"/>
      <c r="BR610" s="160"/>
      <c r="BX610" s="23"/>
      <c r="CG610" s="160"/>
    </row>
    <row r="611" spans="1:85" ht="15">
      <c r="A611" s="186" t="s">
        <v>58</v>
      </c>
      <c r="B611" s="175">
        <v>0</v>
      </c>
      <c r="C611" s="175">
        <v>0</v>
      </c>
      <c r="D611" s="175">
        <v>0</v>
      </c>
      <c r="E611" s="175">
        <v>0</v>
      </c>
      <c r="F611" s="362"/>
      <c r="G611" s="175">
        <v>0</v>
      </c>
      <c r="H611" s="187">
        <v>0</v>
      </c>
      <c r="I611" s="173">
        <f t="shared" si="321"/>
        <v>0</v>
      </c>
      <c r="J611" s="168"/>
      <c r="K611" s="188" t="s">
        <v>58</v>
      </c>
      <c r="L611" s="175">
        <v>0</v>
      </c>
      <c r="M611" s="175">
        <v>0</v>
      </c>
      <c r="N611" s="175">
        <v>0</v>
      </c>
      <c r="O611" s="175">
        <v>0</v>
      </c>
      <c r="P611" s="175">
        <v>11579.308468156343</v>
      </c>
      <c r="Q611" s="175">
        <v>0</v>
      </c>
      <c r="R611" s="176">
        <v>0</v>
      </c>
      <c r="S611" s="177">
        <f t="shared" si="322"/>
        <v>11579.308468156343</v>
      </c>
      <c r="U611" s="288" t="s">
        <v>58</v>
      </c>
      <c r="V611" s="226">
        <v>0</v>
      </c>
      <c r="W611" s="226">
        <v>0</v>
      </c>
      <c r="X611" s="226">
        <v>0</v>
      </c>
      <c r="Y611" s="226">
        <v>0</v>
      </c>
      <c r="Z611" s="226">
        <v>0</v>
      </c>
      <c r="AA611" s="226">
        <v>0</v>
      </c>
      <c r="AB611" s="226">
        <v>0</v>
      </c>
      <c r="AC611" s="226">
        <v>0</v>
      </c>
      <c r="AD611" s="226">
        <v>0</v>
      </c>
      <c r="AE611" s="263">
        <f>+P611</f>
        <v>11579.308468156343</v>
      </c>
      <c r="AF611" s="264">
        <f t="shared" si="320"/>
        <v>11579.308468156343</v>
      </c>
      <c r="AG611" s="147" t="str">
        <f t="shared" si="323"/>
        <v/>
      </c>
      <c r="AH611" s="160"/>
      <c r="AI611" s="160"/>
      <c r="AR611" s="161"/>
      <c r="BA611" s="160"/>
      <c r="BI611" s="161"/>
      <c r="BR611" s="160"/>
      <c r="BX611" s="23"/>
      <c r="CG611" s="160"/>
    </row>
    <row r="612" spans="1:85" ht="15">
      <c r="A612" s="178" t="s">
        <v>12</v>
      </c>
      <c r="B612" s="179">
        <v>0</v>
      </c>
      <c r="C612" s="179">
        <v>0</v>
      </c>
      <c r="D612" s="179">
        <v>0</v>
      </c>
      <c r="E612" s="179">
        <v>0</v>
      </c>
      <c r="F612" s="362"/>
      <c r="G612" s="179">
        <v>0</v>
      </c>
      <c r="H612" s="180">
        <v>0</v>
      </c>
      <c r="I612" s="181">
        <f t="shared" si="321"/>
        <v>0</v>
      </c>
      <c r="J612" s="168"/>
      <c r="K612" s="182" t="s">
        <v>12</v>
      </c>
      <c r="L612" s="183">
        <v>0</v>
      </c>
      <c r="M612" s="183">
        <v>0</v>
      </c>
      <c r="N612" s="183">
        <v>0</v>
      </c>
      <c r="O612" s="183">
        <v>0</v>
      </c>
      <c r="P612" s="183">
        <v>7781.3668596424113</v>
      </c>
      <c r="Q612" s="183">
        <v>0</v>
      </c>
      <c r="R612" s="184">
        <v>0</v>
      </c>
      <c r="S612" s="185">
        <f t="shared" si="322"/>
        <v>7781.3668596424113</v>
      </c>
      <c r="U612" s="104" t="s">
        <v>12</v>
      </c>
      <c r="V612" s="231">
        <v>0</v>
      </c>
      <c r="W612" s="231">
        <v>0</v>
      </c>
      <c r="X612" s="231">
        <v>0</v>
      </c>
      <c r="Y612" s="231">
        <v>0</v>
      </c>
      <c r="Z612" s="231">
        <v>0</v>
      </c>
      <c r="AA612" s="231">
        <v>0</v>
      </c>
      <c r="AB612" s="231">
        <v>0</v>
      </c>
      <c r="AC612" s="231">
        <v>0</v>
      </c>
      <c r="AD612" s="231">
        <v>0</v>
      </c>
      <c r="AE612" s="262">
        <f t="shared" ref="AE612:AE625" si="324">+P612</f>
        <v>7781.3668596424113</v>
      </c>
      <c r="AF612" s="233">
        <f t="shared" si="320"/>
        <v>7781.3668596424113</v>
      </c>
      <c r="AG612" s="147" t="str">
        <f t="shared" si="323"/>
        <v/>
      </c>
      <c r="AH612" s="160"/>
      <c r="AI612" s="160"/>
      <c r="AR612" s="161"/>
      <c r="BA612" s="160"/>
      <c r="BI612" s="161"/>
      <c r="BR612" s="160"/>
      <c r="BX612" s="23"/>
      <c r="CG612" s="160"/>
    </row>
    <row r="613" spans="1:85" ht="15">
      <c r="A613" s="186" t="s">
        <v>59</v>
      </c>
      <c r="B613" s="175">
        <v>0</v>
      </c>
      <c r="C613" s="175">
        <v>0</v>
      </c>
      <c r="D613" s="175">
        <v>0</v>
      </c>
      <c r="E613" s="175">
        <v>0</v>
      </c>
      <c r="F613" s="362"/>
      <c r="G613" s="175">
        <v>0</v>
      </c>
      <c r="H613" s="187">
        <v>0</v>
      </c>
      <c r="I613" s="173">
        <f t="shared" si="321"/>
        <v>0</v>
      </c>
      <c r="J613" s="168"/>
      <c r="K613" s="188" t="s">
        <v>59</v>
      </c>
      <c r="L613" s="175">
        <v>0</v>
      </c>
      <c r="M613" s="175">
        <v>0</v>
      </c>
      <c r="N613" s="175">
        <v>0</v>
      </c>
      <c r="O613" s="175">
        <v>0</v>
      </c>
      <c r="P613" s="175">
        <v>0</v>
      </c>
      <c r="Q613" s="175">
        <v>0</v>
      </c>
      <c r="R613" s="176">
        <v>0</v>
      </c>
      <c r="S613" s="177">
        <f t="shared" si="322"/>
        <v>0</v>
      </c>
      <c r="U613" s="289" t="s">
        <v>59</v>
      </c>
      <c r="V613" s="226">
        <v>0</v>
      </c>
      <c r="W613" s="226">
        <v>0</v>
      </c>
      <c r="X613" s="226">
        <v>0</v>
      </c>
      <c r="Y613" s="226">
        <v>0</v>
      </c>
      <c r="Z613" s="226">
        <v>0</v>
      </c>
      <c r="AA613" s="226">
        <v>0</v>
      </c>
      <c r="AB613" s="226">
        <v>0</v>
      </c>
      <c r="AC613" s="226">
        <v>0</v>
      </c>
      <c r="AD613" s="226">
        <v>0</v>
      </c>
      <c r="AE613" s="263">
        <f t="shared" si="324"/>
        <v>0</v>
      </c>
      <c r="AF613" s="264">
        <f t="shared" si="320"/>
        <v>0</v>
      </c>
      <c r="AG613" s="147" t="str">
        <f t="shared" si="323"/>
        <v/>
      </c>
      <c r="AH613" s="160"/>
      <c r="AI613" s="160"/>
      <c r="AR613" s="161"/>
      <c r="BA613" s="160"/>
      <c r="BI613" s="161"/>
      <c r="BR613" s="160"/>
      <c r="BX613" s="23"/>
      <c r="CG613" s="160"/>
    </row>
    <row r="614" spans="1:85" ht="15">
      <c r="A614" s="178" t="s">
        <v>17</v>
      </c>
      <c r="B614" s="179">
        <v>5.6232119380253138</v>
      </c>
      <c r="C614" s="179">
        <v>0</v>
      </c>
      <c r="D614" s="179">
        <v>0</v>
      </c>
      <c r="E614" s="179">
        <v>0</v>
      </c>
      <c r="F614" s="362"/>
      <c r="G614" s="179">
        <v>0</v>
      </c>
      <c r="H614" s="180">
        <v>0</v>
      </c>
      <c r="I614" s="181">
        <f t="shared" si="321"/>
        <v>5.6232119380253138</v>
      </c>
      <c r="J614" s="168"/>
      <c r="K614" s="182" t="s">
        <v>17</v>
      </c>
      <c r="L614" s="183">
        <v>5.6232119380253138</v>
      </c>
      <c r="M614" s="183">
        <v>0</v>
      </c>
      <c r="N614" s="183">
        <v>0</v>
      </c>
      <c r="O614" s="183">
        <v>0</v>
      </c>
      <c r="P614" s="183">
        <v>0</v>
      </c>
      <c r="Q614" s="183">
        <v>0</v>
      </c>
      <c r="R614" s="184">
        <v>0</v>
      </c>
      <c r="S614" s="185">
        <f t="shared" si="322"/>
        <v>5.6232119380253138</v>
      </c>
      <c r="U614" s="104" t="s">
        <v>17</v>
      </c>
      <c r="V614" s="231">
        <v>5.6232119380253138</v>
      </c>
      <c r="W614" s="231">
        <v>0</v>
      </c>
      <c r="X614" s="231">
        <v>0</v>
      </c>
      <c r="Y614" s="231">
        <v>0</v>
      </c>
      <c r="Z614" s="231">
        <v>0</v>
      </c>
      <c r="AA614" s="231">
        <v>0</v>
      </c>
      <c r="AB614" s="231">
        <v>0</v>
      </c>
      <c r="AC614" s="231">
        <v>0</v>
      </c>
      <c r="AD614" s="231">
        <v>0</v>
      </c>
      <c r="AE614" s="262">
        <f t="shared" si="324"/>
        <v>0</v>
      </c>
      <c r="AF614" s="233">
        <f t="shared" si="320"/>
        <v>5.6232119380253138</v>
      </c>
      <c r="AG614" s="147" t="str">
        <f t="shared" si="323"/>
        <v/>
      </c>
      <c r="AH614" s="160"/>
      <c r="AI614" s="160"/>
      <c r="AR614" s="161"/>
      <c r="BA614" s="160"/>
      <c r="BI614" s="161"/>
      <c r="BR614" s="160"/>
      <c r="BX614" s="23"/>
      <c r="CG614" s="160"/>
    </row>
    <row r="615" spans="1:85" ht="15">
      <c r="A615" s="186" t="s">
        <v>139</v>
      </c>
      <c r="B615" s="175">
        <v>19553.231836372001</v>
      </c>
      <c r="C615" s="175">
        <v>0</v>
      </c>
      <c r="D615" s="175">
        <v>3270.3979237594344</v>
      </c>
      <c r="E615" s="175">
        <v>0</v>
      </c>
      <c r="F615" s="362"/>
      <c r="G615" s="175">
        <v>0</v>
      </c>
      <c r="H615" s="187">
        <v>0</v>
      </c>
      <c r="I615" s="173">
        <f t="shared" si="321"/>
        <v>22823.629760131436</v>
      </c>
      <c r="J615" s="168"/>
      <c r="K615" s="188" t="s">
        <v>139</v>
      </c>
      <c r="L615" s="175">
        <v>19553.231836372001</v>
      </c>
      <c r="M615" s="175">
        <v>0</v>
      </c>
      <c r="N615" s="175">
        <v>3270.3979237594344</v>
      </c>
      <c r="O615" s="175">
        <v>0</v>
      </c>
      <c r="P615" s="175">
        <v>0</v>
      </c>
      <c r="Q615" s="175">
        <v>0</v>
      </c>
      <c r="R615" s="176">
        <v>0</v>
      </c>
      <c r="S615" s="177">
        <f t="shared" si="322"/>
        <v>22823.629760131436</v>
      </c>
      <c r="U615" s="105" t="s">
        <v>139</v>
      </c>
      <c r="V615" s="226">
        <v>19553.231836372001</v>
      </c>
      <c r="W615" s="226">
        <v>2887.7824634346903</v>
      </c>
      <c r="X615" s="226">
        <v>382.61546032474399</v>
      </c>
      <c r="Y615" s="226">
        <v>0</v>
      </c>
      <c r="Z615" s="226">
        <v>0</v>
      </c>
      <c r="AA615" s="226">
        <v>0</v>
      </c>
      <c r="AB615" s="226">
        <v>0</v>
      </c>
      <c r="AC615" s="226">
        <v>0</v>
      </c>
      <c r="AD615" s="226">
        <v>0</v>
      </c>
      <c r="AE615" s="263">
        <f t="shared" si="324"/>
        <v>0</v>
      </c>
      <c r="AF615" s="264">
        <f t="shared" si="320"/>
        <v>22823.629760131436</v>
      </c>
      <c r="AG615" s="147" t="str">
        <f t="shared" si="323"/>
        <v/>
      </c>
      <c r="AH615" s="160"/>
      <c r="AI615" s="160"/>
      <c r="AR615" s="161"/>
      <c r="BA615" s="160"/>
      <c r="BI615" s="161"/>
      <c r="BR615" s="160"/>
      <c r="BX615" s="23"/>
      <c r="CG615" s="160"/>
    </row>
    <row r="616" spans="1:85" ht="15">
      <c r="A616" s="178" t="s">
        <v>25</v>
      </c>
      <c r="B616" s="179">
        <v>1686.9469861336631</v>
      </c>
      <c r="C616" s="179">
        <v>0</v>
      </c>
      <c r="D616" s="179">
        <v>2134.0145088016247</v>
      </c>
      <c r="E616" s="179">
        <v>4426.3937757977747</v>
      </c>
      <c r="F616" s="362"/>
      <c r="G616" s="179">
        <v>2562.2318743887863</v>
      </c>
      <c r="H616" s="180">
        <v>0</v>
      </c>
      <c r="I616" s="181">
        <f t="shared" si="321"/>
        <v>10809.58714512185</v>
      </c>
      <c r="J616" s="168"/>
      <c r="K616" s="182" t="s">
        <v>25</v>
      </c>
      <c r="L616" s="183">
        <v>1686.9469861336631</v>
      </c>
      <c r="M616" s="183">
        <v>0</v>
      </c>
      <c r="N616" s="183">
        <v>2134.0145088016247</v>
      </c>
      <c r="O616" s="183">
        <v>4426.3937757977747</v>
      </c>
      <c r="P616" s="183">
        <v>0</v>
      </c>
      <c r="Q616" s="183">
        <v>2562.2318743887863</v>
      </c>
      <c r="R616" s="184">
        <v>0</v>
      </c>
      <c r="S616" s="185">
        <f t="shared" si="322"/>
        <v>10809.58714512185</v>
      </c>
      <c r="U616" s="104" t="s">
        <v>25</v>
      </c>
      <c r="V616" s="231">
        <v>1686.9469861336631</v>
      </c>
      <c r="W616" s="231">
        <v>1127.1212957501434</v>
      </c>
      <c r="X616" s="231">
        <v>1006.8932130514813</v>
      </c>
      <c r="Y616" s="231">
        <v>1363.3057088679284</v>
      </c>
      <c r="Z616" s="231">
        <v>1416.4391201125852</v>
      </c>
      <c r="AA616" s="231">
        <v>404.42723423755177</v>
      </c>
      <c r="AB616" s="231">
        <v>1479.0061514829865</v>
      </c>
      <c r="AC616" s="231">
        <v>1083.2257229057998</v>
      </c>
      <c r="AD616" s="231">
        <v>1242.2217125797099</v>
      </c>
      <c r="AE616" s="262">
        <f t="shared" si="324"/>
        <v>0</v>
      </c>
      <c r="AF616" s="233">
        <f t="shared" si="320"/>
        <v>10809.58714512185</v>
      </c>
      <c r="AG616" s="147" t="str">
        <f t="shared" si="323"/>
        <v/>
      </c>
      <c r="AH616" s="160"/>
      <c r="AI616" s="160"/>
      <c r="AR616" s="161"/>
      <c r="BA616" s="160"/>
      <c r="BI616" s="161"/>
      <c r="BR616" s="160"/>
      <c r="BX616" s="23"/>
      <c r="CG616" s="160"/>
    </row>
    <row r="617" spans="1:85" ht="15">
      <c r="A617" s="186" t="s">
        <v>24</v>
      </c>
      <c r="B617" s="175">
        <v>6986.7594420079995</v>
      </c>
      <c r="C617" s="175">
        <v>0</v>
      </c>
      <c r="D617" s="175">
        <v>2047.4438619213761</v>
      </c>
      <c r="E617" s="175">
        <v>0</v>
      </c>
      <c r="F617" s="362"/>
      <c r="G617" s="175">
        <v>0</v>
      </c>
      <c r="H617" s="187">
        <v>0</v>
      </c>
      <c r="I617" s="173">
        <f t="shared" si="321"/>
        <v>9034.2033039293747</v>
      </c>
      <c r="J617" s="168"/>
      <c r="K617" s="188" t="s">
        <v>24</v>
      </c>
      <c r="L617" s="175">
        <v>6986.7594420079995</v>
      </c>
      <c r="M617" s="175">
        <v>0</v>
      </c>
      <c r="N617" s="175">
        <v>2047.4438619213761</v>
      </c>
      <c r="O617" s="175">
        <v>0</v>
      </c>
      <c r="P617" s="175">
        <v>0</v>
      </c>
      <c r="Q617" s="175">
        <v>0</v>
      </c>
      <c r="R617" s="176">
        <v>0</v>
      </c>
      <c r="S617" s="177">
        <f t="shared" si="322"/>
        <v>9034.2033039293747</v>
      </c>
      <c r="U617" s="289" t="s">
        <v>24</v>
      </c>
      <c r="V617" s="226">
        <v>6986.7594420079995</v>
      </c>
      <c r="W617" s="226">
        <v>2047.4438619213761</v>
      </c>
      <c r="X617" s="226">
        <v>0</v>
      </c>
      <c r="Y617" s="226">
        <v>0</v>
      </c>
      <c r="Z617" s="226">
        <v>0</v>
      </c>
      <c r="AA617" s="226">
        <v>0</v>
      </c>
      <c r="AB617" s="226">
        <v>0</v>
      </c>
      <c r="AC617" s="226">
        <v>0</v>
      </c>
      <c r="AD617" s="226">
        <v>0</v>
      </c>
      <c r="AE617" s="263">
        <f t="shared" si="324"/>
        <v>0</v>
      </c>
      <c r="AF617" s="264">
        <f t="shared" si="320"/>
        <v>9034.2033039293747</v>
      </c>
      <c r="AG617" s="147" t="str">
        <f t="shared" si="323"/>
        <v/>
      </c>
      <c r="AH617" s="160"/>
      <c r="AI617" s="160"/>
      <c r="AR617" s="161"/>
      <c r="BA617" s="160"/>
      <c r="BI617" s="161"/>
      <c r="BR617" s="160"/>
      <c r="BX617" s="23"/>
      <c r="CG617" s="160"/>
    </row>
    <row r="618" spans="1:85" ht="15">
      <c r="A618" s="178" t="s">
        <v>60</v>
      </c>
      <c r="B618" s="179">
        <v>669.09754640603194</v>
      </c>
      <c r="C618" s="179">
        <v>0</v>
      </c>
      <c r="D618" s="179">
        <v>0.22299988137944363</v>
      </c>
      <c r="E618" s="179">
        <v>0</v>
      </c>
      <c r="F618" s="362"/>
      <c r="G618" s="179">
        <v>0</v>
      </c>
      <c r="H618" s="180">
        <v>0</v>
      </c>
      <c r="I618" s="181">
        <f t="shared" si="321"/>
        <v>669.32054628741139</v>
      </c>
      <c r="J618" s="168"/>
      <c r="K618" s="182" t="s">
        <v>60</v>
      </c>
      <c r="L618" s="183">
        <v>669.09754640603194</v>
      </c>
      <c r="M618" s="183">
        <v>0</v>
      </c>
      <c r="N618" s="183">
        <v>0.22299988137944363</v>
      </c>
      <c r="O618" s="183">
        <v>0</v>
      </c>
      <c r="P618" s="183">
        <v>0</v>
      </c>
      <c r="Q618" s="183">
        <v>0</v>
      </c>
      <c r="R618" s="184">
        <v>0</v>
      </c>
      <c r="S618" s="185">
        <f t="shared" si="322"/>
        <v>669.32054628741139</v>
      </c>
      <c r="U618" s="104" t="s">
        <v>60</v>
      </c>
      <c r="V618" s="231">
        <v>669.09754640603194</v>
      </c>
      <c r="W618" s="231">
        <v>0.22299988137944363</v>
      </c>
      <c r="X618" s="231">
        <v>0</v>
      </c>
      <c r="Y618" s="231">
        <v>0</v>
      </c>
      <c r="Z618" s="231">
        <v>0</v>
      </c>
      <c r="AA618" s="231">
        <v>0</v>
      </c>
      <c r="AB618" s="231">
        <v>0</v>
      </c>
      <c r="AC618" s="231">
        <v>0</v>
      </c>
      <c r="AD618" s="231">
        <v>0</v>
      </c>
      <c r="AE618" s="262">
        <f t="shared" si="324"/>
        <v>0</v>
      </c>
      <c r="AF618" s="233">
        <f t="shared" si="320"/>
        <v>669.32054628741139</v>
      </c>
      <c r="AG618" s="147" t="str">
        <f t="shared" si="323"/>
        <v/>
      </c>
      <c r="AH618" s="160"/>
      <c r="AI618" s="160"/>
      <c r="AR618" s="161"/>
      <c r="BA618" s="160"/>
      <c r="BI618" s="161"/>
      <c r="BR618" s="160"/>
      <c r="BX618" s="23"/>
      <c r="CG618" s="160"/>
    </row>
    <row r="619" spans="1:85" ht="15">
      <c r="A619" s="186" t="s">
        <v>22</v>
      </c>
      <c r="B619" s="175">
        <v>146.12685079784504</v>
      </c>
      <c r="C619" s="175">
        <v>0</v>
      </c>
      <c r="D619" s="175">
        <v>35.703538641306963</v>
      </c>
      <c r="E619" s="175">
        <v>0</v>
      </c>
      <c r="F619" s="362"/>
      <c r="G619" s="175">
        <v>0</v>
      </c>
      <c r="H619" s="187">
        <v>0</v>
      </c>
      <c r="I619" s="173">
        <f t="shared" si="321"/>
        <v>181.83038943915199</v>
      </c>
      <c r="J619" s="168"/>
      <c r="K619" s="188" t="s">
        <v>22</v>
      </c>
      <c r="L619" s="175">
        <v>146.12685079784504</v>
      </c>
      <c r="M619" s="175">
        <v>0</v>
      </c>
      <c r="N619" s="175">
        <v>35.703538641306963</v>
      </c>
      <c r="O619" s="175">
        <v>0</v>
      </c>
      <c r="P619" s="175">
        <v>1085.4777987719931</v>
      </c>
      <c r="Q619" s="175">
        <v>0</v>
      </c>
      <c r="R619" s="176">
        <v>0</v>
      </c>
      <c r="S619" s="177">
        <f t="shared" si="322"/>
        <v>1267.3081882111451</v>
      </c>
      <c r="U619" s="289" t="s">
        <v>22</v>
      </c>
      <c r="V619" s="226">
        <v>146.12685079784504</v>
      </c>
      <c r="W619" s="226">
        <v>35.703538641306963</v>
      </c>
      <c r="X619" s="226">
        <v>0</v>
      </c>
      <c r="Y619" s="226">
        <v>0</v>
      </c>
      <c r="Z619" s="226">
        <v>0</v>
      </c>
      <c r="AA619" s="226">
        <v>0</v>
      </c>
      <c r="AB619" s="226">
        <v>0</v>
      </c>
      <c r="AC619" s="226">
        <v>0</v>
      </c>
      <c r="AD619" s="226">
        <v>0</v>
      </c>
      <c r="AE619" s="263">
        <f t="shared" si="324"/>
        <v>1085.4777987719931</v>
      </c>
      <c r="AF619" s="264">
        <f t="shared" si="320"/>
        <v>1267.3081882111451</v>
      </c>
      <c r="AG619" s="147" t="str">
        <f t="shared" si="323"/>
        <v/>
      </c>
      <c r="AH619" s="160"/>
      <c r="AI619" s="160"/>
      <c r="AR619" s="161"/>
      <c r="BA619" s="160"/>
      <c r="BI619" s="161"/>
      <c r="BR619" s="160"/>
      <c r="BX619" s="23"/>
      <c r="CG619" s="160"/>
    </row>
    <row r="620" spans="1:85" ht="15">
      <c r="A620" s="178" t="s">
        <v>21</v>
      </c>
      <c r="B620" s="179">
        <v>0</v>
      </c>
      <c r="C620" s="179">
        <v>0</v>
      </c>
      <c r="D620" s="179">
        <v>0</v>
      </c>
      <c r="E620" s="179">
        <v>0</v>
      </c>
      <c r="F620" s="362"/>
      <c r="G620" s="179">
        <v>0</v>
      </c>
      <c r="H620" s="180">
        <v>0</v>
      </c>
      <c r="I620" s="181">
        <f t="shared" si="321"/>
        <v>0</v>
      </c>
      <c r="J620" s="168"/>
      <c r="K620" s="182" t="s">
        <v>21</v>
      </c>
      <c r="L620" s="183">
        <v>0</v>
      </c>
      <c r="M620" s="183">
        <v>0</v>
      </c>
      <c r="N620" s="183">
        <v>0</v>
      </c>
      <c r="O620" s="183">
        <v>0</v>
      </c>
      <c r="P620" s="183">
        <v>0</v>
      </c>
      <c r="Q620" s="183">
        <v>0</v>
      </c>
      <c r="R620" s="184">
        <v>0</v>
      </c>
      <c r="S620" s="185">
        <f t="shared" si="322"/>
        <v>0</v>
      </c>
      <c r="U620" s="104" t="s">
        <v>21</v>
      </c>
      <c r="V620" s="231">
        <v>0</v>
      </c>
      <c r="W620" s="231">
        <v>0</v>
      </c>
      <c r="X620" s="231">
        <v>0</v>
      </c>
      <c r="Y620" s="231">
        <v>0</v>
      </c>
      <c r="Z620" s="231">
        <v>0</v>
      </c>
      <c r="AA620" s="231">
        <v>0</v>
      </c>
      <c r="AB620" s="231">
        <v>0</v>
      </c>
      <c r="AC620" s="231">
        <v>0</v>
      </c>
      <c r="AD620" s="231">
        <v>0</v>
      </c>
      <c r="AE620" s="262">
        <f t="shared" si="324"/>
        <v>0</v>
      </c>
      <c r="AF620" s="233">
        <f t="shared" si="320"/>
        <v>0</v>
      </c>
      <c r="AG620" s="147" t="str">
        <f t="shared" si="323"/>
        <v/>
      </c>
      <c r="AH620" s="160"/>
      <c r="AI620" s="160"/>
      <c r="AR620" s="161"/>
      <c r="BA620" s="160"/>
      <c r="BI620" s="161"/>
      <c r="BR620" s="160"/>
      <c r="BX620" s="23"/>
      <c r="CG620" s="160"/>
    </row>
    <row r="621" spans="1:85" ht="15">
      <c r="A621" s="189" t="s">
        <v>64</v>
      </c>
      <c r="B621" s="175">
        <v>86.702444317063694</v>
      </c>
      <c r="C621" s="175">
        <v>0</v>
      </c>
      <c r="D621" s="175">
        <v>74.170665543088873</v>
      </c>
      <c r="E621" s="175">
        <v>0</v>
      </c>
      <c r="F621" s="362"/>
      <c r="G621" s="175">
        <v>0</v>
      </c>
      <c r="H621" s="187">
        <v>0</v>
      </c>
      <c r="I621" s="173">
        <f t="shared" si="321"/>
        <v>160.87310986015257</v>
      </c>
      <c r="J621" s="168"/>
      <c r="K621" s="190" t="s">
        <v>64</v>
      </c>
      <c r="L621" s="175">
        <v>86.702444317063694</v>
      </c>
      <c r="M621" s="175">
        <v>0</v>
      </c>
      <c r="N621" s="175">
        <v>74.170665543088873</v>
      </c>
      <c r="O621" s="175">
        <v>0</v>
      </c>
      <c r="P621" s="175">
        <v>0</v>
      </c>
      <c r="Q621" s="175">
        <v>0</v>
      </c>
      <c r="R621" s="176">
        <v>0</v>
      </c>
      <c r="S621" s="177">
        <f t="shared" si="322"/>
        <v>160.87310986015257</v>
      </c>
      <c r="U621" s="290" t="s">
        <v>64</v>
      </c>
      <c r="V621" s="226">
        <v>86.702444317063694</v>
      </c>
      <c r="W621" s="226">
        <v>74.170665543088873</v>
      </c>
      <c r="X621" s="226">
        <v>0</v>
      </c>
      <c r="Y621" s="226">
        <v>0</v>
      </c>
      <c r="Z621" s="226">
        <v>0</v>
      </c>
      <c r="AA621" s="226">
        <v>0</v>
      </c>
      <c r="AB621" s="226">
        <v>0</v>
      </c>
      <c r="AC621" s="226">
        <v>0</v>
      </c>
      <c r="AD621" s="228">
        <v>0</v>
      </c>
      <c r="AE621" s="261">
        <f t="shared" si="324"/>
        <v>0</v>
      </c>
      <c r="AF621" s="229">
        <f t="shared" si="320"/>
        <v>160.87310986015257</v>
      </c>
      <c r="AG621" s="147" t="str">
        <f t="shared" si="323"/>
        <v/>
      </c>
      <c r="AH621" s="160"/>
      <c r="AI621" s="160"/>
      <c r="AR621" s="161"/>
      <c r="BA621" s="160"/>
      <c r="BI621" s="161"/>
      <c r="BR621" s="160"/>
      <c r="BX621" s="23"/>
      <c r="CG621" s="160"/>
    </row>
    <row r="622" spans="1:85" ht="15">
      <c r="A622" s="191" t="s">
        <v>23</v>
      </c>
      <c r="B622" s="192">
        <v>86.702444317063694</v>
      </c>
      <c r="C622" s="192">
        <v>0</v>
      </c>
      <c r="D622" s="192">
        <v>74.170665543088873</v>
      </c>
      <c r="E622" s="192">
        <v>0</v>
      </c>
      <c r="F622" s="362"/>
      <c r="G622" s="192">
        <v>0</v>
      </c>
      <c r="H622" s="193">
        <v>0</v>
      </c>
      <c r="I622" s="194">
        <f t="shared" si="321"/>
        <v>160.87310986015257</v>
      </c>
      <c r="J622" s="168"/>
      <c r="K622" s="195" t="s">
        <v>23</v>
      </c>
      <c r="L622" s="196">
        <v>86.702444317063694</v>
      </c>
      <c r="M622" s="196">
        <v>0</v>
      </c>
      <c r="N622" s="196">
        <v>74.170665543088873</v>
      </c>
      <c r="O622" s="196">
        <v>0</v>
      </c>
      <c r="P622" s="196">
        <v>0</v>
      </c>
      <c r="Q622" s="196">
        <v>0</v>
      </c>
      <c r="R622" s="197">
        <v>0</v>
      </c>
      <c r="S622" s="198">
        <f t="shared" si="322"/>
        <v>160.87310986015257</v>
      </c>
      <c r="U622" s="291" t="s">
        <v>134</v>
      </c>
      <c r="V622" s="231">
        <v>86.702444317063694</v>
      </c>
      <c r="W622" s="231">
        <v>74.170665543088873</v>
      </c>
      <c r="X622" s="231">
        <v>0</v>
      </c>
      <c r="Y622" s="231">
        <v>0</v>
      </c>
      <c r="Z622" s="231">
        <v>0</v>
      </c>
      <c r="AA622" s="231">
        <v>0</v>
      </c>
      <c r="AB622" s="231">
        <v>0</v>
      </c>
      <c r="AC622" s="231">
        <v>0</v>
      </c>
      <c r="AD622" s="231">
        <v>0</v>
      </c>
      <c r="AE622" s="262">
        <f t="shared" si="324"/>
        <v>0</v>
      </c>
      <c r="AF622" s="233">
        <f t="shared" si="320"/>
        <v>160.87310986015257</v>
      </c>
      <c r="AG622" s="149" t="str">
        <f t="shared" si="323"/>
        <v/>
      </c>
      <c r="AH622" s="160"/>
      <c r="AI622" s="160"/>
      <c r="AR622" s="161"/>
      <c r="BA622" s="160"/>
      <c r="BI622" s="161"/>
      <c r="BR622" s="160"/>
      <c r="BX622" s="23"/>
      <c r="CG622" s="160"/>
    </row>
    <row r="623" spans="1:85" ht="15">
      <c r="A623" s="199" t="s">
        <v>19</v>
      </c>
      <c r="B623" s="200">
        <v>0</v>
      </c>
      <c r="C623" s="200">
        <v>0</v>
      </c>
      <c r="D623" s="200">
        <v>0</v>
      </c>
      <c r="E623" s="200">
        <v>0</v>
      </c>
      <c r="F623" s="362"/>
      <c r="G623" s="200">
        <v>0</v>
      </c>
      <c r="H623" s="201">
        <v>0</v>
      </c>
      <c r="I623" s="202">
        <f t="shared" si="321"/>
        <v>0</v>
      </c>
      <c r="J623" s="168"/>
      <c r="K623" s="203" t="s">
        <v>19</v>
      </c>
      <c r="L623" s="200">
        <v>0</v>
      </c>
      <c r="M623" s="200">
        <v>0</v>
      </c>
      <c r="N623" s="200">
        <v>0</v>
      </c>
      <c r="O623" s="200">
        <v>0</v>
      </c>
      <c r="P623" s="200">
        <v>0</v>
      </c>
      <c r="Q623" s="200">
        <v>0</v>
      </c>
      <c r="R623" s="204">
        <v>0</v>
      </c>
      <c r="S623" s="205">
        <f t="shared" si="322"/>
        <v>0</v>
      </c>
      <c r="U623" s="292" t="s">
        <v>19</v>
      </c>
      <c r="V623" s="226">
        <v>0</v>
      </c>
      <c r="W623" s="226">
        <v>0</v>
      </c>
      <c r="X623" s="226">
        <v>0</v>
      </c>
      <c r="Y623" s="226">
        <v>0</v>
      </c>
      <c r="Z623" s="226">
        <v>0</v>
      </c>
      <c r="AA623" s="226">
        <v>0</v>
      </c>
      <c r="AB623" s="226">
        <v>0</v>
      </c>
      <c r="AC623" s="226">
        <v>0</v>
      </c>
      <c r="AD623" s="226">
        <v>0</v>
      </c>
      <c r="AE623" s="263">
        <f t="shared" si="324"/>
        <v>0</v>
      </c>
      <c r="AF623" s="264">
        <f t="shared" si="320"/>
        <v>0</v>
      </c>
      <c r="AG623" s="149" t="str">
        <f t="shared" si="323"/>
        <v/>
      </c>
      <c r="AH623" s="160"/>
      <c r="AI623" s="160"/>
      <c r="AR623" s="161"/>
      <c r="BA623" s="160"/>
      <c r="BI623" s="161"/>
      <c r="BR623" s="160"/>
      <c r="BX623" s="23"/>
      <c r="CG623" s="160"/>
    </row>
    <row r="624" spans="1:85" ht="15">
      <c r="A624" s="191" t="s">
        <v>20</v>
      </c>
      <c r="B624" s="192">
        <v>0</v>
      </c>
      <c r="C624" s="192">
        <v>0</v>
      </c>
      <c r="D624" s="192">
        <v>0</v>
      </c>
      <c r="E624" s="192">
        <v>0</v>
      </c>
      <c r="F624" s="362"/>
      <c r="G624" s="192">
        <v>0</v>
      </c>
      <c r="H624" s="193">
        <v>0</v>
      </c>
      <c r="I624" s="194">
        <f t="shared" si="321"/>
        <v>0</v>
      </c>
      <c r="J624" s="168"/>
      <c r="K624" s="195" t="s">
        <v>20</v>
      </c>
      <c r="L624" s="196">
        <v>0</v>
      </c>
      <c r="M624" s="196">
        <v>0</v>
      </c>
      <c r="N624" s="196">
        <v>0</v>
      </c>
      <c r="O624" s="196">
        <v>0</v>
      </c>
      <c r="P624" s="196">
        <v>0</v>
      </c>
      <c r="Q624" s="196">
        <v>0</v>
      </c>
      <c r="R624" s="197">
        <v>0</v>
      </c>
      <c r="S624" s="198">
        <f t="shared" si="322"/>
        <v>0</v>
      </c>
      <c r="U624" s="291" t="s">
        <v>135</v>
      </c>
      <c r="V624" s="231">
        <v>0</v>
      </c>
      <c r="W624" s="231">
        <v>0</v>
      </c>
      <c r="X624" s="231">
        <v>0</v>
      </c>
      <c r="Y624" s="231">
        <v>0</v>
      </c>
      <c r="Z624" s="231">
        <v>0</v>
      </c>
      <c r="AA624" s="231">
        <v>0</v>
      </c>
      <c r="AB624" s="231">
        <v>0</v>
      </c>
      <c r="AC624" s="231">
        <v>0</v>
      </c>
      <c r="AD624" s="231">
        <v>0</v>
      </c>
      <c r="AE624" s="262">
        <f t="shared" si="324"/>
        <v>0</v>
      </c>
      <c r="AF624" s="233">
        <f t="shared" si="320"/>
        <v>0</v>
      </c>
      <c r="AG624" s="149" t="str">
        <f t="shared" si="323"/>
        <v/>
      </c>
      <c r="AH624" s="160"/>
      <c r="AI624" s="160"/>
      <c r="AR624" s="161"/>
      <c r="BA624" s="160"/>
      <c r="BI624" s="161"/>
      <c r="BR624" s="160"/>
      <c r="BX624" s="23"/>
      <c r="CG624" s="160"/>
    </row>
    <row r="625" spans="1:85" ht="15.75" thickBot="1">
      <c r="A625" s="206" t="s">
        <v>11</v>
      </c>
      <c r="B625" s="207">
        <v>0</v>
      </c>
      <c r="C625" s="207">
        <v>0</v>
      </c>
      <c r="D625" s="207">
        <v>0</v>
      </c>
      <c r="E625" s="207">
        <v>0</v>
      </c>
      <c r="F625" s="363"/>
      <c r="G625" s="207">
        <v>0</v>
      </c>
      <c r="H625" s="208">
        <v>0</v>
      </c>
      <c r="I625" s="209">
        <f t="shared" si="321"/>
        <v>0</v>
      </c>
      <c r="J625" s="168"/>
      <c r="K625" s="210" t="s">
        <v>11</v>
      </c>
      <c r="L625" s="207">
        <v>0</v>
      </c>
      <c r="M625" s="207">
        <v>0</v>
      </c>
      <c r="N625" s="207">
        <v>0</v>
      </c>
      <c r="O625" s="207">
        <v>0</v>
      </c>
      <c r="P625" s="207">
        <v>0</v>
      </c>
      <c r="Q625" s="207">
        <v>0</v>
      </c>
      <c r="R625" s="211">
        <v>0</v>
      </c>
      <c r="S625" s="212">
        <f t="shared" si="322"/>
        <v>0</v>
      </c>
      <c r="U625" s="293" t="s">
        <v>11</v>
      </c>
      <c r="V625" s="226">
        <v>0</v>
      </c>
      <c r="W625" s="226">
        <v>0</v>
      </c>
      <c r="X625" s="226">
        <v>0</v>
      </c>
      <c r="Y625" s="226">
        <v>0</v>
      </c>
      <c r="Z625" s="226">
        <v>0</v>
      </c>
      <c r="AA625" s="226">
        <v>0</v>
      </c>
      <c r="AB625" s="226">
        <v>0</v>
      </c>
      <c r="AC625" s="226">
        <v>0</v>
      </c>
      <c r="AD625" s="226">
        <v>0</v>
      </c>
      <c r="AE625" s="263">
        <f t="shared" si="324"/>
        <v>0</v>
      </c>
      <c r="AF625" s="264">
        <f t="shared" si="320"/>
        <v>0</v>
      </c>
      <c r="AG625" s="149" t="str">
        <f t="shared" si="323"/>
        <v/>
      </c>
      <c r="AH625" s="160"/>
      <c r="AI625" s="160"/>
      <c r="AR625" s="161"/>
      <c r="BA625" s="160"/>
      <c r="BI625" s="161"/>
      <c r="BR625" s="160"/>
      <c r="BX625" s="23"/>
      <c r="CG625" s="160"/>
    </row>
    <row r="626" spans="1:85" ht="15">
      <c r="A626" s="213" t="s">
        <v>26</v>
      </c>
      <c r="B626" s="214">
        <f>SUM(B605:B621)</f>
        <v>30392.908931902766</v>
      </c>
      <c r="C626" s="214">
        <f t="shared" ref="C626:H626" si="325">SUM(C605:C621)</f>
        <v>0</v>
      </c>
      <c r="D626" s="214">
        <f t="shared" si="325"/>
        <v>7703.3073480660632</v>
      </c>
      <c r="E626" s="214">
        <f t="shared" si="325"/>
        <v>4426.3937757977747</v>
      </c>
      <c r="F626" s="214">
        <f t="shared" si="325"/>
        <v>0</v>
      </c>
      <c r="G626" s="214">
        <f t="shared" si="325"/>
        <v>2562.2318743887863</v>
      </c>
      <c r="H626" s="216">
        <f t="shared" si="325"/>
        <v>0</v>
      </c>
      <c r="I626" s="173">
        <f t="shared" ref="I626" si="326">SUM(I605:I621)</f>
        <v>45084.841930155388</v>
      </c>
      <c r="J626" s="168"/>
      <c r="K626" s="215" t="s">
        <v>26</v>
      </c>
      <c r="L626" s="214">
        <f>SUM(L605:L621)</f>
        <v>30392.908931902766</v>
      </c>
      <c r="M626" s="214">
        <f t="shared" ref="M626:R626" si="327">SUM(M605:M621)</f>
        <v>0</v>
      </c>
      <c r="N626" s="214">
        <f t="shared" si="327"/>
        <v>7703.3073480660632</v>
      </c>
      <c r="O626" s="214">
        <f t="shared" si="327"/>
        <v>4426.3937757977747</v>
      </c>
      <c r="P626" s="214">
        <f t="shared" si="327"/>
        <v>20446.153126570749</v>
      </c>
      <c r="Q626" s="214">
        <f t="shared" si="327"/>
        <v>2562.2318743887863</v>
      </c>
      <c r="R626" s="216">
        <f t="shared" si="327"/>
        <v>0</v>
      </c>
      <c r="S626" s="217">
        <f t="shared" ref="S626" si="328">SUM(S605:S621)</f>
        <v>65530.995056726133</v>
      </c>
      <c r="U626" s="243" t="s">
        <v>63</v>
      </c>
      <c r="V626" s="244">
        <f>SUM(V605:V621)</f>
        <v>30392.908931902766</v>
      </c>
      <c r="W626" s="244">
        <f t="shared" ref="W626:AE626" si="329">SUM(W605:W621)</f>
        <v>6313.7986746898378</v>
      </c>
      <c r="X626" s="244">
        <f t="shared" si="329"/>
        <v>1389.5086733762253</v>
      </c>
      <c r="Y626" s="244">
        <f t="shared" si="329"/>
        <v>1363.3057088679284</v>
      </c>
      <c r="Z626" s="244">
        <f t="shared" si="329"/>
        <v>1416.4391201125852</v>
      </c>
      <c r="AA626" s="244">
        <f t="shared" si="329"/>
        <v>404.42723423755177</v>
      </c>
      <c r="AB626" s="244">
        <f t="shared" si="329"/>
        <v>1479.0061514829865</v>
      </c>
      <c r="AC626" s="244">
        <f t="shared" si="329"/>
        <v>1083.2257229057998</v>
      </c>
      <c r="AD626" s="244">
        <f t="shared" si="329"/>
        <v>1242.2217125797099</v>
      </c>
      <c r="AE626" s="265">
        <f t="shared" si="329"/>
        <v>20446.153126570749</v>
      </c>
      <c r="AF626" s="266">
        <f>SUM(AF605:AF621)</f>
        <v>65530.995056726133</v>
      </c>
      <c r="AG626" s="152" t="str">
        <f t="shared" si="323"/>
        <v/>
      </c>
      <c r="AH626" s="160"/>
      <c r="AI626" s="160"/>
      <c r="AR626" s="161"/>
      <c r="BA626" s="160"/>
      <c r="BI626" s="161"/>
      <c r="BR626" s="160"/>
      <c r="BX626" s="23"/>
      <c r="CG626" s="160"/>
    </row>
    <row r="627" spans="1:85" s="23" customFormat="1" ht="15" thickBot="1">
      <c r="A627" s="59" t="s">
        <v>88</v>
      </c>
      <c r="B627" s="47">
        <f>IF($I626=0,"-",B626/$I626)</f>
        <v>0.6741269932583307</v>
      </c>
      <c r="C627" s="47">
        <f t="shared" ref="C627:H627" si="330">IF($I626=0,"-",C626/$I626)</f>
        <v>0</v>
      </c>
      <c r="D627" s="47">
        <f t="shared" si="330"/>
        <v>0.17086246770033897</v>
      </c>
      <c r="E627" s="47">
        <f t="shared" si="330"/>
        <v>9.8179201396670371E-2</v>
      </c>
      <c r="F627" s="47">
        <f t="shared" si="330"/>
        <v>0</v>
      </c>
      <c r="G627" s="47">
        <f t="shared" si="330"/>
        <v>5.6831337644660015E-2</v>
      </c>
      <c r="H627" s="70">
        <f t="shared" si="330"/>
        <v>0</v>
      </c>
      <c r="I627" s="48">
        <f>SUM(B627:H627)</f>
        <v>1</v>
      </c>
      <c r="K627" s="81" t="s">
        <v>88</v>
      </c>
      <c r="L627" s="98">
        <f>IF($S626=0,"-",L626/$S626)</f>
        <v>0.46379440607598743</v>
      </c>
      <c r="M627" s="98">
        <f t="shared" ref="M627:R627" si="331">IF($S626=0,"-",M626/$S626)</f>
        <v>0</v>
      </c>
      <c r="N627" s="98">
        <f t="shared" si="331"/>
        <v>0.11755211928947189</v>
      </c>
      <c r="O627" s="98">
        <f t="shared" si="331"/>
        <v>6.7546567421509759E-2</v>
      </c>
      <c r="P627" s="98">
        <f t="shared" si="331"/>
        <v>0.31200736550500685</v>
      </c>
      <c r="Q627" s="98">
        <f t="shared" si="331"/>
        <v>3.9099541708024127E-2</v>
      </c>
      <c r="R627" s="99">
        <f t="shared" si="331"/>
        <v>0</v>
      </c>
      <c r="S627" s="100">
        <f>SUM(L627:R627)</f>
        <v>1</v>
      </c>
      <c r="U627" s="110" t="s">
        <v>88</v>
      </c>
      <c r="V627" s="133">
        <f>V626/$AF626</f>
        <v>0.46379440607598743</v>
      </c>
      <c r="W627" s="133">
        <f t="shared" ref="W627:AF627" si="332">W626/$AF626</f>
        <v>9.6348280218000237E-2</v>
      </c>
      <c r="X627" s="133">
        <f t="shared" si="332"/>
        <v>2.1203839071471654E-2</v>
      </c>
      <c r="Y627" s="133">
        <f t="shared" si="332"/>
        <v>2.0803983026471656E-2</v>
      </c>
      <c r="Z627" s="133">
        <f t="shared" si="332"/>
        <v>2.1614796462139197E-2</v>
      </c>
      <c r="AA627" s="133">
        <f t="shared" si="332"/>
        <v>6.1715411750952985E-3</v>
      </c>
      <c r="AB627" s="133">
        <f t="shared" si="332"/>
        <v>2.2569566511277638E-2</v>
      </c>
      <c r="AC627" s="133">
        <f t="shared" si="332"/>
        <v>1.6529975196746489E-2</v>
      </c>
      <c r="AD627" s="267">
        <f t="shared" si="332"/>
        <v>1.8956246757803621E-2</v>
      </c>
      <c r="AE627" s="267">
        <f t="shared" si="332"/>
        <v>0.31200736550500685</v>
      </c>
      <c r="AF627" s="268">
        <f t="shared" si="332"/>
        <v>1</v>
      </c>
      <c r="AG627" s="153"/>
      <c r="AR627" s="218"/>
      <c r="BI627" s="218"/>
    </row>
    <row r="628" spans="1:85" ht="15" thickBot="1">
      <c r="A628" s="247"/>
      <c r="B628" s="247"/>
      <c r="C628" s="247"/>
      <c r="D628" s="247"/>
      <c r="E628" s="247"/>
      <c r="F628" s="247"/>
      <c r="G628" s="247"/>
      <c r="H628" s="247"/>
      <c r="I628" s="247"/>
      <c r="K628" s="247"/>
      <c r="L628" s="247"/>
      <c r="M628" s="247"/>
      <c r="N628" s="247"/>
      <c r="O628" s="247"/>
      <c r="P628" s="247"/>
      <c r="Q628" s="247"/>
      <c r="R628" s="247"/>
      <c r="S628" s="247"/>
      <c r="AG628" s="160"/>
      <c r="AH628" s="160"/>
      <c r="AI628" s="160"/>
      <c r="AP628" s="161"/>
      <c r="BA628" s="160"/>
      <c r="BG628" s="161"/>
      <c r="BR628" s="160"/>
      <c r="BV628" s="23"/>
      <c r="CG628" s="160"/>
    </row>
    <row r="629" spans="1:85" ht="28.5">
      <c r="A629" s="380" t="s">
        <v>51</v>
      </c>
      <c r="B629" s="164" t="s">
        <v>0</v>
      </c>
      <c r="C629" s="164" t="s">
        <v>1</v>
      </c>
      <c r="D629" s="164" t="s">
        <v>2</v>
      </c>
      <c r="E629" s="164" t="s">
        <v>3</v>
      </c>
      <c r="F629" s="164" t="s">
        <v>27</v>
      </c>
      <c r="G629" s="164" t="s">
        <v>4</v>
      </c>
      <c r="H629" s="164" t="s">
        <v>5</v>
      </c>
      <c r="I629" s="165" t="s">
        <v>6</v>
      </c>
      <c r="K629" s="382" t="s">
        <v>51</v>
      </c>
      <c r="L629" s="166" t="s">
        <v>0</v>
      </c>
      <c r="M629" s="166" t="s">
        <v>1</v>
      </c>
      <c r="N629" s="166" t="s">
        <v>2</v>
      </c>
      <c r="O629" s="166" t="s">
        <v>3</v>
      </c>
      <c r="P629" s="166" t="s">
        <v>27</v>
      </c>
      <c r="Q629" s="166" t="s">
        <v>4</v>
      </c>
      <c r="R629" s="166" t="s">
        <v>5</v>
      </c>
      <c r="S629" s="167" t="s">
        <v>6</v>
      </c>
    </row>
    <row r="630" spans="1:85" ht="15" customHeight="1">
      <c r="A630" s="381" t="s">
        <v>51</v>
      </c>
      <c r="B630" s="318" t="s">
        <v>69</v>
      </c>
      <c r="C630" s="319"/>
      <c r="D630" s="319"/>
      <c r="E630" s="319"/>
      <c r="F630" s="319"/>
      <c r="G630" s="319"/>
      <c r="H630" s="319"/>
      <c r="I630" s="320"/>
      <c r="K630" s="383" t="s">
        <v>51</v>
      </c>
      <c r="L630" s="321" t="s">
        <v>69</v>
      </c>
      <c r="M630" s="322"/>
      <c r="N630" s="322"/>
      <c r="O630" s="322"/>
      <c r="P630" s="322"/>
      <c r="Q630" s="322"/>
      <c r="R630" s="322"/>
      <c r="S630" s="323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</row>
    <row r="631" spans="1:85" ht="15">
      <c r="A631" s="170" t="s">
        <v>7</v>
      </c>
      <c r="B631" s="171">
        <v>1.4440388453391299E-2</v>
      </c>
      <c r="C631" s="171">
        <v>0</v>
      </c>
      <c r="D631" s="171">
        <v>2.168321349565426E-2</v>
      </c>
      <c r="E631" s="171">
        <v>0</v>
      </c>
      <c r="F631" s="171">
        <v>0</v>
      </c>
      <c r="G631" s="171">
        <v>0</v>
      </c>
      <c r="H631" s="172">
        <v>0</v>
      </c>
      <c r="I631" s="173">
        <f>SUM(B631:H631)</f>
        <v>3.6123601949045556E-2</v>
      </c>
      <c r="J631" s="168"/>
      <c r="K631" s="222" t="s">
        <v>7</v>
      </c>
      <c r="L631" s="171">
        <v>1.4440388453391299E-2</v>
      </c>
      <c r="M631" s="171">
        <v>0</v>
      </c>
      <c r="N631" s="171">
        <v>2.168321349565426E-2</v>
      </c>
      <c r="O631" s="171">
        <v>0</v>
      </c>
      <c r="P631" s="171">
        <v>0</v>
      </c>
      <c r="Q631" s="171">
        <v>0</v>
      </c>
      <c r="R631" s="223">
        <v>0</v>
      </c>
      <c r="S631" s="224">
        <f>SUM(L631:R631)</f>
        <v>3.6123601949045556E-2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</row>
    <row r="632" spans="1:85" ht="15">
      <c r="A632" s="178" t="s">
        <v>8</v>
      </c>
      <c r="B632" s="179">
        <v>0.10827557211983317</v>
      </c>
      <c r="C632" s="179">
        <v>0</v>
      </c>
      <c r="D632" s="179">
        <v>0</v>
      </c>
      <c r="E632" s="179">
        <v>0</v>
      </c>
      <c r="F632" s="179">
        <v>0</v>
      </c>
      <c r="G632" s="179">
        <v>0</v>
      </c>
      <c r="H632" s="180">
        <v>0</v>
      </c>
      <c r="I632" s="181">
        <f t="shared" ref="I632:I651" si="333">SUM(B632:H632)</f>
        <v>0.10827557211983317</v>
      </c>
      <c r="J632" s="168"/>
      <c r="K632" s="182" t="s">
        <v>8</v>
      </c>
      <c r="L632" s="183">
        <v>0.10827557211983317</v>
      </c>
      <c r="M632" s="183">
        <v>0</v>
      </c>
      <c r="N632" s="183">
        <v>0</v>
      </c>
      <c r="O632" s="183">
        <v>0</v>
      </c>
      <c r="P632" s="183">
        <v>0</v>
      </c>
      <c r="Q632" s="183">
        <v>0</v>
      </c>
      <c r="R632" s="184">
        <v>0</v>
      </c>
      <c r="S632" s="185">
        <f t="shared" ref="S632:S651" si="334">SUM(L632:R632)</f>
        <v>0.10827557211983317</v>
      </c>
    </row>
    <row r="633" spans="1:85" ht="15">
      <c r="A633" s="186" t="s">
        <v>10</v>
      </c>
      <c r="B633" s="175">
        <v>0.59763945461356016</v>
      </c>
      <c r="C633" s="175">
        <v>0</v>
      </c>
      <c r="D633" s="175">
        <v>1.9145053851949161E-3</v>
      </c>
      <c r="E633" s="175">
        <v>0</v>
      </c>
      <c r="F633" s="175">
        <v>0</v>
      </c>
      <c r="G633" s="175">
        <v>0</v>
      </c>
      <c r="H633" s="187">
        <v>0</v>
      </c>
      <c r="I633" s="173">
        <f t="shared" si="333"/>
        <v>0.59955395999875505</v>
      </c>
      <c r="J633" s="168"/>
      <c r="K633" s="188" t="s">
        <v>10</v>
      </c>
      <c r="L633" s="175">
        <v>0.59763945461356016</v>
      </c>
      <c r="M633" s="175">
        <v>0</v>
      </c>
      <c r="N633" s="175">
        <v>1.9145053851949161E-3</v>
      </c>
      <c r="O633" s="175">
        <v>0</v>
      </c>
      <c r="P633" s="175">
        <v>0</v>
      </c>
      <c r="Q633" s="175">
        <v>0</v>
      </c>
      <c r="R633" s="176">
        <v>0</v>
      </c>
      <c r="S633" s="177">
        <f t="shared" si="334"/>
        <v>0.59955395999875505</v>
      </c>
    </row>
    <row r="634" spans="1:85" ht="15">
      <c r="A634" s="178" t="s">
        <v>56</v>
      </c>
      <c r="B634" s="179">
        <v>0</v>
      </c>
      <c r="C634" s="179">
        <v>0</v>
      </c>
      <c r="D634" s="179">
        <v>0</v>
      </c>
      <c r="E634" s="179">
        <v>0</v>
      </c>
      <c r="F634" s="179">
        <v>0</v>
      </c>
      <c r="G634" s="179">
        <v>0</v>
      </c>
      <c r="H634" s="180">
        <v>0</v>
      </c>
      <c r="I634" s="181">
        <f t="shared" si="333"/>
        <v>0</v>
      </c>
      <c r="J634" s="168"/>
      <c r="K634" s="182" t="s">
        <v>56</v>
      </c>
      <c r="L634" s="183">
        <v>0</v>
      </c>
      <c r="M634" s="183">
        <v>0</v>
      </c>
      <c r="N634" s="183">
        <v>0</v>
      </c>
      <c r="O634" s="183">
        <v>0</v>
      </c>
      <c r="P634" s="183">
        <v>0</v>
      </c>
      <c r="Q634" s="183">
        <v>0</v>
      </c>
      <c r="R634" s="184">
        <v>0</v>
      </c>
      <c r="S634" s="185">
        <f t="shared" si="334"/>
        <v>0</v>
      </c>
    </row>
    <row r="635" spans="1:85" ht="15">
      <c r="A635" s="186" t="s">
        <v>16</v>
      </c>
      <c r="B635" s="175">
        <v>7.5163582480610334</v>
      </c>
      <c r="C635" s="175">
        <v>3.2486171456726394E-2</v>
      </c>
      <c r="D635" s="175">
        <v>0.60566611687495719</v>
      </c>
      <c r="E635" s="175">
        <v>0</v>
      </c>
      <c r="F635" s="175">
        <v>0</v>
      </c>
      <c r="G635" s="175">
        <v>0</v>
      </c>
      <c r="H635" s="187">
        <v>0</v>
      </c>
      <c r="I635" s="173">
        <f t="shared" si="333"/>
        <v>8.1545105363927171</v>
      </c>
      <c r="J635" s="168"/>
      <c r="K635" s="188" t="s">
        <v>16</v>
      </c>
      <c r="L635" s="175">
        <v>7.5163582480610334</v>
      </c>
      <c r="M635" s="175">
        <v>3.2486171456726394E-2</v>
      </c>
      <c r="N635" s="175">
        <v>0.60566611687495719</v>
      </c>
      <c r="O635" s="175">
        <v>0</v>
      </c>
      <c r="P635" s="175">
        <v>0</v>
      </c>
      <c r="Q635" s="175">
        <v>0</v>
      </c>
      <c r="R635" s="176">
        <v>0</v>
      </c>
      <c r="S635" s="177">
        <f t="shared" si="334"/>
        <v>8.1545105363927171</v>
      </c>
    </row>
    <row r="636" spans="1:85" ht="15">
      <c r="A636" s="178" t="s">
        <v>15</v>
      </c>
      <c r="B636" s="179">
        <v>1.267705153604632</v>
      </c>
      <c r="C636" s="179">
        <v>2.8609324455403477E-2</v>
      </c>
      <c r="D636" s="179">
        <v>0</v>
      </c>
      <c r="E636" s="179">
        <v>0</v>
      </c>
      <c r="F636" s="179">
        <v>0</v>
      </c>
      <c r="G636" s="179">
        <v>0</v>
      </c>
      <c r="H636" s="180">
        <v>0</v>
      </c>
      <c r="I636" s="181">
        <f t="shared" si="333"/>
        <v>1.2963144780600355</v>
      </c>
      <c r="J636" s="168"/>
      <c r="K636" s="182" t="s">
        <v>15</v>
      </c>
      <c r="L636" s="183">
        <v>1.267705153604632</v>
      </c>
      <c r="M636" s="183">
        <v>2.8609324455403477E-2</v>
      </c>
      <c r="N636" s="183">
        <v>0</v>
      </c>
      <c r="O636" s="183">
        <v>0</v>
      </c>
      <c r="P636" s="183">
        <v>0</v>
      </c>
      <c r="Q636" s="183">
        <v>0</v>
      </c>
      <c r="R636" s="184">
        <v>0</v>
      </c>
      <c r="S636" s="185">
        <f t="shared" si="334"/>
        <v>1.2963144780600355</v>
      </c>
    </row>
    <row r="637" spans="1:85" ht="15">
      <c r="A637" s="186" t="s">
        <v>58</v>
      </c>
      <c r="B637" s="175">
        <v>0</v>
      </c>
      <c r="C637" s="175">
        <v>1.3660495548000657E-2</v>
      </c>
      <c r="D637" s="175">
        <v>0</v>
      </c>
      <c r="E637" s="175">
        <v>0.66302117721982035</v>
      </c>
      <c r="F637" s="175">
        <v>26.184549255195666</v>
      </c>
      <c r="G637" s="175">
        <v>0</v>
      </c>
      <c r="H637" s="187">
        <v>0</v>
      </c>
      <c r="I637" s="173">
        <f t="shared" si="333"/>
        <v>26.861230927963486</v>
      </c>
      <c r="J637" s="168"/>
      <c r="K637" s="188" t="s">
        <v>58</v>
      </c>
      <c r="L637" s="175">
        <v>0</v>
      </c>
      <c r="M637" s="175">
        <v>1.3660495548000657E-2</v>
      </c>
      <c r="N637" s="175">
        <v>0</v>
      </c>
      <c r="O637" s="175">
        <v>0.66302117721982035</v>
      </c>
      <c r="P637" s="175">
        <v>26.184549255195666</v>
      </c>
      <c r="Q637" s="175">
        <v>0</v>
      </c>
      <c r="R637" s="176">
        <v>0</v>
      </c>
      <c r="S637" s="177">
        <f t="shared" si="334"/>
        <v>26.861230927963486</v>
      </c>
    </row>
    <row r="638" spans="1:85" ht="15">
      <c r="A638" s="178" t="s">
        <v>12</v>
      </c>
      <c r="B638" s="179">
        <v>0</v>
      </c>
      <c r="C638" s="179">
        <v>0</v>
      </c>
      <c r="D638" s="179">
        <v>0</v>
      </c>
      <c r="E638" s="179">
        <v>0.52794851503900042</v>
      </c>
      <c r="F638" s="179">
        <v>0</v>
      </c>
      <c r="G638" s="179">
        <v>0</v>
      </c>
      <c r="H638" s="180">
        <v>0</v>
      </c>
      <c r="I638" s="181">
        <f t="shared" si="333"/>
        <v>0.52794851503900042</v>
      </c>
      <c r="J638" s="168"/>
      <c r="K638" s="182" t="s">
        <v>12</v>
      </c>
      <c r="L638" s="183">
        <v>0</v>
      </c>
      <c r="M638" s="183">
        <v>0</v>
      </c>
      <c r="N638" s="183">
        <v>0</v>
      </c>
      <c r="O638" s="183">
        <v>0.52794851503900042</v>
      </c>
      <c r="P638" s="183">
        <v>0</v>
      </c>
      <c r="Q638" s="183">
        <v>0</v>
      </c>
      <c r="R638" s="184">
        <v>0</v>
      </c>
      <c r="S638" s="185">
        <f t="shared" si="334"/>
        <v>0.52794851503900042</v>
      </c>
    </row>
    <row r="639" spans="1:85" ht="15">
      <c r="A639" s="186" t="s">
        <v>59</v>
      </c>
      <c r="B639" s="175">
        <v>0</v>
      </c>
      <c r="C639" s="175">
        <v>0</v>
      </c>
      <c r="D639" s="175">
        <v>0</v>
      </c>
      <c r="E639" s="175">
        <v>0</v>
      </c>
      <c r="F639" s="175">
        <v>0</v>
      </c>
      <c r="G639" s="175">
        <v>0</v>
      </c>
      <c r="H639" s="187">
        <v>0</v>
      </c>
      <c r="I639" s="173">
        <f t="shared" si="333"/>
        <v>0</v>
      </c>
      <c r="J639" s="168"/>
      <c r="K639" s="188" t="s">
        <v>59</v>
      </c>
      <c r="L639" s="175">
        <v>0</v>
      </c>
      <c r="M639" s="175">
        <v>0</v>
      </c>
      <c r="N639" s="175">
        <v>0</v>
      </c>
      <c r="O639" s="175">
        <v>0</v>
      </c>
      <c r="P639" s="175">
        <v>0</v>
      </c>
      <c r="Q639" s="175">
        <v>0</v>
      </c>
      <c r="R639" s="176">
        <v>0</v>
      </c>
      <c r="S639" s="177">
        <f t="shared" si="334"/>
        <v>0</v>
      </c>
    </row>
    <row r="640" spans="1:85" ht="15">
      <c r="A640" s="178" t="s">
        <v>17</v>
      </c>
      <c r="B640" s="179">
        <v>0.55627877840818873</v>
      </c>
      <c r="C640" s="179">
        <v>0</v>
      </c>
      <c r="D640" s="179">
        <v>2.6930745121916868E-3</v>
      </c>
      <c r="E640" s="179">
        <v>1.6386586114378474E-2</v>
      </c>
      <c r="F640" s="179">
        <v>0</v>
      </c>
      <c r="G640" s="179">
        <v>0</v>
      </c>
      <c r="H640" s="180">
        <v>0</v>
      </c>
      <c r="I640" s="181">
        <f t="shared" si="333"/>
        <v>0.57535843903475892</v>
      </c>
      <c r="J640" s="168"/>
      <c r="K640" s="182" t="s">
        <v>17</v>
      </c>
      <c r="L640" s="183">
        <v>0.55627877840818873</v>
      </c>
      <c r="M640" s="183">
        <v>0</v>
      </c>
      <c r="N640" s="183">
        <v>2.6930745121916868E-3</v>
      </c>
      <c r="O640" s="183">
        <v>1.6386586114378474E-2</v>
      </c>
      <c r="P640" s="183">
        <v>0</v>
      </c>
      <c r="Q640" s="183">
        <v>0</v>
      </c>
      <c r="R640" s="184">
        <v>0</v>
      </c>
      <c r="S640" s="185">
        <f t="shared" si="334"/>
        <v>0.57535843903475892</v>
      </c>
    </row>
    <row r="641" spans="1:70" ht="15">
      <c r="A641" s="186" t="s">
        <v>139</v>
      </c>
      <c r="B641" s="175">
        <v>222.59382541888436</v>
      </c>
      <c r="C641" s="175">
        <v>0</v>
      </c>
      <c r="D641" s="175">
        <v>57.530784743702242</v>
      </c>
      <c r="E641" s="175">
        <v>0</v>
      </c>
      <c r="F641" s="175">
        <v>0</v>
      </c>
      <c r="G641" s="175">
        <v>0</v>
      </c>
      <c r="H641" s="187">
        <v>0</v>
      </c>
      <c r="I641" s="173">
        <f t="shared" si="333"/>
        <v>280.12461016258658</v>
      </c>
      <c r="J641" s="168"/>
      <c r="K641" s="188" t="s">
        <v>139</v>
      </c>
      <c r="L641" s="175">
        <v>222.59382541888436</v>
      </c>
      <c r="M641" s="175">
        <v>0</v>
      </c>
      <c r="N641" s="175">
        <v>57.530784743702242</v>
      </c>
      <c r="O641" s="175">
        <v>0</v>
      </c>
      <c r="P641" s="175">
        <v>0</v>
      </c>
      <c r="Q641" s="175">
        <v>0</v>
      </c>
      <c r="R641" s="176">
        <v>0</v>
      </c>
      <c r="S641" s="177">
        <f t="shared" si="334"/>
        <v>280.12461016258658</v>
      </c>
    </row>
    <row r="642" spans="1:70" ht="15">
      <c r="A642" s="178" t="s">
        <v>25</v>
      </c>
      <c r="B642" s="179">
        <v>37.229447105399316</v>
      </c>
      <c r="C642" s="179">
        <v>4.8373094314037232E-2</v>
      </c>
      <c r="D642" s="179">
        <v>0.77006509807162016</v>
      </c>
      <c r="E642" s="179">
        <v>61.863683565531048</v>
      </c>
      <c r="F642" s="179">
        <v>0</v>
      </c>
      <c r="G642" s="179">
        <v>20.861687050379601</v>
      </c>
      <c r="H642" s="180">
        <v>0.2926892852409414</v>
      </c>
      <c r="I642" s="181">
        <f t="shared" si="333"/>
        <v>121.06594519893656</v>
      </c>
      <c r="J642" s="168"/>
      <c r="K642" s="182" t="s">
        <v>25</v>
      </c>
      <c r="L642" s="183">
        <v>37.229447105399316</v>
      </c>
      <c r="M642" s="183">
        <v>4.8373094314037232E-2</v>
      </c>
      <c r="N642" s="183">
        <v>0.77006509807162016</v>
      </c>
      <c r="O642" s="183">
        <v>61.863683565531048</v>
      </c>
      <c r="P642" s="183">
        <v>0</v>
      </c>
      <c r="Q642" s="183">
        <v>20.861687050379601</v>
      </c>
      <c r="R642" s="184">
        <v>0.2926892852409414</v>
      </c>
      <c r="S642" s="185">
        <f t="shared" si="334"/>
        <v>121.06594519893656</v>
      </c>
    </row>
    <row r="643" spans="1:70" ht="15">
      <c r="A643" s="186" t="s">
        <v>24</v>
      </c>
      <c r="B643" s="175">
        <v>127.70879812730414</v>
      </c>
      <c r="C643" s="175">
        <v>0</v>
      </c>
      <c r="D643" s="175">
        <v>0</v>
      </c>
      <c r="E643" s="175">
        <v>0</v>
      </c>
      <c r="F643" s="175">
        <v>0</v>
      </c>
      <c r="G643" s="175">
        <v>0</v>
      </c>
      <c r="H643" s="187">
        <v>0</v>
      </c>
      <c r="I643" s="173">
        <f t="shared" si="333"/>
        <v>127.70879812730414</v>
      </c>
      <c r="J643" s="168"/>
      <c r="K643" s="188" t="s">
        <v>24</v>
      </c>
      <c r="L643" s="175">
        <v>127.70879812730414</v>
      </c>
      <c r="M643" s="175">
        <v>0</v>
      </c>
      <c r="N643" s="175">
        <v>0</v>
      </c>
      <c r="O643" s="175">
        <v>0</v>
      </c>
      <c r="P643" s="175">
        <v>0</v>
      </c>
      <c r="Q643" s="175">
        <v>0</v>
      </c>
      <c r="R643" s="176">
        <v>0</v>
      </c>
      <c r="S643" s="177">
        <f t="shared" si="334"/>
        <v>127.70879812730414</v>
      </c>
    </row>
    <row r="644" spans="1:70" ht="15">
      <c r="A644" s="178" t="s">
        <v>60</v>
      </c>
      <c r="B644" s="179">
        <v>26.1309368516573</v>
      </c>
      <c r="C644" s="179">
        <v>1.1836427517299677</v>
      </c>
      <c r="D644" s="179">
        <v>14.879153957740867</v>
      </c>
      <c r="E644" s="179">
        <v>0</v>
      </c>
      <c r="F644" s="179">
        <v>0</v>
      </c>
      <c r="G644" s="179">
        <v>0</v>
      </c>
      <c r="H644" s="180">
        <v>0</v>
      </c>
      <c r="I644" s="181">
        <f t="shared" si="333"/>
        <v>42.193733561128134</v>
      </c>
      <c r="J644" s="168"/>
      <c r="K644" s="182" t="s">
        <v>60</v>
      </c>
      <c r="L644" s="183">
        <v>26.1309368516573</v>
      </c>
      <c r="M644" s="183">
        <v>1.1836427517299677</v>
      </c>
      <c r="N644" s="183">
        <v>14.879153957740867</v>
      </c>
      <c r="O644" s="183">
        <v>0</v>
      </c>
      <c r="P644" s="183">
        <v>0</v>
      </c>
      <c r="Q644" s="183">
        <v>0</v>
      </c>
      <c r="R644" s="184">
        <v>0</v>
      </c>
      <c r="S644" s="185">
        <f t="shared" si="334"/>
        <v>42.193733561128134</v>
      </c>
    </row>
    <row r="645" spans="1:70" ht="15">
      <c r="A645" s="186" t="s">
        <v>22</v>
      </c>
      <c r="B645" s="175">
        <v>5.2853354344881662</v>
      </c>
      <c r="C645" s="175">
        <v>0</v>
      </c>
      <c r="D645" s="175">
        <v>0</v>
      </c>
      <c r="E645" s="175">
        <v>4.1850347327598056E-2</v>
      </c>
      <c r="F645" s="175">
        <v>1.8392343121322976</v>
      </c>
      <c r="G645" s="175">
        <v>0</v>
      </c>
      <c r="H645" s="187">
        <v>0</v>
      </c>
      <c r="I645" s="173">
        <f t="shared" si="333"/>
        <v>7.1664200939480622</v>
      </c>
      <c r="J645" s="168"/>
      <c r="K645" s="188" t="s">
        <v>22</v>
      </c>
      <c r="L645" s="175">
        <v>5.2853354344881662</v>
      </c>
      <c r="M645" s="175">
        <v>0</v>
      </c>
      <c r="N645" s="175">
        <v>0</v>
      </c>
      <c r="O645" s="175">
        <v>4.1850347327598056E-2</v>
      </c>
      <c r="P645" s="175">
        <v>1.8392343121322976</v>
      </c>
      <c r="Q645" s="175">
        <v>0</v>
      </c>
      <c r="R645" s="176">
        <v>0</v>
      </c>
      <c r="S645" s="177">
        <f t="shared" si="334"/>
        <v>7.1664200939480622</v>
      </c>
    </row>
    <row r="646" spans="1:70" ht="15">
      <c r="A646" s="178" t="s">
        <v>21</v>
      </c>
      <c r="B646" s="179">
        <v>0</v>
      </c>
      <c r="C646" s="179">
        <v>0</v>
      </c>
      <c r="D646" s="179">
        <v>0</v>
      </c>
      <c r="E646" s="179">
        <v>0</v>
      </c>
      <c r="F646" s="179">
        <v>0</v>
      </c>
      <c r="G646" s="179">
        <v>0</v>
      </c>
      <c r="H646" s="180">
        <v>0</v>
      </c>
      <c r="I646" s="181">
        <f t="shared" si="333"/>
        <v>0</v>
      </c>
      <c r="J646" s="168"/>
      <c r="K646" s="182" t="s">
        <v>21</v>
      </c>
      <c r="L646" s="183">
        <v>0</v>
      </c>
      <c r="M646" s="183">
        <v>0</v>
      </c>
      <c r="N646" s="183">
        <v>0</v>
      </c>
      <c r="O646" s="183">
        <v>0</v>
      </c>
      <c r="P646" s="183">
        <v>0</v>
      </c>
      <c r="Q646" s="183">
        <v>0</v>
      </c>
      <c r="R646" s="184">
        <v>0</v>
      </c>
      <c r="S646" s="185">
        <f t="shared" si="334"/>
        <v>0</v>
      </c>
    </row>
    <row r="647" spans="1:70" ht="15">
      <c r="A647" s="189" t="s">
        <v>64</v>
      </c>
      <c r="B647" s="175">
        <v>2.1722354980501426</v>
      </c>
      <c r="C647" s="175">
        <v>0</v>
      </c>
      <c r="D647" s="175">
        <v>0</v>
      </c>
      <c r="E647" s="175">
        <v>0</v>
      </c>
      <c r="F647" s="175">
        <v>0</v>
      </c>
      <c r="G647" s="175">
        <v>0</v>
      </c>
      <c r="H647" s="187">
        <v>0</v>
      </c>
      <c r="I647" s="173">
        <f t="shared" si="333"/>
        <v>2.1722354980501426</v>
      </c>
      <c r="J647" s="168"/>
      <c r="K647" s="190" t="s">
        <v>64</v>
      </c>
      <c r="L647" s="175">
        <v>2.1722354980501426</v>
      </c>
      <c r="M647" s="175">
        <v>0</v>
      </c>
      <c r="N647" s="175">
        <v>0</v>
      </c>
      <c r="O647" s="175">
        <v>0</v>
      </c>
      <c r="P647" s="175">
        <v>0</v>
      </c>
      <c r="Q647" s="175">
        <v>0</v>
      </c>
      <c r="R647" s="176">
        <v>0</v>
      </c>
      <c r="S647" s="177">
        <f t="shared" si="334"/>
        <v>2.1722354980501426</v>
      </c>
    </row>
    <row r="648" spans="1:70">
      <c r="A648" s="191" t="s">
        <v>23</v>
      </c>
      <c r="B648" s="192">
        <v>2.1722354980501426</v>
      </c>
      <c r="C648" s="192">
        <v>0</v>
      </c>
      <c r="D648" s="192">
        <v>0</v>
      </c>
      <c r="E648" s="192">
        <v>0</v>
      </c>
      <c r="F648" s="192">
        <v>0</v>
      </c>
      <c r="G648" s="192">
        <v>0</v>
      </c>
      <c r="H648" s="193">
        <v>0</v>
      </c>
      <c r="I648" s="194">
        <f t="shared" si="333"/>
        <v>2.1722354980501426</v>
      </c>
      <c r="J648" s="168"/>
      <c r="K648" s="195" t="s">
        <v>23</v>
      </c>
      <c r="L648" s="196">
        <v>2.1722354980501426</v>
      </c>
      <c r="M648" s="196">
        <v>0</v>
      </c>
      <c r="N648" s="196">
        <v>0</v>
      </c>
      <c r="O648" s="196">
        <v>0</v>
      </c>
      <c r="P648" s="196">
        <v>0</v>
      </c>
      <c r="Q648" s="196">
        <v>0</v>
      </c>
      <c r="R648" s="197">
        <v>0</v>
      </c>
      <c r="S648" s="198">
        <f t="shared" si="334"/>
        <v>2.1722354980501426</v>
      </c>
    </row>
    <row r="649" spans="1:70">
      <c r="A649" s="199" t="s">
        <v>19</v>
      </c>
      <c r="B649" s="200">
        <v>0</v>
      </c>
      <c r="C649" s="200">
        <v>0</v>
      </c>
      <c r="D649" s="200">
        <v>0</v>
      </c>
      <c r="E649" s="200">
        <v>0</v>
      </c>
      <c r="F649" s="200">
        <v>0</v>
      </c>
      <c r="G649" s="200">
        <v>0</v>
      </c>
      <c r="H649" s="201">
        <v>0</v>
      </c>
      <c r="I649" s="202">
        <f t="shared" si="333"/>
        <v>0</v>
      </c>
      <c r="J649" s="168"/>
      <c r="K649" s="203" t="s">
        <v>19</v>
      </c>
      <c r="L649" s="200">
        <v>0</v>
      </c>
      <c r="M649" s="200">
        <v>0</v>
      </c>
      <c r="N649" s="200">
        <v>0</v>
      </c>
      <c r="O649" s="200">
        <v>0</v>
      </c>
      <c r="P649" s="200">
        <v>0</v>
      </c>
      <c r="Q649" s="200">
        <v>0</v>
      </c>
      <c r="R649" s="204">
        <v>0</v>
      </c>
      <c r="S649" s="205">
        <f t="shared" si="334"/>
        <v>0</v>
      </c>
    </row>
    <row r="650" spans="1:70">
      <c r="A650" s="191" t="s">
        <v>20</v>
      </c>
      <c r="B650" s="192">
        <v>0</v>
      </c>
      <c r="C650" s="192">
        <v>0</v>
      </c>
      <c r="D650" s="192">
        <v>0</v>
      </c>
      <c r="E650" s="192">
        <v>0</v>
      </c>
      <c r="F650" s="192">
        <v>0</v>
      </c>
      <c r="G650" s="192">
        <v>0</v>
      </c>
      <c r="H650" s="193">
        <v>0</v>
      </c>
      <c r="I650" s="194">
        <f t="shared" si="333"/>
        <v>0</v>
      </c>
      <c r="J650" s="168"/>
      <c r="K650" s="195" t="s">
        <v>20</v>
      </c>
      <c r="L650" s="196">
        <v>0</v>
      </c>
      <c r="M650" s="196">
        <v>0</v>
      </c>
      <c r="N650" s="196">
        <v>0</v>
      </c>
      <c r="O650" s="196">
        <v>0</v>
      </c>
      <c r="P650" s="196">
        <v>0</v>
      </c>
      <c r="Q650" s="196">
        <v>0</v>
      </c>
      <c r="R650" s="197">
        <v>0</v>
      </c>
      <c r="S650" s="198">
        <f t="shared" si="334"/>
        <v>0</v>
      </c>
    </row>
    <row r="651" spans="1:70" ht="15" thickBot="1">
      <c r="A651" s="206" t="s">
        <v>11</v>
      </c>
      <c r="B651" s="207">
        <v>0</v>
      </c>
      <c r="C651" s="207">
        <v>0</v>
      </c>
      <c r="D651" s="207">
        <v>0</v>
      </c>
      <c r="E651" s="207">
        <v>0</v>
      </c>
      <c r="F651" s="207">
        <v>0</v>
      </c>
      <c r="G651" s="207">
        <v>0</v>
      </c>
      <c r="H651" s="208">
        <v>0</v>
      </c>
      <c r="I651" s="209">
        <f t="shared" si="333"/>
        <v>0</v>
      </c>
      <c r="J651" s="168"/>
      <c r="K651" s="210" t="s">
        <v>11</v>
      </c>
      <c r="L651" s="207">
        <v>0</v>
      </c>
      <c r="M651" s="207">
        <v>0</v>
      </c>
      <c r="N651" s="207">
        <v>0</v>
      </c>
      <c r="O651" s="207">
        <v>0</v>
      </c>
      <c r="P651" s="207">
        <v>0</v>
      </c>
      <c r="Q651" s="207">
        <v>0</v>
      </c>
      <c r="R651" s="211">
        <v>0</v>
      </c>
      <c r="S651" s="212">
        <f t="shared" si="334"/>
        <v>0</v>
      </c>
    </row>
    <row r="652" spans="1:70" ht="15">
      <c r="A652" s="213" t="s">
        <v>26</v>
      </c>
      <c r="B652" s="214">
        <f>SUM(B631:B647)</f>
        <v>431.18127603104404</v>
      </c>
      <c r="C652" s="214">
        <f t="shared" ref="C652:H652" si="335">SUM(C631:C647)</f>
        <v>1.3067718375041355</v>
      </c>
      <c r="D652" s="214">
        <f t="shared" si="335"/>
        <v>73.811960709782724</v>
      </c>
      <c r="E652" s="214">
        <f t="shared" si="335"/>
        <v>63.112890191231841</v>
      </c>
      <c r="F652" s="214">
        <f t="shared" si="335"/>
        <v>28.023783567327964</v>
      </c>
      <c r="G652" s="214">
        <f t="shared" si="335"/>
        <v>20.861687050379601</v>
      </c>
      <c r="H652" s="216">
        <f t="shared" si="335"/>
        <v>0.2926892852409414</v>
      </c>
      <c r="I652" s="173">
        <f t="shared" ref="I652" si="336">SUM(I631:I647)</f>
        <v>618.59105867251128</v>
      </c>
      <c r="J652" s="168"/>
      <c r="K652" s="215" t="s">
        <v>26</v>
      </c>
      <c r="L652" s="214">
        <f>SUM(L631:L647)</f>
        <v>431.18127603104404</v>
      </c>
      <c r="M652" s="214">
        <f t="shared" ref="M652:R652" si="337">SUM(M631:M647)</f>
        <v>1.3067718375041355</v>
      </c>
      <c r="N652" s="214">
        <f t="shared" si="337"/>
        <v>73.811960709782724</v>
      </c>
      <c r="O652" s="214">
        <f t="shared" si="337"/>
        <v>63.112890191231841</v>
      </c>
      <c r="P652" s="214">
        <f t="shared" si="337"/>
        <v>28.023783567327964</v>
      </c>
      <c r="Q652" s="214">
        <f t="shared" si="337"/>
        <v>20.861687050379601</v>
      </c>
      <c r="R652" s="216">
        <f t="shared" si="337"/>
        <v>0.2926892852409414</v>
      </c>
      <c r="S652" s="217">
        <f t="shared" ref="S652" si="338">SUM(S631:S647)</f>
        <v>618.59105867251128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</row>
    <row r="653" spans="1:70" s="23" customFormat="1" ht="15" thickBot="1">
      <c r="A653" s="59" t="s">
        <v>88</v>
      </c>
      <c r="B653" s="47">
        <f>IF($I652=0,"-",B652/$I652)</f>
        <v>0.69703767939412786</v>
      </c>
      <c r="C653" s="47">
        <f t="shared" ref="C653:H653" si="339">IF($I652=0,"-",C652/$I652)</f>
        <v>2.1124971322871232E-3</v>
      </c>
      <c r="D653" s="47">
        <f t="shared" si="339"/>
        <v>0.1193227087183935</v>
      </c>
      <c r="E653" s="47">
        <f t="shared" si="339"/>
        <v>0.10202683874330695</v>
      </c>
      <c r="F653" s="47">
        <f t="shared" si="339"/>
        <v>4.5302600440857738E-2</v>
      </c>
      <c r="G653" s="47">
        <f t="shared" si="339"/>
        <v>3.3724520841197612E-2</v>
      </c>
      <c r="H653" s="70">
        <f t="shared" si="339"/>
        <v>4.7315472982918465E-4</v>
      </c>
      <c r="I653" s="48">
        <f>SUM(B653:H653)</f>
        <v>1</v>
      </c>
      <c r="K653" s="81" t="s">
        <v>88</v>
      </c>
      <c r="L653" s="98">
        <f>IF($S652=0,"-",L652/$S652)</f>
        <v>0.69703767939412786</v>
      </c>
      <c r="M653" s="98">
        <f t="shared" ref="M653:R653" si="340">IF($S652=0,"-",M652/$S652)</f>
        <v>2.1124971322871232E-3</v>
      </c>
      <c r="N653" s="98">
        <f t="shared" si="340"/>
        <v>0.1193227087183935</v>
      </c>
      <c r="O653" s="98">
        <f t="shared" si="340"/>
        <v>0.10202683874330695</v>
      </c>
      <c r="P653" s="98">
        <f t="shared" si="340"/>
        <v>4.5302600440857738E-2</v>
      </c>
      <c r="Q653" s="98">
        <f t="shared" si="340"/>
        <v>3.3724520841197612E-2</v>
      </c>
      <c r="R653" s="99">
        <f t="shared" si="340"/>
        <v>4.7315472982918465E-4</v>
      </c>
      <c r="S653" s="100">
        <f>SUM(L653:R653)</f>
        <v>1</v>
      </c>
      <c r="U653" s="160"/>
      <c r="V653" s="168"/>
      <c r="W653" s="168"/>
      <c r="X653" s="168"/>
      <c r="Y653" s="168"/>
      <c r="Z653" s="168"/>
      <c r="AA653" s="168"/>
      <c r="AB653" s="168"/>
      <c r="AC653" s="168"/>
      <c r="AD653" s="168"/>
      <c r="AE653" s="168"/>
      <c r="AF653" s="168"/>
      <c r="AG653" s="168"/>
      <c r="AH653" s="168"/>
      <c r="AI653" s="169"/>
      <c r="AJ653" s="160"/>
      <c r="AK653" s="160"/>
      <c r="AL653" s="160"/>
      <c r="AM653" s="160"/>
      <c r="AN653" s="160"/>
      <c r="AO653" s="160"/>
      <c r="AP653" s="160"/>
      <c r="BA653" s="218"/>
      <c r="BR653" s="218"/>
    </row>
    <row r="654" spans="1:70">
      <c r="A654" s="247"/>
      <c r="B654" s="247"/>
      <c r="C654" s="247"/>
      <c r="D654" s="247"/>
      <c r="E654" s="247"/>
      <c r="F654" s="247"/>
      <c r="G654" s="247"/>
      <c r="H654" s="247"/>
      <c r="I654" s="247"/>
      <c r="K654" s="247"/>
      <c r="L654" s="247"/>
      <c r="M654" s="247"/>
      <c r="N654" s="247"/>
      <c r="O654" s="247"/>
      <c r="P654" s="247"/>
      <c r="Q654" s="247"/>
      <c r="R654" s="247"/>
      <c r="S654" s="247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160" customWidth="1"/>
    <col min="2" max="9" width="16.625" style="168" customWidth="1"/>
    <col min="10" max="10" width="14.25" style="160" bestFit="1" customWidth="1"/>
    <col min="11" max="11" width="39.5" style="160" customWidth="1"/>
    <col min="12" max="19" width="16.625" style="168" customWidth="1"/>
    <col min="20" max="20" width="11.625" style="160" customWidth="1"/>
    <col min="21" max="21" width="41" style="160" customWidth="1"/>
    <col min="22" max="23" width="16.625" style="168" customWidth="1"/>
    <col min="24" max="24" width="23.5" style="168" customWidth="1"/>
    <col min="25" max="26" width="16.625" style="168" customWidth="1"/>
    <col min="27" max="27" width="20.5" style="168" customWidth="1"/>
    <col min="28" max="31" width="16.625" style="168" customWidth="1"/>
    <col min="32" max="32" width="21.5" style="168" customWidth="1"/>
    <col min="33" max="34" width="16.625" style="168" customWidth="1"/>
    <col min="35" max="35" width="16.625" style="169" customWidth="1"/>
    <col min="36" max="42" width="16.625" style="160" customWidth="1"/>
    <col min="43" max="50" width="8.625" style="160" customWidth="1"/>
    <col min="51" max="51" width="11" style="160"/>
    <col min="52" max="52" width="22.25" style="160" customWidth="1"/>
    <col min="53" max="53" width="3" style="161" customWidth="1"/>
    <col min="54" max="66" width="8.625" style="160" customWidth="1"/>
    <col min="67" max="68" width="11" style="160"/>
    <col min="69" max="69" width="25.625" style="160" customWidth="1"/>
    <col min="70" max="70" width="4.375" style="161" customWidth="1"/>
    <col min="71" max="84" width="8.625" style="160" customWidth="1"/>
    <col min="85" max="85" width="11" style="23" customWidth="1"/>
    <col min="86" max="88" width="11" style="160"/>
    <col min="89" max="101" width="8.625" style="160" customWidth="1"/>
    <col min="102" max="16384" width="11" style="160"/>
  </cols>
  <sheetData>
    <row r="1" spans="1:85" ht="15" customHeight="1" thickTop="1">
      <c r="A1" s="326" t="s">
        <v>96</v>
      </c>
      <c r="B1" s="327"/>
      <c r="C1" s="327"/>
      <c r="D1" s="327"/>
      <c r="E1" s="327"/>
      <c r="F1" s="327"/>
      <c r="G1" s="327"/>
      <c r="H1" s="327"/>
      <c r="I1" s="328"/>
      <c r="K1" s="335" t="s">
        <v>97</v>
      </c>
      <c r="L1" s="336"/>
      <c r="M1" s="336"/>
      <c r="N1" s="336"/>
      <c r="O1" s="336"/>
      <c r="P1" s="336"/>
      <c r="Q1" s="336"/>
      <c r="R1" s="336"/>
      <c r="S1" s="337"/>
      <c r="U1" s="344" t="s">
        <v>98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>
      <c r="A4" s="162"/>
      <c r="B4" s="162"/>
      <c r="C4" s="162"/>
      <c r="D4" s="162"/>
      <c r="E4" s="162"/>
      <c r="F4" s="162"/>
      <c r="G4" s="162"/>
      <c r="H4" s="162"/>
      <c r="I4" s="162"/>
      <c r="K4" s="162"/>
      <c r="L4" s="162"/>
      <c r="M4" s="162"/>
      <c r="N4" s="162"/>
      <c r="O4" s="162"/>
      <c r="P4" s="162"/>
      <c r="Q4" s="162"/>
      <c r="R4" s="162"/>
      <c r="S4" s="162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</row>
    <row r="5" spans="1:85" ht="80.099999999999994" customHeight="1">
      <c r="A5" s="353" t="s">
        <v>90</v>
      </c>
      <c r="B5" s="164" t="s">
        <v>0</v>
      </c>
      <c r="C5" s="164" t="s">
        <v>1</v>
      </c>
      <c r="D5" s="164" t="s">
        <v>2</v>
      </c>
      <c r="E5" s="164" t="s">
        <v>3</v>
      </c>
      <c r="F5" s="164" t="s">
        <v>27</v>
      </c>
      <c r="G5" s="164" t="s">
        <v>4</v>
      </c>
      <c r="H5" s="164" t="s">
        <v>5</v>
      </c>
      <c r="I5" s="165" t="s">
        <v>6</v>
      </c>
      <c r="K5" s="355" t="s">
        <v>90</v>
      </c>
      <c r="L5" s="166" t="s">
        <v>0</v>
      </c>
      <c r="M5" s="166" t="s">
        <v>1</v>
      </c>
      <c r="N5" s="166" t="s">
        <v>2</v>
      </c>
      <c r="O5" s="166" t="s">
        <v>3</v>
      </c>
      <c r="P5" s="166" t="s">
        <v>27</v>
      </c>
      <c r="Q5" s="166" t="s">
        <v>4</v>
      </c>
      <c r="R5" s="166" t="s">
        <v>5</v>
      </c>
      <c r="S5" s="167" t="s">
        <v>6</v>
      </c>
      <c r="U5" s="168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9"/>
      <c r="AJ5" s="169"/>
      <c r="AR5" s="161"/>
      <c r="BA5" s="160"/>
      <c r="BI5" s="161"/>
      <c r="BR5" s="160"/>
      <c r="BX5" s="23"/>
      <c r="CG5" s="160"/>
    </row>
    <row r="6" spans="1:85" ht="14.25" customHeight="1">
      <c r="A6" s="354" t="s">
        <v>87</v>
      </c>
      <c r="B6" s="318" t="s">
        <v>69</v>
      </c>
      <c r="C6" s="319"/>
      <c r="D6" s="319"/>
      <c r="E6" s="319"/>
      <c r="F6" s="319"/>
      <c r="G6" s="319"/>
      <c r="H6" s="319"/>
      <c r="I6" s="320"/>
      <c r="K6" s="356" t="s">
        <v>87</v>
      </c>
      <c r="L6" s="321" t="s">
        <v>69</v>
      </c>
      <c r="M6" s="322"/>
      <c r="N6" s="322"/>
      <c r="O6" s="322"/>
      <c r="P6" s="322"/>
      <c r="Q6" s="322"/>
      <c r="R6" s="322"/>
      <c r="S6" s="323"/>
      <c r="U6" s="168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9"/>
      <c r="AJ6" s="169"/>
      <c r="AR6" s="161"/>
      <c r="BA6" s="160"/>
      <c r="BI6" s="161"/>
      <c r="BR6" s="160"/>
      <c r="BX6" s="23"/>
      <c r="CG6" s="160"/>
    </row>
    <row r="7" spans="1:85" ht="15">
      <c r="A7" s="170" t="s">
        <v>7</v>
      </c>
      <c r="B7" s="36">
        <f>B33+B85</f>
        <v>6.872381992349581</v>
      </c>
      <c r="C7" s="36">
        <f>C33+C85</f>
        <v>0</v>
      </c>
      <c r="D7" s="36">
        <f>D33+D85</f>
        <v>0.45402609133048832</v>
      </c>
      <c r="E7" s="36">
        <f>E33+E85</f>
        <v>0</v>
      </c>
      <c r="F7" s="171">
        <f>F59+F85</f>
        <v>0.38696661211662908</v>
      </c>
      <c r="G7" s="36">
        <f>G33+G85</f>
        <v>0</v>
      </c>
      <c r="H7" s="36">
        <f>H33+H85</f>
        <v>0</v>
      </c>
      <c r="I7" s="173">
        <f>SUM(B7:H7)</f>
        <v>7.7133746957966984</v>
      </c>
      <c r="J7" s="168"/>
      <c r="K7" s="174" t="s">
        <v>7</v>
      </c>
      <c r="L7" s="36">
        <f>L33+L85</f>
        <v>6.872381992349581</v>
      </c>
      <c r="M7" s="36">
        <f t="shared" ref="M7:O7" si="0">M33+M85</f>
        <v>0</v>
      </c>
      <c r="N7" s="36">
        <f t="shared" si="0"/>
        <v>0.45402609133048832</v>
      </c>
      <c r="O7" s="36">
        <f t="shared" si="0"/>
        <v>0</v>
      </c>
      <c r="P7" s="42">
        <f>P59+P85+P33</f>
        <v>0.38696661211662908</v>
      </c>
      <c r="Q7" s="36">
        <f t="shared" ref="Q7:R7" si="1">Q33+Q85</f>
        <v>0</v>
      </c>
      <c r="R7" s="36">
        <f t="shared" si="1"/>
        <v>0</v>
      </c>
      <c r="S7" s="177">
        <f>SUM(L7:R7)</f>
        <v>7.7133746957966984</v>
      </c>
      <c r="T7" s="168" t="str">
        <f>IF(ABS(S7-I7)&gt;0.01,S7-I7,"")</f>
        <v/>
      </c>
      <c r="U7" s="168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9"/>
      <c r="AJ7" s="169"/>
      <c r="AR7" s="161"/>
      <c r="BA7" s="160"/>
      <c r="BI7" s="161"/>
      <c r="BR7" s="160"/>
      <c r="BX7" s="23"/>
      <c r="CG7" s="160"/>
    </row>
    <row r="8" spans="1:85" ht="15">
      <c r="A8" s="178" t="s">
        <v>8</v>
      </c>
      <c r="B8" s="39">
        <f t="shared" ref="B8:C27" si="2">B34+B86</f>
        <v>27.165409456718077</v>
      </c>
      <c r="C8" s="39">
        <f t="shared" si="2"/>
        <v>0</v>
      </c>
      <c r="D8" s="39">
        <f t="shared" ref="D8:E8" si="3">D34+D86</f>
        <v>5.9928350715645857</v>
      </c>
      <c r="E8" s="39">
        <f t="shared" si="3"/>
        <v>0</v>
      </c>
      <c r="F8" s="179">
        <f t="shared" ref="F8:F27" si="4">F60+F86</f>
        <v>0</v>
      </c>
      <c r="G8" s="39">
        <f t="shared" ref="G8:H8" si="5">G34+G86</f>
        <v>0</v>
      </c>
      <c r="H8" s="39">
        <f t="shared" si="5"/>
        <v>0</v>
      </c>
      <c r="I8" s="181">
        <f t="shared" ref="I8:I27" si="6">SUM(B8:H8)</f>
        <v>33.158244528282665</v>
      </c>
      <c r="J8" s="168"/>
      <c r="K8" s="182" t="s">
        <v>8</v>
      </c>
      <c r="L8" s="87">
        <f t="shared" ref="L8:O27" si="7">L34+L86</f>
        <v>27.165409456718077</v>
      </c>
      <c r="M8" s="87">
        <f t="shared" si="7"/>
        <v>0</v>
      </c>
      <c r="N8" s="87">
        <f t="shared" si="7"/>
        <v>5.9928350715645857</v>
      </c>
      <c r="O8" s="87">
        <f t="shared" si="7"/>
        <v>0</v>
      </c>
      <c r="P8" s="87">
        <f t="shared" ref="P8:P27" si="8">P60+P86+P34</f>
        <v>0</v>
      </c>
      <c r="Q8" s="87">
        <f t="shared" ref="Q8:R8" si="9">Q34+Q86</f>
        <v>0</v>
      </c>
      <c r="R8" s="87">
        <f t="shared" si="9"/>
        <v>0</v>
      </c>
      <c r="S8" s="185">
        <f t="shared" ref="S8:S27" si="10">SUM(L8:R8)</f>
        <v>33.158244528282665</v>
      </c>
      <c r="T8" s="168" t="str">
        <f t="shared" ref="T8:T24" si="11">IF(ABS(S8-I8)&gt;0.01,S8-I8,"")</f>
        <v/>
      </c>
      <c r="U8" s="168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9"/>
      <c r="AJ8" s="169"/>
      <c r="AR8" s="161"/>
      <c r="BA8" s="160"/>
      <c r="BI8" s="161"/>
      <c r="BR8" s="160"/>
      <c r="BX8" s="23"/>
      <c r="CG8" s="160"/>
    </row>
    <row r="9" spans="1:85" ht="15">
      <c r="A9" s="186" t="s">
        <v>10</v>
      </c>
      <c r="B9" s="42">
        <f t="shared" si="2"/>
        <v>29.079575168700881</v>
      </c>
      <c r="C9" s="42">
        <f t="shared" si="2"/>
        <v>0</v>
      </c>
      <c r="D9" s="42">
        <f t="shared" ref="D9:E9" si="12">D35+D87</f>
        <v>2.0522423175775781</v>
      </c>
      <c r="E9" s="42">
        <f t="shared" si="12"/>
        <v>0</v>
      </c>
      <c r="F9" s="175">
        <f t="shared" si="4"/>
        <v>0</v>
      </c>
      <c r="G9" s="42">
        <f t="shared" ref="G9:H9" si="13">G35+G87</f>
        <v>0</v>
      </c>
      <c r="H9" s="42">
        <f t="shared" si="13"/>
        <v>0</v>
      </c>
      <c r="I9" s="173">
        <f t="shared" si="6"/>
        <v>31.131817486278457</v>
      </c>
      <c r="J9" s="168"/>
      <c r="K9" s="174" t="s">
        <v>10</v>
      </c>
      <c r="L9" s="42">
        <f t="shared" si="7"/>
        <v>29.079575168700881</v>
      </c>
      <c r="M9" s="42">
        <f t="shared" si="7"/>
        <v>0</v>
      </c>
      <c r="N9" s="42">
        <f t="shared" si="7"/>
        <v>2.0522423175775781</v>
      </c>
      <c r="O9" s="42">
        <f t="shared" si="7"/>
        <v>0</v>
      </c>
      <c r="P9" s="42">
        <f t="shared" si="8"/>
        <v>0</v>
      </c>
      <c r="Q9" s="42">
        <f t="shared" ref="Q9:R9" si="14">Q35+Q87</f>
        <v>0</v>
      </c>
      <c r="R9" s="42">
        <f t="shared" si="14"/>
        <v>0</v>
      </c>
      <c r="S9" s="177">
        <f t="shared" si="10"/>
        <v>31.131817486278457</v>
      </c>
      <c r="T9" s="168" t="str">
        <f t="shared" si="11"/>
        <v/>
      </c>
      <c r="U9" s="168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9"/>
      <c r="AJ9" s="169"/>
      <c r="AR9" s="161"/>
      <c r="BA9" s="160"/>
      <c r="BI9" s="161"/>
      <c r="BR9" s="160"/>
      <c r="BX9" s="23"/>
      <c r="CG9" s="160"/>
    </row>
    <row r="10" spans="1:85" ht="15">
      <c r="A10" s="178" t="s">
        <v>56</v>
      </c>
      <c r="B10" s="39">
        <f t="shared" si="2"/>
        <v>0</v>
      </c>
      <c r="C10" s="39">
        <f t="shared" si="2"/>
        <v>0</v>
      </c>
      <c r="D10" s="39">
        <f t="shared" ref="D10:E10" si="15">D36+D88</f>
        <v>0</v>
      </c>
      <c r="E10" s="39">
        <f t="shared" si="15"/>
        <v>0</v>
      </c>
      <c r="F10" s="179">
        <f t="shared" si="4"/>
        <v>0</v>
      </c>
      <c r="G10" s="39">
        <f t="shared" ref="G10:H10" si="16">G36+G88</f>
        <v>0</v>
      </c>
      <c r="H10" s="39">
        <f t="shared" si="16"/>
        <v>0</v>
      </c>
      <c r="I10" s="181">
        <f t="shared" si="6"/>
        <v>0</v>
      </c>
      <c r="J10" s="168"/>
      <c r="K10" s="182" t="s">
        <v>56</v>
      </c>
      <c r="L10" s="87">
        <f t="shared" si="7"/>
        <v>0</v>
      </c>
      <c r="M10" s="87">
        <f t="shared" si="7"/>
        <v>0</v>
      </c>
      <c r="N10" s="87">
        <f t="shared" si="7"/>
        <v>0</v>
      </c>
      <c r="O10" s="87">
        <f t="shared" si="7"/>
        <v>0</v>
      </c>
      <c r="P10" s="87">
        <f t="shared" si="8"/>
        <v>0</v>
      </c>
      <c r="Q10" s="87">
        <f t="shared" ref="Q10:R10" si="17">Q36+Q88</f>
        <v>0</v>
      </c>
      <c r="R10" s="87">
        <f t="shared" si="17"/>
        <v>0</v>
      </c>
      <c r="S10" s="185">
        <f t="shared" si="10"/>
        <v>0</v>
      </c>
      <c r="T10" s="168" t="str">
        <f t="shared" si="11"/>
        <v/>
      </c>
      <c r="U10" s="168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9"/>
      <c r="AJ10" s="169"/>
      <c r="AR10" s="161"/>
      <c r="BA10" s="160"/>
      <c r="BI10" s="161"/>
      <c r="BR10" s="160"/>
      <c r="BX10" s="23"/>
      <c r="CG10" s="160"/>
    </row>
    <row r="11" spans="1:85" ht="15">
      <c r="A11" s="186" t="s">
        <v>16</v>
      </c>
      <c r="B11" s="42">
        <f t="shared" si="2"/>
        <v>514.73007509213244</v>
      </c>
      <c r="C11" s="42">
        <f t="shared" si="2"/>
        <v>264.95130262317127</v>
      </c>
      <c r="D11" s="42">
        <f t="shared" ref="D11:E11" si="18">D37+D89</f>
        <v>67.561309688491079</v>
      </c>
      <c r="E11" s="42">
        <f t="shared" si="18"/>
        <v>17.575048041226985</v>
      </c>
      <c r="F11" s="175">
        <f t="shared" si="4"/>
        <v>0</v>
      </c>
      <c r="G11" s="42">
        <f t="shared" ref="G11:H11" si="19">G37+G89</f>
        <v>0</v>
      </c>
      <c r="H11" s="42">
        <f t="shared" si="19"/>
        <v>0</v>
      </c>
      <c r="I11" s="173">
        <f t="shared" si="6"/>
        <v>864.81773544502175</v>
      </c>
      <c r="J11" s="168"/>
      <c r="K11" s="174" t="s">
        <v>16</v>
      </c>
      <c r="L11" s="42">
        <f t="shared" si="7"/>
        <v>514.73007509213244</v>
      </c>
      <c r="M11" s="42">
        <f t="shared" si="7"/>
        <v>264.95130262317127</v>
      </c>
      <c r="N11" s="42">
        <f t="shared" si="7"/>
        <v>67.561309688491079</v>
      </c>
      <c r="O11" s="42">
        <f t="shared" si="7"/>
        <v>17.575048041226985</v>
      </c>
      <c r="P11" s="42">
        <f t="shared" si="8"/>
        <v>0</v>
      </c>
      <c r="Q11" s="42">
        <f t="shared" ref="Q11:R11" si="20">Q37+Q89</f>
        <v>0</v>
      </c>
      <c r="R11" s="42">
        <f t="shared" si="20"/>
        <v>0</v>
      </c>
      <c r="S11" s="177">
        <f t="shared" si="10"/>
        <v>864.81773544502175</v>
      </c>
      <c r="T11" s="168" t="str">
        <f t="shared" si="11"/>
        <v/>
      </c>
      <c r="U11" s="168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9"/>
      <c r="AJ11" s="169"/>
      <c r="AR11" s="161"/>
      <c r="BA11" s="160"/>
      <c r="BI11" s="161"/>
      <c r="BR11" s="160"/>
      <c r="BX11" s="23"/>
      <c r="CG11" s="160"/>
    </row>
    <row r="12" spans="1:85" ht="15">
      <c r="A12" s="178" t="s">
        <v>15</v>
      </c>
      <c r="B12" s="39">
        <f t="shared" si="2"/>
        <v>2140.8825343997401</v>
      </c>
      <c r="C12" s="39">
        <f t="shared" si="2"/>
        <v>55.263286766640078</v>
      </c>
      <c r="D12" s="39">
        <f t="shared" ref="D12:E12" si="21">D38+D90</f>
        <v>179.34994118847112</v>
      </c>
      <c r="E12" s="39">
        <f t="shared" si="21"/>
        <v>1.5687565095139229</v>
      </c>
      <c r="F12" s="179">
        <f t="shared" si="4"/>
        <v>0</v>
      </c>
      <c r="G12" s="39">
        <f t="shared" ref="G12:H12" si="22">G38+G90</f>
        <v>0</v>
      </c>
      <c r="H12" s="39">
        <f t="shared" si="22"/>
        <v>0</v>
      </c>
      <c r="I12" s="181">
        <f t="shared" si="6"/>
        <v>2377.0645188643657</v>
      </c>
      <c r="J12" s="168"/>
      <c r="K12" s="182" t="s">
        <v>15</v>
      </c>
      <c r="L12" s="87">
        <f t="shared" si="7"/>
        <v>2140.8825343997401</v>
      </c>
      <c r="M12" s="87">
        <f t="shared" si="7"/>
        <v>55.263286766640078</v>
      </c>
      <c r="N12" s="87">
        <f t="shared" si="7"/>
        <v>179.34994118847112</v>
      </c>
      <c r="O12" s="87">
        <f t="shared" si="7"/>
        <v>1.5687565095139229</v>
      </c>
      <c r="P12" s="87">
        <f t="shared" si="8"/>
        <v>0</v>
      </c>
      <c r="Q12" s="87">
        <f t="shared" ref="Q12:R12" si="23">Q38+Q90</f>
        <v>0</v>
      </c>
      <c r="R12" s="87">
        <f t="shared" si="23"/>
        <v>0</v>
      </c>
      <c r="S12" s="185">
        <f t="shared" si="10"/>
        <v>2377.0645188643657</v>
      </c>
      <c r="T12" s="168" t="str">
        <f t="shared" si="11"/>
        <v/>
      </c>
      <c r="U12" s="168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9"/>
      <c r="AJ12" s="169"/>
      <c r="AR12" s="161"/>
      <c r="BA12" s="160"/>
      <c r="BI12" s="161"/>
      <c r="BR12" s="160"/>
      <c r="BX12" s="23"/>
      <c r="CG12" s="160"/>
    </row>
    <row r="13" spans="1:85" ht="15">
      <c r="A13" s="186" t="s">
        <v>58</v>
      </c>
      <c r="B13" s="42">
        <f t="shared" si="2"/>
        <v>0</v>
      </c>
      <c r="C13" s="42">
        <f t="shared" si="2"/>
        <v>1.3856586318912598E-2</v>
      </c>
      <c r="D13" s="42">
        <f t="shared" ref="D13:E13" si="24">D39+D91</f>
        <v>2.2829734631814049</v>
      </c>
      <c r="E13" s="42">
        <f t="shared" si="24"/>
        <v>2359.6999332026426</v>
      </c>
      <c r="F13" s="175">
        <f t="shared" si="4"/>
        <v>30244.425808517106</v>
      </c>
      <c r="G13" s="42">
        <f t="shared" ref="G13:H13" si="25">G39+G91</f>
        <v>0</v>
      </c>
      <c r="H13" s="42">
        <f t="shared" si="25"/>
        <v>0</v>
      </c>
      <c r="I13" s="173">
        <f t="shared" si="6"/>
        <v>32606.42257176925</v>
      </c>
      <c r="J13" s="168"/>
      <c r="K13" s="188" t="s">
        <v>58</v>
      </c>
      <c r="L13" s="42">
        <f t="shared" si="7"/>
        <v>0</v>
      </c>
      <c r="M13" s="42">
        <f t="shared" si="7"/>
        <v>1.3856586318912598E-2</v>
      </c>
      <c r="N13" s="42">
        <f t="shared" si="7"/>
        <v>2.2829734631814049</v>
      </c>
      <c r="O13" s="42">
        <f t="shared" si="7"/>
        <v>2359.6999332026426</v>
      </c>
      <c r="P13" s="42">
        <f t="shared" si="8"/>
        <v>30244.42580851711</v>
      </c>
      <c r="Q13" s="42">
        <f t="shared" ref="Q13:R13" si="26">Q39+Q91</f>
        <v>0</v>
      </c>
      <c r="R13" s="42">
        <f t="shared" si="26"/>
        <v>0</v>
      </c>
      <c r="S13" s="177">
        <f t="shared" si="10"/>
        <v>32606.422571769253</v>
      </c>
      <c r="T13" s="299" t="str">
        <f t="shared" si="11"/>
        <v/>
      </c>
      <c r="U13" s="168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9"/>
      <c r="AJ13" s="169"/>
      <c r="AR13" s="161"/>
      <c r="BA13" s="160"/>
      <c r="BI13" s="161"/>
      <c r="BR13" s="160"/>
      <c r="BX13" s="23"/>
      <c r="CG13" s="160"/>
    </row>
    <row r="14" spans="1:85" ht="15">
      <c r="A14" s="178" t="s">
        <v>12</v>
      </c>
      <c r="B14" s="39">
        <f t="shared" si="2"/>
        <v>0</v>
      </c>
      <c r="C14" s="39">
        <f t="shared" si="2"/>
        <v>5.8854464522966526E-2</v>
      </c>
      <c r="D14" s="39">
        <f t="shared" ref="D14:E14" si="27">D40+D92</f>
        <v>0.18638280761240913</v>
      </c>
      <c r="E14" s="39">
        <f t="shared" si="27"/>
        <v>40.589971062867804</v>
      </c>
      <c r="F14" s="179">
        <f t="shared" si="4"/>
        <v>12217.627603323415</v>
      </c>
      <c r="G14" s="39">
        <f t="shared" ref="G14:H14" si="28">G40+G92</f>
        <v>0</v>
      </c>
      <c r="H14" s="39">
        <f t="shared" si="28"/>
        <v>0</v>
      </c>
      <c r="I14" s="181">
        <f t="shared" si="6"/>
        <v>12258.462811658419</v>
      </c>
      <c r="J14" s="168"/>
      <c r="K14" s="182" t="s">
        <v>12</v>
      </c>
      <c r="L14" s="87">
        <f t="shared" si="7"/>
        <v>0</v>
      </c>
      <c r="M14" s="87">
        <f t="shared" si="7"/>
        <v>5.8854464522966526E-2</v>
      </c>
      <c r="N14" s="87">
        <f t="shared" si="7"/>
        <v>0.18638280761240913</v>
      </c>
      <c r="O14" s="87">
        <f t="shared" si="7"/>
        <v>40.589971062867804</v>
      </c>
      <c r="P14" s="87">
        <f t="shared" si="8"/>
        <v>12217.627603323415</v>
      </c>
      <c r="Q14" s="87">
        <f t="shared" ref="Q14:R14" si="29">Q40+Q92</f>
        <v>0</v>
      </c>
      <c r="R14" s="87">
        <f t="shared" si="29"/>
        <v>0</v>
      </c>
      <c r="S14" s="185">
        <f t="shared" si="10"/>
        <v>12258.462811658419</v>
      </c>
      <c r="T14" s="168" t="str">
        <f t="shared" si="11"/>
        <v/>
      </c>
      <c r="U14" s="168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9"/>
      <c r="AJ14" s="169"/>
      <c r="AR14" s="161"/>
      <c r="BA14" s="160"/>
      <c r="BI14" s="161"/>
      <c r="BR14" s="160"/>
      <c r="BX14" s="23"/>
      <c r="CG14" s="160"/>
    </row>
    <row r="15" spans="1:85" ht="15">
      <c r="A15" s="186" t="s">
        <v>59</v>
      </c>
      <c r="B15" s="42">
        <f t="shared" si="2"/>
        <v>0.12367418738049693</v>
      </c>
      <c r="C15" s="42">
        <f t="shared" si="2"/>
        <v>0</v>
      </c>
      <c r="D15" s="42">
        <f t="shared" ref="D15:E15" si="30">D41+D93</f>
        <v>0.26307049842837849</v>
      </c>
      <c r="E15" s="42">
        <f t="shared" si="30"/>
        <v>1.6433307173977728E-3</v>
      </c>
      <c r="F15" s="175">
        <f t="shared" si="4"/>
        <v>4.3999578397021759</v>
      </c>
      <c r="G15" s="42">
        <f t="shared" ref="G15:H15" si="31">G41+G93</f>
        <v>0</v>
      </c>
      <c r="H15" s="42">
        <f t="shared" si="31"/>
        <v>0</v>
      </c>
      <c r="I15" s="173">
        <f t="shared" si="6"/>
        <v>4.7883458562284495</v>
      </c>
      <c r="J15" s="168"/>
      <c r="K15" s="188" t="s">
        <v>59</v>
      </c>
      <c r="L15" s="42">
        <f t="shared" si="7"/>
        <v>0.12367418738049693</v>
      </c>
      <c r="M15" s="42">
        <f t="shared" si="7"/>
        <v>0</v>
      </c>
      <c r="N15" s="42">
        <f t="shared" si="7"/>
        <v>0.26307049842837849</v>
      </c>
      <c r="O15" s="42">
        <f t="shared" si="7"/>
        <v>1.6433307173977728E-3</v>
      </c>
      <c r="P15" s="42">
        <f t="shared" si="8"/>
        <v>4.3999578397021759</v>
      </c>
      <c r="Q15" s="42">
        <f t="shared" ref="Q15:R15" si="32">Q41+Q93</f>
        <v>0</v>
      </c>
      <c r="R15" s="42">
        <f t="shared" si="32"/>
        <v>0</v>
      </c>
      <c r="S15" s="177">
        <f t="shared" si="10"/>
        <v>4.7883458562284495</v>
      </c>
      <c r="T15" s="168" t="str">
        <f t="shared" si="11"/>
        <v/>
      </c>
      <c r="U15" s="168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9"/>
      <c r="AJ15" s="169"/>
      <c r="AR15" s="161"/>
      <c r="BA15" s="160"/>
      <c r="BI15" s="161"/>
      <c r="BR15" s="160"/>
      <c r="BX15" s="23"/>
      <c r="CG15" s="160"/>
    </row>
    <row r="16" spans="1:85" ht="15">
      <c r="A16" s="178" t="s">
        <v>17</v>
      </c>
      <c r="B16" s="39">
        <f t="shared" si="2"/>
        <v>211.0609758539712</v>
      </c>
      <c r="C16" s="39">
        <f t="shared" si="2"/>
        <v>1.190347623370227</v>
      </c>
      <c r="D16" s="39">
        <f t="shared" ref="D16:E16" si="33">D42+D94</f>
        <v>37.593313560301851</v>
      </c>
      <c r="E16" s="39">
        <f t="shared" si="33"/>
        <v>33.496933998311881</v>
      </c>
      <c r="F16" s="179">
        <f t="shared" si="4"/>
        <v>828.96742279326895</v>
      </c>
      <c r="G16" s="39">
        <f t="shared" ref="G16:H16" si="34">G42+G94</f>
        <v>0</v>
      </c>
      <c r="H16" s="39">
        <f t="shared" si="34"/>
        <v>0</v>
      </c>
      <c r="I16" s="181">
        <f t="shared" si="6"/>
        <v>1112.3089938292242</v>
      </c>
      <c r="J16" s="168"/>
      <c r="K16" s="182" t="s">
        <v>17</v>
      </c>
      <c r="L16" s="87">
        <f t="shared" si="7"/>
        <v>211.0609758539712</v>
      </c>
      <c r="M16" s="87">
        <f t="shared" si="7"/>
        <v>1.190347623370227</v>
      </c>
      <c r="N16" s="87">
        <f t="shared" si="7"/>
        <v>37.593313560301851</v>
      </c>
      <c r="O16" s="87">
        <f t="shared" si="7"/>
        <v>33.496933998311881</v>
      </c>
      <c r="P16" s="87">
        <f t="shared" si="8"/>
        <v>828.96742279326895</v>
      </c>
      <c r="Q16" s="87">
        <f t="shared" ref="Q16:R16" si="35">Q42+Q94</f>
        <v>0</v>
      </c>
      <c r="R16" s="87">
        <f t="shared" si="35"/>
        <v>0</v>
      </c>
      <c r="S16" s="185">
        <f t="shared" si="10"/>
        <v>1112.3089938292242</v>
      </c>
      <c r="T16" s="168" t="str">
        <f t="shared" si="11"/>
        <v/>
      </c>
      <c r="U16" s="168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9"/>
      <c r="AJ16" s="169"/>
      <c r="AR16" s="161"/>
      <c r="BA16" s="160"/>
      <c r="BI16" s="161"/>
      <c r="BR16" s="160"/>
      <c r="BX16" s="23"/>
      <c r="CG16" s="160"/>
    </row>
    <row r="17" spans="1:85" ht="15">
      <c r="A17" s="186" t="s">
        <v>139</v>
      </c>
      <c r="B17" s="42">
        <f t="shared" si="2"/>
        <v>22221.149349492869</v>
      </c>
      <c r="C17" s="42">
        <f t="shared" si="2"/>
        <v>2102.5326472393062</v>
      </c>
      <c r="D17" s="42">
        <f t="shared" ref="D17:E17" si="36">D43+D95</f>
        <v>4595.5251689687939</v>
      </c>
      <c r="E17" s="42">
        <f t="shared" si="36"/>
        <v>94.5937389528751</v>
      </c>
      <c r="F17" s="175">
        <f t="shared" si="4"/>
        <v>38.788911163800442</v>
      </c>
      <c r="G17" s="42">
        <f t="shared" ref="G17:H17" si="37">G43+G95</f>
        <v>0</v>
      </c>
      <c r="H17" s="42">
        <f t="shared" si="37"/>
        <v>0</v>
      </c>
      <c r="I17" s="173">
        <f t="shared" si="6"/>
        <v>29052.589815817642</v>
      </c>
      <c r="J17" s="168"/>
      <c r="K17" s="188" t="s">
        <v>139</v>
      </c>
      <c r="L17" s="42">
        <f t="shared" si="7"/>
        <v>22221.149349492869</v>
      </c>
      <c r="M17" s="42">
        <f t="shared" si="7"/>
        <v>2102.5326472393062</v>
      </c>
      <c r="N17" s="42">
        <f t="shared" si="7"/>
        <v>4595.5251689687939</v>
      </c>
      <c r="O17" s="42">
        <f t="shared" si="7"/>
        <v>94.5937389528751</v>
      </c>
      <c r="P17" s="42">
        <f t="shared" si="8"/>
        <v>38.788911163800442</v>
      </c>
      <c r="Q17" s="42">
        <f t="shared" ref="Q17:R17" si="38">Q43+Q95</f>
        <v>0</v>
      </c>
      <c r="R17" s="42">
        <f t="shared" si="38"/>
        <v>0</v>
      </c>
      <c r="S17" s="177">
        <f t="shared" si="10"/>
        <v>29052.589815817642</v>
      </c>
      <c r="T17" s="168" t="str">
        <f t="shared" si="11"/>
        <v/>
      </c>
      <c r="U17" s="168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9"/>
      <c r="AJ17" s="169"/>
      <c r="AR17" s="161"/>
      <c r="BA17" s="160"/>
      <c r="BI17" s="161"/>
      <c r="BR17" s="160"/>
      <c r="BX17" s="23"/>
      <c r="CG17" s="160"/>
    </row>
    <row r="18" spans="1:85" ht="15">
      <c r="A18" s="178" t="s">
        <v>25</v>
      </c>
      <c r="B18" s="39">
        <f t="shared" si="2"/>
        <v>4503.0837277122455</v>
      </c>
      <c r="C18" s="39">
        <f t="shared" si="2"/>
        <v>18.770947658783982</v>
      </c>
      <c r="D18" s="39">
        <f t="shared" ref="D18:E18" si="39">D44+D96</f>
        <v>7717.0240873580678</v>
      </c>
      <c r="E18" s="39">
        <f t="shared" si="39"/>
        <v>8244.3688127507103</v>
      </c>
      <c r="F18" s="179">
        <f t="shared" si="4"/>
        <v>2357.6046028895344</v>
      </c>
      <c r="G18" s="39">
        <f t="shared" ref="G18:H18" si="40">G44+G96</f>
        <v>6782.2131186370907</v>
      </c>
      <c r="H18" s="39">
        <f t="shared" si="40"/>
        <v>21.481798923162543</v>
      </c>
      <c r="I18" s="181">
        <f t="shared" si="6"/>
        <v>29644.547095929596</v>
      </c>
      <c r="J18" s="168"/>
      <c r="K18" s="182" t="s">
        <v>25</v>
      </c>
      <c r="L18" s="87">
        <f t="shared" si="7"/>
        <v>4503.0837277122455</v>
      </c>
      <c r="M18" s="87">
        <f t="shared" si="7"/>
        <v>18.770947658783982</v>
      </c>
      <c r="N18" s="87">
        <f t="shared" si="7"/>
        <v>7717.0240873580678</v>
      </c>
      <c r="O18" s="87">
        <f t="shared" si="7"/>
        <v>8244.3688127507103</v>
      </c>
      <c r="P18" s="87">
        <f t="shared" si="8"/>
        <v>2357.6046028895344</v>
      </c>
      <c r="Q18" s="87">
        <f t="shared" ref="Q18:R18" si="41">Q44+Q96</f>
        <v>6782.2131186370907</v>
      </c>
      <c r="R18" s="87">
        <f t="shared" si="41"/>
        <v>21.481798923162543</v>
      </c>
      <c r="S18" s="185">
        <f t="shared" si="10"/>
        <v>29644.547095929596</v>
      </c>
      <c r="T18" s="168" t="str">
        <f t="shared" si="11"/>
        <v/>
      </c>
      <c r="U18" s="168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9"/>
      <c r="AJ18" s="169"/>
      <c r="AR18" s="161"/>
      <c r="BA18" s="160"/>
      <c r="BI18" s="161"/>
      <c r="BR18" s="160"/>
      <c r="BX18" s="23"/>
      <c r="CG18" s="160"/>
    </row>
    <row r="19" spans="1:85" ht="15">
      <c r="A19" s="186" t="s">
        <v>24</v>
      </c>
      <c r="B19" s="42">
        <f t="shared" si="2"/>
        <v>19539.016861398035</v>
      </c>
      <c r="C19" s="42">
        <f t="shared" si="2"/>
        <v>80.447471539446724</v>
      </c>
      <c r="D19" s="42">
        <f t="shared" ref="D19:E19" si="42">D45+D97</f>
        <v>1974.1379035039733</v>
      </c>
      <c r="E19" s="42">
        <f t="shared" si="42"/>
        <v>0</v>
      </c>
      <c r="F19" s="175">
        <f t="shared" si="4"/>
        <v>0</v>
      </c>
      <c r="G19" s="42">
        <f t="shared" ref="G19:H19" si="43">G45+G97</f>
        <v>0</v>
      </c>
      <c r="H19" s="42">
        <f t="shared" si="43"/>
        <v>0</v>
      </c>
      <c r="I19" s="173">
        <f t="shared" si="6"/>
        <v>21593.602236441453</v>
      </c>
      <c r="J19" s="168"/>
      <c r="K19" s="188" t="s">
        <v>24</v>
      </c>
      <c r="L19" s="42">
        <f t="shared" si="7"/>
        <v>19539.016861398035</v>
      </c>
      <c r="M19" s="42">
        <f t="shared" si="7"/>
        <v>80.447471539446724</v>
      </c>
      <c r="N19" s="42">
        <f t="shared" si="7"/>
        <v>1974.1379035039733</v>
      </c>
      <c r="O19" s="42">
        <f t="shared" si="7"/>
        <v>0</v>
      </c>
      <c r="P19" s="42">
        <f t="shared" si="8"/>
        <v>0</v>
      </c>
      <c r="Q19" s="42">
        <f t="shared" ref="Q19:R19" si="44">Q45+Q97</f>
        <v>0</v>
      </c>
      <c r="R19" s="42">
        <f t="shared" si="44"/>
        <v>0</v>
      </c>
      <c r="S19" s="177">
        <f t="shared" si="10"/>
        <v>21593.602236441453</v>
      </c>
      <c r="T19" s="168" t="str">
        <f t="shared" si="11"/>
        <v/>
      </c>
      <c r="U19" s="168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9"/>
      <c r="AJ19" s="169"/>
      <c r="AR19" s="161"/>
      <c r="BA19" s="160"/>
      <c r="BI19" s="161"/>
      <c r="BR19" s="160"/>
      <c r="BX19" s="23"/>
      <c r="CG19" s="160"/>
    </row>
    <row r="20" spans="1:85" ht="15">
      <c r="A20" s="178" t="s">
        <v>60</v>
      </c>
      <c r="B20" s="39">
        <f t="shared" si="2"/>
        <v>719.91073148319083</v>
      </c>
      <c r="C20" s="39">
        <f t="shared" si="2"/>
        <v>4.1692550938180553</v>
      </c>
      <c r="D20" s="39">
        <f t="shared" ref="D20:E20" si="45">D46+D98</f>
        <v>37.524616674433645</v>
      </c>
      <c r="E20" s="39">
        <f t="shared" si="45"/>
        <v>0</v>
      </c>
      <c r="F20" s="179">
        <f t="shared" si="4"/>
        <v>0</v>
      </c>
      <c r="G20" s="39">
        <f t="shared" ref="G20:H20" si="46">G46+G98</f>
        <v>0</v>
      </c>
      <c r="H20" s="39">
        <f t="shared" si="46"/>
        <v>0</v>
      </c>
      <c r="I20" s="181">
        <f t="shared" si="6"/>
        <v>761.60460325144254</v>
      </c>
      <c r="J20" s="168"/>
      <c r="K20" s="182" t="s">
        <v>60</v>
      </c>
      <c r="L20" s="87">
        <f t="shared" si="7"/>
        <v>719.91073148319083</v>
      </c>
      <c r="M20" s="87">
        <f t="shared" si="7"/>
        <v>4.1692550938180553</v>
      </c>
      <c r="N20" s="87">
        <f t="shared" si="7"/>
        <v>37.524616674433645</v>
      </c>
      <c r="O20" s="87">
        <f t="shared" si="7"/>
        <v>0</v>
      </c>
      <c r="P20" s="87">
        <f t="shared" si="8"/>
        <v>0</v>
      </c>
      <c r="Q20" s="87">
        <f t="shared" ref="Q20:R20" si="47">Q46+Q98</f>
        <v>0</v>
      </c>
      <c r="R20" s="87">
        <f t="shared" si="47"/>
        <v>0</v>
      </c>
      <c r="S20" s="185">
        <f t="shared" si="10"/>
        <v>761.60460325144254</v>
      </c>
      <c r="T20" s="168" t="str">
        <f t="shared" si="11"/>
        <v/>
      </c>
      <c r="U20" s="168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9"/>
      <c r="AJ20" s="169"/>
      <c r="AR20" s="161"/>
      <c r="BA20" s="160"/>
      <c r="BI20" s="161"/>
      <c r="BR20" s="160"/>
      <c r="BX20" s="23"/>
      <c r="CG20" s="160"/>
    </row>
    <row r="21" spans="1:85" ht="15">
      <c r="A21" s="186" t="s">
        <v>22</v>
      </c>
      <c r="B21" s="42">
        <f t="shared" si="2"/>
        <v>1051.0227196644526</v>
      </c>
      <c r="C21" s="42">
        <f t="shared" si="2"/>
        <v>95.375584444732354</v>
      </c>
      <c r="D21" s="42">
        <f t="shared" ref="D21:E21" si="48">D47+D99</f>
        <v>349.90034809699785</v>
      </c>
      <c r="E21" s="42">
        <f t="shared" si="48"/>
        <v>4.2064145166226467E-2</v>
      </c>
      <c r="F21" s="175">
        <f t="shared" si="4"/>
        <v>3149.6612320882882</v>
      </c>
      <c r="G21" s="42">
        <f t="shared" ref="G21:H21" si="49">G47+G99</f>
        <v>0</v>
      </c>
      <c r="H21" s="42">
        <f t="shared" si="49"/>
        <v>0</v>
      </c>
      <c r="I21" s="173">
        <f t="shared" si="6"/>
        <v>4646.0019484396371</v>
      </c>
      <c r="J21" s="168"/>
      <c r="K21" s="188" t="s">
        <v>22</v>
      </c>
      <c r="L21" s="42">
        <f t="shared" si="7"/>
        <v>1051.0227196644526</v>
      </c>
      <c r="M21" s="42">
        <f t="shared" si="7"/>
        <v>95.375584444732354</v>
      </c>
      <c r="N21" s="42">
        <f t="shared" si="7"/>
        <v>349.90034809699785</v>
      </c>
      <c r="O21" s="42">
        <f t="shared" si="7"/>
        <v>4.2064145166226467E-2</v>
      </c>
      <c r="P21" s="42">
        <f t="shared" si="8"/>
        <v>3149.6612320882882</v>
      </c>
      <c r="Q21" s="42">
        <f t="shared" ref="Q21:R21" si="50">Q47+Q99</f>
        <v>0</v>
      </c>
      <c r="R21" s="42">
        <f t="shared" si="50"/>
        <v>0</v>
      </c>
      <c r="S21" s="177">
        <f t="shared" si="10"/>
        <v>4646.0019484396371</v>
      </c>
      <c r="T21" s="168" t="str">
        <f t="shared" si="11"/>
        <v/>
      </c>
      <c r="U21" s="168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9"/>
      <c r="AJ21" s="169"/>
      <c r="AR21" s="161"/>
      <c r="BA21" s="160"/>
      <c r="BI21" s="161"/>
      <c r="BR21" s="160"/>
      <c r="BX21" s="23"/>
      <c r="CG21" s="160"/>
    </row>
    <row r="22" spans="1:85" ht="15">
      <c r="A22" s="178" t="s">
        <v>21</v>
      </c>
      <c r="B22" s="39">
        <f t="shared" si="2"/>
        <v>16.196998953647316</v>
      </c>
      <c r="C22" s="39">
        <f t="shared" si="2"/>
        <v>0.24055001257648709</v>
      </c>
      <c r="D22" s="39">
        <f t="shared" ref="D22:E22" si="51">D48+D100</f>
        <v>4.1945066179611414</v>
      </c>
      <c r="E22" s="39">
        <f t="shared" si="51"/>
        <v>0</v>
      </c>
      <c r="F22" s="179">
        <f t="shared" si="4"/>
        <v>0</v>
      </c>
      <c r="G22" s="39">
        <f t="shared" ref="G22:H22" si="52">G48+G100</f>
        <v>0</v>
      </c>
      <c r="H22" s="39">
        <f t="shared" si="52"/>
        <v>0</v>
      </c>
      <c r="I22" s="181">
        <f t="shared" si="6"/>
        <v>20.632055584184947</v>
      </c>
      <c r="J22" s="168"/>
      <c r="K22" s="182" t="s">
        <v>21</v>
      </c>
      <c r="L22" s="87">
        <f t="shared" si="7"/>
        <v>16.196998953647316</v>
      </c>
      <c r="M22" s="87">
        <f t="shared" si="7"/>
        <v>0.24055001257648709</v>
      </c>
      <c r="N22" s="87">
        <f t="shared" si="7"/>
        <v>4.1945066179611414</v>
      </c>
      <c r="O22" s="87">
        <f t="shared" si="7"/>
        <v>0</v>
      </c>
      <c r="P22" s="87">
        <f t="shared" si="8"/>
        <v>0</v>
      </c>
      <c r="Q22" s="87">
        <f t="shared" ref="Q22:R22" si="53">Q48+Q100</f>
        <v>0</v>
      </c>
      <c r="R22" s="87">
        <f t="shared" si="53"/>
        <v>0</v>
      </c>
      <c r="S22" s="185">
        <f t="shared" si="10"/>
        <v>20.632055584184947</v>
      </c>
      <c r="T22" s="168" t="str">
        <f t="shared" si="11"/>
        <v/>
      </c>
      <c r="U22" s="168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9"/>
      <c r="AJ22" s="169"/>
      <c r="AR22" s="161"/>
      <c r="BA22" s="160"/>
      <c r="BI22" s="161"/>
      <c r="BR22" s="160"/>
      <c r="BX22" s="23"/>
      <c r="CG22" s="160"/>
    </row>
    <row r="23" spans="1:85" ht="15">
      <c r="A23" s="189" t="s">
        <v>64</v>
      </c>
      <c r="B23" s="42">
        <f t="shared" si="2"/>
        <v>161.74908890315385</v>
      </c>
      <c r="C23" s="42">
        <f t="shared" si="2"/>
        <v>0</v>
      </c>
      <c r="D23" s="42">
        <f t="shared" ref="D23:E23" si="54">D49+D101</f>
        <v>74.721531976216326</v>
      </c>
      <c r="E23" s="42">
        <f t="shared" si="54"/>
        <v>0</v>
      </c>
      <c r="F23" s="175">
        <f t="shared" si="4"/>
        <v>0</v>
      </c>
      <c r="G23" s="42">
        <f t="shared" ref="G23:H23" si="55">G49+G101</f>
        <v>0</v>
      </c>
      <c r="H23" s="42">
        <f t="shared" si="55"/>
        <v>0</v>
      </c>
      <c r="I23" s="173">
        <f t="shared" si="6"/>
        <v>236.47062087937019</v>
      </c>
      <c r="J23" s="168"/>
      <c r="K23" s="190" t="s">
        <v>64</v>
      </c>
      <c r="L23" s="42">
        <f t="shared" si="7"/>
        <v>161.74908890315385</v>
      </c>
      <c r="M23" s="42">
        <f t="shared" si="7"/>
        <v>0</v>
      </c>
      <c r="N23" s="42">
        <f t="shared" si="7"/>
        <v>74.721531976216326</v>
      </c>
      <c r="O23" s="42">
        <f t="shared" si="7"/>
        <v>0</v>
      </c>
      <c r="P23" s="42">
        <f t="shared" si="8"/>
        <v>0</v>
      </c>
      <c r="Q23" s="42">
        <f t="shared" ref="Q23:R23" si="56">Q49+Q101</f>
        <v>0</v>
      </c>
      <c r="R23" s="42">
        <f t="shared" si="56"/>
        <v>0</v>
      </c>
      <c r="S23" s="177">
        <f t="shared" si="10"/>
        <v>236.47062087937019</v>
      </c>
      <c r="T23" s="168" t="str">
        <f t="shared" si="11"/>
        <v/>
      </c>
      <c r="U23" s="168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9"/>
      <c r="AJ23" s="169"/>
      <c r="AR23" s="161"/>
      <c r="BA23" s="160"/>
      <c r="BI23" s="161"/>
      <c r="BR23" s="160"/>
      <c r="BX23" s="23"/>
      <c r="CG23" s="160"/>
    </row>
    <row r="24" spans="1:85">
      <c r="A24" s="191" t="s">
        <v>23</v>
      </c>
      <c r="B24" s="60">
        <f t="shared" si="2"/>
        <v>161.74908890315385</v>
      </c>
      <c r="C24" s="60">
        <f t="shared" si="2"/>
        <v>0</v>
      </c>
      <c r="D24" s="60">
        <f t="shared" ref="D24:E24" si="57">D50+D102</f>
        <v>74.721531976216326</v>
      </c>
      <c r="E24" s="60">
        <f t="shared" si="57"/>
        <v>0</v>
      </c>
      <c r="F24" s="192">
        <f t="shared" si="4"/>
        <v>0</v>
      </c>
      <c r="G24" s="60">
        <f t="shared" ref="G24:H24" si="58">G50+G102</f>
        <v>0</v>
      </c>
      <c r="H24" s="60">
        <f t="shared" si="58"/>
        <v>0</v>
      </c>
      <c r="I24" s="194">
        <f t="shared" si="6"/>
        <v>236.47062087937019</v>
      </c>
      <c r="J24" s="168"/>
      <c r="K24" s="195" t="s">
        <v>23</v>
      </c>
      <c r="L24" s="90">
        <f t="shared" si="7"/>
        <v>161.74908890315385</v>
      </c>
      <c r="M24" s="90">
        <f t="shared" si="7"/>
        <v>0</v>
      </c>
      <c r="N24" s="90">
        <f t="shared" si="7"/>
        <v>74.721531976216326</v>
      </c>
      <c r="O24" s="90">
        <f t="shared" si="7"/>
        <v>0</v>
      </c>
      <c r="P24" s="90">
        <f t="shared" si="8"/>
        <v>0</v>
      </c>
      <c r="Q24" s="90">
        <f t="shared" ref="Q24:R24" si="59">Q50+Q102</f>
        <v>0</v>
      </c>
      <c r="R24" s="90">
        <f t="shared" si="59"/>
        <v>0</v>
      </c>
      <c r="S24" s="198">
        <f t="shared" si="10"/>
        <v>236.47062087937019</v>
      </c>
      <c r="T24" s="168" t="str">
        <f t="shared" si="11"/>
        <v/>
      </c>
      <c r="U24" s="168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9"/>
      <c r="AJ24" s="169"/>
      <c r="AR24" s="161"/>
      <c r="BA24" s="160"/>
      <c r="BI24" s="161"/>
      <c r="BR24" s="160"/>
      <c r="BX24" s="23"/>
      <c r="CG24" s="160"/>
    </row>
    <row r="25" spans="1:85">
      <c r="A25" s="199" t="s">
        <v>19</v>
      </c>
      <c r="B25" s="63">
        <f t="shared" si="2"/>
        <v>0</v>
      </c>
      <c r="C25" s="63">
        <f t="shared" si="2"/>
        <v>0</v>
      </c>
      <c r="D25" s="63">
        <f t="shared" ref="D25:E25" si="60">D51+D103</f>
        <v>0</v>
      </c>
      <c r="E25" s="63">
        <f t="shared" si="60"/>
        <v>0</v>
      </c>
      <c r="F25" s="200">
        <f t="shared" si="4"/>
        <v>0</v>
      </c>
      <c r="G25" s="63">
        <f t="shared" ref="G25:H25" si="61">G51+G103</f>
        <v>0</v>
      </c>
      <c r="H25" s="63">
        <f t="shared" si="61"/>
        <v>0</v>
      </c>
      <c r="I25" s="202">
        <f t="shared" si="6"/>
        <v>0</v>
      </c>
      <c r="J25" s="168"/>
      <c r="K25" s="203" t="s">
        <v>19</v>
      </c>
      <c r="L25" s="63">
        <f t="shared" si="7"/>
        <v>0</v>
      </c>
      <c r="M25" s="63">
        <f t="shared" si="7"/>
        <v>0</v>
      </c>
      <c r="N25" s="63">
        <f t="shared" si="7"/>
        <v>0</v>
      </c>
      <c r="O25" s="63">
        <f t="shared" si="7"/>
        <v>0</v>
      </c>
      <c r="P25" s="63">
        <f t="shared" si="8"/>
        <v>0</v>
      </c>
      <c r="Q25" s="63">
        <f t="shared" ref="Q25:R25" si="62">Q51+Q103</f>
        <v>0</v>
      </c>
      <c r="R25" s="63">
        <f t="shared" si="62"/>
        <v>0</v>
      </c>
      <c r="S25" s="205">
        <f t="shared" si="10"/>
        <v>0</v>
      </c>
      <c r="T25" s="168"/>
      <c r="U25" s="168"/>
      <c r="Z25" s="169"/>
      <c r="AA25" s="160"/>
      <c r="AB25" s="160"/>
      <c r="AC25" s="160"/>
      <c r="AD25" s="160"/>
      <c r="AE25" s="160"/>
      <c r="AF25" s="160"/>
      <c r="AG25" s="160"/>
      <c r="AH25" s="160"/>
      <c r="AI25" s="160"/>
      <c r="AR25" s="161"/>
      <c r="BA25" s="160"/>
      <c r="BI25" s="161"/>
      <c r="BR25" s="160"/>
      <c r="BX25" s="23"/>
      <c r="CG25" s="160"/>
    </row>
    <row r="26" spans="1:85">
      <c r="A26" s="191" t="s">
        <v>20</v>
      </c>
      <c r="B26" s="60">
        <f t="shared" si="2"/>
        <v>0</v>
      </c>
      <c r="C26" s="60">
        <f t="shared" si="2"/>
        <v>0</v>
      </c>
      <c r="D26" s="60">
        <f t="shared" ref="D26:E26" si="63">D52+D104</f>
        <v>0</v>
      </c>
      <c r="E26" s="60">
        <f t="shared" si="63"/>
        <v>0</v>
      </c>
      <c r="F26" s="192">
        <f t="shared" si="4"/>
        <v>0</v>
      </c>
      <c r="G26" s="60">
        <f t="shared" ref="G26:H26" si="64">G52+G104</f>
        <v>0</v>
      </c>
      <c r="H26" s="60">
        <f t="shared" si="64"/>
        <v>0</v>
      </c>
      <c r="I26" s="194">
        <f t="shared" si="6"/>
        <v>0</v>
      </c>
      <c r="J26" s="168"/>
      <c r="K26" s="195" t="s">
        <v>20</v>
      </c>
      <c r="L26" s="90">
        <f t="shared" si="7"/>
        <v>0</v>
      </c>
      <c r="M26" s="90">
        <f t="shared" si="7"/>
        <v>0</v>
      </c>
      <c r="N26" s="90">
        <f t="shared" si="7"/>
        <v>0</v>
      </c>
      <c r="O26" s="90">
        <f t="shared" si="7"/>
        <v>0</v>
      </c>
      <c r="P26" s="90">
        <f t="shared" si="8"/>
        <v>0</v>
      </c>
      <c r="Q26" s="90">
        <f t="shared" ref="Q26:R26" si="65">Q52+Q104</f>
        <v>0</v>
      </c>
      <c r="R26" s="90">
        <f t="shared" si="65"/>
        <v>0</v>
      </c>
      <c r="S26" s="198">
        <f t="shared" si="10"/>
        <v>0</v>
      </c>
      <c r="T26" s="168"/>
      <c r="U26" s="168"/>
      <c r="Z26" s="169"/>
      <c r="AA26" s="160"/>
      <c r="AB26" s="160"/>
      <c r="AC26" s="160"/>
      <c r="AD26" s="160"/>
      <c r="AE26" s="160"/>
      <c r="AF26" s="160"/>
      <c r="AG26" s="160"/>
      <c r="AH26" s="160"/>
      <c r="AI26" s="160"/>
      <c r="AR26" s="161"/>
      <c r="BA26" s="160"/>
      <c r="BI26" s="161"/>
      <c r="BR26" s="160"/>
      <c r="BX26" s="23"/>
      <c r="CG26" s="160"/>
    </row>
    <row r="27" spans="1:85" ht="15" thickBot="1">
      <c r="A27" s="206" t="s">
        <v>11</v>
      </c>
      <c r="B27" s="52">
        <f t="shared" si="2"/>
        <v>0</v>
      </c>
      <c r="C27" s="52">
        <f t="shared" si="2"/>
        <v>0</v>
      </c>
      <c r="D27" s="52">
        <f t="shared" ref="D27:E27" si="66">D53+D105</f>
        <v>0</v>
      </c>
      <c r="E27" s="52">
        <f t="shared" si="66"/>
        <v>0</v>
      </c>
      <c r="F27" s="207">
        <f t="shared" si="4"/>
        <v>0</v>
      </c>
      <c r="G27" s="52">
        <f t="shared" ref="G27:H27" si="67">G53+G105</f>
        <v>0</v>
      </c>
      <c r="H27" s="52">
        <f t="shared" si="67"/>
        <v>0</v>
      </c>
      <c r="I27" s="209">
        <f t="shared" si="6"/>
        <v>0</v>
      </c>
      <c r="J27" s="168"/>
      <c r="K27" s="210" t="s">
        <v>67</v>
      </c>
      <c r="L27" s="52">
        <f t="shared" si="7"/>
        <v>0</v>
      </c>
      <c r="M27" s="52">
        <f t="shared" si="7"/>
        <v>0</v>
      </c>
      <c r="N27" s="52">
        <f t="shared" si="7"/>
        <v>0</v>
      </c>
      <c r="O27" s="52">
        <f t="shared" si="7"/>
        <v>0</v>
      </c>
      <c r="P27" s="52">
        <f t="shared" si="8"/>
        <v>0</v>
      </c>
      <c r="Q27" s="52">
        <f t="shared" ref="Q27:R27" si="68">Q53+Q105</f>
        <v>0</v>
      </c>
      <c r="R27" s="52">
        <f t="shared" si="68"/>
        <v>0</v>
      </c>
      <c r="S27" s="212">
        <f t="shared" si="10"/>
        <v>0</v>
      </c>
      <c r="T27" s="168"/>
      <c r="U27" s="168"/>
      <c r="Z27" s="169"/>
      <c r="AA27" s="160"/>
      <c r="AB27" s="160"/>
      <c r="AC27" s="160"/>
      <c r="AD27" s="160"/>
      <c r="AE27" s="160"/>
      <c r="AF27" s="160"/>
      <c r="AG27" s="160"/>
      <c r="AH27" s="160"/>
      <c r="AI27" s="160"/>
      <c r="AR27" s="161"/>
      <c r="BA27" s="160"/>
      <c r="BI27" s="161"/>
      <c r="BR27" s="160"/>
      <c r="BX27" s="23"/>
      <c r="CG27" s="160"/>
    </row>
    <row r="28" spans="1:85" ht="15">
      <c r="A28" s="213" t="s">
        <v>26</v>
      </c>
      <c r="B28" s="214">
        <f>SUM(B7:B23)</f>
        <v>51142.044103758592</v>
      </c>
      <c r="C28" s="214">
        <f t="shared" ref="C28:H28" si="69">SUM(C7:C23)</f>
        <v>2623.0141040526873</v>
      </c>
      <c r="D28" s="214">
        <f t="shared" si="69"/>
        <v>15048.764257883402</v>
      </c>
      <c r="E28" s="214">
        <f t="shared" si="69"/>
        <v>10791.936901994031</v>
      </c>
      <c r="F28" s="214">
        <f t="shared" si="69"/>
        <v>48841.862505227233</v>
      </c>
      <c r="G28" s="214">
        <f t="shared" si="69"/>
        <v>6782.2131186370907</v>
      </c>
      <c r="H28" s="214">
        <f t="shared" si="69"/>
        <v>21.481798923162543</v>
      </c>
      <c r="I28" s="173">
        <f t="shared" ref="I28" si="70">SUM(I7:I23)</f>
        <v>135251.31679047621</v>
      </c>
      <c r="J28" s="468"/>
      <c r="K28" s="215" t="s">
        <v>26</v>
      </c>
      <c r="L28" s="214">
        <f>SUM(L7:L23)</f>
        <v>51142.044103758592</v>
      </c>
      <c r="M28" s="214">
        <f t="shared" ref="M28:R28" si="71">SUM(M7:M23)</f>
        <v>2623.0141040526873</v>
      </c>
      <c r="N28" s="214">
        <f t="shared" si="71"/>
        <v>15048.764257883402</v>
      </c>
      <c r="O28" s="214">
        <f t="shared" si="71"/>
        <v>10791.936901994031</v>
      </c>
      <c r="P28" s="214">
        <f t="shared" si="71"/>
        <v>48841.86250522724</v>
      </c>
      <c r="Q28" s="214">
        <f t="shared" si="71"/>
        <v>6782.2131186370907</v>
      </c>
      <c r="R28" s="216">
        <f t="shared" si="71"/>
        <v>21.481798923162543</v>
      </c>
      <c r="S28" s="217">
        <f t="shared" ref="S28" si="72">SUM(S7:S23)</f>
        <v>135251.31679047621</v>
      </c>
      <c r="T28" s="168" t="str">
        <f>IF(ABS(S28-S54-S80-S106)&gt;0.01,S28-S54-S80-S106,"")</f>
        <v/>
      </c>
      <c r="U28" s="168"/>
      <c r="Z28" s="169"/>
      <c r="AA28" s="160"/>
      <c r="AB28" s="160"/>
      <c r="AC28" s="160"/>
      <c r="AD28" s="160"/>
      <c r="AE28" s="160"/>
      <c r="AF28" s="160"/>
      <c r="AG28" s="160"/>
      <c r="AH28" s="160"/>
      <c r="AI28" s="160"/>
      <c r="AR28" s="161"/>
      <c r="BA28" s="160"/>
      <c r="BI28" s="161"/>
      <c r="BR28" s="160"/>
      <c r="BX28" s="23"/>
      <c r="CG28" s="160"/>
    </row>
    <row r="29" spans="1:85" s="23" customFormat="1" ht="15" thickBot="1">
      <c r="A29" s="30" t="s">
        <v>88</v>
      </c>
      <c r="B29" s="53">
        <f>IF($I28=0,"-",B28/$I28)</f>
        <v>0.37812603468389883</v>
      </c>
      <c r="C29" s="53">
        <f t="shared" ref="C29:H29" si="73">IF($I28=0,"-",C28/$I28)</f>
        <v>1.9393630807425812E-2</v>
      </c>
      <c r="D29" s="53">
        <f t="shared" si="73"/>
        <v>0.11126519589599344</v>
      </c>
      <c r="E29" s="53">
        <f t="shared" si="73"/>
        <v>7.9791732591500741E-2</v>
      </c>
      <c r="F29" s="53">
        <f t="shared" si="73"/>
        <v>0.36111931228655114</v>
      </c>
      <c r="G29" s="53">
        <f t="shared" si="73"/>
        <v>5.0145264974711612E-2</v>
      </c>
      <c r="H29" s="53">
        <f t="shared" si="73"/>
        <v>1.5882875991840396E-4</v>
      </c>
      <c r="I29" s="54">
        <f>SUM(B29:H29)</f>
        <v>0.99999999999999989</v>
      </c>
      <c r="K29" s="81" t="s">
        <v>88</v>
      </c>
      <c r="L29" s="98">
        <f>IF($S28=0,"-",L28/$S28)</f>
        <v>0.37812603468389883</v>
      </c>
      <c r="M29" s="98">
        <f t="shared" ref="M29:R29" si="74">IF($S28=0,"-",M28/$S28)</f>
        <v>1.9393630807425812E-2</v>
      </c>
      <c r="N29" s="98">
        <f t="shared" si="74"/>
        <v>0.11126519589599344</v>
      </c>
      <c r="O29" s="98">
        <f t="shared" si="74"/>
        <v>7.9791732591500741E-2</v>
      </c>
      <c r="P29" s="98">
        <f t="shared" si="74"/>
        <v>0.3611193122865512</v>
      </c>
      <c r="Q29" s="98">
        <f t="shared" si="74"/>
        <v>5.0145264974711612E-2</v>
      </c>
      <c r="R29" s="99">
        <f t="shared" si="74"/>
        <v>1.5882875991840396E-4</v>
      </c>
      <c r="S29" s="100">
        <f>SUM(L29:R29)</f>
        <v>1</v>
      </c>
      <c r="BA29" s="218"/>
      <c r="BR29" s="218"/>
    </row>
    <row r="30" spans="1:85" ht="15" thickBot="1"/>
    <row r="31" spans="1:85" ht="28.5">
      <c r="A31" s="312" t="s">
        <v>53</v>
      </c>
      <c r="B31" s="164" t="s">
        <v>0</v>
      </c>
      <c r="C31" s="164" t="s">
        <v>1</v>
      </c>
      <c r="D31" s="164" t="s">
        <v>2</v>
      </c>
      <c r="E31" s="164" t="s">
        <v>3</v>
      </c>
      <c r="F31" s="164" t="s">
        <v>27</v>
      </c>
      <c r="G31" s="164" t="s">
        <v>4</v>
      </c>
      <c r="H31" s="164" t="s">
        <v>5</v>
      </c>
      <c r="I31" s="165" t="s">
        <v>6</v>
      </c>
      <c r="K31" s="314" t="s">
        <v>53</v>
      </c>
      <c r="L31" s="166" t="s">
        <v>0</v>
      </c>
      <c r="M31" s="166" t="s">
        <v>1</v>
      </c>
      <c r="N31" s="166" t="s">
        <v>2</v>
      </c>
      <c r="O31" s="166" t="s">
        <v>3</v>
      </c>
      <c r="P31" s="166" t="s">
        <v>27</v>
      </c>
      <c r="Q31" s="166" t="s">
        <v>4</v>
      </c>
      <c r="R31" s="166" t="s">
        <v>5</v>
      </c>
      <c r="S31" s="167" t="s">
        <v>6</v>
      </c>
      <c r="U31" s="316" t="s">
        <v>53</v>
      </c>
      <c r="V31" s="219" t="s">
        <v>74</v>
      </c>
      <c r="W31" s="219" t="s">
        <v>75</v>
      </c>
      <c r="X31" s="219" t="s">
        <v>4</v>
      </c>
      <c r="Y31" s="219" t="s">
        <v>1</v>
      </c>
      <c r="Z31" s="219" t="s">
        <v>2</v>
      </c>
      <c r="AA31" s="219" t="s">
        <v>3</v>
      </c>
      <c r="AB31" s="219" t="s">
        <v>55</v>
      </c>
      <c r="AC31" s="219" t="s">
        <v>68</v>
      </c>
      <c r="AD31" s="220" t="s">
        <v>76</v>
      </c>
      <c r="AE31" s="220" t="s">
        <v>83</v>
      </c>
      <c r="AF31" s="220" t="s">
        <v>77</v>
      </c>
      <c r="AG31" s="220" t="s">
        <v>84</v>
      </c>
      <c r="AH31" s="220" t="s">
        <v>85</v>
      </c>
      <c r="AI31" s="221" t="s">
        <v>63</v>
      </c>
    </row>
    <row r="32" spans="1:85" ht="15">
      <c r="A32" s="313" t="s">
        <v>53</v>
      </c>
      <c r="B32" s="318" t="s">
        <v>69</v>
      </c>
      <c r="C32" s="319"/>
      <c r="D32" s="319"/>
      <c r="E32" s="319"/>
      <c r="F32" s="319"/>
      <c r="G32" s="319"/>
      <c r="H32" s="319"/>
      <c r="I32" s="320"/>
      <c r="K32" s="315" t="s">
        <v>53</v>
      </c>
      <c r="L32" s="321" t="s">
        <v>69</v>
      </c>
      <c r="M32" s="322"/>
      <c r="N32" s="322"/>
      <c r="O32" s="322"/>
      <c r="P32" s="322"/>
      <c r="Q32" s="322"/>
      <c r="R32" s="322"/>
      <c r="S32" s="323"/>
      <c r="U32" s="317" t="s">
        <v>53</v>
      </c>
      <c r="V32" s="324" t="s">
        <v>69</v>
      </c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324"/>
      <c r="AH32" s="324"/>
      <c r="AI32" s="325"/>
    </row>
    <row r="33" spans="1:36" ht="15">
      <c r="A33" s="170" t="s">
        <v>7</v>
      </c>
      <c r="B33" s="36">
        <f>B111+B137+B163+B189+B215+B241+B267+B293+B319+B345+B371+B397+B423</f>
        <v>0</v>
      </c>
      <c r="C33" s="36">
        <f t="shared" ref="C33:E33" si="75">C111+C137+C163+C189+C215+C241+C267+C293+C319+C345+C371+C397+C423</f>
        <v>0</v>
      </c>
      <c r="D33" s="36">
        <f t="shared" si="75"/>
        <v>1.0426051332305933E-2</v>
      </c>
      <c r="E33" s="36">
        <f t="shared" si="75"/>
        <v>0</v>
      </c>
      <c r="F33" s="361">
        <v>0</v>
      </c>
      <c r="G33" s="36">
        <f t="shared" ref="G33:H48" si="76">G111+G137+G163+G189+G215+G241+G267+G293+G319+G345+G371+G397+G423</f>
        <v>0</v>
      </c>
      <c r="H33" s="36">
        <f t="shared" si="76"/>
        <v>0</v>
      </c>
      <c r="I33" s="173">
        <f>SUM(B33:H33)</f>
        <v>1.0426051332305933E-2</v>
      </c>
      <c r="J33" s="168"/>
      <c r="K33" s="222" t="s">
        <v>7</v>
      </c>
      <c r="L33" s="36">
        <f t="shared" ref="L33:R48" si="77">L111+L137+L163+L189+L215+L241+L267+L293+L319+L345+L371+L397+L423</f>
        <v>0</v>
      </c>
      <c r="M33" s="36">
        <f t="shared" si="77"/>
        <v>0</v>
      </c>
      <c r="N33" s="36">
        <f t="shared" si="77"/>
        <v>1.0426051332305933E-2</v>
      </c>
      <c r="O33" s="36">
        <f t="shared" si="77"/>
        <v>0</v>
      </c>
      <c r="P33" s="36">
        <f t="shared" si="77"/>
        <v>0</v>
      </c>
      <c r="Q33" s="36">
        <f t="shared" si="77"/>
        <v>0</v>
      </c>
      <c r="R33" s="36">
        <f t="shared" si="77"/>
        <v>0</v>
      </c>
      <c r="S33" s="224">
        <f>SUM(L33:R33)</f>
        <v>1.0426051332305933E-2</v>
      </c>
      <c r="T33" s="168"/>
      <c r="U33" s="225" t="s">
        <v>7</v>
      </c>
      <c r="V33" s="117">
        <f t="shared" ref="V33:AH48" si="78">V111+V137+V163+V189+V215+V241+V267+V293+V319+V345+V371+V397+V423</f>
        <v>0</v>
      </c>
      <c r="W33" s="117">
        <f t="shared" si="78"/>
        <v>0</v>
      </c>
      <c r="X33" s="117">
        <f t="shared" si="78"/>
        <v>0</v>
      </c>
      <c r="Y33" s="117">
        <f t="shared" si="78"/>
        <v>0</v>
      </c>
      <c r="Z33" s="117">
        <f t="shared" si="78"/>
        <v>1.0426051332305933E-2</v>
      </c>
      <c r="AA33" s="117">
        <f t="shared" si="78"/>
        <v>0</v>
      </c>
      <c r="AB33" s="117">
        <f t="shared" si="78"/>
        <v>0</v>
      </c>
      <c r="AC33" s="118">
        <f t="shared" si="78"/>
        <v>0</v>
      </c>
      <c r="AD33" s="117">
        <f t="shared" si="78"/>
        <v>0</v>
      </c>
      <c r="AE33" s="117">
        <f t="shared" si="78"/>
        <v>0</v>
      </c>
      <c r="AF33" s="117">
        <f t="shared" si="78"/>
        <v>0</v>
      </c>
      <c r="AG33" s="117">
        <f t="shared" si="78"/>
        <v>0</v>
      </c>
      <c r="AH33" s="117">
        <f t="shared" si="78"/>
        <v>0</v>
      </c>
      <c r="AI33" s="229">
        <f>SUM(V33:AC33)</f>
        <v>1.0426051332305933E-2</v>
      </c>
      <c r="AJ33" s="160" t="str">
        <f>IF(ABS(S33-AI33)&gt;0.001,S33-AI33,"")</f>
        <v/>
      </c>
    </row>
    <row r="34" spans="1:36" ht="15">
      <c r="A34" s="178" t="s">
        <v>8</v>
      </c>
      <c r="B34" s="39">
        <f t="shared" ref="B34:E49" si="79">B112+B138+B164+B190+B216+B242+B268+B294+B320+B346+B372+B398+B424</f>
        <v>0</v>
      </c>
      <c r="C34" s="39">
        <f t="shared" si="79"/>
        <v>0</v>
      </c>
      <c r="D34" s="39">
        <f t="shared" si="79"/>
        <v>0</v>
      </c>
      <c r="E34" s="39">
        <f t="shared" si="79"/>
        <v>0</v>
      </c>
      <c r="F34" s="362">
        <v>0</v>
      </c>
      <c r="G34" s="39">
        <f t="shared" si="76"/>
        <v>0</v>
      </c>
      <c r="H34" s="39">
        <f t="shared" si="76"/>
        <v>0</v>
      </c>
      <c r="I34" s="181">
        <f t="shared" ref="I34:I53" si="80">SUM(B34:H34)</f>
        <v>0</v>
      </c>
      <c r="J34" s="168"/>
      <c r="K34" s="182" t="s">
        <v>8</v>
      </c>
      <c r="L34" s="87">
        <f t="shared" si="77"/>
        <v>0</v>
      </c>
      <c r="M34" s="87">
        <f t="shared" si="77"/>
        <v>0</v>
      </c>
      <c r="N34" s="87">
        <f t="shared" si="77"/>
        <v>0</v>
      </c>
      <c r="O34" s="87">
        <f t="shared" si="77"/>
        <v>0</v>
      </c>
      <c r="P34" s="87">
        <f t="shared" si="77"/>
        <v>0</v>
      </c>
      <c r="Q34" s="87">
        <f t="shared" si="77"/>
        <v>0</v>
      </c>
      <c r="R34" s="87">
        <f t="shared" si="77"/>
        <v>0</v>
      </c>
      <c r="S34" s="185">
        <f t="shared" ref="S34:S53" si="81">SUM(L34:R34)</f>
        <v>0</v>
      </c>
      <c r="T34" s="168"/>
      <c r="U34" s="230" t="s">
        <v>8</v>
      </c>
      <c r="V34" s="121">
        <f t="shared" si="78"/>
        <v>0</v>
      </c>
      <c r="W34" s="121">
        <f t="shared" si="78"/>
        <v>0</v>
      </c>
      <c r="X34" s="121">
        <f t="shared" si="78"/>
        <v>0</v>
      </c>
      <c r="Y34" s="121">
        <f t="shared" si="78"/>
        <v>0</v>
      </c>
      <c r="Z34" s="121">
        <f t="shared" si="78"/>
        <v>0</v>
      </c>
      <c r="AA34" s="121">
        <f t="shared" si="78"/>
        <v>0</v>
      </c>
      <c r="AB34" s="121">
        <f t="shared" si="78"/>
        <v>0</v>
      </c>
      <c r="AC34" s="122">
        <f t="shared" si="78"/>
        <v>0</v>
      </c>
      <c r="AD34" s="121">
        <f t="shared" si="78"/>
        <v>0</v>
      </c>
      <c r="AE34" s="121">
        <f t="shared" si="78"/>
        <v>0</v>
      </c>
      <c r="AF34" s="121">
        <f t="shared" si="78"/>
        <v>0</v>
      </c>
      <c r="AG34" s="121">
        <f t="shared" si="78"/>
        <v>0</v>
      </c>
      <c r="AH34" s="121">
        <f t="shared" si="78"/>
        <v>0</v>
      </c>
      <c r="AI34" s="233">
        <f t="shared" ref="AI34:AI53" si="82">SUM(V34:AC34)</f>
        <v>0</v>
      </c>
      <c r="AJ34" s="160" t="str">
        <f t="shared" ref="AJ34:AJ54" si="83">IF(ABS(S34-AI34)&gt;0.001,S34-AI34,"")</f>
        <v/>
      </c>
    </row>
    <row r="35" spans="1:36" ht="15">
      <c r="A35" s="186" t="s">
        <v>10</v>
      </c>
      <c r="B35" s="42">
        <f t="shared" si="79"/>
        <v>0.15152808394923012</v>
      </c>
      <c r="C35" s="42">
        <f t="shared" si="79"/>
        <v>0</v>
      </c>
      <c r="D35" s="42">
        <f t="shared" si="79"/>
        <v>0.52694444196699597</v>
      </c>
      <c r="E35" s="42">
        <f t="shared" si="79"/>
        <v>0</v>
      </c>
      <c r="F35" s="362">
        <v>0</v>
      </c>
      <c r="G35" s="42">
        <f t="shared" si="76"/>
        <v>0</v>
      </c>
      <c r="H35" s="42">
        <f t="shared" si="76"/>
        <v>0</v>
      </c>
      <c r="I35" s="173">
        <f t="shared" si="80"/>
        <v>0.67847252591622609</v>
      </c>
      <c r="J35" s="168"/>
      <c r="K35" s="188" t="s">
        <v>10</v>
      </c>
      <c r="L35" s="42">
        <f t="shared" si="77"/>
        <v>0.15152808394923012</v>
      </c>
      <c r="M35" s="42">
        <f t="shared" si="77"/>
        <v>0</v>
      </c>
      <c r="N35" s="42">
        <f t="shared" si="77"/>
        <v>0.52694444196699597</v>
      </c>
      <c r="O35" s="42">
        <f t="shared" si="77"/>
        <v>0</v>
      </c>
      <c r="P35" s="42">
        <f t="shared" si="77"/>
        <v>0</v>
      </c>
      <c r="Q35" s="42">
        <f t="shared" si="77"/>
        <v>0</v>
      </c>
      <c r="R35" s="42">
        <f t="shared" si="77"/>
        <v>0</v>
      </c>
      <c r="S35" s="177">
        <f t="shared" si="81"/>
        <v>0.67847252591622609</v>
      </c>
      <c r="T35" s="168"/>
      <c r="U35" s="234" t="s">
        <v>10</v>
      </c>
      <c r="V35" s="117">
        <f t="shared" si="78"/>
        <v>0.15152808394923012</v>
      </c>
      <c r="W35" s="117">
        <f t="shared" si="78"/>
        <v>0</v>
      </c>
      <c r="X35" s="117">
        <f t="shared" si="78"/>
        <v>0</v>
      </c>
      <c r="Y35" s="117">
        <f t="shared" si="78"/>
        <v>0</v>
      </c>
      <c r="Z35" s="117">
        <f t="shared" si="78"/>
        <v>0.52694444196699597</v>
      </c>
      <c r="AA35" s="117">
        <f t="shared" si="78"/>
        <v>0</v>
      </c>
      <c r="AB35" s="117">
        <f t="shared" si="78"/>
        <v>0</v>
      </c>
      <c r="AC35" s="118">
        <f t="shared" si="78"/>
        <v>0</v>
      </c>
      <c r="AD35" s="117">
        <f t="shared" si="78"/>
        <v>0</v>
      </c>
      <c r="AE35" s="117">
        <f t="shared" si="78"/>
        <v>0</v>
      </c>
      <c r="AF35" s="117">
        <f t="shared" si="78"/>
        <v>0</v>
      </c>
      <c r="AG35" s="117">
        <f t="shared" si="78"/>
        <v>0</v>
      </c>
      <c r="AH35" s="117">
        <f t="shared" si="78"/>
        <v>0</v>
      </c>
      <c r="AI35" s="229">
        <f t="shared" si="82"/>
        <v>0.67847252591622609</v>
      </c>
      <c r="AJ35" s="160" t="str">
        <f t="shared" si="83"/>
        <v/>
      </c>
    </row>
    <row r="36" spans="1:36" ht="15">
      <c r="A36" s="178" t="s">
        <v>56</v>
      </c>
      <c r="B36" s="39">
        <f t="shared" si="79"/>
        <v>0</v>
      </c>
      <c r="C36" s="39">
        <f t="shared" si="79"/>
        <v>0</v>
      </c>
      <c r="D36" s="39">
        <f t="shared" si="79"/>
        <v>0</v>
      </c>
      <c r="E36" s="39">
        <f t="shared" si="79"/>
        <v>0</v>
      </c>
      <c r="F36" s="362">
        <v>0</v>
      </c>
      <c r="G36" s="39">
        <f t="shared" si="76"/>
        <v>0</v>
      </c>
      <c r="H36" s="39">
        <f t="shared" si="76"/>
        <v>0</v>
      </c>
      <c r="I36" s="181">
        <f t="shared" si="80"/>
        <v>0</v>
      </c>
      <c r="J36" s="168"/>
      <c r="K36" s="182" t="s">
        <v>56</v>
      </c>
      <c r="L36" s="87">
        <f t="shared" si="77"/>
        <v>0</v>
      </c>
      <c r="M36" s="87">
        <f t="shared" si="77"/>
        <v>0</v>
      </c>
      <c r="N36" s="87">
        <f t="shared" si="77"/>
        <v>0</v>
      </c>
      <c r="O36" s="87">
        <f t="shared" si="77"/>
        <v>0</v>
      </c>
      <c r="P36" s="87">
        <f t="shared" si="77"/>
        <v>0</v>
      </c>
      <c r="Q36" s="87">
        <f t="shared" si="77"/>
        <v>0</v>
      </c>
      <c r="R36" s="87">
        <f t="shared" si="77"/>
        <v>0</v>
      </c>
      <c r="S36" s="185">
        <f t="shared" si="81"/>
        <v>0</v>
      </c>
      <c r="T36" s="168"/>
      <c r="U36" s="230" t="s">
        <v>56</v>
      </c>
      <c r="V36" s="121">
        <f t="shared" si="78"/>
        <v>0</v>
      </c>
      <c r="W36" s="121">
        <f t="shared" si="78"/>
        <v>0</v>
      </c>
      <c r="X36" s="121">
        <f t="shared" si="78"/>
        <v>0</v>
      </c>
      <c r="Y36" s="121">
        <f t="shared" si="78"/>
        <v>0</v>
      </c>
      <c r="Z36" s="121">
        <f t="shared" si="78"/>
        <v>0</v>
      </c>
      <c r="AA36" s="121">
        <f t="shared" si="78"/>
        <v>0</v>
      </c>
      <c r="AB36" s="121">
        <f t="shared" si="78"/>
        <v>0</v>
      </c>
      <c r="AC36" s="122">
        <f t="shared" si="78"/>
        <v>0</v>
      </c>
      <c r="AD36" s="121">
        <f t="shared" si="78"/>
        <v>0</v>
      </c>
      <c r="AE36" s="121">
        <f t="shared" si="78"/>
        <v>0</v>
      </c>
      <c r="AF36" s="121">
        <f t="shared" si="78"/>
        <v>0</v>
      </c>
      <c r="AG36" s="121">
        <f t="shared" si="78"/>
        <v>0</v>
      </c>
      <c r="AH36" s="121">
        <f t="shared" si="78"/>
        <v>0</v>
      </c>
      <c r="AI36" s="233">
        <f t="shared" si="82"/>
        <v>0</v>
      </c>
      <c r="AJ36" s="160" t="str">
        <f t="shared" si="83"/>
        <v/>
      </c>
    </row>
    <row r="37" spans="1:36" ht="15">
      <c r="A37" s="186" t="s">
        <v>16</v>
      </c>
      <c r="B37" s="42">
        <f t="shared" si="79"/>
        <v>169.13842702151891</v>
      </c>
      <c r="C37" s="42">
        <f t="shared" si="79"/>
        <v>228.36282612286143</v>
      </c>
      <c r="D37" s="42">
        <f t="shared" si="79"/>
        <v>54.272241413190891</v>
      </c>
      <c r="E37" s="42">
        <f t="shared" si="79"/>
        <v>0</v>
      </c>
      <c r="F37" s="362">
        <v>0</v>
      </c>
      <c r="G37" s="42">
        <f t="shared" si="76"/>
        <v>0</v>
      </c>
      <c r="H37" s="42">
        <f t="shared" si="76"/>
        <v>0</v>
      </c>
      <c r="I37" s="173">
        <f t="shared" si="80"/>
        <v>451.77349455757127</v>
      </c>
      <c r="J37" s="168"/>
      <c r="K37" s="188" t="s">
        <v>16</v>
      </c>
      <c r="L37" s="42">
        <f t="shared" si="77"/>
        <v>169.13842702151891</v>
      </c>
      <c r="M37" s="42">
        <f t="shared" si="77"/>
        <v>228.36282612286143</v>
      </c>
      <c r="N37" s="42">
        <f t="shared" si="77"/>
        <v>54.272241413190891</v>
      </c>
      <c r="O37" s="42">
        <f t="shared" si="77"/>
        <v>0</v>
      </c>
      <c r="P37" s="42">
        <f t="shared" si="77"/>
        <v>0</v>
      </c>
      <c r="Q37" s="42">
        <f t="shared" si="77"/>
        <v>0</v>
      </c>
      <c r="R37" s="42">
        <f t="shared" si="77"/>
        <v>0</v>
      </c>
      <c r="S37" s="177">
        <f t="shared" si="81"/>
        <v>451.77349455757127</v>
      </c>
      <c r="T37" s="168"/>
      <c r="U37" s="234" t="s">
        <v>16</v>
      </c>
      <c r="V37" s="117">
        <f t="shared" si="78"/>
        <v>162.30859203866211</v>
      </c>
      <c r="W37" s="117">
        <f t="shared" si="78"/>
        <v>0</v>
      </c>
      <c r="X37" s="117">
        <f t="shared" si="78"/>
        <v>0</v>
      </c>
      <c r="Y37" s="117">
        <f t="shared" si="78"/>
        <v>228.36282612286143</v>
      </c>
      <c r="Z37" s="117">
        <f t="shared" si="78"/>
        <v>34.044224262335085</v>
      </c>
      <c r="AA37" s="117">
        <f t="shared" si="78"/>
        <v>0</v>
      </c>
      <c r="AB37" s="117">
        <f t="shared" si="78"/>
        <v>0</v>
      </c>
      <c r="AC37" s="118">
        <f t="shared" si="78"/>
        <v>27.057852133712611</v>
      </c>
      <c r="AD37" s="117">
        <f t="shared" si="78"/>
        <v>6.8298349828568163</v>
      </c>
      <c r="AE37" s="117">
        <f t="shared" si="78"/>
        <v>0</v>
      </c>
      <c r="AF37" s="117">
        <f t="shared" si="78"/>
        <v>0</v>
      </c>
      <c r="AG37" s="117">
        <f t="shared" si="78"/>
        <v>20.228017150855798</v>
      </c>
      <c r="AH37" s="117">
        <f t="shared" si="78"/>
        <v>0</v>
      </c>
      <c r="AI37" s="229">
        <f t="shared" si="82"/>
        <v>451.77349455757127</v>
      </c>
      <c r="AJ37" s="160" t="str">
        <f t="shared" si="83"/>
        <v/>
      </c>
    </row>
    <row r="38" spans="1:36" ht="15">
      <c r="A38" s="178" t="s">
        <v>15</v>
      </c>
      <c r="B38" s="39">
        <f t="shared" si="79"/>
        <v>233.43125241200488</v>
      </c>
      <c r="C38" s="39">
        <f t="shared" si="79"/>
        <v>41.962440561789123</v>
      </c>
      <c r="D38" s="39">
        <f t="shared" si="79"/>
        <v>23.854968036869735</v>
      </c>
      <c r="E38" s="39">
        <f t="shared" si="79"/>
        <v>1.5687565095139229</v>
      </c>
      <c r="F38" s="362">
        <v>0</v>
      </c>
      <c r="G38" s="39">
        <f t="shared" si="76"/>
        <v>0</v>
      </c>
      <c r="H38" s="39">
        <f t="shared" si="76"/>
        <v>0</v>
      </c>
      <c r="I38" s="181">
        <f t="shared" si="80"/>
        <v>300.81741752017774</v>
      </c>
      <c r="J38" s="168"/>
      <c r="K38" s="182" t="s">
        <v>15</v>
      </c>
      <c r="L38" s="87">
        <f t="shared" si="77"/>
        <v>233.43125241200488</v>
      </c>
      <c r="M38" s="87">
        <f t="shared" si="77"/>
        <v>41.962440561789123</v>
      </c>
      <c r="N38" s="87">
        <f t="shared" si="77"/>
        <v>23.854968036869735</v>
      </c>
      <c r="O38" s="87">
        <f t="shared" si="77"/>
        <v>1.5687565095139229</v>
      </c>
      <c r="P38" s="87">
        <f t="shared" si="77"/>
        <v>0</v>
      </c>
      <c r="Q38" s="87">
        <f t="shared" si="77"/>
        <v>0</v>
      </c>
      <c r="R38" s="87">
        <f t="shared" si="77"/>
        <v>0</v>
      </c>
      <c r="S38" s="185">
        <f t="shared" si="81"/>
        <v>300.81741752017774</v>
      </c>
      <c r="T38" s="168"/>
      <c r="U38" s="230" t="s">
        <v>57</v>
      </c>
      <c r="V38" s="121">
        <f t="shared" si="78"/>
        <v>230.64769347583439</v>
      </c>
      <c r="W38" s="121">
        <f t="shared" si="78"/>
        <v>1.7687491787287626</v>
      </c>
      <c r="X38" s="121">
        <f t="shared" si="78"/>
        <v>0</v>
      </c>
      <c r="Y38" s="121">
        <f t="shared" si="78"/>
        <v>41.962440561789123</v>
      </c>
      <c r="Z38" s="121">
        <f t="shared" si="78"/>
        <v>19.004051895092537</v>
      </c>
      <c r="AA38" s="121">
        <f t="shared" si="78"/>
        <v>0.13748174189758361</v>
      </c>
      <c r="AB38" s="121">
        <f t="shared" si="78"/>
        <v>0</v>
      </c>
      <c r="AC38" s="122">
        <f t="shared" si="78"/>
        <v>7.2970006668352569</v>
      </c>
      <c r="AD38" s="121">
        <f t="shared" si="78"/>
        <v>1.0148097574417241</v>
      </c>
      <c r="AE38" s="121">
        <f t="shared" si="78"/>
        <v>0</v>
      </c>
      <c r="AF38" s="121">
        <f t="shared" si="78"/>
        <v>0</v>
      </c>
      <c r="AG38" s="121">
        <f t="shared" si="78"/>
        <v>4.8509161417771942</v>
      </c>
      <c r="AH38" s="121">
        <f t="shared" si="78"/>
        <v>1.4312747676163393</v>
      </c>
      <c r="AI38" s="233">
        <f t="shared" si="82"/>
        <v>300.81741752017763</v>
      </c>
      <c r="AJ38" s="160" t="str">
        <f t="shared" si="83"/>
        <v/>
      </c>
    </row>
    <row r="39" spans="1:36" ht="15">
      <c r="A39" s="186" t="s">
        <v>58</v>
      </c>
      <c r="B39" s="42">
        <f t="shared" si="79"/>
        <v>0</v>
      </c>
      <c r="C39" s="42">
        <f t="shared" si="79"/>
        <v>0</v>
      </c>
      <c r="D39" s="42">
        <f t="shared" si="79"/>
        <v>1.6803755830920881</v>
      </c>
      <c r="E39" s="42">
        <f t="shared" si="79"/>
        <v>2077.9247305442577</v>
      </c>
      <c r="F39" s="362">
        <v>0</v>
      </c>
      <c r="G39" s="42">
        <f t="shared" si="76"/>
        <v>0</v>
      </c>
      <c r="H39" s="42">
        <f t="shared" si="76"/>
        <v>0</v>
      </c>
      <c r="I39" s="173">
        <f t="shared" si="80"/>
        <v>2079.6051061273497</v>
      </c>
      <c r="J39" s="168"/>
      <c r="K39" s="188" t="s">
        <v>58</v>
      </c>
      <c r="L39" s="42">
        <f t="shared" si="77"/>
        <v>0</v>
      </c>
      <c r="M39" s="42">
        <f t="shared" si="77"/>
        <v>0</v>
      </c>
      <c r="N39" s="42">
        <f t="shared" si="77"/>
        <v>1.6803755830920881</v>
      </c>
      <c r="O39" s="42">
        <f t="shared" si="77"/>
        <v>2077.9247305442577</v>
      </c>
      <c r="P39" s="42">
        <f t="shared" si="77"/>
        <v>2350.1017465722284</v>
      </c>
      <c r="Q39" s="42">
        <f t="shared" si="77"/>
        <v>0</v>
      </c>
      <c r="R39" s="42">
        <f t="shared" si="77"/>
        <v>0</v>
      </c>
      <c r="S39" s="177">
        <f t="shared" si="81"/>
        <v>4429.7068526995781</v>
      </c>
      <c r="T39" s="168"/>
      <c r="U39" s="234" t="s">
        <v>58</v>
      </c>
      <c r="V39" s="117">
        <f t="shared" si="78"/>
        <v>0</v>
      </c>
      <c r="W39" s="117">
        <f t="shared" si="78"/>
        <v>0</v>
      </c>
      <c r="X39" s="117">
        <f t="shared" si="78"/>
        <v>0</v>
      </c>
      <c r="Y39" s="117">
        <f t="shared" si="78"/>
        <v>0</v>
      </c>
      <c r="Z39" s="117">
        <f t="shared" si="78"/>
        <v>0</v>
      </c>
      <c r="AA39" s="117">
        <f t="shared" si="78"/>
        <v>2076.7275921271057</v>
      </c>
      <c r="AB39" s="117">
        <f t="shared" si="78"/>
        <v>2350.1017465722284</v>
      </c>
      <c r="AC39" s="118">
        <f t="shared" si="78"/>
        <v>2.8775140002443353</v>
      </c>
      <c r="AD39" s="117">
        <f t="shared" si="78"/>
        <v>0</v>
      </c>
      <c r="AE39" s="117">
        <f t="shared" si="78"/>
        <v>1.1971384171522474</v>
      </c>
      <c r="AF39" s="117">
        <f t="shared" si="78"/>
        <v>0</v>
      </c>
      <c r="AG39" s="117">
        <f t="shared" si="78"/>
        <v>1.6803755830920881</v>
      </c>
      <c r="AH39" s="117">
        <f t="shared" si="78"/>
        <v>0</v>
      </c>
      <c r="AI39" s="229">
        <f t="shared" si="82"/>
        <v>4429.7068526995781</v>
      </c>
      <c r="AJ39" s="160" t="str">
        <f t="shared" si="83"/>
        <v/>
      </c>
    </row>
    <row r="40" spans="1:36" ht="15">
      <c r="A40" s="178" t="s">
        <v>12</v>
      </c>
      <c r="B40" s="39">
        <f t="shared" si="79"/>
        <v>0</v>
      </c>
      <c r="C40" s="39">
        <f t="shared" si="79"/>
        <v>5.8854464522966526E-2</v>
      </c>
      <c r="D40" s="39">
        <f t="shared" si="79"/>
        <v>0</v>
      </c>
      <c r="E40" s="39">
        <f t="shared" si="79"/>
        <v>34.600714048588557</v>
      </c>
      <c r="F40" s="362">
        <v>0</v>
      </c>
      <c r="G40" s="39">
        <f t="shared" si="76"/>
        <v>0</v>
      </c>
      <c r="H40" s="39">
        <f t="shared" si="76"/>
        <v>0</v>
      </c>
      <c r="I40" s="181">
        <f t="shared" si="80"/>
        <v>34.659568513111523</v>
      </c>
      <c r="J40" s="168"/>
      <c r="K40" s="182" t="s">
        <v>12</v>
      </c>
      <c r="L40" s="87">
        <f t="shared" si="77"/>
        <v>0</v>
      </c>
      <c r="M40" s="87">
        <f t="shared" si="77"/>
        <v>5.8854464522966526E-2</v>
      </c>
      <c r="N40" s="87">
        <f t="shared" si="77"/>
        <v>0</v>
      </c>
      <c r="O40" s="87">
        <f t="shared" si="77"/>
        <v>34.600714048588557</v>
      </c>
      <c r="P40" s="87">
        <f t="shared" si="77"/>
        <v>217.56149402902636</v>
      </c>
      <c r="Q40" s="87">
        <f t="shared" si="77"/>
        <v>0</v>
      </c>
      <c r="R40" s="87">
        <f t="shared" si="77"/>
        <v>0</v>
      </c>
      <c r="S40" s="185">
        <f t="shared" si="81"/>
        <v>252.22106254213787</v>
      </c>
      <c r="T40" s="168"/>
      <c r="U40" s="230" t="s">
        <v>12</v>
      </c>
      <c r="V40" s="121">
        <f t="shared" si="78"/>
        <v>0</v>
      </c>
      <c r="W40" s="121">
        <f t="shared" si="78"/>
        <v>0</v>
      </c>
      <c r="X40" s="121">
        <f t="shared" si="78"/>
        <v>0</v>
      </c>
      <c r="Y40" s="121">
        <f t="shared" si="78"/>
        <v>5.8854464522966526E-2</v>
      </c>
      <c r="Z40" s="121">
        <f t="shared" si="78"/>
        <v>0</v>
      </c>
      <c r="AA40" s="121">
        <f t="shared" si="78"/>
        <v>34.600714048588557</v>
      </c>
      <c r="AB40" s="121">
        <f t="shared" si="78"/>
        <v>217.56149402902636</v>
      </c>
      <c r="AC40" s="122">
        <f t="shared" si="78"/>
        <v>0</v>
      </c>
      <c r="AD40" s="121">
        <f t="shared" si="78"/>
        <v>0</v>
      </c>
      <c r="AE40" s="121">
        <f t="shared" si="78"/>
        <v>0</v>
      </c>
      <c r="AF40" s="121">
        <f t="shared" si="78"/>
        <v>0</v>
      </c>
      <c r="AG40" s="121">
        <f t="shared" si="78"/>
        <v>0</v>
      </c>
      <c r="AH40" s="121">
        <f t="shared" si="78"/>
        <v>0</v>
      </c>
      <c r="AI40" s="233">
        <f t="shared" si="82"/>
        <v>252.22106254213787</v>
      </c>
      <c r="AJ40" s="160" t="str">
        <f t="shared" si="83"/>
        <v/>
      </c>
    </row>
    <row r="41" spans="1:36" ht="15">
      <c r="A41" s="186" t="s">
        <v>59</v>
      </c>
      <c r="B41" s="42">
        <f t="shared" si="79"/>
        <v>0.12367418738049693</v>
      </c>
      <c r="C41" s="42">
        <f t="shared" si="79"/>
        <v>0</v>
      </c>
      <c r="D41" s="42">
        <f t="shared" si="79"/>
        <v>0.26307049842837849</v>
      </c>
      <c r="E41" s="42">
        <f t="shared" si="79"/>
        <v>1.6433307173977728E-3</v>
      </c>
      <c r="F41" s="362">
        <v>0</v>
      </c>
      <c r="G41" s="42">
        <f t="shared" si="76"/>
        <v>0</v>
      </c>
      <c r="H41" s="42">
        <f t="shared" si="76"/>
        <v>0</v>
      </c>
      <c r="I41" s="173">
        <f t="shared" si="80"/>
        <v>0.38838801652627319</v>
      </c>
      <c r="J41" s="168"/>
      <c r="K41" s="188" t="s">
        <v>59</v>
      </c>
      <c r="L41" s="42">
        <f t="shared" si="77"/>
        <v>0.12367418738049693</v>
      </c>
      <c r="M41" s="42">
        <f t="shared" si="77"/>
        <v>0</v>
      </c>
      <c r="N41" s="42">
        <f t="shared" si="77"/>
        <v>0.26307049842837849</v>
      </c>
      <c r="O41" s="42">
        <f t="shared" si="77"/>
        <v>1.6433307173977728E-3</v>
      </c>
      <c r="P41" s="42">
        <f t="shared" si="77"/>
        <v>0</v>
      </c>
      <c r="Q41" s="42">
        <f t="shared" si="77"/>
        <v>0</v>
      </c>
      <c r="R41" s="42">
        <f t="shared" si="77"/>
        <v>0</v>
      </c>
      <c r="S41" s="177">
        <f t="shared" si="81"/>
        <v>0.38838801652627319</v>
      </c>
      <c r="T41" s="168"/>
      <c r="U41" s="234" t="s">
        <v>59</v>
      </c>
      <c r="V41" s="117">
        <f t="shared" si="78"/>
        <v>0</v>
      </c>
      <c r="W41" s="117">
        <f t="shared" si="78"/>
        <v>0</v>
      </c>
      <c r="X41" s="117">
        <f t="shared" si="78"/>
        <v>0</v>
      </c>
      <c r="Y41" s="117">
        <f t="shared" si="78"/>
        <v>0</v>
      </c>
      <c r="Z41" s="117">
        <f t="shared" si="78"/>
        <v>0.26307049842837849</v>
      </c>
      <c r="AA41" s="117">
        <f t="shared" si="78"/>
        <v>0</v>
      </c>
      <c r="AB41" s="117">
        <f t="shared" si="78"/>
        <v>0</v>
      </c>
      <c r="AC41" s="118">
        <f t="shared" si="78"/>
        <v>0.12531751809789471</v>
      </c>
      <c r="AD41" s="117">
        <f t="shared" si="78"/>
        <v>0.12367418738049693</v>
      </c>
      <c r="AE41" s="117">
        <f t="shared" si="78"/>
        <v>0</v>
      </c>
      <c r="AF41" s="117">
        <f t="shared" si="78"/>
        <v>0</v>
      </c>
      <c r="AG41" s="117">
        <f t="shared" si="78"/>
        <v>0</v>
      </c>
      <c r="AH41" s="117">
        <f t="shared" si="78"/>
        <v>1.6433307173977728E-3</v>
      </c>
      <c r="AI41" s="229">
        <f t="shared" si="82"/>
        <v>0.38838801652627319</v>
      </c>
      <c r="AJ41" s="160" t="str">
        <f t="shared" si="83"/>
        <v/>
      </c>
    </row>
    <row r="42" spans="1:36" ht="15">
      <c r="A42" s="178" t="s">
        <v>17</v>
      </c>
      <c r="B42" s="39">
        <f t="shared" si="79"/>
        <v>70.124460581563113</v>
      </c>
      <c r="C42" s="39">
        <f t="shared" si="79"/>
        <v>0.45631581998984388</v>
      </c>
      <c r="D42" s="39">
        <f t="shared" si="79"/>
        <v>17.301837281439003</v>
      </c>
      <c r="E42" s="39">
        <f t="shared" si="79"/>
        <v>31.130438135180263</v>
      </c>
      <c r="F42" s="362">
        <v>0</v>
      </c>
      <c r="G42" s="39">
        <f t="shared" si="76"/>
        <v>0</v>
      </c>
      <c r="H42" s="39">
        <f t="shared" si="76"/>
        <v>0</v>
      </c>
      <c r="I42" s="181">
        <f t="shared" si="80"/>
        <v>119.01305181817222</v>
      </c>
      <c r="J42" s="168"/>
      <c r="K42" s="182" t="s">
        <v>17</v>
      </c>
      <c r="L42" s="87">
        <f t="shared" si="77"/>
        <v>70.124460581563113</v>
      </c>
      <c r="M42" s="87">
        <f t="shared" si="77"/>
        <v>0.45631581998984388</v>
      </c>
      <c r="N42" s="87">
        <f t="shared" si="77"/>
        <v>17.301837281439003</v>
      </c>
      <c r="O42" s="87">
        <f t="shared" si="77"/>
        <v>31.130438135180263</v>
      </c>
      <c r="P42" s="87">
        <f t="shared" si="77"/>
        <v>5.6050567030922496</v>
      </c>
      <c r="Q42" s="87">
        <f t="shared" si="77"/>
        <v>0</v>
      </c>
      <c r="R42" s="87">
        <f t="shared" si="77"/>
        <v>0</v>
      </c>
      <c r="S42" s="185">
        <f t="shared" si="81"/>
        <v>124.61810852126446</v>
      </c>
      <c r="T42" s="168"/>
      <c r="U42" s="230" t="s">
        <v>17</v>
      </c>
      <c r="V42" s="121">
        <f t="shared" si="78"/>
        <v>64.602243101696686</v>
      </c>
      <c r="W42" s="121">
        <f t="shared" si="78"/>
        <v>1.4758447381789419</v>
      </c>
      <c r="X42" s="121">
        <f t="shared" si="78"/>
        <v>0</v>
      </c>
      <c r="Y42" s="121">
        <f t="shared" si="78"/>
        <v>0.45631581998984388</v>
      </c>
      <c r="Z42" s="121">
        <f t="shared" si="78"/>
        <v>12.300339862823641</v>
      </c>
      <c r="AA42" s="121">
        <f t="shared" si="78"/>
        <v>5.9399318490452497</v>
      </c>
      <c r="AB42" s="121">
        <f t="shared" si="78"/>
        <v>5.6050567030922496</v>
      </c>
      <c r="AC42" s="122">
        <f t="shared" si="78"/>
        <v>34.238376446437861</v>
      </c>
      <c r="AD42" s="121">
        <f t="shared" si="78"/>
        <v>4.0463727416874873</v>
      </c>
      <c r="AE42" s="121">
        <f t="shared" si="78"/>
        <v>0</v>
      </c>
      <c r="AF42" s="121">
        <f t="shared" si="78"/>
        <v>0</v>
      </c>
      <c r="AG42" s="121">
        <f t="shared" si="78"/>
        <v>5.0014974186153625</v>
      </c>
      <c r="AH42" s="121">
        <f t="shared" si="78"/>
        <v>25.190506286135012</v>
      </c>
      <c r="AI42" s="233">
        <f t="shared" si="82"/>
        <v>124.61810852126447</v>
      </c>
      <c r="AJ42" s="160" t="str">
        <f t="shared" si="83"/>
        <v/>
      </c>
    </row>
    <row r="43" spans="1:36" ht="15">
      <c r="A43" s="186" t="s">
        <v>139</v>
      </c>
      <c r="B43" s="42">
        <f t="shared" si="79"/>
        <v>808.42522177807609</v>
      </c>
      <c r="C43" s="42">
        <f t="shared" si="79"/>
        <v>1494.6879075693848</v>
      </c>
      <c r="D43" s="42">
        <f t="shared" si="79"/>
        <v>900.90861064465412</v>
      </c>
      <c r="E43" s="42">
        <f t="shared" si="79"/>
        <v>1.2461994631619189</v>
      </c>
      <c r="F43" s="362">
        <v>0</v>
      </c>
      <c r="G43" s="42">
        <f t="shared" si="76"/>
        <v>0</v>
      </c>
      <c r="H43" s="42">
        <f t="shared" si="76"/>
        <v>0</v>
      </c>
      <c r="I43" s="173">
        <f t="shared" si="80"/>
        <v>3205.2679394552765</v>
      </c>
      <c r="J43" s="168"/>
      <c r="K43" s="188" t="s">
        <v>139</v>
      </c>
      <c r="L43" s="42">
        <f t="shared" si="77"/>
        <v>808.42522177807609</v>
      </c>
      <c r="M43" s="42">
        <f t="shared" si="77"/>
        <v>1494.6879075693848</v>
      </c>
      <c r="N43" s="42">
        <f t="shared" si="77"/>
        <v>900.90861064465412</v>
      </c>
      <c r="O43" s="42">
        <f t="shared" si="77"/>
        <v>1.2461994631619189</v>
      </c>
      <c r="P43" s="42">
        <f t="shared" si="77"/>
        <v>8.027258647079119</v>
      </c>
      <c r="Q43" s="42">
        <f t="shared" si="77"/>
        <v>0</v>
      </c>
      <c r="R43" s="42">
        <f t="shared" si="77"/>
        <v>0</v>
      </c>
      <c r="S43" s="177">
        <f t="shared" si="81"/>
        <v>3213.2951981023557</v>
      </c>
      <c r="T43" s="168"/>
      <c r="U43" s="234" t="s">
        <v>139</v>
      </c>
      <c r="V43" s="117">
        <f t="shared" si="78"/>
        <v>786.88204966127307</v>
      </c>
      <c r="W43" s="117">
        <f t="shared" si="78"/>
        <v>0</v>
      </c>
      <c r="X43" s="117">
        <f t="shared" si="78"/>
        <v>0</v>
      </c>
      <c r="Y43" s="117">
        <f t="shared" si="78"/>
        <v>1494.6879075693848</v>
      </c>
      <c r="Z43" s="117">
        <f t="shared" si="78"/>
        <v>805.66694945910717</v>
      </c>
      <c r="AA43" s="117">
        <f t="shared" si="78"/>
        <v>1.2461994631619189</v>
      </c>
      <c r="AB43" s="117">
        <f t="shared" si="78"/>
        <v>8.027258647079119</v>
      </c>
      <c r="AC43" s="118">
        <f t="shared" si="78"/>
        <v>116.78483330235008</v>
      </c>
      <c r="AD43" s="117">
        <f t="shared" si="78"/>
        <v>21.543172116802975</v>
      </c>
      <c r="AE43" s="117">
        <f t="shared" si="78"/>
        <v>0</v>
      </c>
      <c r="AF43" s="117">
        <f t="shared" si="78"/>
        <v>0</v>
      </c>
      <c r="AG43" s="117">
        <f t="shared" si="78"/>
        <v>95.241661185547102</v>
      </c>
      <c r="AH43" s="117">
        <f t="shared" si="78"/>
        <v>0</v>
      </c>
      <c r="AI43" s="229">
        <f t="shared" si="82"/>
        <v>3213.2951981023562</v>
      </c>
      <c r="AJ43" s="160" t="str">
        <f t="shared" si="83"/>
        <v/>
      </c>
    </row>
    <row r="44" spans="1:36" ht="15">
      <c r="A44" s="178" t="s">
        <v>25</v>
      </c>
      <c r="B44" s="39">
        <f t="shared" si="79"/>
        <v>583.41395930306271</v>
      </c>
      <c r="C44" s="39">
        <f t="shared" si="79"/>
        <v>18.723736737701717</v>
      </c>
      <c r="D44" s="39">
        <f t="shared" si="79"/>
        <v>208.67917369967063</v>
      </c>
      <c r="E44" s="39">
        <f t="shared" si="79"/>
        <v>2632.1680035304857</v>
      </c>
      <c r="F44" s="362">
        <v>0</v>
      </c>
      <c r="G44" s="39">
        <f t="shared" si="76"/>
        <v>556.23121112204478</v>
      </c>
      <c r="H44" s="39">
        <f t="shared" si="76"/>
        <v>20.244574119344712</v>
      </c>
      <c r="I44" s="181">
        <f t="shared" si="80"/>
        <v>4019.4606585123101</v>
      </c>
      <c r="J44" s="168"/>
      <c r="K44" s="182" t="s">
        <v>25</v>
      </c>
      <c r="L44" s="87">
        <f t="shared" si="77"/>
        <v>583.41395930306271</v>
      </c>
      <c r="M44" s="87">
        <f t="shared" si="77"/>
        <v>18.723736737701717</v>
      </c>
      <c r="N44" s="87">
        <f t="shared" si="77"/>
        <v>208.67917369967063</v>
      </c>
      <c r="O44" s="87">
        <f t="shared" si="77"/>
        <v>2632.1680035304857</v>
      </c>
      <c r="P44" s="87">
        <f t="shared" si="77"/>
        <v>43.903309980629068</v>
      </c>
      <c r="Q44" s="87">
        <f t="shared" si="77"/>
        <v>556.23121112204478</v>
      </c>
      <c r="R44" s="87">
        <f t="shared" si="77"/>
        <v>20.244574119344712</v>
      </c>
      <c r="S44" s="185">
        <f t="shared" si="81"/>
        <v>4063.3639684929394</v>
      </c>
      <c r="T44" s="168"/>
      <c r="U44" s="230" t="s">
        <v>25</v>
      </c>
      <c r="V44" s="121">
        <f t="shared" si="78"/>
        <v>27.78128229532544</v>
      </c>
      <c r="W44" s="121">
        <f t="shared" si="78"/>
        <v>360.50336598300254</v>
      </c>
      <c r="X44" s="121">
        <f t="shared" si="78"/>
        <v>556.23121112204478</v>
      </c>
      <c r="Y44" s="121">
        <f t="shared" si="78"/>
        <v>18.723736737701717</v>
      </c>
      <c r="Z44" s="121">
        <f t="shared" si="78"/>
        <v>196.42631667594108</v>
      </c>
      <c r="AA44" s="121">
        <f t="shared" si="78"/>
        <v>2347.26569449014</v>
      </c>
      <c r="AB44" s="121">
        <f t="shared" si="78"/>
        <v>43.903309980629068</v>
      </c>
      <c r="AC44" s="122">
        <f t="shared" si="78"/>
        <v>512.5290512081549</v>
      </c>
      <c r="AD44" s="121">
        <f t="shared" si="78"/>
        <v>195.12931102473465</v>
      </c>
      <c r="AE44" s="121">
        <f t="shared" si="78"/>
        <v>269.19463193570613</v>
      </c>
      <c r="AF44" s="121">
        <f t="shared" si="78"/>
        <v>20.244574119344712</v>
      </c>
      <c r="AG44" s="121">
        <f t="shared" si="78"/>
        <v>12.25285702372954</v>
      </c>
      <c r="AH44" s="121">
        <f t="shared" si="78"/>
        <v>15.707677104639725</v>
      </c>
      <c r="AI44" s="233">
        <f t="shared" si="82"/>
        <v>4063.3639684929394</v>
      </c>
      <c r="AJ44" s="160" t="str">
        <f t="shared" si="83"/>
        <v/>
      </c>
    </row>
    <row r="45" spans="1:36" ht="15">
      <c r="A45" s="186" t="s">
        <v>24</v>
      </c>
      <c r="B45" s="42">
        <f t="shared" si="79"/>
        <v>689.10268878944976</v>
      </c>
      <c r="C45" s="42">
        <f t="shared" si="79"/>
        <v>4.8066549518178986E-2</v>
      </c>
      <c r="D45" s="42">
        <f t="shared" si="79"/>
        <v>70.413686068696464</v>
      </c>
      <c r="E45" s="42">
        <f t="shared" si="79"/>
        <v>0</v>
      </c>
      <c r="F45" s="362">
        <v>0</v>
      </c>
      <c r="G45" s="42">
        <f t="shared" si="76"/>
        <v>0</v>
      </c>
      <c r="H45" s="42">
        <f t="shared" si="76"/>
        <v>0</v>
      </c>
      <c r="I45" s="173">
        <f t="shared" si="80"/>
        <v>759.56444140766439</v>
      </c>
      <c r="J45" s="168"/>
      <c r="K45" s="188" t="s">
        <v>24</v>
      </c>
      <c r="L45" s="42">
        <f t="shared" si="77"/>
        <v>689.10268878944976</v>
      </c>
      <c r="M45" s="42">
        <f t="shared" si="77"/>
        <v>4.8066549518178986E-2</v>
      </c>
      <c r="N45" s="42">
        <f t="shared" si="77"/>
        <v>70.413686068696464</v>
      </c>
      <c r="O45" s="42">
        <f t="shared" si="77"/>
        <v>0</v>
      </c>
      <c r="P45" s="42">
        <f t="shared" si="77"/>
        <v>0</v>
      </c>
      <c r="Q45" s="42">
        <f t="shared" si="77"/>
        <v>0</v>
      </c>
      <c r="R45" s="42">
        <f t="shared" si="77"/>
        <v>0</v>
      </c>
      <c r="S45" s="177">
        <f t="shared" si="81"/>
        <v>759.56444140766439</v>
      </c>
      <c r="T45" s="168"/>
      <c r="U45" s="234" t="s">
        <v>24</v>
      </c>
      <c r="V45" s="117">
        <f t="shared" si="78"/>
        <v>585.62633970320667</v>
      </c>
      <c r="W45" s="117">
        <f t="shared" si="78"/>
        <v>0</v>
      </c>
      <c r="X45" s="117">
        <f t="shared" si="78"/>
        <v>0</v>
      </c>
      <c r="Y45" s="117">
        <f t="shared" si="78"/>
        <v>4.8066549518178986E-2</v>
      </c>
      <c r="Z45" s="117">
        <f t="shared" si="78"/>
        <v>4.9973883798064698</v>
      </c>
      <c r="AA45" s="117">
        <f t="shared" si="78"/>
        <v>0</v>
      </c>
      <c r="AB45" s="117">
        <f t="shared" si="78"/>
        <v>0</v>
      </c>
      <c r="AC45" s="118">
        <f t="shared" si="78"/>
        <v>168.89264677513313</v>
      </c>
      <c r="AD45" s="117">
        <f t="shared" si="78"/>
        <v>103.47634908624313</v>
      </c>
      <c r="AE45" s="117">
        <f t="shared" si="78"/>
        <v>0</v>
      </c>
      <c r="AF45" s="117">
        <f t="shared" si="78"/>
        <v>0</v>
      </c>
      <c r="AG45" s="117">
        <f t="shared" si="78"/>
        <v>65.416297688889983</v>
      </c>
      <c r="AH45" s="117">
        <f t="shared" si="78"/>
        <v>0</v>
      </c>
      <c r="AI45" s="229">
        <f t="shared" si="82"/>
        <v>759.56444140766439</v>
      </c>
      <c r="AJ45" s="160" t="str">
        <f t="shared" si="83"/>
        <v/>
      </c>
    </row>
    <row r="46" spans="1:36" ht="15">
      <c r="A46" s="178" t="s">
        <v>60</v>
      </c>
      <c r="B46" s="39">
        <f t="shared" si="79"/>
        <v>33.283677537774146</v>
      </c>
      <c r="C46" s="39">
        <f t="shared" si="79"/>
        <v>3.145416296587733</v>
      </c>
      <c r="D46" s="39">
        <f t="shared" si="79"/>
        <v>7.8143498330849219</v>
      </c>
      <c r="E46" s="39">
        <f t="shared" si="79"/>
        <v>0</v>
      </c>
      <c r="F46" s="362">
        <v>0</v>
      </c>
      <c r="G46" s="39">
        <f t="shared" si="76"/>
        <v>0</v>
      </c>
      <c r="H46" s="39">
        <f t="shared" si="76"/>
        <v>0</v>
      </c>
      <c r="I46" s="181">
        <f t="shared" si="80"/>
        <v>44.243443667446797</v>
      </c>
      <c r="J46" s="168"/>
      <c r="K46" s="182" t="s">
        <v>60</v>
      </c>
      <c r="L46" s="87">
        <f t="shared" si="77"/>
        <v>33.283677537774146</v>
      </c>
      <c r="M46" s="87">
        <f t="shared" si="77"/>
        <v>3.145416296587733</v>
      </c>
      <c r="N46" s="87">
        <f t="shared" si="77"/>
        <v>7.8143498330849219</v>
      </c>
      <c r="O46" s="87">
        <f t="shared" si="77"/>
        <v>0</v>
      </c>
      <c r="P46" s="87">
        <f t="shared" si="77"/>
        <v>0</v>
      </c>
      <c r="Q46" s="87">
        <f t="shared" si="77"/>
        <v>0</v>
      </c>
      <c r="R46" s="87">
        <f t="shared" si="77"/>
        <v>0</v>
      </c>
      <c r="S46" s="185">
        <f t="shared" si="81"/>
        <v>44.243443667446797</v>
      </c>
      <c r="T46" s="168"/>
      <c r="U46" s="230" t="s">
        <v>60</v>
      </c>
      <c r="V46" s="121">
        <f t="shared" si="78"/>
        <v>32.428112647187206</v>
      </c>
      <c r="W46" s="121">
        <f t="shared" si="78"/>
        <v>0</v>
      </c>
      <c r="X46" s="121">
        <f t="shared" si="78"/>
        <v>0</v>
      </c>
      <c r="Y46" s="121">
        <f t="shared" si="78"/>
        <v>3.145416296587733</v>
      </c>
      <c r="Z46" s="121">
        <f t="shared" si="78"/>
        <v>7.8143498330849219</v>
      </c>
      <c r="AA46" s="121">
        <f t="shared" si="78"/>
        <v>0</v>
      </c>
      <c r="AB46" s="121">
        <f t="shared" si="78"/>
        <v>0</v>
      </c>
      <c r="AC46" s="122">
        <f t="shared" si="78"/>
        <v>0.85556489058694229</v>
      </c>
      <c r="AD46" s="121">
        <f t="shared" si="78"/>
        <v>0.85556489058694229</v>
      </c>
      <c r="AE46" s="121">
        <f t="shared" si="78"/>
        <v>0</v>
      </c>
      <c r="AF46" s="121">
        <f t="shared" si="78"/>
        <v>0</v>
      </c>
      <c r="AG46" s="121">
        <f t="shared" si="78"/>
        <v>0</v>
      </c>
      <c r="AH46" s="121">
        <f t="shared" si="78"/>
        <v>0</v>
      </c>
      <c r="AI46" s="233">
        <f t="shared" si="82"/>
        <v>44.243443667446805</v>
      </c>
      <c r="AJ46" s="160" t="str">
        <f t="shared" si="83"/>
        <v/>
      </c>
    </row>
    <row r="47" spans="1:36" ht="15">
      <c r="A47" s="186" t="s">
        <v>22</v>
      </c>
      <c r="B47" s="42">
        <f t="shared" si="79"/>
        <v>355.83935412656473</v>
      </c>
      <c r="C47" s="42">
        <f t="shared" si="79"/>
        <v>95.375584444732354</v>
      </c>
      <c r="D47" s="42">
        <f t="shared" si="79"/>
        <v>289.63462986009546</v>
      </c>
      <c r="E47" s="42">
        <f t="shared" si="79"/>
        <v>0</v>
      </c>
      <c r="F47" s="362">
        <v>0</v>
      </c>
      <c r="G47" s="42">
        <f t="shared" si="76"/>
        <v>0</v>
      </c>
      <c r="H47" s="42">
        <f t="shared" si="76"/>
        <v>0</v>
      </c>
      <c r="I47" s="173">
        <f t="shared" si="80"/>
        <v>740.84956843139253</v>
      </c>
      <c r="J47" s="168"/>
      <c r="K47" s="188" t="s">
        <v>22</v>
      </c>
      <c r="L47" s="42">
        <f t="shared" si="77"/>
        <v>355.83935412656473</v>
      </c>
      <c r="M47" s="42">
        <f t="shared" si="77"/>
        <v>95.375584444732354</v>
      </c>
      <c r="N47" s="42">
        <f t="shared" si="77"/>
        <v>289.63462986009546</v>
      </c>
      <c r="O47" s="42">
        <f t="shared" si="77"/>
        <v>0</v>
      </c>
      <c r="P47" s="42">
        <f t="shared" si="77"/>
        <v>250.48697560689692</v>
      </c>
      <c r="Q47" s="42">
        <f t="shared" si="77"/>
        <v>0</v>
      </c>
      <c r="R47" s="42">
        <f t="shared" si="77"/>
        <v>0</v>
      </c>
      <c r="S47" s="177">
        <f t="shared" si="81"/>
        <v>991.3365440382895</v>
      </c>
      <c r="T47" s="168"/>
      <c r="U47" s="234" t="s">
        <v>22</v>
      </c>
      <c r="V47" s="117">
        <f t="shared" si="78"/>
        <v>351.33601717745819</v>
      </c>
      <c r="W47" s="117">
        <f t="shared" si="78"/>
        <v>0</v>
      </c>
      <c r="X47" s="117">
        <f t="shared" si="78"/>
        <v>0</v>
      </c>
      <c r="Y47" s="117">
        <f t="shared" si="78"/>
        <v>95.375584444732354</v>
      </c>
      <c r="Z47" s="117">
        <f t="shared" si="78"/>
        <v>255.5281727879819</v>
      </c>
      <c r="AA47" s="117">
        <f t="shared" si="78"/>
        <v>0</v>
      </c>
      <c r="AB47" s="117">
        <f t="shared" si="78"/>
        <v>250.48697560689692</v>
      </c>
      <c r="AC47" s="118">
        <f t="shared" si="78"/>
        <v>38.609794021220154</v>
      </c>
      <c r="AD47" s="117">
        <f t="shared" si="78"/>
        <v>4.5033369491065525</v>
      </c>
      <c r="AE47" s="117">
        <f t="shared" si="78"/>
        <v>0</v>
      </c>
      <c r="AF47" s="117">
        <f t="shared" si="78"/>
        <v>0</v>
      </c>
      <c r="AG47" s="117">
        <f t="shared" si="78"/>
        <v>34.106457072113599</v>
      </c>
      <c r="AH47" s="117">
        <f t="shared" si="78"/>
        <v>0</v>
      </c>
      <c r="AI47" s="229">
        <f t="shared" si="82"/>
        <v>991.33654403828962</v>
      </c>
      <c r="AJ47" s="160" t="str">
        <f t="shared" si="83"/>
        <v/>
      </c>
    </row>
    <row r="48" spans="1:36" ht="15">
      <c r="A48" s="178" t="s">
        <v>21</v>
      </c>
      <c r="B48" s="39">
        <f t="shared" si="79"/>
        <v>0.59263853564173341</v>
      </c>
      <c r="C48" s="39">
        <f t="shared" si="79"/>
        <v>0.24055001257648709</v>
      </c>
      <c r="D48" s="39">
        <f t="shared" si="79"/>
        <v>3.9061964360982993</v>
      </c>
      <c r="E48" s="39">
        <f t="shared" si="79"/>
        <v>0</v>
      </c>
      <c r="F48" s="362">
        <v>0</v>
      </c>
      <c r="G48" s="39">
        <f t="shared" si="76"/>
        <v>0</v>
      </c>
      <c r="H48" s="39">
        <f t="shared" si="76"/>
        <v>0</v>
      </c>
      <c r="I48" s="181">
        <f t="shared" si="80"/>
        <v>4.7393849843165201</v>
      </c>
      <c r="J48" s="168"/>
      <c r="K48" s="182" t="s">
        <v>21</v>
      </c>
      <c r="L48" s="87">
        <f t="shared" si="77"/>
        <v>0.59263853564173341</v>
      </c>
      <c r="M48" s="87">
        <f t="shared" si="77"/>
        <v>0.24055001257648709</v>
      </c>
      <c r="N48" s="87">
        <f t="shared" si="77"/>
        <v>3.9061964360982993</v>
      </c>
      <c r="O48" s="87">
        <f t="shared" si="77"/>
        <v>0</v>
      </c>
      <c r="P48" s="87">
        <f t="shared" si="77"/>
        <v>0</v>
      </c>
      <c r="Q48" s="87">
        <f t="shared" si="77"/>
        <v>0</v>
      </c>
      <c r="R48" s="87">
        <f t="shared" si="77"/>
        <v>0</v>
      </c>
      <c r="S48" s="185">
        <f t="shared" si="81"/>
        <v>4.7393849843165201</v>
      </c>
      <c r="T48" s="168"/>
      <c r="U48" s="230" t="s">
        <v>61</v>
      </c>
      <c r="V48" s="121">
        <f t="shared" si="78"/>
        <v>0.59263853564173341</v>
      </c>
      <c r="W48" s="121">
        <f t="shared" si="78"/>
        <v>0</v>
      </c>
      <c r="X48" s="121">
        <f t="shared" si="78"/>
        <v>0</v>
      </c>
      <c r="Y48" s="121">
        <f t="shared" si="78"/>
        <v>0.24055001257648709</v>
      </c>
      <c r="Z48" s="121">
        <f t="shared" si="78"/>
        <v>3.9061964360982993</v>
      </c>
      <c r="AA48" s="121">
        <f t="shared" si="78"/>
        <v>0</v>
      </c>
      <c r="AB48" s="121">
        <f t="shared" si="78"/>
        <v>0</v>
      </c>
      <c r="AC48" s="122">
        <f t="shared" si="78"/>
        <v>0</v>
      </c>
      <c r="AD48" s="121">
        <f t="shared" si="78"/>
        <v>0</v>
      </c>
      <c r="AE48" s="121">
        <f t="shared" si="78"/>
        <v>0</v>
      </c>
      <c r="AF48" s="121">
        <f t="shared" si="78"/>
        <v>0</v>
      </c>
      <c r="AG48" s="121">
        <f t="shared" si="78"/>
        <v>0</v>
      </c>
      <c r="AH48" s="121">
        <f t="shared" si="78"/>
        <v>0</v>
      </c>
      <c r="AI48" s="233">
        <f t="shared" si="82"/>
        <v>4.7393849843165201</v>
      </c>
      <c r="AJ48" s="160" t="str">
        <f t="shared" si="83"/>
        <v/>
      </c>
    </row>
    <row r="49" spans="1:36" ht="15">
      <c r="A49" s="189" t="s">
        <v>64</v>
      </c>
      <c r="B49" s="42">
        <f t="shared" si="79"/>
        <v>3.6000000000000004E-2</v>
      </c>
      <c r="C49" s="42">
        <f t="shared" si="79"/>
        <v>0</v>
      </c>
      <c r="D49" s="42">
        <f t="shared" si="79"/>
        <v>0</v>
      </c>
      <c r="E49" s="42">
        <f t="shared" si="79"/>
        <v>0</v>
      </c>
      <c r="F49" s="362">
        <v>0</v>
      </c>
      <c r="G49" s="42">
        <f t="shared" ref="G49:H53" si="84">G127+G153+G179+G205+G231+G257+G283+G309+G335+G361+G387+G413+G439</f>
        <v>0</v>
      </c>
      <c r="H49" s="42">
        <f t="shared" si="84"/>
        <v>0</v>
      </c>
      <c r="I49" s="173">
        <f t="shared" si="80"/>
        <v>3.6000000000000004E-2</v>
      </c>
      <c r="J49" s="168"/>
      <c r="K49" s="190" t="s">
        <v>64</v>
      </c>
      <c r="L49" s="42">
        <f t="shared" ref="L49:R53" si="85">L127+L153+L179+L205+L231+L257+L283+L309+L335+L361+L387+L413+L439</f>
        <v>3.6000000000000004E-2</v>
      </c>
      <c r="M49" s="42">
        <f t="shared" si="85"/>
        <v>0</v>
      </c>
      <c r="N49" s="42">
        <f t="shared" si="85"/>
        <v>0</v>
      </c>
      <c r="O49" s="42">
        <f t="shared" si="85"/>
        <v>0</v>
      </c>
      <c r="P49" s="42">
        <f t="shared" si="85"/>
        <v>0</v>
      </c>
      <c r="Q49" s="42">
        <f t="shared" si="85"/>
        <v>0</v>
      </c>
      <c r="R49" s="42">
        <f t="shared" si="85"/>
        <v>0</v>
      </c>
      <c r="S49" s="177">
        <f t="shared" si="81"/>
        <v>3.6000000000000004E-2</v>
      </c>
      <c r="T49" s="168"/>
      <c r="U49" s="235" t="s">
        <v>62</v>
      </c>
      <c r="V49" s="117">
        <f t="shared" ref="V49:AH53" si="86">V127+V153+V179+V205+V231+V257+V283+V309+V335+V361+V387+V413+V439</f>
        <v>3.6000000000000004E-2</v>
      </c>
      <c r="W49" s="117">
        <f t="shared" si="86"/>
        <v>0</v>
      </c>
      <c r="X49" s="117">
        <f t="shared" si="86"/>
        <v>0</v>
      </c>
      <c r="Y49" s="117">
        <f t="shared" si="86"/>
        <v>0</v>
      </c>
      <c r="Z49" s="117">
        <f t="shared" si="86"/>
        <v>0</v>
      </c>
      <c r="AA49" s="117">
        <f t="shared" si="86"/>
        <v>0</v>
      </c>
      <c r="AB49" s="117">
        <f t="shared" si="86"/>
        <v>0</v>
      </c>
      <c r="AC49" s="118">
        <f t="shared" si="86"/>
        <v>0</v>
      </c>
      <c r="AD49" s="117">
        <f t="shared" si="86"/>
        <v>0</v>
      </c>
      <c r="AE49" s="117">
        <f t="shared" si="86"/>
        <v>0</v>
      </c>
      <c r="AF49" s="117">
        <f t="shared" si="86"/>
        <v>0</v>
      </c>
      <c r="AG49" s="117">
        <f t="shared" si="86"/>
        <v>0</v>
      </c>
      <c r="AH49" s="117">
        <f t="shared" si="86"/>
        <v>0</v>
      </c>
      <c r="AI49" s="229">
        <f t="shared" si="82"/>
        <v>3.6000000000000004E-2</v>
      </c>
      <c r="AJ49" s="160" t="str">
        <f t="shared" si="83"/>
        <v/>
      </c>
    </row>
    <row r="50" spans="1:36">
      <c r="A50" s="191" t="s">
        <v>23</v>
      </c>
      <c r="B50" s="60">
        <f t="shared" ref="B50:E53" si="87">B128+B154+B180+B206+B232+B258+B284+B310+B336+B362+B388+B414+B440</f>
        <v>3.6000000000000004E-2</v>
      </c>
      <c r="C50" s="60">
        <f t="shared" si="87"/>
        <v>0</v>
      </c>
      <c r="D50" s="60">
        <f t="shared" si="87"/>
        <v>0</v>
      </c>
      <c r="E50" s="60">
        <f t="shared" si="87"/>
        <v>0</v>
      </c>
      <c r="F50" s="362">
        <v>0</v>
      </c>
      <c r="G50" s="60">
        <f t="shared" si="84"/>
        <v>0</v>
      </c>
      <c r="H50" s="60">
        <f t="shared" si="84"/>
        <v>0</v>
      </c>
      <c r="I50" s="194">
        <f t="shared" si="80"/>
        <v>3.6000000000000004E-2</v>
      </c>
      <c r="J50" s="168"/>
      <c r="K50" s="195" t="s">
        <v>23</v>
      </c>
      <c r="L50" s="90">
        <f t="shared" si="85"/>
        <v>3.6000000000000004E-2</v>
      </c>
      <c r="M50" s="90">
        <f t="shared" si="85"/>
        <v>0</v>
      </c>
      <c r="N50" s="90">
        <f t="shared" si="85"/>
        <v>0</v>
      </c>
      <c r="O50" s="90">
        <f t="shared" si="85"/>
        <v>0</v>
      </c>
      <c r="P50" s="90">
        <f t="shared" si="85"/>
        <v>0</v>
      </c>
      <c r="Q50" s="90">
        <f t="shared" si="85"/>
        <v>0</v>
      </c>
      <c r="R50" s="90">
        <f t="shared" si="85"/>
        <v>0</v>
      </c>
      <c r="S50" s="198">
        <f t="shared" si="81"/>
        <v>3.6000000000000004E-2</v>
      </c>
      <c r="T50" s="168"/>
      <c r="U50" s="236" t="s">
        <v>66</v>
      </c>
      <c r="V50" s="124">
        <f t="shared" si="86"/>
        <v>3.6000000000000004E-2</v>
      </c>
      <c r="W50" s="124">
        <f t="shared" si="86"/>
        <v>0</v>
      </c>
      <c r="X50" s="124">
        <f t="shared" si="86"/>
        <v>0</v>
      </c>
      <c r="Y50" s="124">
        <f t="shared" si="86"/>
        <v>0</v>
      </c>
      <c r="Z50" s="124">
        <f t="shared" si="86"/>
        <v>0</v>
      </c>
      <c r="AA50" s="124">
        <f t="shared" si="86"/>
        <v>0</v>
      </c>
      <c r="AB50" s="124">
        <f t="shared" si="86"/>
        <v>0</v>
      </c>
      <c r="AC50" s="297">
        <f t="shared" si="86"/>
        <v>0</v>
      </c>
      <c r="AD50" s="124">
        <f t="shared" si="86"/>
        <v>0</v>
      </c>
      <c r="AE50" s="124">
        <f t="shared" si="86"/>
        <v>0</v>
      </c>
      <c r="AF50" s="124">
        <f t="shared" si="86"/>
        <v>0</v>
      </c>
      <c r="AG50" s="124">
        <f t="shared" si="86"/>
        <v>0</v>
      </c>
      <c r="AH50" s="124">
        <f t="shared" si="86"/>
        <v>0</v>
      </c>
      <c r="AI50" s="238">
        <f t="shared" si="82"/>
        <v>3.6000000000000004E-2</v>
      </c>
      <c r="AJ50" s="160" t="str">
        <f>IF(ABS(S50-AI50)&gt;0.3,S50-AI50,"")</f>
        <v/>
      </c>
    </row>
    <row r="51" spans="1:36">
      <c r="A51" s="199" t="s">
        <v>19</v>
      </c>
      <c r="B51" s="63">
        <f t="shared" si="87"/>
        <v>0</v>
      </c>
      <c r="C51" s="63">
        <f t="shared" si="87"/>
        <v>0</v>
      </c>
      <c r="D51" s="63">
        <f t="shared" si="87"/>
        <v>0</v>
      </c>
      <c r="E51" s="63">
        <f t="shared" si="87"/>
        <v>0</v>
      </c>
      <c r="F51" s="362">
        <v>0</v>
      </c>
      <c r="G51" s="63">
        <f t="shared" si="84"/>
        <v>0</v>
      </c>
      <c r="H51" s="63">
        <f t="shared" si="84"/>
        <v>0</v>
      </c>
      <c r="I51" s="202">
        <f t="shared" si="80"/>
        <v>0</v>
      </c>
      <c r="J51" s="168"/>
      <c r="K51" s="203" t="s">
        <v>19</v>
      </c>
      <c r="L51" s="63">
        <f t="shared" si="85"/>
        <v>0</v>
      </c>
      <c r="M51" s="63">
        <f t="shared" si="85"/>
        <v>0</v>
      </c>
      <c r="N51" s="63">
        <f t="shared" si="85"/>
        <v>0</v>
      </c>
      <c r="O51" s="63">
        <f t="shared" si="85"/>
        <v>0</v>
      </c>
      <c r="P51" s="63">
        <f t="shared" si="85"/>
        <v>0</v>
      </c>
      <c r="Q51" s="63">
        <f t="shared" si="85"/>
        <v>0</v>
      </c>
      <c r="R51" s="63">
        <f t="shared" si="85"/>
        <v>0</v>
      </c>
      <c r="S51" s="205">
        <f t="shared" si="81"/>
        <v>0</v>
      </c>
      <c r="T51" s="168"/>
      <c r="U51" s="239" t="s">
        <v>19</v>
      </c>
      <c r="V51" s="127">
        <f t="shared" si="86"/>
        <v>0</v>
      </c>
      <c r="W51" s="127">
        <f t="shared" si="86"/>
        <v>0</v>
      </c>
      <c r="X51" s="127">
        <f t="shared" si="86"/>
        <v>0</v>
      </c>
      <c r="Y51" s="127">
        <f t="shared" si="86"/>
        <v>0</v>
      </c>
      <c r="Z51" s="127">
        <f t="shared" si="86"/>
        <v>0</v>
      </c>
      <c r="AA51" s="127">
        <f t="shared" si="86"/>
        <v>0</v>
      </c>
      <c r="AB51" s="127">
        <f t="shared" si="86"/>
        <v>0</v>
      </c>
      <c r="AC51" s="298">
        <f t="shared" si="86"/>
        <v>0</v>
      </c>
      <c r="AD51" s="127">
        <f t="shared" si="86"/>
        <v>0</v>
      </c>
      <c r="AE51" s="127">
        <f t="shared" si="86"/>
        <v>0</v>
      </c>
      <c r="AF51" s="127">
        <f t="shared" si="86"/>
        <v>0</v>
      </c>
      <c r="AG51" s="127">
        <f t="shared" si="86"/>
        <v>0</v>
      </c>
      <c r="AH51" s="127">
        <f t="shared" si="86"/>
        <v>0</v>
      </c>
      <c r="AI51" s="242">
        <f t="shared" si="82"/>
        <v>0</v>
      </c>
      <c r="AJ51" s="160" t="str">
        <f t="shared" si="83"/>
        <v/>
      </c>
    </row>
    <row r="52" spans="1:36">
      <c r="A52" s="191" t="s">
        <v>20</v>
      </c>
      <c r="B52" s="60">
        <f t="shared" si="87"/>
        <v>0</v>
      </c>
      <c r="C52" s="60">
        <f t="shared" si="87"/>
        <v>0</v>
      </c>
      <c r="D52" s="60">
        <f t="shared" si="87"/>
        <v>0</v>
      </c>
      <c r="E52" s="60">
        <f t="shared" si="87"/>
        <v>0</v>
      </c>
      <c r="F52" s="362">
        <v>0</v>
      </c>
      <c r="G52" s="60">
        <f t="shared" si="84"/>
        <v>0</v>
      </c>
      <c r="H52" s="60">
        <f t="shared" si="84"/>
        <v>0</v>
      </c>
      <c r="I52" s="194">
        <f t="shared" si="80"/>
        <v>0</v>
      </c>
      <c r="J52" s="168"/>
      <c r="K52" s="195" t="s">
        <v>20</v>
      </c>
      <c r="L52" s="90">
        <f t="shared" si="85"/>
        <v>0</v>
      </c>
      <c r="M52" s="90">
        <f t="shared" si="85"/>
        <v>0</v>
      </c>
      <c r="N52" s="90">
        <f t="shared" si="85"/>
        <v>0</v>
      </c>
      <c r="O52" s="90">
        <f t="shared" si="85"/>
        <v>0</v>
      </c>
      <c r="P52" s="90">
        <f t="shared" si="85"/>
        <v>0</v>
      </c>
      <c r="Q52" s="90">
        <f t="shared" si="85"/>
        <v>0</v>
      </c>
      <c r="R52" s="90">
        <f t="shared" si="85"/>
        <v>0</v>
      </c>
      <c r="S52" s="198">
        <f t="shared" si="81"/>
        <v>0</v>
      </c>
      <c r="T52" s="168"/>
      <c r="U52" s="236" t="s">
        <v>20</v>
      </c>
      <c r="V52" s="124">
        <f t="shared" si="86"/>
        <v>0</v>
      </c>
      <c r="W52" s="124">
        <f t="shared" si="86"/>
        <v>0</v>
      </c>
      <c r="X52" s="124">
        <f t="shared" si="86"/>
        <v>0</v>
      </c>
      <c r="Y52" s="124">
        <f t="shared" si="86"/>
        <v>0</v>
      </c>
      <c r="Z52" s="124">
        <f t="shared" si="86"/>
        <v>0</v>
      </c>
      <c r="AA52" s="124">
        <f t="shared" si="86"/>
        <v>0</v>
      </c>
      <c r="AB52" s="124">
        <f t="shared" si="86"/>
        <v>0</v>
      </c>
      <c r="AC52" s="297">
        <f t="shared" si="86"/>
        <v>0</v>
      </c>
      <c r="AD52" s="124">
        <f t="shared" si="86"/>
        <v>0</v>
      </c>
      <c r="AE52" s="124">
        <f t="shared" si="86"/>
        <v>0</v>
      </c>
      <c r="AF52" s="124">
        <f t="shared" si="86"/>
        <v>0</v>
      </c>
      <c r="AG52" s="124">
        <f t="shared" si="86"/>
        <v>0</v>
      </c>
      <c r="AH52" s="124">
        <f t="shared" si="86"/>
        <v>0</v>
      </c>
      <c r="AI52" s="238">
        <f t="shared" si="82"/>
        <v>0</v>
      </c>
      <c r="AJ52" s="160" t="str">
        <f t="shared" si="83"/>
        <v/>
      </c>
    </row>
    <row r="53" spans="1:36" ht="15" thickBot="1">
      <c r="A53" s="206" t="s">
        <v>11</v>
      </c>
      <c r="B53" s="52">
        <f t="shared" si="87"/>
        <v>0</v>
      </c>
      <c r="C53" s="52">
        <f t="shared" si="87"/>
        <v>0</v>
      </c>
      <c r="D53" s="52">
        <f t="shared" si="87"/>
        <v>0</v>
      </c>
      <c r="E53" s="52">
        <f t="shared" si="87"/>
        <v>0</v>
      </c>
      <c r="F53" s="363">
        <v>0</v>
      </c>
      <c r="G53" s="52">
        <f t="shared" si="84"/>
        <v>0</v>
      </c>
      <c r="H53" s="52">
        <f t="shared" si="84"/>
        <v>0</v>
      </c>
      <c r="I53" s="209">
        <f t="shared" si="80"/>
        <v>0</v>
      </c>
      <c r="J53" s="168"/>
      <c r="K53" s="210" t="s">
        <v>11</v>
      </c>
      <c r="L53" s="52">
        <f t="shared" si="85"/>
        <v>0</v>
      </c>
      <c r="M53" s="52">
        <f t="shared" si="85"/>
        <v>0</v>
      </c>
      <c r="N53" s="52">
        <f t="shared" si="85"/>
        <v>0</v>
      </c>
      <c r="O53" s="52">
        <f t="shared" si="85"/>
        <v>0</v>
      </c>
      <c r="P53" s="52">
        <f t="shared" si="85"/>
        <v>0</v>
      </c>
      <c r="Q53" s="52">
        <f t="shared" si="85"/>
        <v>0</v>
      </c>
      <c r="R53" s="52">
        <f t="shared" si="85"/>
        <v>0</v>
      </c>
      <c r="S53" s="212">
        <f t="shared" si="81"/>
        <v>0</v>
      </c>
      <c r="T53" s="168"/>
      <c r="U53" s="239" t="s">
        <v>11</v>
      </c>
      <c r="V53" s="127">
        <f t="shared" si="86"/>
        <v>0</v>
      </c>
      <c r="W53" s="127">
        <f t="shared" si="86"/>
        <v>0</v>
      </c>
      <c r="X53" s="127">
        <f t="shared" si="86"/>
        <v>0</v>
      </c>
      <c r="Y53" s="127">
        <f t="shared" si="86"/>
        <v>0</v>
      </c>
      <c r="Z53" s="127">
        <f t="shared" si="86"/>
        <v>0</v>
      </c>
      <c r="AA53" s="127">
        <f t="shared" si="86"/>
        <v>0</v>
      </c>
      <c r="AB53" s="127">
        <f t="shared" si="86"/>
        <v>0</v>
      </c>
      <c r="AC53" s="298">
        <f t="shared" si="86"/>
        <v>0</v>
      </c>
      <c r="AD53" s="127">
        <f t="shared" si="86"/>
        <v>0</v>
      </c>
      <c r="AE53" s="127">
        <f t="shared" si="86"/>
        <v>0</v>
      </c>
      <c r="AF53" s="127">
        <f t="shared" si="86"/>
        <v>0</v>
      </c>
      <c r="AG53" s="127">
        <f t="shared" si="86"/>
        <v>0</v>
      </c>
      <c r="AH53" s="127">
        <f t="shared" si="86"/>
        <v>0</v>
      </c>
      <c r="AI53" s="242">
        <f t="shared" si="82"/>
        <v>0</v>
      </c>
      <c r="AJ53" s="160" t="str">
        <f t="shared" si="83"/>
        <v/>
      </c>
    </row>
    <row r="54" spans="1:36" ht="15">
      <c r="A54" s="213" t="s">
        <v>26</v>
      </c>
      <c r="B54" s="214">
        <f>SUM(B33:B49)</f>
        <v>2943.6628823569854</v>
      </c>
      <c r="C54" s="214">
        <f t="shared" ref="C54:H54" si="88">SUM(C33:C49)</f>
        <v>1883.0616985796646</v>
      </c>
      <c r="D54" s="214">
        <f t="shared" si="88"/>
        <v>1579.2665098486191</v>
      </c>
      <c r="E54" s="214">
        <f t="shared" si="88"/>
        <v>4778.6404855619057</v>
      </c>
      <c r="F54" s="214">
        <f t="shared" si="88"/>
        <v>0</v>
      </c>
      <c r="G54" s="214">
        <f t="shared" si="88"/>
        <v>556.23121112204478</v>
      </c>
      <c r="H54" s="216">
        <f t="shared" si="88"/>
        <v>20.244574119344712</v>
      </c>
      <c r="I54" s="173">
        <f t="shared" ref="I54" si="89">SUM(I33:I49)</f>
        <v>11761.107361588563</v>
      </c>
      <c r="J54" s="168"/>
      <c r="K54" s="215" t="s">
        <v>26</v>
      </c>
      <c r="L54" s="214">
        <f>SUM(L33:L49)</f>
        <v>2943.6628823569854</v>
      </c>
      <c r="M54" s="214">
        <f t="shared" ref="M54:R54" si="90">SUM(M33:M49)</f>
        <v>1883.0616985796646</v>
      </c>
      <c r="N54" s="214">
        <f t="shared" si="90"/>
        <v>1579.2665098486191</v>
      </c>
      <c r="O54" s="214">
        <f t="shared" si="90"/>
        <v>4778.6404855619057</v>
      </c>
      <c r="P54" s="214">
        <f t="shared" si="90"/>
        <v>2875.6858415389524</v>
      </c>
      <c r="Q54" s="214">
        <f t="shared" si="90"/>
        <v>556.23121112204478</v>
      </c>
      <c r="R54" s="216">
        <f t="shared" si="90"/>
        <v>20.244574119344712</v>
      </c>
      <c r="S54" s="217">
        <f t="shared" ref="S54" si="91">SUM(S33:S49)</f>
        <v>14636.793203127516</v>
      </c>
      <c r="T54" s="168" t="str">
        <f>IF(ABS(S54-AI54)&gt;0.01,S54-AI54,"")</f>
        <v/>
      </c>
      <c r="U54" s="243" t="s">
        <v>63</v>
      </c>
      <c r="V54" s="244">
        <f>SUM(V33:V49)</f>
        <v>2242.3924967202347</v>
      </c>
      <c r="W54" s="244">
        <f t="shared" ref="W54:AH54" si="92">SUM(W33:W49)</f>
        <v>363.74795989991026</v>
      </c>
      <c r="X54" s="244">
        <f t="shared" si="92"/>
        <v>556.23121112204478</v>
      </c>
      <c r="Y54" s="244">
        <f t="shared" si="92"/>
        <v>1883.0616985796646</v>
      </c>
      <c r="Z54" s="244">
        <f t="shared" si="92"/>
        <v>1340.4884305839989</v>
      </c>
      <c r="AA54" s="244">
        <f t="shared" si="92"/>
        <v>4465.9176137199393</v>
      </c>
      <c r="AB54" s="244">
        <f t="shared" si="92"/>
        <v>2875.6858415389524</v>
      </c>
      <c r="AC54" s="244">
        <f t="shared" si="92"/>
        <v>909.26795096277317</v>
      </c>
      <c r="AD54" s="245">
        <f t="shared" si="92"/>
        <v>337.52242573684077</v>
      </c>
      <c r="AE54" s="245">
        <f t="shared" si="92"/>
        <v>270.39177035285837</v>
      </c>
      <c r="AF54" s="245">
        <f t="shared" si="92"/>
        <v>20.244574119344712</v>
      </c>
      <c r="AG54" s="245">
        <f t="shared" si="92"/>
        <v>238.77807926462066</v>
      </c>
      <c r="AH54" s="245">
        <f t="shared" si="92"/>
        <v>42.331101489108477</v>
      </c>
      <c r="AI54" s="246">
        <f>SUM(V54:AC54)</f>
        <v>14636.793203127518</v>
      </c>
      <c r="AJ54" s="160" t="str">
        <f t="shared" si="83"/>
        <v/>
      </c>
    </row>
    <row r="55" spans="1:36" ht="15" thickBot="1">
      <c r="A55" s="30" t="s">
        <v>88</v>
      </c>
      <c r="B55" s="47">
        <f>IF($I54=0,"-",B54/$I54)</f>
        <v>0.25028790162828574</v>
      </c>
      <c r="C55" s="47">
        <f t="shared" ref="C55:H55" si="93">IF($I54=0,"-",C54/$I54)</f>
        <v>0.16010921766854111</v>
      </c>
      <c r="D55" s="47">
        <f t="shared" si="93"/>
        <v>0.13427872574367086</v>
      </c>
      <c r="E55" s="47">
        <f t="shared" si="93"/>
        <v>0.40630872065404378</v>
      </c>
      <c r="F55" s="47">
        <f t="shared" si="93"/>
        <v>0</v>
      </c>
      <c r="G55" s="47">
        <f t="shared" si="93"/>
        <v>4.7294118999260205E-2</v>
      </c>
      <c r="H55" s="70">
        <f t="shared" si="93"/>
        <v>1.7213153061983691E-3</v>
      </c>
      <c r="I55" s="48">
        <f>SUM(B55:H55)</f>
        <v>1</v>
      </c>
      <c r="K55" s="81" t="s">
        <v>88</v>
      </c>
      <c r="L55" s="98">
        <f>IF($S54=0,"-",L54/$S54)</f>
        <v>0.20111392171121187</v>
      </c>
      <c r="M55" s="98">
        <f t="shared" ref="M55:R55" si="94">IF($S54=0,"-",M54/$S54)</f>
        <v>0.12865261348211857</v>
      </c>
      <c r="N55" s="98">
        <f t="shared" si="94"/>
        <v>0.10789702962471107</v>
      </c>
      <c r="O55" s="98">
        <f t="shared" si="94"/>
        <v>0.32648138285788103</v>
      </c>
      <c r="P55" s="98">
        <f t="shared" si="94"/>
        <v>0.19646966392368587</v>
      </c>
      <c r="Q55" s="98">
        <f t="shared" si="94"/>
        <v>3.8002259333908751E-2</v>
      </c>
      <c r="R55" s="99">
        <f t="shared" si="94"/>
        <v>1.3831290664828792E-3</v>
      </c>
      <c r="S55" s="100">
        <f>SUM(L55:R55)</f>
        <v>1</v>
      </c>
      <c r="U55" s="110" t="s">
        <v>88</v>
      </c>
      <c r="V55" s="133">
        <f>+V54/$AI54</f>
        <v>0.15320244438796138</v>
      </c>
      <c r="W55" s="133">
        <f t="shared" ref="W55:AH55" si="95">+W54/$AI54</f>
        <v>2.4851615709251557E-2</v>
      </c>
      <c r="X55" s="133">
        <f t="shared" si="95"/>
        <v>3.8002259333908744E-2</v>
      </c>
      <c r="Y55" s="133">
        <f t="shared" si="95"/>
        <v>0.12865261348211857</v>
      </c>
      <c r="Z55" s="133">
        <f t="shared" si="95"/>
        <v>9.1583478155417952E-2</v>
      </c>
      <c r="AA55" s="133">
        <f t="shared" si="95"/>
        <v>0.30511585097517702</v>
      </c>
      <c r="AB55" s="133">
        <f t="shared" si="95"/>
        <v>0.19646966392368584</v>
      </c>
      <c r="AC55" s="133">
        <f t="shared" si="95"/>
        <v>6.2122074032479005E-2</v>
      </c>
      <c r="AD55" s="133">
        <f t="shared" si="95"/>
        <v>2.3059861613998936E-2</v>
      </c>
      <c r="AE55" s="133">
        <f t="shared" si="95"/>
        <v>1.8473429705564356E-2</v>
      </c>
      <c r="AF55" s="133">
        <f t="shared" si="95"/>
        <v>1.383129066482879E-3</v>
      </c>
      <c r="AG55" s="133">
        <f t="shared" si="95"/>
        <v>1.6313551469293135E-2</v>
      </c>
      <c r="AH55" s="133">
        <f t="shared" si="95"/>
        <v>2.8921021771396876E-3</v>
      </c>
      <c r="AI55" s="134">
        <f>SUM(V55:AC55)</f>
        <v>1</v>
      </c>
      <c r="AJ55" s="160" t="str">
        <f>IF(ABS(S55-AI55)&gt;0.001,S55-AI55,"")</f>
        <v/>
      </c>
    </row>
    <row r="56" spans="1:36" ht="15" thickBot="1"/>
    <row r="57" spans="1:36" ht="28.5">
      <c r="A57" s="364" t="s">
        <v>52</v>
      </c>
      <c r="B57" s="164" t="s">
        <v>0</v>
      </c>
      <c r="C57" s="164" t="s">
        <v>1</v>
      </c>
      <c r="D57" s="164" t="s">
        <v>2</v>
      </c>
      <c r="E57" s="164" t="s">
        <v>3</v>
      </c>
      <c r="F57" s="164" t="s">
        <v>27</v>
      </c>
      <c r="G57" s="164" t="s">
        <v>4</v>
      </c>
      <c r="H57" s="164" t="s">
        <v>5</v>
      </c>
      <c r="I57" s="165" t="s">
        <v>6</v>
      </c>
      <c r="K57" s="366" t="s">
        <v>52</v>
      </c>
      <c r="L57" s="166" t="s">
        <v>0</v>
      </c>
      <c r="M57" s="166" t="s">
        <v>1</v>
      </c>
      <c r="N57" s="166" t="s">
        <v>2</v>
      </c>
      <c r="O57" s="166" t="s">
        <v>3</v>
      </c>
      <c r="P57" s="166" t="s">
        <v>27</v>
      </c>
      <c r="Q57" s="166" t="s">
        <v>4</v>
      </c>
      <c r="R57" s="166" t="s">
        <v>5</v>
      </c>
      <c r="S57" s="167" t="s">
        <v>6</v>
      </c>
    </row>
    <row r="58" spans="1:36" ht="15">
      <c r="A58" s="365" t="s">
        <v>52</v>
      </c>
      <c r="B58" s="318" t="s">
        <v>69</v>
      </c>
      <c r="C58" s="319"/>
      <c r="D58" s="319"/>
      <c r="E58" s="319"/>
      <c r="F58" s="319"/>
      <c r="G58" s="319"/>
      <c r="H58" s="319"/>
      <c r="I58" s="320"/>
      <c r="K58" s="367" t="s">
        <v>52</v>
      </c>
      <c r="L58" s="321" t="s">
        <v>69</v>
      </c>
      <c r="M58" s="322"/>
      <c r="N58" s="322"/>
      <c r="O58" s="322"/>
      <c r="P58" s="322"/>
      <c r="Q58" s="322"/>
      <c r="R58" s="322"/>
      <c r="S58" s="323"/>
    </row>
    <row r="59" spans="1:36" ht="15">
      <c r="A59" s="170" t="s">
        <v>7</v>
      </c>
      <c r="B59" s="368"/>
      <c r="C59" s="369"/>
      <c r="D59" s="369"/>
      <c r="E59" s="370"/>
      <c r="F59" s="36">
        <f>F449+F475+F501+F527+F553</f>
        <v>0.38696661211662908</v>
      </c>
      <c r="G59" s="368"/>
      <c r="H59" s="370"/>
      <c r="I59" s="173">
        <f>SUM(B59:H59)</f>
        <v>0.38696661211662908</v>
      </c>
      <c r="J59" s="168"/>
      <c r="K59" s="222" t="s">
        <v>7</v>
      </c>
      <c r="L59" s="368"/>
      <c r="M59" s="369"/>
      <c r="N59" s="369"/>
      <c r="O59" s="370"/>
      <c r="P59" s="36">
        <f>P449+P475+P501+P527+P553</f>
        <v>0</v>
      </c>
      <c r="Q59" s="368"/>
      <c r="R59" s="377"/>
      <c r="S59" s="224">
        <f>SUM(L59:R59)</f>
        <v>0</v>
      </c>
      <c r="T59" s="168"/>
    </row>
    <row r="60" spans="1:36" ht="15">
      <c r="A60" s="178" t="s">
        <v>8</v>
      </c>
      <c r="B60" s="371"/>
      <c r="C60" s="372"/>
      <c r="D60" s="372"/>
      <c r="E60" s="373"/>
      <c r="F60" s="39">
        <f t="shared" ref="F60:F79" si="96">F450+F476+F502+F528+F554</f>
        <v>0</v>
      </c>
      <c r="G60" s="371"/>
      <c r="H60" s="373"/>
      <c r="I60" s="181">
        <f t="shared" ref="I60:I79" si="97">SUM(B60:H60)</f>
        <v>0</v>
      </c>
      <c r="J60" s="168"/>
      <c r="K60" s="182" t="s">
        <v>8</v>
      </c>
      <c r="L60" s="371"/>
      <c r="M60" s="372"/>
      <c r="N60" s="372"/>
      <c r="O60" s="373"/>
      <c r="P60" s="87">
        <f t="shared" ref="P60:P79" si="98">P450+P476+P502+P528+P554</f>
        <v>0</v>
      </c>
      <c r="Q60" s="371"/>
      <c r="R60" s="378"/>
      <c r="S60" s="185">
        <f t="shared" ref="S60:S79" si="99">SUM(L60:R60)</f>
        <v>0</v>
      </c>
      <c r="T60" s="168"/>
    </row>
    <row r="61" spans="1:36" ht="15">
      <c r="A61" s="186" t="s">
        <v>10</v>
      </c>
      <c r="B61" s="371"/>
      <c r="C61" s="372"/>
      <c r="D61" s="372"/>
      <c r="E61" s="373"/>
      <c r="F61" s="42">
        <f t="shared" si="96"/>
        <v>0</v>
      </c>
      <c r="G61" s="371"/>
      <c r="H61" s="373"/>
      <c r="I61" s="173">
        <f t="shared" si="97"/>
        <v>0</v>
      </c>
      <c r="J61" s="168"/>
      <c r="K61" s="188" t="s">
        <v>10</v>
      </c>
      <c r="L61" s="371"/>
      <c r="M61" s="372"/>
      <c r="N61" s="372"/>
      <c r="O61" s="373"/>
      <c r="P61" s="42">
        <f t="shared" si="98"/>
        <v>0</v>
      </c>
      <c r="Q61" s="371"/>
      <c r="R61" s="378"/>
      <c r="S61" s="177">
        <f t="shared" si="99"/>
        <v>0</v>
      </c>
      <c r="T61" s="168"/>
    </row>
    <row r="62" spans="1:36" ht="15">
      <c r="A62" s="178" t="s">
        <v>56</v>
      </c>
      <c r="B62" s="371"/>
      <c r="C62" s="372"/>
      <c r="D62" s="372"/>
      <c r="E62" s="373"/>
      <c r="F62" s="39">
        <f t="shared" si="96"/>
        <v>0</v>
      </c>
      <c r="G62" s="371"/>
      <c r="H62" s="373"/>
      <c r="I62" s="181">
        <f t="shared" si="97"/>
        <v>0</v>
      </c>
      <c r="J62" s="168"/>
      <c r="K62" s="182" t="s">
        <v>56</v>
      </c>
      <c r="L62" s="371"/>
      <c r="M62" s="372"/>
      <c r="N62" s="372"/>
      <c r="O62" s="373"/>
      <c r="P62" s="87">
        <f t="shared" si="98"/>
        <v>0</v>
      </c>
      <c r="Q62" s="371"/>
      <c r="R62" s="378"/>
      <c r="S62" s="185">
        <f t="shared" si="99"/>
        <v>0</v>
      </c>
      <c r="T62" s="168"/>
    </row>
    <row r="63" spans="1:36" ht="15">
      <c r="A63" s="186" t="s">
        <v>16</v>
      </c>
      <c r="B63" s="371"/>
      <c r="C63" s="372"/>
      <c r="D63" s="372"/>
      <c r="E63" s="373"/>
      <c r="F63" s="42">
        <f t="shared" si="96"/>
        <v>0</v>
      </c>
      <c r="G63" s="371"/>
      <c r="H63" s="373"/>
      <c r="I63" s="173">
        <f t="shared" si="97"/>
        <v>0</v>
      </c>
      <c r="J63" s="168"/>
      <c r="K63" s="188" t="s">
        <v>16</v>
      </c>
      <c r="L63" s="371"/>
      <c r="M63" s="372"/>
      <c r="N63" s="372"/>
      <c r="O63" s="373"/>
      <c r="P63" s="42">
        <f t="shared" si="98"/>
        <v>0</v>
      </c>
      <c r="Q63" s="371"/>
      <c r="R63" s="378"/>
      <c r="S63" s="177">
        <f t="shared" si="99"/>
        <v>0</v>
      </c>
      <c r="T63" s="168"/>
    </row>
    <row r="64" spans="1:36" ht="15">
      <c r="A64" s="178" t="s">
        <v>15</v>
      </c>
      <c r="B64" s="371"/>
      <c r="C64" s="372"/>
      <c r="D64" s="372"/>
      <c r="E64" s="373"/>
      <c r="F64" s="39">
        <f t="shared" si="96"/>
        <v>0</v>
      </c>
      <c r="G64" s="371"/>
      <c r="H64" s="373"/>
      <c r="I64" s="181">
        <f t="shared" si="97"/>
        <v>0</v>
      </c>
      <c r="J64" s="168"/>
      <c r="K64" s="182" t="s">
        <v>15</v>
      </c>
      <c r="L64" s="371"/>
      <c r="M64" s="372"/>
      <c r="N64" s="372"/>
      <c r="O64" s="373"/>
      <c r="P64" s="87">
        <f t="shared" si="98"/>
        <v>0</v>
      </c>
      <c r="Q64" s="371"/>
      <c r="R64" s="378"/>
      <c r="S64" s="185">
        <f t="shared" si="99"/>
        <v>0</v>
      </c>
      <c r="T64" s="168"/>
    </row>
    <row r="65" spans="1:20" ht="15">
      <c r="A65" s="186" t="s">
        <v>58</v>
      </c>
      <c r="B65" s="371"/>
      <c r="C65" s="372"/>
      <c r="D65" s="372"/>
      <c r="E65" s="373"/>
      <c r="F65" s="42">
        <f t="shared" si="96"/>
        <v>30217.865390873285</v>
      </c>
      <c r="G65" s="371"/>
      <c r="H65" s="373"/>
      <c r="I65" s="173">
        <f t="shared" si="97"/>
        <v>30217.865390873285</v>
      </c>
      <c r="J65" s="168"/>
      <c r="K65" s="188" t="s">
        <v>58</v>
      </c>
      <c r="L65" s="371"/>
      <c r="M65" s="372"/>
      <c r="N65" s="372"/>
      <c r="O65" s="373"/>
      <c r="P65" s="42">
        <f t="shared" si="98"/>
        <v>5932.006280061466</v>
      </c>
      <c r="Q65" s="371"/>
      <c r="R65" s="378"/>
      <c r="S65" s="177">
        <f t="shared" si="99"/>
        <v>5932.006280061466</v>
      </c>
      <c r="T65" s="168"/>
    </row>
    <row r="66" spans="1:20" ht="15">
      <c r="A66" s="178" t="s">
        <v>12</v>
      </c>
      <c r="B66" s="371"/>
      <c r="C66" s="372"/>
      <c r="D66" s="372"/>
      <c r="E66" s="373"/>
      <c r="F66" s="39">
        <f t="shared" si="96"/>
        <v>12217.627603323415</v>
      </c>
      <c r="G66" s="371"/>
      <c r="H66" s="373"/>
      <c r="I66" s="181">
        <f t="shared" si="97"/>
        <v>12217.627603323415</v>
      </c>
      <c r="J66" s="168"/>
      <c r="K66" s="182" t="s">
        <v>12</v>
      </c>
      <c r="L66" s="371"/>
      <c r="M66" s="372"/>
      <c r="N66" s="372"/>
      <c r="O66" s="373"/>
      <c r="P66" s="87">
        <f t="shared" si="98"/>
        <v>3469.8614386465729</v>
      </c>
      <c r="Q66" s="371"/>
      <c r="R66" s="378"/>
      <c r="S66" s="185">
        <f t="shared" si="99"/>
        <v>3469.8614386465729</v>
      </c>
      <c r="T66" s="168"/>
    </row>
    <row r="67" spans="1:20" ht="15">
      <c r="A67" s="186" t="s">
        <v>59</v>
      </c>
      <c r="B67" s="371"/>
      <c r="C67" s="372"/>
      <c r="D67" s="372"/>
      <c r="E67" s="373"/>
      <c r="F67" s="42">
        <f t="shared" si="96"/>
        <v>4.3999578397021759</v>
      </c>
      <c r="G67" s="371"/>
      <c r="H67" s="373"/>
      <c r="I67" s="173">
        <f t="shared" si="97"/>
        <v>4.3999578397021759</v>
      </c>
      <c r="J67" s="168"/>
      <c r="K67" s="188" t="s">
        <v>59</v>
      </c>
      <c r="L67" s="371"/>
      <c r="M67" s="372"/>
      <c r="N67" s="372"/>
      <c r="O67" s="373"/>
      <c r="P67" s="42">
        <f t="shared" si="98"/>
        <v>0</v>
      </c>
      <c r="Q67" s="371"/>
      <c r="R67" s="378"/>
      <c r="S67" s="177">
        <f t="shared" si="99"/>
        <v>0</v>
      </c>
      <c r="T67" s="168"/>
    </row>
    <row r="68" spans="1:20" ht="15">
      <c r="A68" s="178" t="s">
        <v>17</v>
      </c>
      <c r="B68" s="371"/>
      <c r="C68" s="372"/>
      <c r="D68" s="372"/>
      <c r="E68" s="373"/>
      <c r="F68" s="39">
        <f t="shared" si="96"/>
        <v>828.96742279326895</v>
      </c>
      <c r="G68" s="371"/>
      <c r="H68" s="373"/>
      <c r="I68" s="181">
        <f t="shared" si="97"/>
        <v>828.96742279326895</v>
      </c>
      <c r="J68" s="168"/>
      <c r="K68" s="182" t="s">
        <v>17</v>
      </c>
      <c r="L68" s="371"/>
      <c r="M68" s="372"/>
      <c r="N68" s="372"/>
      <c r="O68" s="373"/>
      <c r="P68" s="87">
        <f t="shared" si="98"/>
        <v>822.53989239217674</v>
      </c>
      <c r="Q68" s="371"/>
      <c r="R68" s="378"/>
      <c r="S68" s="185">
        <f t="shared" si="99"/>
        <v>822.53989239217674</v>
      </c>
      <c r="T68" s="168"/>
    </row>
    <row r="69" spans="1:20" ht="15">
      <c r="A69" s="186" t="s">
        <v>139</v>
      </c>
      <c r="B69" s="371"/>
      <c r="C69" s="372"/>
      <c r="D69" s="372"/>
      <c r="E69" s="373"/>
      <c r="F69" s="42">
        <f t="shared" si="96"/>
        <v>38.788911163800442</v>
      </c>
      <c r="G69" s="371"/>
      <c r="H69" s="373"/>
      <c r="I69" s="173">
        <f t="shared" si="97"/>
        <v>38.788911163800442</v>
      </c>
      <c r="J69" s="168"/>
      <c r="K69" s="188" t="s">
        <v>139</v>
      </c>
      <c r="L69" s="371"/>
      <c r="M69" s="372"/>
      <c r="N69" s="372"/>
      <c r="O69" s="373"/>
      <c r="P69" s="42">
        <f t="shared" si="98"/>
        <v>30.761652516721323</v>
      </c>
      <c r="Q69" s="371"/>
      <c r="R69" s="378"/>
      <c r="S69" s="177">
        <f t="shared" si="99"/>
        <v>30.761652516721323</v>
      </c>
      <c r="T69" s="168"/>
    </row>
    <row r="70" spans="1:20" ht="15">
      <c r="A70" s="178" t="s">
        <v>25</v>
      </c>
      <c r="B70" s="371"/>
      <c r="C70" s="372"/>
      <c r="D70" s="372"/>
      <c r="E70" s="373"/>
      <c r="F70" s="39">
        <f t="shared" si="96"/>
        <v>2357.6046028895344</v>
      </c>
      <c r="G70" s="371"/>
      <c r="H70" s="373"/>
      <c r="I70" s="181">
        <f t="shared" si="97"/>
        <v>2357.6046028895344</v>
      </c>
      <c r="J70" s="168"/>
      <c r="K70" s="182" t="s">
        <v>25</v>
      </c>
      <c r="L70" s="371"/>
      <c r="M70" s="372"/>
      <c r="N70" s="372"/>
      <c r="O70" s="373"/>
      <c r="P70" s="87">
        <f t="shared" si="98"/>
        <v>2.0605739337042905E-13</v>
      </c>
      <c r="Q70" s="371"/>
      <c r="R70" s="378"/>
      <c r="S70" s="185">
        <f t="shared" si="99"/>
        <v>2.0605739337042905E-13</v>
      </c>
      <c r="T70" s="168"/>
    </row>
    <row r="71" spans="1:20" ht="15">
      <c r="A71" s="186" t="s">
        <v>24</v>
      </c>
      <c r="B71" s="371"/>
      <c r="C71" s="372"/>
      <c r="D71" s="372"/>
      <c r="E71" s="373"/>
      <c r="F71" s="42">
        <f t="shared" si="96"/>
        <v>0</v>
      </c>
      <c r="G71" s="371"/>
      <c r="H71" s="373"/>
      <c r="I71" s="173">
        <f t="shared" si="97"/>
        <v>0</v>
      </c>
      <c r="J71" s="168"/>
      <c r="K71" s="188" t="s">
        <v>24</v>
      </c>
      <c r="L71" s="371"/>
      <c r="M71" s="372"/>
      <c r="N71" s="372"/>
      <c r="O71" s="373"/>
      <c r="P71" s="42">
        <f t="shared" si="98"/>
        <v>0</v>
      </c>
      <c r="Q71" s="371"/>
      <c r="R71" s="378"/>
      <c r="S71" s="177">
        <f t="shared" si="99"/>
        <v>0</v>
      </c>
      <c r="T71" s="168"/>
    </row>
    <row r="72" spans="1:20" ht="15">
      <c r="A72" s="178" t="s">
        <v>60</v>
      </c>
      <c r="B72" s="371"/>
      <c r="C72" s="372"/>
      <c r="D72" s="372"/>
      <c r="E72" s="373"/>
      <c r="F72" s="39">
        <f t="shared" si="96"/>
        <v>0</v>
      </c>
      <c r="G72" s="371"/>
      <c r="H72" s="373"/>
      <c r="I72" s="181">
        <f t="shared" si="97"/>
        <v>0</v>
      </c>
      <c r="J72" s="168"/>
      <c r="K72" s="182" t="s">
        <v>60</v>
      </c>
      <c r="L72" s="371"/>
      <c r="M72" s="372"/>
      <c r="N72" s="372"/>
      <c r="O72" s="373"/>
      <c r="P72" s="87">
        <f t="shared" si="98"/>
        <v>0</v>
      </c>
      <c r="Q72" s="371"/>
      <c r="R72" s="378"/>
      <c r="S72" s="185">
        <f t="shared" si="99"/>
        <v>0</v>
      </c>
      <c r="T72" s="168"/>
    </row>
    <row r="73" spans="1:20" ht="15">
      <c r="A73" s="186" t="s">
        <v>22</v>
      </c>
      <c r="B73" s="371"/>
      <c r="C73" s="372"/>
      <c r="D73" s="372"/>
      <c r="E73" s="373"/>
      <c r="F73" s="50">
        <f t="shared" si="96"/>
        <v>3147.7139587324177</v>
      </c>
      <c r="G73" s="371"/>
      <c r="H73" s="373"/>
      <c r="I73" s="173">
        <f t="shared" si="97"/>
        <v>3147.7139587324177</v>
      </c>
      <c r="J73" s="168"/>
      <c r="K73" s="188" t="s">
        <v>22</v>
      </c>
      <c r="L73" s="371"/>
      <c r="M73" s="372"/>
      <c r="N73" s="372"/>
      <c r="O73" s="373"/>
      <c r="P73" s="42">
        <f t="shared" si="98"/>
        <v>1140.5404045905627</v>
      </c>
      <c r="Q73" s="371"/>
      <c r="R73" s="378"/>
      <c r="S73" s="177">
        <f t="shared" si="99"/>
        <v>1140.5404045905627</v>
      </c>
      <c r="T73" s="168"/>
    </row>
    <row r="74" spans="1:20" ht="15">
      <c r="A74" s="178" t="s">
        <v>21</v>
      </c>
      <c r="B74" s="371"/>
      <c r="C74" s="372"/>
      <c r="D74" s="372"/>
      <c r="E74" s="373"/>
      <c r="F74" s="39">
        <f t="shared" si="96"/>
        <v>0</v>
      </c>
      <c r="G74" s="371"/>
      <c r="H74" s="373"/>
      <c r="I74" s="181">
        <f t="shared" si="97"/>
        <v>0</v>
      </c>
      <c r="J74" s="168"/>
      <c r="K74" s="182" t="s">
        <v>21</v>
      </c>
      <c r="L74" s="371"/>
      <c r="M74" s="372"/>
      <c r="N74" s="372"/>
      <c r="O74" s="373"/>
      <c r="P74" s="87">
        <f t="shared" si="98"/>
        <v>0</v>
      </c>
      <c r="Q74" s="371"/>
      <c r="R74" s="378"/>
      <c r="S74" s="185">
        <f t="shared" si="99"/>
        <v>0</v>
      </c>
      <c r="T74" s="168"/>
    </row>
    <row r="75" spans="1:20" ht="15">
      <c r="A75" s="189" t="s">
        <v>64</v>
      </c>
      <c r="B75" s="371"/>
      <c r="C75" s="372"/>
      <c r="D75" s="372"/>
      <c r="E75" s="373"/>
      <c r="F75" s="42">
        <f t="shared" si="96"/>
        <v>0</v>
      </c>
      <c r="G75" s="371"/>
      <c r="H75" s="373"/>
      <c r="I75" s="173">
        <f t="shared" si="97"/>
        <v>0</v>
      </c>
      <c r="J75" s="168"/>
      <c r="K75" s="190" t="s">
        <v>64</v>
      </c>
      <c r="L75" s="371"/>
      <c r="M75" s="372"/>
      <c r="N75" s="372"/>
      <c r="O75" s="373"/>
      <c r="P75" s="42">
        <f t="shared" si="98"/>
        <v>0</v>
      </c>
      <c r="Q75" s="371"/>
      <c r="R75" s="378"/>
      <c r="S75" s="177">
        <f t="shared" si="99"/>
        <v>0</v>
      </c>
      <c r="T75" s="168"/>
    </row>
    <row r="76" spans="1:20">
      <c r="A76" s="191" t="s">
        <v>23</v>
      </c>
      <c r="B76" s="371"/>
      <c r="C76" s="372"/>
      <c r="D76" s="372"/>
      <c r="E76" s="373"/>
      <c r="F76" s="60">
        <f t="shared" si="96"/>
        <v>0</v>
      </c>
      <c r="G76" s="371"/>
      <c r="H76" s="373"/>
      <c r="I76" s="194">
        <f t="shared" si="97"/>
        <v>0</v>
      </c>
      <c r="J76" s="168"/>
      <c r="K76" s="195" t="s">
        <v>23</v>
      </c>
      <c r="L76" s="371"/>
      <c r="M76" s="372"/>
      <c r="N76" s="372"/>
      <c r="O76" s="373"/>
      <c r="P76" s="90">
        <f t="shared" si="98"/>
        <v>0</v>
      </c>
      <c r="Q76" s="371"/>
      <c r="R76" s="378"/>
      <c r="S76" s="198">
        <f t="shared" si="99"/>
        <v>0</v>
      </c>
      <c r="T76" s="168"/>
    </row>
    <row r="77" spans="1:20">
      <c r="A77" s="199" t="s">
        <v>19</v>
      </c>
      <c r="B77" s="371"/>
      <c r="C77" s="372"/>
      <c r="D77" s="372"/>
      <c r="E77" s="373"/>
      <c r="F77" s="63">
        <f t="shared" si="96"/>
        <v>0</v>
      </c>
      <c r="G77" s="371"/>
      <c r="H77" s="373"/>
      <c r="I77" s="202">
        <f t="shared" si="97"/>
        <v>0</v>
      </c>
      <c r="J77" s="168"/>
      <c r="K77" s="203" t="s">
        <v>19</v>
      </c>
      <c r="L77" s="371"/>
      <c r="M77" s="372"/>
      <c r="N77" s="372"/>
      <c r="O77" s="373"/>
      <c r="P77" s="63">
        <f t="shared" si="98"/>
        <v>0</v>
      </c>
      <c r="Q77" s="371"/>
      <c r="R77" s="378"/>
      <c r="S77" s="205">
        <f t="shared" si="99"/>
        <v>0</v>
      </c>
      <c r="T77" s="168"/>
    </row>
    <row r="78" spans="1:20">
      <c r="A78" s="191" t="s">
        <v>20</v>
      </c>
      <c r="B78" s="371"/>
      <c r="C78" s="372"/>
      <c r="D78" s="372"/>
      <c r="E78" s="373"/>
      <c r="F78" s="60">
        <f t="shared" si="96"/>
        <v>0</v>
      </c>
      <c r="G78" s="371"/>
      <c r="H78" s="373"/>
      <c r="I78" s="194">
        <f t="shared" si="97"/>
        <v>0</v>
      </c>
      <c r="J78" s="168"/>
      <c r="K78" s="195" t="s">
        <v>20</v>
      </c>
      <c r="L78" s="371"/>
      <c r="M78" s="372"/>
      <c r="N78" s="372"/>
      <c r="O78" s="373"/>
      <c r="P78" s="90">
        <f t="shared" si="98"/>
        <v>0</v>
      </c>
      <c r="Q78" s="371"/>
      <c r="R78" s="378"/>
      <c r="S78" s="198">
        <f t="shared" si="99"/>
        <v>0</v>
      </c>
      <c r="T78" s="168"/>
    </row>
    <row r="79" spans="1:20" ht="15" thickBot="1">
      <c r="A79" s="206" t="s">
        <v>11</v>
      </c>
      <c r="B79" s="374"/>
      <c r="C79" s="375"/>
      <c r="D79" s="375"/>
      <c r="E79" s="376"/>
      <c r="F79" s="52">
        <f t="shared" si="96"/>
        <v>0</v>
      </c>
      <c r="G79" s="374"/>
      <c r="H79" s="376"/>
      <c r="I79" s="209">
        <f t="shared" si="97"/>
        <v>0</v>
      </c>
      <c r="J79" s="168"/>
      <c r="K79" s="210" t="s">
        <v>11</v>
      </c>
      <c r="L79" s="374"/>
      <c r="M79" s="375"/>
      <c r="N79" s="375"/>
      <c r="O79" s="376"/>
      <c r="P79" s="52">
        <f t="shared" si="98"/>
        <v>0</v>
      </c>
      <c r="Q79" s="374"/>
      <c r="R79" s="379"/>
      <c r="S79" s="212">
        <f t="shared" si="99"/>
        <v>0</v>
      </c>
      <c r="T79" s="168"/>
    </row>
    <row r="80" spans="1:20" ht="15">
      <c r="A80" s="213" t="s">
        <v>26</v>
      </c>
      <c r="B80" s="214">
        <f>SUM(B59:B75)</f>
        <v>0</v>
      </c>
      <c r="C80" s="214">
        <f t="shared" ref="C80:H80" si="100">SUM(C59:C75)</f>
        <v>0</v>
      </c>
      <c r="D80" s="214">
        <f t="shared" si="100"/>
        <v>0</v>
      </c>
      <c r="E80" s="214">
        <f t="shared" si="100"/>
        <v>0</v>
      </c>
      <c r="F80" s="214">
        <f t="shared" si="100"/>
        <v>48813.354814227547</v>
      </c>
      <c r="G80" s="214">
        <f t="shared" si="100"/>
        <v>0</v>
      </c>
      <c r="H80" s="216">
        <f t="shared" si="100"/>
        <v>0</v>
      </c>
      <c r="I80" s="173">
        <f t="shared" ref="I80" si="101">SUM(I59:I75)</f>
        <v>48813.354814227547</v>
      </c>
      <c r="J80" s="168"/>
      <c r="K80" s="215" t="s">
        <v>26</v>
      </c>
      <c r="L80" s="214">
        <f>SUM(L59:L75)</f>
        <v>0</v>
      </c>
      <c r="M80" s="214">
        <f t="shared" ref="M80:R80" si="102">SUM(M59:M75)</f>
        <v>0</v>
      </c>
      <c r="N80" s="214">
        <f t="shared" si="102"/>
        <v>0</v>
      </c>
      <c r="O80" s="214">
        <f t="shared" si="102"/>
        <v>0</v>
      </c>
      <c r="P80" s="214">
        <f t="shared" si="102"/>
        <v>11395.709668207501</v>
      </c>
      <c r="Q80" s="214">
        <f t="shared" si="102"/>
        <v>0</v>
      </c>
      <c r="R80" s="216">
        <f t="shared" si="102"/>
        <v>0</v>
      </c>
      <c r="S80" s="217">
        <f t="shared" ref="S80" si="103">SUM(S59:S75)</f>
        <v>11395.709668207501</v>
      </c>
      <c r="T80" s="168"/>
    </row>
    <row r="81" spans="1:85" s="23" customFormat="1" ht="15" thickBot="1">
      <c r="A81" s="30" t="s">
        <v>88</v>
      </c>
      <c r="B81" s="47">
        <f>IF($I80=0,"-",B80/$I80)</f>
        <v>0</v>
      </c>
      <c r="C81" s="47">
        <f t="shared" ref="C81:H81" si="104">IF($I80=0,"-",C80/$I80)</f>
        <v>0</v>
      </c>
      <c r="D81" s="47">
        <f t="shared" si="104"/>
        <v>0</v>
      </c>
      <c r="E81" s="47">
        <f t="shared" si="104"/>
        <v>0</v>
      </c>
      <c r="F81" s="47">
        <f t="shared" si="104"/>
        <v>1</v>
      </c>
      <c r="G81" s="47">
        <f t="shared" si="104"/>
        <v>0</v>
      </c>
      <c r="H81" s="47">
        <f t="shared" si="104"/>
        <v>0</v>
      </c>
      <c r="I81" s="48">
        <f>SUM(B81:H81)</f>
        <v>1</v>
      </c>
      <c r="K81" s="81" t="s">
        <v>88</v>
      </c>
      <c r="L81" s="98">
        <f>IF($S80=0,"-",L80/$S80)</f>
        <v>0</v>
      </c>
      <c r="M81" s="98">
        <f t="shared" ref="M81:R81" si="105">IF($S80=0,"-",M80/$S80)</f>
        <v>0</v>
      </c>
      <c r="N81" s="98">
        <f t="shared" si="105"/>
        <v>0</v>
      </c>
      <c r="O81" s="98">
        <f t="shared" si="105"/>
        <v>0</v>
      </c>
      <c r="P81" s="98">
        <f t="shared" si="105"/>
        <v>1</v>
      </c>
      <c r="Q81" s="98">
        <f t="shared" si="105"/>
        <v>0</v>
      </c>
      <c r="R81" s="99">
        <f t="shared" si="105"/>
        <v>0</v>
      </c>
      <c r="S81" s="100">
        <f>SUM(L81:R81)</f>
        <v>1</v>
      </c>
      <c r="BA81" s="218"/>
      <c r="BR81" s="218"/>
    </row>
    <row r="82" spans="1:85" ht="15" thickBot="1">
      <c r="A82" s="247"/>
      <c r="B82" s="247"/>
      <c r="C82" s="247"/>
      <c r="D82" s="247"/>
      <c r="E82" s="247"/>
      <c r="F82" s="247"/>
      <c r="G82" s="247"/>
      <c r="H82" s="247"/>
      <c r="I82" s="247"/>
      <c r="K82" s="247"/>
    </row>
    <row r="83" spans="1:85" ht="28.5">
      <c r="A83" s="357" t="s">
        <v>54</v>
      </c>
      <c r="B83" s="164" t="s">
        <v>0</v>
      </c>
      <c r="C83" s="164" t="s">
        <v>1</v>
      </c>
      <c r="D83" s="164" t="s">
        <v>2</v>
      </c>
      <c r="E83" s="164" t="s">
        <v>3</v>
      </c>
      <c r="F83" s="164" t="s">
        <v>27</v>
      </c>
      <c r="G83" s="164" t="s">
        <v>4</v>
      </c>
      <c r="H83" s="164" t="s">
        <v>5</v>
      </c>
      <c r="I83" s="165" t="s">
        <v>6</v>
      </c>
      <c r="K83" s="359" t="s">
        <v>54</v>
      </c>
      <c r="L83" s="166" t="s">
        <v>0</v>
      </c>
      <c r="M83" s="166" t="s">
        <v>1</v>
      </c>
      <c r="N83" s="166" t="s">
        <v>2</v>
      </c>
      <c r="O83" s="166" t="s">
        <v>3</v>
      </c>
      <c r="P83" s="166" t="s">
        <v>27</v>
      </c>
      <c r="Q83" s="166" t="s">
        <v>4</v>
      </c>
      <c r="R83" s="166" t="s">
        <v>5</v>
      </c>
      <c r="S83" s="167" t="s">
        <v>6</v>
      </c>
      <c r="V83" s="160"/>
      <c r="W83" s="160"/>
      <c r="X83" s="160"/>
      <c r="Y83" s="160"/>
      <c r="Z83" s="160"/>
      <c r="AA83" s="160"/>
      <c r="AB83" s="160"/>
      <c r="AC83" s="160"/>
      <c r="AD83" s="160"/>
      <c r="AE83" s="160"/>
      <c r="AF83" s="160"/>
      <c r="AG83" s="160"/>
      <c r="AH83" s="160"/>
      <c r="AI83" s="248"/>
      <c r="BA83" s="160"/>
      <c r="BR83" s="160"/>
      <c r="CG83" s="160"/>
    </row>
    <row r="84" spans="1:85" ht="15">
      <c r="A84" s="358" t="s">
        <v>54</v>
      </c>
      <c r="B84" s="318" t="s">
        <v>69</v>
      </c>
      <c r="C84" s="319"/>
      <c r="D84" s="319"/>
      <c r="E84" s="319"/>
      <c r="F84" s="319"/>
      <c r="G84" s="319"/>
      <c r="H84" s="319"/>
      <c r="I84" s="320"/>
      <c r="K84" s="360" t="s">
        <v>54</v>
      </c>
      <c r="L84" s="321" t="s">
        <v>69</v>
      </c>
      <c r="M84" s="322"/>
      <c r="N84" s="322"/>
      <c r="O84" s="322"/>
      <c r="P84" s="322"/>
      <c r="Q84" s="322"/>
      <c r="R84" s="322"/>
      <c r="S84" s="323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249"/>
      <c r="BA84" s="160"/>
      <c r="BR84" s="160"/>
      <c r="CG84" s="160"/>
    </row>
    <row r="85" spans="1:85" ht="15">
      <c r="A85" s="170" t="s">
        <v>7</v>
      </c>
      <c r="B85" s="36">
        <f t="shared" ref="B85:H105" si="106">B579+B605+B631</f>
        <v>6.872381992349581</v>
      </c>
      <c r="C85" s="36">
        <f t="shared" si="106"/>
        <v>0</v>
      </c>
      <c r="D85" s="36">
        <f t="shared" si="106"/>
        <v>0.44360003999818237</v>
      </c>
      <c r="E85" s="36">
        <f t="shared" si="106"/>
        <v>0</v>
      </c>
      <c r="F85" s="36">
        <f t="shared" si="106"/>
        <v>0</v>
      </c>
      <c r="G85" s="36">
        <f t="shared" si="106"/>
        <v>0</v>
      </c>
      <c r="H85" s="36">
        <f t="shared" si="106"/>
        <v>0</v>
      </c>
      <c r="I85" s="173">
        <f>SUM(B85:H85)</f>
        <v>7.3159820323477636</v>
      </c>
      <c r="J85" s="168"/>
      <c r="K85" s="222" t="s">
        <v>7</v>
      </c>
      <c r="L85" s="36">
        <f t="shared" ref="L85:R105" si="107">L579+L605+L631</f>
        <v>6.872381992349581</v>
      </c>
      <c r="M85" s="36">
        <f t="shared" si="107"/>
        <v>0</v>
      </c>
      <c r="N85" s="36">
        <f t="shared" si="107"/>
        <v>0.44360003999818237</v>
      </c>
      <c r="O85" s="36">
        <f t="shared" si="107"/>
        <v>0</v>
      </c>
      <c r="P85" s="36">
        <f t="shared" si="107"/>
        <v>0.38696661211662908</v>
      </c>
      <c r="Q85" s="36">
        <f t="shared" si="107"/>
        <v>0</v>
      </c>
      <c r="R85" s="36">
        <f t="shared" si="107"/>
        <v>0</v>
      </c>
      <c r="S85" s="224">
        <f>SUM(L85:R85)</f>
        <v>7.7029486444643922</v>
      </c>
      <c r="T85" s="168"/>
      <c r="V85" s="160"/>
      <c r="W85" s="160"/>
      <c r="X85" s="160"/>
      <c r="Y85" s="160"/>
      <c r="Z85" s="160"/>
      <c r="AA85" s="160"/>
      <c r="AB85" s="160"/>
      <c r="AC85" s="160"/>
      <c r="AD85" s="160"/>
      <c r="AE85" s="160"/>
      <c r="AF85" s="160"/>
      <c r="AG85" s="160"/>
      <c r="AH85" s="160"/>
      <c r="AI85" s="250"/>
      <c r="BA85" s="160"/>
      <c r="BR85" s="160"/>
      <c r="CG85" s="160"/>
    </row>
    <row r="86" spans="1:85" ht="15">
      <c r="A86" s="178" t="s">
        <v>8</v>
      </c>
      <c r="B86" s="39">
        <f t="shared" si="106"/>
        <v>27.165409456718077</v>
      </c>
      <c r="C86" s="39">
        <f t="shared" si="106"/>
        <v>0</v>
      </c>
      <c r="D86" s="39">
        <f t="shared" si="106"/>
        <v>5.9928350715645857</v>
      </c>
      <c r="E86" s="39">
        <f t="shared" si="106"/>
        <v>0</v>
      </c>
      <c r="F86" s="39">
        <f t="shared" si="106"/>
        <v>0</v>
      </c>
      <c r="G86" s="39">
        <f t="shared" si="106"/>
        <v>0</v>
      </c>
      <c r="H86" s="39">
        <f t="shared" si="106"/>
        <v>0</v>
      </c>
      <c r="I86" s="181">
        <f t="shared" ref="I86:I105" si="108">SUM(B86:H86)</f>
        <v>33.158244528282665</v>
      </c>
      <c r="J86" s="168"/>
      <c r="K86" s="182" t="s">
        <v>8</v>
      </c>
      <c r="L86" s="87">
        <f t="shared" si="107"/>
        <v>27.165409456718077</v>
      </c>
      <c r="M86" s="87">
        <f t="shared" si="107"/>
        <v>0</v>
      </c>
      <c r="N86" s="87">
        <f t="shared" si="107"/>
        <v>5.9928350715645857</v>
      </c>
      <c r="O86" s="87">
        <f t="shared" si="107"/>
        <v>0</v>
      </c>
      <c r="P86" s="87">
        <f t="shared" si="107"/>
        <v>0</v>
      </c>
      <c r="Q86" s="87">
        <f t="shared" si="107"/>
        <v>0</v>
      </c>
      <c r="R86" s="87">
        <f t="shared" si="107"/>
        <v>0</v>
      </c>
      <c r="S86" s="185">
        <f t="shared" ref="S86:S105" si="109">SUM(L86:R86)</f>
        <v>33.158244528282665</v>
      </c>
      <c r="T86" s="168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250"/>
      <c r="BA86" s="160"/>
      <c r="BR86" s="160"/>
      <c r="CG86" s="160"/>
    </row>
    <row r="87" spans="1:85" ht="15">
      <c r="A87" s="186" t="s">
        <v>10</v>
      </c>
      <c r="B87" s="42">
        <f t="shared" si="106"/>
        <v>28.92804708475165</v>
      </c>
      <c r="C87" s="42">
        <f t="shared" si="106"/>
        <v>0</v>
      </c>
      <c r="D87" s="42">
        <f t="shared" si="106"/>
        <v>1.5252978756105819</v>
      </c>
      <c r="E87" s="42">
        <f t="shared" si="106"/>
        <v>0</v>
      </c>
      <c r="F87" s="42">
        <f t="shared" si="106"/>
        <v>0</v>
      </c>
      <c r="G87" s="42">
        <f t="shared" si="106"/>
        <v>0</v>
      </c>
      <c r="H87" s="42">
        <f t="shared" si="106"/>
        <v>0</v>
      </c>
      <c r="I87" s="173">
        <f t="shared" si="108"/>
        <v>30.453344960362234</v>
      </c>
      <c r="J87" s="168"/>
      <c r="K87" s="188" t="s">
        <v>10</v>
      </c>
      <c r="L87" s="42">
        <f t="shared" si="107"/>
        <v>28.92804708475165</v>
      </c>
      <c r="M87" s="42">
        <f t="shared" si="107"/>
        <v>0</v>
      </c>
      <c r="N87" s="42">
        <f t="shared" si="107"/>
        <v>1.5252978756105819</v>
      </c>
      <c r="O87" s="42">
        <f t="shared" si="107"/>
        <v>0</v>
      </c>
      <c r="P87" s="42">
        <f t="shared" si="107"/>
        <v>0</v>
      </c>
      <c r="Q87" s="42">
        <f t="shared" si="107"/>
        <v>0</v>
      </c>
      <c r="R87" s="42">
        <f t="shared" si="107"/>
        <v>0</v>
      </c>
      <c r="S87" s="177">
        <f t="shared" si="109"/>
        <v>30.453344960362234</v>
      </c>
      <c r="T87" s="168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250"/>
      <c r="BA87" s="160"/>
      <c r="BR87" s="160"/>
      <c r="CG87" s="160"/>
    </row>
    <row r="88" spans="1:85" ht="15">
      <c r="A88" s="178" t="s">
        <v>56</v>
      </c>
      <c r="B88" s="39">
        <f t="shared" si="106"/>
        <v>0</v>
      </c>
      <c r="C88" s="39">
        <f t="shared" si="106"/>
        <v>0</v>
      </c>
      <c r="D88" s="39">
        <f t="shared" si="106"/>
        <v>0</v>
      </c>
      <c r="E88" s="39">
        <f t="shared" si="106"/>
        <v>0</v>
      </c>
      <c r="F88" s="39">
        <f t="shared" si="106"/>
        <v>0</v>
      </c>
      <c r="G88" s="39">
        <f t="shared" si="106"/>
        <v>0</v>
      </c>
      <c r="H88" s="39">
        <f t="shared" si="106"/>
        <v>0</v>
      </c>
      <c r="I88" s="181">
        <f t="shared" si="108"/>
        <v>0</v>
      </c>
      <c r="J88" s="168"/>
      <c r="K88" s="182" t="s">
        <v>56</v>
      </c>
      <c r="L88" s="87">
        <f t="shared" si="107"/>
        <v>0</v>
      </c>
      <c r="M88" s="87">
        <f t="shared" si="107"/>
        <v>0</v>
      </c>
      <c r="N88" s="87">
        <f t="shared" si="107"/>
        <v>0</v>
      </c>
      <c r="O88" s="87">
        <f t="shared" si="107"/>
        <v>0</v>
      </c>
      <c r="P88" s="87">
        <f t="shared" si="107"/>
        <v>0</v>
      </c>
      <c r="Q88" s="87">
        <f t="shared" si="107"/>
        <v>0</v>
      </c>
      <c r="R88" s="87">
        <f t="shared" si="107"/>
        <v>0</v>
      </c>
      <c r="S88" s="185">
        <f t="shared" si="109"/>
        <v>0</v>
      </c>
      <c r="T88" s="168"/>
      <c r="V88" s="160"/>
      <c r="W88" s="160"/>
      <c r="X88" s="160"/>
      <c r="Y88" s="160"/>
      <c r="Z88" s="160"/>
      <c r="AA88" s="160"/>
      <c r="AB88" s="160"/>
      <c r="AC88" s="160"/>
      <c r="AD88" s="160"/>
      <c r="AE88" s="160"/>
      <c r="AF88" s="160"/>
      <c r="AG88" s="160"/>
      <c r="AH88" s="160"/>
      <c r="AI88" s="250"/>
      <c r="BA88" s="160"/>
      <c r="BR88" s="160"/>
      <c r="CG88" s="160"/>
    </row>
    <row r="89" spans="1:85" ht="15">
      <c r="A89" s="186" t="s">
        <v>16</v>
      </c>
      <c r="B89" s="42">
        <f t="shared" si="106"/>
        <v>345.59164807061359</v>
      </c>
      <c r="C89" s="42">
        <f t="shared" si="106"/>
        <v>36.58847650030981</v>
      </c>
      <c r="D89" s="42">
        <f t="shared" si="106"/>
        <v>13.289068275300183</v>
      </c>
      <c r="E89" s="42">
        <f t="shared" si="106"/>
        <v>17.575048041226985</v>
      </c>
      <c r="F89" s="42">
        <f t="shared" si="106"/>
        <v>0</v>
      </c>
      <c r="G89" s="42">
        <f t="shared" si="106"/>
        <v>0</v>
      </c>
      <c r="H89" s="42">
        <f t="shared" si="106"/>
        <v>0</v>
      </c>
      <c r="I89" s="173">
        <f t="shared" si="108"/>
        <v>413.04424088745054</v>
      </c>
      <c r="J89" s="168"/>
      <c r="K89" s="188" t="s">
        <v>16</v>
      </c>
      <c r="L89" s="42">
        <f t="shared" si="107"/>
        <v>345.59164807061359</v>
      </c>
      <c r="M89" s="42">
        <f t="shared" si="107"/>
        <v>36.58847650030981</v>
      </c>
      <c r="N89" s="42">
        <f t="shared" si="107"/>
        <v>13.289068275300183</v>
      </c>
      <c r="O89" s="42">
        <f t="shared" si="107"/>
        <v>17.575048041226985</v>
      </c>
      <c r="P89" s="42">
        <f t="shared" si="107"/>
        <v>0</v>
      </c>
      <c r="Q89" s="42">
        <f t="shared" si="107"/>
        <v>0</v>
      </c>
      <c r="R89" s="42">
        <f t="shared" si="107"/>
        <v>0</v>
      </c>
      <c r="S89" s="177">
        <f t="shared" si="109"/>
        <v>413.04424088745054</v>
      </c>
      <c r="T89" s="168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250"/>
      <c r="BA89" s="160"/>
      <c r="BR89" s="160"/>
      <c r="CG89" s="160"/>
    </row>
    <row r="90" spans="1:85" ht="15">
      <c r="A90" s="178" t="s">
        <v>15</v>
      </c>
      <c r="B90" s="39">
        <f t="shared" si="106"/>
        <v>1907.4512819877352</v>
      </c>
      <c r="C90" s="39">
        <f t="shared" si="106"/>
        <v>13.300846204850956</v>
      </c>
      <c r="D90" s="39">
        <f t="shared" si="106"/>
        <v>155.49497315160139</v>
      </c>
      <c r="E90" s="39">
        <f t="shared" si="106"/>
        <v>0</v>
      </c>
      <c r="F90" s="39">
        <f t="shared" si="106"/>
        <v>0</v>
      </c>
      <c r="G90" s="39">
        <f t="shared" si="106"/>
        <v>0</v>
      </c>
      <c r="H90" s="39">
        <f t="shared" si="106"/>
        <v>0</v>
      </c>
      <c r="I90" s="181">
        <f t="shared" si="108"/>
        <v>2076.2471013441877</v>
      </c>
      <c r="J90" s="168"/>
      <c r="K90" s="182" t="s">
        <v>15</v>
      </c>
      <c r="L90" s="87">
        <f t="shared" si="107"/>
        <v>1907.4512819877352</v>
      </c>
      <c r="M90" s="87">
        <f t="shared" si="107"/>
        <v>13.300846204850956</v>
      </c>
      <c r="N90" s="87">
        <f t="shared" si="107"/>
        <v>155.49497315160139</v>
      </c>
      <c r="O90" s="87">
        <f t="shared" si="107"/>
        <v>0</v>
      </c>
      <c r="P90" s="87">
        <f t="shared" si="107"/>
        <v>0</v>
      </c>
      <c r="Q90" s="87">
        <f t="shared" si="107"/>
        <v>0</v>
      </c>
      <c r="R90" s="87">
        <f t="shared" si="107"/>
        <v>0</v>
      </c>
      <c r="S90" s="185">
        <f t="shared" si="109"/>
        <v>2076.2471013441877</v>
      </c>
      <c r="T90" s="168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250"/>
      <c r="BA90" s="160"/>
      <c r="BR90" s="160"/>
      <c r="CG90" s="160"/>
    </row>
    <row r="91" spans="1:85" ht="15">
      <c r="A91" s="186" t="s">
        <v>58</v>
      </c>
      <c r="B91" s="42">
        <f t="shared" si="106"/>
        <v>0</v>
      </c>
      <c r="C91" s="42">
        <f t="shared" si="106"/>
        <v>1.3856586318912598E-2</v>
      </c>
      <c r="D91" s="42">
        <f t="shared" si="106"/>
        <v>0.60259788008931692</v>
      </c>
      <c r="E91" s="42">
        <f t="shared" si="106"/>
        <v>281.77520265838507</v>
      </c>
      <c r="F91" s="42">
        <f t="shared" si="106"/>
        <v>26.560417643819715</v>
      </c>
      <c r="G91" s="42">
        <f t="shared" si="106"/>
        <v>0</v>
      </c>
      <c r="H91" s="42">
        <f t="shared" si="106"/>
        <v>0</v>
      </c>
      <c r="I91" s="173">
        <f t="shared" si="108"/>
        <v>308.95207476861304</v>
      </c>
      <c r="J91" s="168"/>
      <c r="K91" s="188" t="s">
        <v>58</v>
      </c>
      <c r="L91" s="42">
        <f t="shared" si="107"/>
        <v>0</v>
      </c>
      <c r="M91" s="42">
        <f t="shared" si="107"/>
        <v>1.3856586318912598E-2</v>
      </c>
      <c r="N91" s="42">
        <f t="shared" si="107"/>
        <v>0.60259788008931692</v>
      </c>
      <c r="O91" s="42">
        <f t="shared" si="107"/>
        <v>281.77520265838507</v>
      </c>
      <c r="P91" s="42">
        <f t="shared" si="107"/>
        <v>21962.317781883416</v>
      </c>
      <c r="Q91" s="42">
        <f t="shared" si="107"/>
        <v>0</v>
      </c>
      <c r="R91" s="42">
        <f t="shared" si="107"/>
        <v>0</v>
      </c>
      <c r="S91" s="177">
        <f t="shared" si="109"/>
        <v>22244.709439008209</v>
      </c>
      <c r="T91" s="168"/>
      <c r="V91" s="160"/>
      <c r="W91" s="160"/>
      <c r="X91" s="160"/>
      <c r="Y91" s="160"/>
      <c r="Z91" s="160"/>
      <c r="AA91" s="160"/>
      <c r="AB91" s="160"/>
      <c r="AC91" s="160"/>
      <c r="AD91" s="160"/>
      <c r="AE91" s="160"/>
      <c r="AF91" s="160"/>
      <c r="AG91" s="160"/>
      <c r="AH91" s="160"/>
      <c r="AI91" s="250"/>
      <c r="BA91" s="160"/>
      <c r="BR91" s="160"/>
      <c r="CG91" s="160"/>
    </row>
    <row r="92" spans="1:85" ht="15">
      <c r="A92" s="178" t="s">
        <v>12</v>
      </c>
      <c r="B92" s="39">
        <f t="shared" si="106"/>
        <v>0</v>
      </c>
      <c r="C92" s="39">
        <f t="shared" si="106"/>
        <v>0</v>
      </c>
      <c r="D92" s="39">
        <f t="shared" si="106"/>
        <v>0.18638280761240913</v>
      </c>
      <c r="E92" s="39">
        <f t="shared" si="106"/>
        <v>5.9892570142792492</v>
      </c>
      <c r="F92" s="39">
        <f t="shared" si="106"/>
        <v>0</v>
      </c>
      <c r="G92" s="39">
        <f t="shared" si="106"/>
        <v>0</v>
      </c>
      <c r="H92" s="39">
        <f t="shared" si="106"/>
        <v>0</v>
      </c>
      <c r="I92" s="181">
        <f t="shared" si="108"/>
        <v>6.1756398218916582</v>
      </c>
      <c r="J92" s="168"/>
      <c r="K92" s="182" t="s">
        <v>12</v>
      </c>
      <c r="L92" s="87">
        <f t="shared" si="107"/>
        <v>0</v>
      </c>
      <c r="M92" s="87">
        <f t="shared" si="107"/>
        <v>0</v>
      </c>
      <c r="N92" s="87">
        <f t="shared" si="107"/>
        <v>0.18638280761240913</v>
      </c>
      <c r="O92" s="87">
        <f t="shared" si="107"/>
        <v>5.9892570142792492</v>
      </c>
      <c r="P92" s="87">
        <f t="shared" si="107"/>
        <v>8530.2046706478159</v>
      </c>
      <c r="Q92" s="87">
        <f t="shared" si="107"/>
        <v>0</v>
      </c>
      <c r="R92" s="87">
        <f t="shared" si="107"/>
        <v>0</v>
      </c>
      <c r="S92" s="185">
        <f t="shared" si="109"/>
        <v>8536.3803104697072</v>
      </c>
      <c r="T92" s="168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250"/>
      <c r="BA92" s="160"/>
      <c r="BR92" s="160"/>
      <c r="CG92" s="160"/>
    </row>
    <row r="93" spans="1:85" ht="15">
      <c r="A93" s="186" t="s">
        <v>59</v>
      </c>
      <c r="B93" s="42">
        <f t="shared" si="106"/>
        <v>0</v>
      </c>
      <c r="C93" s="42">
        <f t="shared" si="106"/>
        <v>0</v>
      </c>
      <c r="D93" s="42">
        <f t="shared" si="106"/>
        <v>0</v>
      </c>
      <c r="E93" s="42">
        <f t="shared" si="106"/>
        <v>0</v>
      </c>
      <c r="F93" s="42">
        <f t="shared" si="106"/>
        <v>0</v>
      </c>
      <c r="G93" s="42">
        <f t="shared" si="106"/>
        <v>0</v>
      </c>
      <c r="H93" s="42">
        <f t="shared" si="106"/>
        <v>0</v>
      </c>
      <c r="I93" s="173">
        <f t="shared" si="108"/>
        <v>0</v>
      </c>
      <c r="J93" s="168"/>
      <c r="K93" s="188" t="s">
        <v>59</v>
      </c>
      <c r="L93" s="42">
        <f t="shared" si="107"/>
        <v>0</v>
      </c>
      <c r="M93" s="42">
        <f t="shared" si="107"/>
        <v>0</v>
      </c>
      <c r="N93" s="42">
        <f t="shared" si="107"/>
        <v>0</v>
      </c>
      <c r="O93" s="42">
        <f t="shared" si="107"/>
        <v>0</v>
      </c>
      <c r="P93" s="42">
        <f t="shared" si="107"/>
        <v>4.3999578397021759</v>
      </c>
      <c r="Q93" s="42">
        <f t="shared" si="107"/>
        <v>0</v>
      </c>
      <c r="R93" s="42">
        <f t="shared" si="107"/>
        <v>0</v>
      </c>
      <c r="S93" s="177">
        <f t="shared" si="109"/>
        <v>4.3999578397021759</v>
      </c>
      <c r="T93" s="168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250"/>
      <c r="BA93" s="160"/>
      <c r="BR93" s="160"/>
      <c r="CG93" s="160"/>
    </row>
    <row r="94" spans="1:85" ht="15">
      <c r="A94" s="178" t="s">
        <v>17</v>
      </c>
      <c r="B94" s="39">
        <f t="shared" si="106"/>
        <v>140.93651527240809</v>
      </c>
      <c r="C94" s="39">
        <f t="shared" si="106"/>
        <v>0.7340318033803831</v>
      </c>
      <c r="D94" s="39">
        <f t="shared" si="106"/>
        <v>20.291476278862849</v>
      </c>
      <c r="E94" s="39">
        <f t="shared" si="106"/>
        <v>2.3664958631316169</v>
      </c>
      <c r="F94" s="39">
        <f t="shared" si="106"/>
        <v>0</v>
      </c>
      <c r="G94" s="39">
        <f t="shared" si="106"/>
        <v>0</v>
      </c>
      <c r="H94" s="39">
        <f t="shared" si="106"/>
        <v>0</v>
      </c>
      <c r="I94" s="181">
        <f t="shared" si="108"/>
        <v>164.32851921778294</v>
      </c>
      <c r="J94" s="168"/>
      <c r="K94" s="182" t="s">
        <v>17</v>
      </c>
      <c r="L94" s="87">
        <f t="shared" si="107"/>
        <v>140.93651527240809</v>
      </c>
      <c r="M94" s="87">
        <f t="shared" si="107"/>
        <v>0.7340318033803831</v>
      </c>
      <c r="N94" s="87">
        <f t="shared" si="107"/>
        <v>20.291476278862849</v>
      </c>
      <c r="O94" s="87">
        <f t="shared" si="107"/>
        <v>2.3664958631316169</v>
      </c>
      <c r="P94" s="87">
        <f t="shared" si="107"/>
        <v>0.82247369800000003</v>
      </c>
      <c r="Q94" s="87">
        <f t="shared" si="107"/>
        <v>0</v>
      </c>
      <c r="R94" s="87">
        <f t="shared" si="107"/>
        <v>0</v>
      </c>
      <c r="S94" s="185">
        <f t="shared" si="109"/>
        <v>165.15099291578295</v>
      </c>
      <c r="T94" s="168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250"/>
      <c r="BA94" s="160"/>
      <c r="BR94" s="160"/>
      <c r="CG94" s="160"/>
    </row>
    <row r="95" spans="1:85" ht="15">
      <c r="A95" s="186" t="s">
        <v>139</v>
      </c>
      <c r="B95" s="42">
        <f t="shared" si="106"/>
        <v>21412.724127714791</v>
      </c>
      <c r="C95" s="42">
        <f t="shared" si="106"/>
        <v>607.8447396699213</v>
      </c>
      <c r="D95" s="42">
        <f t="shared" si="106"/>
        <v>3694.61655832414</v>
      </c>
      <c r="E95" s="42">
        <f t="shared" si="106"/>
        <v>93.347539489713185</v>
      </c>
      <c r="F95" s="42">
        <f t="shared" si="106"/>
        <v>0</v>
      </c>
      <c r="G95" s="42">
        <f t="shared" si="106"/>
        <v>0</v>
      </c>
      <c r="H95" s="42">
        <f t="shared" si="106"/>
        <v>0</v>
      </c>
      <c r="I95" s="173">
        <f t="shared" si="108"/>
        <v>25808.53296519857</v>
      </c>
      <c r="J95" s="168"/>
      <c r="K95" s="188" t="s">
        <v>139</v>
      </c>
      <c r="L95" s="42">
        <f t="shared" si="107"/>
        <v>21412.724127714791</v>
      </c>
      <c r="M95" s="42">
        <f t="shared" si="107"/>
        <v>607.8447396699213</v>
      </c>
      <c r="N95" s="42">
        <f t="shared" si="107"/>
        <v>3694.61655832414</v>
      </c>
      <c r="O95" s="42">
        <f t="shared" si="107"/>
        <v>93.347539489713185</v>
      </c>
      <c r="P95" s="42">
        <f t="shared" si="107"/>
        <v>0</v>
      </c>
      <c r="Q95" s="42">
        <f t="shared" si="107"/>
        <v>0</v>
      </c>
      <c r="R95" s="42">
        <f t="shared" si="107"/>
        <v>0</v>
      </c>
      <c r="S95" s="177">
        <f t="shared" si="109"/>
        <v>25808.53296519857</v>
      </c>
      <c r="T95" s="168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250"/>
      <c r="BA95" s="160"/>
      <c r="BR95" s="160"/>
      <c r="CG95" s="160"/>
    </row>
    <row r="96" spans="1:85" ht="15">
      <c r="A96" s="178" t="s">
        <v>25</v>
      </c>
      <c r="B96" s="39">
        <f t="shared" si="106"/>
        <v>3919.6697684091828</v>
      </c>
      <c r="C96" s="39">
        <f t="shared" si="106"/>
        <v>4.7210921082264642E-2</v>
      </c>
      <c r="D96" s="39">
        <f t="shared" si="106"/>
        <v>7508.3449136583968</v>
      </c>
      <c r="E96" s="39">
        <f t="shared" si="106"/>
        <v>5612.2008092202241</v>
      </c>
      <c r="F96" s="39">
        <f t="shared" si="106"/>
        <v>0</v>
      </c>
      <c r="G96" s="39">
        <f t="shared" si="106"/>
        <v>6225.9819075150463</v>
      </c>
      <c r="H96" s="39">
        <f t="shared" si="106"/>
        <v>1.2372248038178306</v>
      </c>
      <c r="I96" s="181">
        <f t="shared" si="108"/>
        <v>23267.481834527749</v>
      </c>
      <c r="J96" s="168"/>
      <c r="K96" s="182" t="s">
        <v>25</v>
      </c>
      <c r="L96" s="87">
        <f t="shared" si="107"/>
        <v>3919.6697684091828</v>
      </c>
      <c r="M96" s="87">
        <f t="shared" si="107"/>
        <v>4.7210921082264642E-2</v>
      </c>
      <c r="N96" s="87">
        <f t="shared" si="107"/>
        <v>7508.3449136583968</v>
      </c>
      <c r="O96" s="87">
        <f t="shared" si="107"/>
        <v>5612.2008092202241</v>
      </c>
      <c r="P96" s="87">
        <f t="shared" si="107"/>
        <v>2313.7012929089051</v>
      </c>
      <c r="Q96" s="87">
        <f t="shared" si="107"/>
        <v>6225.9819075150463</v>
      </c>
      <c r="R96" s="87">
        <f t="shared" si="107"/>
        <v>1.2372248038178306</v>
      </c>
      <c r="S96" s="185">
        <f t="shared" si="109"/>
        <v>25581.183127436652</v>
      </c>
      <c r="T96" s="168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250"/>
      <c r="BA96" s="160"/>
      <c r="BR96" s="160"/>
      <c r="CG96" s="160"/>
    </row>
    <row r="97" spans="1:85" ht="15">
      <c r="A97" s="186" t="s">
        <v>24</v>
      </c>
      <c r="B97" s="42">
        <f t="shared" si="106"/>
        <v>18849.914172608584</v>
      </c>
      <c r="C97" s="42">
        <f t="shared" si="106"/>
        <v>80.399404989928541</v>
      </c>
      <c r="D97" s="42">
        <f t="shared" si="106"/>
        <v>1903.7242174352768</v>
      </c>
      <c r="E97" s="42">
        <f t="shared" si="106"/>
        <v>0</v>
      </c>
      <c r="F97" s="42">
        <f t="shared" si="106"/>
        <v>0</v>
      </c>
      <c r="G97" s="42">
        <f t="shared" si="106"/>
        <v>0</v>
      </c>
      <c r="H97" s="42">
        <f t="shared" si="106"/>
        <v>0</v>
      </c>
      <c r="I97" s="173">
        <f t="shared" si="108"/>
        <v>20834.03779503379</v>
      </c>
      <c r="J97" s="168"/>
      <c r="K97" s="188" t="s">
        <v>24</v>
      </c>
      <c r="L97" s="42">
        <f t="shared" si="107"/>
        <v>18849.914172608584</v>
      </c>
      <c r="M97" s="42">
        <f t="shared" si="107"/>
        <v>80.399404989928541</v>
      </c>
      <c r="N97" s="42">
        <f t="shared" si="107"/>
        <v>1903.7242174352768</v>
      </c>
      <c r="O97" s="42">
        <f t="shared" si="107"/>
        <v>0</v>
      </c>
      <c r="P97" s="42">
        <f t="shared" si="107"/>
        <v>0</v>
      </c>
      <c r="Q97" s="42">
        <f t="shared" si="107"/>
        <v>0</v>
      </c>
      <c r="R97" s="42">
        <f t="shared" si="107"/>
        <v>0</v>
      </c>
      <c r="S97" s="177">
        <f t="shared" si="109"/>
        <v>20834.03779503379</v>
      </c>
      <c r="T97" s="168"/>
      <c r="V97" s="160"/>
      <c r="W97" s="160"/>
      <c r="X97" s="160"/>
      <c r="Y97" s="160"/>
      <c r="Z97" s="160"/>
      <c r="AA97" s="160"/>
      <c r="AB97" s="160"/>
      <c r="AC97" s="160"/>
      <c r="AD97" s="160"/>
      <c r="AE97" s="160"/>
      <c r="AF97" s="160"/>
      <c r="AG97" s="160"/>
      <c r="AH97" s="160"/>
      <c r="AI97" s="250"/>
      <c r="BA97" s="160"/>
      <c r="BR97" s="160"/>
      <c r="CG97" s="160"/>
    </row>
    <row r="98" spans="1:85" ht="15">
      <c r="A98" s="178" t="s">
        <v>60</v>
      </c>
      <c r="B98" s="39">
        <f t="shared" si="106"/>
        <v>686.62705394541672</v>
      </c>
      <c r="C98" s="39">
        <f t="shared" si="106"/>
        <v>1.0238387972303222</v>
      </c>
      <c r="D98" s="39">
        <f t="shared" si="106"/>
        <v>29.710266841348727</v>
      </c>
      <c r="E98" s="39">
        <f t="shared" si="106"/>
        <v>0</v>
      </c>
      <c r="F98" s="39">
        <f t="shared" si="106"/>
        <v>0</v>
      </c>
      <c r="G98" s="39">
        <f t="shared" si="106"/>
        <v>0</v>
      </c>
      <c r="H98" s="39">
        <f t="shared" si="106"/>
        <v>0</v>
      </c>
      <c r="I98" s="181">
        <f t="shared" si="108"/>
        <v>717.36115958399569</v>
      </c>
      <c r="J98" s="168"/>
      <c r="K98" s="182" t="s">
        <v>60</v>
      </c>
      <c r="L98" s="87">
        <f t="shared" si="107"/>
        <v>686.62705394541672</v>
      </c>
      <c r="M98" s="87">
        <f t="shared" si="107"/>
        <v>1.0238387972303222</v>
      </c>
      <c r="N98" s="87">
        <f t="shared" si="107"/>
        <v>29.710266841348727</v>
      </c>
      <c r="O98" s="87">
        <f t="shared" si="107"/>
        <v>0</v>
      </c>
      <c r="P98" s="87">
        <f t="shared" si="107"/>
        <v>0</v>
      </c>
      <c r="Q98" s="87">
        <f t="shared" si="107"/>
        <v>0</v>
      </c>
      <c r="R98" s="87">
        <f t="shared" si="107"/>
        <v>0</v>
      </c>
      <c r="S98" s="185">
        <f t="shared" si="109"/>
        <v>717.36115958399569</v>
      </c>
      <c r="T98" s="168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250"/>
      <c r="BA98" s="160"/>
      <c r="BR98" s="160"/>
      <c r="CG98" s="160"/>
    </row>
    <row r="99" spans="1:85" ht="15">
      <c r="A99" s="186" t="s">
        <v>22</v>
      </c>
      <c r="B99" s="42">
        <f t="shared" si="106"/>
        <v>695.18336553788788</v>
      </c>
      <c r="C99" s="42">
        <f t="shared" si="106"/>
        <v>0</v>
      </c>
      <c r="D99" s="42">
        <f t="shared" si="106"/>
        <v>60.265718236902373</v>
      </c>
      <c r="E99" s="42">
        <f t="shared" si="106"/>
        <v>4.2064145166226467E-2</v>
      </c>
      <c r="F99" s="42">
        <f t="shared" si="106"/>
        <v>1.9472733558703459</v>
      </c>
      <c r="G99" s="42">
        <f t="shared" si="106"/>
        <v>0</v>
      </c>
      <c r="H99" s="42">
        <f t="shared" si="106"/>
        <v>0</v>
      </c>
      <c r="I99" s="173">
        <f t="shared" si="108"/>
        <v>757.43842127582684</v>
      </c>
      <c r="J99" s="168"/>
      <c r="K99" s="188" t="s">
        <v>22</v>
      </c>
      <c r="L99" s="42">
        <f t="shared" si="107"/>
        <v>695.18336553788788</v>
      </c>
      <c r="M99" s="42">
        <f t="shared" si="107"/>
        <v>0</v>
      </c>
      <c r="N99" s="42">
        <f t="shared" si="107"/>
        <v>60.265718236902373</v>
      </c>
      <c r="O99" s="42">
        <f t="shared" si="107"/>
        <v>4.2064145166226467E-2</v>
      </c>
      <c r="P99" s="42">
        <f t="shared" si="107"/>
        <v>1758.6338518908285</v>
      </c>
      <c r="Q99" s="42">
        <f t="shared" si="107"/>
        <v>0</v>
      </c>
      <c r="R99" s="42">
        <f t="shared" si="107"/>
        <v>0</v>
      </c>
      <c r="S99" s="177">
        <f t="shared" si="109"/>
        <v>2514.1249998107851</v>
      </c>
      <c r="T99" s="168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250"/>
      <c r="BA99" s="160"/>
      <c r="BR99" s="160"/>
      <c r="CG99" s="160"/>
    </row>
    <row r="100" spans="1:85" ht="15">
      <c r="A100" s="178" t="s">
        <v>21</v>
      </c>
      <c r="B100" s="39">
        <f t="shared" si="106"/>
        <v>15.604360418005584</v>
      </c>
      <c r="C100" s="39">
        <f t="shared" si="106"/>
        <v>0</v>
      </c>
      <c r="D100" s="39">
        <f t="shared" si="106"/>
        <v>0.28831018186284213</v>
      </c>
      <c r="E100" s="39">
        <f t="shared" si="106"/>
        <v>0</v>
      </c>
      <c r="F100" s="39">
        <f t="shared" si="106"/>
        <v>0</v>
      </c>
      <c r="G100" s="39">
        <f t="shared" si="106"/>
        <v>0</v>
      </c>
      <c r="H100" s="39">
        <f t="shared" si="106"/>
        <v>0</v>
      </c>
      <c r="I100" s="181">
        <f t="shared" si="108"/>
        <v>15.892670599868426</v>
      </c>
      <c r="J100" s="168"/>
      <c r="K100" s="182" t="s">
        <v>21</v>
      </c>
      <c r="L100" s="87">
        <f t="shared" si="107"/>
        <v>15.604360418005584</v>
      </c>
      <c r="M100" s="87">
        <f t="shared" si="107"/>
        <v>0</v>
      </c>
      <c r="N100" s="87">
        <f t="shared" si="107"/>
        <v>0.28831018186284213</v>
      </c>
      <c r="O100" s="87">
        <f t="shared" si="107"/>
        <v>0</v>
      </c>
      <c r="P100" s="87">
        <f t="shared" si="107"/>
        <v>0</v>
      </c>
      <c r="Q100" s="87">
        <f t="shared" si="107"/>
        <v>0</v>
      </c>
      <c r="R100" s="87">
        <f t="shared" si="107"/>
        <v>0</v>
      </c>
      <c r="S100" s="185">
        <f t="shared" si="109"/>
        <v>15.892670599868426</v>
      </c>
      <c r="T100" s="168"/>
      <c r="V100" s="160"/>
      <c r="W100" s="160"/>
      <c r="X100" s="160"/>
      <c r="Y100" s="160"/>
      <c r="Z100" s="160"/>
      <c r="AA100" s="160"/>
      <c r="AB100" s="160"/>
      <c r="AC100" s="160"/>
      <c r="AD100" s="160"/>
      <c r="AE100" s="160"/>
      <c r="AF100" s="160"/>
      <c r="AG100" s="160"/>
      <c r="AH100" s="160"/>
      <c r="AI100" s="250"/>
      <c r="BA100" s="160"/>
      <c r="BR100" s="160"/>
      <c r="CG100" s="160"/>
    </row>
    <row r="101" spans="1:85" ht="15">
      <c r="A101" s="189" t="s">
        <v>64</v>
      </c>
      <c r="B101" s="42">
        <f t="shared" si="106"/>
        <v>161.71308890315385</v>
      </c>
      <c r="C101" s="42">
        <f t="shared" si="106"/>
        <v>0</v>
      </c>
      <c r="D101" s="42">
        <f t="shared" si="106"/>
        <v>74.721531976216326</v>
      </c>
      <c r="E101" s="42">
        <f t="shared" si="106"/>
        <v>0</v>
      </c>
      <c r="F101" s="42">
        <f t="shared" si="106"/>
        <v>0</v>
      </c>
      <c r="G101" s="42">
        <f t="shared" si="106"/>
        <v>0</v>
      </c>
      <c r="H101" s="42">
        <f t="shared" si="106"/>
        <v>0</v>
      </c>
      <c r="I101" s="173">
        <f t="shared" si="108"/>
        <v>236.43462087937019</v>
      </c>
      <c r="J101" s="168"/>
      <c r="K101" s="190" t="s">
        <v>64</v>
      </c>
      <c r="L101" s="42">
        <f t="shared" si="107"/>
        <v>161.71308890315385</v>
      </c>
      <c r="M101" s="42">
        <f t="shared" si="107"/>
        <v>0</v>
      </c>
      <c r="N101" s="42">
        <f t="shared" si="107"/>
        <v>74.721531976216326</v>
      </c>
      <c r="O101" s="42">
        <f t="shared" si="107"/>
        <v>0</v>
      </c>
      <c r="P101" s="42">
        <f t="shared" si="107"/>
        <v>0</v>
      </c>
      <c r="Q101" s="42">
        <f t="shared" si="107"/>
        <v>0</v>
      </c>
      <c r="R101" s="42">
        <f t="shared" si="107"/>
        <v>0</v>
      </c>
      <c r="S101" s="177">
        <f t="shared" si="109"/>
        <v>236.43462087937019</v>
      </c>
      <c r="T101" s="168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250"/>
      <c r="BA101" s="160"/>
      <c r="BR101" s="160"/>
      <c r="CG101" s="160"/>
    </row>
    <row r="102" spans="1:85">
      <c r="A102" s="191" t="s">
        <v>23</v>
      </c>
      <c r="B102" s="60">
        <f t="shared" si="106"/>
        <v>161.71308890315385</v>
      </c>
      <c r="C102" s="60">
        <f t="shared" si="106"/>
        <v>0</v>
      </c>
      <c r="D102" s="60">
        <f t="shared" si="106"/>
        <v>74.721531976216326</v>
      </c>
      <c r="E102" s="60">
        <f t="shared" si="106"/>
        <v>0</v>
      </c>
      <c r="F102" s="60">
        <f t="shared" si="106"/>
        <v>0</v>
      </c>
      <c r="G102" s="60">
        <f t="shared" si="106"/>
        <v>0</v>
      </c>
      <c r="H102" s="60">
        <f t="shared" si="106"/>
        <v>0</v>
      </c>
      <c r="I102" s="194">
        <f t="shared" si="108"/>
        <v>236.43462087937019</v>
      </c>
      <c r="J102" s="168"/>
      <c r="K102" s="195" t="s">
        <v>23</v>
      </c>
      <c r="L102" s="90">
        <f t="shared" si="107"/>
        <v>161.71308890315385</v>
      </c>
      <c r="M102" s="90">
        <f t="shared" si="107"/>
        <v>0</v>
      </c>
      <c r="N102" s="90">
        <f t="shared" si="107"/>
        <v>74.721531976216326</v>
      </c>
      <c r="O102" s="90">
        <f t="shared" si="107"/>
        <v>0</v>
      </c>
      <c r="P102" s="90">
        <f t="shared" si="107"/>
        <v>0</v>
      </c>
      <c r="Q102" s="90">
        <f t="shared" si="107"/>
        <v>0</v>
      </c>
      <c r="R102" s="90">
        <f t="shared" si="107"/>
        <v>0</v>
      </c>
      <c r="S102" s="198">
        <f t="shared" si="109"/>
        <v>236.43462087937019</v>
      </c>
      <c r="T102" s="168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251"/>
      <c r="BA102" s="160"/>
      <c r="BR102" s="160"/>
      <c r="CG102" s="160"/>
    </row>
    <row r="103" spans="1:85">
      <c r="A103" s="199" t="s">
        <v>19</v>
      </c>
      <c r="B103" s="63">
        <f t="shared" si="106"/>
        <v>0</v>
      </c>
      <c r="C103" s="63">
        <f t="shared" si="106"/>
        <v>0</v>
      </c>
      <c r="D103" s="63">
        <f t="shared" si="106"/>
        <v>0</v>
      </c>
      <c r="E103" s="63">
        <f t="shared" si="106"/>
        <v>0</v>
      </c>
      <c r="F103" s="63">
        <f t="shared" si="106"/>
        <v>0</v>
      </c>
      <c r="G103" s="63">
        <f t="shared" si="106"/>
        <v>0</v>
      </c>
      <c r="H103" s="63">
        <f t="shared" si="106"/>
        <v>0</v>
      </c>
      <c r="I103" s="202">
        <f t="shared" si="108"/>
        <v>0</v>
      </c>
      <c r="J103" s="168"/>
      <c r="K103" s="203" t="s">
        <v>19</v>
      </c>
      <c r="L103" s="63">
        <f t="shared" si="107"/>
        <v>0</v>
      </c>
      <c r="M103" s="63">
        <f t="shared" si="107"/>
        <v>0</v>
      </c>
      <c r="N103" s="63">
        <f t="shared" si="107"/>
        <v>0</v>
      </c>
      <c r="O103" s="63">
        <f t="shared" si="107"/>
        <v>0</v>
      </c>
      <c r="P103" s="63">
        <f t="shared" si="107"/>
        <v>0</v>
      </c>
      <c r="Q103" s="63">
        <f t="shared" si="107"/>
        <v>0</v>
      </c>
      <c r="R103" s="63">
        <f t="shared" si="107"/>
        <v>0</v>
      </c>
      <c r="S103" s="205">
        <f t="shared" si="109"/>
        <v>0</v>
      </c>
      <c r="T103" s="168"/>
      <c r="V103" s="160"/>
      <c r="W103" s="160"/>
      <c r="X103" s="160"/>
      <c r="Y103" s="160"/>
      <c r="Z103" s="160"/>
      <c r="AA103" s="160"/>
      <c r="AB103" s="160"/>
      <c r="AC103" s="160"/>
      <c r="AD103" s="160"/>
      <c r="AE103" s="160"/>
      <c r="AF103" s="160"/>
      <c r="AG103" s="160"/>
      <c r="AH103" s="160"/>
      <c r="AI103" s="251"/>
      <c r="BA103" s="160"/>
      <c r="BR103" s="160"/>
      <c r="CG103" s="160"/>
    </row>
    <row r="104" spans="1:85">
      <c r="A104" s="191" t="s">
        <v>20</v>
      </c>
      <c r="B104" s="60">
        <f t="shared" si="106"/>
        <v>0</v>
      </c>
      <c r="C104" s="60">
        <f t="shared" si="106"/>
        <v>0</v>
      </c>
      <c r="D104" s="60">
        <f t="shared" si="106"/>
        <v>0</v>
      </c>
      <c r="E104" s="60">
        <f t="shared" si="106"/>
        <v>0</v>
      </c>
      <c r="F104" s="60">
        <f t="shared" si="106"/>
        <v>0</v>
      </c>
      <c r="G104" s="60">
        <f t="shared" si="106"/>
        <v>0</v>
      </c>
      <c r="H104" s="60">
        <f t="shared" si="106"/>
        <v>0</v>
      </c>
      <c r="I104" s="194">
        <f t="shared" si="108"/>
        <v>0</v>
      </c>
      <c r="J104" s="168"/>
      <c r="K104" s="195" t="s">
        <v>20</v>
      </c>
      <c r="L104" s="90">
        <f t="shared" si="107"/>
        <v>0</v>
      </c>
      <c r="M104" s="90">
        <f t="shared" si="107"/>
        <v>0</v>
      </c>
      <c r="N104" s="90">
        <f t="shared" si="107"/>
        <v>0</v>
      </c>
      <c r="O104" s="90">
        <f t="shared" si="107"/>
        <v>0</v>
      </c>
      <c r="P104" s="90">
        <f t="shared" si="107"/>
        <v>0</v>
      </c>
      <c r="Q104" s="90">
        <f t="shared" si="107"/>
        <v>0</v>
      </c>
      <c r="R104" s="90">
        <f t="shared" si="107"/>
        <v>0</v>
      </c>
      <c r="S104" s="198">
        <f t="shared" si="109"/>
        <v>0</v>
      </c>
      <c r="T104" s="168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251"/>
      <c r="BA104" s="160"/>
      <c r="BR104" s="160"/>
      <c r="CG104" s="160"/>
    </row>
    <row r="105" spans="1:85" ht="15" thickBot="1">
      <c r="A105" s="206" t="s">
        <v>11</v>
      </c>
      <c r="B105" s="52">
        <f t="shared" si="106"/>
        <v>0</v>
      </c>
      <c r="C105" s="52">
        <f t="shared" si="106"/>
        <v>0</v>
      </c>
      <c r="D105" s="52">
        <f t="shared" si="106"/>
        <v>0</v>
      </c>
      <c r="E105" s="52">
        <f t="shared" si="106"/>
        <v>0</v>
      </c>
      <c r="F105" s="52">
        <f t="shared" si="106"/>
        <v>0</v>
      </c>
      <c r="G105" s="52">
        <f t="shared" si="106"/>
        <v>0</v>
      </c>
      <c r="H105" s="52">
        <f t="shared" si="106"/>
        <v>0</v>
      </c>
      <c r="I105" s="209">
        <f t="shared" si="108"/>
        <v>0</v>
      </c>
      <c r="J105" s="168"/>
      <c r="K105" s="210" t="s">
        <v>11</v>
      </c>
      <c r="L105" s="52">
        <f t="shared" si="107"/>
        <v>0</v>
      </c>
      <c r="M105" s="52">
        <f t="shared" si="107"/>
        <v>0</v>
      </c>
      <c r="N105" s="52">
        <f t="shared" si="107"/>
        <v>0</v>
      </c>
      <c r="O105" s="52">
        <f t="shared" si="107"/>
        <v>0</v>
      </c>
      <c r="P105" s="52">
        <f t="shared" si="107"/>
        <v>0</v>
      </c>
      <c r="Q105" s="52">
        <f t="shared" si="107"/>
        <v>0</v>
      </c>
      <c r="R105" s="52">
        <f t="shared" si="107"/>
        <v>0</v>
      </c>
      <c r="S105" s="212">
        <f t="shared" si="109"/>
        <v>0</v>
      </c>
      <c r="T105" s="168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251"/>
      <c r="BA105" s="160"/>
      <c r="BR105" s="160"/>
      <c r="CG105" s="160"/>
    </row>
    <row r="106" spans="1:85" ht="15">
      <c r="A106" s="213" t="s">
        <v>26</v>
      </c>
      <c r="B106" s="214">
        <f>SUM(B85:B101)</f>
        <v>48198.381221401607</v>
      </c>
      <c r="C106" s="214">
        <f t="shared" ref="C106:H106" si="110">SUM(C85:C101)</f>
        <v>739.9524054730224</v>
      </c>
      <c r="D106" s="214">
        <f t="shared" si="110"/>
        <v>13469.497748034782</v>
      </c>
      <c r="E106" s="214">
        <f t="shared" si="110"/>
        <v>6013.2964164321265</v>
      </c>
      <c r="F106" s="214">
        <f t="shared" si="110"/>
        <v>28.507690999690062</v>
      </c>
      <c r="G106" s="214">
        <f t="shared" si="110"/>
        <v>6225.9819075150463</v>
      </c>
      <c r="H106" s="216">
        <f t="shared" si="110"/>
        <v>1.2372248038178306</v>
      </c>
      <c r="I106" s="173">
        <f t="shared" ref="I106" si="111">SUM(I85:I101)</f>
        <v>74676.8546146601</v>
      </c>
      <c r="J106" s="168"/>
      <c r="K106" s="215" t="s">
        <v>26</v>
      </c>
      <c r="L106" s="214">
        <f>SUM(L85:L101)</f>
        <v>48198.381221401607</v>
      </c>
      <c r="M106" s="214">
        <f t="shared" ref="M106:R106" si="112">SUM(M85:M101)</f>
        <v>739.9524054730224</v>
      </c>
      <c r="N106" s="214">
        <f t="shared" si="112"/>
        <v>13469.497748034782</v>
      </c>
      <c r="O106" s="214">
        <f t="shared" si="112"/>
        <v>6013.2964164321265</v>
      </c>
      <c r="P106" s="214">
        <f t="shared" si="112"/>
        <v>34570.466995480783</v>
      </c>
      <c r="Q106" s="214">
        <f t="shared" si="112"/>
        <v>6225.9819075150463</v>
      </c>
      <c r="R106" s="216">
        <f t="shared" si="112"/>
        <v>1.2372248038178306</v>
      </c>
      <c r="S106" s="217">
        <f t="shared" ref="S106" si="113">SUM(S85:S101)</f>
        <v>109218.81391914119</v>
      </c>
      <c r="T106" s="168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250"/>
      <c r="BA106" s="160"/>
      <c r="BR106" s="160"/>
      <c r="CG106" s="160"/>
    </row>
    <row r="107" spans="1:85" s="23" customFormat="1" ht="15" thickBot="1">
      <c r="A107" s="59" t="s">
        <v>88</v>
      </c>
      <c r="B107" s="47">
        <f>IF($I106=0,"-",B106/$I106)</f>
        <v>0.64542596859642776</v>
      </c>
      <c r="C107" s="47">
        <f t="shared" ref="C107:H107" si="114">IF($I106=0,"-",C106/$I106)</f>
        <v>9.9087248557970121E-3</v>
      </c>
      <c r="D107" s="47">
        <f t="shared" si="114"/>
        <v>0.18037044834759997</v>
      </c>
      <c r="E107" s="47">
        <f t="shared" si="114"/>
        <v>8.0524232675054763E-2</v>
      </c>
      <c r="F107" s="47">
        <f t="shared" si="114"/>
        <v>3.8174734523558262E-4</v>
      </c>
      <c r="G107" s="47">
        <f t="shared" si="114"/>
        <v>8.337231046542766E-2</v>
      </c>
      <c r="H107" s="70">
        <f t="shared" si="114"/>
        <v>1.6567714457204071E-5</v>
      </c>
      <c r="I107" s="48">
        <f>SUM(B107:H107)</f>
        <v>1</v>
      </c>
      <c r="K107" s="81" t="s">
        <v>88</v>
      </c>
      <c r="L107" s="98">
        <f>IF($S106=0,"-",L106/$S106)</f>
        <v>0.44130108624952369</v>
      </c>
      <c r="M107" s="98">
        <f t="shared" ref="M107:R107" si="115">IF($S106=0,"-",M106/$S106)</f>
        <v>6.7749536817057641E-3</v>
      </c>
      <c r="N107" s="98">
        <f t="shared" si="115"/>
        <v>0.12332580134047931</v>
      </c>
      <c r="O107" s="98">
        <f t="shared" si="115"/>
        <v>5.5057331247746352E-2</v>
      </c>
      <c r="P107" s="98">
        <f t="shared" si="115"/>
        <v>0.31652483445823359</v>
      </c>
      <c r="Q107" s="98">
        <f t="shared" si="115"/>
        <v>5.700466507651672E-2</v>
      </c>
      <c r="R107" s="99">
        <f t="shared" si="115"/>
        <v>1.13279457945203E-5</v>
      </c>
      <c r="S107" s="100">
        <f>SUM(L107:R107)</f>
        <v>0.99999999999999989</v>
      </c>
      <c r="AI107" s="140"/>
    </row>
    <row r="108" spans="1:85" ht="15" thickBot="1">
      <c r="A108" s="252"/>
      <c r="B108" s="253"/>
      <c r="C108" s="253"/>
      <c r="D108" s="253"/>
      <c r="E108" s="253"/>
      <c r="F108" s="253"/>
      <c r="G108" s="253"/>
      <c r="H108" s="253"/>
      <c r="I108" s="253"/>
      <c r="K108" s="252"/>
      <c r="AI108" s="168"/>
      <c r="BA108" s="160"/>
      <c r="BR108" s="160"/>
      <c r="CG108" s="160"/>
    </row>
    <row r="109" spans="1:85" ht="28.5">
      <c r="A109" s="312" t="s">
        <v>32</v>
      </c>
      <c r="B109" s="164" t="s">
        <v>0</v>
      </c>
      <c r="C109" s="164" t="s">
        <v>1</v>
      </c>
      <c r="D109" s="164" t="s">
        <v>2</v>
      </c>
      <c r="E109" s="164" t="s">
        <v>3</v>
      </c>
      <c r="F109" s="164" t="s">
        <v>27</v>
      </c>
      <c r="G109" s="164" t="s">
        <v>4</v>
      </c>
      <c r="H109" s="164" t="s">
        <v>5</v>
      </c>
      <c r="I109" s="165" t="s">
        <v>6</v>
      </c>
      <c r="K109" s="314" t="s">
        <v>32</v>
      </c>
      <c r="L109" s="166" t="s">
        <v>0</v>
      </c>
      <c r="M109" s="166" t="s">
        <v>1</v>
      </c>
      <c r="N109" s="166" t="s">
        <v>2</v>
      </c>
      <c r="O109" s="166" t="s">
        <v>3</v>
      </c>
      <c r="P109" s="166" t="s">
        <v>27</v>
      </c>
      <c r="Q109" s="166" t="s">
        <v>4</v>
      </c>
      <c r="R109" s="166" t="s">
        <v>5</v>
      </c>
      <c r="S109" s="167" t="s">
        <v>6</v>
      </c>
      <c r="U109" s="316" t="s">
        <v>32</v>
      </c>
      <c r="V109" s="219" t="s">
        <v>74</v>
      </c>
      <c r="W109" s="219" t="s">
        <v>75</v>
      </c>
      <c r="X109" s="219" t="s">
        <v>4</v>
      </c>
      <c r="Y109" s="219" t="s">
        <v>1</v>
      </c>
      <c r="Z109" s="219" t="s">
        <v>2</v>
      </c>
      <c r="AA109" s="219" t="s">
        <v>3</v>
      </c>
      <c r="AB109" s="219" t="s">
        <v>55</v>
      </c>
      <c r="AC109" s="219" t="s">
        <v>68</v>
      </c>
      <c r="AD109" s="220" t="s">
        <v>76</v>
      </c>
      <c r="AE109" s="220" t="s">
        <v>83</v>
      </c>
      <c r="AF109" s="220" t="s">
        <v>77</v>
      </c>
      <c r="AG109" s="220" t="s">
        <v>84</v>
      </c>
      <c r="AH109" s="220" t="s">
        <v>85</v>
      </c>
      <c r="AI109" s="221" t="s">
        <v>63</v>
      </c>
      <c r="BA109" s="160"/>
      <c r="BR109" s="160"/>
      <c r="CG109" s="160"/>
    </row>
    <row r="110" spans="1:85" ht="15">
      <c r="A110" s="313" t="s">
        <v>32</v>
      </c>
      <c r="B110" s="318" t="s">
        <v>69</v>
      </c>
      <c r="C110" s="319"/>
      <c r="D110" s="319"/>
      <c r="E110" s="319"/>
      <c r="F110" s="319"/>
      <c r="G110" s="319"/>
      <c r="H110" s="319"/>
      <c r="I110" s="320"/>
      <c r="K110" s="315" t="s">
        <v>32</v>
      </c>
      <c r="L110" s="321" t="s">
        <v>69</v>
      </c>
      <c r="M110" s="322"/>
      <c r="N110" s="322"/>
      <c r="O110" s="322"/>
      <c r="P110" s="322"/>
      <c r="Q110" s="322"/>
      <c r="R110" s="322"/>
      <c r="S110" s="323"/>
      <c r="U110" s="317" t="s">
        <v>32</v>
      </c>
      <c r="V110" s="324" t="s">
        <v>69</v>
      </c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  <c r="AG110" s="324"/>
      <c r="AH110" s="324"/>
      <c r="AI110" s="325"/>
      <c r="BA110" s="160"/>
      <c r="BR110" s="160"/>
      <c r="CG110" s="160"/>
    </row>
    <row r="111" spans="1:85" ht="15">
      <c r="A111" s="170" t="s">
        <v>7</v>
      </c>
      <c r="B111" s="171">
        <v>0</v>
      </c>
      <c r="C111" s="171">
        <v>0</v>
      </c>
      <c r="D111" s="171">
        <v>0</v>
      </c>
      <c r="E111" s="171">
        <v>0</v>
      </c>
      <c r="F111" s="361"/>
      <c r="G111" s="171">
        <v>0</v>
      </c>
      <c r="H111" s="172">
        <v>0</v>
      </c>
      <c r="I111" s="173">
        <f>SUM(B111:H111)</f>
        <v>0</v>
      </c>
      <c r="J111" s="168"/>
      <c r="K111" s="222" t="s">
        <v>7</v>
      </c>
      <c r="L111" s="171">
        <v>0</v>
      </c>
      <c r="M111" s="171">
        <v>0</v>
      </c>
      <c r="N111" s="171">
        <v>0</v>
      </c>
      <c r="O111" s="171">
        <v>0</v>
      </c>
      <c r="P111" s="171">
        <v>0</v>
      </c>
      <c r="Q111" s="171">
        <v>0</v>
      </c>
      <c r="R111" s="223">
        <v>0</v>
      </c>
      <c r="S111" s="224">
        <f>SUM(L111:R111)</f>
        <v>0</v>
      </c>
      <c r="U111" s="225" t="s">
        <v>7</v>
      </c>
      <c r="V111" s="226">
        <v>0</v>
      </c>
      <c r="W111" s="226">
        <v>0</v>
      </c>
      <c r="X111" s="226">
        <v>0</v>
      </c>
      <c r="Y111" s="226">
        <v>0</v>
      </c>
      <c r="Z111" s="226">
        <v>0</v>
      </c>
      <c r="AA111" s="226">
        <v>0</v>
      </c>
      <c r="AB111" s="226">
        <v>0</v>
      </c>
      <c r="AC111" s="227">
        <v>0</v>
      </c>
      <c r="AD111" s="228">
        <v>0</v>
      </c>
      <c r="AE111" s="228">
        <v>0</v>
      </c>
      <c r="AF111" s="228">
        <v>0</v>
      </c>
      <c r="AG111" s="228">
        <v>0</v>
      </c>
      <c r="AH111" s="228">
        <v>0</v>
      </c>
      <c r="AI111" s="229">
        <f>SUM(V111:AC111)</f>
        <v>0</v>
      </c>
      <c r="BA111" s="160"/>
      <c r="BR111" s="160"/>
      <c r="CG111" s="160"/>
    </row>
    <row r="112" spans="1:85" ht="15">
      <c r="A112" s="178" t="s">
        <v>8</v>
      </c>
      <c r="B112" s="179">
        <v>0</v>
      </c>
      <c r="C112" s="179">
        <v>0</v>
      </c>
      <c r="D112" s="179">
        <v>0</v>
      </c>
      <c r="E112" s="179">
        <v>0</v>
      </c>
      <c r="F112" s="362"/>
      <c r="G112" s="179">
        <v>0</v>
      </c>
      <c r="H112" s="180">
        <v>0</v>
      </c>
      <c r="I112" s="181">
        <f t="shared" ref="I112:I131" si="116">SUM(B112:H112)</f>
        <v>0</v>
      </c>
      <c r="J112" s="168"/>
      <c r="K112" s="182" t="s">
        <v>8</v>
      </c>
      <c r="L112" s="183">
        <v>0</v>
      </c>
      <c r="M112" s="183">
        <v>0</v>
      </c>
      <c r="N112" s="183">
        <v>0</v>
      </c>
      <c r="O112" s="183">
        <v>0</v>
      </c>
      <c r="P112" s="183">
        <v>0</v>
      </c>
      <c r="Q112" s="183">
        <v>0</v>
      </c>
      <c r="R112" s="184">
        <v>0</v>
      </c>
      <c r="S112" s="185">
        <f t="shared" ref="S112:S131" si="117">SUM(L112:R112)</f>
        <v>0</v>
      </c>
      <c r="U112" s="230" t="s">
        <v>8</v>
      </c>
      <c r="V112" s="231">
        <v>0</v>
      </c>
      <c r="W112" s="231">
        <v>0</v>
      </c>
      <c r="X112" s="231">
        <v>0</v>
      </c>
      <c r="Y112" s="231">
        <v>0</v>
      </c>
      <c r="Z112" s="231">
        <v>0</v>
      </c>
      <c r="AA112" s="231">
        <v>0</v>
      </c>
      <c r="AB112" s="231">
        <v>0</v>
      </c>
      <c r="AC112" s="232">
        <v>0</v>
      </c>
      <c r="AD112" s="231">
        <v>0</v>
      </c>
      <c r="AE112" s="231">
        <v>0</v>
      </c>
      <c r="AF112" s="231">
        <v>0</v>
      </c>
      <c r="AG112" s="231">
        <v>0</v>
      </c>
      <c r="AH112" s="231">
        <v>0</v>
      </c>
      <c r="AI112" s="233">
        <f t="shared" ref="AI112:AI131" si="118">SUM(V112:AC112)</f>
        <v>0</v>
      </c>
      <c r="BA112" s="160"/>
      <c r="BR112" s="160"/>
      <c r="CG112" s="160"/>
    </row>
    <row r="113" spans="1:85" ht="15">
      <c r="A113" s="186" t="s">
        <v>10</v>
      </c>
      <c r="B113" s="175">
        <v>0</v>
      </c>
      <c r="C113" s="175">
        <v>0</v>
      </c>
      <c r="D113" s="175">
        <v>0</v>
      </c>
      <c r="E113" s="175">
        <v>0</v>
      </c>
      <c r="F113" s="362"/>
      <c r="G113" s="175">
        <v>0</v>
      </c>
      <c r="H113" s="187">
        <v>0</v>
      </c>
      <c r="I113" s="173">
        <f t="shared" si="116"/>
        <v>0</v>
      </c>
      <c r="J113" s="168"/>
      <c r="K113" s="188" t="s">
        <v>10</v>
      </c>
      <c r="L113" s="175">
        <v>0</v>
      </c>
      <c r="M113" s="175">
        <v>0</v>
      </c>
      <c r="N113" s="175">
        <v>0</v>
      </c>
      <c r="O113" s="175">
        <v>0</v>
      </c>
      <c r="P113" s="175">
        <v>0</v>
      </c>
      <c r="Q113" s="175">
        <v>0</v>
      </c>
      <c r="R113" s="176">
        <v>0</v>
      </c>
      <c r="S113" s="177">
        <f t="shared" si="117"/>
        <v>0</v>
      </c>
      <c r="U113" s="234" t="s">
        <v>10</v>
      </c>
      <c r="V113" s="226">
        <v>0</v>
      </c>
      <c r="W113" s="226">
        <v>0</v>
      </c>
      <c r="X113" s="226">
        <v>0</v>
      </c>
      <c r="Y113" s="226">
        <v>0</v>
      </c>
      <c r="Z113" s="226">
        <v>0</v>
      </c>
      <c r="AA113" s="226">
        <v>0</v>
      </c>
      <c r="AB113" s="226">
        <v>0</v>
      </c>
      <c r="AC113" s="227">
        <v>0</v>
      </c>
      <c r="AD113" s="228">
        <v>0</v>
      </c>
      <c r="AE113" s="228">
        <v>0</v>
      </c>
      <c r="AF113" s="228">
        <v>0</v>
      </c>
      <c r="AG113" s="228">
        <v>0</v>
      </c>
      <c r="AH113" s="228">
        <v>0</v>
      </c>
      <c r="AI113" s="229">
        <f t="shared" si="118"/>
        <v>0</v>
      </c>
      <c r="BA113" s="160"/>
      <c r="BR113" s="160"/>
      <c r="CG113" s="160"/>
    </row>
    <row r="114" spans="1:85" ht="15">
      <c r="A114" s="178" t="s">
        <v>56</v>
      </c>
      <c r="B114" s="179">
        <v>0</v>
      </c>
      <c r="C114" s="179">
        <v>0</v>
      </c>
      <c r="D114" s="179">
        <v>0</v>
      </c>
      <c r="E114" s="179">
        <v>0</v>
      </c>
      <c r="F114" s="362"/>
      <c r="G114" s="179">
        <v>0</v>
      </c>
      <c r="H114" s="180">
        <v>0</v>
      </c>
      <c r="I114" s="181">
        <f t="shared" si="116"/>
        <v>0</v>
      </c>
      <c r="J114" s="168"/>
      <c r="K114" s="182" t="s">
        <v>56</v>
      </c>
      <c r="L114" s="183">
        <v>0</v>
      </c>
      <c r="M114" s="183">
        <v>0</v>
      </c>
      <c r="N114" s="183">
        <v>0</v>
      </c>
      <c r="O114" s="183">
        <v>0</v>
      </c>
      <c r="P114" s="183">
        <v>0</v>
      </c>
      <c r="Q114" s="183">
        <v>0</v>
      </c>
      <c r="R114" s="184">
        <v>0</v>
      </c>
      <c r="S114" s="185">
        <f t="shared" si="117"/>
        <v>0</v>
      </c>
      <c r="U114" s="230" t="s">
        <v>56</v>
      </c>
      <c r="V114" s="231">
        <v>0</v>
      </c>
      <c r="W114" s="231">
        <v>0</v>
      </c>
      <c r="X114" s="231">
        <v>0</v>
      </c>
      <c r="Y114" s="231">
        <v>0</v>
      </c>
      <c r="Z114" s="231">
        <v>0</v>
      </c>
      <c r="AA114" s="231">
        <v>0</v>
      </c>
      <c r="AB114" s="231">
        <v>0</v>
      </c>
      <c r="AC114" s="232">
        <v>0</v>
      </c>
      <c r="AD114" s="231">
        <v>0</v>
      </c>
      <c r="AE114" s="231">
        <v>0</v>
      </c>
      <c r="AF114" s="231">
        <v>0</v>
      </c>
      <c r="AG114" s="231">
        <v>0</v>
      </c>
      <c r="AH114" s="231">
        <v>0</v>
      </c>
      <c r="AI114" s="233">
        <f t="shared" si="118"/>
        <v>0</v>
      </c>
      <c r="BA114" s="160"/>
      <c r="BR114" s="160"/>
      <c r="CG114" s="160"/>
    </row>
    <row r="115" spans="1:85" ht="15">
      <c r="A115" s="186" t="s">
        <v>16</v>
      </c>
      <c r="B115" s="175">
        <v>1.3174987659281632E-2</v>
      </c>
      <c r="C115" s="175">
        <v>0</v>
      </c>
      <c r="D115" s="175">
        <v>1.976248148892245</v>
      </c>
      <c r="E115" s="175">
        <v>0</v>
      </c>
      <c r="F115" s="362"/>
      <c r="G115" s="175">
        <v>0</v>
      </c>
      <c r="H115" s="187">
        <v>0</v>
      </c>
      <c r="I115" s="173">
        <f t="shared" si="116"/>
        <v>1.9894231365515267</v>
      </c>
      <c r="J115" s="168"/>
      <c r="K115" s="188" t="s">
        <v>16</v>
      </c>
      <c r="L115" s="175">
        <v>1.3174987659281632E-2</v>
      </c>
      <c r="M115" s="175">
        <v>0</v>
      </c>
      <c r="N115" s="175">
        <v>1.976248148892245</v>
      </c>
      <c r="O115" s="175">
        <v>0</v>
      </c>
      <c r="P115" s="175">
        <v>0</v>
      </c>
      <c r="Q115" s="175">
        <v>0</v>
      </c>
      <c r="R115" s="176">
        <v>0</v>
      </c>
      <c r="S115" s="177">
        <f t="shared" si="117"/>
        <v>1.9894231365515267</v>
      </c>
      <c r="U115" s="234" t="s">
        <v>16</v>
      </c>
      <c r="V115" s="226">
        <v>1.3174987659281632E-2</v>
      </c>
      <c r="W115" s="226">
        <v>0</v>
      </c>
      <c r="X115" s="226">
        <v>0</v>
      </c>
      <c r="Y115" s="226">
        <v>0</v>
      </c>
      <c r="Z115" s="226">
        <v>0</v>
      </c>
      <c r="AA115" s="226">
        <v>0</v>
      </c>
      <c r="AB115" s="226">
        <v>0</v>
      </c>
      <c r="AC115" s="227">
        <v>1.976248148892245</v>
      </c>
      <c r="AD115" s="228">
        <v>0</v>
      </c>
      <c r="AE115" s="228">
        <v>0</v>
      </c>
      <c r="AF115" s="228">
        <v>0</v>
      </c>
      <c r="AG115" s="228">
        <v>1.976248148892245</v>
      </c>
      <c r="AH115" s="228">
        <v>0</v>
      </c>
      <c r="AI115" s="229">
        <f t="shared" si="118"/>
        <v>1.9894231365515267</v>
      </c>
      <c r="BA115" s="160"/>
      <c r="BR115" s="160"/>
      <c r="CG115" s="160"/>
    </row>
    <row r="116" spans="1:85" ht="15">
      <c r="A116" s="178" t="s">
        <v>15</v>
      </c>
      <c r="B116" s="179">
        <v>0</v>
      </c>
      <c r="C116" s="179">
        <v>0</v>
      </c>
      <c r="D116" s="179">
        <v>0.25759728467048731</v>
      </c>
      <c r="E116" s="179">
        <v>0</v>
      </c>
      <c r="F116" s="362"/>
      <c r="G116" s="179">
        <v>0</v>
      </c>
      <c r="H116" s="180">
        <v>0</v>
      </c>
      <c r="I116" s="181">
        <f t="shared" si="116"/>
        <v>0.25759728467048731</v>
      </c>
      <c r="J116" s="168"/>
      <c r="K116" s="182" t="s">
        <v>15</v>
      </c>
      <c r="L116" s="183">
        <v>0</v>
      </c>
      <c r="M116" s="183">
        <v>0</v>
      </c>
      <c r="N116" s="183">
        <v>0.25759728467048731</v>
      </c>
      <c r="O116" s="183">
        <v>0</v>
      </c>
      <c r="P116" s="183">
        <v>0</v>
      </c>
      <c r="Q116" s="183">
        <v>0</v>
      </c>
      <c r="R116" s="184">
        <v>0</v>
      </c>
      <c r="S116" s="185">
        <f t="shared" si="117"/>
        <v>0.25759728467048731</v>
      </c>
      <c r="U116" s="230" t="s">
        <v>57</v>
      </c>
      <c r="V116" s="231">
        <v>0</v>
      </c>
      <c r="W116" s="231">
        <v>0</v>
      </c>
      <c r="X116" s="231">
        <v>0</v>
      </c>
      <c r="Y116" s="231">
        <v>0</v>
      </c>
      <c r="Z116" s="231">
        <v>0.25759728467048731</v>
      </c>
      <c r="AA116" s="231">
        <v>0</v>
      </c>
      <c r="AB116" s="231">
        <v>0</v>
      </c>
      <c r="AC116" s="232">
        <v>0</v>
      </c>
      <c r="AD116" s="231">
        <v>0</v>
      </c>
      <c r="AE116" s="231">
        <v>0</v>
      </c>
      <c r="AF116" s="231">
        <v>0</v>
      </c>
      <c r="AG116" s="231">
        <v>0</v>
      </c>
      <c r="AH116" s="231">
        <v>0</v>
      </c>
      <c r="AI116" s="233">
        <f t="shared" si="118"/>
        <v>0.25759728467048731</v>
      </c>
      <c r="BA116" s="160"/>
      <c r="BR116" s="160"/>
      <c r="CG116" s="160"/>
    </row>
    <row r="117" spans="1:85" ht="15">
      <c r="A117" s="186" t="s">
        <v>58</v>
      </c>
      <c r="B117" s="175">
        <v>0</v>
      </c>
      <c r="C117" s="175">
        <v>0</v>
      </c>
      <c r="D117" s="175">
        <v>0</v>
      </c>
      <c r="E117" s="175">
        <v>0.16665931817892818</v>
      </c>
      <c r="F117" s="362"/>
      <c r="G117" s="175">
        <v>0</v>
      </c>
      <c r="H117" s="187">
        <v>0</v>
      </c>
      <c r="I117" s="173">
        <f t="shared" si="116"/>
        <v>0.16665931817892818</v>
      </c>
      <c r="J117" s="168"/>
      <c r="K117" s="188" t="s">
        <v>58</v>
      </c>
      <c r="L117" s="175">
        <v>0</v>
      </c>
      <c r="M117" s="175">
        <v>0</v>
      </c>
      <c r="N117" s="175">
        <v>0</v>
      </c>
      <c r="O117" s="175">
        <v>0.16665931817892818</v>
      </c>
      <c r="P117" s="175">
        <v>13.525946196801426</v>
      </c>
      <c r="Q117" s="175">
        <v>0</v>
      </c>
      <c r="R117" s="176">
        <v>0</v>
      </c>
      <c r="S117" s="177">
        <f t="shared" si="117"/>
        <v>13.692605514980354</v>
      </c>
      <c r="U117" s="234" t="s">
        <v>58</v>
      </c>
      <c r="V117" s="226">
        <v>0</v>
      </c>
      <c r="W117" s="226">
        <v>0</v>
      </c>
      <c r="X117" s="226">
        <v>0</v>
      </c>
      <c r="Y117" s="226">
        <v>0</v>
      </c>
      <c r="Z117" s="226">
        <v>0</v>
      </c>
      <c r="AA117" s="226">
        <v>0.16665931817892818</v>
      </c>
      <c r="AB117" s="226">
        <v>13.525946196801426</v>
      </c>
      <c r="AC117" s="227">
        <v>0</v>
      </c>
      <c r="AD117" s="226">
        <v>0</v>
      </c>
      <c r="AE117" s="226">
        <v>0</v>
      </c>
      <c r="AF117" s="226">
        <v>0</v>
      </c>
      <c r="AG117" s="226">
        <v>0</v>
      </c>
      <c r="AH117" s="226">
        <v>0</v>
      </c>
      <c r="AI117" s="229">
        <f t="shared" si="118"/>
        <v>13.692605514980354</v>
      </c>
      <c r="BA117" s="160"/>
      <c r="BR117" s="160"/>
      <c r="CG117" s="160"/>
    </row>
    <row r="118" spans="1:85" ht="15">
      <c r="A118" s="178" t="s">
        <v>12</v>
      </c>
      <c r="B118" s="179">
        <v>0</v>
      </c>
      <c r="C118" s="179">
        <v>0</v>
      </c>
      <c r="D118" s="179">
        <v>0</v>
      </c>
      <c r="E118" s="179">
        <v>0</v>
      </c>
      <c r="F118" s="362"/>
      <c r="G118" s="179">
        <v>0</v>
      </c>
      <c r="H118" s="180">
        <v>0</v>
      </c>
      <c r="I118" s="181">
        <f t="shared" si="116"/>
        <v>0</v>
      </c>
      <c r="J118" s="168"/>
      <c r="K118" s="182" t="s">
        <v>12</v>
      </c>
      <c r="L118" s="183">
        <v>0</v>
      </c>
      <c r="M118" s="183">
        <v>0</v>
      </c>
      <c r="N118" s="183">
        <v>0</v>
      </c>
      <c r="O118" s="183">
        <v>0</v>
      </c>
      <c r="P118" s="183">
        <v>6.3651082420911609E-2</v>
      </c>
      <c r="Q118" s="183">
        <v>0</v>
      </c>
      <c r="R118" s="184">
        <v>0</v>
      </c>
      <c r="S118" s="185">
        <f t="shared" si="117"/>
        <v>6.3651082420911609E-2</v>
      </c>
      <c r="U118" s="230" t="s">
        <v>12</v>
      </c>
      <c r="V118" s="231">
        <v>0</v>
      </c>
      <c r="W118" s="231">
        <v>0</v>
      </c>
      <c r="X118" s="231">
        <v>0</v>
      </c>
      <c r="Y118" s="231">
        <v>0</v>
      </c>
      <c r="Z118" s="231">
        <v>0</v>
      </c>
      <c r="AA118" s="231">
        <v>0</v>
      </c>
      <c r="AB118" s="231">
        <v>6.3651082420911609E-2</v>
      </c>
      <c r="AC118" s="232">
        <v>0</v>
      </c>
      <c r="AD118" s="231">
        <v>0</v>
      </c>
      <c r="AE118" s="231">
        <v>0</v>
      </c>
      <c r="AF118" s="231">
        <v>0</v>
      </c>
      <c r="AG118" s="231">
        <v>0</v>
      </c>
      <c r="AH118" s="231">
        <v>0</v>
      </c>
      <c r="AI118" s="233">
        <f t="shared" si="118"/>
        <v>6.3651082420911609E-2</v>
      </c>
      <c r="BA118" s="160"/>
      <c r="BR118" s="160"/>
      <c r="CG118" s="160"/>
    </row>
    <row r="119" spans="1:85" ht="15">
      <c r="A119" s="186" t="s">
        <v>59</v>
      </c>
      <c r="B119" s="175">
        <v>0.12367418738049693</v>
      </c>
      <c r="C119" s="175">
        <v>0</v>
      </c>
      <c r="D119" s="175">
        <v>0</v>
      </c>
      <c r="E119" s="175">
        <v>0</v>
      </c>
      <c r="F119" s="362"/>
      <c r="G119" s="175">
        <v>0</v>
      </c>
      <c r="H119" s="187">
        <v>0</v>
      </c>
      <c r="I119" s="173">
        <f t="shared" si="116"/>
        <v>0.12367418738049693</v>
      </c>
      <c r="J119" s="168"/>
      <c r="K119" s="188" t="s">
        <v>59</v>
      </c>
      <c r="L119" s="175">
        <v>0.12367418738049693</v>
      </c>
      <c r="M119" s="175">
        <v>0</v>
      </c>
      <c r="N119" s="175">
        <v>0</v>
      </c>
      <c r="O119" s="175">
        <v>0</v>
      </c>
      <c r="P119" s="175">
        <v>0</v>
      </c>
      <c r="Q119" s="175">
        <v>0</v>
      </c>
      <c r="R119" s="176">
        <v>0</v>
      </c>
      <c r="S119" s="177">
        <f t="shared" si="117"/>
        <v>0.12367418738049693</v>
      </c>
      <c r="U119" s="234" t="s">
        <v>59</v>
      </c>
      <c r="V119" s="226">
        <v>0</v>
      </c>
      <c r="W119" s="226">
        <v>0</v>
      </c>
      <c r="X119" s="226">
        <v>0</v>
      </c>
      <c r="Y119" s="226">
        <v>0</v>
      </c>
      <c r="Z119" s="226">
        <v>0</v>
      </c>
      <c r="AA119" s="226">
        <v>0</v>
      </c>
      <c r="AB119" s="226">
        <v>0</v>
      </c>
      <c r="AC119" s="227">
        <v>0.12367418738049693</v>
      </c>
      <c r="AD119" s="226">
        <v>0.12367418738049693</v>
      </c>
      <c r="AE119" s="226">
        <v>0</v>
      </c>
      <c r="AF119" s="226">
        <v>0</v>
      </c>
      <c r="AG119" s="226">
        <v>0</v>
      </c>
      <c r="AH119" s="226">
        <v>0</v>
      </c>
      <c r="AI119" s="229">
        <f t="shared" si="118"/>
        <v>0.12367418738049693</v>
      </c>
      <c r="BA119" s="160"/>
      <c r="BR119" s="160"/>
      <c r="CG119" s="160"/>
    </row>
    <row r="120" spans="1:85" ht="15">
      <c r="A120" s="178" t="s">
        <v>17</v>
      </c>
      <c r="B120" s="179">
        <v>0</v>
      </c>
      <c r="C120" s="179">
        <v>0</v>
      </c>
      <c r="D120" s="179">
        <v>0</v>
      </c>
      <c r="E120" s="179">
        <v>0</v>
      </c>
      <c r="F120" s="362"/>
      <c r="G120" s="179">
        <v>0</v>
      </c>
      <c r="H120" s="180">
        <v>0</v>
      </c>
      <c r="I120" s="181">
        <f t="shared" si="116"/>
        <v>0</v>
      </c>
      <c r="J120" s="168"/>
      <c r="K120" s="182" t="s">
        <v>17</v>
      </c>
      <c r="L120" s="183">
        <v>0</v>
      </c>
      <c r="M120" s="183">
        <v>0</v>
      </c>
      <c r="N120" s="183">
        <v>0</v>
      </c>
      <c r="O120" s="183">
        <v>0</v>
      </c>
      <c r="P120" s="183">
        <v>9.353916000000001E-2</v>
      </c>
      <c r="Q120" s="183">
        <v>0</v>
      </c>
      <c r="R120" s="184">
        <v>0</v>
      </c>
      <c r="S120" s="185">
        <f t="shared" si="117"/>
        <v>9.353916000000001E-2</v>
      </c>
      <c r="U120" s="230" t="s">
        <v>17</v>
      </c>
      <c r="V120" s="231">
        <v>0</v>
      </c>
      <c r="W120" s="231">
        <v>0</v>
      </c>
      <c r="X120" s="231">
        <v>0</v>
      </c>
      <c r="Y120" s="231">
        <v>0</v>
      </c>
      <c r="Z120" s="231">
        <v>0</v>
      </c>
      <c r="AA120" s="231">
        <v>0</v>
      </c>
      <c r="AB120" s="231">
        <v>9.353916000000001E-2</v>
      </c>
      <c r="AC120" s="232">
        <v>0</v>
      </c>
      <c r="AD120" s="231">
        <v>0</v>
      </c>
      <c r="AE120" s="231">
        <v>0</v>
      </c>
      <c r="AF120" s="231">
        <v>0</v>
      </c>
      <c r="AG120" s="231">
        <v>0</v>
      </c>
      <c r="AH120" s="231">
        <v>0</v>
      </c>
      <c r="AI120" s="233">
        <f t="shared" si="118"/>
        <v>9.353916000000001E-2</v>
      </c>
      <c r="BA120" s="160"/>
      <c r="BR120" s="160"/>
      <c r="CG120" s="160"/>
    </row>
    <row r="121" spans="1:85" ht="15">
      <c r="A121" s="186" t="s">
        <v>139</v>
      </c>
      <c r="B121" s="175">
        <v>0.13276718902297086</v>
      </c>
      <c r="C121" s="175">
        <v>0.102724998442418</v>
      </c>
      <c r="D121" s="175">
        <v>2.6303469071155972</v>
      </c>
      <c r="E121" s="175">
        <v>0</v>
      </c>
      <c r="F121" s="362"/>
      <c r="G121" s="175">
        <v>0</v>
      </c>
      <c r="H121" s="187">
        <v>0</v>
      </c>
      <c r="I121" s="173">
        <f t="shared" si="116"/>
        <v>2.865839094580986</v>
      </c>
      <c r="J121" s="168"/>
      <c r="K121" s="188" t="s">
        <v>139</v>
      </c>
      <c r="L121" s="175">
        <v>0.13276718902297086</v>
      </c>
      <c r="M121" s="175">
        <v>0.102724998442418</v>
      </c>
      <c r="N121" s="175">
        <v>2.6303469071155972</v>
      </c>
      <c r="O121" s="175">
        <v>0</v>
      </c>
      <c r="P121" s="175">
        <v>0</v>
      </c>
      <c r="Q121" s="175">
        <v>0</v>
      </c>
      <c r="R121" s="176">
        <v>0</v>
      </c>
      <c r="S121" s="177">
        <f t="shared" si="117"/>
        <v>2.865839094580986</v>
      </c>
      <c r="U121" s="234" t="s">
        <v>139</v>
      </c>
      <c r="V121" s="226">
        <v>0.12454759583714479</v>
      </c>
      <c r="W121" s="226">
        <v>0</v>
      </c>
      <c r="X121" s="226">
        <v>0</v>
      </c>
      <c r="Y121" s="226">
        <v>0.102724998442418</v>
      </c>
      <c r="Z121" s="226">
        <v>2.5676353599066295</v>
      </c>
      <c r="AA121" s="226">
        <v>0</v>
      </c>
      <c r="AB121" s="226">
        <v>0</v>
      </c>
      <c r="AC121" s="227">
        <v>7.0931140394793576E-2</v>
      </c>
      <c r="AD121" s="226">
        <v>8.2195931858260463E-3</v>
      </c>
      <c r="AE121" s="226">
        <v>0</v>
      </c>
      <c r="AF121" s="226">
        <v>0</v>
      </c>
      <c r="AG121" s="226">
        <v>6.2711547208967544E-2</v>
      </c>
      <c r="AH121" s="226">
        <v>0</v>
      </c>
      <c r="AI121" s="229">
        <f t="shared" si="118"/>
        <v>2.865839094580986</v>
      </c>
      <c r="BA121" s="160"/>
      <c r="BR121" s="160"/>
      <c r="CG121" s="160"/>
    </row>
    <row r="122" spans="1:85" ht="15">
      <c r="A122" s="178" t="s">
        <v>25</v>
      </c>
      <c r="B122" s="179">
        <v>0.38093990420928425</v>
      </c>
      <c r="C122" s="179">
        <v>6.447696381139921E-3</v>
      </c>
      <c r="D122" s="179">
        <v>4.7035547067665515</v>
      </c>
      <c r="E122" s="179">
        <v>6.7526958467493881</v>
      </c>
      <c r="F122" s="362"/>
      <c r="G122" s="179">
        <v>0.54503519561459379</v>
      </c>
      <c r="H122" s="180">
        <v>1.6200575023676864E-2</v>
      </c>
      <c r="I122" s="181">
        <f t="shared" si="116"/>
        <v>12.404873924744633</v>
      </c>
      <c r="J122" s="168"/>
      <c r="K122" s="182" t="s">
        <v>25</v>
      </c>
      <c r="L122" s="183">
        <v>0.38093990420928425</v>
      </c>
      <c r="M122" s="183">
        <v>6.447696381139921E-3</v>
      </c>
      <c r="N122" s="183">
        <v>4.7035547067665515</v>
      </c>
      <c r="O122" s="183">
        <v>6.7526958467493881</v>
      </c>
      <c r="P122" s="183">
        <v>5.8144211411212773E-2</v>
      </c>
      <c r="Q122" s="183">
        <v>0.54503519561459379</v>
      </c>
      <c r="R122" s="184">
        <v>1.6200575023676864E-2</v>
      </c>
      <c r="S122" s="185">
        <f t="shared" si="117"/>
        <v>12.463018136155846</v>
      </c>
      <c r="U122" s="230" t="s">
        <v>25</v>
      </c>
      <c r="V122" s="231">
        <v>7.948542470464141E-3</v>
      </c>
      <c r="W122" s="231">
        <v>0.18635705354690993</v>
      </c>
      <c r="X122" s="231">
        <v>0.54503519561459379</v>
      </c>
      <c r="Y122" s="231">
        <v>6.447696381139921E-3</v>
      </c>
      <c r="Z122" s="231">
        <v>4.7035547067665515</v>
      </c>
      <c r="AA122" s="231">
        <v>6.7423371207201903</v>
      </c>
      <c r="AB122" s="231">
        <v>5.8144211411212773E-2</v>
      </c>
      <c r="AC122" s="232">
        <v>0.213193609244785</v>
      </c>
      <c r="AD122" s="231">
        <v>0.18663430819191018</v>
      </c>
      <c r="AE122" s="231">
        <v>1.0358726029197964E-2</v>
      </c>
      <c r="AF122" s="231">
        <v>1.6200575023676864E-2</v>
      </c>
      <c r="AG122" s="231">
        <v>0</v>
      </c>
      <c r="AH122" s="231">
        <v>0</v>
      </c>
      <c r="AI122" s="233">
        <f t="shared" si="118"/>
        <v>12.463018136155847</v>
      </c>
      <c r="BA122" s="160"/>
      <c r="BR122" s="160"/>
      <c r="CG122" s="160"/>
    </row>
    <row r="123" spans="1:85" ht="15">
      <c r="A123" s="186" t="s">
        <v>24</v>
      </c>
      <c r="B123" s="175">
        <v>0</v>
      </c>
      <c r="C123" s="175">
        <v>0</v>
      </c>
      <c r="D123" s="175">
        <v>0</v>
      </c>
      <c r="E123" s="175">
        <v>0</v>
      </c>
      <c r="F123" s="362"/>
      <c r="G123" s="175">
        <v>0</v>
      </c>
      <c r="H123" s="187">
        <v>0</v>
      </c>
      <c r="I123" s="173">
        <f t="shared" si="116"/>
        <v>0</v>
      </c>
      <c r="J123" s="168"/>
      <c r="K123" s="188" t="s">
        <v>24</v>
      </c>
      <c r="L123" s="175">
        <v>0</v>
      </c>
      <c r="M123" s="175">
        <v>0</v>
      </c>
      <c r="N123" s="175">
        <v>0</v>
      </c>
      <c r="O123" s="175">
        <v>0</v>
      </c>
      <c r="P123" s="175">
        <v>0</v>
      </c>
      <c r="Q123" s="175">
        <v>0</v>
      </c>
      <c r="R123" s="176">
        <v>0</v>
      </c>
      <c r="S123" s="177">
        <f t="shared" si="117"/>
        <v>0</v>
      </c>
      <c r="U123" s="234" t="s">
        <v>24</v>
      </c>
      <c r="V123" s="226">
        <v>0</v>
      </c>
      <c r="W123" s="226">
        <v>0</v>
      </c>
      <c r="X123" s="226">
        <v>0</v>
      </c>
      <c r="Y123" s="226">
        <v>0</v>
      </c>
      <c r="Z123" s="226">
        <v>0</v>
      </c>
      <c r="AA123" s="226">
        <v>0</v>
      </c>
      <c r="AB123" s="226">
        <v>0</v>
      </c>
      <c r="AC123" s="227">
        <v>0</v>
      </c>
      <c r="AD123" s="226">
        <v>0</v>
      </c>
      <c r="AE123" s="226">
        <v>0</v>
      </c>
      <c r="AF123" s="226">
        <v>0</v>
      </c>
      <c r="AG123" s="226">
        <v>0</v>
      </c>
      <c r="AH123" s="226">
        <v>0</v>
      </c>
      <c r="AI123" s="229">
        <f t="shared" si="118"/>
        <v>0</v>
      </c>
      <c r="BA123" s="160"/>
      <c r="BR123" s="160"/>
      <c r="CG123" s="160"/>
    </row>
    <row r="124" spans="1:85" ht="15">
      <c r="A124" s="178" t="s">
        <v>60</v>
      </c>
      <c r="B124" s="179">
        <v>0</v>
      </c>
      <c r="C124" s="179">
        <v>0</v>
      </c>
      <c r="D124" s="179">
        <v>0</v>
      </c>
      <c r="E124" s="179">
        <v>0</v>
      </c>
      <c r="F124" s="362"/>
      <c r="G124" s="179">
        <v>0</v>
      </c>
      <c r="H124" s="180">
        <v>0</v>
      </c>
      <c r="I124" s="181">
        <f t="shared" si="116"/>
        <v>0</v>
      </c>
      <c r="J124" s="168"/>
      <c r="K124" s="182" t="s">
        <v>60</v>
      </c>
      <c r="L124" s="183">
        <v>0</v>
      </c>
      <c r="M124" s="183">
        <v>0</v>
      </c>
      <c r="N124" s="183">
        <v>0</v>
      </c>
      <c r="O124" s="183">
        <v>0</v>
      </c>
      <c r="P124" s="183">
        <v>0</v>
      </c>
      <c r="Q124" s="183">
        <v>0</v>
      </c>
      <c r="R124" s="184">
        <v>0</v>
      </c>
      <c r="S124" s="185">
        <f t="shared" si="117"/>
        <v>0</v>
      </c>
      <c r="U124" s="230" t="s">
        <v>60</v>
      </c>
      <c r="V124" s="231">
        <v>0</v>
      </c>
      <c r="W124" s="231">
        <v>0</v>
      </c>
      <c r="X124" s="231">
        <v>0</v>
      </c>
      <c r="Y124" s="231">
        <v>0</v>
      </c>
      <c r="Z124" s="231">
        <v>0</v>
      </c>
      <c r="AA124" s="231">
        <v>0</v>
      </c>
      <c r="AB124" s="231">
        <v>0</v>
      </c>
      <c r="AC124" s="232">
        <v>0</v>
      </c>
      <c r="AD124" s="231">
        <v>0</v>
      </c>
      <c r="AE124" s="231">
        <v>0</v>
      </c>
      <c r="AF124" s="231">
        <v>0</v>
      </c>
      <c r="AG124" s="231">
        <v>0</v>
      </c>
      <c r="AH124" s="231">
        <v>0</v>
      </c>
      <c r="AI124" s="233">
        <f t="shared" si="118"/>
        <v>0</v>
      </c>
      <c r="BA124" s="160"/>
      <c r="BR124" s="160"/>
      <c r="CG124" s="160"/>
    </row>
    <row r="125" spans="1:85" ht="15">
      <c r="A125" s="186" t="s">
        <v>22</v>
      </c>
      <c r="B125" s="175">
        <v>0</v>
      </c>
      <c r="C125" s="175">
        <v>0.33946433892422639</v>
      </c>
      <c r="D125" s="175">
        <v>0</v>
      </c>
      <c r="E125" s="175">
        <v>0</v>
      </c>
      <c r="F125" s="362"/>
      <c r="G125" s="175">
        <v>0</v>
      </c>
      <c r="H125" s="187">
        <v>0</v>
      </c>
      <c r="I125" s="173">
        <f t="shared" si="116"/>
        <v>0.33946433892422639</v>
      </c>
      <c r="J125" s="168"/>
      <c r="K125" s="188" t="s">
        <v>22</v>
      </c>
      <c r="L125" s="175">
        <v>0</v>
      </c>
      <c r="M125" s="175">
        <v>0.33946433892422639</v>
      </c>
      <c r="N125" s="175">
        <v>0</v>
      </c>
      <c r="O125" s="175">
        <v>0</v>
      </c>
      <c r="P125" s="175">
        <v>0.77327847673054351</v>
      </c>
      <c r="Q125" s="175">
        <v>0</v>
      </c>
      <c r="R125" s="176">
        <v>0</v>
      </c>
      <c r="S125" s="177">
        <f t="shared" si="117"/>
        <v>1.1127428156547698</v>
      </c>
      <c r="U125" s="234" t="s">
        <v>22</v>
      </c>
      <c r="V125" s="226">
        <v>0</v>
      </c>
      <c r="W125" s="226">
        <v>0</v>
      </c>
      <c r="X125" s="226">
        <v>0</v>
      </c>
      <c r="Y125" s="226">
        <v>0.33946433892422639</v>
      </c>
      <c r="Z125" s="226">
        <v>0</v>
      </c>
      <c r="AA125" s="226">
        <v>0</v>
      </c>
      <c r="AB125" s="226">
        <v>0.77327847673054351</v>
      </c>
      <c r="AC125" s="227">
        <v>0</v>
      </c>
      <c r="AD125" s="226">
        <v>0</v>
      </c>
      <c r="AE125" s="226">
        <v>0</v>
      </c>
      <c r="AF125" s="226">
        <v>0</v>
      </c>
      <c r="AG125" s="226">
        <v>0</v>
      </c>
      <c r="AH125" s="226">
        <v>0</v>
      </c>
      <c r="AI125" s="229">
        <f t="shared" si="118"/>
        <v>1.1127428156547698</v>
      </c>
      <c r="BA125" s="160"/>
      <c r="BR125" s="160"/>
      <c r="CG125" s="160"/>
    </row>
    <row r="126" spans="1:85" ht="15">
      <c r="A126" s="178" t="s">
        <v>21</v>
      </c>
      <c r="B126" s="179">
        <v>0</v>
      </c>
      <c r="C126" s="179">
        <v>0</v>
      </c>
      <c r="D126" s="179">
        <v>0</v>
      </c>
      <c r="E126" s="179">
        <v>0</v>
      </c>
      <c r="F126" s="362"/>
      <c r="G126" s="179">
        <v>0</v>
      </c>
      <c r="H126" s="180">
        <v>0</v>
      </c>
      <c r="I126" s="181">
        <f t="shared" si="116"/>
        <v>0</v>
      </c>
      <c r="J126" s="168"/>
      <c r="K126" s="182" t="s">
        <v>21</v>
      </c>
      <c r="L126" s="183">
        <v>0</v>
      </c>
      <c r="M126" s="183">
        <v>0</v>
      </c>
      <c r="N126" s="183">
        <v>0</v>
      </c>
      <c r="O126" s="183">
        <v>0</v>
      </c>
      <c r="P126" s="183">
        <v>0</v>
      </c>
      <c r="Q126" s="183">
        <v>0</v>
      </c>
      <c r="R126" s="184">
        <v>0</v>
      </c>
      <c r="S126" s="185">
        <f t="shared" si="117"/>
        <v>0</v>
      </c>
      <c r="U126" s="230" t="s">
        <v>61</v>
      </c>
      <c r="V126" s="231">
        <v>0</v>
      </c>
      <c r="W126" s="231">
        <v>0</v>
      </c>
      <c r="X126" s="231">
        <v>0</v>
      </c>
      <c r="Y126" s="231">
        <v>0</v>
      </c>
      <c r="Z126" s="231">
        <v>0</v>
      </c>
      <c r="AA126" s="231">
        <v>0</v>
      </c>
      <c r="AB126" s="231">
        <v>0</v>
      </c>
      <c r="AC126" s="232">
        <v>0</v>
      </c>
      <c r="AD126" s="231">
        <v>0</v>
      </c>
      <c r="AE126" s="231">
        <v>0</v>
      </c>
      <c r="AF126" s="231">
        <v>0</v>
      </c>
      <c r="AG126" s="231">
        <v>0</v>
      </c>
      <c r="AH126" s="231">
        <v>0</v>
      </c>
      <c r="AI126" s="233">
        <f t="shared" si="118"/>
        <v>0</v>
      </c>
      <c r="BA126" s="160"/>
      <c r="BR126" s="160"/>
      <c r="CG126" s="160"/>
    </row>
    <row r="127" spans="1:85" ht="15">
      <c r="A127" s="189" t="s">
        <v>64</v>
      </c>
      <c r="B127" s="175">
        <v>0</v>
      </c>
      <c r="C127" s="175">
        <v>0</v>
      </c>
      <c r="D127" s="175">
        <v>0</v>
      </c>
      <c r="E127" s="175">
        <v>0</v>
      </c>
      <c r="F127" s="362"/>
      <c r="G127" s="175">
        <v>0</v>
      </c>
      <c r="H127" s="187">
        <v>0</v>
      </c>
      <c r="I127" s="173">
        <f t="shared" si="116"/>
        <v>0</v>
      </c>
      <c r="J127" s="168"/>
      <c r="K127" s="190" t="s">
        <v>64</v>
      </c>
      <c r="L127" s="175">
        <v>0</v>
      </c>
      <c r="M127" s="175">
        <v>0</v>
      </c>
      <c r="N127" s="175">
        <v>0</v>
      </c>
      <c r="O127" s="175">
        <v>0</v>
      </c>
      <c r="P127" s="175">
        <v>0</v>
      </c>
      <c r="Q127" s="175">
        <v>0</v>
      </c>
      <c r="R127" s="176">
        <v>0</v>
      </c>
      <c r="S127" s="177">
        <f t="shared" si="117"/>
        <v>0</v>
      </c>
      <c r="U127" s="235" t="s">
        <v>62</v>
      </c>
      <c r="V127" s="226">
        <v>0</v>
      </c>
      <c r="W127" s="226">
        <v>0</v>
      </c>
      <c r="X127" s="226">
        <v>0</v>
      </c>
      <c r="Y127" s="226">
        <v>0</v>
      </c>
      <c r="Z127" s="226">
        <v>0</v>
      </c>
      <c r="AA127" s="226">
        <v>0</v>
      </c>
      <c r="AB127" s="226">
        <v>0</v>
      </c>
      <c r="AC127" s="227">
        <v>0</v>
      </c>
      <c r="AD127" s="228">
        <v>0</v>
      </c>
      <c r="AE127" s="228">
        <v>0</v>
      </c>
      <c r="AF127" s="228">
        <v>0</v>
      </c>
      <c r="AG127" s="228">
        <v>0</v>
      </c>
      <c r="AH127" s="228">
        <v>0</v>
      </c>
      <c r="AI127" s="229">
        <f t="shared" si="118"/>
        <v>0</v>
      </c>
      <c r="BA127" s="160"/>
      <c r="BR127" s="160"/>
      <c r="CG127" s="160"/>
    </row>
    <row r="128" spans="1:85">
      <c r="A128" s="191" t="s">
        <v>23</v>
      </c>
      <c r="B128" s="192">
        <v>0</v>
      </c>
      <c r="C128" s="192">
        <v>0</v>
      </c>
      <c r="D128" s="192">
        <v>0</v>
      </c>
      <c r="E128" s="192">
        <v>0</v>
      </c>
      <c r="F128" s="362"/>
      <c r="G128" s="192">
        <v>0</v>
      </c>
      <c r="H128" s="193">
        <v>0</v>
      </c>
      <c r="I128" s="194">
        <f t="shared" si="116"/>
        <v>0</v>
      </c>
      <c r="J128" s="168"/>
      <c r="K128" s="195" t="s">
        <v>23</v>
      </c>
      <c r="L128" s="196">
        <v>0</v>
      </c>
      <c r="M128" s="196">
        <v>0</v>
      </c>
      <c r="N128" s="196">
        <v>0</v>
      </c>
      <c r="O128" s="196">
        <v>0</v>
      </c>
      <c r="P128" s="196">
        <v>0</v>
      </c>
      <c r="Q128" s="196">
        <v>0</v>
      </c>
      <c r="R128" s="197">
        <v>0</v>
      </c>
      <c r="S128" s="198">
        <f t="shared" si="117"/>
        <v>0</v>
      </c>
      <c r="U128" s="236" t="s">
        <v>66</v>
      </c>
      <c r="V128" s="237">
        <v>0</v>
      </c>
      <c r="W128" s="237">
        <v>0</v>
      </c>
      <c r="X128" s="237">
        <v>0</v>
      </c>
      <c r="Y128" s="237">
        <v>0</v>
      </c>
      <c r="Z128" s="237">
        <v>0</v>
      </c>
      <c r="AA128" s="237">
        <v>0</v>
      </c>
      <c r="AB128" s="237">
        <v>0</v>
      </c>
      <c r="AC128" s="237">
        <v>0</v>
      </c>
      <c r="AD128" s="237">
        <v>0</v>
      </c>
      <c r="AE128" s="237">
        <v>0</v>
      </c>
      <c r="AF128" s="237">
        <v>0</v>
      </c>
      <c r="AG128" s="237">
        <v>0</v>
      </c>
      <c r="AH128" s="125">
        <v>0</v>
      </c>
      <c r="AI128" s="238">
        <f t="shared" si="118"/>
        <v>0</v>
      </c>
      <c r="BA128" s="160"/>
      <c r="BR128" s="160"/>
      <c r="CG128" s="160"/>
    </row>
    <row r="129" spans="1:85">
      <c r="A129" s="199" t="s">
        <v>19</v>
      </c>
      <c r="B129" s="200">
        <v>0</v>
      </c>
      <c r="C129" s="200">
        <v>0</v>
      </c>
      <c r="D129" s="200">
        <v>0</v>
      </c>
      <c r="E129" s="200">
        <v>0</v>
      </c>
      <c r="F129" s="362"/>
      <c r="G129" s="200">
        <v>0</v>
      </c>
      <c r="H129" s="201">
        <v>0</v>
      </c>
      <c r="I129" s="202">
        <f t="shared" si="116"/>
        <v>0</v>
      </c>
      <c r="J129" s="168"/>
      <c r="K129" s="203" t="s">
        <v>19</v>
      </c>
      <c r="L129" s="200">
        <v>0</v>
      </c>
      <c r="M129" s="200">
        <v>0</v>
      </c>
      <c r="N129" s="200">
        <v>0</v>
      </c>
      <c r="O129" s="200">
        <v>0</v>
      </c>
      <c r="P129" s="200">
        <v>0</v>
      </c>
      <c r="Q129" s="200">
        <v>0</v>
      </c>
      <c r="R129" s="204">
        <v>0</v>
      </c>
      <c r="S129" s="205">
        <f t="shared" si="117"/>
        <v>0</v>
      </c>
      <c r="U129" s="239" t="s">
        <v>19</v>
      </c>
      <c r="V129" s="240">
        <v>0</v>
      </c>
      <c r="W129" s="240">
        <v>0</v>
      </c>
      <c r="X129" s="240">
        <v>0</v>
      </c>
      <c r="Y129" s="240">
        <v>0</v>
      </c>
      <c r="Z129" s="240">
        <v>0</v>
      </c>
      <c r="AA129" s="240">
        <v>0</v>
      </c>
      <c r="AB129" s="240">
        <v>0</v>
      </c>
      <c r="AC129" s="240">
        <v>0</v>
      </c>
      <c r="AD129" s="241">
        <v>0</v>
      </c>
      <c r="AE129" s="241">
        <v>0</v>
      </c>
      <c r="AF129" s="241">
        <v>0</v>
      </c>
      <c r="AG129" s="241">
        <v>0</v>
      </c>
      <c r="AH129" s="241">
        <v>0</v>
      </c>
      <c r="AI129" s="242">
        <f t="shared" si="118"/>
        <v>0</v>
      </c>
      <c r="BA129" s="160"/>
      <c r="BR129" s="160"/>
      <c r="CG129" s="160"/>
    </row>
    <row r="130" spans="1:85">
      <c r="A130" s="191" t="s">
        <v>20</v>
      </c>
      <c r="B130" s="192">
        <v>0</v>
      </c>
      <c r="C130" s="192">
        <v>0</v>
      </c>
      <c r="D130" s="192">
        <v>0</v>
      </c>
      <c r="E130" s="192">
        <v>0</v>
      </c>
      <c r="F130" s="362"/>
      <c r="G130" s="192">
        <v>0</v>
      </c>
      <c r="H130" s="193">
        <v>0</v>
      </c>
      <c r="I130" s="194">
        <f t="shared" si="116"/>
        <v>0</v>
      </c>
      <c r="J130" s="168"/>
      <c r="K130" s="195" t="s">
        <v>20</v>
      </c>
      <c r="L130" s="196">
        <v>0</v>
      </c>
      <c r="M130" s="196">
        <v>0</v>
      </c>
      <c r="N130" s="196">
        <v>0</v>
      </c>
      <c r="O130" s="196">
        <v>0</v>
      </c>
      <c r="P130" s="196">
        <v>0</v>
      </c>
      <c r="Q130" s="196">
        <v>0</v>
      </c>
      <c r="R130" s="197">
        <v>0</v>
      </c>
      <c r="S130" s="198">
        <f t="shared" si="117"/>
        <v>0</v>
      </c>
      <c r="U130" s="236" t="s">
        <v>20</v>
      </c>
      <c r="V130" s="237">
        <v>0</v>
      </c>
      <c r="W130" s="237">
        <v>0</v>
      </c>
      <c r="X130" s="237">
        <v>0</v>
      </c>
      <c r="Y130" s="237">
        <v>0</v>
      </c>
      <c r="Z130" s="237">
        <v>0</v>
      </c>
      <c r="AA130" s="237">
        <v>0</v>
      </c>
      <c r="AB130" s="237">
        <v>0</v>
      </c>
      <c r="AC130" s="237">
        <v>0</v>
      </c>
      <c r="AD130" s="237">
        <v>0</v>
      </c>
      <c r="AE130" s="237">
        <v>0</v>
      </c>
      <c r="AF130" s="237">
        <v>0</v>
      </c>
      <c r="AG130" s="237">
        <v>0</v>
      </c>
      <c r="AH130" s="125">
        <v>0</v>
      </c>
      <c r="AI130" s="238">
        <f t="shared" si="118"/>
        <v>0</v>
      </c>
      <c r="BA130" s="160"/>
      <c r="BR130" s="160"/>
      <c r="CG130" s="160"/>
    </row>
    <row r="131" spans="1:85" ht="15" thickBot="1">
      <c r="A131" s="206" t="s">
        <v>11</v>
      </c>
      <c r="B131" s="207">
        <v>0</v>
      </c>
      <c r="C131" s="207">
        <v>0</v>
      </c>
      <c r="D131" s="207">
        <v>0</v>
      </c>
      <c r="E131" s="207">
        <v>0</v>
      </c>
      <c r="F131" s="363"/>
      <c r="G131" s="207">
        <v>0</v>
      </c>
      <c r="H131" s="208">
        <v>0</v>
      </c>
      <c r="I131" s="209">
        <f t="shared" si="116"/>
        <v>0</v>
      </c>
      <c r="J131" s="168"/>
      <c r="K131" s="210" t="s">
        <v>11</v>
      </c>
      <c r="L131" s="207">
        <v>0</v>
      </c>
      <c r="M131" s="207">
        <v>0</v>
      </c>
      <c r="N131" s="207">
        <v>0</v>
      </c>
      <c r="O131" s="207">
        <v>0</v>
      </c>
      <c r="P131" s="207">
        <v>0</v>
      </c>
      <c r="Q131" s="207">
        <v>0</v>
      </c>
      <c r="R131" s="211">
        <v>0</v>
      </c>
      <c r="S131" s="212">
        <f t="shared" si="117"/>
        <v>0</v>
      </c>
      <c r="U131" s="239" t="s">
        <v>11</v>
      </c>
      <c r="V131" s="240">
        <v>0</v>
      </c>
      <c r="W131" s="240">
        <v>0</v>
      </c>
      <c r="X131" s="240">
        <v>0</v>
      </c>
      <c r="Y131" s="240">
        <v>0</v>
      </c>
      <c r="Z131" s="240">
        <v>0</v>
      </c>
      <c r="AA131" s="240">
        <v>0</v>
      </c>
      <c r="AB131" s="240">
        <v>0</v>
      </c>
      <c r="AC131" s="240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2">
        <f t="shared" si="118"/>
        <v>0</v>
      </c>
      <c r="BA131" s="160"/>
      <c r="BR131" s="160"/>
      <c r="CG131" s="160"/>
    </row>
    <row r="132" spans="1:85" ht="15">
      <c r="A132" s="213" t="s">
        <v>26</v>
      </c>
      <c r="B132" s="214">
        <f>SUM(B111:B127)</f>
        <v>0.65055626827203361</v>
      </c>
      <c r="C132" s="214">
        <f t="shared" ref="C132:H132" si="119">SUM(C111:C127)</f>
        <v>0.4486370337477843</v>
      </c>
      <c r="D132" s="214">
        <f t="shared" si="119"/>
        <v>9.5677470474448807</v>
      </c>
      <c r="E132" s="214">
        <f t="shared" si="119"/>
        <v>6.9193551649283158</v>
      </c>
      <c r="F132" s="214">
        <f t="shared" si="119"/>
        <v>0</v>
      </c>
      <c r="G132" s="214">
        <f t="shared" si="119"/>
        <v>0.54503519561459379</v>
      </c>
      <c r="H132" s="216">
        <f t="shared" si="119"/>
        <v>1.6200575023676864E-2</v>
      </c>
      <c r="I132" s="173">
        <f t="shared" ref="I132" si="120">SUM(I111:I127)</f>
        <v>18.147531285031285</v>
      </c>
      <c r="J132" s="168"/>
      <c r="K132" s="215" t="s">
        <v>26</v>
      </c>
      <c r="L132" s="214">
        <f>SUM(L111:L127)</f>
        <v>0.65055626827203361</v>
      </c>
      <c r="M132" s="214">
        <f t="shared" ref="M132:R132" si="121">SUM(M111:M127)</f>
        <v>0.4486370337477843</v>
      </c>
      <c r="N132" s="214">
        <f t="shared" si="121"/>
        <v>9.5677470474448807</v>
      </c>
      <c r="O132" s="214">
        <f t="shared" si="121"/>
        <v>6.9193551649283158</v>
      </c>
      <c r="P132" s="214">
        <f t="shared" si="121"/>
        <v>14.514559127364095</v>
      </c>
      <c r="Q132" s="214">
        <f t="shared" si="121"/>
        <v>0.54503519561459379</v>
      </c>
      <c r="R132" s="216">
        <f t="shared" si="121"/>
        <v>1.6200575023676864E-2</v>
      </c>
      <c r="S132" s="217">
        <f t="shared" ref="S132" si="122">SUM(S111:S127)</f>
        <v>32.662090412395379</v>
      </c>
      <c r="T132" s="160" t="str">
        <f>IF(ABS(S132-AI132)&gt;0.01,S132-AI132,"")</f>
        <v/>
      </c>
      <c r="U132" s="243" t="s">
        <v>63</v>
      </c>
      <c r="V132" s="244">
        <f>SUM(V111:V127)</f>
        <v>0.14567112596689058</v>
      </c>
      <c r="W132" s="244">
        <f t="shared" ref="W132:AH132" si="123">SUM(W111:W127)</f>
        <v>0.18635705354690993</v>
      </c>
      <c r="X132" s="244">
        <f t="shared" si="123"/>
        <v>0.54503519561459379</v>
      </c>
      <c r="Y132" s="244">
        <f t="shared" si="123"/>
        <v>0.4486370337477843</v>
      </c>
      <c r="Z132" s="244">
        <f t="shared" si="123"/>
        <v>7.5287873513436683</v>
      </c>
      <c r="AA132" s="244">
        <f t="shared" si="123"/>
        <v>6.9089964388991181</v>
      </c>
      <c r="AB132" s="244">
        <f t="shared" si="123"/>
        <v>14.514559127364095</v>
      </c>
      <c r="AC132" s="244">
        <f t="shared" si="123"/>
        <v>2.3840470859123202</v>
      </c>
      <c r="AD132" s="245">
        <f t="shared" si="123"/>
        <v>0.31852808875823313</v>
      </c>
      <c r="AE132" s="245">
        <f t="shared" si="123"/>
        <v>1.0358726029197964E-2</v>
      </c>
      <c r="AF132" s="245">
        <f t="shared" si="123"/>
        <v>1.6200575023676864E-2</v>
      </c>
      <c r="AG132" s="245">
        <f t="shared" si="123"/>
        <v>2.0389596961012124</v>
      </c>
      <c r="AH132" s="245">
        <f t="shared" si="123"/>
        <v>0</v>
      </c>
      <c r="AI132" s="246">
        <f>SUM(V132:AC132)</f>
        <v>32.662090412395379</v>
      </c>
      <c r="BA132" s="160"/>
      <c r="BR132" s="160"/>
      <c r="CG132" s="160"/>
    </row>
    <row r="133" spans="1:85" s="23" customFormat="1" ht="15" thickBot="1">
      <c r="A133" s="30" t="s">
        <v>88</v>
      </c>
      <c r="B133" s="47">
        <f>IF($I132=0,"-",B132/$I132)</f>
        <v>3.5848196542779077E-2</v>
      </c>
      <c r="C133" s="47">
        <f t="shared" ref="C133:H133" si="124">IF($I132=0,"-",C132/$I132)</f>
        <v>2.4721656444688746E-2</v>
      </c>
      <c r="D133" s="47">
        <f t="shared" si="124"/>
        <v>0.52722030876655335</v>
      </c>
      <c r="E133" s="47">
        <f t="shared" si="124"/>
        <v>0.3812835507072877</v>
      </c>
      <c r="F133" s="47">
        <f t="shared" si="124"/>
        <v>0</v>
      </c>
      <c r="G133" s="47">
        <f t="shared" si="124"/>
        <v>3.0033572448730686E-2</v>
      </c>
      <c r="H133" s="70">
        <f t="shared" si="124"/>
        <v>8.9271508996045443E-4</v>
      </c>
      <c r="I133" s="48">
        <f>SUM(B133:H133)</f>
        <v>1</v>
      </c>
      <c r="J133" s="160"/>
      <c r="K133" s="81" t="s">
        <v>88</v>
      </c>
      <c r="L133" s="98">
        <f>IF($S132=0,"-",L132/$S132)</f>
        <v>1.9917778074153673E-2</v>
      </c>
      <c r="M133" s="98">
        <f t="shared" ref="M133:R133" si="125">IF($S132=0,"-",M132/$S132)</f>
        <v>1.3735710975116429E-2</v>
      </c>
      <c r="N133" s="98">
        <f t="shared" si="125"/>
        <v>0.2929312523063094</v>
      </c>
      <c r="O133" s="98">
        <f t="shared" si="125"/>
        <v>0.21184667232145055</v>
      </c>
      <c r="P133" s="98">
        <f t="shared" si="125"/>
        <v>0.44438549229708113</v>
      </c>
      <c r="Q133" s="98">
        <f t="shared" si="125"/>
        <v>1.6687088570661448E-2</v>
      </c>
      <c r="R133" s="99">
        <f t="shared" si="125"/>
        <v>4.9600545522734485E-4</v>
      </c>
      <c r="S133" s="100">
        <f>SUM(L133:R133)</f>
        <v>1</v>
      </c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</row>
    <row r="134" spans="1:85" ht="15" thickBot="1">
      <c r="A134" s="252"/>
      <c r="B134" s="247"/>
      <c r="C134" s="247"/>
      <c r="D134" s="247"/>
      <c r="E134" s="247"/>
      <c r="F134" s="247"/>
      <c r="G134" s="247"/>
      <c r="H134" s="247"/>
      <c r="I134" s="247"/>
      <c r="K134" s="252"/>
      <c r="L134" s="247"/>
      <c r="M134" s="247"/>
      <c r="N134" s="247"/>
      <c r="O134" s="247"/>
      <c r="P134" s="247"/>
      <c r="Q134" s="247"/>
      <c r="R134" s="247"/>
      <c r="S134" s="247"/>
      <c r="AI134" s="168"/>
      <c r="BA134" s="160"/>
      <c r="BR134" s="160"/>
      <c r="CG134" s="160"/>
    </row>
    <row r="135" spans="1:85" ht="28.5">
      <c r="A135" s="312" t="s">
        <v>33</v>
      </c>
      <c r="B135" s="164" t="s">
        <v>0</v>
      </c>
      <c r="C135" s="164" t="s">
        <v>1</v>
      </c>
      <c r="D135" s="164" t="s">
        <v>2</v>
      </c>
      <c r="E135" s="164" t="s">
        <v>3</v>
      </c>
      <c r="F135" s="164" t="s">
        <v>27</v>
      </c>
      <c r="G135" s="164" t="s">
        <v>4</v>
      </c>
      <c r="H135" s="164" t="s">
        <v>5</v>
      </c>
      <c r="I135" s="165" t="s">
        <v>6</v>
      </c>
      <c r="K135" s="314" t="s">
        <v>33</v>
      </c>
      <c r="L135" s="166" t="s">
        <v>0</v>
      </c>
      <c r="M135" s="166" t="s">
        <v>1</v>
      </c>
      <c r="N135" s="166" t="s">
        <v>2</v>
      </c>
      <c r="O135" s="166" t="s">
        <v>3</v>
      </c>
      <c r="P135" s="166" t="s">
        <v>27</v>
      </c>
      <c r="Q135" s="166" t="s">
        <v>4</v>
      </c>
      <c r="R135" s="166" t="s">
        <v>5</v>
      </c>
      <c r="S135" s="167" t="s">
        <v>6</v>
      </c>
      <c r="U135" s="316" t="s">
        <v>33</v>
      </c>
      <c r="V135" s="219" t="s">
        <v>74</v>
      </c>
      <c r="W135" s="219" t="s">
        <v>75</v>
      </c>
      <c r="X135" s="219" t="s">
        <v>4</v>
      </c>
      <c r="Y135" s="219" t="s">
        <v>1</v>
      </c>
      <c r="Z135" s="219" t="s">
        <v>2</v>
      </c>
      <c r="AA135" s="219" t="s">
        <v>3</v>
      </c>
      <c r="AB135" s="219" t="s">
        <v>55</v>
      </c>
      <c r="AC135" s="219" t="s">
        <v>68</v>
      </c>
      <c r="AD135" s="220" t="s">
        <v>76</v>
      </c>
      <c r="AE135" s="220" t="s">
        <v>83</v>
      </c>
      <c r="AF135" s="220" t="s">
        <v>77</v>
      </c>
      <c r="AG135" s="220" t="s">
        <v>84</v>
      </c>
      <c r="AH135" s="220" t="s">
        <v>85</v>
      </c>
      <c r="AI135" s="221" t="s">
        <v>63</v>
      </c>
      <c r="BA135" s="160"/>
      <c r="BR135" s="160"/>
      <c r="CG135" s="160"/>
    </row>
    <row r="136" spans="1:85" ht="15">
      <c r="A136" s="313" t="s">
        <v>33</v>
      </c>
      <c r="B136" s="318" t="s">
        <v>69</v>
      </c>
      <c r="C136" s="319"/>
      <c r="D136" s="319"/>
      <c r="E136" s="319"/>
      <c r="F136" s="319"/>
      <c r="G136" s="319"/>
      <c r="H136" s="319"/>
      <c r="I136" s="320"/>
      <c r="K136" s="315" t="s">
        <v>33</v>
      </c>
      <c r="L136" s="321" t="s">
        <v>69</v>
      </c>
      <c r="M136" s="322"/>
      <c r="N136" s="322"/>
      <c r="O136" s="322"/>
      <c r="P136" s="322"/>
      <c r="Q136" s="322"/>
      <c r="R136" s="322"/>
      <c r="S136" s="323"/>
      <c r="U136" s="317" t="s">
        <v>33</v>
      </c>
      <c r="V136" s="324" t="s">
        <v>69</v>
      </c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5"/>
      <c r="BA136" s="160"/>
      <c r="BR136" s="160"/>
      <c r="CG136" s="160"/>
    </row>
    <row r="137" spans="1:85" ht="15">
      <c r="A137" s="170" t="s">
        <v>7</v>
      </c>
      <c r="B137" s="171">
        <v>0</v>
      </c>
      <c r="C137" s="171">
        <v>0</v>
      </c>
      <c r="D137" s="171">
        <v>0</v>
      </c>
      <c r="E137" s="171">
        <v>0</v>
      </c>
      <c r="F137" s="361"/>
      <c r="G137" s="171">
        <v>0</v>
      </c>
      <c r="H137" s="172">
        <v>0</v>
      </c>
      <c r="I137" s="173">
        <f>SUM(B137:H137)</f>
        <v>0</v>
      </c>
      <c r="J137" s="168"/>
      <c r="K137" s="222" t="s">
        <v>7</v>
      </c>
      <c r="L137" s="171">
        <v>0</v>
      </c>
      <c r="M137" s="171">
        <v>0</v>
      </c>
      <c r="N137" s="171">
        <v>0</v>
      </c>
      <c r="O137" s="171">
        <v>0</v>
      </c>
      <c r="P137" s="171">
        <v>0</v>
      </c>
      <c r="Q137" s="171">
        <v>0</v>
      </c>
      <c r="R137" s="223">
        <v>0</v>
      </c>
      <c r="S137" s="224">
        <f>SUM(L137:R137)</f>
        <v>0</v>
      </c>
      <c r="U137" s="225" t="s">
        <v>7</v>
      </c>
      <c r="V137" s="226">
        <v>0</v>
      </c>
      <c r="W137" s="226">
        <v>0</v>
      </c>
      <c r="X137" s="226">
        <v>0</v>
      </c>
      <c r="Y137" s="226">
        <v>0</v>
      </c>
      <c r="Z137" s="226">
        <v>0</v>
      </c>
      <c r="AA137" s="226">
        <v>0</v>
      </c>
      <c r="AB137" s="226">
        <v>0</v>
      </c>
      <c r="AC137" s="227">
        <v>0</v>
      </c>
      <c r="AD137" s="228">
        <v>0</v>
      </c>
      <c r="AE137" s="228">
        <v>0</v>
      </c>
      <c r="AF137" s="228">
        <v>0</v>
      </c>
      <c r="AG137" s="228">
        <v>0</v>
      </c>
      <c r="AH137" s="228">
        <v>0</v>
      </c>
      <c r="AI137" s="229">
        <f>SUM(V137:AC137)</f>
        <v>0</v>
      </c>
      <c r="BA137" s="160"/>
      <c r="BR137" s="160"/>
      <c r="CG137" s="160"/>
    </row>
    <row r="138" spans="1:85" ht="15">
      <c r="A138" s="178" t="s">
        <v>8</v>
      </c>
      <c r="B138" s="179">
        <v>0</v>
      </c>
      <c r="C138" s="179">
        <v>0</v>
      </c>
      <c r="D138" s="179">
        <v>0</v>
      </c>
      <c r="E138" s="179">
        <v>0</v>
      </c>
      <c r="F138" s="362"/>
      <c r="G138" s="179">
        <v>0</v>
      </c>
      <c r="H138" s="180">
        <v>0</v>
      </c>
      <c r="I138" s="181">
        <f t="shared" ref="I138:I157" si="126">SUM(B138:H138)</f>
        <v>0</v>
      </c>
      <c r="J138" s="168"/>
      <c r="K138" s="182" t="s">
        <v>8</v>
      </c>
      <c r="L138" s="183">
        <v>0</v>
      </c>
      <c r="M138" s="183">
        <v>0</v>
      </c>
      <c r="N138" s="183">
        <v>0</v>
      </c>
      <c r="O138" s="183">
        <v>0</v>
      </c>
      <c r="P138" s="183">
        <v>0</v>
      </c>
      <c r="Q138" s="183">
        <v>0</v>
      </c>
      <c r="R138" s="184">
        <v>0</v>
      </c>
      <c r="S138" s="185">
        <f t="shared" ref="S138:S157" si="127">SUM(L138:R138)</f>
        <v>0</v>
      </c>
      <c r="U138" s="230" t="s">
        <v>8</v>
      </c>
      <c r="V138" s="231">
        <v>0</v>
      </c>
      <c r="W138" s="231">
        <v>0</v>
      </c>
      <c r="X138" s="231">
        <v>0</v>
      </c>
      <c r="Y138" s="231">
        <v>0</v>
      </c>
      <c r="Z138" s="231">
        <v>0</v>
      </c>
      <c r="AA138" s="231">
        <v>0</v>
      </c>
      <c r="AB138" s="231">
        <v>0</v>
      </c>
      <c r="AC138" s="232">
        <v>0</v>
      </c>
      <c r="AD138" s="231">
        <v>0</v>
      </c>
      <c r="AE138" s="231">
        <v>0</v>
      </c>
      <c r="AF138" s="231">
        <v>0</v>
      </c>
      <c r="AG138" s="231">
        <v>0</v>
      </c>
      <c r="AH138" s="231">
        <v>0</v>
      </c>
      <c r="AI138" s="233">
        <f t="shared" ref="AI138:AI157" si="128">SUM(V138:AC138)</f>
        <v>0</v>
      </c>
      <c r="BA138" s="160"/>
      <c r="BR138" s="160"/>
      <c r="CG138" s="160"/>
    </row>
    <row r="139" spans="1:85" ht="15">
      <c r="A139" s="186" t="s">
        <v>10</v>
      </c>
      <c r="B139" s="175">
        <v>0</v>
      </c>
      <c r="C139" s="175">
        <v>0</v>
      </c>
      <c r="D139" s="175">
        <v>0</v>
      </c>
      <c r="E139" s="175">
        <v>0</v>
      </c>
      <c r="F139" s="362"/>
      <c r="G139" s="175">
        <v>0</v>
      </c>
      <c r="H139" s="187">
        <v>0</v>
      </c>
      <c r="I139" s="173">
        <f t="shared" si="126"/>
        <v>0</v>
      </c>
      <c r="J139" s="168"/>
      <c r="K139" s="188" t="s">
        <v>10</v>
      </c>
      <c r="L139" s="175">
        <v>0</v>
      </c>
      <c r="M139" s="175">
        <v>0</v>
      </c>
      <c r="N139" s="175">
        <v>0</v>
      </c>
      <c r="O139" s="175">
        <v>0</v>
      </c>
      <c r="P139" s="175">
        <v>0</v>
      </c>
      <c r="Q139" s="175">
        <v>0</v>
      </c>
      <c r="R139" s="176">
        <v>0</v>
      </c>
      <c r="S139" s="177">
        <f t="shared" si="127"/>
        <v>0</v>
      </c>
      <c r="U139" s="234" t="s">
        <v>10</v>
      </c>
      <c r="V139" s="226">
        <v>0</v>
      </c>
      <c r="W139" s="226">
        <v>0</v>
      </c>
      <c r="X139" s="226">
        <v>0</v>
      </c>
      <c r="Y139" s="226">
        <v>0</v>
      </c>
      <c r="Z139" s="226">
        <v>0</v>
      </c>
      <c r="AA139" s="226">
        <v>0</v>
      </c>
      <c r="AB139" s="226">
        <v>0</v>
      </c>
      <c r="AC139" s="227">
        <v>0</v>
      </c>
      <c r="AD139" s="228">
        <v>0</v>
      </c>
      <c r="AE139" s="228">
        <v>0</v>
      </c>
      <c r="AF139" s="228">
        <v>0</v>
      </c>
      <c r="AG139" s="228">
        <v>0</v>
      </c>
      <c r="AH139" s="228">
        <v>0</v>
      </c>
      <c r="AI139" s="229">
        <f t="shared" si="128"/>
        <v>0</v>
      </c>
      <c r="BA139" s="160"/>
      <c r="BR139" s="160"/>
      <c r="CG139" s="160"/>
    </row>
    <row r="140" spans="1:85" ht="15">
      <c r="A140" s="178" t="s">
        <v>56</v>
      </c>
      <c r="B140" s="179">
        <v>0</v>
      </c>
      <c r="C140" s="179">
        <v>0</v>
      </c>
      <c r="D140" s="179">
        <v>0</v>
      </c>
      <c r="E140" s="179">
        <v>0</v>
      </c>
      <c r="F140" s="362"/>
      <c r="G140" s="179">
        <v>0</v>
      </c>
      <c r="H140" s="180">
        <v>0</v>
      </c>
      <c r="I140" s="181">
        <f t="shared" si="126"/>
        <v>0</v>
      </c>
      <c r="J140" s="168"/>
      <c r="K140" s="182" t="s">
        <v>56</v>
      </c>
      <c r="L140" s="183">
        <v>0</v>
      </c>
      <c r="M140" s="183">
        <v>0</v>
      </c>
      <c r="N140" s="183">
        <v>0</v>
      </c>
      <c r="O140" s="183">
        <v>0</v>
      </c>
      <c r="P140" s="183">
        <v>0</v>
      </c>
      <c r="Q140" s="183">
        <v>0</v>
      </c>
      <c r="R140" s="184">
        <v>0</v>
      </c>
      <c r="S140" s="185">
        <f t="shared" si="127"/>
        <v>0</v>
      </c>
      <c r="U140" s="230" t="s">
        <v>56</v>
      </c>
      <c r="V140" s="231">
        <v>0</v>
      </c>
      <c r="W140" s="231">
        <v>0</v>
      </c>
      <c r="X140" s="231">
        <v>0</v>
      </c>
      <c r="Y140" s="231">
        <v>0</v>
      </c>
      <c r="Z140" s="231">
        <v>0</v>
      </c>
      <c r="AA140" s="231">
        <v>0</v>
      </c>
      <c r="AB140" s="231">
        <v>0</v>
      </c>
      <c r="AC140" s="232">
        <v>0</v>
      </c>
      <c r="AD140" s="231">
        <v>0</v>
      </c>
      <c r="AE140" s="231">
        <v>0</v>
      </c>
      <c r="AF140" s="231">
        <v>0</v>
      </c>
      <c r="AG140" s="231">
        <v>0</v>
      </c>
      <c r="AH140" s="231">
        <v>0</v>
      </c>
      <c r="AI140" s="233">
        <f t="shared" si="128"/>
        <v>0</v>
      </c>
      <c r="BA140" s="160"/>
      <c r="BR140" s="160"/>
      <c r="CG140" s="160"/>
    </row>
    <row r="141" spans="1:85" ht="15">
      <c r="A141" s="186" t="s">
        <v>16</v>
      </c>
      <c r="B141" s="175">
        <v>14.617194753403947</v>
      </c>
      <c r="C141" s="175">
        <v>181.81964505354463</v>
      </c>
      <c r="D141" s="175">
        <v>18.539133876206112</v>
      </c>
      <c r="E141" s="175">
        <v>0</v>
      </c>
      <c r="F141" s="362"/>
      <c r="G141" s="175">
        <v>0</v>
      </c>
      <c r="H141" s="187">
        <v>0</v>
      </c>
      <c r="I141" s="173">
        <f t="shared" si="126"/>
        <v>214.97597368315468</v>
      </c>
      <c r="J141" s="168"/>
      <c r="K141" s="188" t="s">
        <v>16</v>
      </c>
      <c r="L141" s="175">
        <v>14.617194753403947</v>
      </c>
      <c r="M141" s="175">
        <v>181.81964505354463</v>
      </c>
      <c r="N141" s="175">
        <v>18.539133876206112</v>
      </c>
      <c r="O141" s="175">
        <v>0</v>
      </c>
      <c r="P141" s="175">
        <v>0</v>
      </c>
      <c r="Q141" s="175">
        <v>0</v>
      </c>
      <c r="R141" s="176">
        <v>0</v>
      </c>
      <c r="S141" s="177">
        <f t="shared" si="127"/>
        <v>214.97597368315468</v>
      </c>
      <c r="U141" s="234" t="s">
        <v>16</v>
      </c>
      <c r="V141" s="226">
        <v>14.617194753403947</v>
      </c>
      <c r="W141" s="226">
        <v>0</v>
      </c>
      <c r="X141" s="226">
        <v>0</v>
      </c>
      <c r="Y141" s="226">
        <v>181.81964505354463</v>
      </c>
      <c r="Z141" s="226">
        <v>1.1355588555804308</v>
      </c>
      <c r="AA141" s="226">
        <v>0</v>
      </c>
      <c r="AB141" s="226">
        <v>0</v>
      </c>
      <c r="AC141" s="227">
        <v>17.403575020625681</v>
      </c>
      <c r="AD141" s="228">
        <v>0</v>
      </c>
      <c r="AE141" s="228">
        <v>0</v>
      </c>
      <c r="AF141" s="228">
        <v>0</v>
      </c>
      <c r="AG141" s="228">
        <v>17.403575020625681</v>
      </c>
      <c r="AH141" s="228">
        <v>0</v>
      </c>
      <c r="AI141" s="229">
        <f t="shared" si="128"/>
        <v>214.97597368315468</v>
      </c>
      <c r="BA141" s="160"/>
      <c r="BR141" s="160"/>
      <c r="CG141" s="160"/>
    </row>
    <row r="142" spans="1:85" ht="15">
      <c r="A142" s="178" t="s">
        <v>15</v>
      </c>
      <c r="B142" s="179">
        <v>4.3553721100000251</v>
      </c>
      <c r="C142" s="179">
        <v>0.62969235325301565</v>
      </c>
      <c r="D142" s="179">
        <v>2.2773873442650734</v>
      </c>
      <c r="E142" s="179">
        <v>0</v>
      </c>
      <c r="F142" s="362"/>
      <c r="G142" s="179">
        <v>0</v>
      </c>
      <c r="H142" s="180">
        <v>0</v>
      </c>
      <c r="I142" s="181">
        <f t="shared" si="126"/>
        <v>7.2624518075181141</v>
      </c>
      <c r="J142" s="168"/>
      <c r="K142" s="182" t="s">
        <v>15</v>
      </c>
      <c r="L142" s="183">
        <v>4.3553721100000251</v>
      </c>
      <c r="M142" s="183">
        <v>0.62969235325301565</v>
      </c>
      <c r="N142" s="183">
        <v>2.2773873442650734</v>
      </c>
      <c r="O142" s="183">
        <v>0</v>
      </c>
      <c r="P142" s="183">
        <v>0</v>
      </c>
      <c r="Q142" s="183">
        <v>0</v>
      </c>
      <c r="R142" s="184">
        <v>0</v>
      </c>
      <c r="S142" s="185">
        <f t="shared" si="127"/>
        <v>7.2624518075181141</v>
      </c>
      <c r="U142" s="230" t="s">
        <v>57</v>
      </c>
      <c r="V142" s="231">
        <v>4.3553721100000251</v>
      </c>
      <c r="W142" s="231">
        <v>0</v>
      </c>
      <c r="X142" s="231">
        <v>0</v>
      </c>
      <c r="Y142" s="231">
        <v>0.62969235325301565</v>
      </c>
      <c r="Z142" s="231">
        <v>0.87457271285141058</v>
      </c>
      <c r="AA142" s="231">
        <v>0</v>
      </c>
      <c r="AB142" s="231">
        <v>0</v>
      </c>
      <c r="AC142" s="232">
        <v>1.4028146314136627</v>
      </c>
      <c r="AD142" s="231">
        <v>0</v>
      </c>
      <c r="AE142" s="231">
        <v>0</v>
      </c>
      <c r="AF142" s="231">
        <v>0</v>
      </c>
      <c r="AG142" s="231">
        <v>1.4028146314136627</v>
      </c>
      <c r="AH142" s="231">
        <v>0</v>
      </c>
      <c r="AI142" s="233">
        <f t="shared" si="128"/>
        <v>7.2624518075181141</v>
      </c>
      <c r="BA142" s="160"/>
      <c r="BR142" s="160"/>
      <c r="CG142" s="160"/>
    </row>
    <row r="143" spans="1:85" ht="15">
      <c r="A143" s="186" t="s">
        <v>58</v>
      </c>
      <c r="B143" s="175">
        <v>0</v>
      </c>
      <c r="C143" s="175">
        <v>0</v>
      </c>
      <c r="D143" s="175">
        <v>0</v>
      </c>
      <c r="E143" s="175">
        <v>0</v>
      </c>
      <c r="F143" s="362"/>
      <c r="G143" s="175">
        <v>0</v>
      </c>
      <c r="H143" s="187">
        <v>0</v>
      </c>
      <c r="I143" s="173">
        <f t="shared" si="126"/>
        <v>0</v>
      </c>
      <c r="J143" s="168"/>
      <c r="K143" s="188" t="s">
        <v>58</v>
      </c>
      <c r="L143" s="175">
        <v>0</v>
      </c>
      <c r="M143" s="175">
        <v>0</v>
      </c>
      <c r="N143" s="175">
        <v>0</v>
      </c>
      <c r="O143" s="175">
        <v>0</v>
      </c>
      <c r="P143" s="175">
        <v>35.70312875732256</v>
      </c>
      <c r="Q143" s="175">
        <v>0</v>
      </c>
      <c r="R143" s="176">
        <v>0</v>
      </c>
      <c r="S143" s="177">
        <f t="shared" si="127"/>
        <v>35.70312875732256</v>
      </c>
      <c r="U143" s="234" t="s">
        <v>58</v>
      </c>
      <c r="V143" s="226">
        <v>0</v>
      </c>
      <c r="W143" s="226">
        <v>0</v>
      </c>
      <c r="X143" s="226">
        <v>0</v>
      </c>
      <c r="Y143" s="226">
        <v>0</v>
      </c>
      <c r="Z143" s="226">
        <v>0</v>
      </c>
      <c r="AA143" s="226">
        <v>0</v>
      </c>
      <c r="AB143" s="226">
        <v>35.70312875732256</v>
      </c>
      <c r="AC143" s="227">
        <v>0</v>
      </c>
      <c r="AD143" s="226">
        <v>0</v>
      </c>
      <c r="AE143" s="226">
        <v>0</v>
      </c>
      <c r="AF143" s="226">
        <v>0</v>
      </c>
      <c r="AG143" s="226">
        <v>0</v>
      </c>
      <c r="AH143" s="226">
        <v>0</v>
      </c>
      <c r="AI143" s="229">
        <f t="shared" si="128"/>
        <v>35.70312875732256</v>
      </c>
      <c r="BA143" s="160"/>
      <c r="BR143" s="160"/>
      <c r="CG143" s="160"/>
    </row>
    <row r="144" spans="1:85" ht="15">
      <c r="A144" s="178" t="s">
        <v>12</v>
      </c>
      <c r="B144" s="179">
        <v>0</v>
      </c>
      <c r="C144" s="179">
        <v>0</v>
      </c>
      <c r="D144" s="179">
        <v>0</v>
      </c>
      <c r="E144" s="179">
        <v>0</v>
      </c>
      <c r="F144" s="362"/>
      <c r="G144" s="179">
        <v>0</v>
      </c>
      <c r="H144" s="180">
        <v>0</v>
      </c>
      <c r="I144" s="181">
        <f t="shared" si="126"/>
        <v>0</v>
      </c>
      <c r="J144" s="168"/>
      <c r="K144" s="182" t="s">
        <v>12</v>
      </c>
      <c r="L144" s="183">
        <v>0</v>
      </c>
      <c r="M144" s="183">
        <v>0</v>
      </c>
      <c r="N144" s="183">
        <v>0</v>
      </c>
      <c r="O144" s="183">
        <v>0</v>
      </c>
      <c r="P144" s="183">
        <v>6.3394394673378809</v>
      </c>
      <c r="Q144" s="183">
        <v>0</v>
      </c>
      <c r="R144" s="184">
        <v>0</v>
      </c>
      <c r="S144" s="185">
        <f t="shared" si="127"/>
        <v>6.3394394673378809</v>
      </c>
      <c r="U144" s="230" t="s">
        <v>12</v>
      </c>
      <c r="V144" s="231">
        <v>0</v>
      </c>
      <c r="W144" s="231">
        <v>0</v>
      </c>
      <c r="X144" s="231">
        <v>0</v>
      </c>
      <c r="Y144" s="231">
        <v>0</v>
      </c>
      <c r="Z144" s="231">
        <v>0</v>
      </c>
      <c r="AA144" s="231">
        <v>0</v>
      </c>
      <c r="AB144" s="231">
        <v>6.3394394673378809</v>
      </c>
      <c r="AC144" s="232">
        <v>0</v>
      </c>
      <c r="AD144" s="231">
        <v>0</v>
      </c>
      <c r="AE144" s="231">
        <v>0</v>
      </c>
      <c r="AF144" s="231">
        <v>0</v>
      </c>
      <c r="AG144" s="231">
        <v>0</v>
      </c>
      <c r="AH144" s="231">
        <v>0</v>
      </c>
      <c r="AI144" s="233">
        <f t="shared" si="128"/>
        <v>6.3394394673378809</v>
      </c>
      <c r="BA144" s="160"/>
      <c r="BR144" s="160"/>
      <c r="CG144" s="160"/>
    </row>
    <row r="145" spans="1:85" ht="15">
      <c r="A145" s="186" t="s">
        <v>59</v>
      </c>
      <c r="B145" s="175">
        <v>0</v>
      </c>
      <c r="C145" s="175">
        <v>0</v>
      </c>
      <c r="D145" s="175">
        <v>0</v>
      </c>
      <c r="E145" s="175">
        <v>0</v>
      </c>
      <c r="F145" s="362"/>
      <c r="G145" s="175">
        <v>0</v>
      </c>
      <c r="H145" s="187">
        <v>0</v>
      </c>
      <c r="I145" s="173">
        <f t="shared" si="126"/>
        <v>0</v>
      </c>
      <c r="J145" s="168"/>
      <c r="K145" s="188" t="s">
        <v>59</v>
      </c>
      <c r="L145" s="175">
        <v>0</v>
      </c>
      <c r="M145" s="175">
        <v>0</v>
      </c>
      <c r="N145" s="175">
        <v>0</v>
      </c>
      <c r="O145" s="175">
        <v>0</v>
      </c>
      <c r="P145" s="175">
        <v>0</v>
      </c>
      <c r="Q145" s="175">
        <v>0</v>
      </c>
      <c r="R145" s="176">
        <v>0</v>
      </c>
      <c r="S145" s="177">
        <f t="shared" si="127"/>
        <v>0</v>
      </c>
      <c r="U145" s="234" t="s">
        <v>59</v>
      </c>
      <c r="V145" s="226">
        <v>0</v>
      </c>
      <c r="W145" s="226">
        <v>0</v>
      </c>
      <c r="X145" s="226">
        <v>0</v>
      </c>
      <c r="Y145" s="226">
        <v>0</v>
      </c>
      <c r="Z145" s="226">
        <v>0</v>
      </c>
      <c r="AA145" s="226">
        <v>0</v>
      </c>
      <c r="AB145" s="226">
        <v>0</v>
      </c>
      <c r="AC145" s="227">
        <v>0</v>
      </c>
      <c r="AD145" s="226">
        <v>0</v>
      </c>
      <c r="AE145" s="226">
        <v>0</v>
      </c>
      <c r="AF145" s="226">
        <v>0</v>
      </c>
      <c r="AG145" s="226">
        <v>0</v>
      </c>
      <c r="AH145" s="226">
        <v>0</v>
      </c>
      <c r="AI145" s="229">
        <f t="shared" si="128"/>
        <v>0</v>
      </c>
      <c r="BA145" s="160"/>
      <c r="BR145" s="160"/>
      <c r="CG145" s="160"/>
    </row>
    <row r="146" spans="1:85" ht="15">
      <c r="A146" s="178" t="s">
        <v>17</v>
      </c>
      <c r="B146" s="179">
        <v>0</v>
      </c>
      <c r="C146" s="179">
        <v>0</v>
      </c>
      <c r="D146" s="179">
        <v>1.9365185671916529</v>
      </c>
      <c r="E146" s="179">
        <v>0</v>
      </c>
      <c r="F146" s="362"/>
      <c r="G146" s="179">
        <v>0</v>
      </c>
      <c r="H146" s="180">
        <v>0</v>
      </c>
      <c r="I146" s="181">
        <f t="shared" si="126"/>
        <v>1.9365185671916529</v>
      </c>
      <c r="J146" s="168"/>
      <c r="K146" s="182" t="s">
        <v>17</v>
      </c>
      <c r="L146" s="183">
        <v>0</v>
      </c>
      <c r="M146" s="183">
        <v>0</v>
      </c>
      <c r="N146" s="183">
        <v>1.9365185671916529</v>
      </c>
      <c r="O146" s="183">
        <v>0</v>
      </c>
      <c r="P146" s="183">
        <v>8.4334092072434708E-6</v>
      </c>
      <c r="Q146" s="183">
        <v>0</v>
      </c>
      <c r="R146" s="184">
        <v>0</v>
      </c>
      <c r="S146" s="185">
        <f t="shared" si="127"/>
        <v>1.9365270006008601</v>
      </c>
      <c r="U146" s="230" t="s">
        <v>17</v>
      </c>
      <c r="V146" s="231">
        <v>0</v>
      </c>
      <c r="W146" s="231">
        <v>0</v>
      </c>
      <c r="X146" s="231">
        <v>0</v>
      </c>
      <c r="Y146" s="231">
        <v>0</v>
      </c>
      <c r="Z146" s="231">
        <v>1.9365185671916529</v>
      </c>
      <c r="AA146" s="231">
        <v>0</v>
      </c>
      <c r="AB146" s="231">
        <v>8.4334092072434708E-6</v>
      </c>
      <c r="AC146" s="232">
        <v>0</v>
      </c>
      <c r="AD146" s="231">
        <v>0</v>
      </c>
      <c r="AE146" s="231">
        <v>0</v>
      </c>
      <c r="AF146" s="231">
        <v>0</v>
      </c>
      <c r="AG146" s="231">
        <v>0</v>
      </c>
      <c r="AH146" s="231">
        <v>0</v>
      </c>
      <c r="AI146" s="233">
        <f t="shared" si="128"/>
        <v>1.9365270006008601</v>
      </c>
      <c r="BA146" s="160"/>
      <c r="BR146" s="160"/>
      <c r="CG146" s="160"/>
    </row>
    <row r="147" spans="1:85" ht="15">
      <c r="A147" s="186" t="s">
        <v>139</v>
      </c>
      <c r="B147" s="175">
        <v>107.78615213721166</v>
      </c>
      <c r="C147" s="175">
        <v>437.13066175006418</v>
      </c>
      <c r="D147" s="175">
        <v>98.107772959394893</v>
      </c>
      <c r="E147" s="175">
        <v>0</v>
      </c>
      <c r="F147" s="362"/>
      <c r="G147" s="175">
        <v>0</v>
      </c>
      <c r="H147" s="187">
        <v>0</v>
      </c>
      <c r="I147" s="173">
        <f t="shared" si="126"/>
        <v>643.02458684667067</v>
      </c>
      <c r="J147" s="168"/>
      <c r="K147" s="188" t="s">
        <v>139</v>
      </c>
      <c r="L147" s="175">
        <v>107.78615213721166</v>
      </c>
      <c r="M147" s="175">
        <v>437.13066175006418</v>
      </c>
      <c r="N147" s="175">
        <v>98.107772959394893</v>
      </c>
      <c r="O147" s="175">
        <v>0</v>
      </c>
      <c r="P147" s="175">
        <v>3.6536007547391537E-2</v>
      </c>
      <c r="Q147" s="175">
        <v>0</v>
      </c>
      <c r="R147" s="176">
        <v>0</v>
      </c>
      <c r="S147" s="177">
        <f t="shared" si="127"/>
        <v>643.06112285421807</v>
      </c>
      <c r="U147" s="234" t="s">
        <v>139</v>
      </c>
      <c r="V147" s="226">
        <v>105.89291066752052</v>
      </c>
      <c r="W147" s="226">
        <v>0</v>
      </c>
      <c r="X147" s="226">
        <v>0</v>
      </c>
      <c r="Y147" s="226">
        <v>437.13066175006418</v>
      </c>
      <c r="Z147" s="226">
        <v>98.107772959394893</v>
      </c>
      <c r="AA147" s="226">
        <v>0</v>
      </c>
      <c r="AB147" s="226">
        <v>3.6536007547391537E-2</v>
      </c>
      <c r="AC147" s="227">
        <v>1.8932414696911404</v>
      </c>
      <c r="AD147" s="226">
        <v>1.8932414696911404</v>
      </c>
      <c r="AE147" s="226">
        <v>0</v>
      </c>
      <c r="AF147" s="226">
        <v>0</v>
      </c>
      <c r="AG147" s="226">
        <v>0</v>
      </c>
      <c r="AH147" s="226">
        <v>0</v>
      </c>
      <c r="AI147" s="229">
        <f t="shared" si="128"/>
        <v>643.06112285421807</v>
      </c>
      <c r="BA147" s="160"/>
      <c r="BR147" s="160"/>
      <c r="CG147" s="160"/>
    </row>
    <row r="148" spans="1:85" ht="15">
      <c r="A148" s="178" t="s">
        <v>25</v>
      </c>
      <c r="B148" s="179">
        <v>184.94120014903231</v>
      </c>
      <c r="C148" s="179">
        <v>7.8180957322303346</v>
      </c>
      <c r="D148" s="179">
        <v>2.5066843650982138</v>
      </c>
      <c r="E148" s="179">
        <v>369.19201111426503</v>
      </c>
      <c r="F148" s="362"/>
      <c r="G148" s="179">
        <v>69.388724961430327</v>
      </c>
      <c r="H148" s="180">
        <v>0</v>
      </c>
      <c r="I148" s="181">
        <f t="shared" si="126"/>
        <v>633.84671632205618</v>
      </c>
      <c r="J148" s="168"/>
      <c r="K148" s="182" t="s">
        <v>25</v>
      </c>
      <c r="L148" s="183">
        <v>184.94120014903231</v>
      </c>
      <c r="M148" s="183">
        <v>7.8180957322303346</v>
      </c>
      <c r="N148" s="183">
        <v>2.5066843650982138</v>
      </c>
      <c r="O148" s="183">
        <v>369.19201111426503</v>
      </c>
      <c r="P148" s="183">
        <v>7.6803756654893816</v>
      </c>
      <c r="Q148" s="183">
        <v>69.388724961430327</v>
      </c>
      <c r="R148" s="184">
        <v>0</v>
      </c>
      <c r="S148" s="185">
        <f t="shared" si="127"/>
        <v>641.52709198754553</v>
      </c>
      <c r="U148" s="230" t="s">
        <v>25</v>
      </c>
      <c r="V148" s="231">
        <v>5.1724044440720069</v>
      </c>
      <c r="W148" s="231">
        <v>128.01090968407442</v>
      </c>
      <c r="X148" s="231">
        <v>69.388724961430327</v>
      </c>
      <c r="Y148" s="231">
        <v>7.8180957322303346</v>
      </c>
      <c r="Z148" s="231">
        <v>2.4796609351695116</v>
      </c>
      <c r="AA148" s="231">
        <v>210.76206087652048</v>
      </c>
      <c r="AB148" s="231">
        <v>7.6803756654893816</v>
      </c>
      <c r="AC148" s="232">
        <v>210.21485968855913</v>
      </c>
      <c r="AD148" s="231">
        <v>51.757886020885884</v>
      </c>
      <c r="AE148" s="231">
        <v>158.42995023774452</v>
      </c>
      <c r="AF148" s="231">
        <v>0</v>
      </c>
      <c r="AG148" s="231">
        <v>2.7023429928702034E-2</v>
      </c>
      <c r="AH148" s="231">
        <v>0</v>
      </c>
      <c r="AI148" s="233">
        <f t="shared" si="128"/>
        <v>641.52709198754565</v>
      </c>
      <c r="BA148" s="160"/>
      <c r="BR148" s="160"/>
      <c r="CG148" s="160"/>
    </row>
    <row r="149" spans="1:85" ht="15">
      <c r="A149" s="186" t="s">
        <v>24</v>
      </c>
      <c r="B149" s="175">
        <v>115.61615948299234</v>
      </c>
      <c r="C149" s="175">
        <v>0</v>
      </c>
      <c r="D149" s="175">
        <v>0</v>
      </c>
      <c r="E149" s="175">
        <v>0</v>
      </c>
      <c r="F149" s="362"/>
      <c r="G149" s="175">
        <v>0</v>
      </c>
      <c r="H149" s="187">
        <v>0</v>
      </c>
      <c r="I149" s="173">
        <f t="shared" si="126"/>
        <v>115.61615948299234</v>
      </c>
      <c r="J149" s="168"/>
      <c r="K149" s="188" t="s">
        <v>24</v>
      </c>
      <c r="L149" s="175">
        <v>115.61615948299234</v>
      </c>
      <c r="M149" s="175">
        <v>0</v>
      </c>
      <c r="N149" s="175">
        <v>0</v>
      </c>
      <c r="O149" s="175">
        <v>0</v>
      </c>
      <c r="P149" s="175">
        <v>0</v>
      </c>
      <c r="Q149" s="175">
        <v>0</v>
      </c>
      <c r="R149" s="176">
        <v>0</v>
      </c>
      <c r="S149" s="177">
        <f t="shared" si="127"/>
        <v>115.61615948299234</v>
      </c>
      <c r="U149" s="234" t="s">
        <v>24</v>
      </c>
      <c r="V149" s="226">
        <v>23.123231896598469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7">
        <v>92.492927586393876</v>
      </c>
      <c r="AD149" s="226">
        <v>92.492927586393876</v>
      </c>
      <c r="AE149" s="226">
        <v>0</v>
      </c>
      <c r="AF149" s="226">
        <v>0</v>
      </c>
      <c r="AG149" s="226">
        <v>0</v>
      </c>
      <c r="AH149" s="226">
        <v>0</v>
      </c>
      <c r="AI149" s="229">
        <f t="shared" si="128"/>
        <v>115.61615948299234</v>
      </c>
      <c r="BA149" s="160"/>
      <c r="BR149" s="160"/>
      <c r="CG149" s="160"/>
    </row>
    <row r="150" spans="1:85" ht="15">
      <c r="A150" s="178" t="s">
        <v>60</v>
      </c>
      <c r="B150" s="179">
        <v>0.38988626713142854</v>
      </c>
      <c r="C150" s="179">
        <v>0</v>
      </c>
      <c r="D150" s="179">
        <v>0</v>
      </c>
      <c r="E150" s="179">
        <v>0</v>
      </c>
      <c r="F150" s="362"/>
      <c r="G150" s="179">
        <v>0</v>
      </c>
      <c r="H150" s="180">
        <v>0</v>
      </c>
      <c r="I150" s="181">
        <f t="shared" si="126"/>
        <v>0.38988626713142854</v>
      </c>
      <c r="J150" s="168"/>
      <c r="K150" s="182" t="s">
        <v>60</v>
      </c>
      <c r="L150" s="183">
        <v>0.38988626713142854</v>
      </c>
      <c r="M150" s="183">
        <v>0</v>
      </c>
      <c r="N150" s="183">
        <v>0</v>
      </c>
      <c r="O150" s="183">
        <v>0</v>
      </c>
      <c r="P150" s="183">
        <v>0</v>
      </c>
      <c r="Q150" s="183">
        <v>0</v>
      </c>
      <c r="R150" s="184">
        <v>0</v>
      </c>
      <c r="S150" s="185">
        <f t="shared" si="127"/>
        <v>0.38988626713142854</v>
      </c>
      <c r="U150" s="230" t="s">
        <v>60</v>
      </c>
      <c r="V150" s="231">
        <v>0.38988626713142854</v>
      </c>
      <c r="W150" s="231">
        <v>0</v>
      </c>
      <c r="X150" s="231">
        <v>0</v>
      </c>
      <c r="Y150" s="231">
        <v>0</v>
      </c>
      <c r="Z150" s="231">
        <v>0</v>
      </c>
      <c r="AA150" s="231">
        <v>0</v>
      </c>
      <c r="AB150" s="231">
        <v>0</v>
      </c>
      <c r="AC150" s="232">
        <v>0</v>
      </c>
      <c r="AD150" s="231">
        <v>0</v>
      </c>
      <c r="AE150" s="231">
        <v>0</v>
      </c>
      <c r="AF150" s="231">
        <v>0</v>
      </c>
      <c r="AG150" s="231">
        <v>0</v>
      </c>
      <c r="AH150" s="231">
        <v>0</v>
      </c>
      <c r="AI150" s="233">
        <f t="shared" si="128"/>
        <v>0.38988626713142854</v>
      </c>
      <c r="BA150" s="160"/>
      <c r="BR150" s="160"/>
      <c r="CG150" s="160"/>
    </row>
    <row r="151" spans="1:85" ht="15">
      <c r="A151" s="186" t="s">
        <v>22</v>
      </c>
      <c r="B151" s="175">
        <v>0</v>
      </c>
      <c r="C151" s="175">
        <v>1.3339794314581774</v>
      </c>
      <c r="D151" s="175">
        <v>0</v>
      </c>
      <c r="E151" s="175">
        <v>0</v>
      </c>
      <c r="F151" s="362"/>
      <c r="G151" s="175">
        <v>0</v>
      </c>
      <c r="H151" s="187">
        <v>0</v>
      </c>
      <c r="I151" s="173">
        <f t="shared" si="126"/>
        <v>1.3339794314581774</v>
      </c>
      <c r="J151" s="168"/>
      <c r="K151" s="188" t="s">
        <v>22</v>
      </c>
      <c r="L151" s="175">
        <v>0</v>
      </c>
      <c r="M151" s="175">
        <v>1.3339794314581774</v>
      </c>
      <c r="N151" s="175">
        <v>0</v>
      </c>
      <c r="O151" s="175">
        <v>0</v>
      </c>
      <c r="P151" s="175">
        <v>2.0427589589119903</v>
      </c>
      <c r="Q151" s="175">
        <v>0</v>
      </c>
      <c r="R151" s="176">
        <v>0</v>
      </c>
      <c r="S151" s="177">
        <f t="shared" si="127"/>
        <v>3.3767383903701678</v>
      </c>
      <c r="U151" s="234" t="s">
        <v>22</v>
      </c>
      <c r="V151" s="226">
        <v>0</v>
      </c>
      <c r="W151" s="226">
        <v>0</v>
      </c>
      <c r="X151" s="226">
        <v>0</v>
      </c>
      <c r="Y151" s="226">
        <v>1.3339794314581774</v>
      </c>
      <c r="Z151" s="226">
        <v>0</v>
      </c>
      <c r="AA151" s="226">
        <v>0</v>
      </c>
      <c r="AB151" s="226">
        <v>2.0427589589119903</v>
      </c>
      <c r="AC151" s="227">
        <v>0</v>
      </c>
      <c r="AD151" s="226">
        <v>0</v>
      </c>
      <c r="AE151" s="226">
        <v>0</v>
      </c>
      <c r="AF151" s="226">
        <v>0</v>
      </c>
      <c r="AG151" s="226">
        <v>0</v>
      </c>
      <c r="AH151" s="226">
        <v>0</v>
      </c>
      <c r="AI151" s="229">
        <f t="shared" si="128"/>
        <v>3.3767383903701678</v>
      </c>
      <c r="BA151" s="160"/>
      <c r="BR151" s="160"/>
      <c r="CG151" s="160"/>
    </row>
    <row r="152" spans="1:85" ht="15">
      <c r="A152" s="178" t="s">
        <v>21</v>
      </c>
      <c r="B152" s="179">
        <v>0</v>
      </c>
      <c r="C152" s="179">
        <v>0.2287578880373061</v>
      </c>
      <c r="D152" s="179">
        <v>0</v>
      </c>
      <c r="E152" s="179">
        <v>0</v>
      </c>
      <c r="F152" s="362"/>
      <c r="G152" s="179">
        <v>0</v>
      </c>
      <c r="H152" s="180">
        <v>0</v>
      </c>
      <c r="I152" s="181">
        <f t="shared" si="126"/>
        <v>0.2287578880373061</v>
      </c>
      <c r="J152" s="168"/>
      <c r="K152" s="182" t="s">
        <v>21</v>
      </c>
      <c r="L152" s="183">
        <v>0</v>
      </c>
      <c r="M152" s="183">
        <v>0.2287578880373061</v>
      </c>
      <c r="N152" s="183">
        <v>0</v>
      </c>
      <c r="O152" s="183">
        <v>0</v>
      </c>
      <c r="P152" s="183">
        <v>0</v>
      </c>
      <c r="Q152" s="183">
        <v>0</v>
      </c>
      <c r="R152" s="184">
        <v>0</v>
      </c>
      <c r="S152" s="185">
        <f t="shared" si="127"/>
        <v>0.2287578880373061</v>
      </c>
      <c r="U152" s="230" t="s">
        <v>61</v>
      </c>
      <c r="V152" s="231">
        <v>0</v>
      </c>
      <c r="W152" s="231">
        <v>0</v>
      </c>
      <c r="X152" s="231">
        <v>0</v>
      </c>
      <c r="Y152" s="231">
        <v>0.2287578880373061</v>
      </c>
      <c r="Z152" s="231">
        <v>0</v>
      </c>
      <c r="AA152" s="231">
        <v>0</v>
      </c>
      <c r="AB152" s="231">
        <v>0</v>
      </c>
      <c r="AC152" s="232">
        <v>0</v>
      </c>
      <c r="AD152" s="231">
        <v>0</v>
      </c>
      <c r="AE152" s="231">
        <v>0</v>
      </c>
      <c r="AF152" s="231">
        <v>0</v>
      </c>
      <c r="AG152" s="231">
        <v>0</v>
      </c>
      <c r="AH152" s="231">
        <v>0</v>
      </c>
      <c r="AI152" s="233">
        <f t="shared" si="128"/>
        <v>0.2287578880373061</v>
      </c>
      <c r="BA152" s="160"/>
      <c r="BR152" s="160"/>
      <c r="CG152" s="160"/>
    </row>
    <row r="153" spans="1:85" ht="15">
      <c r="A153" s="189" t="s">
        <v>64</v>
      </c>
      <c r="B153" s="175">
        <v>0</v>
      </c>
      <c r="C153" s="175">
        <v>0</v>
      </c>
      <c r="D153" s="175">
        <v>0</v>
      </c>
      <c r="E153" s="175">
        <v>0</v>
      </c>
      <c r="F153" s="362"/>
      <c r="G153" s="175">
        <v>0</v>
      </c>
      <c r="H153" s="187">
        <v>0</v>
      </c>
      <c r="I153" s="173">
        <f t="shared" si="126"/>
        <v>0</v>
      </c>
      <c r="J153" s="168"/>
      <c r="K153" s="190" t="s">
        <v>64</v>
      </c>
      <c r="L153" s="175">
        <v>0</v>
      </c>
      <c r="M153" s="175">
        <v>0</v>
      </c>
      <c r="N153" s="175">
        <v>0</v>
      </c>
      <c r="O153" s="175">
        <v>0</v>
      </c>
      <c r="P153" s="175">
        <v>0</v>
      </c>
      <c r="Q153" s="175">
        <v>0</v>
      </c>
      <c r="R153" s="176">
        <v>0</v>
      </c>
      <c r="S153" s="177">
        <f t="shared" si="127"/>
        <v>0</v>
      </c>
      <c r="U153" s="235" t="s">
        <v>62</v>
      </c>
      <c r="V153" s="226">
        <v>0</v>
      </c>
      <c r="W153" s="226">
        <v>0</v>
      </c>
      <c r="X153" s="226">
        <v>0</v>
      </c>
      <c r="Y153" s="226">
        <v>0</v>
      </c>
      <c r="Z153" s="226">
        <v>0</v>
      </c>
      <c r="AA153" s="226">
        <v>0</v>
      </c>
      <c r="AB153" s="226">
        <v>0</v>
      </c>
      <c r="AC153" s="227">
        <v>0</v>
      </c>
      <c r="AD153" s="228">
        <v>0</v>
      </c>
      <c r="AE153" s="228">
        <v>0</v>
      </c>
      <c r="AF153" s="228">
        <v>0</v>
      </c>
      <c r="AG153" s="228">
        <v>0</v>
      </c>
      <c r="AH153" s="228">
        <v>0</v>
      </c>
      <c r="AI153" s="229">
        <f t="shared" si="128"/>
        <v>0</v>
      </c>
      <c r="BA153" s="160"/>
      <c r="BR153" s="160"/>
      <c r="CG153" s="160"/>
    </row>
    <row r="154" spans="1:85">
      <c r="A154" s="191" t="s">
        <v>23</v>
      </c>
      <c r="B154" s="192">
        <v>0</v>
      </c>
      <c r="C154" s="192">
        <v>0</v>
      </c>
      <c r="D154" s="192">
        <v>0</v>
      </c>
      <c r="E154" s="192">
        <v>0</v>
      </c>
      <c r="F154" s="362"/>
      <c r="G154" s="192">
        <v>0</v>
      </c>
      <c r="H154" s="193">
        <v>0</v>
      </c>
      <c r="I154" s="194">
        <f t="shared" si="126"/>
        <v>0</v>
      </c>
      <c r="J154" s="168"/>
      <c r="K154" s="195" t="s">
        <v>23</v>
      </c>
      <c r="L154" s="196">
        <v>0</v>
      </c>
      <c r="M154" s="196">
        <v>0</v>
      </c>
      <c r="N154" s="196">
        <v>0</v>
      </c>
      <c r="O154" s="196">
        <v>0</v>
      </c>
      <c r="P154" s="196">
        <v>0</v>
      </c>
      <c r="Q154" s="196">
        <v>0</v>
      </c>
      <c r="R154" s="197">
        <v>0</v>
      </c>
      <c r="S154" s="198">
        <f t="shared" si="127"/>
        <v>0</v>
      </c>
      <c r="U154" s="236" t="s">
        <v>66</v>
      </c>
      <c r="V154" s="237">
        <v>0</v>
      </c>
      <c r="W154" s="237">
        <v>0</v>
      </c>
      <c r="X154" s="237">
        <v>0</v>
      </c>
      <c r="Y154" s="237">
        <v>0</v>
      </c>
      <c r="Z154" s="237">
        <v>0</v>
      </c>
      <c r="AA154" s="237">
        <v>0</v>
      </c>
      <c r="AB154" s="237">
        <v>0</v>
      </c>
      <c r="AC154" s="237">
        <v>0</v>
      </c>
      <c r="AD154" s="237">
        <v>0</v>
      </c>
      <c r="AE154" s="237">
        <v>0</v>
      </c>
      <c r="AF154" s="237">
        <v>0</v>
      </c>
      <c r="AG154" s="237">
        <v>0</v>
      </c>
      <c r="AH154" s="125">
        <v>0</v>
      </c>
      <c r="AI154" s="238">
        <f t="shared" si="128"/>
        <v>0</v>
      </c>
      <c r="BA154" s="160"/>
      <c r="BR154" s="160"/>
      <c r="CG154" s="160"/>
    </row>
    <row r="155" spans="1:85">
      <c r="A155" s="199" t="s">
        <v>19</v>
      </c>
      <c r="B155" s="200">
        <v>0</v>
      </c>
      <c r="C155" s="200">
        <v>0</v>
      </c>
      <c r="D155" s="200">
        <v>0</v>
      </c>
      <c r="E155" s="200">
        <v>0</v>
      </c>
      <c r="F155" s="362"/>
      <c r="G155" s="200">
        <v>0</v>
      </c>
      <c r="H155" s="201">
        <v>0</v>
      </c>
      <c r="I155" s="202">
        <f t="shared" si="126"/>
        <v>0</v>
      </c>
      <c r="J155" s="168"/>
      <c r="K155" s="203" t="s">
        <v>19</v>
      </c>
      <c r="L155" s="200">
        <v>0</v>
      </c>
      <c r="M155" s="200">
        <v>0</v>
      </c>
      <c r="N155" s="200">
        <v>0</v>
      </c>
      <c r="O155" s="200">
        <v>0</v>
      </c>
      <c r="P155" s="200">
        <v>0</v>
      </c>
      <c r="Q155" s="200">
        <v>0</v>
      </c>
      <c r="R155" s="204">
        <v>0</v>
      </c>
      <c r="S155" s="205">
        <f t="shared" si="127"/>
        <v>0</v>
      </c>
      <c r="U155" s="239" t="s">
        <v>19</v>
      </c>
      <c r="V155" s="240">
        <v>0</v>
      </c>
      <c r="W155" s="240">
        <v>0</v>
      </c>
      <c r="X155" s="240">
        <v>0</v>
      </c>
      <c r="Y155" s="240">
        <v>0</v>
      </c>
      <c r="Z155" s="240">
        <v>0</v>
      </c>
      <c r="AA155" s="240">
        <v>0</v>
      </c>
      <c r="AB155" s="240">
        <v>0</v>
      </c>
      <c r="AC155" s="240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2">
        <f t="shared" si="128"/>
        <v>0</v>
      </c>
      <c r="BA155" s="160"/>
      <c r="BR155" s="160"/>
      <c r="CG155" s="160"/>
    </row>
    <row r="156" spans="1:85">
      <c r="A156" s="191" t="s">
        <v>20</v>
      </c>
      <c r="B156" s="192">
        <v>0</v>
      </c>
      <c r="C156" s="192">
        <v>0</v>
      </c>
      <c r="D156" s="192">
        <v>0</v>
      </c>
      <c r="E156" s="192">
        <v>0</v>
      </c>
      <c r="F156" s="362"/>
      <c r="G156" s="192">
        <v>0</v>
      </c>
      <c r="H156" s="193">
        <v>0</v>
      </c>
      <c r="I156" s="194">
        <f t="shared" si="126"/>
        <v>0</v>
      </c>
      <c r="J156" s="168"/>
      <c r="K156" s="195" t="s">
        <v>20</v>
      </c>
      <c r="L156" s="196">
        <v>0</v>
      </c>
      <c r="M156" s="196">
        <v>0</v>
      </c>
      <c r="N156" s="196">
        <v>0</v>
      </c>
      <c r="O156" s="196">
        <v>0</v>
      </c>
      <c r="P156" s="196">
        <v>0</v>
      </c>
      <c r="Q156" s="196">
        <v>0</v>
      </c>
      <c r="R156" s="197">
        <v>0</v>
      </c>
      <c r="S156" s="198">
        <f t="shared" si="127"/>
        <v>0</v>
      </c>
      <c r="U156" s="236" t="s">
        <v>20</v>
      </c>
      <c r="V156" s="237">
        <v>0</v>
      </c>
      <c r="W156" s="237">
        <v>0</v>
      </c>
      <c r="X156" s="237">
        <v>0</v>
      </c>
      <c r="Y156" s="237">
        <v>0</v>
      </c>
      <c r="Z156" s="237">
        <v>0</v>
      </c>
      <c r="AA156" s="237">
        <v>0</v>
      </c>
      <c r="AB156" s="237">
        <v>0</v>
      </c>
      <c r="AC156" s="237">
        <v>0</v>
      </c>
      <c r="AD156" s="237">
        <v>0</v>
      </c>
      <c r="AE156" s="237">
        <v>0</v>
      </c>
      <c r="AF156" s="237">
        <v>0</v>
      </c>
      <c r="AG156" s="237">
        <v>0</v>
      </c>
      <c r="AH156" s="125">
        <v>0</v>
      </c>
      <c r="AI156" s="238">
        <f t="shared" si="128"/>
        <v>0</v>
      </c>
      <c r="BA156" s="160"/>
      <c r="BR156" s="160"/>
      <c r="CG156" s="160"/>
    </row>
    <row r="157" spans="1:85" ht="15" thickBot="1">
      <c r="A157" s="206" t="s">
        <v>11</v>
      </c>
      <c r="B157" s="207">
        <v>0</v>
      </c>
      <c r="C157" s="207">
        <v>0</v>
      </c>
      <c r="D157" s="207">
        <v>0</v>
      </c>
      <c r="E157" s="207">
        <v>0</v>
      </c>
      <c r="F157" s="363"/>
      <c r="G157" s="207">
        <v>0</v>
      </c>
      <c r="H157" s="208">
        <v>0</v>
      </c>
      <c r="I157" s="209">
        <f t="shared" si="126"/>
        <v>0</v>
      </c>
      <c r="J157" s="168"/>
      <c r="K157" s="210" t="s">
        <v>11</v>
      </c>
      <c r="L157" s="207">
        <v>0</v>
      </c>
      <c r="M157" s="207">
        <v>0</v>
      </c>
      <c r="N157" s="207">
        <v>0</v>
      </c>
      <c r="O157" s="207">
        <v>0</v>
      </c>
      <c r="P157" s="207">
        <v>0</v>
      </c>
      <c r="Q157" s="207">
        <v>0</v>
      </c>
      <c r="R157" s="211">
        <v>0</v>
      </c>
      <c r="S157" s="212">
        <f t="shared" si="127"/>
        <v>0</v>
      </c>
      <c r="U157" s="239" t="s">
        <v>11</v>
      </c>
      <c r="V157" s="240">
        <v>0</v>
      </c>
      <c r="W157" s="240">
        <v>0</v>
      </c>
      <c r="X157" s="240">
        <v>0</v>
      </c>
      <c r="Y157" s="240">
        <v>0</v>
      </c>
      <c r="Z157" s="240">
        <v>0</v>
      </c>
      <c r="AA157" s="240">
        <v>0</v>
      </c>
      <c r="AB157" s="240">
        <v>0</v>
      </c>
      <c r="AC157" s="240">
        <v>0</v>
      </c>
      <c r="AD157" s="241">
        <v>0</v>
      </c>
      <c r="AE157" s="241">
        <v>0</v>
      </c>
      <c r="AF157" s="241">
        <v>0</v>
      </c>
      <c r="AG157" s="241">
        <v>0</v>
      </c>
      <c r="AH157" s="241">
        <v>0</v>
      </c>
      <c r="AI157" s="242">
        <f t="shared" si="128"/>
        <v>0</v>
      </c>
      <c r="BA157" s="160"/>
      <c r="BR157" s="160"/>
      <c r="CG157" s="160"/>
    </row>
    <row r="158" spans="1:85" ht="15">
      <c r="A158" s="213" t="s">
        <v>26</v>
      </c>
      <c r="B158" s="214">
        <f>SUM(B137:B153)</f>
        <v>427.70596489977169</v>
      </c>
      <c r="C158" s="214">
        <f t="shared" ref="C158:H158" si="129">SUM(C137:C153)</f>
        <v>628.96083220858759</v>
      </c>
      <c r="D158" s="214">
        <f t="shared" si="129"/>
        <v>123.36749711215595</v>
      </c>
      <c r="E158" s="214">
        <f t="shared" si="129"/>
        <v>369.19201111426503</v>
      </c>
      <c r="F158" s="214">
        <f t="shared" si="129"/>
        <v>0</v>
      </c>
      <c r="G158" s="214">
        <f t="shared" si="129"/>
        <v>69.388724961430327</v>
      </c>
      <c r="H158" s="216">
        <f t="shared" si="129"/>
        <v>0</v>
      </c>
      <c r="I158" s="173">
        <f t="shared" ref="I158" si="130">SUM(I137:I153)</f>
        <v>1618.6150302962105</v>
      </c>
      <c r="J158" s="168"/>
      <c r="K158" s="215" t="s">
        <v>26</v>
      </c>
      <c r="L158" s="214">
        <f>SUM(L137:L153)</f>
        <v>427.70596489977169</v>
      </c>
      <c r="M158" s="214">
        <f t="shared" ref="M158:R158" si="131">SUM(M137:M153)</f>
        <v>628.96083220858759</v>
      </c>
      <c r="N158" s="214">
        <f t="shared" si="131"/>
        <v>123.36749711215595</v>
      </c>
      <c r="O158" s="214">
        <f t="shared" si="131"/>
        <v>369.19201111426503</v>
      </c>
      <c r="P158" s="214">
        <f t="shared" si="131"/>
        <v>51.802247290018407</v>
      </c>
      <c r="Q158" s="214">
        <f t="shared" si="131"/>
        <v>69.388724961430327</v>
      </c>
      <c r="R158" s="216">
        <f t="shared" si="131"/>
        <v>0</v>
      </c>
      <c r="S158" s="217">
        <f t="shared" ref="S158" si="132">SUM(S137:S153)</f>
        <v>1670.4172775862287</v>
      </c>
      <c r="T158" s="160" t="str">
        <f>IF(ABS(S158-AI158)&gt;0.01,S158-AI158,"")</f>
        <v/>
      </c>
      <c r="U158" s="243" t="s">
        <v>63</v>
      </c>
      <c r="V158" s="244">
        <f>SUM(V137:V153)</f>
        <v>153.55100013872641</v>
      </c>
      <c r="W158" s="244">
        <f t="shared" ref="W158:AH158" si="133">SUM(W137:W153)</f>
        <v>128.01090968407442</v>
      </c>
      <c r="X158" s="244">
        <f t="shared" si="133"/>
        <v>69.388724961430327</v>
      </c>
      <c r="Y158" s="244">
        <f t="shared" si="133"/>
        <v>628.96083220858759</v>
      </c>
      <c r="Z158" s="244">
        <f t="shared" si="133"/>
        <v>104.5340840301879</v>
      </c>
      <c r="AA158" s="244">
        <f t="shared" si="133"/>
        <v>210.76206087652048</v>
      </c>
      <c r="AB158" s="244">
        <f t="shared" si="133"/>
        <v>51.802247290018407</v>
      </c>
      <c r="AC158" s="244">
        <f t="shared" si="133"/>
        <v>323.40741839668351</v>
      </c>
      <c r="AD158" s="245">
        <f t="shared" si="133"/>
        <v>146.14405507697091</v>
      </c>
      <c r="AE158" s="245">
        <f t="shared" si="133"/>
        <v>158.42995023774452</v>
      </c>
      <c r="AF158" s="245">
        <f t="shared" si="133"/>
        <v>0</v>
      </c>
      <c r="AG158" s="245">
        <f t="shared" si="133"/>
        <v>18.833413081968043</v>
      </c>
      <c r="AH158" s="245">
        <f t="shared" si="133"/>
        <v>0</v>
      </c>
      <c r="AI158" s="246">
        <f>SUM(V158:AC158)</f>
        <v>1670.4172775862289</v>
      </c>
      <c r="BA158" s="160"/>
      <c r="BR158" s="160"/>
      <c r="CG158" s="160"/>
    </row>
    <row r="159" spans="1:85" s="23" customFormat="1" ht="15" thickBot="1">
      <c r="A159" s="30" t="s">
        <v>88</v>
      </c>
      <c r="B159" s="47">
        <f>IF($I158=0,"-",B158/$I158)</f>
        <v>0.26424193331597845</v>
      </c>
      <c r="C159" s="47">
        <f t="shared" ref="C159:H159" si="134">IF($I158=0,"-",C158/$I158)</f>
        <v>0.38857963162092113</v>
      </c>
      <c r="D159" s="47">
        <f t="shared" si="134"/>
        <v>7.621793620041907E-2</v>
      </c>
      <c r="E159" s="47">
        <f t="shared" si="134"/>
        <v>0.22809130287558368</v>
      </c>
      <c r="F159" s="47">
        <f t="shared" si="134"/>
        <v>0</v>
      </c>
      <c r="G159" s="47">
        <f t="shared" si="134"/>
        <v>4.2869195987097701E-2</v>
      </c>
      <c r="H159" s="70">
        <f t="shared" si="134"/>
        <v>0</v>
      </c>
      <c r="I159" s="48">
        <f>SUM(B159:H159)</f>
        <v>1</v>
      </c>
      <c r="J159" s="160"/>
      <c r="K159" s="81" t="s">
        <v>88</v>
      </c>
      <c r="L159" s="98">
        <f>IF($S158=0,"-",L158/$S158)</f>
        <v>0.25604737848366338</v>
      </c>
      <c r="M159" s="98">
        <f t="shared" ref="M159:R159" si="135">IF($S158=0,"-",M158/$S158)</f>
        <v>0.37652917067371505</v>
      </c>
      <c r="N159" s="98">
        <f t="shared" si="135"/>
        <v>7.3854299023070058E-2</v>
      </c>
      <c r="O159" s="98">
        <f t="shared" si="135"/>
        <v>0.2210178355241581</v>
      </c>
      <c r="P159" s="98">
        <f t="shared" si="135"/>
        <v>3.1011560994432016E-2</v>
      </c>
      <c r="Q159" s="98">
        <f t="shared" si="135"/>
        <v>4.1539755300961566E-2</v>
      </c>
      <c r="R159" s="99">
        <f t="shared" si="135"/>
        <v>0</v>
      </c>
      <c r="S159" s="100">
        <f>SUM(L159:R159)</f>
        <v>1.0000000000000002</v>
      </c>
      <c r="U159" s="110" t="s">
        <v>88</v>
      </c>
      <c r="V159" s="133">
        <f>+V158/$AI158</f>
        <v>9.1923737977979536E-2</v>
      </c>
      <c r="W159" s="133">
        <f t="shared" ref="W159:AH159" si="136">+W158/$AI158</f>
        <v>7.6634091015301026E-2</v>
      </c>
      <c r="X159" s="133">
        <f t="shared" si="136"/>
        <v>4.1539755300961559E-2</v>
      </c>
      <c r="Y159" s="133">
        <f t="shared" si="136"/>
        <v>0.376529170673715</v>
      </c>
      <c r="Z159" s="133">
        <f t="shared" si="136"/>
        <v>6.2579623326957434E-2</v>
      </c>
      <c r="AA159" s="133">
        <f t="shared" si="136"/>
        <v>0.1261733003510799</v>
      </c>
      <c r="AB159" s="133">
        <f t="shared" si="136"/>
        <v>3.1011560994432013E-2</v>
      </c>
      <c r="AC159" s="133">
        <f t="shared" si="136"/>
        <v>0.19360876035957358</v>
      </c>
      <c r="AD159" s="133">
        <f t="shared" si="136"/>
        <v>8.7489549490382817E-2</v>
      </c>
      <c r="AE159" s="133">
        <f t="shared" si="136"/>
        <v>9.4844535173078143E-2</v>
      </c>
      <c r="AF159" s="133">
        <f t="shared" si="136"/>
        <v>0</v>
      </c>
      <c r="AG159" s="133">
        <f t="shared" si="136"/>
        <v>1.1274675696112608E-2</v>
      </c>
      <c r="AH159" s="133">
        <f t="shared" si="136"/>
        <v>0</v>
      </c>
      <c r="AI159" s="134">
        <f>SUM(V159:AC159)</f>
        <v>1</v>
      </c>
    </row>
    <row r="160" spans="1:85" ht="15" thickBot="1">
      <c r="A160" s="247"/>
      <c r="B160" s="247"/>
      <c r="C160" s="247"/>
      <c r="D160" s="247"/>
      <c r="E160" s="247"/>
      <c r="F160" s="247"/>
      <c r="G160" s="247"/>
      <c r="H160" s="247"/>
      <c r="I160" s="247"/>
      <c r="K160" s="247"/>
      <c r="AI160" s="168"/>
      <c r="BA160" s="160"/>
      <c r="BR160" s="160"/>
      <c r="CG160" s="160"/>
    </row>
    <row r="161" spans="1:85" ht="28.5">
      <c r="A161" s="312" t="s">
        <v>34</v>
      </c>
      <c r="B161" s="164" t="s">
        <v>0</v>
      </c>
      <c r="C161" s="164" t="s">
        <v>1</v>
      </c>
      <c r="D161" s="164" t="s">
        <v>2</v>
      </c>
      <c r="E161" s="164" t="s">
        <v>3</v>
      </c>
      <c r="F161" s="164" t="s">
        <v>27</v>
      </c>
      <c r="G161" s="164" t="s">
        <v>4</v>
      </c>
      <c r="H161" s="164" t="s">
        <v>5</v>
      </c>
      <c r="I161" s="165" t="s">
        <v>6</v>
      </c>
      <c r="K161" s="314" t="s">
        <v>34</v>
      </c>
      <c r="L161" s="166" t="s">
        <v>0</v>
      </c>
      <c r="M161" s="166" t="s">
        <v>1</v>
      </c>
      <c r="N161" s="166" t="s">
        <v>2</v>
      </c>
      <c r="O161" s="166" t="s">
        <v>3</v>
      </c>
      <c r="P161" s="166" t="s">
        <v>27</v>
      </c>
      <c r="Q161" s="166" t="s">
        <v>4</v>
      </c>
      <c r="R161" s="166" t="s">
        <v>5</v>
      </c>
      <c r="S161" s="167" t="s">
        <v>6</v>
      </c>
      <c r="U161" s="316" t="s">
        <v>34</v>
      </c>
      <c r="V161" s="219" t="s">
        <v>74</v>
      </c>
      <c r="W161" s="219" t="s">
        <v>75</v>
      </c>
      <c r="X161" s="219" t="s">
        <v>4</v>
      </c>
      <c r="Y161" s="219" t="s">
        <v>1</v>
      </c>
      <c r="Z161" s="219" t="s">
        <v>2</v>
      </c>
      <c r="AA161" s="219" t="s">
        <v>3</v>
      </c>
      <c r="AB161" s="219" t="s">
        <v>55</v>
      </c>
      <c r="AC161" s="219" t="s">
        <v>68</v>
      </c>
      <c r="AD161" s="220" t="s">
        <v>76</v>
      </c>
      <c r="AE161" s="220" t="s">
        <v>83</v>
      </c>
      <c r="AF161" s="220" t="s">
        <v>77</v>
      </c>
      <c r="AG161" s="220" t="s">
        <v>84</v>
      </c>
      <c r="AH161" s="220" t="s">
        <v>85</v>
      </c>
      <c r="AI161" s="221" t="s">
        <v>63</v>
      </c>
      <c r="BA161" s="160"/>
      <c r="BR161" s="160"/>
      <c r="CG161" s="160"/>
    </row>
    <row r="162" spans="1:85" ht="15">
      <c r="A162" s="313" t="s">
        <v>34</v>
      </c>
      <c r="B162" s="318" t="s">
        <v>69</v>
      </c>
      <c r="C162" s="319"/>
      <c r="D162" s="319"/>
      <c r="E162" s="319"/>
      <c r="F162" s="319"/>
      <c r="G162" s="319"/>
      <c r="H162" s="319"/>
      <c r="I162" s="320"/>
      <c r="K162" s="315" t="s">
        <v>34</v>
      </c>
      <c r="L162" s="321" t="s">
        <v>69</v>
      </c>
      <c r="M162" s="322"/>
      <c r="N162" s="322"/>
      <c r="O162" s="322"/>
      <c r="P162" s="322"/>
      <c r="Q162" s="322"/>
      <c r="R162" s="322"/>
      <c r="S162" s="323"/>
      <c r="U162" s="317" t="s">
        <v>34</v>
      </c>
      <c r="V162" s="324" t="s">
        <v>69</v>
      </c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5"/>
      <c r="BA162" s="160"/>
      <c r="BR162" s="160"/>
      <c r="CG162" s="160"/>
    </row>
    <row r="163" spans="1:85" ht="15">
      <c r="A163" s="170" t="s">
        <v>7</v>
      </c>
      <c r="B163" s="171">
        <v>0</v>
      </c>
      <c r="C163" s="171">
        <v>0</v>
      </c>
      <c r="D163" s="171">
        <v>0</v>
      </c>
      <c r="E163" s="171">
        <v>0</v>
      </c>
      <c r="F163" s="361"/>
      <c r="G163" s="171">
        <v>0</v>
      </c>
      <c r="H163" s="172">
        <v>0</v>
      </c>
      <c r="I163" s="173">
        <f>SUM(B163:H163)</f>
        <v>0</v>
      </c>
      <c r="J163" s="168"/>
      <c r="K163" s="222" t="s">
        <v>7</v>
      </c>
      <c r="L163" s="171">
        <v>0</v>
      </c>
      <c r="M163" s="171">
        <v>0</v>
      </c>
      <c r="N163" s="171">
        <v>0</v>
      </c>
      <c r="O163" s="171">
        <v>0</v>
      </c>
      <c r="P163" s="171">
        <v>0</v>
      </c>
      <c r="Q163" s="171">
        <v>0</v>
      </c>
      <c r="R163" s="223">
        <v>0</v>
      </c>
      <c r="S163" s="224">
        <f>SUM(L163:R163)</f>
        <v>0</v>
      </c>
      <c r="U163" s="225" t="s">
        <v>7</v>
      </c>
      <c r="V163" s="226">
        <v>0</v>
      </c>
      <c r="W163" s="226">
        <v>0</v>
      </c>
      <c r="X163" s="226">
        <v>0</v>
      </c>
      <c r="Y163" s="226">
        <v>0</v>
      </c>
      <c r="Z163" s="226">
        <v>0</v>
      </c>
      <c r="AA163" s="226">
        <v>0</v>
      </c>
      <c r="AB163" s="226">
        <v>0</v>
      </c>
      <c r="AC163" s="227">
        <v>0</v>
      </c>
      <c r="AD163" s="228">
        <v>0</v>
      </c>
      <c r="AE163" s="228">
        <v>0</v>
      </c>
      <c r="AF163" s="228">
        <v>0</v>
      </c>
      <c r="AG163" s="228">
        <v>0</v>
      </c>
      <c r="AH163" s="228">
        <v>0</v>
      </c>
      <c r="AI163" s="229">
        <f>SUM(V163:AC163)</f>
        <v>0</v>
      </c>
      <c r="BA163" s="160"/>
      <c r="BR163" s="160"/>
      <c r="CG163" s="160"/>
    </row>
    <row r="164" spans="1:85" ht="15">
      <c r="A164" s="178" t="s">
        <v>8</v>
      </c>
      <c r="B164" s="179">
        <v>0</v>
      </c>
      <c r="C164" s="179">
        <v>0</v>
      </c>
      <c r="D164" s="179">
        <v>0</v>
      </c>
      <c r="E164" s="179">
        <v>0</v>
      </c>
      <c r="F164" s="362"/>
      <c r="G164" s="179">
        <v>0</v>
      </c>
      <c r="H164" s="180">
        <v>0</v>
      </c>
      <c r="I164" s="181">
        <f t="shared" ref="I164:I183" si="137">SUM(B164:H164)</f>
        <v>0</v>
      </c>
      <c r="J164" s="168"/>
      <c r="K164" s="182" t="s">
        <v>8</v>
      </c>
      <c r="L164" s="183">
        <v>0</v>
      </c>
      <c r="M164" s="183">
        <v>0</v>
      </c>
      <c r="N164" s="183">
        <v>0</v>
      </c>
      <c r="O164" s="183">
        <v>0</v>
      </c>
      <c r="P164" s="183">
        <v>0</v>
      </c>
      <c r="Q164" s="183">
        <v>0</v>
      </c>
      <c r="R164" s="184">
        <v>0</v>
      </c>
      <c r="S164" s="185">
        <f t="shared" ref="S164:S183" si="138">SUM(L164:R164)</f>
        <v>0</v>
      </c>
      <c r="U164" s="230" t="s">
        <v>8</v>
      </c>
      <c r="V164" s="231">
        <v>0</v>
      </c>
      <c r="W164" s="231">
        <v>0</v>
      </c>
      <c r="X164" s="231">
        <v>0</v>
      </c>
      <c r="Y164" s="231">
        <v>0</v>
      </c>
      <c r="Z164" s="231">
        <v>0</v>
      </c>
      <c r="AA164" s="231">
        <v>0</v>
      </c>
      <c r="AB164" s="231">
        <v>0</v>
      </c>
      <c r="AC164" s="232">
        <v>0</v>
      </c>
      <c r="AD164" s="231">
        <v>0</v>
      </c>
      <c r="AE164" s="231">
        <v>0</v>
      </c>
      <c r="AF164" s="231">
        <v>0</v>
      </c>
      <c r="AG164" s="231">
        <v>0</v>
      </c>
      <c r="AH164" s="231">
        <v>0</v>
      </c>
      <c r="AI164" s="233">
        <f t="shared" ref="AI164:AI183" si="139">SUM(V164:AC164)</f>
        <v>0</v>
      </c>
      <c r="BA164" s="160"/>
      <c r="BR164" s="160"/>
      <c r="CG164" s="160"/>
    </row>
    <row r="165" spans="1:85" ht="15">
      <c r="A165" s="186" t="s">
        <v>10</v>
      </c>
      <c r="B165" s="175">
        <v>0</v>
      </c>
      <c r="C165" s="175">
        <v>0</v>
      </c>
      <c r="D165" s="175">
        <v>0</v>
      </c>
      <c r="E165" s="175">
        <v>0</v>
      </c>
      <c r="F165" s="362"/>
      <c r="G165" s="175">
        <v>0</v>
      </c>
      <c r="H165" s="187">
        <v>0</v>
      </c>
      <c r="I165" s="173">
        <f t="shared" si="137"/>
        <v>0</v>
      </c>
      <c r="J165" s="168"/>
      <c r="K165" s="188" t="s">
        <v>10</v>
      </c>
      <c r="L165" s="175">
        <v>0</v>
      </c>
      <c r="M165" s="175">
        <v>0</v>
      </c>
      <c r="N165" s="175">
        <v>0</v>
      </c>
      <c r="O165" s="175">
        <v>0</v>
      </c>
      <c r="P165" s="175">
        <v>0</v>
      </c>
      <c r="Q165" s="175">
        <v>0</v>
      </c>
      <c r="R165" s="176">
        <v>0</v>
      </c>
      <c r="S165" s="177">
        <f t="shared" si="138"/>
        <v>0</v>
      </c>
      <c r="U165" s="234" t="s">
        <v>10</v>
      </c>
      <c r="V165" s="226">
        <v>0</v>
      </c>
      <c r="W165" s="226">
        <v>0</v>
      </c>
      <c r="X165" s="226">
        <v>0</v>
      </c>
      <c r="Y165" s="226">
        <v>0</v>
      </c>
      <c r="Z165" s="226">
        <v>0</v>
      </c>
      <c r="AA165" s="226">
        <v>0</v>
      </c>
      <c r="AB165" s="226">
        <v>0</v>
      </c>
      <c r="AC165" s="227">
        <v>0</v>
      </c>
      <c r="AD165" s="228">
        <v>0</v>
      </c>
      <c r="AE165" s="228">
        <v>0</v>
      </c>
      <c r="AF165" s="228">
        <v>0</v>
      </c>
      <c r="AG165" s="228">
        <v>0</v>
      </c>
      <c r="AH165" s="228">
        <v>0</v>
      </c>
      <c r="AI165" s="229">
        <f t="shared" si="139"/>
        <v>0</v>
      </c>
      <c r="BA165" s="160"/>
      <c r="BR165" s="160"/>
      <c r="CG165" s="160"/>
    </row>
    <row r="166" spans="1:85" ht="15">
      <c r="A166" s="178" t="s">
        <v>56</v>
      </c>
      <c r="B166" s="179">
        <v>0</v>
      </c>
      <c r="C166" s="179">
        <v>0</v>
      </c>
      <c r="D166" s="179">
        <v>0</v>
      </c>
      <c r="E166" s="179">
        <v>0</v>
      </c>
      <c r="F166" s="362"/>
      <c r="G166" s="179">
        <v>0</v>
      </c>
      <c r="H166" s="180">
        <v>0</v>
      </c>
      <c r="I166" s="181">
        <f t="shared" si="137"/>
        <v>0</v>
      </c>
      <c r="J166" s="168"/>
      <c r="K166" s="182" t="s">
        <v>56</v>
      </c>
      <c r="L166" s="183">
        <v>0</v>
      </c>
      <c r="M166" s="183">
        <v>0</v>
      </c>
      <c r="N166" s="183">
        <v>0</v>
      </c>
      <c r="O166" s="183">
        <v>0</v>
      </c>
      <c r="P166" s="183">
        <v>0</v>
      </c>
      <c r="Q166" s="183">
        <v>0</v>
      </c>
      <c r="R166" s="184">
        <v>0</v>
      </c>
      <c r="S166" s="185">
        <f t="shared" si="138"/>
        <v>0</v>
      </c>
      <c r="U166" s="230" t="s">
        <v>56</v>
      </c>
      <c r="V166" s="231">
        <v>0</v>
      </c>
      <c r="W166" s="231">
        <v>0</v>
      </c>
      <c r="X166" s="231">
        <v>0</v>
      </c>
      <c r="Y166" s="231">
        <v>0</v>
      </c>
      <c r="Z166" s="231">
        <v>0</v>
      </c>
      <c r="AA166" s="231">
        <v>0</v>
      </c>
      <c r="AB166" s="231">
        <v>0</v>
      </c>
      <c r="AC166" s="232">
        <v>0</v>
      </c>
      <c r="AD166" s="231">
        <v>0</v>
      </c>
      <c r="AE166" s="231">
        <v>0</v>
      </c>
      <c r="AF166" s="231">
        <v>0</v>
      </c>
      <c r="AG166" s="231">
        <v>0</v>
      </c>
      <c r="AH166" s="231">
        <v>0</v>
      </c>
      <c r="AI166" s="233">
        <f t="shared" si="139"/>
        <v>0</v>
      </c>
      <c r="BA166" s="160"/>
      <c r="BR166" s="160"/>
      <c r="CG166" s="160"/>
    </row>
    <row r="167" spans="1:85" ht="15">
      <c r="A167" s="186" t="s">
        <v>16</v>
      </c>
      <c r="B167" s="175">
        <v>3.8398037308072148E-3</v>
      </c>
      <c r="C167" s="175">
        <v>0</v>
      </c>
      <c r="D167" s="175">
        <v>2.3717134290979127E-2</v>
      </c>
      <c r="E167" s="175">
        <v>0</v>
      </c>
      <c r="F167" s="362"/>
      <c r="G167" s="175">
        <v>0</v>
      </c>
      <c r="H167" s="187">
        <v>0</v>
      </c>
      <c r="I167" s="173">
        <f t="shared" si="137"/>
        <v>2.7556938021786343E-2</v>
      </c>
      <c r="J167" s="168"/>
      <c r="K167" s="188" t="s">
        <v>16</v>
      </c>
      <c r="L167" s="175">
        <v>3.8398037308072148E-3</v>
      </c>
      <c r="M167" s="175">
        <v>0</v>
      </c>
      <c r="N167" s="175">
        <v>2.3717134290979127E-2</v>
      </c>
      <c r="O167" s="175">
        <v>0</v>
      </c>
      <c r="P167" s="175">
        <v>0</v>
      </c>
      <c r="Q167" s="175">
        <v>0</v>
      </c>
      <c r="R167" s="176">
        <v>0</v>
      </c>
      <c r="S167" s="177">
        <f t="shared" si="138"/>
        <v>2.7556938021786343E-2</v>
      </c>
      <c r="U167" s="234" t="s">
        <v>16</v>
      </c>
      <c r="V167" s="226">
        <v>3.8398037308072148E-3</v>
      </c>
      <c r="W167" s="226">
        <v>0</v>
      </c>
      <c r="X167" s="226">
        <v>0</v>
      </c>
      <c r="Y167" s="226">
        <v>0</v>
      </c>
      <c r="Z167" s="226">
        <v>2.3717134290979127E-2</v>
      </c>
      <c r="AA167" s="226">
        <v>0</v>
      </c>
      <c r="AB167" s="226">
        <v>0</v>
      </c>
      <c r="AC167" s="227">
        <v>0</v>
      </c>
      <c r="AD167" s="228">
        <v>0</v>
      </c>
      <c r="AE167" s="228">
        <v>0</v>
      </c>
      <c r="AF167" s="228">
        <v>0</v>
      </c>
      <c r="AG167" s="228">
        <v>0</v>
      </c>
      <c r="AH167" s="228">
        <v>0</v>
      </c>
      <c r="AI167" s="229">
        <f t="shared" si="139"/>
        <v>2.7556938021786343E-2</v>
      </c>
      <c r="BA167" s="160"/>
      <c r="BR167" s="160"/>
      <c r="CG167" s="160"/>
    </row>
    <row r="168" spans="1:85" ht="15">
      <c r="A168" s="178" t="s">
        <v>15</v>
      </c>
      <c r="B168" s="179">
        <v>0.90450825505218546</v>
      </c>
      <c r="C168" s="179">
        <v>0</v>
      </c>
      <c r="D168" s="179">
        <v>3.8365715514887565E-2</v>
      </c>
      <c r="E168" s="179">
        <v>0</v>
      </c>
      <c r="F168" s="362"/>
      <c r="G168" s="179">
        <v>0</v>
      </c>
      <c r="H168" s="180">
        <v>0</v>
      </c>
      <c r="I168" s="181">
        <f t="shared" si="137"/>
        <v>0.94287397056707301</v>
      </c>
      <c r="J168" s="168"/>
      <c r="K168" s="182" t="s">
        <v>15</v>
      </c>
      <c r="L168" s="183">
        <v>0.90450825505218546</v>
      </c>
      <c r="M168" s="183">
        <v>0</v>
      </c>
      <c r="N168" s="183">
        <v>3.8365715514887565E-2</v>
      </c>
      <c r="O168" s="183">
        <v>0</v>
      </c>
      <c r="P168" s="183">
        <v>0</v>
      </c>
      <c r="Q168" s="183">
        <v>0</v>
      </c>
      <c r="R168" s="184">
        <v>0</v>
      </c>
      <c r="S168" s="185">
        <f t="shared" si="138"/>
        <v>0.94287397056707301</v>
      </c>
      <c r="U168" s="230" t="s">
        <v>57</v>
      </c>
      <c r="V168" s="231">
        <v>0.90450825505218546</v>
      </c>
      <c r="W168" s="231">
        <v>0</v>
      </c>
      <c r="X168" s="231">
        <v>0</v>
      </c>
      <c r="Y168" s="231">
        <v>0</v>
      </c>
      <c r="Z168" s="231">
        <v>3.8365715514887565E-2</v>
      </c>
      <c r="AA168" s="231">
        <v>0</v>
      </c>
      <c r="AB168" s="231">
        <v>0</v>
      </c>
      <c r="AC168" s="232">
        <v>0</v>
      </c>
      <c r="AD168" s="231">
        <v>0</v>
      </c>
      <c r="AE168" s="231">
        <v>0</v>
      </c>
      <c r="AF168" s="231">
        <v>0</v>
      </c>
      <c r="AG168" s="231">
        <v>0</v>
      </c>
      <c r="AH168" s="231">
        <v>0</v>
      </c>
      <c r="AI168" s="233">
        <f t="shared" si="139"/>
        <v>0.94287397056707301</v>
      </c>
      <c r="BA168" s="160"/>
      <c r="BR168" s="160"/>
      <c r="CG168" s="160"/>
    </row>
    <row r="169" spans="1:85" ht="15">
      <c r="A169" s="186" t="s">
        <v>58</v>
      </c>
      <c r="B169" s="175">
        <v>0</v>
      </c>
      <c r="C169" s="175">
        <v>0</v>
      </c>
      <c r="D169" s="175">
        <v>0</v>
      </c>
      <c r="E169" s="175">
        <v>7.9147179010784774E-2</v>
      </c>
      <c r="F169" s="362"/>
      <c r="G169" s="175">
        <v>0</v>
      </c>
      <c r="H169" s="187">
        <v>0</v>
      </c>
      <c r="I169" s="173">
        <f t="shared" si="137"/>
        <v>7.9147179010784774E-2</v>
      </c>
      <c r="J169" s="168"/>
      <c r="K169" s="188" t="s">
        <v>58</v>
      </c>
      <c r="L169" s="175">
        <v>0</v>
      </c>
      <c r="M169" s="175">
        <v>0</v>
      </c>
      <c r="N169" s="175">
        <v>0</v>
      </c>
      <c r="O169" s="175">
        <v>7.9147179010784774E-2</v>
      </c>
      <c r="P169" s="175">
        <v>1.1648368252629635</v>
      </c>
      <c r="Q169" s="175">
        <v>0</v>
      </c>
      <c r="R169" s="176">
        <v>0</v>
      </c>
      <c r="S169" s="177">
        <f t="shared" si="138"/>
        <v>1.2439840042737482</v>
      </c>
      <c r="U169" s="234" t="s">
        <v>58</v>
      </c>
      <c r="V169" s="226">
        <v>0</v>
      </c>
      <c r="W169" s="226">
        <v>0</v>
      </c>
      <c r="X169" s="226">
        <v>0</v>
      </c>
      <c r="Y169" s="226">
        <v>0</v>
      </c>
      <c r="Z169" s="226">
        <v>0</v>
      </c>
      <c r="AA169" s="226">
        <v>7.9147179010784774E-2</v>
      </c>
      <c r="AB169" s="226">
        <v>1.1648368252629635</v>
      </c>
      <c r="AC169" s="227">
        <v>0</v>
      </c>
      <c r="AD169" s="226">
        <v>0</v>
      </c>
      <c r="AE169" s="226">
        <v>0</v>
      </c>
      <c r="AF169" s="226">
        <v>0</v>
      </c>
      <c r="AG169" s="226">
        <v>0</v>
      </c>
      <c r="AH169" s="226">
        <v>0</v>
      </c>
      <c r="AI169" s="229">
        <f t="shared" si="139"/>
        <v>1.2439840042737482</v>
      </c>
      <c r="BA169" s="160"/>
      <c r="BR169" s="160"/>
      <c r="CG169" s="160"/>
    </row>
    <row r="170" spans="1:85" ht="15">
      <c r="A170" s="178" t="s">
        <v>12</v>
      </c>
      <c r="B170" s="179">
        <v>0</v>
      </c>
      <c r="C170" s="179">
        <v>0</v>
      </c>
      <c r="D170" s="179">
        <v>0</v>
      </c>
      <c r="E170" s="179">
        <v>0</v>
      </c>
      <c r="F170" s="362"/>
      <c r="G170" s="179">
        <v>0</v>
      </c>
      <c r="H170" s="180">
        <v>0</v>
      </c>
      <c r="I170" s="181">
        <f t="shared" si="137"/>
        <v>0</v>
      </c>
      <c r="J170" s="168"/>
      <c r="K170" s="182" t="s">
        <v>12</v>
      </c>
      <c r="L170" s="183">
        <v>0</v>
      </c>
      <c r="M170" s="183">
        <v>0</v>
      </c>
      <c r="N170" s="183">
        <v>0</v>
      </c>
      <c r="O170" s="183">
        <v>0</v>
      </c>
      <c r="P170" s="183">
        <v>3.0254954258185824E-2</v>
      </c>
      <c r="Q170" s="183">
        <v>0</v>
      </c>
      <c r="R170" s="184">
        <v>0</v>
      </c>
      <c r="S170" s="185">
        <f t="shared" si="138"/>
        <v>3.0254954258185824E-2</v>
      </c>
      <c r="U170" s="230" t="s">
        <v>12</v>
      </c>
      <c r="V170" s="231">
        <v>0</v>
      </c>
      <c r="W170" s="231">
        <v>0</v>
      </c>
      <c r="X170" s="231">
        <v>0</v>
      </c>
      <c r="Y170" s="231">
        <v>0</v>
      </c>
      <c r="Z170" s="231">
        <v>0</v>
      </c>
      <c r="AA170" s="231">
        <v>0</v>
      </c>
      <c r="AB170" s="231">
        <v>3.0254954258185824E-2</v>
      </c>
      <c r="AC170" s="232">
        <v>0</v>
      </c>
      <c r="AD170" s="231">
        <v>0</v>
      </c>
      <c r="AE170" s="231">
        <v>0</v>
      </c>
      <c r="AF170" s="231">
        <v>0</v>
      </c>
      <c r="AG170" s="231">
        <v>0</v>
      </c>
      <c r="AH170" s="231">
        <v>0</v>
      </c>
      <c r="AI170" s="233">
        <f t="shared" si="139"/>
        <v>3.0254954258185824E-2</v>
      </c>
      <c r="BA170" s="160"/>
      <c r="BR170" s="160"/>
      <c r="CG170" s="160"/>
    </row>
    <row r="171" spans="1:85" ht="15">
      <c r="A171" s="186" t="s">
        <v>59</v>
      </c>
      <c r="B171" s="175">
        <v>0</v>
      </c>
      <c r="C171" s="175">
        <v>0</v>
      </c>
      <c r="D171" s="175">
        <v>0</v>
      </c>
      <c r="E171" s="175">
        <v>0</v>
      </c>
      <c r="F171" s="362"/>
      <c r="G171" s="175">
        <v>0</v>
      </c>
      <c r="H171" s="187">
        <v>0</v>
      </c>
      <c r="I171" s="173">
        <f t="shared" si="137"/>
        <v>0</v>
      </c>
      <c r="J171" s="168"/>
      <c r="K171" s="188" t="s">
        <v>59</v>
      </c>
      <c r="L171" s="175">
        <v>0</v>
      </c>
      <c r="M171" s="175">
        <v>0</v>
      </c>
      <c r="N171" s="175">
        <v>0</v>
      </c>
      <c r="O171" s="175">
        <v>0</v>
      </c>
      <c r="P171" s="175">
        <v>0</v>
      </c>
      <c r="Q171" s="175">
        <v>0</v>
      </c>
      <c r="R171" s="176">
        <v>0</v>
      </c>
      <c r="S171" s="177">
        <f t="shared" si="138"/>
        <v>0</v>
      </c>
      <c r="U171" s="234" t="s">
        <v>59</v>
      </c>
      <c r="V171" s="226">
        <v>0</v>
      </c>
      <c r="W171" s="226">
        <v>0</v>
      </c>
      <c r="X171" s="226">
        <v>0</v>
      </c>
      <c r="Y171" s="226">
        <v>0</v>
      </c>
      <c r="Z171" s="226">
        <v>0</v>
      </c>
      <c r="AA171" s="226">
        <v>0</v>
      </c>
      <c r="AB171" s="226">
        <v>0</v>
      </c>
      <c r="AC171" s="227">
        <v>0</v>
      </c>
      <c r="AD171" s="226">
        <v>0</v>
      </c>
      <c r="AE171" s="226">
        <v>0</v>
      </c>
      <c r="AF171" s="226">
        <v>0</v>
      </c>
      <c r="AG171" s="226">
        <v>0</v>
      </c>
      <c r="AH171" s="226">
        <v>0</v>
      </c>
      <c r="AI171" s="229">
        <f t="shared" si="139"/>
        <v>0</v>
      </c>
      <c r="BA171" s="160"/>
      <c r="BR171" s="160"/>
      <c r="CG171" s="160"/>
    </row>
    <row r="172" spans="1:85" ht="15">
      <c r="A172" s="178" t="s">
        <v>17</v>
      </c>
      <c r="B172" s="179">
        <v>1.80382114474037E-3</v>
      </c>
      <c r="C172" s="179">
        <v>0</v>
      </c>
      <c r="D172" s="179">
        <v>0.10115828979703995</v>
      </c>
      <c r="E172" s="179">
        <v>6.9050273420661365E-4</v>
      </c>
      <c r="F172" s="362"/>
      <c r="G172" s="179">
        <v>0</v>
      </c>
      <c r="H172" s="180">
        <v>0</v>
      </c>
      <c r="I172" s="181">
        <f t="shared" si="137"/>
        <v>0.10365261367598692</v>
      </c>
      <c r="J172" s="168"/>
      <c r="K172" s="182" t="s">
        <v>17</v>
      </c>
      <c r="L172" s="183">
        <v>1.80382114474037E-3</v>
      </c>
      <c r="M172" s="183">
        <v>0</v>
      </c>
      <c r="N172" s="183">
        <v>0.10115828979703995</v>
      </c>
      <c r="O172" s="183">
        <v>6.9050273420661365E-4</v>
      </c>
      <c r="P172" s="183">
        <v>6.3311827956989437E-4</v>
      </c>
      <c r="Q172" s="183">
        <v>0</v>
      </c>
      <c r="R172" s="184">
        <v>0</v>
      </c>
      <c r="S172" s="185">
        <f t="shared" si="138"/>
        <v>0.10428573195555682</v>
      </c>
      <c r="U172" s="230" t="s">
        <v>17</v>
      </c>
      <c r="V172" s="231">
        <v>1.80382114474037E-3</v>
      </c>
      <c r="W172" s="231">
        <v>0</v>
      </c>
      <c r="X172" s="231">
        <v>0</v>
      </c>
      <c r="Y172" s="231">
        <v>0</v>
      </c>
      <c r="Z172" s="231">
        <v>0.10115828979703995</v>
      </c>
      <c r="AA172" s="231">
        <v>0</v>
      </c>
      <c r="AB172" s="231">
        <v>6.3311827956989437E-4</v>
      </c>
      <c r="AC172" s="232">
        <v>6.9050273420661365E-4</v>
      </c>
      <c r="AD172" s="231">
        <v>0</v>
      </c>
      <c r="AE172" s="231">
        <v>0</v>
      </c>
      <c r="AF172" s="231">
        <v>0</v>
      </c>
      <c r="AG172" s="231">
        <v>0</v>
      </c>
      <c r="AH172" s="231">
        <v>6.9050273420661365E-4</v>
      </c>
      <c r="AI172" s="233">
        <f t="shared" si="139"/>
        <v>0.10428573195555682</v>
      </c>
      <c r="BA172" s="160"/>
      <c r="BR172" s="160"/>
      <c r="CG172" s="160"/>
    </row>
    <row r="173" spans="1:85" ht="15">
      <c r="A173" s="186" t="s">
        <v>139</v>
      </c>
      <c r="B173" s="175">
        <v>0.13196916168085274</v>
      </c>
      <c r="C173" s="175">
        <v>0.33631955213861481</v>
      </c>
      <c r="D173" s="175">
        <v>4.1705311400785758</v>
      </c>
      <c r="E173" s="175">
        <v>0</v>
      </c>
      <c r="F173" s="362"/>
      <c r="G173" s="175">
        <v>0</v>
      </c>
      <c r="H173" s="187">
        <v>0</v>
      </c>
      <c r="I173" s="173">
        <f t="shared" si="137"/>
        <v>4.6388198538980436</v>
      </c>
      <c r="J173" s="168"/>
      <c r="K173" s="188" t="s">
        <v>139</v>
      </c>
      <c r="L173" s="175">
        <v>0.13196916168085274</v>
      </c>
      <c r="M173" s="175">
        <v>0.33631955213861481</v>
      </c>
      <c r="N173" s="175">
        <v>4.1705311400785758</v>
      </c>
      <c r="O173" s="175">
        <v>0</v>
      </c>
      <c r="P173" s="175">
        <v>0</v>
      </c>
      <c r="Q173" s="175">
        <v>0</v>
      </c>
      <c r="R173" s="176">
        <v>0</v>
      </c>
      <c r="S173" s="177">
        <f t="shared" si="138"/>
        <v>4.6388198538980436</v>
      </c>
      <c r="U173" s="234" t="s">
        <v>139</v>
      </c>
      <c r="V173" s="226">
        <v>0.13196916168085274</v>
      </c>
      <c r="W173" s="226">
        <v>0</v>
      </c>
      <c r="X173" s="226">
        <v>0</v>
      </c>
      <c r="Y173" s="226">
        <v>0.33631955213861481</v>
      </c>
      <c r="Z173" s="226">
        <v>4.1705311400785758</v>
      </c>
      <c r="AA173" s="226">
        <v>0</v>
      </c>
      <c r="AB173" s="226">
        <v>0</v>
      </c>
      <c r="AC173" s="227">
        <v>0</v>
      </c>
      <c r="AD173" s="226">
        <v>0</v>
      </c>
      <c r="AE173" s="226">
        <v>0</v>
      </c>
      <c r="AF173" s="226">
        <v>0</v>
      </c>
      <c r="AG173" s="226">
        <v>0</v>
      </c>
      <c r="AH173" s="226">
        <v>0</v>
      </c>
      <c r="AI173" s="229">
        <f t="shared" si="139"/>
        <v>4.6388198538980436</v>
      </c>
      <c r="BA173" s="160"/>
      <c r="BR173" s="160"/>
      <c r="CG173" s="160"/>
    </row>
    <row r="174" spans="1:85" ht="15">
      <c r="A174" s="178" t="s">
        <v>25</v>
      </c>
      <c r="B174" s="179">
        <v>0.13709846788421615</v>
      </c>
      <c r="C174" s="179">
        <v>6.3288652171908641E-2</v>
      </c>
      <c r="D174" s="179">
        <v>11.958122971637044</v>
      </c>
      <c r="E174" s="179">
        <v>1.1778057384293945</v>
      </c>
      <c r="F174" s="362"/>
      <c r="G174" s="179">
        <v>0.19589525397553875</v>
      </c>
      <c r="H174" s="180">
        <v>0.12840242304941485</v>
      </c>
      <c r="I174" s="181">
        <f t="shared" si="137"/>
        <v>13.660613507147518</v>
      </c>
      <c r="J174" s="168"/>
      <c r="K174" s="182" t="s">
        <v>25</v>
      </c>
      <c r="L174" s="183">
        <v>0.13709846788421615</v>
      </c>
      <c r="M174" s="183">
        <v>6.3288652171908641E-2</v>
      </c>
      <c r="N174" s="183">
        <v>11.958122971637044</v>
      </c>
      <c r="O174" s="183">
        <v>1.1778057384293945</v>
      </c>
      <c r="P174" s="183">
        <v>7.1201402750390823E-3</v>
      </c>
      <c r="Q174" s="183">
        <v>0.19589525397553875</v>
      </c>
      <c r="R174" s="184">
        <v>0.12840242304941485</v>
      </c>
      <c r="S174" s="185">
        <f t="shared" si="138"/>
        <v>13.667733647422557</v>
      </c>
      <c r="U174" s="230" t="s">
        <v>25</v>
      </c>
      <c r="V174" s="231">
        <v>3.4030131236627174E-2</v>
      </c>
      <c r="W174" s="231">
        <v>5.1265103086919138E-2</v>
      </c>
      <c r="X174" s="231">
        <v>0.19589525397553875</v>
      </c>
      <c r="Y174" s="231">
        <v>6.3288652171908641E-2</v>
      </c>
      <c r="Z174" s="231">
        <v>11.902949039509195</v>
      </c>
      <c r="AA174" s="231">
        <v>1.1775680364613457</v>
      </c>
      <c r="AB174" s="231">
        <v>7.1201402750390823E-3</v>
      </c>
      <c r="AC174" s="232">
        <v>0.23561729070598131</v>
      </c>
      <c r="AD174" s="231">
        <v>5.1803233560669848E-2</v>
      </c>
      <c r="AE174" s="231">
        <v>2.3770196804877961E-4</v>
      </c>
      <c r="AF174" s="231">
        <v>0.12840242304941485</v>
      </c>
      <c r="AG174" s="231">
        <v>5.5173932127847831E-2</v>
      </c>
      <c r="AH174" s="231">
        <v>0</v>
      </c>
      <c r="AI174" s="233">
        <f t="shared" si="139"/>
        <v>13.667733647422555</v>
      </c>
      <c r="BA174" s="160"/>
      <c r="BR174" s="160"/>
      <c r="CG174" s="160"/>
    </row>
    <row r="175" spans="1:85" ht="15">
      <c r="A175" s="186" t="s">
        <v>24</v>
      </c>
      <c r="B175" s="175">
        <v>6.9480000000000004</v>
      </c>
      <c r="C175" s="175">
        <v>0</v>
      </c>
      <c r="D175" s="175">
        <v>0</v>
      </c>
      <c r="E175" s="175">
        <v>0</v>
      </c>
      <c r="F175" s="362"/>
      <c r="G175" s="175">
        <v>0</v>
      </c>
      <c r="H175" s="187">
        <v>0</v>
      </c>
      <c r="I175" s="173">
        <f t="shared" si="137"/>
        <v>6.9480000000000004</v>
      </c>
      <c r="J175" s="168"/>
      <c r="K175" s="188" t="s">
        <v>24</v>
      </c>
      <c r="L175" s="175">
        <v>6.9480000000000004</v>
      </c>
      <c r="M175" s="175">
        <v>0</v>
      </c>
      <c r="N175" s="175">
        <v>0</v>
      </c>
      <c r="O175" s="175">
        <v>0</v>
      </c>
      <c r="P175" s="175">
        <v>0</v>
      </c>
      <c r="Q175" s="175">
        <v>0</v>
      </c>
      <c r="R175" s="176">
        <v>0</v>
      </c>
      <c r="S175" s="177">
        <f t="shared" si="138"/>
        <v>6.9480000000000004</v>
      </c>
      <c r="U175" s="234" t="s">
        <v>24</v>
      </c>
      <c r="V175" s="226">
        <v>6.9480000000000004</v>
      </c>
      <c r="W175" s="226">
        <v>0</v>
      </c>
      <c r="X175" s="226">
        <v>0</v>
      </c>
      <c r="Y175" s="226">
        <v>0</v>
      </c>
      <c r="Z175" s="226">
        <v>0</v>
      </c>
      <c r="AA175" s="226">
        <v>0</v>
      </c>
      <c r="AB175" s="226">
        <v>0</v>
      </c>
      <c r="AC175" s="227">
        <v>0</v>
      </c>
      <c r="AD175" s="226">
        <v>0</v>
      </c>
      <c r="AE175" s="226">
        <v>0</v>
      </c>
      <c r="AF175" s="226">
        <v>0</v>
      </c>
      <c r="AG175" s="226">
        <v>0</v>
      </c>
      <c r="AH175" s="226">
        <v>0</v>
      </c>
      <c r="AI175" s="229">
        <f t="shared" si="139"/>
        <v>6.9480000000000004</v>
      </c>
      <c r="BA175" s="160"/>
      <c r="BR175" s="160"/>
      <c r="CG175" s="160"/>
    </row>
    <row r="176" spans="1:85" ht="15">
      <c r="A176" s="178" t="s">
        <v>60</v>
      </c>
      <c r="B176" s="179">
        <v>0</v>
      </c>
      <c r="C176" s="179">
        <v>0</v>
      </c>
      <c r="D176" s="179">
        <v>0</v>
      </c>
      <c r="E176" s="179">
        <v>0</v>
      </c>
      <c r="F176" s="362"/>
      <c r="G176" s="179">
        <v>0</v>
      </c>
      <c r="H176" s="180">
        <v>0</v>
      </c>
      <c r="I176" s="181">
        <f t="shared" si="137"/>
        <v>0</v>
      </c>
      <c r="J176" s="168"/>
      <c r="K176" s="182" t="s">
        <v>60</v>
      </c>
      <c r="L176" s="183">
        <v>0</v>
      </c>
      <c r="M176" s="183">
        <v>0</v>
      </c>
      <c r="N176" s="183">
        <v>0</v>
      </c>
      <c r="O176" s="183">
        <v>0</v>
      </c>
      <c r="P176" s="183">
        <v>0</v>
      </c>
      <c r="Q176" s="183">
        <v>0</v>
      </c>
      <c r="R176" s="184">
        <v>0</v>
      </c>
      <c r="S176" s="185">
        <f t="shared" si="138"/>
        <v>0</v>
      </c>
      <c r="U176" s="230" t="s">
        <v>60</v>
      </c>
      <c r="V176" s="231">
        <v>0</v>
      </c>
      <c r="W176" s="231">
        <v>0</v>
      </c>
      <c r="X176" s="231">
        <v>0</v>
      </c>
      <c r="Y176" s="231">
        <v>0</v>
      </c>
      <c r="Z176" s="231">
        <v>0</v>
      </c>
      <c r="AA176" s="231">
        <v>0</v>
      </c>
      <c r="AB176" s="231">
        <v>0</v>
      </c>
      <c r="AC176" s="232">
        <v>0</v>
      </c>
      <c r="AD176" s="231">
        <v>0</v>
      </c>
      <c r="AE176" s="231">
        <v>0</v>
      </c>
      <c r="AF176" s="231">
        <v>0</v>
      </c>
      <c r="AG176" s="231">
        <v>0</v>
      </c>
      <c r="AH176" s="231">
        <v>0</v>
      </c>
      <c r="AI176" s="233">
        <f t="shared" si="139"/>
        <v>0</v>
      </c>
      <c r="BA176" s="160"/>
      <c r="BR176" s="160"/>
      <c r="CG176" s="160"/>
    </row>
    <row r="177" spans="1:85" ht="15">
      <c r="A177" s="186" t="s">
        <v>22</v>
      </c>
      <c r="B177" s="175">
        <v>4.9477687124727518E-3</v>
      </c>
      <c r="C177" s="175">
        <v>0</v>
      </c>
      <c r="D177" s="175">
        <v>0</v>
      </c>
      <c r="E177" s="175">
        <v>0</v>
      </c>
      <c r="F177" s="362"/>
      <c r="G177" s="175">
        <v>0</v>
      </c>
      <c r="H177" s="187">
        <v>0</v>
      </c>
      <c r="I177" s="173">
        <f t="shared" si="137"/>
        <v>4.9477687124727518E-3</v>
      </c>
      <c r="J177" s="168"/>
      <c r="K177" s="188" t="s">
        <v>22</v>
      </c>
      <c r="L177" s="175">
        <v>4.9477687124727518E-3</v>
      </c>
      <c r="M177" s="175">
        <v>0</v>
      </c>
      <c r="N177" s="175">
        <v>0</v>
      </c>
      <c r="O177" s="175">
        <v>0</v>
      </c>
      <c r="P177" s="175">
        <v>6.6356488277435205E-2</v>
      </c>
      <c r="Q177" s="175">
        <v>0</v>
      </c>
      <c r="R177" s="176">
        <v>0</v>
      </c>
      <c r="S177" s="177">
        <f t="shared" si="138"/>
        <v>7.1304256989907958E-2</v>
      </c>
      <c r="U177" s="234" t="s">
        <v>22</v>
      </c>
      <c r="V177" s="226">
        <v>4.9477687124727518E-3</v>
      </c>
      <c r="W177" s="226">
        <v>0</v>
      </c>
      <c r="X177" s="226">
        <v>0</v>
      </c>
      <c r="Y177" s="226">
        <v>0</v>
      </c>
      <c r="Z177" s="226">
        <v>0</v>
      </c>
      <c r="AA177" s="226">
        <v>0</v>
      </c>
      <c r="AB177" s="226">
        <v>6.6356488277435205E-2</v>
      </c>
      <c r="AC177" s="227">
        <v>0</v>
      </c>
      <c r="AD177" s="226">
        <v>0</v>
      </c>
      <c r="AE177" s="226">
        <v>0</v>
      </c>
      <c r="AF177" s="226">
        <v>0</v>
      </c>
      <c r="AG177" s="226">
        <v>0</v>
      </c>
      <c r="AH177" s="226">
        <v>0</v>
      </c>
      <c r="AI177" s="229">
        <f t="shared" si="139"/>
        <v>7.1304256989907958E-2</v>
      </c>
      <c r="BA177" s="160"/>
      <c r="BR177" s="160"/>
      <c r="CG177" s="160"/>
    </row>
    <row r="178" spans="1:85" ht="15">
      <c r="A178" s="178" t="s">
        <v>21</v>
      </c>
      <c r="B178" s="179">
        <v>0</v>
      </c>
      <c r="C178" s="179">
        <v>0</v>
      </c>
      <c r="D178" s="179">
        <v>0</v>
      </c>
      <c r="E178" s="179">
        <v>0</v>
      </c>
      <c r="F178" s="362"/>
      <c r="G178" s="179">
        <v>0</v>
      </c>
      <c r="H178" s="180">
        <v>0</v>
      </c>
      <c r="I178" s="181">
        <f t="shared" si="137"/>
        <v>0</v>
      </c>
      <c r="J178" s="168"/>
      <c r="K178" s="182" t="s">
        <v>21</v>
      </c>
      <c r="L178" s="183">
        <v>0</v>
      </c>
      <c r="M178" s="183">
        <v>0</v>
      </c>
      <c r="N178" s="183">
        <v>0</v>
      </c>
      <c r="O178" s="183">
        <v>0</v>
      </c>
      <c r="P178" s="183">
        <v>0</v>
      </c>
      <c r="Q178" s="183">
        <v>0</v>
      </c>
      <c r="R178" s="184">
        <v>0</v>
      </c>
      <c r="S178" s="185">
        <f t="shared" si="138"/>
        <v>0</v>
      </c>
      <c r="U178" s="230" t="s">
        <v>61</v>
      </c>
      <c r="V178" s="231">
        <v>0</v>
      </c>
      <c r="W178" s="231">
        <v>0</v>
      </c>
      <c r="X178" s="231">
        <v>0</v>
      </c>
      <c r="Y178" s="231">
        <v>0</v>
      </c>
      <c r="Z178" s="231">
        <v>0</v>
      </c>
      <c r="AA178" s="231">
        <v>0</v>
      </c>
      <c r="AB178" s="231">
        <v>0</v>
      </c>
      <c r="AC178" s="232">
        <v>0</v>
      </c>
      <c r="AD178" s="231">
        <v>0</v>
      </c>
      <c r="AE178" s="231">
        <v>0</v>
      </c>
      <c r="AF178" s="231">
        <v>0</v>
      </c>
      <c r="AG178" s="231">
        <v>0</v>
      </c>
      <c r="AH178" s="231">
        <v>0</v>
      </c>
      <c r="AI178" s="233">
        <f t="shared" si="139"/>
        <v>0</v>
      </c>
      <c r="BA178" s="160"/>
      <c r="BR178" s="160"/>
      <c r="CG178" s="160"/>
    </row>
    <row r="179" spans="1:85" ht="15">
      <c r="A179" s="189" t="s">
        <v>64</v>
      </c>
      <c r="B179" s="175">
        <v>0</v>
      </c>
      <c r="C179" s="175">
        <v>0</v>
      </c>
      <c r="D179" s="175">
        <v>0</v>
      </c>
      <c r="E179" s="175">
        <v>0</v>
      </c>
      <c r="F179" s="362"/>
      <c r="G179" s="175">
        <v>0</v>
      </c>
      <c r="H179" s="187">
        <v>0</v>
      </c>
      <c r="I179" s="173">
        <f t="shared" si="137"/>
        <v>0</v>
      </c>
      <c r="J179" s="168"/>
      <c r="K179" s="190" t="s">
        <v>64</v>
      </c>
      <c r="L179" s="175">
        <v>0</v>
      </c>
      <c r="M179" s="175">
        <v>0</v>
      </c>
      <c r="N179" s="175">
        <v>0</v>
      </c>
      <c r="O179" s="175">
        <v>0</v>
      </c>
      <c r="P179" s="175">
        <v>0</v>
      </c>
      <c r="Q179" s="175">
        <v>0</v>
      </c>
      <c r="R179" s="176">
        <v>0</v>
      </c>
      <c r="S179" s="177">
        <f t="shared" si="138"/>
        <v>0</v>
      </c>
      <c r="U179" s="235" t="s">
        <v>62</v>
      </c>
      <c r="V179" s="226">
        <v>0</v>
      </c>
      <c r="W179" s="226">
        <v>0</v>
      </c>
      <c r="X179" s="226">
        <v>0</v>
      </c>
      <c r="Y179" s="226">
        <v>0</v>
      </c>
      <c r="Z179" s="226">
        <v>0</v>
      </c>
      <c r="AA179" s="226">
        <v>0</v>
      </c>
      <c r="AB179" s="226">
        <v>0</v>
      </c>
      <c r="AC179" s="227">
        <v>0</v>
      </c>
      <c r="AD179" s="228">
        <v>0</v>
      </c>
      <c r="AE179" s="228">
        <v>0</v>
      </c>
      <c r="AF179" s="228">
        <v>0</v>
      </c>
      <c r="AG179" s="228">
        <v>0</v>
      </c>
      <c r="AH179" s="228">
        <v>0</v>
      </c>
      <c r="AI179" s="229">
        <f t="shared" si="139"/>
        <v>0</v>
      </c>
      <c r="BA179" s="160"/>
      <c r="BR179" s="160"/>
      <c r="CG179" s="160"/>
    </row>
    <row r="180" spans="1:85">
      <c r="A180" s="191" t="s">
        <v>23</v>
      </c>
      <c r="B180" s="192">
        <v>0</v>
      </c>
      <c r="C180" s="192">
        <v>0</v>
      </c>
      <c r="D180" s="192">
        <v>0</v>
      </c>
      <c r="E180" s="192">
        <v>0</v>
      </c>
      <c r="F180" s="362"/>
      <c r="G180" s="192">
        <v>0</v>
      </c>
      <c r="H180" s="193">
        <v>0</v>
      </c>
      <c r="I180" s="194">
        <f t="shared" si="137"/>
        <v>0</v>
      </c>
      <c r="J180" s="168"/>
      <c r="K180" s="195" t="s">
        <v>23</v>
      </c>
      <c r="L180" s="196">
        <v>0</v>
      </c>
      <c r="M180" s="196">
        <v>0</v>
      </c>
      <c r="N180" s="196">
        <v>0</v>
      </c>
      <c r="O180" s="196">
        <v>0</v>
      </c>
      <c r="P180" s="196">
        <v>0</v>
      </c>
      <c r="Q180" s="196">
        <v>0</v>
      </c>
      <c r="R180" s="197">
        <v>0</v>
      </c>
      <c r="S180" s="198">
        <f t="shared" si="138"/>
        <v>0</v>
      </c>
      <c r="U180" s="236" t="s">
        <v>66</v>
      </c>
      <c r="V180" s="237">
        <v>0</v>
      </c>
      <c r="W180" s="237">
        <v>0</v>
      </c>
      <c r="X180" s="237">
        <v>0</v>
      </c>
      <c r="Y180" s="237">
        <v>0</v>
      </c>
      <c r="Z180" s="237">
        <v>0</v>
      </c>
      <c r="AA180" s="237">
        <v>0</v>
      </c>
      <c r="AB180" s="237">
        <v>0</v>
      </c>
      <c r="AC180" s="237">
        <v>0</v>
      </c>
      <c r="AD180" s="237">
        <v>0</v>
      </c>
      <c r="AE180" s="237">
        <v>0</v>
      </c>
      <c r="AF180" s="237">
        <v>0</v>
      </c>
      <c r="AG180" s="237">
        <v>0</v>
      </c>
      <c r="AH180" s="125">
        <v>0</v>
      </c>
      <c r="AI180" s="238">
        <f t="shared" si="139"/>
        <v>0</v>
      </c>
      <c r="BA180" s="160"/>
      <c r="BR180" s="160"/>
      <c r="CG180" s="160"/>
    </row>
    <row r="181" spans="1:85">
      <c r="A181" s="199" t="s">
        <v>19</v>
      </c>
      <c r="B181" s="200">
        <v>0</v>
      </c>
      <c r="C181" s="200">
        <v>0</v>
      </c>
      <c r="D181" s="200">
        <v>0</v>
      </c>
      <c r="E181" s="200">
        <v>0</v>
      </c>
      <c r="F181" s="362"/>
      <c r="G181" s="200">
        <v>0</v>
      </c>
      <c r="H181" s="201">
        <v>0</v>
      </c>
      <c r="I181" s="202">
        <f t="shared" si="137"/>
        <v>0</v>
      </c>
      <c r="J181" s="168"/>
      <c r="K181" s="203" t="s">
        <v>19</v>
      </c>
      <c r="L181" s="200">
        <v>0</v>
      </c>
      <c r="M181" s="200">
        <v>0</v>
      </c>
      <c r="N181" s="200">
        <v>0</v>
      </c>
      <c r="O181" s="200">
        <v>0</v>
      </c>
      <c r="P181" s="200">
        <v>0</v>
      </c>
      <c r="Q181" s="200">
        <v>0</v>
      </c>
      <c r="R181" s="204">
        <v>0</v>
      </c>
      <c r="S181" s="205">
        <f t="shared" si="138"/>
        <v>0</v>
      </c>
      <c r="U181" s="239" t="s">
        <v>19</v>
      </c>
      <c r="V181" s="240">
        <v>0</v>
      </c>
      <c r="W181" s="240">
        <v>0</v>
      </c>
      <c r="X181" s="240">
        <v>0</v>
      </c>
      <c r="Y181" s="240">
        <v>0</v>
      </c>
      <c r="Z181" s="240">
        <v>0</v>
      </c>
      <c r="AA181" s="240">
        <v>0</v>
      </c>
      <c r="AB181" s="240">
        <v>0</v>
      </c>
      <c r="AC181" s="240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2">
        <f t="shared" si="139"/>
        <v>0</v>
      </c>
      <c r="BA181" s="160"/>
      <c r="BR181" s="160"/>
      <c r="CG181" s="160"/>
    </row>
    <row r="182" spans="1:85">
      <c r="A182" s="191" t="s">
        <v>20</v>
      </c>
      <c r="B182" s="192">
        <v>0</v>
      </c>
      <c r="C182" s="192">
        <v>0</v>
      </c>
      <c r="D182" s="192">
        <v>0</v>
      </c>
      <c r="E182" s="192">
        <v>0</v>
      </c>
      <c r="F182" s="362"/>
      <c r="G182" s="192">
        <v>0</v>
      </c>
      <c r="H182" s="193">
        <v>0</v>
      </c>
      <c r="I182" s="194">
        <f t="shared" si="137"/>
        <v>0</v>
      </c>
      <c r="J182" s="168"/>
      <c r="K182" s="195" t="s">
        <v>20</v>
      </c>
      <c r="L182" s="196">
        <v>0</v>
      </c>
      <c r="M182" s="196">
        <v>0</v>
      </c>
      <c r="N182" s="196">
        <v>0</v>
      </c>
      <c r="O182" s="196">
        <v>0</v>
      </c>
      <c r="P182" s="196">
        <v>0</v>
      </c>
      <c r="Q182" s="196">
        <v>0</v>
      </c>
      <c r="R182" s="197">
        <v>0</v>
      </c>
      <c r="S182" s="198">
        <f t="shared" si="138"/>
        <v>0</v>
      </c>
      <c r="U182" s="236" t="s">
        <v>20</v>
      </c>
      <c r="V182" s="237">
        <v>0</v>
      </c>
      <c r="W182" s="237">
        <v>0</v>
      </c>
      <c r="X182" s="237">
        <v>0</v>
      </c>
      <c r="Y182" s="237">
        <v>0</v>
      </c>
      <c r="Z182" s="237">
        <v>0</v>
      </c>
      <c r="AA182" s="237">
        <v>0</v>
      </c>
      <c r="AB182" s="237">
        <v>0</v>
      </c>
      <c r="AC182" s="237">
        <v>0</v>
      </c>
      <c r="AD182" s="237">
        <v>0</v>
      </c>
      <c r="AE182" s="237">
        <v>0</v>
      </c>
      <c r="AF182" s="237">
        <v>0</v>
      </c>
      <c r="AG182" s="237">
        <v>0</v>
      </c>
      <c r="AH182" s="125">
        <v>0</v>
      </c>
      <c r="AI182" s="238">
        <f t="shared" si="139"/>
        <v>0</v>
      </c>
      <c r="BA182" s="160"/>
      <c r="BR182" s="160"/>
      <c r="CG182" s="160"/>
    </row>
    <row r="183" spans="1:85" ht="15" thickBot="1">
      <c r="A183" s="206" t="s">
        <v>11</v>
      </c>
      <c r="B183" s="207">
        <v>0</v>
      </c>
      <c r="C183" s="207">
        <v>0</v>
      </c>
      <c r="D183" s="207">
        <v>0</v>
      </c>
      <c r="E183" s="207">
        <v>0</v>
      </c>
      <c r="F183" s="363"/>
      <c r="G183" s="207">
        <v>0</v>
      </c>
      <c r="H183" s="208">
        <v>0</v>
      </c>
      <c r="I183" s="209">
        <f t="shared" si="137"/>
        <v>0</v>
      </c>
      <c r="J183" s="168"/>
      <c r="K183" s="210" t="s">
        <v>11</v>
      </c>
      <c r="L183" s="207">
        <v>0</v>
      </c>
      <c r="M183" s="207">
        <v>0</v>
      </c>
      <c r="N183" s="207">
        <v>0</v>
      </c>
      <c r="O183" s="207">
        <v>0</v>
      </c>
      <c r="P183" s="207">
        <v>0</v>
      </c>
      <c r="Q183" s="207">
        <v>0</v>
      </c>
      <c r="R183" s="211">
        <v>0</v>
      </c>
      <c r="S183" s="212">
        <f t="shared" si="138"/>
        <v>0</v>
      </c>
      <c r="U183" s="239" t="s">
        <v>11</v>
      </c>
      <c r="V183" s="240">
        <v>0</v>
      </c>
      <c r="W183" s="240">
        <v>0</v>
      </c>
      <c r="X183" s="240">
        <v>0</v>
      </c>
      <c r="Y183" s="240">
        <v>0</v>
      </c>
      <c r="Z183" s="240">
        <v>0</v>
      </c>
      <c r="AA183" s="240">
        <v>0</v>
      </c>
      <c r="AB183" s="240">
        <v>0</v>
      </c>
      <c r="AC183" s="240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2">
        <f t="shared" si="139"/>
        <v>0</v>
      </c>
      <c r="BA183" s="160"/>
      <c r="BR183" s="160"/>
      <c r="CG183" s="160"/>
    </row>
    <row r="184" spans="1:85" ht="15">
      <c r="A184" s="213" t="s">
        <v>26</v>
      </c>
      <c r="B184" s="214">
        <f>SUM(B163:B179)</f>
        <v>8.1321672782052747</v>
      </c>
      <c r="C184" s="214">
        <f t="shared" ref="C184:H184" si="140">SUM(C163:C179)</f>
        <v>0.39960820431052346</v>
      </c>
      <c r="D184" s="214">
        <f t="shared" si="140"/>
        <v>16.291895251318525</v>
      </c>
      <c r="E184" s="214">
        <f t="shared" si="140"/>
        <v>1.2576434201743858</v>
      </c>
      <c r="F184" s="214">
        <f t="shared" si="140"/>
        <v>0</v>
      </c>
      <c r="G184" s="214">
        <f t="shared" si="140"/>
        <v>0.19589525397553875</v>
      </c>
      <c r="H184" s="216">
        <f t="shared" si="140"/>
        <v>0.12840242304941485</v>
      </c>
      <c r="I184" s="173">
        <f t="shared" ref="I184" si="141">SUM(I163:I179)</f>
        <v>26.405611831033667</v>
      </c>
      <c r="J184" s="168"/>
      <c r="K184" s="215" t="s">
        <v>26</v>
      </c>
      <c r="L184" s="214">
        <f>SUM(L163:L179)</f>
        <v>8.1321672782052747</v>
      </c>
      <c r="M184" s="214">
        <f t="shared" ref="M184:R184" si="142">SUM(M163:M179)</f>
        <v>0.39960820431052346</v>
      </c>
      <c r="N184" s="214">
        <f t="shared" si="142"/>
        <v>16.291895251318525</v>
      </c>
      <c r="O184" s="214">
        <f t="shared" si="142"/>
        <v>1.2576434201743858</v>
      </c>
      <c r="P184" s="214">
        <f t="shared" si="142"/>
        <v>1.2692015263531935</v>
      </c>
      <c r="Q184" s="214">
        <f t="shared" si="142"/>
        <v>0.19589525397553875</v>
      </c>
      <c r="R184" s="216">
        <f t="shared" si="142"/>
        <v>0.12840242304941485</v>
      </c>
      <c r="S184" s="217">
        <f t="shared" ref="S184" si="143">SUM(S163:S179)</f>
        <v>27.67481335738686</v>
      </c>
      <c r="T184" s="160" t="str">
        <f>IF(ABS(S184-AI184)&gt;0.01,S184-AI184,"")</f>
        <v/>
      </c>
      <c r="U184" s="243" t="s">
        <v>63</v>
      </c>
      <c r="V184" s="244">
        <f>SUM(V163:V179)</f>
        <v>8.0290989415576863</v>
      </c>
      <c r="W184" s="244">
        <f t="shared" ref="W184:AH184" si="144">SUM(W163:W179)</f>
        <v>5.1265103086919138E-2</v>
      </c>
      <c r="X184" s="244">
        <f t="shared" si="144"/>
        <v>0.19589525397553875</v>
      </c>
      <c r="Y184" s="244">
        <f t="shared" si="144"/>
        <v>0.39960820431052346</v>
      </c>
      <c r="Z184" s="244">
        <f t="shared" si="144"/>
        <v>16.236721319190679</v>
      </c>
      <c r="AA184" s="244">
        <f t="shared" si="144"/>
        <v>1.2567152154721304</v>
      </c>
      <c r="AB184" s="244">
        <f t="shared" si="144"/>
        <v>1.2692015263531935</v>
      </c>
      <c r="AC184" s="244">
        <f t="shared" si="144"/>
        <v>0.23630779344018793</v>
      </c>
      <c r="AD184" s="245">
        <f t="shared" si="144"/>
        <v>5.1803233560669848E-2</v>
      </c>
      <c r="AE184" s="245">
        <f t="shared" si="144"/>
        <v>2.3770196804877961E-4</v>
      </c>
      <c r="AF184" s="245">
        <f t="shared" si="144"/>
        <v>0.12840242304941485</v>
      </c>
      <c r="AG184" s="245">
        <f t="shared" si="144"/>
        <v>5.5173932127847831E-2</v>
      </c>
      <c r="AH184" s="245">
        <f t="shared" si="144"/>
        <v>6.9050273420661365E-4</v>
      </c>
      <c r="AI184" s="246">
        <f>SUM(V184:AC184)</f>
        <v>27.674813357386856</v>
      </c>
      <c r="BA184" s="160"/>
      <c r="BR184" s="160"/>
      <c r="CG184" s="160"/>
    </row>
    <row r="185" spans="1:85" s="23" customFormat="1" ht="15" thickBot="1">
      <c r="A185" s="30" t="s">
        <v>88</v>
      </c>
      <c r="B185" s="47">
        <f>IF($I184=0,"-",B184/$I184)</f>
        <v>0.30797117409140279</v>
      </c>
      <c r="C185" s="47">
        <f t="shared" ref="C185:H185" si="145">IF($I184=0,"-",C184/$I184)</f>
        <v>1.5133457496367374E-2</v>
      </c>
      <c r="D185" s="47">
        <f t="shared" si="145"/>
        <v>0.6169860920310577</v>
      </c>
      <c r="E185" s="47">
        <f t="shared" si="145"/>
        <v>4.7627884111222069E-2</v>
      </c>
      <c r="F185" s="47">
        <f t="shared" si="145"/>
        <v>0</v>
      </c>
      <c r="G185" s="47">
        <f t="shared" si="145"/>
        <v>7.4186977839805004E-3</v>
      </c>
      <c r="H185" s="70">
        <f t="shared" si="145"/>
        <v>4.8626944859693653E-3</v>
      </c>
      <c r="I185" s="48">
        <f>SUM(B185:H185)</f>
        <v>0.99999999999999978</v>
      </c>
      <c r="J185" s="160"/>
      <c r="K185" s="81" t="s">
        <v>88</v>
      </c>
      <c r="L185" s="98">
        <f>IF($S184=0,"-",L184/$S184)</f>
        <v>0.29384723116966088</v>
      </c>
      <c r="M185" s="98">
        <f t="shared" ref="M185:R185" si="146">IF($S184=0,"-",M184/$S184)</f>
        <v>1.4439418222990889E-2</v>
      </c>
      <c r="N185" s="98">
        <f t="shared" si="146"/>
        <v>0.58869033879030486</v>
      </c>
      <c r="O185" s="98">
        <f t="shared" si="146"/>
        <v>4.5443609824335103E-2</v>
      </c>
      <c r="P185" s="98">
        <f t="shared" si="146"/>
        <v>4.5861249720566689E-2</v>
      </c>
      <c r="Q185" s="98">
        <f t="shared" si="146"/>
        <v>7.0784670323079564E-3</v>
      </c>
      <c r="R185" s="99">
        <f t="shared" si="146"/>
        <v>4.6396852398335013E-3</v>
      </c>
      <c r="S185" s="100">
        <f>SUM(L185:R185)</f>
        <v>0.99999999999999989</v>
      </c>
      <c r="U185" s="110" t="s">
        <v>88</v>
      </c>
      <c r="V185" s="133">
        <f>+V184/$AI184</f>
        <v>0.29012296624629591</v>
      </c>
      <c r="W185" s="133">
        <f t="shared" ref="W185:AH185" si="147">+W184/$AI184</f>
        <v>1.8524100749982349E-3</v>
      </c>
      <c r="X185" s="133">
        <f t="shared" si="147"/>
        <v>7.0784670323079573E-3</v>
      </c>
      <c r="Y185" s="133">
        <f t="shared" si="147"/>
        <v>1.443941822299089E-2</v>
      </c>
      <c r="Z185" s="133">
        <f t="shared" si="147"/>
        <v>0.58669668732767932</v>
      </c>
      <c r="AA185" s="133">
        <f t="shared" si="147"/>
        <v>4.5410070132837689E-2</v>
      </c>
      <c r="AB185" s="133">
        <f t="shared" si="147"/>
        <v>4.5861249720566696E-2</v>
      </c>
      <c r="AC185" s="133">
        <f t="shared" si="147"/>
        <v>8.5387312423233948E-3</v>
      </c>
      <c r="AD185" s="133">
        <f t="shared" si="147"/>
        <v>1.8718548483667632E-3</v>
      </c>
      <c r="AE185" s="133">
        <f t="shared" si="147"/>
        <v>8.5891082616943145E-6</v>
      </c>
      <c r="AF185" s="133">
        <f t="shared" si="147"/>
        <v>4.6396852398335022E-3</v>
      </c>
      <c r="AG185" s="133">
        <f t="shared" si="147"/>
        <v>1.9936514626257098E-3</v>
      </c>
      <c r="AH185" s="133">
        <f t="shared" si="147"/>
        <v>2.4950583235724236E-5</v>
      </c>
      <c r="AI185" s="134">
        <f>SUM(V185:AC185)</f>
        <v>1.0000000000000002</v>
      </c>
    </row>
    <row r="186" spans="1:85" ht="15" thickBot="1">
      <c r="A186" s="247"/>
      <c r="B186" s="247"/>
      <c r="C186" s="247"/>
      <c r="D186" s="247"/>
      <c r="E186" s="247"/>
      <c r="F186" s="247"/>
      <c r="G186" s="247"/>
      <c r="H186" s="247"/>
      <c r="I186" s="247"/>
      <c r="K186" s="247"/>
      <c r="L186" s="247"/>
      <c r="M186" s="247"/>
      <c r="N186" s="247"/>
      <c r="O186" s="247"/>
      <c r="P186" s="247"/>
      <c r="Q186" s="247"/>
      <c r="R186" s="247"/>
      <c r="S186" s="247"/>
      <c r="AI186" s="168"/>
      <c r="BA186" s="160"/>
      <c r="BR186" s="160"/>
      <c r="CG186" s="160"/>
    </row>
    <row r="187" spans="1:85" ht="28.5">
      <c r="A187" s="312" t="s">
        <v>35</v>
      </c>
      <c r="B187" s="164" t="s">
        <v>0</v>
      </c>
      <c r="C187" s="164" t="s">
        <v>1</v>
      </c>
      <c r="D187" s="164" t="s">
        <v>2</v>
      </c>
      <c r="E187" s="164" t="s">
        <v>3</v>
      </c>
      <c r="F187" s="164" t="s">
        <v>27</v>
      </c>
      <c r="G187" s="164" t="s">
        <v>4</v>
      </c>
      <c r="H187" s="164" t="s">
        <v>5</v>
      </c>
      <c r="I187" s="165" t="s">
        <v>6</v>
      </c>
      <c r="K187" s="314" t="s">
        <v>35</v>
      </c>
      <c r="L187" s="166" t="s">
        <v>0</v>
      </c>
      <c r="M187" s="166" t="s">
        <v>1</v>
      </c>
      <c r="N187" s="166" t="s">
        <v>2</v>
      </c>
      <c r="O187" s="166" t="s">
        <v>3</v>
      </c>
      <c r="P187" s="166" t="s">
        <v>27</v>
      </c>
      <c r="Q187" s="166" t="s">
        <v>4</v>
      </c>
      <c r="R187" s="166" t="s">
        <v>5</v>
      </c>
      <c r="S187" s="167" t="s">
        <v>6</v>
      </c>
      <c r="U187" s="316" t="s">
        <v>35</v>
      </c>
      <c r="V187" s="219" t="s">
        <v>74</v>
      </c>
      <c r="W187" s="219" t="s">
        <v>75</v>
      </c>
      <c r="X187" s="219" t="s">
        <v>4</v>
      </c>
      <c r="Y187" s="219" t="s">
        <v>1</v>
      </c>
      <c r="Z187" s="219" t="s">
        <v>2</v>
      </c>
      <c r="AA187" s="219" t="s">
        <v>3</v>
      </c>
      <c r="AB187" s="219" t="s">
        <v>55</v>
      </c>
      <c r="AC187" s="219" t="s">
        <v>68</v>
      </c>
      <c r="AD187" s="220" t="s">
        <v>76</v>
      </c>
      <c r="AE187" s="220" t="s">
        <v>83</v>
      </c>
      <c r="AF187" s="220" t="s">
        <v>77</v>
      </c>
      <c r="AG187" s="220" t="s">
        <v>84</v>
      </c>
      <c r="AH187" s="220" t="s">
        <v>85</v>
      </c>
      <c r="AI187" s="221" t="s">
        <v>63</v>
      </c>
      <c r="BA187" s="160"/>
      <c r="BR187" s="160"/>
      <c r="CG187" s="160"/>
    </row>
    <row r="188" spans="1:85" ht="15">
      <c r="A188" s="313" t="s">
        <v>35</v>
      </c>
      <c r="B188" s="318" t="s">
        <v>69</v>
      </c>
      <c r="C188" s="319"/>
      <c r="D188" s="319"/>
      <c r="E188" s="319"/>
      <c r="F188" s="319"/>
      <c r="G188" s="319"/>
      <c r="H188" s="319"/>
      <c r="I188" s="320"/>
      <c r="K188" s="315" t="s">
        <v>35</v>
      </c>
      <c r="L188" s="321" t="s">
        <v>69</v>
      </c>
      <c r="M188" s="322"/>
      <c r="N188" s="322"/>
      <c r="O188" s="322"/>
      <c r="P188" s="322"/>
      <c r="Q188" s="322"/>
      <c r="R188" s="322"/>
      <c r="S188" s="323"/>
      <c r="U188" s="317" t="s">
        <v>35</v>
      </c>
      <c r="V188" s="324" t="s">
        <v>69</v>
      </c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5"/>
      <c r="BA188" s="160"/>
      <c r="BR188" s="160"/>
      <c r="CG188" s="160"/>
    </row>
    <row r="189" spans="1:85" ht="15">
      <c r="A189" s="170" t="s">
        <v>7</v>
      </c>
      <c r="B189" s="171">
        <v>0</v>
      </c>
      <c r="C189" s="171">
        <v>0</v>
      </c>
      <c r="D189" s="171">
        <v>1.0426051332305933E-2</v>
      </c>
      <c r="E189" s="171">
        <v>0</v>
      </c>
      <c r="F189" s="361"/>
      <c r="G189" s="171">
        <v>0</v>
      </c>
      <c r="H189" s="172">
        <v>0</v>
      </c>
      <c r="I189" s="173">
        <f>SUM(B189:H189)</f>
        <v>1.0426051332305933E-2</v>
      </c>
      <c r="J189" s="168"/>
      <c r="K189" s="222" t="s">
        <v>7</v>
      </c>
      <c r="L189" s="171">
        <v>0</v>
      </c>
      <c r="M189" s="171">
        <v>0</v>
      </c>
      <c r="N189" s="171">
        <v>1.0426051332305933E-2</v>
      </c>
      <c r="O189" s="171">
        <v>0</v>
      </c>
      <c r="P189" s="171">
        <v>0</v>
      </c>
      <c r="Q189" s="171">
        <v>0</v>
      </c>
      <c r="R189" s="223">
        <v>0</v>
      </c>
      <c r="S189" s="224">
        <f>SUM(L189:R189)</f>
        <v>1.0426051332305933E-2</v>
      </c>
      <c r="U189" s="225" t="s">
        <v>7</v>
      </c>
      <c r="V189" s="226">
        <v>0</v>
      </c>
      <c r="W189" s="226">
        <v>0</v>
      </c>
      <c r="X189" s="226">
        <v>0</v>
      </c>
      <c r="Y189" s="226">
        <v>0</v>
      </c>
      <c r="Z189" s="226">
        <v>1.0426051332305933E-2</v>
      </c>
      <c r="AA189" s="226">
        <v>0</v>
      </c>
      <c r="AB189" s="226">
        <v>0</v>
      </c>
      <c r="AC189" s="227">
        <v>0</v>
      </c>
      <c r="AD189" s="228">
        <v>0</v>
      </c>
      <c r="AE189" s="228">
        <v>0</v>
      </c>
      <c r="AF189" s="228">
        <v>0</v>
      </c>
      <c r="AG189" s="228">
        <v>0</v>
      </c>
      <c r="AH189" s="228">
        <v>0</v>
      </c>
      <c r="AI189" s="229">
        <f>SUM(V189:AC189)</f>
        <v>1.0426051332305933E-2</v>
      </c>
      <c r="BA189" s="160"/>
      <c r="BR189" s="160"/>
      <c r="CG189" s="160"/>
    </row>
    <row r="190" spans="1:85" ht="15">
      <c r="A190" s="178" t="s">
        <v>8</v>
      </c>
      <c r="B190" s="179">
        <v>0</v>
      </c>
      <c r="C190" s="179">
        <v>0</v>
      </c>
      <c r="D190" s="179">
        <v>0</v>
      </c>
      <c r="E190" s="179">
        <v>0</v>
      </c>
      <c r="F190" s="362"/>
      <c r="G190" s="179">
        <v>0</v>
      </c>
      <c r="H190" s="180">
        <v>0</v>
      </c>
      <c r="I190" s="181">
        <f t="shared" ref="I190:I209" si="148">SUM(B190:H190)</f>
        <v>0</v>
      </c>
      <c r="J190" s="168"/>
      <c r="K190" s="182" t="s">
        <v>8</v>
      </c>
      <c r="L190" s="183">
        <v>0</v>
      </c>
      <c r="M190" s="183">
        <v>0</v>
      </c>
      <c r="N190" s="183">
        <v>0</v>
      </c>
      <c r="O190" s="183">
        <v>0</v>
      </c>
      <c r="P190" s="183">
        <v>0</v>
      </c>
      <c r="Q190" s="183">
        <v>0</v>
      </c>
      <c r="R190" s="184">
        <v>0</v>
      </c>
      <c r="S190" s="185">
        <f t="shared" ref="S190:S209" si="149">SUM(L190:R190)</f>
        <v>0</v>
      </c>
      <c r="U190" s="230" t="s">
        <v>8</v>
      </c>
      <c r="V190" s="231">
        <v>0</v>
      </c>
      <c r="W190" s="231">
        <v>0</v>
      </c>
      <c r="X190" s="231">
        <v>0</v>
      </c>
      <c r="Y190" s="231">
        <v>0</v>
      </c>
      <c r="Z190" s="231">
        <v>0</v>
      </c>
      <c r="AA190" s="231">
        <v>0</v>
      </c>
      <c r="AB190" s="231">
        <v>0</v>
      </c>
      <c r="AC190" s="232">
        <v>0</v>
      </c>
      <c r="AD190" s="231">
        <v>0</v>
      </c>
      <c r="AE190" s="231">
        <v>0</v>
      </c>
      <c r="AF190" s="231">
        <v>0</v>
      </c>
      <c r="AG190" s="231">
        <v>0</v>
      </c>
      <c r="AH190" s="231">
        <v>0</v>
      </c>
      <c r="AI190" s="233">
        <f t="shared" ref="AI190:AI209" si="150">SUM(V190:AC190)</f>
        <v>0</v>
      </c>
      <c r="BA190" s="160"/>
      <c r="BR190" s="160"/>
      <c r="CG190" s="160"/>
    </row>
    <row r="191" spans="1:85" ht="15">
      <c r="A191" s="186" t="s">
        <v>10</v>
      </c>
      <c r="B191" s="175">
        <v>0</v>
      </c>
      <c r="C191" s="175">
        <v>0</v>
      </c>
      <c r="D191" s="175">
        <v>4.986934734572715E-2</v>
      </c>
      <c r="E191" s="175">
        <v>0</v>
      </c>
      <c r="F191" s="362"/>
      <c r="G191" s="175">
        <v>0</v>
      </c>
      <c r="H191" s="187">
        <v>0</v>
      </c>
      <c r="I191" s="173">
        <f t="shared" si="148"/>
        <v>4.986934734572715E-2</v>
      </c>
      <c r="J191" s="168"/>
      <c r="K191" s="188" t="s">
        <v>10</v>
      </c>
      <c r="L191" s="175">
        <v>0</v>
      </c>
      <c r="M191" s="175">
        <v>0</v>
      </c>
      <c r="N191" s="175">
        <v>4.986934734572715E-2</v>
      </c>
      <c r="O191" s="175">
        <v>0</v>
      </c>
      <c r="P191" s="175">
        <v>0</v>
      </c>
      <c r="Q191" s="175">
        <v>0</v>
      </c>
      <c r="R191" s="176">
        <v>0</v>
      </c>
      <c r="S191" s="177">
        <f t="shared" si="149"/>
        <v>4.986934734572715E-2</v>
      </c>
      <c r="U191" s="234" t="s">
        <v>10</v>
      </c>
      <c r="V191" s="226">
        <v>0</v>
      </c>
      <c r="W191" s="226">
        <v>0</v>
      </c>
      <c r="X191" s="226">
        <v>0</v>
      </c>
      <c r="Y191" s="226">
        <v>0</v>
      </c>
      <c r="Z191" s="226">
        <v>4.986934734572715E-2</v>
      </c>
      <c r="AA191" s="226">
        <v>0</v>
      </c>
      <c r="AB191" s="226">
        <v>0</v>
      </c>
      <c r="AC191" s="227">
        <v>0</v>
      </c>
      <c r="AD191" s="228">
        <v>0</v>
      </c>
      <c r="AE191" s="228">
        <v>0</v>
      </c>
      <c r="AF191" s="228">
        <v>0</v>
      </c>
      <c r="AG191" s="228">
        <v>0</v>
      </c>
      <c r="AH191" s="228">
        <v>0</v>
      </c>
      <c r="AI191" s="229">
        <f t="shared" si="150"/>
        <v>4.986934734572715E-2</v>
      </c>
      <c r="BA191" s="160"/>
      <c r="BR191" s="160"/>
      <c r="CG191" s="160"/>
    </row>
    <row r="192" spans="1:85" ht="15">
      <c r="A192" s="178" t="s">
        <v>56</v>
      </c>
      <c r="B192" s="179">
        <v>0</v>
      </c>
      <c r="C192" s="179">
        <v>0</v>
      </c>
      <c r="D192" s="179">
        <v>0</v>
      </c>
      <c r="E192" s="179">
        <v>0</v>
      </c>
      <c r="F192" s="362"/>
      <c r="G192" s="179">
        <v>0</v>
      </c>
      <c r="H192" s="180">
        <v>0</v>
      </c>
      <c r="I192" s="181">
        <f t="shared" si="148"/>
        <v>0</v>
      </c>
      <c r="J192" s="168"/>
      <c r="K192" s="182" t="s">
        <v>56</v>
      </c>
      <c r="L192" s="183">
        <v>0</v>
      </c>
      <c r="M192" s="183">
        <v>0</v>
      </c>
      <c r="N192" s="183">
        <v>0</v>
      </c>
      <c r="O192" s="183">
        <v>0</v>
      </c>
      <c r="P192" s="183">
        <v>0</v>
      </c>
      <c r="Q192" s="183">
        <v>0</v>
      </c>
      <c r="R192" s="184">
        <v>0</v>
      </c>
      <c r="S192" s="185">
        <f t="shared" si="149"/>
        <v>0</v>
      </c>
      <c r="U192" s="230" t="s">
        <v>56</v>
      </c>
      <c r="V192" s="231">
        <v>0</v>
      </c>
      <c r="W192" s="231">
        <v>0</v>
      </c>
      <c r="X192" s="231">
        <v>0</v>
      </c>
      <c r="Y192" s="231">
        <v>0</v>
      </c>
      <c r="Z192" s="231">
        <v>0</v>
      </c>
      <c r="AA192" s="231">
        <v>0</v>
      </c>
      <c r="AB192" s="231">
        <v>0</v>
      </c>
      <c r="AC192" s="232">
        <v>0</v>
      </c>
      <c r="AD192" s="231">
        <v>0</v>
      </c>
      <c r="AE192" s="231">
        <v>0</v>
      </c>
      <c r="AF192" s="231">
        <v>0</v>
      </c>
      <c r="AG192" s="231">
        <v>0</v>
      </c>
      <c r="AH192" s="231">
        <v>0</v>
      </c>
      <c r="AI192" s="233">
        <f t="shared" si="150"/>
        <v>0</v>
      </c>
      <c r="BA192" s="160"/>
      <c r="BR192" s="160"/>
      <c r="CG192" s="160"/>
    </row>
    <row r="193" spans="1:85" ht="15">
      <c r="A193" s="186" t="s">
        <v>16</v>
      </c>
      <c r="B193" s="175">
        <v>17.670579100170844</v>
      </c>
      <c r="C193" s="175">
        <v>0</v>
      </c>
      <c r="D193" s="175">
        <v>21.882389255733649</v>
      </c>
      <c r="E193" s="175">
        <v>0</v>
      </c>
      <c r="F193" s="362"/>
      <c r="G193" s="175">
        <v>0</v>
      </c>
      <c r="H193" s="187">
        <v>0</v>
      </c>
      <c r="I193" s="173">
        <f t="shared" si="148"/>
        <v>39.552968355904497</v>
      </c>
      <c r="J193" s="168"/>
      <c r="K193" s="188" t="s">
        <v>16</v>
      </c>
      <c r="L193" s="175">
        <v>17.670579100170844</v>
      </c>
      <c r="M193" s="175">
        <v>0</v>
      </c>
      <c r="N193" s="175">
        <v>21.882389255733649</v>
      </c>
      <c r="O193" s="175">
        <v>0</v>
      </c>
      <c r="P193" s="175">
        <v>0</v>
      </c>
      <c r="Q193" s="175">
        <v>0</v>
      </c>
      <c r="R193" s="176">
        <v>0</v>
      </c>
      <c r="S193" s="177">
        <f t="shared" si="149"/>
        <v>39.552968355904497</v>
      </c>
      <c r="U193" s="234" t="s">
        <v>16</v>
      </c>
      <c r="V193" s="226">
        <v>17.670579100170844</v>
      </c>
      <c r="W193" s="226">
        <v>0</v>
      </c>
      <c r="X193" s="226">
        <v>0</v>
      </c>
      <c r="Y193" s="226">
        <v>0</v>
      </c>
      <c r="Z193" s="226">
        <v>21.882389255733649</v>
      </c>
      <c r="AA193" s="226">
        <v>0</v>
      </c>
      <c r="AB193" s="226">
        <v>0</v>
      </c>
      <c r="AC193" s="227">
        <v>0</v>
      </c>
      <c r="AD193" s="228">
        <v>0</v>
      </c>
      <c r="AE193" s="228">
        <v>0</v>
      </c>
      <c r="AF193" s="228">
        <v>0</v>
      </c>
      <c r="AG193" s="228">
        <v>0</v>
      </c>
      <c r="AH193" s="228">
        <v>0</v>
      </c>
      <c r="AI193" s="229">
        <f t="shared" si="150"/>
        <v>39.552968355904497</v>
      </c>
      <c r="BA193" s="160"/>
      <c r="BR193" s="160"/>
      <c r="CG193" s="160"/>
    </row>
    <row r="194" spans="1:85" ht="15">
      <c r="A194" s="178" t="s">
        <v>15</v>
      </c>
      <c r="B194" s="179">
        <v>3.0922100128612735</v>
      </c>
      <c r="C194" s="179">
        <v>1.9533419893960597</v>
      </c>
      <c r="D194" s="179">
        <v>8.9203910682096605</v>
      </c>
      <c r="E194" s="179">
        <v>0</v>
      </c>
      <c r="F194" s="362"/>
      <c r="G194" s="179">
        <v>0</v>
      </c>
      <c r="H194" s="180">
        <v>0</v>
      </c>
      <c r="I194" s="181">
        <f t="shared" si="148"/>
        <v>13.965943070466993</v>
      </c>
      <c r="J194" s="168"/>
      <c r="K194" s="182" t="s">
        <v>15</v>
      </c>
      <c r="L194" s="183">
        <v>3.0922100128612735</v>
      </c>
      <c r="M194" s="183">
        <v>1.9533419893960597</v>
      </c>
      <c r="N194" s="183">
        <v>8.9203910682096605</v>
      </c>
      <c r="O194" s="183">
        <v>0</v>
      </c>
      <c r="P194" s="183">
        <v>0</v>
      </c>
      <c r="Q194" s="183">
        <v>0</v>
      </c>
      <c r="R194" s="184">
        <v>0</v>
      </c>
      <c r="S194" s="185">
        <f t="shared" si="149"/>
        <v>13.965943070466993</v>
      </c>
      <c r="U194" s="230" t="s">
        <v>57</v>
      </c>
      <c r="V194" s="231">
        <v>3.0138699799813016</v>
      </c>
      <c r="W194" s="231">
        <v>0</v>
      </c>
      <c r="X194" s="231">
        <v>0</v>
      </c>
      <c r="Y194" s="231">
        <v>1.9533419893960597</v>
      </c>
      <c r="Z194" s="231">
        <v>6.1044344070530929</v>
      </c>
      <c r="AA194" s="231">
        <v>0</v>
      </c>
      <c r="AB194" s="231">
        <v>0</v>
      </c>
      <c r="AC194" s="232">
        <v>2.8942966940365387</v>
      </c>
      <c r="AD194" s="231">
        <v>7.834003287997196E-2</v>
      </c>
      <c r="AE194" s="231">
        <v>0</v>
      </c>
      <c r="AF194" s="231">
        <v>0</v>
      </c>
      <c r="AG194" s="231">
        <v>2.8159566611565667</v>
      </c>
      <c r="AH194" s="231">
        <v>0</v>
      </c>
      <c r="AI194" s="233">
        <f t="shared" si="150"/>
        <v>13.965943070466993</v>
      </c>
      <c r="BA194" s="160"/>
      <c r="BR194" s="160"/>
      <c r="CG194" s="160"/>
    </row>
    <row r="195" spans="1:85" ht="15">
      <c r="A195" s="186" t="s">
        <v>58</v>
      </c>
      <c r="B195" s="175">
        <v>0</v>
      </c>
      <c r="C195" s="175">
        <v>0</v>
      </c>
      <c r="D195" s="175">
        <v>9.7967614533841466E-2</v>
      </c>
      <c r="E195" s="175">
        <v>1.3732687668934727</v>
      </c>
      <c r="F195" s="362"/>
      <c r="G195" s="175">
        <v>0</v>
      </c>
      <c r="H195" s="187">
        <v>0</v>
      </c>
      <c r="I195" s="173">
        <f t="shared" si="148"/>
        <v>1.4712363814273142</v>
      </c>
      <c r="J195" s="168"/>
      <c r="K195" s="188" t="s">
        <v>58</v>
      </c>
      <c r="L195" s="175">
        <v>0</v>
      </c>
      <c r="M195" s="175">
        <v>0</v>
      </c>
      <c r="N195" s="175">
        <v>9.7967614533841466E-2</v>
      </c>
      <c r="O195" s="175">
        <v>1.3732687668934727</v>
      </c>
      <c r="P195" s="175">
        <v>224.09900918418677</v>
      </c>
      <c r="Q195" s="175">
        <v>0</v>
      </c>
      <c r="R195" s="176">
        <v>0</v>
      </c>
      <c r="S195" s="177">
        <f t="shared" si="149"/>
        <v>225.57024556561407</v>
      </c>
      <c r="U195" s="234" t="s">
        <v>58</v>
      </c>
      <c r="V195" s="226">
        <v>0</v>
      </c>
      <c r="W195" s="226">
        <v>0</v>
      </c>
      <c r="X195" s="226">
        <v>0</v>
      </c>
      <c r="Y195" s="226">
        <v>0</v>
      </c>
      <c r="Z195" s="226">
        <v>0</v>
      </c>
      <c r="AA195" s="226">
        <v>0.17613034974122513</v>
      </c>
      <c r="AB195" s="226">
        <v>224.09900918418677</v>
      </c>
      <c r="AC195" s="227">
        <v>1.2951060316860887</v>
      </c>
      <c r="AD195" s="226">
        <v>0</v>
      </c>
      <c r="AE195" s="226">
        <v>1.1971384171522474</v>
      </c>
      <c r="AF195" s="226">
        <v>0</v>
      </c>
      <c r="AG195" s="226">
        <v>9.7967614533841466E-2</v>
      </c>
      <c r="AH195" s="226">
        <v>0</v>
      </c>
      <c r="AI195" s="229">
        <f t="shared" si="150"/>
        <v>225.57024556561407</v>
      </c>
      <c r="BA195" s="160"/>
      <c r="BR195" s="160"/>
      <c r="CG195" s="160"/>
    </row>
    <row r="196" spans="1:85" ht="15">
      <c r="A196" s="178" t="s">
        <v>12</v>
      </c>
      <c r="B196" s="179">
        <v>0</v>
      </c>
      <c r="C196" s="179">
        <v>0</v>
      </c>
      <c r="D196" s="179">
        <v>0</v>
      </c>
      <c r="E196" s="179">
        <v>0</v>
      </c>
      <c r="F196" s="362"/>
      <c r="G196" s="179">
        <v>0</v>
      </c>
      <c r="H196" s="180">
        <v>0</v>
      </c>
      <c r="I196" s="181">
        <f t="shared" si="148"/>
        <v>0</v>
      </c>
      <c r="J196" s="168"/>
      <c r="K196" s="182" t="s">
        <v>12</v>
      </c>
      <c r="L196" s="183">
        <v>0</v>
      </c>
      <c r="M196" s="183">
        <v>0</v>
      </c>
      <c r="N196" s="183">
        <v>0</v>
      </c>
      <c r="O196" s="183">
        <v>0</v>
      </c>
      <c r="P196" s="183">
        <v>1.4038351059142524</v>
      </c>
      <c r="Q196" s="183">
        <v>0</v>
      </c>
      <c r="R196" s="184">
        <v>0</v>
      </c>
      <c r="S196" s="185">
        <f t="shared" si="149"/>
        <v>1.4038351059142524</v>
      </c>
      <c r="U196" s="230" t="s">
        <v>12</v>
      </c>
      <c r="V196" s="231">
        <v>0</v>
      </c>
      <c r="W196" s="231">
        <v>0</v>
      </c>
      <c r="X196" s="231">
        <v>0</v>
      </c>
      <c r="Y196" s="231">
        <v>0</v>
      </c>
      <c r="Z196" s="231">
        <v>0</v>
      </c>
      <c r="AA196" s="231">
        <v>0</v>
      </c>
      <c r="AB196" s="231">
        <v>1.4038351059142524</v>
      </c>
      <c r="AC196" s="232">
        <v>0</v>
      </c>
      <c r="AD196" s="231">
        <v>0</v>
      </c>
      <c r="AE196" s="231">
        <v>0</v>
      </c>
      <c r="AF196" s="231">
        <v>0</v>
      </c>
      <c r="AG196" s="231">
        <v>0</v>
      </c>
      <c r="AH196" s="231">
        <v>0</v>
      </c>
      <c r="AI196" s="233">
        <f t="shared" si="150"/>
        <v>1.4038351059142524</v>
      </c>
      <c r="BA196" s="160"/>
      <c r="BR196" s="160"/>
      <c r="CG196" s="160"/>
    </row>
    <row r="197" spans="1:85" ht="15">
      <c r="A197" s="186" t="s">
        <v>59</v>
      </c>
      <c r="B197" s="175">
        <v>0</v>
      </c>
      <c r="C197" s="175">
        <v>0</v>
      </c>
      <c r="D197" s="175">
        <v>0</v>
      </c>
      <c r="E197" s="175">
        <v>0</v>
      </c>
      <c r="F197" s="362"/>
      <c r="G197" s="175">
        <v>0</v>
      </c>
      <c r="H197" s="187">
        <v>0</v>
      </c>
      <c r="I197" s="173">
        <f t="shared" si="148"/>
        <v>0</v>
      </c>
      <c r="J197" s="168"/>
      <c r="K197" s="188" t="s">
        <v>59</v>
      </c>
      <c r="L197" s="175">
        <v>0</v>
      </c>
      <c r="M197" s="175">
        <v>0</v>
      </c>
      <c r="N197" s="175">
        <v>0</v>
      </c>
      <c r="O197" s="175">
        <v>0</v>
      </c>
      <c r="P197" s="175">
        <v>0</v>
      </c>
      <c r="Q197" s="175">
        <v>0</v>
      </c>
      <c r="R197" s="176">
        <v>0</v>
      </c>
      <c r="S197" s="177">
        <f t="shared" si="149"/>
        <v>0</v>
      </c>
      <c r="U197" s="234" t="s">
        <v>59</v>
      </c>
      <c r="V197" s="226">
        <v>0</v>
      </c>
      <c r="W197" s="226">
        <v>0</v>
      </c>
      <c r="X197" s="226">
        <v>0</v>
      </c>
      <c r="Y197" s="226">
        <v>0</v>
      </c>
      <c r="Z197" s="226">
        <v>0</v>
      </c>
      <c r="AA197" s="226">
        <v>0</v>
      </c>
      <c r="AB197" s="226">
        <v>0</v>
      </c>
      <c r="AC197" s="227">
        <v>0</v>
      </c>
      <c r="AD197" s="226">
        <v>0</v>
      </c>
      <c r="AE197" s="226">
        <v>0</v>
      </c>
      <c r="AF197" s="226">
        <v>0</v>
      </c>
      <c r="AG197" s="226">
        <v>0</v>
      </c>
      <c r="AH197" s="226">
        <v>0</v>
      </c>
      <c r="AI197" s="229">
        <f t="shared" si="150"/>
        <v>0</v>
      </c>
      <c r="BA197" s="160"/>
      <c r="BR197" s="160"/>
      <c r="CG197" s="160"/>
    </row>
    <row r="198" spans="1:85" ht="15">
      <c r="A198" s="178" t="s">
        <v>17</v>
      </c>
      <c r="B198" s="179">
        <v>12.696858480257939</v>
      </c>
      <c r="C198" s="179">
        <v>0</v>
      </c>
      <c r="D198" s="179">
        <v>7.5600397713392349</v>
      </c>
      <c r="E198" s="179">
        <v>0</v>
      </c>
      <c r="F198" s="362"/>
      <c r="G198" s="179">
        <v>0</v>
      </c>
      <c r="H198" s="180">
        <v>0</v>
      </c>
      <c r="I198" s="181">
        <f t="shared" si="148"/>
        <v>20.256898251597175</v>
      </c>
      <c r="J198" s="168"/>
      <c r="K198" s="182" t="s">
        <v>17</v>
      </c>
      <c r="L198" s="183">
        <v>12.696858480257939</v>
      </c>
      <c r="M198" s="183">
        <v>0</v>
      </c>
      <c r="N198" s="183">
        <v>7.5600397713392349</v>
      </c>
      <c r="O198" s="183">
        <v>0</v>
      </c>
      <c r="P198" s="183">
        <v>4.3116209543633453E-2</v>
      </c>
      <c r="Q198" s="183">
        <v>0</v>
      </c>
      <c r="R198" s="184">
        <v>0</v>
      </c>
      <c r="S198" s="185">
        <f t="shared" si="149"/>
        <v>20.300014461140808</v>
      </c>
      <c r="U198" s="230" t="s">
        <v>17</v>
      </c>
      <c r="V198" s="231">
        <v>12.696858480257939</v>
      </c>
      <c r="W198" s="231">
        <v>0</v>
      </c>
      <c r="X198" s="231">
        <v>0</v>
      </c>
      <c r="Y198" s="231">
        <v>0</v>
      </c>
      <c r="Z198" s="231">
        <v>2.8234852557667773</v>
      </c>
      <c r="AA198" s="231">
        <v>0</v>
      </c>
      <c r="AB198" s="231">
        <v>4.3116209543633453E-2</v>
      </c>
      <c r="AC198" s="232">
        <v>4.7365545155724575</v>
      </c>
      <c r="AD198" s="231">
        <v>0</v>
      </c>
      <c r="AE198" s="231">
        <v>0</v>
      </c>
      <c r="AF198" s="231">
        <v>0</v>
      </c>
      <c r="AG198" s="231">
        <v>4.7365545155724575</v>
      </c>
      <c r="AH198" s="231">
        <v>0</v>
      </c>
      <c r="AI198" s="233">
        <f t="shared" si="150"/>
        <v>20.300014461140808</v>
      </c>
      <c r="BA198" s="160"/>
      <c r="BR198" s="160"/>
      <c r="CG198" s="160"/>
    </row>
    <row r="199" spans="1:85" ht="15">
      <c r="A199" s="186" t="s">
        <v>139</v>
      </c>
      <c r="B199" s="175">
        <v>7.554412328209855</v>
      </c>
      <c r="C199" s="175">
        <v>10.693186372806384</v>
      </c>
      <c r="D199" s="175">
        <v>83.672312232956244</v>
      </c>
      <c r="E199" s="175">
        <v>0</v>
      </c>
      <c r="F199" s="362"/>
      <c r="G199" s="175">
        <v>0</v>
      </c>
      <c r="H199" s="187">
        <v>0</v>
      </c>
      <c r="I199" s="173">
        <f t="shared" si="148"/>
        <v>101.91991093397249</v>
      </c>
      <c r="J199" s="168"/>
      <c r="K199" s="188" t="s">
        <v>139</v>
      </c>
      <c r="L199" s="175">
        <v>7.554412328209855</v>
      </c>
      <c r="M199" s="175">
        <v>10.693186372806384</v>
      </c>
      <c r="N199" s="175">
        <v>83.672312232956244</v>
      </c>
      <c r="O199" s="175">
        <v>0</v>
      </c>
      <c r="P199" s="175">
        <v>6.0375987773541322</v>
      </c>
      <c r="Q199" s="175">
        <v>0</v>
      </c>
      <c r="R199" s="176">
        <v>0</v>
      </c>
      <c r="S199" s="177">
        <f t="shared" si="149"/>
        <v>107.95750971132662</v>
      </c>
      <c r="U199" s="234" t="s">
        <v>139</v>
      </c>
      <c r="V199" s="226">
        <v>5.6334525551608881</v>
      </c>
      <c r="W199" s="226">
        <v>0</v>
      </c>
      <c r="X199" s="226">
        <v>0</v>
      </c>
      <c r="Y199" s="226">
        <v>10.693186372806384</v>
      </c>
      <c r="Z199" s="226">
        <v>81.459861382566515</v>
      </c>
      <c r="AA199" s="226">
        <v>0</v>
      </c>
      <c r="AB199" s="226">
        <v>6.0375987773541322</v>
      </c>
      <c r="AC199" s="227">
        <v>4.1334106234386931</v>
      </c>
      <c r="AD199" s="226">
        <v>1.9209597730489667</v>
      </c>
      <c r="AE199" s="226">
        <v>0</v>
      </c>
      <c r="AF199" s="226">
        <v>0</v>
      </c>
      <c r="AG199" s="226">
        <v>2.2124508503897267</v>
      </c>
      <c r="AH199" s="226">
        <v>0</v>
      </c>
      <c r="AI199" s="229">
        <f t="shared" si="150"/>
        <v>107.95750971132662</v>
      </c>
      <c r="BA199" s="160"/>
      <c r="BR199" s="160"/>
      <c r="CG199" s="160"/>
    </row>
    <row r="200" spans="1:85" ht="15">
      <c r="A200" s="178" t="s">
        <v>25</v>
      </c>
      <c r="B200" s="179">
        <v>3.2405841196469964</v>
      </c>
      <c r="C200" s="179">
        <v>3.2222044092078829E-2</v>
      </c>
      <c r="D200" s="179">
        <v>33.636792562479499</v>
      </c>
      <c r="E200" s="179">
        <v>24.862829105711963</v>
      </c>
      <c r="F200" s="362"/>
      <c r="G200" s="179">
        <v>2.805238606652793</v>
      </c>
      <c r="H200" s="180">
        <v>0</v>
      </c>
      <c r="I200" s="181">
        <f t="shared" si="148"/>
        <v>64.577666438583336</v>
      </c>
      <c r="J200" s="168"/>
      <c r="K200" s="182" t="s">
        <v>25</v>
      </c>
      <c r="L200" s="183">
        <v>3.2405841196469964</v>
      </c>
      <c r="M200" s="183">
        <v>3.2222044092078829E-2</v>
      </c>
      <c r="N200" s="183">
        <v>33.636792562479499</v>
      </c>
      <c r="O200" s="183">
        <v>24.862829105711963</v>
      </c>
      <c r="P200" s="183">
        <v>0.86370064036745131</v>
      </c>
      <c r="Q200" s="183">
        <v>2.805238606652793</v>
      </c>
      <c r="R200" s="184">
        <v>0</v>
      </c>
      <c r="S200" s="185">
        <f t="shared" si="149"/>
        <v>65.44136707895079</v>
      </c>
      <c r="U200" s="230" t="s">
        <v>25</v>
      </c>
      <c r="V200" s="231">
        <v>0.30658162732263294</v>
      </c>
      <c r="W200" s="231">
        <v>0.5681981056804053</v>
      </c>
      <c r="X200" s="231">
        <v>2.805238606652793</v>
      </c>
      <c r="Y200" s="231">
        <v>3.2222044092078829E-2</v>
      </c>
      <c r="Z200" s="231">
        <v>33.100366957101024</v>
      </c>
      <c r="AA200" s="231">
        <v>24.829440543147328</v>
      </c>
      <c r="AB200" s="231">
        <v>0.86370064036745131</v>
      </c>
      <c r="AC200" s="232">
        <v>2.9356185545870677</v>
      </c>
      <c r="AD200" s="231">
        <v>2.365804386643958</v>
      </c>
      <c r="AE200" s="231">
        <v>2.5900671445647422E-2</v>
      </c>
      <c r="AF200" s="231">
        <v>0</v>
      </c>
      <c r="AG200" s="231">
        <v>0.53642560537847628</v>
      </c>
      <c r="AH200" s="231">
        <v>7.4878911189862228E-3</v>
      </c>
      <c r="AI200" s="233">
        <f t="shared" si="150"/>
        <v>65.44136707895079</v>
      </c>
      <c r="BA200" s="160"/>
      <c r="BR200" s="160"/>
      <c r="CG200" s="160"/>
    </row>
    <row r="201" spans="1:85" ht="15">
      <c r="A201" s="186" t="s">
        <v>24</v>
      </c>
      <c r="B201" s="175">
        <v>0.29326158377450762</v>
      </c>
      <c r="C201" s="175">
        <v>4.8066549518178986E-2</v>
      </c>
      <c r="D201" s="175">
        <v>0</v>
      </c>
      <c r="E201" s="175">
        <v>0</v>
      </c>
      <c r="F201" s="362"/>
      <c r="G201" s="175">
        <v>0</v>
      </c>
      <c r="H201" s="187">
        <v>0</v>
      </c>
      <c r="I201" s="173">
        <f t="shared" si="148"/>
        <v>0.34132813329268663</v>
      </c>
      <c r="J201" s="168"/>
      <c r="K201" s="188" t="s">
        <v>24</v>
      </c>
      <c r="L201" s="175">
        <v>0.29326158377450762</v>
      </c>
      <c r="M201" s="175">
        <v>4.8066549518178986E-2</v>
      </c>
      <c r="N201" s="175">
        <v>0</v>
      </c>
      <c r="O201" s="175">
        <v>0</v>
      </c>
      <c r="P201" s="175">
        <v>0</v>
      </c>
      <c r="Q201" s="175">
        <v>0</v>
      </c>
      <c r="R201" s="176">
        <v>0</v>
      </c>
      <c r="S201" s="177">
        <f t="shared" si="149"/>
        <v>0.34132813329268663</v>
      </c>
      <c r="U201" s="234" t="s">
        <v>24</v>
      </c>
      <c r="V201" s="226">
        <v>0.29323404876482101</v>
      </c>
      <c r="W201" s="226">
        <v>0</v>
      </c>
      <c r="X201" s="226">
        <v>0</v>
      </c>
      <c r="Y201" s="226">
        <v>4.8066549518178986E-2</v>
      </c>
      <c r="Z201" s="226">
        <v>0</v>
      </c>
      <c r="AA201" s="226">
        <v>0</v>
      </c>
      <c r="AB201" s="226">
        <v>0</v>
      </c>
      <c r="AC201" s="227">
        <v>2.7535009686628059E-5</v>
      </c>
      <c r="AD201" s="226">
        <v>2.7535009686628059E-5</v>
      </c>
      <c r="AE201" s="226">
        <v>0</v>
      </c>
      <c r="AF201" s="226">
        <v>0</v>
      </c>
      <c r="AG201" s="226">
        <v>0</v>
      </c>
      <c r="AH201" s="226">
        <v>0</v>
      </c>
      <c r="AI201" s="229">
        <f t="shared" si="150"/>
        <v>0.34132813329268658</v>
      </c>
      <c r="BA201" s="160"/>
      <c r="BR201" s="160"/>
      <c r="CG201" s="160"/>
    </row>
    <row r="202" spans="1:85" ht="15">
      <c r="A202" s="178" t="s">
        <v>60</v>
      </c>
      <c r="B202" s="179">
        <v>1.6969859627701939E-2</v>
      </c>
      <c r="C202" s="179">
        <v>2.8778782564504835E-2</v>
      </c>
      <c r="D202" s="179">
        <v>5.2484101941346201E-2</v>
      </c>
      <c r="E202" s="179">
        <v>0</v>
      </c>
      <c r="F202" s="362"/>
      <c r="G202" s="179">
        <v>0</v>
      </c>
      <c r="H202" s="180">
        <v>0</v>
      </c>
      <c r="I202" s="181">
        <f t="shared" si="148"/>
        <v>9.8232744133552971E-2</v>
      </c>
      <c r="J202" s="168"/>
      <c r="K202" s="182" t="s">
        <v>60</v>
      </c>
      <c r="L202" s="183">
        <v>1.6969859627701939E-2</v>
      </c>
      <c r="M202" s="183">
        <v>2.8778782564504835E-2</v>
      </c>
      <c r="N202" s="183">
        <v>5.2484101941346201E-2</v>
      </c>
      <c r="O202" s="183">
        <v>0</v>
      </c>
      <c r="P202" s="183">
        <v>0</v>
      </c>
      <c r="Q202" s="183">
        <v>0</v>
      </c>
      <c r="R202" s="184">
        <v>0</v>
      </c>
      <c r="S202" s="185">
        <f t="shared" si="149"/>
        <v>9.8232744133552971E-2</v>
      </c>
      <c r="U202" s="230" t="s">
        <v>60</v>
      </c>
      <c r="V202" s="231">
        <v>1.6969859627701939E-2</v>
      </c>
      <c r="W202" s="231">
        <v>0</v>
      </c>
      <c r="X202" s="231">
        <v>0</v>
      </c>
      <c r="Y202" s="231">
        <v>2.8778782564504835E-2</v>
      </c>
      <c r="Z202" s="231">
        <v>5.2484101941346201E-2</v>
      </c>
      <c r="AA202" s="231">
        <v>0</v>
      </c>
      <c r="AB202" s="231">
        <v>0</v>
      </c>
      <c r="AC202" s="232">
        <v>0</v>
      </c>
      <c r="AD202" s="231">
        <v>0</v>
      </c>
      <c r="AE202" s="231">
        <v>0</v>
      </c>
      <c r="AF202" s="231">
        <v>0</v>
      </c>
      <c r="AG202" s="231">
        <v>0</v>
      </c>
      <c r="AH202" s="231">
        <v>0</v>
      </c>
      <c r="AI202" s="233">
        <f t="shared" si="150"/>
        <v>9.8232744133552971E-2</v>
      </c>
      <c r="BA202" s="160"/>
      <c r="BR202" s="160"/>
      <c r="CG202" s="160"/>
    </row>
    <row r="203" spans="1:85" ht="15">
      <c r="A203" s="186" t="s">
        <v>22</v>
      </c>
      <c r="B203" s="175">
        <v>0</v>
      </c>
      <c r="C203" s="175">
        <v>0</v>
      </c>
      <c r="D203" s="175">
        <v>45.848232670602719</v>
      </c>
      <c r="E203" s="175">
        <v>0</v>
      </c>
      <c r="F203" s="362"/>
      <c r="G203" s="175">
        <v>0</v>
      </c>
      <c r="H203" s="187">
        <v>0</v>
      </c>
      <c r="I203" s="173">
        <f t="shared" si="148"/>
        <v>45.848232670602719</v>
      </c>
      <c r="J203" s="168"/>
      <c r="K203" s="188" t="s">
        <v>22</v>
      </c>
      <c r="L203" s="175">
        <v>0</v>
      </c>
      <c r="M203" s="175">
        <v>0</v>
      </c>
      <c r="N203" s="175">
        <v>45.848232670602719</v>
      </c>
      <c r="O203" s="175">
        <v>0</v>
      </c>
      <c r="P203" s="175">
        <v>12.816465821740973</v>
      </c>
      <c r="Q203" s="175">
        <v>0</v>
      </c>
      <c r="R203" s="176">
        <v>0</v>
      </c>
      <c r="S203" s="177">
        <f t="shared" si="149"/>
        <v>58.664698492343689</v>
      </c>
      <c r="U203" s="234" t="s">
        <v>22</v>
      </c>
      <c r="V203" s="226">
        <v>0</v>
      </c>
      <c r="W203" s="226">
        <v>0</v>
      </c>
      <c r="X203" s="226">
        <v>0</v>
      </c>
      <c r="Y203" s="226">
        <v>0</v>
      </c>
      <c r="Z203" s="226">
        <v>45.848232670602719</v>
      </c>
      <c r="AA203" s="226">
        <v>0</v>
      </c>
      <c r="AB203" s="226">
        <v>12.816465821740973</v>
      </c>
      <c r="AC203" s="227">
        <v>0</v>
      </c>
      <c r="AD203" s="226">
        <v>0</v>
      </c>
      <c r="AE203" s="226">
        <v>0</v>
      </c>
      <c r="AF203" s="226">
        <v>0</v>
      </c>
      <c r="AG203" s="226">
        <v>0</v>
      </c>
      <c r="AH203" s="226">
        <v>0</v>
      </c>
      <c r="AI203" s="229">
        <f t="shared" si="150"/>
        <v>58.664698492343689</v>
      </c>
      <c r="BA203" s="160"/>
      <c r="BR203" s="160"/>
      <c r="CG203" s="160"/>
    </row>
    <row r="204" spans="1:85" ht="15">
      <c r="A204" s="178" t="s">
        <v>21</v>
      </c>
      <c r="B204" s="179">
        <v>0</v>
      </c>
      <c r="C204" s="179">
        <v>0</v>
      </c>
      <c r="D204" s="179">
        <v>3.8169143312393268</v>
      </c>
      <c r="E204" s="179">
        <v>0</v>
      </c>
      <c r="F204" s="362"/>
      <c r="G204" s="179">
        <v>0</v>
      </c>
      <c r="H204" s="180">
        <v>0</v>
      </c>
      <c r="I204" s="181">
        <f t="shared" si="148"/>
        <v>3.8169143312393268</v>
      </c>
      <c r="J204" s="168"/>
      <c r="K204" s="182" t="s">
        <v>21</v>
      </c>
      <c r="L204" s="183">
        <v>0</v>
      </c>
      <c r="M204" s="183">
        <v>0</v>
      </c>
      <c r="N204" s="183">
        <v>3.8169143312393268</v>
      </c>
      <c r="O204" s="183">
        <v>0</v>
      </c>
      <c r="P204" s="183">
        <v>0</v>
      </c>
      <c r="Q204" s="183">
        <v>0</v>
      </c>
      <c r="R204" s="184">
        <v>0</v>
      </c>
      <c r="S204" s="185">
        <f t="shared" si="149"/>
        <v>3.8169143312393268</v>
      </c>
      <c r="U204" s="230" t="s">
        <v>61</v>
      </c>
      <c r="V204" s="231">
        <v>0</v>
      </c>
      <c r="W204" s="231">
        <v>0</v>
      </c>
      <c r="X204" s="231">
        <v>0</v>
      </c>
      <c r="Y204" s="231">
        <v>0</v>
      </c>
      <c r="Z204" s="231">
        <v>3.8169143312393268</v>
      </c>
      <c r="AA204" s="231">
        <v>0</v>
      </c>
      <c r="AB204" s="231">
        <v>0</v>
      </c>
      <c r="AC204" s="232">
        <v>0</v>
      </c>
      <c r="AD204" s="231">
        <v>0</v>
      </c>
      <c r="AE204" s="231">
        <v>0</v>
      </c>
      <c r="AF204" s="231">
        <v>0</v>
      </c>
      <c r="AG204" s="231">
        <v>0</v>
      </c>
      <c r="AH204" s="231">
        <v>0</v>
      </c>
      <c r="AI204" s="233">
        <f t="shared" si="150"/>
        <v>3.8169143312393268</v>
      </c>
      <c r="BA204" s="160"/>
      <c r="BR204" s="160"/>
      <c r="CG204" s="160"/>
    </row>
    <row r="205" spans="1:85" ht="15">
      <c r="A205" s="189" t="s">
        <v>64</v>
      </c>
      <c r="B205" s="175">
        <v>0</v>
      </c>
      <c r="C205" s="175">
        <v>0</v>
      </c>
      <c r="D205" s="175">
        <v>0</v>
      </c>
      <c r="E205" s="175">
        <v>0</v>
      </c>
      <c r="F205" s="362"/>
      <c r="G205" s="175">
        <v>0</v>
      </c>
      <c r="H205" s="187">
        <v>0</v>
      </c>
      <c r="I205" s="173">
        <f t="shared" si="148"/>
        <v>0</v>
      </c>
      <c r="J205" s="168"/>
      <c r="K205" s="190" t="s">
        <v>64</v>
      </c>
      <c r="L205" s="175">
        <v>0</v>
      </c>
      <c r="M205" s="175">
        <v>0</v>
      </c>
      <c r="N205" s="175">
        <v>0</v>
      </c>
      <c r="O205" s="175">
        <v>0</v>
      </c>
      <c r="P205" s="175">
        <v>0</v>
      </c>
      <c r="Q205" s="175">
        <v>0</v>
      </c>
      <c r="R205" s="176">
        <v>0</v>
      </c>
      <c r="S205" s="177">
        <f t="shared" si="149"/>
        <v>0</v>
      </c>
      <c r="U205" s="235" t="s">
        <v>62</v>
      </c>
      <c r="V205" s="226">
        <v>0</v>
      </c>
      <c r="W205" s="226">
        <v>0</v>
      </c>
      <c r="X205" s="226">
        <v>0</v>
      </c>
      <c r="Y205" s="226">
        <v>0</v>
      </c>
      <c r="Z205" s="226">
        <v>0</v>
      </c>
      <c r="AA205" s="226">
        <v>0</v>
      </c>
      <c r="AB205" s="226">
        <v>0</v>
      </c>
      <c r="AC205" s="227">
        <v>0</v>
      </c>
      <c r="AD205" s="228">
        <v>0</v>
      </c>
      <c r="AE205" s="228">
        <v>0</v>
      </c>
      <c r="AF205" s="228">
        <v>0</v>
      </c>
      <c r="AG205" s="228">
        <v>0</v>
      </c>
      <c r="AH205" s="228">
        <v>0</v>
      </c>
      <c r="AI205" s="229">
        <f t="shared" si="150"/>
        <v>0</v>
      </c>
      <c r="BA205" s="160"/>
      <c r="BR205" s="160"/>
      <c r="CG205" s="160"/>
    </row>
    <row r="206" spans="1:85">
      <c r="A206" s="191" t="s">
        <v>23</v>
      </c>
      <c r="B206" s="192">
        <v>0</v>
      </c>
      <c r="C206" s="192">
        <v>0</v>
      </c>
      <c r="D206" s="192">
        <v>0</v>
      </c>
      <c r="E206" s="192">
        <v>0</v>
      </c>
      <c r="F206" s="362"/>
      <c r="G206" s="192">
        <v>0</v>
      </c>
      <c r="H206" s="193">
        <v>0</v>
      </c>
      <c r="I206" s="194">
        <f t="shared" si="148"/>
        <v>0</v>
      </c>
      <c r="J206" s="168"/>
      <c r="K206" s="195" t="s">
        <v>23</v>
      </c>
      <c r="L206" s="196">
        <v>0</v>
      </c>
      <c r="M206" s="196">
        <v>0</v>
      </c>
      <c r="N206" s="196">
        <v>0</v>
      </c>
      <c r="O206" s="196">
        <v>0</v>
      </c>
      <c r="P206" s="196">
        <v>0</v>
      </c>
      <c r="Q206" s="196">
        <v>0</v>
      </c>
      <c r="R206" s="197">
        <v>0</v>
      </c>
      <c r="S206" s="198">
        <f t="shared" si="149"/>
        <v>0</v>
      </c>
      <c r="U206" s="236" t="s">
        <v>66</v>
      </c>
      <c r="V206" s="237">
        <v>0</v>
      </c>
      <c r="W206" s="237">
        <v>0</v>
      </c>
      <c r="X206" s="237">
        <v>0</v>
      </c>
      <c r="Y206" s="237">
        <v>0</v>
      </c>
      <c r="Z206" s="237">
        <v>0</v>
      </c>
      <c r="AA206" s="237">
        <v>0</v>
      </c>
      <c r="AB206" s="237">
        <v>0</v>
      </c>
      <c r="AC206" s="237">
        <v>0</v>
      </c>
      <c r="AD206" s="237">
        <v>0</v>
      </c>
      <c r="AE206" s="237">
        <v>0</v>
      </c>
      <c r="AF206" s="237">
        <v>0</v>
      </c>
      <c r="AG206" s="237">
        <v>0</v>
      </c>
      <c r="AH206" s="125">
        <v>0</v>
      </c>
      <c r="AI206" s="238">
        <f t="shared" si="150"/>
        <v>0</v>
      </c>
      <c r="BA206" s="160"/>
      <c r="BR206" s="160"/>
      <c r="CG206" s="160"/>
    </row>
    <row r="207" spans="1:85">
      <c r="A207" s="199" t="s">
        <v>19</v>
      </c>
      <c r="B207" s="200">
        <v>0</v>
      </c>
      <c r="C207" s="200">
        <v>0</v>
      </c>
      <c r="D207" s="200">
        <v>0</v>
      </c>
      <c r="E207" s="200">
        <v>0</v>
      </c>
      <c r="F207" s="362"/>
      <c r="G207" s="200">
        <v>0</v>
      </c>
      <c r="H207" s="201">
        <v>0</v>
      </c>
      <c r="I207" s="202">
        <f t="shared" si="148"/>
        <v>0</v>
      </c>
      <c r="J207" s="168"/>
      <c r="K207" s="203" t="s">
        <v>19</v>
      </c>
      <c r="L207" s="200">
        <v>0</v>
      </c>
      <c r="M207" s="200">
        <v>0</v>
      </c>
      <c r="N207" s="200">
        <v>0</v>
      </c>
      <c r="O207" s="200">
        <v>0</v>
      </c>
      <c r="P207" s="200">
        <v>0</v>
      </c>
      <c r="Q207" s="200">
        <v>0</v>
      </c>
      <c r="R207" s="204">
        <v>0</v>
      </c>
      <c r="S207" s="205">
        <f t="shared" si="149"/>
        <v>0</v>
      </c>
      <c r="U207" s="239" t="s">
        <v>19</v>
      </c>
      <c r="V207" s="240">
        <v>0</v>
      </c>
      <c r="W207" s="240">
        <v>0</v>
      </c>
      <c r="X207" s="240">
        <v>0</v>
      </c>
      <c r="Y207" s="240">
        <v>0</v>
      </c>
      <c r="Z207" s="240">
        <v>0</v>
      </c>
      <c r="AA207" s="240">
        <v>0</v>
      </c>
      <c r="AB207" s="240">
        <v>0</v>
      </c>
      <c r="AC207" s="240">
        <v>0</v>
      </c>
      <c r="AD207" s="241">
        <v>0</v>
      </c>
      <c r="AE207" s="241">
        <v>0</v>
      </c>
      <c r="AF207" s="241">
        <v>0</v>
      </c>
      <c r="AG207" s="241">
        <v>0</v>
      </c>
      <c r="AH207" s="241">
        <v>0</v>
      </c>
      <c r="AI207" s="242">
        <f t="shared" si="150"/>
        <v>0</v>
      </c>
      <c r="BA207" s="160"/>
      <c r="BR207" s="160"/>
      <c r="CG207" s="160"/>
    </row>
    <row r="208" spans="1:85">
      <c r="A208" s="191" t="s">
        <v>20</v>
      </c>
      <c r="B208" s="192">
        <v>0</v>
      </c>
      <c r="C208" s="192">
        <v>0</v>
      </c>
      <c r="D208" s="192">
        <v>0</v>
      </c>
      <c r="E208" s="192">
        <v>0</v>
      </c>
      <c r="F208" s="362"/>
      <c r="G208" s="192">
        <v>0</v>
      </c>
      <c r="H208" s="193">
        <v>0</v>
      </c>
      <c r="I208" s="194">
        <f t="shared" si="148"/>
        <v>0</v>
      </c>
      <c r="J208" s="168"/>
      <c r="K208" s="195" t="s">
        <v>20</v>
      </c>
      <c r="L208" s="196">
        <v>0</v>
      </c>
      <c r="M208" s="196">
        <v>0</v>
      </c>
      <c r="N208" s="196">
        <v>0</v>
      </c>
      <c r="O208" s="196">
        <v>0</v>
      </c>
      <c r="P208" s="196">
        <v>0</v>
      </c>
      <c r="Q208" s="196">
        <v>0</v>
      </c>
      <c r="R208" s="197">
        <v>0</v>
      </c>
      <c r="S208" s="198">
        <f t="shared" si="149"/>
        <v>0</v>
      </c>
      <c r="U208" s="236" t="s">
        <v>20</v>
      </c>
      <c r="V208" s="237">
        <v>0</v>
      </c>
      <c r="W208" s="237">
        <v>0</v>
      </c>
      <c r="X208" s="237">
        <v>0</v>
      </c>
      <c r="Y208" s="237">
        <v>0</v>
      </c>
      <c r="Z208" s="237">
        <v>0</v>
      </c>
      <c r="AA208" s="237">
        <v>0</v>
      </c>
      <c r="AB208" s="237">
        <v>0</v>
      </c>
      <c r="AC208" s="237">
        <v>0</v>
      </c>
      <c r="AD208" s="237">
        <v>0</v>
      </c>
      <c r="AE208" s="237">
        <v>0</v>
      </c>
      <c r="AF208" s="237">
        <v>0</v>
      </c>
      <c r="AG208" s="237">
        <v>0</v>
      </c>
      <c r="AH208" s="125">
        <v>0</v>
      </c>
      <c r="AI208" s="238">
        <f t="shared" si="150"/>
        <v>0</v>
      </c>
      <c r="BA208" s="160"/>
      <c r="BR208" s="160"/>
      <c r="CG208" s="160"/>
    </row>
    <row r="209" spans="1:85" ht="15" thickBot="1">
      <c r="A209" s="206" t="s">
        <v>11</v>
      </c>
      <c r="B209" s="207">
        <v>0</v>
      </c>
      <c r="C209" s="207">
        <v>0</v>
      </c>
      <c r="D209" s="207">
        <v>0</v>
      </c>
      <c r="E209" s="207">
        <v>0</v>
      </c>
      <c r="F209" s="363"/>
      <c r="G209" s="207">
        <v>0</v>
      </c>
      <c r="H209" s="208">
        <v>0</v>
      </c>
      <c r="I209" s="209">
        <f t="shared" si="148"/>
        <v>0</v>
      </c>
      <c r="J209" s="168"/>
      <c r="K209" s="210" t="s">
        <v>11</v>
      </c>
      <c r="L209" s="207">
        <v>0</v>
      </c>
      <c r="M209" s="207">
        <v>0</v>
      </c>
      <c r="N209" s="207">
        <v>0</v>
      </c>
      <c r="O209" s="207">
        <v>0</v>
      </c>
      <c r="P209" s="207">
        <v>0</v>
      </c>
      <c r="Q209" s="207">
        <v>0</v>
      </c>
      <c r="R209" s="211">
        <v>0</v>
      </c>
      <c r="S209" s="212">
        <f t="shared" si="149"/>
        <v>0</v>
      </c>
      <c r="U209" s="239" t="s">
        <v>11</v>
      </c>
      <c r="V209" s="240">
        <v>0</v>
      </c>
      <c r="W209" s="240">
        <v>0</v>
      </c>
      <c r="X209" s="240">
        <v>0</v>
      </c>
      <c r="Y209" s="240">
        <v>0</v>
      </c>
      <c r="Z209" s="240">
        <v>0</v>
      </c>
      <c r="AA209" s="240">
        <v>0</v>
      </c>
      <c r="AB209" s="240">
        <v>0</v>
      </c>
      <c r="AC209" s="240">
        <v>0</v>
      </c>
      <c r="AD209" s="241">
        <v>0</v>
      </c>
      <c r="AE209" s="241">
        <v>0</v>
      </c>
      <c r="AF209" s="241">
        <v>0</v>
      </c>
      <c r="AG209" s="241">
        <v>0</v>
      </c>
      <c r="AH209" s="241">
        <v>0</v>
      </c>
      <c r="AI209" s="242">
        <f t="shared" si="150"/>
        <v>0</v>
      </c>
      <c r="BA209" s="160"/>
      <c r="BR209" s="160"/>
      <c r="CG209" s="160"/>
    </row>
    <row r="210" spans="1:85" ht="15">
      <c r="A210" s="213" t="s">
        <v>26</v>
      </c>
      <c r="B210" s="214">
        <f>SUM(B189:B205)</f>
        <v>44.56487548454912</v>
      </c>
      <c r="C210" s="214">
        <f t="shared" ref="C210:H210" si="151">SUM(C189:C205)</f>
        <v>12.755595738377206</v>
      </c>
      <c r="D210" s="214">
        <f t="shared" si="151"/>
        <v>205.54781900771357</v>
      </c>
      <c r="E210" s="214">
        <f t="shared" si="151"/>
        <v>26.236097872605434</v>
      </c>
      <c r="F210" s="214">
        <f t="shared" si="151"/>
        <v>0</v>
      </c>
      <c r="G210" s="214">
        <f t="shared" si="151"/>
        <v>2.805238606652793</v>
      </c>
      <c r="H210" s="216">
        <f t="shared" si="151"/>
        <v>0</v>
      </c>
      <c r="I210" s="173">
        <f t="shared" ref="I210" si="152">SUM(I189:I205)</f>
        <v>291.90962670989813</v>
      </c>
      <c r="J210" s="168"/>
      <c r="K210" s="215" t="s">
        <v>26</v>
      </c>
      <c r="L210" s="214">
        <f>SUM(L189:L205)</f>
        <v>44.56487548454912</v>
      </c>
      <c r="M210" s="214">
        <f t="shared" ref="M210:R210" si="153">SUM(M189:M205)</f>
        <v>12.755595738377206</v>
      </c>
      <c r="N210" s="214">
        <f t="shared" si="153"/>
        <v>205.54781900771357</v>
      </c>
      <c r="O210" s="214">
        <f t="shared" si="153"/>
        <v>26.236097872605434</v>
      </c>
      <c r="P210" s="214">
        <f t="shared" si="153"/>
        <v>245.2637257391072</v>
      </c>
      <c r="Q210" s="214">
        <f t="shared" si="153"/>
        <v>2.805238606652793</v>
      </c>
      <c r="R210" s="216">
        <f t="shared" si="153"/>
        <v>0</v>
      </c>
      <c r="S210" s="217">
        <f t="shared" ref="S210" si="154">SUM(S189:S205)</f>
        <v>537.17335244900528</v>
      </c>
      <c r="T210" s="160" t="str">
        <f>IF(ABS(S210-AI210)&gt;0.01,S210-AI210,"")</f>
        <v/>
      </c>
      <c r="U210" s="243" t="s">
        <v>63</v>
      </c>
      <c r="V210" s="244">
        <f>SUM(V189:V205)</f>
        <v>39.631545651286132</v>
      </c>
      <c r="W210" s="244">
        <f t="shared" ref="W210:AH210" si="155">SUM(W189:W205)</f>
        <v>0.5681981056804053</v>
      </c>
      <c r="X210" s="244">
        <f t="shared" si="155"/>
        <v>2.805238606652793</v>
      </c>
      <c r="Y210" s="244">
        <f t="shared" si="155"/>
        <v>12.755595738377206</v>
      </c>
      <c r="Z210" s="244">
        <f t="shared" si="155"/>
        <v>195.14846376068252</v>
      </c>
      <c r="AA210" s="244">
        <f t="shared" si="155"/>
        <v>25.005570892888553</v>
      </c>
      <c r="AB210" s="244">
        <f t="shared" si="155"/>
        <v>245.2637257391072</v>
      </c>
      <c r="AC210" s="244">
        <f t="shared" si="155"/>
        <v>15.995013954330531</v>
      </c>
      <c r="AD210" s="245">
        <f t="shared" si="155"/>
        <v>4.3651317275825834</v>
      </c>
      <c r="AE210" s="245">
        <f t="shared" si="155"/>
        <v>1.2230390885978948</v>
      </c>
      <c r="AF210" s="245">
        <f t="shared" si="155"/>
        <v>0</v>
      </c>
      <c r="AG210" s="245">
        <f t="shared" si="155"/>
        <v>10.399355247031068</v>
      </c>
      <c r="AH210" s="245">
        <f t="shared" si="155"/>
        <v>7.4878911189862228E-3</v>
      </c>
      <c r="AI210" s="246">
        <f>SUM(V210:AC210)</f>
        <v>537.17335244900528</v>
      </c>
      <c r="BA210" s="160"/>
      <c r="BR210" s="160"/>
      <c r="CG210" s="160"/>
    </row>
    <row r="211" spans="1:85" s="23" customFormat="1" ht="15" thickBot="1">
      <c r="A211" s="30" t="s">
        <v>88</v>
      </c>
      <c r="B211" s="47">
        <f>IF($I210=0,"-",B210/$I210)</f>
        <v>0.15266668655925489</v>
      </c>
      <c r="C211" s="47">
        <f t="shared" ref="C211:H211" si="156">IF($I210=0,"-",C210/$I210)</f>
        <v>4.3697071186534757E-2</v>
      </c>
      <c r="D211" s="47">
        <f t="shared" si="156"/>
        <v>0.70414881936041274</v>
      </c>
      <c r="E211" s="47">
        <f t="shared" si="156"/>
        <v>8.9877467106211792E-2</v>
      </c>
      <c r="F211" s="47">
        <f t="shared" si="156"/>
        <v>0</v>
      </c>
      <c r="G211" s="47">
        <f t="shared" si="156"/>
        <v>9.6099557875857899E-3</v>
      </c>
      <c r="H211" s="70">
        <f t="shared" si="156"/>
        <v>0</v>
      </c>
      <c r="I211" s="48">
        <f>SUM(B211:H211)</f>
        <v>1</v>
      </c>
      <c r="J211" s="160"/>
      <c r="K211" s="81" t="s">
        <v>88</v>
      </c>
      <c r="L211" s="98">
        <f>IF($S210=0,"-",L210/$S210)</f>
        <v>8.2961813502801657E-2</v>
      </c>
      <c r="M211" s="98">
        <f t="shared" ref="M211:R211" si="157">IF($S210=0,"-",M210/$S210)</f>
        <v>2.3745771602823717E-2</v>
      </c>
      <c r="N211" s="98">
        <f t="shared" si="157"/>
        <v>0.38264708789184876</v>
      </c>
      <c r="O211" s="98">
        <f t="shared" si="157"/>
        <v>4.8841026370711617E-2</v>
      </c>
      <c r="P211" s="98">
        <f t="shared" si="157"/>
        <v>0.4565820784313579</v>
      </c>
      <c r="Q211" s="98">
        <f t="shared" si="157"/>
        <v>5.2222222004564139E-3</v>
      </c>
      <c r="R211" s="99">
        <f t="shared" si="157"/>
        <v>0</v>
      </c>
      <c r="S211" s="100">
        <f>SUM(L211:R211)</f>
        <v>1</v>
      </c>
      <c r="U211" s="110" t="s">
        <v>88</v>
      </c>
      <c r="V211" s="133">
        <f>+V210/$AI210</f>
        <v>7.3777944253197891E-2</v>
      </c>
      <c r="W211" s="133">
        <f t="shared" ref="W211:AH211" si="158">+W210/$AI210</f>
        <v>1.0577555701338428E-3</v>
      </c>
      <c r="X211" s="133">
        <f t="shared" si="158"/>
        <v>5.2222222004564139E-3</v>
      </c>
      <c r="Y211" s="133">
        <f t="shared" si="158"/>
        <v>2.3745771602823717E-2</v>
      </c>
      <c r="Z211" s="133">
        <f t="shared" si="158"/>
        <v>0.36328768519694632</v>
      </c>
      <c r="AA211" s="133">
        <f t="shared" si="158"/>
        <v>4.6550281727279784E-2</v>
      </c>
      <c r="AB211" s="133">
        <f t="shared" si="158"/>
        <v>0.4565820784313579</v>
      </c>
      <c r="AC211" s="133">
        <f t="shared" si="158"/>
        <v>2.9776261017804236E-2</v>
      </c>
      <c r="AD211" s="133">
        <f t="shared" si="158"/>
        <v>8.126113679469929E-3</v>
      </c>
      <c r="AE211" s="133">
        <f t="shared" si="158"/>
        <v>2.2768052119897363E-3</v>
      </c>
      <c r="AF211" s="133">
        <f t="shared" si="158"/>
        <v>0</v>
      </c>
      <c r="AG211" s="133">
        <f t="shared" si="158"/>
        <v>1.935940269490247E-2</v>
      </c>
      <c r="AH211" s="133">
        <f t="shared" si="158"/>
        <v>1.3939431442100546E-5</v>
      </c>
      <c r="AI211" s="134">
        <f>SUM(V211:AC211)</f>
        <v>1</v>
      </c>
    </row>
    <row r="212" spans="1:85" ht="15" thickBot="1">
      <c r="A212" s="247"/>
      <c r="B212" s="247"/>
      <c r="C212" s="247"/>
      <c r="D212" s="247"/>
      <c r="E212" s="247"/>
      <c r="F212" s="247"/>
      <c r="G212" s="247"/>
      <c r="H212" s="247"/>
      <c r="I212" s="247"/>
      <c r="K212" s="247"/>
      <c r="L212" s="247"/>
      <c r="M212" s="247"/>
      <c r="N212" s="247"/>
      <c r="O212" s="247"/>
      <c r="P212" s="247"/>
      <c r="Q212" s="247"/>
      <c r="R212" s="247"/>
      <c r="S212" s="247"/>
      <c r="AI212" s="168"/>
      <c r="BA212" s="160"/>
      <c r="BR212" s="160"/>
      <c r="CG212" s="160"/>
    </row>
    <row r="213" spans="1:85" ht="28.5">
      <c r="A213" s="312" t="s">
        <v>36</v>
      </c>
      <c r="B213" s="164" t="s">
        <v>0</v>
      </c>
      <c r="C213" s="164" t="s">
        <v>1</v>
      </c>
      <c r="D213" s="164" t="s">
        <v>2</v>
      </c>
      <c r="E213" s="164" t="s">
        <v>3</v>
      </c>
      <c r="F213" s="164" t="s">
        <v>27</v>
      </c>
      <c r="G213" s="164" t="s">
        <v>4</v>
      </c>
      <c r="H213" s="164" t="s">
        <v>5</v>
      </c>
      <c r="I213" s="165" t="s">
        <v>6</v>
      </c>
      <c r="K213" s="314" t="s">
        <v>36</v>
      </c>
      <c r="L213" s="166" t="s">
        <v>0</v>
      </c>
      <c r="M213" s="166" t="s">
        <v>1</v>
      </c>
      <c r="N213" s="166" t="s">
        <v>2</v>
      </c>
      <c r="O213" s="166" t="s">
        <v>3</v>
      </c>
      <c r="P213" s="166" t="s">
        <v>27</v>
      </c>
      <c r="Q213" s="166" t="s">
        <v>4</v>
      </c>
      <c r="R213" s="166" t="s">
        <v>5</v>
      </c>
      <c r="S213" s="167" t="s">
        <v>6</v>
      </c>
      <c r="U213" s="316" t="s">
        <v>36</v>
      </c>
      <c r="V213" s="219" t="s">
        <v>74</v>
      </c>
      <c r="W213" s="219" t="s">
        <v>75</v>
      </c>
      <c r="X213" s="219" t="s">
        <v>4</v>
      </c>
      <c r="Y213" s="219" t="s">
        <v>1</v>
      </c>
      <c r="Z213" s="219" t="s">
        <v>2</v>
      </c>
      <c r="AA213" s="219" t="s">
        <v>3</v>
      </c>
      <c r="AB213" s="219" t="s">
        <v>55</v>
      </c>
      <c r="AC213" s="219" t="s">
        <v>68</v>
      </c>
      <c r="AD213" s="220" t="s">
        <v>76</v>
      </c>
      <c r="AE213" s="220" t="s">
        <v>83</v>
      </c>
      <c r="AF213" s="220" t="s">
        <v>77</v>
      </c>
      <c r="AG213" s="220" t="s">
        <v>84</v>
      </c>
      <c r="AH213" s="220" t="s">
        <v>85</v>
      </c>
      <c r="AI213" s="221" t="s">
        <v>63</v>
      </c>
      <c r="BA213" s="160"/>
      <c r="BR213" s="160"/>
      <c r="CG213" s="160"/>
    </row>
    <row r="214" spans="1:85" ht="15">
      <c r="A214" s="313" t="s">
        <v>36</v>
      </c>
      <c r="B214" s="318" t="s">
        <v>69</v>
      </c>
      <c r="C214" s="319"/>
      <c r="D214" s="319"/>
      <c r="E214" s="319"/>
      <c r="F214" s="319"/>
      <c r="G214" s="319"/>
      <c r="H214" s="319"/>
      <c r="I214" s="320"/>
      <c r="K214" s="315" t="s">
        <v>36</v>
      </c>
      <c r="L214" s="321" t="s">
        <v>69</v>
      </c>
      <c r="M214" s="322"/>
      <c r="N214" s="322"/>
      <c r="O214" s="322"/>
      <c r="P214" s="322"/>
      <c r="Q214" s="322"/>
      <c r="R214" s="322"/>
      <c r="S214" s="323"/>
      <c r="U214" s="317" t="s">
        <v>36</v>
      </c>
      <c r="V214" s="324" t="s">
        <v>69</v>
      </c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  <c r="AG214" s="324"/>
      <c r="AH214" s="324"/>
      <c r="AI214" s="325"/>
      <c r="BA214" s="160"/>
      <c r="BR214" s="160"/>
      <c r="CG214" s="160"/>
    </row>
    <row r="215" spans="1:85" ht="15">
      <c r="A215" s="170" t="s">
        <v>7</v>
      </c>
      <c r="B215" s="171">
        <v>0</v>
      </c>
      <c r="C215" s="171">
        <v>0</v>
      </c>
      <c r="D215" s="171">
        <v>0</v>
      </c>
      <c r="E215" s="171">
        <v>0</v>
      </c>
      <c r="F215" s="361"/>
      <c r="G215" s="171">
        <v>0</v>
      </c>
      <c r="H215" s="172">
        <v>0</v>
      </c>
      <c r="I215" s="173">
        <f>SUM(B215:H215)</f>
        <v>0</v>
      </c>
      <c r="J215" s="168"/>
      <c r="K215" s="222" t="s">
        <v>7</v>
      </c>
      <c r="L215" s="171">
        <v>0</v>
      </c>
      <c r="M215" s="171">
        <v>0</v>
      </c>
      <c r="N215" s="171">
        <v>0</v>
      </c>
      <c r="O215" s="171">
        <v>0</v>
      </c>
      <c r="P215" s="171">
        <v>0</v>
      </c>
      <c r="Q215" s="171">
        <v>0</v>
      </c>
      <c r="R215" s="223">
        <v>0</v>
      </c>
      <c r="S215" s="224">
        <f>SUM(L215:R215)</f>
        <v>0</v>
      </c>
      <c r="U215" s="225" t="s">
        <v>7</v>
      </c>
      <c r="V215" s="226">
        <v>0</v>
      </c>
      <c r="W215" s="226">
        <v>0</v>
      </c>
      <c r="X215" s="226">
        <v>0</v>
      </c>
      <c r="Y215" s="226">
        <v>0</v>
      </c>
      <c r="Z215" s="226">
        <v>0</v>
      </c>
      <c r="AA215" s="226">
        <v>0</v>
      </c>
      <c r="AB215" s="226">
        <v>0</v>
      </c>
      <c r="AC215" s="227">
        <v>0</v>
      </c>
      <c r="AD215" s="228">
        <v>0</v>
      </c>
      <c r="AE215" s="228">
        <v>0</v>
      </c>
      <c r="AF215" s="228">
        <v>0</v>
      </c>
      <c r="AG215" s="228">
        <v>0</v>
      </c>
      <c r="AH215" s="228">
        <v>0</v>
      </c>
      <c r="AI215" s="229">
        <f>SUM(V215:AC215)</f>
        <v>0</v>
      </c>
      <c r="BA215" s="160"/>
      <c r="BR215" s="160"/>
      <c r="CG215" s="160"/>
    </row>
    <row r="216" spans="1:85" ht="15">
      <c r="A216" s="178" t="s">
        <v>8</v>
      </c>
      <c r="B216" s="179">
        <v>0</v>
      </c>
      <c r="C216" s="179">
        <v>0</v>
      </c>
      <c r="D216" s="179">
        <v>0</v>
      </c>
      <c r="E216" s="179">
        <v>0</v>
      </c>
      <c r="F216" s="362"/>
      <c r="G216" s="179">
        <v>0</v>
      </c>
      <c r="H216" s="180">
        <v>0</v>
      </c>
      <c r="I216" s="181">
        <f t="shared" ref="I216:I235" si="159">SUM(B216:H216)</f>
        <v>0</v>
      </c>
      <c r="J216" s="168"/>
      <c r="K216" s="182" t="s">
        <v>8</v>
      </c>
      <c r="L216" s="183">
        <v>0</v>
      </c>
      <c r="M216" s="183">
        <v>0</v>
      </c>
      <c r="N216" s="183">
        <v>0</v>
      </c>
      <c r="O216" s="183">
        <v>0</v>
      </c>
      <c r="P216" s="183">
        <v>0</v>
      </c>
      <c r="Q216" s="183">
        <v>0</v>
      </c>
      <c r="R216" s="184">
        <v>0</v>
      </c>
      <c r="S216" s="185">
        <f t="shared" ref="S216:S235" si="160">SUM(L216:R216)</f>
        <v>0</v>
      </c>
      <c r="U216" s="230" t="s">
        <v>8</v>
      </c>
      <c r="V216" s="231">
        <v>0</v>
      </c>
      <c r="W216" s="231">
        <v>0</v>
      </c>
      <c r="X216" s="231">
        <v>0</v>
      </c>
      <c r="Y216" s="231">
        <v>0</v>
      </c>
      <c r="Z216" s="231">
        <v>0</v>
      </c>
      <c r="AA216" s="231">
        <v>0</v>
      </c>
      <c r="AB216" s="231">
        <v>0</v>
      </c>
      <c r="AC216" s="232">
        <v>0</v>
      </c>
      <c r="AD216" s="231">
        <v>0</v>
      </c>
      <c r="AE216" s="231">
        <v>0</v>
      </c>
      <c r="AF216" s="231">
        <v>0</v>
      </c>
      <c r="AG216" s="231">
        <v>0</v>
      </c>
      <c r="AH216" s="231">
        <v>0</v>
      </c>
      <c r="AI216" s="233">
        <f t="shared" ref="AI216:AI235" si="161">SUM(V216:AC216)</f>
        <v>0</v>
      </c>
      <c r="BA216" s="160"/>
      <c r="BR216" s="160"/>
      <c r="CG216" s="160"/>
    </row>
    <row r="217" spans="1:85" ht="15">
      <c r="A217" s="186" t="s">
        <v>10</v>
      </c>
      <c r="B217" s="175">
        <v>0</v>
      </c>
      <c r="C217" s="175">
        <v>0</v>
      </c>
      <c r="D217" s="175">
        <v>0</v>
      </c>
      <c r="E217" s="175">
        <v>0</v>
      </c>
      <c r="F217" s="362"/>
      <c r="G217" s="175">
        <v>0</v>
      </c>
      <c r="H217" s="187">
        <v>0</v>
      </c>
      <c r="I217" s="173">
        <f t="shared" si="159"/>
        <v>0</v>
      </c>
      <c r="J217" s="168"/>
      <c r="K217" s="188" t="s">
        <v>10</v>
      </c>
      <c r="L217" s="175">
        <v>0</v>
      </c>
      <c r="M217" s="175">
        <v>0</v>
      </c>
      <c r="N217" s="175">
        <v>0</v>
      </c>
      <c r="O217" s="175">
        <v>0</v>
      </c>
      <c r="P217" s="175">
        <v>0</v>
      </c>
      <c r="Q217" s="175">
        <v>0</v>
      </c>
      <c r="R217" s="176">
        <v>0</v>
      </c>
      <c r="S217" s="177">
        <f t="shared" si="160"/>
        <v>0</v>
      </c>
      <c r="U217" s="234" t="s">
        <v>10</v>
      </c>
      <c r="V217" s="226">
        <v>0</v>
      </c>
      <c r="W217" s="226">
        <v>0</v>
      </c>
      <c r="X217" s="226">
        <v>0</v>
      </c>
      <c r="Y217" s="226">
        <v>0</v>
      </c>
      <c r="Z217" s="226">
        <v>0</v>
      </c>
      <c r="AA217" s="226">
        <v>0</v>
      </c>
      <c r="AB217" s="226">
        <v>0</v>
      </c>
      <c r="AC217" s="227">
        <v>0</v>
      </c>
      <c r="AD217" s="228">
        <v>0</v>
      </c>
      <c r="AE217" s="228">
        <v>0</v>
      </c>
      <c r="AF217" s="228">
        <v>0</v>
      </c>
      <c r="AG217" s="228">
        <v>0</v>
      </c>
      <c r="AH217" s="228">
        <v>0</v>
      </c>
      <c r="AI217" s="229">
        <f t="shared" si="161"/>
        <v>0</v>
      </c>
      <c r="BA217" s="160"/>
      <c r="BR217" s="160"/>
      <c r="CG217" s="160"/>
    </row>
    <row r="218" spans="1:85" ht="15">
      <c r="A218" s="178" t="s">
        <v>56</v>
      </c>
      <c r="B218" s="179">
        <v>0</v>
      </c>
      <c r="C218" s="179">
        <v>0</v>
      </c>
      <c r="D218" s="179">
        <v>0</v>
      </c>
      <c r="E218" s="179">
        <v>0</v>
      </c>
      <c r="F218" s="362"/>
      <c r="G218" s="179">
        <v>0</v>
      </c>
      <c r="H218" s="180">
        <v>0</v>
      </c>
      <c r="I218" s="181">
        <f t="shared" si="159"/>
        <v>0</v>
      </c>
      <c r="J218" s="168"/>
      <c r="K218" s="182" t="s">
        <v>56</v>
      </c>
      <c r="L218" s="183">
        <v>0</v>
      </c>
      <c r="M218" s="183">
        <v>0</v>
      </c>
      <c r="N218" s="183">
        <v>0</v>
      </c>
      <c r="O218" s="183">
        <v>0</v>
      </c>
      <c r="P218" s="183">
        <v>0</v>
      </c>
      <c r="Q218" s="183">
        <v>0</v>
      </c>
      <c r="R218" s="184">
        <v>0</v>
      </c>
      <c r="S218" s="185">
        <f t="shared" si="160"/>
        <v>0</v>
      </c>
      <c r="U218" s="230" t="s">
        <v>56</v>
      </c>
      <c r="V218" s="231">
        <v>0</v>
      </c>
      <c r="W218" s="231">
        <v>0</v>
      </c>
      <c r="X218" s="231">
        <v>0</v>
      </c>
      <c r="Y218" s="231">
        <v>0</v>
      </c>
      <c r="Z218" s="231">
        <v>0</v>
      </c>
      <c r="AA218" s="231">
        <v>0</v>
      </c>
      <c r="AB218" s="231">
        <v>0</v>
      </c>
      <c r="AC218" s="232">
        <v>0</v>
      </c>
      <c r="AD218" s="231">
        <v>0</v>
      </c>
      <c r="AE218" s="231">
        <v>0</v>
      </c>
      <c r="AF218" s="231">
        <v>0</v>
      </c>
      <c r="AG218" s="231">
        <v>0</v>
      </c>
      <c r="AH218" s="231">
        <v>0</v>
      </c>
      <c r="AI218" s="233">
        <f t="shared" si="161"/>
        <v>0</v>
      </c>
      <c r="BA218" s="160"/>
      <c r="BR218" s="160"/>
      <c r="CG218" s="160"/>
    </row>
    <row r="219" spans="1:85" ht="15">
      <c r="A219" s="186" t="s">
        <v>16</v>
      </c>
      <c r="B219" s="175">
        <v>0.89799778134485653</v>
      </c>
      <c r="C219" s="175">
        <v>0.46015826198385529</v>
      </c>
      <c r="D219" s="175">
        <v>0.12157082544955095</v>
      </c>
      <c r="E219" s="175">
        <v>0</v>
      </c>
      <c r="F219" s="362"/>
      <c r="G219" s="175">
        <v>0</v>
      </c>
      <c r="H219" s="187">
        <v>0</v>
      </c>
      <c r="I219" s="173">
        <f t="shared" si="159"/>
        <v>1.4797268687782628</v>
      </c>
      <c r="J219" s="168"/>
      <c r="K219" s="188" t="s">
        <v>16</v>
      </c>
      <c r="L219" s="175">
        <v>0.89799778134485653</v>
      </c>
      <c r="M219" s="175">
        <v>0.46015826198385529</v>
      </c>
      <c r="N219" s="175">
        <v>0.12157082544955095</v>
      </c>
      <c r="O219" s="175">
        <v>0</v>
      </c>
      <c r="P219" s="175">
        <v>0</v>
      </c>
      <c r="Q219" s="175">
        <v>0</v>
      </c>
      <c r="R219" s="176">
        <v>0</v>
      </c>
      <c r="S219" s="177">
        <f t="shared" si="160"/>
        <v>1.4797268687782628</v>
      </c>
      <c r="U219" s="234" t="s">
        <v>16</v>
      </c>
      <c r="V219" s="226">
        <v>0.89799778134485653</v>
      </c>
      <c r="W219" s="226">
        <v>0</v>
      </c>
      <c r="X219" s="226">
        <v>0</v>
      </c>
      <c r="Y219" s="226">
        <v>0.46015826198385529</v>
      </c>
      <c r="Z219" s="226">
        <v>8.5814700317330073E-2</v>
      </c>
      <c r="AA219" s="226">
        <v>0</v>
      </c>
      <c r="AB219" s="226">
        <v>0</v>
      </c>
      <c r="AC219" s="227">
        <v>3.5756125132220866E-2</v>
      </c>
      <c r="AD219" s="228">
        <v>0</v>
      </c>
      <c r="AE219" s="228">
        <v>0</v>
      </c>
      <c r="AF219" s="228">
        <v>0</v>
      </c>
      <c r="AG219" s="228">
        <v>3.5756125132220866E-2</v>
      </c>
      <c r="AH219" s="228">
        <v>0</v>
      </c>
      <c r="AI219" s="229">
        <f t="shared" si="161"/>
        <v>1.4797268687782628</v>
      </c>
      <c r="BA219" s="160"/>
      <c r="BR219" s="160"/>
      <c r="CG219" s="160"/>
    </row>
    <row r="220" spans="1:85" ht="15">
      <c r="A220" s="178" t="s">
        <v>15</v>
      </c>
      <c r="B220" s="179">
        <v>1.6241775883326086</v>
      </c>
      <c r="C220" s="179">
        <v>0</v>
      </c>
      <c r="D220" s="179">
        <v>1.5990135788227269</v>
      </c>
      <c r="E220" s="179">
        <v>0</v>
      </c>
      <c r="F220" s="362"/>
      <c r="G220" s="179">
        <v>0</v>
      </c>
      <c r="H220" s="180">
        <v>0</v>
      </c>
      <c r="I220" s="181">
        <f t="shared" si="159"/>
        <v>3.2231911671553357</v>
      </c>
      <c r="J220" s="168"/>
      <c r="K220" s="182" t="s">
        <v>15</v>
      </c>
      <c r="L220" s="183">
        <v>1.6241775883326086</v>
      </c>
      <c r="M220" s="183">
        <v>0</v>
      </c>
      <c r="N220" s="183">
        <v>1.5990135788227269</v>
      </c>
      <c r="O220" s="183">
        <v>0</v>
      </c>
      <c r="P220" s="183">
        <v>0</v>
      </c>
      <c r="Q220" s="183">
        <v>0</v>
      </c>
      <c r="R220" s="184">
        <v>0</v>
      </c>
      <c r="S220" s="185">
        <f t="shared" si="160"/>
        <v>3.2231911671553357</v>
      </c>
      <c r="U220" s="230" t="s">
        <v>57</v>
      </c>
      <c r="V220" s="231">
        <v>1.6241775883326086</v>
      </c>
      <c r="W220" s="231">
        <v>0</v>
      </c>
      <c r="X220" s="231">
        <v>0</v>
      </c>
      <c r="Y220" s="231">
        <v>0</v>
      </c>
      <c r="Z220" s="231">
        <v>1.5990135788227269</v>
      </c>
      <c r="AA220" s="231">
        <v>0</v>
      </c>
      <c r="AB220" s="231">
        <v>0</v>
      </c>
      <c r="AC220" s="232">
        <v>0</v>
      </c>
      <c r="AD220" s="231">
        <v>0</v>
      </c>
      <c r="AE220" s="231">
        <v>0</v>
      </c>
      <c r="AF220" s="231">
        <v>0</v>
      </c>
      <c r="AG220" s="231">
        <v>0</v>
      </c>
      <c r="AH220" s="231">
        <v>0</v>
      </c>
      <c r="AI220" s="233">
        <f t="shared" si="161"/>
        <v>3.2231911671553357</v>
      </c>
      <c r="BA220" s="160"/>
      <c r="BR220" s="160"/>
      <c r="CG220" s="160"/>
    </row>
    <row r="221" spans="1:85" ht="15">
      <c r="A221" s="186" t="s">
        <v>58</v>
      </c>
      <c r="B221" s="175">
        <v>0</v>
      </c>
      <c r="C221" s="175">
        <v>0</v>
      </c>
      <c r="D221" s="175">
        <v>0</v>
      </c>
      <c r="E221" s="175">
        <v>0.85322793850416989</v>
      </c>
      <c r="F221" s="362"/>
      <c r="G221" s="175">
        <v>0</v>
      </c>
      <c r="H221" s="187">
        <v>0</v>
      </c>
      <c r="I221" s="173">
        <f t="shared" si="159"/>
        <v>0.85322793850416989</v>
      </c>
      <c r="J221" s="168"/>
      <c r="K221" s="188" t="s">
        <v>58</v>
      </c>
      <c r="L221" s="175">
        <v>0</v>
      </c>
      <c r="M221" s="175">
        <v>0</v>
      </c>
      <c r="N221" s="175">
        <v>0</v>
      </c>
      <c r="O221" s="175">
        <v>0.85322793850416989</v>
      </c>
      <c r="P221" s="175">
        <v>13.013837062658101</v>
      </c>
      <c r="Q221" s="175">
        <v>0</v>
      </c>
      <c r="R221" s="176">
        <v>0</v>
      </c>
      <c r="S221" s="177">
        <f t="shared" si="160"/>
        <v>13.86706500116227</v>
      </c>
      <c r="U221" s="234" t="s">
        <v>58</v>
      </c>
      <c r="V221" s="226">
        <v>0</v>
      </c>
      <c r="W221" s="226">
        <v>0</v>
      </c>
      <c r="X221" s="226">
        <v>0</v>
      </c>
      <c r="Y221" s="226">
        <v>0</v>
      </c>
      <c r="Z221" s="226">
        <v>0</v>
      </c>
      <c r="AA221" s="226">
        <v>0.85322793850416989</v>
      </c>
      <c r="AB221" s="226">
        <v>13.013837062658101</v>
      </c>
      <c r="AC221" s="227">
        <v>0</v>
      </c>
      <c r="AD221" s="226">
        <v>0</v>
      </c>
      <c r="AE221" s="226">
        <v>0</v>
      </c>
      <c r="AF221" s="226">
        <v>0</v>
      </c>
      <c r="AG221" s="226">
        <v>0</v>
      </c>
      <c r="AH221" s="226">
        <v>0</v>
      </c>
      <c r="AI221" s="229">
        <f t="shared" si="161"/>
        <v>13.86706500116227</v>
      </c>
      <c r="BA221" s="160"/>
      <c r="BR221" s="160"/>
      <c r="CG221" s="160"/>
    </row>
    <row r="222" spans="1:85" ht="15">
      <c r="A222" s="178" t="s">
        <v>12</v>
      </c>
      <c r="B222" s="179">
        <v>0</v>
      </c>
      <c r="C222" s="179">
        <v>0</v>
      </c>
      <c r="D222" s="179">
        <v>0</v>
      </c>
      <c r="E222" s="179">
        <v>0.19980539553968721</v>
      </c>
      <c r="F222" s="362"/>
      <c r="G222" s="179">
        <v>0</v>
      </c>
      <c r="H222" s="180">
        <v>0</v>
      </c>
      <c r="I222" s="181">
        <f t="shared" si="159"/>
        <v>0.19980539553968721</v>
      </c>
      <c r="J222" s="168"/>
      <c r="K222" s="182" t="s">
        <v>12</v>
      </c>
      <c r="L222" s="183">
        <v>0</v>
      </c>
      <c r="M222" s="183">
        <v>0</v>
      </c>
      <c r="N222" s="183">
        <v>0</v>
      </c>
      <c r="O222" s="183">
        <v>0.19980539553968721</v>
      </c>
      <c r="P222" s="183">
        <v>0.92814252208608639</v>
      </c>
      <c r="Q222" s="183">
        <v>0</v>
      </c>
      <c r="R222" s="184">
        <v>0</v>
      </c>
      <c r="S222" s="185">
        <f t="shared" si="160"/>
        <v>1.1279479176257736</v>
      </c>
      <c r="U222" s="230" t="s">
        <v>12</v>
      </c>
      <c r="V222" s="231">
        <v>0</v>
      </c>
      <c r="W222" s="231">
        <v>0</v>
      </c>
      <c r="X222" s="231">
        <v>0</v>
      </c>
      <c r="Y222" s="231">
        <v>0</v>
      </c>
      <c r="Z222" s="231">
        <v>0</v>
      </c>
      <c r="AA222" s="231">
        <v>0.19980539553968721</v>
      </c>
      <c r="AB222" s="231">
        <v>0.92814252208608639</v>
      </c>
      <c r="AC222" s="232">
        <v>0</v>
      </c>
      <c r="AD222" s="231">
        <v>0</v>
      </c>
      <c r="AE222" s="231">
        <v>0</v>
      </c>
      <c r="AF222" s="231">
        <v>0</v>
      </c>
      <c r="AG222" s="231">
        <v>0</v>
      </c>
      <c r="AH222" s="231">
        <v>0</v>
      </c>
      <c r="AI222" s="233">
        <f t="shared" si="161"/>
        <v>1.1279479176257736</v>
      </c>
      <c r="BA222" s="160"/>
      <c r="BR222" s="160"/>
      <c r="CG222" s="160"/>
    </row>
    <row r="223" spans="1:85" ht="15">
      <c r="A223" s="186" t="s">
        <v>59</v>
      </c>
      <c r="B223" s="175">
        <v>0</v>
      </c>
      <c r="C223" s="175">
        <v>0</v>
      </c>
      <c r="D223" s="175">
        <v>0</v>
      </c>
      <c r="E223" s="175">
        <v>0</v>
      </c>
      <c r="F223" s="362"/>
      <c r="G223" s="175">
        <v>0</v>
      </c>
      <c r="H223" s="187">
        <v>0</v>
      </c>
      <c r="I223" s="173">
        <f t="shared" si="159"/>
        <v>0</v>
      </c>
      <c r="J223" s="168"/>
      <c r="K223" s="188" t="s">
        <v>59</v>
      </c>
      <c r="L223" s="175">
        <v>0</v>
      </c>
      <c r="M223" s="175">
        <v>0</v>
      </c>
      <c r="N223" s="175">
        <v>0</v>
      </c>
      <c r="O223" s="175">
        <v>0</v>
      </c>
      <c r="P223" s="175">
        <v>0</v>
      </c>
      <c r="Q223" s="175">
        <v>0</v>
      </c>
      <c r="R223" s="176">
        <v>0</v>
      </c>
      <c r="S223" s="177">
        <f t="shared" si="160"/>
        <v>0</v>
      </c>
      <c r="U223" s="234" t="s">
        <v>59</v>
      </c>
      <c r="V223" s="226">
        <v>0</v>
      </c>
      <c r="W223" s="226">
        <v>0</v>
      </c>
      <c r="X223" s="226">
        <v>0</v>
      </c>
      <c r="Y223" s="226">
        <v>0</v>
      </c>
      <c r="Z223" s="226">
        <v>0</v>
      </c>
      <c r="AA223" s="226">
        <v>0</v>
      </c>
      <c r="AB223" s="226">
        <v>0</v>
      </c>
      <c r="AC223" s="227">
        <v>0</v>
      </c>
      <c r="AD223" s="226">
        <v>0</v>
      </c>
      <c r="AE223" s="226">
        <v>0</v>
      </c>
      <c r="AF223" s="226">
        <v>0</v>
      </c>
      <c r="AG223" s="226">
        <v>0</v>
      </c>
      <c r="AH223" s="226">
        <v>0</v>
      </c>
      <c r="AI223" s="229">
        <f t="shared" si="161"/>
        <v>0</v>
      </c>
      <c r="BA223" s="160"/>
      <c r="BR223" s="160"/>
      <c r="CG223" s="160"/>
    </row>
    <row r="224" spans="1:85" ht="15">
      <c r="A224" s="178" t="s">
        <v>17</v>
      </c>
      <c r="B224" s="179">
        <v>0.45146943684822888</v>
      </c>
      <c r="C224" s="179">
        <v>0</v>
      </c>
      <c r="D224" s="179">
        <v>1.7882545850127045</v>
      </c>
      <c r="E224" s="179">
        <v>9.4510440316999622E-2</v>
      </c>
      <c r="F224" s="362"/>
      <c r="G224" s="179">
        <v>0</v>
      </c>
      <c r="H224" s="180">
        <v>0</v>
      </c>
      <c r="I224" s="181">
        <f t="shared" si="159"/>
        <v>2.3342344621779327</v>
      </c>
      <c r="J224" s="168"/>
      <c r="K224" s="182" t="s">
        <v>17</v>
      </c>
      <c r="L224" s="183">
        <v>0.45146943684822888</v>
      </c>
      <c r="M224" s="183">
        <v>0</v>
      </c>
      <c r="N224" s="183">
        <v>1.7882545850127045</v>
      </c>
      <c r="O224" s="183">
        <v>9.4510440316999622E-2</v>
      </c>
      <c r="P224" s="183">
        <v>0</v>
      </c>
      <c r="Q224" s="183">
        <v>0</v>
      </c>
      <c r="R224" s="184">
        <v>0</v>
      </c>
      <c r="S224" s="185">
        <f t="shared" si="160"/>
        <v>2.3342344621779327</v>
      </c>
      <c r="U224" s="230" t="s">
        <v>17</v>
      </c>
      <c r="V224" s="231">
        <v>0.45146943684822888</v>
      </c>
      <c r="W224" s="231">
        <v>0</v>
      </c>
      <c r="X224" s="231">
        <v>0</v>
      </c>
      <c r="Y224" s="231">
        <v>0</v>
      </c>
      <c r="Z224" s="231">
        <v>1.7882545850127045</v>
      </c>
      <c r="AA224" s="231">
        <v>9.4510440316999622E-2</v>
      </c>
      <c r="AB224" s="231">
        <v>0</v>
      </c>
      <c r="AC224" s="232">
        <v>0</v>
      </c>
      <c r="AD224" s="231">
        <v>0</v>
      </c>
      <c r="AE224" s="231">
        <v>0</v>
      </c>
      <c r="AF224" s="231">
        <v>0</v>
      </c>
      <c r="AG224" s="231">
        <v>0</v>
      </c>
      <c r="AH224" s="231">
        <v>0</v>
      </c>
      <c r="AI224" s="233">
        <f t="shared" si="161"/>
        <v>2.3342344621779327</v>
      </c>
      <c r="BA224" s="160"/>
      <c r="BR224" s="160"/>
      <c r="CG224" s="160"/>
    </row>
    <row r="225" spans="1:85" ht="15">
      <c r="A225" s="186" t="s">
        <v>139</v>
      </c>
      <c r="B225" s="175">
        <v>7.8366409740552267</v>
      </c>
      <c r="C225" s="175">
        <v>0.30924466637354608</v>
      </c>
      <c r="D225" s="175">
        <v>67.279561733677852</v>
      </c>
      <c r="E225" s="175">
        <v>8.5636984534212771E-2</v>
      </c>
      <c r="F225" s="362"/>
      <c r="G225" s="175">
        <v>0</v>
      </c>
      <c r="H225" s="187">
        <v>0</v>
      </c>
      <c r="I225" s="173">
        <f t="shared" si="159"/>
        <v>75.511084358640844</v>
      </c>
      <c r="J225" s="168"/>
      <c r="K225" s="188" t="s">
        <v>139</v>
      </c>
      <c r="L225" s="175">
        <v>7.8366409740552267</v>
      </c>
      <c r="M225" s="175">
        <v>0.30924466637354608</v>
      </c>
      <c r="N225" s="175">
        <v>67.279561733677852</v>
      </c>
      <c r="O225" s="175">
        <v>8.5636984534212771E-2</v>
      </c>
      <c r="P225" s="175">
        <v>0</v>
      </c>
      <c r="Q225" s="175">
        <v>0</v>
      </c>
      <c r="R225" s="176">
        <v>0</v>
      </c>
      <c r="S225" s="177">
        <f t="shared" si="160"/>
        <v>75.511084358640844</v>
      </c>
      <c r="U225" s="234" t="s">
        <v>139</v>
      </c>
      <c r="V225" s="226">
        <v>7.1989666999271824</v>
      </c>
      <c r="W225" s="226">
        <v>0</v>
      </c>
      <c r="X225" s="226">
        <v>0</v>
      </c>
      <c r="Y225" s="226">
        <v>0.30924466637354608</v>
      </c>
      <c r="Z225" s="226">
        <v>22.504210133028138</v>
      </c>
      <c r="AA225" s="226">
        <v>8.5636984534212771E-2</v>
      </c>
      <c r="AB225" s="226">
        <v>0</v>
      </c>
      <c r="AC225" s="227">
        <v>45.413025874777759</v>
      </c>
      <c r="AD225" s="226">
        <v>0.63767427412804445</v>
      </c>
      <c r="AE225" s="226">
        <v>0</v>
      </c>
      <c r="AF225" s="226">
        <v>0</v>
      </c>
      <c r="AG225" s="226">
        <v>44.775351600649714</v>
      </c>
      <c r="AH225" s="226">
        <v>0</v>
      </c>
      <c r="AI225" s="229">
        <f t="shared" si="161"/>
        <v>75.511084358640829</v>
      </c>
      <c r="BA225" s="160"/>
      <c r="BR225" s="160"/>
      <c r="CG225" s="160"/>
    </row>
    <row r="226" spans="1:85" ht="15">
      <c r="A226" s="178" t="s">
        <v>25</v>
      </c>
      <c r="B226" s="179">
        <v>29.597150889567516</v>
      </c>
      <c r="C226" s="179">
        <v>1.245122330391186</v>
      </c>
      <c r="D226" s="179">
        <v>37.735743224389765</v>
      </c>
      <c r="E226" s="179">
        <v>364.56911249798299</v>
      </c>
      <c r="F226" s="362"/>
      <c r="G226" s="179">
        <v>69.782905811247005</v>
      </c>
      <c r="H226" s="180">
        <v>7.6859403110567017</v>
      </c>
      <c r="I226" s="181">
        <f t="shared" si="159"/>
        <v>510.61597506463517</v>
      </c>
      <c r="J226" s="168"/>
      <c r="K226" s="182" t="s">
        <v>25</v>
      </c>
      <c r="L226" s="183">
        <v>29.597150889567516</v>
      </c>
      <c r="M226" s="183">
        <v>1.245122330391186</v>
      </c>
      <c r="N226" s="183">
        <v>37.735743224389765</v>
      </c>
      <c r="O226" s="183">
        <v>364.56911249798299</v>
      </c>
      <c r="P226" s="183">
        <v>2.4806575247272349</v>
      </c>
      <c r="Q226" s="183">
        <v>69.782905811247005</v>
      </c>
      <c r="R226" s="184">
        <v>7.6859403110567017</v>
      </c>
      <c r="S226" s="185">
        <f t="shared" si="160"/>
        <v>513.09663258936246</v>
      </c>
      <c r="U226" s="230" t="s">
        <v>25</v>
      </c>
      <c r="V226" s="231">
        <v>0</v>
      </c>
      <c r="W226" s="231">
        <v>26.549525855616697</v>
      </c>
      <c r="X226" s="231">
        <v>69.782905811247005</v>
      </c>
      <c r="Y226" s="231">
        <v>1.245122330391186</v>
      </c>
      <c r="Z226" s="231">
        <v>37.262838679032036</v>
      </c>
      <c r="AA226" s="231">
        <v>360.99860254409913</v>
      </c>
      <c r="AB226" s="231">
        <v>2.4806575247272349</v>
      </c>
      <c r="AC226" s="232">
        <v>14.776979844249094</v>
      </c>
      <c r="AD226" s="231">
        <v>3.0476250339508182</v>
      </c>
      <c r="AE226" s="231">
        <v>1.9810574975573227</v>
      </c>
      <c r="AF226" s="231">
        <v>7.6859403110567017</v>
      </c>
      <c r="AG226" s="231">
        <v>0.47290454535772769</v>
      </c>
      <c r="AH226" s="231">
        <v>1.5894524563265262</v>
      </c>
      <c r="AI226" s="233">
        <f t="shared" si="161"/>
        <v>513.09663258936234</v>
      </c>
      <c r="BA226" s="160"/>
      <c r="BR226" s="160"/>
      <c r="CG226" s="160"/>
    </row>
    <row r="227" spans="1:85" ht="15">
      <c r="A227" s="186" t="s">
        <v>24</v>
      </c>
      <c r="B227" s="175">
        <v>153.00119912064449</v>
      </c>
      <c r="C227" s="175">
        <v>0</v>
      </c>
      <c r="D227" s="175">
        <v>42.123575790646242</v>
      </c>
      <c r="E227" s="175">
        <v>0</v>
      </c>
      <c r="F227" s="362"/>
      <c r="G227" s="175">
        <v>0</v>
      </c>
      <c r="H227" s="187">
        <v>0</v>
      </c>
      <c r="I227" s="173">
        <f t="shared" si="159"/>
        <v>195.12477491129073</v>
      </c>
      <c r="J227" s="168"/>
      <c r="K227" s="188" t="s">
        <v>24</v>
      </c>
      <c r="L227" s="175">
        <v>153.00119912064449</v>
      </c>
      <c r="M227" s="175">
        <v>0</v>
      </c>
      <c r="N227" s="175">
        <v>42.123575790646242</v>
      </c>
      <c r="O227" s="175">
        <v>0</v>
      </c>
      <c r="P227" s="175">
        <v>0</v>
      </c>
      <c r="Q227" s="175">
        <v>0</v>
      </c>
      <c r="R227" s="176">
        <v>0</v>
      </c>
      <c r="S227" s="177">
        <f t="shared" si="160"/>
        <v>195.12477491129073</v>
      </c>
      <c r="U227" s="234" t="s">
        <v>24</v>
      </c>
      <c r="V227" s="226">
        <v>153.00119912064449</v>
      </c>
      <c r="W227" s="226">
        <v>0</v>
      </c>
      <c r="X227" s="226">
        <v>0</v>
      </c>
      <c r="Y227" s="226">
        <v>0</v>
      </c>
      <c r="Z227" s="226">
        <v>0</v>
      </c>
      <c r="AA227" s="226">
        <v>0</v>
      </c>
      <c r="AB227" s="226">
        <v>0</v>
      </c>
      <c r="AC227" s="227">
        <v>42.123575790646242</v>
      </c>
      <c r="AD227" s="226">
        <v>0</v>
      </c>
      <c r="AE227" s="226">
        <v>0</v>
      </c>
      <c r="AF227" s="226">
        <v>0</v>
      </c>
      <c r="AG227" s="226">
        <v>42.123575790646242</v>
      </c>
      <c r="AH227" s="226">
        <v>0</v>
      </c>
      <c r="AI227" s="229">
        <f t="shared" si="161"/>
        <v>195.12477491129073</v>
      </c>
      <c r="BA227" s="160"/>
      <c r="BR227" s="160"/>
      <c r="CG227" s="160"/>
    </row>
    <row r="228" spans="1:85" ht="15">
      <c r="A228" s="178" t="s">
        <v>60</v>
      </c>
      <c r="B228" s="179">
        <v>0</v>
      </c>
      <c r="C228" s="179">
        <v>0</v>
      </c>
      <c r="D228" s="179">
        <v>0</v>
      </c>
      <c r="E228" s="179">
        <v>0</v>
      </c>
      <c r="F228" s="362"/>
      <c r="G228" s="179">
        <v>0</v>
      </c>
      <c r="H228" s="180">
        <v>0</v>
      </c>
      <c r="I228" s="181">
        <f t="shared" si="159"/>
        <v>0</v>
      </c>
      <c r="J228" s="168"/>
      <c r="K228" s="182" t="s">
        <v>60</v>
      </c>
      <c r="L228" s="183">
        <v>0</v>
      </c>
      <c r="M228" s="183">
        <v>0</v>
      </c>
      <c r="N228" s="183">
        <v>0</v>
      </c>
      <c r="O228" s="183">
        <v>0</v>
      </c>
      <c r="P228" s="183">
        <v>0</v>
      </c>
      <c r="Q228" s="183">
        <v>0</v>
      </c>
      <c r="R228" s="184">
        <v>0</v>
      </c>
      <c r="S228" s="185">
        <f t="shared" si="160"/>
        <v>0</v>
      </c>
      <c r="U228" s="230" t="s">
        <v>60</v>
      </c>
      <c r="V228" s="231">
        <v>0</v>
      </c>
      <c r="W228" s="231">
        <v>0</v>
      </c>
      <c r="X228" s="231">
        <v>0</v>
      </c>
      <c r="Y228" s="231">
        <v>0</v>
      </c>
      <c r="Z228" s="231">
        <v>0</v>
      </c>
      <c r="AA228" s="231">
        <v>0</v>
      </c>
      <c r="AB228" s="231">
        <v>0</v>
      </c>
      <c r="AC228" s="232">
        <v>0</v>
      </c>
      <c r="AD228" s="231">
        <v>0</v>
      </c>
      <c r="AE228" s="231">
        <v>0</v>
      </c>
      <c r="AF228" s="231">
        <v>0</v>
      </c>
      <c r="AG228" s="231">
        <v>0</v>
      </c>
      <c r="AH228" s="231">
        <v>0</v>
      </c>
      <c r="AI228" s="233">
        <f t="shared" si="161"/>
        <v>0</v>
      </c>
      <c r="BA228" s="160"/>
      <c r="BR228" s="160"/>
      <c r="CG228" s="160"/>
    </row>
    <row r="229" spans="1:85" ht="15">
      <c r="A229" s="186" t="s">
        <v>22</v>
      </c>
      <c r="B229" s="175">
        <v>0.38348682964819925</v>
      </c>
      <c r="C229" s="175">
        <v>0</v>
      </c>
      <c r="D229" s="175">
        <v>0</v>
      </c>
      <c r="E229" s="175">
        <v>0</v>
      </c>
      <c r="F229" s="362"/>
      <c r="G229" s="175">
        <v>0</v>
      </c>
      <c r="H229" s="187">
        <v>0</v>
      </c>
      <c r="I229" s="173">
        <f t="shared" si="159"/>
        <v>0.38348682964819925</v>
      </c>
      <c r="J229" s="168"/>
      <c r="K229" s="188" t="s">
        <v>22</v>
      </c>
      <c r="L229" s="175">
        <v>0.38348682964819925</v>
      </c>
      <c r="M229" s="175">
        <v>0</v>
      </c>
      <c r="N229" s="175">
        <v>0</v>
      </c>
      <c r="O229" s="175">
        <v>0</v>
      </c>
      <c r="P229" s="175">
        <v>0.79284160021288652</v>
      </c>
      <c r="Q229" s="175">
        <v>0</v>
      </c>
      <c r="R229" s="176">
        <v>0</v>
      </c>
      <c r="S229" s="177">
        <f t="shared" si="160"/>
        <v>1.1763284298610857</v>
      </c>
      <c r="U229" s="234" t="s">
        <v>22</v>
      </c>
      <c r="V229" s="226">
        <v>0.38348682964819925</v>
      </c>
      <c r="W229" s="226">
        <v>0</v>
      </c>
      <c r="X229" s="226">
        <v>0</v>
      </c>
      <c r="Y229" s="226">
        <v>0</v>
      </c>
      <c r="Z229" s="226">
        <v>0</v>
      </c>
      <c r="AA229" s="226">
        <v>0</v>
      </c>
      <c r="AB229" s="226">
        <v>0.79284160021288652</v>
      </c>
      <c r="AC229" s="227">
        <v>0</v>
      </c>
      <c r="AD229" s="226">
        <v>0</v>
      </c>
      <c r="AE229" s="226">
        <v>0</v>
      </c>
      <c r="AF229" s="226">
        <v>0</v>
      </c>
      <c r="AG229" s="226">
        <v>0</v>
      </c>
      <c r="AH229" s="226">
        <v>0</v>
      </c>
      <c r="AI229" s="229">
        <f t="shared" si="161"/>
        <v>1.1763284298610857</v>
      </c>
      <c r="BA229" s="160"/>
      <c r="BR229" s="160"/>
      <c r="CG229" s="160"/>
    </row>
    <row r="230" spans="1:85" ht="15">
      <c r="A230" s="178" t="s">
        <v>21</v>
      </c>
      <c r="B230" s="179">
        <v>0</v>
      </c>
      <c r="C230" s="179">
        <v>0</v>
      </c>
      <c r="D230" s="179">
        <v>0</v>
      </c>
      <c r="E230" s="179">
        <v>0</v>
      </c>
      <c r="F230" s="362"/>
      <c r="G230" s="179">
        <v>0</v>
      </c>
      <c r="H230" s="180">
        <v>0</v>
      </c>
      <c r="I230" s="181">
        <f t="shared" si="159"/>
        <v>0</v>
      </c>
      <c r="J230" s="168"/>
      <c r="K230" s="182" t="s">
        <v>21</v>
      </c>
      <c r="L230" s="183">
        <v>0</v>
      </c>
      <c r="M230" s="183">
        <v>0</v>
      </c>
      <c r="N230" s="183">
        <v>0</v>
      </c>
      <c r="O230" s="183">
        <v>0</v>
      </c>
      <c r="P230" s="183">
        <v>0</v>
      </c>
      <c r="Q230" s="183">
        <v>0</v>
      </c>
      <c r="R230" s="184">
        <v>0</v>
      </c>
      <c r="S230" s="185">
        <f t="shared" si="160"/>
        <v>0</v>
      </c>
      <c r="U230" s="230" t="s">
        <v>61</v>
      </c>
      <c r="V230" s="231">
        <v>0</v>
      </c>
      <c r="W230" s="231">
        <v>0</v>
      </c>
      <c r="X230" s="231">
        <v>0</v>
      </c>
      <c r="Y230" s="231">
        <v>0</v>
      </c>
      <c r="Z230" s="231">
        <v>0</v>
      </c>
      <c r="AA230" s="231">
        <v>0</v>
      </c>
      <c r="AB230" s="231">
        <v>0</v>
      </c>
      <c r="AC230" s="232">
        <v>0</v>
      </c>
      <c r="AD230" s="231">
        <v>0</v>
      </c>
      <c r="AE230" s="231">
        <v>0</v>
      </c>
      <c r="AF230" s="231">
        <v>0</v>
      </c>
      <c r="AG230" s="231">
        <v>0</v>
      </c>
      <c r="AH230" s="231">
        <v>0</v>
      </c>
      <c r="AI230" s="233">
        <f t="shared" si="161"/>
        <v>0</v>
      </c>
      <c r="BA230" s="160"/>
      <c r="BR230" s="160"/>
      <c r="CG230" s="160"/>
    </row>
    <row r="231" spans="1:85" ht="15">
      <c r="A231" s="189" t="s">
        <v>64</v>
      </c>
      <c r="B231" s="175">
        <v>0</v>
      </c>
      <c r="C231" s="175">
        <v>0</v>
      </c>
      <c r="D231" s="175">
        <v>0</v>
      </c>
      <c r="E231" s="175">
        <v>0</v>
      </c>
      <c r="F231" s="362"/>
      <c r="G231" s="175">
        <v>0</v>
      </c>
      <c r="H231" s="187">
        <v>0</v>
      </c>
      <c r="I231" s="173">
        <f t="shared" si="159"/>
        <v>0</v>
      </c>
      <c r="J231" s="168"/>
      <c r="K231" s="190" t="s">
        <v>64</v>
      </c>
      <c r="L231" s="175">
        <v>0</v>
      </c>
      <c r="M231" s="175">
        <v>0</v>
      </c>
      <c r="N231" s="175">
        <v>0</v>
      </c>
      <c r="O231" s="175">
        <v>0</v>
      </c>
      <c r="P231" s="175">
        <v>0</v>
      </c>
      <c r="Q231" s="175">
        <v>0</v>
      </c>
      <c r="R231" s="176">
        <v>0</v>
      </c>
      <c r="S231" s="177">
        <f t="shared" si="160"/>
        <v>0</v>
      </c>
      <c r="U231" s="235" t="s">
        <v>62</v>
      </c>
      <c r="V231" s="226">
        <v>0</v>
      </c>
      <c r="W231" s="226">
        <v>0</v>
      </c>
      <c r="X231" s="226">
        <v>0</v>
      </c>
      <c r="Y231" s="226">
        <v>0</v>
      </c>
      <c r="Z231" s="226">
        <v>0</v>
      </c>
      <c r="AA231" s="226">
        <v>0</v>
      </c>
      <c r="AB231" s="226">
        <v>0</v>
      </c>
      <c r="AC231" s="227">
        <v>0</v>
      </c>
      <c r="AD231" s="228">
        <v>0</v>
      </c>
      <c r="AE231" s="228">
        <v>0</v>
      </c>
      <c r="AF231" s="228">
        <v>0</v>
      </c>
      <c r="AG231" s="228">
        <v>0</v>
      </c>
      <c r="AH231" s="228">
        <v>0</v>
      </c>
      <c r="AI231" s="229">
        <f t="shared" si="161"/>
        <v>0</v>
      </c>
      <c r="BA231" s="160"/>
      <c r="BR231" s="160"/>
      <c r="CG231" s="160"/>
    </row>
    <row r="232" spans="1:85">
      <c r="A232" s="191" t="s">
        <v>23</v>
      </c>
      <c r="B232" s="192">
        <v>0</v>
      </c>
      <c r="C232" s="192">
        <v>0</v>
      </c>
      <c r="D232" s="192">
        <v>0</v>
      </c>
      <c r="E232" s="192">
        <v>0</v>
      </c>
      <c r="F232" s="362"/>
      <c r="G232" s="192">
        <v>0</v>
      </c>
      <c r="H232" s="193">
        <v>0</v>
      </c>
      <c r="I232" s="194">
        <f t="shared" si="159"/>
        <v>0</v>
      </c>
      <c r="J232" s="168"/>
      <c r="K232" s="195" t="s">
        <v>23</v>
      </c>
      <c r="L232" s="196">
        <v>0</v>
      </c>
      <c r="M232" s="196">
        <v>0</v>
      </c>
      <c r="N232" s="196">
        <v>0</v>
      </c>
      <c r="O232" s="196">
        <v>0</v>
      </c>
      <c r="P232" s="196">
        <v>0</v>
      </c>
      <c r="Q232" s="196">
        <v>0</v>
      </c>
      <c r="R232" s="197">
        <v>0</v>
      </c>
      <c r="S232" s="198">
        <f t="shared" si="160"/>
        <v>0</v>
      </c>
      <c r="U232" s="236" t="s">
        <v>66</v>
      </c>
      <c r="V232" s="237">
        <v>0</v>
      </c>
      <c r="W232" s="237">
        <v>0</v>
      </c>
      <c r="X232" s="237">
        <v>0</v>
      </c>
      <c r="Y232" s="237">
        <v>0</v>
      </c>
      <c r="Z232" s="237">
        <v>0</v>
      </c>
      <c r="AA232" s="237">
        <v>0</v>
      </c>
      <c r="AB232" s="237">
        <v>0</v>
      </c>
      <c r="AC232" s="237">
        <v>0</v>
      </c>
      <c r="AD232" s="237">
        <v>0</v>
      </c>
      <c r="AE232" s="237">
        <v>0</v>
      </c>
      <c r="AF232" s="237">
        <v>0</v>
      </c>
      <c r="AG232" s="237">
        <v>0</v>
      </c>
      <c r="AH232" s="125">
        <v>0</v>
      </c>
      <c r="AI232" s="238">
        <f t="shared" si="161"/>
        <v>0</v>
      </c>
      <c r="BA232" s="160"/>
      <c r="BR232" s="160"/>
      <c r="CG232" s="160"/>
    </row>
    <row r="233" spans="1:85">
      <c r="A233" s="199" t="s">
        <v>19</v>
      </c>
      <c r="B233" s="200">
        <v>0</v>
      </c>
      <c r="C233" s="200">
        <v>0</v>
      </c>
      <c r="D233" s="200">
        <v>0</v>
      </c>
      <c r="E233" s="200">
        <v>0</v>
      </c>
      <c r="F233" s="362"/>
      <c r="G233" s="200">
        <v>0</v>
      </c>
      <c r="H233" s="201">
        <v>0</v>
      </c>
      <c r="I233" s="202">
        <f t="shared" si="159"/>
        <v>0</v>
      </c>
      <c r="J233" s="168"/>
      <c r="K233" s="203" t="s">
        <v>19</v>
      </c>
      <c r="L233" s="200">
        <v>0</v>
      </c>
      <c r="M233" s="200">
        <v>0</v>
      </c>
      <c r="N233" s="200">
        <v>0</v>
      </c>
      <c r="O233" s="200">
        <v>0</v>
      </c>
      <c r="P233" s="200">
        <v>0</v>
      </c>
      <c r="Q233" s="200">
        <v>0</v>
      </c>
      <c r="R233" s="204">
        <v>0</v>
      </c>
      <c r="S233" s="205">
        <f t="shared" si="160"/>
        <v>0</v>
      </c>
      <c r="U233" s="239" t="s">
        <v>19</v>
      </c>
      <c r="V233" s="240">
        <v>0</v>
      </c>
      <c r="W233" s="240">
        <v>0</v>
      </c>
      <c r="X233" s="240">
        <v>0</v>
      </c>
      <c r="Y233" s="240">
        <v>0</v>
      </c>
      <c r="Z233" s="240">
        <v>0</v>
      </c>
      <c r="AA233" s="240">
        <v>0</v>
      </c>
      <c r="AB233" s="240">
        <v>0</v>
      </c>
      <c r="AC233" s="240">
        <v>0</v>
      </c>
      <c r="AD233" s="241">
        <v>0</v>
      </c>
      <c r="AE233" s="241">
        <v>0</v>
      </c>
      <c r="AF233" s="241">
        <v>0</v>
      </c>
      <c r="AG233" s="241">
        <v>0</v>
      </c>
      <c r="AH233" s="241">
        <v>0</v>
      </c>
      <c r="AI233" s="242">
        <f t="shared" si="161"/>
        <v>0</v>
      </c>
      <c r="BA233" s="160"/>
      <c r="BR233" s="160"/>
      <c r="CG233" s="160"/>
    </row>
    <row r="234" spans="1:85">
      <c r="A234" s="191" t="s">
        <v>20</v>
      </c>
      <c r="B234" s="192">
        <v>0</v>
      </c>
      <c r="C234" s="192">
        <v>0</v>
      </c>
      <c r="D234" s="192">
        <v>0</v>
      </c>
      <c r="E234" s="192">
        <v>0</v>
      </c>
      <c r="F234" s="362"/>
      <c r="G234" s="192">
        <v>0</v>
      </c>
      <c r="H234" s="193">
        <v>0</v>
      </c>
      <c r="I234" s="194">
        <f t="shared" si="159"/>
        <v>0</v>
      </c>
      <c r="J234" s="168"/>
      <c r="K234" s="195" t="s">
        <v>20</v>
      </c>
      <c r="L234" s="196">
        <v>0</v>
      </c>
      <c r="M234" s="196">
        <v>0</v>
      </c>
      <c r="N234" s="196">
        <v>0</v>
      </c>
      <c r="O234" s="196">
        <v>0</v>
      </c>
      <c r="P234" s="196">
        <v>0</v>
      </c>
      <c r="Q234" s="196">
        <v>0</v>
      </c>
      <c r="R234" s="197">
        <v>0</v>
      </c>
      <c r="S234" s="198">
        <f t="shared" si="160"/>
        <v>0</v>
      </c>
      <c r="U234" s="236" t="s">
        <v>20</v>
      </c>
      <c r="V234" s="237">
        <v>0</v>
      </c>
      <c r="W234" s="237">
        <v>0</v>
      </c>
      <c r="X234" s="237">
        <v>0</v>
      </c>
      <c r="Y234" s="237">
        <v>0</v>
      </c>
      <c r="Z234" s="237">
        <v>0</v>
      </c>
      <c r="AA234" s="237">
        <v>0</v>
      </c>
      <c r="AB234" s="237">
        <v>0</v>
      </c>
      <c r="AC234" s="237">
        <v>0</v>
      </c>
      <c r="AD234" s="237">
        <v>0</v>
      </c>
      <c r="AE234" s="237">
        <v>0</v>
      </c>
      <c r="AF234" s="237">
        <v>0</v>
      </c>
      <c r="AG234" s="237">
        <v>0</v>
      </c>
      <c r="AH234" s="125">
        <v>0</v>
      </c>
      <c r="AI234" s="238">
        <f t="shared" si="161"/>
        <v>0</v>
      </c>
      <c r="BA234" s="160"/>
      <c r="BR234" s="160"/>
      <c r="CG234" s="160"/>
    </row>
    <row r="235" spans="1:85" ht="15" thickBot="1">
      <c r="A235" s="206" t="s">
        <v>11</v>
      </c>
      <c r="B235" s="207">
        <v>0</v>
      </c>
      <c r="C235" s="207">
        <v>0</v>
      </c>
      <c r="D235" s="207">
        <v>0</v>
      </c>
      <c r="E235" s="207">
        <v>0</v>
      </c>
      <c r="F235" s="363"/>
      <c r="G235" s="207">
        <v>0</v>
      </c>
      <c r="H235" s="208">
        <v>0</v>
      </c>
      <c r="I235" s="209">
        <f t="shared" si="159"/>
        <v>0</v>
      </c>
      <c r="J235" s="168"/>
      <c r="K235" s="210" t="s">
        <v>11</v>
      </c>
      <c r="L235" s="207">
        <v>0</v>
      </c>
      <c r="M235" s="207">
        <v>0</v>
      </c>
      <c r="N235" s="207">
        <v>0</v>
      </c>
      <c r="O235" s="207">
        <v>0</v>
      </c>
      <c r="P235" s="207">
        <v>0</v>
      </c>
      <c r="Q235" s="207">
        <v>0</v>
      </c>
      <c r="R235" s="211">
        <v>0</v>
      </c>
      <c r="S235" s="212">
        <f t="shared" si="160"/>
        <v>0</v>
      </c>
      <c r="U235" s="239" t="s">
        <v>11</v>
      </c>
      <c r="V235" s="240">
        <v>0</v>
      </c>
      <c r="W235" s="240">
        <v>0</v>
      </c>
      <c r="X235" s="240">
        <v>0</v>
      </c>
      <c r="Y235" s="240">
        <v>0</v>
      </c>
      <c r="Z235" s="240">
        <v>0</v>
      </c>
      <c r="AA235" s="240">
        <v>0</v>
      </c>
      <c r="AB235" s="240">
        <v>0</v>
      </c>
      <c r="AC235" s="240">
        <v>0</v>
      </c>
      <c r="AD235" s="241">
        <v>0</v>
      </c>
      <c r="AE235" s="241">
        <v>0</v>
      </c>
      <c r="AF235" s="241">
        <v>0</v>
      </c>
      <c r="AG235" s="241">
        <v>0</v>
      </c>
      <c r="AH235" s="241">
        <v>0</v>
      </c>
      <c r="AI235" s="242">
        <f t="shared" si="161"/>
        <v>0</v>
      </c>
      <c r="BA235" s="160"/>
      <c r="BR235" s="160"/>
      <c r="CG235" s="160"/>
    </row>
    <row r="236" spans="1:85" ht="15">
      <c r="A236" s="213" t="s">
        <v>26</v>
      </c>
      <c r="B236" s="214">
        <f>SUM(B215:B231)</f>
        <v>193.79212262044112</v>
      </c>
      <c r="C236" s="214">
        <f t="shared" ref="C236:H236" si="162">SUM(C215:C231)</f>
        <v>2.0145252587485873</v>
      </c>
      <c r="D236" s="214">
        <f t="shared" si="162"/>
        <v>150.64771973799884</v>
      </c>
      <c r="E236" s="214">
        <f t="shared" si="162"/>
        <v>365.80229325687804</v>
      </c>
      <c r="F236" s="214">
        <f t="shared" si="162"/>
        <v>0</v>
      </c>
      <c r="G236" s="214">
        <f t="shared" si="162"/>
        <v>69.782905811247005</v>
      </c>
      <c r="H236" s="216">
        <f t="shared" si="162"/>
        <v>7.6859403110567017</v>
      </c>
      <c r="I236" s="173">
        <f t="shared" ref="I236" si="163">SUM(I215:I231)</f>
        <v>789.72550699637031</v>
      </c>
      <c r="J236" s="168"/>
      <c r="K236" s="215" t="s">
        <v>26</v>
      </c>
      <c r="L236" s="214">
        <f>SUM(L215:L231)</f>
        <v>193.79212262044112</v>
      </c>
      <c r="M236" s="214">
        <f t="shared" ref="M236:R236" si="164">SUM(M215:M231)</f>
        <v>2.0145252587485873</v>
      </c>
      <c r="N236" s="214">
        <f t="shared" si="164"/>
        <v>150.64771973799884</v>
      </c>
      <c r="O236" s="214">
        <f t="shared" si="164"/>
        <v>365.80229325687804</v>
      </c>
      <c r="P236" s="214">
        <f t="shared" si="164"/>
        <v>17.215478709684309</v>
      </c>
      <c r="Q236" s="214">
        <f t="shared" si="164"/>
        <v>69.782905811247005</v>
      </c>
      <c r="R236" s="216">
        <f t="shared" si="164"/>
        <v>7.6859403110567017</v>
      </c>
      <c r="S236" s="217">
        <f t="shared" ref="S236" si="165">SUM(S215:S231)</f>
        <v>806.94098570605468</v>
      </c>
      <c r="T236" s="160" t="str">
        <f>IF(ABS(S236-AI236)&gt;0.01,S236-AI236,"")</f>
        <v/>
      </c>
      <c r="U236" s="243" t="s">
        <v>63</v>
      </c>
      <c r="V236" s="244">
        <f>SUM(V215:V231)</f>
        <v>163.55729745674557</v>
      </c>
      <c r="W236" s="244">
        <f t="shared" ref="W236:AH236" si="166">SUM(W215:W231)</f>
        <v>26.549525855616697</v>
      </c>
      <c r="X236" s="244">
        <f t="shared" si="166"/>
        <v>69.782905811247005</v>
      </c>
      <c r="Y236" s="244">
        <f t="shared" si="166"/>
        <v>2.0145252587485873</v>
      </c>
      <c r="Z236" s="244">
        <f t="shared" si="166"/>
        <v>63.24013167621294</v>
      </c>
      <c r="AA236" s="244">
        <f t="shared" si="166"/>
        <v>362.23178330299419</v>
      </c>
      <c r="AB236" s="244">
        <f t="shared" si="166"/>
        <v>17.215478709684309</v>
      </c>
      <c r="AC236" s="244">
        <f t="shared" si="166"/>
        <v>102.34933763480532</v>
      </c>
      <c r="AD236" s="245">
        <f t="shared" si="166"/>
        <v>3.6852993080788625</v>
      </c>
      <c r="AE236" s="245">
        <f t="shared" si="166"/>
        <v>1.9810574975573227</v>
      </c>
      <c r="AF236" s="245">
        <f t="shared" si="166"/>
        <v>7.6859403110567017</v>
      </c>
      <c r="AG236" s="245">
        <f t="shared" si="166"/>
        <v>87.407588061785901</v>
      </c>
      <c r="AH236" s="245">
        <f t="shared" si="166"/>
        <v>1.5894524563265262</v>
      </c>
      <c r="AI236" s="246">
        <f>SUM(V236:AC236)</f>
        <v>806.94098570605468</v>
      </c>
      <c r="BA236" s="160"/>
      <c r="BR236" s="160"/>
      <c r="CG236" s="160"/>
    </row>
    <row r="237" spans="1:85" s="23" customFormat="1" ht="15" thickBot="1">
      <c r="A237" s="30" t="s">
        <v>88</v>
      </c>
      <c r="B237" s="47">
        <f>IF($I236=0,"-",B236/$I236)</f>
        <v>0.24539174802331895</v>
      </c>
      <c r="C237" s="47">
        <f t="shared" ref="C237:H237" si="167">IF($I236=0,"-",C236/$I236)</f>
        <v>2.5509183138969402E-3</v>
      </c>
      <c r="D237" s="47">
        <f t="shared" si="167"/>
        <v>0.19075959735803649</v>
      </c>
      <c r="E237" s="47">
        <f t="shared" si="167"/>
        <v>0.46320182141281568</v>
      </c>
      <c r="F237" s="47">
        <f t="shared" si="167"/>
        <v>0</v>
      </c>
      <c r="G237" s="47">
        <f t="shared" si="167"/>
        <v>8.836349490173899E-2</v>
      </c>
      <c r="H237" s="70">
        <f t="shared" si="167"/>
        <v>9.7324199901929059E-3</v>
      </c>
      <c r="I237" s="48">
        <f>SUM(B237:H237)</f>
        <v>1</v>
      </c>
      <c r="J237" s="160"/>
      <c r="K237" s="81" t="s">
        <v>88</v>
      </c>
      <c r="L237" s="98">
        <f>IF($S236=0,"-",L236/$S236)</f>
        <v>0.24015649973569939</v>
      </c>
      <c r="M237" s="98">
        <f t="shared" ref="M237:R237" si="168">IF($S236=0,"-",M236/$S236)</f>
        <v>2.4964963912273265E-3</v>
      </c>
      <c r="N237" s="98">
        <f t="shared" si="168"/>
        <v>0.18668988489435268</v>
      </c>
      <c r="O237" s="98">
        <f t="shared" si="168"/>
        <v>0.45331975911077255</v>
      </c>
      <c r="P237" s="98">
        <f t="shared" si="168"/>
        <v>2.1334247503392287E-2</v>
      </c>
      <c r="Q237" s="98">
        <f t="shared" si="168"/>
        <v>8.6478326231240535E-2</v>
      </c>
      <c r="R237" s="99">
        <f t="shared" si="168"/>
        <v>9.5247861333151666E-3</v>
      </c>
      <c r="S237" s="100">
        <f>SUM(L237:R237)</f>
        <v>0.99999999999999989</v>
      </c>
      <c r="U237" s="110" t="s">
        <v>88</v>
      </c>
      <c r="V237" s="133">
        <f>+V236/$AI236</f>
        <v>0.20268805322069089</v>
      </c>
      <c r="W237" s="133">
        <f t="shared" ref="W237:AH237" si="169">+W236/$AI236</f>
        <v>3.2901446730192387E-2</v>
      </c>
      <c r="X237" s="133">
        <f t="shared" si="169"/>
        <v>8.6478326231240535E-2</v>
      </c>
      <c r="Y237" s="133">
        <f t="shared" si="169"/>
        <v>2.4964963912273265E-3</v>
      </c>
      <c r="Z237" s="133">
        <f t="shared" si="169"/>
        <v>7.8370206491468877E-2</v>
      </c>
      <c r="AA237" s="133">
        <f t="shared" si="169"/>
        <v>0.44889501180318631</v>
      </c>
      <c r="AB237" s="133">
        <f t="shared" si="169"/>
        <v>2.1334247503392287E-2</v>
      </c>
      <c r="AC237" s="133">
        <f t="shared" si="169"/>
        <v>0.12683621162860134</v>
      </c>
      <c r="AD237" s="133">
        <f t="shared" si="169"/>
        <v>4.566999784816124E-3</v>
      </c>
      <c r="AE237" s="133">
        <f t="shared" si="169"/>
        <v>2.4550215352166596E-3</v>
      </c>
      <c r="AF237" s="133">
        <f t="shared" si="169"/>
        <v>9.5247861333151666E-3</v>
      </c>
      <c r="AG237" s="133">
        <f t="shared" si="169"/>
        <v>0.10831967840288381</v>
      </c>
      <c r="AH237" s="133">
        <f t="shared" si="169"/>
        <v>1.969725772369577E-3</v>
      </c>
      <c r="AI237" s="134">
        <f>SUM(V237:AC237)</f>
        <v>1</v>
      </c>
    </row>
    <row r="238" spans="1:85" ht="15" thickBot="1">
      <c r="A238" s="247"/>
      <c r="B238" s="247"/>
      <c r="C238" s="247"/>
      <c r="D238" s="247"/>
      <c r="E238" s="247"/>
      <c r="F238" s="247"/>
      <c r="G238" s="247"/>
      <c r="H238" s="247"/>
      <c r="I238" s="247"/>
      <c r="K238" s="247"/>
      <c r="L238" s="247"/>
      <c r="M238" s="247"/>
      <c r="N238" s="247"/>
      <c r="O238" s="247"/>
      <c r="P238" s="247"/>
      <c r="Q238" s="247"/>
      <c r="R238" s="247"/>
      <c r="S238" s="247"/>
      <c r="AI238" s="168"/>
      <c r="BA238" s="160"/>
      <c r="BR238" s="160"/>
      <c r="CG238" s="160"/>
    </row>
    <row r="239" spans="1:85" ht="28.5">
      <c r="A239" s="312" t="s">
        <v>71</v>
      </c>
      <c r="B239" s="164" t="s">
        <v>0</v>
      </c>
      <c r="C239" s="164" t="s">
        <v>1</v>
      </c>
      <c r="D239" s="164" t="s">
        <v>2</v>
      </c>
      <c r="E239" s="164" t="s">
        <v>3</v>
      </c>
      <c r="F239" s="164" t="s">
        <v>27</v>
      </c>
      <c r="G239" s="164" t="s">
        <v>4</v>
      </c>
      <c r="H239" s="164" t="s">
        <v>5</v>
      </c>
      <c r="I239" s="165" t="s">
        <v>6</v>
      </c>
      <c r="K239" s="314" t="s">
        <v>71</v>
      </c>
      <c r="L239" s="166" t="s">
        <v>0</v>
      </c>
      <c r="M239" s="166" t="s">
        <v>1</v>
      </c>
      <c r="N239" s="166" t="s">
        <v>2</v>
      </c>
      <c r="O239" s="166" t="s">
        <v>3</v>
      </c>
      <c r="P239" s="166" t="s">
        <v>27</v>
      </c>
      <c r="Q239" s="166" t="s">
        <v>4</v>
      </c>
      <c r="R239" s="166" t="s">
        <v>5</v>
      </c>
      <c r="S239" s="167" t="s">
        <v>6</v>
      </c>
      <c r="U239" s="316" t="s">
        <v>71</v>
      </c>
      <c r="V239" s="219" t="s">
        <v>74</v>
      </c>
      <c r="W239" s="219" t="s">
        <v>75</v>
      </c>
      <c r="X239" s="219" t="s">
        <v>4</v>
      </c>
      <c r="Y239" s="219" t="s">
        <v>1</v>
      </c>
      <c r="Z239" s="219" t="s">
        <v>2</v>
      </c>
      <c r="AA239" s="219" t="s">
        <v>3</v>
      </c>
      <c r="AB239" s="219" t="s">
        <v>55</v>
      </c>
      <c r="AC239" s="219" t="s">
        <v>68</v>
      </c>
      <c r="AD239" s="220" t="s">
        <v>76</v>
      </c>
      <c r="AE239" s="220" t="s">
        <v>83</v>
      </c>
      <c r="AF239" s="220" t="s">
        <v>77</v>
      </c>
      <c r="AG239" s="220" t="s">
        <v>84</v>
      </c>
      <c r="AH239" s="220" t="s">
        <v>85</v>
      </c>
      <c r="AI239" s="221" t="s">
        <v>63</v>
      </c>
      <c r="BA239" s="160"/>
      <c r="BR239" s="160"/>
      <c r="CG239" s="160"/>
    </row>
    <row r="240" spans="1:85" ht="15">
      <c r="A240" s="313" t="s">
        <v>71</v>
      </c>
      <c r="B240" s="318" t="s">
        <v>69</v>
      </c>
      <c r="C240" s="319"/>
      <c r="D240" s="319"/>
      <c r="E240" s="319"/>
      <c r="F240" s="319"/>
      <c r="G240" s="319"/>
      <c r="H240" s="319"/>
      <c r="I240" s="320"/>
      <c r="K240" s="315" t="s">
        <v>71</v>
      </c>
      <c r="L240" s="321" t="s">
        <v>69</v>
      </c>
      <c r="M240" s="322"/>
      <c r="N240" s="322"/>
      <c r="O240" s="322"/>
      <c r="P240" s="322"/>
      <c r="Q240" s="322"/>
      <c r="R240" s="322"/>
      <c r="S240" s="323"/>
      <c r="U240" s="317" t="s">
        <v>71</v>
      </c>
      <c r="V240" s="324" t="s">
        <v>69</v>
      </c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  <c r="AG240" s="324"/>
      <c r="AH240" s="324"/>
      <c r="AI240" s="325"/>
      <c r="BA240" s="160"/>
      <c r="BR240" s="160"/>
      <c r="CG240" s="160"/>
    </row>
    <row r="241" spans="1:85" ht="15">
      <c r="A241" s="170" t="s">
        <v>7</v>
      </c>
      <c r="B241" s="171">
        <v>0</v>
      </c>
      <c r="C241" s="171">
        <v>0</v>
      </c>
      <c r="D241" s="171">
        <v>0</v>
      </c>
      <c r="E241" s="171">
        <v>0</v>
      </c>
      <c r="F241" s="361"/>
      <c r="G241" s="171">
        <v>0</v>
      </c>
      <c r="H241" s="172">
        <v>0</v>
      </c>
      <c r="I241" s="173">
        <f>SUM(B241:H241)</f>
        <v>0</v>
      </c>
      <c r="J241" s="168"/>
      <c r="K241" s="222" t="s">
        <v>7</v>
      </c>
      <c r="L241" s="171">
        <v>0</v>
      </c>
      <c r="M241" s="171">
        <v>0</v>
      </c>
      <c r="N241" s="171">
        <v>0</v>
      </c>
      <c r="O241" s="171">
        <v>0</v>
      </c>
      <c r="P241" s="171">
        <v>0</v>
      </c>
      <c r="Q241" s="171">
        <v>0</v>
      </c>
      <c r="R241" s="223">
        <v>0</v>
      </c>
      <c r="S241" s="224">
        <f>SUM(L241:R241)</f>
        <v>0</v>
      </c>
      <c r="U241" s="225" t="s">
        <v>7</v>
      </c>
      <c r="V241" s="226">
        <v>0</v>
      </c>
      <c r="W241" s="226">
        <v>0</v>
      </c>
      <c r="X241" s="226">
        <v>0</v>
      </c>
      <c r="Y241" s="226">
        <v>0</v>
      </c>
      <c r="Z241" s="226">
        <v>0</v>
      </c>
      <c r="AA241" s="226">
        <v>0</v>
      </c>
      <c r="AB241" s="226">
        <v>0</v>
      </c>
      <c r="AC241" s="227">
        <v>0</v>
      </c>
      <c r="AD241" s="228">
        <v>0</v>
      </c>
      <c r="AE241" s="228">
        <v>0</v>
      </c>
      <c r="AF241" s="228">
        <v>0</v>
      </c>
      <c r="AG241" s="228">
        <v>0</v>
      </c>
      <c r="AH241" s="228">
        <v>0</v>
      </c>
      <c r="AI241" s="229">
        <f>SUM(V241:AC241)</f>
        <v>0</v>
      </c>
      <c r="BA241" s="160"/>
      <c r="BR241" s="160"/>
      <c r="CG241" s="160"/>
    </row>
    <row r="242" spans="1:85" ht="15">
      <c r="A242" s="178" t="s">
        <v>8</v>
      </c>
      <c r="B242" s="179">
        <v>0</v>
      </c>
      <c r="C242" s="179">
        <v>0</v>
      </c>
      <c r="D242" s="179">
        <v>0</v>
      </c>
      <c r="E242" s="179">
        <v>0</v>
      </c>
      <c r="F242" s="362"/>
      <c r="G242" s="179">
        <v>0</v>
      </c>
      <c r="H242" s="180">
        <v>0</v>
      </c>
      <c r="I242" s="181">
        <f t="shared" ref="I242:I261" si="170">SUM(B242:H242)</f>
        <v>0</v>
      </c>
      <c r="J242" s="168"/>
      <c r="K242" s="182" t="s">
        <v>8</v>
      </c>
      <c r="L242" s="183">
        <v>0</v>
      </c>
      <c r="M242" s="183">
        <v>0</v>
      </c>
      <c r="N242" s="183">
        <v>0</v>
      </c>
      <c r="O242" s="183">
        <v>0</v>
      </c>
      <c r="P242" s="183">
        <v>0</v>
      </c>
      <c r="Q242" s="183">
        <v>0</v>
      </c>
      <c r="R242" s="184">
        <v>0</v>
      </c>
      <c r="S242" s="185">
        <f t="shared" ref="S242:S261" si="171">SUM(L242:R242)</f>
        <v>0</v>
      </c>
      <c r="U242" s="230" t="s">
        <v>8</v>
      </c>
      <c r="V242" s="231">
        <v>0</v>
      </c>
      <c r="W242" s="231">
        <v>0</v>
      </c>
      <c r="X242" s="231">
        <v>0</v>
      </c>
      <c r="Y242" s="231">
        <v>0</v>
      </c>
      <c r="Z242" s="231">
        <v>0</v>
      </c>
      <c r="AA242" s="231">
        <v>0</v>
      </c>
      <c r="AB242" s="231">
        <v>0</v>
      </c>
      <c r="AC242" s="232">
        <v>0</v>
      </c>
      <c r="AD242" s="231">
        <v>0</v>
      </c>
      <c r="AE242" s="231">
        <v>0</v>
      </c>
      <c r="AF242" s="231">
        <v>0</v>
      </c>
      <c r="AG242" s="231">
        <v>0</v>
      </c>
      <c r="AH242" s="231">
        <v>0</v>
      </c>
      <c r="AI242" s="233">
        <f t="shared" ref="AI242:AI261" si="172">SUM(V242:AC242)</f>
        <v>0</v>
      </c>
      <c r="BA242" s="160"/>
      <c r="BR242" s="160"/>
      <c r="CG242" s="160"/>
    </row>
    <row r="243" spans="1:85" ht="15">
      <c r="A243" s="186" t="s">
        <v>10</v>
      </c>
      <c r="B243" s="175">
        <v>0</v>
      </c>
      <c r="C243" s="175">
        <v>0</v>
      </c>
      <c r="D243" s="175">
        <v>0.30826661174722797</v>
      </c>
      <c r="E243" s="175">
        <v>0</v>
      </c>
      <c r="F243" s="362"/>
      <c r="G243" s="175">
        <v>0</v>
      </c>
      <c r="H243" s="187">
        <v>0</v>
      </c>
      <c r="I243" s="173">
        <f t="shared" si="170"/>
        <v>0.30826661174722797</v>
      </c>
      <c r="J243" s="168"/>
      <c r="K243" s="188" t="s">
        <v>10</v>
      </c>
      <c r="L243" s="175">
        <v>0</v>
      </c>
      <c r="M243" s="175">
        <v>0</v>
      </c>
      <c r="N243" s="175">
        <v>0.30826661174722797</v>
      </c>
      <c r="O243" s="175">
        <v>0</v>
      </c>
      <c r="P243" s="175">
        <v>0</v>
      </c>
      <c r="Q243" s="175">
        <v>0</v>
      </c>
      <c r="R243" s="176">
        <v>0</v>
      </c>
      <c r="S243" s="177">
        <f t="shared" si="171"/>
        <v>0.30826661174722797</v>
      </c>
      <c r="U243" s="234" t="s">
        <v>10</v>
      </c>
      <c r="V243" s="226">
        <v>0</v>
      </c>
      <c r="W243" s="226">
        <v>0</v>
      </c>
      <c r="X243" s="226">
        <v>0</v>
      </c>
      <c r="Y243" s="226">
        <v>0</v>
      </c>
      <c r="Z243" s="226">
        <v>0.30826661174722797</v>
      </c>
      <c r="AA243" s="226">
        <v>0</v>
      </c>
      <c r="AB243" s="226">
        <v>0</v>
      </c>
      <c r="AC243" s="227">
        <v>0</v>
      </c>
      <c r="AD243" s="228">
        <v>0</v>
      </c>
      <c r="AE243" s="228">
        <v>0</v>
      </c>
      <c r="AF243" s="228">
        <v>0</v>
      </c>
      <c r="AG243" s="228">
        <v>0</v>
      </c>
      <c r="AH243" s="228">
        <v>0</v>
      </c>
      <c r="AI243" s="229">
        <f t="shared" si="172"/>
        <v>0.30826661174722797</v>
      </c>
      <c r="BA243" s="160"/>
      <c r="BR243" s="160"/>
      <c r="CG243" s="160"/>
    </row>
    <row r="244" spans="1:85" ht="15">
      <c r="A244" s="178" t="s">
        <v>56</v>
      </c>
      <c r="B244" s="179">
        <v>0</v>
      </c>
      <c r="C244" s="179">
        <v>0</v>
      </c>
      <c r="D244" s="179">
        <v>0</v>
      </c>
      <c r="E244" s="179">
        <v>0</v>
      </c>
      <c r="F244" s="362"/>
      <c r="G244" s="179">
        <v>0</v>
      </c>
      <c r="H244" s="180">
        <v>0</v>
      </c>
      <c r="I244" s="181">
        <f t="shared" si="170"/>
        <v>0</v>
      </c>
      <c r="J244" s="168"/>
      <c r="K244" s="182" t="s">
        <v>56</v>
      </c>
      <c r="L244" s="183">
        <v>0</v>
      </c>
      <c r="M244" s="183">
        <v>0</v>
      </c>
      <c r="N244" s="183">
        <v>0</v>
      </c>
      <c r="O244" s="183">
        <v>0</v>
      </c>
      <c r="P244" s="183">
        <v>0</v>
      </c>
      <c r="Q244" s="183">
        <v>0</v>
      </c>
      <c r="R244" s="184">
        <v>0</v>
      </c>
      <c r="S244" s="185">
        <f t="shared" si="171"/>
        <v>0</v>
      </c>
      <c r="U244" s="230" t="s">
        <v>56</v>
      </c>
      <c r="V244" s="231">
        <v>0</v>
      </c>
      <c r="W244" s="231">
        <v>0</v>
      </c>
      <c r="X244" s="231">
        <v>0</v>
      </c>
      <c r="Y244" s="231">
        <v>0</v>
      </c>
      <c r="Z244" s="231">
        <v>0</v>
      </c>
      <c r="AA244" s="231">
        <v>0</v>
      </c>
      <c r="AB244" s="231">
        <v>0</v>
      </c>
      <c r="AC244" s="232">
        <v>0</v>
      </c>
      <c r="AD244" s="231">
        <v>0</v>
      </c>
      <c r="AE244" s="231">
        <v>0</v>
      </c>
      <c r="AF244" s="231">
        <v>0</v>
      </c>
      <c r="AG244" s="231">
        <v>0</v>
      </c>
      <c r="AH244" s="231">
        <v>0</v>
      </c>
      <c r="AI244" s="233">
        <f t="shared" si="172"/>
        <v>0</v>
      </c>
      <c r="BA244" s="160"/>
      <c r="BR244" s="160"/>
      <c r="CG244" s="160"/>
    </row>
    <row r="245" spans="1:85" ht="15">
      <c r="A245" s="186" t="s">
        <v>16</v>
      </c>
      <c r="B245" s="175">
        <v>48.961453143606775</v>
      </c>
      <c r="C245" s="175">
        <v>0.28890957225594788</v>
      </c>
      <c r="D245" s="175">
        <v>1.0457127550536032</v>
      </c>
      <c r="E245" s="175">
        <v>0</v>
      </c>
      <c r="F245" s="362"/>
      <c r="G245" s="175">
        <v>0</v>
      </c>
      <c r="H245" s="187">
        <v>0</v>
      </c>
      <c r="I245" s="173">
        <f t="shared" si="170"/>
        <v>50.296075470916321</v>
      </c>
      <c r="J245" s="168"/>
      <c r="K245" s="188" t="s">
        <v>16</v>
      </c>
      <c r="L245" s="175">
        <v>48.961453143606775</v>
      </c>
      <c r="M245" s="175">
        <v>0.28890957225594788</v>
      </c>
      <c r="N245" s="175">
        <v>1.0457127550536032</v>
      </c>
      <c r="O245" s="175">
        <v>0</v>
      </c>
      <c r="P245" s="175">
        <v>0</v>
      </c>
      <c r="Q245" s="175">
        <v>0</v>
      </c>
      <c r="R245" s="176">
        <v>0</v>
      </c>
      <c r="S245" s="177">
        <f t="shared" si="171"/>
        <v>50.296075470916321</v>
      </c>
      <c r="U245" s="234" t="s">
        <v>16</v>
      </c>
      <c r="V245" s="226">
        <v>48.879170181302136</v>
      </c>
      <c r="W245" s="226">
        <v>0</v>
      </c>
      <c r="X245" s="226">
        <v>0</v>
      </c>
      <c r="Y245" s="226">
        <v>0.28890957225594788</v>
      </c>
      <c r="Z245" s="226">
        <v>1.0036094749842626</v>
      </c>
      <c r="AA245" s="226">
        <v>0</v>
      </c>
      <c r="AB245" s="226">
        <v>0</v>
      </c>
      <c r="AC245" s="227">
        <v>0.12438624237397768</v>
      </c>
      <c r="AD245" s="228">
        <v>8.2282962304637206E-2</v>
      </c>
      <c r="AE245" s="228">
        <v>0</v>
      </c>
      <c r="AF245" s="228">
        <v>0</v>
      </c>
      <c r="AG245" s="228">
        <v>4.2103280069340498E-2</v>
      </c>
      <c r="AH245" s="228">
        <v>0</v>
      </c>
      <c r="AI245" s="229">
        <f t="shared" si="172"/>
        <v>50.296075470916328</v>
      </c>
      <c r="BA245" s="160"/>
      <c r="BR245" s="160"/>
      <c r="CG245" s="160"/>
    </row>
    <row r="246" spans="1:85" ht="15">
      <c r="A246" s="178" t="s">
        <v>15</v>
      </c>
      <c r="B246" s="179">
        <v>44.930973157580119</v>
      </c>
      <c r="C246" s="179">
        <v>0.21875587028824403</v>
      </c>
      <c r="D246" s="179">
        <v>0.7534139467831138</v>
      </c>
      <c r="E246" s="179">
        <v>0</v>
      </c>
      <c r="F246" s="362"/>
      <c r="G246" s="179">
        <v>0</v>
      </c>
      <c r="H246" s="180">
        <v>0</v>
      </c>
      <c r="I246" s="181">
        <f t="shared" si="170"/>
        <v>45.903142974651473</v>
      </c>
      <c r="J246" s="168"/>
      <c r="K246" s="182" t="s">
        <v>15</v>
      </c>
      <c r="L246" s="183">
        <v>44.930973157580119</v>
      </c>
      <c r="M246" s="183">
        <v>0.21875587028824403</v>
      </c>
      <c r="N246" s="183">
        <v>0.7534139467831138</v>
      </c>
      <c r="O246" s="183">
        <v>0</v>
      </c>
      <c r="P246" s="183">
        <v>0</v>
      </c>
      <c r="Q246" s="183">
        <v>0</v>
      </c>
      <c r="R246" s="184">
        <v>0</v>
      </c>
      <c r="S246" s="185">
        <f t="shared" si="171"/>
        <v>45.903142974651473</v>
      </c>
      <c r="U246" s="230" t="s">
        <v>57</v>
      </c>
      <c r="V246" s="231">
        <v>44.926237266689078</v>
      </c>
      <c r="W246" s="231">
        <v>0</v>
      </c>
      <c r="X246" s="231">
        <v>0</v>
      </c>
      <c r="Y246" s="231">
        <v>0.21875587028824403</v>
      </c>
      <c r="Z246" s="231">
        <v>0.74958612802065649</v>
      </c>
      <c r="AA246" s="231">
        <v>0</v>
      </c>
      <c r="AB246" s="231">
        <v>0</v>
      </c>
      <c r="AC246" s="232">
        <v>8.563709653496003E-3</v>
      </c>
      <c r="AD246" s="231">
        <v>4.7358908910387224E-3</v>
      </c>
      <c r="AE246" s="231">
        <v>0</v>
      </c>
      <c r="AF246" s="231">
        <v>0</v>
      </c>
      <c r="AG246" s="231">
        <v>3.8278187624572807E-3</v>
      </c>
      <c r="AH246" s="231">
        <v>0</v>
      </c>
      <c r="AI246" s="233">
        <f t="shared" si="172"/>
        <v>45.903142974651473</v>
      </c>
      <c r="BA246" s="160"/>
      <c r="BR246" s="160"/>
      <c r="CG246" s="160"/>
    </row>
    <row r="247" spans="1:85" ht="15">
      <c r="A247" s="186" t="s">
        <v>58</v>
      </c>
      <c r="B247" s="175">
        <v>0</v>
      </c>
      <c r="C247" s="175">
        <v>0</v>
      </c>
      <c r="D247" s="175">
        <v>0</v>
      </c>
      <c r="E247" s="175">
        <v>1.5470503450458264</v>
      </c>
      <c r="F247" s="362"/>
      <c r="G247" s="175">
        <v>0</v>
      </c>
      <c r="H247" s="187">
        <v>0</v>
      </c>
      <c r="I247" s="173">
        <f t="shared" si="170"/>
        <v>1.5470503450458264</v>
      </c>
      <c r="J247" s="168"/>
      <c r="K247" s="188" t="s">
        <v>58</v>
      </c>
      <c r="L247" s="175">
        <v>0</v>
      </c>
      <c r="M247" s="175">
        <v>0</v>
      </c>
      <c r="N247" s="175">
        <v>0</v>
      </c>
      <c r="O247" s="175">
        <v>1.5470503450458264</v>
      </c>
      <c r="P247" s="175">
        <v>288.36899793238217</v>
      </c>
      <c r="Q247" s="175">
        <v>0</v>
      </c>
      <c r="R247" s="176">
        <v>0</v>
      </c>
      <c r="S247" s="177">
        <f t="shared" si="171"/>
        <v>289.91604827742799</v>
      </c>
      <c r="U247" s="234" t="s">
        <v>58</v>
      </c>
      <c r="V247" s="226">
        <v>0</v>
      </c>
      <c r="W247" s="226">
        <v>0</v>
      </c>
      <c r="X247" s="226">
        <v>0</v>
      </c>
      <c r="Y247" s="226">
        <v>0</v>
      </c>
      <c r="Z247" s="226">
        <v>0</v>
      </c>
      <c r="AA247" s="226">
        <v>1.5470503450458264</v>
      </c>
      <c r="AB247" s="226">
        <v>288.36899793238217</v>
      </c>
      <c r="AC247" s="227">
        <v>0</v>
      </c>
      <c r="AD247" s="226">
        <v>0</v>
      </c>
      <c r="AE247" s="226">
        <v>0</v>
      </c>
      <c r="AF247" s="226">
        <v>0</v>
      </c>
      <c r="AG247" s="226">
        <v>0</v>
      </c>
      <c r="AH247" s="226">
        <v>0</v>
      </c>
      <c r="AI247" s="229">
        <f t="shared" si="172"/>
        <v>289.91604827742799</v>
      </c>
      <c r="BA247" s="160"/>
      <c r="BR247" s="160"/>
      <c r="CG247" s="160"/>
    </row>
    <row r="248" spans="1:85" ht="15">
      <c r="A248" s="178" t="s">
        <v>12</v>
      </c>
      <c r="B248" s="179">
        <v>0</v>
      </c>
      <c r="C248" s="179">
        <v>0</v>
      </c>
      <c r="D248" s="179">
        <v>0</v>
      </c>
      <c r="E248" s="179">
        <v>0.75247911174051674</v>
      </c>
      <c r="F248" s="362"/>
      <c r="G248" s="179">
        <v>0</v>
      </c>
      <c r="H248" s="180">
        <v>0</v>
      </c>
      <c r="I248" s="181">
        <f t="shared" si="170"/>
        <v>0.75247911174051674</v>
      </c>
      <c r="J248" s="168"/>
      <c r="K248" s="182" t="s">
        <v>12</v>
      </c>
      <c r="L248" s="183">
        <v>0</v>
      </c>
      <c r="M248" s="183">
        <v>0</v>
      </c>
      <c r="N248" s="183">
        <v>0</v>
      </c>
      <c r="O248" s="183">
        <v>0.75247911174051674</v>
      </c>
      <c r="P248" s="183">
        <v>23.74490748871294</v>
      </c>
      <c r="Q248" s="183">
        <v>0</v>
      </c>
      <c r="R248" s="184">
        <v>0</v>
      </c>
      <c r="S248" s="185">
        <f t="shared" si="171"/>
        <v>24.497386600453456</v>
      </c>
      <c r="U248" s="230" t="s">
        <v>12</v>
      </c>
      <c r="V248" s="231">
        <v>0</v>
      </c>
      <c r="W248" s="231">
        <v>0</v>
      </c>
      <c r="X248" s="231">
        <v>0</v>
      </c>
      <c r="Y248" s="231">
        <v>0</v>
      </c>
      <c r="Z248" s="231">
        <v>0</v>
      </c>
      <c r="AA248" s="231">
        <v>0.75247911174051674</v>
      </c>
      <c r="AB248" s="231">
        <v>23.74490748871294</v>
      </c>
      <c r="AC248" s="232">
        <v>0</v>
      </c>
      <c r="AD248" s="231">
        <v>0</v>
      </c>
      <c r="AE248" s="231">
        <v>0</v>
      </c>
      <c r="AF248" s="231">
        <v>0</v>
      </c>
      <c r="AG248" s="231">
        <v>0</v>
      </c>
      <c r="AH248" s="231">
        <v>0</v>
      </c>
      <c r="AI248" s="233">
        <f t="shared" si="172"/>
        <v>24.497386600453456</v>
      </c>
      <c r="BA248" s="160"/>
      <c r="BR248" s="160"/>
      <c r="CG248" s="160"/>
    </row>
    <row r="249" spans="1:85" ht="15">
      <c r="A249" s="186" t="s">
        <v>59</v>
      </c>
      <c r="B249" s="175">
        <v>0</v>
      </c>
      <c r="C249" s="175">
        <v>0</v>
      </c>
      <c r="D249" s="175">
        <v>0.26307049842837849</v>
      </c>
      <c r="E249" s="175">
        <v>0</v>
      </c>
      <c r="F249" s="362"/>
      <c r="G249" s="175">
        <v>0</v>
      </c>
      <c r="H249" s="187">
        <v>0</v>
      </c>
      <c r="I249" s="173">
        <f t="shared" si="170"/>
        <v>0.26307049842837849</v>
      </c>
      <c r="J249" s="168"/>
      <c r="K249" s="188" t="s">
        <v>59</v>
      </c>
      <c r="L249" s="175">
        <v>0</v>
      </c>
      <c r="M249" s="175">
        <v>0</v>
      </c>
      <c r="N249" s="175">
        <v>0.26307049842837849</v>
      </c>
      <c r="O249" s="175">
        <v>0</v>
      </c>
      <c r="P249" s="175">
        <v>0</v>
      </c>
      <c r="Q249" s="175">
        <v>0</v>
      </c>
      <c r="R249" s="176">
        <v>0</v>
      </c>
      <c r="S249" s="177">
        <f t="shared" si="171"/>
        <v>0.26307049842837849</v>
      </c>
      <c r="U249" s="234" t="s">
        <v>59</v>
      </c>
      <c r="V249" s="226">
        <v>0</v>
      </c>
      <c r="W249" s="226">
        <v>0</v>
      </c>
      <c r="X249" s="226">
        <v>0</v>
      </c>
      <c r="Y249" s="226">
        <v>0</v>
      </c>
      <c r="Z249" s="226">
        <v>0.26307049842837849</v>
      </c>
      <c r="AA249" s="226">
        <v>0</v>
      </c>
      <c r="AB249" s="226">
        <v>0</v>
      </c>
      <c r="AC249" s="227">
        <v>0</v>
      </c>
      <c r="AD249" s="226">
        <v>0</v>
      </c>
      <c r="AE249" s="226">
        <v>0</v>
      </c>
      <c r="AF249" s="226">
        <v>0</v>
      </c>
      <c r="AG249" s="226">
        <v>0</v>
      </c>
      <c r="AH249" s="226">
        <v>0</v>
      </c>
      <c r="AI249" s="229">
        <f t="shared" si="172"/>
        <v>0.26307049842837849</v>
      </c>
      <c r="BA249" s="160"/>
      <c r="BR249" s="160"/>
      <c r="CG249" s="160"/>
    </row>
    <row r="250" spans="1:85" ht="15">
      <c r="A250" s="178" t="s">
        <v>17</v>
      </c>
      <c r="B250" s="179">
        <v>6.7659552643739973</v>
      </c>
      <c r="C250" s="179">
        <v>0.32407650386842807</v>
      </c>
      <c r="D250" s="179">
        <v>3.3216479344242495</v>
      </c>
      <c r="E250" s="179">
        <v>1.2609082554717734E-2</v>
      </c>
      <c r="F250" s="362"/>
      <c r="G250" s="179">
        <v>0</v>
      </c>
      <c r="H250" s="180">
        <v>0</v>
      </c>
      <c r="I250" s="181">
        <f t="shared" si="170"/>
        <v>10.424288785221393</v>
      </c>
      <c r="J250" s="168"/>
      <c r="K250" s="182" t="s">
        <v>17</v>
      </c>
      <c r="L250" s="183">
        <v>6.7659552643739973</v>
      </c>
      <c r="M250" s="183">
        <v>0.32407650386842807</v>
      </c>
      <c r="N250" s="183">
        <v>3.3216479344242495</v>
      </c>
      <c r="O250" s="183">
        <v>1.2609082554717734E-2</v>
      </c>
      <c r="P250" s="183">
        <v>0.13633498369344985</v>
      </c>
      <c r="Q250" s="183">
        <v>0</v>
      </c>
      <c r="R250" s="184">
        <v>0</v>
      </c>
      <c r="S250" s="185">
        <f t="shared" si="171"/>
        <v>10.560623768914843</v>
      </c>
      <c r="U250" s="230" t="s">
        <v>17</v>
      </c>
      <c r="V250" s="231">
        <v>6.7600937900033236</v>
      </c>
      <c r="W250" s="231">
        <v>0</v>
      </c>
      <c r="X250" s="231">
        <v>0</v>
      </c>
      <c r="Y250" s="231">
        <v>0.32407650386842807</v>
      </c>
      <c r="Z250" s="231">
        <v>3.3216479344242495</v>
      </c>
      <c r="AA250" s="231">
        <v>0</v>
      </c>
      <c r="AB250" s="231">
        <v>0.13633498369344985</v>
      </c>
      <c r="AC250" s="232">
        <v>1.8470556925391835E-2</v>
      </c>
      <c r="AD250" s="231">
        <v>5.8614743706740975E-3</v>
      </c>
      <c r="AE250" s="231">
        <v>0</v>
      </c>
      <c r="AF250" s="231">
        <v>0</v>
      </c>
      <c r="AG250" s="231">
        <v>0</v>
      </c>
      <c r="AH250" s="231">
        <v>1.2609082554717734E-2</v>
      </c>
      <c r="AI250" s="233">
        <f t="shared" si="172"/>
        <v>10.560623768914843</v>
      </c>
      <c r="BA250" s="160"/>
      <c r="BR250" s="160"/>
      <c r="CG250" s="160"/>
    </row>
    <row r="251" spans="1:85" ht="15">
      <c r="A251" s="186" t="s">
        <v>139</v>
      </c>
      <c r="B251" s="175">
        <v>253.04665817437916</v>
      </c>
      <c r="C251" s="175">
        <v>7.4214011808834472</v>
      </c>
      <c r="D251" s="175">
        <v>174.46870465504884</v>
      </c>
      <c r="E251" s="175">
        <v>1.0230459043224562</v>
      </c>
      <c r="F251" s="362"/>
      <c r="G251" s="175">
        <v>0</v>
      </c>
      <c r="H251" s="187">
        <v>0</v>
      </c>
      <c r="I251" s="173">
        <f t="shared" si="170"/>
        <v>435.95980991463387</v>
      </c>
      <c r="J251" s="168"/>
      <c r="K251" s="188" t="s">
        <v>139</v>
      </c>
      <c r="L251" s="175">
        <v>253.04665817437916</v>
      </c>
      <c r="M251" s="175">
        <v>7.4214011808834472</v>
      </c>
      <c r="N251" s="175">
        <v>174.46870465504884</v>
      </c>
      <c r="O251" s="175">
        <v>1.0230459043224562</v>
      </c>
      <c r="P251" s="175">
        <v>6.8700285767656258E-2</v>
      </c>
      <c r="Q251" s="175">
        <v>0</v>
      </c>
      <c r="R251" s="176">
        <v>0</v>
      </c>
      <c r="S251" s="177">
        <f t="shared" si="171"/>
        <v>436.02851020040151</v>
      </c>
      <c r="U251" s="234" t="s">
        <v>139</v>
      </c>
      <c r="V251" s="226">
        <v>245.99602844705117</v>
      </c>
      <c r="W251" s="226">
        <v>0</v>
      </c>
      <c r="X251" s="226">
        <v>0</v>
      </c>
      <c r="Y251" s="226">
        <v>7.4214011808834472</v>
      </c>
      <c r="Z251" s="226">
        <v>174.28892354707241</v>
      </c>
      <c r="AA251" s="226">
        <v>1.0230459043224562</v>
      </c>
      <c r="AB251" s="226">
        <v>6.8700285767656258E-2</v>
      </c>
      <c r="AC251" s="227">
        <v>7.2304108353044176</v>
      </c>
      <c r="AD251" s="226">
        <v>7.0506297273279879</v>
      </c>
      <c r="AE251" s="226">
        <v>0</v>
      </c>
      <c r="AF251" s="226">
        <v>0</v>
      </c>
      <c r="AG251" s="226">
        <v>0.17978110797643007</v>
      </c>
      <c r="AH251" s="226">
        <v>0</v>
      </c>
      <c r="AI251" s="229">
        <f t="shared" si="172"/>
        <v>436.02851020040157</v>
      </c>
      <c r="BA251" s="160"/>
      <c r="BR251" s="160"/>
      <c r="CG251" s="160"/>
    </row>
    <row r="252" spans="1:85" ht="15">
      <c r="A252" s="178" t="s">
        <v>25</v>
      </c>
      <c r="B252" s="179">
        <v>110.67720092684888</v>
      </c>
      <c r="C252" s="179">
        <v>4.867454644708114</v>
      </c>
      <c r="D252" s="179">
        <v>79.503300709486609</v>
      </c>
      <c r="E252" s="179">
        <v>529.6458424124736</v>
      </c>
      <c r="F252" s="362"/>
      <c r="G252" s="179">
        <v>82.798007550156143</v>
      </c>
      <c r="H252" s="180">
        <v>12.414030810214919</v>
      </c>
      <c r="I252" s="181">
        <f t="shared" si="170"/>
        <v>819.90583705388838</v>
      </c>
      <c r="J252" s="168"/>
      <c r="K252" s="182" t="s">
        <v>25</v>
      </c>
      <c r="L252" s="183">
        <v>110.67720092684888</v>
      </c>
      <c r="M252" s="183">
        <v>4.867454644708114</v>
      </c>
      <c r="N252" s="183">
        <v>79.503300709486609</v>
      </c>
      <c r="O252" s="183">
        <v>529.6458424124736</v>
      </c>
      <c r="P252" s="183">
        <v>15.059632035744482</v>
      </c>
      <c r="Q252" s="183">
        <v>82.798007550156143</v>
      </c>
      <c r="R252" s="184">
        <v>12.414030810214919</v>
      </c>
      <c r="S252" s="185">
        <f t="shared" si="171"/>
        <v>834.96546908963285</v>
      </c>
      <c r="U252" s="230" t="s">
        <v>25</v>
      </c>
      <c r="V252" s="231">
        <v>4.0981447677707035</v>
      </c>
      <c r="W252" s="231">
        <v>41.173208334566077</v>
      </c>
      <c r="X252" s="231">
        <v>82.798007550156143</v>
      </c>
      <c r="Y252" s="231">
        <v>4.867454644708114</v>
      </c>
      <c r="Z252" s="231">
        <v>78.597426963851404</v>
      </c>
      <c r="AA252" s="231">
        <v>491.24674898583459</v>
      </c>
      <c r="AB252" s="231">
        <v>15.059632035744482</v>
      </c>
      <c r="AC252" s="232">
        <v>117.12484580700134</v>
      </c>
      <c r="AD252" s="231">
        <v>65.405847824512108</v>
      </c>
      <c r="AE252" s="231">
        <v>36.661423777267224</v>
      </c>
      <c r="AF252" s="231">
        <v>12.414030810214919</v>
      </c>
      <c r="AG252" s="231">
        <v>0.90587374563520395</v>
      </c>
      <c r="AH252" s="231">
        <v>1.7376696493718333</v>
      </c>
      <c r="AI252" s="233">
        <f t="shared" si="172"/>
        <v>834.96546908963273</v>
      </c>
      <c r="BA252" s="160"/>
      <c r="BR252" s="160"/>
      <c r="CG252" s="160"/>
    </row>
    <row r="253" spans="1:85" ht="15">
      <c r="A253" s="186" t="s">
        <v>24</v>
      </c>
      <c r="B253" s="175">
        <v>237.29786073168256</v>
      </c>
      <c r="C253" s="175">
        <v>0</v>
      </c>
      <c r="D253" s="175">
        <v>4.3605735224545299</v>
      </c>
      <c r="E253" s="175">
        <v>0</v>
      </c>
      <c r="F253" s="362"/>
      <c r="G253" s="175">
        <v>0</v>
      </c>
      <c r="H253" s="187">
        <v>0</v>
      </c>
      <c r="I253" s="173">
        <f t="shared" si="170"/>
        <v>241.65843425413709</v>
      </c>
      <c r="J253" s="168"/>
      <c r="K253" s="188" t="s">
        <v>24</v>
      </c>
      <c r="L253" s="175">
        <v>237.29786073168256</v>
      </c>
      <c r="M253" s="175">
        <v>0</v>
      </c>
      <c r="N253" s="175">
        <v>4.3605735224545299</v>
      </c>
      <c r="O253" s="175">
        <v>0</v>
      </c>
      <c r="P253" s="175">
        <v>0</v>
      </c>
      <c r="Q253" s="175">
        <v>0</v>
      </c>
      <c r="R253" s="176">
        <v>0</v>
      </c>
      <c r="S253" s="177">
        <f t="shared" si="171"/>
        <v>241.65843425413709</v>
      </c>
      <c r="U253" s="234" t="s">
        <v>24</v>
      </c>
      <c r="V253" s="226">
        <v>235.39428013424816</v>
      </c>
      <c r="W253" s="226">
        <v>0</v>
      </c>
      <c r="X253" s="226">
        <v>0</v>
      </c>
      <c r="Y253" s="226">
        <v>0</v>
      </c>
      <c r="Z253" s="226">
        <v>4.3605735224545299</v>
      </c>
      <c r="AA253" s="226">
        <v>0</v>
      </c>
      <c r="AB253" s="226">
        <v>0</v>
      </c>
      <c r="AC253" s="227">
        <v>1.903580597434396</v>
      </c>
      <c r="AD253" s="226">
        <v>1.903580597434396</v>
      </c>
      <c r="AE253" s="226">
        <v>0</v>
      </c>
      <c r="AF253" s="226">
        <v>0</v>
      </c>
      <c r="AG253" s="226">
        <v>0</v>
      </c>
      <c r="AH253" s="226">
        <v>0</v>
      </c>
      <c r="AI253" s="229">
        <f t="shared" si="172"/>
        <v>241.65843425413709</v>
      </c>
      <c r="BA253" s="160"/>
      <c r="BR253" s="160"/>
      <c r="CG253" s="160"/>
    </row>
    <row r="254" spans="1:85" ht="15">
      <c r="A254" s="178" t="s">
        <v>60</v>
      </c>
      <c r="B254" s="179">
        <v>0.5715484913411798</v>
      </c>
      <c r="C254" s="179">
        <v>0.9692755342847843</v>
      </c>
      <c r="D254" s="179">
        <v>1.76767574641602</v>
      </c>
      <c r="E254" s="179">
        <v>0</v>
      </c>
      <c r="F254" s="362"/>
      <c r="G254" s="179">
        <v>0</v>
      </c>
      <c r="H254" s="180">
        <v>0</v>
      </c>
      <c r="I254" s="181">
        <f t="shared" si="170"/>
        <v>3.3084997720419844</v>
      </c>
      <c r="J254" s="168"/>
      <c r="K254" s="182" t="s">
        <v>60</v>
      </c>
      <c r="L254" s="183">
        <v>0.5715484913411798</v>
      </c>
      <c r="M254" s="183">
        <v>0.9692755342847843</v>
      </c>
      <c r="N254" s="183">
        <v>1.76767574641602</v>
      </c>
      <c r="O254" s="183">
        <v>0</v>
      </c>
      <c r="P254" s="183">
        <v>0</v>
      </c>
      <c r="Q254" s="183">
        <v>0</v>
      </c>
      <c r="R254" s="184">
        <v>0</v>
      </c>
      <c r="S254" s="185">
        <f t="shared" si="171"/>
        <v>3.3084997720419844</v>
      </c>
      <c r="U254" s="230" t="s">
        <v>60</v>
      </c>
      <c r="V254" s="231">
        <v>0.5715484913411798</v>
      </c>
      <c r="W254" s="231">
        <v>0</v>
      </c>
      <c r="X254" s="231">
        <v>0</v>
      </c>
      <c r="Y254" s="231">
        <v>0.9692755342847843</v>
      </c>
      <c r="Z254" s="231">
        <v>1.76767574641602</v>
      </c>
      <c r="AA254" s="231">
        <v>0</v>
      </c>
      <c r="AB254" s="231">
        <v>0</v>
      </c>
      <c r="AC254" s="232">
        <v>0</v>
      </c>
      <c r="AD254" s="231">
        <v>0</v>
      </c>
      <c r="AE254" s="231">
        <v>0</v>
      </c>
      <c r="AF254" s="231">
        <v>0</v>
      </c>
      <c r="AG254" s="231">
        <v>0</v>
      </c>
      <c r="AH254" s="231">
        <v>0</v>
      </c>
      <c r="AI254" s="233">
        <f t="shared" si="172"/>
        <v>3.3084997720419844</v>
      </c>
      <c r="BA254" s="160"/>
      <c r="BR254" s="160"/>
      <c r="CG254" s="160"/>
    </row>
    <row r="255" spans="1:85" ht="15">
      <c r="A255" s="186" t="s">
        <v>22</v>
      </c>
      <c r="B255" s="175">
        <v>2.328997731004391</v>
      </c>
      <c r="C255" s="175">
        <v>0</v>
      </c>
      <c r="D255" s="175">
        <v>87.661293841512844</v>
      </c>
      <c r="E255" s="175">
        <v>0</v>
      </c>
      <c r="F255" s="362"/>
      <c r="G255" s="175">
        <v>0</v>
      </c>
      <c r="H255" s="187">
        <v>0</v>
      </c>
      <c r="I255" s="173">
        <f t="shared" si="170"/>
        <v>89.990291572517236</v>
      </c>
      <c r="J255" s="168"/>
      <c r="K255" s="188" t="s">
        <v>22</v>
      </c>
      <c r="L255" s="175">
        <v>2.328997731004391</v>
      </c>
      <c r="M255" s="175">
        <v>0</v>
      </c>
      <c r="N255" s="175">
        <v>87.661293841512844</v>
      </c>
      <c r="O255" s="175">
        <v>0</v>
      </c>
      <c r="P255" s="175">
        <v>16.49340364195433</v>
      </c>
      <c r="Q255" s="175">
        <v>0</v>
      </c>
      <c r="R255" s="176">
        <v>0</v>
      </c>
      <c r="S255" s="177">
        <f t="shared" si="171"/>
        <v>106.48369521447157</v>
      </c>
      <c r="U255" s="234" t="s">
        <v>22</v>
      </c>
      <c r="V255" s="226">
        <v>2.328997731004391</v>
      </c>
      <c r="W255" s="226">
        <v>0</v>
      </c>
      <c r="X255" s="226">
        <v>0</v>
      </c>
      <c r="Y255" s="226">
        <v>0</v>
      </c>
      <c r="Z255" s="226">
        <v>87.631354220514083</v>
      </c>
      <c r="AA255" s="226">
        <v>0</v>
      </c>
      <c r="AB255" s="226">
        <v>16.49340364195433</v>
      </c>
      <c r="AC255" s="227">
        <v>2.9939620998764058E-2</v>
      </c>
      <c r="AD255" s="226">
        <v>0</v>
      </c>
      <c r="AE255" s="226">
        <v>0</v>
      </c>
      <c r="AF255" s="226">
        <v>0</v>
      </c>
      <c r="AG255" s="226">
        <v>2.9939620998764058E-2</v>
      </c>
      <c r="AH255" s="226">
        <v>0</v>
      </c>
      <c r="AI255" s="229">
        <f t="shared" si="172"/>
        <v>106.48369521447157</v>
      </c>
      <c r="BA255" s="160"/>
      <c r="BR255" s="160"/>
      <c r="CG255" s="160"/>
    </row>
    <row r="256" spans="1:85" ht="15">
      <c r="A256" s="178" t="s">
        <v>21</v>
      </c>
      <c r="B256" s="179">
        <v>3.576621948228257E-4</v>
      </c>
      <c r="C256" s="179">
        <v>0</v>
      </c>
      <c r="D256" s="179">
        <v>8.9415548705706424E-5</v>
      </c>
      <c r="E256" s="179">
        <v>0</v>
      </c>
      <c r="F256" s="362"/>
      <c r="G256" s="179">
        <v>0</v>
      </c>
      <c r="H256" s="180">
        <v>0</v>
      </c>
      <c r="I256" s="181">
        <f t="shared" si="170"/>
        <v>4.4707774352853213E-4</v>
      </c>
      <c r="J256" s="168"/>
      <c r="K256" s="182" t="s">
        <v>21</v>
      </c>
      <c r="L256" s="183">
        <v>3.576621948228257E-4</v>
      </c>
      <c r="M256" s="183">
        <v>0</v>
      </c>
      <c r="N256" s="183">
        <v>8.9415548705706424E-5</v>
      </c>
      <c r="O256" s="183">
        <v>0</v>
      </c>
      <c r="P256" s="183">
        <v>0</v>
      </c>
      <c r="Q256" s="183">
        <v>0</v>
      </c>
      <c r="R256" s="184">
        <v>0</v>
      </c>
      <c r="S256" s="185">
        <f t="shared" si="171"/>
        <v>4.4707774352853213E-4</v>
      </c>
      <c r="U256" s="230" t="s">
        <v>61</v>
      </c>
      <c r="V256" s="231">
        <v>3.576621948228257E-4</v>
      </c>
      <c r="W256" s="231">
        <v>0</v>
      </c>
      <c r="X256" s="231">
        <v>0</v>
      </c>
      <c r="Y256" s="231">
        <v>0</v>
      </c>
      <c r="Z256" s="231">
        <v>8.9415548705706424E-5</v>
      </c>
      <c r="AA256" s="231">
        <v>0</v>
      </c>
      <c r="AB256" s="231">
        <v>0</v>
      </c>
      <c r="AC256" s="232">
        <v>0</v>
      </c>
      <c r="AD256" s="231">
        <v>0</v>
      </c>
      <c r="AE256" s="231">
        <v>0</v>
      </c>
      <c r="AF256" s="231">
        <v>0</v>
      </c>
      <c r="AG256" s="231">
        <v>0</v>
      </c>
      <c r="AH256" s="231">
        <v>0</v>
      </c>
      <c r="AI256" s="233">
        <f t="shared" si="172"/>
        <v>4.4707774352853213E-4</v>
      </c>
      <c r="BA256" s="160"/>
      <c r="BR256" s="160"/>
      <c r="CG256" s="160"/>
    </row>
    <row r="257" spans="1:85" ht="15">
      <c r="A257" s="189" t="s">
        <v>64</v>
      </c>
      <c r="B257" s="175">
        <v>3.6000000000000004E-2</v>
      </c>
      <c r="C257" s="175">
        <v>0</v>
      </c>
      <c r="D257" s="175">
        <v>0</v>
      </c>
      <c r="E257" s="175">
        <v>0</v>
      </c>
      <c r="F257" s="362"/>
      <c r="G257" s="175">
        <v>0</v>
      </c>
      <c r="H257" s="187">
        <v>0</v>
      </c>
      <c r="I257" s="173">
        <f t="shared" si="170"/>
        <v>3.6000000000000004E-2</v>
      </c>
      <c r="J257" s="168"/>
      <c r="K257" s="190" t="s">
        <v>64</v>
      </c>
      <c r="L257" s="175">
        <v>3.6000000000000004E-2</v>
      </c>
      <c r="M257" s="175">
        <v>0</v>
      </c>
      <c r="N257" s="175">
        <v>0</v>
      </c>
      <c r="O257" s="175">
        <v>0</v>
      </c>
      <c r="P257" s="175">
        <v>0</v>
      </c>
      <c r="Q257" s="175">
        <v>0</v>
      </c>
      <c r="R257" s="176">
        <v>0</v>
      </c>
      <c r="S257" s="177">
        <f t="shared" si="171"/>
        <v>3.6000000000000004E-2</v>
      </c>
      <c r="U257" s="235" t="s">
        <v>62</v>
      </c>
      <c r="V257" s="226">
        <v>3.6000000000000004E-2</v>
      </c>
      <c r="W257" s="226">
        <v>0</v>
      </c>
      <c r="X257" s="226">
        <v>0</v>
      </c>
      <c r="Y257" s="226">
        <v>0</v>
      </c>
      <c r="Z257" s="226">
        <v>0</v>
      </c>
      <c r="AA257" s="226">
        <v>0</v>
      </c>
      <c r="AB257" s="226">
        <v>0</v>
      </c>
      <c r="AC257" s="227">
        <v>0</v>
      </c>
      <c r="AD257" s="228">
        <v>0</v>
      </c>
      <c r="AE257" s="228">
        <v>0</v>
      </c>
      <c r="AF257" s="228">
        <v>0</v>
      </c>
      <c r="AG257" s="228">
        <v>0</v>
      </c>
      <c r="AH257" s="228">
        <v>0</v>
      </c>
      <c r="AI257" s="229">
        <f t="shared" si="172"/>
        <v>3.6000000000000004E-2</v>
      </c>
      <c r="BA257" s="160"/>
      <c r="BR257" s="160"/>
      <c r="CG257" s="160"/>
    </row>
    <row r="258" spans="1:85">
      <c r="A258" s="191" t="s">
        <v>23</v>
      </c>
      <c r="B258" s="192">
        <v>3.6000000000000004E-2</v>
      </c>
      <c r="C258" s="192">
        <v>0</v>
      </c>
      <c r="D258" s="192">
        <v>0</v>
      </c>
      <c r="E258" s="192">
        <v>0</v>
      </c>
      <c r="F258" s="362"/>
      <c r="G258" s="192">
        <v>0</v>
      </c>
      <c r="H258" s="193">
        <v>0</v>
      </c>
      <c r="I258" s="194">
        <f t="shared" si="170"/>
        <v>3.6000000000000004E-2</v>
      </c>
      <c r="J258" s="168"/>
      <c r="K258" s="195" t="s">
        <v>23</v>
      </c>
      <c r="L258" s="196">
        <v>3.6000000000000004E-2</v>
      </c>
      <c r="M258" s="196">
        <v>0</v>
      </c>
      <c r="N258" s="196">
        <v>0</v>
      </c>
      <c r="O258" s="196">
        <v>0</v>
      </c>
      <c r="P258" s="196">
        <v>0</v>
      </c>
      <c r="Q258" s="196">
        <v>0</v>
      </c>
      <c r="R258" s="197">
        <v>0</v>
      </c>
      <c r="S258" s="198">
        <f t="shared" si="171"/>
        <v>3.6000000000000004E-2</v>
      </c>
      <c r="U258" s="236" t="s">
        <v>66</v>
      </c>
      <c r="V258" s="237">
        <v>3.6000000000000004E-2</v>
      </c>
      <c r="W258" s="237">
        <v>0</v>
      </c>
      <c r="X258" s="237">
        <v>0</v>
      </c>
      <c r="Y258" s="237">
        <v>0</v>
      </c>
      <c r="Z258" s="237">
        <v>0</v>
      </c>
      <c r="AA258" s="237">
        <v>0</v>
      </c>
      <c r="AB258" s="237">
        <v>0</v>
      </c>
      <c r="AC258" s="237">
        <v>0</v>
      </c>
      <c r="AD258" s="237">
        <v>0</v>
      </c>
      <c r="AE258" s="237">
        <v>0</v>
      </c>
      <c r="AF258" s="237">
        <v>0</v>
      </c>
      <c r="AG258" s="237">
        <v>0</v>
      </c>
      <c r="AH258" s="125">
        <v>0</v>
      </c>
      <c r="AI258" s="238">
        <f t="shared" si="172"/>
        <v>3.6000000000000004E-2</v>
      </c>
      <c r="BA258" s="160"/>
      <c r="BR258" s="160"/>
      <c r="CG258" s="160"/>
    </row>
    <row r="259" spans="1:85">
      <c r="A259" s="199" t="s">
        <v>19</v>
      </c>
      <c r="B259" s="200">
        <v>0</v>
      </c>
      <c r="C259" s="200">
        <v>0</v>
      </c>
      <c r="D259" s="200">
        <v>0</v>
      </c>
      <c r="E259" s="200">
        <v>0</v>
      </c>
      <c r="F259" s="362"/>
      <c r="G259" s="200">
        <v>0</v>
      </c>
      <c r="H259" s="201">
        <v>0</v>
      </c>
      <c r="I259" s="202">
        <f t="shared" si="170"/>
        <v>0</v>
      </c>
      <c r="J259" s="168"/>
      <c r="K259" s="203" t="s">
        <v>19</v>
      </c>
      <c r="L259" s="200">
        <v>0</v>
      </c>
      <c r="M259" s="200">
        <v>0</v>
      </c>
      <c r="N259" s="200">
        <v>0</v>
      </c>
      <c r="O259" s="200">
        <v>0</v>
      </c>
      <c r="P259" s="200">
        <v>0</v>
      </c>
      <c r="Q259" s="200">
        <v>0</v>
      </c>
      <c r="R259" s="204">
        <v>0</v>
      </c>
      <c r="S259" s="205">
        <f t="shared" si="171"/>
        <v>0</v>
      </c>
      <c r="U259" s="239" t="s">
        <v>19</v>
      </c>
      <c r="V259" s="240">
        <v>0</v>
      </c>
      <c r="W259" s="240">
        <v>0</v>
      </c>
      <c r="X259" s="240">
        <v>0</v>
      </c>
      <c r="Y259" s="240">
        <v>0</v>
      </c>
      <c r="Z259" s="240">
        <v>0</v>
      </c>
      <c r="AA259" s="240">
        <v>0</v>
      </c>
      <c r="AB259" s="240">
        <v>0</v>
      </c>
      <c r="AC259" s="240">
        <v>0</v>
      </c>
      <c r="AD259" s="241">
        <v>0</v>
      </c>
      <c r="AE259" s="241">
        <v>0</v>
      </c>
      <c r="AF259" s="241">
        <v>0</v>
      </c>
      <c r="AG259" s="241">
        <v>0</v>
      </c>
      <c r="AH259" s="241">
        <v>0</v>
      </c>
      <c r="AI259" s="242">
        <f t="shared" si="172"/>
        <v>0</v>
      </c>
      <c r="BA259" s="160"/>
      <c r="BR259" s="160"/>
      <c r="CG259" s="160"/>
    </row>
    <row r="260" spans="1:85">
      <c r="A260" s="191" t="s">
        <v>20</v>
      </c>
      <c r="B260" s="192">
        <v>0</v>
      </c>
      <c r="C260" s="192">
        <v>0</v>
      </c>
      <c r="D260" s="192">
        <v>0</v>
      </c>
      <c r="E260" s="192">
        <v>0</v>
      </c>
      <c r="F260" s="362"/>
      <c r="G260" s="192">
        <v>0</v>
      </c>
      <c r="H260" s="193">
        <v>0</v>
      </c>
      <c r="I260" s="194">
        <f t="shared" si="170"/>
        <v>0</v>
      </c>
      <c r="J260" s="168"/>
      <c r="K260" s="195" t="s">
        <v>20</v>
      </c>
      <c r="L260" s="196">
        <v>0</v>
      </c>
      <c r="M260" s="196">
        <v>0</v>
      </c>
      <c r="N260" s="196">
        <v>0</v>
      </c>
      <c r="O260" s="196">
        <v>0</v>
      </c>
      <c r="P260" s="196">
        <v>0</v>
      </c>
      <c r="Q260" s="196">
        <v>0</v>
      </c>
      <c r="R260" s="197">
        <v>0</v>
      </c>
      <c r="S260" s="198">
        <f t="shared" si="171"/>
        <v>0</v>
      </c>
      <c r="U260" s="236" t="s">
        <v>20</v>
      </c>
      <c r="V260" s="237">
        <v>0</v>
      </c>
      <c r="W260" s="237">
        <v>0</v>
      </c>
      <c r="X260" s="237">
        <v>0</v>
      </c>
      <c r="Y260" s="237">
        <v>0</v>
      </c>
      <c r="Z260" s="237">
        <v>0</v>
      </c>
      <c r="AA260" s="237">
        <v>0</v>
      </c>
      <c r="AB260" s="237">
        <v>0</v>
      </c>
      <c r="AC260" s="237">
        <v>0</v>
      </c>
      <c r="AD260" s="237">
        <v>0</v>
      </c>
      <c r="AE260" s="237">
        <v>0</v>
      </c>
      <c r="AF260" s="237">
        <v>0</v>
      </c>
      <c r="AG260" s="237">
        <v>0</v>
      </c>
      <c r="AH260" s="125">
        <v>0</v>
      </c>
      <c r="AI260" s="238">
        <f t="shared" si="172"/>
        <v>0</v>
      </c>
      <c r="BA260" s="160"/>
      <c r="BR260" s="160"/>
      <c r="CG260" s="160"/>
    </row>
    <row r="261" spans="1:85" ht="15" thickBot="1">
      <c r="A261" s="206" t="s">
        <v>11</v>
      </c>
      <c r="B261" s="207">
        <v>0</v>
      </c>
      <c r="C261" s="207">
        <v>0</v>
      </c>
      <c r="D261" s="207">
        <v>0</v>
      </c>
      <c r="E261" s="207">
        <v>0</v>
      </c>
      <c r="F261" s="363"/>
      <c r="G261" s="207">
        <v>0</v>
      </c>
      <c r="H261" s="208">
        <v>0</v>
      </c>
      <c r="I261" s="209">
        <f t="shared" si="170"/>
        <v>0</v>
      </c>
      <c r="J261" s="168"/>
      <c r="K261" s="210" t="s">
        <v>11</v>
      </c>
      <c r="L261" s="207">
        <v>0</v>
      </c>
      <c r="M261" s="207">
        <v>0</v>
      </c>
      <c r="N261" s="207">
        <v>0</v>
      </c>
      <c r="O261" s="207">
        <v>0</v>
      </c>
      <c r="P261" s="207">
        <v>0</v>
      </c>
      <c r="Q261" s="207">
        <v>0</v>
      </c>
      <c r="R261" s="211">
        <v>0</v>
      </c>
      <c r="S261" s="212">
        <f t="shared" si="171"/>
        <v>0</v>
      </c>
      <c r="U261" s="239" t="s">
        <v>11</v>
      </c>
      <c r="V261" s="240">
        <v>0</v>
      </c>
      <c r="W261" s="240">
        <v>0</v>
      </c>
      <c r="X261" s="240">
        <v>0</v>
      </c>
      <c r="Y261" s="240">
        <v>0</v>
      </c>
      <c r="Z261" s="240">
        <v>0</v>
      </c>
      <c r="AA261" s="240">
        <v>0</v>
      </c>
      <c r="AB261" s="240">
        <v>0</v>
      </c>
      <c r="AC261" s="240">
        <v>0</v>
      </c>
      <c r="AD261" s="241">
        <v>0</v>
      </c>
      <c r="AE261" s="241">
        <v>0</v>
      </c>
      <c r="AF261" s="241">
        <v>0</v>
      </c>
      <c r="AG261" s="241">
        <v>0</v>
      </c>
      <c r="AH261" s="241">
        <v>0</v>
      </c>
      <c r="AI261" s="242">
        <f t="shared" si="172"/>
        <v>0</v>
      </c>
      <c r="BA261" s="160"/>
      <c r="BR261" s="160"/>
      <c r="CG261" s="160"/>
    </row>
    <row r="262" spans="1:85" ht="15">
      <c r="A262" s="213" t="s">
        <v>26</v>
      </c>
      <c r="B262" s="214">
        <f>SUM(B241:B257)</f>
        <v>704.61700528301185</v>
      </c>
      <c r="C262" s="214">
        <f t="shared" ref="C262:H262" si="173">SUM(C241:C257)</f>
        <v>14.089873306288967</v>
      </c>
      <c r="D262" s="214">
        <f t="shared" si="173"/>
        <v>353.45374963690415</v>
      </c>
      <c r="E262" s="214">
        <f t="shared" si="173"/>
        <v>532.98102685613708</v>
      </c>
      <c r="F262" s="214">
        <f t="shared" si="173"/>
        <v>0</v>
      </c>
      <c r="G262" s="214">
        <f t="shared" si="173"/>
        <v>82.798007550156143</v>
      </c>
      <c r="H262" s="216">
        <f t="shared" si="173"/>
        <v>12.414030810214919</v>
      </c>
      <c r="I262" s="173">
        <f t="shared" ref="I262" si="174">SUM(I241:I257)</f>
        <v>1700.3536934427134</v>
      </c>
      <c r="J262" s="168"/>
      <c r="K262" s="215" t="s">
        <v>26</v>
      </c>
      <c r="L262" s="214">
        <f>SUM(L241:L257)</f>
        <v>704.61700528301185</v>
      </c>
      <c r="M262" s="214">
        <f t="shared" ref="M262:R262" si="175">SUM(M241:M257)</f>
        <v>14.089873306288967</v>
      </c>
      <c r="N262" s="214">
        <f t="shared" si="175"/>
        <v>353.45374963690415</v>
      </c>
      <c r="O262" s="214">
        <f t="shared" si="175"/>
        <v>532.98102685613708</v>
      </c>
      <c r="P262" s="214">
        <f t="shared" si="175"/>
        <v>343.87197636825505</v>
      </c>
      <c r="Q262" s="214">
        <f t="shared" si="175"/>
        <v>82.798007550156143</v>
      </c>
      <c r="R262" s="216">
        <f t="shared" si="175"/>
        <v>12.414030810214919</v>
      </c>
      <c r="S262" s="217">
        <f t="shared" ref="S262" si="176">SUM(S241:S257)</f>
        <v>2044.2256698109684</v>
      </c>
      <c r="T262" s="160" t="str">
        <f>IF(ABS(S262-AI262)&gt;0.01,S262-AI262,"")</f>
        <v/>
      </c>
      <c r="U262" s="243" t="s">
        <v>63</v>
      </c>
      <c r="V262" s="244">
        <f>SUM(V241:V257)</f>
        <v>588.99085847160484</v>
      </c>
      <c r="W262" s="244">
        <f t="shared" ref="W262:AH262" si="177">SUM(W241:W257)</f>
        <v>41.173208334566077</v>
      </c>
      <c r="X262" s="244">
        <f t="shared" si="177"/>
        <v>82.798007550156143</v>
      </c>
      <c r="Y262" s="244">
        <f t="shared" si="177"/>
        <v>14.089873306288967</v>
      </c>
      <c r="Z262" s="244">
        <f t="shared" si="177"/>
        <v>352.29222406346196</v>
      </c>
      <c r="AA262" s="244">
        <f t="shared" si="177"/>
        <v>494.5693243469434</v>
      </c>
      <c r="AB262" s="244">
        <f t="shared" si="177"/>
        <v>343.87197636825505</v>
      </c>
      <c r="AC262" s="244">
        <f t="shared" si="177"/>
        <v>126.44019736969177</v>
      </c>
      <c r="AD262" s="245">
        <f t="shared" si="177"/>
        <v>74.452938476840842</v>
      </c>
      <c r="AE262" s="245">
        <f t="shared" si="177"/>
        <v>36.661423777267224</v>
      </c>
      <c r="AF262" s="245">
        <f t="shared" si="177"/>
        <v>12.414030810214919</v>
      </c>
      <c r="AG262" s="245">
        <f t="shared" si="177"/>
        <v>1.1615255734421959</v>
      </c>
      <c r="AH262" s="245">
        <f t="shared" si="177"/>
        <v>1.7502787319265511</v>
      </c>
      <c r="AI262" s="246">
        <f>SUM(V262:AC262)</f>
        <v>2044.2256698109682</v>
      </c>
      <c r="BA262" s="160"/>
      <c r="BR262" s="160"/>
      <c r="CG262" s="160"/>
    </row>
    <row r="263" spans="1:85" s="23" customFormat="1" ht="15" thickBot="1">
      <c r="A263" s="30" t="s">
        <v>88</v>
      </c>
      <c r="B263" s="47">
        <f>IF($I262=0,"-",B262/$I262)</f>
        <v>0.41439437453531847</v>
      </c>
      <c r="C263" s="47">
        <f t="shared" ref="C263:H263" si="178">IF($I262=0,"-",C262/$I262)</f>
        <v>8.2864367340898006E-3</v>
      </c>
      <c r="D263" s="47">
        <f t="shared" si="178"/>
        <v>0.20787072183862218</v>
      </c>
      <c r="E263" s="47">
        <f t="shared" si="178"/>
        <v>0.31345303563107985</v>
      </c>
      <c r="F263" s="47">
        <f t="shared" si="178"/>
        <v>0</v>
      </c>
      <c r="G263" s="47">
        <f t="shared" si="178"/>
        <v>4.8694579174592002E-2</v>
      </c>
      <c r="H263" s="70">
        <f t="shared" si="178"/>
        <v>7.3008520862975152E-3</v>
      </c>
      <c r="I263" s="48">
        <f>SUM(B263:H263)</f>
        <v>0.99999999999999978</v>
      </c>
      <c r="J263" s="160"/>
      <c r="K263" s="81" t="s">
        <v>88</v>
      </c>
      <c r="L263" s="98">
        <f>IF($S262=0,"-",L262/$S262)</f>
        <v>0.34468650682200291</v>
      </c>
      <c r="M263" s="98">
        <f t="shared" ref="M263:R263" si="179">IF($S262=0,"-",M262/$S262)</f>
        <v>6.8925234206612188E-3</v>
      </c>
      <c r="N263" s="98">
        <f t="shared" si="179"/>
        <v>0.17290348852217885</v>
      </c>
      <c r="O263" s="98">
        <f t="shared" si="179"/>
        <v>0.26072514142013603</v>
      </c>
      <c r="P263" s="98">
        <f t="shared" si="179"/>
        <v>0.16821625001903692</v>
      </c>
      <c r="Q263" s="98">
        <f t="shared" si="179"/>
        <v>4.0503359669587048E-2</v>
      </c>
      <c r="R263" s="99">
        <f t="shared" si="179"/>
        <v>6.0727301263968853E-3</v>
      </c>
      <c r="S263" s="100">
        <f>SUM(L263:R263)</f>
        <v>0.99999999999999989</v>
      </c>
      <c r="U263" s="110" t="s">
        <v>88</v>
      </c>
      <c r="V263" s="133">
        <f>+V262/$AI262</f>
        <v>0.28812418666382833</v>
      </c>
      <c r="W263" s="133">
        <f t="shared" ref="W263:AH263" si="180">+W262/$AI262</f>
        <v>2.0141224593062373E-2</v>
      </c>
      <c r="X263" s="133">
        <f t="shared" si="180"/>
        <v>4.0503359669587048E-2</v>
      </c>
      <c r="Y263" s="133">
        <f t="shared" si="180"/>
        <v>6.8925234206612196E-3</v>
      </c>
      <c r="Z263" s="133">
        <f t="shared" si="180"/>
        <v>0.17233529021090849</v>
      </c>
      <c r="AA263" s="133">
        <f t="shared" si="180"/>
        <v>0.2419347979289766</v>
      </c>
      <c r="AB263" s="133">
        <f t="shared" si="180"/>
        <v>0.16821625001903692</v>
      </c>
      <c r="AC263" s="133">
        <f t="shared" si="180"/>
        <v>6.1852367493939082E-2</v>
      </c>
      <c r="AD263" s="133">
        <f t="shared" si="180"/>
        <v>3.6421095565112235E-2</v>
      </c>
      <c r="AE263" s="133">
        <f t="shared" si="180"/>
        <v>1.7934137271966331E-2</v>
      </c>
      <c r="AF263" s="133">
        <f t="shared" si="180"/>
        <v>6.0727301263968862E-3</v>
      </c>
      <c r="AG263" s="133">
        <f t="shared" si="180"/>
        <v>5.6819831127040074E-4</v>
      </c>
      <c r="AH263" s="133">
        <f t="shared" si="180"/>
        <v>8.5620621919320751E-4</v>
      </c>
      <c r="AI263" s="134">
        <f>SUM(V263:AC263)</f>
        <v>1</v>
      </c>
    </row>
    <row r="264" spans="1:85" ht="15" thickBot="1">
      <c r="A264" s="247"/>
      <c r="B264" s="247"/>
      <c r="C264" s="247"/>
      <c r="D264" s="247"/>
      <c r="E264" s="247"/>
      <c r="F264" s="247"/>
      <c r="G264" s="247"/>
      <c r="H264" s="247"/>
      <c r="I264" s="247"/>
      <c r="K264" s="247"/>
      <c r="L264" s="247"/>
      <c r="M264" s="247"/>
      <c r="N264" s="247"/>
      <c r="O264" s="247"/>
      <c r="P264" s="247"/>
      <c r="Q264" s="247"/>
      <c r="R264" s="247"/>
      <c r="S264" s="247"/>
      <c r="AI264" s="168"/>
      <c r="BA264" s="160"/>
      <c r="BR264" s="160"/>
      <c r="CG264" s="160"/>
    </row>
    <row r="265" spans="1:85" ht="28.5">
      <c r="A265" s="312" t="s">
        <v>37</v>
      </c>
      <c r="B265" s="164" t="s">
        <v>0</v>
      </c>
      <c r="C265" s="164" t="s">
        <v>1</v>
      </c>
      <c r="D265" s="164" t="s">
        <v>2</v>
      </c>
      <c r="E265" s="164" t="s">
        <v>3</v>
      </c>
      <c r="F265" s="164" t="s">
        <v>27</v>
      </c>
      <c r="G265" s="164" t="s">
        <v>4</v>
      </c>
      <c r="H265" s="164" t="s">
        <v>5</v>
      </c>
      <c r="I265" s="165" t="s">
        <v>6</v>
      </c>
      <c r="K265" s="314" t="s">
        <v>37</v>
      </c>
      <c r="L265" s="166" t="s">
        <v>0</v>
      </c>
      <c r="M265" s="166" t="s">
        <v>1</v>
      </c>
      <c r="N265" s="166" t="s">
        <v>2</v>
      </c>
      <c r="O265" s="166" t="s">
        <v>3</v>
      </c>
      <c r="P265" s="166" t="s">
        <v>27</v>
      </c>
      <c r="Q265" s="166" t="s">
        <v>4</v>
      </c>
      <c r="R265" s="166" t="s">
        <v>5</v>
      </c>
      <c r="S265" s="167" t="s">
        <v>6</v>
      </c>
      <c r="U265" s="316" t="s">
        <v>37</v>
      </c>
      <c r="V265" s="219" t="s">
        <v>74</v>
      </c>
      <c r="W265" s="219" t="s">
        <v>75</v>
      </c>
      <c r="X265" s="219" t="s">
        <v>4</v>
      </c>
      <c r="Y265" s="219" t="s">
        <v>1</v>
      </c>
      <c r="Z265" s="219" t="s">
        <v>2</v>
      </c>
      <c r="AA265" s="219" t="s">
        <v>3</v>
      </c>
      <c r="AB265" s="219" t="s">
        <v>55</v>
      </c>
      <c r="AC265" s="219" t="s">
        <v>68</v>
      </c>
      <c r="AD265" s="220" t="s">
        <v>76</v>
      </c>
      <c r="AE265" s="220" t="s">
        <v>83</v>
      </c>
      <c r="AF265" s="220" t="s">
        <v>77</v>
      </c>
      <c r="AG265" s="220" t="s">
        <v>84</v>
      </c>
      <c r="AH265" s="220" t="s">
        <v>85</v>
      </c>
      <c r="AI265" s="221" t="s">
        <v>63</v>
      </c>
      <c r="BA265" s="160"/>
      <c r="BR265" s="160"/>
      <c r="CG265" s="160"/>
    </row>
    <row r="266" spans="1:85" ht="15">
      <c r="A266" s="313" t="s">
        <v>37</v>
      </c>
      <c r="B266" s="318" t="s">
        <v>69</v>
      </c>
      <c r="C266" s="319"/>
      <c r="D266" s="319"/>
      <c r="E266" s="319"/>
      <c r="F266" s="319"/>
      <c r="G266" s="319"/>
      <c r="H266" s="319"/>
      <c r="I266" s="320"/>
      <c r="K266" s="315" t="s">
        <v>37</v>
      </c>
      <c r="L266" s="321" t="s">
        <v>69</v>
      </c>
      <c r="M266" s="322"/>
      <c r="N266" s="322"/>
      <c r="O266" s="322"/>
      <c r="P266" s="322"/>
      <c r="Q266" s="322"/>
      <c r="R266" s="322"/>
      <c r="S266" s="323"/>
      <c r="U266" s="317" t="s">
        <v>37</v>
      </c>
      <c r="V266" s="324" t="s">
        <v>69</v>
      </c>
      <c r="W266" s="324"/>
      <c r="X266" s="324"/>
      <c r="Y266" s="324"/>
      <c r="Z266" s="324"/>
      <c r="AA266" s="324"/>
      <c r="AB266" s="324"/>
      <c r="AC266" s="324"/>
      <c r="AD266" s="324"/>
      <c r="AE266" s="324"/>
      <c r="AF266" s="324"/>
      <c r="AG266" s="324"/>
      <c r="AH266" s="324"/>
      <c r="AI266" s="325"/>
      <c r="BA266" s="160"/>
      <c r="BR266" s="160"/>
      <c r="CG266" s="160"/>
    </row>
    <row r="267" spans="1:85" ht="15">
      <c r="A267" s="170" t="s">
        <v>7</v>
      </c>
      <c r="B267" s="171">
        <v>0</v>
      </c>
      <c r="C267" s="171">
        <v>0</v>
      </c>
      <c r="D267" s="171">
        <v>0</v>
      </c>
      <c r="E267" s="171">
        <v>0</v>
      </c>
      <c r="F267" s="361"/>
      <c r="G267" s="171">
        <v>0</v>
      </c>
      <c r="H267" s="172">
        <v>0</v>
      </c>
      <c r="I267" s="173">
        <f>SUM(B267:H267)</f>
        <v>0</v>
      </c>
      <c r="J267" s="168"/>
      <c r="K267" s="222" t="s">
        <v>7</v>
      </c>
      <c r="L267" s="171">
        <v>0</v>
      </c>
      <c r="M267" s="171">
        <v>0</v>
      </c>
      <c r="N267" s="171">
        <v>0</v>
      </c>
      <c r="O267" s="171">
        <v>0</v>
      </c>
      <c r="P267" s="171">
        <v>0</v>
      </c>
      <c r="Q267" s="171">
        <v>0</v>
      </c>
      <c r="R267" s="223">
        <v>0</v>
      </c>
      <c r="S267" s="224">
        <f>SUM(L267:R267)</f>
        <v>0</v>
      </c>
      <c r="U267" s="225" t="s">
        <v>7</v>
      </c>
      <c r="V267" s="226">
        <v>0</v>
      </c>
      <c r="W267" s="226">
        <v>0</v>
      </c>
      <c r="X267" s="226">
        <v>0</v>
      </c>
      <c r="Y267" s="226">
        <v>0</v>
      </c>
      <c r="Z267" s="226">
        <v>0</v>
      </c>
      <c r="AA267" s="226">
        <v>0</v>
      </c>
      <c r="AB267" s="226">
        <v>0</v>
      </c>
      <c r="AC267" s="227">
        <v>0</v>
      </c>
      <c r="AD267" s="228">
        <v>0</v>
      </c>
      <c r="AE267" s="228">
        <v>0</v>
      </c>
      <c r="AF267" s="228">
        <v>0</v>
      </c>
      <c r="AG267" s="228">
        <v>0</v>
      </c>
      <c r="AH267" s="228">
        <v>0</v>
      </c>
      <c r="AI267" s="229">
        <f>SUM(V267:AC267)</f>
        <v>0</v>
      </c>
      <c r="BA267" s="160"/>
      <c r="BR267" s="160"/>
      <c r="CG267" s="160"/>
    </row>
    <row r="268" spans="1:85" ht="15">
      <c r="A268" s="178" t="s">
        <v>8</v>
      </c>
      <c r="B268" s="179">
        <v>0</v>
      </c>
      <c r="C268" s="179">
        <v>0</v>
      </c>
      <c r="D268" s="179">
        <v>0</v>
      </c>
      <c r="E268" s="179">
        <v>0</v>
      </c>
      <c r="F268" s="362"/>
      <c r="G268" s="179">
        <v>0</v>
      </c>
      <c r="H268" s="180">
        <v>0</v>
      </c>
      <c r="I268" s="181">
        <f t="shared" ref="I268:I287" si="181">SUM(B268:H268)</f>
        <v>0</v>
      </c>
      <c r="J268" s="168"/>
      <c r="K268" s="182" t="s">
        <v>8</v>
      </c>
      <c r="L268" s="183">
        <v>0</v>
      </c>
      <c r="M268" s="183">
        <v>0</v>
      </c>
      <c r="N268" s="183">
        <v>0</v>
      </c>
      <c r="O268" s="183">
        <v>0</v>
      </c>
      <c r="P268" s="183">
        <v>0</v>
      </c>
      <c r="Q268" s="183">
        <v>0</v>
      </c>
      <c r="R268" s="184">
        <v>0</v>
      </c>
      <c r="S268" s="185">
        <f t="shared" ref="S268:S287" si="182">SUM(L268:R268)</f>
        <v>0</v>
      </c>
      <c r="U268" s="230" t="s">
        <v>8</v>
      </c>
      <c r="V268" s="231">
        <v>0</v>
      </c>
      <c r="W268" s="231">
        <v>0</v>
      </c>
      <c r="X268" s="231">
        <v>0</v>
      </c>
      <c r="Y268" s="231">
        <v>0</v>
      </c>
      <c r="Z268" s="231">
        <v>0</v>
      </c>
      <c r="AA268" s="231">
        <v>0</v>
      </c>
      <c r="AB268" s="231">
        <v>0</v>
      </c>
      <c r="AC268" s="232">
        <v>0</v>
      </c>
      <c r="AD268" s="231">
        <v>0</v>
      </c>
      <c r="AE268" s="231">
        <v>0</v>
      </c>
      <c r="AF268" s="231">
        <v>0</v>
      </c>
      <c r="AG268" s="231">
        <v>0</v>
      </c>
      <c r="AH268" s="231">
        <v>0</v>
      </c>
      <c r="AI268" s="233">
        <f t="shared" ref="AI268:AI287" si="183">SUM(V268:AC268)</f>
        <v>0</v>
      </c>
      <c r="BA268" s="160"/>
      <c r="BR268" s="160"/>
      <c r="CG268" s="160"/>
    </row>
    <row r="269" spans="1:85" ht="15">
      <c r="A269" s="186" t="s">
        <v>10</v>
      </c>
      <c r="B269" s="175">
        <v>0</v>
      </c>
      <c r="C269" s="175">
        <v>0</v>
      </c>
      <c r="D269" s="175">
        <v>0</v>
      </c>
      <c r="E269" s="175">
        <v>0</v>
      </c>
      <c r="F269" s="362"/>
      <c r="G269" s="175">
        <v>0</v>
      </c>
      <c r="H269" s="187">
        <v>0</v>
      </c>
      <c r="I269" s="173">
        <f t="shared" si="181"/>
        <v>0</v>
      </c>
      <c r="J269" s="168"/>
      <c r="K269" s="188" t="s">
        <v>10</v>
      </c>
      <c r="L269" s="175">
        <v>0</v>
      </c>
      <c r="M269" s="175">
        <v>0</v>
      </c>
      <c r="N269" s="175">
        <v>0</v>
      </c>
      <c r="O269" s="175">
        <v>0</v>
      </c>
      <c r="P269" s="175">
        <v>0</v>
      </c>
      <c r="Q269" s="175">
        <v>0</v>
      </c>
      <c r="R269" s="176">
        <v>0</v>
      </c>
      <c r="S269" s="177">
        <f t="shared" si="182"/>
        <v>0</v>
      </c>
      <c r="U269" s="234" t="s">
        <v>10</v>
      </c>
      <c r="V269" s="226">
        <v>0</v>
      </c>
      <c r="W269" s="226">
        <v>0</v>
      </c>
      <c r="X269" s="226">
        <v>0</v>
      </c>
      <c r="Y269" s="226">
        <v>0</v>
      </c>
      <c r="Z269" s="226">
        <v>0</v>
      </c>
      <c r="AA269" s="226">
        <v>0</v>
      </c>
      <c r="AB269" s="226">
        <v>0</v>
      </c>
      <c r="AC269" s="227">
        <v>0</v>
      </c>
      <c r="AD269" s="228">
        <v>0</v>
      </c>
      <c r="AE269" s="228">
        <v>0</v>
      </c>
      <c r="AF269" s="228">
        <v>0</v>
      </c>
      <c r="AG269" s="228">
        <v>0</v>
      </c>
      <c r="AH269" s="228">
        <v>0</v>
      </c>
      <c r="AI269" s="229">
        <f t="shared" si="183"/>
        <v>0</v>
      </c>
      <c r="BA269" s="160"/>
      <c r="BR269" s="160"/>
      <c r="CG269" s="160"/>
    </row>
    <row r="270" spans="1:85" ht="15">
      <c r="A270" s="178" t="s">
        <v>56</v>
      </c>
      <c r="B270" s="179">
        <v>0</v>
      </c>
      <c r="C270" s="179">
        <v>0</v>
      </c>
      <c r="D270" s="179">
        <v>0</v>
      </c>
      <c r="E270" s="179">
        <v>0</v>
      </c>
      <c r="F270" s="362"/>
      <c r="G270" s="179">
        <v>0</v>
      </c>
      <c r="H270" s="180">
        <v>0</v>
      </c>
      <c r="I270" s="181">
        <f t="shared" si="181"/>
        <v>0</v>
      </c>
      <c r="J270" s="168"/>
      <c r="K270" s="182" t="s">
        <v>56</v>
      </c>
      <c r="L270" s="183">
        <v>0</v>
      </c>
      <c r="M270" s="183">
        <v>0</v>
      </c>
      <c r="N270" s="183">
        <v>0</v>
      </c>
      <c r="O270" s="183">
        <v>0</v>
      </c>
      <c r="P270" s="183">
        <v>0</v>
      </c>
      <c r="Q270" s="183">
        <v>0</v>
      </c>
      <c r="R270" s="184">
        <v>0</v>
      </c>
      <c r="S270" s="185">
        <f t="shared" si="182"/>
        <v>0</v>
      </c>
      <c r="U270" s="230" t="s">
        <v>56</v>
      </c>
      <c r="V270" s="231">
        <v>0</v>
      </c>
      <c r="W270" s="231">
        <v>0</v>
      </c>
      <c r="X270" s="231">
        <v>0</v>
      </c>
      <c r="Y270" s="231">
        <v>0</v>
      </c>
      <c r="Z270" s="231">
        <v>0</v>
      </c>
      <c r="AA270" s="231">
        <v>0</v>
      </c>
      <c r="AB270" s="231">
        <v>0</v>
      </c>
      <c r="AC270" s="232">
        <v>0</v>
      </c>
      <c r="AD270" s="231">
        <v>0</v>
      </c>
      <c r="AE270" s="231">
        <v>0</v>
      </c>
      <c r="AF270" s="231">
        <v>0</v>
      </c>
      <c r="AG270" s="231">
        <v>0</v>
      </c>
      <c r="AH270" s="231">
        <v>0</v>
      </c>
      <c r="AI270" s="233">
        <f t="shared" si="183"/>
        <v>0</v>
      </c>
      <c r="BA270" s="160"/>
      <c r="BR270" s="160"/>
      <c r="CG270" s="160"/>
    </row>
    <row r="271" spans="1:85" ht="15">
      <c r="A271" s="186" t="s">
        <v>16</v>
      </c>
      <c r="B271" s="175">
        <v>0</v>
      </c>
      <c r="C271" s="175">
        <v>0</v>
      </c>
      <c r="D271" s="175">
        <v>0</v>
      </c>
      <c r="E271" s="175">
        <v>0</v>
      </c>
      <c r="F271" s="362"/>
      <c r="G271" s="175">
        <v>0</v>
      </c>
      <c r="H271" s="187">
        <v>0</v>
      </c>
      <c r="I271" s="173">
        <f t="shared" si="181"/>
        <v>0</v>
      </c>
      <c r="J271" s="168"/>
      <c r="K271" s="188" t="s">
        <v>16</v>
      </c>
      <c r="L271" s="175">
        <v>0</v>
      </c>
      <c r="M271" s="175">
        <v>0</v>
      </c>
      <c r="N271" s="175">
        <v>0</v>
      </c>
      <c r="O271" s="175">
        <v>0</v>
      </c>
      <c r="P271" s="175">
        <v>0</v>
      </c>
      <c r="Q271" s="175">
        <v>0</v>
      </c>
      <c r="R271" s="176">
        <v>0</v>
      </c>
      <c r="S271" s="177">
        <f t="shared" si="182"/>
        <v>0</v>
      </c>
      <c r="U271" s="234" t="s">
        <v>16</v>
      </c>
      <c r="V271" s="226">
        <v>0</v>
      </c>
      <c r="W271" s="226">
        <v>0</v>
      </c>
      <c r="X271" s="226">
        <v>0</v>
      </c>
      <c r="Y271" s="226">
        <v>0</v>
      </c>
      <c r="Z271" s="226">
        <v>0</v>
      </c>
      <c r="AA271" s="226">
        <v>0</v>
      </c>
      <c r="AB271" s="226">
        <v>0</v>
      </c>
      <c r="AC271" s="227">
        <v>0</v>
      </c>
      <c r="AD271" s="228">
        <v>0</v>
      </c>
      <c r="AE271" s="228">
        <v>0</v>
      </c>
      <c r="AF271" s="228">
        <v>0</v>
      </c>
      <c r="AG271" s="228">
        <v>0</v>
      </c>
      <c r="AH271" s="228">
        <v>0</v>
      </c>
      <c r="AI271" s="229">
        <f t="shared" si="183"/>
        <v>0</v>
      </c>
      <c r="BA271" s="160"/>
      <c r="BR271" s="160"/>
      <c r="CG271" s="160"/>
    </row>
    <row r="272" spans="1:85" ht="15">
      <c r="A272" s="178" t="s">
        <v>15</v>
      </c>
      <c r="B272" s="179">
        <v>0</v>
      </c>
      <c r="C272" s="179">
        <v>0</v>
      </c>
      <c r="D272" s="179">
        <v>0</v>
      </c>
      <c r="E272" s="179">
        <v>0</v>
      </c>
      <c r="F272" s="362"/>
      <c r="G272" s="179">
        <v>0</v>
      </c>
      <c r="H272" s="180">
        <v>0</v>
      </c>
      <c r="I272" s="181">
        <f t="shared" si="181"/>
        <v>0</v>
      </c>
      <c r="J272" s="168"/>
      <c r="K272" s="182" t="s">
        <v>15</v>
      </c>
      <c r="L272" s="183">
        <v>0</v>
      </c>
      <c r="M272" s="183">
        <v>0</v>
      </c>
      <c r="N272" s="183">
        <v>0</v>
      </c>
      <c r="O272" s="183">
        <v>0</v>
      </c>
      <c r="P272" s="183">
        <v>0</v>
      </c>
      <c r="Q272" s="183">
        <v>0</v>
      </c>
      <c r="R272" s="184">
        <v>0</v>
      </c>
      <c r="S272" s="185">
        <f t="shared" si="182"/>
        <v>0</v>
      </c>
      <c r="U272" s="230" t="s">
        <v>57</v>
      </c>
      <c r="V272" s="231">
        <v>0</v>
      </c>
      <c r="W272" s="231">
        <v>0</v>
      </c>
      <c r="X272" s="231">
        <v>0</v>
      </c>
      <c r="Y272" s="231">
        <v>0</v>
      </c>
      <c r="Z272" s="231">
        <v>0</v>
      </c>
      <c r="AA272" s="231">
        <v>0</v>
      </c>
      <c r="AB272" s="231">
        <v>0</v>
      </c>
      <c r="AC272" s="232">
        <v>0</v>
      </c>
      <c r="AD272" s="231">
        <v>0</v>
      </c>
      <c r="AE272" s="231">
        <v>0</v>
      </c>
      <c r="AF272" s="231">
        <v>0</v>
      </c>
      <c r="AG272" s="231">
        <v>0</v>
      </c>
      <c r="AH272" s="231">
        <v>0</v>
      </c>
      <c r="AI272" s="233">
        <f t="shared" si="183"/>
        <v>0</v>
      </c>
      <c r="BA272" s="160"/>
      <c r="BR272" s="160"/>
      <c r="CG272" s="160"/>
    </row>
    <row r="273" spans="1:85" ht="15">
      <c r="A273" s="186" t="s">
        <v>58</v>
      </c>
      <c r="B273" s="175">
        <v>0</v>
      </c>
      <c r="C273" s="175">
        <v>0</v>
      </c>
      <c r="D273" s="175">
        <v>0</v>
      </c>
      <c r="E273" s="175">
        <v>0</v>
      </c>
      <c r="F273" s="362"/>
      <c r="G273" s="175">
        <v>0</v>
      </c>
      <c r="H273" s="187">
        <v>0</v>
      </c>
      <c r="I273" s="173">
        <f t="shared" si="181"/>
        <v>0</v>
      </c>
      <c r="J273" s="168"/>
      <c r="K273" s="188" t="s">
        <v>58</v>
      </c>
      <c r="L273" s="175">
        <v>0</v>
      </c>
      <c r="M273" s="175">
        <v>0</v>
      </c>
      <c r="N273" s="175">
        <v>0</v>
      </c>
      <c r="O273" s="175">
        <v>0</v>
      </c>
      <c r="P273" s="175">
        <v>0</v>
      </c>
      <c r="Q273" s="175">
        <v>0</v>
      </c>
      <c r="R273" s="176">
        <v>0</v>
      </c>
      <c r="S273" s="177">
        <f t="shared" si="182"/>
        <v>0</v>
      </c>
      <c r="U273" s="234" t="s">
        <v>58</v>
      </c>
      <c r="V273" s="226">
        <v>0</v>
      </c>
      <c r="W273" s="226">
        <v>0</v>
      </c>
      <c r="X273" s="226">
        <v>0</v>
      </c>
      <c r="Y273" s="226">
        <v>0</v>
      </c>
      <c r="Z273" s="226">
        <v>0</v>
      </c>
      <c r="AA273" s="226">
        <v>0</v>
      </c>
      <c r="AB273" s="226">
        <v>0</v>
      </c>
      <c r="AC273" s="227">
        <v>0</v>
      </c>
      <c r="AD273" s="226">
        <v>0</v>
      </c>
      <c r="AE273" s="226">
        <v>0</v>
      </c>
      <c r="AF273" s="226">
        <v>0</v>
      </c>
      <c r="AG273" s="226">
        <v>0</v>
      </c>
      <c r="AH273" s="226">
        <v>0</v>
      </c>
      <c r="AI273" s="229">
        <f t="shared" si="183"/>
        <v>0</v>
      </c>
      <c r="BA273" s="160"/>
      <c r="BR273" s="160"/>
      <c r="CG273" s="160"/>
    </row>
    <row r="274" spans="1:85" ht="15">
      <c r="A274" s="178" t="s">
        <v>12</v>
      </c>
      <c r="B274" s="179">
        <v>0</v>
      </c>
      <c r="C274" s="179">
        <v>0</v>
      </c>
      <c r="D274" s="179">
        <v>0</v>
      </c>
      <c r="E274" s="179">
        <v>2.0630494012344272E-3</v>
      </c>
      <c r="F274" s="362"/>
      <c r="G274" s="179">
        <v>0</v>
      </c>
      <c r="H274" s="180">
        <v>0</v>
      </c>
      <c r="I274" s="181">
        <f t="shared" si="181"/>
        <v>2.0630494012344272E-3</v>
      </c>
      <c r="J274" s="168"/>
      <c r="K274" s="182" t="s">
        <v>12</v>
      </c>
      <c r="L274" s="183">
        <v>0</v>
      </c>
      <c r="M274" s="183">
        <v>0</v>
      </c>
      <c r="N274" s="183">
        <v>0</v>
      </c>
      <c r="O274" s="183">
        <v>2.0630494012344272E-3</v>
      </c>
      <c r="P274" s="183">
        <v>0</v>
      </c>
      <c r="Q274" s="183">
        <v>0</v>
      </c>
      <c r="R274" s="184">
        <v>0</v>
      </c>
      <c r="S274" s="185">
        <f t="shared" si="182"/>
        <v>2.0630494012344272E-3</v>
      </c>
      <c r="U274" s="230" t="s">
        <v>12</v>
      </c>
      <c r="V274" s="231">
        <v>0</v>
      </c>
      <c r="W274" s="231">
        <v>0</v>
      </c>
      <c r="X274" s="231">
        <v>0</v>
      </c>
      <c r="Y274" s="231">
        <v>0</v>
      </c>
      <c r="Z274" s="231">
        <v>0</v>
      </c>
      <c r="AA274" s="231">
        <v>2.0630494012344272E-3</v>
      </c>
      <c r="AB274" s="231">
        <v>0</v>
      </c>
      <c r="AC274" s="232">
        <v>0</v>
      </c>
      <c r="AD274" s="231">
        <v>0</v>
      </c>
      <c r="AE274" s="231">
        <v>0</v>
      </c>
      <c r="AF274" s="231">
        <v>0</v>
      </c>
      <c r="AG274" s="231">
        <v>0</v>
      </c>
      <c r="AH274" s="231">
        <v>0</v>
      </c>
      <c r="AI274" s="233">
        <f t="shared" si="183"/>
        <v>2.0630494012344272E-3</v>
      </c>
      <c r="BA274" s="160"/>
      <c r="BR274" s="160"/>
      <c r="CG274" s="160"/>
    </row>
    <row r="275" spans="1:85" ht="15">
      <c r="A275" s="186" t="s">
        <v>59</v>
      </c>
      <c r="B275" s="175">
        <v>0</v>
      </c>
      <c r="C275" s="175">
        <v>0</v>
      </c>
      <c r="D275" s="175">
        <v>0</v>
      </c>
      <c r="E275" s="175">
        <v>0</v>
      </c>
      <c r="F275" s="362"/>
      <c r="G275" s="175">
        <v>0</v>
      </c>
      <c r="H275" s="187">
        <v>0</v>
      </c>
      <c r="I275" s="173">
        <f t="shared" si="181"/>
        <v>0</v>
      </c>
      <c r="J275" s="168"/>
      <c r="K275" s="188" t="s">
        <v>59</v>
      </c>
      <c r="L275" s="175">
        <v>0</v>
      </c>
      <c r="M275" s="175">
        <v>0</v>
      </c>
      <c r="N275" s="175">
        <v>0</v>
      </c>
      <c r="O275" s="175">
        <v>0</v>
      </c>
      <c r="P275" s="175">
        <v>0</v>
      </c>
      <c r="Q275" s="175">
        <v>0</v>
      </c>
      <c r="R275" s="176">
        <v>0</v>
      </c>
      <c r="S275" s="177">
        <f t="shared" si="182"/>
        <v>0</v>
      </c>
      <c r="U275" s="234" t="s">
        <v>59</v>
      </c>
      <c r="V275" s="226">
        <v>0</v>
      </c>
      <c r="W275" s="226">
        <v>0</v>
      </c>
      <c r="X275" s="226">
        <v>0</v>
      </c>
      <c r="Y275" s="226">
        <v>0</v>
      </c>
      <c r="Z275" s="226">
        <v>0</v>
      </c>
      <c r="AA275" s="226">
        <v>0</v>
      </c>
      <c r="AB275" s="226">
        <v>0</v>
      </c>
      <c r="AC275" s="227">
        <v>0</v>
      </c>
      <c r="AD275" s="226">
        <v>0</v>
      </c>
      <c r="AE275" s="226">
        <v>0</v>
      </c>
      <c r="AF275" s="226">
        <v>0</v>
      </c>
      <c r="AG275" s="226">
        <v>0</v>
      </c>
      <c r="AH275" s="226">
        <v>0</v>
      </c>
      <c r="AI275" s="229">
        <f t="shared" si="183"/>
        <v>0</v>
      </c>
      <c r="BA275" s="160"/>
      <c r="BR275" s="160"/>
      <c r="CG275" s="160"/>
    </row>
    <row r="276" spans="1:85" ht="15">
      <c r="A276" s="178" t="s">
        <v>17</v>
      </c>
      <c r="B276" s="179">
        <v>0</v>
      </c>
      <c r="C276" s="179">
        <v>0</v>
      </c>
      <c r="D276" s="179">
        <v>0</v>
      </c>
      <c r="E276" s="179">
        <v>0</v>
      </c>
      <c r="F276" s="362"/>
      <c r="G276" s="179">
        <v>0</v>
      </c>
      <c r="H276" s="180">
        <v>0</v>
      </c>
      <c r="I276" s="181">
        <f t="shared" si="181"/>
        <v>0</v>
      </c>
      <c r="J276" s="168"/>
      <c r="K276" s="182" t="s">
        <v>17</v>
      </c>
      <c r="L276" s="183">
        <v>0</v>
      </c>
      <c r="M276" s="183">
        <v>0</v>
      </c>
      <c r="N276" s="183">
        <v>0</v>
      </c>
      <c r="O276" s="183">
        <v>0</v>
      </c>
      <c r="P276" s="183">
        <v>0</v>
      </c>
      <c r="Q276" s="183">
        <v>0</v>
      </c>
      <c r="R276" s="184">
        <v>0</v>
      </c>
      <c r="S276" s="185">
        <f t="shared" si="182"/>
        <v>0</v>
      </c>
      <c r="U276" s="230" t="s">
        <v>17</v>
      </c>
      <c r="V276" s="231">
        <v>0</v>
      </c>
      <c r="W276" s="231">
        <v>0</v>
      </c>
      <c r="X276" s="231">
        <v>0</v>
      </c>
      <c r="Y276" s="231">
        <v>0</v>
      </c>
      <c r="Z276" s="231">
        <v>0</v>
      </c>
      <c r="AA276" s="231">
        <v>0</v>
      </c>
      <c r="AB276" s="231">
        <v>0</v>
      </c>
      <c r="AC276" s="232">
        <v>0</v>
      </c>
      <c r="AD276" s="231">
        <v>0</v>
      </c>
      <c r="AE276" s="231">
        <v>0</v>
      </c>
      <c r="AF276" s="231">
        <v>0</v>
      </c>
      <c r="AG276" s="231">
        <v>0</v>
      </c>
      <c r="AH276" s="231">
        <v>0</v>
      </c>
      <c r="AI276" s="233">
        <f t="shared" si="183"/>
        <v>0</v>
      </c>
      <c r="BA276" s="160"/>
      <c r="BR276" s="160"/>
      <c r="CG276" s="160"/>
    </row>
    <row r="277" spans="1:85" ht="15">
      <c r="A277" s="186" t="s">
        <v>139</v>
      </c>
      <c r="B277" s="175">
        <v>0</v>
      </c>
      <c r="C277" s="175">
        <v>0</v>
      </c>
      <c r="D277" s="175">
        <v>0</v>
      </c>
      <c r="E277" s="175">
        <v>0</v>
      </c>
      <c r="F277" s="362"/>
      <c r="G277" s="175">
        <v>0</v>
      </c>
      <c r="H277" s="187">
        <v>0</v>
      </c>
      <c r="I277" s="173">
        <f t="shared" si="181"/>
        <v>0</v>
      </c>
      <c r="J277" s="168"/>
      <c r="K277" s="188" t="s">
        <v>139</v>
      </c>
      <c r="L277" s="175">
        <v>0</v>
      </c>
      <c r="M277" s="175">
        <v>0</v>
      </c>
      <c r="N277" s="175">
        <v>0</v>
      </c>
      <c r="O277" s="175">
        <v>0</v>
      </c>
      <c r="P277" s="175">
        <v>0</v>
      </c>
      <c r="Q277" s="175">
        <v>0</v>
      </c>
      <c r="R277" s="176">
        <v>0</v>
      </c>
      <c r="S277" s="177">
        <f t="shared" si="182"/>
        <v>0</v>
      </c>
      <c r="U277" s="234" t="s">
        <v>139</v>
      </c>
      <c r="V277" s="226">
        <v>0</v>
      </c>
      <c r="W277" s="226">
        <v>0</v>
      </c>
      <c r="X277" s="226">
        <v>0</v>
      </c>
      <c r="Y277" s="226">
        <v>0</v>
      </c>
      <c r="Z277" s="226">
        <v>0</v>
      </c>
      <c r="AA277" s="226">
        <v>0</v>
      </c>
      <c r="AB277" s="226">
        <v>0</v>
      </c>
      <c r="AC277" s="227">
        <v>0</v>
      </c>
      <c r="AD277" s="226">
        <v>0</v>
      </c>
      <c r="AE277" s="226">
        <v>0</v>
      </c>
      <c r="AF277" s="226">
        <v>0</v>
      </c>
      <c r="AG277" s="226">
        <v>0</v>
      </c>
      <c r="AH277" s="226">
        <v>0</v>
      </c>
      <c r="AI277" s="229">
        <f t="shared" si="183"/>
        <v>0</v>
      </c>
      <c r="BA277" s="160"/>
      <c r="BR277" s="160"/>
      <c r="CG277" s="160"/>
    </row>
    <row r="278" spans="1:85" ht="15">
      <c r="A278" s="178" t="s">
        <v>25</v>
      </c>
      <c r="B278" s="179">
        <v>0</v>
      </c>
      <c r="C278" s="179">
        <v>0</v>
      </c>
      <c r="D278" s="179">
        <v>0</v>
      </c>
      <c r="E278" s="179">
        <v>0</v>
      </c>
      <c r="F278" s="362"/>
      <c r="G278" s="179">
        <v>0</v>
      </c>
      <c r="H278" s="180">
        <v>0</v>
      </c>
      <c r="I278" s="181">
        <f t="shared" si="181"/>
        <v>0</v>
      </c>
      <c r="J278" s="168"/>
      <c r="K278" s="182" t="s">
        <v>25</v>
      </c>
      <c r="L278" s="183">
        <v>0</v>
      </c>
      <c r="M278" s="183">
        <v>0</v>
      </c>
      <c r="N278" s="183">
        <v>0</v>
      </c>
      <c r="O278" s="183">
        <v>0</v>
      </c>
      <c r="P278" s="183">
        <v>0</v>
      </c>
      <c r="Q278" s="183">
        <v>0</v>
      </c>
      <c r="R278" s="184">
        <v>0</v>
      </c>
      <c r="S278" s="185">
        <f t="shared" si="182"/>
        <v>0</v>
      </c>
      <c r="U278" s="230" t="s">
        <v>25</v>
      </c>
      <c r="V278" s="231">
        <v>0</v>
      </c>
      <c r="W278" s="231">
        <v>0</v>
      </c>
      <c r="X278" s="231">
        <v>0</v>
      </c>
      <c r="Y278" s="231">
        <v>0</v>
      </c>
      <c r="Z278" s="231">
        <v>0</v>
      </c>
      <c r="AA278" s="231">
        <v>0</v>
      </c>
      <c r="AB278" s="231">
        <v>0</v>
      </c>
      <c r="AC278" s="232">
        <v>0</v>
      </c>
      <c r="AD278" s="231">
        <v>0</v>
      </c>
      <c r="AE278" s="231">
        <v>0</v>
      </c>
      <c r="AF278" s="231">
        <v>0</v>
      </c>
      <c r="AG278" s="231">
        <v>0</v>
      </c>
      <c r="AH278" s="231">
        <v>0</v>
      </c>
      <c r="AI278" s="233">
        <f t="shared" si="183"/>
        <v>0</v>
      </c>
      <c r="BA278" s="160"/>
      <c r="BR278" s="160"/>
      <c r="CG278" s="160"/>
    </row>
    <row r="279" spans="1:85" ht="15">
      <c r="A279" s="186" t="s">
        <v>24</v>
      </c>
      <c r="B279" s="175">
        <v>0</v>
      </c>
      <c r="C279" s="175">
        <v>0</v>
      </c>
      <c r="D279" s="175">
        <v>0</v>
      </c>
      <c r="E279" s="175">
        <v>0</v>
      </c>
      <c r="F279" s="362"/>
      <c r="G279" s="175">
        <v>0</v>
      </c>
      <c r="H279" s="187">
        <v>0</v>
      </c>
      <c r="I279" s="173">
        <f t="shared" si="181"/>
        <v>0</v>
      </c>
      <c r="J279" s="168"/>
      <c r="K279" s="188" t="s">
        <v>24</v>
      </c>
      <c r="L279" s="175">
        <v>0</v>
      </c>
      <c r="M279" s="175">
        <v>0</v>
      </c>
      <c r="N279" s="175">
        <v>0</v>
      </c>
      <c r="O279" s="175">
        <v>0</v>
      </c>
      <c r="P279" s="175">
        <v>0</v>
      </c>
      <c r="Q279" s="175">
        <v>0</v>
      </c>
      <c r="R279" s="176">
        <v>0</v>
      </c>
      <c r="S279" s="177">
        <f t="shared" si="182"/>
        <v>0</v>
      </c>
      <c r="U279" s="234" t="s">
        <v>24</v>
      </c>
      <c r="V279" s="226">
        <v>0</v>
      </c>
      <c r="W279" s="226">
        <v>0</v>
      </c>
      <c r="X279" s="226">
        <v>0</v>
      </c>
      <c r="Y279" s="226">
        <v>0</v>
      </c>
      <c r="Z279" s="226">
        <v>0</v>
      </c>
      <c r="AA279" s="226">
        <v>0</v>
      </c>
      <c r="AB279" s="226">
        <v>0</v>
      </c>
      <c r="AC279" s="227">
        <v>0</v>
      </c>
      <c r="AD279" s="226">
        <v>0</v>
      </c>
      <c r="AE279" s="226">
        <v>0</v>
      </c>
      <c r="AF279" s="226">
        <v>0</v>
      </c>
      <c r="AG279" s="226">
        <v>0</v>
      </c>
      <c r="AH279" s="226">
        <v>0</v>
      </c>
      <c r="AI279" s="229">
        <f t="shared" si="183"/>
        <v>0</v>
      </c>
      <c r="BA279" s="160"/>
      <c r="BR279" s="160"/>
      <c r="CG279" s="160"/>
    </row>
    <row r="280" spans="1:85" ht="15">
      <c r="A280" s="178" t="s">
        <v>60</v>
      </c>
      <c r="B280" s="179">
        <v>0</v>
      </c>
      <c r="C280" s="179">
        <v>0</v>
      </c>
      <c r="D280" s="179">
        <v>0</v>
      </c>
      <c r="E280" s="179">
        <v>0</v>
      </c>
      <c r="F280" s="362"/>
      <c r="G280" s="179">
        <v>0</v>
      </c>
      <c r="H280" s="180">
        <v>0</v>
      </c>
      <c r="I280" s="181">
        <f t="shared" si="181"/>
        <v>0</v>
      </c>
      <c r="J280" s="168"/>
      <c r="K280" s="182" t="s">
        <v>60</v>
      </c>
      <c r="L280" s="183">
        <v>0</v>
      </c>
      <c r="M280" s="183">
        <v>0</v>
      </c>
      <c r="N280" s="183">
        <v>0</v>
      </c>
      <c r="O280" s="183">
        <v>0</v>
      </c>
      <c r="P280" s="183">
        <v>0</v>
      </c>
      <c r="Q280" s="183">
        <v>0</v>
      </c>
      <c r="R280" s="184">
        <v>0</v>
      </c>
      <c r="S280" s="185">
        <f t="shared" si="182"/>
        <v>0</v>
      </c>
      <c r="U280" s="230" t="s">
        <v>60</v>
      </c>
      <c r="V280" s="231">
        <v>0</v>
      </c>
      <c r="W280" s="231">
        <v>0</v>
      </c>
      <c r="X280" s="231">
        <v>0</v>
      </c>
      <c r="Y280" s="231">
        <v>0</v>
      </c>
      <c r="Z280" s="231">
        <v>0</v>
      </c>
      <c r="AA280" s="231">
        <v>0</v>
      </c>
      <c r="AB280" s="231">
        <v>0</v>
      </c>
      <c r="AC280" s="232">
        <v>0</v>
      </c>
      <c r="AD280" s="231">
        <v>0</v>
      </c>
      <c r="AE280" s="231">
        <v>0</v>
      </c>
      <c r="AF280" s="231">
        <v>0</v>
      </c>
      <c r="AG280" s="231">
        <v>0</v>
      </c>
      <c r="AH280" s="231">
        <v>0</v>
      </c>
      <c r="AI280" s="233">
        <f t="shared" si="183"/>
        <v>0</v>
      </c>
      <c r="BA280" s="160"/>
      <c r="BR280" s="160"/>
      <c r="CG280" s="160"/>
    </row>
    <row r="281" spans="1:85" ht="15">
      <c r="A281" s="186" t="s">
        <v>22</v>
      </c>
      <c r="B281" s="175">
        <v>0</v>
      </c>
      <c r="C281" s="175">
        <v>0</v>
      </c>
      <c r="D281" s="175">
        <v>0</v>
      </c>
      <c r="E281" s="175">
        <v>0</v>
      </c>
      <c r="F281" s="362"/>
      <c r="G281" s="175">
        <v>0</v>
      </c>
      <c r="H281" s="187">
        <v>0</v>
      </c>
      <c r="I281" s="173">
        <f t="shared" si="181"/>
        <v>0</v>
      </c>
      <c r="J281" s="168"/>
      <c r="K281" s="188" t="s">
        <v>22</v>
      </c>
      <c r="L281" s="175">
        <v>0</v>
      </c>
      <c r="M281" s="175">
        <v>0</v>
      </c>
      <c r="N281" s="175">
        <v>0</v>
      </c>
      <c r="O281" s="175">
        <v>0</v>
      </c>
      <c r="P281" s="175">
        <v>0</v>
      </c>
      <c r="Q281" s="175">
        <v>0</v>
      </c>
      <c r="R281" s="176">
        <v>0</v>
      </c>
      <c r="S281" s="177">
        <f t="shared" si="182"/>
        <v>0</v>
      </c>
      <c r="U281" s="234" t="s">
        <v>22</v>
      </c>
      <c r="V281" s="226">
        <v>0</v>
      </c>
      <c r="W281" s="226">
        <v>0</v>
      </c>
      <c r="X281" s="226">
        <v>0</v>
      </c>
      <c r="Y281" s="226">
        <v>0</v>
      </c>
      <c r="Z281" s="226">
        <v>0</v>
      </c>
      <c r="AA281" s="226">
        <v>0</v>
      </c>
      <c r="AB281" s="226">
        <v>0</v>
      </c>
      <c r="AC281" s="227">
        <v>0</v>
      </c>
      <c r="AD281" s="226">
        <v>0</v>
      </c>
      <c r="AE281" s="226">
        <v>0</v>
      </c>
      <c r="AF281" s="226">
        <v>0</v>
      </c>
      <c r="AG281" s="226">
        <v>0</v>
      </c>
      <c r="AH281" s="226">
        <v>0</v>
      </c>
      <c r="AI281" s="229">
        <f t="shared" si="183"/>
        <v>0</v>
      </c>
      <c r="BA281" s="160"/>
      <c r="BR281" s="160"/>
      <c r="CG281" s="160"/>
    </row>
    <row r="282" spans="1:85" ht="15">
      <c r="A282" s="178" t="s">
        <v>21</v>
      </c>
      <c r="B282" s="179">
        <v>0</v>
      </c>
      <c r="C282" s="179">
        <v>0</v>
      </c>
      <c r="D282" s="179">
        <v>0</v>
      </c>
      <c r="E282" s="179">
        <v>0</v>
      </c>
      <c r="F282" s="362"/>
      <c r="G282" s="179">
        <v>0</v>
      </c>
      <c r="H282" s="180">
        <v>0</v>
      </c>
      <c r="I282" s="181">
        <f t="shared" si="181"/>
        <v>0</v>
      </c>
      <c r="J282" s="168"/>
      <c r="K282" s="182" t="s">
        <v>21</v>
      </c>
      <c r="L282" s="183">
        <v>0</v>
      </c>
      <c r="M282" s="183">
        <v>0</v>
      </c>
      <c r="N282" s="183">
        <v>0</v>
      </c>
      <c r="O282" s="183">
        <v>0</v>
      </c>
      <c r="P282" s="183">
        <v>0</v>
      </c>
      <c r="Q282" s="183">
        <v>0</v>
      </c>
      <c r="R282" s="184">
        <v>0</v>
      </c>
      <c r="S282" s="185">
        <f t="shared" si="182"/>
        <v>0</v>
      </c>
      <c r="U282" s="230" t="s">
        <v>61</v>
      </c>
      <c r="V282" s="231">
        <v>0</v>
      </c>
      <c r="W282" s="231">
        <v>0</v>
      </c>
      <c r="X282" s="231">
        <v>0</v>
      </c>
      <c r="Y282" s="231">
        <v>0</v>
      </c>
      <c r="Z282" s="231">
        <v>0</v>
      </c>
      <c r="AA282" s="231">
        <v>0</v>
      </c>
      <c r="AB282" s="231">
        <v>0</v>
      </c>
      <c r="AC282" s="232">
        <v>0</v>
      </c>
      <c r="AD282" s="231">
        <v>0</v>
      </c>
      <c r="AE282" s="231">
        <v>0</v>
      </c>
      <c r="AF282" s="231">
        <v>0</v>
      </c>
      <c r="AG282" s="231">
        <v>0</v>
      </c>
      <c r="AH282" s="231">
        <v>0</v>
      </c>
      <c r="AI282" s="233">
        <f t="shared" si="183"/>
        <v>0</v>
      </c>
      <c r="BA282" s="160"/>
      <c r="BR282" s="160"/>
      <c r="CG282" s="160"/>
    </row>
    <row r="283" spans="1:85" ht="15">
      <c r="A283" s="189" t="s">
        <v>64</v>
      </c>
      <c r="B283" s="175">
        <v>0</v>
      </c>
      <c r="C283" s="175">
        <v>0</v>
      </c>
      <c r="D283" s="175">
        <v>0</v>
      </c>
      <c r="E283" s="175">
        <v>0</v>
      </c>
      <c r="F283" s="362"/>
      <c r="G283" s="175">
        <v>0</v>
      </c>
      <c r="H283" s="187">
        <v>0</v>
      </c>
      <c r="I283" s="173">
        <f t="shared" si="181"/>
        <v>0</v>
      </c>
      <c r="J283" s="168"/>
      <c r="K283" s="190" t="s">
        <v>64</v>
      </c>
      <c r="L283" s="175">
        <v>0</v>
      </c>
      <c r="M283" s="175">
        <v>0</v>
      </c>
      <c r="N283" s="175">
        <v>0</v>
      </c>
      <c r="O283" s="175">
        <v>0</v>
      </c>
      <c r="P283" s="175">
        <v>0</v>
      </c>
      <c r="Q283" s="175">
        <v>0</v>
      </c>
      <c r="R283" s="176">
        <v>0</v>
      </c>
      <c r="S283" s="177">
        <f t="shared" si="182"/>
        <v>0</v>
      </c>
      <c r="U283" s="235" t="s">
        <v>62</v>
      </c>
      <c r="V283" s="226">
        <v>0</v>
      </c>
      <c r="W283" s="226">
        <v>0</v>
      </c>
      <c r="X283" s="226">
        <v>0</v>
      </c>
      <c r="Y283" s="226">
        <v>0</v>
      </c>
      <c r="Z283" s="226">
        <v>0</v>
      </c>
      <c r="AA283" s="226">
        <v>0</v>
      </c>
      <c r="AB283" s="226">
        <v>0</v>
      </c>
      <c r="AC283" s="227">
        <v>0</v>
      </c>
      <c r="AD283" s="228">
        <v>0</v>
      </c>
      <c r="AE283" s="228">
        <v>0</v>
      </c>
      <c r="AF283" s="228">
        <v>0</v>
      </c>
      <c r="AG283" s="228">
        <v>0</v>
      </c>
      <c r="AH283" s="228">
        <v>0</v>
      </c>
      <c r="AI283" s="229">
        <f t="shared" si="183"/>
        <v>0</v>
      </c>
      <c r="BA283" s="160"/>
      <c r="BR283" s="160"/>
      <c r="CG283" s="160"/>
    </row>
    <row r="284" spans="1:85">
      <c r="A284" s="191" t="s">
        <v>23</v>
      </c>
      <c r="B284" s="192">
        <v>0</v>
      </c>
      <c r="C284" s="192">
        <v>0</v>
      </c>
      <c r="D284" s="192">
        <v>0</v>
      </c>
      <c r="E284" s="192">
        <v>0</v>
      </c>
      <c r="F284" s="362"/>
      <c r="G284" s="192">
        <v>0</v>
      </c>
      <c r="H284" s="193">
        <v>0</v>
      </c>
      <c r="I284" s="194">
        <f t="shared" si="181"/>
        <v>0</v>
      </c>
      <c r="J284" s="168"/>
      <c r="K284" s="195" t="s">
        <v>23</v>
      </c>
      <c r="L284" s="196">
        <v>0</v>
      </c>
      <c r="M284" s="196">
        <v>0</v>
      </c>
      <c r="N284" s="196">
        <v>0</v>
      </c>
      <c r="O284" s="196">
        <v>0</v>
      </c>
      <c r="P284" s="196">
        <v>0</v>
      </c>
      <c r="Q284" s="196">
        <v>0</v>
      </c>
      <c r="R284" s="197">
        <v>0</v>
      </c>
      <c r="S284" s="198">
        <f t="shared" si="182"/>
        <v>0</v>
      </c>
      <c r="U284" s="236" t="s">
        <v>66</v>
      </c>
      <c r="V284" s="237">
        <v>0</v>
      </c>
      <c r="W284" s="237">
        <v>0</v>
      </c>
      <c r="X284" s="237">
        <v>0</v>
      </c>
      <c r="Y284" s="237">
        <v>0</v>
      </c>
      <c r="Z284" s="237">
        <v>0</v>
      </c>
      <c r="AA284" s="237">
        <v>0</v>
      </c>
      <c r="AB284" s="237">
        <v>0</v>
      </c>
      <c r="AC284" s="237">
        <v>0</v>
      </c>
      <c r="AD284" s="237">
        <v>0</v>
      </c>
      <c r="AE284" s="237">
        <v>0</v>
      </c>
      <c r="AF284" s="237">
        <v>0</v>
      </c>
      <c r="AG284" s="237">
        <v>0</v>
      </c>
      <c r="AH284" s="125">
        <v>0</v>
      </c>
      <c r="AI284" s="238">
        <f t="shared" si="183"/>
        <v>0</v>
      </c>
      <c r="BA284" s="160"/>
      <c r="BR284" s="160"/>
      <c r="CG284" s="160"/>
    </row>
    <row r="285" spans="1:85">
      <c r="A285" s="199" t="s">
        <v>19</v>
      </c>
      <c r="B285" s="200">
        <v>0</v>
      </c>
      <c r="C285" s="200">
        <v>0</v>
      </c>
      <c r="D285" s="200">
        <v>0</v>
      </c>
      <c r="E285" s="200">
        <v>0</v>
      </c>
      <c r="F285" s="362"/>
      <c r="G285" s="200">
        <v>0</v>
      </c>
      <c r="H285" s="201">
        <v>0</v>
      </c>
      <c r="I285" s="202">
        <f t="shared" si="181"/>
        <v>0</v>
      </c>
      <c r="J285" s="168"/>
      <c r="K285" s="203" t="s">
        <v>19</v>
      </c>
      <c r="L285" s="200">
        <v>0</v>
      </c>
      <c r="M285" s="200">
        <v>0</v>
      </c>
      <c r="N285" s="200">
        <v>0</v>
      </c>
      <c r="O285" s="200">
        <v>0</v>
      </c>
      <c r="P285" s="200">
        <v>0</v>
      </c>
      <c r="Q285" s="200">
        <v>0</v>
      </c>
      <c r="R285" s="204">
        <v>0</v>
      </c>
      <c r="S285" s="205">
        <f t="shared" si="182"/>
        <v>0</v>
      </c>
      <c r="U285" s="239" t="s">
        <v>19</v>
      </c>
      <c r="V285" s="240">
        <v>0</v>
      </c>
      <c r="W285" s="240">
        <v>0</v>
      </c>
      <c r="X285" s="240">
        <v>0</v>
      </c>
      <c r="Y285" s="240">
        <v>0</v>
      </c>
      <c r="Z285" s="240">
        <v>0</v>
      </c>
      <c r="AA285" s="240">
        <v>0</v>
      </c>
      <c r="AB285" s="240">
        <v>0</v>
      </c>
      <c r="AC285" s="240">
        <v>0</v>
      </c>
      <c r="AD285" s="241">
        <v>0</v>
      </c>
      <c r="AE285" s="241">
        <v>0</v>
      </c>
      <c r="AF285" s="241">
        <v>0</v>
      </c>
      <c r="AG285" s="241">
        <v>0</v>
      </c>
      <c r="AH285" s="241">
        <v>0</v>
      </c>
      <c r="AI285" s="242">
        <f t="shared" si="183"/>
        <v>0</v>
      </c>
      <c r="BA285" s="160"/>
      <c r="BR285" s="160"/>
      <c r="CG285" s="160"/>
    </row>
    <row r="286" spans="1:85">
      <c r="A286" s="191" t="s">
        <v>20</v>
      </c>
      <c r="B286" s="192">
        <v>0</v>
      </c>
      <c r="C286" s="192">
        <v>0</v>
      </c>
      <c r="D286" s="192">
        <v>0</v>
      </c>
      <c r="E286" s="192">
        <v>0</v>
      </c>
      <c r="F286" s="362"/>
      <c r="G286" s="192">
        <v>0</v>
      </c>
      <c r="H286" s="193">
        <v>0</v>
      </c>
      <c r="I286" s="194">
        <f t="shared" si="181"/>
        <v>0</v>
      </c>
      <c r="J286" s="168"/>
      <c r="K286" s="195" t="s">
        <v>20</v>
      </c>
      <c r="L286" s="196">
        <v>0</v>
      </c>
      <c r="M286" s="196">
        <v>0</v>
      </c>
      <c r="N286" s="196">
        <v>0</v>
      </c>
      <c r="O286" s="196">
        <v>0</v>
      </c>
      <c r="P286" s="196">
        <v>0</v>
      </c>
      <c r="Q286" s="196">
        <v>0</v>
      </c>
      <c r="R286" s="197">
        <v>0</v>
      </c>
      <c r="S286" s="198">
        <f t="shared" si="182"/>
        <v>0</v>
      </c>
      <c r="U286" s="236" t="s">
        <v>20</v>
      </c>
      <c r="V286" s="237">
        <v>0</v>
      </c>
      <c r="W286" s="237">
        <v>0</v>
      </c>
      <c r="X286" s="237">
        <v>0</v>
      </c>
      <c r="Y286" s="237">
        <v>0</v>
      </c>
      <c r="Z286" s="237">
        <v>0</v>
      </c>
      <c r="AA286" s="237">
        <v>0</v>
      </c>
      <c r="AB286" s="237">
        <v>0</v>
      </c>
      <c r="AC286" s="237">
        <v>0</v>
      </c>
      <c r="AD286" s="237">
        <v>0</v>
      </c>
      <c r="AE286" s="237">
        <v>0</v>
      </c>
      <c r="AF286" s="237">
        <v>0</v>
      </c>
      <c r="AG286" s="237">
        <v>0</v>
      </c>
      <c r="AH286" s="125">
        <v>0</v>
      </c>
      <c r="AI286" s="238">
        <f t="shared" si="183"/>
        <v>0</v>
      </c>
      <c r="BA286" s="160"/>
      <c r="BR286" s="160"/>
      <c r="CG286" s="160"/>
    </row>
    <row r="287" spans="1:85" ht="15" thickBot="1">
      <c r="A287" s="206" t="s">
        <v>11</v>
      </c>
      <c r="B287" s="207">
        <v>0</v>
      </c>
      <c r="C287" s="207">
        <v>0</v>
      </c>
      <c r="D287" s="207">
        <v>0</v>
      </c>
      <c r="E287" s="207">
        <v>0</v>
      </c>
      <c r="F287" s="363"/>
      <c r="G287" s="207">
        <v>0</v>
      </c>
      <c r="H287" s="208">
        <v>0</v>
      </c>
      <c r="I287" s="209">
        <f t="shared" si="181"/>
        <v>0</v>
      </c>
      <c r="J287" s="168"/>
      <c r="K287" s="210" t="s">
        <v>11</v>
      </c>
      <c r="L287" s="207">
        <v>0</v>
      </c>
      <c r="M287" s="207">
        <v>0</v>
      </c>
      <c r="N287" s="207">
        <v>0</v>
      </c>
      <c r="O287" s="207">
        <v>0</v>
      </c>
      <c r="P287" s="207">
        <v>0</v>
      </c>
      <c r="Q287" s="207">
        <v>0</v>
      </c>
      <c r="R287" s="211">
        <v>0</v>
      </c>
      <c r="S287" s="212">
        <f t="shared" si="182"/>
        <v>0</v>
      </c>
      <c r="U287" s="239" t="s">
        <v>11</v>
      </c>
      <c r="V287" s="240">
        <v>0</v>
      </c>
      <c r="W287" s="240">
        <v>0</v>
      </c>
      <c r="X287" s="240">
        <v>0</v>
      </c>
      <c r="Y287" s="240">
        <v>0</v>
      </c>
      <c r="Z287" s="240">
        <v>0</v>
      </c>
      <c r="AA287" s="240">
        <v>0</v>
      </c>
      <c r="AB287" s="240">
        <v>0</v>
      </c>
      <c r="AC287" s="240">
        <v>0</v>
      </c>
      <c r="AD287" s="241">
        <v>0</v>
      </c>
      <c r="AE287" s="241">
        <v>0</v>
      </c>
      <c r="AF287" s="241">
        <v>0</v>
      </c>
      <c r="AG287" s="241">
        <v>0</v>
      </c>
      <c r="AH287" s="241">
        <v>0</v>
      </c>
      <c r="AI287" s="242">
        <f t="shared" si="183"/>
        <v>0</v>
      </c>
      <c r="BA287" s="160"/>
      <c r="BR287" s="160"/>
      <c r="CG287" s="160"/>
    </row>
    <row r="288" spans="1:85" ht="15">
      <c r="A288" s="213" t="s">
        <v>26</v>
      </c>
      <c r="B288" s="214">
        <f>SUM(B267:B283)</f>
        <v>0</v>
      </c>
      <c r="C288" s="214">
        <f t="shared" ref="C288:H288" si="184">SUM(C267:C283)</f>
        <v>0</v>
      </c>
      <c r="D288" s="214">
        <f t="shared" si="184"/>
        <v>0</v>
      </c>
      <c r="E288" s="214">
        <f t="shared" si="184"/>
        <v>2.0630494012344272E-3</v>
      </c>
      <c r="F288" s="214">
        <f t="shared" si="184"/>
        <v>0</v>
      </c>
      <c r="G288" s="214">
        <f t="shared" si="184"/>
        <v>0</v>
      </c>
      <c r="H288" s="216">
        <f t="shared" si="184"/>
        <v>0</v>
      </c>
      <c r="I288" s="173">
        <f t="shared" ref="I288" si="185">SUM(I267:I283)</f>
        <v>2.0630494012344272E-3</v>
      </c>
      <c r="J288" s="168"/>
      <c r="K288" s="215" t="s">
        <v>26</v>
      </c>
      <c r="L288" s="214">
        <f>SUM(L267:L283)</f>
        <v>0</v>
      </c>
      <c r="M288" s="214">
        <f t="shared" ref="M288:R288" si="186">SUM(M267:M283)</f>
        <v>0</v>
      </c>
      <c r="N288" s="214">
        <f t="shared" si="186"/>
        <v>0</v>
      </c>
      <c r="O288" s="214">
        <f t="shared" si="186"/>
        <v>2.0630494012344272E-3</v>
      </c>
      <c r="P288" s="214">
        <f t="shared" si="186"/>
        <v>0</v>
      </c>
      <c r="Q288" s="214">
        <f t="shared" si="186"/>
        <v>0</v>
      </c>
      <c r="R288" s="216">
        <f t="shared" si="186"/>
        <v>0</v>
      </c>
      <c r="S288" s="217">
        <f t="shared" ref="S288" si="187">SUM(S267:S283)</f>
        <v>2.0630494012344272E-3</v>
      </c>
      <c r="T288" s="160" t="str">
        <f>IF(ABS(S288-AI288)&gt;0.01,S288-AI288,"")</f>
        <v/>
      </c>
      <c r="U288" s="243" t="s">
        <v>63</v>
      </c>
      <c r="V288" s="244">
        <f>SUM(V267:V283)</f>
        <v>0</v>
      </c>
      <c r="W288" s="244">
        <f t="shared" ref="W288:AH288" si="188">SUM(W267:W283)</f>
        <v>0</v>
      </c>
      <c r="X288" s="244">
        <f t="shared" si="188"/>
        <v>0</v>
      </c>
      <c r="Y288" s="244">
        <f t="shared" si="188"/>
        <v>0</v>
      </c>
      <c r="Z288" s="244">
        <f t="shared" si="188"/>
        <v>0</v>
      </c>
      <c r="AA288" s="244">
        <f t="shared" si="188"/>
        <v>2.0630494012344272E-3</v>
      </c>
      <c r="AB288" s="244">
        <f t="shared" si="188"/>
        <v>0</v>
      </c>
      <c r="AC288" s="244">
        <f t="shared" si="188"/>
        <v>0</v>
      </c>
      <c r="AD288" s="245">
        <f t="shared" si="188"/>
        <v>0</v>
      </c>
      <c r="AE288" s="245">
        <f t="shared" si="188"/>
        <v>0</v>
      </c>
      <c r="AF288" s="245">
        <f t="shared" si="188"/>
        <v>0</v>
      </c>
      <c r="AG288" s="245">
        <f t="shared" si="188"/>
        <v>0</v>
      </c>
      <c r="AH288" s="245">
        <f t="shared" si="188"/>
        <v>0</v>
      </c>
      <c r="AI288" s="246">
        <f>SUM(V288:AC288)</f>
        <v>2.0630494012344272E-3</v>
      </c>
      <c r="BA288" s="160"/>
      <c r="BR288" s="160"/>
      <c r="CG288" s="160"/>
    </row>
    <row r="289" spans="1:85" s="23" customFormat="1" ht="15" thickBot="1">
      <c r="A289" s="30" t="s">
        <v>88</v>
      </c>
      <c r="B289" s="47">
        <f>IF($I288=0,"-",B288/$I288)</f>
        <v>0</v>
      </c>
      <c r="C289" s="47">
        <f t="shared" ref="C289:H289" si="189">IF($I288=0,"-",C288/$I288)</f>
        <v>0</v>
      </c>
      <c r="D289" s="47">
        <f t="shared" si="189"/>
        <v>0</v>
      </c>
      <c r="E289" s="47">
        <f t="shared" si="189"/>
        <v>1</v>
      </c>
      <c r="F289" s="47">
        <f t="shared" si="189"/>
        <v>0</v>
      </c>
      <c r="G289" s="47">
        <f t="shared" si="189"/>
        <v>0</v>
      </c>
      <c r="H289" s="70">
        <f t="shared" si="189"/>
        <v>0</v>
      </c>
      <c r="I289" s="48">
        <f>SUM(B289:H289)</f>
        <v>1</v>
      </c>
      <c r="J289" s="160"/>
      <c r="K289" s="81" t="s">
        <v>88</v>
      </c>
      <c r="L289" s="98">
        <f>IF($S288=0,"-",L288/$S288)</f>
        <v>0</v>
      </c>
      <c r="M289" s="98">
        <f t="shared" ref="M289:R289" si="190">IF($S288=0,"-",M288/$S288)</f>
        <v>0</v>
      </c>
      <c r="N289" s="98">
        <f t="shared" si="190"/>
        <v>0</v>
      </c>
      <c r="O289" s="98">
        <f t="shared" si="190"/>
        <v>1</v>
      </c>
      <c r="P289" s="98">
        <f t="shared" si="190"/>
        <v>0</v>
      </c>
      <c r="Q289" s="98">
        <f t="shared" si="190"/>
        <v>0</v>
      </c>
      <c r="R289" s="99">
        <f t="shared" si="190"/>
        <v>0</v>
      </c>
      <c r="S289" s="100">
        <f>SUM(L289:R289)</f>
        <v>1</v>
      </c>
      <c r="U289" s="110" t="s">
        <v>88</v>
      </c>
      <c r="V289" s="133">
        <f>+V288/$AI288</f>
        <v>0</v>
      </c>
      <c r="W289" s="133">
        <f t="shared" ref="W289:AH289" si="191">+W288/$AI288</f>
        <v>0</v>
      </c>
      <c r="X289" s="133">
        <f t="shared" si="191"/>
        <v>0</v>
      </c>
      <c r="Y289" s="133">
        <f t="shared" si="191"/>
        <v>0</v>
      </c>
      <c r="Z289" s="133">
        <f t="shared" si="191"/>
        <v>0</v>
      </c>
      <c r="AA289" s="133">
        <f t="shared" si="191"/>
        <v>1</v>
      </c>
      <c r="AB289" s="133">
        <f t="shared" si="191"/>
        <v>0</v>
      </c>
      <c r="AC289" s="133">
        <f t="shared" si="191"/>
        <v>0</v>
      </c>
      <c r="AD289" s="133">
        <f t="shared" si="191"/>
        <v>0</v>
      </c>
      <c r="AE289" s="133">
        <f t="shared" si="191"/>
        <v>0</v>
      </c>
      <c r="AF289" s="133">
        <f t="shared" si="191"/>
        <v>0</v>
      </c>
      <c r="AG289" s="133">
        <f t="shared" si="191"/>
        <v>0</v>
      </c>
      <c r="AH289" s="133">
        <f t="shared" si="191"/>
        <v>0</v>
      </c>
      <c r="AI289" s="134">
        <f>SUM(V289:AC289)</f>
        <v>1</v>
      </c>
    </row>
    <row r="290" spans="1:85" ht="15" thickBot="1">
      <c r="A290" s="247"/>
      <c r="B290" s="247"/>
      <c r="C290" s="247"/>
      <c r="D290" s="247"/>
      <c r="E290" s="247"/>
      <c r="F290" s="247"/>
      <c r="G290" s="247"/>
      <c r="H290" s="247"/>
      <c r="I290" s="247"/>
      <c r="K290" s="247"/>
      <c r="L290" s="247"/>
      <c r="M290" s="247"/>
      <c r="N290" s="247"/>
      <c r="O290" s="247"/>
      <c r="P290" s="247"/>
      <c r="Q290" s="247"/>
      <c r="R290" s="247"/>
      <c r="S290" s="247"/>
      <c r="AI290" s="168"/>
      <c r="BA290" s="160"/>
      <c r="BR290" s="160"/>
      <c r="CG290" s="160"/>
    </row>
    <row r="291" spans="1:85" ht="28.5">
      <c r="A291" s="312" t="s">
        <v>38</v>
      </c>
      <c r="B291" s="164" t="s">
        <v>0</v>
      </c>
      <c r="C291" s="164" t="s">
        <v>1</v>
      </c>
      <c r="D291" s="164" t="s">
        <v>2</v>
      </c>
      <c r="E291" s="164" t="s">
        <v>3</v>
      </c>
      <c r="F291" s="164" t="s">
        <v>27</v>
      </c>
      <c r="G291" s="164" t="s">
        <v>4</v>
      </c>
      <c r="H291" s="164" t="s">
        <v>5</v>
      </c>
      <c r="I291" s="165" t="s">
        <v>6</v>
      </c>
      <c r="K291" s="314" t="s">
        <v>38</v>
      </c>
      <c r="L291" s="166" t="s">
        <v>0</v>
      </c>
      <c r="M291" s="166" t="s">
        <v>1</v>
      </c>
      <c r="N291" s="166" t="s">
        <v>2</v>
      </c>
      <c r="O291" s="166" t="s">
        <v>3</v>
      </c>
      <c r="P291" s="166" t="s">
        <v>27</v>
      </c>
      <c r="Q291" s="166" t="s">
        <v>4</v>
      </c>
      <c r="R291" s="166" t="s">
        <v>5</v>
      </c>
      <c r="S291" s="167" t="s">
        <v>6</v>
      </c>
      <c r="U291" s="316" t="s">
        <v>38</v>
      </c>
      <c r="V291" s="219" t="s">
        <v>74</v>
      </c>
      <c r="W291" s="219" t="s">
        <v>75</v>
      </c>
      <c r="X291" s="219" t="s">
        <v>4</v>
      </c>
      <c r="Y291" s="219" t="s">
        <v>1</v>
      </c>
      <c r="Z291" s="219" t="s">
        <v>2</v>
      </c>
      <c r="AA291" s="219" t="s">
        <v>3</v>
      </c>
      <c r="AB291" s="219" t="s">
        <v>55</v>
      </c>
      <c r="AC291" s="219" t="s">
        <v>68</v>
      </c>
      <c r="AD291" s="220" t="s">
        <v>76</v>
      </c>
      <c r="AE291" s="220" t="s">
        <v>83</v>
      </c>
      <c r="AF291" s="220" t="s">
        <v>77</v>
      </c>
      <c r="AG291" s="220" t="s">
        <v>84</v>
      </c>
      <c r="AH291" s="220" t="s">
        <v>85</v>
      </c>
      <c r="AI291" s="221" t="s">
        <v>63</v>
      </c>
      <c r="BA291" s="160"/>
      <c r="BR291" s="160"/>
      <c r="CG291" s="160"/>
    </row>
    <row r="292" spans="1:85" ht="15">
      <c r="A292" s="313" t="s">
        <v>38</v>
      </c>
      <c r="B292" s="318" t="s">
        <v>69</v>
      </c>
      <c r="C292" s="319"/>
      <c r="D292" s="319"/>
      <c r="E292" s="319"/>
      <c r="F292" s="319"/>
      <c r="G292" s="319"/>
      <c r="H292" s="319"/>
      <c r="I292" s="320"/>
      <c r="K292" s="315" t="s">
        <v>38</v>
      </c>
      <c r="L292" s="321" t="s">
        <v>69</v>
      </c>
      <c r="M292" s="322"/>
      <c r="N292" s="322"/>
      <c r="O292" s="322"/>
      <c r="P292" s="322"/>
      <c r="Q292" s="322"/>
      <c r="R292" s="322"/>
      <c r="S292" s="323"/>
      <c r="U292" s="317" t="s">
        <v>38</v>
      </c>
      <c r="V292" s="324" t="s">
        <v>69</v>
      </c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  <c r="AG292" s="324"/>
      <c r="AH292" s="324"/>
      <c r="AI292" s="325"/>
      <c r="BA292" s="160"/>
      <c r="BR292" s="160"/>
      <c r="CG292" s="160"/>
    </row>
    <row r="293" spans="1:85" ht="15">
      <c r="A293" s="170" t="s">
        <v>7</v>
      </c>
      <c r="B293" s="171">
        <v>0</v>
      </c>
      <c r="C293" s="171">
        <v>0</v>
      </c>
      <c r="D293" s="171">
        <v>0</v>
      </c>
      <c r="E293" s="171">
        <v>0</v>
      </c>
      <c r="F293" s="361"/>
      <c r="G293" s="171">
        <v>0</v>
      </c>
      <c r="H293" s="172">
        <v>0</v>
      </c>
      <c r="I293" s="173">
        <f>SUM(B293:H293)</f>
        <v>0</v>
      </c>
      <c r="J293" s="168"/>
      <c r="K293" s="222" t="s">
        <v>7</v>
      </c>
      <c r="L293" s="171">
        <v>0</v>
      </c>
      <c r="M293" s="171">
        <v>0</v>
      </c>
      <c r="N293" s="171">
        <v>0</v>
      </c>
      <c r="O293" s="171">
        <v>0</v>
      </c>
      <c r="P293" s="171">
        <v>0</v>
      </c>
      <c r="Q293" s="171">
        <v>0</v>
      </c>
      <c r="R293" s="223">
        <v>0</v>
      </c>
      <c r="S293" s="224">
        <f>SUM(L293:R293)</f>
        <v>0</v>
      </c>
      <c r="U293" s="225" t="s">
        <v>7</v>
      </c>
      <c r="V293" s="226">
        <v>0</v>
      </c>
      <c r="W293" s="226">
        <v>0</v>
      </c>
      <c r="X293" s="226">
        <v>0</v>
      </c>
      <c r="Y293" s="226">
        <v>0</v>
      </c>
      <c r="Z293" s="226">
        <v>0</v>
      </c>
      <c r="AA293" s="226">
        <v>0</v>
      </c>
      <c r="AB293" s="226">
        <v>0</v>
      </c>
      <c r="AC293" s="227">
        <v>0</v>
      </c>
      <c r="AD293" s="228">
        <v>0</v>
      </c>
      <c r="AE293" s="228">
        <v>0</v>
      </c>
      <c r="AF293" s="228">
        <v>0</v>
      </c>
      <c r="AG293" s="228">
        <v>0</v>
      </c>
      <c r="AH293" s="228">
        <v>0</v>
      </c>
      <c r="AI293" s="229">
        <f>SUM(V293:AC293)</f>
        <v>0</v>
      </c>
      <c r="BA293" s="160"/>
      <c r="BR293" s="160"/>
      <c r="CG293" s="160"/>
    </row>
    <row r="294" spans="1:85" ht="15">
      <c r="A294" s="178" t="s">
        <v>8</v>
      </c>
      <c r="B294" s="179">
        <v>0</v>
      </c>
      <c r="C294" s="179">
        <v>0</v>
      </c>
      <c r="D294" s="179">
        <v>0</v>
      </c>
      <c r="E294" s="179">
        <v>0</v>
      </c>
      <c r="F294" s="362"/>
      <c r="G294" s="179">
        <v>0</v>
      </c>
      <c r="H294" s="180">
        <v>0</v>
      </c>
      <c r="I294" s="181">
        <f t="shared" ref="I294:I313" si="192">SUM(B294:H294)</f>
        <v>0</v>
      </c>
      <c r="J294" s="168"/>
      <c r="K294" s="182" t="s">
        <v>8</v>
      </c>
      <c r="L294" s="183">
        <v>0</v>
      </c>
      <c r="M294" s="183">
        <v>0</v>
      </c>
      <c r="N294" s="183">
        <v>0</v>
      </c>
      <c r="O294" s="183">
        <v>0</v>
      </c>
      <c r="P294" s="183">
        <v>0</v>
      </c>
      <c r="Q294" s="183">
        <v>0</v>
      </c>
      <c r="R294" s="184">
        <v>0</v>
      </c>
      <c r="S294" s="185">
        <f t="shared" ref="S294:S313" si="193">SUM(L294:R294)</f>
        <v>0</v>
      </c>
      <c r="U294" s="230" t="s">
        <v>8</v>
      </c>
      <c r="V294" s="231">
        <v>0</v>
      </c>
      <c r="W294" s="231">
        <v>0</v>
      </c>
      <c r="X294" s="231">
        <v>0</v>
      </c>
      <c r="Y294" s="231">
        <v>0</v>
      </c>
      <c r="Z294" s="231">
        <v>0</v>
      </c>
      <c r="AA294" s="231">
        <v>0</v>
      </c>
      <c r="AB294" s="231">
        <v>0</v>
      </c>
      <c r="AC294" s="232">
        <v>0</v>
      </c>
      <c r="AD294" s="231">
        <v>0</v>
      </c>
      <c r="AE294" s="231">
        <v>0</v>
      </c>
      <c r="AF294" s="231">
        <v>0</v>
      </c>
      <c r="AG294" s="231">
        <v>0</v>
      </c>
      <c r="AH294" s="231">
        <v>0</v>
      </c>
      <c r="AI294" s="233">
        <f t="shared" ref="AI294:AI313" si="194">SUM(V294:AC294)</f>
        <v>0</v>
      </c>
      <c r="BA294" s="160"/>
      <c r="BR294" s="160"/>
      <c r="CG294" s="160"/>
    </row>
    <row r="295" spans="1:85" ht="15">
      <c r="A295" s="186" t="s">
        <v>10</v>
      </c>
      <c r="B295" s="175">
        <v>0</v>
      </c>
      <c r="C295" s="175">
        <v>0</v>
      </c>
      <c r="D295" s="175">
        <v>0</v>
      </c>
      <c r="E295" s="175">
        <v>0</v>
      </c>
      <c r="F295" s="362"/>
      <c r="G295" s="175">
        <v>0</v>
      </c>
      <c r="H295" s="187">
        <v>0</v>
      </c>
      <c r="I295" s="173">
        <f t="shared" si="192"/>
        <v>0</v>
      </c>
      <c r="J295" s="168"/>
      <c r="K295" s="188" t="s">
        <v>10</v>
      </c>
      <c r="L295" s="175">
        <v>0</v>
      </c>
      <c r="M295" s="175">
        <v>0</v>
      </c>
      <c r="N295" s="175">
        <v>0</v>
      </c>
      <c r="O295" s="175">
        <v>0</v>
      </c>
      <c r="P295" s="175">
        <v>0</v>
      </c>
      <c r="Q295" s="175">
        <v>0</v>
      </c>
      <c r="R295" s="176">
        <v>0</v>
      </c>
      <c r="S295" s="177">
        <f t="shared" si="193"/>
        <v>0</v>
      </c>
      <c r="U295" s="234" t="s">
        <v>10</v>
      </c>
      <c r="V295" s="226">
        <v>0</v>
      </c>
      <c r="W295" s="226">
        <v>0</v>
      </c>
      <c r="X295" s="226">
        <v>0</v>
      </c>
      <c r="Y295" s="226">
        <v>0</v>
      </c>
      <c r="Z295" s="226">
        <v>0</v>
      </c>
      <c r="AA295" s="226">
        <v>0</v>
      </c>
      <c r="AB295" s="226">
        <v>0</v>
      </c>
      <c r="AC295" s="227">
        <v>0</v>
      </c>
      <c r="AD295" s="228">
        <v>0</v>
      </c>
      <c r="AE295" s="228">
        <v>0</v>
      </c>
      <c r="AF295" s="228">
        <v>0</v>
      </c>
      <c r="AG295" s="228">
        <v>0</v>
      </c>
      <c r="AH295" s="228">
        <v>0</v>
      </c>
      <c r="AI295" s="229">
        <f t="shared" si="194"/>
        <v>0</v>
      </c>
      <c r="BA295" s="160"/>
      <c r="BR295" s="160"/>
      <c r="CG295" s="160"/>
    </row>
    <row r="296" spans="1:85" ht="15">
      <c r="A296" s="178" t="s">
        <v>56</v>
      </c>
      <c r="B296" s="179">
        <v>0</v>
      </c>
      <c r="C296" s="179">
        <v>0</v>
      </c>
      <c r="D296" s="179">
        <v>0</v>
      </c>
      <c r="E296" s="179">
        <v>0</v>
      </c>
      <c r="F296" s="362"/>
      <c r="G296" s="179">
        <v>0</v>
      </c>
      <c r="H296" s="180">
        <v>0</v>
      </c>
      <c r="I296" s="181">
        <f t="shared" si="192"/>
        <v>0</v>
      </c>
      <c r="J296" s="168"/>
      <c r="K296" s="182" t="s">
        <v>56</v>
      </c>
      <c r="L296" s="183">
        <v>0</v>
      </c>
      <c r="M296" s="183">
        <v>0</v>
      </c>
      <c r="N296" s="183">
        <v>0</v>
      </c>
      <c r="O296" s="183">
        <v>0</v>
      </c>
      <c r="P296" s="183">
        <v>0</v>
      </c>
      <c r="Q296" s="183">
        <v>0</v>
      </c>
      <c r="R296" s="184">
        <v>0</v>
      </c>
      <c r="S296" s="185">
        <f t="shared" si="193"/>
        <v>0</v>
      </c>
      <c r="U296" s="230" t="s">
        <v>56</v>
      </c>
      <c r="V296" s="231">
        <v>0</v>
      </c>
      <c r="W296" s="231">
        <v>0</v>
      </c>
      <c r="X296" s="231">
        <v>0</v>
      </c>
      <c r="Y296" s="231">
        <v>0</v>
      </c>
      <c r="Z296" s="231">
        <v>0</v>
      </c>
      <c r="AA296" s="231">
        <v>0</v>
      </c>
      <c r="AB296" s="231">
        <v>0</v>
      </c>
      <c r="AC296" s="232">
        <v>0</v>
      </c>
      <c r="AD296" s="231">
        <v>0</v>
      </c>
      <c r="AE296" s="231">
        <v>0</v>
      </c>
      <c r="AF296" s="231">
        <v>0</v>
      </c>
      <c r="AG296" s="231">
        <v>0</v>
      </c>
      <c r="AH296" s="231">
        <v>0</v>
      </c>
      <c r="AI296" s="233">
        <f t="shared" si="194"/>
        <v>0</v>
      </c>
      <c r="BA296" s="160"/>
      <c r="BR296" s="160"/>
      <c r="CG296" s="160"/>
    </row>
    <row r="297" spans="1:85" ht="15">
      <c r="A297" s="186" t="s">
        <v>16</v>
      </c>
      <c r="B297" s="175">
        <v>14.157515572900225</v>
      </c>
      <c r="C297" s="175">
        <v>34.140079024672715</v>
      </c>
      <c r="D297" s="175">
        <v>4.5038148903417978</v>
      </c>
      <c r="E297" s="175">
        <v>0</v>
      </c>
      <c r="F297" s="362"/>
      <c r="G297" s="175">
        <v>0</v>
      </c>
      <c r="H297" s="187">
        <v>0</v>
      </c>
      <c r="I297" s="173">
        <f t="shared" si="192"/>
        <v>52.801409487914739</v>
      </c>
      <c r="J297" s="168"/>
      <c r="K297" s="188" t="s">
        <v>16</v>
      </c>
      <c r="L297" s="175">
        <v>14.157515572900225</v>
      </c>
      <c r="M297" s="175">
        <v>34.140079024672715</v>
      </c>
      <c r="N297" s="175">
        <v>4.5038148903417978</v>
      </c>
      <c r="O297" s="175">
        <v>0</v>
      </c>
      <c r="P297" s="175">
        <v>0</v>
      </c>
      <c r="Q297" s="175">
        <v>0</v>
      </c>
      <c r="R297" s="176">
        <v>0</v>
      </c>
      <c r="S297" s="177">
        <f t="shared" si="193"/>
        <v>52.801409487914739</v>
      </c>
      <c r="U297" s="234" t="s">
        <v>16</v>
      </c>
      <c r="V297" s="226">
        <v>14.082954353905748</v>
      </c>
      <c r="W297" s="226">
        <v>0</v>
      </c>
      <c r="X297" s="226">
        <v>0</v>
      </c>
      <c r="Y297" s="226">
        <v>34.140079024672715</v>
      </c>
      <c r="Z297" s="226">
        <v>3.8952629225903315</v>
      </c>
      <c r="AA297" s="226">
        <v>0</v>
      </c>
      <c r="AB297" s="226">
        <v>0</v>
      </c>
      <c r="AC297" s="227">
        <v>0.68311318674594368</v>
      </c>
      <c r="AD297" s="228">
        <v>7.4561218994477624E-2</v>
      </c>
      <c r="AE297" s="228">
        <v>0</v>
      </c>
      <c r="AF297" s="228">
        <v>0</v>
      </c>
      <c r="AG297" s="228">
        <v>0.60855196775146614</v>
      </c>
      <c r="AH297" s="228">
        <v>0</v>
      </c>
      <c r="AI297" s="229">
        <f t="shared" si="194"/>
        <v>52.801409487914739</v>
      </c>
      <c r="BA297" s="160"/>
      <c r="BR297" s="160"/>
      <c r="CG297" s="160"/>
    </row>
    <row r="298" spans="1:85" ht="15">
      <c r="A298" s="178" t="s">
        <v>15</v>
      </c>
      <c r="B298" s="179">
        <v>17.549394358475062</v>
      </c>
      <c r="C298" s="179">
        <v>31.698587241787909</v>
      </c>
      <c r="D298" s="179">
        <v>9.1461184736642274</v>
      </c>
      <c r="E298" s="179">
        <v>0.13748174189758361</v>
      </c>
      <c r="F298" s="362"/>
      <c r="G298" s="179">
        <v>0</v>
      </c>
      <c r="H298" s="180">
        <v>0</v>
      </c>
      <c r="I298" s="181">
        <f t="shared" si="192"/>
        <v>58.531581815824786</v>
      </c>
      <c r="J298" s="168"/>
      <c r="K298" s="182" t="s">
        <v>15</v>
      </c>
      <c r="L298" s="183">
        <v>17.549394358475062</v>
      </c>
      <c r="M298" s="183">
        <v>31.698587241787909</v>
      </c>
      <c r="N298" s="183">
        <v>9.1461184736642274</v>
      </c>
      <c r="O298" s="183">
        <v>0.13748174189758361</v>
      </c>
      <c r="P298" s="183">
        <v>0</v>
      </c>
      <c r="Q298" s="183">
        <v>0</v>
      </c>
      <c r="R298" s="184">
        <v>0</v>
      </c>
      <c r="S298" s="185">
        <f t="shared" si="193"/>
        <v>58.531581815824786</v>
      </c>
      <c r="U298" s="230" t="s">
        <v>57</v>
      </c>
      <c r="V298" s="231">
        <v>16.668823801621038</v>
      </c>
      <c r="W298" s="231">
        <v>0</v>
      </c>
      <c r="X298" s="231">
        <v>0</v>
      </c>
      <c r="Y298" s="231">
        <v>31.698587241787909</v>
      </c>
      <c r="Z298" s="231">
        <v>8.5226772080216584</v>
      </c>
      <c r="AA298" s="231">
        <v>0.13748174189758361</v>
      </c>
      <c r="AB298" s="231">
        <v>0</v>
      </c>
      <c r="AC298" s="232">
        <v>1.504011822496593</v>
      </c>
      <c r="AD298" s="231">
        <v>0.88057055685402308</v>
      </c>
      <c r="AE298" s="231">
        <v>0</v>
      </c>
      <c r="AF298" s="231">
        <v>0</v>
      </c>
      <c r="AG298" s="231">
        <v>0.62344126564256974</v>
      </c>
      <c r="AH298" s="231">
        <v>0</v>
      </c>
      <c r="AI298" s="233">
        <f t="shared" si="194"/>
        <v>58.531581815824786</v>
      </c>
      <c r="BA298" s="160"/>
      <c r="BR298" s="160"/>
      <c r="CG298" s="160"/>
    </row>
    <row r="299" spans="1:85" ht="15">
      <c r="A299" s="186" t="s">
        <v>58</v>
      </c>
      <c r="B299" s="175">
        <v>0</v>
      </c>
      <c r="C299" s="175">
        <v>0</v>
      </c>
      <c r="D299" s="175">
        <v>0</v>
      </c>
      <c r="E299" s="175">
        <v>0.68397224499125198</v>
      </c>
      <c r="F299" s="362"/>
      <c r="G299" s="175">
        <v>0</v>
      </c>
      <c r="H299" s="187">
        <v>0</v>
      </c>
      <c r="I299" s="173">
        <f t="shared" si="192"/>
        <v>0.68397224499125198</v>
      </c>
      <c r="J299" s="168"/>
      <c r="K299" s="188" t="s">
        <v>58</v>
      </c>
      <c r="L299" s="175">
        <v>0</v>
      </c>
      <c r="M299" s="175">
        <v>0</v>
      </c>
      <c r="N299" s="175">
        <v>0</v>
      </c>
      <c r="O299" s="175">
        <v>0.68397224499125198</v>
      </c>
      <c r="P299" s="175">
        <v>255.7164470444352</v>
      </c>
      <c r="Q299" s="175">
        <v>0</v>
      </c>
      <c r="R299" s="176">
        <v>0</v>
      </c>
      <c r="S299" s="177">
        <f t="shared" si="193"/>
        <v>256.40041928942645</v>
      </c>
      <c r="U299" s="234" t="s">
        <v>58</v>
      </c>
      <c r="V299" s="226">
        <v>0</v>
      </c>
      <c r="W299" s="226">
        <v>0</v>
      </c>
      <c r="X299" s="226">
        <v>0</v>
      </c>
      <c r="Y299" s="226">
        <v>0</v>
      </c>
      <c r="Z299" s="226">
        <v>0</v>
      </c>
      <c r="AA299" s="226">
        <v>0.68397224499125198</v>
      </c>
      <c r="AB299" s="226">
        <v>255.7164470444352</v>
      </c>
      <c r="AC299" s="227">
        <v>0</v>
      </c>
      <c r="AD299" s="226">
        <v>0</v>
      </c>
      <c r="AE299" s="226">
        <v>0</v>
      </c>
      <c r="AF299" s="226">
        <v>0</v>
      </c>
      <c r="AG299" s="226">
        <v>0</v>
      </c>
      <c r="AH299" s="226">
        <v>0</v>
      </c>
      <c r="AI299" s="229">
        <f t="shared" si="194"/>
        <v>256.40041928942645</v>
      </c>
      <c r="BA299" s="160"/>
      <c r="BR299" s="160"/>
      <c r="CG299" s="160"/>
    </row>
    <row r="300" spans="1:85" ht="15">
      <c r="A300" s="178" t="s">
        <v>12</v>
      </c>
      <c r="B300" s="179">
        <v>0</v>
      </c>
      <c r="C300" s="179">
        <v>0</v>
      </c>
      <c r="D300" s="179">
        <v>0</v>
      </c>
      <c r="E300" s="179">
        <v>0</v>
      </c>
      <c r="F300" s="362"/>
      <c r="G300" s="179">
        <v>0</v>
      </c>
      <c r="H300" s="180">
        <v>0</v>
      </c>
      <c r="I300" s="181">
        <f t="shared" si="192"/>
        <v>0</v>
      </c>
      <c r="J300" s="168"/>
      <c r="K300" s="182" t="s">
        <v>12</v>
      </c>
      <c r="L300" s="183">
        <v>0</v>
      </c>
      <c r="M300" s="183">
        <v>0</v>
      </c>
      <c r="N300" s="183">
        <v>0</v>
      </c>
      <c r="O300" s="183">
        <v>0</v>
      </c>
      <c r="P300" s="183">
        <v>6.7545175368609582</v>
      </c>
      <c r="Q300" s="183">
        <v>0</v>
      </c>
      <c r="R300" s="184">
        <v>0</v>
      </c>
      <c r="S300" s="185">
        <f t="shared" si="193"/>
        <v>6.7545175368609582</v>
      </c>
      <c r="U300" s="230" t="s">
        <v>12</v>
      </c>
      <c r="V300" s="231">
        <v>0</v>
      </c>
      <c r="W300" s="231">
        <v>0</v>
      </c>
      <c r="X300" s="231">
        <v>0</v>
      </c>
      <c r="Y300" s="231">
        <v>0</v>
      </c>
      <c r="Z300" s="231">
        <v>0</v>
      </c>
      <c r="AA300" s="231">
        <v>0</v>
      </c>
      <c r="AB300" s="231">
        <v>6.7545175368609582</v>
      </c>
      <c r="AC300" s="232">
        <v>0</v>
      </c>
      <c r="AD300" s="231">
        <v>0</v>
      </c>
      <c r="AE300" s="231">
        <v>0</v>
      </c>
      <c r="AF300" s="231">
        <v>0</v>
      </c>
      <c r="AG300" s="231">
        <v>0</v>
      </c>
      <c r="AH300" s="231">
        <v>0</v>
      </c>
      <c r="AI300" s="233">
        <f t="shared" si="194"/>
        <v>6.7545175368609582</v>
      </c>
      <c r="BA300" s="160"/>
      <c r="BR300" s="160"/>
      <c r="CG300" s="160"/>
    </row>
    <row r="301" spans="1:85" ht="15">
      <c r="A301" s="186" t="s">
        <v>59</v>
      </c>
      <c r="B301" s="175">
        <v>0</v>
      </c>
      <c r="C301" s="175">
        <v>0</v>
      </c>
      <c r="D301" s="175">
        <v>0</v>
      </c>
      <c r="E301" s="175">
        <v>0</v>
      </c>
      <c r="F301" s="362"/>
      <c r="G301" s="175">
        <v>0</v>
      </c>
      <c r="H301" s="187">
        <v>0</v>
      </c>
      <c r="I301" s="173">
        <f t="shared" si="192"/>
        <v>0</v>
      </c>
      <c r="J301" s="168"/>
      <c r="K301" s="188" t="s">
        <v>59</v>
      </c>
      <c r="L301" s="175">
        <v>0</v>
      </c>
      <c r="M301" s="175">
        <v>0</v>
      </c>
      <c r="N301" s="175">
        <v>0</v>
      </c>
      <c r="O301" s="175">
        <v>0</v>
      </c>
      <c r="P301" s="175">
        <v>0</v>
      </c>
      <c r="Q301" s="175">
        <v>0</v>
      </c>
      <c r="R301" s="176">
        <v>0</v>
      </c>
      <c r="S301" s="177">
        <f t="shared" si="193"/>
        <v>0</v>
      </c>
      <c r="U301" s="234" t="s">
        <v>59</v>
      </c>
      <c r="V301" s="226">
        <v>0</v>
      </c>
      <c r="W301" s="226">
        <v>0</v>
      </c>
      <c r="X301" s="226">
        <v>0</v>
      </c>
      <c r="Y301" s="226">
        <v>0</v>
      </c>
      <c r="Z301" s="226">
        <v>0</v>
      </c>
      <c r="AA301" s="226">
        <v>0</v>
      </c>
      <c r="AB301" s="226">
        <v>0</v>
      </c>
      <c r="AC301" s="227">
        <v>0</v>
      </c>
      <c r="AD301" s="226">
        <v>0</v>
      </c>
      <c r="AE301" s="226">
        <v>0</v>
      </c>
      <c r="AF301" s="226">
        <v>0</v>
      </c>
      <c r="AG301" s="226">
        <v>0</v>
      </c>
      <c r="AH301" s="226">
        <v>0</v>
      </c>
      <c r="AI301" s="229">
        <f t="shared" si="194"/>
        <v>0</v>
      </c>
      <c r="BA301" s="160"/>
      <c r="BR301" s="160"/>
      <c r="CG301" s="160"/>
    </row>
    <row r="302" spans="1:85" ht="15">
      <c r="A302" s="178" t="s">
        <v>17</v>
      </c>
      <c r="B302" s="179">
        <v>0.46650230605901333</v>
      </c>
      <c r="C302" s="179">
        <v>8.1256340147762673E-2</v>
      </c>
      <c r="D302" s="179">
        <v>2.0315695348873839</v>
      </c>
      <c r="E302" s="179">
        <v>4.0027753767370777</v>
      </c>
      <c r="F302" s="362"/>
      <c r="G302" s="179">
        <v>0</v>
      </c>
      <c r="H302" s="180">
        <v>0</v>
      </c>
      <c r="I302" s="181">
        <f t="shared" si="192"/>
        <v>6.5821035578312372</v>
      </c>
      <c r="J302" s="168"/>
      <c r="K302" s="182" t="s">
        <v>17</v>
      </c>
      <c r="L302" s="183">
        <v>0.46650230605901333</v>
      </c>
      <c r="M302" s="183">
        <v>8.1256340147762673E-2</v>
      </c>
      <c r="N302" s="183">
        <v>2.0315695348873839</v>
      </c>
      <c r="O302" s="183">
        <v>4.0027753767370777</v>
      </c>
      <c r="P302" s="183">
        <v>0.49019650735198111</v>
      </c>
      <c r="Q302" s="183">
        <v>0</v>
      </c>
      <c r="R302" s="184">
        <v>0</v>
      </c>
      <c r="S302" s="185">
        <f t="shared" si="193"/>
        <v>7.0723000651832182</v>
      </c>
      <c r="U302" s="230" t="s">
        <v>17</v>
      </c>
      <c r="V302" s="231">
        <v>0.36785045623089979</v>
      </c>
      <c r="W302" s="231">
        <v>0</v>
      </c>
      <c r="X302" s="231">
        <v>0</v>
      </c>
      <c r="Y302" s="231">
        <v>8.1256340147762673E-2</v>
      </c>
      <c r="Z302" s="231">
        <v>1.7854218536742417</v>
      </c>
      <c r="AA302" s="231">
        <v>4.0027753767370777</v>
      </c>
      <c r="AB302" s="231">
        <v>0.49019650735198111</v>
      </c>
      <c r="AC302" s="232">
        <v>0.34479953104125566</v>
      </c>
      <c r="AD302" s="231">
        <v>9.8651849828113508E-2</v>
      </c>
      <c r="AE302" s="231">
        <v>0</v>
      </c>
      <c r="AF302" s="231">
        <v>0</v>
      </c>
      <c r="AG302" s="231">
        <v>0.24614768121314212</v>
      </c>
      <c r="AH302" s="231">
        <v>0</v>
      </c>
      <c r="AI302" s="233">
        <f t="shared" si="194"/>
        <v>7.0723000651832182</v>
      </c>
      <c r="BA302" s="160"/>
      <c r="BR302" s="160"/>
      <c r="CG302" s="160"/>
    </row>
    <row r="303" spans="1:85" ht="15">
      <c r="A303" s="186" t="s">
        <v>139</v>
      </c>
      <c r="B303" s="175">
        <v>73.120031796390805</v>
      </c>
      <c r="C303" s="175">
        <v>798.86243924147777</v>
      </c>
      <c r="D303" s="175">
        <v>165.92065274232627</v>
      </c>
      <c r="E303" s="175">
        <v>0</v>
      </c>
      <c r="F303" s="362"/>
      <c r="G303" s="175">
        <v>0</v>
      </c>
      <c r="H303" s="187">
        <v>0</v>
      </c>
      <c r="I303" s="173">
        <f t="shared" si="192"/>
        <v>1037.9031237801948</v>
      </c>
      <c r="J303" s="168"/>
      <c r="K303" s="188" t="s">
        <v>139</v>
      </c>
      <c r="L303" s="175">
        <v>73.120031796390805</v>
      </c>
      <c r="M303" s="175">
        <v>798.86243924147777</v>
      </c>
      <c r="N303" s="175">
        <v>165.92065274232627</v>
      </c>
      <c r="O303" s="175">
        <v>0</v>
      </c>
      <c r="P303" s="175">
        <v>0.54803542468881761</v>
      </c>
      <c r="Q303" s="175">
        <v>0</v>
      </c>
      <c r="R303" s="176">
        <v>0</v>
      </c>
      <c r="S303" s="177">
        <f t="shared" si="193"/>
        <v>1038.4511592048837</v>
      </c>
      <c r="U303" s="234" t="s">
        <v>139</v>
      </c>
      <c r="V303" s="226">
        <v>65.649592194529134</v>
      </c>
      <c r="W303" s="226">
        <v>0</v>
      </c>
      <c r="X303" s="226">
        <v>0</v>
      </c>
      <c r="Y303" s="226">
        <v>798.86243924147777</v>
      </c>
      <c r="Z303" s="226">
        <v>147.67959171284471</v>
      </c>
      <c r="AA303" s="226">
        <v>0</v>
      </c>
      <c r="AB303" s="226">
        <v>0.54803542468881761</v>
      </c>
      <c r="AC303" s="227">
        <v>25.711500631343235</v>
      </c>
      <c r="AD303" s="226">
        <v>7.4704396018616643</v>
      </c>
      <c r="AE303" s="226">
        <v>0</v>
      </c>
      <c r="AF303" s="226">
        <v>0</v>
      </c>
      <c r="AG303" s="226">
        <v>18.241061029481568</v>
      </c>
      <c r="AH303" s="226">
        <v>0</v>
      </c>
      <c r="AI303" s="229">
        <f t="shared" si="194"/>
        <v>1038.4511592048837</v>
      </c>
      <c r="BA303" s="160"/>
      <c r="BR303" s="160"/>
      <c r="CG303" s="160"/>
    </row>
    <row r="304" spans="1:85" ht="15">
      <c r="A304" s="178" t="s">
        <v>25</v>
      </c>
      <c r="B304" s="179">
        <v>89.83062163211639</v>
      </c>
      <c r="C304" s="179">
        <v>3.2591785652546648</v>
      </c>
      <c r="D304" s="179">
        <v>11.296258250530643</v>
      </c>
      <c r="E304" s="179">
        <v>557.11692541750699</v>
      </c>
      <c r="F304" s="362"/>
      <c r="G304" s="179">
        <v>37.489272815622492</v>
      </c>
      <c r="H304" s="180">
        <v>0</v>
      </c>
      <c r="I304" s="181">
        <f t="shared" si="192"/>
        <v>698.99225668103122</v>
      </c>
      <c r="J304" s="168"/>
      <c r="K304" s="182" t="s">
        <v>25</v>
      </c>
      <c r="L304" s="183">
        <v>89.83062163211639</v>
      </c>
      <c r="M304" s="183">
        <v>3.2591785652546648</v>
      </c>
      <c r="N304" s="183">
        <v>11.296258250530643</v>
      </c>
      <c r="O304" s="183">
        <v>557.11692541750699</v>
      </c>
      <c r="P304" s="183">
        <v>8.6174204368841263</v>
      </c>
      <c r="Q304" s="183">
        <v>37.489272815622492</v>
      </c>
      <c r="R304" s="184">
        <v>0</v>
      </c>
      <c r="S304" s="185">
        <f t="shared" si="193"/>
        <v>707.60967711791534</v>
      </c>
      <c r="U304" s="230" t="s">
        <v>25</v>
      </c>
      <c r="V304" s="231">
        <v>1.8016938916164249</v>
      </c>
      <c r="W304" s="231">
        <v>51.017079548716779</v>
      </c>
      <c r="X304" s="231">
        <v>37.489272815622492</v>
      </c>
      <c r="Y304" s="231">
        <v>3.2591785652546648</v>
      </c>
      <c r="Z304" s="231">
        <v>4.8479824983576654</v>
      </c>
      <c r="AA304" s="231">
        <v>492.06965718702929</v>
      </c>
      <c r="AB304" s="231">
        <v>8.6174204368841263</v>
      </c>
      <c r="AC304" s="232">
        <v>108.50739217443393</v>
      </c>
      <c r="AD304" s="231">
        <v>37.01184819178318</v>
      </c>
      <c r="AE304" s="231">
        <v>65.047268230477755</v>
      </c>
      <c r="AF304" s="231">
        <v>0</v>
      </c>
      <c r="AG304" s="231">
        <v>6.4482757521729779</v>
      </c>
      <c r="AH304" s="231">
        <v>0</v>
      </c>
      <c r="AI304" s="233">
        <f t="shared" si="194"/>
        <v>707.60967711791534</v>
      </c>
      <c r="BA304" s="160"/>
      <c r="BR304" s="160"/>
      <c r="CG304" s="160"/>
    </row>
    <row r="305" spans="1:85" ht="15">
      <c r="A305" s="186" t="s">
        <v>24</v>
      </c>
      <c r="B305" s="175">
        <v>2.3475180975660028</v>
      </c>
      <c r="C305" s="175">
        <v>0</v>
      </c>
      <c r="D305" s="175">
        <v>14.965149147770596</v>
      </c>
      <c r="E305" s="175">
        <v>0</v>
      </c>
      <c r="F305" s="362"/>
      <c r="G305" s="175">
        <v>0</v>
      </c>
      <c r="H305" s="187">
        <v>0</v>
      </c>
      <c r="I305" s="173">
        <f t="shared" si="192"/>
        <v>17.312667245336598</v>
      </c>
      <c r="J305" s="168"/>
      <c r="K305" s="188" t="s">
        <v>24</v>
      </c>
      <c r="L305" s="175">
        <v>2.3475180975660028</v>
      </c>
      <c r="M305" s="175">
        <v>0</v>
      </c>
      <c r="N305" s="175">
        <v>14.965149147770596</v>
      </c>
      <c r="O305" s="175">
        <v>0</v>
      </c>
      <c r="P305" s="175">
        <v>0</v>
      </c>
      <c r="Q305" s="175">
        <v>0</v>
      </c>
      <c r="R305" s="176">
        <v>0</v>
      </c>
      <c r="S305" s="177">
        <f t="shared" si="193"/>
        <v>17.312667245336598</v>
      </c>
      <c r="U305" s="234" t="s">
        <v>24</v>
      </c>
      <c r="V305" s="226">
        <v>1.8512005181173345</v>
      </c>
      <c r="W305" s="226">
        <v>0</v>
      </c>
      <c r="X305" s="226">
        <v>0</v>
      </c>
      <c r="Y305" s="226">
        <v>0</v>
      </c>
      <c r="Z305" s="226">
        <v>0.63681485735194021</v>
      </c>
      <c r="AA305" s="226">
        <v>0</v>
      </c>
      <c r="AB305" s="226">
        <v>0</v>
      </c>
      <c r="AC305" s="227">
        <v>14.824651869867324</v>
      </c>
      <c r="AD305" s="226">
        <v>0.49631757944866839</v>
      </c>
      <c r="AE305" s="226">
        <v>0</v>
      </c>
      <c r="AF305" s="226">
        <v>0</v>
      </c>
      <c r="AG305" s="226">
        <v>14.328334290418656</v>
      </c>
      <c r="AH305" s="226">
        <v>0</v>
      </c>
      <c r="AI305" s="229">
        <f t="shared" si="194"/>
        <v>17.312667245336598</v>
      </c>
      <c r="BA305" s="160"/>
      <c r="BR305" s="160"/>
      <c r="CG305" s="160"/>
    </row>
    <row r="306" spans="1:85" ht="15">
      <c r="A306" s="178" t="s">
        <v>60</v>
      </c>
      <c r="B306" s="179">
        <v>1.3118661655666448</v>
      </c>
      <c r="C306" s="179">
        <v>0</v>
      </c>
      <c r="D306" s="179">
        <v>1.0551966983905623</v>
      </c>
      <c r="E306" s="179">
        <v>0</v>
      </c>
      <c r="F306" s="362"/>
      <c r="G306" s="179">
        <v>0</v>
      </c>
      <c r="H306" s="180">
        <v>0</v>
      </c>
      <c r="I306" s="181">
        <f t="shared" si="192"/>
        <v>2.3670628639572069</v>
      </c>
      <c r="J306" s="168"/>
      <c r="K306" s="182" t="s">
        <v>60</v>
      </c>
      <c r="L306" s="183">
        <v>1.3118661655666448</v>
      </c>
      <c r="M306" s="183">
        <v>0</v>
      </c>
      <c r="N306" s="183">
        <v>1.0551966983905623</v>
      </c>
      <c r="O306" s="183">
        <v>0</v>
      </c>
      <c r="P306" s="183">
        <v>0</v>
      </c>
      <c r="Q306" s="183">
        <v>0</v>
      </c>
      <c r="R306" s="184">
        <v>0</v>
      </c>
      <c r="S306" s="185">
        <f t="shared" si="193"/>
        <v>2.3670628639572069</v>
      </c>
      <c r="U306" s="230" t="s">
        <v>60</v>
      </c>
      <c r="V306" s="231">
        <v>0.45630127497970246</v>
      </c>
      <c r="W306" s="231">
        <v>0</v>
      </c>
      <c r="X306" s="231">
        <v>0</v>
      </c>
      <c r="Y306" s="231">
        <v>0</v>
      </c>
      <c r="Z306" s="231">
        <v>1.0551966983905623</v>
      </c>
      <c r="AA306" s="231">
        <v>0</v>
      </c>
      <c r="AB306" s="231">
        <v>0</v>
      </c>
      <c r="AC306" s="232">
        <v>0.85556489058694229</v>
      </c>
      <c r="AD306" s="231">
        <v>0.85556489058694229</v>
      </c>
      <c r="AE306" s="231">
        <v>0</v>
      </c>
      <c r="AF306" s="231">
        <v>0</v>
      </c>
      <c r="AG306" s="231">
        <v>0</v>
      </c>
      <c r="AH306" s="231">
        <v>0</v>
      </c>
      <c r="AI306" s="233">
        <f t="shared" si="194"/>
        <v>2.3670628639572069</v>
      </c>
      <c r="BA306" s="160"/>
      <c r="BR306" s="160"/>
      <c r="CG306" s="160"/>
    </row>
    <row r="307" spans="1:85" ht="15">
      <c r="A307" s="186" t="s">
        <v>22</v>
      </c>
      <c r="B307" s="175">
        <v>19.489661372753638</v>
      </c>
      <c r="C307" s="175">
        <v>0</v>
      </c>
      <c r="D307" s="175">
        <v>0</v>
      </c>
      <c r="E307" s="175">
        <v>0</v>
      </c>
      <c r="F307" s="362"/>
      <c r="G307" s="175">
        <v>0</v>
      </c>
      <c r="H307" s="187">
        <v>0</v>
      </c>
      <c r="I307" s="173">
        <f t="shared" si="192"/>
        <v>19.489661372753638</v>
      </c>
      <c r="J307" s="168"/>
      <c r="K307" s="188" t="s">
        <v>22</v>
      </c>
      <c r="L307" s="175">
        <v>19.489661372753638</v>
      </c>
      <c r="M307" s="175">
        <v>0</v>
      </c>
      <c r="N307" s="175">
        <v>0</v>
      </c>
      <c r="O307" s="175">
        <v>0</v>
      </c>
      <c r="P307" s="175">
        <v>14.628344018521027</v>
      </c>
      <c r="Q307" s="175">
        <v>0</v>
      </c>
      <c r="R307" s="176">
        <v>0</v>
      </c>
      <c r="S307" s="177">
        <f t="shared" si="193"/>
        <v>34.118005391274664</v>
      </c>
      <c r="U307" s="234" t="s">
        <v>22</v>
      </c>
      <c r="V307" s="226">
        <v>19.489661372753638</v>
      </c>
      <c r="W307" s="226">
        <v>0</v>
      </c>
      <c r="X307" s="226">
        <v>0</v>
      </c>
      <c r="Y307" s="226">
        <v>0</v>
      </c>
      <c r="Z307" s="226">
        <v>0</v>
      </c>
      <c r="AA307" s="226">
        <v>0</v>
      </c>
      <c r="AB307" s="226">
        <v>14.628344018521027</v>
      </c>
      <c r="AC307" s="227">
        <v>0</v>
      </c>
      <c r="AD307" s="226">
        <v>0</v>
      </c>
      <c r="AE307" s="226">
        <v>0</v>
      </c>
      <c r="AF307" s="226">
        <v>0</v>
      </c>
      <c r="AG307" s="226">
        <v>0</v>
      </c>
      <c r="AH307" s="226">
        <v>0</v>
      </c>
      <c r="AI307" s="229">
        <f t="shared" si="194"/>
        <v>34.118005391274664</v>
      </c>
      <c r="BA307" s="160"/>
      <c r="BR307" s="160"/>
      <c r="CG307" s="160"/>
    </row>
    <row r="308" spans="1:85" ht="15">
      <c r="A308" s="178" t="s">
        <v>21</v>
      </c>
      <c r="B308" s="179">
        <v>6.7003375340589314E-3</v>
      </c>
      <c r="C308" s="179">
        <v>1.0050506301088396E-2</v>
      </c>
      <c r="D308" s="179">
        <v>0</v>
      </c>
      <c r="E308" s="179">
        <v>0</v>
      </c>
      <c r="F308" s="362"/>
      <c r="G308" s="179">
        <v>0</v>
      </c>
      <c r="H308" s="180">
        <v>0</v>
      </c>
      <c r="I308" s="181">
        <f t="shared" si="192"/>
        <v>1.6750843835147328E-2</v>
      </c>
      <c r="J308" s="168"/>
      <c r="K308" s="182" t="s">
        <v>21</v>
      </c>
      <c r="L308" s="183">
        <v>6.7003375340589314E-3</v>
      </c>
      <c r="M308" s="183">
        <v>1.0050506301088396E-2</v>
      </c>
      <c r="N308" s="183">
        <v>0</v>
      </c>
      <c r="O308" s="183">
        <v>0</v>
      </c>
      <c r="P308" s="183">
        <v>0</v>
      </c>
      <c r="Q308" s="183">
        <v>0</v>
      </c>
      <c r="R308" s="184">
        <v>0</v>
      </c>
      <c r="S308" s="185">
        <f t="shared" si="193"/>
        <v>1.6750843835147328E-2</v>
      </c>
      <c r="U308" s="230" t="s">
        <v>61</v>
      </c>
      <c r="V308" s="231">
        <v>6.7003375340589314E-3</v>
      </c>
      <c r="W308" s="231">
        <v>0</v>
      </c>
      <c r="X308" s="231">
        <v>0</v>
      </c>
      <c r="Y308" s="231">
        <v>1.0050506301088396E-2</v>
      </c>
      <c r="Z308" s="231">
        <v>0</v>
      </c>
      <c r="AA308" s="231">
        <v>0</v>
      </c>
      <c r="AB308" s="231">
        <v>0</v>
      </c>
      <c r="AC308" s="232">
        <v>0</v>
      </c>
      <c r="AD308" s="231">
        <v>0</v>
      </c>
      <c r="AE308" s="231">
        <v>0</v>
      </c>
      <c r="AF308" s="231">
        <v>0</v>
      </c>
      <c r="AG308" s="231">
        <v>0</v>
      </c>
      <c r="AH308" s="231">
        <v>0</v>
      </c>
      <c r="AI308" s="233">
        <f t="shared" si="194"/>
        <v>1.6750843835147328E-2</v>
      </c>
      <c r="BA308" s="160"/>
      <c r="BR308" s="160"/>
      <c r="CG308" s="160"/>
    </row>
    <row r="309" spans="1:85" ht="15">
      <c r="A309" s="189" t="s">
        <v>64</v>
      </c>
      <c r="B309" s="175">
        <v>0</v>
      </c>
      <c r="C309" s="175">
        <v>0</v>
      </c>
      <c r="D309" s="175">
        <v>0</v>
      </c>
      <c r="E309" s="175">
        <v>0</v>
      </c>
      <c r="F309" s="362"/>
      <c r="G309" s="175">
        <v>0</v>
      </c>
      <c r="H309" s="187">
        <v>0</v>
      </c>
      <c r="I309" s="173">
        <f t="shared" si="192"/>
        <v>0</v>
      </c>
      <c r="J309" s="168"/>
      <c r="K309" s="190" t="s">
        <v>64</v>
      </c>
      <c r="L309" s="175">
        <v>0</v>
      </c>
      <c r="M309" s="175">
        <v>0</v>
      </c>
      <c r="N309" s="175">
        <v>0</v>
      </c>
      <c r="O309" s="175">
        <v>0</v>
      </c>
      <c r="P309" s="175">
        <v>0</v>
      </c>
      <c r="Q309" s="175">
        <v>0</v>
      </c>
      <c r="R309" s="176">
        <v>0</v>
      </c>
      <c r="S309" s="177">
        <f t="shared" si="193"/>
        <v>0</v>
      </c>
      <c r="U309" s="235" t="s">
        <v>62</v>
      </c>
      <c r="V309" s="226">
        <v>0</v>
      </c>
      <c r="W309" s="226">
        <v>0</v>
      </c>
      <c r="X309" s="226">
        <v>0</v>
      </c>
      <c r="Y309" s="226">
        <v>0</v>
      </c>
      <c r="Z309" s="226">
        <v>0</v>
      </c>
      <c r="AA309" s="226">
        <v>0</v>
      </c>
      <c r="AB309" s="226">
        <v>0</v>
      </c>
      <c r="AC309" s="227">
        <v>0</v>
      </c>
      <c r="AD309" s="228">
        <v>0</v>
      </c>
      <c r="AE309" s="228">
        <v>0</v>
      </c>
      <c r="AF309" s="228">
        <v>0</v>
      </c>
      <c r="AG309" s="228">
        <v>0</v>
      </c>
      <c r="AH309" s="228">
        <v>0</v>
      </c>
      <c r="AI309" s="229">
        <f t="shared" si="194"/>
        <v>0</v>
      </c>
      <c r="BA309" s="160"/>
      <c r="BR309" s="160"/>
      <c r="CG309" s="160"/>
    </row>
    <row r="310" spans="1:85">
      <c r="A310" s="191" t="s">
        <v>23</v>
      </c>
      <c r="B310" s="192">
        <v>0</v>
      </c>
      <c r="C310" s="192">
        <v>0</v>
      </c>
      <c r="D310" s="192">
        <v>0</v>
      </c>
      <c r="E310" s="192">
        <v>0</v>
      </c>
      <c r="F310" s="362"/>
      <c r="G310" s="192">
        <v>0</v>
      </c>
      <c r="H310" s="193">
        <v>0</v>
      </c>
      <c r="I310" s="194">
        <f t="shared" si="192"/>
        <v>0</v>
      </c>
      <c r="J310" s="168"/>
      <c r="K310" s="195" t="s">
        <v>23</v>
      </c>
      <c r="L310" s="196">
        <v>0</v>
      </c>
      <c r="M310" s="196">
        <v>0</v>
      </c>
      <c r="N310" s="196">
        <v>0</v>
      </c>
      <c r="O310" s="196">
        <v>0</v>
      </c>
      <c r="P310" s="196">
        <v>0</v>
      </c>
      <c r="Q310" s="196">
        <v>0</v>
      </c>
      <c r="R310" s="197">
        <v>0</v>
      </c>
      <c r="S310" s="198">
        <f t="shared" si="193"/>
        <v>0</v>
      </c>
      <c r="U310" s="236" t="s">
        <v>66</v>
      </c>
      <c r="V310" s="237">
        <v>0</v>
      </c>
      <c r="W310" s="237">
        <v>0</v>
      </c>
      <c r="X310" s="237">
        <v>0</v>
      </c>
      <c r="Y310" s="237">
        <v>0</v>
      </c>
      <c r="Z310" s="237">
        <v>0</v>
      </c>
      <c r="AA310" s="237">
        <v>0</v>
      </c>
      <c r="AB310" s="237">
        <v>0</v>
      </c>
      <c r="AC310" s="237">
        <v>0</v>
      </c>
      <c r="AD310" s="237">
        <v>0</v>
      </c>
      <c r="AE310" s="237">
        <v>0</v>
      </c>
      <c r="AF310" s="237">
        <v>0</v>
      </c>
      <c r="AG310" s="237">
        <v>0</v>
      </c>
      <c r="AH310" s="125">
        <v>0</v>
      </c>
      <c r="AI310" s="238">
        <f t="shared" si="194"/>
        <v>0</v>
      </c>
      <c r="BA310" s="160"/>
      <c r="BR310" s="160"/>
      <c r="CG310" s="160"/>
    </row>
    <row r="311" spans="1:85">
      <c r="A311" s="199" t="s">
        <v>19</v>
      </c>
      <c r="B311" s="200">
        <v>0</v>
      </c>
      <c r="C311" s="200">
        <v>0</v>
      </c>
      <c r="D311" s="200">
        <v>0</v>
      </c>
      <c r="E311" s="200">
        <v>0</v>
      </c>
      <c r="F311" s="362"/>
      <c r="G311" s="200">
        <v>0</v>
      </c>
      <c r="H311" s="201">
        <v>0</v>
      </c>
      <c r="I311" s="202">
        <f t="shared" si="192"/>
        <v>0</v>
      </c>
      <c r="J311" s="168"/>
      <c r="K311" s="203" t="s">
        <v>19</v>
      </c>
      <c r="L311" s="200">
        <v>0</v>
      </c>
      <c r="M311" s="200">
        <v>0</v>
      </c>
      <c r="N311" s="200">
        <v>0</v>
      </c>
      <c r="O311" s="200">
        <v>0</v>
      </c>
      <c r="P311" s="200">
        <v>0</v>
      </c>
      <c r="Q311" s="200">
        <v>0</v>
      </c>
      <c r="R311" s="204">
        <v>0</v>
      </c>
      <c r="S311" s="205">
        <f t="shared" si="193"/>
        <v>0</v>
      </c>
      <c r="U311" s="239" t="s">
        <v>19</v>
      </c>
      <c r="V311" s="240">
        <v>0</v>
      </c>
      <c r="W311" s="240">
        <v>0</v>
      </c>
      <c r="X311" s="240">
        <v>0</v>
      </c>
      <c r="Y311" s="240">
        <v>0</v>
      </c>
      <c r="Z311" s="240">
        <v>0</v>
      </c>
      <c r="AA311" s="240">
        <v>0</v>
      </c>
      <c r="AB311" s="240">
        <v>0</v>
      </c>
      <c r="AC311" s="240">
        <v>0</v>
      </c>
      <c r="AD311" s="241">
        <v>0</v>
      </c>
      <c r="AE311" s="241">
        <v>0</v>
      </c>
      <c r="AF311" s="241">
        <v>0</v>
      </c>
      <c r="AG311" s="241">
        <v>0</v>
      </c>
      <c r="AH311" s="241">
        <v>0</v>
      </c>
      <c r="AI311" s="242">
        <f t="shared" si="194"/>
        <v>0</v>
      </c>
      <c r="BA311" s="160"/>
      <c r="BR311" s="160"/>
      <c r="CG311" s="160"/>
    </row>
    <row r="312" spans="1:85">
      <c r="A312" s="191" t="s">
        <v>20</v>
      </c>
      <c r="B312" s="192">
        <v>0</v>
      </c>
      <c r="C312" s="192">
        <v>0</v>
      </c>
      <c r="D312" s="192">
        <v>0</v>
      </c>
      <c r="E312" s="192">
        <v>0</v>
      </c>
      <c r="F312" s="362"/>
      <c r="G312" s="192">
        <v>0</v>
      </c>
      <c r="H312" s="193">
        <v>0</v>
      </c>
      <c r="I312" s="194">
        <f t="shared" si="192"/>
        <v>0</v>
      </c>
      <c r="J312" s="168"/>
      <c r="K312" s="195" t="s">
        <v>20</v>
      </c>
      <c r="L312" s="196">
        <v>0</v>
      </c>
      <c r="M312" s="196">
        <v>0</v>
      </c>
      <c r="N312" s="196">
        <v>0</v>
      </c>
      <c r="O312" s="196">
        <v>0</v>
      </c>
      <c r="P312" s="196">
        <v>0</v>
      </c>
      <c r="Q312" s="196">
        <v>0</v>
      </c>
      <c r="R312" s="197">
        <v>0</v>
      </c>
      <c r="S312" s="198">
        <f t="shared" si="193"/>
        <v>0</v>
      </c>
      <c r="U312" s="236" t="s">
        <v>20</v>
      </c>
      <c r="V312" s="237">
        <v>0</v>
      </c>
      <c r="W312" s="237">
        <v>0</v>
      </c>
      <c r="X312" s="237">
        <v>0</v>
      </c>
      <c r="Y312" s="237">
        <v>0</v>
      </c>
      <c r="Z312" s="237">
        <v>0</v>
      </c>
      <c r="AA312" s="237">
        <v>0</v>
      </c>
      <c r="AB312" s="237">
        <v>0</v>
      </c>
      <c r="AC312" s="237">
        <v>0</v>
      </c>
      <c r="AD312" s="237">
        <v>0</v>
      </c>
      <c r="AE312" s="237">
        <v>0</v>
      </c>
      <c r="AF312" s="237">
        <v>0</v>
      </c>
      <c r="AG312" s="237">
        <v>0</v>
      </c>
      <c r="AH312" s="125">
        <v>0</v>
      </c>
      <c r="AI312" s="238">
        <f t="shared" si="194"/>
        <v>0</v>
      </c>
      <c r="BA312" s="160"/>
      <c r="BR312" s="160"/>
      <c r="CG312" s="160"/>
    </row>
    <row r="313" spans="1:85" ht="15" thickBot="1">
      <c r="A313" s="206" t="s">
        <v>11</v>
      </c>
      <c r="B313" s="207">
        <v>0</v>
      </c>
      <c r="C313" s="207">
        <v>0</v>
      </c>
      <c r="D313" s="207">
        <v>0</v>
      </c>
      <c r="E313" s="207">
        <v>0</v>
      </c>
      <c r="F313" s="363"/>
      <c r="G313" s="207">
        <v>0</v>
      </c>
      <c r="H313" s="208">
        <v>0</v>
      </c>
      <c r="I313" s="209">
        <f t="shared" si="192"/>
        <v>0</v>
      </c>
      <c r="J313" s="168"/>
      <c r="K313" s="210" t="s">
        <v>11</v>
      </c>
      <c r="L313" s="207">
        <v>0</v>
      </c>
      <c r="M313" s="207">
        <v>0</v>
      </c>
      <c r="N313" s="207">
        <v>0</v>
      </c>
      <c r="O313" s="207">
        <v>0</v>
      </c>
      <c r="P313" s="207">
        <v>0</v>
      </c>
      <c r="Q313" s="207">
        <v>0</v>
      </c>
      <c r="R313" s="211">
        <v>0</v>
      </c>
      <c r="S313" s="212">
        <f t="shared" si="193"/>
        <v>0</v>
      </c>
      <c r="U313" s="239" t="s">
        <v>11</v>
      </c>
      <c r="V313" s="240">
        <v>0</v>
      </c>
      <c r="W313" s="240">
        <v>0</v>
      </c>
      <c r="X313" s="240">
        <v>0</v>
      </c>
      <c r="Y313" s="240">
        <v>0</v>
      </c>
      <c r="Z313" s="240">
        <v>0</v>
      </c>
      <c r="AA313" s="240">
        <v>0</v>
      </c>
      <c r="AB313" s="240">
        <v>0</v>
      </c>
      <c r="AC313" s="240">
        <v>0</v>
      </c>
      <c r="AD313" s="241">
        <v>0</v>
      </c>
      <c r="AE313" s="241">
        <v>0</v>
      </c>
      <c r="AF313" s="241">
        <v>0</v>
      </c>
      <c r="AG313" s="241">
        <v>0</v>
      </c>
      <c r="AH313" s="241">
        <v>0</v>
      </c>
      <c r="AI313" s="242">
        <f t="shared" si="194"/>
        <v>0</v>
      </c>
      <c r="BA313" s="160"/>
      <c r="BR313" s="160"/>
      <c r="CG313" s="160"/>
    </row>
    <row r="314" spans="1:85" ht="15">
      <c r="A314" s="213" t="s">
        <v>26</v>
      </c>
      <c r="B314" s="214">
        <f>SUM(B293:B309)</f>
        <v>218.27981163936181</v>
      </c>
      <c r="C314" s="214">
        <f t="shared" ref="C314:H314" si="195">SUM(C293:C309)</f>
        <v>868.05159091964185</v>
      </c>
      <c r="D314" s="214">
        <f t="shared" si="195"/>
        <v>208.9187597379115</v>
      </c>
      <c r="E314" s="214">
        <f t="shared" si="195"/>
        <v>561.94115478113292</v>
      </c>
      <c r="F314" s="214">
        <f t="shared" si="195"/>
        <v>0</v>
      </c>
      <c r="G314" s="214">
        <f t="shared" si="195"/>
        <v>37.489272815622492</v>
      </c>
      <c r="H314" s="216">
        <f t="shared" si="195"/>
        <v>0</v>
      </c>
      <c r="I314" s="173">
        <f t="shared" ref="I314" si="196">SUM(I293:I309)</f>
        <v>1894.6805898936707</v>
      </c>
      <c r="J314" s="168"/>
      <c r="K314" s="215" t="s">
        <v>26</v>
      </c>
      <c r="L314" s="214">
        <f>SUM(L293:L309)</f>
        <v>218.27981163936181</v>
      </c>
      <c r="M314" s="214">
        <f t="shared" ref="M314:R314" si="197">SUM(M293:M309)</f>
        <v>868.05159091964185</v>
      </c>
      <c r="N314" s="214">
        <f t="shared" si="197"/>
        <v>208.9187597379115</v>
      </c>
      <c r="O314" s="214">
        <f t="shared" si="197"/>
        <v>561.94115478113292</v>
      </c>
      <c r="P314" s="214">
        <f t="shared" si="197"/>
        <v>286.75496096874207</v>
      </c>
      <c r="Q314" s="214">
        <f t="shared" si="197"/>
        <v>37.489272815622492</v>
      </c>
      <c r="R314" s="216">
        <f t="shared" si="197"/>
        <v>0</v>
      </c>
      <c r="S314" s="217">
        <f t="shared" ref="S314" si="198">SUM(S293:S309)</f>
        <v>2181.435550862413</v>
      </c>
      <c r="T314" s="160" t="str">
        <f>IF(ABS(S314-AI314)&gt;0.01,S314-AI314,"")</f>
        <v/>
      </c>
      <c r="U314" s="243" t="s">
        <v>63</v>
      </c>
      <c r="V314" s="244">
        <f>SUM(V293:V309)</f>
        <v>120.374778201288</v>
      </c>
      <c r="W314" s="244">
        <f t="shared" ref="W314:AH314" si="199">SUM(W293:W309)</f>
        <v>51.017079548716779</v>
      </c>
      <c r="X314" s="244">
        <f t="shared" si="199"/>
        <v>37.489272815622492</v>
      </c>
      <c r="Y314" s="244">
        <f t="shared" si="199"/>
        <v>868.05159091964185</v>
      </c>
      <c r="Z314" s="244">
        <f t="shared" si="199"/>
        <v>168.42294775123111</v>
      </c>
      <c r="AA314" s="244">
        <f t="shared" si="199"/>
        <v>496.89388655065522</v>
      </c>
      <c r="AB314" s="244">
        <f t="shared" si="199"/>
        <v>286.75496096874207</v>
      </c>
      <c r="AC314" s="244">
        <f t="shared" si="199"/>
        <v>152.43103410651523</v>
      </c>
      <c r="AD314" s="245">
        <f t="shared" si="199"/>
        <v>46.887953889357071</v>
      </c>
      <c r="AE314" s="245">
        <f t="shared" si="199"/>
        <v>65.047268230477755</v>
      </c>
      <c r="AF314" s="245">
        <f t="shared" si="199"/>
        <v>0</v>
      </c>
      <c r="AG314" s="245">
        <f t="shared" si="199"/>
        <v>40.49581198668038</v>
      </c>
      <c r="AH314" s="245">
        <f t="shared" si="199"/>
        <v>0</v>
      </c>
      <c r="AI314" s="246">
        <f>SUM(V314:AC314)</f>
        <v>2181.435550862413</v>
      </c>
      <c r="BA314" s="160"/>
      <c r="BR314" s="160"/>
      <c r="CG314" s="160"/>
    </row>
    <row r="315" spans="1:85" s="23" customFormat="1" ht="15" thickBot="1">
      <c r="A315" s="30" t="s">
        <v>88</v>
      </c>
      <c r="B315" s="47">
        <f>IF($I314=0,"-",B314/$I314)</f>
        <v>0.11520665425279501</v>
      </c>
      <c r="C315" s="47">
        <f t="shared" ref="C315:H315" si="200">IF($I314=0,"-",C314/$I314)</f>
        <v>0.45815194157256706</v>
      </c>
      <c r="D315" s="47">
        <f t="shared" si="200"/>
        <v>0.11026595239973193</v>
      </c>
      <c r="E315" s="47">
        <f t="shared" si="200"/>
        <v>0.2965888592402105</v>
      </c>
      <c r="F315" s="47">
        <f t="shared" si="200"/>
        <v>0</v>
      </c>
      <c r="G315" s="47">
        <f t="shared" si="200"/>
        <v>1.978659253469546E-2</v>
      </c>
      <c r="H315" s="70">
        <f t="shared" si="200"/>
        <v>0</v>
      </c>
      <c r="I315" s="48">
        <f>SUM(B315:H315)</f>
        <v>1</v>
      </c>
      <c r="J315" s="160"/>
      <c r="K315" s="81" t="s">
        <v>88</v>
      </c>
      <c r="L315" s="98">
        <f>IF($S314=0,"-",L314/$S314)</f>
        <v>0.10006246187427661</v>
      </c>
      <c r="M315" s="98">
        <f t="shared" ref="M315:R315" si="201">IF($S314=0,"-",M314/$S314)</f>
        <v>0.39792676459153908</v>
      </c>
      <c r="N315" s="98">
        <f t="shared" si="201"/>
        <v>9.5771227188131747E-2</v>
      </c>
      <c r="O315" s="98">
        <f t="shared" si="201"/>
        <v>0.25760153883940051</v>
      </c>
      <c r="P315" s="98">
        <f t="shared" si="201"/>
        <v>0.13145241025130255</v>
      </c>
      <c r="Q315" s="98">
        <f t="shared" si="201"/>
        <v>1.7185597255349308E-2</v>
      </c>
      <c r="R315" s="99">
        <f t="shared" si="201"/>
        <v>0</v>
      </c>
      <c r="S315" s="100">
        <f>SUM(L315:R315)</f>
        <v>0.99999999999999967</v>
      </c>
      <c r="U315" s="110" t="s">
        <v>88</v>
      </c>
      <c r="V315" s="133">
        <f>+V314/$AI314</f>
        <v>5.5181450652392085E-2</v>
      </c>
      <c r="W315" s="133">
        <f t="shared" ref="W315:AH315" si="202">+W314/$AI314</f>
        <v>2.3386929551298265E-2</v>
      </c>
      <c r="X315" s="133">
        <f t="shared" si="202"/>
        <v>1.7185597255349308E-2</v>
      </c>
      <c r="Y315" s="133">
        <f t="shared" si="202"/>
        <v>0.39792676459153908</v>
      </c>
      <c r="Z315" s="133">
        <f t="shared" si="202"/>
        <v>7.7207391107496373E-2</v>
      </c>
      <c r="AA315" s="133">
        <f t="shared" si="202"/>
        <v>0.22778297821093646</v>
      </c>
      <c r="AB315" s="133">
        <f t="shared" si="202"/>
        <v>0.13145241025130255</v>
      </c>
      <c r="AC315" s="133">
        <f t="shared" si="202"/>
        <v>6.9876478379685733E-2</v>
      </c>
      <c r="AD315" s="133">
        <f t="shared" si="202"/>
        <v>2.1494081670586276E-2</v>
      </c>
      <c r="AE315" s="133">
        <f t="shared" si="202"/>
        <v>2.9818560628464059E-2</v>
      </c>
      <c r="AF315" s="133">
        <f t="shared" si="202"/>
        <v>0</v>
      </c>
      <c r="AG315" s="133">
        <f t="shared" si="202"/>
        <v>1.8563836080635381E-2</v>
      </c>
      <c r="AH315" s="133">
        <f t="shared" si="202"/>
        <v>0</v>
      </c>
      <c r="AI315" s="134">
        <f>SUM(V315:AC315)</f>
        <v>1</v>
      </c>
    </row>
    <row r="316" spans="1:85" ht="15" thickBot="1">
      <c r="A316" s="247"/>
      <c r="B316" s="247"/>
      <c r="C316" s="247"/>
      <c r="D316" s="247"/>
      <c r="E316" s="247"/>
      <c r="F316" s="247"/>
      <c r="G316" s="247"/>
      <c r="H316" s="247"/>
      <c r="I316" s="247"/>
      <c r="K316" s="247"/>
      <c r="L316" s="247"/>
      <c r="M316" s="247"/>
      <c r="N316" s="247"/>
      <c r="O316" s="247"/>
      <c r="P316" s="247"/>
      <c r="Q316" s="247"/>
      <c r="R316" s="247"/>
      <c r="S316" s="247"/>
      <c r="AI316" s="168"/>
      <c r="BA316" s="160"/>
      <c r="BR316" s="160"/>
      <c r="CG316" s="160"/>
    </row>
    <row r="317" spans="1:85" ht="28.5">
      <c r="A317" s="312" t="s">
        <v>39</v>
      </c>
      <c r="B317" s="164" t="s">
        <v>0</v>
      </c>
      <c r="C317" s="164" t="s">
        <v>1</v>
      </c>
      <c r="D317" s="164" t="s">
        <v>2</v>
      </c>
      <c r="E317" s="164" t="s">
        <v>3</v>
      </c>
      <c r="F317" s="164" t="s">
        <v>27</v>
      </c>
      <c r="G317" s="164" t="s">
        <v>4</v>
      </c>
      <c r="H317" s="164" t="s">
        <v>5</v>
      </c>
      <c r="I317" s="165" t="s">
        <v>6</v>
      </c>
      <c r="K317" s="314" t="s">
        <v>39</v>
      </c>
      <c r="L317" s="166" t="s">
        <v>0</v>
      </c>
      <c r="M317" s="166" t="s">
        <v>1</v>
      </c>
      <c r="N317" s="166" t="s">
        <v>2</v>
      </c>
      <c r="O317" s="166" t="s">
        <v>3</v>
      </c>
      <c r="P317" s="166" t="s">
        <v>27</v>
      </c>
      <c r="Q317" s="166" t="s">
        <v>4</v>
      </c>
      <c r="R317" s="166" t="s">
        <v>5</v>
      </c>
      <c r="S317" s="167" t="s">
        <v>6</v>
      </c>
      <c r="U317" s="316" t="s">
        <v>39</v>
      </c>
      <c r="V317" s="219" t="s">
        <v>74</v>
      </c>
      <c r="W317" s="219" t="s">
        <v>75</v>
      </c>
      <c r="X317" s="219" t="s">
        <v>4</v>
      </c>
      <c r="Y317" s="219" t="s">
        <v>1</v>
      </c>
      <c r="Z317" s="219" t="s">
        <v>2</v>
      </c>
      <c r="AA317" s="219" t="s">
        <v>3</v>
      </c>
      <c r="AB317" s="219" t="s">
        <v>55</v>
      </c>
      <c r="AC317" s="219" t="s">
        <v>68</v>
      </c>
      <c r="AD317" s="220" t="s">
        <v>76</v>
      </c>
      <c r="AE317" s="220" t="s">
        <v>83</v>
      </c>
      <c r="AF317" s="220" t="s">
        <v>77</v>
      </c>
      <c r="AG317" s="220" t="s">
        <v>84</v>
      </c>
      <c r="AH317" s="220" t="s">
        <v>85</v>
      </c>
      <c r="AI317" s="221" t="s">
        <v>63</v>
      </c>
      <c r="BA317" s="160"/>
      <c r="BR317" s="160"/>
      <c r="CG317" s="160"/>
    </row>
    <row r="318" spans="1:85" ht="15">
      <c r="A318" s="313" t="s">
        <v>39</v>
      </c>
      <c r="B318" s="318" t="s">
        <v>69</v>
      </c>
      <c r="C318" s="319"/>
      <c r="D318" s="319"/>
      <c r="E318" s="319"/>
      <c r="F318" s="319"/>
      <c r="G318" s="319"/>
      <c r="H318" s="319"/>
      <c r="I318" s="320"/>
      <c r="K318" s="315" t="s">
        <v>39</v>
      </c>
      <c r="L318" s="321" t="s">
        <v>69</v>
      </c>
      <c r="M318" s="322"/>
      <c r="N318" s="322"/>
      <c r="O318" s="322"/>
      <c r="P318" s="322"/>
      <c r="Q318" s="322"/>
      <c r="R318" s="322"/>
      <c r="S318" s="323"/>
      <c r="U318" s="317" t="s">
        <v>39</v>
      </c>
      <c r="V318" s="324" t="s">
        <v>69</v>
      </c>
      <c r="W318" s="324"/>
      <c r="X318" s="324"/>
      <c r="Y318" s="324"/>
      <c r="Z318" s="324"/>
      <c r="AA318" s="324"/>
      <c r="AB318" s="324"/>
      <c r="AC318" s="324"/>
      <c r="AD318" s="324"/>
      <c r="AE318" s="324"/>
      <c r="AF318" s="324"/>
      <c r="AG318" s="324"/>
      <c r="AH318" s="324"/>
      <c r="AI318" s="325"/>
      <c r="BA318" s="160"/>
      <c r="BR318" s="160"/>
      <c r="CG318" s="160"/>
    </row>
    <row r="319" spans="1:85" ht="15">
      <c r="A319" s="170" t="s">
        <v>7</v>
      </c>
      <c r="B319" s="171">
        <v>0</v>
      </c>
      <c r="C319" s="171">
        <v>0</v>
      </c>
      <c r="D319" s="171">
        <v>0</v>
      </c>
      <c r="E319" s="171">
        <v>0</v>
      </c>
      <c r="F319" s="361"/>
      <c r="G319" s="171">
        <v>0</v>
      </c>
      <c r="H319" s="172">
        <v>0</v>
      </c>
      <c r="I319" s="173">
        <f>SUM(B319:H319)</f>
        <v>0</v>
      </c>
      <c r="J319" s="168"/>
      <c r="K319" s="222" t="s">
        <v>7</v>
      </c>
      <c r="L319" s="171">
        <v>0</v>
      </c>
      <c r="M319" s="171">
        <v>0</v>
      </c>
      <c r="N319" s="171">
        <v>0</v>
      </c>
      <c r="O319" s="171">
        <v>0</v>
      </c>
      <c r="P319" s="171">
        <v>0</v>
      </c>
      <c r="Q319" s="171">
        <v>0</v>
      </c>
      <c r="R319" s="223">
        <v>0</v>
      </c>
      <c r="S319" s="224">
        <f>SUM(L319:R319)</f>
        <v>0</v>
      </c>
      <c r="U319" s="225" t="s">
        <v>7</v>
      </c>
      <c r="V319" s="226">
        <v>0</v>
      </c>
      <c r="W319" s="226">
        <v>0</v>
      </c>
      <c r="X319" s="226">
        <v>0</v>
      </c>
      <c r="Y319" s="226">
        <v>0</v>
      </c>
      <c r="Z319" s="226">
        <v>0</v>
      </c>
      <c r="AA319" s="226">
        <v>0</v>
      </c>
      <c r="AB319" s="226">
        <v>0</v>
      </c>
      <c r="AC319" s="227">
        <v>0</v>
      </c>
      <c r="AD319" s="228">
        <v>0</v>
      </c>
      <c r="AE319" s="228">
        <v>0</v>
      </c>
      <c r="AF319" s="228">
        <v>0</v>
      </c>
      <c r="AG319" s="228">
        <v>0</v>
      </c>
      <c r="AH319" s="228">
        <v>0</v>
      </c>
      <c r="AI319" s="229">
        <f>SUM(V319:AC319)</f>
        <v>0</v>
      </c>
      <c r="BA319" s="160"/>
      <c r="BR319" s="160"/>
      <c r="CG319" s="160"/>
    </row>
    <row r="320" spans="1:85" ht="15">
      <c r="A320" s="178" t="s">
        <v>8</v>
      </c>
      <c r="B320" s="179">
        <v>0</v>
      </c>
      <c r="C320" s="179">
        <v>0</v>
      </c>
      <c r="D320" s="179">
        <v>0</v>
      </c>
      <c r="E320" s="179">
        <v>0</v>
      </c>
      <c r="F320" s="362"/>
      <c r="G320" s="179">
        <v>0</v>
      </c>
      <c r="H320" s="180">
        <v>0</v>
      </c>
      <c r="I320" s="181">
        <f t="shared" ref="I320:I339" si="203">SUM(B320:H320)</f>
        <v>0</v>
      </c>
      <c r="J320" s="168"/>
      <c r="K320" s="182" t="s">
        <v>8</v>
      </c>
      <c r="L320" s="183">
        <v>0</v>
      </c>
      <c r="M320" s="183">
        <v>0</v>
      </c>
      <c r="N320" s="183">
        <v>0</v>
      </c>
      <c r="O320" s="183">
        <v>0</v>
      </c>
      <c r="P320" s="183">
        <v>0</v>
      </c>
      <c r="Q320" s="183">
        <v>0</v>
      </c>
      <c r="R320" s="184">
        <v>0</v>
      </c>
      <c r="S320" s="185">
        <f t="shared" ref="S320:S339" si="204">SUM(L320:R320)</f>
        <v>0</v>
      </c>
      <c r="U320" s="230" t="s">
        <v>8</v>
      </c>
      <c r="V320" s="231">
        <v>0</v>
      </c>
      <c r="W320" s="231">
        <v>0</v>
      </c>
      <c r="X320" s="231">
        <v>0</v>
      </c>
      <c r="Y320" s="231">
        <v>0</v>
      </c>
      <c r="Z320" s="231">
        <v>0</v>
      </c>
      <c r="AA320" s="231">
        <v>0</v>
      </c>
      <c r="AB320" s="231">
        <v>0</v>
      </c>
      <c r="AC320" s="232">
        <v>0</v>
      </c>
      <c r="AD320" s="231">
        <v>0</v>
      </c>
      <c r="AE320" s="231">
        <v>0</v>
      </c>
      <c r="AF320" s="231">
        <v>0</v>
      </c>
      <c r="AG320" s="231">
        <v>0</v>
      </c>
      <c r="AH320" s="231">
        <v>0</v>
      </c>
      <c r="AI320" s="233">
        <f t="shared" ref="AI320:AI339" si="205">SUM(V320:AC320)</f>
        <v>0</v>
      </c>
      <c r="BA320" s="160"/>
      <c r="BR320" s="160"/>
      <c r="CG320" s="160"/>
    </row>
    <row r="321" spans="1:85" ht="15">
      <c r="A321" s="186" t="s">
        <v>10</v>
      </c>
      <c r="B321" s="175">
        <v>0</v>
      </c>
      <c r="C321" s="175">
        <v>0</v>
      </c>
      <c r="D321" s="175">
        <v>0</v>
      </c>
      <c r="E321" s="175">
        <v>0</v>
      </c>
      <c r="F321" s="362"/>
      <c r="G321" s="175">
        <v>0</v>
      </c>
      <c r="H321" s="187">
        <v>0</v>
      </c>
      <c r="I321" s="173">
        <f t="shared" si="203"/>
        <v>0</v>
      </c>
      <c r="J321" s="168"/>
      <c r="K321" s="188" t="s">
        <v>10</v>
      </c>
      <c r="L321" s="175">
        <v>0</v>
      </c>
      <c r="M321" s="175">
        <v>0</v>
      </c>
      <c r="N321" s="175">
        <v>0</v>
      </c>
      <c r="O321" s="175">
        <v>0</v>
      </c>
      <c r="P321" s="175">
        <v>0</v>
      </c>
      <c r="Q321" s="175">
        <v>0</v>
      </c>
      <c r="R321" s="176">
        <v>0</v>
      </c>
      <c r="S321" s="177">
        <f t="shared" si="204"/>
        <v>0</v>
      </c>
      <c r="U321" s="234" t="s">
        <v>10</v>
      </c>
      <c r="V321" s="226">
        <v>0</v>
      </c>
      <c r="W321" s="226">
        <v>0</v>
      </c>
      <c r="X321" s="226">
        <v>0</v>
      </c>
      <c r="Y321" s="226">
        <v>0</v>
      </c>
      <c r="Z321" s="226">
        <v>0</v>
      </c>
      <c r="AA321" s="226">
        <v>0</v>
      </c>
      <c r="AB321" s="226">
        <v>0</v>
      </c>
      <c r="AC321" s="227">
        <v>0</v>
      </c>
      <c r="AD321" s="228">
        <v>0</v>
      </c>
      <c r="AE321" s="228">
        <v>0</v>
      </c>
      <c r="AF321" s="228">
        <v>0</v>
      </c>
      <c r="AG321" s="228">
        <v>0</v>
      </c>
      <c r="AH321" s="228">
        <v>0</v>
      </c>
      <c r="AI321" s="229">
        <f t="shared" si="205"/>
        <v>0</v>
      </c>
      <c r="BA321" s="160"/>
      <c r="BR321" s="160"/>
      <c r="CG321" s="160"/>
    </row>
    <row r="322" spans="1:85" ht="15">
      <c r="A322" s="178" t="s">
        <v>56</v>
      </c>
      <c r="B322" s="179">
        <v>0</v>
      </c>
      <c r="C322" s="179">
        <v>0</v>
      </c>
      <c r="D322" s="179">
        <v>0</v>
      </c>
      <c r="E322" s="179">
        <v>0</v>
      </c>
      <c r="F322" s="362"/>
      <c r="G322" s="179">
        <v>0</v>
      </c>
      <c r="H322" s="180">
        <v>0</v>
      </c>
      <c r="I322" s="181">
        <f t="shared" si="203"/>
        <v>0</v>
      </c>
      <c r="J322" s="168"/>
      <c r="K322" s="182" t="s">
        <v>56</v>
      </c>
      <c r="L322" s="183">
        <v>0</v>
      </c>
      <c r="M322" s="183">
        <v>0</v>
      </c>
      <c r="N322" s="183">
        <v>0</v>
      </c>
      <c r="O322" s="183">
        <v>0</v>
      </c>
      <c r="P322" s="183">
        <v>0</v>
      </c>
      <c r="Q322" s="183">
        <v>0</v>
      </c>
      <c r="R322" s="184">
        <v>0</v>
      </c>
      <c r="S322" s="185">
        <f t="shared" si="204"/>
        <v>0</v>
      </c>
      <c r="U322" s="230" t="s">
        <v>56</v>
      </c>
      <c r="V322" s="231">
        <v>0</v>
      </c>
      <c r="W322" s="231">
        <v>0</v>
      </c>
      <c r="X322" s="231">
        <v>0</v>
      </c>
      <c r="Y322" s="231">
        <v>0</v>
      </c>
      <c r="Z322" s="231">
        <v>0</v>
      </c>
      <c r="AA322" s="231">
        <v>0</v>
      </c>
      <c r="AB322" s="231">
        <v>0</v>
      </c>
      <c r="AC322" s="232">
        <v>0</v>
      </c>
      <c r="AD322" s="231">
        <v>0</v>
      </c>
      <c r="AE322" s="231">
        <v>0</v>
      </c>
      <c r="AF322" s="231">
        <v>0</v>
      </c>
      <c r="AG322" s="231">
        <v>0</v>
      </c>
      <c r="AH322" s="231">
        <v>0</v>
      </c>
      <c r="AI322" s="233">
        <f t="shared" si="205"/>
        <v>0</v>
      </c>
      <c r="BA322" s="160"/>
      <c r="BR322" s="160"/>
      <c r="CG322" s="160"/>
    </row>
    <row r="323" spans="1:85" ht="15">
      <c r="A323" s="186" t="s">
        <v>16</v>
      </c>
      <c r="B323" s="175">
        <v>2.4338079464980305</v>
      </c>
      <c r="C323" s="175">
        <v>6.5913079764206648</v>
      </c>
      <c r="D323" s="175">
        <v>3.6884620870040759</v>
      </c>
      <c r="E323" s="175">
        <v>0</v>
      </c>
      <c r="F323" s="362"/>
      <c r="G323" s="175">
        <v>0</v>
      </c>
      <c r="H323" s="187">
        <v>0</v>
      </c>
      <c r="I323" s="173">
        <f t="shared" si="203"/>
        <v>12.713578009922772</v>
      </c>
      <c r="J323" s="168"/>
      <c r="K323" s="188" t="s">
        <v>16</v>
      </c>
      <c r="L323" s="175">
        <v>2.4338079464980305</v>
      </c>
      <c r="M323" s="175">
        <v>6.5913079764206648</v>
      </c>
      <c r="N323" s="175">
        <v>3.6884620870040759</v>
      </c>
      <c r="O323" s="175">
        <v>0</v>
      </c>
      <c r="P323" s="175">
        <v>0</v>
      </c>
      <c r="Q323" s="175">
        <v>0</v>
      </c>
      <c r="R323" s="176">
        <v>0</v>
      </c>
      <c r="S323" s="177">
        <f t="shared" si="204"/>
        <v>12.713578009922772</v>
      </c>
      <c r="U323" s="234" t="s">
        <v>16</v>
      </c>
      <c r="V323" s="226">
        <v>2.4338079464980305</v>
      </c>
      <c r="W323" s="226">
        <v>0</v>
      </c>
      <c r="X323" s="226">
        <v>0</v>
      </c>
      <c r="Y323" s="226">
        <v>6.5913079764206648</v>
      </c>
      <c r="Z323" s="226">
        <v>3.6884620870040759</v>
      </c>
      <c r="AA323" s="226">
        <v>0</v>
      </c>
      <c r="AB323" s="226">
        <v>0</v>
      </c>
      <c r="AC323" s="227">
        <v>0</v>
      </c>
      <c r="AD323" s="228">
        <v>0</v>
      </c>
      <c r="AE323" s="228">
        <v>0</v>
      </c>
      <c r="AF323" s="228">
        <v>0</v>
      </c>
      <c r="AG323" s="228">
        <v>0</v>
      </c>
      <c r="AH323" s="228">
        <v>0</v>
      </c>
      <c r="AI323" s="229">
        <f t="shared" si="205"/>
        <v>12.713578009922772</v>
      </c>
      <c r="BA323" s="160"/>
      <c r="BR323" s="160"/>
      <c r="CG323" s="160"/>
    </row>
    <row r="324" spans="1:85" ht="15">
      <c r="A324" s="178" t="s">
        <v>15</v>
      </c>
      <c r="B324" s="179">
        <v>8.1498948264794002</v>
      </c>
      <c r="C324" s="179">
        <v>3.6182227541193607E-4</v>
      </c>
      <c r="D324" s="179">
        <v>0</v>
      </c>
      <c r="E324" s="179">
        <v>0</v>
      </c>
      <c r="F324" s="362"/>
      <c r="G324" s="179">
        <v>0</v>
      </c>
      <c r="H324" s="180">
        <v>0</v>
      </c>
      <c r="I324" s="181">
        <f t="shared" si="203"/>
        <v>8.1502566487548123</v>
      </c>
      <c r="J324" s="168"/>
      <c r="K324" s="182" t="s">
        <v>15</v>
      </c>
      <c r="L324" s="183">
        <v>8.1498948264794002</v>
      </c>
      <c r="M324" s="183">
        <v>3.6182227541193607E-4</v>
      </c>
      <c r="N324" s="183">
        <v>0</v>
      </c>
      <c r="O324" s="183">
        <v>0</v>
      </c>
      <c r="P324" s="183">
        <v>0</v>
      </c>
      <c r="Q324" s="183">
        <v>0</v>
      </c>
      <c r="R324" s="184">
        <v>0</v>
      </c>
      <c r="S324" s="185">
        <f t="shared" si="204"/>
        <v>8.1502566487548123</v>
      </c>
      <c r="U324" s="230" t="s">
        <v>57</v>
      </c>
      <c r="V324" s="231">
        <v>8.1459160550642782</v>
      </c>
      <c r="W324" s="231">
        <v>0</v>
      </c>
      <c r="X324" s="231">
        <v>0</v>
      </c>
      <c r="Y324" s="231">
        <v>3.6182227541193607E-4</v>
      </c>
      <c r="Z324" s="231">
        <v>0</v>
      </c>
      <c r="AA324" s="231">
        <v>0</v>
      </c>
      <c r="AB324" s="231">
        <v>0</v>
      </c>
      <c r="AC324" s="232">
        <v>3.9787714151218465E-3</v>
      </c>
      <c r="AD324" s="231">
        <v>3.9787714151218465E-3</v>
      </c>
      <c r="AE324" s="231">
        <v>0</v>
      </c>
      <c r="AF324" s="231">
        <v>0</v>
      </c>
      <c r="AG324" s="231">
        <v>0</v>
      </c>
      <c r="AH324" s="231">
        <v>0</v>
      </c>
      <c r="AI324" s="233">
        <f t="shared" si="205"/>
        <v>8.1502566487548123</v>
      </c>
      <c r="BA324" s="160"/>
      <c r="BR324" s="160"/>
      <c r="CG324" s="160"/>
    </row>
    <row r="325" spans="1:85" ht="15">
      <c r="A325" s="186" t="s">
        <v>58</v>
      </c>
      <c r="B325" s="175">
        <v>0</v>
      </c>
      <c r="C325" s="175">
        <v>0</v>
      </c>
      <c r="D325" s="175">
        <v>0</v>
      </c>
      <c r="E325" s="175">
        <v>2.4598070003460073</v>
      </c>
      <c r="F325" s="362"/>
      <c r="G325" s="175">
        <v>0</v>
      </c>
      <c r="H325" s="187">
        <v>0</v>
      </c>
      <c r="I325" s="173">
        <f t="shared" si="203"/>
        <v>2.4598070003460073</v>
      </c>
      <c r="J325" s="168"/>
      <c r="K325" s="188" t="s">
        <v>58</v>
      </c>
      <c r="L325" s="175">
        <v>0</v>
      </c>
      <c r="M325" s="175">
        <v>0</v>
      </c>
      <c r="N325" s="175">
        <v>0</v>
      </c>
      <c r="O325" s="175">
        <v>2.4598070003460073</v>
      </c>
      <c r="P325" s="175">
        <v>38.41030289593489</v>
      </c>
      <c r="Q325" s="175">
        <v>0</v>
      </c>
      <c r="R325" s="176">
        <v>0</v>
      </c>
      <c r="S325" s="177">
        <f t="shared" si="204"/>
        <v>40.870109896280894</v>
      </c>
      <c r="U325" s="234" t="s">
        <v>58</v>
      </c>
      <c r="V325" s="226">
        <v>0</v>
      </c>
      <c r="W325" s="226">
        <v>0</v>
      </c>
      <c r="X325" s="226">
        <v>0</v>
      </c>
      <c r="Y325" s="226">
        <v>0</v>
      </c>
      <c r="Z325" s="226">
        <v>0</v>
      </c>
      <c r="AA325" s="226">
        <v>2.4598070003460073</v>
      </c>
      <c r="AB325" s="226">
        <v>38.41030289593489</v>
      </c>
      <c r="AC325" s="227">
        <v>0</v>
      </c>
      <c r="AD325" s="226">
        <v>0</v>
      </c>
      <c r="AE325" s="226">
        <v>0</v>
      </c>
      <c r="AF325" s="226">
        <v>0</v>
      </c>
      <c r="AG325" s="226">
        <v>0</v>
      </c>
      <c r="AH325" s="226">
        <v>0</v>
      </c>
      <c r="AI325" s="229">
        <f t="shared" si="205"/>
        <v>40.870109896280894</v>
      </c>
      <c r="BA325" s="160"/>
      <c r="BR325" s="160"/>
      <c r="CG325" s="160"/>
    </row>
    <row r="326" spans="1:85" ht="15">
      <c r="A326" s="178" t="s">
        <v>12</v>
      </c>
      <c r="B326" s="179">
        <v>0</v>
      </c>
      <c r="C326" s="179">
        <v>0</v>
      </c>
      <c r="D326" s="179">
        <v>0</v>
      </c>
      <c r="E326" s="179">
        <v>0</v>
      </c>
      <c r="F326" s="362"/>
      <c r="G326" s="179">
        <v>0</v>
      </c>
      <c r="H326" s="180">
        <v>0</v>
      </c>
      <c r="I326" s="181">
        <f t="shared" si="203"/>
        <v>0</v>
      </c>
      <c r="J326" s="168"/>
      <c r="K326" s="182" t="s">
        <v>12</v>
      </c>
      <c r="L326" s="183">
        <v>0</v>
      </c>
      <c r="M326" s="183">
        <v>0</v>
      </c>
      <c r="N326" s="183">
        <v>0</v>
      </c>
      <c r="O326" s="183">
        <v>0</v>
      </c>
      <c r="P326" s="183">
        <v>11.077359207520677</v>
      </c>
      <c r="Q326" s="183">
        <v>0</v>
      </c>
      <c r="R326" s="184">
        <v>0</v>
      </c>
      <c r="S326" s="185">
        <f t="shared" si="204"/>
        <v>11.077359207520677</v>
      </c>
      <c r="U326" s="230" t="s">
        <v>12</v>
      </c>
      <c r="V326" s="231">
        <v>0</v>
      </c>
      <c r="W326" s="231">
        <v>0</v>
      </c>
      <c r="X326" s="231">
        <v>0</v>
      </c>
      <c r="Y326" s="231">
        <v>0</v>
      </c>
      <c r="Z326" s="231">
        <v>0</v>
      </c>
      <c r="AA326" s="231">
        <v>0</v>
      </c>
      <c r="AB326" s="231">
        <v>11.077359207520677</v>
      </c>
      <c r="AC326" s="232">
        <v>0</v>
      </c>
      <c r="AD326" s="231">
        <v>0</v>
      </c>
      <c r="AE326" s="231">
        <v>0</v>
      </c>
      <c r="AF326" s="231">
        <v>0</v>
      </c>
      <c r="AG326" s="231">
        <v>0</v>
      </c>
      <c r="AH326" s="231">
        <v>0</v>
      </c>
      <c r="AI326" s="233">
        <f t="shared" si="205"/>
        <v>11.077359207520677</v>
      </c>
      <c r="BA326" s="160"/>
      <c r="BR326" s="160"/>
      <c r="CG326" s="160"/>
    </row>
    <row r="327" spans="1:85" ht="15">
      <c r="A327" s="186" t="s">
        <v>59</v>
      </c>
      <c r="B327" s="175">
        <v>0</v>
      </c>
      <c r="C327" s="175">
        <v>0</v>
      </c>
      <c r="D327" s="175">
        <v>0</v>
      </c>
      <c r="E327" s="175">
        <v>0</v>
      </c>
      <c r="F327" s="362"/>
      <c r="G327" s="175">
        <v>0</v>
      </c>
      <c r="H327" s="187">
        <v>0</v>
      </c>
      <c r="I327" s="173">
        <f t="shared" si="203"/>
        <v>0</v>
      </c>
      <c r="J327" s="168"/>
      <c r="K327" s="188" t="s">
        <v>59</v>
      </c>
      <c r="L327" s="175">
        <v>0</v>
      </c>
      <c r="M327" s="175">
        <v>0</v>
      </c>
      <c r="N327" s="175">
        <v>0</v>
      </c>
      <c r="O327" s="175">
        <v>0</v>
      </c>
      <c r="P327" s="175">
        <v>0</v>
      </c>
      <c r="Q327" s="175">
        <v>0</v>
      </c>
      <c r="R327" s="176">
        <v>0</v>
      </c>
      <c r="S327" s="177">
        <f t="shared" si="204"/>
        <v>0</v>
      </c>
      <c r="U327" s="234" t="s">
        <v>59</v>
      </c>
      <c r="V327" s="226">
        <v>0</v>
      </c>
      <c r="W327" s="226">
        <v>0</v>
      </c>
      <c r="X327" s="226">
        <v>0</v>
      </c>
      <c r="Y327" s="226">
        <v>0</v>
      </c>
      <c r="Z327" s="226">
        <v>0</v>
      </c>
      <c r="AA327" s="226">
        <v>0</v>
      </c>
      <c r="AB327" s="226">
        <v>0</v>
      </c>
      <c r="AC327" s="227">
        <v>0</v>
      </c>
      <c r="AD327" s="226">
        <v>0</v>
      </c>
      <c r="AE327" s="226">
        <v>0</v>
      </c>
      <c r="AF327" s="226">
        <v>0</v>
      </c>
      <c r="AG327" s="226">
        <v>0</v>
      </c>
      <c r="AH327" s="226">
        <v>0</v>
      </c>
      <c r="AI327" s="229">
        <f t="shared" si="205"/>
        <v>0</v>
      </c>
      <c r="BA327" s="160"/>
      <c r="BR327" s="160"/>
      <c r="CG327" s="160"/>
    </row>
    <row r="328" spans="1:85" ht="15">
      <c r="A328" s="178" t="s">
        <v>17</v>
      </c>
      <c r="B328" s="179">
        <v>1.4758447381789419</v>
      </c>
      <c r="C328" s="179">
        <v>0</v>
      </c>
      <c r="D328" s="179">
        <v>1.8795221829762458E-2</v>
      </c>
      <c r="E328" s="179">
        <v>0</v>
      </c>
      <c r="F328" s="362"/>
      <c r="G328" s="179">
        <v>0</v>
      </c>
      <c r="H328" s="180">
        <v>0</v>
      </c>
      <c r="I328" s="181">
        <f t="shared" si="203"/>
        <v>1.4946399600087044</v>
      </c>
      <c r="J328" s="168"/>
      <c r="K328" s="182" t="s">
        <v>17</v>
      </c>
      <c r="L328" s="183">
        <v>1.4758447381789419</v>
      </c>
      <c r="M328" s="183">
        <v>0</v>
      </c>
      <c r="N328" s="183">
        <v>1.8795221829762458E-2</v>
      </c>
      <c r="O328" s="183">
        <v>0</v>
      </c>
      <c r="P328" s="183">
        <v>0.13219904232387944</v>
      </c>
      <c r="Q328" s="183">
        <v>0</v>
      </c>
      <c r="R328" s="184">
        <v>0</v>
      </c>
      <c r="S328" s="185">
        <f t="shared" si="204"/>
        <v>1.6268390023325838</v>
      </c>
      <c r="U328" s="230" t="s">
        <v>17</v>
      </c>
      <c r="V328" s="231">
        <v>0</v>
      </c>
      <c r="W328" s="231">
        <v>1.4758447381789419</v>
      </c>
      <c r="X328" s="231">
        <v>0</v>
      </c>
      <c r="Y328" s="231">
        <v>0</v>
      </c>
      <c r="Z328" s="231">
        <v>0</v>
      </c>
      <c r="AA328" s="231">
        <v>0</v>
      </c>
      <c r="AB328" s="231">
        <v>0.13219904232387944</v>
      </c>
      <c r="AC328" s="232">
        <v>1.8795221829762458E-2</v>
      </c>
      <c r="AD328" s="231">
        <v>0</v>
      </c>
      <c r="AE328" s="231">
        <v>0</v>
      </c>
      <c r="AF328" s="231">
        <v>0</v>
      </c>
      <c r="AG328" s="231">
        <v>1.8795221829762458E-2</v>
      </c>
      <c r="AH328" s="231">
        <v>0</v>
      </c>
      <c r="AI328" s="233">
        <f t="shared" si="205"/>
        <v>1.6268390023325838</v>
      </c>
      <c r="BA328" s="160"/>
      <c r="BR328" s="160"/>
      <c r="CG328" s="160"/>
    </row>
    <row r="329" spans="1:85" ht="15">
      <c r="A329" s="186" t="s">
        <v>139</v>
      </c>
      <c r="B329" s="175">
        <v>13.495671709354932</v>
      </c>
      <c r="C329" s="175">
        <v>146.11176735112474</v>
      </c>
      <c r="D329" s="175">
        <v>30.193719796219092</v>
      </c>
      <c r="E329" s="175">
        <v>0</v>
      </c>
      <c r="F329" s="362"/>
      <c r="G329" s="175">
        <v>0</v>
      </c>
      <c r="H329" s="187">
        <v>0</v>
      </c>
      <c r="I329" s="173">
        <f t="shared" si="203"/>
        <v>189.80115885669875</v>
      </c>
      <c r="J329" s="168"/>
      <c r="K329" s="188" t="s">
        <v>139</v>
      </c>
      <c r="L329" s="175">
        <v>13.495671709354932</v>
      </c>
      <c r="M329" s="175">
        <v>146.11176735112474</v>
      </c>
      <c r="N329" s="175">
        <v>30.193719796219092</v>
      </c>
      <c r="O329" s="175">
        <v>0</v>
      </c>
      <c r="P329" s="175">
        <v>1.0362352172944631</v>
      </c>
      <c r="Q329" s="175">
        <v>0</v>
      </c>
      <c r="R329" s="176">
        <v>0</v>
      </c>
      <c r="S329" s="177">
        <f t="shared" si="204"/>
        <v>190.83739407399321</v>
      </c>
      <c r="U329" s="234" t="s">
        <v>139</v>
      </c>
      <c r="V329" s="226">
        <v>13.232264204300073</v>
      </c>
      <c r="W329" s="226">
        <v>0</v>
      </c>
      <c r="X329" s="226">
        <v>0</v>
      </c>
      <c r="Y329" s="226">
        <v>146.11176735112474</v>
      </c>
      <c r="Z329" s="226">
        <v>8.6933750094955169</v>
      </c>
      <c r="AA329" s="226">
        <v>0</v>
      </c>
      <c r="AB329" s="226">
        <v>1.0362352172944631</v>
      </c>
      <c r="AC329" s="227">
        <v>21.763752291778438</v>
      </c>
      <c r="AD329" s="226">
        <v>0.26340750505485966</v>
      </c>
      <c r="AE329" s="226">
        <v>0</v>
      </c>
      <c r="AF329" s="226">
        <v>0</v>
      </c>
      <c r="AG329" s="226">
        <v>21.500344786723577</v>
      </c>
      <c r="AH329" s="226">
        <v>0</v>
      </c>
      <c r="AI329" s="229">
        <f t="shared" si="205"/>
        <v>190.83739407399324</v>
      </c>
      <c r="BA329" s="160"/>
      <c r="BR329" s="160"/>
      <c r="CG329" s="160"/>
    </row>
    <row r="330" spans="1:85" ht="15">
      <c r="A330" s="178" t="s">
        <v>25</v>
      </c>
      <c r="B330" s="179">
        <v>22.398586200634753</v>
      </c>
      <c r="C330" s="179">
        <v>1.2984909422039945</v>
      </c>
      <c r="D330" s="179">
        <v>2.7185096749741713</v>
      </c>
      <c r="E330" s="179">
        <v>326.61449636307162</v>
      </c>
      <c r="F330" s="362"/>
      <c r="G330" s="179">
        <v>15.953353129347946</v>
      </c>
      <c r="H330" s="180">
        <v>0</v>
      </c>
      <c r="I330" s="181">
        <f t="shared" si="203"/>
        <v>368.98343631023249</v>
      </c>
      <c r="J330" s="168"/>
      <c r="K330" s="182" t="s">
        <v>25</v>
      </c>
      <c r="L330" s="183">
        <v>22.398586200634753</v>
      </c>
      <c r="M330" s="183">
        <v>1.2984909422039945</v>
      </c>
      <c r="N330" s="183">
        <v>2.7185096749741713</v>
      </c>
      <c r="O330" s="183">
        <v>326.61449636307162</v>
      </c>
      <c r="P330" s="183">
        <v>2.7143645500683982</v>
      </c>
      <c r="Q330" s="183">
        <v>15.953353129347946</v>
      </c>
      <c r="R330" s="184">
        <v>0</v>
      </c>
      <c r="S330" s="185">
        <f t="shared" si="204"/>
        <v>371.6978008603009</v>
      </c>
      <c r="U330" s="230" t="s">
        <v>25</v>
      </c>
      <c r="V330" s="231">
        <v>0.6487455617182174</v>
      </c>
      <c r="W330" s="231">
        <v>6.7104965640574656</v>
      </c>
      <c r="X330" s="231">
        <v>15.953353129347946</v>
      </c>
      <c r="Y330" s="231">
        <v>1.2984909422039945</v>
      </c>
      <c r="Z330" s="231">
        <v>2.2475339149612625E-2</v>
      </c>
      <c r="AA330" s="231">
        <v>321.89822645412465</v>
      </c>
      <c r="AB330" s="231">
        <v>2.7143645500683982</v>
      </c>
      <c r="AC330" s="232">
        <v>22.451648319630593</v>
      </c>
      <c r="AD330" s="231">
        <v>15.03934407485907</v>
      </c>
      <c r="AE330" s="231">
        <v>4.7162699089469653</v>
      </c>
      <c r="AF330" s="231">
        <v>0</v>
      </c>
      <c r="AG330" s="231">
        <v>2.6960343358245589</v>
      </c>
      <c r="AH330" s="231">
        <v>0</v>
      </c>
      <c r="AI330" s="233">
        <f t="shared" si="205"/>
        <v>371.6978008603009</v>
      </c>
      <c r="BA330" s="160"/>
      <c r="BR330" s="160"/>
      <c r="CG330" s="160"/>
    </row>
    <row r="331" spans="1:85" ht="15">
      <c r="A331" s="186" t="s">
        <v>24</v>
      </c>
      <c r="B331" s="175">
        <v>45.509372606344265</v>
      </c>
      <c r="C331" s="175">
        <v>0</v>
      </c>
      <c r="D331" s="175">
        <v>0</v>
      </c>
      <c r="E331" s="175">
        <v>0</v>
      </c>
      <c r="F331" s="362"/>
      <c r="G331" s="175">
        <v>0</v>
      </c>
      <c r="H331" s="187">
        <v>0</v>
      </c>
      <c r="I331" s="173">
        <f t="shared" si="203"/>
        <v>45.509372606344265</v>
      </c>
      <c r="J331" s="168"/>
      <c r="K331" s="188" t="s">
        <v>24</v>
      </c>
      <c r="L331" s="175">
        <v>45.509372606344265</v>
      </c>
      <c r="M331" s="175">
        <v>0</v>
      </c>
      <c r="N331" s="175">
        <v>0</v>
      </c>
      <c r="O331" s="175">
        <v>0</v>
      </c>
      <c r="P331" s="175">
        <v>0</v>
      </c>
      <c r="Q331" s="175">
        <v>0</v>
      </c>
      <c r="R331" s="176">
        <v>0</v>
      </c>
      <c r="S331" s="177">
        <f t="shared" si="204"/>
        <v>45.509372606344265</v>
      </c>
      <c r="U331" s="234" t="s">
        <v>24</v>
      </c>
      <c r="V331" s="226">
        <v>42.221081602213182</v>
      </c>
      <c r="W331" s="226">
        <v>0</v>
      </c>
      <c r="X331" s="226">
        <v>0</v>
      </c>
      <c r="Y331" s="226">
        <v>0</v>
      </c>
      <c r="Z331" s="226">
        <v>0</v>
      </c>
      <c r="AA331" s="226">
        <v>0</v>
      </c>
      <c r="AB331" s="226">
        <v>0</v>
      </c>
      <c r="AC331" s="227">
        <v>3.2882910041310796</v>
      </c>
      <c r="AD331" s="226">
        <v>3.2882910041310796</v>
      </c>
      <c r="AE331" s="226">
        <v>0</v>
      </c>
      <c r="AF331" s="226">
        <v>0</v>
      </c>
      <c r="AG331" s="226">
        <v>0</v>
      </c>
      <c r="AH331" s="226">
        <v>0</v>
      </c>
      <c r="AI331" s="229">
        <f t="shared" si="205"/>
        <v>45.509372606344265</v>
      </c>
      <c r="BA331" s="160"/>
      <c r="BR331" s="160"/>
      <c r="CG331" s="160"/>
    </row>
    <row r="332" spans="1:85" ht="15">
      <c r="A332" s="178" t="s">
        <v>60</v>
      </c>
      <c r="B332" s="179">
        <v>0</v>
      </c>
      <c r="C332" s="179">
        <v>0</v>
      </c>
      <c r="D332" s="179">
        <v>0</v>
      </c>
      <c r="E332" s="179">
        <v>0</v>
      </c>
      <c r="F332" s="362"/>
      <c r="G332" s="179">
        <v>0</v>
      </c>
      <c r="H332" s="180">
        <v>0</v>
      </c>
      <c r="I332" s="181">
        <f t="shared" si="203"/>
        <v>0</v>
      </c>
      <c r="J332" s="168"/>
      <c r="K332" s="182" t="s">
        <v>60</v>
      </c>
      <c r="L332" s="183">
        <v>0</v>
      </c>
      <c r="M332" s="183">
        <v>0</v>
      </c>
      <c r="N332" s="183">
        <v>0</v>
      </c>
      <c r="O332" s="183">
        <v>0</v>
      </c>
      <c r="P332" s="183">
        <v>0</v>
      </c>
      <c r="Q332" s="183">
        <v>0</v>
      </c>
      <c r="R332" s="184">
        <v>0</v>
      </c>
      <c r="S332" s="185">
        <f t="shared" si="204"/>
        <v>0</v>
      </c>
      <c r="U332" s="230" t="s">
        <v>60</v>
      </c>
      <c r="V332" s="231">
        <v>0</v>
      </c>
      <c r="W332" s="231">
        <v>0</v>
      </c>
      <c r="X332" s="231">
        <v>0</v>
      </c>
      <c r="Y332" s="231">
        <v>0</v>
      </c>
      <c r="Z332" s="231">
        <v>0</v>
      </c>
      <c r="AA332" s="231">
        <v>0</v>
      </c>
      <c r="AB332" s="231">
        <v>0</v>
      </c>
      <c r="AC332" s="232">
        <v>0</v>
      </c>
      <c r="AD332" s="231">
        <v>0</v>
      </c>
      <c r="AE332" s="231">
        <v>0</v>
      </c>
      <c r="AF332" s="231">
        <v>0</v>
      </c>
      <c r="AG332" s="231">
        <v>0</v>
      </c>
      <c r="AH332" s="231">
        <v>0</v>
      </c>
      <c r="AI332" s="233">
        <f t="shared" si="205"/>
        <v>0</v>
      </c>
      <c r="BA332" s="160"/>
      <c r="BR332" s="160"/>
      <c r="CG332" s="160"/>
    </row>
    <row r="333" spans="1:85" ht="15">
      <c r="A333" s="186" t="s">
        <v>22</v>
      </c>
      <c r="B333" s="175">
        <v>0</v>
      </c>
      <c r="C333" s="175">
        <v>9.9702069015926753</v>
      </c>
      <c r="D333" s="175">
        <v>0</v>
      </c>
      <c r="E333" s="175">
        <v>0</v>
      </c>
      <c r="F333" s="362"/>
      <c r="G333" s="175">
        <v>0</v>
      </c>
      <c r="H333" s="187">
        <v>0</v>
      </c>
      <c r="I333" s="173">
        <f t="shared" si="203"/>
        <v>9.9702069015926753</v>
      </c>
      <c r="J333" s="168"/>
      <c r="K333" s="188" t="s">
        <v>22</v>
      </c>
      <c r="L333" s="175">
        <v>0</v>
      </c>
      <c r="M333" s="175">
        <v>9.9702069015926753</v>
      </c>
      <c r="N333" s="175">
        <v>0</v>
      </c>
      <c r="O333" s="175">
        <v>0</v>
      </c>
      <c r="P333" s="175">
        <v>2.1886437317076988</v>
      </c>
      <c r="Q333" s="175">
        <v>0</v>
      </c>
      <c r="R333" s="176">
        <v>0</v>
      </c>
      <c r="S333" s="177">
        <f t="shared" si="204"/>
        <v>12.158850633300375</v>
      </c>
      <c r="U333" s="234" t="s">
        <v>22</v>
      </c>
      <c r="V333" s="226">
        <v>0</v>
      </c>
      <c r="W333" s="226">
        <v>0</v>
      </c>
      <c r="X333" s="226">
        <v>0</v>
      </c>
      <c r="Y333" s="226">
        <v>9.9702069015926753</v>
      </c>
      <c r="Z333" s="226">
        <v>0</v>
      </c>
      <c r="AA333" s="226">
        <v>0</v>
      </c>
      <c r="AB333" s="226">
        <v>2.1886437317076988</v>
      </c>
      <c r="AC333" s="227">
        <v>0</v>
      </c>
      <c r="AD333" s="226">
        <v>0</v>
      </c>
      <c r="AE333" s="226">
        <v>0</v>
      </c>
      <c r="AF333" s="226">
        <v>0</v>
      </c>
      <c r="AG333" s="226">
        <v>0</v>
      </c>
      <c r="AH333" s="226">
        <v>0</v>
      </c>
      <c r="AI333" s="229">
        <f t="shared" si="205"/>
        <v>12.158850633300375</v>
      </c>
      <c r="BA333" s="160"/>
      <c r="BR333" s="160"/>
      <c r="CG333" s="160"/>
    </row>
    <row r="334" spans="1:85" ht="15">
      <c r="A334" s="178" t="s">
        <v>21</v>
      </c>
      <c r="B334" s="179">
        <v>0</v>
      </c>
      <c r="C334" s="179">
        <v>0</v>
      </c>
      <c r="D334" s="179">
        <v>0</v>
      </c>
      <c r="E334" s="179">
        <v>0</v>
      </c>
      <c r="F334" s="362"/>
      <c r="G334" s="179">
        <v>0</v>
      </c>
      <c r="H334" s="180">
        <v>0</v>
      </c>
      <c r="I334" s="181">
        <f t="shared" si="203"/>
        <v>0</v>
      </c>
      <c r="J334" s="168"/>
      <c r="K334" s="182" t="s">
        <v>21</v>
      </c>
      <c r="L334" s="183">
        <v>0</v>
      </c>
      <c r="M334" s="183">
        <v>0</v>
      </c>
      <c r="N334" s="183">
        <v>0</v>
      </c>
      <c r="O334" s="183">
        <v>0</v>
      </c>
      <c r="P334" s="183">
        <v>0</v>
      </c>
      <c r="Q334" s="183">
        <v>0</v>
      </c>
      <c r="R334" s="184">
        <v>0</v>
      </c>
      <c r="S334" s="185">
        <f t="shared" si="204"/>
        <v>0</v>
      </c>
      <c r="U334" s="230" t="s">
        <v>61</v>
      </c>
      <c r="V334" s="231">
        <v>0</v>
      </c>
      <c r="W334" s="231">
        <v>0</v>
      </c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2">
        <v>0</v>
      </c>
      <c r="AD334" s="231">
        <v>0</v>
      </c>
      <c r="AE334" s="231">
        <v>0</v>
      </c>
      <c r="AF334" s="231">
        <v>0</v>
      </c>
      <c r="AG334" s="231">
        <v>0</v>
      </c>
      <c r="AH334" s="231">
        <v>0</v>
      </c>
      <c r="AI334" s="233">
        <f t="shared" si="205"/>
        <v>0</v>
      </c>
      <c r="BA334" s="160"/>
      <c r="BR334" s="160"/>
      <c r="CG334" s="160"/>
    </row>
    <row r="335" spans="1:85" ht="15">
      <c r="A335" s="189" t="s">
        <v>64</v>
      </c>
      <c r="B335" s="175">
        <v>0</v>
      </c>
      <c r="C335" s="175">
        <v>0</v>
      </c>
      <c r="D335" s="175">
        <v>0</v>
      </c>
      <c r="E335" s="175">
        <v>0</v>
      </c>
      <c r="F335" s="362"/>
      <c r="G335" s="175">
        <v>0</v>
      </c>
      <c r="H335" s="187">
        <v>0</v>
      </c>
      <c r="I335" s="173">
        <f t="shared" si="203"/>
        <v>0</v>
      </c>
      <c r="J335" s="168"/>
      <c r="K335" s="190" t="s">
        <v>64</v>
      </c>
      <c r="L335" s="175">
        <v>0</v>
      </c>
      <c r="M335" s="175">
        <v>0</v>
      </c>
      <c r="N335" s="175">
        <v>0</v>
      </c>
      <c r="O335" s="175">
        <v>0</v>
      </c>
      <c r="P335" s="175">
        <v>0</v>
      </c>
      <c r="Q335" s="175">
        <v>0</v>
      </c>
      <c r="R335" s="176">
        <v>0</v>
      </c>
      <c r="S335" s="177">
        <f t="shared" si="204"/>
        <v>0</v>
      </c>
      <c r="U335" s="235" t="s">
        <v>62</v>
      </c>
      <c r="V335" s="226">
        <v>0</v>
      </c>
      <c r="W335" s="226">
        <v>0</v>
      </c>
      <c r="X335" s="226">
        <v>0</v>
      </c>
      <c r="Y335" s="226">
        <v>0</v>
      </c>
      <c r="Z335" s="226">
        <v>0</v>
      </c>
      <c r="AA335" s="226">
        <v>0</v>
      </c>
      <c r="AB335" s="226">
        <v>0</v>
      </c>
      <c r="AC335" s="227">
        <v>0</v>
      </c>
      <c r="AD335" s="228">
        <v>0</v>
      </c>
      <c r="AE335" s="228">
        <v>0</v>
      </c>
      <c r="AF335" s="228">
        <v>0</v>
      </c>
      <c r="AG335" s="228">
        <v>0</v>
      </c>
      <c r="AH335" s="228">
        <v>0</v>
      </c>
      <c r="AI335" s="229">
        <f t="shared" si="205"/>
        <v>0</v>
      </c>
      <c r="BA335" s="160"/>
      <c r="BR335" s="160"/>
      <c r="CG335" s="160"/>
    </row>
    <row r="336" spans="1:85">
      <c r="A336" s="191" t="s">
        <v>23</v>
      </c>
      <c r="B336" s="192">
        <v>0</v>
      </c>
      <c r="C336" s="192">
        <v>0</v>
      </c>
      <c r="D336" s="192">
        <v>0</v>
      </c>
      <c r="E336" s="192">
        <v>0</v>
      </c>
      <c r="F336" s="362"/>
      <c r="G336" s="192">
        <v>0</v>
      </c>
      <c r="H336" s="193">
        <v>0</v>
      </c>
      <c r="I336" s="194">
        <f t="shared" si="203"/>
        <v>0</v>
      </c>
      <c r="J336" s="168"/>
      <c r="K336" s="195" t="s">
        <v>23</v>
      </c>
      <c r="L336" s="196">
        <v>0</v>
      </c>
      <c r="M336" s="196">
        <v>0</v>
      </c>
      <c r="N336" s="196">
        <v>0</v>
      </c>
      <c r="O336" s="196">
        <v>0</v>
      </c>
      <c r="P336" s="196">
        <v>0</v>
      </c>
      <c r="Q336" s="196">
        <v>0</v>
      </c>
      <c r="R336" s="197">
        <v>0</v>
      </c>
      <c r="S336" s="198">
        <f t="shared" si="204"/>
        <v>0</v>
      </c>
      <c r="U336" s="236" t="s">
        <v>66</v>
      </c>
      <c r="V336" s="237">
        <v>0</v>
      </c>
      <c r="W336" s="237">
        <v>0</v>
      </c>
      <c r="X336" s="237">
        <v>0</v>
      </c>
      <c r="Y336" s="237">
        <v>0</v>
      </c>
      <c r="Z336" s="237">
        <v>0</v>
      </c>
      <c r="AA336" s="237">
        <v>0</v>
      </c>
      <c r="AB336" s="237">
        <v>0</v>
      </c>
      <c r="AC336" s="237">
        <v>0</v>
      </c>
      <c r="AD336" s="237">
        <v>0</v>
      </c>
      <c r="AE336" s="237">
        <v>0</v>
      </c>
      <c r="AF336" s="237">
        <v>0</v>
      </c>
      <c r="AG336" s="237">
        <v>0</v>
      </c>
      <c r="AH336" s="125">
        <v>0</v>
      </c>
      <c r="AI336" s="238">
        <f t="shared" si="205"/>
        <v>0</v>
      </c>
      <c r="BA336" s="160"/>
      <c r="BR336" s="160"/>
      <c r="CG336" s="160"/>
    </row>
    <row r="337" spans="1:85">
      <c r="A337" s="199" t="s">
        <v>19</v>
      </c>
      <c r="B337" s="200">
        <v>0</v>
      </c>
      <c r="C337" s="200">
        <v>0</v>
      </c>
      <c r="D337" s="200">
        <v>0</v>
      </c>
      <c r="E337" s="200">
        <v>0</v>
      </c>
      <c r="F337" s="362"/>
      <c r="G337" s="200">
        <v>0</v>
      </c>
      <c r="H337" s="201">
        <v>0</v>
      </c>
      <c r="I337" s="202">
        <f t="shared" si="203"/>
        <v>0</v>
      </c>
      <c r="J337" s="168"/>
      <c r="K337" s="203" t="s">
        <v>19</v>
      </c>
      <c r="L337" s="200">
        <v>0</v>
      </c>
      <c r="M337" s="200">
        <v>0</v>
      </c>
      <c r="N337" s="200">
        <v>0</v>
      </c>
      <c r="O337" s="200">
        <v>0</v>
      </c>
      <c r="P337" s="200">
        <v>0</v>
      </c>
      <c r="Q337" s="200">
        <v>0</v>
      </c>
      <c r="R337" s="204">
        <v>0</v>
      </c>
      <c r="S337" s="205">
        <f t="shared" si="204"/>
        <v>0</v>
      </c>
      <c r="U337" s="239" t="s">
        <v>19</v>
      </c>
      <c r="V337" s="240">
        <v>0</v>
      </c>
      <c r="W337" s="240">
        <v>0</v>
      </c>
      <c r="X337" s="240">
        <v>0</v>
      </c>
      <c r="Y337" s="240">
        <v>0</v>
      </c>
      <c r="Z337" s="240">
        <v>0</v>
      </c>
      <c r="AA337" s="240">
        <v>0</v>
      </c>
      <c r="AB337" s="240">
        <v>0</v>
      </c>
      <c r="AC337" s="240">
        <v>0</v>
      </c>
      <c r="AD337" s="241">
        <v>0</v>
      </c>
      <c r="AE337" s="241">
        <v>0</v>
      </c>
      <c r="AF337" s="241">
        <v>0</v>
      </c>
      <c r="AG337" s="241">
        <v>0</v>
      </c>
      <c r="AH337" s="241">
        <v>0</v>
      </c>
      <c r="AI337" s="242">
        <f t="shared" si="205"/>
        <v>0</v>
      </c>
      <c r="BA337" s="160"/>
      <c r="BR337" s="160"/>
      <c r="CG337" s="160"/>
    </row>
    <row r="338" spans="1:85">
      <c r="A338" s="191" t="s">
        <v>20</v>
      </c>
      <c r="B338" s="192">
        <v>0</v>
      </c>
      <c r="C338" s="192">
        <v>0</v>
      </c>
      <c r="D338" s="192">
        <v>0</v>
      </c>
      <c r="E338" s="192">
        <v>0</v>
      </c>
      <c r="F338" s="362"/>
      <c r="G338" s="192">
        <v>0</v>
      </c>
      <c r="H338" s="193">
        <v>0</v>
      </c>
      <c r="I338" s="194">
        <f t="shared" si="203"/>
        <v>0</v>
      </c>
      <c r="J338" s="168"/>
      <c r="K338" s="195" t="s">
        <v>20</v>
      </c>
      <c r="L338" s="196">
        <v>0</v>
      </c>
      <c r="M338" s="196">
        <v>0</v>
      </c>
      <c r="N338" s="196">
        <v>0</v>
      </c>
      <c r="O338" s="196">
        <v>0</v>
      </c>
      <c r="P338" s="196">
        <v>0</v>
      </c>
      <c r="Q338" s="196">
        <v>0</v>
      </c>
      <c r="R338" s="197">
        <v>0</v>
      </c>
      <c r="S338" s="198">
        <f t="shared" si="204"/>
        <v>0</v>
      </c>
      <c r="U338" s="236" t="s">
        <v>20</v>
      </c>
      <c r="V338" s="237">
        <v>0</v>
      </c>
      <c r="W338" s="237">
        <v>0</v>
      </c>
      <c r="X338" s="237">
        <v>0</v>
      </c>
      <c r="Y338" s="237">
        <v>0</v>
      </c>
      <c r="Z338" s="237">
        <v>0</v>
      </c>
      <c r="AA338" s="237">
        <v>0</v>
      </c>
      <c r="AB338" s="237">
        <v>0</v>
      </c>
      <c r="AC338" s="237">
        <v>0</v>
      </c>
      <c r="AD338" s="237">
        <v>0</v>
      </c>
      <c r="AE338" s="237">
        <v>0</v>
      </c>
      <c r="AF338" s="237">
        <v>0</v>
      </c>
      <c r="AG338" s="237">
        <v>0</v>
      </c>
      <c r="AH338" s="125">
        <v>0</v>
      </c>
      <c r="AI338" s="238">
        <f t="shared" si="205"/>
        <v>0</v>
      </c>
      <c r="BA338" s="160"/>
      <c r="BR338" s="160"/>
      <c r="CG338" s="160"/>
    </row>
    <row r="339" spans="1:85" ht="15" thickBot="1">
      <c r="A339" s="206" t="s">
        <v>11</v>
      </c>
      <c r="B339" s="207">
        <v>0</v>
      </c>
      <c r="C339" s="207">
        <v>0</v>
      </c>
      <c r="D339" s="207">
        <v>0</v>
      </c>
      <c r="E339" s="207">
        <v>0</v>
      </c>
      <c r="F339" s="363"/>
      <c r="G339" s="207">
        <v>0</v>
      </c>
      <c r="H339" s="208">
        <v>0</v>
      </c>
      <c r="I339" s="209">
        <f t="shared" si="203"/>
        <v>0</v>
      </c>
      <c r="J339" s="168"/>
      <c r="K339" s="210" t="s">
        <v>11</v>
      </c>
      <c r="L339" s="207">
        <v>0</v>
      </c>
      <c r="M339" s="207">
        <v>0</v>
      </c>
      <c r="N339" s="207">
        <v>0</v>
      </c>
      <c r="O339" s="207">
        <v>0</v>
      </c>
      <c r="P339" s="207">
        <v>0</v>
      </c>
      <c r="Q339" s="207">
        <v>0</v>
      </c>
      <c r="R339" s="211">
        <v>0</v>
      </c>
      <c r="S339" s="212">
        <f t="shared" si="204"/>
        <v>0</v>
      </c>
      <c r="U339" s="239" t="s">
        <v>11</v>
      </c>
      <c r="V339" s="240">
        <v>0</v>
      </c>
      <c r="W339" s="240">
        <v>0</v>
      </c>
      <c r="X339" s="240">
        <v>0</v>
      </c>
      <c r="Y339" s="240">
        <v>0</v>
      </c>
      <c r="Z339" s="240">
        <v>0</v>
      </c>
      <c r="AA339" s="240">
        <v>0</v>
      </c>
      <c r="AB339" s="240">
        <v>0</v>
      </c>
      <c r="AC339" s="240">
        <v>0</v>
      </c>
      <c r="AD339" s="241">
        <v>0</v>
      </c>
      <c r="AE339" s="241">
        <v>0</v>
      </c>
      <c r="AF339" s="241">
        <v>0</v>
      </c>
      <c r="AG339" s="241">
        <v>0</v>
      </c>
      <c r="AH339" s="241">
        <v>0</v>
      </c>
      <c r="AI339" s="242">
        <f t="shared" si="205"/>
        <v>0</v>
      </c>
      <c r="BA339" s="160"/>
      <c r="BR339" s="160"/>
      <c r="CG339" s="160"/>
    </row>
    <row r="340" spans="1:85" ht="15">
      <c r="A340" s="213" t="s">
        <v>26</v>
      </c>
      <c r="B340" s="214">
        <f>SUM(B319:B335)</f>
        <v>93.463178027490329</v>
      </c>
      <c r="C340" s="214">
        <f t="shared" ref="C340:H340" si="206">SUM(C319:C335)</f>
        <v>163.97213499361749</v>
      </c>
      <c r="D340" s="214">
        <f t="shared" si="206"/>
        <v>36.619486780027103</v>
      </c>
      <c r="E340" s="214">
        <f t="shared" si="206"/>
        <v>329.07430336341764</v>
      </c>
      <c r="F340" s="214">
        <f t="shared" si="206"/>
        <v>0</v>
      </c>
      <c r="G340" s="214">
        <f t="shared" si="206"/>
        <v>15.953353129347946</v>
      </c>
      <c r="H340" s="216">
        <f t="shared" si="206"/>
        <v>0</v>
      </c>
      <c r="I340" s="173">
        <f t="shared" ref="I340" si="207">SUM(I319:I335)</f>
        <v>639.08245629390046</v>
      </c>
      <c r="J340" s="168"/>
      <c r="K340" s="215" t="s">
        <v>26</v>
      </c>
      <c r="L340" s="214">
        <f>SUM(L319:L335)</f>
        <v>93.463178027490329</v>
      </c>
      <c r="M340" s="214">
        <f t="shared" ref="M340:R340" si="208">SUM(M319:M335)</f>
        <v>163.97213499361749</v>
      </c>
      <c r="N340" s="214">
        <f t="shared" si="208"/>
        <v>36.619486780027103</v>
      </c>
      <c r="O340" s="214">
        <f t="shared" si="208"/>
        <v>329.07430336341764</v>
      </c>
      <c r="P340" s="214">
        <f t="shared" si="208"/>
        <v>55.559104644850002</v>
      </c>
      <c r="Q340" s="214">
        <f t="shared" si="208"/>
        <v>15.953353129347946</v>
      </c>
      <c r="R340" s="216">
        <f t="shared" si="208"/>
        <v>0</v>
      </c>
      <c r="S340" s="217">
        <f t="shared" ref="S340" si="209">SUM(S319:S335)</f>
        <v>694.64156093875056</v>
      </c>
      <c r="T340" s="160" t="str">
        <f>IF(ABS(S340-AI340)&gt;0.01,S340-AI340,"")</f>
        <v/>
      </c>
      <c r="U340" s="243" t="s">
        <v>63</v>
      </c>
      <c r="V340" s="244">
        <f>SUM(V319:V335)</f>
        <v>66.681815369793782</v>
      </c>
      <c r="W340" s="244">
        <f t="shared" ref="W340:AH340" si="210">SUM(W319:W335)</f>
        <v>8.1863413022364071</v>
      </c>
      <c r="X340" s="244">
        <f t="shared" si="210"/>
        <v>15.953353129347946</v>
      </c>
      <c r="Y340" s="244">
        <f t="shared" si="210"/>
        <v>163.97213499361749</v>
      </c>
      <c r="Z340" s="244">
        <f t="shared" si="210"/>
        <v>12.404312435649206</v>
      </c>
      <c r="AA340" s="244">
        <f t="shared" si="210"/>
        <v>324.35803345447067</v>
      </c>
      <c r="AB340" s="244">
        <f t="shared" si="210"/>
        <v>55.559104644850002</v>
      </c>
      <c r="AC340" s="244">
        <f t="shared" si="210"/>
        <v>47.526465608784996</v>
      </c>
      <c r="AD340" s="245">
        <f t="shared" si="210"/>
        <v>18.59502135546013</v>
      </c>
      <c r="AE340" s="245">
        <f t="shared" si="210"/>
        <v>4.7162699089469653</v>
      </c>
      <c r="AF340" s="245">
        <f t="shared" si="210"/>
        <v>0</v>
      </c>
      <c r="AG340" s="245">
        <f t="shared" si="210"/>
        <v>24.2151743443779</v>
      </c>
      <c r="AH340" s="245">
        <f t="shared" si="210"/>
        <v>0</v>
      </c>
      <c r="AI340" s="246">
        <f>SUM(V340:AC340)</f>
        <v>694.64156093875044</v>
      </c>
      <c r="BA340" s="160"/>
      <c r="BR340" s="160"/>
      <c r="CG340" s="160"/>
    </row>
    <row r="341" spans="1:85" s="23" customFormat="1" ht="15" thickBot="1">
      <c r="A341" s="30" t="s">
        <v>88</v>
      </c>
      <c r="B341" s="47">
        <f>IF($I340=0,"-",B340/$I340)</f>
        <v>0.14624588283880005</v>
      </c>
      <c r="C341" s="47">
        <f t="shared" ref="C341:H341" si="211">IF($I340=0,"-",C340/$I340)</f>
        <v>0.25657430176460699</v>
      </c>
      <c r="D341" s="47">
        <f t="shared" si="211"/>
        <v>5.7300097067891624E-2</v>
      </c>
      <c r="E341" s="47">
        <f t="shared" si="211"/>
        <v>0.51491681569816605</v>
      </c>
      <c r="F341" s="47">
        <f t="shared" si="211"/>
        <v>0</v>
      </c>
      <c r="G341" s="47">
        <f t="shared" si="211"/>
        <v>2.4962902630535265E-2</v>
      </c>
      <c r="H341" s="70">
        <f t="shared" si="211"/>
        <v>0</v>
      </c>
      <c r="I341" s="48">
        <f>SUM(B341:H341)</f>
        <v>1</v>
      </c>
      <c r="J341" s="160"/>
      <c r="K341" s="81" t="s">
        <v>88</v>
      </c>
      <c r="L341" s="98">
        <f>IF($S340=0,"-",L340/$S340)</f>
        <v>0.1345487849894593</v>
      </c>
      <c r="M341" s="98">
        <f t="shared" ref="M341:R341" si="212">IF($S340=0,"-",M340/$S340)</f>
        <v>0.23605287131398059</v>
      </c>
      <c r="N341" s="98">
        <f t="shared" si="212"/>
        <v>5.2717097333679401E-2</v>
      </c>
      <c r="O341" s="98">
        <f t="shared" si="212"/>
        <v>0.47373252893002971</v>
      </c>
      <c r="P341" s="98">
        <f t="shared" si="212"/>
        <v>7.9982407861928784E-2</v>
      </c>
      <c r="Q341" s="98">
        <f t="shared" si="212"/>
        <v>2.2966309570922175E-2</v>
      </c>
      <c r="R341" s="99">
        <f t="shared" si="212"/>
        <v>0</v>
      </c>
      <c r="S341" s="100">
        <f>SUM(L341:R341)</f>
        <v>1</v>
      </c>
      <c r="U341" s="110" t="s">
        <v>88</v>
      </c>
      <c r="V341" s="133">
        <f>+V340/$AI340</f>
        <v>9.5994566290676361E-2</v>
      </c>
      <c r="W341" s="133">
        <f t="shared" ref="W341:AH341" si="213">+W340/$AI340</f>
        <v>1.1784986333344705E-2</v>
      </c>
      <c r="X341" s="133">
        <f t="shared" si="213"/>
        <v>2.2966309570922178E-2</v>
      </c>
      <c r="Y341" s="133">
        <f t="shared" si="213"/>
        <v>0.23605287131398062</v>
      </c>
      <c r="Z341" s="133">
        <f t="shared" si="213"/>
        <v>1.7857141197952231E-2</v>
      </c>
      <c r="AA341" s="133">
        <f t="shared" si="213"/>
        <v>0.46694302744587829</v>
      </c>
      <c r="AB341" s="133">
        <f t="shared" si="213"/>
        <v>7.9982407861928798E-2</v>
      </c>
      <c r="AC341" s="133">
        <f t="shared" si="213"/>
        <v>6.8418689985316916E-2</v>
      </c>
      <c r="AD341" s="133">
        <f t="shared" si="213"/>
        <v>2.6769232365438229E-2</v>
      </c>
      <c r="AE341" s="133">
        <f t="shared" si="213"/>
        <v>6.7895014841515061E-3</v>
      </c>
      <c r="AF341" s="133">
        <f t="shared" si="213"/>
        <v>0</v>
      </c>
      <c r="AG341" s="133">
        <f t="shared" si="213"/>
        <v>3.4859956135727184E-2</v>
      </c>
      <c r="AH341" s="133">
        <f t="shared" si="213"/>
        <v>0</v>
      </c>
      <c r="AI341" s="134">
        <f>SUM(V341:AC341)</f>
        <v>1</v>
      </c>
    </row>
    <row r="342" spans="1:85" ht="15" thickBot="1">
      <c r="A342" s="247"/>
      <c r="B342" s="247"/>
      <c r="C342" s="247"/>
      <c r="D342" s="247"/>
      <c r="E342" s="247"/>
      <c r="F342" s="247"/>
      <c r="G342" s="247"/>
      <c r="H342" s="247"/>
      <c r="I342" s="247"/>
      <c r="K342" s="247"/>
      <c r="L342" s="247"/>
      <c r="M342" s="247"/>
      <c r="N342" s="247"/>
      <c r="O342" s="247"/>
      <c r="P342" s="247"/>
      <c r="Q342" s="247"/>
      <c r="R342" s="247"/>
      <c r="S342" s="247"/>
      <c r="AI342" s="168"/>
      <c r="BA342" s="160"/>
      <c r="BR342" s="160"/>
      <c r="CG342" s="160"/>
    </row>
    <row r="343" spans="1:85" ht="28.5">
      <c r="A343" s="312" t="s">
        <v>40</v>
      </c>
      <c r="B343" s="164" t="s">
        <v>0</v>
      </c>
      <c r="C343" s="164" t="s">
        <v>1</v>
      </c>
      <c r="D343" s="164" t="s">
        <v>2</v>
      </c>
      <c r="E343" s="164" t="s">
        <v>3</v>
      </c>
      <c r="F343" s="164" t="s">
        <v>27</v>
      </c>
      <c r="G343" s="164" t="s">
        <v>4</v>
      </c>
      <c r="H343" s="164" t="s">
        <v>5</v>
      </c>
      <c r="I343" s="165" t="s">
        <v>6</v>
      </c>
      <c r="K343" s="314" t="s">
        <v>40</v>
      </c>
      <c r="L343" s="166" t="s">
        <v>0</v>
      </c>
      <c r="M343" s="166" t="s">
        <v>1</v>
      </c>
      <c r="N343" s="166" t="s">
        <v>2</v>
      </c>
      <c r="O343" s="166" t="s">
        <v>3</v>
      </c>
      <c r="P343" s="166" t="s">
        <v>27</v>
      </c>
      <c r="Q343" s="166" t="s">
        <v>4</v>
      </c>
      <c r="R343" s="166" t="s">
        <v>5</v>
      </c>
      <c r="S343" s="167" t="s">
        <v>6</v>
      </c>
      <c r="U343" s="316" t="s">
        <v>40</v>
      </c>
      <c r="V343" s="219" t="s">
        <v>74</v>
      </c>
      <c r="W343" s="219" t="s">
        <v>75</v>
      </c>
      <c r="X343" s="219" t="s">
        <v>4</v>
      </c>
      <c r="Y343" s="219" t="s">
        <v>1</v>
      </c>
      <c r="Z343" s="219" t="s">
        <v>2</v>
      </c>
      <c r="AA343" s="219" t="s">
        <v>3</v>
      </c>
      <c r="AB343" s="219" t="s">
        <v>55</v>
      </c>
      <c r="AC343" s="219" t="s">
        <v>68</v>
      </c>
      <c r="AD343" s="220" t="s">
        <v>76</v>
      </c>
      <c r="AE343" s="220" t="s">
        <v>83</v>
      </c>
      <c r="AF343" s="220" t="s">
        <v>77</v>
      </c>
      <c r="AG343" s="220" t="s">
        <v>84</v>
      </c>
      <c r="AH343" s="220" t="s">
        <v>85</v>
      </c>
      <c r="AI343" s="221" t="s">
        <v>63</v>
      </c>
      <c r="BA343" s="160"/>
      <c r="BR343" s="160"/>
      <c r="CG343" s="160"/>
    </row>
    <row r="344" spans="1:85" ht="15">
      <c r="A344" s="313" t="s">
        <v>40</v>
      </c>
      <c r="B344" s="318" t="s">
        <v>69</v>
      </c>
      <c r="C344" s="319"/>
      <c r="D344" s="319"/>
      <c r="E344" s="319"/>
      <c r="F344" s="319"/>
      <c r="G344" s="319"/>
      <c r="H344" s="319"/>
      <c r="I344" s="320"/>
      <c r="K344" s="315" t="s">
        <v>40</v>
      </c>
      <c r="L344" s="321" t="s">
        <v>69</v>
      </c>
      <c r="M344" s="322"/>
      <c r="N344" s="322"/>
      <c r="O344" s="322"/>
      <c r="P344" s="322"/>
      <c r="Q344" s="322"/>
      <c r="R344" s="322"/>
      <c r="S344" s="323"/>
      <c r="U344" s="317" t="s">
        <v>40</v>
      </c>
      <c r="V344" s="324" t="s">
        <v>69</v>
      </c>
      <c r="W344" s="324"/>
      <c r="X344" s="324"/>
      <c r="Y344" s="324"/>
      <c r="Z344" s="324"/>
      <c r="AA344" s="324"/>
      <c r="AB344" s="324"/>
      <c r="AC344" s="324"/>
      <c r="AD344" s="324"/>
      <c r="AE344" s="324"/>
      <c r="AF344" s="324"/>
      <c r="AG344" s="324"/>
      <c r="AH344" s="324"/>
      <c r="AI344" s="325"/>
      <c r="BA344" s="160"/>
      <c r="BR344" s="160"/>
      <c r="CG344" s="160"/>
    </row>
    <row r="345" spans="1:85" ht="15">
      <c r="A345" s="170" t="s">
        <v>7</v>
      </c>
      <c r="B345" s="171">
        <v>0</v>
      </c>
      <c r="C345" s="171">
        <v>0</v>
      </c>
      <c r="D345" s="171">
        <v>0</v>
      </c>
      <c r="E345" s="171">
        <v>0</v>
      </c>
      <c r="F345" s="361"/>
      <c r="G345" s="171">
        <v>0</v>
      </c>
      <c r="H345" s="172">
        <v>0</v>
      </c>
      <c r="I345" s="173">
        <f>SUM(B345:H345)</f>
        <v>0</v>
      </c>
      <c r="J345" s="168"/>
      <c r="K345" s="222" t="s">
        <v>7</v>
      </c>
      <c r="L345" s="171">
        <v>0</v>
      </c>
      <c r="M345" s="171">
        <v>0</v>
      </c>
      <c r="N345" s="171">
        <v>0</v>
      </c>
      <c r="O345" s="171">
        <v>0</v>
      </c>
      <c r="P345" s="171">
        <v>0</v>
      </c>
      <c r="Q345" s="171">
        <v>0</v>
      </c>
      <c r="R345" s="223">
        <v>0</v>
      </c>
      <c r="S345" s="224">
        <f>SUM(L345:R345)</f>
        <v>0</v>
      </c>
      <c r="U345" s="225" t="s">
        <v>7</v>
      </c>
      <c r="V345" s="226">
        <v>0</v>
      </c>
      <c r="W345" s="226">
        <v>0</v>
      </c>
      <c r="X345" s="226">
        <v>0</v>
      </c>
      <c r="Y345" s="226">
        <v>0</v>
      </c>
      <c r="Z345" s="226">
        <v>0</v>
      </c>
      <c r="AA345" s="226">
        <v>0</v>
      </c>
      <c r="AB345" s="226">
        <v>0</v>
      </c>
      <c r="AC345" s="227">
        <v>0</v>
      </c>
      <c r="AD345" s="228">
        <v>0</v>
      </c>
      <c r="AE345" s="228">
        <v>0</v>
      </c>
      <c r="AF345" s="228">
        <v>0</v>
      </c>
      <c r="AG345" s="228">
        <v>0</v>
      </c>
      <c r="AH345" s="228">
        <v>0</v>
      </c>
      <c r="AI345" s="229">
        <f>SUM(V345:AC345)</f>
        <v>0</v>
      </c>
      <c r="BA345" s="160"/>
      <c r="BR345" s="160"/>
      <c r="CG345" s="160"/>
    </row>
    <row r="346" spans="1:85" ht="15">
      <c r="A346" s="178" t="s">
        <v>8</v>
      </c>
      <c r="B346" s="179">
        <v>0</v>
      </c>
      <c r="C346" s="179">
        <v>0</v>
      </c>
      <c r="D346" s="179">
        <v>0</v>
      </c>
      <c r="E346" s="179">
        <v>0</v>
      </c>
      <c r="F346" s="362"/>
      <c r="G346" s="179">
        <v>0</v>
      </c>
      <c r="H346" s="180">
        <v>0</v>
      </c>
      <c r="I346" s="181">
        <f t="shared" ref="I346:I365" si="214">SUM(B346:H346)</f>
        <v>0</v>
      </c>
      <c r="J346" s="168"/>
      <c r="K346" s="182" t="s">
        <v>8</v>
      </c>
      <c r="L346" s="183">
        <v>0</v>
      </c>
      <c r="M346" s="183">
        <v>0</v>
      </c>
      <c r="N346" s="183">
        <v>0</v>
      </c>
      <c r="O346" s="183">
        <v>0</v>
      </c>
      <c r="P346" s="183">
        <v>0</v>
      </c>
      <c r="Q346" s="183">
        <v>0</v>
      </c>
      <c r="R346" s="184">
        <v>0</v>
      </c>
      <c r="S346" s="185">
        <f t="shared" ref="S346:S365" si="215">SUM(L346:R346)</f>
        <v>0</v>
      </c>
      <c r="U346" s="230" t="s">
        <v>8</v>
      </c>
      <c r="V346" s="231">
        <v>0</v>
      </c>
      <c r="W346" s="231">
        <v>0</v>
      </c>
      <c r="X346" s="231">
        <v>0</v>
      </c>
      <c r="Y346" s="231">
        <v>0</v>
      </c>
      <c r="Z346" s="231">
        <v>0</v>
      </c>
      <c r="AA346" s="231">
        <v>0</v>
      </c>
      <c r="AB346" s="231">
        <v>0</v>
      </c>
      <c r="AC346" s="232">
        <v>0</v>
      </c>
      <c r="AD346" s="231">
        <v>0</v>
      </c>
      <c r="AE346" s="231">
        <v>0</v>
      </c>
      <c r="AF346" s="231">
        <v>0</v>
      </c>
      <c r="AG346" s="231">
        <v>0</v>
      </c>
      <c r="AH346" s="231">
        <v>0</v>
      </c>
      <c r="AI346" s="233">
        <f t="shared" ref="AI346:AI365" si="216">SUM(V346:AC346)</f>
        <v>0</v>
      </c>
      <c r="BA346" s="160"/>
      <c r="BR346" s="160"/>
      <c r="CG346" s="160"/>
    </row>
    <row r="347" spans="1:85" ht="15">
      <c r="A347" s="186" t="s">
        <v>10</v>
      </c>
      <c r="B347" s="175">
        <v>0</v>
      </c>
      <c r="C347" s="175">
        <v>0</v>
      </c>
      <c r="D347" s="175">
        <v>6.881102446205814E-2</v>
      </c>
      <c r="E347" s="175">
        <v>0</v>
      </c>
      <c r="F347" s="362"/>
      <c r="G347" s="175">
        <v>0</v>
      </c>
      <c r="H347" s="187">
        <v>0</v>
      </c>
      <c r="I347" s="173">
        <f t="shared" si="214"/>
        <v>6.881102446205814E-2</v>
      </c>
      <c r="J347" s="168"/>
      <c r="K347" s="188" t="s">
        <v>10</v>
      </c>
      <c r="L347" s="175">
        <v>0</v>
      </c>
      <c r="M347" s="175">
        <v>0</v>
      </c>
      <c r="N347" s="175">
        <v>6.881102446205814E-2</v>
      </c>
      <c r="O347" s="175">
        <v>0</v>
      </c>
      <c r="P347" s="175">
        <v>0</v>
      </c>
      <c r="Q347" s="175">
        <v>0</v>
      </c>
      <c r="R347" s="176">
        <v>0</v>
      </c>
      <c r="S347" s="177">
        <f t="shared" si="215"/>
        <v>6.881102446205814E-2</v>
      </c>
      <c r="U347" s="234" t="s">
        <v>10</v>
      </c>
      <c r="V347" s="226">
        <v>0</v>
      </c>
      <c r="W347" s="226">
        <v>0</v>
      </c>
      <c r="X347" s="226">
        <v>0</v>
      </c>
      <c r="Y347" s="226">
        <v>0</v>
      </c>
      <c r="Z347" s="226">
        <v>6.881102446205814E-2</v>
      </c>
      <c r="AA347" s="226">
        <v>0</v>
      </c>
      <c r="AB347" s="226">
        <v>0</v>
      </c>
      <c r="AC347" s="227">
        <v>0</v>
      </c>
      <c r="AD347" s="228">
        <v>0</v>
      </c>
      <c r="AE347" s="228">
        <v>0</v>
      </c>
      <c r="AF347" s="228">
        <v>0</v>
      </c>
      <c r="AG347" s="228">
        <v>0</v>
      </c>
      <c r="AH347" s="228">
        <v>0</v>
      </c>
      <c r="AI347" s="229">
        <f t="shared" si="216"/>
        <v>6.881102446205814E-2</v>
      </c>
      <c r="BA347" s="160"/>
      <c r="BR347" s="160"/>
      <c r="CG347" s="160"/>
    </row>
    <row r="348" spans="1:85" ht="15">
      <c r="A348" s="178" t="s">
        <v>56</v>
      </c>
      <c r="B348" s="179">
        <v>0</v>
      </c>
      <c r="C348" s="179">
        <v>0</v>
      </c>
      <c r="D348" s="179">
        <v>0</v>
      </c>
      <c r="E348" s="179">
        <v>0</v>
      </c>
      <c r="F348" s="362"/>
      <c r="G348" s="179">
        <v>0</v>
      </c>
      <c r="H348" s="180">
        <v>0</v>
      </c>
      <c r="I348" s="181">
        <f t="shared" si="214"/>
        <v>0</v>
      </c>
      <c r="J348" s="168"/>
      <c r="K348" s="182" t="s">
        <v>56</v>
      </c>
      <c r="L348" s="183">
        <v>0</v>
      </c>
      <c r="M348" s="183">
        <v>0</v>
      </c>
      <c r="N348" s="183">
        <v>0</v>
      </c>
      <c r="O348" s="183">
        <v>0</v>
      </c>
      <c r="P348" s="183">
        <v>0</v>
      </c>
      <c r="Q348" s="183">
        <v>0</v>
      </c>
      <c r="R348" s="184">
        <v>0</v>
      </c>
      <c r="S348" s="185">
        <f t="shared" si="215"/>
        <v>0</v>
      </c>
      <c r="U348" s="230" t="s">
        <v>56</v>
      </c>
      <c r="V348" s="231">
        <v>0</v>
      </c>
      <c r="W348" s="231">
        <v>0</v>
      </c>
      <c r="X348" s="231">
        <v>0</v>
      </c>
      <c r="Y348" s="231">
        <v>0</v>
      </c>
      <c r="Z348" s="231">
        <v>0</v>
      </c>
      <c r="AA348" s="231">
        <v>0</v>
      </c>
      <c r="AB348" s="231">
        <v>0</v>
      </c>
      <c r="AC348" s="232">
        <v>0</v>
      </c>
      <c r="AD348" s="231">
        <v>0</v>
      </c>
      <c r="AE348" s="231">
        <v>0</v>
      </c>
      <c r="AF348" s="231">
        <v>0</v>
      </c>
      <c r="AG348" s="231">
        <v>0</v>
      </c>
      <c r="AH348" s="231">
        <v>0</v>
      </c>
      <c r="AI348" s="233">
        <f t="shared" si="216"/>
        <v>0</v>
      </c>
      <c r="BA348" s="160"/>
      <c r="BR348" s="160"/>
      <c r="CG348" s="160"/>
    </row>
    <row r="349" spans="1:85" ht="15">
      <c r="A349" s="186" t="s">
        <v>16</v>
      </c>
      <c r="B349" s="175">
        <v>1.0447438899004764</v>
      </c>
      <c r="C349" s="175">
        <v>0</v>
      </c>
      <c r="D349" s="175">
        <v>0.95365963509931984</v>
      </c>
      <c r="E349" s="175">
        <v>0</v>
      </c>
      <c r="F349" s="362"/>
      <c r="G349" s="175">
        <v>0</v>
      </c>
      <c r="H349" s="187">
        <v>0</v>
      </c>
      <c r="I349" s="173">
        <f t="shared" si="214"/>
        <v>1.9984035249997962</v>
      </c>
      <c r="J349" s="168"/>
      <c r="K349" s="188" t="s">
        <v>16</v>
      </c>
      <c r="L349" s="175">
        <v>1.0447438899004764</v>
      </c>
      <c r="M349" s="175">
        <v>0</v>
      </c>
      <c r="N349" s="175">
        <v>0.95365963509931984</v>
      </c>
      <c r="O349" s="175">
        <v>0</v>
      </c>
      <c r="P349" s="175">
        <v>0</v>
      </c>
      <c r="Q349" s="175">
        <v>0</v>
      </c>
      <c r="R349" s="176">
        <v>0</v>
      </c>
      <c r="S349" s="177">
        <f t="shared" si="215"/>
        <v>1.9984035249997962</v>
      </c>
      <c r="U349" s="234" t="s">
        <v>16</v>
      </c>
      <c r="V349" s="226">
        <v>1.0447438899004764</v>
      </c>
      <c r="W349" s="226">
        <v>0</v>
      </c>
      <c r="X349" s="226">
        <v>0</v>
      </c>
      <c r="Y349" s="226">
        <v>0</v>
      </c>
      <c r="Z349" s="226">
        <v>0.83806452781455376</v>
      </c>
      <c r="AA349" s="226">
        <v>0</v>
      </c>
      <c r="AB349" s="226">
        <v>0</v>
      </c>
      <c r="AC349" s="227">
        <v>0.11559510728476603</v>
      </c>
      <c r="AD349" s="228">
        <v>0</v>
      </c>
      <c r="AE349" s="228">
        <v>0</v>
      </c>
      <c r="AF349" s="228">
        <v>0</v>
      </c>
      <c r="AG349" s="228">
        <v>0.11559510728476603</v>
      </c>
      <c r="AH349" s="228">
        <v>0</v>
      </c>
      <c r="AI349" s="229">
        <f t="shared" si="216"/>
        <v>1.9984035249997962</v>
      </c>
      <c r="BA349" s="160"/>
      <c r="BR349" s="160"/>
      <c r="CG349" s="160"/>
    </row>
    <row r="350" spans="1:85" ht="15">
      <c r="A350" s="178" t="s">
        <v>15</v>
      </c>
      <c r="B350" s="179">
        <v>2.4989108152395998</v>
      </c>
      <c r="C350" s="179">
        <v>0</v>
      </c>
      <c r="D350" s="179">
        <v>4.8757648019372001E-3</v>
      </c>
      <c r="E350" s="179">
        <v>0</v>
      </c>
      <c r="F350" s="362"/>
      <c r="G350" s="179">
        <v>0</v>
      </c>
      <c r="H350" s="180">
        <v>0</v>
      </c>
      <c r="I350" s="181">
        <f t="shared" si="214"/>
        <v>2.5037865800415369</v>
      </c>
      <c r="J350" s="168"/>
      <c r="K350" s="182" t="s">
        <v>15</v>
      </c>
      <c r="L350" s="183">
        <v>2.4989108152395998</v>
      </c>
      <c r="M350" s="183">
        <v>0</v>
      </c>
      <c r="N350" s="183">
        <v>4.8757648019372001E-3</v>
      </c>
      <c r="O350" s="183">
        <v>0</v>
      </c>
      <c r="P350" s="183">
        <v>0</v>
      </c>
      <c r="Q350" s="183">
        <v>0</v>
      </c>
      <c r="R350" s="184">
        <v>0</v>
      </c>
      <c r="S350" s="185">
        <f t="shared" si="215"/>
        <v>2.5037865800415369</v>
      </c>
      <c r="U350" s="230" t="s">
        <v>57</v>
      </c>
      <c r="V350" s="231">
        <v>2.4989108152395998</v>
      </c>
      <c r="W350" s="231">
        <v>0</v>
      </c>
      <c r="X350" s="231">
        <v>0</v>
      </c>
      <c r="Y350" s="231">
        <v>0</v>
      </c>
      <c r="Z350" s="231">
        <v>0</v>
      </c>
      <c r="AA350" s="231">
        <v>0</v>
      </c>
      <c r="AB350" s="231">
        <v>0</v>
      </c>
      <c r="AC350" s="232">
        <v>4.8757648019372001E-3</v>
      </c>
      <c r="AD350" s="231">
        <v>0</v>
      </c>
      <c r="AE350" s="231">
        <v>0</v>
      </c>
      <c r="AF350" s="231">
        <v>0</v>
      </c>
      <c r="AG350" s="231">
        <v>4.8757648019372001E-3</v>
      </c>
      <c r="AH350" s="231">
        <v>0</v>
      </c>
      <c r="AI350" s="233">
        <f t="shared" si="216"/>
        <v>2.5037865800415369</v>
      </c>
      <c r="BA350" s="160"/>
      <c r="BR350" s="160"/>
      <c r="CG350" s="160"/>
    </row>
    <row r="351" spans="1:85" ht="15">
      <c r="A351" s="186" t="s">
        <v>58</v>
      </c>
      <c r="B351" s="175">
        <v>0</v>
      </c>
      <c r="C351" s="175">
        <v>0</v>
      </c>
      <c r="D351" s="175">
        <v>1.5824079685582466</v>
      </c>
      <c r="E351" s="175">
        <v>0</v>
      </c>
      <c r="F351" s="362"/>
      <c r="G351" s="175">
        <v>0</v>
      </c>
      <c r="H351" s="187">
        <v>0</v>
      </c>
      <c r="I351" s="173">
        <f t="shared" si="214"/>
        <v>1.5824079685582466</v>
      </c>
      <c r="J351" s="168"/>
      <c r="K351" s="188" t="s">
        <v>58</v>
      </c>
      <c r="L351" s="175">
        <v>0</v>
      </c>
      <c r="M351" s="175">
        <v>0</v>
      </c>
      <c r="N351" s="175">
        <v>1.5824079685582466</v>
      </c>
      <c r="O351" s="175">
        <v>0</v>
      </c>
      <c r="P351" s="175">
        <v>91.983817264842529</v>
      </c>
      <c r="Q351" s="175">
        <v>0</v>
      </c>
      <c r="R351" s="176">
        <v>0</v>
      </c>
      <c r="S351" s="177">
        <f t="shared" si="215"/>
        <v>93.566225233400772</v>
      </c>
      <c r="U351" s="234" t="s">
        <v>58</v>
      </c>
      <c r="V351" s="226">
        <v>0</v>
      </c>
      <c r="W351" s="226">
        <v>0</v>
      </c>
      <c r="X351" s="226">
        <v>0</v>
      </c>
      <c r="Y351" s="226">
        <v>0</v>
      </c>
      <c r="Z351" s="226">
        <v>0</v>
      </c>
      <c r="AA351" s="226">
        <v>0</v>
      </c>
      <c r="AB351" s="226">
        <v>91.983817264842529</v>
      </c>
      <c r="AC351" s="227">
        <v>1.5824079685582466</v>
      </c>
      <c r="AD351" s="226">
        <v>0</v>
      </c>
      <c r="AE351" s="226">
        <v>0</v>
      </c>
      <c r="AF351" s="226">
        <v>0</v>
      </c>
      <c r="AG351" s="226">
        <v>1.5824079685582466</v>
      </c>
      <c r="AH351" s="226">
        <v>0</v>
      </c>
      <c r="AI351" s="229">
        <f t="shared" si="216"/>
        <v>93.566225233400772</v>
      </c>
      <c r="BA351" s="160"/>
      <c r="BR351" s="160"/>
      <c r="CG351" s="160"/>
    </row>
    <row r="352" spans="1:85" ht="15">
      <c r="A352" s="178" t="s">
        <v>12</v>
      </c>
      <c r="B352" s="179">
        <v>0</v>
      </c>
      <c r="C352" s="179">
        <v>0</v>
      </c>
      <c r="D352" s="179">
        <v>0</v>
      </c>
      <c r="E352" s="179">
        <v>0</v>
      </c>
      <c r="F352" s="362"/>
      <c r="G352" s="179">
        <v>0</v>
      </c>
      <c r="H352" s="180">
        <v>0</v>
      </c>
      <c r="I352" s="181">
        <f t="shared" si="214"/>
        <v>0</v>
      </c>
      <c r="J352" s="168"/>
      <c r="K352" s="182" t="s">
        <v>12</v>
      </c>
      <c r="L352" s="183">
        <v>0</v>
      </c>
      <c r="M352" s="183">
        <v>0</v>
      </c>
      <c r="N352" s="183">
        <v>0</v>
      </c>
      <c r="O352" s="183">
        <v>0</v>
      </c>
      <c r="P352" s="183">
        <v>1.9169404477345031</v>
      </c>
      <c r="Q352" s="183">
        <v>0</v>
      </c>
      <c r="R352" s="184">
        <v>0</v>
      </c>
      <c r="S352" s="185">
        <f t="shared" si="215"/>
        <v>1.9169404477345031</v>
      </c>
      <c r="U352" s="230" t="s">
        <v>12</v>
      </c>
      <c r="V352" s="231">
        <v>0</v>
      </c>
      <c r="W352" s="231">
        <v>0</v>
      </c>
      <c r="X352" s="231">
        <v>0</v>
      </c>
      <c r="Y352" s="231">
        <v>0</v>
      </c>
      <c r="Z352" s="231">
        <v>0</v>
      </c>
      <c r="AA352" s="231">
        <v>0</v>
      </c>
      <c r="AB352" s="231">
        <v>1.9169404477345031</v>
      </c>
      <c r="AC352" s="232">
        <v>0</v>
      </c>
      <c r="AD352" s="231">
        <v>0</v>
      </c>
      <c r="AE352" s="231">
        <v>0</v>
      </c>
      <c r="AF352" s="231">
        <v>0</v>
      </c>
      <c r="AG352" s="231">
        <v>0</v>
      </c>
      <c r="AH352" s="231">
        <v>0</v>
      </c>
      <c r="AI352" s="233">
        <f t="shared" si="216"/>
        <v>1.9169404477345031</v>
      </c>
      <c r="BA352" s="160"/>
      <c r="BR352" s="160"/>
      <c r="CG352" s="160"/>
    </row>
    <row r="353" spans="1:85" ht="15">
      <c r="A353" s="186" t="s">
        <v>59</v>
      </c>
      <c r="B353" s="175">
        <v>0</v>
      </c>
      <c r="C353" s="175">
        <v>0</v>
      </c>
      <c r="D353" s="175">
        <v>0</v>
      </c>
      <c r="E353" s="175">
        <v>0</v>
      </c>
      <c r="F353" s="362"/>
      <c r="G353" s="175">
        <v>0</v>
      </c>
      <c r="H353" s="187">
        <v>0</v>
      </c>
      <c r="I353" s="173">
        <f t="shared" si="214"/>
        <v>0</v>
      </c>
      <c r="J353" s="168"/>
      <c r="K353" s="188" t="s">
        <v>59</v>
      </c>
      <c r="L353" s="175">
        <v>0</v>
      </c>
      <c r="M353" s="175">
        <v>0</v>
      </c>
      <c r="N353" s="175">
        <v>0</v>
      </c>
      <c r="O353" s="175">
        <v>0</v>
      </c>
      <c r="P353" s="175">
        <v>0</v>
      </c>
      <c r="Q353" s="175">
        <v>0</v>
      </c>
      <c r="R353" s="176">
        <v>0</v>
      </c>
      <c r="S353" s="177">
        <f t="shared" si="215"/>
        <v>0</v>
      </c>
      <c r="U353" s="234" t="s">
        <v>59</v>
      </c>
      <c r="V353" s="226">
        <v>0</v>
      </c>
      <c r="W353" s="226">
        <v>0</v>
      </c>
      <c r="X353" s="226">
        <v>0</v>
      </c>
      <c r="Y353" s="226">
        <v>0</v>
      </c>
      <c r="Z353" s="226">
        <v>0</v>
      </c>
      <c r="AA353" s="226">
        <v>0</v>
      </c>
      <c r="AB353" s="226">
        <v>0</v>
      </c>
      <c r="AC353" s="227">
        <v>0</v>
      </c>
      <c r="AD353" s="226">
        <v>0</v>
      </c>
      <c r="AE353" s="226">
        <v>0</v>
      </c>
      <c r="AF353" s="226">
        <v>0</v>
      </c>
      <c r="AG353" s="226">
        <v>0</v>
      </c>
      <c r="AH353" s="226">
        <v>0</v>
      </c>
      <c r="AI353" s="229">
        <f t="shared" si="216"/>
        <v>0</v>
      </c>
      <c r="BA353" s="160"/>
      <c r="BR353" s="160"/>
      <c r="CG353" s="160"/>
    </row>
    <row r="354" spans="1:85" ht="15">
      <c r="A354" s="178" t="s">
        <v>17</v>
      </c>
      <c r="B354" s="179">
        <v>0</v>
      </c>
      <c r="C354" s="179">
        <v>5.0982975973653158E-2</v>
      </c>
      <c r="D354" s="179">
        <v>0</v>
      </c>
      <c r="E354" s="179">
        <v>0</v>
      </c>
      <c r="F354" s="362"/>
      <c r="G354" s="179">
        <v>0</v>
      </c>
      <c r="H354" s="180">
        <v>0</v>
      </c>
      <c r="I354" s="181">
        <f t="shared" si="214"/>
        <v>5.0982975973653158E-2</v>
      </c>
      <c r="J354" s="168"/>
      <c r="K354" s="182" t="s">
        <v>17</v>
      </c>
      <c r="L354" s="183">
        <v>0</v>
      </c>
      <c r="M354" s="183">
        <v>5.0982975973653158E-2</v>
      </c>
      <c r="N354" s="183">
        <v>0</v>
      </c>
      <c r="O354" s="183">
        <v>0</v>
      </c>
      <c r="P354" s="183">
        <v>1.0598861261188979</v>
      </c>
      <c r="Q354" s="183">
        <v>0</v>
      </c>
      <c r="R354" s="184">
        <v>0</v>
      </c>
      <c r="S354" s="185">
        <f t="shared" si="215"/>
        <v>1.110869102092551</v>
      </c>
      <c r="U354" s="230" t="s">
        <v>17</v>
      </c>
      <c r="V354" s="231">
        <v>0</v>
      </c>
      <c r="W354" s="231">
        <v>0</v>
      </c>
      <c r="X354" s="231">
        <v>0</v>
      </c>
      <c r="Y354" s="231">
        <v>5.0982975973653158E-2</v>
      </c>
      <c r="Z354" s="231">
        <v>0</v>
      </c>
      <c r="AA354" s="231">
        <v>0</v>
      </c>
      <c r="AB354" s="231">
        <v>1.0598861261188979</v>
      </c>
      <c r="AC354" s="232">
        <v>0</v>
      </c>
      <c r="AD354" s="231">
        <v>0</v>
      </c>
      <c r="AE354" s="231">
        <v>0</v>
      </c>
      <c r="AF354" s="231">
        <v>0</v>
      </c>
      <c r="AG354" s="231">
        <v>0</v>
      </c>
      <c r="AH354" s="231">
        <v>0</v>
      </c>
      <c r="AI354" s="233">
        <f t="shared" si="216"/>
        <v>1.110869102092551</v>
      </c>
      <c r="BA354" s="160"/>
      <c r="BR354" s="160"/>
      <c r="CG354" s="160"/>
    </row>
    <row r="355" spans="1:85" ht="15">
      <c r="A355" s="186" t="s">
        <v>139</v>
      </c>
      <c r="B355" s="175">
        <v>0.55917489926102437</v>
      </c>
      <c r="C355" s="175">
        <v>19.402829942010136</v>
      </c>
      <c r="D355" s="175">
        <v>0</v>
      </c>
      <c r="E355" s="175">
        <v>0</v>
      </c>
      <c r="F355" s="362"/>
      <c r="G355" s="175">
        <v>0</v>
      </c>
      <c r="H355" s="187">
        <v>0</v>
      </c>
      <c r="I355" s="173">
        <f t="shared" si="214"/>
        <v>19.96200484127116</v>
      </c>
      <c r="J355" s="168"/>
      <c r="K355" s="188" t="s">
        <v>139</v>
      </c>
      <c r="L355" s="175">
        <v>0.55917489926102437</v>
      </c>
      <c r="M355" s="175">
        <v>19.402829942010136</v>
      </c>
      <c r="N355" s="175">
        <v>0</v>
      </c>
      <c r="O355" s="175">
        <v>0</v>
      </c>
      <c r="P355" s="175">
        <v>0</v>
      </c>
      <c r="Q355" s="175">
        <v>0</v>
      </c>
      <c r="R355" s="176">
        <v>0</v>
      </c>
      <c r="S355" s="177">
        <f t="shared" si="215"/>
        <v>19.96200484127116</v>
      </c>
      <c r="U355" s="234" t="s">
        <v>139</v>
      </c>
      <c r="V355" s="226">
        <v>0.55917489926102437</v>
      </c>
      <c r="W355" s="226">
        <v>0</v>
      </c>
      <c r="X355" s="226">
        <v>0</v>
      </c>
      <c r="Y355" s="226">
        <v>19.402829942010136</v>
      </c>
      <c r="Z355" s="226">
        <v>0</v>
      </c>
      <c r="AA355" s="226">
        <v>0</v>
      </c>
      <c r="AB355" s="226">
        <v>0</v>
      </c>
      <c r="AC355" s="227">
        <v>0</v>
      </c>
      <c r="AD355" s="226">
        <v>0</v>
      </c>
      <c r="AE355" s="226">
        <v>0</v>
      </c>
      <c r="AF355" s="226">
        <v>0</v>
      </c>
      <c r="AG355" s="226">
        <v>0</v>
      </c>
      <c r="AH355" s="226">
        <v>0</v>
      </c>
      <c r="AI355" s="229">
        <f t="shared" si="216"/>
        <v>19.96200484127116</v>
      </c>
      <c r="BA355" s="160"/>
      <c r="BR355" s="160"/>
      <c r="CG355" s="160"/>
    </row>
    <row r="356" spans="1:85" ht="15">
      <c r="A356" s="178" t="s">
        <v>25</v>
      </c>
      <c r="B356" s="179">
        <v>0.497853189244014</v>
      </c>
      <c r="C356" s="179">
        <v>0</v>
      </c>
      <c r="D356" s="179">
        <v>3.7581393277889248</v>
      </c>
      <c r="E356" s="179">
        <v>57.194346644463437</v>
      </c>
      <c r="F356" s="362"/>
      <c r="G356" s="179">
        <v>1.6296211541784391</v>
      </c>
      <c r="H356" s="180">
        <v>0</v>
      </c>
      <c r="I356" s="181">
        <f t="shared" si="214"/>
        <v>63.079960315674811</v>
      </c>
      <c r="J356" s="168"/>
      <c r="K356" s="182" t="s">
        <v>25</v>
      </c>
      <c r="L356" s="183">
        <v>0.497853189244014</v>
      </c>
      <c r="M356" s="183">
        <v>0</v>
      </c>
      <c r="N356" s="183">
        <v>3.7581393277889248</v>
      </c>
      <c r="O356" s="183">
        <v>57.194346644463437</v>
      </c>
      <c r="P356" s="183">
        <v>6.5921183621491394E-2</v>
      </c>
      <c r="Q356" s="183">
        <v>1.6296211541784391</v>
      </c>
      <c r="R356" s="184">
        <v>0</v>
      </c>
      <c r="S356" s="185">
        <f t="shared" si="215"/>
        <v>63.145881499296301</v>
      </c>
      <c r="U356" s="230" t="s">
        <v>25</v>
      </c>
      <c r="V356" s="231">
        <v>3.5189868184200911E-2</v>
      </c>
      <c r="W356" s="231">
        <v>7.8806611814419752E-2</v>
      </c>
      <c r="X356" s="231">
        <v>1.6296211541784391</v>
      </c>
      <c r="Y356" s="231">
        <v>0</v>
      </c>
      <c r="Z356" s="231">
        <v>3.6907563623232633</v>
      </c>
      <c r="AA356" s="231">
        <v>57.174105351901233</v>
      </c>
      <c r="AB356" s="231">
        <v>6.5921183621491394E-2</v>
      </c>
      <c r="AC356" s="232">
        <v>0.47148096727326122</v>
      </c>
      <c r="AD356" s="231">
        <v>0.38385670924539333</v>
      </c>
      <c r="AE356" s="231">
        <v>2.024129256220655E-2</v>
      </c>
      <c r="AF356" s="231">
        <v>0</v>
      </c>
      <c r="AG356" s="231">
        <v>6.738296546566136E-2</v>
      </c>
      <c r="AH356" s="231">
        <v>0</v>
      </c>
      <c r="AI356" s="233">
        <f t="shared" si="216"/>
        <v>63.145881499296308</v>
      </c>
      <c r="BA356" s="160"/>
      <c r="BR356" s="160"/>
      <c r="CG356" s="160"/>
    </row>
    <row r="357" spans="1:85" ht="15">
      <c r="A357" s="186" t="s">
        <v>24</v>
      </c>
      <c r="B357" s="175">
        <v>2.3808131421882246</v>
      </c>
      <c r="C357" s="175">
        <v>0</v>
      </c>
      <c r="D357" s="175">
        <v>8.9643876078250919</v>
      </c>
      <c r="E357" s="175">
        <v>0</v>
      </c>
      <c r="F357" s="362"/>
      <c r="G357" s="175">
        <v>0</v>
      </c>
      <c r="H357" s="187">
        <v>0</v>
      </c>
      <c r="I357" s="173">
        <f t="shared" si="214"/>
        <v>11.345200750013316</v>
      </c>
      <c r="J357" s="168"/>
      <c r="K357" s="188" t="s">
        <v>24</v>
      </c>
      <c r="L357" s="175">
        <v>2.3808131421882246</v>
      </c>
      <c r="M357" s="175">
        <v>0</v>
      </c>
      <c r="N357" s="175">
        <v>8.9643876078250919</v>
      </c>
      <c r="O357" s="175">
        <v>0</v>
      </c>
      <c r="P357" s="175">
        <v>0</v>
      </c>
      <c r="Q357" s="175">
        <v>0</v>
      </c>
      <c r="R357" s="176">
        <v>0</v>
      </c>
      <c r="S357" s="177">
        <f t="shared" si="215"/>
        <v>11.345200750013316</v>
      </c>
      <c r="U357" s="234" t="s">
        <v>24</v>
      </c>
      <c r="V357" s="226">
        <v>2.3808131421882246</v>
      </c>
      <c r="W357" s="226">
        <v>0</v>
      </c>
      <c r="X357" s="226">
        <v>0</v>
      </c>
      <c r="Y357" s="226">
        <v>0</v>
      </c>
      <c r="Z357" s="226">
        <v>0</v>
      </c>
      <c r="AA357" s="226">
        <v>0</v>
      </c>
      <c r="AB357" s="226">
        <v>0</v>
      </c>
      <c r="AC357" s="227">
        <v>8.9643876078250919</v>
      </c>
      <c r="AD357" s="226">
        <v>0</v>
      </c>
      <c r="AE357" s="226">
        <v>0</v>
      </c>
      <c r="AF357" s="226">
        <v>0</v>
      </c>
      <c r="AG357" s="226">
        <v>8.9643876078250919</v>
      </c>
      <c r="AH357" s="226">
        <v>0</v>
      </c>
      <c r="AI357" s="229">
        <f t="shared" si="216"/>
        <v>11.345200750013316</v>
      </c>
      <c r="BA357" s="160"/>
      <c r="BR357" s="160"/>
      <c r="CG357" s="160"/>
    </row>
    <row r="358" spans="1:85" ht="15">
      <c r="A358" s="178" t="s">
        <v>60</v>
      </c>
      <c r="B358" s="179">
        <v>1.2035300156067275</v>
      </c>
      <c r="C358" s="179">
        <v>2.0410380161578008</v>
      </c>
      <c r="D358" s="179">
        <v>3.7222577802269923</v>
      </c>
      <c r="E358" s="179">
        <v>0</v>
      </c>
      <c r="F358" s="362"/>
      <c r="G358" s="179">
        <v>0</v>
      </c>
      <c r="H358" s="180">
        <v>0</v>
      </c>
      <c r="I358" s="181">
        <f t="shared" si="214"/>
        <v>6.9668258119915203</v>
      </c>
      <c r="J358" s="168"/>
      <c r="K358" s="182" t="s">
        <v>60</v>
      </c>
      <c r="L358" s="183">
        <v>1.2035300156067275</v>
      </c>
      <c r="M358" s="183">
        <v>2.0410380161578008</v>
      </c>
      <c r="N358" s="183">
        <v>3.7222577802269923</v>
      </c>
      <c r="O358" s="183">
        <v>0</v>
      </c>
      <c r="P358" s="183">
        <v>0</v>
      </c>
      <c r="Q358" s="183">
        <v>0</v>
      </c>
      <c r="R358" s="184">
        <v>0</v>
      </c>
      <c r="S358" s="185">
        <f t="shared" si="215"/>
        <v>6.9668258119915203</v>
      </c>
      <c r="U358" s="230" t="s">
        <v>60</v>
      </c>
      <c r="V358" s="231">
        <v>1.2035300156067275</v>
      </c>
      <c r="W358" s="231">
        <v>0</v>
      </c>
      <c r="X358" s="231">
        <v>0</v>
      </c>
      <c r="Y358" s="231">
        <v>2.0410380161578008</v>
      </c>
      <c r="Z358" s="231">
        <v>3.7222577802269923</v>
      </c>
      <c r="AA358" s="231">
        <v>0</v>
      </c>
      <c r="AB358" s="231">
        <v>0</v>
      </c>
      <c r="AC358" s="232">
        <v>0</v>
      </c>
      <c r="AD358" s="231">
        <v>0</v>
      </c>
      <c r="AE358" s="231">
        <v>0</v>
      </c>
      <c r="AF358" s="231">
        <v>0</v>
      </c>
      <c r="AG358" s="231">
        <v>0</v>
      </c>
      <c r="AH358" s="231">
        <v>0</v>
      </c>
      <c r="AI358" s="233">
        <f t="shared" si="216"/>
        <v>6.9668258119915203</v>
      </c>
      <c r="BA358" s="160"/>
      <c r="BR358" s="160"/>
      <c r="CG358" s="160"/>
    </row>
    <row r="359" spans="1:85" ht="15">
      <c r="A359" s="186" t="s">
        <v>22</v>
      </c>
      <c r="B359" s="175">
        <v>1.7893264792926022</v>
      </c>
      <c r="C359" s="175">
        <v>83.731933772757273</v>
      </c>
      <c r="D359" s="175">
        <v>37.010248617654028</v>
      </c>
      <c r="E359" s="175">
        <v>0</v>
      </c>
      <c r="F359" s="362"/>
      <c r="G359" s="175">
        <v>0</v>
      </c>
      <c r="H359" s="187">
        <v>0</v>
      </c>
      <c r="I359" s="173">
        <f t="shared" si="214"/>
        <v>122.5315088697039</v>
      </c>
      <c r="J359" s="168"/>
      <c r="K359" s="188" t="s">
        <v>22</v>
      </c>
      <c r="L359" s="175">
        <v>1.7893264792926022</v>
      </c>
      <c r="M359" s="175">
        <v>83.731933772757273</v>
      </c>
      <c r="N359" s="175">
        <v>37.010248617654028</v>
      </c>
      <c r="O359" s="175">
        <v>0</v>
      </c>
      <c r="P359" s="175">
        <v>5.2570716077713664</v>
      </c>
      <c r="Q359" s="175">
        <v>0</v>
      </c>
      <c r="R359" s="176">
        <v>0</v>
      </c>
      <c r="S359" s="177">
        <f t="shared" si="215"/>
        <v>127.78858047747526</v>
      </c>
      <c r="U359" s="234" t="s">
        <v>22</v>
      </c>
      <c r="V359" s="226">
        <v>1.7893264792926022</v>
      </c>
      <c r="W359" s="226">
        <v>0</v>
      </c>
      <c r="X359" s="226">
        <v>0</v>
      </c>
      <c r="Y359" s="226">
        <v>83.731933772757273</v>
      </c>
      <c r="Z359" s="226">
        <v>11.288709176591587</v>
      </c>
      <c r="AA359" s="226">
        <v>0</v>
      </c>
      <c r="AB359" s="226">
        <v>5.2570716077713664</v>
      </c>
      <c r="AC359" s="227">
        <v>25.72153944106244</v>
      </c>
      <c r="AD359" s="226">
        <v>0</v>
      </c>
      <c r="AE359" s="226">
        <v>0</v>
      </c>
      <c r="AF359" s="226">
        <v>0</v>
      </c>
      <c r="AG359" s="226">
        <v>25.72153944106244</v>
      </c>
      <c r="AH359" s="226">
        <v>0</v>
      </c>
      <c r="AI359" s="229">
        <f t="shared" si="216"/>
        <v>127.78858047747525</v>
      </c>
      <c r="BA359" s="160"/>
      <c r="BR359" s="160"/>
      <c r="CG359" s="160"/>
    </row>
    <row r="360" spans="1:85" ht="15">
      <c r="A360" s="178" t="s">
        <v>21</v>
      </c>
      <c r="B360" s="179">
        <v>0</v>
      </c>
      <c r="C360" s="179">
        <v>0</v>
      </c>
      <c r="D360" s="179">
        <v>0</v>
      </c>
      <c r="E360" s="179">
        <v>0</v>
      </c>
      <c r="F360" s="362"/>
      <c r="G360" s="179">
        <v>0</v>
      </c>
      <c r="H360" s="180">
        <v>0</v>
      </c>
      <c r="I360" s="181">
        <f t="shared" si="214"/>
        <v>0</v>
      </c>
      <c r="J360" s="168"/>
      <c r="K360" s="182" t="s">
        <v>21</v>
      </c>
      <c r="L360" s="183">
        <v>0</v>
      </c>
      <c r="M360" s="183">
        <v>0</v>
      </c>
      <c r="N360" s="183">
        <v>0</v>
      </c>
      <c r="O360" s="183">
        <v>0</v>
      </c>
      <c r="P360" s="183">
        <v>0</v>
      </c>
      <c r="Q360" s="183">
        <v>0</v>
      </c>
      <c r="R360" s="184">
        <v>0</v>
      </c>
      <c r="S360" s="185">
        <f t="shared" si="215"/>
        <v>0</v>
      </c>
      <c r="U360" s="230" t="s">
        <v>61</v>
      </c>
      <c r="V360" s="231">
        <v>0</v>
      </c>
      <c r="W360" s="231">
        <v>0</v>
      </c>
      <c r="X360" s="231">
        <v>0</v>
      </c>
      <c r="Y360" s="231">
        <v>0</v>
      </c>
      <c r="Z360" s="231">
        <v>0</v>
      </c>
      <c r="AA360" s="231">
        <v>0</v>
      </c>
      <c r="AB360" s="231">
        <v>0</v>
      </c>
      <c r="AC360" s="232">
        <v>0</v>
      </c>
      <c r="AD360" s="231">
        <v>0</v>
      </c>
      <c r="AE360" s="231">
        <v>0</v>
      </c>
      <c r="AF360" s="231">
        <v>0</v>
      </c>
      <c r="AG360" s="231">
        <v>0</v>
      </c>
      <c r="AH360" s="231">
        <v>0</v>
      </c>
      <c r="AI360" s="233">
        <f t="shared" si="216"/>
        <v>0</v>
      </c>
      <c r="BA360" s="160"/>
      <c r="BR360" s="160"/>
      <c r="CG360" s="160"/>
    </row>
    <row r="361" spans="1:85" ht="15">
      <c r="A361" s="189" t="s">
        <v>64</v>
      </c>
      <c r="B361" s="175">
        <v>0</v>
      </c>
      <c r="C361" s="175">
        <v>0</v>
      </c>
      <c r="D361" s="175">
        <v>0</v>
      </c>
      <c r="E361" s="175">
        <v>0</v>
      </c>
      <c r="F361" s="362"/>
      <c r="G361" s="175">
        <v>0</v>
      </c>
      <c r="H361" s="187">
        <v>0</v>
      </c>
      <c r="I361" s="173">
        <f t="shared" si="214"/>
        <v>0</v>
      </c>
      <c r="J361" s="168"/>
      <c r="K361" s="190" t="s">
        <v>64</v>
      </c>
      <c r="L361" s="175">
        <v>0</v>
      </c>
      <c r="M361" s="175">
        <v>0</v>
      </c>
      <c r="N361" s="175">
        <v>0</v>
      </c>
      <c r="O361" s="175">
        <v>0</v>
      </c>
      <c r="P361" s="175">
        <v>0</v>
      </c>
      <c r="Q361" s="175">
        <v>0</v>
      </c>
      <c r="R361" s="176">
        <v>0</v>
      </c>
      <c r="S361" s="177">
        <f t="shared" si="215"/>
        <v>0</v>
      </c>
      <c r="U361" s="235" t="s">
        <v>62</v>
      </c>
      <c r="V361" s="226">
        <v>0</v>
      </c>
      <c r="W361" s="226">
        <v>0</v>
      </c>
      <c r="X361" s="226">
        <v>0</v>
      </c>
      <c r="Y361" s="226">
        <v>0</v>
      </c>
      <c r="Z361" s="226">
        <v>0</v>
      </c>
      <c r="AA361" s="226">
        <v>0</v>
      </c>
      <c r="AB361" s="226">
        <v>0</v>
      </c>
      <c r="AC361" s="227">
        <v>0</v>
      </c>
      <c r="AD361" s="228">
        <v>0</v>
      </c>
      <c r="AE361" s="228">
        <v>0</v>
      </c>
      <c r="AF361" s="228">
        <v>0</v>
      </c>
      <c r="AG361" s="228">
        <v>0</v>
      </c>
      <c r="AH361" s="228">
        <v>0</v>
      </c>
      <c r="AI361" s="229">
        <f t="shared" si="216"/>
        <v>0</v>
      </c>
      <c r="BA361" s="160"/>
      <c r="BR361" s="160"/>
      <c r="CG361" s="160"/>
    </row>
    <row r="362" spans="1:85">
      <c r="A362" s="191" t="s">
        <v>23</v>
      </c>
      <c r="B362" s="192">
        <v>0</v>
      </c>
      <c r="C362" s="192">
        <v>0</v>
      </c>
      <c r="D362" s="192">
        <v>0</v>
      </c>
      <c r="E362" s="192">
        <v>0</v>
      </c>
      <c r="F362" s="362"/>
      <c r="G362" s="192">
        <v>0</v>
      </c>
      <c r="H362" s="193">
        <v>0</v>
      </c>
      <c r="I362" s="194">
        <f t="shared" si="214"/>
        <v>0</v>
      </c>
      <c r="J362" s="168"/>
      <c r="K362" s="195" t="s">
        <v>23</v>
      </c>
      <c r="L362" s="196">
        <v>0</v>
      </c>
      <c r="M362" s="196">
        <v>0</v>
      </c>
      <c r="N362" s="196">
        <v>0</v>
      </c>
      <c r="O362" s="196">
        <v>0</v>
      </c>
      <c r="P362" s="196">
        <v>0</v>
      </c>
      <c r="Q362" s="196">
        <v>0</v>
      </c>
      <c r="R362" s="197">
        <v>0</v>
      </c>
      <c r="S362" s="198">
        <f t="shared" si="215"/>
        <v>0</v>
      </c>
      <c r="U362" s="236" t="s">
        <v>66</v>
      </c>
      <c r="V362" s="237">
        <v>0</v>
      </c>
      <c r="W362" s="237">
        <v>0</v>
      </c>
      <c r="X362" s="237">
        <v>0</v>
      </c>
      <c r="Y362" s="237">
        <v>0</v>
      </c>
      <c r="Z362" s="237">
        <v>0</v>
      </c>
      <c r="AA362" s="237">
        <v>0</v>
      </c>
      <c r="AB362" s="237">
        <v>0</v>
      </c>
      <c r="AC362" s="237">
        <v>0</v>
      </c>
      <c r="AD362" s="237">
        <v>0</v>
      </c>
      <c r="AE362" s="237">
        <v>0</v>
      </c>
      <c r="AF362" s="237">
        <v>0</v>
      </c>
      <c r="AG362" s="237">
        <v>0</v>
      </c>
      <c r="AH362" s="125">
        <v>0</v>
      </c>
      <c r="AI362" s="238">
        <f t="shared" si="216"/>
        <v>0</v>
      </c>
      <c r="BA362" s="160"/>
      <c r="BR362" s="160"/>
      <c r="CG362" s="160"/>
    </row>
    <row r="363" spans="1:85">
      <c r="A363" s="199" t="s">
        <v>19</v>
      </c>
      <c r="B363" s="200">
        <v>0</v>
      </c>
      <c r="C363" s="200">
        <v>0</v>
      </c>
      <c r="D363" s="200">
        <v>0</v>
      </c>
      <c r="E363" s="200">
        <v>0</v>
      </c>
      <c r="F363" s="362"/>
      <c r="G363" s="200">
        <v>0</v>
      </c>
      <c r="H363" s="201">
        <v>0</v>
      </c>
      <c r="I363" s="202">
        <f t="shared" si="214"/>
        <v>0</v>
      </c>
      <c r="J363" s="168"/>
      <c r="K363" s="203" t="s">
        <v>19</v>
      </c>
      <c r="L363" s="200">
        <v>0</v>
      </c>
      <c r="M363" s="200">
        <v>0</v>
      </c>
      <c r="N363" s="200">
        <v>0</v>
      </c>
      <c r="O363" s="200">
        <v>0</v>
      </c>
      <c r="P363" s="200">
        <v>0</v>
      </c>
      <c r="Q363" s="200">
        <v>0</v>
      </c>
      <c r="R363" s="204">
        <v>0</v>
      </c>
      <c r="S363" s="205">
        <f t="shared" si="215"/>
        <v>0</v>
      </c>
      <c r="U363" s="239" t="s">
        <v>19</v>
      </c>
      <c r="V363" s="240">
        <v>0</v>
      </c>
      <c r="W363" s="240">
        <v>0</v>
      </c>
      <c r="X363" s="240">
        <v>0</v>
      </c>
      <c r="Y363" s="240">
        <v>0</v>
      </c>
      <c r="Z363" s="240">
        <v>0</v>
      </c>
      <c r="AA363" s="240">
        <v>0</v>
      </c>
      <c r="AB363" s="240">
        <v>0</v>
      </c>
      <c r="AC363" s="240">
        <v>0</v>
      </c>
      <c r="AD363" s="241">
        <v>0</v>
      </c>
      <c r="AE363" s="241">
        <v>0</v>
      </c>
      <c r="AF363" s="241">
        <v>0</v>
      </c>
      <c r="AG363" s="241">
        <v>0</v>
      </c>
      <c r="AH363" s="241">
        <v>0</v>
      </c>
      <c r="AI363" s="242">
        <f t="shared" si="216"/>
        <v>0</v>
      </c>
      <c r="BA363" s="160"/>
      <c r="BR363" s="160"/>
      <c r="CG363" s="160"/>
    </row>
    <row r="364" spans="1:85">
      <c r="A364" s="191" t="s">
        <v>20</v>
      </c>
      <c r="B364" s="192">
        <v>0</v>
      </c>
      <c r="C364" s="192">
        <v>0</v>
      </c>
      <c r="D364" s="192">
        <v>0</v>
      </c>
      <c r="E364" s="192">
        <v>0</v>
      </c>
      <c r="F364" s="362"/>
      <c r="G364" s="192">
        <v>0</v>
      </c>
      <c r="H364" s="193">
        <v>0</v>
      </c>
      <c r="I364" s="194">
        <f t="shared" si="214"/>
        <v>0</v>
      </c>
      <c r="J364" s="168"/>
      <c r="K364" s="195" t="s">
        <v>20</v>
      </c>
      <c r="L364" s="196">
        <v>0</v>
      </c>
      <c r="M364" s="196">
        <v>0</v>
      </c>
      <c r="N364" s="196">
        <v>0</v>
      </c>
      <c r="O364" s="196">
        <v>0</v>
      </c>
      <c r="P364" s="196">
        <v>0</v>
      </c>
      <c r="Q364" s="196">
        <v>0</v>
      </c>
      <c r="R364" s="197">
        <v>0</v>
      </c>
      <c r="S364" s="198">
        <f t="shared" si="215"/>
        <v>0</v>
      </c>
      <c r="U364" s="236" t="s">
        <v>20</v>
      </c>
      <c r="V364" s="237">
        <v>0</v>
      </c>
      <c r="W364" s="237">
        <v>0</v>
      </c>
      <c r="X364" s="237">
        <v>0</v>
      </c>
      <c r="Y364" s="237">
        <v>0</v>
      </c>
      <c r="Z364" s="237">
        <v>0</v>
      </c>
      <c r="AA364" s="237">
        <v>0</v>
      </c>
      <c r="AB364" s="237">
        <v>0</v>
      </c>
      <c r="AC364" s="237">
        <v>0</v>
      </c>
      <c r="AD364" s="237">
        <v>0</v>
      </c>
      <c r="AE364" s="237">
        <v>0</v>
      </c>
      <c r="AF364" s="237">
        <v>0</v>
      </c>
      <c r="AG364" s="237">
        <v>0</v>
      </c>
      <c r="AH364" s="125">
        <v>0</v>
      </c>
      <c r="AI364" s="238">
        <f t="shared" si="216"/>
        <v>0</v>
      </c>
      <c r="BA364" s="160"/>
      <c r="BR364" s="160"/>
      <c r="CG364" s="160"/>
    </row>
    <row r="365" spans="1:85" ht="15" thickBot="1">
      <c r="A365" s="206" t="s">
        <v>11</v>
      </c>
      <c r="B365" s="207">
        <v>0</v>
      </c>
      <c r="C365" s="207">
        <v>0</v>
      </c>
      <c r="D365" s="207">
        <v>0</v>
      </c>
      <c r="E365" s="207">
        <v>0</v>
      </c>
      <c r="F365" s="363"/>
      <c r="G365" s="207">
        <v>0</v>
      </c>
      <c r="H365" s="208">
        <v>0</v>
      </c>
      <c r="I365" s="209">
        <f t="shared" si="214"/>
        <v>0</v>
      </c>
      <c r="J365" s="168"/>
      <c r="K365" s="210" t="s">
        <v>11</v>
      </c>
      <c r="L365" s="207">
        <v>0</v>
      </c>
      <c r="M365" s="207">
        <v>0</v>
      </c>
      <c r="N365" s="207">
        <v>0</v>
      </c>
      <c r="O365" s="207">
        <v>0</v>
      </c>
      <c r="P365" s="207">
        <v>0</v>
      </c>
      <c r="Q365" s="207">
        <v>0</v>
      </c>
      <c r="R365" s="211">
        <v>0</v>
      </c>
      <c r="S365" s="212">
        <f t="shared" si="215"/>
        <v>0</v>
      </c>
      <c r="U365" s="239" t="s">
        <v>11</v>
      </c>
      <c r="V365" s="240">
        <v>0</v>
      </c>
      <c r="W365" s="240">
        <v>0</v>
      </c>
      <c r="X365" s="240">
        <v>0</v>
      </c>
      <c r="Y365" s="240">
        <v>0</v>
      </c>
      <c r="Z365" s="240">
        <v>0</v>
      </c>
      <c r="AA365" s="240">
        <v>0</v>
      </c>
      <c r="AB365" s="240">
        <v>0</v>
      </c>
      <c r="AC365" s="240">
        <v>0</v>
      </c>
      <c r="AD365" s="241">
        <v>0</v>
      </c>
      <c r="AE365" s="241">
        <v>0</v>
      </c>
      <c r="AF365" s="241">
        <v>0</v>
      </c>
      <c r="AG365" s="241">
        <v>0</v>
      </c>
      <c r="AH365" s="241">
        <v>0</v>
      </c>
      <c r="AI365" s="242">
        <f t="shared" si="216"/>
        <v>0</v>
      </c>
      <c r="BA365" s="160"/>
      <c r="BR365" s="160"/>
      <c r="CG365" s="160"/>
    </row>
    <row r="366" spans="1:85" ht="18" customHeight="1">
      <c r="A366" s="213" t="s">
        <v>26</v>
      </c>
      <c r="B366" s="214">
        <f>SUM(B345:B361)</f>
        <v>9.9743524307326705</v>
      </c>
      <c r="C366" s="214">
        <f t="shared" ref="C366:H366" si="217">SUM(C345:C361)</f>
        <v>105.22678470689885</v>
      </c>
      <c r="D366" s="214">
        <f t="shared" si="217"/>
        <v>56.064787726416597</v>
      </c>
      <c r="E366" s="214">
        <f t="shared" si="217"/>
        <v>57.194346644463437</v>
      </c>
      <c r="F366" s="214">
        <f t="shared" si="217"/>
        <v>0</v>
      </c>
      <c r="G366" s="214">
        <f t="shared" si="217"/>
        <v>1.6296211541784391</v>
      </c>
      <c r="H366" s="216">
        <f t="shared" si="217"/>
        <v>0</v>
      </c>
      <c r="I366" s="173">
        <f t="shared" ref="I366" si="218">SUM(I345:I361)</f>
        <v>230.08989266269</v>
      </c>
      <c r="J366" s="168"/>
      <c r="K366" s="215" t="s">
        <v>26</v>
      </c>
      <c r="L366" s="214">
        <f>SUM(L345:L361)</f>
        <v>9.9743524307326705</v>
      </c>
      <c r="M366" s="214">
        <f t="shared" ref="M366:R366" si="219">SUM(M345:M361)</f>
        <v>105.22678470689885</v>
      </c>
      <c r="N366" s="214">
        <f t="shared" si="219"/>
        <v>56.064787726416597</v>
      </c>
      <c r="O366" s="214">
        <f t="shared" si="219"/>
        <v>57.194346644463437</v>
      </c>
      <c r="P366" s="214">
        <f t="shared" si="219"/>
        <v>100.28363663008879</v>
      </c>
      <c r="Q366" s="214">
        <f t="shared" si="219"/>
        <v>1.6296211541784391</v>
      </c>
      <c r="R366" s="216">
        <f t="shared" si="219"/>
        <v>0</v>
      </c>
      <c r="S366" s="217">
        <f t="shared" ref="S366" si="220">SUM(S345:S361)</f>
        <v>330.37352929277876</v>
      </c>
      <c r="T366" s="160" t="str">
        <f>IF(ABS(S366-AI366)&gt;0.01,S366-AI366,"")</f>
        <v/>
      </c>
      <c r="U366" s="243" t="s">
        <v>63</v>
      </c>
      <c r="V366" s="244">
        <f>SUM(V345:V361)</f>
        <v>9.5116891096728562</v>
      </c>
      <c r="W366" s="244">
        <f t="shared" ref="W366:AH366" si="221">SUM(W345:W361)</f>
        <v>7.8806611814419752E-2</v>
      </c>
      <c r="X366" s="244">
        <f t="shared" si="221"/>
        <v>1.6296211541784391</v>
      </c>
      <c r="Y366" s="244">
        <f t="shared" si="221"/>
        <v>105.22678470689885</v>
      </c>
      <c r="Z366" s="244">
        <f t="shared" si="221"/>
        <v>19.608598871418451</v>
      </c>
      <c r="AA366" s="244">
        <f t="shared" si="221"/>
        <v>57.174105351901233</v>
      </c>
      <c r="AB366" s="244">
        <f t="shared" si="221"/>
        <v>100.28363663008879</v>
      </c>
      <c r="AC366" s="244">
        <f t="shared" si="221"/>
        <v>36.860286856805743</v>
      </c>
      <c r="AD366" s="245">
        <f t="shared" si="221"/>
        <v>0.38385670924539333</v>
      </c>
      <c r="AE366" s="245">
        <f t="shared" si="221"/>
        <v>2.024129256220655E-2</v>
      </c>
      <c r="AF366" s="245">
        <f t="shared" si="221"/>
        <v>0</v>
      </c>
      <c r="AG366" s="245">
        <f t="shared" si="221"/>
        <v>36.456188854998146</v>
      </c>
      <c r="AH366" s="245">
        <f t="shared" si="221"/>
        <v>0</v>
      </c>
      <c r="AI366" s="246">
        <f>SUM(V366:AC366)</f>
        <v>330.37352929277881</v>
      </c>
      <c r="BA366" s="160"/>
      <c r="BR366" s="160"/>
      <c r="CG366" s="160"/>
    </row>
    <row r="367" spans="1:85" s="23" customFormat="1" ht="15" thickBot="1">
      <c r="A367" s="30" t="s">
        <v>88</v>
      </c>
      <c r="B367" s="47">
        <f>IF($I366=0,"-",B366/$I366)</f>
        <v>4.3349806961555645E-2</v>
      </c>
      <c r="C367" s="47">
        <f t="shared" ref="C367:H367" si="222">IF($I366=0,"-",C366/$I366)</f>
        <v>0.45732901819012323</v>
      </c>
      <c r="D367" s="47">
        <f t="shared" si="222"/>
        <v>0.24366471328928446</v>
      </c>
      <c r="E367" s="47">
        <f t="shared" si="222"/>
        <v>0.24857392031691677</v>
      </c>
      <c r="F367" s="47">
        <f t="shared" si="222"/>
        <v>0</v>
      </c>
      <c r="G367" s="47">
        <f t="shared" si="222"/>
        <v>7.0825412421198835E-3</v>
      </c>
      <c r="H367" s="70">
        <f t="shared" si="222"/>
        <v>0</v>
      </c>
      <c r="I367" s="48">
        <f>SUM(B367:H367)</f>
        <v>1</v>
      </c>
      <c r="J367" s="160"/>
      <c r="K367" s="81" t="s">
        <v>88</v>
      </c>
      <c r="L367" s="98">
        <f>IF($S366=0,"-",L366/$S366)</f>
        <v>3.0191136838609571E-2</v>
      </c>
      <c r="M367" s="98">
        <f t="shared" ref="M367:R367" si="223">IF($S366=0,"-",M366/$S366)</f>
        <v>0.31850852255674011</v>
      </c>
      <c r="N367" s="98">
        <f t="shared" si="223"/>
        <v>0.16970121016182169</v>
      </c>
      <c r="O367" s="98">
        <f t="shared" si="223"/>
        <v>0.17312024594372846</v>
      </c>
      <c r="P367" s="98">
        <f t="shared" si="223"/>
        <v>0.3035462218924232</v>
      </c>
      <c r="Q367" s="98">
        <f t="shared" si="223"/>
        <v>4.9326626066771235E-3</v>
      </c>
      <c r="R367" s="99">
        <f t="shared" si="223"/>
        <v>0</v>
      </c>
      <c r="S367" s="100">
        <f>SUM(L367:R367)</f>
        <v>1</v>
      </c>
      <c r="U367" s="110" t="s">
        <v>88</v>
      </c>
      <c r="V367" s="133">
        <f>+V366/$AI366</f>
        <v>2.8790711925481008E-2</v>
      </c>
      <c r="W367" s="133">
        <f t="shared" ref="W367:AH367" si="224">+W366/$AI366</f>
        <v>2.3853791186938863E-4</v>
      </c>
      <c r="X367" s="133">
        <f t="shared" si="224"/>
        <v>4.9326626066771226E-3</v>
      </c>
      <c r="Y367" s="133">
        <f t="shared" si="224"/>
        <v>0.31850852255674006</v>
      </c>
      <c r="Z367" s="133">
        <f t="shared" si="224"/>
        <v>5.9352814716705719E-2</v>
      </c>
      <c r="AA367" s="133">
        <f t="shared" si="224"/>
        <v>0.17305897804310233</v>
      </c>
      <c r="AB367" s="133">
        <f t="shared" si="224"/>
        <v>0.30354622189242314</v>
      </c>
      <c r="AC367" s="133">
        <f t="shared" si="224"/>
        <v>0.11157155034700118</v>
      </c>
      <c r="AD367" s="133">
        <f t="shared" si="224"/>
        <v>1.1618870012591639E-3</v>
      </c>
      <c r="AE367" s="133">
        <f t="shared" si="224"/>
        <v>6.1267900626107988E-5</v>
      </c>
      <c r="AF367" s="133">
        <f t="shared" si="224"/>
        <v>0</v>
      </c>
      <c r="AG367" s="133">
        <f t="shared" si="224"/>
        <v>0.11034839544511592</v>
      </c>
      <c r="AH367" s="133">
        <f t="shared" si="224"/>
        <v>0</v>
      </c>
      <c r="AI367" s="134">
        <f>SUM(V367:AC367)</f>
        <v>1</v>
      </c>
    </row>
    <row r="368" spans="1:85" ht="15" thickBot="1">
      <c r="A368" s="247"/>
      <c r="B368" s="247"/>
      <c r="C368" s="247"/>
      <c r="D368" s="247"/>
      <c r="E368" s="247"/>
      <c r="F368" s="247"/>
      <c r="G368" s="247"/>
      <c r="H368" s="247"/>
      <c r="I368" s="247"/>
      <c r="K368" s="247"/>
      <c r="L368" s="247"/>
      <c r="M368" s="247"/>
      <c r="N368" s="247"/>
      <c r="O368" s="247"/>
      <c r="P368" s="247"/>
      <c r="Q368" s="247"/>
      <c r="R368" s="247"/>
      <c r="S368" s="247"/>
      <c r="AI368" s="168"/>
      <c r="BA368" s="160"/>
      <c r="BR368" s="160"/>
      <c r="CG368" s="160"/>
    </row>
    <row r="369" spans="1:85" ht="28.5">
      <c r="A369" s="312" t="s">
        <v>41</v>
      </c>
      <c r="B369" s="164" t="s">
        <v>0</v>
      </c>
      <c r="C369" s="164" t="s">
        <v>1</v>
      </c>
      <c r="D369" s="164" t="s">
        <v>2</v>
      </c>
      <c r="E369" s="164" t="s">
        <v>3</v>
      </c>
      <c r="F369" s="164" t="s">
        <v>27</v>
      </c>
      <c r="G369" s="164" t="s">
        <v>4</v>
      </c>
      <c r="H369" s="164" t="s">
        <v>5</v>
      </c>
      <c r="I369" s="165" t="s">
        <v>6</v>
      </c>
      <c r="K369" s="314" t="s">
        <v>41</v>
      </c>
      <c r="L369" s="166" t="s">
        <v>0</v>
      </c>
      <c r="M369" s="166" t="s">
        <v>1</v>
      </c>
      <c r="N369" s="166" t="s">
        <v>2</v>
      </c>
      <c r="O369" s="166" t="s">
        <v>3</v>
      </c>
      <c r="P369" s="166" t="s">
        <v>27</v>
      </c>
      <c r="Q369" s="166" t="s">
        <v>4</v>
      </c>
      <c r="R369" s="166" t="s">
        <v>5</v>
      </c>
      <c r="S369" s="167" t="s">
        <v>6</v>
      </c>
      <c r="U369" s="316" t="s">
        <v>41</v>
      </c>
      <c r="V369" s="219" t="s">
        <v>74</v>
      </c>
      <c r="W369" s="219" t="s">
        <v>75</v>
      </c>
      <c r="X369" s="219" t="s">
        <v>4</v>
      </c>
      <c r="Y369" s="219" t="s">
        <v>1</v>
      </c>
      <c r="Z369" s="219" t="s">
        <v>2</v>
      </c>
      <c r="AA369" s="219" t="s">
        <v>3</v>
      </c>
      <c r="AB369" s="219" t="s">
        <v>55</v>
      </c>
      <c r="AC369" s="219" t="s">
        <v>68</v>
      </c>
      <c r="AD369" s="220" t="s">
        <v>76</v>
      </c>
      <c r="AE369" s="220" t="s">
        <v>83</v>
      </c>
      <c r="AF369" s="220" t="s">
        <v>77</v>
      </c>
      <c r="AG369" s="220" t="s">
        <v>84</v>
      </c>
      <c r="AH369" s="220" t="s">
        <v>85</v>
      </c>
      <c r="AI369" s="221" t="s">
        <v>63</v>
      </c>
      <c r="BA369" s="160"/>
      <c r="BR369" s="160"/>
      <c r="CG369" s="160"/>
    </row>
    <row r="370" spans="1:85" ht="15">
      <c r="A370" s="313" t="s">
        <v>41</v>
      </c>
      <c r="B370" s="318" t="s">
        <v>69</v>
      </c>
      <c r="C370" s="319"/>
      <c r="D370" s="319"/>
      <c r="E370" s="319"/>
      <c r="F370" s="319"/>
      <c r="G370" s="319"/>
      <c r="H370" s="319"/>
      <c r="I370" s="320"/>
      <c r="K370" s="315" t="s">
        <v>41</v>
      </c>
      <c r="L370" s="321" t="s">
        <v>69</v>
      </c>
      <c r="M370" s="322"/>
      <c r="N370" s="322"/>
      <c r="O370" s="322"/>
      <c r="P370" s="322"/>
      <c r="Q370" s="322"/>
      <c r="R370" s="322"/>
      <c r="S370" s="323"/>
      <c r="U370" s="317" t="s">
        <v>41</v>
      </c>
      <c r="V370" s="324" t="s">
        <v>69</v>
      </c>
      <c r="W370" s="324"/>
      <c r="X370" s="324"/>
      <c r="Y370" s="324"/>
      <c r="Z370" s="324"/>
      <c r="AA370" s="324"/>
      <c r="AB370" s="324"/>
      <c r="AC370" s="324"/>
      <c r="AD370" s="324"/>
      <c r="AE370" s="324"/>
      <c r="AF370" s="324"/>
      <c r="AG370" s="324"/>
      <c r="AH370" s="324"/>
      <c r="AI370" s="325"/>
      <c r="BA370" s="160"/>
      <c r="BR370" s="160"/>
      <c r="CG370" s="160"/>
    </row>
    <row r="371" spans="1:85" ht="15">
      <c r="A371" s="170" t="s">
        <v>7</v>
      </c>
      <c r="B371" s="171">
        <v>0</v>
      </c>
      <c r="C371" s="171">
        <v>0</v>
      </c>
      <c r="D371" s="171">
        <v>0</v>
      </c>
      <c r="E371" s="171">
        <v>0</v>
      </c>
      <c r="F371" s="361"/>
      <c r="G371" s="171">
        <v>0</v>
      </c>
      <c r="H371" s="172">
        <v>0</v>
      </c>
      <c r="I371" s="173">
        <f>SUM(B371:H371)</f>
        <v>0</v>
      </c>
      <c r="J371" s="168"/>
      <c r="K371" s="222" t="s">
        <v>7</v>
      </c>
      <c r="L371" s="171">
        <v>0</v>
      </c>
      <c r="M371" s="171">
        <v>0</v>
      </c>
      <c r="N371" s="171">
        <v>0</v>
      </c>
      <c r="O371" s="171">
        <v>0</v>
      </c>
      <c r="P371" s="171">
        <v>0</v>
      </c>
      <c r="Q371" s="171">
        <v>0</v>
      </c>
      <c r="R371" s="223">
        <v>0</v>
      </c>
      <c r="S371" s="224">
        <f>SUM(L371:R371)</f>
        <v>0</v>
      </c>
      <c r="U371" s="225" t="s">
        <v>7</v>
      </c>
      <c r="V371" s="226">
        <v>0</v>
      </c>
      <c r="W371" s="226">
        <v>0</v>
      </c>
      <c r="X371" s="226">
        <v>0</v>
      </c>
      <c r="Y371" s="226">
        <v>0</v>
      </c>
      <c r="Z371" s="226">
        <v>0</v>
      </c>
      <c r="AA371" s="226">
        <v>0</v>
      </c>
      <c r="AB371" s="226">
        <v>0</v>
      </c>
      <c r="AC371" s="227">
        <v>0</v>
      </c>
      <c r="AD371" s="228">
        <v>0</v>
      </c>
      <c r="AE371" s="228">
        <v>0</v>
      </c>
      <c r="AF371" s="228">
        <v>0</v>
      </c>
      <c r="AG371" s="228">
        <v>0</v>
      </c>
      <c r="AH371" s="228">
        <v>0</v>
      </c>
      <c r="AI371" s="229">
        <f>SUM(V371:AC371)</f>
        <v>0</v>
      </c>
      <c r="BA371" s="160"/>
      <c r="BR371" s="160"/>
      <c r="CG371" s="160"/>
    </row>
    <row r="372" spans="1:85" ht="15">
      <c r="A372" s="178" t="s">
        <v>8</v>
      </c>
      <c r="B372" s="179">
        <v>0</v>
      </c>
      <c r="C372" s="179">
        <v>0</v>
      </c>
      <c r="D372" s="179">
        <v>0</v>
      </c>
      <c r="E372" s="179">
        <v>0</v>
      </c>
      <c r="F372" s="362"/>
      <c r="G372" s="179">
        <v>0</v>
      </c>
      <c r="H372" s="180">
        <v>0</v>
      </c>
      <c r="I372" s="181">
        <f t="shared" ref="I372:I391" si="225">SUM(B372:H372)</f>
        <v>0</v>
      </c>
      <c r="J372" s="168"/>
      <c r="K372" s="182" t="s">
        <v>8</v>
      </c>
      <c r="L372" s="183">
        <v>0</v>
      </c>
      <c r="M372" s="183">
        <v>0</v>
      </c>
      <c r="N372" s="183">
        <v>0</v>
      </c>
      <c r="O372" s="183">
        <v>0</v>
      </c>
      <c r="P372" s="183">
        <v>0</v>
      </c>
      <c r="Q372" s="183">
        <v>0</v>
      </c>
      <c r="R372" s="184">
        <v>0</v>
      </c>
      <c r="S372" s="185">
        <f t="shared" ref="S372:S391" si="226">SUM(L372:R372)</f>
        <v>0</v>
      </c>
      <c r="U372" s="230" t="s">
        <v>8</v>
      </c>
      <c r="V372" s="231">
        <v>0</v>
      </c>
      <c r="W372" s="231">
        <v>0</v>
      </c>
      <c r="X372" s="231">
        <v>0</v>
      </c>
      <c r="Y372" s="231">
        <v>0</v>
      </c>
      <c r="Z372" s="231">
        <v>0</v>
      </c>
      <c r="AA372" s="231">
        <v>0</v>
      </c>
      <c r="AB372" s="231">
        <v>0</v>
      </c>
      <c r="AC372" s="232">
        <v>0</v>
      </c>
      <c r="AD372" s="231">
        <v>0</v>
      </c>
      <c r="AE372" s="231">
        <v>0</v>
      </c>
      <c r="AF372" s="231">
        <v>0</v>
      </c>
      <c r="AG372" s="231">
        <v>0</v>
      </c>
      <c r="AH372" s="231">
        <v>0</v>
      </c>
      <c r="AI372" s="233">
        <f t="shared" ref="AI372:AI391" si="227">SUM(V372:AC372)</f>
        <v>0</v>
      </c>
      <c r="BA372" s="160"/>
      <c r="BR372" s="160"/>
      <c r="CG372" s="160"/>
    </row>
    <row r="373" spans="1:85" ht="15">
      <c r="A373" s="186" t="s">
        <v>10</v>
      </c>
      <c r="B373" s="175">
        <v>0.1036159769997619</v>
      </c>
      <c r="C373" s="175">
        <v>0</v>
      </c>
      <c r="D373" s="175">
        <v>0</v>
      </c>
      <c r="E373" s="175">
        <v>0</v>
      </c>
      <c r="F373" s="362"/>
      <c r="G373" s="175">
        <v>0</v>
      </c>
      <c r="H373" s="187">
        <v>0</v>
      </c>
      <c r="I373" s="173">
        <f t="shared" si="225"/>
        <v>0.1036159769997619</v>
      </c>
      <c r="J373" s="168"/>
      <c r="K373" s="188" t="s">
        <v>10</v>
      </c>
      <c r="L373" s="175">
        <v>0.1036159769997619</v>
      </c>
      <c r="M373" s="175">
        <v>0</v>
      </c>
      <c r="N373" s="175">
        <v>0</v>
      </c>
      <c r="O373" s="175">
        <v>0</v>
      </c>
      <c r="P373" s="175">
        <v>0</v>
      </c>
      <c r="Q373" s="175">
        <v>0</v>
      </c>
      <c r="R373" s="176">
        <v>0</v>
      </c>
      <c r="S373" s="177">
        <f t="shared" si="226"/>
        <v>0.1036159769997619</v>
      </c>
      <c r="U373" s="234" t="s">
        <v>10</v>
      </c>
      <c r="V373" s="226">
        <v>0.1036159769997619</v>
      </c>
      <c r="W373" s="226">
        <v>0</v>
      </c>
      <c r="X373" s="226">
        <v>0</v>
      </c>
      <c r="Y373" s="226">
        <v>0</v>
      </c>
      <c r="Z373" s="226">
        <v>0</v>
      </c>
      <c r="AA373" s="226">
        <v>0</v>
      </c>
      <c r="AB373" s="226">
        <v>0</v>
      </c>
      <c r="AC373" s="227">
        <v>0</v>
      </c>
      <c r="AD373" s="228">
        <v>0</v>
      </c>
      <c r="AE373" s="228">
        <v>0</v>
      </c>
      <c r="AF373" s="228">
        <v>0</v>
      </c>
      <c r="AG373" s="228">
        <v>0</v>
      </c>
      <c r="AH373" s="228">
        <v>0</v>
      </c>
      <c r="AI373" s="229">
        <f t="shared" si="227"/>
        <v>0.1036159769997619</v>
      </c>
      <c r="BA373" s="160"/>
      <c r="BR373" s="160"/>
      <c r="CG373" s="160"/>
    </row>
    <row r="374" spans="1:85" ht="15">
      <c r="A374" s="178" t="s">
        <v>56</v>
      </c>
      <c r="B374" s="179">
        <v>0</v>
      </c>
      <c r="C374" s="179">
        <v>0</v>
      </c>
      <c r="D374" s="179">
        <v>0</v>
      </c>
      <c r="E374" s="179">
        <v>0</v>
      </c>
      <c r="F374" s="362"/>
      <c r="G374" s="179">
        <v>0</v>
      </c>
      <c r="H374" s="180">
        <v>0</v>
      </c>
      <c r="I374" s="181">
        <f t="shared" si="225"/>
        <v>0</v>
      </c>
      <c r="J374" s="168"/>
      <c r="K374" s="182" t="s">
        <v>56</v>
      </c>
      <c r="L374" s="183">
        <v>0</v>
      </c>
      <c r="M374" s="183">
        <v>0</v>
      </c>
      <c r="N374" s="183">
        <v>0</v>
      </c>
      <c r="O374" s="183">
        <v>0</v>
      </c>
      <c r="P374" s="183">
        <v>0</v>
      </c>
      <c r="Q374" s="183">
        <v>0</v>
      </c>
      <c r="R374" s="184">
        <v>0</v>
      </c>
      <c r="S374" s="185">
        <f t="shared" si="226"/>
        <v>0</v>
      </c>
      <c r="U374" s="230" t="s">
        <v>56</v>
      </c>
      <c r="V374" s="231">
        <v>0</v>
      </c>
      <c r="W374" s="231">
        <v>0</v>
      </c>
      <c r="X374" s="231">
        <v>0</v>
      </c>
      <c r="Y374" s="231">
        <v>0</v>
      </c>
      <c r="Z374" s="231">
        <v>0</v>
      </c>
      <c r="AA374" s="231">
        <v>0</v>
      </c>
      <c r="AB374" s="231">
        <v>0</v>
      </c>
      <c r="AC374" s="232">
        <v>0</v>
      </c>
      <c r="AD374" s="231">
        <v>0</v>
      </c>
      <c r="AE374" s="231">
        <v>0</v>
      </c>
      <c r="AF374" s="231">
        <v>0</v>
      </c>
      <c r="AG374" s="231">
        <v>0</v>
      </c>
      <c r="AH374" s="231">
        <v>0</v>
      </c>
      <c r="AI374" s="233">
        <f t="shared" si="227"/>
        <v>0</v>
      </c>
      <c r="BA374" s="160"/>
      <c r="BR374" s="160"/>
      <c r="CG374" s="160"/>
    </row>
    <row r="375" spans="1:85" ht="15">
      <c r="A375" s="186" t="s">
        <v>16</v>
      </c>
      <c r="B375" s="175">
        <v>39.0124394814043</v>
      </c>
      <c r="C375" s="175">
        <v>0.80268018587005985</v>
      </c>
      <c r="D375" s="175">
        <v>0.80268018587005985</v>
      </c>
      <c r="E375" s="175">
        <v>0</v>
      </c>
      <c r="F375" s="362"/>
      <c r="G375" s="175">
        <v>0</v>
      </c>
      <c r="H375" s="187">
        <v>0</v>
      </c>
      <c r="I375" s="173">
        <f t="shared" si="225"/>
        <v>40.617799853144419</v>
      </c>
      <c r="J375" s="168"/>
      <c r="K375" s="188" t="s">
        <v>16</v>
      </c>
      <c r="L375" s="175">
        <v>39.0124394814043</v>
      </c>
      <c r="M375" s="175">
        <v>0.80268018587005985</v>
      </c>
      <c r="N375" s="175">
        <v>0.80268018587005985</v>
      </c>
      <c r="O375" s="175">
        <v>0</v>
      </c>
      <c r="P375" s="175">
        <v>0</v>
      </c>
      <c r="Q375" s="175">
        <v>0</v>
      </c>
      <c r="R375" s="176">
        <v>0</v>
      </c>
      <c r="S375" s="177">
        <f t="shared" si="226"/>
        <v>40.617799853144419</v>
      </c>
      <c r="U375" s="234" t="s">
        <v>16</v>
      </c>
      <c r="V375" s="226">
        <v>39.0124394814043</v>
      </c>
      <c r="W375" s="226">
        <v>0</v>
      </c>
      <c r="X375" s="226">
        <v>0</v>
      </c>
      <c r="Y375" s="226">
        <v>0.80268018587005985</v>
      </c>
      <c r="Z375" s="226">
        <v>0.80268018587005985</v>
      </c>
      <c r="AA375" s="226">
        <v>0</v>
      </c>
      <c r="AB375" s="226">
        <v>0</v>
      </c>
      <c r="AC375" s="227">
        <v>0</v>
      </c>
      <c r="AD375" s="228">
        <v>0</v>
      </c>
      <c r="AE375" s="228">
        <v>0</v>
      </c>
      <c r="AF375" s="228">
        <v>0</v>
      </c>
      <c r="AG375" s="228">
        <v>0</v>
      </c>
      <c r="AH375" s="228">
        <v>0</v>
      </c>
      <c r="AI375" s="229">
        <f t="shared" si="227"/>
        <v>40.617799853144419</v>
      </c>
      <c r="BA375" s="160"/>
      <c r="BR375" s="160"/>
      <c r="CG375" s="160"/>
    </row>
    <row r="376" spans="1:85" ht="15">
      <c r="A376" s="178" t="s">
        <v>15</v>
      </c>
      <c r="B376" s="179">
        <v>137.82045914135176</v>
      </c>
      <c r="C376" s="179">
        <v>0.68028814566490869</v>
      </c>
      <c r="D376" s="179">
        <v>0</v>
      </c>
      <c r="E376" s="179">
        <v>1.4312747676163393</v>
      </c>
      <c r="F376" s="362"/>
      <c r="G376" s="179">
        <v>0</v>
      </c>
      <c r="H376" s="180">
        <v>0</v>
      </c>
      <c r="I376" s="181">
        <f t="shared" si="225"/>
        <v>139.93202205463302</v>
      </c>
      <c r="J376" s="168"/>
      <c r="K376" s="182" t="s">
        <v>15</v>
      </c>
      <c r="L376" s="183">
        <v>137.82045914135176</v>
      </c>
      <c r="M376" s="183">
        <v>0.68028814566490869</v>
      </c>
      <c r="N376" s="183">
        <v>0</v>
      </c>
      <c r="O376" s="183">
        <v>1.4312747676163393</v>
      </c>
      <c r="P376" s="183">
        <v>0</v>
      </c>
      <c r="Q376" s="183">
        <v>0</v>
      </c>
      <c r="R376" s="184">
        <v>0</v>
      </c>
      <c r="S376" s="185">
        <f t="shared" si="226"/>
        <v>139.93202205463302</v>
      </c>
      <c r="U376" s="230" t="s">
        <v>57</v>
      </c>
      <c r="V376" s="231">
        <v>136.05170996262299</v>
      </c>
      <c r="W376" s="231">
        <v>1.7687491787287626</v>
      </c>
      <c r="X376" s="231">
        <v>0</v>
      </c>
      <c r="Y376" s="231">
        <v>0.68028814566490869</v>
      </c>
      <c r="Z376" s="231">
        <v>0</v>
      </c>
      <c r="AA376" s="231">
        <v>0</v>
      </c>
      <c r="AB376" s="231">
        <v>0</v>
      </c>
      <c r="AC376" s="232">
        <v>1.4312747676163393</v>
      </c>
      <c r="AD376" s="231">
        <v>0</v>
      </c>
      <c r="AE376" s="231">
        <v>0</v>
      </c>
      <c r="AF376" s="231">
        <v>0</v>
      </c>
      <c r="AG376" s="231">
        <v>0</v>
      </c>
      <c r="AH376" s="231">
        <v>1.4312747676163393</v>
      </c>
      <c r="AI376" s="233">
        <f t="shared" si="227"/>
        <v>139.93202205463302</v>
      </c>
      <c r="BA376" s="160"/>
      <c r="BR376" s="160"/>
      <c r="CG376" s="160"/>
    </row>
    <row r="377" spans="1:85" ht="15">
      <c r="A377" s="186" t="s">
        <v>58</v>
      </c>
      <c r="B377" s="175">
        <v>0</v>
      </c>
      <c r="C377" s="175">
        <v>0</v>
      </c>
      <c r="D377" s="175">
        <v>0</v>
      </c>
      <c r="E377" s="175">
        <v>2070.7556826100808</v>
      </c>
      <c r="F377" s="362"/>
      <c r="G377" s="175">
        <v>0</v>
      </c>
      <c r="H377" s="187">
        <v>0</v>
      </c>
      <c r="I377" s="173">
        <f t="shared" si="225"/>
        <v>2070.7556826100808</v>
      </c>
      <c r="J377" s="168"/>
      <c r="K377" s="188" t="s">
        <v>58</v>
      </c>
      <c r="L377" s="175">
        <v>0</v>
      </c>
      <c r="M377" s="175">
        <v>0</v>
      </c>
      <c r="N377" s="175">
        <v>0</v>
      </c>
      <c r="O377" s="175">
        <v>2070.7556826100808</v>
      </c>
      <c r="P377" s="175">
        <v>1307.5804162875665</v>
      </c>
      <c r="Q377" s="175">
        <v>0</v>
      </c>
      <c r="R377" s="176">
        <v>0</v>
      </c>
      <c r="S377" s="177">
        <f t="shared" si="226"/>
        <v>3378.3360988976474</v>
      </c>
      <c r="U377" s="234" t="s">
        <v>58</v>
      </c>
      <c r="V377" s="226">
        <v>0</v>
      </c>
      <c r="W377" s="226">
        <v>0</v>
      </c>
      <c r="X377" s="226">
        <v>0</v>
      </c>
      <c r="Y377" s="226">
        <v>0</v>
      </c>
      <c r="Z377" s="226">
        <v>0</v>
      </c>
      <c r="AA377" s="226">
        <v>2070.7556826100808</v>
      </c>
      <c r="AB377" s="226">
        <v>1307.5804162875665</v>
      </c>
      <c r="AC377" s="227">
        <v>0</v>
      </c>
      <c r="AD377" s="226">
        <v>0</v>
      </c>
      <c r="AE377" s="226">
        <v>0</v>
      </c>
      <c r="AF377" s="226">
        <v>0</v>
      </c>
      <c r="AG377" s="226">
        <v>0</v>
      </c>
      <c r="AH377" s="226">
        <v>0</v>
      </c>
      <c r="AI377" s="229">
        <f t="shared" si="227"/>
        <v>3378.3360988976474</v>
      </c>
      <c r="BA377" s="160"/>
      <c r="BR377" s="160"/>
      <c r="CG377" s="160"/>
    </row>
    <row r="378" spans="1:85" ht="15">
      <c r="A378" s="178" t="s">
        <v>12</v>
      </c>
      <c r="B378" s="179">
        <v>0</v>
      </c>
      <c r="C378" s="179">
        <v>0</v>
      </c>
      <c r="D378" s="179">
        <v>0</v>
      </c>
      <c r="E378" s="179">
        <v>33.646366491907116</v>
      </c>
      <c r="F378" s="362"/>
      <c r="G378" s="179">
        <v>0</v>
      </c>
      <c r="H378" s="180">
        <v>0</v>
      </c>
      <c r="I378" s="181">
        <f t="shared" si="225"/>
        <v>33.646366491907116</v>
      </c>
      <c r="J378" s="168"/>
      <c r="K378" s="182" t="s">
        <v>12</v>
      </c>
      <c r="L378" s="183">
        <v>0</v>
      </c>
      <c r="M378" s="183">
        <v>0</v>
      </c>
      <c r="N378" s="183">
        <v>0</v>
      </c>
      <c r="O378" s="183">
        <v>33.646366491907116</v>
      </c>
      <c r="P378" s="183">
        <v>157.87996260901249</v>
      </c>
      <c r="Q378" s="183">
        <v>0</v>
      </c>
      <c r="R378" s="184">
        <v>0</v>
      </c>
      <c r="S378" s="185">
        <f t="shared" si="226"/>
        <v>191.52632910091961</v>
      </c>
      <c r="U378" s="230" t="s">
        <v>12</v>
      </c>
      <c r="V378" s="231">
        <v>0</v>
      </c>
      <c r="W378" s="231">
        <v>0</v>
      </c>
      <c r="X378" s="231">
        <v>0</v>
      </c>
      <c r="Y378" s="231">
        <v>0</v>
      </c>
      <c r="Z378" s="231">
        <v>0</v>
      </c>
      <c r="AA378" s="231">
        <v>33.646366491907116</v>
      </c>
      <c r="AB378" s="231">
        <v>157.87996260901249</v>
      </c>
      <c r="AC378" s="232">
        <v>0</v>
      </c>
      <c r="AD378" s="231">
        <v>0</v>
      </c>
      <c r="AE378" s="231">
        <v>0</v>
      </c>
      <c r="AF378" s="231">
        <v>0</v>
      </c>
      <c r="AG378" s="231">
        <v>0</v>
      </c>
      <c r="AH378" s="231">
        <v>0</v>
      </c>
      <c r="AI378" s="233">
        <f t="shared" si="227"/>
        <v>191.52632910091961</v>
      </c>
      <c r="BA378" s="160"/>
      <c r="BR378" s="160"/>
      <c r="CG378" s="160"/>
    </row>
    <row r="379" spans="1:85" ht="15">
      <c r="A379" s="186" t="s">
        <v>59</v>
      </c>
      <c r="B379" s="175">
        <v>0</v>
      </c>
      <c r="C379" s="175">
        <v>0</v>
      </c>
      <c r="D379" s="175">
        <v>0</v>
      </c>
      <c r="E379" s="175">
        <v>1.6433307173977728E-3</v>
      </c>
      <c r="F379" s="362"/>
      <c r="G379" s="175">
        <v>0</v>
      </c>
      <c r="H379" s="187">
        <v>0</v>
      </c>
      <c r="I379" s="173">
        <f t="shared" si="225"/>
        <v>1.6433307173977728E-3</v>
      </c>
      <c r="J379" s="168"/>
      <c r="K379" s="188" t="s">
        <v>59</v>
      </c>
      <c r="L379" s="175">
        <v>0</v>
      </c>
      <c r="M379" s="175">
        <v>0</v>
      </c>
      <c r="N379" s="175">
        <v>0</v>
      </c>
      <c r="O379" s="175">
        <v>1.6433307173977728E-3</v>
      </c>
      <c r="P379" s="175">
        <v>0</v>
      </c>
      <c r="Q379" s="175">
        <v>0</v>
      </c>
      <c r="R379" s="176">
        <v>0</v>
      </c>
      <c r="S379" s="177">
        <f t="shared" si="226"/>
        <v>1.6433307173977728E-3</v>
      </c>
      <c r="U379" s="234" t="s">
        <v>59</v>
      </c>
      <c r="V379" s="226">
        <v>0</v>
      </c>
      <c r="W379" s="226">
        <v>0</v>
      </c>
      <c r="X379" s="226">
        <v>0</v>
      </c>
      <c r="Y379" s="226">
        <v>0</v>
      </c>
      <c r="Z379" s="226">
        <v>0</v>
      </c>
      <c r="AA379" s="226">
        <v>0</v>
      </c>
      <c r="AB379" s="226">
        <v>0</v>
      </c>
      <c r="AC379" s="227">
        <v>1.6433307173977728E-3</v>
      </c>
      <c r="AD379" s="226">
        <v>0</v>
      </c>
      <c r="AE379" s="226">
        <v>0</v>
      </c>
      <c r="AF379" s="226">
        <v>0</v>
      </c>
      <c r="AG379" s="226">
        <v>0</v>
      </c>
      <c r="AH379" s="226">
        <v>1.6433307173977728E-3</v>
      </c>
      <c r="AI379" s="229">
        <f t="shared" si="227"/>
        <v>1.6433307173977728E-3</v>
      </c>
      <c r="BA379" s="160"/>
      <c r="BR379" s="160"/>
      <c r="CG379" s="160"/>
    </row>
    <row r="380" spans="1:85" ht="15">
      <c r="A380" s="178" t="s">
        <v>17</v>
      </c>
      <c r="B380" s="179">
        <v>48.266026534700259</v>
      </c>
      <c r="C380" s="179">
        <v>0</v>
      </c>
      <c r="D380" s="179">
        <v>0</v>
      </c>
      <c r="E380" s="179">
        <v>25.177206700846089</v>
      </c>
      <c r="F380" s="362"/>
      <c r="G380" s="179">
        <v>0</v>
      </c>
      <c r="H380" s="180">
        <v>0</v>
      </c>
      <c r="I380" s="181">
        <f t="shared" si="225"/>
        <v>73.443233235546344</v>
      </c>
      <c r="J380" s="168"/>
      <c r="K380" s="182" t="s">
        <v>17</v>
      </c>
      <c r="L380" s="183">
        <v>48.266026534700259</v>
      </c>
      <c r="M380" s="183">
        <v>0</v>
      </c>
      <c r="N380" s="183">
        <v>0</v>
      </c>
      <c r="O380" s="183">
        <v>25.177206700846089</v>
      </c>
      <c r="P380" s="183">
        <v>3.3242744319039286</v>
      </c>
      <c r="Q380" s="183">
        <v>0</v>
      </c>
      <c r="R380" s="184">
        <v>0</v>
      </c>
      <c r="S380" s="185">
        <f t="shared" si="226"/>
        <v>76.767507667450275</v>
      </c>
      <c r="U380" s="230" t="s">
        <v>17</v>
      </c>
      <c r="V380" s="231">
        <v>44.324167117211559</v>
      </c>
      <c r="W380" s="231">
        <v>0</v>
      </c>
      <c r="X380" s="231">
        <v>0</v>
      </c>
      <c r="Y380" s="231">
        <v>0</v>
      </c>
      <c r="Z380" s="231">
        <v>0</v>
      </c>
      <c r="AA380" s="231">
        <v>0</v>
      </c>
      <c r="AB380" s="231">
        <v>3.3242744319039286</v>
      </c>
      <c r="AC380" s="232">
        <v>29.119066118334789</v>
      </c>
      <c r="AD380" s="231">
        <v>3.9418594174887001</v>
      </c>
      <c r="AE380" s="231">
        <v>0</v>
      </c>
      <c r="AF380" s="231">
        <v>0</v>
      </c>
      <c r="AG380" s="231">
        <v>0</v>
      </c>
      <c r="AH380" s="231">
        <v>25.177206700846089</v>
      </c>
      <c r="AI380" s="233">
        <f t="shared" si="227"/>
        <v>76.767507667450275</v>
      </c>
      <c r="BA380" s="160"/>
      <c r="BR380" s="160"/>
      <c r="CG380" s="160"/>
    </row>
    <row r="381" spans="1:85" ht="15">
      <c r="A381" s="186" t="s">
        <v>139</v>
      </c>
      <c r="B381" s="175">
        <v>320.94233882188144</v>
      </c>
      <c r="C381" s="175">
        <v>0</v>
      </c>
      <c r="D381" s="175">
        <v>244.54875852927537</v>
      </c>
      <c r="E381" s="175">
        <v>0.13751657430524974</v>
      </c>
      <c r="F381" s="362"/>
      <c r="G381" s="175">
        <v>0</v>
      </c>
      <c r="H381" s="187">
        <v>0</v>
      </c>
      <c r="I381" s="173">
        <f t="shared" si="225"/>
        <v>565.62861392546199</v>
      </c>
      <c r="J381" s="168"/>
      <c r="K381" s="188" t="s">
        <v>139</v>
      </c>
      <c r="L381" s="175">
        <v>320.94233882188144</v>
      </c>
      <c r="M381" s="175">
        <v>0</v>
      </c>
      <c r="N381" s="175">
        <v>244.54875852927537</v>
      </c>
      <c r="O381" s="175">
        <v>0.13751657430524974</v>
      </c>
      <c r="P381" s="175">
        <v>0.29627236555956465</v>
      </c>
      <c r="Q381" s="175">
        <v>0</v>
      </c>
      <c r="R381" s="176">
        <v>0</v>
      </c>
      <c r="S381" s="177">
        <f t="shared" si="226"/>
        <v>565.92488629102161</v>
      </c>
      <c r="U381" s="234" t="s">
        <v>139</v>
      </c>
      <c r="V381" s="226">
        <v>319.40953531382121</v>
      </c>
      <c r="W381" s="226">
        <v>0</v>
      </c>
      <c r="X381" s="226">
        <v>0</v>
      </c>
      <c r="Y381" s="226">
        <v>0</v>
      </c>
      <c r="Z381" s="226">
        <v>244.54875852927537</v>
      </c>
      <c r="AA381" s="226">
        <v>0.13751657430524974</v>
      </c>
      <c r="AB381" s="226">
        <v>0.29627236555956465</v>
      </c>
      <c r="AC381" s="227">
        <v>1.5328035080602274</v>
      </c>
      <c r="AD381" s="226">
        <v>1.5328035080602274</v>
      </c>
      <c r="AE381" s="226">
        <v>0</v>
      </c>
      <c r="AF381" s="226">
        <v>0</v>
      </c>
      <c r="AG381" s="226">
        <v>0</v>
      </c>
      <c r="AH381" s="226">
        <v>0</v>
      </c>
      <c r="AI381" s="229">
        <f t="shared" si="227"/>
        <v>565.92488629102172</v>
      </c>
      <c r="BA381" s="160"/>
      <c r="BR381" s="160"/>
      <c r="CG381" s="160"/>
    </row>
    <row r="382" spans="1:85" ht="15">
      <c r="A382" s="178" t="s">
        <v>25</v>
      </c>
      <c r="B382" s="179">
        <v>57.924231209916329</v>
      </c>
      <c r="C382" s="179">
        <v>9.901041884754774E-3</v>
      </c>
      <c r="D382" s="179">
        <v>17.617829338534648</v>
      </c>
      <c r="E382" s="179">
        <v>208.53260197545106</v>
      </c>
      <c r="F382" s="362"/>
      <c r="G382" s="179">
        <v>228.62592867871689</v>
      </c>
      <c r="H382" s="180">
        <v>0</v>
      </c>
      <c r="I382" s="181">
        <f t="shared" si="225"/>
        <v>512.71049224450371</v>
      </c>
      <c r="J382" s="168"/>
      <c r="K382" s="182" t="s">
        <v>25</v>
      </c>
      <c r="L382" s="183">
        <v>57.924231209916329</v>
      </c>
      <c r="M382" s="183">
        <v>9.901041884754774E-3</v>
      </c>
      <c r="N382" s="183">
        <v>17.617829338534648</v>
      </c>
      <c r="O382" s="183">
        <v>208.53260197545106</v>
      </c>
      <c r="P382" s="183">
        <v>5.5321553058867794</v>
      </c>
      <c r="Q382" s="183">
        <v>228.62592867871689</v>
      </c>
      <c r="R382" s="184">
        <v>0</v>
      </c>
      <c r="S382" s="185">
        <f t="shared" si="226"/>
        <v>518.24264755039042</v>
      </c>
      <c r="U382" s="230" t="s">
        <v>25</v>
      </c>
      <c r="V382" s="231">
        <v>15.569257977709505</v>
      </c>
      <c r="W382" s="231">
        <v>27.469925946357428</v>
      </c>
      <c r="X382" s="231">
        <v>228.62592867871689</v>
      </c>
      <c r="Y382" s="231">
        <v>9.901041884754774E-3</v>
      </c>
      <c r="Z382" s="231">
        <v>17.617829338534648</v>
      </c>
      <c r="AA382" s="231">
        <v>196.15953486762868</v>
      </c>
      <c r="AB382" s="231">
        <v>5.5321553058867794</v>
      </c>
      <c r="AC382" s="232">
        <v>27.258114393671779</v>
      </c>
      <c r="AD382" s="231">
        <v>14.885047285849398</v>
      </c>
      <c r="AE382" s="231">
        <v>0</v>
      </c>
      <c r="AF382" s="231">
        <v>0</v>
      </c>
      <c r="AG382" s="231">
        <v>0</v>
      </c>
      <c r="AH382" s="231">
        <v>12.373067107822379</v>
      </c>
      <c r="AI382" s="233">
        <f t="shared" si="227"/>
        <v>518.24264755039042</v>
      </c>
      <c r="BA382" s="160"/>
      <c r="BR382" s="160"/>
      <c r="CG382" s="160"/>
    </row>
    <row r="383" spans="1:85" ht="15">
      <c r="A383" s="186" t="s">
        <v>24</v>
      </c>
      <c r="B383" s="175">
        <v>87.259018842019174</v>
      </c>
      <c r="C383" s="175">
        <v>0</v>
      </c>
      <c r="D383" s="175">
        <v>0</v>
      </c>
      <c r="E383" s="175">
        <v>0</v>
      </c>
      <c r="F383" s="362"/>
      <c r="G383" s="175">
        <v>0</v>
      </c>
      <c r="H383" s="187">
        <v>0</v>
      </c>
      <c r="I383" s="173">
        <f t="shared" si="225"/>
        <v>87.259018842019174</v>
      </c>
      <c r="J383" s="168"/>
      <c r="K383" s="188" t="s">
        <v>24</v>
      </c>
      <c r="L383" s="175">
        <v>87.259018842019174</v>
      </c>
      <c r="M383" s="175">
        <v>0</v>
      </c>
      <c r="N383" s="175">
        <v>0</v>
      </c>
      <c r="O383" s="175">
        <v>0</v>
      </c>
      <c r="P383" s="175">
        <v>0</v>
      </c>
      <c r="Q383" s="175">
        <v>0</v>
      </c>
      <c r="R383" s="176">
        <v>0</v>
      </c>
      <c r="S383" s="177">
        <f t="shared" si="226"/>
        <v>87.259018842019174</v>
      </c>
      <c r="U383" s="234" t="s">
        <v>24</v>
      </c>
      <c r="V383" s="226">
        <v>87.259018842019174</v>
      </c>
      <c r="W383" s="226">
        <v>0</v>
      </c>
      <c r="X383" s="226">
        <v>0</v>
      </c>
      <c r="Y383" s="226">
        <v>0</v>
      </c>
      <c r="Z383" s="226">
        <v>0</v>
      </c>
      <c r="AA383" s="226">
        <v>0</v>
      </c>
      <c r="AB383" s="226">
        <v>0</v>
      </c>
      <c r="AC383" s="227">
        <v>0</v>
      </c>
      <c r="AD383" s="226">
        <v>0</v>
      </c>
      <c r="AE383" s="226">
        <v>0</v>
      </c>
      <c r="AF383" s="226">
        <v>0</v>
      </c>
      <c r="AG383" s="226">
        <v>0</v>
      </c>
      <c r="AH383" s="226">
        <v>0</v>
      </c>
      <c r="AI383" s="229">
        <f t="shared" si="227"/>
        <v>87.259018842019174</v>
      </c>
      <c r="BA383" s="160"/>
      <c r="BR383" s="160"/>
      <c r="CG383" s="160"/>
    </row>
    <row r="384" spans="1:85" ht="15">
      <c r="A384" s="178" t="s">
        <v>60</v>
      </c>
      <c r="B384" s="179">
        <v>27.618059272517666</v>
      </c>
      <c r="C384" s="179">
        <v>0</v>
      </c>
      <c r="D384" s="179">
        <v>0</v>
      </c>
      <c r="E384" s="179">
        <v>0</v>
      </c>
      <c r="F384" s="362"/>
      <c r="G384" s="179">
        <v>0</v>
      </c>
      <c r="H384" s="180">
        <v>0</v>
      </c>
      <c r="I384" s="181">
        <f t="shared" si="225"/>
        <v>27.618059272517666</v>
      </c>
      <c r="J384" s="168"/>
      <c r="K384" s="182" t="s">
        <v>60</v>
      </c>
      <c r="L384" s="183">
        <v>27.618059272517666</v>
      </c>
      <c r="M384" s="183">
        <v>0</v>
      </c>
      <c r="N384" s="183">
        <v>0</v>
      </c>
      <c r="O384" s="183">
        <v>0</v>
      </c>
      <c r="P384" s="183">
        <v>0</v>
      </c>
      <c r="Q384" s="183">
        <v>0</v>
      </c>
      <c r="R384" s="184">
        <v>0</v>
      </c>
      <c r="S384" s="185">
        <f t="shared" si="226"/>
        <v>27.618059272517666</v>
      </c>
      <c r="U384" s="230" t="s">
        <v>60</v>
      </c>
      <c r="V384" s="231">
        <v>27.618059272517666</v>
      </c>
      <c r="W384" s="231">
        <v>0</v>
      </c>
      <c r="X384" s="231">
        <v>0</v>
      </c>
      <c r="Y384" s="231">
        <v>0</v>
      </c>
      <c r="Z384" s="231">
        <v>0</v>
      </c>
      <c r="AA384" s="231">
        <v>0</v>
      </c>
      <c r="AB384" s="231">
        <v>0</v>
      </c>
      <c r="AC384" s="232">
        <v>0</v>
      </c>
      <c r="AD384" s="231">
        <v>0</v>
      </c>
      <c r="AE384" s="231">
        <v>0</v>
      </c>
      <c r="AF384" s="231">
        <v>0</v>
      </c>
      <c r="AG384" s="231">
        <v>0</v>
      </c>
      <c r="AH384" s="231">
        <v>0</v>
      </c>
      <c r="AI384" s="233">
        <f t="shared" si="227"/>
        <v>27.618059272517666</v>
      </c>
      <c r="BA384" s="160"/>
      <c r="BR384" s="160"/>
      <c r="CG384" s="160"/>
    </row>
    <row r="385" spans="1:85" ht="15">
      <c r="A385" s="186" t="s">
        <v>22</v>
      </c>
      <c r="B385" s="175">
        <v>307.92809736584979</v>
      </c>
      <c r="C385" s="175">
        <v>0</v>
      </c>
      <c r="D385" s="175">
        <v>0</v>
      </c>
      <c r="E385" s="175">
        <v>0</v>
      </c>
      <c r="F385" s="362"/>
      <c r="G385" s="175">
        <v>0</v>
      </c>
      <c r="H385" s="187">
        <v>0</v>
      </c>
      <c r="I385" s="173">
        <f t="shared" si="225"/>
        <v>307.92809736584979</v>
      </c>
      <c r="J385" s="168"/>
      <c r="K385" s="188" t="s">
        <v>22</v>
      </c>
      <c r="L385" s="175">
        <v>307.92809736584979</v>
      </c>
      <c r="M385" s="175">
        <v>0</v>
      </c>
      <c r="N385" s="175">
        <v>0</v>
      </c>
      <c r="O385" s="175">
        <v>0</v>
      </c>
      <c r="P385" s="175">
        <v>190.82001245564803</v>
      </c>
      <c r="Q385" s="175">
        <v>0</v>
      </c>
      <c r="R385" s="176">
        <v>0</v>
      </c>
      <c r="S385" s="177">
        <f t="shared" si="226"/>
        <v>498.74810982149779</v>
      </c>
      <c r="U385" s="234" t="s">
        <v>22</v>
      </c>
      <c r="V385" s="226">
        <v>305.03623523715009</v>
      </c>
      <c r="W385" s="226">
        <v>0</v>
      </c>
      <c r="X385" s="226">
        <v>0</v>
      </c>
      <c r="Y385" s="226">
        <v>0</v>
      </c>
      <c r="Z385" s="226">
        <v>0</v>
      </c>
      <c r="AA385" s="226">
        <v>0</v>
      </c>
      <c r="AB385" s="226">
        <v>190.82001245564803</v>
      </c>
      <c r="AC385" s="227">
        <v>2.8918621286996871</v>
      </c>
      <c r="AD385" s="226">
        <v>2.8918621286996871</v>
      </c>
      <c r="AE385" s="226">
        <v>0</v>
      </c>
      <c r="AF385" s="226">
        <v>0</v>
      </c>
      <c r="AG385" s="226">
        <v>0</v>
      </c>
      <c r="AH385" s="226">
        <v>0</v>
      </c>
      <c r="AI385" s="229">
        <f t="shared" si="227"/>
        <v>498.74810982149779</v>
      </c>
      <c r="BA385" s="160"/>
      <c r="BR385" s="160"/>
      <c r="CG385" s="160"/>
    </row>
    <row r="386" spans="1:85" ht="15">
      <c r="A386" s="178" t="s">
        <v>21</v>
      </c>
      <c r="B386" s="179">
        <v>0.4365625251397926</v>
      </c>
      <c r="C386" s="179">
        <v>0</v>
      </c>
      <c r="D386" s="179">
        <v>0</v>
      </c>
      <c r="E386" s="179">
        <v>0</v>
      </c>
      <c r="F386" s="362"/>
      <c r="G386" s="179">
        <v>0</v>
      </c>
      <c r="H386" s="180">
        <v>0</v>
      </c>
      <c r="I386" s="181">
        <f t="shared" si="225"/>
        <v>0.4365625251397926</v>
      </c>
      <c r="J386" s="168"/>
      <c r="K386" s="182" t="s">
        <v>21</v>
      </c>
      <c r="L386" s="183">
        <v>0.4365625251397926</v>
      </c>
      <c r="M386" s="183">
        <v>0</v>
      </c>
      <c r="N386" s="183">
        <v>0</v>
      </c>
      <c r="O386" s="183">
        <v>0</v>
      </c>
      <c r="P386" s="183">
        <v>0</v>
      </c>
      <c r="Q386" s="183">
        <v>0</v>
      </c>
      <c r="R386" s="184">
        <v>0</v>
      </c>
      <c r="S386" s="185">
        <f t="shared" si="226"/>
        <v>0.4365625251397926</v>
      </c>
      <c r="U386" s="230" t="s">
        <v>61</v>
      </c>
      <c r="V386" s="231">
        <v>0.4365625251397926</v>
      </c>
      <c r="W386" s="231">
        <v>0</v>
      </c>
      <c r="X386" s="231">
        <v>0</v>
      </c>
      <c r="Y386" s="231">
        <v>0</v>
      </c>
      <c r="Z386" s="231">
        <v>0</v>
      </c>
      <c r="AA386" s="231">
        <v>0</v>
      </c>
      <c r="AB386" s="231">
        <v>0</v>
      </c>
      <c r="AC386" s="232">
        <v>0</v>
      </c>
      <c r="AD386" s="231">
        <v>0</v>
      </c>
      <c r="AE386" s="231">
        <v>0</v>
      </c>
      <c r="AF386" s="231">
        <v>0</v>
      </c>
      <c r="AG386" s="231">
        <v>0</v>
      </c>
      <c r="AH386" s="231">
        <v>0</v>
      </c>
      <c r="AI386" s="233">
        <f t="shared" si="227"/>
        <v>0.4365625251397926</v>
      </c>
      <c r="BA386" s="160"/>
      <c r="BR386" s="160"/>
      <c r="CG386" s="160"/>
    </row>
    <row r="387" spans="1:85" ht="15">
      <c r="A387" s="189" t="s">
        <v>64</v>
      </c>
      <c r="B387" s="175">
        <v>0</v>
      </c>
      <c r="C387" s="175">
        <v>0</v>
      </c>
      <c r="D387" s="175">
        <v>0</v>
      </c>
      <c r="E387" s="175">
        <v>0</v>
      </c>
      <c r="F387" s="362"/>
      <c r="G387" s="175">
        <v>0</v>
      </c>
      <c r="H387" s="187">
        <v>0</v>
      </c>
      <c r="I387" s="173">
        <f t="shared" si="225"/>
        <v>0</v>
      </c>
      <c r="J387" s="168"/>
      <c r="K387" s="190" t="s">
        <v>64</v>
      </c>
      <c r="L387" s="175">
        <v>0</v>
      </c>
      <c r="M387" s="175">
        <v>0</v>
      </c>
      <c r="N387" s="175">
        <v>0</v>
      </c>
      <c r="O387" s="175">
        <v>0</v>
      </c>
      <c r="P387" s="175">
        <v>0</v>
      </c>
      <c r="Q387" s="175">
        <v>0</v>
      </c>
      <c r="R387" s="176">
        <v>0</v>
      </c>
      <c r="S387" s="177">
        <f t="shared" si="226"/>
        <v>0</v>
      </c>
      <c r="U387" s="235" t="s">
        <v>62</v>
      </c>
      <c r="V387" s="226">
        <v>0</v>
      </c>
      <c r="W387" s="226">
        <v>0</v>
      </c>
      <c r="X387" s="226">
        <v>0</v>
      </c>
      <c r="Y387" s="226">
        <v>0</v>
      </c>
      <c r="Z387" s="226">
        <v>0</v>
      </c>
      <c r="AA387" s="226">
        <v>0</v>
      </c>
      <c r="AB387" s="226">
        <v>0</v>
      </c>
      <c r="AC387" s="227">
        <v>0</v>
      </c>
      <c r="AD387" s="228">
        <v>0</v>
      </c>
      <c r="AE387" s="228">
        <v>0</v>
      </c>
      <c r="AF387" s="228">
        <v>0</v>
      </c>
      <c r="AG387" s="228">
        <v>0</v>
      </c>
      <c r="AH387" s="228">
        <v>0</v>
      </c>
      <c r="AI387" s="229">
        <f t="shared" si="227"/>
        <v>0</v>
      </c>
      <c r="BA387" s="160"/>
      <c r="BR387" s="160"/>
      <c r="CG387" s="160"/>
    </row>
    <row r="388" spans="1:85">
      <c r="A388" s="191" t="s">
        <v>23</v>
      </c>
      <c r="B388" s="192">
        <v>0</v>
      </c>
      <c r="C388" s="192">
        <v>0</v>
      </c>
      <c r="D388" s="192">
        <v>0</v>
      </c>
      <c r="E388" s="192">
        <v>0</v>
      </c>
      <c r="F388" s="362"/>
      <c r="G388" s="192">
        <v>0</v>
      </c>
      <c r="H388" s="193">
        <v>0</v>
      </c>
      <c r="I388" s="194">
        <f t="shared" si="225"/>
        <v>0</v>
      </c>
      <c r="J388" s="168"/>
      <c r="K388" s="195" t="s">
        <v>23</v>
      </c>
      <c r="L388" s="196">
        <v>0</v>
      </c>
      <c r="M388" s="196">
        <v>0</v>
      </c>
      <c r="N388" s="196">
        <v>0</v>
      </c>
      <c r="O388" s="196">
        <v>0</v>
      </c>
      <c r="P388" s="196">
        <v>0</v>
      </c>
      <c r="Q388" s="196">
        <v>0</v>
      </c>
      <c r="R388" s="197">
        <v>0</v>
      </c>
      <c r="S388" s="198">
        <f t="shared" si="226"/>
        <v>0</v>
      </c>
      <c r="U388" s="236" t="s">
        <v>66</v>
      </c>
      <c r="V388" s="237">
        <v>0</v>
      </c>
      <c r="W388" s="237">
        <v>0</v>
      </c>
      <c r="X388" s="237">
        <v>0</v>
      </c>
      <c r="Y388" s="237">
        <v>0</v>
      </c>
      <c r="Z388" s="237">
        <v>0</v>
      </c>
      <c r="AA388" s="237">
        <v>0</v>
      </c>
      <c r="AB388" s="237">
        <v>0</v>
      </c>
      <c r="AC388" s="237">
        <v>0</v>
      </c>
      <c r="AD388" s="237">
        <v>0</v>
      </c>
      <c r="AE388" s="237">
        <v>0</v>
      </c>
      <c r="AF388" s="237">
        <v>0</v>
      </c>
      <c r="AG388" s="237">
        <v>0</v>
      </c>
      <c r="AH388" s="125">
        <v>0</v>
      </c>
      <c r="AI388" s="238">
        <f t="shared" si="227"/>
        <v>0</v>
      </c>
      <c r="BA388" s="160"/>
      <c r="BR388" s="160"/>
      <c r="CG388" s="160"/>
    </row>
    <row r="389" spans="1:85">
      <c r="A389" s="199" t="s">
        <v>19</v>
      </c>
      <c r="B389" s="200">
        <v>0</v>
      </c>
      <c r="C389" s="200">
        <v>0</v>
      </c>
      <c r="D389" s="200">
        <v>0</v>
      </c>
      <c r="E389" s="200">
        <v>0</v>
      </c>
      <c r="F389" s="362"/>
      <c r="G389" s="200">
        <v>0</v>
      </c>
      <c r="H389" s="201">
        <v>0</v>
      </c>
      <c r="I389" s="202">
        <f t="shared" si="225"/>
        <v>0</v>
      </c>
      <c r="J389" s="168"/>
      <c r="K389" s="203" t="s">
        <v>19</v>
      </c>
      <c r="L389" s="200">
        <v>0</v>
      </c>
      <c r="M389" s="200">
        <v>0</v>
      </c>
      <c r="N389" s="200">
        <v>0</v>
      </c>
      <c r="O389" s="200">
        <v>0</v>
      </c>
      <c r="P389" s="200">
        <v>0</v>
      </c>
      <c r="Q389" s="200">
        <v>0</v>
      </c>
      <c r="R389" s="204">
        <v>0</v>
      </c>
      <c r="S389" s="205">
        <f t="shared" si="226"/>
        <v>0</v>
      </c>
      <c r="U389" s="239" t="s">
        <v>19</v>
      </c>
      <c r="V389" s="240">
        <v>0</v>
      </c>
      <c r="W389" s="240">
        <v>0</v>
      </c>
      <c r="X389" s="240">
        <v>0</v>
      </c>
      <c r="Y389" s="240">
        <v>0</v>
      </c>
      <c r="Z389" s="240">
        <v>0</v>
      </c>
      <c r="AA389" s="240">
        <v>0</v>
      </c>
      <c r="AB389" s="240">
        <v>0</v>
      </c>
      <c r="AC389" s="240">
        <v>0</v>
      </c>
      <c r="AD389" s="241">
        <v>0</v>
      </c>
      <c r="AE389" s="241">
        <v>0</v>
      </c>
      <c r="AF389" s="241">
        <v>0</v>
      </c>
      <c r="AG389" s="241">
        <v>0</v>
      </c>
      <c r="AH389" s="241">
        <v>0</v>
      </c>
      <c r="AI389" s="242">
        <f t="shared" si="227"/>
        <v>0</v>
      </c>
      <c r="BA389" s="160"/>
      <c r="BR389" s="160"/>
      <c r="CG389" s="160"/>
    </row>
    <row r="390" spans="1:85">
      <c r="A390" s="191" t="s">
        <v>20</v>
      </c>
      <c r="B390" s="192">
        <v>0</v>
      </c>
      <c r="C390" s="192">
        <v>0</v>
      </c>
      <c r="D390" s="192">
        <v>0</v>
      </c>
      <c r="E390" s="192">
        <v>0</v>
      </c>
      <c r="F390" s="362"/>
      <c r="G390" s="192">
        <v>0</v>
      </c>
      <c r="H390" s="193">
        <v>0</v>
      </c>
      <c r="I390" s="194">
        <f t="shared" si="225"/>
        <v>0</v>
      </c>
      <c r="J390" s="168"/>
      <c r="K390" s="195" t="s">
        <v>20</v>
      </c>
      <c r="L390" s="196">
        <v>0</v>
      </c>
      <c r="M390" s="196">
        <v>0</v>
      </c>
      <c r="N390" s="196">
        <v>0</v>
      </c>
      <c r="O390" s="196">
        <v>0</v>
      </c>
      <c r="P390" s="196">
        <v>0</v>
      </c>
      <c r="Q390" s="196">
        <v>0</v>
      </c>
      <c r="R390" s="197">
        <v>0</v>
      </c>
      <c r="S390" s="198">
        <f t="shared" si="226"/>
        <v>0</v>
      </c>
      <c r="U390" s="236" t="s">
        <v>20</v>
      </c>
      <c r="V390" s="237">
        <v>0</v>
      </c>
      <c r="W390" s="237">
        <v>0</v>
      </c>
      <c r="X390" s="237">
        <v>0</v>
      </c>
      <c r="Y390" s="237">
        <v>0</v>
      </c>
      <c r="Z390" s="237">
        <v>0</v>
      </c>
      <c r="AA390" s="237">
        <v>0</v>
      </c>
      <c r="AB390" s="237">
        <v>0</v>
      </c>
      <c r="AC390" s="237">
        <v>0</v>
      </c>
      <c r="AD390" s="237">
        <v>0</v>
      </c>
      <c r="AE390" s="237">
        <v>0</v>
      </c>
      <c r="AF390" s="237">
        <v>0</v>
      </c>
      <c r="AG390" s="237">
        <v>0</v>
      </c>
      <c r="AH390" s="125">
        <v>0</v>
      </c>
      <c r="AI390" s="238">
        <f t="shared" si="227"/>
        <v>0</v>
      </c>
      <c r="BA390" s="160"/>
      <c r="BR390" s="160"/>
      <c r="CG390" s="160"/>
    </row>
    <row r="391" spans="1:85" ht="15" thickBot="1">
      <c r="A391" s="206" t="s">
        <v>11</v>
      </c>
      <c r="B391" s="207">
        <v>0</v>
      </c>
      <c r="C391" s="207">
        <v>0</v>
      </c>
      <c r="D391" s="207">
        <v>0</v>
      </c>
      <c r="E391" s="207">
        <v>0</v>
      </c>
      <c r="F391" s="363"/>
      <c r="G391" s="207">
        <v>0</v>
      </c>
      <c r="H391" s="208">
        <v>0</v>
      </c>
      <c r="I391" s="209">
        <f t="shared" si="225"/>
        <v>0</v>
      </c>
      <c r="J391" s="168"/>
      <c r="K391" s="210" t="s">
        <v>11</v>
      </c>
      <c r="L391" s="207">
        <v>0</v>
      </c>
      <c r="M391" s="207">
        <v>0</v>
      </c>
      <c r="N391" s="207">
        <v>0</v>
      </c>
      <c r="O391" s="207">
        <v>0</v>
      </c>
      <c r="P391" s="207">
        <v>0</v>
      </c>
      <c r="Q391" s="207">
        <v>0</v>
      </c>
      <c r="R391" s="211">
        <v>0</v>
      </c>
      <c r="S391" s="212">
        <f t="shared" si="226"/>
        <v>0</v>
      </c>
      <c r="U391" s="239" t="s">
        <v>11</v>
      </c>
      <c r="V391" s="240">
        <v>0</v>
      </c>
      <c r="W391" s="240">
        <v>0</v>
      </c>
      <c r="X391" s="240">
        <v>0</v>
      </c>
      <c r="Y391" s="240">
        <v>0</v>
      </c>
      <c r="Z391" s="240">
        <v>0</v>
      </c>
      <c r="AA391" s="240">
        <v>0</v>
      </c>
      <c r="AB391" s="240">
        <v>0</v>
      </c>
      <c r="AC391" s="240">
        <v>0</v>
      </c>
      <c r="AD391" s="241">
        <v>0</v>
      </c>
      <c r="AE391" s="241">
        <v>0</v>
      </c>
      <c r="AF391" s="241">
        <v>0</v>
      </c>
      <c r="AG391" s="241">
        <v>0</v>
      </c>
      <c r="AH391" s="241">
        <v>0</v>
      </c>
      <c r="AI391" s="242">
        <f t="shared" si="227"/>
        <v>0</v>
      </c>
      <c r="BA391" s="160"/>
      <c r="BR391" s="160"/>
      <c r="CG391" s="160"/>
    </row>
    <row r="392" spans="1:85" ht="15">
      <c r="A392" s="213" t="s">
        <v>26</v>
      </c>
      <c r="B392" s="214">
        <f>SUM(B371:B387)</f>
        <v>1027.3108491717803</v>
      </c>
      <c r="C392" s="214">
        <f t="shared" ref="C392:H392" si="228">SUM(C371:C387)</f>
        <v>1.4928693734197231</v>
      </c>
      <c r="D392" s="214">
        <f t="shared" si="228"/>
        <v>262.96926805368008</v>
      </c>
      <c r="E392" s="214">
        <f t="shared" si="228"/>
        <v>2339.6822924509238</v>
      </c>
      <c r="F392" s="214">
        <f t="shared" si="228"/>
        <v>0</v>
      </c>
      <c r="G392" s="214">
        <f t="shared" si="228"/>
        <v>228.62592867871689</v>
      </c>
      <c r="H392" s="216">
        <f t="shared" si="228"/>
        <v>0</v>
      </c>
      <c r="I392" s="173">
        <f t="shared" ref="I392" si="229">SUM(I371:I387)</f>
        <v>3860.0812077285209</v>
      </c>
      <c r="J392" s="168"/>
      <c r="K392" s="215" t="s">
        <v>26</v>
      </c>
      <c r="L392" s="214">
        <f>SUM(L371:L387)</f>
        <v>1027.3108491717803</v>
      </c>
      <c r="M392" s="214">
        <f t="shared" ref="M392:R392" si="230">SUM(M371:M387)</f>
        <v>1.4928693734197231</v>
      </c>
      <c r="N392" s="214">
        <f t="shared" si="230"/>
        <v>262.96926805368008</v>
      </c>
      <c r="O392" s="214">
        <f t="shared" si="230"/>
        <v>2339.6822924509238</v>
      </c>
      <c r="P392" s="214">
        <f t="shared" si="230"/>
        <v>1665.4330934555774</v>
      </c>
      <c r="Q392" s="214">
        <f t="shared" si="230"/>
        <v>228.62592867871689</v>
      </c>
      <c r="R392" s="216">
        <f t="shared" si="230"/>
        <v>0</v>
      </c>
      <c r="S392" s="217">
        <f t="shared" ref="S392" si="231">SUM(S371:S387)</f>
        <v>5525.5143011840983</v>
      </c>
      <c r="T392" s="160" t="str">
        <f>IF(ABS(S392-AI392)&gt;0.01,S392-AI392,"")</f>
        <v/>
      </c>
      <c r="U392" s="243" t="s">
        <v>63</v>
      </c>
      <c r="V392" s="244">
        <f>SUM(V371:V387)</f>
        <v>974.82060170659611</v>
      </c>
      <c r="W392" s="244">
        <f t="shared" ref="W392:AH392" si="232">SUM(W371:W387)</f>
        <v>29.238675125086189</v>
      </c>
      <c r="X392" s="244">
        <f t="shared" si="232"/>
        <v>228.62592867871689</v>
      </c>
      <c r="Y392" s="244">
        <f t="shared" si="232"/>
        <v>1.4928693734197231</v>
      </c>
      <c r="Z392" s="244">
        <f t="shared" si="232"/>
        <v>262.96926805368008</v>
      </c>
      <c r="AA392" s="244">
        <f t="shared" si="232"/>
        <v>2300.6991005439218</v>
      </c>
      <c r="AB392" s="244">
        <f t="shared" si="232"/>
        <v>1665.4330934555774</v>
      </c>
      <c r="AC392" s="244">
        <f t="shared" si="232"/>
        <v>62.234764247100216</v>
      </c>
      <c r="AD392" s="245">
        <f t="shared" si="232"/>
        <v>23.251572340098015</v>
      </c>
      <c r="AE392" s="245">
        <f t="shared" si="232"/>
        <v>0</v>
      </c>
      <c r="AF392" s="245">
        <f t="shared" si="232"/>
        <v>0</v>
      </c>
      <c r="AG392" s="245">
        <f t="shared" si="232"/>
        <v>0</v>
      </c>
      <c r="AH392" s="245">
        <f t="shared" si="232"/>
        <v>38.983191907002208</v>
      </c>
      <c r="AI392" s="246">
        <f>SUM(V392:AC392)</f>
        <v>5525.5143011840983</v>
      </c>
      <c r="BA392" s="160"/>
      <c r="BR392" s="160"/>
      <c r="CG392" s="160"/>
    </row>
    <row r="393" spans="1:85" s="23" customFormat="1" ht="15" thickBot="1">
      <c r="A393" s="30" t="s">
        <v>88</v>
      </c>
      <c r="B393" s="47">
        <f>IF($I392=0,"-",B392/$I392)</f>
        <v>0.26613710797455092</v>
      </c>
      <c r="C393" s="47">
        <f t="shared" ref="C393:H393" si="233">IF($I392=0,"-",C392/$I392)</f>
        <v>3.8674558722514744E-4</v>
      </c>
      <c r="D393" s="47">
        <f t="shared" si="233"/>
        <v>6.8125320142791851E-2</v>
      </c>
      <c r="E393" s="47">
        <f t="shared" si="233"/>
        <v>0.60612255715410679</v>
      </c>
      <c r="F393" s="47">
        <f t="shared" si="233"/>
        <v>0</v>
      </c>
      <c r="G393" s="47">
        <f t="shared" si="233"/>
        <v>5.9228269141325313E-2</v>
      </c>
      <c r="H393" s="70">
        <f t="shared" si="233"/>
        <v>0</v>
      </c>
      <c r="I393" s="48">
        <f>SUM(B393:H393)</f>
        <v>1</v>
      </c>
      <c r="J393" s="160"/>
      <c r="K393" s="81" t="s">
        <v>88</v>
      </c>
      <c r="L393" s="98">
        <f>IF($S392=0,"-",L392/$S392)</f>
        <v>0.18592130852898728</v>
      </c>
      <c r="M393" s="98">
        <f t="shared" ref="M393:R393" si="234">IF($S392=0,"-",M392/$S392)</f>
        <v>2.7017745173509125E-4</v>
      </c>
      <c r="N393" s="98">
        <f t="shared" si="234"/>
        <v>4.7591817470697108E-2</v>
      </c>
      <c r="O393" s="98">
        <f t="shared" si="234"/>
        <v>0.42343249241967179</v>
      </c>
      <c r="P393" s="98">
        <f t="shared" si="234"/>
        <v>0.30140779711649301</v>
      </c>
      <c r="Q393" s="98">
        <f t="shared" si="234"/>
        <v>4.137640701241569E-2</v>
      </c>
      <c r="R393" s="99">
        <f t="shared" si="234"/>
        <v>0</v>
      </c>
      <c r="S393" s="100">
        <f>SUM(L393:R393)</f>
        <v>1</v>
      </c>
      <c r="U393" s="110" t="s">
        <v>88</v>
      </c>
      <c r="V393" s="133">
        <f>+V392/$AI392</f>
        <v>0.17642169553297427</v>
      </c>
      <c r="W393" s="133">
        <f t="shared" ref="W393:AH393" si="235">+W392/$AI392</f>
        <v>5.2915753233722411E-3</v>
      </c>
      <c r="X393" s="133">
        <f t="shared" si="235"/>
        <v>4.137640701241569E-2</v>
      </c>
      <c r="Y393" s="133">
        <f t="shared" si="235"/>
        <v>2.7017745173509125E-4</v>
      </c>
      <c r="Z393" s="133">
        <f t="shared" si="235"/>
        <v>4.7591817470697108E-2</v>
      </c>
      <c r="AA393" s="133">
        <f t="shared" si="235"/>
        <v>0.4163773678136875</v>
      </c>
      <c r="AB393" s="133">
        <f t="shared" si="235"/>
        <v>0.30140779711649301</v>
      </c>
      <c r="AC393" s="133">
        <f t="shared" si="235"/>
        <v>1.1263162278625092E-2</v>
      </c>
      <c r="AD393" s="133">
        <f t="shared" si="235"/>
        <v>4.2080376726407681E-3</v>
      </c>
      <c r="AE393" s="133">
        <f t="shared" si="235"/>
        <v>0</v>
      </c>
      <c r="AF393" s="133">
        <f t="shared" si="235"/>
        <v>0</v>
      </c>
      <c r="AG393" s="133">
        <f t="shared" si="235"/>
        <v>0</v>
      </c>
      <c r="AH393" s="133">
        <f t="shared" si="235"/>
        <v>7.0551246059843238E-3</v>
      </c>
      <c r="AI393" s="134">
        <f>SUM(V393:AC393)</f>
        <v>1</v>
      </c>
    </row>
    <row r="394" spans="1:85" ht="15" thickBot="1">
      <c r="A394" s="247"/>
      <c r="B394" s="247"/>
      <c r="C394" s="247"/>
      <c r="D394" s="247"/>
      <c r="E394" s="247"/>
      <c r="F394" s="247"/>
      <c r="G394" s="247"/>
      <c r="H394" s="247"/>
      <c r="I394" s="247"/>
      <c r="K394" s="247"/>
      <c r="L394" s="247"/>
      <c r="M394" s="247"/>
      <c r="N394" s="247"/>
      <c r="O394" s="247"/>
      <c r="P394" s="247"/>
      <c r="Q394" s="247"/>
      <c r="R394" s="247"/>
      <c r="S394" s="247"/>
      <c r="AI394" s="168"/>
      <c r="BA394" s="160"/>
      <c r="BR394" s="160"/>
      <c r="CG394" s="160"/>
    </row>
    <row r="395" spans="1:85" ht="28.5">
      <c r="A395" s="312" t="s">
        <v>42</v>
      </c>
      <c r="B395" s="164" t="s">
        <v>0</v>
      </c>
      <c r="C395" s="164" t="s">
        <v>1</v>
      </c>
      <c r="D395" s="164" t="s">
        <v>2</v>
      </c>
      <c r="E395" s="164" t="s">
        <v>3</v>
      </c>
      <c r="F395" s="164" t="s">
        <v>27</v>
      </c>
      <c r="G395" s="164" t="s">
        <v>4</v>
      </c>
      <c r="H395" s="164" t="s">
        <v>5</v>
      </c>
      <c r="I395" s="165" t="s">
        <v>6</v>
      </c>
      <c r="K395" s="314" t="s">
        <v>42</v>
      </c>
      <c r="L395" s="166" t="s">
        <v>0</v>
      </c>
      <c r="M395" s="166" t="s">
        <v>1</v>
      </c>
      <c r="N395" s="166" t="s">
        <v>2</v>
      </c>
      <c r="O395" s="166" t="s">
        <v>3</v>
      </c>
      <c r="P395" s="166" t="s">
        <v>27</v>
      </c>
      <c r="Q395" s="166" t="s">
        <v>4</v>
      </c>
      <c r="R395" s="166" t="s">
        <v>5</v>
      </c>
      <c r="S395" s="167" t="s">
        <v>6</v>
      </c>
      <c r="U395" s="316" t="s">
        <v>42</v>
      </c>
      <c r="V395" s="219" t="s">
        <v>74</v>
      </c>
      <c r="W395" s="219" t="s">
        <v>75</v>
      </c>
      <c r="X395" s="219" t="s">
        <v>4</v>
      </c>
      <c r="Y395" s="219" t="s">
        <v>1</v>
      </c>
      <c r="Z395" s="219" t="s">
        <v>2</v>
      </c>
      <c r="AA395" s="219" t="s">
        <v>3</v>
      </c>
      <c r="AB395" s="219" t="s">
        <v>55</v>
      </c>
      <c r="AC395" s="219" t="s">
        <v>68</v>
      </c>
      <c r="AD395" s="220" t="s">
        <v>76</v>
      </c>
      <c r="AE395" s="220" t="s">
        <v>83</v>
      </c>
      <c r="AF395" s="220" t="s">
        <v>77</v>
      </c>
      <c r="AG395" s="220" t="s">
        <v>84</v>
      </c>
      <c r="AH395" s="220" t="s">
        <v>85</v>
      </c>
      <c r="AI395" s="221" t="s">
        <v>63</v>
      </c>
      <c r="BA395" s="160"/>
      <c r="BR395" s="160"/>
      <c r="CG395" s="160"/>
    </row>
    <row r="396" spans="1:85" ht="15">
      <c r="A396" s="313" t="s">
        <v>42</v>
      </c>
      <c r="B396" s="318" t="s">
        <v>69</v>
      </c>
      <c r="C396" s="319"/>
      <c r="D396" s="319"/>
      <c r="E396" s="319"/>
      <c r="F396" s="319"/>
      <c r="G396" s="319"/>
      <c r="H396" s="319"/>
      <c r="I396" s="320"/>
      <c r="K396" s="315" t="s">
        <v>42</v>
      </c>
      <c r="L396" s="321" t="s">
        <v>69</v>
      </c>
      <c r="M396" s="322"/>
      <c r="N396" s="322"/>
      <c r="O396" s="322"/>
      <c r="P396" s="322"/>
      <c r="Q396" s="322"/>
      <c r="R396" s="322"/>
      <c r="S396" s="323"/>
      <c r="U396" s="317" t="s">
        <v>42</v>
      </c>
      <c r="V396" s="324" t="s">
        <v>69</v>
      </c>
      <c r="W396" s="324"/>
      <c r="X396" s="324"/>
      <c r="Y396" s="324"/>
      <c r="Z396" s="324"/>
      <c r="AA396" s="324"/>
      <c r="AB396" s="324"/>
      <c r="AC396" s="324"/>
      <c r="AD396" s="324"/>
      <c r="AE396" s="324"/>
      <c r="AF396" s="324"/>
      <c r="AG396" s="324"/>
      <c r="AH396" s="324"/>
      <c r="AI396" s="325"/>
      <c r="BA396" s="160"/>
      <c r="BR396" s="160"/>
      <c r="CG396" s="160"/>
    </row>
    <row r="397" spans="1:85" ht="15">
      <c r="A397" s="170" t="s">
        <v>7</v>
      </c>
      <c r="B397" s="171">
        <v>0</v>
      </c>
      <c r="C397" s="171">
        <v>0</v>
      </c>
      <c r="D397" s="171">
        <v>0</v>
      </c>
      <c r="E397" s="171">
        <v>0</v>
      </c>
      <c r="F397" s="361"/>
      <c r="G397" s="171">
        <v>0</v>
      </c>
      <c r="H397" s="172">
        <v>0</v>
      </c>
      <c r="I397" s="173">
        <f>SUM(B397:H397)</f>
        <v>0</v>
      </c>
      <c r="J397" s="168"/>
      <c r="K397" s="222" t="s">
        <v>7</v>
      </c>
      <c r="L397" s="171">
        <v>0</v>
      </c>
      <c r="M397" s="171">
        <v>0</v>
      </c>
      <c r="N397" s="171">
        <v>0</v>
      </c>
      <c r="O397" s="171">
        <v>0</v>
      </c>
      <c r="P397" s="171">
        <v>0</v>
      </c>
      <c r="Q397" s="171">
        <v>0</v>
      </c>
      <c r="R397" s="223">
        <v>0</v>
      </c>
      <c r="S397" s="224">
        <f>SUM(L397:R397)</f>
        <v>0</v>
      </c>
      <c r="U397" s="225" t="s">
        <v>7</v>
      </c>
      <c r="V397" s="226">
        <v>0</v>
      </c>
      <c r="W397" s="226">
        <v>0</v>
      </c>
      <c r="X397" s="226">
        <v>0</v>
      </c>
      <c r="Y397" s="226">
        <v>0</v>
      </c>
      <c r="Z397" s="226">
        <v>0</v>
      </c>
      <c r="AA397" s="226">
        <v>0</v>
      </c>
      <c r="AB397" s="226">
        <v>0</v>
      </c>
      <c r="AC397" s="227">
        <v>0</v>
      </c>
      <c r="AD397" s="228">
        <v>0</v>
      </c>
      <c r="AE397" s="228">
        <v>0</v>
      </c>
      <c r="AF397" s="228">
        <v>0</v>
      </c>
      <c r="AG397" s="228">
        <v>0</v>
      </c>
      <c r="AH397" s="228">
        <v>0</v>
      </c>
      <c r="AI397" s="229">
        <f>SUM(V397:AC397)</f>
        <v>0</v>
      </c>
      <c r="BA397" s="160"/>
      <c r="BR397" s="160"/>
      <c r="CG397" s="160"/>
    </row>
    <row r="398" spans="1:85" ht="15">
      <c r="A398" s="178" t="s">
        <v>8</v>
      </c>
      <c r="B398" s="179">
        <v>0</v>
      </c>
      <c r="C398" s="179">
        <v>0</v>
      </c>
      <c r="D398" s="179">
        <v>0</v>
      </c>
      <c r="E398" s="179">
        <v>0</v>
      </c>
      <c r="F398" s="362"/>
      <c r="G398" s="179">
        <v>0</v>
      </c>
      <c r="H398" s="180">
        <v>0</v>
      </c>
      <c r="I398" s="181">
        <f t="shared" ref="I398:I417" si="236">SUM(B398:H398)</f>
        <v>0</v>
      </c>
      <c r="J398" s="168"/>
      <c r="K398" s="182" t="s">
        <v>8</v>
      </c>
      <c r="L398" s="183">
        <v>0</v>
      </c>
      <c r="M398" s="183">
        <v>0</v>
      </c>
      <c r="N398" s="183">
        <v>0</v>
      </c>
      <c r="O398" s="183">
        <v>0</v>
      </c>
      <c r="P398" s="183">
        <v>0</v>
      </c>
      <c r="Q398" s="183">
        <v>0</v>
      </c>
      <c r="R398" s="184">
        <v>0</v>
      </c>
      <c r="S398" s="185">
        <f t="shared" ref="S398:S417" si="237">SUM(L398:R398)</f>
        <v>0</v>
      </c>
      <c r="U398" s="230" t="s">
        <v>8</v>
      </c>
      <c r="V398" s="231">
        <v>0</v>
      </c>
      <c r="W398" s="231">
        <v>0</v>
      </c>
      <c r="X398" s="231">
        <v>0</v>
      </c>
      <c r="Y398" s="231">
        <v>0</v>
      </c>
      <c r="Z398" s="231">
        <v>0</v>
      </c>
      <c r="AA398" s="231">
        <v>0</v>
      </c>
      <c r="AB398" s="231">
        <v>0</v>
      </c>
      <c r="AC398" s="232">
        <v>0</v>
      </c>
      <c r="AD398" s="231">
        <v>0</v>
      </c>
      <c r="AE398" s="231">
        <v>0</v>
      </c>
      <c r="AF398" s="231">
        <v>0</v>
      </c>
      <c r="AG398" s="231">
        <v>0</v>
      </c>
      <c r="AH398" s="231">
        <v>0</v>
      </c>
      <c r="AI398" s="233">
        <f t="shared" ref="AI398:AI417" si="238">SUM(V398:AC398)</f>
        <v>0</v>
      </c>
      <c r="BA398" s="160"/>
      <c r="BR398" s="160"/>
      <c r="CG398" s="160"/>
    </row>
    <row r="399" spans="1:85" ht="15">
      <c r="A399" s="186" t="s">
        <v>10</v>
      </c>
      <c r="B399" s="175">
        <v>0</v>
      </c>
      <c r="C399" s="175">
        <v>0</v>
      </c>
      <c r="D399" s="175">
        <v>9.9997458411982751E-2</v>
      </c>
      <c r="E399" s="175">
        <v>0</v>
      </c>
      <c r="F399" s="362"/>
      <c r="G399" s="175">
        <v>0</v>
      </c>
      <c r="H399" s="187">
        <v>0</v>
      </c>
      <c r="I399" s="173">
        <f t="shared" si="236"/>
        <v>9.9997458411982751E-2</v>
      </c>
      <c r="J399" s="168"/>
      <c r="K399" s="188" t="s">
        <v>10</v>
      </c>
      <c r="L399" s="175">
        <v>0</v>
      </c>
      <c r="M399" s="175">
        <v>0</v>
      </c>
      <c r="N399" s="175">
        <v>9.9997458411982751E-2</v>
      </c>
      <c r="O399" s="175">
        <v>0</v>
      </c>
      <c r="P399" s="175">
        <v>0</v>
      </c>
      <c r="Q399" s="175">
        <v>0</v>
      </c>
      <c r="R399" s="176">
        <v>0</v>
      </c>
      <c r="S399" s="177">
        <f t="shared" si="237"/>
        <v>9.9997458411982751E-2</v>
      </c>
      <c r="U399" s="234" t="s">
        <v>10</v>
      </c>
      <c r="V399" s="226">
        <v>0</v>
      </c>
      <c r="W399" s="226">
        <v>0</v>
      </c>
      <c r="X399" s="226">
        <v>0</v>
      </c>
      <c r="Y399" s="226">
        <v>0</v>
      </c>
      <c r="Z399" s="226">
        <v>9.9997458411982751E-2</v>
      </c>
      <c r="AA399" s="226">
        <v>0</v>
      </c>
      <c r="AB399" s="226">
        <v>0</v>
      </c>
      <c r="AC399" s="227">
        <v>0</v>
      </c>
      <c r="AD399" s="228">
        <v>0</v>
      </c>
      <c r="AE399" s="228">
        <v>0</v>
      </c>
      <c r="AF399" s="228">
        <v>0</v>
      </c>
      <c r="AG399" s="228">
        <v>0</v>
      </c>
      <c r="AH399" s="228">
        <v>0</v>
      </c>
      <c r="AI399" s="229">
        <f t="shared" si="238"/>
        <v>9.9997458411982751E-2</v>
      </c>
      <c r="BA399" s="160"/>
      <c r="BR399" s="160"/>
      <c r="CG399" s="160"/>
    </row>
    <row r="400" spans="1:85" ht="15">
      <c r="A400" s="178" t="s">
        <v>56</v>
      </c>
      <c r="B400" s="179">
        <v>0</v>
      </c>
      <c r="C400" s="179">
        <v>0</v>
      </c>
      <c r="D400" s="179">
        <v>0</v>
      </c>
      <c r="E400" s="179">
        <v>0</v>
      </c>
      <c r="F400" s="362"/>
      <c r="G400" s="179">
        <v>0</v>
      </c>
      <c r="H400" s="180">
        <v>0</v>
      </c>
      <c r="I400" s="181">
        <f t="shared" si="236"/>
        <v>0</v>
      </c>
      <c r="J400" s="168"/>
      <c r="K400" s="182" t="s">
        <v>56</v>
      </c>
      <c r="L400" s="183">
        <v>0</v>
      </c>
      <c r="M400" s="183">
        <v>0</v>
      </c>
      <c r="N400" s="183">
        <v>0</v>
      </c>
      <c r="O400" s="183">
        <v>0</v>
      </c>
      <c r="P400" s="183">
        <v>0</v>
      </c>
      <c r="Q400" s="183">
        <v>0</v>
      </c>
      <c r="R400" s="184">
        <v>0</v>
      </c>
      <c r="S400" s="185">
        <f t="shared" si="237"/>
        <v>0</v>
      </c>
      <c r="U400" s="230" t="s">
        <v>56</v>
      </c>
      <c r="V400" s="231">
        <v>0</v>
      </c>
      <c r="W400" s="231">
        <v>0</v>
      </c>
      <c r="X400" s="231">
        <v>0</v>
      </c>
      <c r="Y400" s="231">
        <v>0</v>
      </c>
      <c r="Z400" s="231">
        <v>0</v>
      </c>
      <c r="AA400" s="231">
        <v>0</v>
      </c>
      <c r="AB400" s="231">
        <v>0</v>
      </c>
      <c r="AC400" s="232">
        <v>0</v>
      </c>
      <c r="AD400" s="231">
        <v>0</v>
      </c>
      <c r="AE400" s="231">
        <v>0</v>
      </c>
      <c r="AF400" s="231">
        <v>0</v>
      </c>
      <c r="AG400" s="231">
        <v>0</v>
      </c>
      <c r="AH400" s="231">
        <v>0</v>
      </c>
      <c r="AI400" s="233">
        <f t="shared" si="238"/>
        <v>0</v>
      </c>
      <c r="BA400" s="160"/>
      <c r="BR400" s="160"/>
      <c r="CG400" s="160"/>
    </row>
    <row r="401" spans="1:85" ht="15">
      <c r="A401" s="186" t="s">
        <v>16</v>
      </c>
      <c r="B401" s="175">
        <v>9.7705628520878225</v>
      </c>
      <c r="C401" s="175">
        <v>4.2600460481135363</v>
      </c>
      <c r="D401" s="175">
        <v>0</v>
      </c>
      <c r="E401" s="175">
        <v>0</v>
      </c>
      <c r="F401" s="362"/>
      <c r="G401" s="175">
        <v>0</v>
      </c>
      <c r="H401" s="187">
        <v>0</v>
      </c>
      <c r="I401" s="173">
        <f t="shared" si="236"/>
        <v>14.030608900201358</v>
      </c>
      <c r="J401" s="168"/>
      <c r="K401" s="188" t="s">
        <v>16</v>
      </c>
      <c r="L401" s="175">
        <v>9.7705628520878225</v>
      </c>
      <c r="M401" s="175">
        <v>4.2600460481135363</v>
      </c>
      <c r="N401" s="175">
        <v>0</v>
      </c>
      <c r="O401" s="175">
        <v>0</v>
      </c>
      <c r="P401" s="175">
        <v>0</v>
      </c>
      <c r="Q401" s="175">
        <v>0</v>
      </c>
      <c r="R401" s="176">
        <v>0</v>
      </c>
      <c r="S401" s="177">
        <f t="shared" si="237"/>
        <v>14.030608900201358</v>
      </c>
      <c r="U401" s="234" t="s">
        <v>16</v>
      </c>
      <c r="V401" s="226">
        <v>9.7705628520878225</v>
      </c>
      <c r="W401" s="226">
        <v>0</v>
      </c>
      <c r="X401" s="226">
        <v>0</v>
      </c>
      <c r="Y401" s="226">
        <v>4.2600460481135363</v>
      </c>
      <c r="Z401" s="226">
        <v>0</v>
      </c>
      <c r="AA401" s="226">
        <v>0</v>
      </c>
      <c r="AB401" s="226">
        <v>0</v>
      </c>
      <c r="AC401" s="227">
        <v>0</v>
      </c>
      <c r="AD401" s="228">
        <v>0</v>
      </c>
      <c r="AE401" s="228">
        <v>0</v>
      </c>
      <c r="AF401" s="228">
        <v>0</v>
      </c>
      <c r="AG401" s="228">
        <v>0</v>
      </c>
      <c r="AH401" s="228">
        <v>0</v>
      </c>
      <c r="AI401" s="229">
        <f t="shared" si="238"/>
        <v>14.030608900201358</v>
      </c>
      <c r="BA401" s="160"/>
      <c r="BR401" s="160"/>
      <c r="CG401" s="160"/>
    </row>
    <row r="402" spans="1:85" ht="15">
      <c r="A402" s="178" t="s">
        <v>15</v>
      </c>
      <c r="B402" s="179">
        <v>5.6382563466653979</v>
      </c>
      <c r="C402" s="179">
        <v>3.559253145845322</v>
      </c>
      <c r="D402" s="179">
        <v>0.85780486013762047</v>
      </c>
      <c r="E402" s="179">
        <v>0</v>
      </c>
      <c r="F402" s="362"/>
      <c r="G402" s="179">
        <v>0</v>
      </c>
      <c r="H402" s="180">
        <v>0</v>
      </c>
      <c r="I402" s="181">
        <f t="shared" si="236"/>
        <v>10.055314352648342</v>
      </c>
      <c r="J402" s="168"/>
      <c r="K402" s="182" t="s">
        <v>15</v>
      </c>
      <c r="L402" s="183">
        <v>5.6382563466653979</v>
      </c>
      <c r="M402" s="183">
        <v>3.559253145845322</v>
      </c>
      <c r="N402" s="183">
        <v>0.85780486013762047</v>
      </c>
      <c r="O402" s="183">
        <v>0</v>
      </c>
      <c r="P402" s="183">
        <v>0</v>
      </c>
      <c r="Q402" s="183">
        <v>0</v>
      </c>
      <c r="R402" s="184">
        <v>0</v>
      </c>
      <c r="S402" s="185">
        <f t="shared" si="237"/>
        <v>10.055314352648342</v>
      </c>
      <c r="U402" s="230" t="s">
        <v>57</v>
      </c>
      <c r="V402" s="231">
        <v>5.6382563466653979</v>
      </c>
      <c r="W402" s="231">
        <v>0</v>
      </c>
      <c r="X402" s="231">
        <v>0</v>
      </c>
      <c r="Y402" s="231">
        <v>3.559253145845322</v>
      </c>
      <c r="Z402" s="231">
        <v>0.85780486013762047</v>
      </c>
      <c r="AA402" s="231">
        <v>0</v>
      </c>
      <c r="AB402" s="231">
        <v>0</v>
      </c>
      <c r="AC402" s="232">
        <v>0</v>
      </c>
      <c r="AD402" s="231">
        <v>0</v>
      </c>
      <c r="AE402" s="231">
        <v>0</v>
      </c>
      <c r="AF402" s="231">
        <v>0</v>
      </c>
      <c r="AG402" s="231">
        <v>0</v>
      </c>
      <c r="AH402" s="231">
        <v>0</v>
      </c>
      <c r="AI402" s="233">
        <f t="shared" si="238"/>
        <v>10.055314352648342</v>
      </c>
      <c r="BA402" s="160"/>
      <c r="BR402" s="160"/>
      <c r="CG402" s="160"/>
    </row>
    <row r="403" spans="1:85" ht="15">
      <c r="A403" s="186" t="s">
        <v>58</v>
      </c>
      <c r="B403" s="175">
        <v>0</v>
      </c>
      <c r="C403" s="175">
        <v>0</v>
      </c>
      <c r="D403" s="175">
        <v>0</v>
      </c>
      <c r="E403" s="175">
        <v>0</v>
      </c>
      <c r="F403" s="362"/>
      <c r="G403" s="175">
        <v>0</v>
      </c>
      <c r="H403" s="187">
        <v>0</v>
      </c>
      <c r="I403" s="173">
        <f t="shared" si="236"/>
        <v>0</v>
      </c>
      <c r="J403" s="168"/>
      <c r="K403" s="188" t="s">
        <v>58</v>
      </c>
      <c r="L403" s="175">
        <v>0</v>
      </c>
      <c r="M403" s="175">
        <v>0</v>
      </c>
      <c r="N403" s="175">
        <v>0</v>
      </c>
      <c r="O403" s="175">
        <v>0</v>
      </c>
      <c r="P403" s="175">
        <v>12.10990971928179</v>
      </c>
      <c r="Q403" s="175">
        <v>0</v>
      </c>
      <c r="R403" s="176">
        <v>0</v>
      </c>
      <c r="S403" s="177">
        <f t="shared" si="237"/>
        <v>12.10990971928179</v>
      </c>
      <c r="U403" s="234" t="s">
        <v>58</v>
      </c>
      <c r="V403" s="226">
        <v>0</v>
      </c>
      <c r="W403" s="226">
        <v>0</v>
      </c>
      <c r="X403" s="226">
        <v>0</v>
      </c>
      <c r="Y403" s="226">
        <v>0</v>
      </c>
      <c r="Z403" s="226">
        <v>0</v>
      </c>
      <c r="AA403" s="226">
        <v>0</v>
      </c>
      <c r="AB403" s="226">
        <v>12.10990971928179</v>
      </c>
      <c r="AC403" s="227">
        <v>0</v>
      </c>
      <c r="AD403" s="226">
        <v>0</v>
      </c>
      <c r="AE403" s="226">
        <v>0</v>
      </c>
      <c r="AF403" s="226">
        <v>0</v>
      </c>
      <c r="AG403" s="226">
        <v>0</v>
      </c>
      <c r="AH403" s="226">
        <v>0</v>
      </c>
      <c r="AI403" s="229">
        <f t="shared" si="238"/>
        <v>12.10990971928179</v>
      </c>
      <c r="BA403" s="160"/>
      <c r="BR403" s="160"/>
      <c r="CG403" s="160"/>
    </row>
    <row r="404" spans="1:85" ht="15">
      <c r="A404" s="178" t="s">
        <v>12</v>
      </c>
      <c r="B404" s="179">
        <v>0</v>
      </c>
      <c r="C404" s="179">
        <v>5.8854464522966526E-2</v>
      </c>
      <c r="D404" s="179">
        <v>0</v>
      </c>
      <c r="E404" s="179">
        <v>0</v>
      </c>
      <c r="F404" s="362"/>
      <c r="G404" s="179">
        <v>0</v>
      </c>
      <c r="H404" s="180">
        <v>0</v>
      </c>
      <c r="I404" s="181">
        <f t="shared" si="236"/>
        <v>5.8854464522966526E-2</v>
      </c>
      <c r="J404" s="168"/>
      <c r="K404" s="182" t="s">
        <v>12</v>
      </c>
      <c r="L404" s="183">
        <v>0</v>
      </c>
      <c r="M404" s="183">
        <v>5.8854464522966526E-2</v>
      </c>
      <c r="N404" s="183">
        <v>0</v>
      </c>
      <c r="O404" s="183">
        <v>0</v>
      </c>
      <c r="P404" s="183">
        <v>1.4748826874720924</v>
      </c>
      <c r="Q404" s="183">
        <v>0</v>
      </c>
      <c r="R404" s="184">
        <v>0</v>
      </c>
      <c r="S404" s="185">
        <f t="shared" si="237"/>
        <v>1.5337371519950589</v>
      </c>
      <c r="U404" s="230" t="s">
        <v>12</v>
      </c>
      <c r="V404" s="231">
        <v>0</v>
      </c>
      <c r="W404" s="231">
        <v>0</v>
      </c>
      <c r="X404" s="231">
        <v>0</v>
      </c>
      <c r="Y404" s="231">
        <v>5.8854464522966526E-2</v>
      </c>
      <c r="Z404" s="231">
        <v>0</v>
      </c>
      <c r="AA404" s="231">
        <v>0</v>
      </c>
      <c r="AB404" s="231">
        <v>1.4748826874720924</v>
      </c>
      <c r="AC404" s="232">
        <v>0</v>
      </c>
      <c r="AD404" s="231">
        <v>0</v>
      </c>
      <c r="AE404" s="231">
        <v>0</v>
      </c>
      <c r="AF404" s="231">
        <v>0</v>
      </c>
      <c r="AG404" s="231">
        <v>0</v>
      </c>
      <c r="AH404" s="231">
        <v>0</v>
      </c>
      <c r="AI404" s="233">
        <f t="shared" si="238"/>
        <v>1.5337371519950589</v>
      </c>
      <c r="BA404" s="160"/>
      <c r="BR404" s="160"/>
      <c r="CG404" s="160"/>
    </row>
    <row r="405" spans="1:85" ht="15">
      <c r="A405" s="186" t="s">
        <v>59</v>
      </c>
      <c r="B405" s="175">
        <v>0</v>
      </c>
      <c r="C405" s="175">
        <v>0</v>
      </c>
      <c r="D405" s="175">
        <v>0</v>
      </c>
      <c r="E405" s="175">
        <v>0</v>
      </c>
      <c r="F405" s="362"/>
      <c r="G405" s="175">
        <v>0</v>
      </c>
      <c r="H405" s="187">
        <v>0</v>
      </c>
      <c r="I405" s="173">
        <f t="shared" si="236"/>
        <v>0</v>
      </c>
      <c r="J405" s="168"/>
      <c r="K405" s="188" t="s">
        <v>59</v>
      </c>
      <c r="L405" s="175">
        <v>0</v>
      </c>
      <c r="M405" s="175">
        <v>0</v>
      </c>
      <c r="N405" s="175">
        <v>0</v>
      </c>
      <c r="O405" s="175">
        <v>0</v>
      </c>
      <c r="P405" s="175">
        <v>0</v>
      </c>
      <c r="Q405" s="175">
        <v>0</v>
      </c>
      <c r="R405" s="176">
        <v>0</v>
      </c>
      <c r="S405" s="177">
        <f t="shared" si="237"/>
        <v>0</v>
      </c>
      <c r="U405" s="234" t="s">
        <v>59</v>
      </c>
      <c r="V405" s="226">
        <v>0</v>
      </c>
      <c r="W405" s="226">
        <v>0</v>
      </c>
      <c r="X405" s="226">
        <v>0</v>
      </c>
      <c r="Y405" s="226">
        <v>0</v>
      </c>
      <c r="Z405" s="226">
        <v>0</v>
      </c>
      <c r="AA405" s="226">
        <v>0</v>
      </c>
      <c r="AB405" s="226">
        <v>0</v>
      </c>
      <c r="AC405" s="227">
        <v>0</v>
      </c>
      <c r="AD405" s="226">
        <v>0</v>
      </c>
      <c r="AE405" s="226">
        <v>0</v>
      </c>
      <c r="AF405" s="226">
        <v>0</v>
      </c>
      <c r="AG405" s="226">
        <v>0</v>
      </c>
      <c r="AH405" s="226">
        <v>0</v>
      </c>
      <c r="AI405" s="229">
        <f t="shared" si="238"/>
        <v>0</v>
      </c>
      <c r="BA405" s="160"/>
      <c r="BR405" s="160"/>
      <c r="CG405" s="160"/>
    </row>
    <row r="406" spans="1:85" ht="15">
      <c r="A406" s="178" t="s">
        <v>17</v>
      </c>
      <c r="B406" s="179">
        <v>0</v>
      </c>
      <c r="C406" s="179">
        <v>0</v>
      </c>
      <c r="D406" s="179">
        <v>0.54385337695697566</v>
      </c>
      <c r="E406" s="179">
        <v>0</v>
      </c>
      <c r="F406" s="362"/>
      <c r="G406" s="179">
        <v>0</v>
      </c>
      <c r="H406" s="180">
        <v>0</v>
      </c>
      <c r="I406" s="181">
        <f t="shared" si="236"/>
        <v>0.54385337695697566</v>
      </c>
      <c r="J406" s="168"/>
      <c r="K406" s="182" t="s">
        <v>17</v>
      </c>
      <c r="L406" s="183">
        <v>0</v>
      </c>
      <c r="M406" s="183">
        <v>0</v>
      </c>
      <c r="N406" s="183">
        <v>0.54385337695697566</v>
      </c>
      <c r="O406" s="183">
        <v>0</v>
      </c>
      <c r="P406" s="183">
        <v>4.0293357271095294E-2</v>
      </c>
      <c r="Q406" s="183">
        <v>0</v>
      </c>
      <c r="R406" s="184">
        <v>0</v>
      </c>
      <c r="S406" s="185">
        <f t="shared" si="237"/>
        <v>0.58414673422807095</v>
      </c>
      <c r="U406" s="230" t="s">
        <v>17</v>
      </c>
      <c r="V406" s="231">
        <v>0</v>
      </c>
      <c r="W406" s="231">
        <v>0</v>
      </c>
      <c r="X406" s="231">
        <v>0</v>
      </c>
      <c r="Y406" s="231">
        <v>0</v>
      </c>
      <c r="Z406" s="231">
        <v>0.54385337695697566</v>
      </c>
      <c r="AA406" s="231">
        <v>0</v>
      </c>
      <c r="AB406" s="231">
        <v>4.0293357271095294E-2</v>
      </c>
      <c r="AC406" s="232">
        <v>0</v>
      </c>
      <c r="AD406" s="231">
        <v>0</v>
      </c>
      <c r="AE406" s="231">
        <v>0</v>
      </c>
      <c r="AF406" s="231">
        <v>0</v>
      </c>
      <c r="AG406" s="231">
        <v>0</v>
      </c>
      <c r="AH406" s="231">
        <v>0</v>
      </c>
      <c r="AI406" s="233">
        <f t="shared" si="238"/>
        <v>0.58414673422807095</v>
      </c>
      <c r="BA406" s="160"/>
      <c r="BR406" s="160"/>
      <c r="CG406" s="160"/>
    </row>
    <row r="407" spans="1:85" ht="15">
      <c r="A407" s="186" t="s">
        <v>139</v>
      </c>
      <c r="B407" s="175">
        <v>5.0018963446454441</v>
      </c>
      <c r="C407" s="175">
        <v>36.94513362885278</v>
      </c>
      <c r="D407" s="175">
        <v>14.59826117203159</v>
      </c>
      <c r="E407" s="175">
        <v>0</v>
      </c>
      <c r="F407" s="362"/>
      <c r="G407" s="175">
        <v>0</v>
      </c>
      <c r="H407" s="187">
        <v>0</v>
      </c>
      <c r="I407" s="173">
        <f t="shared" si="236"/>
        <v>56.545291145529816</v>
      </c>
      <c r="J407" s="168"/>
      <c r="K407" s="188" t="s">
        <v>139</v>
      </c>
      <c r="L407" s="175">
        <v>5.0018963446454441</v>
      </c>
      <c r="M407" s="175">
        <v>36.94513362885278</v>
      </c>
      <c r="N407" s="175">
        <v>14.59826117203159</v>
      </c>
      <c r="O407" s="175">
        <v>0</v>
      </c>
      <c r="P407" s="175">
        <v>0</v>
      </c>
      <c r="Q407" s="175">
        <v>0</v>
      </c>
      <c r="R407" s="176">
        <v>0</v>
      </c>
      <c r="S407" s="177">
        <f t="shared" si="237"/>
        <v>56.545291145529816</v>
      </c>
      <c r="U407" s="234" t="s">
        <v>139</v>
      </c>
      <c r="V407" s="226">
        <v>5.0018963446454441</v>
      </c>
      <c r="W407" s="226">
        <v>0</v>
      </c>
      <c r="X407" s="226">
        <v>0</v>
      </c>
      <c r="Y407" s="226">
        <v>36.94513362885278</v>
      </c>
      <c r="Z407" s="226">
        <v>6.3283009089144659</v>
      </c>
      <c r="AA407" s="226">
        <v>0</v>
      </c>
      <c r="AB407" s="226">
        <v>0</v>
      </c>
      <c r="AC407" s="227">
        <v>8.2699602631171238</v>
      </c>
      <c r="AD407" s="226">
        <v>0</v>
      </c>
      <c r="AE407" s="226">
        <v>0</v>
      </c>
      <c r="AF407" s="226">
        <v>0</v>
      </c>
      <c r="AG407" s="226">
        <v>8.2699602631171238</v>
      </c>
      <c r="AH407" s="226">
        <v>0</v>
      </c>
      <c r="AI407" s="229">
        <f t="shared" si="238"/>
        <v>56.545291145529816</v>
      </c>
      <c r="BA407" s="160"/>
      <c r="BR407" s="160"/>
      <c r="CG407" s="160"/>
    </row>
    <row r="408" spans="1:85" ht="15">
      <c r="A408" s="178" t="s">
        <v>25</v>
      </c>
      <c r="B408" s="179">
        <v>5.0478973720564291</v>
      </c>
      <c r="C408" s="179">
        <v>0.12337641193372012</v>
      </c>
      <c r="D408" s="179">
        <v>0.99435512951343463</v>
      </c>
      <c r="E408" s="179">
        <v>36.921426875333232</v>
      </c>
      <c r="F408" s="362"/>
      <c r="G408" s="179">
        <v>5.1394206920228909</v>
      </c>
      <c r="H408" s="180">
        <v>0</v>
      </c>
      <c r="I408" s="181">
        <f t="shared" si="236"/>
        <v>48.226476480859702</v>
      </c>
      <c r="J408" s="168"/>
      <c r="K408" s="182" t="s">
        <v>25</v>
      </c>
      <c r="L408" s="183">
        <v>5.0478973720564291</v>
      </c>
      <c r="M408" s="183">
        <v>0.12337641193372012</v>
      </c>
      <c r="N408" s="183">
        <v>0.99435512951343463</v>
      </c>
      <c r="O408" s="183">
        <v>36.921426875333232</v>
      </c>
      <c r="P408" s="183">
        <v>0.51203699823497106</v>
      </c>
      <c r="Q408" s="183">
        <v>5.1394206920228909</v>
      </c>
      <c r="R408" s="184">
        <v>0</v>
      </c>
      <c r="S408" s="185">
        <f t="shared" si="237"/>
        <v>48.738513479094671</v>
      </c>
      <c r="U408" s="230" t="s">
        <v>25</v>
      </c>
      <c r="V408" s="231">
        <v>0</v>
      </c>
      <c r="W408" s="231">
        <v>3.8963291936940676</v>
      </c>
      <c r="X408" s="231">
        <v>5.1394206920228909</v>
      </c>
      <c r="Y408" s="231">
        <v>0.12337641193372012</v>
      </c>
      <c r="Z408" s="231">
        <v>0.99435512951343463</v>
      </c>
      <c r="AA408" s="231">
        <v>35.416165428780801</v>
      </c>
      <c r="AB408" s="231">
        <v>0.51203699823497106</v>
      </c>
      <c r="AC408" s="232">
        <v>2.6568296249147911</v>
      </c>
      <c r="AD408" s="231">
        <v>1.1515681783623619</v>
      </c>
      <c r="AE408" s="231">
        <v>1.5052614465524281</v>
      </c>
      <c r="AF408" s="231">
        <v>0</v>
      </c>
      <c r="AG408" s="231">
        <v>0</v>
      </c>
      <c r="AH408" s="231">
        <v>0</v>
      </c>
      <c r="AI408" s="233">
        <f t="shared" si="238"/>
        <v>48.738513479094671</v>
      </c>
      <c r="BA408" s="160"/>
      <c r="BR408" s="160"/>
      <c r="CG408" s="160"/>
    </row>
    <row r="409" spans="1:85" ht="15">
      <c r="A409" s="186" t="s">
        <v>24</v>
      </c>
      <c r="B409" s="175">
        <v>4.6437208354538164</v>
      </c>
      <c r="C409" s="175">
        <v>0</v>
      </c>
      <c r="D409" s="175">
        <v>0</v>
      </c>
      <c r="E409" s="175">
        <v>0</v>
      </c>
      <c r="F409" s="362"/>
      <c r="G409" s="175">
        <v>0</v>
      </c>
      <c r="H409" s="187">
        <v>0</v>
      </c>
      <c r="I409" s="173">
        <f t="shared" si="236"/>
        <v>4.6437208354538164</v>
      </c>
      <c r="J409" s="168"/>
      <c r="K409" s="188" t="s">
        <v>24</v>
      </c>
      <c r="L409" s="175">
        <v>4.6437208354538164</v>
      </c>
      <c r="M409" s="175">
        <v>0</v>
      </c>
      <c r="N409" s="175">
        <v>0</v>
      </c>
      <c r="O409" s="175">
        <v>0</v>
      </c>
      <c r="P409" s="175">
        <v>0</v>
      </c>
      <c r="Q409" s="175">
        <v>0</v>
      </c>
      <c r="R409" s="176">
        <v>0</v>
      </c>
      <c r="S409" s="177">
        <f t="shared" si="237"/>
        <v>4.6437208354538164</v>
      </c>
      <c r="U409" s="234" t="s">
        <v>24</v>
      </c>
      <c r="V409" s="226">
        <v>4.6437208354538164</v>
      </c>
      <c r="W409" s="226">
        <v>0</v>
      </c>
      <c r="X409" s="226">
        <v>0</v>
      </c>
      <c r="Y409" s="226">
        <v>0</v>
      </c>
      <c r="Z409" s="226">
        <v>0</v>
      </c>
      <c r="AA409" s="226">
        <v>0</v>
      </c>
      <c r="AB409" s="226">
        <v>0</v>
      </c>
      <c r="AC409" s="227">
        <v>0</v>
      </c>
      <c r="AD409" s="226">
        <v>0</v>
      </c>
      <c r="AE409" s="226">
        <v>0</v>
      </c>
      <c r="AF409" s="226">
        <v>0</v>
      </c>
      <c r="AG409" s="226">
        <v>0</v>
      </c>
      <c r="AH409" s="226">
        <v>0</v>
      </c>
      <c r="AI409" s="229">
        <f t="shared" si="238"/>
        <v>4.6437208354538164</v>
      </c>
      <c r="BA409" s="160"/>
      <c r="BR409" s="160"/>
      <c r="CG409" s="160"/>
    </row>
    <row r="410" spans="1:85" ht="15">
      <c r="A410" s="178" t="s">
        <v>60</v>
      </c>
      <c r="B410" s="179">
        <v>0.56805450474335595</v>
      </c>
      <c r="C410" s="179">
        <v>0</v>
      </c>
      <c r="D410" s="179">
        <v>0</v>
      </c>
      <c r="E410" s="179">
        <v>0</v>
      </c>
      <c r="F410" s="362"/>
      <c r="G410" s="179">
        <v>0</v>
      </c>
      <c r="H410" s="180">
        <v>0</v>
      </c>
      <c r="I410" s="181">
        <f t="shared" si="236"/>
        <v>0.56805450474335595</v>
      </c>
      <c r="J410" s="168"/>
      <c r="K410" s="182" t="s">
        <v>60</v>
      </c>
      <c r="L410" s="183">
        <v>0.56805450474335595</v>
      </c>
      <c r="M410" s="183">
        <v>0</v>
      </c>
      <c r="N410" s="183">
        <v>0</v>
      </c>
      <c r="O410" s="183">
        <v>0</v>
      </c>
      <c r="P410" s="183">
        <v>0</v>
      </c>
      <c r="Q410" s="183">
        <v>0</v>
      </c>
      <c r="R410" s="184">
        <v>0</v>
      </c>
      <c r="S410" s="185">
        <f t="shared" si="237"/>
        <v>0.56805450474335595</v>
      </c>
      <c r="U410" s="230" t="s">
        <v>60</v>
      </c>
      <c r="V410" s="231">
        <v>0.56805450474335595</v>
      </c>
      <c r="W410" s="231">
        <v>0</v>
      </c>
      <c r="X410" s="231">
        <v>0</v>
      </c>
      <c r="Y410" s="231">
        <v>0</v>
      </c>
      <c r="Z410" s="231">
        <v>0</v>
      </c>
      <c r="AA410" s="231">
        <v>0</v>
      </c>
      <c r="AB410" s="231">
        <v>0</v>
      </c>
      <c r="AC410" s="232">
        <v>0</v>
      </c>
      <c r="AD410" s="231">
        <v>0</v>
      </c>
      <c r="AE410" s="231">
        <v>0</v>
      </c>
      <c r="AF410" s="231">
        <v>0</v>
      </c>
      <c r="AG410" s="231">
        <v>0</v>
      </c>
      <c r="AH410" s="231">
        <v>0</v>
      </c>
      <c r="AI410" s="233">
        <f t="shared" si="238"/>
        <v>0.56805450474335595</v>
      </c>
      <c r="BA410" s="160"/>
      <c r="BR410" s="160"/>
      <c r="CG410" s="160"/>
    </row>
    <row r="411" spans="1:85" ht="15">
      <c r="A411" s="186" t="s">
        <v>22</v>
      </c>
      <c r="B411" s="175">
        <v>1.5434050883445567</v>
      </c>
      <c r="C411" s="175">
        <v>0</v>
      </c>
      <c r="D411" s="175">
        <v>0</v>
      </c>
      <c r="E411" s="175">
        <v>0</v>
      </c>
      <c r="F411" s="362"/>
      <c r="G411" s="175">
        <v>0</v>
      </c>
      <c r="H411" s="187">
        <v>0</v>
      </c>
      <c r="I411" s="173">
        <f t="shared" si="236"/>
        <v>1.5434050883445567</v>
      </c>
      <c r="J411" s="168"/>
      <c r="K411" s="188" t="s">
        <v>22</v>
      </c>
      <c r="L411" s="175">
        <v>1.5434050883445567</v>
      </c>
      <c r="M411" s="175">
        <v>0</v>
      </c>
      <c r="N411" s="175">
        <v>0</v>
      </c>
      <c r="O411" s="175">
        <v>0</v>
      </c>
      <c r="P411" s="175">
        <v>0.69286999295838136</v>
      </c>
      <c r="Q411" s="175">
        <v>0</v>
      </c>
      <c r="R411" s="176">
        <v>0</v>
      </c>
      <c r="S411" s="177">
        <f t="shared" si="237"/>
        <v>2.2362750813029382</v>
      </c>
      <c r="U411" s="234" t="s">
        <v>22</v>
      </c>
      <c r="V411" s="226">
        <v>0</v>
      </c>
      <c r="W411" s="226">
        <v>0</v>
      </c>
      <c r="X411" s="226">
        <v>0</v>
      </c>
      <c r="Y411" s="226">
        <v>0</v>
      </c>
      <c r="Z411" s="226">
        <v>0</v>
      </c>
      <c r="AA411" s="226">
        <v>0</v>
      </c>
      <c r="AB411" s="226">
        <v>0.69286999295838136</v>
      </c>
      <c r="AC411" s="227">
        <v>1.5434050883445567</v>
      </c>
      <c r="AD411" s="226">
        <v>1.5434050883445567</v>
      </c>
      <c r="AE411" s="226">
        <v>0</v>
      </c>
      <c r="AF411" s="226">
        <v>0</v>
      </c>
      <c r="AG411" s="226">
        <v>0</v>
      </c>
      <c r="AH411" s="226">
        <v>0</v>
      </c>
      <c r="AI411" s="229">
        <f t="shared" si="238"/>
        <v>2.2362750813029382</v>
      </c>
      <c r="BA411" s="160"/>
      <c r="BR411" s="160"/>
      <c r="CG411" s="160"/>
    </row>
    <row r="412" spans="1:85" ht="15">
      <c r="A412" s="178" t="s">
        <v>21</v>
      </c>
      <c r="B412" s="179">
        <v>0</v>
      </c>
      <c r="C412" s="179">
        <v>0</v>
      </c>
      <c r="D412" s="179">
        <v>0</v>
      </c>
      <c r="E412" s="179">
        <v>0</v>
      </c>
      <c r="F412" s="362"/>
      <c r="G412" s="179">
        <v>0</v>
      </c>
      <c r="H412" s="180">
        <v>0</v>
      </c>
      <c r="I412" s="181">
        <f t="shared" si="236"/>
        <v>0</v>
      </c>
      <c r="J412" s="168"/>
      <c r="K412" s="182" t="s">
        <v>21</v>
      </c>
      <c r="L412" s="183">
        <v>0</v>
      </c>
      <c r="M412" s="183">
        <v>0</v>
      </c>
      <c r="N412" s="183">
        <v>0</v>
      </c>
      <c r="O412" s="183">
        <v>0</v>
      </c>
      <c r="P412" s="183">
        <v>0</v>
      </c>
      <c r="Q412" s="183">
        <v>0</v>
      </c>
      <c r="R412" s="184">
        <v>0</v>
      </c>
      <c r="S412" s="185">
        <f t="shared" si="237"/>
        <v>0</v>
      </c>
      <c r="U412" s="230" t="s">
        <v>61</v>
      </c>
      <c r="V412" s="231">
        <v>0</v>
      </c>
      <c r="W412" s="231">
        <v>0</v>
      </c>
      <c r="X412" s="231">
        <v>0</v>
      </c>
      <c r="Y412" s="231">
        <v>0</v>
      </c>
      <c r="Z412" s="231">
        <v>0</v>
      </c>
      <c r="AA412" s="231">
        <v>0</v>
      </c>
      <c r="AB412" s="231">
        <v>0</v>
      </c>
      <c r="AC412" s="232">
        <v>0</v>
      </c>
      <c r="AD412" s="231">
        <v>0</v>
      </c>
      <c r="AE412" s="231">
        <v>0</v>
      </c>
      <c r="AF412" s="231">
        <v>0</v>
      </c>
      <c r="AG412" s="231">
        <v>0</v>
      </c>
      <c r="AH412" s="231">
        <v>0</v>
      </c>
      <c r="AI412" s="233">
        <f t="shared" si="238"/>
        <v>0</v>
      </c>
      <c r="BA412" s="160"/>
      <c r="BR412" s="160"/>
      <c r="CG412" s="160"/>
    </row>
    <row r="413" spans="1:85" ht="15">
      <c r="A413" s="189" t="s">
        <v>64</v>
      </c>
      <c r="B413" s="175">
        <v>0</v>
      </c>
      <c r="C413" s="175">
        <v>0</v>
      </c>
      <c r="D413" s="175">
        <v>0</v>
      </c>
      <c r="E413" s="175">
        <v>0</v>
      </c>
      <c r="F413" s="362"/>
      <c r="G413" s="175">
        <v>0</v>
      </c>
      <c r="H413" s="187">
        <v>0</v>
      </c>
      <c r="I413" s="173">
        <f t="shared" si="236"/>
        <v>0</v>
      </c>
      <c r="J413" s="168"/>
      <c r="K413" s="190" t="s">
        <v>64</v>
      </c>
      <c r="L413" s="175">
        <v>0</v>
      </c>
      <c r="M413" s="175">
        <v>0</v>
      </c>
      <c r="N413" s="175">
        <v>0</v>
      </c>
      <c r="O413" s="175">
        <v>0</v>
      </c>
      <c r="P413" s="175">
        <v>0</v>
      </c>
      <c r="Q413" s="175">
        <v>0</v>
      </c>
      <c r="R413" s="176">
        <v>0</v>
      </c>
      <c r="S413" s="177">
        <f t="shared" si="237"/>
        <v>0</v>
      </c>
      <c r="U413" s="235" t="s">
        <v>62</v>
      </c>
      <c r="V413" s="226">
        <v>0</v>
      </c>
      <c r="W413" s="226">
        <v>0</v>
      </c>
      <c r="X413" s="226">
        <v>0</v>
      </c>
      <c r="Y413" s="226">
        <v>0</v>
      </c>
      <c r="Z413" s="226">
        <v>0</v>
      </c>
      <c r="AA413" s="226">
        <v>0</v>
      </c>
      <c r="AB413" s="226">
        <v>0</v>
      </c>
      <c r="AC413" s="227">
        <v>0</v>
      </c>
      <c r="AD413" s="228">
        <v>0</v>
      </c>
      <c r="AE413" s="228">
        <v>0</v>
      </c>
      <c r="AF413" s="228">
        <v>0</v>
      </c>
      <c r="AG413" s="228">
        <v>0</v>
      </c>
      <c r="AH413" s="228">
        <v>0</v>
      </c>
      <c r="AI413" s="229">
        <f t="shared" si="238"/>
        <v>0</v>
      </c>
      <c r="BA413" s="160"/>
      <c r="BR413" s="160"/>
      <c r="CG413" s="160"/>
    </row>
    <row r="414" spans="1:85">
      <c r="A414" s="191" t="s">
        <v>23</v>
      </c>
      <c r="B414" s="192">
        <v>0</v>
      </c>
      <c r="C414" s="192">
        <v>0</v>
      </c>
      <c r="D414" s="192">
        <v>0</v>
      </c>
      <c r="E414" s="192">
        <v>0</v>
      </c>
      <c r="F414" s="362"/>
      <c r="G414" s="192">
        <v>0</v>
      </c>
      <c r="H414" s="193">
        <v>0</v>
      </c>
      <c r="I414" s="194">
        <f t="shared" si="236"/>
        <v>0</v>
      </c>
      <c r="J414" s="168"/>
      <c r="K414" s="195" t="s">
        <v>23</v>
      </c>
      <c r="L414" s="196">
        <v>0</v>
      </c>
      <c r="M414" s="196">
        <v>0</v>
      </c>
      <c r="N414" s="196">
        <v>0</v>
      </c>
      <c r="O414" s="196">
        <v>0</v>
      </c>
      <c r="P414" s="196">
        <v>0</v>
      </c>
      <c r="Q414" s="196">
        <v>0</v>
      </c>
      <c r="R414" s="197">
        <v>0</v>
      </c>
      <c r="S414" s="198">
        <f t="shared" si="237"/>
        <v>0</v>
      </c>
      <c r="U414" s="236" t="s">
        <v>66</v>
      </c>
      <c r="V414" s="237">
        <v>0</v>
      </c>
      <c r="W414" s="237">
        <v>0</v>
      </c>
      <c r="X414" s="237">
        <v>0</v>
      </c>
      <c r="Y414" s="237">
        <v>0</v>
      </c>
      <c r="Z414" s="237">
        <v>0</v>
      </c>
      <c r="AA414" s="237">
        <v>0</v>
      </c>
      <c r="AB414" s="237">
        <v>0</v>
      </c>
      <c r="AC414" s="237">
        <v>0</v>
      </c>
      <c r="AD414" s="237">
        <v>0</v>
      </c>
      <c r="AE414" s="237">
        <v>0</v>
      </c>
      <c r="AF414" s="237">
        <v>0</v>
      </c>
      <c r="AG414" s="237">
        <v>0</v>
      </c>
      <c r="AH414" s="125">
        <v>0</v>
      </c>
      <c r="AI414" s="238">
        <f t="shared" si="238"/>
        <v>0</v>
      </c>
      <c r="BA414" s="160"/>
      <c r="BR414" s="160"/>
      <c r="CG414" s="160"/>
    </row>
    <row r="415" spans="1:85">
      <c r="A415" s="199" t="s">
        <v>19</v>
      </c>
      <c r="B415" s="200">
        <v>0</v>
      </c>
      <c r="C415" s="200">
        <v>0</v>
      </c>
      <c r="D415" s="200">
        <v>0</v>
      </c>
      <c r="E415" s="200">
        <v>0</v>
      </c>
      <c r="F415" s="362"/>
      <c r="G415" s="200">
        <v>0</v>
      </c>
      <c r="H415" s="201">
        <v>0</v>
      </c>
      <c r="I415" s="202">
        <f t="shared" si="236"/>
        <v>0</v>
      </c>
      <c r="J415" s="168"/>
      <c r="K415" s="203" t="s">
        <v>19</v>
      </c>
      <c r="L415" s="200">
        <v>0</v>
      </c>
      <c r="M415" s="200">
        <v>0</v>
      </c>
      <c r="N415" s="200">
        <v>0</v>
      </c>
      <c r="O415" s="200">
        <v>0</v>
      </c>
      <c r="P415" s="200">
        <v>0</v>
      </c>
      <c r="Q415" s="200">
        <v>0</v>
      </c>
      <c r="R415" s="204">
        <v>0</v>
      </c>
      <c r="S415" s="205">
        <f t="shared" si="237"/>
        <v>0</v>
      </c>
      <c r="U415" s="239" t="s">
        <v>19</v>
      </c>
      <c r="V415" s="240">
        <v>0</v>
      </c>
      <c r="W415" s="240">
        <v>0</v>
      </c>
      <c r="X415" s="240">
        <v>0</v>
      </c>
      <c r="Y415" s="240">
        <v>0</v>
      </c>
      <c r="Z415" s="240">
        <v>0</v>
      </c>
      <c r="AA415" s="240">
        <v>0</v>
      </c>
      <c r="AB415" s="240">
        <v>0</v>
      </c>
      <c r="AC415" s="240">
        <v>0</v>
      </c>
      <c r="AD415" s="241">
        <v>0</v>
      </c>
      <c r="AE415" s="241">
        <v>0</v>
      </c>
      <c r="AF415" s="241">
        <v>0</v>
      </c>
      <c r="AG415" s="241">
        <v>0</v>
      </c>
      <c r="AH415" s="241">
        <v>0</v>
      </c>
      <c r="AI415" s="242">
        <f t="shared" si="238"/>
        <v>0</v>
      </c>
      <c r="BA415" s="160"/>
      <c r="BR415" s="160"/>
      <c r="CG415" s="160"/>
    </row>
    <row r="416" spans="1:85">
      <c r="A416" s="191" t="s">
        <v>20</v>
      </c>
      <c r="B416" s="192">
        <v>0</v>
      </c>
      <c r="C416" s="192">
        <v>0</v>
      </c>
      <c r="D416" s="192">
        <v>0</v>
      </c>
      <c r="E416" s="192">
        <v>0</v>
      </c>
      <c r="F416" s="362"/>
      <c r="G416" s="192">
        <v>0</v>
      </c>
      <c r="H416" s="193">
        <v>0</v>
      </c>
      <c r="I416" s="194">
        <f t="shared" si="236"/>
        <v>0</v>
      </c>
      <c r="J416" s="168"/>
      <c r="K416" s="195" t="s">
        <v>20</v>
      </c>
      <c r="L416" s="196">
        <v>0</v>
      </c>
      <c r="M416" s="196">
        <v>0</v>
      </c>
      <c r="N416" s="196">
        <v>0</v>
      </c>
      <c r="O416" s="196">
        <v>0</v>
      </c>
      <c r="P416" s="196">
        <v>0</v>
      </c>
      <c r="Q416" s="196">
        <v>0</v>
      </c>
      <c r="R416" s="197">
        <v>0</v>
      </c>
      <c r="S416" s="198">
        <f t="shared" si="237"/>
        <v>0</v>
      </c>
      <c r="U416" s="236" t="s">
        <v>20</v>
      </c>
      <c r="V416" s="237">
        <v>0</v>
      </c>
      <c r="W416" s="237">
        <v>0</v>
      </c>
      <c r="X416" s="237">
        <v>0</v>
      </c>
      <c r="Y416" s="237">
        <v>0</v>
      </c>
      <c r="Z416" s="237">
        <v>0</v>
      </c>
      <c r="AA416" s="237">
        <v>0</v>
      </c>
      <c r="AB416" s="237">
        <v>0</v>
      </c>
      <c r="AC416" s="237">
        <v>0</v>
      </c>
      <c r="AD416" s="237">
        <v>0</v>
      </c>
      <c r="AE416" s="237">
        <v>0</v>
      </c>
      <c r="AF416" s="237">
        <v>0</v>
      </c>
      <c r="AG416" s="237">
        <v>0</v>
      </c>
      <c r="AH416" s="125">
        <v>0</v>
      </c>
      <c r="AI416" s="238">
        <f t="shared" si="238"/>
        <v>0</v>
      </c>
      <c r="BA416" s="160"/>
      <c r="BR416" s="160"/>
      <c r="CG416" s="160"/>
    </row>
    <row r="417" spans="1:85" ht="15" thickBot="1">
      <c r="A417" s="206" t="s">
        <v>11</v>
      </c>
      <c r="B417" s="207">
        <v>0</v>
      </c>
      <c r="C417" s="207">
        <v>0</v>
      </c>
      <c r="D417" s="207">
        <v>0</v>
      </c>
      <c r="E417" s="207">
        <v>0</v>
      </c>
      <c r="F417" s="363"/>
      <c r="G417" s="207">
        <v>0</v>
      </c>
      <c r="H417" s="208">
        <v>0</v>
      </c>
      <c r="I417" s="209">
        <f t="shared" si="236"/>
        <v>0</v>
      </c>
      <c r="J417" s="168"/>
      <c r="K417" s="210" t="s">
        <v>11</v>
      </c>
      <c r="L417" s="207">
        <v>0</v>
      </c>
      <c r="M417" s="207">
        <v>0</v>
      </c>
      <c r="N417" s="207">
        <v>0</v>
      </c>
      <c r="O417" s="207">
        <v>0</v>
      </c>
      <c r="P417" s="207">
        <v>0</v>
      </c>
      <c r="Q417" s="207">
        <v>0</v>
      </c>
      <c r="R417" s="211">
        <v>0</v>
      </c>
      <c r="S417" s="212">
        <f t="shared" si="237"/>
        <v>0</v>
      </c>
      <c r="U417" s="239" t="s">
        <v>11</v>
      </c>
      <c r="V417" s="240">
        <v>0</v>
      </c>
      <c r="W417" s="240">
        <v>0</v>
      </c>
      <c r="X417" s="240">
        <v>0</v>
      </c>
      <c r="Y417" s="240">
        <v>0</v>
      </c>
      <c r="Z417" s="240">
        <v>0</v>
      </c>
      <c r="AA417" s="240">
        <v>0</v>
      </c>
      <c r="AB417" s="240">
        <v>0</v>
      </c>
      <c r="AC417" s="240">
        <v>0</v>
      </c>
      <c r="AD417" s="241">
        <v>0</v>
      </c>
      <c r="AE417" s="241">
        <v>0</v>
      </c>
      <c r="AF417" s="241">
        <v>0</v>
      </c>
      <c r="AG417" s="241">
        <v>0</v>
      </c>
      <c r="AH417" s="241">
        <v>0</v>
      </c>
      <c r="AI417" s="242">
        <f t="shared" si="238"/>
        <v>0</v>
      </c>
      <c r="BA417" s="160"/>
      <c r="BR417" s="160"/>
      <c r="CG417" s="160"/>
    </row>
    <row r="418" spans="1:85" ht="15">
      <c r="A418" s="213" t="s">
        <v>26</v>
      </c>
      <c r="B418" s="214">
        <f>SUM(B397:B413)</f>
        <v>32.213793343996826</v>
      </c>
      <c r="C418" s="214">
        <f t="shared" ref="C418:H418" si="239">SUM(C397:C413)</f>
        <v>44.946663699268328</v>
      </c>
      <c r="D418" s="214">
        <f t="shared" si="239"/>
        <v>17.094271997051603</v>
      </c>
      <c r="E418" s="214">
        <f t="shared" si="239"/>
        <v>36.921426875333232</v>
      </c>
      <c r="F418" s="214">
        <f t="shared" si="239"/>
        <v>0</v>
      </c>
      <c r="G418" s="214">
        <f t="shared" si="239"/>
        <v>5.1394206920228909</v>
      </c>
      <c r="H418" s="216">
        <f t="shared" si="239"/>
        <v>0</v>
      </c>
      <c r="I418" s="173">
        <f t="shared" ref="I418" si="240">SUM(I397:I413)</f>
        <v>136.31557660767288</v>
      </c>
      <c r="J418" s="168"/>
      <c r="K418" s="215" t="s">
        <v>26</v>
      </c>
      <c r="L418" s="214">
        <f>SUM(L397:L413)</f>
        <v>32.213793343996826</v>
      </c>
      <c r="M418" s="214">
        <f t="shared" ref="M418:R418" si="241">SUM(M397:M413)</f>
        <v>44.946663699268328</v>
      </c>
      <c r="N418" s="214">
        <f t="shared" si="241"/>
        <v>17.094271997051603</v>
      </c>
      <c r="O418" s="214">
        <f t="shared" si="241"/>
        <v>36.921426875333232</v>
      </c>
      <c r="P418" s="214">
        <f t="shared" si="241"/>
        <v>14.829992755218329</v>
      </c>
      <c r="Q418" s="214">
        <f t="shared" si="241"/>
        <v>5.1394206920228909</v>
      </c>
      <c r="R418" s="216">
        <f t="shared" si="241"/>
        <v>0</v>
      </c>
      <c r="S418" s="217">
        <f t="shared" ref="S418" si="242">SUM(S397:S413)</f>
        <v>151.14556936289119</v>
      </c>
      <c r="T418" s="160" t="str">
        <f>IF(ABS(S418-AI418)&gt;0.01,S418-AI418,"")</f>
        <v/>
      </c>
      <c r="U418" s="243" t="s">
        <v>63</v>
      </c>
      <c r="V418" s="244">
        <f>SUM(V397:V413)</f>
        <v>25.622490883595837</v>
      </c>
      <c r="W418" s="244">
        <f t="shared" ref="W418:AH418" si="243">SUM(W397:W413)</f>
        <v>3.8963291936940676</v>
      </c>
      <c r="X418" s="244">
        <f t="shared" si="243"/>
        <v>5.1394206920228909</v>
      </c>
      <c r="Y418" s="244">
        <f t="shared" si="243"/>
        <v>44.946663699268328</v>
      </c>
      <c r="Z418" s="244">
        <f t="shared" si="243"/>
        <v>8.8243117339344792</v>
      </c>
      <c r="AA418" s="244">
        <f t="shared" si="243"/>
        <v>35.416165428780801</v>
      </c>
      <c r="AB418" s="244">
        <f t="shared" si="243"/>
        <v>14.829992755218329</v>
      </c>
      <c r="AC418" s="244">
        <f t="shared" si="243"/>
        <v>12.470194976376472</v>
      </c>
      <c r="AD418" s="245">
        <f t="shared" si="243"/>
        <v>2.6949732667069188</v>
      </c>
      <c r="AE418" s="245">
        <f t="shared" si="243"/>
        <v>1.5052614465524281</v>
      </c>
      <c r="AF418" s="245">
        <f t="shared" si="243"/>
        <v>0</v>
      </c>
      <c r="AG418" s="245">
        <f t="shared" si="243"/>
        <v>8.2699602631171238</v>
      </c>
      <c r="AH418" s="245">
        <f t="shared" si="243"/>
        <v>0</v>
      </c>
      <c r="AI418" s="246">
        <f>SUM(V418:AC418)</f>
        <v>151.14556936289119</v>
      </c>
      <c r="BA418" s="160"/>
      <c r="BR418" s="160"/>
      <c r="CG418" s="160"/>
    </row>
    <row r="419" spans="1:85" s="23" customFormat="1" ht="15" thickBot="1">
      <c r="A419" s="30" t="s">
        <v>88</v>
      </c>
      <c r="B419" s="47">
        <f>IF($I418=0,"-",B418/$I418)</f>
        <v>0.2363177719352697</v>
      </c>
      <c r="C419" s="47">
        <f t="shared" ref="C419:H419" si="244">IF($I418=0,"-",C418/$I418)</f>
        <v>0.32972507484326913</v>
      </c>
      <c r="D419" s="47">
        <f t="shared" si="244"/>
        <v>0.12540219116888074</v>
      </c>
      <c r="E419" s="47">
        <f t="shared" si="244"/>
        <v>0.2708525892209373</v>
      </c>
      <c r="F419" s="47">
        <f t="shared" si="244"/>
        <v>0</v>
      </c>
      <c r="G419" s="47">
        <f t="shared" si="244"/>
        <v>3.7702372831643106E-2</v>
      </c>
      <c r="H419" s="70">
        <f t="shared" si="244"/>
        <v>0</v>
      </c>
      <c r="I419" s="48">
        <f>SUM(B419:H419)</f>
        <v>0.99999999999999989</v>
      </c>
      <c r="J419" s="160"/>
      <c r="K419" s="81" t="s">
        <v>88</v>
      </c>
      <c r="L419" s="98">
        <f>IF($S418=0,"-",L418/$S418)</f>
        <v>0.21313091399095857</v>
      </c>
      <c r="M419" s="98">
        <f t="shared" ref="M419:R419" si="245">IF($S418=0,"-",M418/$S418)</f>
        <v>0.29737334603142856</v>
      </c>
      <c r="N419" s="98">
        <f t="shared" si="245"/>
        <v>0.11309806876316242</v>
      </c>
      <c r="O419" s="98">
        <f t="shared" si="245"/>
        <v>0.24427726880096076</v>
      </c>
      <c r="P419" s="98">
        <f t="shared" si="245"/>
        <v>9.8117284004616973E-2</v>
      </c>
      <c r="Q419" s="98">
        <f t="shared" si="245"/>
        <v>3.400311840887283E-2</v>
      </c>
      <c r="R419" s="99">
        <f t="shared" si="245"/>
        <v>0</v>
      </c>
      <c r="S419" s="100">
        <f>SUM(L419:R419)</f>
        <v>1.0000000000000002</v>
      </c>
      <c r="U419" s="110" t="s">
        <v>88</v>
      </c>
      <c r="V419" s="133">
        <f>+V418/$AI418</f>
        <v>0.1695219449144276</v>
      </c>
      <c r="W419" s="133">
        <f t="shared" ref="W419:AH419" si="246">+W418/$AI418</f>
        <v>2.5778653056903186E-2</v>
      </c>
      <c r="X419" s="133">
        <f t="shared" si="246"/>
        <v>3.400311840887283E-2</v>
      </c>
      <c r="Y419" s="133">
        <f t="shared" si="246"/>
        <v>0.29737334603142856</v>
      </c>
      <c r="Z419" s="133">
        <f t="shared" si="246"/>
        <v>5.8382867398169315E-2</v>
      </c>
      <c r="AA419" s="133">
        <f t="shared" si="246"/>
        <v>0.23431825079667915</v>
      </c>
      <c r="AB419" s="133">
        <f t="shared" si="246"/>
        <v>9.8117284004616973E-2</v>
      </c>
      <c r="AC419" s="133">
        <f t="shared" si="246"/>
        <v>8.2504535388902484E-2</v>
      </c>
      <c r="AD419" s="133">
        <f t="shared" si="246"/>
        <v>1.7830316019627767E-2</v>
      </c>
      <c r="AE419" s="133">
        <f t="shared" si="246"/>
        <v>9.9590180042816081E-3</v>
      </c>
      <c r="AF419" s="133">
        <f t="shared" si="246"/>
        <v>0</v>
      </c>
      <c r="AG419" s="133">
        <f t="shared" si="246"/>
        <v>5.4715201364993103E-2</v>
      </c>
      <c r="AH419" s="133">
        <f t="shared" si="246"/>
        <v>0</v>
      </c>
      <c r="AI419" s="134">
        <f>SUM(V419:AC419)</f>
        <v>1</v>
      </c>
    </row>
    <row r="420" spans="1:85" ht="15" thickBot="1">
      <c r="A420" s="247"/>
      <c r="B420" s="247"/>
      <c r="C420" s="247"/>
      <c r="D420" s="247"/>
      <c r="E420" s="247"/>
      <c r="F420" s="247"/>
      <c r="G420" s="247"/>
      <c r="H420" s="247"/>
      <c r="I420" s="247"/>
      <c r="K420" s="247"/>
      <c r="L420" s="247"/>
      <c r="M420" s="247"/>
      <c r="N420" s="247"/>
      <c r="O420" s="247"/>
      <c r="P420" s="247"/>
      <c r="Q420" s="247"/>
      <c r="R420" s="247"/>
      <c r="S420" s="247"/>
      <c r="AI420" s="168"/>
      <c r="BA420" s="160"/>
      <c r="BR420" s="160"/>
      <c r="CG420" s="160"/>
    </row>
    <row r="421" spans="1:85" ht="28.5">
      <c r="A421" s="312" t="s">
        <v>43</v>
      </c>
      <c r="B421" s="164" t="s">
        <v>0</v>
      </c>
      <c r="C421" s="164" t="s">
        <v>1</v>
      </c>
      <c r="D421" s="164" t="s">
        <v>2</v>
      </c>
      <c r="E421" s="164" t="s">
        <v>3</v>
      </c>
      <c r="F421" s="164" t="s">
        <v>27</v>
      </c>
      <c r="G421" s="164" t="s">
        <v>4</v>
      </c>
      <c r="H421" s="164" t="s">
        <v>5</v>
      </c>
      <c r="I421" s="165" t="s">
        <v>6</v>
      </c>
      <c r="K421" s="314" t="s">
        <v>43</v>
      </c>
      <c r="L421" s="166" t="s">
        <v>0</v>
      </c>
      <c r="M421" s="166" t="s">
        <v>1</v>
      </c>
      <c r="N421" s="166" t="s">
        <v>2</v>
      </c>
      <c r="O421" s="166" t="s">
        <v>3</v>
      </c>
      <c r="P421" s="166" t="s">
        <v>27</v>
      </c>
      <c r="Q421" s="166" t="s">
        <v>4</v>
      </c>
      <c r="R421" s="166" t="s">
        <v>5</v>
      </c>
      <c r="S421" s="167" t="s">
        <v>6</v>
      </c>
      <c r="U421" s="316" t="s">
        <v>43</v>
      </c>
      <c r="V421" s="219" t="s">
        <v>74</v>
      </c>
      <c r="W421" s="219" t="s">
        <v>75</v>
      </c>
      <c r="X421" s="219" t="s">
        <v>4</v>
      </c>
      <c r="Y421" s="219" t="s">
        <v>1</v>
      </c>
      <c r="Z421" s="219" t="s">
        <v>2</v>
      </c>
      <c r="AA421" s="219" t="s">
        <v>3</v>
      </c>
      <c r="AB421" s="219" t="s">
        <v>55</v>
      </c>
      <c r="AC421" s="219" t="s">
        <v>68</v>
      </c>
      <c r="AD421" s="220" t="s">
        <v>76</v>
      </c>
      <c r="AE421" s="220" t="s">
        <v>83</v>
      </c>
      <c r="AF421" s="220" t="s">
        <v>77</v>
      </c>
      <c r="AG421" s="220" t="s">
        <v>84</v>
      </c>
      <c r="AH421" s="220" t="s">
        <v>85</v>
      </c>
      <c r="AI421" s="221" t="s">
        <v>63</v>
      </c>
      <c r="BA421" s="160"/>
      <c r="BR421" s="160"/>
      <c r="CG421" s="160"/>
    </row>
    <row r="422" spans="1:85" ht="15">
      <c r="A422" s="313" t="s">
        <v>43</v>
      </c>
      <c r="B422" s="318" t="s">
        <v>69</v>
      </c>
      <c r="C422" s="319"/>
      <c r="D422" s="319"/>
      <c r="E422" s="319"/>
      <c r="F422" s="319"/>
      <c r="G422" s="319"/>
      <c r="H422" s="319"/>
      <c r="I422" s="320"/>
      <c r="K422" s="315" t="s">
        <v>43</v>
      </c>
      <c r="L422" s="321" t="s">
        <v>69</v>
      </c>
      <c r="M422" s="322"/>
      <c r="N422" s="322"/>
      <c r="O422" s="322"/>
      <c r="P422" s="322"/>
      <c r="Q422" s="322"/>
      <c r="R422" s="322"/>
      <c r="S422" s="323"/>
      <c r="U422" s="317" t="s">
        <v>43</v>
      </c>
      <c r="V422" s="324" t="s">
        <v>69</v>
      </c>
      <c r="W422" s="324"/>
      <c r="X422" s="324"/>
      <c r="Y422" s="324"/>
      <c r="Z422" s="324"/>
      <c r="AA422" s="324"/>
      <c r="AB422" s="324"/>
      <c r="AC422" s="324"/>
      <c r="AD422" s="324"/>
      <c r="AE422" s="324"/>
      <c r="AF422" s="324"/>
      <c r="AG422" s="324"/>
      <c r="AH422" s="324"/>
      <c r="AI422" s="325"/>
      <c r="BA422" s="160"/>
      <c r="BR422" s="160"/>
      <c r="CG422" s="160"/>
    </row>
    <row r="423" spans="1:85" ht="15">
      <c r="A423" s="170" t="s">
        <v>7</v>
      </c>
      <c r="B423" s="171">
        <v>0</v>
      </c>
      <c r="C423" s="171">
        <v>0</v>
      </c>
      <c r="D423" s="171">
        <v>0</v>
      </c>
      <c r="E423" s="171">
        <v>0</v>
      </c>
      <c r="F423" s="361"/>
      <c r="G423" s="171">
        <v>0</v>
      </c>
      <c r="H423" s="172">
        <v>0</v>
      </c>
      <c r="I423" s="173">
        <f>SUM(B423:H423)</f>
        <v>0</v>
      </c>
      <c r="J423" s="168"/>
      <c r="K423" s="222" t="s">
        <v>7</v>
      </c>
      <c r="L423" s="171">
        <v>0</v>
      </c>
      <c r="M423" s="171">
        <v>0</v>
      </c>
      <c r="N423" s="171">
        <v>0</v>
      </c>
      <c r="O423" s="171">
        <v>0</v>
      </c>
      <c r="P423" s="171">
        <v>0</v>
      </c>
      <c r="Q423" s="171">
        <v>0</v>
      </c>
      <c r="R423" s="223">
        <v>0</v>
      </c>
      <c r="S423" s="224">
        <f>SUM(L423:R423)</f>
        <v>0</v>
      </c>
      <c r="U423" s="225" t="s">
        <v>7</v>
      </c>
      <c r="V423" s="226">
        <v>0</v>
      </c>
      <c r="W423" s="226">
        <v>0</v>
      </c>
      <c r="X423" s="226">
        <v>0</v>
      </c>
      <c r="Y423" s="226">
        <v>0</v>
      </c>
      <c r="Z423" s="226">
        <v>0</v>
      </c>
      <c r="AA423" s="226">
        <v>0</v>
      </c>
      <c r="AB423" s="226">
        <v>0</v>
      </c>
      <c r="AC423" s="227">
        <v>0</v>
      </c>
      <c r="AD423" s="228">
        <v>0</v>
      </c>
      <c r="AE423" s="228">
        <v>0</v>
      </c>
      <c r="AF423" s="228">
        <v>0</v>
      </c>
      <c r="AG423" s="228">
        <v>0</v>
      </c>
      <c r="AH423" s="228">
        <v>0</v>
      </c>
      <c r="AI423" s="229">
        <f>SUM(V423:AC423)</f>
        <v>0</v>
      </c>
      <c r="BA423" s="160"/>
      <c r="BR423" s="160"/>
      <c r="CG423" s="160"/>
    </row>
    <row r="424" spans="1:85" ht="15">
      <c r="A424" s="178" t="s">
        <v>8</v>
      </c>
      <c r="B424" s="179">
        <v>0</v>
      </c>
      <c r="C424" s="179">
        <v>0</v>
      </c>
      <c r="D424" s="179">
        <v>0</v>
      </c>
      <c r="E424" s="179">
        <v>0</v>
      </c>
      <c r="F424" s="362"/>
      <c r="G424" s="179">
        <v>0</v>
      </c>
      <c r="H424" s="180">
        <v>0</v>
      </c>
      <c r="I424" s="181">
        <f t="shared" ref="I424:I443" si="247">SUM(B424:H424)</f>
        <v>0</v>
      </c>
      <c r="J424" s="168"/>
      <c r="K424" s="182" t="s">
        <v>8</v>
      </c>
      <c r="L424" s="183">
        <v>0</v>
      </c>
      <c r="M424" s="183">
        <v>0</v>
      </c>
      <c r="N424" s="183">
        <v>0</v>
      </c>
      <c r="O424" s="183">
        <v>0</v>
      </c>
      <c r="P424" s="183">
        <v>0</v>
      </c>
      <c r="Q424" s="183">
        <v>0</v>
      </c>
      <c r="R424" s="184">
        <v>0</v>
      </c>
      <c r="S424" s="185">
        <f t="shared" ref="S424:S443" si="248">SUM(L424:R424)</f>
        <v>0</v>
      </c>
      <c r="U424" s="230" t="s">
        <v>8</v>
      </c>
      <c r="V424" s="231">
        <v>0</v>
      </c>
      <c r="W424" s="231">
        <v>0</v>
      </c>
      <c r="X424" s="231">
        <v>0</v>
      </c>
      <c r="Y424" s="231">
        <v>0</v>
      </c>
      <c r="Z424" s="231">
        <v>0</v>
      </c>
      <c r="AA424" s="231">
        <v>0</v>
      </c>
      <c r="AB424" s="231">
        <v>0</v>
      </c>
      <c r="AC424" s="232">
        <v>0</v>
      </c>
      <c r="AD424" s="231">
        <v>0</v>
      </c>
      <c r="AE424" s="231">
        <v>0</v>
      </c>
      <c r="AF424" s="231">
        <v>0</v>
      </c>
      <c r="AG424" s="231">
        <v>0</v>
      </c>
      <c r="AH424" s="231">
        <v>0</v>
      </c>
      <c r="AI424" s="233">
        <f t="shared" ref="AI424:AI443" si="249">SUM(V424:AC424)</f>
        <v>0</v>
      </c>
      <c r="BA424" s="160"/>
      <c r="BR424" s="160"/>
      <c r="CG424" s="160"/>
    </row>
    <row r="425" spans="1:85" ht="15">
      <c r="A425" s="186" t="s">
        <v>10</v>
      </c>
      <c r="B425" s="175">
        <v>4.7912106949468222E-2</v>
      </c>
      <c r="C425" s="175">
        <v>0</v>
      </c>
      <c r="D425" s="175">
        <v>0</v>
      </c>
      <c r="E425" s="175">
        <v>0</v>
      </c>
      <c r="F425" s="362"/>
      <c r="G425" s="175">
        <v>0</v>
      </c>
      <c r="H425" s="187">
        <v>0</v>
      </c>
      <c r="I425" s="173">
        <f t="shared" si="247"/>
        <v>4.7912106949468222E-2</v>
      </c>
      <c r="J425" s="168"/>
      <c r="K425" s="188" t="s">
        <v>10</v>
      </c>
      <c r="L425" s="175">
        <v>4.7912106949468222E-2</v>
      </c>
      <c r="M425" s="175">
        <v>0</v>
      </c>
      <c r="N425" s="175">
        <v>0</v>
      </c>
      <c r="O425" s="175">
        <v>0</v>
      </c>
      <c r="P425" s="175">
        <v>0</v>
      </c>
      <c r="Q425" s="175">
        <v>0</v>
      </c>
      <c r="R425" s="176">
        <v>0</v>
      </c>
      <c r="S425" s="177">
        <f t="shared" si="248"/>
        <v>4.7912106949468222E-2</v>
      </c>
      <c r="U425" s="234" t="s">
        <v>10</v>
      </c>
      <c r="V425" s="226">
        <v>4.7912106949468222E-2</v>
      </c>
      <c r="W425" s="226">
        <v>0</v>
      </c>
      <c r="X425" s="226">
        <v>0</v>
      </c>
      <c r="Y425" s="226">
        <v>0</v>
      </c>
      <c r="Z425" s="226">
        <v>0</v>
      </c>
      <c r="AA425" s="226">
        <v>0</v>
      </c>
      <c r="AB425" s="226">
        <v>0</v>
      </c>
      <c r="AC425" s="227">
        <v>0</v>
      </c>
      <c r="AD425" s="228">
        <v>0</v>
      </c>
      <c r="AE425" s="228">
        <v>0</v>
      </c>
      <c r="AF425" s="228">
        <v>0</v>
      </c>
      <c r="AG425" s="228">
        <v>0</v>
      </c>
      <c r="AH425" s="228">
        <v>0</v>
      </c>
      <c r="AI425" s="229">
        <f t="shared" si="249"/>
        <v>4.7912106949468222E-2</v>
      </c>
      <c r="BA425" s="160"/>
      <c r="BR425" s="160"/>
      <c r="CG425" s="160"/>
    </row>
    <row r="426" spans="1:85" ht="15">
      <c r="A426" s="178" t="s">
        <v>56</v>
      </c>
      <c r="B426" s="179">
        <v>0</v>
      </c>
      <c r="C426" s="179">
        <v>0</v>
      </c>
      <c r="D426" s="179">
        <v>0</v>
      </c>
      <c r="E426" s="179">
        <v>0</v>
      </c>
      <c r="F426" s="362"/>
      <c r="G426" s="179">
        <v>0</v>
      </c>
      <c r="H426" s="180">
        <v>0</v>
      </c>
      <c r="I426" s="181">
        <f t="shared" si="247"/>
        <v>0</v>
      </c>
      <c r="J426" s="168"/>
      <c r="K426" s="182" t="s">
        <v>56</v>
      </c>
      <c r="L426" s="183">
        <v>0</v>
      </c>
      <c r="M426" s="183">
        <v>0</v>
      </c>
      <c r="N426" s="183">
        <v>0</v>
      </c>
      <c r="O426" s="183">
        <v>0</v>
      </c>
      <c r="P426" s="183">
        <v>0</v>
      </c>
      <c r="Q426" s="183">
        <v>0</v>
      </c>
      <c r="R426" s="184">
        <v>0</v>
      </c>
      <c r="S426" s="185">
        <f t="shared" si="248"/>
        <v>0</v>
      </c>
      <c r="U426" s="230" t="s">
        <v>56</v>
      </c>
      <c r="V426" s="231">
        <v>0</v>
      </c>
      <c r="W426" s="231">
        <v>0</v>
      </c>
      <c r="X426" s="231">
        <v>0</v>
      </c>
      <c r="Y426" s="231">
        <v>0</v>
      </c>
      <c r="Z426" s="231">
        <v>0</v>
      </c>
      <c r="AA426" s="231">
        <v>0</v>
      </c>
      <c r="AB426" s="231">
        <v>0</v>
      </c>
      <c r="AC426" s="232">
        <v>0</v>
      </c>
      <c r="AD426" s="231">
        <v>0</v>
      </c>
      <c r="AE426" s="231">
        <v>0</v>
      </c>
      <c r="AF426" s="231">
        <v>0</v>
      </c>
      <c r="AG426" s="231">
        <v>0</v>
      </c>
      <c r="AH426" s="231">
        <v>0</v>
      </c>
      <c r="AI426" s="233">
        <f t="shared" si="249"/>
        <v>0</v>
      </c>
      <c r="BA426" s="160"/>
      <c r="BR426" s="160"/>
      <c r="CG426" s="160"/>
    </row>
    <row r="427" spans="1:85" ht="15">
      <c r="A427" s="186" t="s">
        <v>16</v>
      </c>
      <c r="B427" s="175">
        <v>20.555117708811551</v>
      </c>
      <c r="C427" s="175">
        <v>0</v>
      </c>
      <c r="D427" s="175">
        <v>0.73485261924949152</v>
      </c>
      <c r="E427" s="175">
        <v>0</v>
      </c>
      <c r="F427" s="362"/>
      <c r="G427" s="175">
        <v>0</v>
      </c>
      <c r="H427" s="187">
        <v>0</v>
      </c>
      <c r="I427" s="173">
        <f t="shared" si="247"/>
        <v>21.289970328061042</v>
      </c>
      <c r="J427" s="168"/>
      <c r="K427" s="188" t="s">
        <v>16</v>
      </c>
      <c r="L427" s="175">
        <v>20.555117708811551</v>
      </c>
      <c r="M427" s="175">
        <v>0</v>
      </c>
      <c r="N427" s="175">
        <v>0.73485261924949152</v>
      </c>
      <c r="O427" s="175">
        <v>0</v>
      </c>
      <c r="P427" s="175">
        <v>0</v>
      </c>
      <c r="Q427" s="175">
        <v>0</v>
      </c>
      <c r="R427" s="176">
        <v>0</v>
      </c>
      <c r="S427" s="177">
        <f t="shared" si="248"/>
        <v>21.289970328061042</v>
      </c>
      <c r="U427" s="234" t="s">
        <v>16</v>
      </c>
      <c r="V427" s="226">
        <v>13.882126907253848</v>
      </c>
      <c r="W427" s="226">
        <v>0</v>
      </c>
      <c r="X427" s="226">
        <v>0</v>
      </c>
      <c r="Y427" s="226">
        <v>0</v>
      </c>
      <c r="Z427" s="226">
        <v>0.68866511814941422</v>
      </c>
      <c r="AA427" s="226">
        <v>0</v>
      </c>
      <c r="AB427" s="226">
        <v>0</v>
      </c>
      <c r="AC427" s="227">
        <v>6.71917830265778</v>
      </c>
      <c r="AD427" s="228">
        <v>6.6729908015577015</v>
      </c>
      <c r="AE427" s="228">
        <v>0</v>
      </c>
      <c r="AF427" s="228">
        <v>0</v>
      </c>
      <c r="AG427" s="228">
        <v>4.6187501100077306E-2</v>
      </c>
      <c r="AH427" s="228">
        <v>0</v>
      </c>
      <c r="AI427" s="229">
        <f t="shared" si="249"/>
        <v>21.289970328061042</v>
      </c>
      <c r="BA427" s="160"/>
      <c r="BR427" s="160"/>
      <c r="CG427" s="160"/>
    </row>
    <row r="428" spans="1:85" ht="15">
      <c r="A428" s="178" t="s">
        <v>15</v>
      </c>
      <c r="B428" s="179">
        <v>6.8670957999674558</v>
      </c>
      <c r="C428" s="179">
        <v>3.2221599932782543</v>
      </c>
      <c r="D428" s="179">
        <v>0</v>
      </c>
      <c r="E428" s="179">
        <v>0</v>
      </c>
      <c r="F428" s="362"/>
      <c r="G428" s="179">
        <v>0</v>
      </c>
      <c r="H428" s="180">
        <v>0</v>
      </c>
      <c r="I428" s="181">
        <f t="shared" si="247"/>
        <v>10.089255793245711</v>
      </c>
      <c r="J428" s="168"/>
      <c r="K428" s="182" t="s">
        <v>15</v>
      </c>
      <c r="L428" s="183">
        <v>6.8670957999674558</v>
      </c>
      <c r="M428" s="183">
        <v>3.2221599932782543</v>
      </c>
      <c r="N428" s="183">
        <v>0</v>
      </c>
      <c r="O428" s="183">
        <v>0</v>
      </c>
      <c r="P428" s="183">
        <v>0</v>
      </c>
      <c r="Q428" s="183">
        <v>0</v>
      </c>
      <c r="R428" s="184">
        <v>0</v>
      </c>
      <c r="S428" s="185">
        <f t="shared" si="248"/>
        <v>10.089255793245711</v>
      </c>
      <c r="U428" s="230" t="s">
        <v>57</v>
      </c>
      <c r="V428" s="231">
        <v>6.8199112945658875</v>
      </c>
      <c r="W428" s="231">
        <v>0</v>
      </c>
      <c r="X428" s="231">
        <v>0</v>
      </c>
      <c r="Y428" s="231">
        <v>3.2221599932782543</v>
      </c>
      <c r="Z428" s="231">
        <v>0</v>
      </c>
      <c r="AA428" s="231">
        <v>0</v>
      </c>
      <c r="AB428" s="231">
        <v>0</v>
      </c>
      <c r="AC428" s="232">
        <v>4.7184505401568426E-2</v>
      </c>
      <c r="AD428" s="231">
        <v>4.7184505401568426E-2</v>
      </c>
      <c r="AE428" s="231">
        <v>0</v>
      </c>
      <c r="AF428" s="231">
        <v>0</v>
      </c>
      <c r="AG428" s="231">
        <v>0</v>
      </c>
      <c r="AH428" s="231">
        <v>0</v>
      </c>
      <c r="AI428" s="233">
        <f t="shared" si="249"/>
        <v>10.089255793245711</v>
      </c>
      <c r="BA428" s="160"/>
      <c r="BR428" s="160"/>
      <c r="CG428" s="160"/>
    </row>
    <row r="429" spans="1:85" ht="15">
      <c r="A429" s="186" t="s">
        <v>58</v>
      </c>
      <c r="B429" s="175">
        <v>0</v>
      </c>
      <c r="C429" s="175">
        <v>0</v>
      </c>
      <c r="D429" s="175">
        <v>0</v>
      </c>
      <c r="E429" s="175">
        <v>5.9151412066526911E-3</v>
      </c>
      <c r="F429" s="362"/>
      <c r="G429" s="175">
        <v>0</v>
      </c>
      <c r="H429" s="187">
        <v>0</v>
      </c>
      <c r="I429" s="173">
        <f t="shared" si="247"/>
        <v>5.9151412066526911E-3</v>
      </c>
      <c r="J429" s="168"/>
      <c r="K429" s="188" t="s">
        <v>58</v>
      </c>
      <c r="L429" s="175">
        <v>0</v>
      </c>
      <c r="M429" s="175">
        <v>0</v>
      </c>
      <c r="N429" s="175">
        <v>0</v>
      </c>
      <c r="O429" s="175">
        <v>5.9151412066526911E-3</v>
      </c>
      <c r="P429" s="175">
        <v>68.425097401553359</v>
      </c>
      <c r="Q429" s="175">
        <v>0</v>
      </c>
      <c r="R429" s="176">
        <v>0</v>
      </c>
      <c r="S429" s="177">
        <f t="shared" si="248"/>
        <v>68.431012542760016</v>
      </c>
      <c r="U429" s="234" t="s">
        <v>58</v>
      </c>
      <c r="V429" s="226">
        <v>0</v>
      </c>
      <c r="W429" s="226">
        <v>0</v>
      </c>
      <c r="X429" s="226">
        <v>0</v>
      </c>
      <c r="Y429" s="226">
        <v>0</v>
      </c>
      <c r="Z429" s="226">
        <v>0</v>
      </c>
      <c r="AA429" s="226">
        <v>5.9151412066526911E-3</v>
      </c>
      <c r="AB429" s="226">
        <v>68.425097401553359</v>
      </c>
      <c r="AC429" s="227">
        <v>0</v>
      </c>
      <c r="AD429" s="226">
        <v>0</v>
      </c>
      <c r="AE429" s="226">
        <v>0</v>
      </c>
      <c r="AF429" s="226">
        <v>0</v>
      </c>
      <c r="AG429" s="226">
        <v>0</v>
      </c>
      <c r="AH429" s="226">
        <v>0</v>
      </c>
      <c r="AI429" s="229">
        <f t="shared" si="249"/>
        <v>68.431012542760016</v>
      </c>
      <c r="BA429" s="160"/>
      <c r="BR429" s="160"/>
      <c r="CG429" s="160"/>
    </row>
    <row r="430" spans="1:85" ht="15">
      <c r="A430" s="178" t="s">
        <v>12</v>
      </c>
      <c r="B430" s="179">
        <v>0</v>
      </c>
      <c r="C430" s="179">
        <v>0</v>
      </c>
      <c r="D430" s="179">
        <v>0</v>
      </c>
      <c r="E430" s="179">
        <v>0</v>
      </c>
      <c r="F430" s="362"/>
      <c r="G430" s="179">
        <v>0</v>
      </c>
      <c r="H430" s="180">
        <v>0</v>
      </c>
      <c r="I430" s="181">
        <f t="shared" si="247"/>
        <v>0</v>
      </c>
      <c r="J430" s="168"/>
      <c r="K430" s="182" t="s">
        <v>12</v>
      </c>
      <c r="L430" s="183">
        <v>0</v>
      </c>
      <c r="M430" s="183">
        <v>0</v>
      </c>
      <c r="N430" s="183">
        <v>0</v>
      </c>
      <c r="O430" s="183">
        <v>0</v>
      </c>
      <c r="P430" s="183">
        <v>5.9476009196953665</v>
      </c>
      <c r="Q430" s="183">
        <v>0</v>
      </c>
      <c r="R430" s="184">
        <v>0</v>
      </c>
      <c r="S430" s="185">
        <f t="shared" si="248"/>
        <v>5.9476009196953665</v>
      </c>
      <c r="U430" s="230" t="s">
        <v>12</v>
      </c>
      <c r="V430" s="231">
        <v>0</v>
      </c>
      <c r="W430" s="231">
        <v>0</v>
      </c>
      <c r="X430" s="231">
        <v>0</v>
      </c>
      <c r="Y430" s="231">
        <v>0</v>
      </c>
      <c r="Z430" s="231">
        <v>0</v>
      </c>
      <c r="AA430" s="231">
        <v>0</v>
      </c>
      <c r="AB430" s="231">
        <v>5.9476009196953665</v>
      </c>
      <c r="AC430" s="232">
        <v>0</v>
      </c>
      <c r="AD430" s="231">
        <v>0</v>
      </c>
      <c r="AE430" s="231">
        <v>0</v>
      </c>
      <c r="AF430" s="231">
        <v>0</v>
      </c>
      <c r="AG430" s="231">
        <v>0</v>
      </c>
      <c r="AH430" s="231">
        <v>0</v>
      </c>
      <c r="AI430" s="233">
        <f t="shared" si="249"/>
        <v>5.9476009196953665</v>
      </c>
      <c r="BA430" s="160"/>
      <c r="BR430" s="160"/>
      <c r="CG430" s="160"/>
    </row>
    <row r="431" spans="1:85" ht="15">
      <c r="A431" s="186" t="s">
        <v>59</v>
      </c>
      <c r="B431" s="175">
        <v>0</v>
      </c>
      <c r="C431" s="175">
        <v>0</v>
      </c>
      <c r="D431" s="175">
        <v>0</v>
      </c>
      <c r="E431" s="175">
        <v>0</v>
      </c>
      <c r="F431" s="362"/>
      <c r="G431" s="175">
        <v>0</v>
      </c>
      <c r="H431" s="187">
        <v>0</v>
      </c>
      <c r="I431" s="173">
        <f t="shared" si="247"/>
        <v>0</v>
      </c>
      <c r="J431" s="168"/>
      <c r="K431" s="188" t="s">
        <v>59</v>
      </c>
      <c r="L431" s="175">
        <v>0</v>
      </c>
      <c r="M431" s="175">
        <v>0</v>
      </c>
      <c r="N431" s="175">
        <v>0</v>
      </c>
      <c r="O431" s="175">
        <v>0</v>
      </c>
      <c r="P431" s="175">
        <v>0</v>
      </c>
      <c r="Q431" s="175">
        <v>0</v>
      </c>
      <c r="R431" s="176">
        <v>0</v>
      </c>
      <c r="S431" s="177">
        <f t="shared" si="248"/>
        <v>0</v>
      </c>
      <c r="U431" s="234" t="s">
        <v>59</v>
      </c>
      <c r="V431" s="226">
        <v>0</v>
      </c>
      <c r="W431" s="226">
        <v>0</v>
      </c>
      <c r="X431" s="226">
        <v>0</v>
      </c>
      <c r="Y431" s="226">
        <v>0</v>
      </c>
      <c r="Z431" s="226">
        <v>0</v>
      </c>
      <c r="AA431" s="226">
        <v>0</v>
      </c>
      <c r="AB431" s="226">
        <v>0</v>
      </c>
      <c r="AC431" s="227">
        <v>0</v>
      </c>
      <c r="AD431" s="226">
        <v>0</v>
      </c>
      <c r="AE431" s="226">
        <v>0</v>
      </c>
      <c r="AF431" s="226">
        <v>0</v>
      </c>
      <c r="AG431" s="226">
        <v>0</v>
      </c>
      <c r="AH431" s="226">
        <v>0</v>
      </c>
      <c r="AI431" s="229">
        <f t="shared" si="249"/>
        <v>0</v>
      </c>
      <c r="BA431" s="160"/>
      <c r="BR431" s="160"/>
      <c r="CG431" s="160"/>
    </row>
    <row r="432" spans="1:85" ht="15">
      <c r="A432" s="178" t="s">
        <v>17</v>
      </c>
      <c r="B432" s="179">
        <v>0</v>
      </c>
      <c r="C432" s="179">
        <v>0</v>
      </c>
      <c r="D432" s="179">
        <v>0</v>
      </c>
      <c r="E432" s="179">
        <v>1.8426460319911728</v>
      </c>
      <c r="F432" s="362"/>
      <c r="G432" s="179">
        <v>0</v>
      </c>
      <c r="H432" s="180">
        <v>0</v>
      </c>
      <c r="I432" s="181">
        <f t="shared" si="247"/>
        <v>1.8426460319911728</v>
      </c>
      <c r="J432" s="168"/>
      <c r="K432" s="182" t="s">
        <v>17</v>
      </c>
      <c r="L432" s="183">
        <v>0</v>
      </c>
      <c r="M432" s="183">
        <v>0</v>
      </c>
      <c r="N432" s="183">
        <v>0</v>
      </c>
      <c r="O432" s="183">
        <v>1.8426460319911728</v>
      </c>
      <c r="P432" s="183">
        <v>0.28457533319660683</v>
      </c>
      <c r="Q432" s="183">
        <v>0</v>
      </c>
      <c r="R432" s="184">
        <v>0</v>
      </c>
      <c r="S432" s="185">
        <f t="shared" si="248"/>
        <v>2.1272213651877796</v>
      </c>
      <c r="U432" s="230" t="s">
        <v>17</v>
      </c>
      <c r="V432" s="231">
        <v>0</v>
      </c>
      <c r="W432" s="231">
        <v>0</v>
      </c>
      <c r="X432" s="231">
        <v>0</v>
      </c>
      <c r="Y432" s="231">
        <v>0</v>
      </c>
      <c r="Z432" s="231">
        <v>0</v>
      </c>
      <c r="AA432" s="231">
        <v>1.8426460319911728</v>
      </c>
      <c r="AB432" s="231">
        <v>0.28457533319660683</v>
      </c>
      <c r="AC432" s="232">
        <v>0</v>
      </c>
      <c r="AD432" s="231">
        <v>0</v>
      </c>
      <c r="AE432" s="231">
        <v>0</v>
      </c>
      <c r="AF432" s="231">
        <v>0</v>
      </c>
      <c r="AG432" s="231">
        <v>0</v>
      </c>
      <c r="AH432" s="231">
        <v>0</v>
      </c>
      <c r="AI432" s="233">
        <f t="shared" si="249"/>
        <v>2.1272213651877796</v>
      </c>
      <c r="BA432" s="160"/>
      <c r="BR432" s="160"/>
      <c r="CG432" s="160"/>
    </row>
    <row r="433" spans="1:85" ht="15">
      <c r="A433" s="186" t="s">
        <v>139</v>
      </c>
      <c r="B433" s="175">
        <v>18.8175082419828</v>
      </c>
      <c r="C433" s="175">
        <v>37.372198885210771</v>
      </c>
      <c r="D433" s="175">
        <v>15.31798877652983</v>
      </c>
      <c r="E433" s="175">
        <v>0</v>
      </c>
      <c r="F433" s="362"/>
      <c r="G433" s="175">
        <v>0</v>
      </c>
      <c r="H433" s="187">
        <v>0</v>
      </c>
      <c r="I433" s="173">
        <f t="shared" si="247"/>
        <v>71.507695903723402</v>
      </c>
      <c r="J433" s="168"/>
      <c r="K433" s="188" t="s">
        <v>139</v>
      </c>
      <c r="L433" s="175">
        <v>18.8175082419828</v>
      </c>
      <c r="M433" s="175">
        <v>37.372198885210771</v>
      </c>
      <c r="N433" s="175">
        <v>15.31798877652983</v>
      </c>
      <c r="O433" s="175">
        <v>0</v>
      </c>
      <c r="P433" s="175">
        <v>3.880568867093264E-3</v>
      </c>
      <c r="Q433" s="175">
        <v>0</v>
      </c>
      <c r="R433" s="176">
        <v>0</v>
      </c>
      <c r="S433" s="177">
        <f t="shared" si="248"/>
        <v>71.511576472590491</v>
      </c>
      <c r="U433" s="234" t="s">
        <v>139</v>
      </c>
      <c r="V433" s="226">
        <v>18.051711577538541</v>
      </c>
      <c r="W433" s="226">
        <v>0</v>
      </c>
      <c r="X433" s="226">
        <v>0</v>
      </c>
      <c r="Y433" s="226">
        <v>37.372198885210771</v>
      </c>
      <c r="Z433" s="226">
        <v>15.31798877652983</v>
      </c>
      <c r="AA433" s="226">
        <v>0</v>
      </c>
      <c r="AB433" s="226">
        <v>3.880568867093264E-3</v>
      </c>
      <c r="AC433" s="227">
        <v>0.76579666444425876</v>
      </c>
      <c r="AD433" s="226">
        <v>0.76579666444425876</v>
      </c>
      <c r="AE433" s="226">
        <v>0</v>
      </c>
      <c r="AF433" s="226">
        <v>0</v>
      </c>
      <c r="AG433" s="226">
        <v>0</v>
      </c>
      <c r="AH433" s="226">
        <v>0</v>
      </c>
      <c r="AI433" s="229">
        <f t="shared" si="249"/>
        <v>71.511576472590491</v>
      </c>
      <c r="BA433" s="160"/>
      <c r="BR433" s="160"/>
      <c r="CG433" s="160"/>
    </row>
    <row r="434" spans="1:85" ht="15">
      <c r="A434" s="178" t="s">
        <v>25</v>
      </c>
      <c r="B434" s="179">
        <v>78.74059524190551</v>
      </c>
      <c r="C434" s="179">
        <v>1.5867644982306002E-4</v>
      </c>
      <c r="D434" s="179">
        <v>2.2498834384711257</v>
      </c>
      <c r="E434" s="179">
        <v>149.5879095390469</v>
      </c>
      <c r="F434" s="362"/>
      <c r="G434" s="179">
        <v>41.877807273079746</v>
      </c>
      <c r="H434" s="180">
        <v>0</v>
      </c>
      <c r="I434" s="181">
        <f t="shared" si="247"/>
        <v>272.45635416895311</v>
      </c>
      <c r="J434" s="168"/>
      <c r="K434" s="182" t="s">
        <v>25</v>
      </c>
      <c r="L434" s="183">
        <v>78.74059524190551</v>
      </c>
      <c r="M434" s="183">
        <v>1.5867644982306002E-4</v>
      </c>
      <c r="N434" s="183">
        <v>2.2498834384711257</v>
      </c>
      <c r="O434" s="183">
        <v>149.5879095390469</v>
      </c>
      <c r="P434" s="183">
        <v>0.31178128791850518</v>
      </c>
      <c r="Q434" s="183">
        <v>41.877807273079746</v>
      </c>
      <c r="R434" s="184">
        <v>0</v>
      </c>
      <c r="S434" s="185">
        <f t="shared" si="248"/>
        <v>272.76813545687162</v>
      </c>
      <c r="U434" s="230" t="s">
        <v>25</v>
      </c>
      <c r="V434" s="231">
        <v>0.10728548322465625</v>
      </c>
      <c r="W434" s="231">
        <v>74.791263981790962</v>
      </c>
      <c r="X434" s="231">
        <v>41.877807273079746</v>
      </c>
      <c r="Y434" s="231">
        <v>1.5867644982306002E-4</v>
      </c>
      <c r="Z434" s="231">
        <v>1.2061207266327412</v>
      </c>
      <c r="AA434" s="231">
        <v>148.79124709389211</v>
      </c>
      <c r="AB434" s="231">
        <v>0.31178128791850518</v>
      </c>
      <c r="AC434" s="232">
        <v>5.6824709338830628</v>
      </c>
      <c r="AD434" s="231">
        <v>3.8420457768898952</v>
      </c>
      <c r="AE434" s="231">
        <v>0.79666244515478291</v>
      </c>
      <c r="AF434" s="231">
        <v>0</v>
      </c>
      <c r="AG434" s="231">
        <v>1.0437627118383848</v>
      </c>
      <c r="AH434" s="231">
        <v>0</v>
      </c>
      <c r="AI434" s="233">
        <f t="shared" si="249"/>
        <v>272.76813545687162</v>
      </c>
      <c r="BA434" s="160"/>
      <c r="BR434" s="160"/>
      <c r="CG434" s="160"/>
    </row>
    <row r="435" spans="1:85" ht="15">
      <c r="A435" s="186" t="s">
        <v>24</v>
      </c>
      <c r="B435" s="175">
        <v>33.805764346784386</v>
      </c>
      <c r="C435" s="175">
        <v>0</v>
      </c>
      <c r="D435" s="175">
        <v>0</v>
      </c>
      <c r="E435" s="175">
        <v>0</v>
      </c>
      <c r="F435" s="362"/>
      <c r="G435" s="175">
        <v>0</v>
      </c>
      <c r="H435" s="187">
        <v>0</v>
      </c>
      <c r="I435" s="173">
        <f t="shared" si="247"/>
        <v>33.805764346784386</v>
      </c>
      <c r="J435" s="168"/>
      <c r="K435" s="188" t="s">
        <v>24</v>
      </c>
      <c r="L435" s="175">
        <v>33.805764346784386</v>
      </c>
      <c r="M435" s="175">
        <v>0</v>
      </c>
      <c r="N435" s="175">
        <v>0</v>
      </c>
      <c r="O435" s="175">
        <v>0</v>
      </c>
      <c r="P435" s="175">
        <v>0</v>
      </c>
      <c r="Q435" s="175">
        <v>0</v>
      </c>
      <c r="R435" s="176">
        <v>0</v>
      </c>
      <c r="S435" s="177">
        <f t="shared" si="248"/>
        <v>33.805764346784386</v>
      </c>
      <c r="U435" s="234" t="s">
        <v>24</v>
      </c>
      <c r="V435" s="226">
        <v>28.510559562958981</v>
      </c>
      <c r="W435" s="226">
        <v>0</v>
      </c>
      <c r="X435" s="226">
        <v>0</v>
      </c>
      <c r="Y435" s="226">
        <v>0</v>
      </c>
      <c r="Z435" s="226">
        <v>0</v>
      </c>
      <c r="AA435" s="226">
        <v>0</v>
      </c>
      <c r="AB435" s="226">
        <v>0</v>
      </c>
      <c r="AC435" s="227">
        <v>5.2952047838254073</v>
      </c>
      <c r="AD435" s="226">
        <v>5.2952047838254073</v>
      </c>
      <c r="AE435" s="226">
        <v>0</v>
      </c>
      <c r="AF435" s="226">
        <v>0</v>
      </c>
      <c r="AG435" s="226">
        <v>0</v>
      </c>
      <c r="AH435" s="226">
        <v>0</v>
      </c>
      <c r="AI435" s="229">
        <f t="shared" si="249"/>
        <v>33.805764346784386</v>
      </c>
      <c r="BA435" s="160"/>
      <c r="BR435" s="160"/>
      <c r="CG435" s="160"/>
    </row>
    <row r="436" spans="1:85" ht="15">
      <c r="A436" s="178" t="s">
        <v>60</v>
      </c>
      <c r="B436" s="179">
        <v>1.6037629612394417</v>
      </c>
      <c r="C436" s="179">
        <v>0.10632396358064279</v>
      </c>
      <c r="D436" s="179">
        <v>1.2167355061100009</v>
      </c>
      <c r="E436" s="179">
        <v>0</v>
      </c>
      <c r="F436" s="362"/>
      <c r="G436" s="179">
        <v>0</v>
      </c>
      <c r="H436" s="180">
        <v>0</v>
      </c>
      <c r="I436" s="181">
        <f t="shared" si="247"/>
        <v>2.9268224309300854</v>
      </c>
      <c r="J436" s="168"/>
      <c r="K436" s="182" t="s">
        <v>60</v>
      </c>
      <c r="L436" s="183">
        <v>1.6037629612394417</v>
      </c>
      <c r="M436" s="183">
        <v>0.10632396358064279</v>
      </c>
      <c r="N436" s="183">
        <v>1.2167355061100009</v>
      </c>
      <c r="O436" s="183">
        <v>0</v>
      </c>
      <c r="P436" s="183">
        <v>0</v>
      </c>
      <c r="Q436" s="183">
        <v>0</v>
      </c>
      <c r="R436" s="184">
        <v>0</v>
      </c>
      <c r="S436" s="185">
        <f t="shared" si="248"/>
        <v>2.9268224309300854</v>
      </c>
      <c r="U436" s="230" t="s">
        <v>60</v>
      </c>
      <c r="V436" s="231">
        <v>1.6037629612394417</v>
      </c>
      <c r="W436" s="231">
        <v>0</v>
      </c>
      <c r="X436" s="231">
        <v>0</v>
      </c>
      <c r="Y436" s="231">
        <v>0.10632396358064279</v>
      </c>
      <c r="Z436" s="231">
        <v>1.2167355061100009</v>
      </c>
      <c r="AA436" s="231">
        <v>0</v>
      </c>
      <c r="AB436" s="231">
        <v>0</v>
      </c>
      <c r="AC436" s="232">
        <v>0</v>
      </c>
      <c r="AD436" s="231">
        <v>0</v>
      </c>
      <c r="AE436" s="231">
        <v>0</v>
      </c>
      <c r="AF436" s="231">
        <v>0</v>
      </c>
      <c r="AG436" s="231">
        <v>0</v>
      </c>
      <c r="AH436" s="231">
        <v>0</v>
      </c>
      <c r="AI436" s="233">
        <f t="shared" si="249"/>
        <v>2.9268224309300854</v>
      </c>
      <c r="BA436" s="160"/>
      <c r="BR436" s="160"/>
      <c r="CG436" s="160"/>
    </row>
    <row r="437" spans="1:85" ht="15">
      <c r="A437" s="186" t="s">
        <v>22</v>
      </c>
      <c r="B437" s="175">
        <v>22.371431490959104</v>
      </c>
      <c r="C437" s="175">
        <v>0</v>
      </c>
      <c r="D437" s="175">
        <v>119.11485473032589</v>
      </c>
      <c r="E437" s="175">
        <v>0</v>
      </c>
      <c r="F437" s="362"/>
      <c r="G437" s="175">
        <v>0</v>
      </c>
      <c r="H437" s="187">
        <v>0</v>
      </c>
      <c r="I437" s="173">
        <f t="shared" si="247"/>
        <v>141.48628622128498</v>
      </c>
      <c r="J437" s="168"/>
      <c r="K437" s="188" t="s">
        <v>22</v>
      </c>
      <c r="L437" s="175">
        <v>22.371431490959104</v>
      </c>
      <c r="M437" s="175">
        <v>0</v>
      </c>
      <c r="N437" s="175">
        <v>119.11485473032589</v>
      </c>
      <c r="O437" s="175">
        <v>0</v>
      </c>
      <c r="P437" s="175">
        <v>3.9149288124622745</v>
      </c>
      <c r="Q437" s="175">
        <v>0</v>
      </c>
      <c r="R437" s="176">
        <v>0</v>
      </c>
      <c r="S437" s="177">
        <f t="shared" si="248"/>
        <v>145.40121503374726</v>
      </c>
      <c r="U437" s="234" t="s">
        <v>22</v>
      </c>
      <c r="V437" s="226">
        <v>22.303361758896795</v>
      </c>
      <c r="W437" s="226">
        <v>0</v>
      </c>
      <c r="X437" s="226">
        <v>0</v>
      </c>
      <c r="Y437" s="226">
        <v>0</v>
      </c>
      <c r="Z437" s="226">
        <v>110.7598767202735</v>
      </c>
      <c r="AA437" s="226">
        <v>0</v>
      </c>
      <c r="AB437" s="226">
        <v>3.9149288124622745</v>
      </c>
      <c r="AC437" s="227">
        <v>8.4230477421147043</v>
      </c>
      <c r="AD437" s="226">
        <v>6.8069732062309291E-2</v>
      </c>
      <c r="AE437" s="226">
        <v>0</v>
      </c>
      <c r="AF437" s="226">
        <v>0</v>
      </c>
      <c r="AG437" s="226">
        <v>8.3549780100523954</v>
      </c>
      <c r="AH437" s="226">
        <v>0</v>
      </c>
      <c r="AI437" s="229">
        <f t="shared" si="249"/>
        <v>145.40121503374726</v>
      </c>
      <c r="BA437" s="160"/>
      <c r="BR437" s="160"/>
      <c r="CG437" s="160"/>
    </row>
    <row r="438" spans="1:85" ht="15">
      <c r="A438" s="178" t="s">
        <v>21</v>
      </c>
      <c r="B438" s="179">
        <v>0.14901801077305907</v>
      </c>
      <c r="C438" s="179">
        <v>1.7416182380925959E-3</v>
      </c>
      <c r="D438" s="179">
        <v>8.9192689310266721E-2</v>
      </c>
      <c r="E438" s="179">
        <v>0</v>
      </c>
      <c r="F438" s="362"/>
      <c r="G438" s="179">
        <v>0</v>
      </c>
      <c r="H438" s="180">
        <v>0</v>
      </c>
      <c r="I438" s="181">
        <f t="shared" si="247"/>
        <v>0.23995231832141839</v>
      </c>
      <c r="J438" s="168"/>
      <c r="K438" s="182" t="s">
        <v>21</v>
      </c>
      <c r="L438" s="183">
        <v>0.14901801077305907</v>
      </c>
      <c r="M438" s="183">
        <v>1.7416182380925959E-3</v>
      </c>
      <c r="N438" s="183">
        <v>8.9192689310266721E-2</v>
      </c>
      <c r="O438" s="183">
        <v>0</v>
      </c>
      <c r="P438" s="183">
        <v>0</v>
      </c>
      <c r="Q438" s="183">
        <v>0</v>
      </c>
      <c r="R438" s="184">
        <v>0</v>
      </c>
      <c r="S438" s="185">
        <f t="shared" si="248"/>
        <v>0.23995231832141839</v>
      </c>
      <c r="U438" s="230" t="s">
        <v>61</v>
      </c>
      <c r="V438" s="231">
        <v>0.14901801077305907</v>
      </c>
      <c r="W438" s="231">
        <v>0</v>
      </c>
      <c r="X438" s="231">
        <v>0</v>
      </c>
      <c r="Y438" s="231">
        <v>1.7416182380925959E-3</v>
      </c>
      <c r="Z438" s="231">
        <v>8.9192689310266721E-2</v>
      </c>
      <c r="AA438" s="231">
        <v>0</v>
      </c>
      <c r="AB438" s="231">
        <v>0</v>
      </c>
      <c r="AC438" s="232">
        <v>0</v>
      </c>
      <c r="AD438" s="231">
        <v>0</v>
      </c>
      <c r="AE438" s="231">
        <v>0</v>
      </c>
      <c r="AF438" s="231">
        <v>0</v>
      </c>
      <c r="AG438" s="231">
        <v>0</v>
      </c>
      <c r="AH438" s="231">
        <v>0</v>
      </c>
      <c r="AI438" s="233">
        <f t="shared" si="249"/>
        <v>0.23995231832141839</v>
      </c>
      <c r="BA438" s="160"/>
      <c r="BR438" s="160"/>
      <c r="CG438" s="160"/>
    </row>
    <row r="439" spans="1:85" ht="15">
      <c r="A439" s="189" t="s">
        <v>64</v>
      </c>
      <c r="B439" s="175">
        <v>0</v>
      </c>
      <c r="C439" s="175">
        <v>0</v>
      </c>
      <c r="D439" s="175">
        <v>0</v>
      </c>
      <c r="E439" s="175">
        <v>0</v>
      </c>
      <c r="F439" s="362"/>
      <c r="G439" s="175">
        <v>0</v>
      </c>
      <c r="H439" s="187">
        <v>0</v>
      </c>
      <c r="I439" s="173">
        <f t="shared" si="247"/>
        <v>0</v>
      </c>
      <c r="J439" s="168"/>
      <c r="K439" s="190" t="s">
        <v>64</v>
      </c>
      <c r="L439" s="175">
        <v>0</v>
      </c>
      <c r="M439" s="175">
        <v>0</v>
      </c>
      <c r="N439" s="175">
        <v>0</v>
      </c>
      <c r="O439" s="175">
        <v>0</v>
      </c>
      <c r="P439" s="175">
        <v>0</v>
      </c>
      <c r="Q439" s="175">
        <v>0</v>
      </c>
      <c r="R439" s="176">
        <v>0</v>
      </c>
      <c r="S439" s="177">
        <f t="shared" si="248"/>
        <v>0</v>
      </c>
      <c r="U439" s="235" t="s">
        <v>62</v>
      </c>
      <c r="V439" s="226">
        <v>0</v>
      </c>
      <c r="W439" s="226">
        <v>0</v>
      </c>
      <c r="X439" s="226">
        <v>0</v>
      </c>
      <c r="Y439" s="226">
        <v>0</v>
      </c>
      <c r="Z439" s="226">
        <v>0</v>
      </c>
      <c r="AA439" s="226">
        <v>0</v>
      </c>
      <c r="AB439" s="226">
        <v>0</v>
      </c>
      <c r="AC439" s="227">
        <v>0</v>
      </c>
      <c r="AD439" s="228">
        <v>0</v>
      </c>
      <c r="AE439" s="228">
        <v>0</v>
      </c>
      <c r="AF439" s="228">
        <v>0</v>
      </c>
      <c r="AG439" s="228">
        <v>0</v>
      </c>
      <c r="AH439" s="228">
        <v>0</v>
      </c>
      <c r="AI439" s="229">
        <f t="shared" si="249"/>
        <v>0</v>
      </c>
      <c r="BA439" s="160"/>
      <c r="BR439" s="160"/>
      <c r="CG439" s="160"/>
    </row>
    <row r="440" spans="1:85">
      <c r="A440" s="191" t="s">
        <v>23</v>
      </c>
      <c r="B440" s="192">
        <v>0</v>
      </c>
      <c r="C440" s="192">
        <v>0</v>
      </c>
      <c r="D440" s="192">
        <v>0</v>
      </c>
      <c r="E440" s="192">
        <v>0</v>
      </c>
      <c r="F440" s="362"/>
      <c r="G440" s="192">
        <v>0</v>
      </c>
      <c r="H440" s="193">
        <v>0</v>
      </c>
      <c r="I440" s="194">
        <f t="shared" si="247"/>
        <v>0</v>
      </c>
      <c r="J440" s="168"/>
      <c r="K440" s="195" t="s">
        <v>23</v>
      </c>
      <c r="L440" s="196">
        <v>0</v>
      </c>
      <c r="M440" s="196">
        <v>0</v>
      </c>
      <c r="N440" s="196">
        <v>0</v>
      </c>
      <c r="O440" s="196">
        <v>0</v>
      </c>
      <c r="P440" s="196">
        <v>0</v>
      </c>
      <c r="Q440" s="196">
        <v>0</v>
      </c>
      <c r="R440" s="197">
        <v>0</v>
      </c>
      <c r="S440" s="198">
        <f t="shared" si="248"/>
        <v>0</v>
      </c>
      <c r="U440" s="236" t="s">
        <v>66</v>
      </c>
      <c r="V440" s="237">
        <v>0</v>
      </c>
      <c r="W440" s="237">
        <v>0</v>
      </c>
      <c r="X440" s="237">
        <v>0</v>
      </c>
      <c r="Y440" s="237">
        <v>0</v>
      </c>
      <c r="Z440" s="237">
        <v>0</v>
      </c>
      <c r="AA440" s="237">
        <v>0</v>
      </c>
      <c r="AB440" s="237">
        <v>0</v>
      </c>
      <c r="AC440" s="237">
        <v>0</v>
      </c>
      <c r="AD440" s="237">
        <v>0</v>
      </c>
      <c r="AE440" s="237">
        <v>0</v>
      </c>
      <c r="AF440" s="237">
        <v>0</v>
      </c>
      <c r="AG440" s="237">
        <v>0</v>
      </c>
      <c r="AH440" s="125">
        <v>0</v>
      </c>
      <c r="AI440" s="238">
        <f t="shared" si="249"/>
        <v>0</v>
      </c>
      <c r="BA440" s="160"/>
      <c r="BR440" s="160"/>
      <c r="CG440" s="160"/>
    </row>
    <row r="441" spans="1:85">
      <c r="A441" s="199" t="s">
        <v>19</v>
      </c>
      <c r="B441" s="200">
        <v>0</v>
      </c>
      <c r="C441" s="200">
        <v>0</v>
      </c>
      <c r="D441" s="200">
        <v>0</v>
      </c>
      <c r="E441" s="200">
        <v>0</v>
      </c>
      <c r="F441" s="362"/>
      <c r="G441" s="200">
        <v>0</v>
      </c>
      <c r="H441" s="201">
        <v>0</v>
      </c>
      <c r="I441" s="202">
        <f t="shared" si="247"/>
        <v>0</v>
      </c>
      <c r="J441" s="168"/>
      <c r="K441" s="203" t="s">
        <v>19</v>
      </c>
      <c r="L441" s="200">
        <v>0</v>
      </c>
      <c r="M441" s="200">
        <v>0</v>
      </c>
      <c r="N441" s="200">
        <v>0</v>
      </c>
      <c r="O441" s="200">
        <v>0</v>
      </c>
      <c r="P441" s="200">
        <v>0</v>
      </c>
      <c r="Q441" s="200">
        <v>0</v>
      </c>
      <c r="R441" s="204">
        <v>0</v>
      </c>
      <c r="S441" s="205">
        <f t="shared" si="248"/>
        <v>0</v>
      </c>
      <c r="U441" s="239" t="s">
        <v>19</v>
      </c>
      <c r="V441" s="240">
        <v>0</v>
      </c>
      <c r="W441" s="240">
        <v>0</v>
      </c>
      <c r="X441" s="240">
        <v>0</v>
      </c>
      <c r="Y441" s="240">
        <v>0</v>
      </c>
      <c r="Z441" s="240">
        <v>0</v>
      </c>
      <c r="AA441" s="240">
        <v>0</v>
      </c>
      <c r="AB441" s="240">
        <v>0</v>
      </c>
      <c r="AC441" s="240">
        <v>0</v>
      </c>
      <c r="AD441" s="241">
        <v>0</v>
      </c>
      <c r="AE441" s="241">
        <v>0</v>
      </c>
      <c r="AF441" s="241">
        <v>0</v>
      </c>
      <c r="AG441" s="241">
        <v>0</v>
      </c>
      <c r="AH441" s="241">
        <v>0</v>
      </c>
      <c r="AI441" s="242">
        <f t="shared" si="249"/>
        <v>0</v>
      </c>
      <c r="BA441" s="160"/>
      <c r="BR441" s="160"/>
      <c r="CG441" s="160"/>
    </row>
    <row r="442" spans="1:85">
      <c r="A442" s="191" t="s">
        <v>20</v>
      </c>
      <c r="B442" s="192">
        <v>0</v>
      </c>
      <c r="C442" s="192">
        <v>0</v>
      </c>
      <c r="D442" s="192">
        <v>0</v>
      </c>
      <c r="E442" s="192">
        <v>0</v>
      </c>
      <c r="F442" s="362"/>
      <c r="G442" s="192">
        <v>0</v>
      </c>
      <c r="H442" s="193">
        <v>0</v>
      </c>
      <c r="I442" s="194">
        <f t="shared" si="247"/>
        <v>0</v>
      </c>
      <c r="J442" s="168"/>
      <c r="K442" s="195" t="s">
        <v>20</v>
      </c>
      <c r="L442" s="196">
        <v>0</v>
      </c>
      <c r="M442" s="196">
        <v>0</v>
      </c>
      <c r="N442" s="196">
        <v>0</v>
      </c>
      <c r="O442" s="196">
        <v>0</v>
      </c>
      <c r="P442" s="196">
        <v>0</v>
      </c>
      <c r="Q442" s="196">
        <v>0</v>
      </c>
      <c r="R442" s="197">
        <v>0</v>
      </c>
      <c r="S442" s="198">
        <f t="shared" si="248"/>
        <v>0</v>
      </c>
      <c r="U442" s="236" t="s">
        <v>20</v>
      </c>
      <c r="V442" s="237">
        <v>0</v>
      </c>
      <c r="W442" s="237">
        <v>0</v>
      </c>
      <c r="X442" s="237">
        <v>0</v>
      </c>
      <c r="Y442" s="237">
        <v>0</v>
      </c>
      <c r="Z442" s="237">
        <v>0</v>
      </c>
      <c r="AA442" s="237">
        <v>0</v>
      </c>
      <c r="AB442" s="237">
        <v>0</v>
      </c>
      <c r="AC442" s="237">
        <v>0</v>
      </c>
      <c r="AD442" s="237">
        <v>0</v>
      </c>
      <c r="AE442" s="237">
        <v>0</v>
      </c>
      <c r="AF442" s="237">
        <v>0</v>
      </c>
      <c r="AG442" s="237">
        <v>0</v>
      </c>
      <c r="AH442" s="125">
        <v>0</v>
      </c>
      <c r="AI442" s="238">
        <f t="shared" si="249"/>
        <v>0</v>
      </c>
      <c r="BA442" s="160"/>
      <c r="BR442" s="160"/>
      <c r="CG442" s="160"/>
    </row>
    <row r="443" spans="1:85" ht="15" thickBot="1">
      <c r="A443" s="206" t="s">
        <v>11</v>
      </c>
      <c r="B443" s="207">
        <v>0</v>
      </c>
      <c r="C443" s="207">
        <v>0</v>
      </c>
      <c r="D443" s="207">
        <v>0</v>
      </c>
      <c r="E443" s="207">
        <v>0</v>
      </c>
      <c r="F443" s="363"/>
      <c r="G443" s="207">
        <v>0</v>
      </c>
      <c r="H443" s="208">
        <v>0</v>
      </c>
      <c r="I443" s="209">
        <f t="shared" si="247"/>
        <v>0</v>
      </c>
      <c r="J443" s="168"/>
      <c r="K443" s="210" t="s">
        <v>11</v>
      </c>
      <c r="L443" s="207">
        <v>0</v>
      </c>
      <c r="M443" s="207">
        <v>0</v>
      </c>
      <c r="N443" s="207">
        <v>0</v>
      </c>
      <c r="O443" s="207">
        <v>0</v>
      </c>
      <c r="P443" s="207">
        <v>0</v>
      </c>
      <c r="Q443" s="207">
        <v>0</v>
      </c>
      <c r="R443" s="211">
        <v>0</v>
      </c>
      <c r="S443" s="212">
        <f t="shared" si="248"/>
        <v>0</v>
      </c>
      <c r="U443" s="239" t="s">
        <v>11</v>
      </c>
      <c r="V443" s="240">
        <v>0</v>
      </c>
      <c r="W443" s="240">
        <v>0</v>
      </c>
      <c r="X443" s="240">
        <v>0</v>
      </c>
      <c r="Y443" s="240">
        <v>0</v>
      </c>
      <c r="Z443" s="240">
        <v>0</v>
      </c>
      <c r="AA443" s="240">
        <v>0</v>
      </c>
      <c r="AB443" s="240">
        <v>0</v>
      </c>
      <c r="AC443" s="240">
        <v>0</v>
      </c>
      <c r="AD443" s="241">
        <v>0</v>
      </c>
      <c r="AE443" s="241">
        <v>0</v>
      </c>
      <c r="AF443" s="241">
        <v>0</v>
      </c>
      <c r="AG443" s="241">
        <v>0</v>
      </c>
      <c r="AH443" s="241">
        <v>0</v>
      </c>
      <c r="AI443" s="242">
        <f t="shared" si="249"/>
        <v>0</v>
      </c>
      <c r="AJ443" s="169"/>
    </row>
    <row r="444" spans="1:85" ht="15">
      <c r="A444" s="213" t="s">
        <v>26</v>
      </c>
      <c r="B444" s="214">
        <f>SUM(B423:B439)</f>
        <v>182.95820590937279</v>
      </c>
      <c r="C444" s="214">
        <f t="shared" ref="C444:H444" si="250">SUM(C423:C439)</f>
        <v>40.702583136757582</v>
      </c>
      <c r="D444" s="214">
        <f t="shared" si="250"/>
        <v>138.72350775999661</v>
      </c>
      <c r="E444" s="214">
        <f t="shared" si="250"/>
        <v>151.43647071224473</v>
      </c>
      <c r="F444" s="214">
        <f t="shared" si="250"/>
        <v>0</v>
      </c>
      <c r="G444" s="214">
        <f t="shared" si="250"/>
        <v>41.877807273079746</v>
      </c>
      <c r="H444" s="216">
        <f t="shared" si="250"/>
        <v>0</v>
      </c>
      <c r="I444" s="173">
        <f t="shared" ref="I444" si="251">SUM(I423:I439)</f>
        <v>555.69857479145151</v>
      </c>
      <c r="J444" s="168"/>
      <c r="K444" s="215" t="s">
        <v>26</v>
      </c>
      <c r="L444" s="214">
        <f>SUM(L423:L439)</f>
        <v>182.95820590937279</v>
      </c>
      <c r="M444" s="214">
        <f t="shared" ref="M444:R444" si="252">SUM(M423:M439)</f>
        <v>40.702583136757582</v>
      </c>
      <c r="N444" s="214">
        <f t="shared" si="252"/>
        <v>138.72350775999661</v>
      </c>
      <c r="O444" s="214">
        <f t="shared" si="252"/>
        <v>151.43647071224473</v>
      </c>
      <c r="P444" s="214">
        <f t="shared" si="252"/>
        <v>78.887864323693208</v>
      </c>
      <c r="Q444" s="214">
        <f t="shared" si="252"/>
        <v>41.877807273079746</v>
      </c>
      <c r="R444" s="216">
        <f t="shared" si="252"/>
        <v>0</v>
      </c>
      <c r="S444" s="217">
        <f t="shared" ref="S444" si="253">SUM(S423:S439)</f>
        <v>634.58643911514469</v>
      </c>
      <c r="T444" s="160" t="str">
        <f>IF(ABS(S444-AI444)&gt;0.01,S444-AI444,"")</f>
        <v/>
      </c>
      <c r="U444" s="243" t="s">
        <v>63</v>
      </c>
      <c r="V444" s="244">
        <f>SUM(V423:V439)</f>
        <v>91.475649663400674</v>
      </c>
      <c r="W444" s="244">
        <f t="shared" ref="W444:AH444" si="254">SUM(W423:W439)</f>
        <v>74.791263981790962</v>
      </c>
      <c r="X444" s="244">
        <f t="shared" si="254"/>
        <v>41.877807273079746</v>
      </c>
      <c r="Y444" s="244">
        <f t="shared" si="254"/>
        <v>40.702583136757582</v>
      </c>
      <c r="Z444" s="244">
        <f t="shared" si="254"/>
        <v>129.27857953700575</v>
      </c>
      <c r="AA444" s="244">
        <f t="shared" si="254"/>
        <v>150.63980826708993</v>
      </c>
      <c r="AB444" s="244">
        <f t="shared" si="254"/>
        <v>78.887864323693208</v>
      </c>
      <c r="AC444" s="244">
        <f t="shared" si="254"/>
        <v>26.93288293232678</v>
      </c>
      <c r="AD444" s="245">
        <f t="shared" si="254"/>
        <v>16.69129226418114</v>
      </c>
      <c r="AE444" s="245">
        <f t="shared" si="254"/>
        <v>0.79666244515478291</v>
      </c>
      <c r="AF444" s="245">
        <f t="shared" si="254"/>
        <v>0</v>
      </c>
      <c r="AG444" s="245">
        <f t="shared" si="254"/>
        <v>9.4449282229908569</v>
      </c>
      <c r="AH444" s="245">
        <f t="shared" si="254"/>
        <v>0</v>
      </c>
      <c r="AI444" s="246">
        <f>SUM(V444:AC444)</f>
        <v>634.58643911514469</v>
      </c>
      <c r="AJ444" s="160" t="str">
        <f>IF(ABS(S444-AI444)&gt;0.001,S444-AI444,"")</f>
        <v/>
      </c>
    </row>
    <row r="445" spans="1:85" s="23" customFormat="1" ht="15" thickBot="1">
      <c r="A445" s="30" t="s">
        <v>88</v>
      </c>
      <c r="B445" s="47">
        <f>IF($I444=0,"-",B444/$I444)</f>
        <v>0.32924001285775351</v>
      </c>
      <c r="C445" s="47">
        <f t="shared" ref="C445:H445" si="255">IF($I444=0,"-",C444/$I444)</f>
        <v>7.3245793642772755E-2</v>
      </c>
      <c r="D445" s="47">
        <f t="shared" si="255"/>
        <v>0.24963804849069166</v>
      </c>
      <c r="E445" s="47">
        <f t="shared" si="255"/>
        <v>0.27251549235856404</v>
      </c>
      <c r="F445" s="47">
        <f t="shared" si="255"/>
        <v>0</v>
      </c>
      <c r="G445" s="47">
        <f t="shared" si="255"/>
        <v>7.5360652650217963E-2</v>
      </c>
      <c r="H445" s="70">
        <f t="shared" si="255"/>
        <v>0</v>
      </c>
      <c r="I445" s="48">
        <f>SUM(B445:H445)</f>
        <v>0.99999999999999978</v>
      </c>
      <c r="J445" s="160"/>
      <c r="K445" s="81" t="s">
        <v>88</v>
      </c>
      <c r="L445" s="98">
        <f>IF($S444=0,"-",L444/$S444)</f>
        <v>0.28831092918481876</v>
      </c>
      <c r="M445" s="98">
        <f t="shared" ref="M445:R445" si="256">IF($S444=0,"-",M444/$S444)</f>
        <v>6.4140329241060515E-2</v>
      </c>
      <c r="N445" s="98">
        <f t="shared" si="256"/>
        <v>0.21860458908234792</v>
      </c>
      <c r="O445" s="98">
        <f t="shared" si="256"/>
        <v>0.23863805051271639</v>
      </c>
      <c r="P445" s="98">
        <f t="shared" si="256"/>
        <v>0.12431381993238455</v>
      </c>
      <c r="Q445" s="98">
        <f t="shared" si="256"/>
        <v>6.5992282046671791E-2</v>
      </c>
      <c r="R445" s="99">
        <f t="shared" si="256"/>
        <v>0</v>
      </c>
      <c r="S445" s="100">
        <f>SUM(L445:R445)</f>
        <v>1</v>
      </c>
      <c r="U445" s="110" t="s">
        <v>88</v>
      </c>
      <c r="V445" s="133">
        <f>+V444/$AI444</f>
        <v>0.14415002279429825</v>
      </c>
      <c r="W445" s="133">
        <f t="shared" ref="W445:AH445" si="257">+W444/$AI444</f>
        <v>0.11785827646439859</v>
      </c>
      <c r="X445" s="133">
        <f t="shared" si="257"/>
        <v>6.5992282046671791E-2</v>
      </c>
      <c r="Y445" s="133">
        <f t="shared" si="257"/>
        <v>6.4140329241060515E-2</v>
      </c>
      <c r="Z445" s="133">
        <f t="shared" si="257"/>
        <v>0.20372099302542512</v>
      </c>
      <c r="AA445" s="133">
        <f t="shared" si="257"/>
        <v>0.23738264636908918</v>
      </c>
      <c r="AB445" s="133">
        <f t="shared" si="257"/>
        <v>0.12431381993238455</v>
      </c>
      <c r="AC445" s="133">
        <f t="shared" si="257"/>
        <v>4.2441630126671917E-2</v>
      </c>
      <c r="AD445" s="133">
        <f t="shared" si="257"/>
        <v>2.6302629926121902E-2</v>
      </c>
      <c r="AE445" s="133">
        <f t="shared" si="257"/>
        <v>1.2554041436272005E-3</v>
      </c>
      <c r="AF445" s="133">
        <f t="shared" si="257"/>
        <v>0</v>
      </c>
      <c r="AG445" s="133">
        <f t="shared" si="257"/>
        <v>1.4883596056922814E-2</v>
      </c>
      <c r="AH445" s="133">
        <f t="shared" si="257"/>
        <v>0</v>
      </c>
      <c r="AI445" s="134">
        <f>SUM(V445:AC445)</f>
        <v>0.99999999999999978</v>
      </c>
      <c r="AJ445" s="160"/>
      <c r="BA445" s="218"/>
      <c r="BR445" s="218"/>
    </row>
    <row r="446" spans="1:85" ht="15" thickBot="1">
      <c r="A446" s="247"/>
      <c r="B446" s="247"/>
      <c r="C446" s="247"/>
      <c r="D446" s="247"/>
      <c r="E446" s="247"/>
      <c r="F446" s="247"/>
      <c r="G446" s="247"/>
      <c r="H446" s="247"/>
      <c r="I446" s="247"/>
      <c r="K446" s="247"/>
      <c r="L446" s="247"/>
      <c r="M446" s="247"/>
      <c r="N446" s="247"/>
      <c r="O446" s="247"/>
      <c r="P446" s="247"/>
      <c r="Q446" s="247"/>
      <c r="R446" s="247"/>
      <c r="S446" s="247"/>
    </row>
    <row r="447" spans="1:85" ht="28.5">
      <c r="A447" s="364" t="s">
        <v>44</v>
      </c>
      <c r="B447" s="164" t="s">
        <v>0</v>
      </c>
      <c r="C447" s="164" t="s">
        <v>1</v>
      </c>
      <c r="D447" s="164" t="s">
        <v>2</v>
      </c>
      <c r="E447" s="164" t="s">
        <v>3</v>
      </c>
      <c r="F447" s="164" t="s">
        <v>27</v>
      </c>
      <c r="G447" s="164" t="s">
        <v>4</v>
      </c>
      <c r="H447" s="164" t="s">
        <v>5</v>
      </c>
      <c r="I447" s="165" t="s">
        <v>6</v>
      </c>
      <c r="K447" s="366" t="s">
        <v>44</v>
      </c>
      <c r="L447" s="166" t="s">
        <v>0</v>
      </c>
      <c r="M447" s="166" t="s">
        <v>1</v>
      </c>
      <c r="N447" s="166" t="s">
        <v>2</v>
      </c>
      <c r="O447" s="166" t="s">
        <v>3</v>
      </c>
      <c r="P447" s="166" t="s">
        <v>27</v>
      </c>
      <c r="Q447" s="166" t="s">
        <v>4</v>
      </c>
      <c r="R447" s="166" t="s">
        <v>5</v>
      </c>
      <c r="S447" s="167" t="s">
        <v>6</v>
      </c>
    </row>
    <row r="448" spans="1:85" ht="15">
      <c r="A448" s="365" t="s">
        <v>44</v>
      </c>
      <c r="B448" s="318" t="s">
        <v>69</v>
      </c>
      <c r="C448" s="319"/>
      <c r="D448" s="319"/>
      <c r="E448" s="319"/>
      <c r="F448" s="319"/>
      <c r="G448" s="319"/>
      <c r="H448" s="319"/>
      <c r="I448" s="320"/>
      <c r="K448" s="367" t="s">
        <v>44</v>
      </c>
      <c r="L448" s="321" t="s">
        <v>69</v>
      </c>
      <c r="M448" s="322"/>
      <c r="N448" s="322"/>
      <c r="O448" s="322"/>
      <c r="P448" s="322"/>
      <c r="Q448" s="322"/>
      <c r="R448" s="322"/>
      <c r="S448" s="323"/>
    </row>
    <row r="449" spans="1:19" ht="15">
      <c r="A449" s="170" t="s">
        <v>7</v>
      </c>
      <c r="B449" s="368"/>
      <c r="C449" s="369"/>
      <c r="D449" s="369"/>
      <c r="E449" s="370"/>
      <c r="F449" s="171">
        <v>0.38696661211662908</v>
      </c>
      <c r="G449" s="368"/>
      <c r="H449" s="370"/>
      <c r="I449" s="173">
        <f>SUM(B449:H449)</f>
        <v>0.38696661211662908</v>
      </c>
      <c r="J449" s="168"/>
      <c r="K449" s="222" t="s">
        <v>7</v>
      </c>
      <c r="L449" s="368"/>
      <c r="M449" s="369"/>
      <c r="N449" s="369"/>
      <c r="O449" s="370"/>
      <c r="P449" s="171">
        <v>0</v>
      </c>
      <c r="Q449" s="368"/>
      <c r="R449" s="377"/>
      <c r="S449" s="224">
        <f>SUM(L449:R449)</f>
        <v>0</v>
      </c>
    </row>
    <row r="450" spans="1:19" ht="15">
      <c r="A450" s="178" t="s">
        <v>8</v>
      </c>
      <c r="B450" s="371"/>
      <c r="C450" s="372"/>
      <c r="D450" s="372"/>
      <c r="E450" s="373"/>
      <c r="F450" s="179">
        <v>0</v>
      </c>
      <c r="G450" s="371"/>
      <c r="H450" s="373"/>
      <c r="I450" s="181">
        <f t="shared" ref="I450:I469" si="258">SUM(B450:H450)</f>
        <v>0</v>
      </c>
      <c r="J450" s="168"/>
      <c r="K450" s="182" t="s">
        <v>8</v>
      </c>
      <c r="L450" s="371"/>
      <c r="M450" s="372"/>
      <c r="N450" s="372"/>
      <c r="O450" s="373"/>
      <c r="P450" s="183">
        <v>0</v>
      </c>
      <c r="Q450" s="371"/>
      <c r="R450" s="378"/>
      <c r="S450" s="185">
        <f t="shared" ref="S450:S469" si="259">SUM(L450:R450)</f>
        <v>0</v>
      </c>
    </row>
    <row r="451" spans="1:19" ht="15">
      <c r="A451" s="186" t="s">
        <v>10</v>
      </c>
      <c r="B451" s="371"/>
      <c r="C451" s="372"/>
      <c r="D451" s="372"/>
      <c r="E451" s="373"/>
      <c r="F451" s="175">
        <v>0</v>
      </c>
      <c r="G451" s="371"/>
      <c r="H451" s="373"/>
      <c r="I451" s="173">
        <f t="shared" si="258"/>
        <v>0</v>
      </c>
      <c r="J451" s="168"/>
      <c r="K451" s="188" t="s">
        <v>10</v>
      </c>
      <c r="L451" s="371"/>
      <c r="M451" s="372"/>
      <c r="N451" s="372"/>
      <c r="O451" s="373"/>
      <c r="P451" s="175">
        <v>0</v>
      </c>
      <c r="Q451" s="371"/>
      <c r="R451" s="378"/>
      <c r="S451" s="177">
        <f t="shared" si="259"/>
        <v>0</v>
      </c>
    </row>
    <row r="452" spans="1:19" ht="15">
      <c r="A452" s="178" t="s">
        <v>56</v>
      </c>
      <c r="B452" s="371"/>
      <c r="C452" s="372"/>
      <c r="D452" s="372"/>
      <c r="E452" s="373"/>
      <c r="F452" s="179">
        <v>0</v>
      </c>
      <c r="G452" s="371"/>
      <c r="H452" s="373"/>
      <c r="I452" s="181">
        <f t="shared" si="258"/>
        <v>0</v>
      </c>
      <c r="J452" s="168"/>
      <c r="K452" s="182" t="s">
        <v>56</v>
      </c>
      <c r="L452" s="371"/>
      <c r="M452" s="372"/>
      <c r="N452" s="372"/>
      <c r="O452" s="373"/>
      <c r="P452" s="183">
        <v>0</v>
      </c>
      <c r="Q452" s="371"/>
      <c r="R452" s="378"/>
      <c r="S452" s="185">
        <f t="shared" si="259"/>
        <v>0</v>
      </c>
    </row>
    <row r="453" spans="1:19" ht="15">
      <c r="A453" s="186" t="s">
        <v>16</v>
      </c>
      <c r="B453" s="371"/>
      <c r="C453" s="372"/>
      <c r="D453" s="372"/>
      <c r="E453" s="373"/>
      <c r="F453" s="175">
        <v>0</v>
      </c>
      <c r="G453" s="371"/>
      <c r="H453" s="373"/>
      <c r="I453" s="173">
        <f t="shared" si="258"/>
        <v>0</v>
      </c>
      <c r="J453" s="168"/>
      <c r="K453" s="188" t="s">
        <v>16</v>
      </c>
      <c r="L453" s="371"/>
      <c r="M453" s="372"/>
      <c r="N453" s="372"/>
      <c r="O453" s="373"/>
      <c r="P453" s="175">
        <v>0</v>
      </c>
      <c r="Q453" s="371"/>
      <c r="R453" s="378"/>
      <c r="S453" s="177">
        <f t="shared" si="259"/>
        <v>0</v>
      </c>
    </row>
    <row r="454" spans="1:19" ht="15">
      <c r="A454" s="178" t="s">
        <v>15</v>
      </c>
      <c r="B454" s="371"/>
      <c r="C454" s="372"/>
      <c r="D454" s="372"/>
      <c r="E454" s="373"/>
      <c r="F454" s="179">
        <v>0</v>
      </c>
      <c r="G454" s="371"/>
      <c r="H454" s="373"/>
      <c r="I454" s="181">
        <f t="shared" si="258"/>
        <v>0</v>
      </c>
      <c r="J454" s="168"/>
      <c r="K454" s="182" t="s">
        <v>15</v>
      </c>
      <c r="L454" s="371"/>
      <c r="M454" s="372"/>
      <c r="N454" s="372"/>
      <c r="O454" s="373"/>
      <c r="P454" s="183">
        <v>0</v>
      </c>
      <c r="Q454" s="371"/>
      <c r="R454" s="378"/>
      <c r="S454" s="185">
        <f t="shared" si="259"/>
        <v>0</v>
      </c>
    </row>
    <row r="455" spans="1:19" ht="15">
      <c r="A455" s="186" t="s">
        <v>58</v>
      </c>
      <c r="B455" s="371"/>
      <c r="C455" s="372"/>
      <c r="D455" s="372"/>
      <c r="E455" s="373"/>
      <c r="F455" s="175">
        <v>253.98131686743918</v>
      </c>
      <c r="G455" s="371"/>
      <c r="H455" s="373"/>
      <c r="I455" s="173">
        <f t="shared" si="258"/>
        <v>253.98131686743918</v>
      </c>
      <c r="J455" s="168"/>
      <c r="K455" s="188" t="s">
        <v>58</v>
      </c>
      <c r="L455" s="371"/>
      <c r="M455" s="372"/>
      <c r="N455" s="372"/>
      <c r="O455" s="373"/>
      <c r="P455" s="175">
        <v>0</v>
      </c>
      <c r="Q455" s="371"/>
      <c r="R455" s="378"/>
      <c r="S455" s="177">
        <f t="shared" si="259"/>
        <v>0</v>
      </c>
    </row>
    <row r="456" spans="1:19" ht="15">
      <c r="A456" s="178" t="s">
        <v>12</v>
      </c>
      <c r="B456" s="371"/>
      <c r="C456" s="372"/>
      <c r="D456" s="372"/>
      <c r="E456" s="373"/>
      <c r="F456" s="179">
        <v>0</v>
      </c>
      <c r="G456" s="371"/>
      <c r="H456" s="373"/>
      <c r="I456" s="181">
        <f t="shared" si="258"/>
        <v>0</v>
      </c>
      <c r="J456" s="168"/>
      <c r="K456" s="182" t="s">
        <v>12</v>
      </c>
      <c r="L456" s="371"/>
      <c r="M456" s="372"/>
      <c r="N456" s="372"/>
      <c r="O456" s="373"/>
      <c r="P456" s="183">
        <v>0</v>
      </c>
      <c r="Q456" s="371"/>
      <c r="R456" s="378"/>
      <c r="S456" s="185">
        <f t="shared" si="259"/>
        <v>0</v>
      </c>
    </row>
    <row r="457" spans="1:19" ht="15">
      <c r="A457" s="186" t="s">
        <v>59</v>
      </c>
      <c r="B457" s="371"/>
      <c r="C457" s="372"/>
      <c r="D457" s="372"/>
      <c r="E457" s="373"/>
      <c r="F457" s="175">
        <v>0</v>
      </c>
      <c r="G457" s="371"/>
      <c r="H457" s="373"/>
      <c r="I457" s="173">
        <f t="shared" si="258"/>
        <v>0</v>
      </c>
      <c r="J457" s="168"/>
      <c r="K457" s="188" t="s">
        <v>59</v>
      </c>
      <c r="L457" s="371"/>
      <c r="M457" s="372"/>
      <c r="N457" s="372"/>
      <c r="O457" s="373"/>
      <c r="P457" s="175">
        <v>0</v>
      </c>
      <c r="Q457" s="371"/>
      <c r="R457" s="378"/>
      <c r="S457" s="177">
        <f t="shared" si="259"/>
        <v>0</v>
      </c>
    </row>
    <row r="458" spans="1:19" ht="15">
      <c r="A458" s="178" t="s">
        <v>17</v>
      </c>
      <c r="B458" s="371"/>
      <c r="C458" s="372"/>
      <c r="D458" s="372"/>
      <c r="E458" s="373"/>
      <c r="F458" s="179">
        <v>0</v>
      </c>
      <c r="G458" s="371"/>
      <c r="H458" s="373"/>
      <c r="I458" s="181">
        <f t="shared" si="258"/>
        <v>0</v>
      </c>
      <c r="J458" s="168"/>
      <c r="K458" s="182" t="s">
        <v>17</v>
      </c>
      <c r="L458" s="371"/>
      <c r="M458" s="372"/>
      <c r="N458" s="372"/>
      <c r="O458" s="373"/>
      <c r="P458" s="183">
        <v>0</v>
      </c>
      <c r="Q458" s="371"/>
      <c r="R458" s="378"/>
      <c r="S458" s="185">
        <f t="shared" si="259"/>
        <v>0</v>
      </c>
    </row>
    <row r="459" spans="1:19" ht="15">
      <c r="A459" s="186" t="s">
        <v>139</v>
      </c>
      <c r="B459" s="371"/>
      <c r="C459" s="372"/>
      <c r="D459" s="372"/>
      <c r="E459" s="373"/>
      <c r="F459" s="175">
        <v>0</v>
      </c>
      <c r="G459" s="371"/>
      <c r="H459" s="373"/>
      <c r="I459" s="173">
        <f t="shared" si="258"/>
        <v>0</v>
      </c>
      <c r="J459" s="168"/>
      <c r="K459" s="188" t="s">
        <v>139</v>
      </c>
      <c r="L459" s="371"/>
      <c r="M459" s="372"/>
      <c r="N459" s="372"/>
      <c r="O459" s="373"/>
      <c r="P459" s="175">
        <v>0</v>
      </c>
      <c r="Q459" s="371"/>
      <c r="R459" s="378"/>
      <c r="S459" s="177">
        <f t="shared" si="259"/>
        <v>0</v>
      </c>
    </row>
    <row r="460" spans="1:19" ht="15">
      <c r="A460" s="178" t="s">
        <v>25</v>
      </c>
      <c r="B460" s="371"/>
      <c r="C460" s="372"/>
      <c r="D460" s="372"/>
      <c r="E460" s="373"/>
      <c r="F460" s="179">
        <v>757.45599228908873</v>
      </c>
      <c r="G460" s="371"/>
      <c r="H460" s="373"/>
      <c r="I460" s="181">
        <f t="shared" si="258"/>
        <v>757.45599228908873</v>
      </c>
      <c r="J460" s="168"/>
      <c r="K460" s="182" t="s">
        <v>25</v>
      </c>
      <c r="L460" s="371"/>
      <c r="M460" s="372"/>
      <c r="N460" s="372"/>
      <c r="O460" s="373"/>
      <c r="P460" s="183">
        <v>0</v>
      </c>
      <c r="Q460" s="371"/>
      <c r="R460" s="378"/>
      <c r="S460" s="185">
        <f t="shared" si="259"/>
        <v>0</v>
      </c>
    </row>
    <row r="461" spans="1:19" ht="15">
      <c r="A461" s="186" t="s">
        <v>24</v>
      </c>
      <c r="B461" s="371"/>
      <c r="C461" s="372"/>
      <c r="D461" s="372"/>
      <c r="E461" s="373"/>
      <c r="F461" s="175">
        <v>0</v>
      </c>
      <c r="G461" s="371"/>
      <c r="H461" s="373"/>
      <c r="I461" s="173">
        <f t="shared" si="258"/>
        <v>0</v>
      </c>
      <c r="J461" s="168"/>
      <c r="K461" s="188" t="s">
        <v>24</v>
      </c>
      <c r="L461" s="371"/>
      <c r="M461" s="372"/>
      <c r="N461" s="372"/>
      <c r="O461" s="373"/>
      <c r="P461" s="175">
        <v>0</v>
      </c>
      <c r="Q461" s="371"/>
      <c r="R461" s="378"/>
      <c r="S461" s="177">
        <f t="shared" si="259"/>
        <v>0</v>
      </c>
    </row>
    <row r="462" spans="1:19" ht="15">
      <c r="A462" s="178" t="s">
        <v>60</v>
      </c>
      <c r="B462" s="371"/>
      <c r="C462" s="372"/>
      <c r="D462" s="372"/>
      <c r="E462" s="373"/>
      <c r="F462" s="179">
        <v>0</v>
      </c>
      <c r="G462" s="371"/>
      <c r="H462" s="373"/>
      <c r="I462" s="181">
        <f t="shared" si="258"/>
        <v>0</v>
      </c>
      <c r="J462" s="168"/>
      <c r="K462" s="182" t="s">
        <v>60</v>
      </c>
      <c r="L462" s="371"/>
      <c r="M462" s="372"/>
      <c r="N462" s="372"/>
      <c r="O462" s="373"/>
      <c r="P462" s="183">
        <v>0</v>
      </c>
      <c r="Q462" s="371"/>
      <c r="R462" s="378"/>
      <c r="S462" s="185">
        <f t="shared" si="259"/>
        <v>0</v>
      </c>
    </row>
    <row r="463" spans="1:19" ht="15">
      <c r="A463" s="186" t="s">
        <v>22</v>
      </c>
      <c r="B463" s="371"/>
      <c r="C463" s="372"/>
      <c r="D463" s="372"/>
      <c r="E463" s="373"/>
      <c r="F463" s="175">
        <v>15.877265985413212</v>
      </c>
      <c r="G463" s="371"/>
      <c r="H463" s="373"/>
      <c r="I463" s="173">
        <f t="shared" si="258"/>
        <v>15.877265985413212</v>
      </c>
      <c r="J463" s="168"/>
      <c r="K463" s="188" t="s">
        <v>22</v>
      </c>
      <c r="L463" s="371"/>
      <c r="M463" s="372"/>
      <c r="N463" s="372"/>
      <c r="O463" s="373"/>
      <c r="P463" s="175">
        <v>0</v>
      </c>
      <c r="Q463" s="371"/>
      <c r="R463" s="378"/>
      <c r="S463" s="177">
        <f t="shared" si="259"/>
        <v>0</v>
      </c>
    </row>
    <row r="464" spans="1:19" ht="15">
      <c r="A464" s="178" t="s">
        <v>21</v>
      </c>
      <c r="B464" s="371"/>
      <c r="C464" s="372"/>
      <c r="D464" s="372"/>
      <c r="E464" s="373"/>
      <c r="F464" s="179">
        <v>0</v>
      </c>
      <c r="G464" s="371"/>
      <c r="H464" s="373"/>
      <c r="I464" s="181">
        <f t="shared" si="258"/>
        <v>0</v>
      </c>
      <c r="J464" s="168"/>
      <c r="K464" s="182" t="s">
        <v>21</v>
      </c>
      <c r="L464" s="371"/>
      <c r="M464" s="372"/>
      <c r="N464" s="372"/>
      <c r="O464" s="373"/>
      <c r="P464" s="183">
        <v>0</v>
      </c>
      <c r="Q464" s="371"/>
      <c r="R464" s="378"/>
      <c r="S464" s="185">
        <f t="shared" si="259"/>
        <v>0</v>
      </c>
    </row>
    <row r="465" spans="1:19" ht="15">
      <c r="A465" s="189" t="s">
        <v>64</v>
      </c>
      <c r="B465" s="371"/>
      <c r="C465" s="372"/>
      <c r="D465" s="372"/>
      <c r="E465" s="373"/>
      <c r="F465" s="175">
        <v>0</v>
      </c>
      <c r="G465" s="371"/>
      <c r="H465" s="373"/>
      <c r="I465" s="173">
        <f t="shared" si="258"/>
        <v>0</v>
      </c>
      <c r="J465" s="168"/>
      <c r="K465" s="190" t="s">
        <v>64</v>
      </c>
      <c r="L465" s="371"/>
      <c r="M465" s="372"/>
      <c r="N465" s="372"/>
      <c r="O465" s="373"/>
      <c r="P465" s="175">
        <v>0</v>
      </c>
      <c r="Q465" s="371"/>
      <c r="R465" s="378"/>
      <c r="S465" s="177">
        <f t="shared" si="259"/>
        <v>0</v>
      </c>
    </row>
    <row r="466" spans="1:19">
      <c r="A466" s="191" t="s">
        <v>23</v>
      </c>
      <c r="B466" s="371"/>
      <c r="C466" s="372"/>
      <c r="D466" s="372"/>
      <c r="E466" s="373"/>
      <c r="F466" s="192">
        <v>0</v>
      </c>
      <c r="G466" s="371"/>
      <c r="H466" s="373"/>
      <c r="I466" s="194">
        <f t="shared" si="258"/>
        <v>0</v>
      </c>
      <c r="J466" s="168"/>
      <c r="K466" s="195" t="s">
        <v>23</v>
      </c>
      <c r="L466" s="371"/>
      <c r="M466" s="372"/>
      <c r="N466" s="372"/>
      <c r="O466" s="373"/>
      <c r="P466" s="196">
        <v>0</v>
      </c>
      <c r="Q466" s="371"/>
      <c r="R466" s="378"/>
      <c r="S466" s="198">
        <f t="shared" si="259"/>
        <v>0</v>
      </c>
    </row>
    <row r="467" spans="1:19">
      <c r="A467" s="199" t="s">
        <v>19</v>
      </c>
      <c r="B467" s="371"/>
      <c r="C467" s="372"/>
      <c r="D467" s="372"/>
      <c r="E467" s="373"/>
      <c r="F467" s="200">
        <v>0</v>
      </c>
      <c r="G467" s="371"/>
      <c r="H467" s="373"/>
      <c r="I467" s="202">
        <f t="shared" si="258"/>
        <v>0</v>
      </c>
      <c r="J467" s="168"/>
      <c r="K467" s="203" t="s">
        <v>19</v>
      </c>
      <c r="L467" s="371"/>
      <c r="M467" s="372"/>
      <c r="N467" s="372"/>
      <c r="O467" s="373"/>
      <c r="P467" s="200">
        <v>0</v>
      </c>
      <c r="Q467" s="371"/>
      <c r="R467" s="378"/>
      <c r="S467" s="205">
        <f t="shared" si="259"/>
        <v>0</v>
      </c>
    </row>
    <row r="468" spans="1:19">
      <c r="A468" s="191" t="s">
        <v>20</v>
      </c>
      <c r="B468" s="371"/>
      <c r="C468" s="372"/>
      <c r="D468" s="372"/>
      <c r="E468" s="373"/>
      <c r="F468" s="192">
        <v>0</v>
      </c>
      <c r="G468" s="371"/>
      <c r="H468" s="373"/>
      <c r="I468" s="194">
        <f t="shared" si="258"/>
        <v>0</v>
      </c>
      <c r="J468" s="168"/>
      <c r="K468" s="195" t="s">
        <v>20</v>
      </c>
      <c r="L468" s="371"/>
      <c r="M468" s="372"/>
      <c r="N468" s="372"/>
      <c r="O468" s="373"/>
      <c r="P468" s="196">
        <v>0</v>
      </c>
      <c r="Q468" s="371"/>
      <c r="R468" s="378"/>
      <c r="S468" s="198">
        <f t="shared" si="259"/>
        <v>0</v>
      </c>
    </row>
    <row r="469" spans="1:19" ht="15" thickBot="1">
      <c r="A469" s="206" t="s">
        <v>11</v>
      </c>
      <c r="B469" s="374"/>
      <c r="C469" s="375"/>
      <c r="D469" s="375"/>
      <c r="E469" s="376"/>
      <c r="F469" s="207">
        <v>0</v>
      </c>
      <c r="G469" s="374"/>
      <c r="H469" s="376"/>
      <c r="I469" s="209">
        <f t="shared" si="258"/>
        <v>0</v>
      </c>
      <c r="J469" s="168"/>
      <c r="K469" s="210" t="s">
        <v>11</v>
      </c>
      <c r="L469" s="374"/>
      <c r="M469" s="375"/>
      <c r="N469" s="375"/>
      <c r="O469" s="376"/>
      <c r="P469" s="207">
        <v>0</v>
      </c>
      <c r="Q469" s="374"/>
      <c r="R469" s="379"/>
      <c r="S469" s="212">
        <f t="shared" si="259"/>
        <v>0</v>
      </c>
    </row>
    <row r="470" spans="1:19" ht="15">
      <c r="A470" s="213" t="s">
        <v>26</v>
      </c>
      <c r="B470" s="214">
        <f>SUM(B449:B465)</f>
        <v>0</v>
      </c>
      <c r="C470" s="214">
        <f t="shared" ref="C470:H470" si="260">SUM(C449:C465)</f>
        <v>0</v>
      </c>
      <c r="D470" s="214">
        <f t="shared" si="260"/>
        <v>0</v>
      </c>
      <c r="E470" s="214">
        <f t="shared" si="260"/>
        <v>0</v>
      </c>
      <c r="F470" s="214">
        <f t="shared" si="260"/>
        <v>1027.7015417540576</v>
      </c>
      <c r="G470" s="214">
        <f t="shared" si="260"/>
        <v>0</v>
      </c>
      <c r="H470" s="216">
        <f t="shared" si="260"/>
        <v>0</v>
      </c>
      <c r="I470" s="173">
        <f t="shared" ref="I470" si="261">SUM(I449:I465)</f>
        <v>1027.7015417540576</v>
      </c>
      <c r="J470" s="168"/>
      <c r="K470" s="215" t="s">
        <v>26</v>
      </c>
      <c r="L470" s="214">
        <f>SUM(L449:L465)</f>
        <v>0</v>
      </c>
      <c r="M470" s="214">
        <f t="shared" ref="M470:R470" si="262">SUM(M449:M465)</f>
        <v>0</v>
      </c>
      <c r="N470" s="214">
        <f t="shared" si="262"/>
        <v>0</v>
      </c>
      <c r="O470" s="214">
        <f t="shared" si="262"/>
        <v>0</v>
      </c>
      <c r="P470" s="214">
        <f t="shared" si="262"/>
        <v>0</v>
      </c>
      <c r="Q470" s="214">
        <f t="shared" si="262"/>
        <v>0</v>
      </c>
      <c r="R470" s="216">
        <f t="shared" si="262"/>
        <v>0</v>
      </c>
      <c r="S470" s="217">
        <f t="shared" ref="S470" si="263">SUM(S449:S465)</f>
        <v>0</v>
      </c>
    </row>
    <row r="471" spans="1:19" ht="15" thickBot="1">
      <c r="A471" s="30" t="s">
        <v>88</v>
      </c>
      <c r="B471" s="47">
        <f>IF($I470=0,"-",B470/$I470)</f>
        <v>0</v>
      </c>
      <c r="C471" s="47">
        <f t="shared" ref="C471:H471" si="264">IF($I470=0,"-",C470/$I470)</f>
        <v>0</v>
      </c>
      <c r="D471" s="47">
        <f t="shared" si="264"/>
        <v>0</v>
      </c>
      <c r="E471" s="47">
        <f t="shared" si="264"/>
        <v>0</v>
      </c>
      <c r="F471" s="47">
        <f t="shared" si="264"/>
        <v>1</v>
      </c>
      <c r="G471" s="47">
        <f t="shared" si="264"/>
        <v>0</v>
      </c>
      <c r="H471" s="70">
        <f t="shared" si="264"/>
        <v>0</v>
      </c>
      <c r="I471" s="48">
        <f>SUM(B471:H471)</f>
        <v>1</v>
      </c>
      <c r="J471" s="23"/>
      <c r="K471" s="81" t="s">
        <v>88</v>
      </c>
      <c r="L471" s="98" t="str">
        <f>IF($S470=0,"-",L470/$S470)</f>
        <v>-</v>
      </c>
      <c r="M471" s="98" t="str">
        <f t="shared" ref="M471:R471" si="265">IF($S470=0,"-",M470/$S470)</f>
        <v>-</v>
      </c>
      <c r="N471" s="98" t="str">
        <f t="shared" si="265"/>
        <v>-</v>
      </c>
      <c r="O471" s="98" t="str">
        <f t="shared" si="265"/>
        <v>-</v>
      </c>
      <c r="P471" s="98" t="str">
        <f t="shared" si="265"/>
        <v>-</v>
      </c>
      <c r="Q471" s="98" t="str">
        <f t="shared" si="265"/>
        <v>-</v>
      </c>
      <c r="R471" s="99" t="str">
        <f t="shared" si="265"/>
        <v>-</v>
      </c>
      <c r="S471" s="100">
        <f>SUM(L471:R471)</f>
        <v>0</v>
      </c>
    </row>
    <row r="472" spans="1:19" ht="15" thickBot="1">
      <c r="A472" s="247"/>
      <c r="B472" s="247"/>
      <c r="C472" s="247"/>
      <c r="D472" s="247"/>
      <c r="E472" s="247"/>
      <c r="F472" s="247"/>
      <c r="G472" s="247"/>
      <c r="H472" s="247"/>
      <c r="I472" s="247"/>
      <c r="K472" s="247"/>
      <c r="L472" s="247"/>
      <c r="M472" s="247"/>
      <c r="N472" s="247"/>
      <c r="O472" s="247"/>
      <c r="P472" s="247"/>
      <c r="Q472" s="247"/>
      <c r="R472" s="247"/>
      <c r="S472" s="247"/>
    </row>
    <row r="473" spans="1:19" ht="28.5">
      <c r="A473" s="364" t="s">
        <v>45</v>
      </c>
      <c r="B473" s="164" t="s">
        <v>0</v>
      </c>
      <c r="C473" s="164" t="s">
        <v>1</v>
      </c>
      <c r="D473" s="164" t="s">
        <v>2</v>
      </c>
      <c r="E473" s="164" t="s">
        <v>3</v>
      </c>
      <c r="F473" s="164" t="s">
        <v>27</v>
      </c>
      <c r="G473" s="164" t="s">
        <v>4</v>
      </c>
      <c r="H473" s="164" t="s">
        <v>5</v>
      </c>
      <c r="I473" s="165" t="s">
        <v>6</v>
      </c>
      <c r="K473" s="366" t="s">
        <v>45</v>
      </c>
      <c r="L473" s="166" t="s">
        <v>0</v>
      </c>
      <c r="M473" s="166" t="s">
        <v>1</v>
      </c>
      <c r="N473" s="166" t="s">
        <v>2</v>
      </c>
      <c r="O473" s="166" t="s">
        <v>3</v>
      </c>
      <c r="P473" s="166" t="s">
        <v>27</v>
      </c>
      <c r="Q473" s="166" t="s">
        <v>4</v>
      </c>
      <c r="R473" s="166" t="s">
        <v>5</v>
      </c>
      <c r="S473" s="167" t="s">
        <v>6</v>
      </c>
    </row>
    <row r="474" spans="1:19" ht="15">
      <c r="A474" s="365" t="s">
        <v>45</v>
      </c>
      <c r="B474" s="318" t="s">
        <v>69</v>
      </c>
      <c r="C474" s="319"/>
      <c r="D474" s="319"/>
      <c r="E474" s="319"/>
      <c r="F474" s="319"/>
      <c r="G474" s="319"/>
      <c r="H474" s="319"/>
      <c r="I474" s="320"/>
      <c r="K474" s="367" t="s">
        <v>45</v>
      </c>
      <c r="L474" s="321" t="s">
        <v>69</v>
      </c>
      <c r="M474" s="322"/>
      <c r="N474" s="322"/>
      <c r="O474" s="322"/>
      <c r="P474" s="322"/>
      <c r="Q474" s="322"/>
      <c r="R474" s="322"/>
      <c r="S474" s="323"/>
    </row>
    <row r="475" spans="1:19" ht="15">
      <c r="A475" s="170" t="s">
        <v>7</v>
      </c>
      <c r="B475" s="368"/>
      <c r="C475" s="369"/>
      <c r="D475" s="369"/>
      <c r="E475" s="370"/>
      <c r="F475" s="171">
        <v>0</v>
      </c>
      <c r="G475" s="368"/>
      <c r="H475" s="370"/>
      <c r="I475" s="173">
        <f>SUM(B475:H475)</f>
        <v>0</v>
      </c>
      <c r="J475" s="168"/>
      <c r="K475" s="222" t="s">
        <v>7</v>
      </c>
      <c r="L475" s="368"/>
      <c r="M475" s="369"/>
      <c r="N475" s="369"/>
      <c r="O475" s="370"/>
      <c r="P475" s="171">
        <v>0</v>
      </c>
      <c r="Q475" s="368"/>
      <c r="R475" s="377"/>
      <c r="S475" s="224">
        <f>SUM(L475:R475)</f>
        <v>0</v>
      </c>
    </row>
    <row r="476" spans="1:19" ht="15">
      <c r="A476" s="178" t="s">
        <v>8</v>
      </c>
      <c r="B476" s="371"/>
      <c r="C476" s="372"/>
      <c r="D476" s="372"/>
      <c r="E476" s="373"/>
      <c r="F476" s="179">
        <v>0</v>
      </c>
      <c r="G476" s="371"/>
      <c r="H476" s="373"/>
      <c r="I476" s="181">
        <f t="shared" ref="I476:I495" si="266">SUM(B476:H476)</f>
        <v>0</v>
      </c>
      <c r="J476" s="168"/>
      <c r="K476" s="182" t="s">
        <v>8</v>
      </c>
      <c r="L476" s="371"/>
      <c r="M476" s="372"/>
      <c r="N476" s="372"/>
      <c r="O476" s="373"/>
      <c r="P476" s="183">
        <v>0</v>
      </c>
      <c r="Q476" s="371"/>
      <c r="R476" s="378"/>
      <c r="S476" s="185">
        <f t="shared" ref="S476:S495" si="267">SUM(L476:R476)</f>
        <v>0</v>
      </c>
    </row>
    <row r="477" spans="1:19" ht="15">
      <c r="A477" s="186" t="s">
        <v>10</v>
      </c>
      <c r="B477" s="371"/>
      <c r="C477" s="372"/>
      <c r="D477" s="372"/>
      <c r="E477" s="373"/>
      <c r="F477" s="175">
        <v>0</v>
      </c>
      <c r="G477" s="371"/>
      <c r="H477" s="373"/>
      <c r="I477" s="173">
        <f t="shared" si="266"/>
        <v>0</v>
      </c>
      <c r="J477" s="168"/>
      <c r="K477" s="188" t="s">
        <v>10</v>
      </c>
      <c r="L477" s="371"/>
      <c r="M477" s="372"/>
      <c r="N477" s="372"/>
      <c r="O477" s="373"/>
      <c r="P477" s="175">
        <v>0</v>
      </c>
      <c r="Q477" s="371"/>
      <c r="R477" s="378"/>
      <c r="S477" s="177">
        <f t="shared" si="267"/>
        <v>0</v>
      </c>
    </row>
    <row r="478" spans="1:19" ht="15">
      <c r="A478" s="178" t="s">
        <v>56</v>
      </c>
      <c r="B478" s="371"/>
      <c r="C478" s="372"/>
      <c r="D478" s="372"/>
      <c r="E478" s="373"/>
      <c r="F478" s="179">
        <v>0</v>
      </c>
      <c r="G478" s="371"/>
      <c r="H478" s="373"/>
      <c r="I478" s="181">
        <f t="shared" si="266"/>
        <v>0</v>
      </c>
      <c r="J478" s="168"/>
      <c r="K478" s="182" t="s">
        <v>56</v>
      </c>
      <c r="L478" s="371"/>
      <c r="M478" s="372"/>
      <c r="N478" s="372"/>
      <c r="O478" s="373"/>
      <c r="P478" s="183">
        <v>0</v>
      </c>
      <c r="Q478" s="371"/>
      <c r="R478" s="378"/>
      <c r="S478" s="185">
        <f t="shared" si="267"/>
        <v>0</v>
      </c>
    </row>
    <row r="479" spans="1:19" ht="15">
      <c r="A479" s="186" t="s">
        <v>16</v>
      </c>
      <c r="B479" s="371"/>
      <c r="C479" s="372"/>
      <c r="D479" s="372"/>
      <c r="E479" s="373"/>
      <c r="F479" s="175">
        <v>0</v>
      </c>
      <c r="G479" s="371"/>
      <c r="H479" s="373"/>
      <c r="I479" s="173">
        <f t="shared" si="266"/>
        <v>0</v>
      </c>
      <c r="J479" s="168"/>
      <c r="K479" s="188" t="s">
        <v>16</v>
      </c>
      <c r="L479" s="371"/>
      <c r="M479" s="372"/>
      <c r="N479" s="372"/>
      <c r="O479" s="373"/>
      <c r="P479" s="175">
        <v>0</v>
      </c>
      <c r="Q479" s="371"/>
      <c r="R479" s="378"/>
      <c r="S479" s="177">
        <f t="shared" si="267"/>
        <v>0</v>
      </c>
    </row>
    <row r="480" spans="1:19" ht="15">
      <c r="A480" s="178" t="s">
        <v>15</v>
      </c>
      <c r="B480" s="371"/>
      <c r="C480" s="372"/>
      <c r="D480" s="372"/>
      <c r="E480" s="373"/>
      <c r="F480" s="179">
        <v>0</v>
      </c>
      <c r="G480" s="371"/>
      <c r="H480" s="373"/>
      <c r="I480" s="181">
        <f t="shared" si="266"/>
        <v>0</v>
      </c>
      <c r="J480" s="168"/>
      <c r="K480" s="182" t="s">
        <v>15</v>
      </c>
      <c r="L480" s="371"/>
      <c r="M480" s="372"/>
      <c r="N480" s="372"/>
      <c r="O480" s="373"/>
      <c r="P480" s="183">
        <v>0</v>
      </c>
      <c r="Q480" s="371"/>
      <c r="R480" s="378"/>
      <c r="S480" s="185">
        <f t="shared" si="267"/>
        <v>0</v>
      </c>
    </row>
    <row r="481" spans="1:19" ht="15">
      <c r="A481" s="186" t="s">
        <v>58</v>
      </c>
      <c r="B481" s="371"/>
      <c r="C481" s="372"/>
      <c r="D481" s="372"/>
      <c r="E481" s="373"/>
      <c r="F481" s="175">
        <v>29900.828391611212</v>
      </c>
      <c r="G481" s="371"/>
      <c r="H481" s="373"/>
      <c r="I481" s="173">
        <f t="shared" si="266"/>
        <v>29900.828391611212</v>
      </c>
      <c r="J481" s="168"/>
      <c r="K481" s="188" t="s">
        <v>58</v>
      </c>
      <c r="L481" s="371"/>
      <c r="M481" s="372"/>
      <c r="N481" s="372"/>
      <c r="O481" s="373"/>
      <c r="P481" s="175">
        <v>5932.006280061466</v>
      </c>
      <c r="Q481" s="371"/>
      <c r="R481" s="378"/>
      <c r="S481" s="177">
        <f t="shared" si="267"/>
        <v>5932.006280061466</v>
      </c>
    </row>
    <row r="482" spans="1:19" ht="15">
      <c r="A482" s="178" t="s">
        <v>12</v>
      </c>
      <c r="B482" s="371"/>
      <c r="C482" s="372"/>
      <c r="D482" s="372"/>
      <c r="E482" s="373"/>
      <c r="F482" s="179">
        <v>12209.444894446313</v>
      </c>
      <c r="G482" s="371"/>
      <c r="H482" s="373"/>
      <c r="I482" s="181">
        <f t="shared" si="266"/>
        <v>12209.444894446313</v>
      </c>
      <c r="J482" s="168"/>
      <c r="K482" s="182" t="s">
        <v>12</v>
      </c>
      <c r="L482" s="371"/>
      <c r="M482" s="372"/>
      <c r="N482" s="372"/>
      <c r="O482" s="373"/>
      <c r="P482" s="183">
        <v>3469.8614386465729</v>
      </c>
      <c r="Q482" s="371"/>
      <c r="R482" s="378"/>
      <c r="S482" s="185">
        <f t="shared" si="267"/>
        <v>3469.8614386465729</v>
      </c>
    </row>
    <row r="483" spans="1:19" ht="15">
      <c r="A483" s="186" t="s">
        <v>59</v>
      </c>
      <c r="B483" s="371"/>
      <c r="C483" s="372"/>
      <c r="D483" s="372"/>
      <c r="E483" s="373"/>
      <c r="F483" s="175">
        <v>0</v>
      </c>
      <c r="G483" s="371"/>
      <c r="H483" s="373"/>
      <c r="I483" s="173">
        <f t="shared" si="266"/>
        <v>0</v>
      </c>
      <c r="J483" s="168"/>
      <c r="K483" s="188" t="s">
        <v>59</v>
      </c>
      <c r="L483" s="371"/>
      <c r="M483" s="372"/>
      <c r="N483" s="372"/>
      <c r="O483" s="373"/>
      <c r="P483" s="175">
        <v>0</v>
      </c>
      <c r="Q483" s="371"/>
      <c r="R483" s="378"/>
      <c r="S483" s="177">
        <f t="shared" si="267"/>
        <v>0</v>
      </c>
    </row>
    <row r="484" spans="1:19" ht="15">
      <c r="A484" s="178" t="s">
        <v>17</v>
      </c>
      <c r="B484" s="371"/>
      <c r="C484" s="372"/>
      <c r="D484" s="372"/>
      <c r="E484" s="373"/>
      <c r="F484" s="179">
        <v>828.96742279326895</v>
      </c>
      <c r="G484" s="371"/>
      <c r="H484" s="373"/>
      <c r="I484" s="181">
        <f t="shared" si="266"/>
        <v>828.96742279326895</v>
      </c>
      <c r="J484" s="168"/>
      <c r="K484" s="182" t="s">
        <v>17</v>
      </c>
      <c r="L484" s="371"/>
      <c r="M484" s="372"/>
      <c r="N484" s="372"/>
      <c r="O484" s="373"/>
      <c r="P484" s="183">
        <v>822.53989239217674</v>
      </c>
      <c r="Q484" s="371"/>
      <c r="R484" s="378"/>
      <c r="S484" s="185">
        <f t="shared" si="267"/>
        <v>822.53989239217674</v>
      </c>
    </row>
    <row r="485" spans="1:19" ht="15">
      <c r="A485" s="186" t="s">
        <v>139</v>
      </c>
      <c r="B485" s="371"/>
      <c r="C485" s="372"/>
      <c r="D485" s="372"/>
      <c r="E485" s="373"/>
      <c r="F485" s="175">
        <v>38.788911163800442</v>
      </c>
      <c r="G485" s="371"/>
      <c r="H485" s="373"/>
      <c r="I485" s="173">
        <f t="shared" si="266"/>
        <v>38.788911163800442</v>
      </c>
      <c r="J485" s="168"/>
      <c r="K485" s="188" t="s">
        <v>139</v>
      </c>
      <c r="L485" s="371"/>
      <c r="M485" s="372"/>
      <c r="N485" s="372"/>
      <c r="O485" s="373"/>
      <c r="P485" s="175">
        <v>30.761652516721323</v>
      </c>
      <c r="Q485" s="371"/>
      <c r="R485" s="378"/>
      <c r="S485" s="177">
        <f t="shared" si="267"/>
        <v>30.761652516721323</v>
      </c>
    </row>
    <row r="486" spans="1:19" ht="15">
      <c r="A486" s="178" t="s">
        <v>25</v>
      </c>
      <c r="B486" s="371"/>
      <c r="C486" s="372"/>
      <c r="D486" s="372"/>
      <c r="E486" s="373"/>
      <c r="F486" s="179">
        <v>1600.1486106004454</v>
      </c>
      <c r="G486" s="371"/>
      <c r="H486" s="373"/>
      <c r="I486" s="181">
        <f t="shared" si="266"/>
        <v>1600.1486106004454</v>
      </c>
      <c r="J486" s="168"/>
      <c r="K486" s="182" t="s">
        <v>25</v>
      </c>
      <c r="L486" s="371"/>
      <c r="M486" s="372"/>
      <c r="N486" s="372"/>
      <c r="O486" s="373"/>
      <c r="P486" s="183">
        <v>2.0605739337042905E-13</v>
      </c>
      <c r="Q486" s="371"/>
      <c r="R486" s="378"/>
      <c r="S486" s="185">
        <f t="shared" si="267"/>
        <v>2.0605739337042905E-13</v>
      </c>
    </row>
    <row r="487" spans="1:19" ht="15">
      <c r="A487" s="186" t="s">
        <v>24</v>
      </c>
      <c r="B487" s="371"/>
      <c r="C487" s="372"/>
      <c r="D487" s="372"/>
      <c r="E487" s="373"/>
      <c r="F487" s="175">
        <v>0</v>
      </c>
      <c r="G487" s="371"/>
      <c r="H487" s="373"/>
      <c r="I487" s="173">
        <f t="shared" si="266"/>
        <v>0</v>
      </c>
      <c r="J487" s="168"/>
      <c r="K487" s="188" t="s">
        <v>24</v>
      </c>
      <c r="L487" s="371"/>
      <c r="M487" s="372"/>
      <c r="N487" s="372"/>
      <c r="O487" s="373"/>
      <c r="P487" s="175">
        <v>0</v>
      </c>
      <c r="Q487" s="371"/>
      <c r="R487" s="378"/>
      <c r="S487" s="177">
        <f t="shared" si="267"/>
        <v>0</v>
      </c>
    </row>
    <row r="488" spans="1:19" ht="15">
      <c r="A488" s="178" t="s">
        <v>60</v>
      </c>
      <c r="B488" s="371"/>
      <c r="C488" s="372"/>
      <c r="D488" s="372"/>
      <c r="E488" s="373"/>
      <c r="F488" s="179">
        <v>0</v>
      </c>
      <c r="G488" s="371"/>
      <c r="H488" s="373"/>
      <c r="I488" s="181">
        <f t="shared" si="266"/>
        <v>0</v>
      </c>
      <c r="J488" s="168"/>
      <c r="K488" s="182" t="s">
        <v>60</v>
      </c>
      <c r="L488" s="371"/>
      <c r="M488" s="372"/>
      <c r="N488" s="372"/>
      <c r="O488" s="373"/>
      <c r="P488" s="183">
        <v>0</v>
      </c>
      <c r="Q488" s="371"/>
      <c r="R488" s="378"/>
      <c r="S488" s="185">
        <f t="shared" si="267"/>
        <v>0</v>
      </c>
    </row>
    <row r="489" spans="1:19" ht="15">
      <c r="A489" s="186" t="s">
        <v>22</v>
      </c>
      <c r="B489" s="371"/>
      <c r="C489" s="372"/>
      <c r="D489" s="372"/>
      <c r="E489" s="373"/>
      <c r="F489" s="175">
        <v>3131.8366927470047</v>
      </c>
      <c r="G489" s="371"/>
      <c r="H489" s="373"/>
      <c r="I489" s="173">
        <f t="shared" si="266"/>
        <v>3131.8366927470047</v>
      </c>
      <c r="J489" s="168"/>
      <c r="K489" s="188" t="s">
        <v>22</v>
      </c>
      <c r="L489" s="371"/>
      <c r="M489" s="372"/>
      <c r="N489" s="372"/>
      <c r="O489" s="373"/>
      <c r="P489" s="175">
        <v>1140.5404045905627</v>
      </c>
      <c r="Q489" s="371"/>
      <c r="R489" s="378"/>
      <c r="S489" s="177">
        <f t="shared" si="267"/>
        <v>1140.5404045905627</v>
      </c>
    </row>
    <row r="490" spans="1:19" ht="15">
      <c r="A490" s="178" t="s">
        <v>21</v>
      </c>
      <c r="B490" s="371"/>
      <c r="C490" s="372"/>
      <c r="D490" s="372"/>
      <c r="E490" s="373"/>
      <c r="F490" s="179">
        <v>0</v>
      </c>
      <c r="G490" s="371"/>
      <c r="H490" s="373"/>
      <c r="I490" s="181">
        <f t="shared" si="266"/>
        <v>0</v>
      </c>
      <c r="J490" s="168"/>
      <c r="K490" s="182" t="s">
        <v>21</v>
      </c>
      <c r="L490" s="371"/>
      <c r="M490" s="372"/>
      <c r="N490" s="372"/>
      <c r="O490" s="373"/>
      <c r="P490" s="183">
        <v>0</v>
      </c>
      <c r="Q490" s="371"/>
      <c r="R490" s="378"/>
      <c r="S490" s="185">
        <f t="shared" si="267"/>
        <v>0</v>
      </c>
    </row>
    <row r="491" spans="1:19" ht="15">
      <c r="A491" s="189" t="s">
        <v>64</v>
      </c>
      <c r="B491" s="371"/>
      <c r="C491" s="372"/>
      <c r="D491" s="372"/>
      <c r="E491" s="373"/>
      <c r="F491" s="175">
        <v>0</v>
      </c>
      <c r="G491" s="371"/>
      <c r="H491" s="373"/>
      <c r="I491" s="173">
        <f t="shared" si="266"/>
        <v>0</v>
      </c>
      <c r="J491" s="168"/>
      <c r="K491" s="190" t="s">
        <v>64</v>
      </c>
      <c r="L491" s="371"/>
      <c r="M491" s="372"/>
      <c r="N491" s="372"/>
      <c r="O491" s="373"/>
      <c r="P491" s="175">
        <v>0</v>
      </c>
      <c r="Q491" s="371"/>
      <c r="R491" s="378"/>
      <c r="S491" s="177">
        <f t="shared" si="267"/>
        <v>0</v>
      </c>
    </row>
    <row r="492" spans="1:19">
      <c r="A492" s="191" t="s">
        <v>23</v>
      </c>
      <c r="B492" s="371"/>
      <c r="C492" s="372"/>
      <c r="D492" s="372"/>
      <c r="E492" s="373"/>
      <c r="F492" s="192">
        <v>0</v>
      </c>
      <c r="G492" s="371"/>
      <c r="H492" s="373"/>
      <c r="I492" s="194">
        <f t="shared" si="266"/>
        <v>0</v>
      </c>
      <c r="J492" s="168"/>
      <c r="K492" s="195" t="s">
        <v>23</v>
      </c>
      <c r="L492" s="371"/>
      <c r="M492" s="372"/>
      <c r="N492" s="372"/>
      <c r="O492" s="373"/>
      <c r="P492" s="196">
        <v>0</v>
      </c>
      <c r="Q492" s="371"/>
      <c r="R492" s="378"/>
      <c r="S492" s="198">
        <f t="shared" si="267"/>
        <v>0</v>
      </c>
    </row>
    <row r="493" spans="1:19">
      <c r="A493" s="199" t="s">
        <v>19</v>
      </c>
      <c r="B493" s="371"/>
      <c r="C493" s="372"/>
      <c r="D493" s="372"/>
      <c r="E493" s="373"/>
      <c r="F493" s="200">
        <v>0</v>
      </c>
      <c r="G493" s="371"/>
      <c r="H493" s="373"/>
      <c r="I493" s="202">
        <f t="shared" si="266"/>
        <v>0</v>
      </c>
      <c r="J493" s="168"/>
      <c r="K493" s="203" t="s">
        <v>19</v>
      </c>
      <c r="L493" s="371"/>
      <c r="M493" s="372"/>
      <c r="N493" s="372"/>
      <c r="O493" s="373"/>
      <c r="P493" s="200">
        <v>0</v>
      </c>
      <c r="Q493" s="371"/>
      <c r="R493" s="378"/>
      <c r="S493" s="205">
        <f t="shared" si="267"/>
        <v>0</v>
      </c>
    </row>
    <row r="494" spans="1:19">
      <c r="A494" s="191" t="s">
        <v>20</v>
      </c>
      <c r="B494" s="371"/>
      <c r="C494" s="372"/>
      <c r="D494" s="372"/>
      <c r="E494" s="373"/>
      <c r="F494" s="192">
        <v>0</v>
      </c>
      <c r="G494" s="371"/>
      <c r="H494" s="373"/>
      <c r="I494" s="194">
        <f t="shared" si="266"/>
        <v>0</v>
      </c>
      <c r="J494" s="168"/>
      <c r="K494" s="195" t="s">
        <v>20</v>
      </c>
      <c r="L494" s="371"/>
      <c r="M494" s="372"/>
      <c r="N494" s="372"/>
      <c r="O494" s="373"/>
      <c r="P494" s="196">
        <v>0</v>
      </c>
      <c r="Q494" s="371"/>
      <c r="R494" s="378"/>
      <c r="S494" s="198">
        <f t="shared" si="267"/>
        <v>0</v>
      </c>
    </row>
    <row r="495" spans="1:19" ht="15" thickBot="1">
      <c r="A495" s="206" t="s">
        <v>11</v>
      </c>
      <c r="B495" s="374"/>
      <c r="C495" s="375"/>
      <c r="D495" s="375"/>
      <c r="E495" s="376"/>
      <c r="F495" s="207">
        <v>0</v>
      </c>
      <c r="G495" s="374"/>
      <c r="H495" s="376"/>
      <c r="I495" s="209">
        <f t="shared" si="266"/>
        <v>0</v>
      </c>
      <c r="J495" s="168"/>
      <c r="K495" s="210" t="s">
        <v>11</v>
      </c>
      <c r="L495" s="374"/>
      <c r="M495" s="375"/>
      <c r="N495" s="375"/>
      <c r="O495" s="376"/>
      <c r="P495" s="207">
        <v>0</v>
      </c>
      <c r="Q495" s="374"/>
      <c r="R495" s="379"/>
      <c r="S495" s="212">
        <f t="shared" si="267"/>
        <v>0</v>
      </c>
    </row>
    <row r="496" spans="1:19" ht="15">
      <c r="A496" s="213" t="s">
        <v>26</v>
      </c>
      <c r="B496" s="214">
        <f>SUM(B475:B491)</f>
        <v>0</v>
      </c>
      <c r="C496" s="214">
        <f t="shared" ref="C496:H496" si="268">SUM(C475:C491)</f>
        <v>0</v>
      </c>
      <c r="D496" s="214">
        <f t="shared" si="268"/>
        <v>0</v>
      </c>
      <c r="E496" s="214">
        <f t="shared" si="268"/>
        <v>0</v>
      </c>
      <c r="F496" s="214">
        <f t="shared" si="268"/>
        <v>47710.014923362047</v>
      </c>
      <c r="G496" s="214">
        <f t="shared" si="268"/>
        <v>0</v>
      </c>
      <c r="H496" s="216">
        <f t="shared" si="268"/>
        <v>0</v>
      </c>
      <c r="I496" s="173">
        <f t="shared" ref="I496" si="269">SUM(I475:I491)</f>
        <v>47710.014923362047</v>
      </c>
      <c r="J496" s="168"/>
      <c r="K496" s="215" t="s">
        <v>26</v>
      </c>
      <c r="L496" s="214">
        <f>SUM(L475:L491)</f>
        <v>0</v>
      </c>
      <c r="M496" s="214">
        <f t="shared" ref="M496:R496" si="270">SUM(M475:M491)</f>
        <v>0</v>
      </c>
      <c r="N496" s="214">
        <f t="shared" si="270"/>
        <v>0</v>
      </c>
      <c r="O496" s="214">
        <f t="shared" si="270"/>
        <v>0</v>
      </c>
      <c r="P496" s="214">
        <f t="shared" si="270"/>
        <v>11395.709668207501</v>
      </c>
      <c r="Q496" s="214">
        <f t="shared" si="270"/>
        <v>0</v>
      </c>
      <c r="R496" s="216">
        <f t="shared" si="270"/>
        <v>0</v>
      </c>
      <c r="S496" s="217">
        <f t="shared" ref="S496" si="271">SUM(S475:S491)</f>
        <v>11395.709668207501</v>
      </c>
    </row>
    <row r="497" spans="1:19" ht="15" thickBot="1">
      <c r="A497" s="30" t="s">
        <v>88</v>
      </c>
      <c r="B497" s="47">
        <f>IF($I496=0,"-",B496/$I496)</f>
        <v>0</v>
      </c>
      <c r="C497" s="47">
        <f t="shared" ref="C497:H497" si="272">IF($I496=0,"-",C496/$I496)</f>
        <v>0</v>
      </c>
      <c r="D497" s="47">
        <f t="shared" si="272"/>
        <v>0</v>
      </c>
      <c r="E497" s="47">
        <f t="shared" si="272"/>
        <v>0</v>
      </c>
      <c r="F497" s="47">
        <f t="shared" si="272"/>
        <v>1</v>
      </c>
      <c r="G497" s="47">
        <f t="shared" si="272"/>
        <v>0</v>
      </c>
      <c r="H497" s="70">
        <f t="shared" si="272"/>
        <v>0</v>
      </c>
      <c r="I497" s="48">
        <f>SUM(B497:H497)</f>
        <v>1</v>
      </c>
      <c r="J497" s="23"/>
      <c r="K497" s="81" t="s">
        <v>88</v>
      </c>
      <c r="L497" s="98">
        <f>IF($S496=0,"-",L496/$S496)</f>
        <v>0</v>
      </c>
      <c r="M497" s="98">
        <f t="shared" ref="M497:R497" si="273">IF($S496=0,"-",M496/$S496)</f>
        <v>0</v>
      </c>
      <c r="N497" s="98">
        <f t="shared" si="273"/>
        <v>0</v>
      </c>
      <c r="O497" s="98">
        <f t="shared" si="273"/>
        <v>0</v>
      </c>
      <c r="P497" s="98">
        <f t="shared" si="273"/>
        <v>1</v>
      </c>
      <c r="Q497" s="98">
        <f t="shared" si="273"/>
        <v>0</v>
      </c>
      <c r="R497" s="99">
        <f t="shared" si="273"/>
        <v>0</v>
      </c>
      <c r="S497" s="100">
        <f>SUM(L497:R497)</f>
        <v>1</v>
      </c>
    </row>
    <row r="498" spans="1:19" ht="15" thickBot="1">
      <c r="A498" s="247"/>
      <c r="B498" s="247"/>
      <c r="C498" s="247"/>
      <c r="D498" s="247"/>
      <c r="E498" s="247"/>
      <c r="F498" s="247"/>
      <c r="G498" s="247"/>
      <c r="H498" s="247"/>
      <c r="I498" s="247"/>
      <c r="K498" s="247"/>
      <c r="L498" s="247"/>
      <c r="M498" s="247"/>
      <c r="N498" s="247"/>
      <c r="O498" s="247"/>
      <c r="P498" s="247"/>
      <c r="Q498" s="247"/>
      <c r="R498" s="247"/>
      <c r="S498" s="247"/>
    </row>
    <row r="499" spans="1:19" ht="28.5">
      <c r="A499" s="364" t="s">
        <v>46</v>
      </c>
      <c r="B499" s="164" t="s">
        <v>0</v>
      </c>
      <c r="C499" s="164" t="s">
        <v>1</v>
      </c>
      <c r="D499" s="164" t="s">
        <v>2</v>
      </c>
      <c r="E499" s="164" t="s">
        <v>3</v>
      </c>
      <c r="F499" s="164" t="s">
        <v>27</v>
      </c>
      <c r="G499" s="164" t="s">
        <v>4</v>
      </c>
      <c r="H499" s="164" t="s">
        <v>5</v>
      </c>
      <c r="I499" s="165" t="s">
        <v>6</v>
      </c>
      <c r="K499" s="366" t="s">
        <v>46</v>
      </c>
      <c r="L499" s="166" t="s">
        <v>0</v>
      </c>
      <c r="M499" s="166" t="s">
        <v>1</v>
      </c>
      <c r="N499" s="166" t="s">
        <v>2</v>
      </c>
      <c r="O499" s="166" t="s">
        <v>3</v>
      </c>
      <c r="P499" s="166" t="s">
        <v>27</v>
      </c>
      <c r="Q499" s="166" t="s">
        <v>4</v>
      </c>
      <c r="R499" s="166" t="s">
        <v>5</v>
      </c>
      <c r="S499" s="167" t="s">
        <v>6</v>
      </c>
    </row>
    <row r="500" spans="1:19" ht="15">
      <c r="A500" s="365" t="s">
        <v>46</v>
      </c>
      <c r="B500" s="318" t="s">
        <v>69</v>
      </c>
      <c r="C500" s="319"/>
      <c r="D500" s="319"/>
      <c r="E500" s="319"/>
      <c r="F500" s="319"/>
      <c r="G500" s="319"/>
      <c r="H500" s="319"/>
      <c r="I500" s="320"/>
      <c r="K500" s="367" t="s">
        <v>46</v>
      </c>
      <c r="L500" s="321" t="s">
        <v>69</v>
      </c>
      <c r="M500" s="322"/>
      <c r="N500" s="322"/>
      <c r="O500" s="322"/>
      <c r="P500" s="322"/>
      <c r="Q500" s="322"/>
      <c r="R500" s="322"/>
      <c r="S500" s="323"/>
    </row>
    <row r="501" spans="1:19" ht="15">
      <c r="A501" s="170" t="s">
        <v>7</v>
      </c>
      <c r="B501" s="368"/>
      <c r="C501" s="369"/>
      <c r="D501" s="369"/>
      <c r="E501" s="370"/>
      <c r="F501" s="171">
        <v>0</v>
      </c>
      <c r="G501" s="368"/>
      <c r="H501" s="370"/>
      <c r="I501" s="173">
        <f>SUM(B501:H501)</f>
        <v>0</v>
      </c>
      <c r="J501" s="168"/>
      <c r="K501" s="222" t="s">
        <v>7</v>
      </c>
      <c r="L501" s="368"/>
      <c r="M501" s="369"/>
      <c r="N501" s="369"/>
      <c r="O501" s="370"/>
      <c r="P501" s="171">
        <v>0</v>
      </c>
      <c r="Q501" s="368"/>
      <c r="R501" s="377"/>
      <c r="S501" s="224">
        <f>SUM(L501:R501)</f>
        <v>0</v>
      </c>
    </row>
    <row r="502" spans="1:19" ht="15">
      <c r="A502" s="178" t="s">
        <v>8</v>
      </c>
      <c r="B502" s="371"/>
      <c r="C502" s="372"/>
      <c r="D502" s="372"/>
      <c r="E502" s="373"/>
      <c r="F502" s="179">
        <v>0</v>
      </c>
      <c r="G502" s="371"/>
      <c r="H502" s="373"/>
      <c r="I502" s="181">
        <f t="shared" ref="I502:I521" si="274">SUM(B502:H502)</f>
        <v>0</v>
      </c>
      <c r="J502" s="168"/>
      <c r="K502" s="182" t="s">
        <v>8</v>
      </c>
      <c r="L502" s="371"/>
      <c r="M502" s="372"/>
      <c r="N502" s="372"/>
      <c r="O502" s="373"/>
      <c r="P502" s="183">
        <v>0</v>
      </c>
      <c r="Q502" s="371"/>
      <c r="R502" s="378"/>
      <c r="S502" s="185">
        <f t="shared" ref="S502:S521" si="275">SUM(L502:R502)</f>
        <v>0</v>
      </c>
    </row>
    <row r="503" spans="1:19" ht="15">
      <c r="A503" s="186" t="s">
        <v>10</v>
      </c>
      <c r="B503" s="371"/>
      <c r="C503" s="372"/>
      <c r="D503" s="372"/>
      <c r="E503" s="373"/>
      <c r="F503" s="175">
        <v>0</v>
      </c>
      <c r="G503" s="371"/>
      <c r="H503" s="373"/>
      <c r="I503" s="173">
        <f t="shared" si="274"/>
        <v>0</v>
      </c>
      <c r="J503" s="168"/>
      <c r="K503" s="188" t="s">
        <v>10</v>
      </c>
      <c r="L503" s="371"/>
      <c r="M503" s="372"/>
      <c r="N503" s="372"/>
      <c r="O503" s="373"/>
      <c r="P503" s="175">
        <v>0</v>
      </c>
      <c r="Q503" s="371"/>
      <c r="R503" s="378"/>
      <c r="S503" s="177">
        <f t="shared" si="275"/>
        <v>0</v>
      </c>
    </row>
    <row r="504" spans="1:19" ht="15">
      <c r="A504" s="178" t="s">
        <v>56</v>
      </c>
      <c r="B504" s="371"/>
      <c r="C504" s="372"/>
      <c r="D504" s="372"/>
      <c r="E504" s="373"/>
      <c r="F504" s="179">
        <v>0</v>
      </c>
      <c r="G504" s="371"/>
      <c r="H504" s="373"/>
      <c r="I504" s="181">
        <f t="shared" si="274"/>
        <v>0</v>
      </c>
      <c r="J504" s="168"/>
      <c r="K504" s="182" t="s">
        <v>56</v>
      </c>
      <c r="L504" s="371"/>
      <c r="M504" s="372"/>
      <c r="N504" s="372"/>
      <c r="O504" s="373"/>
      <c r="P504" s="183">
        <v>0</v>
      </c>
      <c r="Q504" s="371"/>
      <c r="R504" s="378"/>
      <c r="S504" s="185">
        <f t="shared" si="275"/>
        <v>0</v>
      </c>
    </row>
    <row r="505" spans="1:19" ht="15">
      <c r="A505" s="186" t="s">
        <v>16</v>
      </c>
      <c r="B505" s="371"/>
      <c r="C505" s="372"/>
      <c r="D505" s="372"/>
      <c r="E505" s="373"/>
      <c r="F505" s="175">
        <v>0</v>
      </c>
      <c r="G505" s="371"/>
      <c r="H505" s="373"/>
      <c r="I505" s="173">
        <f t="shared" si="274"/>
        <v>0</v>
      </c>
      <c r="J505" s="168"/>
      <c r="K505" s="188" t="s">
        <v>16</v>
      </c>
      <c r="L505" s="371"/>
      <c r="M505" s="372"/>
      <c r="N505" s="372"/>
      <c r="O505" s="373"/>
      <c r="P505" s="175">
        <v>0</v>
      </c>
      <c r="Q505" s="371"/>
      <c r="R505" s="378"/>
      <c r="S505" s="177">
        <f t="shared" si="275"/>
        <v>0</v>
      </c>
    </row>
    <row r="506" spans="1:19" ht="15">
      <c r="A506" s="178" t="s">
        <v>15</v>
      </c>
      <c r="B506" s="371"/>
      <c r="C506" s="372"/>
      <c r="D506" s="372"/>
      <c r="E506" s="373"/>
      <c r="F506" s="179">
        <v>0</v>
      </c>
      <c r="G506" s="371"/>
      <c r="H506" s="373"/>
      <c r="I506" s="181">
        <f t="shared" si="274"/>
        <v>0</v>
      </c>
      <c r="J506" s="168"/>
      <c r="K506" s="182" t="s">
        <v>15</v>
      </c>
      <c r="L506" s="371"/>
      <c r="M506" s="372"/>
      <c r="N506" s="372"/>
      <c r="O506" s="373"/>
      <c r="P506" s="183">
        <v>0</v>
      </c>
      <c r="Q506" s="371"/>
      <c r="R506" s="378"/>
      <c r="S506" s="185">
        <f t="shared" si="275"/>
        <v>0</v>
      </c>
    </row>
    <row r="507" spans="1:19" ht="15">
      <c r="A507" s="186" t="s">
        <v>58</v>
      </c>
      <c r="B507" s="371"/>
      <c r="C507" s="372"/>
      <c r="D507" s="372"/>
      <c r="E507" s="373"/>
      <c r="F507" s="175">
        <v>0</v>
      </c>
      <c r="G507" s="371"/>
      <c r="H507" s="373"/>
      <c r="I507" s="173">
        <f t="shared" si="274"/>
        <v>0</v>
      </c>
      <c r="J507" s="168"/>
      <c r="K507" s="188" t="s">
        <v>58</v>
      </c>
      <c r="L507" s="371"/>
      <c r="M507" s="372"/>
      <c r="N507" s="372"/>
      <c r="O507" s="373"/>
      <c r="P507" s="175">
        <v>0</v>
      </c>
      <c r="Q507" s="371"/>
      <c r="R507" s="378"/>
      <c r="S507" s="177">
        <f t="shared" si="275"/>
        <v>0</v>
      </c>
    </row>
    <row r="508" spans="1:19" ht="15">
      <c r="A508" s="178" t="s">
        <v>12</v>
      </c>
      <c r="B508" s="371"/>
      <c r="C508" s="372"/>
      <c r="D508" s="372"/>
      <c r="E508" s="373"/>
      <c r="F508" s="179">
        <v>0</v>
      </c>
      <c r="G508" s="371"/>
      <c r="H508" s="373"/>
      <c r="I508" s="181">
        <f t="shared" si="274"/>
        <v>0</v>
      </c>
      <c r="J508" s="168"/>
      <c r="K508" s="182" t="s">
        <v>12</v>
      </c>
      <c r="L508" s="371"/>
      <c r="M508" s="372"/>
      <c r="N508" s="372"/>
      <c r="O508" s="373"/>
      <c r="P508" s="183">
        <v>0</v>
      </c>
      <c r="Q508" s="371"/>
      <c r="R508" s="378"/>
      <c r="S508" s="185">
        <f t="shared" si="275"/>
        <v>0</v>
      </c>
    </row>
    <row r="509" spans="1:19" ht="15">
      <c r="A509" s="186" t="s">
        <v>59</v>
      </c>
      <c r="B509" s="371"/>
      <c r="C509" s="372"/>
      <c r="D509" s="372"/>
      <c r="E509" s="373"/>
      <c r="F509" s="175">
        <v>0</v>
      </c>
      <c r="G509" s="371"/>
      <c r="H509" s="373"/>
      <c r="I509" s="173">
        <f t="shared" si="274"/>
        <v>0</v>
      </c>
      <c r="J509" s="168"/>
      <c r="K509" s="188" t="s">
        <v>59</v>
      </c>
      <c r="L509" s="371"/>
      <c r="M509" s="372"/>
      <c r="N509" s="372"/>
      <c r="O509" s="373"/>
      <c r="P509" s="175">
        <v>0</v>
      </c>
      <c r="Q509" s="371"/>
      <c r="R509" s="378"/>
      <c r="S509" s="177">
        <f t="shared" si="275"/>
        <v>0</v>
      </c>
    </row>
    <row r="510" spans="1:19" ht="15">
      <c r="A510" s="178" t="s">
        <v>17</v>
      </c>
      <c r="B510" s="371"/>
      <c r="C510" s="372"/>
      <c r="D510" s="372"/>
      <c r="E510" s="373"/>
      <c r="F510" s="179">
        <v>0</v>
      </c>
      <c r="G510" s="371"/>
      <c r="H510" s="373"/>
      <c r="I510" s="181">
        <f t="shared" si="274"/>
        <v>0</v>
      </c>
      <c r="J510" s="168"/>
      <c r="K510" s="182" t="s">
        <v>17</v>
      </c>
      <c r="L510" s="371"/>
      <c r="M510" s="372"/>
      <c r="N510" s="372"/>
      <c r="O510" s="373"/>
      <c r="P510" s="183">
        <v>0</v>
      </c>
      <c r="Q510" s="371"/>
      <c r="R510" s="378"/>
      <c r="S510" s="185">
        <f t="shared" si="275"/>
        <v>0</v>
      </c>
    </row>
    <row r="511" spans="1:19" ht="15">
      <c r="A511" s="186" t="s">
        <v>139</v>
      </c>
      <c r="B511" s="371"/>
      <c r="C511" s="372"/>
      <c r="D511" s="372"/>
      <c r="E511" s="373"/>
      <c r="F511" s="175">
        <v>0</v>
      </c>
      <c r="G511" s="371"/>
      <c r="H511" s="373"/>
      <c r="I511" s="173">
        <f t="shared" si="274"/>
        <v>0</v>
      </c>
      <c r="J511" s="168"/>
      <c r="K511" s="188" t="s">
        <v>139</v>
      </c>
      <c r="L511" s="371"/>
      <c r="M511" s="372"/>
      <c r="N511" s="372"/>
      <c r="O511" s="373"/>
      <c r="P511" s="175">
        <v>0</v>
      </c>
      <c r="Q511" s="371"/>
      <c r="R511" s="378"/>
      <c r="S511" s="177">
        <f t="shared" si="275"/>
        <v>0</v>
      </c>
    </row>
    <row r="512" spans="1:19" ht="15">
      <c r="A512" s="178" t="s">
        <v>25</v>
      </c>
      <c r="B512" s="371"/>
      <c r="C512" s="372"/>
      <c r="D512" s="372"/>
      <c r="E512" s="373"/>
      <c r="F512" s="179">
        <v>0</v>
      </c>
      <c r="G512" s="371"/>
      <c r="H512" s="373"/>
      <c r="I512" s="181">
        <f t="shared" si="274"/>
        <v>0</v>
      </c>
      <c r="J512" s="168"/>
      <c r="K512" s="182" t="s">
        <v>25</v>
      </c>
      <c r="L512" s="371"/>
      <c r="M512" s="372"/>
      <c r="N512" s="372"/>
      <c r="O512" s="373"/>
      <c r="P512" s="183">
        <v>0</v>
      </c>
      <c r="Q512" s="371"/>
      <c r="R512" s="378"/>
      <c r="S512" s="185">
        <f t="shared" si="275"/>
        <v>0</v>
      </c>
    </row>
    <row r="513" spans="1:19" ht="15">
      <c r="A513" s="186" t="s">
        <v>24</v>
      </c>
      <c r="B513" s="371"/>
      <c r="C513" s="372"/>
      <c r="D513" s="372"/>
      <c r="E513" s="373"/>
      <c r="F513" s="175">
        <v>0</v>
      </c>
      <c r="G513" s="371"/>
      <c r="H513" s="373"/>
      <c r="I513" s="173">
        <f t="shared" si="274"/>
        <v>0</v>
      </c>
      <c r="J513" s="168"/>
      <c r="K513" s="188" t="s">
        <v>24</v>
      </c>
      <c r="L513" s="371"/>
      <c r="M513" s="372"/>
      <c r="N513" s="372"/>
      <c r="O513" s="373"/>
      <c r="P513" s="175">
        <v>0</v>
      </c>
      <c r="Q513" s="371"/>
      <c r="R513" s="378"/>
      <c r="S513" s="177">
        <f t="shared" si="275"/>
        <v>0</v>
      </c>
    </row>
    <row r="514" spans="1:19" ht="15">
      <c r="A514" s="178" t="s">
        <v>60</v>
      </c>
      <c r="B514" s="371"/>
      <c r="C514" s="372"/>
      <c r="D514" s="372"/>
      <c r="E514" s="373"/>
      <c r="F514" s="179">
        <v>0</v>
      </c>
      <c r="G514" s="371"/>
      <c r="H514" s="373"/>
      <c r="I514" s="181">
        <f t="shared" si="274"/>
        <v>0</v>
      </c>
      <c r="J514" s="168"/>
      <c r="K514" s="182" t="s">
        <v>60</v>
      </c>
      <c r="L514" s="371"/>
      <c r="M514" s="372"/>
      <c r="N514" s="372"/>
      <c r="O514" s="373"/>
      <c r="P514" s="183">
        <v>0</v>
      </c>
      <c r="Q514" s="371"/>
      <c r="R514" s="378"/>
      <c r="S514" s="185">
        <f t="shared" si="275"/>
        <v>0</v>
      </c>
    </row>
    <row r="515" spans="1:19" ht="15">
      <c r="A515" s="186" t="s">
        <v>22</v>
      </c>
      <c r="B515" s="371"/>
      <c r="C515" s="372"/>
      <c r="D515" s="372"/>
      <c r="E515" s="373"/>
      <c r="F515" s="175">
        <v>0</v>
      </c>
      <c r="G515" s="371"/>
      <c r="H515" s="373"/>
      <c r="I515" s="173">
        <f t="shared" si="274"/>
        <v>0</v>
      </c>
      <c r="J515" s="168"/>
      <c r="K515" s="188" t="s">
        <v>22</v>
      </c>
      <c r="L515" s="371"/>
      <c r="M515" s="372"/>
      <c r="N515" s="372"/>
      <c r="O515" s="373"/>
      <c r="P515" s="175">
        <v>0</v>
      </c>
      <c r="Q515" s="371"/>
      <c r="R515" s="378"/>
      <c r="S515" s="177">
        <f t="shared" si="275"/>
        <v>0</v>
      </c>
    </row>
    <row r="516" spans="1:19" ht="15">
      <c r="A516" s="178" t="s">
        <v>21</v>
      </c>
      <c r="B516" s="371"/>
      <c r="C516" s="372"/>
      <c r="D516" s="372"/>
      <c r="E516" s="373"/>
      <c r="F516" s="179">
        <v>0</v>
      </c>
      <c r="G516" s="371"/>
      <c r="H516" s="373"/>
      <c r="I516" s="181">
        <f t="shared" si="274"/>
        <v>0</v>
      </c>
      <c r="J516" s="168"/>
      <c r="K516" s="182" t="s">
        <v>21</v>
      </c>
      <c r="L516" s="371"/>
      <c r="M516" s="372"/>
      <c r="N516" s="372"/>
      <c r="O516" s="373"/>
      <c r="P516" s="183">
        <v>0</v>
      </c>
      <c r="Q516" s="371"/>
      <c r="R516" s="378"/>
      <c r="S516" s="185">
        <f t="shared" si="275"/>
        <v>0</v>
      </c>
    </row>
    <row r="517" spans="1:19" ht="15">
      <c r="A517" s="189" t="s">
        <v>64</v>
      </c>
      <c r="B517" s="371"/>
      <c r="C517" s="372"/>
      <c r="D517" s="372"/>
      <c r="E517" s="373"/>
      <c r="F517" s="175">
        <v>0</v>
      </c>
      <c r="G517" s="371"/>
      <c r="H517" s="373"/>
      <c r="I517" s="173">
        <f t="shared" si="274"/>
        <v>0</v>
      </c>
      <c r="J517" s="168"/>
      <c r="K517" s="190" t="s">
        <v>64</v>
      </c>
      <c r="L517" s="371"/>
      <c r="M517" s="372"/>
      <c r="N517" s="372"/>
      <c r="O517" s="373"/>
      <c r="P517" s="175">
        <v>0</v>
      </c>
      <c r="Q517" s="371"/>
      <c r="R517" s="378"/>
      <c r="S517" s="177">
        <f t="shared" si="275"/>
        <v>0</v>
      </c>
    </row>
    <row r="518" spans="1:19">
      <c r="A518" s="191" t="s">
        <v>23</v>
      </c>
      <c r="B518" s="371"/>
      <c r="C518" s="372"/>
      <c r="D518" s="372"/>
      <c r="E518" s="373"/>
      <c r="F518" s="192">
        <v>0</v>
      </c>
      <c r="G518" s="371"/>
      <c r="H518" s="373"/>
      <c r="I518" s="194">
        <f t="shared" si="274"/>
        <v>0</v>
      </c>
      <c r="J518" s="168"/>
      <c r="K518" s="195" t="s">
        <v>23</v>
      </c>
      <c r="L518" s="371"/>
      <c r="M518" s="372"/>
      <c r="N518" s="372"/>
      <c r="O518" s="373"/>
      <c r="P518" s="196">
        <v>0</v>
      </c>
      <c r="Q518" s="371"/>
      <c r="R518" s="378"/>
      <c r="S518" s="198">
        <f t="shared" si="275"/>
        <v>0</v>
      </c>
    </row>
    <row r="519" spans="1:19">
      <c r="A519" s="199" t="s">
        <v>19</v>
      </c>
      <c r="B519" s="371"/>
      <c r="C519" s="372"/>
      <c r="D519" s="372"/>
      <c r="E519" s="373"/>
      <c r="F519" s="200">
        <v>0</v>
      </c>
      <c r="G519" s="371"/>
      <c r="H519" s="373"/>
      <c r="I519" s="202">
        <f t="shared" si="274"/>
        <v>0</v>
      </c>
      <c r="J519" s="168"/>
      <c r="K519" s="203" t="s">
        <v>19</v>
      </c>
      <c r="L519" s="371"/>
      <c r="M519" s="372"/>
      <c r="N519" s="372"/>
      <c r="O519" s="373"/>
      <c r="P519" s="200">
        <v>0</v>
      </c>
      <c r="Q519" s="371"/>
      <c r="R519" s="378"/>
      <c r="S519" s="205">
        <f t="shared" si="275"/>
        <v>0</v>
      </c>
    </row>
    <row r="520" spans="1:19">
      <c r="A520" s="191" t="s">
        <v>20</v>
      </c>
      <c r="B520" s="371"/>
      <c r="C520" s="372"/>
      <c r="D520" s="372"/>
      <c r="E520" s="373"/>
      <c r="F520" s="192">
        <v>0</v>
      </c>
      <c r="G520" s="371"/>
      <c r="H520" s="373"/>
      <c r="I520" s="194">
        <f t="shared" si="274"/>
        <v>0</v>
      </c>
      <c r="J520" s="168"/>
      <c r="K520" s="195" t="s">
        <v>20</v>
      </c>
      <c r="L520" s="371"/>
      <c r="M520" s="372"/>
      <c r="N520" s="372"/>
      <c r="O520" s="373"/>
      <c r="P520" s="196">
        <v>0</v>
      </c>
      <c r="Q520" s="371"/>
      <c r="R520" s="378"/>
      <c r="S520" s="198">
        <f t="shared" si="275"/>
        <v>0</v>
      </c>
    </row>
    <row r="521" spans="1:19" ht="15" thickBot="1">
      <c r="A521" s="206" t="s">
        <v>11</v>
      </c>
      <c r="B521" s="374"/>
      <c r="C521" s="375"/>
      <c r="D521" s="375"/>
      <c r="E521" s="376"/>
      <c r="F521" s="207">
        <v>0</v>
      </c>
      <c r="G521" s="374"/>
      <c r="H521" s="376"/>
      <c r="I521" s="209">
        <f t="shared" si="274"/>
        <v>0</v>
      </c>
      <c r="J521" s="168"/>
      <c r="K521" s="210" t="s">
        <v>11</v>
      </c>
      <c r="L521" s="374"/>
      <c r="M521" s="375"/>
      <c r="N521" s="375"/>
      <c r="O521" s="376"/>
      <c r="P521" s="207">
        <v>0</v>
      </c>
      <c r="Q521" s="374"/>
      <c r="R521" s="379"/>
      <c r="S521" s="212">
        <f t="shared" si="275"/>
        <v>0</v>
      </c>
    </row>
    <row r="522" spans="1:19" ht="15">
      <c r="A522" s="213" t="s">
        <v>26</v>
      </c>
      <c r="B522" s="214">
        <f>SUM(B501:B517)</f>
        <v>0</v>
      </c>
      <c r="C522" s="214">
        <f t="shared" ref="C522:H522" si="276">SUM(C501:C517)</f>
        <v>0</v>
      </c>
      <c r="D522" s="214">
        <f t="shared" si="276"/>
        <v>0</v>
      </c>
      <c r="E522" s="214">
        <f t="shared" si="276"/>
        <v>0</v>
      </c>
      <c r="F522" s="214">
        <f t="shared" si="276"/>
        <v>0</v>
      </c>
      <c r="G522" s="214">
        <f t="shared" si="276"/>
        <v>0</v>
      </c>
      <c r="H522" s="216">
        <f t="shared" si="276"/>
        <v>0</v>
      </c>
      <c r="I522" s="173">
        <f t="shared" ref="I522" si="277">SUM(I501:I517)</f>
        <v>0</v>
      </c>
      <c r="J522" s="168"/>
      <c r="K522" s="215" t="s">
        <v>26</v>
      </c>
      <c r="L522" s="214">
        <f>SUM(L501:L517)</f>
        <v>0</v>
      </c>
      <c r="M522" s="214">
        <f t="shared" ref="M522:R522" si="278">SUM(M501:M517)</f>
        <v>0</v>
      </c>
      <c r="N522" s="214">
        <f t="shared" si="278"/>
        <v>0</v>
      </c>
      <c r="O522" s="214">
        <f t="shared" si="278"/>
        <v>0</v>
      </c>
      <c r="P522" s="214">
        <f t="shared" si="278"/>
        <v>0</v>
      </c>
      <c r="Q522" s="214">
        <f t="shared" si="278"/>
        <v>0</v>
      </c>
      <c r="R522" s="216">
        <f t="shared" si="278"/>
        <v>0</v>
      </c>
      <c r="S522" s="217">
        <f t="shared" ref="S522" si="279">SUM(S501:S517)</f>
        <v>0</v>
      </c>
    </row>
    <row r="523" spans="1:19" ht="15" thickBot="1">
      <c r="A523" s="30" t="s">
        <v>88</v>
      </c>
      <c r="B523" s="47" t="str">
        <f>IF($I522=0,"-",B522/$I522)</f>
        <v>-</v>
      </c>
      <c r="C523" s="47" t="str">
        <f t="shared" ref="C523:H523" si="280">IF($I522=0,"-",C522/$I522)</f>
        <v>-</v>
      </c>
      <c r="D523" s="47" t="str">
        <f t="shared" si="280"/>
        <v>-</v>
      </c>
      <c r="E523" s="47" t="str">
        <f t="shared" si="280"/>
        <v>-</v>
      </c>
      <c r="F523" s="47" t="str">
        <f t="shared" si="280"/>
        <v>-</v>
      </c>
      <c r="G523" s="47" t="str">
        <f t="shared" si="280"/>
        <v>-</v>
      </c>
      <c r="H523" s="70" t="str">
        <f t="shared" si="280"/>
        <v>-</v>
      </c>
      <c r="I523" s="48">
        <f>SUM(B523:H523)</f>
        <v>0</v>
      </c>
      <c r="J523" s="23"/>
      <c r="K523" s="81" t="s">
        <v>88</v>
      </c>
      <c r="L523" s="98" t="str">
        <f>IF($S522=0,"-",L522/$S522)</f>
        <v>-</v>
      </c>
      <c r="M523" s="98" t="str">
        <f t="shared" ref="M523:R523" si="281">IF($S522=0,"-",M522/$S522)</f>
        <v>-</v>
      </c>
      <c r="N523" s="98" t="str">
        <f t="shared" si="281"/>
        <v>-</v>
      </c>
      <c r="O523" s="98" t="str">
        <f t="shared" si="281"/>
        <v>-</v>
      </c>
      <c r="P523" s="98" t="str">
        <f t="shared" si="281"/>
        <v>-</v>
      </c>
      <c r="Q523" s="98" t="str">
        <f t="shared" si="281"/>
        <v>-</v>
      </c>
      <c r="R523" s="99" t="str">
        <f t="shared" si="281"/>
        <v>-</v>
      </c>
      <c r="S523" s="100">
        <f>SUM(L523:R523)</f>
        <v>0</v>
      </c>
    </row>
    <row r="524" spans="1:19" ht="15" thickBot="1">
      <c r="A524" s="247"/>
      <c r="B524" s="247"/>
      <c r="C524" s="247"/>
      <c r="D524" s="247"/>
      <c r="E524" s="247"/>
      <c r="F524" s="247"/>
      <c r="G524" s="247"/>
      <c r="H524" s="247"/>
      <c r="I524" s="247"/>
      <c r="K524" s="247"/>
      <c r="L524" s="247"/>
      <c r="M524" s="247"/>
      <c r="N524" s="247"/>
      <c r="O524" s="247"/>
      <c r="P524" s="247"/>
      <c r="Q524" s="247"/>
      <c r="R524" s="247"/>
      <c r="S524" s="247"/>
    </row>
    <row r="525" spans="1:19" ht="28.5">
      <c r="A525" s="364" t="s">
        <v>47</v>
      </c>
      <c r="B525" s="164" t="s">
        <v>0</v>
      </c>
      <c r="C525" s="164" t="s">
        <v>1</v>
      </c>
      <c r="D525" s="164" t="s">
        <v>2</v>
      </c>
      <c r="E525" s="164" t="s">
        <v>3</v>
      </c>
      <c r="F525" s="164" t="s">
        <v>27</v>
      </c>
      <c r="G525" s="164" t="s">
        <v>4</v>
      </c>
      <c r="H525" s="164" t="s">
        <v>5</v>
      </c>
      <c r="I525" s="165" t="s">
        <v>6</v>
      </c>
      <c r="K525" s="366" t="s">
        <v>47</v>
      </c>
      <c r="L525" s="166" t="s">
        <v>0</v>
      </c>
      <c r="M525" s="166" t="s">
        <v>1</v>
      </c>
      <c r="N525" s="166" t="s">
        <v>2</v>
      </c>
      <c r="O525" s="166" t="s">
        <v>3</v>
      </c>
      <c r="P525" s="166" t="s">
        <v>27</v>
      </c>
      <c r="Q525" s="166" t="s">
        <v>4</v>
      </c>
      <c r="R525" s="166" t="s">
        <v>5</v>
      </c>
      <c r="S525" s="167" t="s">
        <v>6</v>
      </c>
    </row>
    <row r="526" spans="1:19" ht="15">
      <c r="A526" s="365" t="s">
        <v>47</v>
      </c>
      <c r="B526" s="318" t="s">
        <v>69</v>
      </c>
      <c r="C526" s="319"/>
      <c r="D526" s="319"/>
      <c r="E526" s="319"/>
      <c r="F526" s="319"/>
      <c r="G526" s="319"/>
      <c r="H526" s="319"/>
      <c r="I526" s="320"/>
      <c r="K526" s="367" t="s">
        <v>47</v>
      </c>
      <c r="L526" s="321" t="s">
        <v>69</v>
      </c>
      <c r="M526" s="322"/>
      <c r="N526" s="322"/>
      <c r="O526" s="322"/>
      <c r="P526" s="322"/>
      <c r="Q526" s="322"/>
      <c r="R526" s="322"/>
      <c r="S526" s="323"/>
    </row>
    <row r="527" spans="1:19" ht="15">
      <c r="A527" s="170" t="s">
        <v>7</v>
      </c>
      <c r="B527" s="368"/>
      <c r="C527" s="369"/>
      <c r="D527" s="369"/>
      <c r="E527" s="370"/>
      <c r="F527" s="171">
        <v>0</v>
      </c>
      <c r="G527" s="368"/>
      <c r="H527" s="370"/>
      <c r="I527" s="173">
        <f>SUM(B527:H527)</f>
        <v>0</v>
      </c>
      <c r="J527" s="168"/>
      <c r="K527" s="222" t="s">
        <v>7</v>
      </c>
      <c r="L527" s="368"/>
      <c r="M527" s="369"/>
      <c r="N527" s="369"/>
      <c r="O527" s="370"/>
      <c r="P527" s="171">
        <v>0</v>
      </c>
      <c r="Q527" s="368"/>
      <c r="R527" s="377"/>
      <c r="S527" s="224">
        <f>SUM(L527:R527)</f>
        <v>0</v>
      </c>
    </row>
    <row r="528" spans="1:19" ht="15">
      <c r="A528" s="178" t="s">
        <v>8</v>
      </c>
      <c r="B528" s="371"/>
      <c r="C528" s="372"/>
      <c r="D528" s="372"/>
      <c r="E528" s="373"/>
      <c r="F528" s="179">
        <v>0</v>
      </c>
      <c r="G528" s="371"/>
      <c r="H528" s="373"/>
      <c r="I528" s="181">
        <f t="shared" ref="I528:I547" si="282">SUM(B528:H528)</f>
        <v>0</v>
      </c>
      <c r="J528" s="168"/>
      <c r="K528" s="182" t="s">
        <v>8</v>
      </c>
      <c r="L528" s="371"/>
      <c r="M528" s="372"/>
      <c r="N528" s="372"/>
      <c r="O528" s="373"/>
      <c r="P528" s="183">
        <v>0</v>
      </c>
      <c r="Q528" s="371"/>
      <c r="R528" s="378"/>
      <c r="S528" s="185">
        <f t="shared" ref="S528:S547" si="283">SUM(L528:R528)</f>
        <v>0</v>
      </c>
    </row>
    <row r="529" spans="1:19" ht="15">
      <c r="A529" s="186" t="s">
        <v>10</v>
      </c>
      <c r="B529" s="371"/>
      <c r="C529" s="372"/>
      <c r="D529" s="372"/>
      <c r="E529" s="373"/>
      <c r="F529" s="175">
        <v>0</v>
      </c>
      <c r="G529" s="371"/>
      <c r="H529" s="373"/>
      <c r="I529" s="173">
        <f t="shared" si="282"/>
        <v>0</v>
      </c>
      <c r="J529" s="168"/>
      <c r="K529" s="188" t="s">
        <v>10</v>
      </c>
      <c r="L529" s="371"/>
      <c r="M529" s="372"/>
      <c r="N529" s="372"/>
      <c r="O529" s="373"/>
      <c r="P529" s="175">
        <v>0</v>
      </c>
      <c r="Q529" s="371"/>
      <c r="R529" s="378"/>
      <c r="S529" s="177">
        <f t="shared" si="283"/>
        <v>0</v>
      </c>
    </row>
    <row r="530" spans="1:19" ht="15">
      <c r="A530" s="178" t="s">
        <v>56</v>
      </c>
      <c r="B530" s="371"/>
      <c r="C530" s="372"/>
      <c r="D530" s="372"/>
      <c r="E530" s="373"/>
      <c r="F530" s="179">
        <v>0</v>
      </c>
      <c r="G530" s="371"/>
      <c r="H530" s="373"/>
      <c r="I530" s="181">
        <f t="shared" si="282"/>
        <v>0</v>
      </c>
      <c r="J530" s="168"/>
      <c r="K530" s="182" t="s">
        <v>56</v>
      </c>
      <c r="L530" s="371"/>
      <c r="M530" s="372"/>
      <c r="N530" s="372"/>
      <c r="O530" s="373"/>
      <c r="P530" s="183">
        <v>0</v>
      </c>
      <c r="Q530" s="371"/>
      <c r="R530" s="378"/>
      <c r="S530" s="185">
        <f t="shared" si="283"/>
        <v>0</v>
      </c>
    </row>
    <row r="531" spans="1:19" ht="15">
      <c r="A531" s="186" t="s">
        <v>16</v>
      </c>
      <c r="B531" s="371"/>
      <c r="C531" s="372"/>
      <c r="D531" s="372"/>
      <c r="E531" s="373"/>
      <c r="F531" s="175">
        <v>0</v>
      </c>
      <c r="G531" s="371"/>
      <c r="H531" s="373"/>
      <c r="I531" s="173">
        <f t="shared" si="282"/>
        <v>0</v>
      </c>
      <c r="J531" s="168"/>
      <c r="K531" s="188" t="s">
        <v>16</v>
      </c>
      <c r="L531" s="371"/>
      <c r="M531" s="372"/>
      <c r="N531" s="372"/>
      <c r="O531" s="373"/>
      <c r="P531" s="175">
        <v>0</v>
      </c>
      <c r="Q531" s="371"/>
      <c r="R531" s="378"/>
      <c r="S531" s="177">
        <f t="shared" si="283"/>
        <v>0</v>
      </c>
    </row>
    <row r="532" spans="1:19" ht="15">
      <c r="A532" s="178" t="s">
        <v>15</v>
      </c>
      <c r="B532" s="371"/>
      <c r="C532" s="372"/>
      <c r="D532" s="372"/>
      <c r="E532" s="373"/>
      <c r="F532" s="179">
        <v>0</v>
      </c>
      <c r="G532" s="371"/>
      <c r="H532" s="373"/>
      <c r="I532" s="181">
        <f t="shared" si="282"/>
        <v>0</v>
      </c>
      <c r="J532" s="168"/>
      <c r="K532" s="182" t="s">
        <v>15</v>
      </c>
      <c r="L532" s="371"/>
      <c r="M532" s="372"/>
      <c r="N532" s="372"/>
      <c r="O532" s="373"/>
      <c r="P532" s="183">
        <v>0</v>
      </c>
      <c r="Q532" s="371"/>
      <c r="R532" s="378"/>
      <c r="S532" s="185">
        <f t="shared" si="283"/>
        <v>0</v>
      </c>
    </row>
    <row r="533" spans="1:19" ht="15">
      <c r="A533" s="186" t="s">
        <v>58</v>
      </c>
      <c r="B533" s="371"/>
      <c r="C533" s="372"/>
      <c r="D533" s="372"/>
      <c r="E533" s="373"/>
      <c r="F533" s="175">
        <v>63.055682394631781</v>
      </c>
      <c r="G533" s="371"/>
      <c r="H533" s="373"/>
      <c r="I533" s="173">
        <f t="shared" si="282"/>
        <v>63.055682394631781</v>
      </c>
      <c r="J533" s="168"/>
      <c r="K533" s="188" t="s">
        <v>58</v>
      </c>
      <c r="L533" s="371"/>
      <c r="M533" s="372"/>
      <c r="N533" s="372"/>
      <c r="O533" s="373"/>
      <c r="P533" s="175">
        <v>0</v>
      </c>
      <c r="Q533" s="371"/>
      <c r="R533" s="378"/>
      <c r="S533" s="177">
        <f t="shared" si="283"/>
        <v>0</v>
      </c>
    </row>
    <row r="534" spans="1:19" ht="15">
      <c r="A534" s="178" t="s">
        <v>12</v>
      </c>
      <c r="B534" s="371"/>
      <c r="C534" s="372"/>
      <c r="D534" s="372"/>
      <c r="E534" s="373"/>
      <c r="F534" s="179">
        <v>7.7931997338424033</v>
      </c>
      <c r="G534" s="371"/>
      <c r="H534" s="373"/>
      <c r="I534" s="181">
        <f t="shared" si="282"/>
        <v>7.7931997338424033</v>
      </c>
      <c r="J534" s="168"/>
      <c r="K534" s="182" t="s">
        <v>12</v>
      </c>
      <c r="L534" s="371"/>
      <c r="M534" s="372"/>
      <c r="N534" s="372"/>
      <c r="O534" s="373"/>
      <c r="P534" s="183">
        <v>0</v>
      </c>
      <c r="Q534" s="371"/>
      <c r="R534" s="378"/>
      <c r="S534" s="185">
        <f t="shared" si="283"/>
        <v>0</v>
      </c>
    </row>
    <row r="535" spans="1:19" ht="15">
      <c r="A535" s="186" t="s">
        <v>59</v>
      </c>
      <c r="B535" s="371"/>
      <c r="C535" s="372"/>
      <c r="D535" s="372"/>
      <c r="E535" s="373"/>
      <c r="F535" s="175">
        <v>0</v>
      </c>
      <c r="G535" s="371"/>
      <c r="H535" s="373"/>
      <c r="I535" s="173">
        <f t="shared" si="282"/>
        <v>0</v>
      </c>
      <c r="J535" s="168"/>
      <c r="K535" s="188" t="s">
        <v>59</v>
      </c>
      <c r="L535" s="371"/>
      <c r="M535" s="372"/>
      <c r="N535" s="372"/>
      <c r="O535" s="373"/>
      <c r="P535" s="175">
        <v>0</v>
      </c>
      <c r="Q535" s="371"/>
      <c r="R535" s="378"/>
      <c r="S535" s="177">
        <f t="shared" si="283"/>
        <v>0</v>
      </c>
    </row>
    <row r="536" spans="1:19" ht="15">
      <c r="A536" s="178" t="s">
        <v>17</v>
      </c>
      <c r="B536" s="371"/>
      <c r="C536" s="372"/>
      <c r="D536" s="372"/>
      <c r="E536" s="373"/>
      <c r="F536" s="179">
        <v>0</v>
      </c>
      <c r="G536" s="371"/>
      <c r="H536" s="373"/>
      <c r="I536" s="181">
        <f t="shared" si="282"/>
        <v>0</v>
      </c>
      <c r="J536" s="168"/>
      <c r="K536" s="182" t="s">
        <v>17</v>
      </c>
      <c r="L536" s="371"/>
      <c r="M536" s="372"/>
      <c r="N536" s="372"/>
      <c r="O536" s="373"/>
      <c r="P536" s="183">
        <v>0</v>
      </c>
      <c r="Q536" s="371"/>
      <c r="R536" s="378"/>
      <c r="S536" s="185">
        <f t="shared" si="283"/>
        <v>0</v>
      </c>
    </row>
    <row r="537" spans="1:19" ht="15">
      <c r="A537" s="186" t="s">
        <v>139</v>
      </c>
      <c r="B537" s="371"/>
      <c r="C537" s="372"/>
      <c r="D537" s="372"/>
      <c r="E537" s="373"/>
      <c r="F537" s="175">
        <v>0</v>
      </c>
      <c r="G537" s="371"/>
      <c r="H537" s="373"/>
      <c r="I537" s="173">
        <f t="shared" si="282"/>
        <v>0</v>
      </c>
      <c r="J537" s="168"/>
      <c r="K537" s="188" t="s">
        <v>139</v>
      </c>
      <c r="L537" s="371"/>
      <c r="M537" s="372"/>
      <c r="N537" s="372"/>
      <c r="O537" s="373"/>
      <c r="P537" s="175">
        <v>0</v>
      </c>
      <c r="Q537" s="371"/>
      <c r="R537" s="378"/>
      <c r="S537" s="177">
        <f t="shared" si="283"/>
        <v>0</v>
      </c>
    </row>
    <row r="538" spans="1:19" ht="15">
      <c r="A538" s="178" t="s">
        <v>25</v>
      </c>
      <c r="B538" s="371"/>
      <c r="C538" s="372"/>
      <c r="D538" s="372"/>
      <c r="E538" s="373"/>
      <c r="F538" s="179">
        <v>0</v>
      </c>
      <c r="G538" s="371"/>
      <c r="H538" s="373"/>
      <c r="I538" s="181">
        <f t="shared" si="282"/>
        <v>0</v>
      </c>
      <c r="J538" s="168"/>
      <c r="K538" s="182" t="s">
        <v>25</v>
      </c>
      <c r="L538" s="371"/>
      <c r="M538" s="372"/>
      <c r="N538" s="372"/>
      <c r="O538" s="373"/>
      <c r="P538" s="183">
        <v>0</v>
      </c>
      <c r="Q538" s="371"/>
      <c r="R538" s="378"/>
      <c r="S538" s="185">
        <f t="shared" si="283"/>
        <v>0</v>
      </c>
    </row>
    <row r="539" spans="1:19" ht="15">
      <c r="A539" s="186" t="s">
        <v>24</v>
      </c>
      <c r="B539" s="371"/>
      <c r="C539" s="372"/>
      <c r="D539" s="372"/>
      <c r="E539" s="373"/>
      <c r="F539" s="175">
        <v>0</v>
      </c>
      <c r="G539" s="371"/>
      <c r="H539" s="373"/>
      <c r="I539" s="173">
        <f t="shared" si="282"/>
        <v>0</v>
      </c>
      <c r="J539" s="168"/>
      <c r="K539" s="188" t="s">
        <v>24</v>
      </c>
      <c r="L539" s="371"/>
      <c r="M539" s="372"/>
      <c r="N539" s="372"/>
      <c r="O539" s="373"/>
      <c r="P539" s="175">
        <v>0</v>
      </c>
      <c r="Q539" s="371"/>
      <c r="R539" s="378"/>
      <c r="S539" s="177">
        <f t="shared" si="283"/>
        <v>0</v>
      </c>
    </row>
    <row r="540" spans="1:19" ht="15">
      <c r="A540" s="178" t="s">
        <v>60</v>
      </c>
      <c r="B540" s="371"/>
      <c r="C540" s="372"/>
      <c r="D540" s="372"/>
      <c r="E540" s="373"/>
      <c r="F540" s="179">
        <v>0</v>
      </c>
      <c r="G540" s="371"/>
      <c r="H540" s="373"/>
      <c r="I540" s="181">
        <f t="shared" si="282"/>
        <v>0</v>
      </c>
      <c r="J540" s="168"/>
      <c r="K540" s="182" t="s">
        <v>60</v>
      </c>
      <c r="L540" s="371"/>
      <c r="M540" s="372"/>
      <c r="N540" s="372"/>
      <c r="O540" s="373"/>
      <c r="P540" s="183">
        <v>0</v>
      </c>
      <c r="Q540" s="371"/>
      <c r="R540" s="378"/>
      <c r="S540" s="185">
        <f t="shared" si="283"/>
        <v>0</v>
      </c>
    </row>
    <row r="541" spans="1:19" ht="15">
      <c r="A541" s="186" t="s">
        <v>22</v>
      </c>
      <c r="B541" s="371"/>
      <c r="C541" s="372"/>
      <c r="D541" s="372"/>
      <c r="E541" s="373"/>
      <c r="F541" s="175">
        <v>0</v>
      </c>
      <c r="G541" s="371"/>
      <c r="H541" s="373"/>
      <c r="I541" s="173">
        <f t="shared" si="282"/>
        <v>0</v>
      </c>
      <c r="J541" s="168"/>
      <c r="K541" s="188" t="s">
        <v>22</v>
      </c>
      <c r="L541" s="371"/>
      <c r="M541" s="372"/>
      <c r="N541" s="372"/>
      <c r="O541" s="373"/>
      <c r="P541" s="175">
        <v>0</v>
      </c>
      <c r="Q541" s="371"/>
      <c r="R541" s="378"/>
      <c r="S541" s="177">
        <f t="shared" si="283"/>
        <v>0</v>
      </c>
    </row>
    <row r="542" spans="1:19" ht="15">
      <c r="A542" s="178" t="s">
        <v>21</v>
      </c>
      <c r="B542" s="371"/>
      <c r="C542" s="372"/>
      <c r="D542" s="372"/>
      <c r="E542" s="373"/>
      <c r="F542" s="179">
        <v>0</v>
      </c>
      <c r="G542" s="371"/>
      <c r="H542" s="373"/>
      <c r="I542" s="181">
        <f t="shared" si="282"/>
        <v>0</v>
      </c>
      <c r="J542" s="168"/>
      <c r="K542" s="182" t="s">
        <v>21</v>
      </c>
      <c r="L542" s="371"/>
      <c r="M542" s="372"/>
      <c r="N542" s="372"/>
      <c r="O542" s="373"/>
      <c r="P542" s="183">
        <v>0</v>
      </c>
      <c r="Q542" s="371"/>
      <c r="R542" s="378"/>
      <c r="S542" s="185">
        <f t="shared" si="283"/>
        <v>0</v>
      </c>
    </row>
    <row r="543" spans="1:19" ht="15">
      <c r="A543" s="189" t="s">
        <v>64</v>
      </c>
      <c r="B543" s="371"/>
      <c r="C543" s="372"/>
      <c r="D543" s="372"/>
      <c r="E543" s="373"/>
      <c r="F543" s="175">
        <v>0</v>
      </c>
      <c r="G543" s="371"/>
      <c r="H543" s="373"/>
      <c r="I543" s="173">
        <f t="shared" si="282"/>
        <v>0</v>
      </c>
      <c r="J543" s="168"/>
      <c r="K543" s="190" t="s">
        <v>64</v>
      </c>
      <c r="L543" s="371"/>
      <c r="M543" s="372"/>
      <c r="N543" s="372"/>
      <c r="O543" s="373"/>
      <c r="P543" s="175">
        <v>0</v>
      </c>
      <c r="Q543" s="371"/>
      <c r="R543" s="378"/>
      <c r="S543" s="177">
        <f t="shared" si="283"/>
        <v>0</v>
      </c>
    </row>
    <row r="544" spans="1:19">
      <c r="A544" s="191" t="s">
        <v>23</v>
      </c>
      <c r="B544" s="371"/>
      <c r="C544" s="372"/>
      <c r="D544" s="372"/>
      <c r="E544" s="373"/>
      <c r="F544" s="192">
        <v>0</v>
      </c>
      <c r="G544" s="371"/>
      <c r="H544" s="373"/>
      <c r="I544" s="194">
        <f t="shared" si="282"/>
        <v>0</v>
      </c>
      <c r="J544" s="168"/>
      <c r="K544" s="195" t="s">
        <v>23</v>
      </c>
      <c r="L544" s="371"/>
      <c r="M544" s="372"/>
      <c r="N544" s="372"/>
      <c r="O544" s="373"/>
      <c r="P544" s="196">
        <v>0</v>
      </c>
      <c r="Q544" s="371"/>
      <c r="R544" s="378"/>
      <c r="S544" s="198">
        <f t="shared" si="283"/>
        <v>0</v>
      </c>
    </row>
    <row r="545" spans="1:19">
      <c r="A545" s="199" t="s">
        <v>19</v>
      </c>
      <c r="B545" s="371"/>
      <c r="C545" s="372"/>
      <c r="D545" s="372"/>
      <c r="E545" s="373"/>
      <c r="F545" s="200">
        <v>0</v>
      </c>
      <c r="G545" s="371"/>
      <c r="H545" s="373"/>
      <c r="I545" s="202">
        <f t="shared" si="282"/>
        <v>0</v>
      </c>
      <c r="J545" s="168"/>
      <c r="K545" s="203" t="s">
        <v>19</v>
      </c>
      <c r="L545" s="371"/>
      <c r="M545" s="372"/>
      <c r="N545" s="372"/>
      <c r="O545" s="373"/>
      <c r="P545" s="200">
        <v>0</v>
      </c>
      <c r="Q545" s="371"/>
      <c r="R545" s="378"/>
      <c r="S545" s="205">
        <f t="shared" si="283"/>
        <v>0</v>
      </c>
    </row>
    <row r="546" spans="1:19">
      <c r="A546" s="191" t="s">
        <v>20</v>
      </c>
      <c r="B546" s="371"/>
      <c r="C546" s="372"/>
      <c r="D546" s="372"/>
      <c r="E546" s="373"/>
      <c r="F546" s="192">
        <v>0</v>
      </c>
      <c r="G546" s="371"/>
      <c r="H546" s="373"/>
      <c r="I546" s="194">
        <f t="shared" si="282"/>
        <v>0</v>
      </c>
      <c r="J546" s="168"/>
      <c r="K546" s="195" t="s">
        <v>20</v>
      </c>
      <c r="L546" s="371"/>
      <c r="M546" s="372"/>
      <c r="N546" s="372"/>
      <c r="O546" s="373"/>
      <c r="P546" s="196">
        <v>0</v>
      </c>
      <c r="Q546" s="371"/>
      <c r="R546" s="378"/>
      <c r="S546" s="198">
        <f t="shared" si="283"/>
        <v>0</v>
      </c>
    </row>
    <row r="547" spans="1:19" ht="15" thickBot="1">
      <c r="A547" s="206" t="s">
        <v>11</v>
      </c>
      <c r="B547" s="374"/>
      <c r="C547" s="375"/>
      <c r="D547" s="375"/>
      <c r="E547" s="376"/>
      <c r="F547" s="207">
        <v>0</v>
      </c>
      <c r="G547" s="374"/>
      <c r="H547" s="376"/>
      <c r="I547" s="209">
        <f t="shared" si="282"/>
        <v>0</v>
      </c>
      <c r="J547" s="168"/>
      <c r="K547" s="210" t="s">
        <v>11</v>
      </c>
      <c r="L547" s="374"/>
      <c r="M547" s="375"/>
      <c r="N547" s="375"/>
      <c r="O547" s="376"/>
      <c r="P547" s="207">
        <v>0</v>
      </c>
      <c r="Q547" s="374"/>
      <c r="R547" s="379"/>
      <c r="S547" s="212">
        <f t="shared" si="283"/>
        <v>0</v>
      </c>
    </row>
    <row r="548" spans="1:19" ht="15">
      <c r="A548" s="213" t="s">
        <v>26</v>
      </c>
      <c r="B548" s="214">
        <f>SUM(B527:B543)</f>
        <v>0</v>
      </c>
      <c r="C548" s="214">
        <f t="shared" ref="C548:H548" si="284">SUM(C527:C543)</f>
        <v>0</v>
      </c>
      <c r="D548" s="214">
        <f t="shared" si="284"/>
        <v>0</v>
      </c>
      <c r="E548" s="214">
        <f t="shared" si="284"/>
        <v>0</v>
      </c>
      <c r="F548" s="214">
        <f t="shared" si="284"/>
        <v>70.848882128474187</v>
      </c>
      <c r="G548" s="214">
        <f t="shared" si="284"/>
        <v>0</v>
      </c>
      <c r="H548" s="216">
        <f t="shared" si="284"/>
        <v>0</v>
      </c>
      <c r="I548" s="173">
        <f t="shared" ref="I548" si="285">SUM(I527:I543)</f>
        <v>70.848882128474187</v>
      </c>
      <c r="J548" s="168"/>
      <c r="K548" s="215" t="s">
        <v>26</v>
      </c>
      <c r="L548" s="214">
        <f>SUM(L527:L543)</f>
        <v>0</v>
      </c>
      <c r="M548" s="214">
        <f t="shared" ref="M548:R548" si="286">SUM(M527:M543)</f>
        <v>0</v>
      </c>
      <c r="N548" s="214">
        <f t="shared" si="286"/>
        <v>0</v>
      </c>
      <c r="O548" s="214">
        <f t="shared" si="286"/>
        <v>0</v>
      </c>
      <c r="P548" s="214">
        <f t="shared" si="286"/>
        <v>0</v>
      </c>
      <c r="Q548" s="214">
        <f t="shared" si="286"/>
        <v>0</v>
      </c>
      <c r="R548" s="216">
        <f t="shared" si="286"/>
        <v>0</v>
      </c>
      <c r="S548" s="217">
        <f t="shared" ref="S548" si="287">SUM(S527:S543)</f>
        <v>0</v>
      </c>
    </row>
    <row r="549" spans="1:19" ht="15" thickBot="1">
      <c r="A549" s="30" t="s">
        <v>88</v>
      </c>
      <c r="B549" s="47">
        <f>IF($I548=0,"-",B548/$I548)</f>
        <v>0</v>
      </c>
      <c r="C549" s="47">
        <f t="shared" ref="C549:H549" si="288">IF($I548=0,"-",C548/$I548)</f>
        <v>0</v>
      </c>
      <c r="D549" s="47">
        <f t="shared" si="288"/>
        <v>0</v>
      </c>
      <c r="E549" s="47">
        <f t="shared" si="288"/>
        <v>0</v>
      </c>
      <c r="F549" s="47">
        <f t="shared" si="288"/>
        <v>1</v>
      </c>
      <c r="G549" s="47">
        <f t="shared" si="288"/>
        <v>0</v>
      </c>
      <c r="H549" s="70">
        <f t="shared" si="288"/>
        <v>0</v>
      </c>
      <c r="I549" s="48">
        <f>SUM(B549:H549)</f>
        <v>1</v>
      </c>
      <c r="J549" s="23"/>
      <c r="K549" s="81" t="s">
        <v>88</v>
      </c>
      <c r="L549" s="98" t="str">
        <f>IF($S548=0,"-",L548/$S548)</f>
        <v>-</v>
      </c>
      <c r="M549" s="98" t="str">
        <f t="shared" ref="M549:R549" si="289">IF($S548=0,"-",M548/$S548)</f>
        <v>-</v>
      </c>
      <c r="N549" s="98" t="str">
        <f t="shared" si="289"/>
        <v>-</v>
      </c>
      <c r="O549" s="98" t="str">
        <f t="shared" si="289"/>
        <v>-</v>
      </c>
      <c r="P549" s="98" t="str">
        <f t="shared" si="289"/>
        <v>-</v>
      </c>
      <c r="Q549" s="98" t="str">
        <f t="shared" si="289"/>
        <v>-</v>
      </c>
      <c r="R549" s="99" t="str">
        <f t="shared" si="289"/>
        <v>-</v>
      </c>
      <c r="S549" s="100">
        <f>SUM(L549:R549)</f>
        <v>0</v>
      </c>
    </row>
    <row r="550" spans="1:19" ht="15" thickBot="1">
      <c r="A550" s="247"/>
      <c r="B550" s="247"/>
      <c r="C550" s="247"/>
      <c r="D550" s="247"/>
      <c r="E550" s="247"/>
      <c r="F550" s="247"/>
      <c r="G550" s="247"/>
      <c r="H550" s="247"/>
      <c r="I550" s="247"/>
      <c r="K550" s="247"/>
      <c r="L550" s="247"/>
      <c r="M550" s="247"/>
      <c r="N550" s="247"/>
      <c r="O550" s="247"/>
      <c r="P550" s="247"/>
      <c r="Q550" s="247"/>
      <c r="R550" s="247"/>
      <c r="S550" s="247"/>
    </row>
    <row r="551" spans="1:19" ht="28.5">
      <c r="A551" s="364" t="s">
        <v>48</v>
      </c>
      <c r="B551" s="164" t="s">
        <v>0</v>
      </c>
      <c r="C551" s="164" t="s">
        <v>1</v>
      </c>
      <c r="D551" s="164" t="s">
        <v>2</v>
      </c>
      <c r="E551" s="164" t="s">
        <v>3</v>
      </c>
      <c r="F551" s="164" t="s">
        <v>27</v>
      </c>
      <c r="G551" s="164" t="s">
        <v>4</v>
      </c>
      <c r="H551" s="164" t="s">
        <v>5</v>
      </c>
      <c r="I551" s="165" t="s">
        <v>6</v>
      </c>
      <c r="K551" s="366" t="s">
        <v>48</v>
      </c>
      <c r="L551" s="166" t="s">
        <v>0</v>
      </c>
      <c r="M551" s="166" t="s">
        <v>1</v>
      </c>
      <c r="N551" s="166" t="s">
        <v>2</v>
      </c>
      <c r="O551" s="166" t="s">
        <v>3</v>
      </c>
      <c r="P551" s="166" t="s">
        <v>27</v>
      </c>
      <c r="Q551" s="166" t="s">
        <v>4</v>
      </c>
      <c r="R551" s="166" t="s">
        <v>5</v>
      </c>
      <c r="S551" s="167" t="s">
        <v>6</v>
      </c>
    </row>
    <row r="552" spans="1:19" ht="15">
      <c r="A552" s="365" t="s">
        <v>48</v>
      </c>
      <c r="B552" s="318" t="s">
        <v>69</v>
      </c>
      <c r="C552" s="319"/>
      <c r="D552" s="319"/>
      <c r="E552" s="319"/>
      <c r="F552" s="319"/>
      <c r="G552" s="319"/>
      <c r="H552" s="319"/>
      <c r="I552" s="320"/>
      <c r="K552" s="367" t="s">
        <v>48</v>
      </c>
      <c r="L552" s="321" t="s">
        <v>69</v>
      </c>
      <c r="M552" s="322"/>
      <c r="N552" s="322"/>
      <c r="O552" s="322"/>
      <c r="P552" s="322"/>
      <c r="Q552" s="322"/>
      <c r="R552" s="322"/>
      <c r="S552" s="323"/>
    </row>
    <row r="553" spans="1:19" ht="15">
      <c r="A553" s="170" t="s">
        <v>7</v>
      </c>
      <c r="B553" s="368"/>
      <c r="C553" s="369"/>
      <c r="D553" s="369"/>
      <c r="E553" s="370"/>
      <c r="F553" s="171">
        <v>0</v>
      </c>
      <c r="G553" s="368"/>
      <c r="H553" s="370"/>
      <c r="I553" s="173">
        <f>SUM(B553:H553)</f>
        <v>0</v>
      </c>
      <c r="J553" s="168"/>
      <c r="K553" s="222" t="s">
        <v>7</v>
      </c>
      <c r="L553" s="368"/>
      <c r="M553" s="369"/>
      <c r="N553" s="369"/>
      <c r="O553" s="370"/>
      <c r="P553" s="171">
        <v>0</v>
      </c>
      <c r="Q553" s="368"/>
      <c r="R553" s="377"/>
      <c r="S553" s="224">
        <f>SUM(L553:R553)</f>
        <v>0</v>
      </c>
    </row>
    <row r="554" spans="1:19" ht="15">
      <c r="A554" s="178" t="s">
        <v>8</v>
      </c>
      <c r="B554" s="371"/>
      <c r="C554" s="372"/>
      <c r="D554" s="372"/>
      <c r="E554" s="373"/>
      <c r="F554" s="179">
        <v>0</v>
      </c>
      <c r="G554" s="371"/>
      <c r="H554" s="373"/>
      <c r="I554" s="181">
        <f t="shared" ref="I554:I573" si="290">SUM(B554:H554)</f>
        <v>0</v>
      </c>
      <c r="J554" s="168"/>
      <c r="K554" s="182" t="s">
        <v>8</v>
      </c>
      <c r="L554" s="371"/>
      <c r="M554" s="372"/>
      <c r="N554" s="372"/>
      <c r="O554" s="373"/>
      <c r="P554" s="183">
        <v>0</v>
      </c>
      <c r="Q554" s="371"/>
      <c r="R554" s="378"/>
      <c r="S554" s="185">
        <f t="shared" ref="S554:S573" si="291">SUM(L554:R554)</f>
        <v>0</v>
      </c>
    </row>
    <row r="555" spans="1:19" ht="15">
      <c r="A555" s="186" t="s">
        <v>10</v>
      </c>
      <c r="B555" s="371"/>
      <c r="C555" s="372"/>
      <c r="D555" s="372"/>
      <c r="E555" s="373"/>
      <c r="F555" s="175">
        <v>0</v>
      </c>
      <c r="G555" s="371"/>
      <c r="H555" s="373"/>
      <c r="I555" s="173">
        <f t="shared" si="290"/>
        <v>0</v>
      </c>
      <c r="J555" s="168"/>
      <c r="K555" s="188" t="s">
        <v>10</v>
      </c>
      <c r="L555" s="371"/>
      <c r="M555" s="372"/>
      <c r="N555" s="372"/>
      <c r="O555" s="373"/>
      <c r="P555" s="175">
        <v>0</v>
      </c>
      <c r="Q555" s="371"/>
      <c r="R555" s="378"/>
      <c r="S555" s="177">
        <f t="shared" si="291"/>
        <v>0</v>
      </c>
    </row>
    <row r="556" spans="1:19" ht="15">
      <c r="A556" s="178" t="s">
        <v>56</v>
      </c>
      <c r="B556" s="371"/>
      <c r="C556" s="372"/>
      <c r="D556" s="372"/>
      <c r="E556" s="373"/>
      <c r="F556" s="179">
        <v>0</v>
      </c>
      <c r="G556" s="371"/>
      <c r="H556" s="373"/>
      <c r="I556" s="181">
        <f t="shared" si="290"/>
        <v>0</v>
      </c>
      <c r="J556" s="168"/>
      <c r="K556" s="182" t="s">
        <v>56</v>
      </c>
      <c r="L556" s="371"/>
      <c r="M556" s="372"/>
      <c r="N556" s="372"/>
      <c r="O556" s="373"/>
      <c r="P556" s="183">
        <v>0</v>
      </c>
      <c r="Q556" s="371"/>
      <c r="R556" s="378"/>
      <c r="S556" s="185">
        <f t="shared" si="291"/>
        <v>0</v>
      </c>
    </row>
    <row r="557" spans="1:19" ht="15">
      <c r="A557" s="186" t="s">
        <v>16</v>
      </c>
      <c r="B557" s="371"/>
      <c r="C557" s="372"/>
      <c r="D557" s="372"/>
      <c r="E557" s="373"/>
      <c r="F557" s="175">
        <v>0</v>
      </c>
      <c r="G557" s="371"/>
      <c r="H557" s="373"/>
      <c r="I557" s="173">
        <f t="shared" si="290"/>
        <v>0</v>
      </c>
      <c r="J557" s="168"/>
      <c r="K557" s="188" t="s">
        <v>16</v>
      </c>
      <c r="L557" s="371"/>
      <c r="M557" s="372"/>
      <c r="N557" s="372"/>
      <c r="O557" s="373"/>
      <c r="P557" s="175">
        <v>0</v>
      </c>
      <c r="Q557" s="371"/>
      <c r="R557" s="378"/>
      <c r="S557" s="177">
        <f t="shared" si="291"/>
        <v>0</v>
      </c>
    </row>
    <row r="558" spans="1:19" ht="15">
      <c r="A558" s="178" t="s">
        <v>15</v>
      </c>
      <c r="B558" s="371"/>
      <c r="C558" s="372"/>
      <c r="D558" s="372"/>
      <c r="E558" s="373"/>
      <c r="F558" s="179">
        <v>0</v>
      </c>
      <c r="G558" s="371"/>
      <c r="H558" s="373"/>
      <c r="I558" s="181">
        <f t="shared" si="290"/>
        <v>0</v>
      </c>
      <c r="J558" s="168"/>
      <c r="K558" s="182" t="s">
        <v>15</v>
      </c>
      <c r="L558" s="371"/>
      <c r="M558" s="372"/>
      <c r="N558" s="372"/>
      <c r="O558" s="373"/>
      <c r="P558" s="183">
        <v>0</v>
      </c>
      <c r="Q558" s="371"/>
      <c r="R558" s="378"/>
      <c r="S558" s="185">
        <f t="shared" si="291"/>
        <v>0</v>
      </c>
    </row>
    <row r="559" spans="1:19" ht="15">
      <c r="A559" s="186" t="s">
        <v>58</v>
      </c>
      <c r="B559" s="371"/>
      <c r="C559" s="372"/>
      <c r="D559" s="372"/>
      <c r="E559" s="373"/>
      <c r="F559" s="175">
        <v>0</v>
      </c>
      <c r="G559" s="371"/>
      <c r="H559" s="373"/>
      <c r="I559" s="173">
        <f t="shared" si="290"/>
        <v>0</v>
      </c>
      <c r="J559" s="168"/>
      <c r="K559" s="188" t="s">
        <v>58</v>
      </c>
      <c r="L559" s="371"/>
      <c r="M559" s="372"/>
      <c r="N559" s="372"/>
      <c r="O559" s="373"/>
      <c r="P559" s="175">
        <v>0</v>
      </c>
      <c r="Q559" s="371"/>
      <c r="R559" s="378"/>
      <c r="S559" s="177">
        <f t="shared" si="291"/>
        <v>0</v>
      </c>
    </row>
    <row r="560" spans="1:19" ht="15">
      <c r="A560" s="178" t="s">
        <v>12</v>
      </c>
      <c r="B560" s="371"/>
      <c r="C560" s="372"/>
      <c r="D560" s="372"/>
      <c r="E560" s="373"/>
      <c r="F560" s="179">
        <v>0.38950914326081204</v>
      </c>
      <c r="G560" s="371"/>
      <c r="H560" s="373"/>
      <c r="I560" s="181">
        <f t="shared" si="290"/>
        <v>0.38950914326081204</v>
      </c>
      <c r="J560" s="168"/>
      <c r="K560" s="182" t="s">
        <v>12</v>
      </c>
      <c r="L560" s="371"/>
      <c r="M560" s="372"/>
      <c r="N560" s="372"/>
      <c r="O560" s="373"/>
      <c r="P560" s="183">
        <v>0</v>
      </c>
      <c r="Q560" s="371"/>
      <c r="R560" s="378"/>
      <c r="S560" s="185">
        <f t="shared" si="291"/>
        <v>0</v>
      </c>
    </row>
    <row r="561" spans="1:19" ht="15">
      <c r="A561" s="186" t="s">
        <v>59</v>
      </c>
      <c r="B561" s="371"/>
      <c r="C561" s="372"/>
      <c r="D561" s="372"/>
      <c r="E561" s="373"/>
      <c r="F561" s="175">
        <v>4.3999578397021759</v>
      </c>
      <c r="G561" s="371"/>
      <c r="H561" s="373"/>
      <c r="I561" s="173">
        <f t="shared" si="290"/>
        <v>4.3999578397021759</v>
      </c>
      <c r="J561" s="168"/>
      <c r="K561" s="188" t="s">
        <v>59</v>
      </c>
      <c r="L561" s="371"/>
      <c r="M561" s="372"/>
      <c r="N561" s="372"/>
      <c r="O561" s="373"/>
      <c r="P561" s="175">
        <v>0</v>
      </c>
      <c r="Q561" s="371"/>
      <c r="R561" s="378"/>
      <c r="S561" s="177">
        <f t="shared" si="291"/>
        <v>0</v>
      </c>
    </row>
    <row r="562" spans="1:19" ht="15">
      <c r="A562" s="178" t="s">
        <v>17</v>
      </c>
      <c r="B562" s="371"/>
      <c r="C562" s="372"/>
      <c r="D562" s="372"/>
      <c r="E562" s="373"/>
      <c r="F562" s="179">
        <v>0</v>
      </c>
      <c r="G562" s="371"/>
      <c r="H562" s="373"/>
      <c r="I562" s="181">
        <f t="shared" si="290"/>
        <v>0</v>
      </c>
      <c r="J562" s="168"/>
      <c r="K562" s="182" t="s">
        <v>17</v>
      </c>
      <c r="L562" s="371"/>
      <c r="M562" s="372"/>
      <c r="N562" s="372"/>
      <c r="O562" s="373"/>
      <c r="P562" s="183">
        <v>0</v>
      </c>
      <c r="Q562" s="371"/>
      <c r="R562" s="378"/>
      <c r="S562" s="185">
        <f t="shared" si="291"/>
        <v>0</v>
      </c>
    </row>
    <row r="563" spans="1:19" ht="15">
      <c r="A563" s="186" t="s">
        <v>139</v>
      </c>
      <c r="B563" s="371"/>
      <c r="C563" s="372"/>
      <c r="D563" s="372"/>
      <c r="E563" s="373"/>
      <c r="F563" s="175">
        <v>0</v>
      </c>
      <c r="G563" s="371"/>
      <c r="H563" s="373"/>
      <c r="I563" s="173">
        <f t="shared" si="290"/>
        <v>0</v>
      </c>
      <c r="J563" s="168"/>
      <c r="K563" s="188" t="s">
        <v>139</v>
      </c>
      <c r="L563" s="371"/>
      <c r="M563" s="372"/>
      <c r="N563" s="372"/>
      <c r="O563" s="373"/>
      <c r="P563" s="175">
        <v>0</v>
      </c>
      <c r="Q563" s="371"/>
      <c r="R563" s="378"/>
      <c r="S563" s="177">
        <f t="shared" si="291"/>
        <v>0</v>
      </c>
    </row>
    <row r="564" spans="1:19" ht="15">
      <c r="A564" s="178" t="s">
        <v>25</v>
      </c>
      <c r="B564" s="371"/>
      <c r="C564" s="372"/>
      <c r="D564" s="372"/>
      <c r="E564" s="373"/>
      <c r="F564" s="179">
        <v>0</v>
      </c>
      <c r="G564" s="371"/>
      <c r="H564" s="373"/>
      <c r="I564" s="181">
        <f t="shared" si="290"/>
        <v>0</v>
      </c>
      <c r="J564" s="168"/>
      <c r="K564" s="182" t="s">
        <v>25</v>
      </c>
      <c r="L564" s="371"/>
      <c r="M564" s="372"/>
      <c r="N564" s="372"/>
      <c r="O564" s="373"/>
      <c r="P564" s="183">
        <v>0</v>
      </c>
      <c r="Q564" s="371"/>
      <c r="R564" s="378"/>
      <c r="S564" s="185">
        <f t="shared" si="291"/>
        <v>0</v>
      </c>
    </row>
    <row r="565" spans="1:19" ht="15">
      <c r="A565" s="186" t="s">
        <v>24</v>
      </c>
      <c r="B565" s="371"/>
      <c r="C565" s="372"/>
      <c r="D565" s="372"/>
      <c r="E565" s="373"/>
      <c r="F565" s="175">
        <v>0</v>
      </c>
      <c r="G565" s="371"/>
      <c r="H565" s="373"/>
      <c r="I565" s="173">
        <f t="shared" si="290"/>
        <v>0</v>
      </c>
      <c r="J565" s="168"/>
      <c r="K565" s="188" t="s">
        <v>24</v>
      </c>
      <c r="L565" s="371"/>
      <c r="M565" s="372"/>
      <c r="N565" s="372"/>
      <c r="O565" s="373"/>
      <c r="P565" s="175">
        <v>0</v>
      </c>
      <c r="Q565" s="371"/>
      <c r="R565" s="378"/>
      <c r="S565" s="177">
        <f t="shared" si="291"/>
        <v>0</v>
      </c>
    </row>
    <row r="566" spans="1:19" ht="15">
      <c r="A566" s="178" t="s">
        <v>60</v>
      </c>
      <c r="B566" s="371"/>
      <c r="C566" s="372"/>
      <c r="D566" s="372"/>
      <c r="E566" s="373"/>
      <c r="F566" s="179">
        <v>0</v>
      </c>
      <c r="G566" s="371"/>
      <c r="H566" s="373"/>
      <c r="I566" s="181">
        <f t="shared" si="290"/>
        <v>0</v>
      </c>
      <c r="J566" s="168"/>
      <c r="K566" s="182" t="s">
        <v>60</v>
      </c>
      <c r="L566" s="371"/>
      <c r="M566" s="372"/>
      <c r="N566" s="372"/>
      <c r="O566" s="373"/>
      <c r="P566" s="183">
        <v>0</v>
      </c>
      <c r="Q566" s="371"/>
      <c r="R566" s="378"/>
      <c r="S566" s="185">
        <f t="shared" si="291"/>
        <v>0</v>
      </c>
    </row>
    <row r="567" spans="1:19" ht="15">
      <c r="A567" s="186" t="s">
        <v>22</v>
      </c>
      <c r="B567" s="371"/>
      <c r="C567" s="372"/>
      <c r="D567" s="372"/>
      <c r="E567" s="373"/>
      <c r="F567" s="175">
        <v>0</v>
      </c>
      <c r="G567" s="371"/>
      <c r="H567" s="373"/>
      <c r="I567" s="173">
        <f t="shared" si="290"/>
        <v>0</v>
      </c>
      <c r="J567" s="168"/>
      <c r="K567" s="188" t="s">
        <v>22</v>
      </c>
      <c r="L567" s="371"/>
      <c r="M567" s="372"/>
      <c r="N567" s="372"/>
      <c r="O567" s="373"/>
      <c r="P567" s="175">
        <v>0</v>
      </c>
      <c r="Q567" s="371"/>
      <c r="R567" s="378"/>
      <c r="S567" s="177">
        <f t="shared" si="291"/>
        <v>0</v>
      </c>
    </row>
    <row r="568" spans="1:19" ht="15">
      <c r="A568" s="178" t="s">
        <v>21</v>
      </c>
      <c r="B568" s="371"/>
      <c r="C568" s="372"/>
      <c r="D568" s="372"/>
      <c r="E568" s="373"/>
      <c r="F568" s="179">
        <v>0</v>
      </c>
      <c r="G568" s="371"/>
      <c r="H568" s="373"/>
      <c r="I568" s="181">
        <f t="shared" si="290"/>
        <v>0</v>
      </c>
      <c r="J568" s="168"/>
      <c r="K568" s="182" t="s">
        <v>21</v>
      </c>
      <c r="L568" s="371"/>
      <c r="M568" s="372"/>
      <c r="N568" s="372"/>
      <c r="O568" s="373"/>
      <c r="P568" s="183">
        <v>0</v>
      </c>
      <c r="Q568" s="371"/>
      <c r="R568" s="378"/>
      <c r="S568" s="185">
        <f t="shared" si="291"/>
        <v>0</v>
      </c>
    </row>
    <row r="569" spans="1:19" ht="15">
      <c r="A569" s="189" t="s">
        <v>64</v>
      </c>
      <c r="B569" s="371"/>
      <c r="C569" s="372"/>
      <c r="D569" s="372"/>
      <c r="E569" s="373"/>
      <c r="F569" s="175">
        <v>0</v>
      </c>
      <c r="G569" s="371"/>
      <c r="H569" s="373"/>
      <c r="I569" s="173">
        <f t="shared" si="290"/>
        <v>0</v>
      </c>
      <c r="J569" s="168"/>
      <c r="K569" s="190" t="s">
        <v>64</v>
      </c>
      <c r="L569" s="371"/>
      <c r="M569" s="372"/>
      <c r="N569" s="372"/>
      <c r="O569" s="373"/>
      <c r="P569" s="175">
        <v>0</v>
      </c>
      <c r="Q569" s="371"/>
      <c r="R569" s="378"/>
      <c r="S569" s="177">
        <f t="shared" si="291"/>
        <v>0</v>
      </c>
    </row>
    <row r="570" spans="1:19">
      <c r="A570" s="191" t="s">
        <v>23</v>
      </c>
      <c r="B570" s="371"/>
      <c r="C570" s="372"/>
      <c r="D570" s="372"/>
      <c r="E570" s="373"/>
      <c r="F570" s="192">
        <v>0</v>
      </c>
      <c r="G570" s="371"/>
      <c r="H570" s="373"/>
      <c r="I570" s="194">
        <f t="shared" si="290"/>
        <v>0</v>
      </c>
      <c r="J570" s="168"/>
      <c r="K570" s="195" t="s">
        <v>23</v>
      </c>
      <c r="L570" s="371"/>
      <c r="M570" s="372"/>
      <c r="N570" s="372"/>
      <c r="O570" s="373"/>
      <c r="P570" s="196">
        <v>0</v>
      </c>
      <c r="Q570" s="371"/>
      <c r="R570" s="378"/>
      <c r="S570" s="198">
        <f t="shared" si="291"/>
        <v>0</v>
      </c>
    </row>
    <row r="571" spans="1:19">
      <c r="A571" s="199" t="s">
        <v>19</v>
      </c>
      <c r="B571" s="371"/>
      <c r="C571" s="372"/>
      <c r="D571" s="372"/>
      <c r="E571" s="373"/>
      <c r="F571" s="200">
        <v>0</v>
      </c>
      <c r="G571" s="371"/>
      <c r="H571" s="373"/>
      <c r="I571" s="202">
        <f t="shared" si="290"/>
        <v>0</v>
      </c>
      <c r="J571" s="168"/>
      <c r="K571" s="203" t="s">
        <v>19</v>
      </c>
      <c r="L571" s="371"/>
      <c r="M571" s="372"/>
      <c r="N571" s="372"/>
      <c r="O571" s="373"/>
      <c r="P571" s="200">
        <v>0</v>
      </c>
      <c r="Q571" s="371"/>
      <c r="R571" s="378"/>
      <c r="S571" s="205">
        <f t="shared" si="291"/>
        <v>0</v>
      </c>
    </row>
    <row r="572" spans="1:19">
      <c r="A572" s="191" t="s">
        <v>20</v>
      </c>
      <c r="B572" s="371"/>
      <c r="C572" s="372"/>
      <c r="D572" s="372"/>
      <c r="E572" s="373"/>
      <c r="F572" s="192">
        <v>0</v>
      </c>
      <c r="G572" s="371"/>
      <c r="H572" s="373"/>
      <c r="I572" s="194">
        <f t="shared" si="290"/>
        <v>0</v>
      </c>
      <c r="J572" s="168"/>
      <c r="K572" s="195" t="s">
        <v>20</v>
      </c>
      <c r="L572" s="371"/>
      <c r="M572" s="372"/>
      <c r="N572" s="372"/>
      <c r="O572" s="373"/>
      <c r="P572" s="196">
        <v>0</v>
      </c>
      <c r="Q572" s="371"/>
      <c r="R572" s="378"/>
      <c r="S572" s="198">
        <f t="shared" si="291"/>
        <v>0</v>
      </c>
    </row>
    <row r="573" spans="1:19" ht="15" thickBot="1">
      <c r="A573" s="206" t="s">
        <v>11</v>
      </c>
      <c r="B573" s="374"/>
      <c r="C573" s="375"/>
      <c r="D573" s="375"/>
      <c r="E573" s="376"/>
      <c r="F573" s="207">
        <v>0</v>
      </c>
      <c r="G573" s="374"/>
      <c r="H573" s="376"/>
      <c r="I573" s="209">
        <f t="shared" si="290"/>
        <v>0</v>
      </c>
      <c r="J573" s="168"/>
      <c r="K573" s="210" t="s">
        <v>11</v>
      </c>
      <c r="L573" s="374"/>
      <c r="M573" s="375"/>
      <c r="N573" s="375"/>
      <c r="O573" s="376"/>
      <c r="P573" s="207">
        <v>0</v>
      </c>
      <c r="Q573" s="374"/>
      <c r="R573" s="379"/>
      <c r="S573" s="212">
        <f t="shared" si="291"/>
        <v>0</v>
      </c>
    </row>
    <row r="574" spans="1:19" ht="15">
      <c r="A574" s="213" t="s">
        <v>26</v>
      </c>
      <c r="B574" s="214">
        <f>SUM(B553:B569)</f>
        <v>0</v>
      </c>
      <c r="C574" s="214">
        <f t="shared" ref="C574:H574" si="292">SUM(C553:C569)</f>
        <v>0</v>
      </c>
      <c r="D574" s="214">
        <f t="shared" si="292"/>
        <v>0</v>
      </c>
      <c r="E574" s="214">
        <f t="shared" si="292"/>
        <v>0</v>
      </c>
      <c r="F574" s="214">
        <f t="shared" si="292"/>
        <v>4.7894669829629883</v>
      </c>
      <c r="G574" s="214">
        <f t="shared" si="292"/>
        <v>0</v>
      </c>
      <c r="H574" s="216">
        <f t="shared" si="292"/>
        <v>0</v>
      </c>
      <c r="I574" s="173">
        <f t="shared" ref="I574" si="293">SUM(I553:I569)</f>
        <v>4.7894669829629883</v>
      </c>
      <c r="J574" s="168"/>
      <c r="K574" s="215" t="s">
        <v>26</v>
      </c>
      <c r="L574" s="214">
        <f>SUM(L553:L569)</f>
        <v>0</v>
      </c>
      <c r="M574" s="214">
        <f t="shared" ref="M574:R574" si="294">SUM(M553:M569)</f>
        <v>0</v>
      </c>
      <c r="N574" s="214">
        <f t="shared" si="294"/>
        <v>0</v>
      </c>
      <c r="O574" s="214">
        <f t="shared" si="294"/>
        <v>0</v>
      </c>
      <c r="P574" s="214">
        <f t="shared" si="294"/>
        <v>0</v>
      </c>
      <c r="Q574" s="214">
        <f t="shared" si="294"/>
        <v>0</v>
      </c>
      <c r="R574" s="216">
        <f t="shared" si="294"/>
        <v>0</v>
      </c>
      <c r="S574" s="217">
        <f t="shared" ref="S574" si="295">SUM(S553:S569)</f>
        <v>0</v>
      </c>
    </row>
    <row r="575" spans="1:19" ht="15" thickBot="1">
      <c r="A575" s="30" t="s">
        <v>88</v>
      </c>
      <c r="B575" s="47">
        <f>IF($I574=0,"-",B574/$I574)</f>
        <v>0</v>
      </c>
      <c r="C575" s="47">
        <f t="shared" ref="C575:H575" si="296">IF($I574=0,"-",C574/$I574)</f>
        <v>0</v>
      </c>
      <c r="D575" s="47">
        <f t="shared" si="296"/>
        <v>0</v>
      </c>
      <c r="E575" s="47">
        <f t="shared" si="296"/>
        <v>0</v>
      </c>
      <c r="F575" s="47">
        <f t="shared" si="296"/>
        <v>1</v>
      </c>
      <c r="G575" s="47">
        <f t="shared" si="296"/>
        <v>0</v>
      </c>
      <c r="H575" s="70">
        <f t="shared" si="296"/>
        <v>0</v>
      </c>
      <c r="I575" s="48">
        <f>SUM(B575:H575)</f>
        <v>1</v>
      </c>
      <c r="J575" s="23"/>
      <c r="K575" s="81" t="s">
        <v>88</v>
      </c>
      <c r="L575" s="98" t="str">
        <f>IF($S574=0,"-",L574/$S574)</f>
        <v>-</v>
      </c>
      <c r="M575" s="98" t="str">
        <f t="shared" ref="M575:R575" si="297">IF($S574=0,"-",M574/$S574)</f>
        <v>-</v>
      </c>
      <c r="N575" s="98" t="str">
        <f t="shared" si="297"/>
        <v>-</v>
      </c>
      <c r="O575" s="98" t="str">
        <f t="shared" si="297"/>
        <v>-</v>
      </c>
      <c r="P575" s="98" t="str">
        <f t="shared" si="297"/>
        <v>-</v>
      </c>
      <c r="Q575" s="98" t="str">
        <f t="shared" si="297"/>
        <v>-</v>
      </c>
      <c r="R575" s="99" t="str">
        <f t="shared" si="297"/>
        <v>-</v>
      </c>
      <c r="S575" s="100">
        <f>SUM(L575:R575)</f>
        <v>0</v>
      </c>
    </row>
    <row r="576" spans="1:19" ht="15" thickBot="1">
      <c r="A576" s="247"/>
      <c r="B576" s="247"/>
      <c r="C576" s="247"/>
      <c r="D576" s="247"/>
      <c r="E576" s="247"/>
      <c r="F576" s="247"/>
      <c r="G576" s="247"/>
      <c r="H576" s="247"/>
      <c r="I576" s="247"/>
      <c r="K576" s="247"/>
      <c r="L576" s="247"/>
      <c r="M576" s="247"/>
      <c r="N576" s="247"/>
      <c r="O576" s="247"/>
      <c r="P576" s="247"/>
      <c r="Q576" s="247"/>
      <c r="R576" s="247"/>
      <c r="S576" s="247"/>
    </row>
    <row r="577" spans="1:19" ht="28.5">
      <c r="A577" s="380" t="s">
        <v>49</v>
      </c>
      <c r="B577" s="164" t="s">
        <v>0</v>
      </c>
      <c r="C577" s="164" t="s">
        <v>1</v>
      </c>
      <c r="D577" s="164" t="s">
        <v>2</v>
      </c>
      <c r="E577" s="164" t="s">
        <v>3</v>
      </c>
      <c r="F577" s="164" t="s">
        <v>27</v>
      </c>
      <c r="G577" s="164" t="s">
        <v>4</v>
      </c>
      <c r="H577" s="164" t="s">
        <v>5</v>
      </c>
      <c r="I577" s="165" t="s">
        <v>6</v>
      </c>
      <c r="K577" s="382" t="s">
        <v>49</v>
      </c>
      <c r="L577" s="166" t="s">
        <v>0</v>
      </c>
      <c r="M577" s="166" t="s">
        <v>1</v>
      </c>
      <c r="N577" s="166" t="s">
        <v>2</v>
      </c>
      <c r="O577" s="166" t="s">
        <v>3</v>
      </c>
      <c r="P577" s="166" t="s">
        <v>27</v>
      </c>
      <c r="Q577" s="166" t="s">
        <v>4</v>
      </c>
      <c r="R577" s="166" t="s">
        <v>5</v>
      </c>
      <c r="S577" s="167" t="s">
        <v>6</v>
      </c>
    </row>
    <row r="578" spans="1:19" ht="15">
      <c r="A578" s="381" t="s">
        <v>49</v>
      </c>
      <c r="B578" s="318" t="s">
        <v>69</v>
      </c>
      <c r="C578" s="319"/>
      <c r="D578" s="319"/>
      <c r="E578" s="319"/>
      <c r="F578" s="319"/>
      <c r="G578" s="319"/>
      <c r="H578" s="319"/>
      <c r="I578" s="320"/>
      <c r="K578" s="383" t="s">
        <v>49</v>
      </c>
      <c r="L578" s="321" t="s">
        <v>69</v>
      </c>
      <c r="M578" s="322"/>
      <c r="N578" s="322"/>
      <c r="O578" s="322"/>
      <c r="P578" s="322"/>
      <c r="Q578" s="322"/>
      <c r="R578" s="322"/>
      <c r="S578" s="323"/>
    </row>
    <row r="579" spans="1:19" ht="15">
      <c r="A579" s="170" t="s">
        <v>7</v>
      </c>
      <c r="B579" s="171">
        <v>2.224485940269703</v>
      </c>
      <c r="C579" s="171">
        <v>0</v>
      </c>
      <c r="D579" s="171">
        <v>0.42413334421486715</v>
      </c>
      <c r="E579" s="171">
        <v>0</v>
      </c>
      <c r="F579" s="361"/>
      <c r="G579" s="171">
        <v>0</v>
      </c>
      <c r="H579" s="172">
        <v>0</v>
      </c>
      <c r="I579" s="173">
        <f>SUM(B579:H579)</f>
        <v>2.6486192844845702</v>
      </c>
      <c r="J579" s="168"/>
      <c r="K579" s="222" t="s">
        <v>7</v>
      </c>
      <c r="L579" s="171">
        <v>2.224485940269703</v>
      </c>
      <c r="M579" s="171">
        <v>0</v>
      </c>
      <c r="N579" s="171">
        <v>0.42413334421486715</v>
      </c>
      <c r="O579" s="171">
        <v>0</v>
      </c>
      <c r="P579" s="171">
        <v>0.38696661211662908</v>
      </c>
      <c r="Q579" s="171">
        <v>0</v>
      </c>
      <c r="R579" s="223">
        <v>0</v>
      </c>
      <c r="S579" s="224">
        <f>SUM(L579:R579)</f>
        <v>3.0355858966011993</v>
      </c>
    </row>
    <row r="580" spans="1:19" ht="15">
      <c r="A580" s="178" t="s">
        <v>8</v>
      </c>
      <c r="B580" s="179">
        <v>24.53877451549484</v>
      </c>
      <c r="C580" s="179">
        <v>0</v>
      </c>
      <c r="D580" s="179">
        <v>5.9928350715645857</v>
      </c>
      <c r="E580" s="179">
        <v>0</v>
      </c>
      <c r="F580" s="362"/>
      <c r="G580" s="179">
        <v>0</v>
      </c>
      <c r="H580" s="180">
        <v>0</v>
      </c>
      <c r="I580" s="181">
        <f t="shared" ref="I580:I599" si="298">SUM(B580:H580)</f>
        <v>30.531609587059425</v>
      </c>
      <c r="J580" s="168"/>
      <c r="K580" s="182" t="s">
        <v>8</v>
      </c>
      <c r="L580" s="183">
        <v>24.53877451549484</v>
      </c>
      <c r="M580" s="183">
        <v>0</v>
      </c>
      <c r="N580" s="183">
        <v>5.9928350715645857</v>
      </c>
      <c r="O580" s="183">
        <v>0</v>
      </c>
      <c r="P580" s="183">
        <v>0</v>
      </c>
      <c r="Q580" s="183">
        <v>0</v>
      </c>
      <c r="R580" s="184">
        <v>0</v>
      </c>
      <c r="S580" s="185">
        <f t="shared" ref="S580:S599" si="299">SUM(L580:R580)</f>
        <v>30.531609587059425</v>
      </c>
    </row>
    <row r="581" spans="1:19" ht="15">
      <c r="A581" s="186" t="s">
        <v>10</v>
      </c>
      <c r="B581" s="175">
        <v>8.3856738346009152</v>
      </c>
      <c r="C581" s="175">
        <v>0</v>
      </c>
      <c r="D581" s="175">
        <v>0</v>
      </c>
      <c r="E581" s="175">
        <v>0</v>
      </c>
      <c r="F581" s="362"/>
      <c r="G581" s="175">
        <v>0</v>
      </c>
      <c r="H581" s="187">
        <v>0</v>
      </c>
      <c r="I581" s="173">
        <f t="shared" si="298"/>
        <v>8.3856738346009152</v>
      </c>
      <c r="J581" s="168"/>
      <c r="K581" s="188" t="s">
        <v>10</v>
      </c>
      <c r="L581" s="175">
        <v>8.3856738346009152</v>
      </c>
      <c r="M581" s="175">
        <v>0</v>
      </c>
      <c r="N581" s="175">
        <v>0</v>
      </c>
      <c r="O581" s="175">
        <v>0</v>
      </c>
      <c r="P581" s="175">
        <v>0</v>
      </c>
      <c r="Q581" s="175">
        <v>0</v>
      </c>
      <c r="R581" s="176">
        <v>0</v>
      </c>
      <c r="S581" s="177">
        <f t="shared" si="299"/>
        <v>8.3856738346009152</v>
      </c>
    </row>
    <row r="582" spans="1:19" ht="15">
      <c r="A582" s="178" t="s">
        <v>56</v>
      </c>
      <c r="B582" s="179">
        <v>0</v>
      </c>
      <c r="C582" s="179">
        <v>0</v>
      </c>
      <c r="D582" s="179">
        <v>0</v>
      </c>
      <c r="E582" s="179">
        <v>0</v>
      </c>
      <c r="F582" s="362"/>
      <c r="G582" s="179">
        <v>0</v>
      </c>
      <c r="H582" s="180">
        <v>0</v>
      </c>
      <c r="I582" s="181">
        <f t="shared" si="298"/>
        <v>0</v>
      </c>
      <c r="J582" s="168"/>
      <c r="K582" s="182" t="s">
        <v>56</v>
      </c>
      <c r="L582" s="183">
        <v>0</v>
      </c>
      <c r="M582" s="183">
        <v>0</v>
      </c>
      <c r="N582" s="183">
        <v>0</v>
      </c>
      <c r="O582" s="183">
        <v>0</v>
      </c>
      <c r="P582" s="183">
        <v>0</v>
      </c>
      <c r="Q582" s="183">
        <v>0</v>
      </c>
      <c r="R582" s="184">
        <v>0</v>
      </c>
      <c r="S582" s="185">
        <f t="shared" si="299"/>
        <v>0</v>
      </c>
    </row>
    <row r="583" spans="1:19" ht="15">
      <c r="A583" s="186" t="s">
        <v>16</v>
      </c>
      <c r="B583" s="175">
        <v>301.72436614626031</v>
      </c>
      <c r="C583" s="175">
        <v>36.546303205238893</v>
      </c>
      <c r="D583" s="175">
        <v>7.8801840769573852</v>
      </c>
      <c r="E583" s="175">
        <v>17.575048041226985</v>
      </c>
      <c r="F583" s="362"/>
      <c r="G583" s="175">
        <v>0</v>
      </c>
      <c r="H583" s="187">
        <v>0</v>
      </c>
      <c r="I583" s="173">
        <f t="shared" si="298"/>
        <v>363.72590146968355</v>
      </c>
      <c r="J583" s="168"/>
      <c r="K583" s="188" t="s">
        <v>16</v>
      </c>
      <c r="L583" s="175">
        <v>301.72436614626031</v>
      </c>
      <c r="M583" s="175">
        <v>36.546303205238893</v>
      </c>
      <c r="N583" s="175">
        <v>7.8801840769573852</v>
      </c>
      <c r="O583" s="175">
        <v>17.575048041226985</v>
      </c>
      <c r="P583" s="175">
        <v>0</v>
      </c>
      <c r="Q583" s="175">
        <v>0</v>
      </c>
      <c r="R583" s="176">
        <v>0</v>
      </c>
      <c r="S583" s="177">
        <f t="shared" si="299"/>
        <v>363.72590146968355</v>
      </c>
    </row>
    <row r="584" spans="1:19" ht="15">
      <c r="A584" s="178" t="s">
        <v>15</v>
      </c>
      <c r="B584" s="179">
        <v>874.77791576400227</v>
      </c>
      <c r="C584" s="179">
        <v>13.275493982511298</v>
      </c>
      <c r="D584" s="179">
        <v>15.696911527371485</v>
      </c>
      <c r="E584" s="179">
        <v>0</v>
      </c>
      <c r="F584" s="362"/>
      <c r="G584" s="179">
        <v>0</v>
      </c>
      <c r="H584" s="180">
        <v>0</v>
      </c>
      <c r="I584" s="181">
        <f t="shared" si="298"/>
        <v>903.75032127388511</v>
      </c>
      <c r="J584" s="168"/>
      <c r="K584" s="182" t="s">
        <v>15</v>
      </c>
      <c r="L584" s="183">
        <v>874.77791576400227</v>
      </c>
      <c r="M584" s="183">
        <v>13.275493982511298</v>
      </c>
      <c r="N584" s="183">
        <v>15.696911527371485</v>
      </c>
      <c r="O584" s="183">
        <v>0</v>
      </c>
      <c r="P584" s="183">
        <v>0</v>
      </c>
      <c r="Q584" s="183">
        <v>0</v>
      </c>
      <c r="R584" s="184">
        <v>0</v>
      </c>
      <c r="S584" s="185">
        <f t="shared" si="299"/>
        <v>903.75032127388511</v>
      </c>
    </row>
    <row r="585" spans="1:19" ht="15">
      <c r="A585" s="186" t="s">
        <v>58</v>
      </c>
      <c r="B585" s="175">
        <v>0</v>
      </c>
      <c r="C585" s="175">
        <v>0</v>
      </c>
      <c r="D585" s="175">
        <v>0.60259788008931692</v>
      </c>
      <c r="E585" s="175">
        <v>281.10266408603746</v>
      </c>
      <c r="F585" s="362"/>
      <c r="G585" s="175">
        <v>0</v>
      </c>
      <c r="H585" s="187">
        <v>0</v>
      </c>
      <c r="I585" s="173">
        <f t="shared" si="298"/>
        <v>281.70526196612678</v>
      </c>
      <c r="J585" s="168"/>
      <c r="K585" s="188" t="s">
        <v>58</v>
      </c>
      <c r="L585" s="175">
        <v>0</v>
      </c>
      <c r="M585" s="175">
        <v>0</v>
      </c>
      <c r="N585" s="175">
        <v>0.60259788008931692</v>
      </c>
      <c r="O585" s="175">
        <v>281.10266408603746</v>
      </c>
      <c r="P585" s="175">
        <v>11265.000803179089</v>
      </c>
      <c r="Q585" s="175">
        <v>0</v>
      </c>
      <c r="R585" s="176">
        <v>0</v>
      </c>
      <c r="S585" s="177">
        <f t="shared" si="299"/>
        <v>11546.706065145216</v>
      </c>
    </row>
    <row r="586" spans="1:19" ht="15">
      <c r="A586" s="178" t="s">
        <v>12</v>
      </c>
      <c r="B586" s="179">
        <v>0</v>
      </c>
      <c r="C586" s="179">
        <v>0</v>
      </c>
      <c r="D586" s="179">
        <v>0.18638280761240913</v>
      </c>
      <c r="E586" s="179">
        <v>5.4493690220488151</v>
      </c>
      <c r="F586" s="362"/>
      <c r="G586" s="179">
        <v>0</v>
      </c>
      <c r="H586" s="180">
        <v>0</v>
      </c>
      <c r="I586" s="181">
        <f t="shared" si="298"/>
        <v>5.6357518296612241</v>
      </c>
      <c r="J586" s="168"/>
      <c r="K586" s="182" t="s">
        <v>12</v>
      </c>
      <c r="L586" s="183">
        <v>0</v>
      </c>
      <c r="M586" s="183">
        <v>0</v>
      </c>
      <c r="N586" s="183">
        <v>0.18638280761240913</v>
      </c>
      <c r="O586" s="183">
        <v>5.4493690220488151</v>
      </c>
      <c r="P586" s="183">
        <v>769.77617780657545</v>
      </c>
      <c r="Q586" s="183">
        <v>0</v>
      </c>
      <c r="R586" s="184">
        <v>0</v>
      </c>
      <c r="S586" s="185">
        <f t="shared" si="299"/>
        <v>775.41192963623666</v>
      </c>
    </row>
    <row r="587" spans="1:19" ht="15">
      <c r="A587" s="186" t="s">
        <v>59</v>
      </c>
      <c r="B587" s="175">
        <v>0</v>
      </c>
      <c r="C587" s="175">
        <v>0</v>
      </c>
      <c r="D587" s="175">
        <v>0</v>
      </c>
      <c r="E587" s="175">
        <v>0</v>
      </c>
      <c r="F587" s="362"/>
      <c r="G587" s="175">
        <v>0</v>
      </c>
      <c r="H587" s="187">
        <v>0</v>
      </c>
      <c r="I587" s="173">
        <f t="shared" si="298"/>
        <v>0</v>
      </c>
      <c r="J587" s="168"/>
      <c r="K587" s="188" t="s">
        <v>59</v>
      </c>
      <c r="L587" s="175">
        <v>0</v>
      </c>
      <c r="M587" s="175">
        <v>0</v>
      </c>
      <c r="N587" s="175">
        <v>0</v>
      </c>
      <c r="O587" s="175">
        <v>0</v>
      </c>
      <c r="P587" s="175">
        <v>4.3999578397021759</v>
      </c>
      <c r="Q587" s="175">
        <v>0</v>
      </c>
      <c r="R587" s="176">
        <v>0</v>
      </c>
      <c r="S587" s="177">
        <f t="shared" si="299"/>
        <v>4.3999578397021759</v>
      </c>
    </row>
    <row r="588" spans="1:19" ht="15">
      <c r="A588" s="178" t="s">
        <v>17</v>
      </c>
      <c r="B588" s="179">
        <v>135.47284588179096</v>
      </c>
      <c r="C588" s="179">
        <v>0.7340318033803831</v>
      </c>
      <c r="D588" s="179">
        <v>17.19372725475478</v>
      </c>
      <c r="E588" s="179">
        <v>2.3438028431797369</v>
      </c>
      <c r="F588" s="362"/>
      <c r="G588" s="179">
        <v>0</v>
      </c>
      <c r="H588" s="180">
        <v>0</v>
      </c>
      <c r="I588" s="181">
        <f t="shared" si="298"/>
        <v>155.74440778310586</v>
      </c>
      <c r="J588" s="168"/>
      <c r="K588" s="182" t="s">
        <v>17</v>
      </c>
      <c r="L588" s="183">
        <v>135.47284588179096</v>
      </c>
      <c r="M588" s="183">
        <v>0.7340318033803831</v>
      </c>
      <c r="N588" s="183">
        <v>17.19372725475478</v>
      </c>
      <c r="O588" s="183">
        <v>2.3438028431797369</v>
      </c>
      <c r="P588" s="183">
        <v>0.82247369800000003</v>
      </c>
      <c r="Q588" s="183">
        <v>0</v>
      </c>
      <c r="R588" s="184">
        <v>0</v>
      </c>
      <c r="S588" s="185">
        <f t="shared" si="299"/>
        <v>156.56688148110587</v>
      </c>
    </row>
    <row r="589" spans="1:19" ht="15">
      <c r="A589" s="186" t="s">
        <v>139</v>
      </c>
      <c r="B589" s="175">
        <v>3857.2063330616129</v>
      </c>
      <c r="C589" s="175">
        <v>607.8447396699213</v>
      </c>
      <c r="D589" s="175">
        <v>118.54868732649142</v>
      </c>
      <c r="E589" s="175">
        <v>93.347539489713185</v>
      </c>
      <c r="F589" s="362"/>
      <c r="G589" s="175">
        <v>0</v>
      </c>
      <c r="H589" s="187">
        <v>0</v>
      </c>
      <c r="I589" s="173">
        <f t="shared" si="298"/>
        <v>4676.947299547739</v>
      </c>
      <c r="J589" s="168"/>
      <c r="K589" s="188" t="s">
        <v>139</v>
      </c>
      <c r="L589" s="175">
        <v>3857.2063330616129</v>
      </c>
      <c r="M589" s="175">
        <v>607.8447396699213</v>
      </c>
      <c r="N589" s="175">
        <v>118.54868732649142</v>
      </c>
      <c r="O589" s="175">
        <v>93.347539489713185</v>
      </c>
      <c r="P589" s="175">
        <v>0</v>
      </c>
      <c r="Q589" s="175">
        <v>0</v>
      </c>
      <c r="R589" s="176">
        <v>0</v>
      </c>
      <c r="S589" s="177">
        <f t="shared" si="299"/>
        <v>4676.947299547739</v>
      </c>
    </row>
    <row r="590" spans="1:19" ht="15">
      <c r="A590" s="178" t="s">
        <v>25</v>
      </c>
      <c r="B590" s="179">
        <v>2418.9950229259312</v>
      </c>
      <c r="C590" s="179">
        <v>0</v>
      </c>
      <c r="D590" s="179">
        <v>5335.1650631931043</v>
      </c>
      <c r="E590" s="179">
        <v>1175.6751858583204</v>
      </c>
      <c r="F590" s="362"/>
      <c r="G590" s="179">
        <v>3655.1926242871195</v>
      </c>
      <c r="H590" s="180">
        <v>0.95156743698850443</v>
      </c>
      <c r="I590" s="181">
        <f t="shared" si="298"/>
        <v>12585.979463701464</v>
      </c>
      <c r="J590" s="168"/>
      <c r="K590" s="182" t="s">
        <v>25</v>
      </c>
      <c r="L590" s="183">
        <v>2418.9950229259312</v>
      </c>
      <c r="M590" s="183">
        <v>0</v>
      </c>
      <c r="N590" s="183">
        <v>5335.1650631931043</v>
      </c>
      <c r="O590" s="183">
        <v>1175.6751858583204</v>
      </c>
      <c r="P590" s="183">
        <v>2313.7012929089051</v>
      </c>
      <c r="Q590" s="183">
        <v>3655.1926242871195</v>
      </c>
      <c r="R590" s="184">
        <v>0.95156743698850443</v>
      </c>
      <c r="S590" s="185">
        <f t="shared" si="299"/>
        <v>14899.680756610369</v>
      </c>
    </row>
    <row r="591" spans="1:19" ht="15">
      <c r="A591" s="186" t="s">
        <v>24</v>
      </c>
      <c r="B591" s="175">
        <v>12681.651117326261</v>
      </c>
      <c r="C591" s="175">
        <v>80.399404989928541</v>
      </c>
      <c r="D591" s="175">
        <v>0</v>
      </c>
      <c r="E591" s="175">
        <v>0</v>
      </c>
      <c r="F591" s="362"/>
      <c r="G591" s="175">
        <v>0</v>
      </c>
      <c r="H591" s="187">
        <v>0</v>
      </c>
      <c r="I591" s="173">
        <f t="shared" si="298"/>
        <v>12762.050522316189</v>
      </c>
      <c r="J591" s="168"/>
      <c r="K591" s="188" t="s">
        <v>24</v>
      </c>
      <c r="L591" s="175">
        <v>12681.651117326261</v>
      </c>
      <c r="M591" s="175">
        <v>80.399404989928541</v>
      </c>
      <c r="N591" s="175">
        <v>0</v>
      </c>
      <c r="O591" s="175">
        <v>0</v>
      </c>
      <c r="P591" s="175">
        <v>0</v>
      </c>
      <c r="Q591" s="175">
        <v>0</v>
      </c>
      <c r="R591" s="176">
        <v>0</v>
      </c>
      <c r="S591" s="177">
        <f t="shared" si="299"/>
        <v>12762.050522316189</v>
      </c>
    </row>
    <row r="592" spans="1:19" ht="15">
      <c r="A592" s="178" t="s">
        <v>60</v>
      </c>
      <c r="B592" s="179">
        <v>86.526726970892895</v>
      </c>
      <c r="C592" s="179">
        <v>0</v>
      </c>
      <c r="D592" s="179">
        <v>15.381904029107096</v>
      </c>
      <c r="E592" s="179">
        <v>0</v>
      </c>
      <c r="F592" s="362"/>
      <c r="G592" s="179">
        <v>0</v>
      </c>
      <c r="H592" s="180">
        <v>0</v>
      </c>
      <c r="I592" s="181">
        <f t="shared" si="298"/>
        <v>101.90863099999999</v>
      </c>
      <c r="J592" s="168"/>
      <c r="K592" s="182" t="s">
        <v>60</v>
      </c>
      <c r="L592" s="183">
        <v>86.526726970892895</v>
      </c>
      <c r="M592" s="183">
        <v>0</v>
      </c>
      <c r="N592" s="183">
        <v>15.381904029107096</v>
      </c>
      <c r="O592" s="183">
        <v>0</v>
      </c>
      <c r="P592" s="183">
        <v>0</v>
      </c>
      <c r="Q592" s="183">
        <v>0</v>
      </c>
      <c r="R592" s="184">
        <v>0</v>
      </c>
      <c r="S592" s="185">
        <f t="shared" si="299"/>
        <v>101.90863099999999</v>
      </c>
    </row>
    <row r="593" spans="1:85" ht="15">
      <c r="A593" s="186" t="s">
        <v>22</v>
      </c>
      <c r="B593" s="175">
        <v>558.41520948968355</v>
      </c>
      <c r="C593" s="175">
        <v>0</v>
      </c>
      <c r="D593" s="175">
        <v>34.44261353895287</v>
      </c>
      <c r="E593" s="175">
        <v>0</v>
      </c>
      <c r="F593" s="362"/>
      <c r="G593" s="175">
        <v>0</v>
      </c>
      <c r="H593" s="187">
        <v>0</v>
      </c>
      <c r="I593" s="173">
        <f t="shared" si="298"/>
        <v>592.8578230286364</v>
      </c>
      <c r="J593" s="168"/>
      <c r="K593" s="188" t="s">
        <v>22</v>
      </c>
      <c r="L593" s="175">
        <v>558.41520948968355</v>
      </c>
      <c r="M593" s="175">
        <v>0</v>
      </c>
      <c r="N593" s="175">
        <v>34.44261353895287</v>
      </c>
      <c r="O593" s="175">
        <v>0</v>
      </c>
      <c r="P593" s="175">
        <v>741.16850970586177</v>
      </c>
      <c r="Q593" s="175">
        <v>0</v>
      </c>
      <c r="R593" s="176">
        <v>0</v>
      </c>
      <c r="S593" s="177">
        <f t="shared" si="299"/>
        <v>1334.0263327344983</v>
      </c>
    </row>
    <row r="594" spans="1:85" ht="15">
      <c r="A594" s="178" t="s">
        <v>21</v>
      </c>
      <c r="B594" s="179">
        <v>15.604360418005584</v>
      </c>
      <c r="C594" s="179">
        <v>0</v>
      </c>
      <c r="D594" s="179">
        <v>0.28831018186284213</v>
      </c>
      <c r="E594" s="179">
        <v>0</v>
      </c>
      <c r="F594" s="362"/>
      <c r="G594" s="179">
        <v>0</v>
      </c>
      <c r="H594" s="180">
        <v>0</v>
      </c>
      <c r="I594" s="181">
        <f t="shared" si="298"/>
        <v>15.892670599868426</v>
      </c>
      <c r="J594" s="168"/>
      <c r="K594" s="182" t="s">
        <v>21</v>
      </c>
      <c r="L594" s="183">
        <v>15.604360418005584</v>
      </c>
      <c r="M594" s="183">
        <v>0</v>
      </c>
      <c r="N594" s="183">
        <v>0.28831018186284213</v>
      </c>
      <c r="O594" s="183">
        <v>0</v>
      </c>
      <c r="P594" s="183">
        <v>0</v>
      </c>
      <c r="Q594" s="183">
        <v>0</v>
      </c>
      <c r="R594" s="184">
        <v>0</v>
      </c>
      <c r="S594" s="185">
        <f t="shared" si="299"/>
        <v>15.892670599868426</v>
      </c>
    </row>
    <row r="595" spans="1:85" ht="15">
      <c r="A595" s="189" t="s">
        <v>64</v>
      </c>
      <c r="B595" s="175">
        <v>82.556659043753754</v>
      </c>
      <c r="C595" s="175">
        <v>0</v>
      </c>
      <c r="D595" s="175">
        <v>0</v>
      </c>
      <c r="E595" s="175">
        <v>0</v>
      </c>
      <c r="F595" s="362"/>
      <c r="G595" s="175">
        <v>0</v>
      </c>
      <c r="H595" s="187">
        <v>0</v>
      </c>
      <c r="I595" s="173">
        <f t="shared" si="298"/>
        <v>82.556659043753754</v>
      </c>
      <c r="J595" s="168"/>
      <c r="K595" s="190" t="s">
        <v>64</v>
      </c>
      <c r="L595" s="175">
        <v>82.556659043753754</v>
      </c>
      <c r="M595" s="175">
        <v>0</v>
      </c>
      <c r="N595" s="175">
        <v>0</v>
      </c>
      <c r="O595" s="175">
        <v>0</v>
      </c>
      <c r="P595" s="175">
        <v>0</v>
      </c>
      <c r="Q595" s="175">
        <v>0</v>
      </c>
      <c r="R595" s="176">
        <v>0</v>
      </c>
      <c r="S595" s="177">
        <f t="shared" si="299"/>
        <v>82.556659043753754</v>
      </c>
    </row>
    <row r="596" spans="1:85">
      <c r="A596" s="191" t="s">
        <v>23</v>
      </c>
      <c r="B596" s="192">
        <v>82.556659043753754</v>
      </c>
      <c r="C596" s="192">
        <v>0</v>
      </c>
      <c r="D596" s="192">
        <v>0</v>
      </c>
      <c r="E596" s="192">
        <v>0</v>
      </c>
      <c r="F596" s="362"/>
      <c r="G596" s="192">
        <v>0</v>
      </c>
      <c r="H596" s="193">
        <v>0</v>
      </c>
      <c r="I596" s="194">
        <f t="shared" si="298"/>
        <v>82.556659043753754</v>
      </c>
      <c r="J596" s="168"/>
      <c r="K596" s="195" t="s">
        <v>23</v>
      </c>
      <c r="L596" s="196">
        <v>82.556659043753754</v>
      </c>
      <c r="M596" s="196">
        <v>0</v>
      </c>
      <c r="N596" s="196">
        <v>0</v>
      </c>
      <c r="O596" s="196">
        <v>0</v>
      </c>
      <c r="P596" s="196">
        <v>0</v>
      </c>
      <c r="Q596" s="196">
        <v>0</v>
      </c>
      <c r="R596" s="197">
        <v>0</v>
      </c>
      <c r="S596" s="198">
        <f t="shared" si="299"/>
        <v>82.556659043753754</v>
      </c>
    </row>
    <row r="597" spans="1:85">
      <c r="A597" s="199" t="s">
        <v>19</v>
      </c>
      <c r="B597" s="200">
        <v>0</v>
      </c>
      <c r="C597" s="200">
        <v>0</v>
      </c>
      <c r="D597" s="200">
        <v>0</v>
      </c>
      <c r="E597" s="200">
        <v>0</v>
      </c>
      <c r="F597" s="362"/>
      <c r="G597" s="200">
        <v>0</v>
      </c>
      <c r="H597" s="201">
        <v>0</v>
      </c>
      <c r="I597" s="202">
        <f t="shared" si="298"/>
        <v>0</v>
      </c>
      <c r="J597" s="168"/>
      <c r="K597" s="203" t="s">
        <v>19</v>
      </c>
      <c r="L597" s="200">
        <v>0</v>
      </c>
      <c r="M597" s="200">
        <v>0</v>
      </c>
      <c r="N597" s="200">
        <v>0</v>
      </c>
      <c r="O597" s="200">
        <v>0</v>
      </c>
      <c r="P597" s="200">
        <v>0</v>
      </c>
      <c r="Q597" s="200">
        <v>0</v>
      </c>
      <c r="R597" s="204">
        <v>0</v>
      </c>
      <c r="S597" s="205">
        <f t="shared" si="299"/>
        <v>0</v>
      </c>
    </row>
    <row r="598" spans="1:85">
      <c r="A598" s="191" t="s">
        <v>20</v>
      </c>
      <c r="B598" s="192">
        <v>0</v>
      </c>
      <c r="C598" s="192">
        <v>0</v>
      </c>
      <c r="D598" s="192">
        <v>0</v>
      </c>
      <c r="E598" s="192">
        <v>0</v>
      </c>
      <c r="F598" s="362"/>
      <c r="G598" s="192">
        <v>0</v>
      </c>
      <c r="H598" s="193">
        <v>0</v>
      </c>
      <c r="I598" s="194">
        <f t="shared" si="298"/>
        <v>0</v>
      </c>
      <c r="J598" s="168"/>
      <c r="K598" s="195" t="s">
        <v>20</v>
      </c>
      <c r="L598" s="196">
        <v>0</v>
      </c>
      <c r="M598" s="196">
        <v>0</v>
      </c>
      <c r="N598" s="196">
        <v>0</v>
      </c>
      <c r="O598" s="196">
        <v>0</v>
      </c>
      <c r="P598" s="196">
        <v>0</v>
      </c>
      <c r="Q598" s="196">
        <v>0</v>
      </c>
      <c r="R598" s="197">
        <v>0</v>
      </c>
      <c r="S598" s="198">
        <f t="shared" si="299"/>
        <v>0</v>
      </c>
    </row>
    <row r="599" spans="1:85" ht="15" thickBot="1">
      <c r="A599" s="206" t="s">
        <v>11</v>
      </c>
      <c r="B599" s="207">
        <v>0</v>
      </c>
      <c r="C599" s="207">
        <v>0</v>
      </c>
      <c r="D599" s="207">
        <v>0</v>
      </c>
      <c r="E599" s="207">
        <v>0</v>
      </c>
      <c r="F599" s="363"/>
      <c r="G599" s="207">
        <v>0</v>
      </c>
      <c r="H599" s="208">
        <v>0</v>
      </c>
      <c r="I599" s="209">
        <f t="shared" si="298"/>
        <v>0</v>
      </c>
      <c r="J599" s="168"/>
      <c r="K599" s="210" t="s">
        <v>11</v>
      </c>
      <c r="L599" s="207">
        <v>0</v>
      </c>
      <c r="M599" s="207">
        <v>0</v>
      </c>
      <c r="N599" s="207">
        <v>0</v>
      </c>
      <c r="O599" s="207">
        <v>0</v>
      </c>
      <c r="P599" s="207">
        <v>0</v>
      </c>
      <c r="Q599" s="207">
        <v>0</v>
      </c>
      <c r="R599" s="211">
        <v>0</v>
      </c>
      <c r="S599" s="212">
        <f t="shared" si="299"/>
        <v>0</v>
      </c>
    </row>
    <row r="600" spans="1:85" ht="15">
      <c r="A600" s="213" t="s">
        <v>26</v>
      </c>
      <c r="B600" s="214">
        <f>SUM(B579:B595)</f>
        <v>21048.079491318556</v>
      </c>
      <c r="C600" s="214">
        <f t="shared" ref="C600:H600" si="300">SUM(C579:C595)</f>
        <v>738.79997365098052</v>
      </c>
      <c r="D600" s="214">
        <f t="shared" si="300"/>
        <v>5551.8033502320832</v>
      </c>
      <c r="E600" s="214">
        <f t="shared" si="300"/>
        <v>1575.4936093405267</v>
      </c>
      <c r="F600" s="214">
        <f t="shared" si="300"/>
        <v>0</v>
      </c>
      <c r="G600" s="214">
        <f t="shared" si="300"/>
        <v>3655.1926242871195</v>
      </c>
      <c r="H600" s="216">
        <f t="shared" si="300"/>
        <v>0.95156743698850443</v>
      </c>
      <c r="I600" s="173">
        <f t="shared" ref="I600" si="301">SUM(I579:I595)</f>
        <v>32570.320616266254</v>
      </c>
      <c r="J600" s="168"/>
      <c r="K600" s="215" t="s">
        <v>26</v>
      </c>
      <c r="L600" s="214">
        <f>SUM(L579:L595)</f>
        <v>21048.079491318556</v>
      </c>
      <c r="M600" s="214">
        <f t="shared" ref="M600:R600" si="302">SUM(M579:M595)</f>
        <v>738.79997365098052</v>
      </c>
      <c r="N600" s="214">
        <f t="shared" si="302"/>
        <v>5551.8033502320832</v>
      </c>
      <c r="O600" s="214">
        <f t="shared" si="302"/>
        <v>1575.4936093405267</v>
      </c>
      <c r="P600" s="214">
        <f t="shared" si="302"/>
        <v>15095.25618175025</v>
      </c>
      <c r="Q600" s="214">
        <f t="shared" si="302"/>
        <v>3655.1926242871195</v>
      </c>
      <c r="R600" s="216">
        <f t="shared" si="302"/>
        <v>0.95156743698850443</v>
      </c>
      <c r="S600" s="217">
        <f t="shared" ref="S600" si="303">SUM(S579:S595)</f>
        <v>47665.576798016504</v>
      </c>
    </row>
    <row r="601" spans="1:85" s="23" customFormat="1" ht="15" thickBot="1">
      <c r="A601" s="59" t="s">
        <v>88</v>
      </c>
      <c r="B601" s="47">
        <f>IF($I600=0,"-",B600/$I600)</f>
        <v>0.64623494927485403</v>
      </c>
      <c r="C601" s="47">
        <f t="shared" ref="C601:H601" si="304">IF($I600=0,"-",C600/$I600)</f>
        <v>2.2683226927831021E-2</v>
      </c>
      <c r="D601" s="47">
        <f t="shared" si="304"/>
        <v>0.17045590111444603</v>
      </c>
      <c r="E601" s="47">
        <f t="shared" si="304"/>
        <v>4.8372063262825067E-2</v>
      </c>
      <c r="F601" s="47">
        <f t="shared" si="304"/>
        <v>0</v>
      </c>
      <c r="G601" s="47">
        <f t="shared" si="304"/>
        <v>0.11222464363650277</v>
      </c>
      <c r="H601" s="70">
        <f t="shared" si="304"/>
        <v>2.9215783541082894E-5</v>
      </c>
      <c r="I601" s="48">
        <f>SUM(B601:H601)</f>
        <v>0.99999999999999989</v>
      </c>
      <c r="K601" s="81" t="s">
        <v>88</v>
      </c>
      <c r="L601" s="98">
        <f>IF($S600=0,"-",L600/$S600)</f>
        <v>0.4415781976269807</v>
      </c>
      <c r="M601" s="98">
        <f t="shared" ref="M601:R601" si="305">IF($S600=0,"-",M600/$S600)</f>
        <v>1.5499654536473039E-2</v>
      </c>
      <c r="N601" s="98">
        <f t="shared" si="305"/>
        <v>0.11647406206281571</v>
      </c>
      <c r="O601" s="98">
        <f t="shared" si="305"/>
        <v>3.3053069220513188E-2</v>
      </c>
      <c r="P601" s="98">
        <f t="shared" si="305"/>
        <v>0.31669093706169954</v>
      </c>
      <c r="Q601" s="98">
        <f t="shared" si="305"/>
        <v>7.6684116081843418E-2</v>
      </c>
      <c r="R601" s="99">
        <f t="shared" si="305"/>
        <v>1.9963409674465574E-5</v>
      </c>
      <c r="S601" s="100">
        <f>SUM(L601:R601)</f>
        <v>1.0000000000000002</v>
      </c>
      <c r="BA601" s="218"/>
      <c r="BR601" s="218"/>
    </row>
    <row r="602" spans="1:85" ht="15" thickBot="1">
      <c r="A602" s="247"/>
      <c r="B602" s="247"/>
      <c r="C602" s="247"/>
      <c r="D602" s="247"/>
      <c r="E602" s="247"/>
      <c r="F602" s="247"/>
      <c r="G602" s="247"/>
      <c r="H602" s="247"/>
      <c r="I602" s="247"/>
      <c r="K602" s="247"/>
      <c r="L602" s="247"/>
      <c r="M602" s="247"/>
      <c r="N602" s="247"/>
      <c r="O602" s="247"/>
      <c r="P602" s="247"/>
      <c r="Q602" s="247"/>
      <c r="R602" s="247"/>
      <c r="S602" s="247"/>
      <c r="U602" s="254"/>
      <c r="AA602" s="255"/>
      <c r="AC602" s="255"/>
      <c r="AD602" s="255"/>
      <c r="AE602" s="255"/>
      <c r="AF602" s="255"/>
      <c r="AG602" s="255"/>
      <c r="AH602" s="255"/>
      <c r="AI602" s="256"/>
      <c r="AJ602" s="256"/>
      <c r="AK602" s="256"/>
      <c r="AL602" s="256"/>
      <c r="AM602" s="256"/>
      <c r="AN602" s="256"/>
      <c r="AO602" s="256"/>
      <c r="AP602" s="256"/>
    </row>
    <row r="603" spans="1:85" ht="28.5">
      <c r="A603" s="380" t="s">
        <v>50</v>
      </c>
      <c r="B603" s="164" t="s">
        <v>0</v>
      </c>
      <c r="C603" s="164" t="s">
        <v>28</v>
      </c>
      <c r="D603" s="164" t="s">
        <v>29</v>
      </c>
      <c r="E603" s="164" t="s">
        <v>30</v>
      </c>
      <c r="F603" s="164" t="s">
        <v>27</v>
      </c>
      <c r="G603" s="164" t="s">
        <v>4</v>
      </c>
      <c r="H603" s="164" t="s">
        <v>5</v>
      </c>
      <c r="I603" s="165" t="s">
        <v>6</v>
      </c>
      <c r="K603" s="382" t="s">
        <v>50</v>
      </c>
      <c r="L603" s="166" t="s">
        <v>0</v>
      </c>
      <c r="M603" s="166" t="s">
        <v>28</v>
      </c>
      <c r="N603" s="166" t="s">
        <v>29</v>
      </c>
      <c r="O603" s="166" t="s">
        <v>30</v>
      </c>
      <c r="P603" s="166" t="s">
        <v>27</v>
      </c>
      <c r="Q603" s="166" t="s">
        <v>4</v>
      </c>
      <c r="R603" s="166" t="s">
        <v>5</v>
      </c>
      <c r="S603" s="167" t="s">
        <v>6</v>
      </c>
      <c r="U603" s="384" t="s">
        <v>50</v>
      </c>
      <c r="V603" s="220" t="s">
        <v>78</v>
      </c>
      <c r="W603" s="220" t="s">
        <v>65</v>
      </c>
      <c r="X603" s="220" t="s">
        <v>72</v>
      </c>
      <c r="Y603" s="220" t="s">
        <v>79</v>
      </c>
      <c r="Z603" s="220" t="s">
        <v>80</v>
      </c>
      <c r="AA603" s="220" t="s">
        <v>73</v>
      </c>
      <c r="AB603" s="220" t="s">
        <v>81</v>
      </c>
      <c r="AC603" s="220" t="s">
        <v>82</v>
      </c>
      <c r="AD603" s="220" t="s">
        <v>68</v>
      </c>
      <c r="AE603" s="257" t="s">
        <v>27</v>
      </c>
      <c r="AF603" s="258" t="s">
        <v>63</v>
      </c>
      <c r="AG603" s="259"/>
      <c r="AH603" s="160"/>
      <c r="AI603" s="160"/>
      <c r="AR603" s="161"/>
      <c r="BA603" s="160"/>
      <c r="BI603" s="161"/>
      <c r="BR603" s="160"/>
      <c r="BX603" s="23"/>
      <c r="CG603" s="160"/>
    </row>
    <row r="604" spans="1:85" ht="15" customHeight="1">
      <c r="A604" s="381" t="s">
        <v>50</v>
      </c>
      <c r="B604" s="318" t="s">
        <v>69</v>
      </c>
      <c r="C604" s="319"/>
      <c r="D604" s="319"/>
      <c r="E604" s="319"/>
      <c r="F604" s="319"/>
      <c r="G604" s="319"/>
      <c r="H604" s="319"/>
      <c r="I604" s="320"/>
      <c r="K604" s="383" t="s">
        <v>50</v>
      </c>
      <c r="L604" s="321" t="s">
        <v>69</v>
      </c>
      <c r="M604" s="322"/>
      <c r="N604" s="322"/>
      <c r="O604" s="322"/>
      <c r="P604" s="322"/>
      <c r="Q604" s="322"/>
      <c r="R604" s="322"/>
      <c r="S604" s="323"/>
      <c r="U604" s="385" t="s">
        <v>50</v>
      </c>
      <c r="V604" s="386" t="s">
        <v>69</v>
      </c>
      <c r="W604" s="387"/>
      <c r="X604" s="387"/>
      <c r="Y604" s="387"/>
      <c r="Z604" s="387"/>
      <c r="AA604" s="387"/>
      <c r="AB604" s="387"/>
      <c r="AC604" s="387"/>
      <c r="AD604" s="387"/>
      <c r="AE604" s="387"/>
      <c r="AF604" s="388"/>
      <c r="AG604" s="260"/>
      <c r="AH604" s="160"/>
      <c r="AI604" s="160"/>
      <c r="AR604" s="161"/>
      <c r="BA604" s="160"/>
      <c r="BI604" s="161"/>
      <c r="BR604" s="160"/>
      <c r="BX604" s="23"/>
      <c r="CG604" s="160"/>
    </row>
    <row r="605" spans="1:85" ht="15">
      <c r="A605" s="170" t="s">
        <v>7</v>
      </c>
      <c r="B605" s="171">
        <v>4.6349317998452451</v>
      </c>
      <c r="C605" s="171">
        <v>0</v>
      </c>
      <c r="D605" s="171">
        <v>0</v>
      </c>
      <c r="E605" s="171">
        <v>0</v>
      </c>
      <c r="F605" s="361"/>
      <c r="G605" s="171">
        <v>0</v>
      </c>
      <c r="H605" s="172">
        <v>0</v>
      </c>
      <c r="I605" s="173">
        <f>SUM(B605:H605)</f>
        <v>4.6349317998452451</v>
      </c>
      <c r="J605" s="168"/>
      <c r="K605" s="222" t="s">
        <v>7</v>
      </c>
      <c r="L605" s="171">
        <v>4.6349317998452451</v>
      </c>
      <c r="M605" s="171">
        <v>0</v>
      </c>
      <c r="N605" s="171">
        <v>0</v>
      </c>
      <c r="O605" s="171">
        <v>0</v>
      </c>
      <c r="P605" s="171">
        <v>0</v>
      </c>
      <c r="Q605" s="171">
        <v>0</v>
      </c>
      <c r="R605" s="223">
        <v>0</v>
      </c>
      <c r="S605" s="224">
        <f>SUM(L605:R605)</f>
        <v>4.6349317998452451</v>
      </c>
      <c r="U605" s="103" t="s">
        <v>7</v>
      </c>
      <c r="V605" s="226">
        <v>4.6349317998452451</v>
      </c>
      <c r="W605" s="226">
        <v>0</v>
      </c>
      <c r="X605" s="226">
        <v>0</v>
      </c>
      <c r="Y605" s="226">
        <v>0</v>
      </c>
      <c r="Z605" s="226">
        <v>0</v>
      </c>
      <c r="AA605" s="226">
        <v>0</v>
      </c>
      <c r="AB605" s="226">
        <v>0</v>
      </c>
      <c r="AC605" s="226">
        <v>0</v>
      </c>
      <c r="AD605" s="228">
        <v>0</v>
      </c>
      <c r="AE605" s="261">
        <f t="shared" ref="AE605:AE610" si="306">+P605</f>
        <v>0</v>
      </c>
      <c r="AF605" s="229">
        <f t="shared" ref="AF605:AF625" si="307">SUM(V605:AE605)</f>
        <v>4.6349317998452451</v>
      </c>
      <c r="AG605" s="147" t="str">
        <f>+IF(ABS(S605-AF605)&gt;0.01,S605-AF605,"")</f>
        <v/>
      </c>
      <c r="AH605" s="160"/>
      <c r="AI605" s="160"/>
      <c r="AR605" s="161"/>
      <c r="BA605" s="160"/>
      <c r="BI605" s="161"/>
      <c r="BR605" s="160"/>
      <c r="BX605" s="23"/>
      <c r="CG605" s="160"/>
    </row>
    <row r="606" spans="1:85" ht="15">
      <c r="A606" s="178" t="s">
        <v>8</v>
      </c>
      <c r="B606" s="179">
        <v>2.514473167518152</v>
      </c>
      <c r="C606" s="179">
        <v>0</v>
      </c>
      <c r="D606" s="179">
        <v>0</v>
      </c>
      <c r="E606" s="179">
        <v>0</v>
      </c>
      <c r="F606" s="362"/>
      <c r="G606" s="179">
        <v>0</v>
      </c>
      <c r="H606" s="180">
        <v>0</v>
      </c>
      <c r="I606" s="181">
        <f t="shared" ref="I606:I625" si="308">SUM(B606:H606)</f>
        <v>2.514473167518152</v>
      </c>
      <c r="J606" s="168"/>
      <c r="K606" s="182" t="s">
        <v>8</v>
      </c>
      <c r="L606" s="183">
        <v>2.514473167518152</v>
      </c>
      <c r="M606" s="183">
        <v>0</v>
      </c>
      <c r="N606" s="183">
        <v>0</v>
      </c>
      <c r="O606" s="183">
        <v>0</v>
      </c>
      <c r="P606" s="183">
        <v>0</v>
      </c>
      <c r="Q606" s="183">
        <v>0</v>
      </c>
      <c r="R606" s="184">
        <v>0</v>
      </c>
      <c r="S606" s="185">
        <f t="shared" ref="S606:S625" si="309">SUM(L606:R606)</f>
        <v>2.514473167518152</v>
      </c>
      <c r="U606" s="104" t="s">
        <v>8</v>
      </c>
      <c r="V606" s="231">
        <v>2.514473167518152</v>
      </c>
      <c r="W606" s="231">
        <v>0</v>
      </c>
      <c r="X606" s="231">
        <v>0</v>
      </c>
      <c r="Y606" s="231">
        <v>0</v>
      </c>
      <c r="Z606" s="231">
        <v>0</v>
      </c>
      <c r="AA606" s="231">
        <v>0</v>
      </c>
      <c r="AB606" s="231">
        <v>0</v>
      </c>
      <c r="AC606" s="231">
        <v>0</v>
      </c>
      <c r="AD606" s="231">
        <v>0</v>
      </c>
      <c r="AE606" s="262">
        <f t="shared" si="306"/>
        <v>0</v>
      </c>
      <c r="AF606" s="233">
        <f t="shared" si="307"/>
        <v>2.514473167518152</v>
      </c>
      <c r="AG606" s="147" t="str">
        <f t="shared" ref="AG606:AG626" si="310">+IF(ABS(S606-AF606)&gt;0.01,S606-AF606,"")</f>
        <v/>
      </c>
      <c r="AH606" s="160"/>
      <c r="AI606" s="160"/>
      <c r="AR606" s="161"/>
      <c r="BA606" s="160"/>
      <c r="BI606" s="161"/>
      <c r="BR606" s="160"/>
      <c r="BX606" s="23"/>
      <c r="CG606" s="160"/>
    </row>
    <row r="607" spans="1:85" ht="15">
      <c r="A607" s="186" t="s">
        <v>10</v>
      </c>
      <c r="B607" s="175">
        <v>20.04569065135502</v>
      </c>
      <c r="C607" s="175">
        <v>0</v>
      </c>
      <c r="D607" s="175">
        <v>1.5237067800047173</v>
      </c>
      <c r="E607" s="175">
        <v>0</v>
      </c>
      <c r="F607" s="362"/>
      <c r="G607" s="175">
        <v>0</v>
      </c>
      <c r="H607" s="187">
        <v>0</v>
      </c>
      <c r="I607" s="173">
        <f t="shared" si="308"/>
        <v>21.569397431359736</v>
      </c>
      <c r="J607" s="168"/>
      <c r="K607" s="188" t="s">
        <v>10</v>
      </c>
      <c r="L607" s="175">
        <v>20.04569065135502</v>
      </c>
      <c r="M607" s="175">
        <v>0</v>
      </c>
      <c r="N607" s="175">
        <v>1.5237067800047173</v>
      </c>
      <c r="O607" s="175">
        <v>0</v>
      </c>
      <c r="P607" s="175">
        <v>0</v>
      </c>
      <c r="Q607" s="175">
        <v>0</v>
      </c>
      <c r="R607" s="176">
        <v>0</v>
      </c>
      <c r="S607" s="177">
        <f t="shared" si="309"/>
        <v>21.569397431359736</v>
      </c>
      <c r="U607" s="287" t="s">
        <v>10</v>
      </c>
      <c r="V607" s="226">
        <v>20.04569065135502</v>
      </c>
      <c r="W607" s="226">
        <v>1.5237067800047173</v>
      </c>
      <c r="X607" s="226">
        <v>0</v>
      </c>
      <c r="Y607" s="226">
        <v>0</v>
      </c>
      <c r="Z607" s="226">
        <v>0</v>
      </c>
      <c r="AA607" s="226">
        <v>0</v>
      </c>
      <c r="AB607" s="226">
        <v>0</v>
      </c>
      <c r="AC607" s="226">
        <v>0</v>
      </c>
      <c r="AD607" s="228">
        <v>0</v>
      </c>
      <c r="AE607" s="261">
        <f t="shared" si="306"/>
        <v>0</v>
      </c>
      <c r="AF607" s="229">
        <f t="shared" si="307"/>
        <v>21.569397431359736</v>
      </c>
      <c r="AG607" s="147" t="str">
        <f t="shared" si="310"/>
        <v/>
      </c>
      <c r="AH607" s="160"/>
      <c r="AI607" s="160"/>
      <c r="AR607" s="161"/>
      <c r="BA607" s="160"/>
      <c r="BI607" s="161"/>
      <c r="BR607" s="160"/>
      <c r="BX607" s="23"/>
      <c r="CG607" s="160"/>
    </row>
    <row r="608" spans="1:85" ht="15">
      <c r="A608" s="178" t="s">
        <v>56</v>
      </c>
      <c r="B608" s="179">
        <v>0</v>
      </c>
      <c r="C608" s="179">
        <v>0</v>
      </c>
      <c r="D608" s="179">
        <v>0</v>
      </c>
      <c r="E608" s="179">
        <v>0</v>
      </c>
      <c r="F608" s="362"/>
      <c r="G608" s="179">
        <v>0</v>
      </c>
      <c r="H608" s="180">
        <v>0</v>
      </c>
      <c r="I608" s="181">
        <f t="shared" si="308"/>
        <v>0</v>
      </c>
      <c r="J608" s="168"/>
      <c r="K608" s="182" t="s">
        <v>56</v>
      </c>
      <c r="L608" s="183">
        <v>0</v>
      </c>
      <c r="M608" s="183">
        <v>0</v>
      </c>
      <c r="N608" s="183">
        <v>0</v>
      </c>
      <c r="O608" s="183">
        <v>0</v>
      </c>
      <c r="P608" s="183">
        <v>0</v>
      </c>
      <c r="Q608" s="183">
        <v>0</v>
      </c>
      <c r="R608" s="184">
        <v>0</v>
      </c>
      <c r="S608" s="185">
        <f t="shared" si="309"/>
        <v>0</v>
      </c>
      <c r="U608" s="104" t="s">
        <v>56</v>
      </c>
      <c r="V608" s="231">
        <v>0</v>
      </c>
      <c r="W608" s="231">
        <v>0</v>
      </c>
      <c r="X608" s="231">
        <v>0</v>
      </c>
      <c r="Y608" s="231">
        <v>0</v>
      </c>
      <c r="Z608" s="231">
        <v>0</v>
      </c>
      <c r="AA608" s="231">
        <v>0</v>
      </c>
      <c r="AB608" s="231">
        <v>0</v>
      </c>
      <c r="AC608" s="231">
        <v>0</v>
      </c>
      <c r="AD608" s="231">
        <v>0</v>
      </c>
      <c r="AE608" s="262">
        <f t="shared" si="306"/>
        <v>0</v>
      </c>
      <c r="AF608" s="233">
        <f t="shared" si="307"/>
        <v>0</v>
      </c>
      <c r="AG608" s="147" t="str">
        <f t="shared" si="310"/>
        <v/>
      </c>
      <c r="AH608" s="160"/>
      <c r="AI608" s="160"/>
      <c r="AR608" s="161"/>
      <c r="BA608" s="160"/>
      <c r="BI608" s="161"/>
      <c r="BR608" s="160"/>
      <c r="BX608" s="23"/>
      <c r="CG608" s="160"/>
    </row>
    <row r="609" spans="1:85" ht="15">
      <c r="A609" s="186" t="s">
        <v>16</v>
      </c>
      <c r="B609" s="175">
        <v>34.109604117461572</v>
      </c>
      <c r="C609" s="175">
        <v>0</v>
      </c>
      <c r="D609" s="175">
        <v>4.6226131569722479</v>
      </c>
      <c r="E609" s="175">
        <v>0</v>
      </c>
      <c r="F609" s="362"/>
      <c r="G609" s="175">
        <v>0</v>
      </c>
      <c r="H609" s="187">
        <v>0</v>
      </c>
      <c r="I609" s="173">
        <f t="shared" si="308"/>
        <v>38.732217274433822</v>
      </c>
      <c r="J609" s="168"/>
      <c r="K609" s="188" t="s">
        <v>16</v>
      </c>
      <c r="L609" s="175">
        <v>34.109604117461572</v>
      </c>
      <c r="M609" s="175">
        <v>0</v>
      </c>
      <c r="N609" s="175">
        <v>4.6226131569722479</v>
      </c>
      <c r="O609" s="175">
        <v>0</v>
      </c>
      <c r="P609" s="175">
        <v>0</v>
      </c>
      <c r="Q609" s="175">
        <v>0</v>
      </c>
      <c r="R609" s="176">
        <v>0</v>
      </c>
      <c r="S609" s="177">
        <f t="shared" si="309"/>
        <v>38.732217274433822</v>
      </c>
      <c r="U609" s="287" t="s">
        <v>16</v>
      </c>
      <c r="V609" s="226">
        <v>34.109604117461572</v>
      </c>
      <c r="W609" s="226">
        <v>4.6226131569722479</v>
      </c>
      <c r="X609" s="226">
        <v>0</v>
      </c>
      <c r="Y609" s="226">
        <v>0</v>
      </c>
      <c r="Z609" s="226">
        <v>0</v>
      </c>
      <c r="AA609" s="226">
        <v>0</v>
      </c>
      <c r="AB609" s="226">
        <v>0</v>
      </c>
      <c r="AC609" s="226">
        <v>0</v>
      </c>
      <c r="AD609" s="228">
        <v>0</v>
      </c>
      <c r="AE609" s="261">
        <f t="shared" si="306"/>
        <v>0</v>
      </c>
      <c r="AF609" s="229">
        <f t="shared" si="307"/>
        <v>38.732217274433822</v>
      </c>
      <c r="AG609" s="147" t="str">
        <f t="shared" si="310"/>
        <v/>
      </c>
      <c r="AH609" s="160"/>
      <c r="AI609" s="160"/>
      <c r="AR609" s="161"/>
      <c r="BA609" s="160"/>
      <c r="BI609" s="161"/>
      <c r="BR609" s="160"/>
      <c r="BX609" s="23"/>
      <c r="CG609" s="160"/>
    </row>
    <row r="610" spans="1:85" ht="15">
      <c r="A610" s="178" t="s">
        <v>15</v>
      </c>
      <c r="B610" s="179">
        <v>1031.5499862234321</v>
      </c>
      <c r="C610" s="179">
        <v>0</v>
      </c>
      <c r="D610" s="179">
        <v>139.79806162422989</v>
      </c>
      <c r="E610" s="179">
        <v>0</v>
      </c>
      <c r="F610" s="362"/>
      <c r="G610" s="179">
        <v>0</v>
      </c>
      <c r="H610" s="180">
        <v>0</v>
      </c>
      <c r="I610" s="181">
        <f t="shared" si="308"/>
        <v>1171.348047847662</v>
      </c>
      <c r="J610" s="168"/>
      <c r="K610" s="182" t="s">
        <v>15</v>
      </c>
      <c r="L610" s="183">
        <v>1031.5499862234321</v>
      </c>
      <c r="M610" s="183">
        <v>0</v>
      </c>
      <c r="N610" s="183">
        <v>139.79806162422989</v>
      </c>
      <c r="O610" s="183">
        <v>0</v>
      </c>
      <c r="P610" s="183">
        <v>0</v>
      </c>
      <c r="Q610" s="183">
        <v>0</v>
      </c>
      <c r="R610" s="184">
        <v>0</v>
      </c>
      <c r="S610" s="185">
        <f t="shared" si="309"/>
        <v>1171.348047847662</v>
      </c>
      <c r="U610" s="104" t="s">
        <v>15</v>
      </c>
      <c r="V610" s="231">
        <v>1031.5499862234321</v>
      </c>
      <c r="W610" s="231">
        <v>139.79806162422989</v>
      </c>
      <c r="X610" s="231">
        <v>0</v>
      </c>
      <c r="Y610" s="231">
        <v>0</v>
      </c>
      <c r="Z610" s="231">
        <v>0</v>
      </c>
      <c r="AA610" s="231">
        <v>0</v>
      </c>
      <c r="AB610" s="231">
        <v>0</v>
      </c>
      <c r="AC610" s="231">
        <v>0</v>
      </c>
      <c r="AD610" s="231">
        <v>0</v>
      </c>
      <c r="AE610" s="262">
        <f t="shared" si="306"/>
        <v>0</v>
      </c>
      <c r="AF610" s="233">
        <f t="shared" si="307"/>
        <v>1171.348047847662</v>
      </c>
      <c r="AG610" s="147" t="str">
        <f t="shared" si="310"/>
        <v/>
      </c>
      <c r="AH610" s="160"/>
      <c r="AI610" s="160"/>
      <c r="AR610" s="161"/>
      <c r="BA610" s="160"/>
      <c r="BI610" s="161"/>
      <c r="BR610" s="160"/>
      <c r="BX610" s="23"/>
      <c r="CG610" s="160"/>
    </row>
    <row r="611" spans="1:85" ht="15">
      <c r="A611" s="186" t="s">
        <v>58</v>
      </c>
      <c r="B611" s="175">
        <v>0</v>
      </c>
      <c r="C611" s="175">
        <v>0</v>
      </c>
      <c r="D611" s="175">
        <v>0</v>
      </c>
      <c r="E611" s="175">
        <v>0</v>
      </c>
      <c r="F611" s="362"/>
      <c r="G611" s="175">
        <v>0</v>
      </c>
      <c r="H611" s="187">
        <v>0</v>
      </c>
      <c r="I611" s="173">
        <f t="shared" si="308"/>
        <v>0</v>
      </c>
      <c r="J611" s="168"/>
      <c r="K611" s="188" t="s">
        <v>58</v>
      </c>
      <c r="L611" s="175">
        <v>0</v>
      </c>
      <c r="M611" s="175">
        <v>0</v>
      </c>
      <c r="N611" s="175">
        <v>0</v>
      </c>
      <c r="O611" s="175">
        <v>0</v>
      </c>
      <c r="P611" s="175">
        <v>10670.756561060503</v>
      </c>
      <c r="Q611" s="175">
        <v>0</v>
      </c>
      <c r="R611" s="176">
        <v>0</v>
      </c>
      <c r="S611" s="177">
        <f t="shared" si="309"/>
        <v>10670.756561060503</v>
      </c>
      <c r="U611" s="288" t="s">
        <v>58</v>
      </c>
      <c r="V611" s="226">
        <v>0</v>
      </c>
      <c r="W611" s="226">
        <v>0</v>
      </c>
      <c r="X611" s="226">
        <v>0</v>
      </c>
      <c r="Y611" s="226">
        <v>0</v>
      </c>
      <c r="Z611" s="226">
        <v>0</v>
      </c>
      <c r="AA611" s="226">
        <v>0</v>
      </c>
      <c r="AB611" s="226">
        <v>0</v>
      </c>
      <c r="AC611" s="226">
        <v>0</v>
      </c>
      <c r="AD611" s="226">
        <v>0</v>
      </c>
      <c r="AE611" s="263">
        <f>+P611</f>
        <v>10670.756561060503</v>
      </c>
      <c r="AF611" s="264">
        <f t="shared" si="307"/>
        <v>10670.756561060503</v>
      </c>
      <c r="AG611" s="147" t="str">
        <f t="shared" si="310"/>
        <v/>
      </c>
      <c r="AH611" s="160"/>
      <c r="AI611" s="160"/>
      <c r="AR611" s="161"/>
      <c r="BA611" s="160"/>
      <c r="BI611" s="161"/>
      <c r="BR611" s="160"/>
      <c r="BX611" s="23"/>
      <c r="CG611" s="160"/>
    </row>
    <row r="612" spans="1:85" ht="15">
      <c r="A612" s="178" t="s">
        <v>12</v>
      </c>
      <c r="B612" s="179">
        <v>0</v>
      </c>
      <c r="C612" s="179">
        <v>0</v>
      </c>
      <c r="D612" s="179">
        <v>0</v>
      </c>
      <c r="E612" s="179">
        <v>0</v>
      </c>
      <c r="F612" s="362"/>
      <c r="G612" s="179">
        <v>0</v>
      </c>
      <c r="H612" s="180">
        <v>0</v>
      </c>
      <c r="I612" s="181">
        <f t="shared" si="308"/>
        <v>0</v>
      </c>
      <c r="J612" s="168"/>
      <c r="K612" s="182" t="s">
        <v>12</v>
      </c>
      <c r="L612" s="183">
        <v>0</v>
      </c>
      <c r="M612" s="183">
        <v>0</v>
      </c>
      <c r="N612" s="183">
        <v>0</v>
      </c>
      <c r="O612" s="183">
        <v>0</v>
      </c>
      <c r="P612" s="183">
        <v>7760.4284928412408</v>
      </c>
      <c r="Q612" s="183">
        <v>0</v>
      </c>
      <c r="R612" s="184">
        <v>0</v>
      </c>
      <c r="S612" s="185">
        <f t="shared" si="309"/>
        <v>7760.4284928412408</v>
      </c>
      <c r="U612" s="104" t="s">
        <v>12</v>
      </c>
      <c r="V612" s="231">
        <v>0</v>
      </c>
      <c r="W612" s="231">
        <v>0</v>
      </c>
      <c r="X612" s="231">
        <v>0</v>
      </c>
      <c r="Y612" s="231">
        <v>0</v>
      </c>
      <c r="Z612" s="231">
        <v>0</v>
      </c>
      <c r="AA612" s="231">
        <v>0</v>
      </c>
      <c r="AB612" s="231">
        <v>0</v>
      </c>
      <c r="AC612" s="231">
        <v>0</v>
      </c>
      <c r="AD612" s="231">
        <v>0</v>
      </c>
      <c r="AE612" s="262">
        <f t="shared" ref="AE612:AE625" si="311">+P612</f>
        <v>7760.4284928412408</v>
      </c>
      <c r="AF612" s="233">
        <f t="shared" si="307"/>
        <v>7760.4284928412408</v>
      </c>
      <c r="AG612" s="147" t="str">
        <f t="shared" si="310"/>
        <v/>
      </c>
      <c r="AH612" s="160"/>
      <c r="AI612" s="160"/>
      <c r="AR612" s="161"/>
      <c r="BA612" s="160"/>
      <c r="BI612" s="161"/>
      <c r="BR612" s="160"/>
      <c r="BX612" s="23"/>
      <c r="CG612" s="160"/>
    </row>
    <row r="613" spans="1:85" ht="15">
      <c r="A613" s="186" t="s">
        <v>59</v>
      </c>
      <c r="B613" s="175">
        <v>0</v>
      </c>
      <c r="C613" s="175">
        <v>0</v>
      </c>
      <c r="D613" s="175">
        <v>0</v>
      </c>
      <c r="E613" s="175">
        <v>0</v>
      </c>
      <c r="F613" s="362"/>
      <c r="G613" s="175">
        <v>0</v>
      </c>
      <c r="H613" s="187">
        <v>0</v>
      </c>
      <c r="I613" s="173">
        <f t="shared" si="308"/>
        <v>0</v>
      </c>
      <c r="J613" s="168"/>
      <c r="K613" s="188" t="s">
        <v>59</v>
      </c>
      <c r="L613" s="175">
        <v>0</v>
      </c>
      <c r="M613" s="175">
        <v>0</v>
      </c>
      <c r="N613" s="175">
        <v>0</v>
      </c>
      <c r="O613" s="175">
        <v>0</v>
      </c>
      <c r="P613" s="175">
        <v>0</v>
      </c>
      <c r="Q613" s="175">
        <v>0</v>
      </c>
      <c r="R613" s="176">
        <v>0</v>
      </c>
      <c r="S613" s="177">
        <f t="shared" si="309"/>
        <v>0</v>
      </c>
      <c r="U613" s="289" t="s">
        <v>59</v>
      </c>
      <c r="V613" s="226">
        <v>0</v>
      </c>
      <c r="W613" s="226">
        <v>0</v>
      </c>
      <c r="X613" s="226">
        <v>0</v>
      </c>
      <c r="Y613" s="226">
        <v>0</v>
      </c>
      <c r="Z613" s="226">
        <v>0</v>
      </c>
      <c r="AA613" s="226">
        <v>0</v>
      </c>
      <c r="AB613" s="226">
        <v>0</v>
      </c>
      <c r="AC613" s="226">
        <v>0</v>
      </c>
      <c r="AD613" s="226">
        <v>0</v>
      </c>
      <c r="AE613" s="263">
        <f t="shared" si="311"/>
        <v>0</v>
      </c>
      <c r="AF613" s="264">
        <f t="shared" si="307"/>
        <v>0</v>
      </c>
      <c r="AG613" s="147" t="str">
        <f t="shared" si="310"/>
        <v/>
      </c>
      <c r="AH613" s="160"/>
      <c r="AI613" s="160"/>
      <c r="AR613" s="161"/>
      <c r="BA613" s="160"/>
      <c r="BI613" s="161"/>
      <c r="BR613" s="160"/>
      <c r="BX613" s="23"/>
      <c r="CG613" s="160"/>
    </row>
    <row r="614" spans="1:85" ht="15">
      <c r="A614" s="178" t="s">
        <v>17</v>
      </c>
      <c r="B614" s="179">
        <v>4.6933048174771654</v>
      </c>
      <c r="C614" s="179">
        <v>0</v>
      </c>
      <c r="D614" s="179">
        <v>3.0940195106383017</v>
      </c>
      <c r="E614" s="179">
        <v>0</v>
      </c>
      <c r="F614" s="362"/>
      <c r="G614" s="179">
        <v>0</v>
      </c>
      <c r="H614" s="180">
        <v>0</v>
      </c>
      <c r="I614" s="181">
        <f t="shared" si="308"/>
        <v>7.7873243281154672</v>
      </c>
      <c r="J614" s="168"/>
      <c r="K614" s="182" t="s">
        <v>17</v>
      </c>
      <c r="L614" s="183">
        <v>4.6933048174771654</v>
      </c>
      <c r="M614" s="183">
        <v>0</v>
      </c>
      <c r="N614" s="183">
        <v>3.0940195106383017</v>
      </c>
      <c r="O614" s="183">
        <v>0</v>
      </c>
      <c r="P614" s="183">
        <v>0</v>
      </c>
      <c r="Q614" s="183">
        <v>0</v>
      </c>
      <c r="R614" s="184">
        <v>0</v>
      </c>
      <c r="S614" s="185">
        <f t="shared" si="309"/>
        <v>7.7873243281154672</v>
      </c>
      <c r="U614" s="104" t="s">
        <v>17</v>
      </c>
      <c r="V614" s="231">
        <v>4.6933048174771654</v>
      </c>
      <c r="W614" s="231">
        <v>2.1710549716427385</v>
      </c>
      <c r="X614" s="231">
        <v>0.92296453899556297</v>
      </c>
      <c r="Y614" s="231">
        <v>0</v>
      </c>
      <c r="Z614" s="231">
        <v>0</v>
      </c>
      <c r="AA614" s="231">
        <v>0</v>
      </c>
      <c r="AB614" s="231">
        <v>0</v>
      </c>
      <c r="AC614" s="231">
        <v>0</v>
      </c>
      <c r="AD614" s="231">
        <v>0</v>
      </c>
      <c r="AE614" s="262">
        <f t="shared" si="311"/>
        <v>0</v>
      </c>
      <c r="AF614" s="233">
        <f t="shared" si="307"/>
        <v>7.7873243281154672</v>
      </c>
      <c r="AG614" s="147" t="str">
        <f t="shared" si="310"/>
        <v/>
      </c>
      <c r="AH614" s="160"/>
      <c r="AI614" s="160"/>
      <c r="AR614" s="161"/>
      <c r="BA614" s="160"/>
      <c r="BI614" s="161"/>
      <c r="BR614" s="160"/>
      <c r="BX614" s="23"/>
      <c r="CG614" s="160"/>
    </row>
    <row r="615" spans="1:85" ht="15">
      <c r="A615" s="186" t="s">
        <v>139</v>
      </c>
      <c r="B615" s="175">
        <v>17359.948173587123</v>
      </c>
      <c r="C615" s="175">
        <v>0</v>
      </c>
      <c r="D615" s="175">
        <v>3525.5216631197545</v>
      </c>
      <c r="E615" s="175">
        <v>0</v>
      </c>
      <c r="F615" s="362"/>
      <c r="G615" s="175">
        <v>0</v>
      </c>
      <c r="H615" s="187">
        <v>0</v>
      </c>
      <c r="I615" s="173">
        <f t="shared" si="308"/>
        <v>20885.469836706878</v>
      </c>
      <c r="J615" s="168"/>
      <c r="K615" s="188" t="s">
        <v>139</v>
      </c>
      <c r="L615" s="175">
        <v>17359.948173587123</v>
      </c>
      <c r="M615" s="175">
        <v>0</v>
      </c>
      <c r="N615" s="175">
        <v>3525.5216631197545</v>
      </c>
      <c r="O615" s="175">
        <v>0</v>
      </c>
      <c r="P615" s="175">
        <v>0</v>
      </c>
      <c r="Q615" s="175">
        <v>0</v>
      </c>
      <c r="R615" s="176">
        <v>0</v>
      </c>
      <c r="S615" s="177">
        <f t="shared" si="309"/>
        <v>20885.469836706878</v>
      </c>
      <c r="U615" s="105" t="s">
        <v>139</v>
      </c>
      <c r="V615" s="226">
        <v>17359.948173587123</v>
      </c>
      <c r="W615" s="226">
        <v>3126.9026464165577</v>
      </c>
      <c r="X615" s="226">
        <v>398.61901670319673</v>
      </c>
      <c r="Y615" s="226">
        <v>0</v>
      </c>
      <c r="Z615" s="226">
        <v>0</v>
      </c>
      <c r="AA615" s="226">
        <v>0</v>
      </c>
      <c r="AB615" s="226">
        <v>0</v>
      </c>
      <c r="AC615" s="226">
        <v>0</v>
      </c>
      <c r="AD615" s="226">
        <v>0</v>
      </c>
      <c r="AE615" s="263">
        <f t="shared" si="311"/>
        <v>0</v>
      </c>
      <c r="AF615" s="264">
        <f t="shared" si="307"/>
        <v>20885.469836706878</v>
      </c>
      <c r="AG615" s="147" t="str">
        <f t="shared" si="310"/>
        <v/>
      </c>
      <c r="AH615" s="160"/>
      <c r="AI615" s="160"/>
      <c r="AR615" s="161"/>
      <c r="BA615" s="160"/>
      <c r="BI615" s="161"/>
      <c r="BR615" s="160"/>
      <c r="BX615" s="23"/>
      <c r="CG615" s="160"/>
    </row>
    <row r="616" spans="1:85" ht="15">
      <c r="A616" s="178" t="s">
        <v>25</v>
      </c>
      <c r="B616" s="179">
        <v>1464.3397432644804</v>
      </c>
      <c r="C616" s="179">
        <v>0</v>
      </c>
      <c r="D616" s="179">
        <v>2172.4282863346784</v>
      </c>
      <c r="E616" s="179">
        <v>4376.1482271236209</v>
      </c>
      <c r="F616" s="362"/>
      <c r="G616" s="179">
        <v>2550.4288023667186</v>
      </c>
      <c r="H616" s="180">
        <v>0</v>
      </c>
      <c r="I616" s="181">
        <f t="shared" si="308"/>
        <v>10563.345059089497</v>
      </c>
      <c r="J616" s="168"/>
      <c r="K616" s="182" t="s">
        <v>25</v>
      </c>
      <c r="L616" s="183">
        <v>1464.3397432644804</v>
      </c>
      <c r="M616" s="183">
        <v>0</v>
      </c>
      <c r="N616" s="183">
        <v>2172.4282863346784</v>
      </c>
      <c r="O616" s="183">
        <v>4376.1482271236209</v>
      </c>
      <c r="P616" s="183">
        <v>0</v>
      </c>
      <c r="Q616" s="183">
        <v>2550.4288023667186</v>
      </c>
      <c r="R616" s="184">
        <v>0</v>
      </c>
      <c r="S616" s="185">
        <f t="shared" si="309"/>
        <v>10563.345059089497</v>
      </c>
      <c r="U616" s="104" t="s">
        <v>25</v>
      </c>
      <c r="V616" s="231">
        <v>1464.3397432644804</v>
      </c>
      <c r="W616" s="231">
        <v>1164.0213413097429</v>
      </c>
      <c r="X616" s="231">
        <v>1008.4069450249357</v>
      </c>
      <c r="Y616" s="231">
        <v>1357.025560833433</v>
      </c>
      <c r="Z616" s="231">
        <v>1409.9142098901057</v>
      </c>
      <c r="AA616" s="231">
        <v>402.56421636586515</v>
      </c>
      <c r="AB616" s="231">
        <v>1472.1930225458566</v>
      </c>
      <c r="AC616" s="231">
        <v>1078.235779820862</v>
      </c>
      <c r="AD616" s="231">
        <v>1206.6442400342178</v>
      </c>
      <c r="AE616" s="262">
        <f t="shared" si="311"/>
        <v>0</v>
      </c>
      <c r="AF616" s="233">
        <f t="shared" si="307"/>
        <v>10563.345059089499</v>
      </c>
      <c r="AG616" s="147" t="str">
        <f t="shared" si="310"/>
        <v/>
      </c>
      <c r="AH616" s="160"/>
      <c r="AI616" s="160"/>
      <c r="AR616" s="161"/>
      <c r="BA616" s="160"/>
      <c r="BI616" s="161"/>
      <c r="BR616" s="160"/>
      <c r="BX616" s="23"/>
      <c r="CG616" s="160"/>
    </row>
    <row r="617" spans="1:85" ht="15">
      <c r="A617" s="186" t="s">
        <v>24</v>
      </c>
      <c r="B617" s="175">
        <v>6055.7468270523832</v>
      </c>
      <c r="C617" s="175">
        <v>0</v>
      </c>
      <c r="D617" s="175">
        <v>1903.7242174352768</v>
      </c>
      <c r="E617" s="175">
        <v>0</v>
      </c>
      <c r="F617" s="362"/>
      <c r="G617" s="175">
        <v>0</v>
      </c>
      <c r="H617" s="187">
        <v>0</v>
      </c>
      <c r="I617" s="173">
        <f t="shared" si="308"/>
        <v>7959.47104448766</v>
      </c>
      <c r="J617" s="168"/>
      <c r="K617" s="188" t="s">
        <v>24</v>
      </c>
      <c r="L617" s="175">
        <v>6055.7468270523832</v>
      </c>
      <c r="M617" s="175">
        <v>0</v>
      </c>
      <c r="N617" s="175">
        <v>1903.7242174352768</v>
      </c>
      <c r="O617" s="175">
        <v>0</v>
      </c>
      <c r="P617" s="175">
        <v>0</v>
      </c>
      <c r="Q617" s="175">
        <v>0</v>
      </c>
      <c r="R617" s="176">
        <v>0</v>
      </c>
      <c r="S617" s="177">
        <f t="shared" si="309"/>
        <v>7959.47104448766</v>
      </c>
      <c r="U617" s="289" t="s">
        <v>24</v>
      </c>
      <c r="V617" s="226">
        <v>6055.7468270523832</v>
      </c>
      <c r="W617" s="226">
        <v>1903.7242174352768</v>
      </c>
      <c r="X617" s="226">
        <v>0</v>
      </c>
      <c r="Y617" s="226">
        <v>0</v>
      </c>
      <c r="Z617" s="226">
        <v>0</v>
      </c>
      <c r="AA617" s="226">
        <v>0</v>
      </c>
      <c r="AB617" s="226">
        <v>0</v>
      </c>
      <c r="AC617" s="226">
        <v>0</v>
      </c>
      <c r="AD617" s="226">
        <v>0</v>
      </c>
      <c r="AE617" s="263">
        <f t="shared" si="311"/>
        <v>0</v>
      </c>
      <c r="AF617" s="264">
        <f t="shared" si="307"/>
        <v>7959.47104448766</v>
      </c>
      <c r="AG617" s="147" t="str">
        <f t="shared" si="310"/>
        <v/>
      </c>
      <c r="AH617" s="160"/>
      <c r="AI617" s="160"/>
      <c r="AR617" s="161"/>
      <c r="BA617" s="160"/>
      <c r="BI617" s="161"/>
      <c r="BR617" s="160"/>
      <c r="BX617" s="23"/>
      <c r="CG617" s="160"/>
    </row>
    <row r="618" spans="1:85" ht="15">
      <c r="A618" s="178" t="s">
        <v>60</v>
      </c>
      <c r="B618" s="179">
        <v>577.49733555874411</v>
      </c>
      <c r="C618" s="179">
        <v>0</v>
      </c>
      <c r="D618" s="179">
        <v>1.4580477871777184</v>
      </c>
      <c r="E618" s="179">
        <v>0</v>
      </c>
      <c r="F618" s="362"/>
      <c r="G618" s="179">
        <v>0</v>
      </c>
      <c r="H618" s="180">
        <v>0</v>
      </c>
      <c r="I618" s="181">
        <f t="shared" si="308"/>
        <v>578.95538334592186</v>
      </c>
      <c r="J618" s="168"/>
      <c r="K618" s="182" t="s">
        <v>60</v>
      </c>
      <c r="L618" s="183">
        <v>577.49733555874411</v>
      </c>
      <c r="M618" s="183">
        <v>0</v>
      </c>
      <c r="N618" s="183">
        <v>1.4580477871777184</v>
      </c>
      <c r="O618" s="183">
        <v>0</v>
      </c>
      <c r="P618" s="183">
        <v>0</v>
      </c>
      <c r="Q618" s="183">
        <v>0</v>
      </c>
      <c r="R618" s="184">
        <v>0</v>
      </c>
      <c r="S618" s="185">
        <f t="shared" si="309"/>
        <v>578.95538334592186</v>
      </c>
      <c r="U618" s="104" t="s">
        <v>60</v>
      </c>
      <c r="V618" s="231">
        <v>577.49733555874411</v>
      </c>
      <c r="W618" s="231">
        <v>1.3670600079953321</v>
      </c>
      <c r="X618" s="231">
        <v>9.0987779182386264E-2</v>
      </c>
      <c r="Y618" s="231">
        <v>0</v>
      </c>
      <c r="Z618" s="231">
        <v>0</v>
      </c>
      <c r="AA618" s="231">
        <v>0</v>
      </c>
      <c r="AB618" s="231">
        <v>0</v>
      </c>
      <c r="AC618" s="231">
        <v>0</v>
      </c>
      <c r="AD618" s="231">
        <v>0</v>
      </c>
      <c r="AE618" s="262">
        <f t="shared" si="311"/>
        <v>0</v>
      </c>
      <c r="AF618" s="233">
        <f t="shared" si="307"/>
        <v>578.95538334592175</v>
      </c>
      <c r="AG618" s="147" t="str">
        <f t="shared" si="310"/>
        <v/>
      </c>
      <c r="AH618" s="160"/>
      <c r="AI618" s="160"/>
      <c r="AR618" s="161"/>
      <c r="BA618" s="160"/>
      <c r="BI618" s="161"/>
      <c r="BR618" s="160"/>
      <c r="BX618" s="23"/>
      <c r="CG618" s="160"/>
    </row>
    <row r="619" spans="1:85" ht="15">
      <c r="A619" s="186" t="s">
        <v>22</v>
      </c>
      <c r="B619" s="175">
        <v>132.26979116079812</v>
      </c>
      <c r="C619" s="175">
        <v>0</v>
      </c>
      <c r="D619" s="175">
        <v>25.8231046979495</v>
      </c>
      <c r="E619" s="175">
        <v>0</v>
      </c>
      <c r="F619" s="362"/>
      <c r="G619" s="175">
        <v>0</v>
      </c>
      <c r="H619" s="187">
        <v>0</v>
      </c>
      <c r="I619" s="173">
        <f t="shared" si="308"/>
        <v>158.09289585874762</v>
      </c>
      <c r="J619" s="168"/>
      <c r="K619" s="188" t="s">
        <v>22</v>
      </c>
      <c r="L619" s="175">
        <v>132.26979116079812</v>
      </c>
      <c r="M619" s="175">
        <v>0</v>
      </c>
      <c r="N619" s="175">
        <v>25.8231046979495</v>
      </c>
      <c r="O619" s="175">
        <v>0</v>
      </c>
      <c r="P619" s="175">
        <v>1015.5180688290966</v>
      </c>
      <c r="Q619" s="175">
        <v>0</v>
      </c>
      <c r="R619" s="176">
        <v>0</v>
      </c>
      <c r="S619" s="177">
        <f t="shared" si="309"/>
        <v>1173.6109646878442</v>
      </c>
      <c r="U619" s="289" t="s">
        <v>22</v>
      </c>
      <c r="V619" s="226">
        <v>132.26979116079812</v>
      </c>
      <c r="W619" s="226">
        <v>25.8231046979495</v>
      </c>
      <c r="X619" s="226">
        <v>0</v>
      </c>
      <c r="Y619" s="226">
        <v>0</v>
      </c>
      <c r="Z619" s="226">
        <v>0</v>
      </c>
      <c r="AA619" s="226">
        <v>0</v>
      </c>
      <c r="AB619" s="226">
        <v>0</v>
      </c>
      <c r="AC619" s="226">
        <v>0</v>
      </c>
      <c r="AD619" s="226">
        <v>0</v>
      </c>
      <c r="AE619" s="263">
        <f t="shared" si="311"/>
        <v>1015.5180688290966</v>
      </c>
      <c r="AF619" s="264">
        <f t="shared" si="307"/>
        <v>1173.6109646878442</v>
      </c>
      <c r="AG619" s="147" t="str">
        <f t="shared" si="310"/>
        <v/>
      </c>
      <c r="AH619" s="160"/>
      <c r="AI619" s="160"/>
      <c r="AR619" s="161"/>
      <c r="BA619" s="160"/>
      <c r="BI619" s="161"/>
      <c r="BR619" s="160"/>
      <c r="BX619" s="23"/>
      <c r="CG619" s="160"/>
    </row>
    <row r="620" spans="1:85" ht="15">
      <c r="A620" s="178" t="s">
        <v>21</v>
      </c>
      <c r="B620" s="179">
        <v>0</v>
      </c>
      <c r="C620" s="179">
        <v>0</v>
      </c>
      <c r="D620" s="179">
        <v>0</v>
      </c>
      <c r="E620" s="179">
        <v>0</v>
      </c>
      <c r="F620" s="362"/>
      <c r="G620" s="179">
        <v>0</v>
      </c>
      <c r="H620" s="180">
        <v>0</v>
      </c>
      <c r="I620" s="181">
        <f t="shared" si="308"/>
        <v>0</v>
      </c>
      <c r="J620" s="168"/>
      <c r="K620" s="182" t="s">
        <v>21</v>
      </c>
      <c r="L620" s="183">
        <v>0</v>
      </c>
      <c r="M620" s="183">
        <v>0</v>
      </c>
      <c r="N620" s="183">
        <v>0</v>
      </c>
      <c r="O620" s="183">
        <v>0</v>
      </c>
      <c r="P620" s="183">
        <v>0</v>
      </c>
      <c r="Q620" s="183">
        <v>0</v>
      </c>
      <c r="R620" s="184">
        <v>0</v>
      </c>
      <c r="S620" s="185">
        <f t="shared" si="309"/>
        <v>0</v>
      </c>
      <c r="U620" s="104" t="s">
        <v>21</v>
      </c>
      <c r="V620" s="231">
        <v>0</v>
      </c>
      <c r="W620" s="231">
        <v>0</v>
      </c>
      <c r="X620" s="231">
        <v>0</v>
      </c>
      <c r="Y620" s="231">
        <v>0</v>
      </c>
      <c r="Z620" s="231">
        <v>0</v>
      </c>
      <c r="AA620" s="231">
        <v>0</v>
      </c>
      <c r="AB620" s="231">
        <v>0</v>
      </c>
      <c r="AC620" s="231">
        <v>0</v>
      </c>
      <c r="AD620" s="231">
        <v>0</v>
      </c>
      <c r="AE620" s="262">
        <f t="shared" si="311"/>
        <v>0</v>
      </c>
      <c r="AF620" s="233">
        <f t="shared" si="307"/>
        <v>0</v>
      </c>
      <c r="AG620" s="147" t="str">
        <f t="shared" si="310"/>
        <v/>
      </c>
      <c r="AH620" s="160"/>
      <c r="AI620" s="160"/>
      <c r="AR620" s="161"/>
      <c r="BA620" s="160"/>
      <c r="BI620" s="161"/>
      <c r="BR620" s="160"/>
      <c r="BX620" s="23"/>
      <c r="CG620" s="160"/>
    </row>
    <row r="621" spans="1:85" ht="15">
      <c r="A621" s="189" t="s">
        <v>64</v>
      </c>
      <c r="B621" s="175">
        <v>77.106330420298789</v>
      </c>
      <c r="C621" s="175">
        <v>0</v>
      </c>
      <c r="D621" s="175">
        <v>74.721531976216326</v>
      </c>
      <c r="E621" s="175">
        <v>0</v>
      </c>
      <c r="F621" s="362"/>
      <c r="G621" s="175">
        <v>0</v>
      </c>
      <c r="H621" s="187">
        <v>0</v>
      </c>
      <c r="I621" s="173">
        <f t="shared" si="308"/>
        <v>151.82786239651512</v>
      </c>
      <c r="J621" s="168"/>
      <c r="K621" s="190" t="s">
        <v>64</v>
      </c>
      <c r="L621" s="175">
        <v>77.106330420298789</v>
      </c>
      <c r="M621" s="175">
        <v>0</v>
      </c>
      <c r="N621" s="175">
        <v>74.721531976216326</v>
      </c>
      <c r="O621" s="175">
        <v>0</v>
      </c>
      <c r="P621" s="175">
        <v>0</v>
      </c>
      <c r="Q621" s="175">
        <v>0</v>
      </c>
      <c r="R621" s="176">
        <v>0</v>
      </c>
      <c r="S621" s="177">
        <f t="shared" si="309"/>
        <v>151.82786239651512</v>
      </c>
      <c r="U621" s="290" t="s">
        <v>64</v>
      </c>
      <c r="V621" s="226">
        <v>77.106330420298789</v>
      </c>
      <c r="W621" s="226">
        <v>74.721531976216326</v>
      </c>
      <c r="X621" s="226">
        <v>0</v>
      </c>
      <c r="Y621" s="226">
        <v>0</v>
      </c>
      <c r="Z621" s="226">
        <v>0</v>
      </c>
      <c r="AA621" s="226">
        <v>0</v>
      </c>
      <c r="AB621" s="226">
        <v>0</v>
      </c>
      <c r="AC621" s="226">
        <v>0</v>
      </c>
      <c r="AD621" s="228">
        <v>0</v>
      </c>
      <c r="AE621" s="261">
        <f t="shared" si="311"/>
        <v>0</v>
      </c>
      <c r="AF621" s="229">
        <f t="shared" si="307"/>
        <v>151.82786239651512</v>
      </c>
      <c r="AG621" s="147" t="str">
        <f t="shared" si="310"/>
        <v/>
      </c>
      <c r="AH621" s="160"/>
      <c r="AI621" s="160"/>
      <c r="AR621" s="161"/>
      <c r="BA621" s="160"/>
      <c r="BI621" s="161"/>
      <c r="BR621" s="160"/>
      <c r="BX621" s="23"/>
      <c r="CG621" s="160"/>
    </row>
    <row r="622" spans="1:85" ht="15">
      <c r="A622" s="191" t="s">
        <v>23</v>
      </c>
      <c r="B622" s="192">
        <v>77.106330420298789</v>
      </c>
      <c r="C622" s="192">
        <v>0</v>
      </c>
      <c r="D622" s="192">
        <v>74.721531976216326</v>
      </c>
      <c r="E622" s="192">
        <v>0</v>
      </c>
      <c r="F622" s="362"/>
      <c r="G622" s="192">
        <v>0</v>
      </c>
      <c r="H622" s="193">
        <v>0</v>
      </c>
      <c r="I622" s="194">
        <f t="shared" si="308"/>
        <v>151.82786239651512</v>
      </c>
      <c r="J622" s="168"/>
      <c r="K622" s="195" t="s">
        <v>23</v>
      </c>
      <c r="L622" s="196">
        <v>77.106330420298789</v>
      </c>
      <c r="M622" s="196">
        <v>0</v>
      </c>
      <c r="N622" s="196">
        <v>74.721531976216326</v>
      </c>
      <c r="O622" s="196">
        <v>0</v>
      </c>
      <c r="P622" s="196">
        <v>0</v>
      </c>
      <c r="Q622" s="196">
        <v>0</v>
      </c>
      <c r="R622" s="197">
        <v>0</v>
      </c>
      <c r="S622" s="198">
        <f t="shared" si="309"/>
        <v>151.82786239651512</v>
      </c>
      <c r="U622" s="291" t="s">
        <v>134</v>
      </c>
      <c r="V622" s="231">
        <v>77.106330420298789</v>
      </c>
      <c r="W622" s="231">
        <v>74.721531976216326</v>
      </c>
      <c r="X622" s="231">
        <v>0</v>
      </c>
      <c r="Y622" s="231">
        <v>0</v>
      </c>
      <c r="Z622" s="231">
        <v>0</v>
      </c>
      <c r="AA622" s="231">
        <v>0</v>
      </c>
      <c r="AB622" s="231">
        <v>0</v>
      </c>
      <c r="AC622" s="231">
        <v>0</v>
      </c>
      <c r="AD622" s="231">
        <v>0</v>
      </c>
      <c r="AE622" s="262">
        <f t="shared" si="311"/>
        <v>0</v>
      </c>
      <c r="AF622" s="233">
        <f t="shared" si="307"/>
        <v>151.82786239651512</v>
      </c>
      <c r="AG622" s="149" t="str">
        <f t="shared" si="310"/>
        <v/>
      </c>
      <c r="AH622" s="160"/>
      <c r="AI622" s="160"/>
      <c r="AR622" s="161"/>
      <c r="BA622" s="160"/>
      <c r="BI622" s="161"/>
      <c r="BR622" s="160"/>
      <c r="BX622" s="23"/>
      <c r="CG622" s="160"/>
    </row>
    <row r="623" spans="1:85" ht="15">
      <c r="A623" s="199" t="s">
        <v>19</v>
      </c>
      <c r="B623" s="200">
        <v>0</v>
      </c>
      <c r="C623" s="200">
        <v>0</v>
      </c>
      <c r="D623" s="200">
        <v>0</v>
      </c>
      <c r="E623" s="200">
        <v>0</v>
      </c>
      <c r="F623" s="362"/>
      <c r="G623" s="200">
        <v>0</v>
      </c>
      <c r="H623" s="201">
        <v>0</v>
      </c>
      <c r="I623" s="202">
        <f t="shared" si="308"/>
        <v>0</v>
      </c>
      <c r="J623" s="168"/>
      <c r="K623" s="203" t="s">
        <v>19</v>
      </c>
      <c r="L623" s="200">
        <v>0</v>
      </c>
      <c r="M623" s="200">
        <v>0</v>
      </c>
      <c r="N623" s="200">
        <v>0</v>
      </c>
      <c r="O623" s="200">
        <v>0</v>
      </c>
      <c r="P623" s="200">
        <v>0</v>
      </c>
      <c r="Q623" s="200">
        <v>0</v>
      </c>
      <c r="R623" s="204">
        <v>0</v>
      </c>
      <c r="S623" s="205">
        <f t="shared" si="309"/>
        <v>0</v>
      </c>
      <c r="U623" s="292" t="s">
        <v>19</v>
      </c>
      <c r="V623" s="226">
        <v>0</v>
      </c>
      <c r="W623" s="226">
        <v>0</v>
      </c>
      <c r="X623" s="226">
        <v>0</v>
      </c>
      <c r="Y623" s="226">
        <v>0</v>
      </c>
      <c r="Z623" s="226">
        <v>0</v>
      </c>
      <c r="AA623" s="226">
        <v>0</v>
      </c>
      <c r="AB623" s="226">
        <v>0</v>
      </c>
      <c r="AC623" s="226">
        <v>0</v>
      </c>
      <c r="AD623" s="226">
        <v>0</v>
      </c>
      <c r="AE623" s="263">
        <f t="shared" si="311"/>
        <v>0</v>
      </c>
      <c r="AF623" s="264">
        <f t="shared" si="307"/>
        <v>0</v>
      </c>
      <c r="AG623" s="149" t="str">
        <f t="shared" si="310"/>
        <v/>
      </c>
      <c r="AH623" s="160"/>
      <c r="AI623" s="160"/>
      <c r="AR623" s="161"/>
      <c r="BA623" s="160"/>
      <c r="BI623" s="161"/>
      <c r="BR623" s="160"/>
      <c r="BX623" s="23"/>
      <c r="CG623" s="160"/>
    </row>
    <row r="624" spans="1:85" ht="15">
      <c r="A624" s="191" t="s">
        <v>20</v>
      </c>
      <c r="B624" s="192">
        <v>0</v>
      </c>
      <c r="C624" s="192">
        <v>0</v>
      </c>
      <c r="D624" s="192">
        <v>0</v>
      </c>
      <c r="E624" s="192">
        <v>0</v>
      </c>
      <c r="F624" s="362"/>
      <c r="G624" s="192">
        <v>0</v>
      </c>
      <c r="H624" s="193">
        <v>0</v>
      </c>
      <c r="I624" s="194">
        <f t="shared" si="308"/>
        <v>0</v>
      </c>
      <c r="J624" s="168"/>
      <c r="K624" s="195" t="s">
        <v>20</v>
      </c>
      <c r="L624" s="196">
        <v>0</v>
      </c>
      <c r="M624" s="196">
        <v>0</v>
      </c>
      <c r="N624" s="196">
        <v>0</v>
      </c>
      <c r="O624" s="196">
        <v>0</v>
      </c>
      <c r="P624" s="196">
        <v>0</v>
      </c>
      <c r="Q624" s="196">
        <v>0</v>
      </c>
      <c r="R624" s="197">
        <v>0</v>
      </c>
      <c r="S624" s="198">
        <f t="shared" si="309"/>
        <v>0</v>
      </c>
      <c r="U624" s="291" t="s">
        <v>135</v>
      </c>
      <c r="V624" s="231">
        <v>0</v>
      </c>
      <c r="W624" s="231">
        <v>0</v>
      </c>
      <c r="X624" s="231">
        <v>0</v>
      </c>
      <c r="Y624" s="231">
        <v>0</v>
      </c>
      <c r="Z624" s="231">
        <v>0</v>
      </c>
      <c r="AA624" s="231">
        <v>0</v>
      </c>
      <c r="AB624" s="231">
        <v>0</v>
      </c>
      <c r="AC624" s="231">
        <v>0</v>
      </c>
      <c r="AD624" s="231">
        <v>0</v>
      </c>
      <c r="AE624" s="262">
        <f t="shared" si="311"/>
        <v>0</v>
      </c>
      <c r="AF624" s="233">
        <f t="shared" si="307"/>
        <v>0</v>
      </c>
      <c r="AG624" s="149" t="str">
        <f t="shared" si="310"/>
        <v/>
      </c>
      <c r="AH624" s="160"/>
      <c r="AI624" s="160"/>
      <c r="AR624" s="161"/>
      <c r="BA624" s="160"/>
      <c r="BI624" s="161"/>
      <c r="BR624" s="160"/>
      <c r="BX624" s="23"/>
      <c r="CG624" s="160"/>
    </row>
    <row r="625" spans="1:85" ht="15.75" thickBot="1">
      <c r="A625" s="206" t="s">
        <v>11</v>
      </c>
      <c r="B625" s="207">
        <v>0</v>
      </c>
      <c r="C625" s="207">
        <v>0</v>
      </c>
      <c r="D625" s="207">
        <v>0</v>
      </c>
      <c r="E625" s="207">
        <v>0</v>
      </c>
      <c r="F625" s="363"/>
      <c r="G625" s="207">
        <v>0</v>
      </c>
      <c r="H625" s="208">
        <v>0</v>
      </c>
      <c r="I625" s="209">
        <f t="shared" si="308"/>
        <v>0</v>
      </c>
      <c r="J625" s="168"/>
      <c r="K625" s="210" t="s">
        <v>11</v>
      </c>
      <c r="L625" s="207">
        <v>0</v>
      </c>
      <c r="M625" s="207">
        <v>0</v>
      </c>
      <c r="N625" s="207">
        <v>0</v>
      </c>
      <c r="O625" s="207">
        <v>0</v>
      </c>
      <c r="P625" s="207">
        <v>0</v>
      </c>
      <c r="Q625" s="207">
        <v>0</v>
      </c>
      <c r="R625" s="211">
        <v>0</v>
      </c>
      <c r="S625" s="212">
        <f t="shared" si="309"/>
        <v>0</v>
      </c>
      <c r="U625" s="293" t="s">
        <v>11</v>
      </c>
      <c r="V625" s="226">
        <v>0</v>
      </c>
      <c r="W625" s="226">
        <v>0</v>
      </c>
      <c r="X625" s="226">
        <v>0</v>
      </c>
      <c r="Y625" s="226">
        <v>0</v>
      </c>
      <c r="Z625" s="226">
        <v>0</v>
      </c>
      <c r="AA625" s="226">
        <v>0</v>
      </c>
      <c r="AB625" s="226">
        <v>0</v>
      </c>
      <c r="AC625" s="226">
        <v>0</v>
      </c>
      <c r="AD625" s="226">
        <v>0</v>
      </c>
      <c r="AE625" s="263">
        <f t="shared" si="311"/>
        <v>0</v>
      </c>
      <c r="AF625" s="264">
        <f t="shared" si="307"/>
        <v>0</v>
      </c>
      <c r="AG625" s="149" t="str">
        <f t="shared" si="310"/>
        <v/>
      </c>
      <c r="AH625" s="160"/>
      <c r="AI625" s="160"/>
      <c r="AR625" s="161"/>
      <c r="BA625" s="160"/>
      <c r="BI625" s="161"/>
      <c r="BR625" s="160"/>
      <c r="BX625" s="23"/>
      <c r="CG625" s="160"/>
    </row>
    <row r="626" spans="1:85" ht="15">
      <c r="A626" s="213" t="s">
        <v>26</v>
      </c>
      <c r="B626" s="214">
        <f>SUM(B605:B621)</f>
        <v>26764.456191820915</v>
      </c>
      <c r="C626" s="214">
        <f t="shared" ref="C626:H626" si="312">SUM(C605:C621)</f>
        <v>0</v>
      </c>
      <c r="D626" s="214">
        <f t="shared" si="312"/>
        <v>7852.7152524228995</v>
      </c>
      <c r="E626" s="214">
        <f t="shared" si="312"/>
        <v>4376.1482271236209</v>
      </c>
      <c r="F626" s="214">
        <f t="shared" si="312"/>
        <v>0</v>
      </c>
      <c r="G626" s="214">
        <f t="shared" si="312"/>
        <v>2550.4288023667186</v>
      </c>
      <c r="H626" s="216">
        <f t="shared" si="312"/>
        <v>0</v>
      </c>
      <c r="I626" s="173">
        <f t="shared" ref="I626" si="313">SUM(I605:I621)</f>
        <v>41543.748473734151</v>
      </c>
      <c r="J626" s="168"/>
      <c r="K626" s="215" t="s">
        <v>26</v>
      </c>
      <c r="L626" s="214">
        <f>SUM(L605:L621)</f>
        <v>26764.456191820915</v>
      </c>
      <c r="M626" s="214">
        <f t="shared" ref="M626:R626" si="314">SUM(M605:M621)</f>
        <v>0</v>
      </c>
      <c r="N626" s="214">
        <f t="shared" si="314"/>
        <v>7852.7152524228995</v>
      </c>
      <c r="O626" s="214">
        <f t="shared" si="314"/>
        <v>4376.1482271236209</v>
      </c>
      <c r="P626" s="214">
        <f t="shared" si="314"/>
        <v>19446.70312273084</v>
      </c>
      <c r="Q626" s="214">
        <f t="shared" si="314"/>
        <v>2550.4288023667186</v>
      </c>
      <c r="R626" s="216">
        <f t="shared" si="314"/>
        <v>0</v>
      </c>
      <c r="S626" s="217">
        <f t="shared" ref="S626" si="315">SUM(S605:S621)</f>
        <v>60990.451596464998</v>
      </c>
      <c r="U626" s="243" t="s">
        <v>63</v>
      </c>
      <c r="V626" s="244">
        <f>SUM(V605:V621)</f>
        <v>26764.456191820915</v>
      </c>
      <c r="W626" s="244">
        <f t="shared" ref="W626:AE626" si="316">SUM(W605:W621)</f>
        <v>6444.6753383765881</v>
      </c>
      <c r="X626" s="244">
        <f t="shared" si="316"/>
        <v>1408.0399140463103</v>
      </c>
      <c r="Y626" s="244">
        <f t="shared" si="316"/>
        <v>1357.025560833433</v>
      </c>
      <c r="Z626" s="244">
        <f t="shared" si="316"/>
        <v>1409.9142098901057</v>
      </c>
      <c r="AA626" s="244">
        <f t="shared" si="316"/>
        <v>402.56421636586515</v>
      </c>
      <c r="AB626" s="244">
        <f t="shared" si="316"/>
        <v>1472.1930225458566</v>
      </c>
      <c r="AC626" s="244">
        <f t="shared" si="316"/>
        <v>1078.235779820862</v>
      </c>
      <c r="AD626" s="244">
        <f t="shared" si="316"/>
        <v>1206.6442400342178</v>
      </c>
      <c r="AE626" s="265">
        <f t="shared" si="316"/>
        <v>19446.70312273084</v>
      </c>
      <c r="AF626" s="266">
        <f>SUM(AF605:AF621)</f>
        <v>60990.451596465005</v>
      </c>
      <c r="AG626" s="152" t="str">
        <f t="shared" si="310"/>
        <v/>
      </c>
      <c r="AH626" s="160"/>
      <c r="AI626" s="160"/>
      <c r="AR626" s="161"/>
      <c r="BA626" s="160"/>
      <c r="BI626" s="161"/>
      <c r="BR626" s="160"/>
      <c r="BX626" s="23"/>
      <c r="CG626" s="160"/>
    </row>
    <row r="627" spans="1:85" s="23" customFormat="1" ht="15" thickBot="1">
      <c r="A627" s="59" t="s">
        <v>88</v>
      </c>
      <c r="B627" s="47">
        <f>IF($I626=0,"-",B626/$I626)</f>
        <v>0.64424750233462014</v>
      </c>
      <c r="C627" s="47">
        <f t="shared" ref="C627:H627" si="317">IF($I626=0,"-",C626/$I626)</f>
        <v>0</v>
      </c>
      <c r="D627" s="47">
        <f t="shared" si="317"/>
        <v>0.18902279021325541</v>
      </c>
      <c r="E627" s="47">
        <f t="shared" si="317"/>
        <v>0.10533830932204928</v>
      </c>
      <c r="F627" s="47">
        <f t="shared" si="317"/>
        <v>0</v>
      </c>
      <c r="G627" s="47">
        <f t="shared" si="317"/>
        <v>6.1391398130075235E-2</v>
      </c>
      <c r="H627" s="70">
        <f t="shared" si="317"/>
        <v>0</v>
      </c>
      <c r="I627" s="48">
        <f>SUM(B627:H627)</f>
        <v>1</v>
      </c>
      <c r="K627" s="81" t="s">
        <v>88</v>
      </c>
      <c r="L627" s="98">
        <f>IF($S626=0,"-",L626/$S626)</f>
        <v>0.43883026754588222</v>
      </c>
      <c r="M627" s="98">
        <f t="shared" ref="M627:R627" si="318">IF($S626=0,"-",M626/$S626)</f>
        <v>0</v>
      </c>
      <c r="N627" s="98">
        <f t="shared" si="318"/>
        <v>0.1287531908171351</v>
      </c>
      <c r="O627" s="98">
        <f t="shared" si="318"/>
        <v>7.1751366198725811E-2</v>
      </c>
      <c r="P627" s="98">
        <f t="shared" si="318"/>
        <v>0.31884832156018944</v>
      </c>
      <c r="Q627" s="98">
        <f t="shared" si="318"/>
        <v>4.1816853878067391E-2</v>
      </c>
      <c r="R627" s="99">
        <f t="shared" si="318"/>
        <v>0</v>
      </c>
      <c r="S627" s="100">
        <f>SUM(L627:R627)</f>
        <v>1</v>
      </c>
      <c r="U627" s="110" t="s">
        <v>88</v>
      </c>
      <c r="V627" s="133">
        <f>V626/$AF626</f>
        <v>0.43883026754588217</v>
      </c>
      <c r="W627" s="133">
        <f t="shared" ref="W627:AF627" si="319">W626/$AF626</f>
        <v>0.10566695555915707</v>
      </c>
      <c r="X627" s="133">
        <f t="shared" si="319"/>
        <v>2.308623525797799E-2</v>
      </c>
      <c r="Y627" s="133">
        <f t="shared" si="319"/>
        <v>2.2249803457957767E-2</v>
      </c>
      <c r="Z627" s="133">
        <f t="shared" si="319"/>
        <v>2.3116966229707735E-2</v>
      </c>
      <c r="AA627" s="133">
        <f t="shared" si="319"/>
        <v>6.6004465589036181E-3</v>
      </c>
      <c r="AB627" s="133">
        <f t="shared" si="319"/>
        <v>2.4138090209372784E-2</v>
      </c>
      <c r="AC627" s="133">
        <f t="shared" si="319"/>
        <v>1.76787636686946E-2</v>
      </c>
      <c r="AD627" s="267">
        <f t="shared" si="319"/>
        <v>1.9784149952156684E-2</v>
      </c>
      <c r="AE627" s="267">
        <f t="shared" si="319"/>
        <v>0.31884832156018938</v>
      </c>
      <c r="AF627" s="268">
        <f t="shared" si="319"/>
        <v>1</v>
      </c>
      <c r="AG627" s="153"/>
      <c r="AR627" s="218"/>
      <c r="BI627" s="218"/>
    </row>
    <row r="628" spans="1:85" ht="15" thickBot="1">
      <c r="A628" s="247"/>
      <c r="B628" s="247"/>
      <c r="C628" s="247"/>
      <c r="D628" s="247"/>
      <c r="E628" s="247"/>
      <c r="F628" s="247"/>
      <c r="G628" s="247"/>
      <c r="H628" s="247"/>
      <c r="I628" s="247"/>
      <c r="K628" s="247"/>
      <c r="L628" s="247"/>
      <c r="M628" s="247"/>
      <c r="N628" s="247"/>
      <c r="O628" s="247"/>
      <c r="P628" s="247"/>
      <c r="Q628" s="247"/>
      <c r="R628" s="247"/>
      <c r="S628" s="247"/>
      <c r="AG628" s="160"/>
      <c r="AH628" s="160"/>
      <c r="AI628" s="160"/>
      <c r="AP628" s="161"/>
      <c r="BA628" s="160"/>
      <c r="BG628" s="161"/>
      <c r="BR628" s="160"/>
      <c r="BV628" s="23"/>
      <c r="CG628" s="160"/>
    </row>
    <row r="629" spans="1:85" ht="28.5">
      <c r="A629" s="380" t="s">
        <v>51</v>
      </c>
      <c r="B629" s="164" t="s">
        <v>0</v>
      </c>
      <c r="C629" s="164" t="s">
        <v>1</v>
      </c>
      <c r="D629" s="164" t="s">
        <v>2</v>
      </c>
      <c r="E629" s="164" t="s">
        <v>3</v>
      </c>
      <c r="F629" s="164" t="s">
        <v>27</v>
      </c>
      <c r="G629" s="164" t="s">
        <v>4</v>
      </c>
      <c r="H629" s="164" t="s">
        <v>5</v>
      </c>
      <c r="I629" s="165" t="s">
        <v>6</v>
      </c>
      <c r="K629" s="382" t="s">
        <v>51</v>
      </c>
      <c r="L629" s="166" t="s">
        <v>0</v>
      </c>
      <c r="M629" s="166" t="s">
        <v>1</v>
      </c>
      <c r="N629" s="166" t="s">
        <v>2</v>
      </c>
      <c r="O629" s="166" t="s">
        <v>3</v>
      </c>
      <c r="P629" s="166" t="s">
        <v>27</v>
      </c>
      <c r="Q629" s="166" t="s">
        <v>4</v>
      </c>
      <c r="R629" s="166" t="s">
        <v>5</v>
      </c>
      <c r="S629" s="167" t="s">
        <v>6</v>
      </c>
    </row>
    <row r="630" spans="1:85" ht="15" customHeight="1">
      <c r="A630" s="381" t="s">
        <v>51</v>
      </c>
      <c r="B630" s="318" t="s">
        <v>69</v>
      </c>
      <c r="C630" s="319"/>
      <c r="D630" s="319"/>
      <c r="E630" s="319"/>
      <c r="F630" s="319"/>
      <c r="G630" s="319"/>
      <c r="H630" s="319"/>
      <c r="I630" s="320"/>
      <c r="K630" s="383" t="s">
        <v>51</v>
      </c>
      <c r="L630" s="321" t="s">
        <v>69</v>
      </c>
      <c r="M630" s="322"/>
      <c r="N630" s="322"/>
      <c r="O630" s="322"/>
      <c r="P630" s="322"/>
      <c r="Q630" s="322"/>
      <c r="R630" s="322"/>
      <c r="S630" s="323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</row>
    <row r="631" spans="1:85" ht="15">
      <c r="A631" s="170" t="s">
        <v>7</v>
      </c>
      <c r="B631" s="171">
        <v>1.2964252234633268E-2</v>
      </c>
      <c r="C631" s="171">
        <v>0</v>
      </c>
      <c r="D631" s="171">
        <v>1.9466695783315204E-2</v>
      </c>
      <c r="E631" s="171">
        <v>0</v>
      </c>
      <c r="F631" s="171">
        <v>0</v>
      </c>
      <c r="G631" s="171">
        <v>0</v>
      </c>
      <c r="H631" s="172">
        <v>0</v>
      </c>
      <c r="I631" s="173">
        <f>SUM(B631:H631)</f>
        <v>3.243094801794847E-2</v>
      </c>
      <c r="J631" s="168"/>
      <c r="K631" s="222" t="s">
        <v>7</v>
      </c>
      <c r="L631" s="171">
        <v>1.2964252234633268E-2</v>
      </c>
      <c r="M631" s="171">
        <v>0</v>
      </c>
      <c r="N631" s="171">
        <v>1.9466695783315204E-2</v>
      </c>
      <c r="O631" s="171">
        <v>0</v>
      </c>
      <c r="P631" s="171">
        <v>0</v>
      </c>
      <c r="Q631" s="171">
        <v>0</v>
      </c>
      <c r="R631" s="223">
        <v>0</v>
      </c>
      <c r="S631" s="224">
        <f>SUM(L631:R631)</f>
        <v>3.243094801794847E-2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</row>
    <row r="632" spans="1:85" ht="15">
      <c r="A632" s="178" t="s">
        <v>8</v>
      </c>
      <c r="B632" s="179">
        <v>0.11216177370508487</v>
      </c>
      <c r="C632" s="179">
        <v>0</v>
      </c>
      <c r="D632" s="179">
        <v>0</v>
      </c>
      <c r="E632" s="179">
        <v>0</v>
      </c>
      <c r="F632" s="179">
        <v>0</v>
      </c>
      <c r="G632" s="179">
        <v>0</v>
      </c>
      <c r="H632" s="180">
        <v>0</v>
      </c>
      <c r="I632" s="181">
        <f t="shared" ref="I632:I651" si="320">SUM(B632:H632)</f>
        <v>0.11216177370508487</v>
      </c>
      <c r="J632" s="168"/>
      <c r="K632" s="182" t="s">
        <v>8</v>
      </c>
      <c r="L632" s="183">
        <v>0.11216177370508487</v>
      </c>
      <c r="M632" s="183">
        <v>0</v>
      </c>
      <c r="N632" s="183">
        <v>0</v>
      </c>
      <c r="O632" s="183">
        <v>0</v>
      </c>
      <c r="P632" s="183">
        <v>0</v>
      </c>
      <c r="Q632" s="183">
        <v>0</v>
      </c>
      <c r="R632" s="184">
        <v>0</v>
      </c>
      <c r="S632" s="185">
        <f t="shared" ref="S632:S651" si="321">SUM(L632:R632)</f>
        <v>0.11216177370508487</v>
      </c>
    </row>
    <row r="633" spans="1:85" ht="15">
      <c r="A633" s="186" t="s">
        <v>10</v>
      </c>
      <c r="B633" s="175">
        <v>0.49668259879571663</v>
      </c>
      <c r="C633" s="175">
        <v>0</v>
      </c>
      <c r="D633" s="175">
        <v>1.5910956058646903E-3</v>
      </c>
      <c r="E633" s="175">
        <v>0</v>
      </c>
      <c r="F633" s="175">
        <v>0</v>
      </c>
      <c r="G633" s="175">
        <v>0</v>
      </c>
      <c r="H633" s="187">
        <v>0</v>
      </c>
      <c r="I633" s="173">
        <f t="shared" si="320"/>
        <v>0.49827369440158131</v>
      </c>
      <c r="J633" s="168"/>
      <c r="K633" s="188" t="s">
        <v>10</v>
      </c>
      <c r="L633" s="175">
        <v>0.49668259879571663</v>
      </c>
      <c r="M633" s="175">
        <v>0</v>
      </c>
      <c r="N633" s="175">
        <v>1.5910956058646903E-3</v>
      </c>
      <c r="O633" s="175">
        <v>0</v>
      </c>
      <c r="P633" s="175">
        <v>0</v>
      </c>
      <c r="Q633" s="175">
        <v>0</v>
      </c>
      <c r="R633" s="176">
        <v>0</v>
      </c>
      <c r="S633" s="177">
        <f t="shared" si="321"/>
        <v>0.49827369440158131</v>
      </c>
    </row>
    <row r="634" spans="1:85" ht="15">
      <c r="A634" s="178" t="s">
        <v>56</v>
      </c>
      <c r="B634" s="179">
        <v>0</v>
      </c>
      <c r="C634" s="179">
        <v>0</v>
      </c>
      <c r="D634" s="179">
        <v>0</v>
      </c>
      <c r="E634" s="179">
        <v>0</v>
      </c>
      <c r="F634" s="179">
        <v>0</v>
      </c>
      <c r="G634" s="179">
        <v>0</v>
      </c>
      <c r="H634" s="180">
        <v>0</v>
      </c>
      <c r="I634" s="181">
        <f t="shared" si="320"/>
        <v>0</v>
      </c>
      <c r="J634" s="168"/>
      <c r="K634" s="182" t="s">
        <v>56</v>
      </c>
      <c r="L634" s="183">
        <v>0</v>
      </c>
      <c r="M634" s="183">
        <v>0</v>
      </c>
      <c r="N634" s="183">
        <v>0</v>
      </c>
      <c r="O634" s="183">
        <v>0</v>
      </c>
      <c r="P634" s="183">
        <v>0</v>
      </c>
      <c r="Q634" s="183">
        <v>0</v>
      </c>
      <c r="R634" s="184">
        <v>0</v>
      </c>
      <c r="S634" s="185">
        <f t="shared" si="321"/>
        <v>0</v>
      </c>
    </row>
    <row r="635" spans="1:85" ht="15">
      <c r="A635" s="186" t="s">
        <v>16</v>
      </c>
      <c r="B635" s="175">
        <v>9.7576778068917349</v>
      </c>
      <c r="C635" s="175">
        <v>4.217329507091435E-2</v>
      </c>
      <c r="D635" s="175">
        <v>0.78627104137054904</v>
      </c>
      <c r="E635" s="175">
        <v>0</v>
      </c>
      <c r="F635" s="175">
        <v>0</v>
      </c>
      <c r="G635" s="175">
        <v>0</v>
      </c>
      <c r="H635" s="187">
        <v>0</v>
      </c>
      <c r="I635" s="173">
        <f t="shared" si="320"/>
        <v>10.586122143333197</v>
      </c>
      <c r="J635" s="168"/>
      <c r="K635" s="188" t="s">
        <v>16</v>
      </c>
      <c r="L635" s="175">
        <v>9.7576778068917349</v>
      </c>
      <c r="M635" s="175">
        <v>4.217329507091435E-2</v>
      </c>
      <c r="N635" s="175">
        <v>0.78627104137054904</v>
      </c>
      <c r="O635" s="175">
        <v>0</v>
      </c>
      <c r="P635" s="175">
        <v>0</v>
      </c>
      <c r="Q635" s="175">
        <v>0</v>
      </c>
      <c r="R635" s="176">
        <v>0</v>
      </c>
      <c r="S635" s="177">
        <f t="shared" si="321"/>
        <v>10.586122143333197</v>
      </c>
    </row>
    <row r="636" spans="1:85" ht="15">
      <c r="A636" s="178" t="s">
        <v>15</v>
      </c>
      <c r="B636" s="179">
        <v>1.123380000300747</v>
      </c>
      <c r="C636" s="179">
        <v>2.5352222339658313E-2</v>
      </c>
      <c r="D636" s="179">
        <v>0</v>
      </c>
      <c r="E636" s="179">
        <v>0</v>
      </c>
      <c r="F636" s="179">
        <v>0</v>
      </c>
      <c r="G636" s="179">
        <v>0</v>
      </c>
      <c r="H636" s="180">
        <v>0</v>
      </c>
      <c r="I636" s="181">
        <f t="shared" si="320"/>
        <v>1.1487322226404053</v>
      </c>
      <c r="J636" s="168"/>
      <c r="K636" s="182" t="s">
        <v>15</v>
      </c>
      <c r="L636" s="183">
        <v>1.123380000300747</v>
      </c>
      <c r="M636" s="183">
        <v>2.5352222339658313E-2</v>
      </c>
      <c r="N636" s="183">
        <v>0</v>
      </c>
      <c r="O636" s="183">
        <v>0</v>
      </c>
      <c r="P636" s="183">
        <v>0</v>
      </c>
      <c r="Q636" s="183">
        <v>0</v>
      </c>
      <c r="R636" s="184">
        <v>0</v>
      </c>
      <c r="S636" s="185">
        <f t="shared" si="321"/>
        <v>1.1487322226404053</v>
      </c>
    </row>
    <row r="637" spans="1:85" ht="15">
      <c r="A637" s="186" t="s">
        <v>58</v>
      </c>
      <c r="B637" s="175">
        <v>0</v>
      </c>
      <c r="C637" s="175">
        <v>1.3856586318912598E-2</v>
      </c>
      <c r="D637" s="175">
        <v>0</v>
      </c>
      <c r="E637" s="175">
        <v>0.67253857234762793</v>
      </c>
      <c r="F637" s="175">
        <v>26.560417643819715</v>
      </c>
      <c r="G637" s="175">
        <v>0</v>
      </c>
      <c r="H637" s="187">
        <v>0</v>
      </c>
      <c r="I637" s="173">
        <f t="shared" si="320"/>
        <v>27.246812802486257</v>
      </c>
      <c r="J637" s="168"/>
      <c r="K637" s="188" t="s">
        <v>58</v>
      </c>
      <c r="L637" s="175">
        <v>0</v>
      </c>
      <c r="M637" s="175">
        <v>1.3856586318912598E-2</v>
      </c>
      <c r="N637" s="175">
        <v>0</v>
      </c>
      <c r="O637" s="175">
        <v>0.67253857234762793</v>
      </c>
      <c r="P637" s="175">
        <v>26.560417643819715</v>
      </c>
      <c r="Q637" s="175">
        <v>0</v>
      </c>
      <c r="R637" s="176">
        <v>0</v>
      </c>
      <c r="S637" s="177">
        <f t="shared" si="321"/>
        <v>27.246812802486257</v>
      </c>
    </row>
    <row r="638" spans="1:85" ht="15">
      <c r="A638" s="178" t="s">
        <v>12</v>
      </c>
      <c r="B638" s="179">
        <v>0</v>
      </c>
      <c r="C638" s="179">
        <v>0</v>
      </c>
      <c r="D638" s="179">
        <v>0</v>
      </c>
      <c r="E638" s="179">
        <v>0.53988799223043404</v>
      </c>
      <c r="F638" s="179">
        <v>0</v>
      </c>
      <c r="G638" s="179">
        <v>0</v>
      </c>
      <c r="H638" s="180">
        <v>0</v>
      </c>
      <c r="I638" s="181">
        <f t="shared" si="320"/>
        <v>0.53988799223043404</v>
      </c>
      <c r="J638" s="168"/>
      <c r="K638" s="182" t="s">
        <v>12</v>
      </c>
      <c r="L638" s="183">
        <v>0</v>
      </c>
      <c r="M638" s="183">
        <v>0</v>
      </c>
      <c r="N638" s="183">
        <v>0</v>
      </c>
      <c r="O638" s="183">
        <v>0.53988799223043404</v>
      </c>
      <c r="P638" s="183">
        <v>0</v>
      </c>
      <c r="Q638" s="183">
        <v>0</v>
      </c>
      <c r="R638" s="184">
        <v>0</v>
      </c>
      <c r="S638" s="185">
        <f t="shared" si="321"/>
        <v>0.53988799223043404</v>
      </c>
    </row>
    <row r="639" spans="1:85" ht="15">
      <c r="A639" s="186" t="s">
        <v>59</v>
      </c>
      <c r="B639" s="175">
        <v>0</v>
      </c>
      <c r="C639" s="175">
        <v>0</v>
      </c>
      <c r="D639" s="175">
        <v>0</v>
      </c>
      <c r="E639" s="175">
        <v>0</v>
      </c>
      <c r="F639" s="175">
        <v>0</v>
      </c>
      <c r="G639" s="175">
        <v>0</v>
      </c>
      <c r="H639" s="187">
        <v>0</v>
      </c>
      <c r="I639" s="173">
        <f t="shared" si="320"/>
        <v>0</v>
      </c>
      <c r="J639" s="168"/>
      <c r="K639" s="188" t="s">
        <v>59</v>
      </c>
      <c r="L639" s="175">
        <v>0</v>
      </c>
      <c r="M639" s="175">
        <v>0</v>
      </c>
      <c r="N639" s="175">
        <v>0</v>
      </c>
      <c r="O639" s="175">
        <v>0</v>
      </c>
      <c r="P639" s="175">
        <v>0</v>
      </c>
      <c r="Q639" s="175">
        <v>0</v>
      </c>
      <c r="R639" s="176">
        <v>0</v>
      </c>
      <c r="S639" s="177">
        <f t="shared" si="321"/>
        <v>0</v>
      </c>
    </row>
    <row r="640" spans="1:85" ht="15">
      <c r="A640" s="178" t="s">
        <v>17</v>
      </c>
      <c r="B640" s="179">
        <v>0.77036457313996742</v>
      </c>
      <c r="C640" s="179">
        <v>0</v>
      </c>
      <c r="D640" s="179">
        <v>3.729513469766646E-3</v>
      </c>
      <c r="E640" s="179">
        <v>2.2693019951880056E-2</v>
      </c>
      <c r="F640" s="179">
        <v>0</v>
      </c>
      <c r="G640" s="179">
        <v>0</v>
      </c>
      <c r="H640" s="180">
        <v>0</v>
      </c>
      <c r="I640" s="181">
        <f t="shared" si="320"/>
        <v>0.79678710656161411</v>
      </c>
      <c r="J640" s="168"/>
      <c r="K640" s="182" t="s">
        <v>17</v>
      </c>
      <c r="L640" s="183">
        <v>0.77036457313996742</v>
      </c>
      <c r="M640" s="183">
        <v>0</v>
      </c>
      <c r="N640" s="183">
        <v>3.729513469766646E-3</v>
      </c>
      <c r="O640" s="183">
        <v>2.2693019951880056E-2</v>
      </c>
      <c r="P640" s="183">
        <v>0</v>
      </c>
      <c r="Q640" s="183">
        <v>0</v>
      </c>
      <c r="R640" s="184">
        <v>0</v>
      </c>
      <c r="S640" s="185">
        <f t="shared" si="321"/>
        <v>0.79678710656161411</v>
      </c>
    </row>
    <row r="641" spans="1:70" ht="15">
      <c r="A641" s="186" t="s">
        <v>139</v>
      </c>
      <c r="B641" s="175">
        <v>195.56962106605422</v>
      </c>
      <c r="C641" s="175">
        <v>0</v>
      </c>
      <c r="D641" s="175">
        <v>50.546207877894027</v>
      </c>
      <c r="E641" s="175">
        <v>0</v>
      </c>
      <c r="F641" s="175">
        <v>0</v>
      </c>
      <c r="G641" s="175">
        <v>0</v>
      </c>
      <c r="H641" s="187">
        <v>0</v>
      </c>
      <c r="I641" s="173">
        <f t="shared" si="320"/>
        <v>246.11582894394826</v>
      </c>
      <c r="J641" s="168"/>
      <c r="K641" s="188" t="s">
        <v>139</v>
      </c>
      <c r="L641" s="175">
        <v>195.56962106605422</v>
      </c>
      <c r="M641" s="175">
        <v>0</v>
      </c>
      <c r="N641" s="175">
        <v>50.546207877894027</v>
      </c>
      <c r="O641" s="175">
        <v>0</v>
      </c>
      <c r="P641" s="175">
        <v>0</v>
      </c>
      <c r="Q641" s="175">
        <v>0</v>
      </c>
      <c r="R641" s="176">
        <v>0</v>
      </c>
      <c r="S641" s="177">
        <f t="shared" si="321"/>
        <v>246.11582894394826</v>
      </c>
    </row>
    <row r="642" spans="1:70" ht="15">
      <c r="A642" s="178" t="s">
        <v>25</v>
      </c>
      <c r="B642" s="179">
        <v>36.335002218770818</v>
      </c>
      <c r="C642" s="179">
        <v>4.7210921082264642E-2</v>
      </c>
      <c r="D642" s="179">
        <v>0.75156413061456284</v>
      </c>
      <c r="E642" s="179">
        <v>60.377396238283374</v>
      </c>
      <c r="F642" s="179">
        <v>0</v>
      </c>
      <c r="G642" s="179">
        <v>20.360480861208185</v>
      </c>
      <c r="H642" s="180">
        <v>0.28565736682932624</v>
      </c>
      <c r="I642" s="181">
        <f t="shared" si="320"/>
        <v>118.15731173678854</v>
      </c>
      <c r="J642" s="168"/>
      <c r="K642" s="182" t="s">
        <v>25</v>
      </c>
      <c r="L642" s="183">
        <v>36.335002218770818</v>
      </c>
      <c r="M642" s="183">
        <v>4.7210921082264642E-2</v>
      </c>
      <c r="N642" s="183">
        <v>0.75156413061456284</v>
      </c>
      <c r="O642" s="183">
        <v>60.377396238283374</v>
      </c>
      <c r="P642" s="183">
        <v>0</v>
      </c>
      <c r="Q642" s="183">
        <v>20.360480861208185</v>
      </c>
      <c r="R642" s="184">
        <v>0.28565736682932624</v>
      </c>
      <c r="S642" s="185">
        <f t="shared" si="321"/>
        <v>118.15731173678854</v>
      </c>
    </row>
    <row r="643" spans="1:70" ht="15">
      <c r="A643" s="186" t="s">
        <v>24</v>
      </c>
      <c r="B643" s="175">
        <v>112.51622822994015</v>
      </c>
      <c r="C643" s="175">
        <v>0</v>
      </c>
      <c r="D643" s="175">
        <v>0</v>
      </c>
      <c r="E643" s="175">
        <v>0</v>
      </c>
      <c r="F643" s="175">
        <v>0</v>
      </c>
      <c r="G643" s="175">
        <v>0</v>
      </c>
      <c r="H643" s="187">
        <v>0</v>
      </c>
      <c r="I643" s="173">
        <f t="shared" si="320"/>
        <v>112.51622822994015</v>
      </c>
      <c r="J643" s="168"/>
      <c r="K643" s="188" t="s">
        <v>24</v>
      </c>
      <c r="L643" s="175">
        <v>112.51622822994015</v>
      </c>
      <c r="M643" s="175">
        <v>0</v>
      </c>
      <c r="N643" s="175">
        <v>0</v>
      </c>
      <c r="O643" s="175">
        <v>0</v>
      </c>
      <c r="P643" s="175">
        <v>0</v>
      </c>
      <c r="Q643" s="175">
        <v>0</v>
      </c>
      <c r="R643" s="176">
        <v>0</v>
      </c>
      <c r="S643" s="177">
        <f t="shared" si="321"/>
        <v>112.51622822994015</v>
      </c>
    </row>
    <row r="644" spans="1:70" ht="15">
      <c r="A644" s="178" t="s">
        <v>60</v>
      </c>
      <c r="B644" s="179">
        <v>22.602991415779691</v>
      </c>
      <c r="C644" s="179">
        <v>1.0238387972303222</v>
      </c>
      <c r="D644" s="179">
        <v>12.870315025063913</v>
      </c>
      <c r="E644" s="179">
        <v>0</v>
      </c>
      <c r="F644" s="179">
        <v>0</v>
      </c>
      <c r="G644" s="179">
        <v>0</v>
      </c>
      <c r="H644" s="180">
        <v>0</v>
      </c>
      <c r="I644" s="181">
        <f t="shared" si="320"/>
        <v>36.497145238073927</v>
      </c>
      <c r="J644" s="168"/>
      <c r="K644" s="182" t="s">
        <v>60</v>
      </c>
      <c r="L644" s="183">
        <v>22.602991415779691</v>
      </c>
      <c r="M644" s="183">
        <v>1.0238387972303222</v>
      </c>
      <c r="N644" s="183">
        <v>12.870315025063913</v>
      </c>
      <c r="O644" s="183">
        <v>0</v>
      </c>
      <c r="P644" s="183">
        <v>0</v>
      </c>
      <c r="Q644" s="183">
        <v>0</v>
      </c>
      <c r="R644" s="184">
        <v>0</v>
      </c>
      <c r="S644" s="185">
        <f t="shared" si="321"/>
        <v>36.497145238073927</v>
      </c>
    </row>
    <row r="645" spans="1:70" ht="15">
      <c r="A645" s="186" t="s">
        <v>22</v>
      </c>
      <c r="B645" s="175">
        <v>4.4983648874061579</v>
      </c>
      <c r="C645" s="175">
        <v>0</v>
      </c>
      <c r="D645" s="175">
        <v>0</v>
      </c>
      <c r="E645" s="175">
        <v>4.2064145166226467E-2</v>
      </c>
      <c r="F645" s="175">
        <v>1.9472733558703459</v>
      </c>
      <c r="G645" s="175">
        <v>0</v>
      </c>
      <c r="H645" s="187">
        <v>0</v>
      </c>
      <c r="I645" s="173">
        <f t="shared" si="320"/>
        <v>6.4877023884427301</v>
      </c>
      <c r="J645" s="168"/>
      <c r="K645" s="188" t="s">
        <v>22</v>
      </c>
      <c r="L645" s="175">
        <v>4.4983648874061579</v>
      </c>
      <c r="M645" s="175">
        <v>0</v>
      </c>
      <c r="N645" s="175">
        <v>0</v>
      </c>
      <c r="O645" s="175">
        <v>4.2064145166226467E-2</v>
      </c>
      <c r="P645" s="175">
        <v>1.9472733558703459</v>
      </c>
      <c r="Q645" s="175">
        <v>0</v>
      </c>
      <c r="R645" s="176">
        <v>0</v>
      </c>
      <c r="S645" s="177">
        <f t="shared" si="321"/>
        <v>6.4877023884427301</v>
      </c>
    </row>
    <row r="646" spans="1:70" ht="15">
      <c r="A646" s="178" t="s">
        <v>21</v>
      </c>
      <c r="B646" s="179">
        <v>0</v>
      </c>
      <c r="C646" s="179">
        <v>0</v>
      </c>
      <c r="D646" s="179">
        <v>0</v>
      </c>
      <c r="E646" s="179">
        <v>0</v>
      </c>
      <c r="F646" s="179">
        <v>0</v>
      </c>
      <c r="G646" s="179">
        <v>0</v>
      </c>
      <c r="H646" s="180">
        <v>0</v>
      </c>
      <c r="I646" s="181">
        <f t="shared" si="320"/>
        <v>0</v>
      </c>
      <c r="J646" s="168"/>
      <c r="K646" s="182" t="s">
        <v>21</v>
      </c>
      <c r="L646" s="183">
        <v>0</v>
      </c>
      <c r="M646" s="183">
        <v>0</v>
      </c>
      <c r="N646" s="183">
        <v>0</v>
      </c>
      <c r="O646" s="183">
        <v>0</v>
      </c>
      <c r="P646" s="183">
        <v>0</v>
      </c>
      <c r="Q646" s="183">
        <v>0</v>
      </c>
      <c r="R646" s="184">
        <v>0</v>
      </c>
      <c r="S646" s="185">
        <f t="shared" si="321"/>
        <v>0</v>
      </c>
    </row>
    <row r="647" spans="1:70" ht="15">
      <c r="A647" s="189" t="s">
        <v>64</v>
      </c>
      <c r="B647" s="175">
        <v>2.0500994391013121</v>
      </c>
      <c r="C647" s="175">
        <v>0</v>
      </c>
      <c r="D647" s="175">
        <v>0</v>
      </c>
      <c r="E647" s="175">
        <v>0</v>
      </c>
      <c r="F647" s="175">
        <v>0</v>
      </c>
      <c r="G647" s="175">
        <v>0</v>
      </c>
      <c r="H647" s="187">
        <v>0</v>
      </c>
      <c r="I647" s="173">
        <f t="shared" si="320"/>
        <v>2.0500994391013121</v>
      </c>
      <c r="J647" s="168"/>
      <c r="K647" s="190" t="s">
        <v>64</v>
      </c>
      <c r="L647" s="175">
        <v>2.0500994391013121</v>
      </c>
      <c r="M647" s="175">
        <v>0</v>
      </c>
      <c r="N647" s="175">
        <v>0</v>
      </c>
      <c r="O647" s="175">
        <v>0</v>
      </c>
      <c r="P647" s="175">
        <v>0</v>
      </c>
      <c r="Q647" s="175">
        <v>0</v>
      </c>
      <c r="R647" s="176">
        <v>0</v>
      </c>
      <c r="S647" s="177">
        <f t="shared" si="321"/>
        <v>2.0500994391013121</v>
      </c>
    </row>
    <row r="648" spans="1:70">
      <c r="A648" s="191" t="s">
        <v>23</v>
      </c>
      <c r="B648" s="192">
        <v>2.0500994391013121</v>
      </c>
      <c r="C648" s="192">
        <v>0</v>
      </c>
      <c r="D648" s="192">
        <v>0</v>
      </c>
      <c r="E648" s="192">
        <v>0</v>
      </c>
      <c r="F648" s="192">
        <v>0</v>
      </c>
      <c r="G648" s="192">
        <v>0</v>
      </c>
      <c r="H648" s="193">
        <v>0</v>
      </c>
      <c r="I648" s="194">
        <f t="shared" si="320"/>
        <v>2.0500994391013121</v>
      </c>
      <c r="J648" s="168"/>
      <c r="K648" s="195" t="s">
        <v>23</v>
      </c>
      <c r="L648" s="196">
        <v>2.0500994391013121</v>
      </c>
      <c r="M648" s="196">
        <v>0</v>
      </c>
      <c r="N648" s="196">
        <v>0</v>
      </c>
      <c r="O648" s="196">
        <v>0</v>
      </c>
      <c r="P648" s="196">
        <v>0</v>
      </c>
      <c r="Q648" s="196">
        <v>0</v>
      </c>
      <c r="R648" s="197">
        <v>0</v>
      </c>
      <c r="S648" s="198">
        <f t="shared" si="321"/>
        <v>2.0500994391013121</v>
      </c>
    </row>
    <row r="649" spans="1:70">
      <c r="A649" s="199" t="s">
        <v>19</v>
      </c>
      <c r="B649" s="200">
        <v>0</v>
      </c>
      <c r="C649" s="200">
        <v>0</v>
      </c>
      <c r="D649" s="200">
        <v>0</v>
      </c>
      <c r="E649" s="200">
        <v>0</v>
      </c>
      <c r="F649" s="200">
        <v>0</v>
      </c>
      <c r="G649" s="200">
        <v>0</v>
      </c>
      <c r="H649" s="201">
        <v>0</v>
      </c>
      <c r="I649" s="202">
        <f t="shared" si="320"/>
        <v>0</v>
      </c>
      <c r="J649" s="168"/>
      <c r="K649" s="203" t="s">
        <v>19</v>
      </c>
      <c r="L649" s="200">
        <v>0</v>
      </c>
      <c r="M649" s="200">
        <v>0</v>
      </c>
      <c r="N649" s="200">
        <v>0</v>
      </c>
      <c r="O649" s="200">
        <v>0</v>
      </c>
      <c r="P649" s="200">
        <v>0</v>
      </c>
      <c r="Q649" s="200">
        <v>0</v>
      </c>
      <c r="R649" s="204">
        <v>0</v>
      </c>
      <c r="S649" s="205">
        <f t="shared" si="321"/>
        <v>0</v>
      </c>
    </row>
    <row r="650" spans="1:70">
      <c r="A650" s="191" t="s">
        <v>20</v>
      </c>
      <c r="B650" s="192">
        <v>0</v>
      </c>
      <c r="C650" s="192">
        <v>0</v>
      </c>
      <c r="D650" s="192">
        <v>0</v>
      </c>
      <c r="E650" s="192">
        <v>0</v>
      </c>
      <c r="F650" s="192">
        <v>0</v>
      </c>
      <c r="G650" s="192">
        <v>0</v>
      </c>
      <c r="H650" s="193">
        <v>0</v>
      </c>
      <c r="I650" s="194">
        <f t="shared" si="320"/>
        <v>0</v>
      </c>
      <c r="J650" s="168"/>
      <c r="K650" s="195" t="s">
        <v>20</v>
      </c>
      <c r="L650" s="196">
        <v>0</v>
      </c>
      <c r="M650" s="196">
        <v>0</v>
      </c>
      <c r="N650" s="196">
        <v>0</v>
      </c>
      <c r="O650" s="196">
        <v>0</v>
      </c>
      <c r="P650" s="196">
        <v>0</v>
      </c>
      <c r="Q650" s="196">
        <v>0</v>
      </c>
      <c r="R650" s="197">
        <v>0</v>
      </c>
      <c r="S650" s="198">
        <f t="shared" si="321"/>
        <v>0</v>
      </c>
    </row>
    <row r="651" spans="1:70" ht="15" thickBot="1">
      <c r="A651" s="206" t="s">
        <v>11</v>
      </c>
      <c r="B651" s="207">
        <v>0</v>
      </c>
      <c r="C651" s="207">
        <v>0</v>
      </c>
      <c r="D651" s="207">
        <v>0</v>
      </c>
      <c r="E651" s="207">
        <v>0</v>
      </c>
      <c r="F651" s="207">
        <v>0</v>
      </c>
      <c r="G651" s="207">
        <v>0</v>
      </c>
      <c r="H651" s="208">
        <v>0</v>
      </c>
      <c r="I651" s="209">
        <f t="shared" si="320"/>
        <v>0</v>
      </c>
      <c r="J651" s="168"/>
      <c r="K651" s="210" t="s">
        <v>11</v>
      </c>
      <c r="L651" s="207">
        <v>0</v>
      </c>
      <c r="M651" s="207">
        <v>0</v>
      </c>
      <c r="N651" s="207">
        <v>0</v>
      </c>
      <c r="O651" s="207">
        <v>0</v>
      </c>
      <c r="P651" s="207">
        <v>0</v>
      </c>
      <c r="Q651" s="207">
        <v>0</v>
      </c>
      <c r="R651" s="211">
        <v>0</v>
      </c>
      <c r="S651" s="212">
        <f t="shared" si="321"/>
        <v>0</v>
      </c>
    </row>
    <row r="652" spans="1:70" ht="15">
      <c r="A652" s="213" t="s">
        <v>26</v>
      </c>
      <c r="B652" s="214">
        <f>SUM(B631:B647)</f>
        <v>385.84553826212027</v>
      </c>
      <c r="C652" s="214">
        <f t="shared" ref="C652:H652" si="322">SUM(C631:C647)</f>
        <v>1.1524318220420722</v>
      </c>
      <c r="D652" s="214">
        <f t="shared" si="322"/>
        <v>64.979145379801992</v>
      </c>
      <c r="E652" s="214">
        <f t="shared" si="322"/>
        <v>61.654579967979544</v>
      </c>
      <c r="F652" s="214">
        <f t="shared" si="322"/>
        <v>28.507690999690062</v>
      </c>
      <c r="G652" s="214">
        <f t="shared" si="322"/>
        <v>20.360480861208185</v>
      </c>
      <c r="H652" s="216">
        <f t="shared" si="322"/>
        <v>0.28565736682932624</v>
      </c>
      <c r="I652" s="173">
        <f t="shared" ref="I652" si="323">SUM(I631:I647)</f>
        <v>562.78552465967141</v>
      </c>
      <c r="J652" s="168"/>
      <c r="K652" s="215" t="s">
        <v>26</v>
      </c>
      <c r="L652" s="214">
        <f>SUM(L631:L647)</f>
        <v>385.84553826212027</v>
      </c>
      <c r="M652" s="214">
        <f t="shared" ref="M652:R652" si="324">SUM(M631:M647)</f>
        <v>1.1524318220420722</v>
      </c>
      <c r="N652" s="214">
        <f t="shared" si="324"/>
        <v>64.979145379801992</v>
      </c>
      <c r="O652" s="214">
        <f t="shared" si="324"/>
        <v>61.654579967979544</v>
      </c>
      <c r="P652" s="214">
        <f t="shared" si="324"/>
        <v>28.507690999690062</v>
      </c>
      <c r="Q652" s="214">
        <f t="shared" si="324"/>
        <v>20.360480861208185</v>
      </c>
      <c r="R652" s="216">
        <f t="shared" si="324"/>
        <v>0.28565736682932624</v>
      </c>
      <c r="S652" s="217">
        <f t="shared" ref="S652" si="325">SUM(S631:S647)</f>
        <v>562.78552465967141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</row>
    <row r="653" spans="1:70" s="23" customFormat="1" ht="15" thickBot="1">
      <c r="A653" s="59" t="s">
        <v>88</v>
      </c>
      <c r="B653" s="47">
        <f>IF($I652=0,"-",B652/$I652)</f>
        <v>0.68559961362803246</v>
      </c>
      <c r="C653" s="47">
        <f t="shared" ref="C653:H653" si="326">IF($I652=0,"-",C652/$I652)</f>
        <v>2.047728258005521E-3</v>
      </c>
      <c r="D653" s="47">
        <f t="shared" si="326"/>
        <v>0.1154598733133662</v>
      </c>
      <c r="E653" s="47">
        <f t="shared" si="326"/>
        <v>0.10955253336564298</v>
      </c>
      <c r="F653" s="47">
        <f t="shared" si="326"/>
        <v>5.0654627296836181E-2</v>
      </c>
      <c r="G653" s="47">
        <f t="shared" si="326"/>
        <v>3.6178046465428562E-2</v>
      </c>
      <c r="H653" s="70">
        <f t="shared" si="326"/>
        <v>5.0757767268813365E-4</v>
      </c>
      <c r="I653" s="48">
        <f>SUM(B653:H653)</f>
        <v>1</v>
      </c>
      <c r="K653" s="81" t="s">
        <v>88</v>
      </c>
      <c r="L653" s="98">
        <f>IF($S652=0,"-",L652/$S652)</f>
        <v>0.68559961362803246</v>
      </c>
      <c r="M653" s="98">
        <f t="shared" ref="M653:R653" si="327">IF($S652=0,"-",M652/$S652)</f>
        <v>2.047728258005521E-3</v>
      </c>
      <c r="N653" s="98">
        <f t="shared" si="327"/>
        <v>0.1154598733133662</v>
      </c>
      <c r="O653" s="98">
        <f t="shared" si="327"/>
        <v>0.10955253336564298</v>
      </c>
      <c r="P653" s="98">
        <f t="shared" si="327"/>
        <v>5.0654627296836181E-2</v>
      </c>
      <c r="Q653" s="98">
        <f t="shared" si="327"/>
        <v>3.6178046465428562E-2</v>
      </c>
      <c r="R653" s="99">
        <f t="shared" si="327"/>
        <v>5.0757767268813365E-4</v>
      </c>
      <c r="S653" s="100">
        <f>SUM(L653:R653)</f>
        <v>1</v>
      </c>
      <c r="U653" s="160"/>
      <c r="V653" s="168"/>
      <c r="W653" s="168"/>
      <c r="X653" s="168"/>
      <c r="Y653" s="168"/>
      <c r="Z653" s="168"/>
      <c r="AA653" s="168"/>
      <c r="AB653" s="168"/>
      <c r="AC653" s="168"/>
      <c r="AD653" s="168"/>
      <c r="AE653" s="168"/>
      <c r="AF653" s="168"/>
      <c r="AG653" s="168"/>
      <c r="AH653" s="168"/>
      <c r="AI653" s="169"/>
      <c r="AJ653" s="160"/>
      <c r="AK653" s="160"/>
      <c r="AL653" s="160"/>
      <c r="AM653" s="160"/>
      <c r="AN653" s="160"/>
      <c r="AO653" s="160"/>
      <c r="AP653" s="160"/>
      <c r="BA653" s="218"/>
      <c r="BR653" s="218"/>
    </row>
    <row r="654" spans="1:70">
      <c r="A654" s="247"/>
      <c r="B654" s="247"/>
      <c r="C654" s="247"/>
      <c r="D654" s="247"/>
      <c r="E654" s="247"/>
      <c r="F654" s="247"/>
      <c r="G654" s="247"/>
      <c r="H654" s="247"/>
      <c r="I654" s="247"/>
      <c r="K654" s="247"/>
      <c r="L654" s="247"/>
      <c r="M654" s="247"/>
      <c r="N654" s="247"/>
      <c r="O654" s="247"/>
      <c r="P654" s="247"/>
      <c r="Q654" s="247"/>
      <c r="R654" s="247"/>
      <c r="S654" s="247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787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2" customWidth="1"/>
    <col min="2" max="9" width="16.625" style="2" customWidth="1"/>
    <col min="10" max="10" width="16.625" style="1" customWidth="1"/>
    <col min="11" max="11" width="39.5" style="2" customWidth="1"/>
    <col min="12" max="19" width="16.625" style="2" customWidth="1"/>
    <col min="20" max="20" width="16.625" style="1" customWidth="1"/>
    <col min="21" max="21" width="36.625" style="2" customWidth="1"/>
    <col min="22" max="24" width="16.625" style="2" customWidth="1"/>
    <col min="25" max="25" width="19.125" style="2" customWidth="1"/>
    <col min="26" max="44" width="16.625" style="2" customWidth="1"/>
    <col min="45" max="51" width="11.125" style="2" bestFit="1" customWidth="1"/>
    <col min="52" max="52" width="11" style="2"/>
    <col min="53" max="68" width="11.125" style="2" bestFit="1" customWidth="1"/>
    <col min="69" max="70" width="11" style="2"/>
    <col min="71" max="71" width="11.125" style="2" bestFit="1" customWidth="1"/>
    <col min="72" max="16384" width="11" style="2"/>
  </cols>
  <sheetData>
    <row r="1" spans="1:85" customFormat="1" ht="15" customHeight="1" thickTop="1">
      <c r="A1" s="422" t="s">
        <v>113</v>
      </c>
      <c r="B1" s="423"/>
      <c r="C1" s="423"/>
      <c r="D1" s="423"/>
      <c r="E1" s="423"/>
      <c r="F1" s="423"/>
      <c r="G1" s="423"/>
      <c r="H1" s="423"/>
      <c r="I1" s="424"/>
      <c r="K1" s="431" t="s">
        <v>114</v>
      </c>
      <c r="L1" s="432"/>
      <c r="M1" s="432"/>
      <c r="N1" s="432"/>
      <c r="O1" s="432"/>
      <c r="P1" s="432"/>
      <c r="Q1" s="432"/>
      <c r="R1" s="432"/>
      <c r="S1" s="433"/>
      <c r="U1" s="440" t="s">
        <v>115</v>
      </c>
      <c r="V1" s="441"/>
      <c r="W1" s="441"/>
      <c r="X1" s="441"/>
      <c r="Y1" s="441"/>
      <c r="Z1" s="441"/>
      <c r="AA1" s="441"/>
      <c r="AB1" s="441"/>
      <c r="AC1" s="441"/>
      <c r="AD1" s="441"/>
      <c r="AE1" s="441"/>
      <c r="AF1" s="441"/>
      <c r="AG1" s="441"/>
      <c r="AH1" s="441"/>
      <c r="AI1" s="442"/>
      <c r="BA1" s="71"/>
      <c r="BR1" s="71"/>
      <c r="CG1" s="23"/>
    </row>
    <row r="2" spans="1:85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  <c r="K2" s="434"/>
      <c r="L2" s="435"/>
      <c r="M2" s="435"/>
      <c r="N2" s="435"/>
      <c r="O2" s="435"/>
      <c r="P2" s="435"/>
      <c r="Q2" s="435"/>
      <c r="R2" s="435"/>
      <c r="S2" s="436"/>
      <c r="U2" s="443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5"/>
      <c r="BA2" s="71"/>
      <c r="BR2" s="71"/>
      <c r="CG2" s="23"/>
    </row>
    <row r="3" spans="1:85" customFormat="1" ht="15" customHeight="1" thickBot="1">
      <c r="A3" s="428"/>
      <c r="B3" s="429"/>
      <c r="C3" s="429"/>
      <c r="D3" s="429"/>
      <c r="E3" s="429"/>
      <c r="F3" s="429"/>
      <c r="G3" s="429"/>
      <c r="H3" s="429"/>
      <c r="I3" s="430"/>
      <c r="K3" s="437"/>
      <c r="L3" s="438"/>
      <c r="M3" s="438"/>
      <c r="N3" s="438"/>
      <c r="O3" s="438"/>
      <c r="P3" s="438"/>
      <c r="Q3" s="438"/>
      <c r="R3" s="438"/>
      <c r="S3" s="439"/>
      <c r="U3" s="446"/>
      <c r="V3" s="447"/>
      <c r="W3" s="447"/>
      <c r="X3" s="447"/>
      <c r="Y3" s="447"/>
      <c r="Z3" s="447"/>
      <c r="AA3" s="447"/>
      <c r="AB3" s="447"/>
      <c r="AC3" s="447"/>
      <c r="AD3" s="447"/>
      <c r="AE3" s="447"/>
      <c r="AF3" s="447"/>
      <c r="AG3" s="447"/>
      <c r="AH3" s="447"/>
      <c r="AI3" s="448"/>
      <c r="BA3" s="71"/>
      <c r="BR3" s="71"/>
      <c r="CG3" s="23"/>
    </row>
    <row r="4" spans="1:85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K4" s="24"/>
      <c r="L4" s="24"/>
      <c r="M4" s="24"/>
      <c r="N4" s="24"/>
      <c r="O4" s="24"/>
      <c r="P4" s="24"/>
      <c r="Q4" s="24"/>
      <c r="R4" s="24"/>
      <c r="S4" s="24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BA4" s="71"/>
      <c r="BR4" s="71"/>
      <c r="CG4" s="23"/>
    </row>
    <row r="5" spans="1:85" ht="80.099999999999994" customHeight="1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K5" s="455" t="s">
        <v>90</v>
      </c>
      <c r="L5" s="83" t="s">
        <v>0</v>
      </c>
      <c r="M5" s="83" t="s">
        <v>1</v>
      </c>
      <c r="N5" s="83" t="s">
        <v>2</v>
      </c>
      <c r="O5" s="83" t="s">
        <v>3</v>
      </c>
      <c r="P5" s="83" t="s">
        <v>27</v>
      </c>
      <c r="Q5" s="83" t="s">
        <v>4</v>
      </c>
      <c r="R5" s="83" t="s">
        <v>5</v>
      </c>
      <c r="S5" s="84" t="s">
        <v>6</v>
      </c>
      <c r="V5" s="3"/>
      <c r="W5" s="4"/>
      <c r="X5" s="4"/>
      <c r="Y5" s="4"/>
      <c r="Z5" s="4"/>
      <c r="AA5" s="4"/>
      <c r="AB5" s="4"/>
      <c r="AC5" s="4"/>
      <c r="AD5" s="4"/>
      <c r="AE5" s="3"/>
      <c r="AF5" s="3"/>
      <c r="AG5" s="4"/>
      <c r="AH5" s="4"/>
      <c r="AI5" s="4"/>
      <c r="AJ5" s="4"/>
      <c r="AK5" s="4"/>
      <c r="AL5" s="4"/>
      <c r="AM5" s="4"/>
      <c r="AN5" s="4"/>
      <c r="AO5" s="4"/>
      <c r="AP5" s="3"/>
      <c r="AQ5" s="3"/>
    </row>
    <row r="6" spans="1:85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  <c r="K6" s="456" t="s">
        <v>87</v>
      </c>
      <c r="L6" s="389" t="s">
        <v>69</v>
      </c>
      <c r="M6" s="390"/>
      <c r="N6" s="390"/>
      <c r="O6" s="390"/>
      <c r="P6" s="390"/>
      <c r="Q6" s="390"/>
      <c r="R6" s="390"/>
      <c r="S6" s="391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</row>
    <row r="7" spans="1:85" ht="15">
      <c r="A7" s="25" t="s">
        <v>7</v>
      </c>
      <c r="B7" s="36">
        <f>B33+B85</f>
        <v>11.013541202073293</v>
      </c>
      <c r="C7" s="36">
        <f>C33+C85</f>
        <v>0</v>
      </c>
      <c r="D7" s="36">
        <f>D33+D85</f>
        <v>0.46136830007935348</v>
      </c>
      <c r="E7" s="36">
        <f>E33+E85</f>
        <v>0</v>
      </c>
      <c r="F7" s="36">
        <f>F59+F85</f>
        <v>0.35961961710710444</v>
      </c>
      <c r="G7" s="36">
        <f>G33+G85</f>
        <v>0</v>
      </c>
      <c r="H7" s="36">
        <f>H33+H85</f>
        <v>0</v>
      </c>
      <c r="I7" s="38">
        <f>SUM(B7:H7)</f>
        <v>11.834529119259752</v>
      </c>
      <c r="K7" s="73" t="s">
        <v>7</v>
      </c>
      <c r="L7" s="36">
        <f>L33+L85</f>
        <v>11.013541202073293</v>
      </c>
      <c r="M7" s="36">
        <f t="shared" ref="M7:O7" si="0">M33+M85</f>
        <v>0</v>
      </c>
      <c r="N7" s="36">
        <f t="shared" si="0"/>
        <v>0.46136830007935348</v>
      </c>
      <c r="O7" s="36">
        <f t="shared" si="0"/>
        <v>0</v>
      </c>
      <c r="P7" s="42">
        <f>P59+P85+P33</f>
        <v>0.35961961710710444</v>
      </c>
      <c r="Q7" s="36">
        <f t="shared" ref="Q7:R7" si="1">Q33+Q85</f>
        <v>0</v>
      </c>
      <c r="R7" s="36">
        <f t="shared" si="1"/>
        <v>0</v>
      </c>
      <c r="S7" s="86">
        <f>SUM(L7:R7)</f>
        <v>11.834529119259752</v>
      </c>
      <c r="T7" s="1" t="str">
        <f>IF(ABS(S7-I7)&gt;0.01,S7-I7,"")</f>
        <v/>
      </c>
      <c r="V7" s="3"/>
      <c r="W7" s="6"/>
      <c r="X7" s="6"/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</row>
    <row r="8" spans="1:85" ht="15">
      <c r="A8" s="26" t="s">
        <v>8</v>
      </c>
      <c r="B8" s="39">
        <f t="shared" ref="B8:C27" si="2">B34+B86</f>
        <v>43.67199928995656</v>
      </c>
      <c r="C8" s="39">
        <f t="shared" si="2"/>
        <v>0</v>
      </c>
      <c r="D8" s="39">
        <f t="shared" ref="D8:E8" si="3">D34+D86</f>
        <v>8.5841998307696379</v>
      </c>
      <c r="E8" s="39">
        <f t="shared" si="3"/>
        <v>0</v>
      </c>
      <c r="F8" s="39">
        <f t="shared" ref="F8:F27" si="4">F60+F86</f>
        <v>0</v>
      </c>
      <c r="G8" s="39">
        <f t="shared" ref="G8:H8" si="5">G34+G86</f>
        <v>0</v>
      </c>
      <c r="H8" s="39">
        <f t="shared" si="5"/>
        <v>0</v>
      </c>
      <c r="I8" s="41">
        <f t="shared" ref="I8:I27" si="6">SUM(B8:H8)</f>
        <v>52.256199120726194</v>
      </c>
      <c r="K8" s="74" t="s">
        <v>8</v>
      </c>
      <c r="L8" s="87">
        <f t="shared" ref="L8:O27" si="7">L34+L86</f>
        <v>43.67199928995656</v>
      </c>
      <c r="M8" s="87">
        <f t="shared" si="7"/>
        <v>0</v>
      </c>
      <c r="N8" s="87">
        <f t="shared" si="7"/>
        <v>8.5841998307696379</v>
      </c>
      <c r="O8" s="87">
        <f t="shared" si="7"/>
        <v>0</v>
      </c>
      <c r="P8" s="87">
        <f t="shared" ref="P8:P27" si="8">P60+P86+P34</f>
        <v>0</v>
      </c>
      <c r="Q8" s="87">
        <f t="shared" ref="Q8:R8" si="9">Q34+Q86</f>
        <v>0</v>
      </c>
      <c r="R8" s="87">
        <f t="shared" si="9"/>
        <v>0</v>
      </c>
      <c r="S8" s="89">
        <f t="shared" ref="S8:S27" si="10">SUM(L8:R8)</f>
        <v>52.256199120726194</v>
      </c>
      <c r="T8" s="1" t="str">
        <f t="shared" ref="T8:T24" si="11">IF(ABS(S8-I8)&gt;0.01,S8-I8,"")</f>
        <v/>
      </c>
      <c r="V8" s="3"/>
      <c r="W8" s="6"/>
      <c r="X8" s="6"/>
      <c r="Y8" s="6"/>
      <c r="Z8" s="6"/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</row>
    <row r="9" spans="1:85" ht="15" customHeight="1">
      <c r="A9" s="27" t="s">
        <v>10</v>
      </c>
      <c r="B9" s="42">
        <f t="shared" si="2"/>
        <v>30.793332886471394</v>
      </c>
      <c r="C9" s="42">
        <f t="shared" si="2"/>
        <v>0</v>
      </c>
      <c r="D9" s="42">
        <f t="shared" ref="D9:E9" si="12">D35+D87</f>
        <v>1.6142043331923827E-3</v>
      </c>
      <c r="E9" s="42">
        <f t="shared" si="12"/>
        <v>0</v>
      </c>
      <c r="F9" s="42">
        <f t="shared" si="4"/>
        <v>0</v>
      </c>
      <c r="G9" s="42">
        <f t="shared" ref="G9:H9" si="13">G35+G87</f>
        <v>0</v>
      </c>
      <c r="H9" s="42">
        <f t="shared" si="13"/>
        <v>0</v>
      </c>
      <c r="I9" s="38">
        <f t="shared" si="6"/>
        <v>30.794947090804587</v>
      </c>
      <c r="K9" s="73" t="s">
        <v>10</v>
      </c>
      <c r="L9" s="42">
        <f t="shared" si="7"/>
        <v>30.793332886471394</v>
      </c>
      <c r="M9" s="42">
        <f t="shared" si="7"/>
        <v>0</v>
      </c>
      <c r="N9" s="42">
        <f t="shared" si="7"/>
        <v>1.6142043331923827E-3</v>
      </c>
      <c r="O9" s="42">
        <f t="shared" si="7"/>
        <v>0</v>
      </c>
      <c r="P9" s="42">
        <f t="shared" si="8"/>
        <v>0</v>
      </c>
      <c r="Q9" s="42">
        <f t="shared" ref="Q9:R9" si="14">Q35+Q87</f>
        <v>0</v>
      </c>
      <c r="R9" s="42">
        <f t="shared" si="14"/>
        <v>0</v>
      </c>
      <c r="S9" s="86">
        <f t="shared" si="10"/>
        <v>30.794947090804587</v>
      </c>
      <c r="T9" s="1" t="str">
        <f t="shared" si="11"/>
        <v/>
      </c>
      <c r="V9" s="3"/>
      <c r="W9" s="6"/>
      <c r="X9" s="6"/>
      <c r="Y9" s="6"/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</row>
    <row r="10" spans="1:85" ht="15" customHeight="1">
      <c r="A10" s="26" t="s">
        <v>56</v>
      </c>
      <c r="B10" s="39">
        <f t="shared" si="2"/>
        <v>0</v>
      </c>
      <c r="C10" s="39">
        <f t="shared" si="2"/>
        <v>0</v>
      </c>
      <c r="D10" s="39">
        <f t="shared" ref="D10:E10" si="15">D36+D88</f>
        <v>0</v>
      </c>
      <c r="E10" s="39">
        <f t="shared" si="15"/>
        <v>0</v>
      </c>
      <c r="F10" s="39">
        <f t="shared" si="4"/>
        <v>0</v>
      </c>
      <c r="G10" s="39">
        <f t="shared" ref="G10:H10" si="16">G36+G88</f>
        <v>0</v>
      </c>
      <c r="H10" s="39">
        <f t="shared" si="16"/>
        <v>0</v>
      </c>
      <c r="I10" s="41">
        <f t="shared" si="6"/>
        <v>0</v>
      </c>
      <c r="K10" s="74" t="s">
        <v>56</v>
      </c>
      <c r="L10" s="87">
        <f t="shared" si="7"/>
        <v>0</v>
      </c>
      <c r="M10" s="87">
        <f t="shared" si="7"/>
        <v>0</v>
      </c>
      <c r="N10" s="87">
        <f t="shared" si="7"/>
        <v>0</v>
      </c>
      <c r="O10" s="87">
        <f t="shared" si="7"/>
        <v>0</v>
      </c>
      <c r="P10" s="87">
        <f t="shared" si="8"/>
        <v>0</v>
      </c>
      <c r="Q10" s="87">
        <f t="shared" ref="Q10:R10" si="17">Q36+Q88</f>
        <v>0</v>
      </c>
      <c r="R10" s="87">
        <f t="shared" si="17"/>
        <v>0</v>
      </c>
      <c r="S10" s="89">
        <f t="shared" si="10"/>
        <v>0</v>
      </c>
      <c r="T10" s="1" t="str">
        <f t="shared" si="11"/>
        <v/>
      </c>
      <c r="V10" s="3"/>
      <c r="W10" s="6"/>
      <c r="X10" s="6"/>
      <c r="Y10" s="6"/>
      <c r="Z10" s="6"/>
      <c r="AA10" s="6"/>
      <c r="AB10" s="6"/>
      <c r="AC10" s="6"/>
      <c r="AD10" s="6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</row>
    <row r="11" spans="1:85" ht="15">
      <c r="A11" s="27" t="s">
        <v>16</v>
      </c>
      <c r="B11" s="42">
        <f t="shared" si="2"/>
        <v>560.17897678863949</v>
      </c>
      <c r="C11" s="42">
        <f t="shared" si="2"/>
        <v>229.91294454454766</v>
      </c>
      <c r="D11" s="42">
        <f t="shared" ref="D11:E11" si="18">D37+D89</f>
        <v>68.708093819487871</v>
      </c>
      <c r="E11" s="42">
        <f t="shared" si="18"/>
        <v>16.56973934772909</v>
      </c>
      <c r="F11" s="42">
        <f t="shared" si="4"/>
        <v>0</v>
      </c>
      <c r="G11" s="42">
        <f t="shared" ref="G11:H11" si="19">G37+G89</f>
        <v>0</v>
      </c>
      <c r="H11" s="42">
        <f t="shared" si="19"/>
        <v>0</v>
      </c>
      <c r="I11" s="38">
        <f t="shared" si="6"/>
        <v>875.36975450040416</v>
      </c>
      <c r="K11" s="73" t="s">
        <v>16</v>
      </c>
      <c r="L11" s="42">
        <f t="shared" si="7"/>
        <v>560.17897678863949</v>
      </c>
      <c r="M11" s="42">
        <f t="shared" si="7"/>
        <v>229.91294454454766</v>
      </c>
      <c r="N11" s="42">
        <f t="shared" si="7"/>
        <v>68.708093819487871</v>
      </c>
      <c r="O11" s="42">
        <f t="shared" si="7"/>
        <v>16.56973934772909</v>
      </c>
      <c r="P11" s="42">
        <f t="shared" si="8"/>
        <v>0</v>
      </c>
      <c r="Q11" s="42">
        <f t="shared" ref="Q11:R11" si="20">Q37+Q89</f>
        <v>0</v>
      </c>
      <c r="R11" s="42">
        <f t="shared" si="20"/>
        <v>0</v>
      </c>
      <c r="S11" s="86">
        <f t="shared" si="10"/>
        <v>875.36975450040416</v>
      </c>
      <c r="T11" s="1" t="str">
        <f t="shared" si="11"/>
        <v/>
      </c>
      <c r="V11" s="3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</row>
    <row r="12" spans="1:85" ht="15">
      <c r="A12" s="26" t="s">
        <v>70</v>
      </c>
      <c r="B12" s="39">
        <f t="shared" si="2"/>
        <v>2609.2513042621817</v>
      </c>
      <c r="C12" s="39">
        <f t="shared" si="2"/>
        <v>57.493670160467886</v>
      </c>
      <c r="D12" s="39">
        <f t="shared" ref="D12:E12" si="21">D38+D90</f>
        <v>186.94492364336958</v>
      </c>
      <c r="E12" s="39">
        <f t="shared" si="21"/>
        <v>1.3645045991682641</v>
      </c>
      <c r="F12" s="39">
        <f t="shared" si="4"/>
        <v>0</v>
      </c>
      <c r="G12" s="39">
        <f t="shared" ref="G12:H12" si="22">G38+G90</f>
        <v>0</v>
      </c>
      <c r="H12" s="39">
        <f t="shared" si="22"/>
        <v>0</v>
      </c>
      <c r="I12" s="41">
        <f t="shared" si="6"/>
        <v>2855.0544026651878</v>
      </c>
      <c r="K12" s="74" t="s">
        <v>70</v>
      </c>
      <c r="L12" s="87">
        <f t="shared" si="7"/>
        <v>2609.2513042621817</v>
      </c>
      <c r="M12" s="87">
        <f t="shared" si="7"/>
        <v>57.493670160467886</v>
      </c>
      <c r="N12" s="87">
        <f t="shared" si="7"/>
        <v>186.94492364336958</v>
      </c>
      <c r="O12" s="87">
        <f t="shared" si="7"/>
        <v>1.3645045991682641</v>
      </c>
      <c r="P12" s="87">
        <f t="shared" si="8"/>
        <v>0</v>
      </c>
      <c r="Q12" s="87">
        <f t="shared" ref="Q12:R12" si="23">Q38+Q90</f>
        <v>0</v>
      </c>
      <c r="R12" s="87">
        <f t="shared" si="23"/>
        <v>0</v>
      </c>
      <c r="S12" s="89">
        <f t="shared" si="10"/>
        <v>2855.0544026651878</v>
      </c>
      <c r="T12" s="1" t="str">
        <f t="shared" si="11"/>
        <v/>
      </c>
      <c r="V12" s="3"/>
      <c r="W12" s="6"/>
      <c r="X12" s="6"/>
      <c r="Y12" s="6"/>
      <c r="Z12" s="6"/>
      <c r="AA12" s="6"/>
      <c r="AB12" s="6"/>
      <c r="AC12" s="6"/>
      <c r="AD12" s="6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1:85" ht="15">
      <c r="A13" s="27" t="s">
        <v>58</v>
      </c>
      <c r="B13" s="42">
        <f t="shared" si="2"/>
        <v>0</v>
      </c>
      <c r="C13" s="42">
        <f t="shared" si="2"/>
        <v>1.4451687012200396E-2</v>
      </c>
      <c r="D13" s="42">
        <f t="shared" ref="D13:E13" si="24">D39+D91</f>
        <v>2.2796026584908349</v>
      </c>
      <c r="E13" s="42">
        <f t="shared" si="24"/>
        <v>2328.1177125725389</v>
      </c>
      <c r="F13" s="42">
        <f t="shared" si="4"/>
        <v>31763.824180580592</v>
      </c>
      <c r="G13" s="42">
        <f t="shared" ref="G13:H13" si="25">G39+G91</f>
        <v>0</v>
      </c>
      <c r="H13" s="42">
        <f t="shared" si="25"/>
        <v>0</v>
      </c>
      <c r="I13" s="38">
        <f t="shared" si="6"/>
        <v>34094.235947498637</v>
      </c>
      <c r="K13" s="75" t="s">
        <v>58</v>
      </c>
      <c r="L13" s="42">
        <f t="shared" si="7"/>
        <v>0</v>
      </c>
      <c r="M13" s="42">
        <f t="shared" si="7"/>
        <v>1.4451687012200396E-2</v>
      </c>
      <c r="N13" s="42">
        <f t="shared" si="7"/>
        <v>2.2796026584908349</v>
      </c>
      <c r="O13" s="42">
        <f t="shared" si="7"/>
        <v>2328.1177125725389</v>
      </c>
      <c r="P13" s="42">
        <f t="shared" si="8"/>
        <v>31763.824180580592</v>
      </c>
      <c r="Q13" s="42">
        <f t="shared" ref="Q13:R13" si="26">Q39+Q91</f>
        <v>0</v>
      </c>
      <c r="R13" s="42">
        <f t="shared" si="26"/>
        <v>0</v>
      </c>
      <c r="S13" s="86">
        <f t="shared" si="10"/>
        <v>34094.235947498637</v>
      </c>
      <c r="T13" s="1" t="str">
        <f t="shared" si="11"/>
        <v/>
      </c>
      <c r="V13" s="3"/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</row>
    <row r="14" spans="1:85" ht="15">
      <c r="A14" s="26" t="s">
        <v>12</v>
      </c>
      <c r="B14" s="39">
        <f t="shared" si="2"/>
        <v>0</v>
      </c>
      <c r="C14" s="39">
        <f t="shared" si="2"/>
        <v>7.4230378962166943E-2</v>
      </c>
      <c r="D14" s="39">
        <f t="shared" ref="D14:E14" si="27">D40+D92</f>
        <v>7.9918083377934435E-2</v>
      </c>
      <c r="E14" s="39">
        <f t="shared" si="27"/>
        <v>35.702729665252868</v>
      </c>
      <c r="F14" s="39">
        <f t="shared" si="4"/>
        <v>13009.979053057983</v>
      </c>
      <c r="G14" s="39">
        <f t="shared" ref="G14:H14" si="28">G40+G92</f>
        <v>0</v>
      </c>
      <c r="H14" s="39">
        <f t="shared" si="28"/>
        <v>0</v>
      </c>
      <c r="I14" s="41">
        <f t="shared" si="6"/>
        <v>13045.835931185577</v>
      </c>
      <c r="K14" s="74" t="s">
        <v>12</v>
      </c>
      <c r="L14" s="87">
        <f t="shared" si="7"/>
        <v>0</v>
      </c>
      <c r="M14" s="87">
        <f t="shared" si="7"/>
        <v>7.4230378962166943E-2</v>
      </c>
      <c r="N14" s="87">
        <f t="shared" si="7"/>
        <v>7.9918083377934435E-2</v>
      </c>
      <c r="O14" s="87">
        <f t="shared" si="7"/>
        <v>35.702729665252868</v>
      </c>
      <c r="P14" s="87">
        <f t="shared" si="8"/>
        <v>13009.979053057985</v>
      </c>
      <c r="Q14" s="87">
        <f t="shared" ref="Q14:R14" si="29">Q40+Q92</f>
        <v>0</v>
      </c>
      <c r="R14" s="87">
        <f t="shared" si="29"/>
        <v>0</v>
      </c>
      <c r="S14" s="89">
        <f t="shared" si="10"/>
        <v>13045.835931185578</v>
      </c>
      <c r="T14" s="1" t="str">
        <f t="shared" si="11"/>
        <v/>
      </c>
      <c r="V14" s="3"/>
      <c r="W14" s="6"/>
      <c r="X14" s="6"/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</row>
    <row r="15" spans="1:85" ht="15">
      <c r="A15" s="27" t="s">
        <v>59</v>
      </c>
      <c r="B15" s="42">
        <f t="shared" si="2"/>
        <v>0.16004894837476077</v>
      </c>
      <c r="C15" s="42">
        <f t="shared" si="2"/>
        <v>0</v>
      </c>
      <c r="D15" s="42">
        <f t="shared" ref="D15:E15" si="30">D41+D93</f>
        <v>0.49578670857655943</v>
      </c>
      <c r="E15" s="42">
        <f t="shared" si="30"/>
        <v>6.984155548940536E-3</v>
      </c>
      <c r="F15" s="42">
        <f t="shared" si="4"/>
        <v>3.8916207794605984</v>
      </c>
      <c r="G15" s="42">
        <f t="shared" ref="G15:H15" si="31">G41+G93</f>
        <v>0</v>
      </c>
      <c r="H15" s="42">
        <f t="shared" si="31"/>
        <v>0</v>
      </c>
      <c r="I15" s="38">
        <f t="shared" si="6"/>
        <v>4.5544405919608586</v>
      </c>
      <c r="K15" s="75" t="s">
        <v>59</v>
      </c>
      <c r="L15" s="42">
        <f t="shared" si="7"/>
        <v>0.16004894837476077</v>
      </c>
      <c r="M15" s="42">
        <f t="shared" si="7"/>
        <v>0</v>
      </c>
      <c r="N15" s="42">
        <f t="shared" si="7"/>
        <v>0.49578670857655943</v>
      </c>
      <c r="O15" s="42">
        <f t="shared" si="7"/>
        <v>6.984155548940536E-3</v>
      </c>
      <c r="P15" s="42">
        <f t="shared" si="8"/>
        <v>3.8916207794605979</v>
      </c>
      <c r="Q15" s="42">
        <f t="shared" ref="Q15:R15" si="32">Q41+Q93</f>
        <v>0</v>
      </c>
      <c r="R15" s="42">
        <f t="shared" si="32"/>
        <v>0</v>
      </c>
      <c r="S15" s="86">
        <f t="shared" si="10"/>
        <v>4.5544405919608586</v>
      </c>
      <c r="T15" s="1" t="str">
        <f t="shared" si="11"/>
        <v/>
      </c>
      <c r="V15" s="3"/>
      <c r="W15" s="6"/>
      <c r="X15" s="6"/>
      <c r="Y15" s="6"/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</row>
    <row r="16" spans="1:85" ht="15">
      <c r="A16" s="26" t="s">
        <v>17</v>
      </c>
      <c r="B16" s="39">
        <f t="shared" si="2"/>
        <v>222.74850074685355</v>
      </c>
      <c r="C16" s="39">
        <f t="shared" si="2"/>
        <v>1.0008362980359946</v>
      </c>
      <c r="D16" s="39">
        <f t="shared" ref="D16:E16" si="33">D42+D94</f>
        <v>36.975201725433195</v>
      </c>
      <c r="E16" s="39">
        <f t="shared" si="33"/>
        <v>28.213875199900251</v>
      </c>
      <c r="F16" s="39">
        <f t="shared" si="4"/>
        <v>844.03625660821706</v>
      </c>
      <c r="G16" s="39">
        <f t="shared" ref="G16:H16" si="34">G42+G94</f>
        <v>0</v>
      </c>
      <c r="H16" s="39">
        <f t="shared" si="34"/>
        <v>0</v>
      </c>
      <c r="I16" s="41">
        <f t="shared" si="6"/>
        <v>1132.9746705784401</v>
      </c>
      <c r="K16" s="74" t="s">
        <v>17</v>
      </c>
      <c r="L16" s="87">
        <f t="shared" si="7"/>
        <v>222.74850074685355</v>
      </c>
      <c r="M16" s="87">
        <f t="shared" si="7"/>
        <v>1.0008362980359946</v>
      </c>
      <c r="N16" s="87">
        <f t="shared" si="7"/>
        <v>36.975201725433195</v>
      </c>
      <c r="O16" s="87">
        <f t="shared" si="7"/>
        <v>28.213875199900251</v>
      </c>
      <c r="P16" s="87">
        <f t="shared" si="8"/>
        <v>844.03625660821706</v>
      </c>
      <c r="Q16" s="87">
        <f t="shared" ref="Q16:R16" si="35">Q42+Q94</f>
        <v>0</v>
      </c>
      <c r="R16" s="87">
        <f t="shared" si="35"/>
        <v>0</v>
      </c>
      <c r="S16" s="89">
        <f t="shared" si="10"/>
        <v>1132.9746705784401</v>
      </c>
      <c r="T16" s="1" t="str">
        <f t="shared" si="11"/>
        <v/>
      </c>
      <c r="V16" s="3"/>
      <c r="W16" s="6"/>
      <c r="X16" s="6"/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</row>
    <row r="17" spans="1:43" ht="15">
      <c r="A17" s="27" t="s">
        <v>139</v>
      </c>
      <c r="B17" s="42">
        <f t="shared" si="2"/>
        <v>20119.629442231042</v>
      </c>
      <c r="C17" s="42">
        <f t="shared" si="2"/>
        <v>3214.3058492237415</v>
      </c>
      <c r="D17" s="42">
        <f t="shared" ref="D17:E17" si="36">D43+D95</f>
        <v>4620.1696127190271</v>
      </c>
      <c r="E17" s="42">
        <f t="shared" si="36"/>
        <v>72.628294861402878</v>
      </c>
      <c r="F17" s="42">
        <f t="shared" si="4"/>
        <v>18.424812586894472</v>
      </c>
      <c r="G17" s="42">
        <f t="shared" ref="G17:H17" si="37">G43+G95</f>
        <v>0</v>
      </c>
      <c r="H17" s="42">
        <f t="shared" si="37"/>
        <v>0</v>
      </c>
      <c r="I17" s="38">
        <f t="shared" si="6"/>
        <v>28045.158011622108</v>
      </c>
      <c r="K17" s="75" t="s">
        <v>139</v>
      </c>
      <c r="L17" s="42">
        <f t="shared" si="7"/>
        <v>20119.629442231042</v>
      </c>
      <c r="M17" s="42">
        <f t="shared" si="7"/>
        <v>3214.3058492237415</v>
      </c>
      <c r="N17" s="42">
        <f t="shared" si="7"/>
        <v>4620.1696127190271</v>
      </c>
      <c r="O17" s="42">
        <f t="shared" si="7"/>
        <v>72.628294861402878</v>
      </c>
      <c r="P17" s="42">
        <f t="shared" si="8"/>
        <v>18.424812586891598</v>
      </c>
      <c r="Q17" s="42">
        <f t="shared" ref="Q17:R17" si="38">Q43+Q95</f>
        <v>0</v>
      </c>
      <c r="R17" s="42">
        <f t="shared" si="38"/>
        <v>0</v>
      </c>
      <c r="S17" s="86">
        <f t="shared" si="10"/>
        <v>28045.158011622105</v>
      </c>
      <c r="T17" s="1" t="str">
        <f t="shared" si="11"/>
        <v/>
      </c>
      <c r="V17" s="3"/>
      <c r="W17" s="6"/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</row>
    <row r="18" spans="1:43" ht="15">
      <c r="A18" s="26" t="s">
        <v>25</v>
      </c>
      <c r="B18" s="39">
        <f t="shared" si="2"/>
        <v>4261.2534416709013</v>
      </c>
      <c r="C18" s="39">
        <f t="shared" si="2"/>
        <v>19.226854559275036</v>
      </c>
      <c r="D18" s="39">
        <f t="shared" ref="D18:E18" si="39">D44+D96</f>
        <v>7752.6419164899908</v>
      </c>
      <c r="E18" s="39">
        <f t="shared" si="39"/>
        <v>8469.6962420147665</v>
      </c>
      <c r="F18" s="39">
        <f t="shared" si="4"/>
        <v>2466.6451032767836</v>
      </c>
      <c r="G18" s="39">
        <f t="shared" ref="G18:H18" si="40">G44+G96</f>
        <v>6657.4443665281187</v>
      </c>
      <c r="H18" s="39">
        <f t="shared" si="40"/>
        <v>23.97890806018842</v>
      </c>
      <c r="I18" s="41">
        <f t="shared" si="6"/>
        <v>29650.886832600023</v>
      </c>
      <c r="K18" s="74" t="s">
        <v>25</v>
      </c>
      <c r="L18" s="87">
        <f t="shared" si="7"/>
        <v>4261.2534416709013</v>
      </c>
      <c r="M18" s="87">
        <f t="shared" si="7"/>
        <v>19.226854559275036</v>
      </c>
      <c r="N18" s="87">
        <f t="shared" si="7"/>
        <v>7752.6419164899908</v>
      </c>
      <c r="O18" s="87">
        <f t="shared" si="7"/>
        <v>8469.6962420147665</v>
      </c>
      <c r="P18" s="87">
        <f t="shared" si="8"/>
        <v>2466.6451032767841</v>
      </c>
      <c r="Q18" s="87">
        <f t="shared" ref="Q18:R18" si="41">Q44+Q96</f>
        <v>6657.4443665281187</v>
      </c>
      <c r="R18" s="87">
        <f t="shared" si="41"/>
        <v>23.97890806018842</v>
      </c>
      <c r="S18" s="89">
        <f t="shared" si="10"/>
        <v>29650.886832600023</v>
      </c>
      <c r="T18" s="1" t="str">
        <f t="shared" si="11"/>
        <v/>
      </c>
      <c r="V18" s="3"/>
      <c r="W18" s="6"/>
      <c r="X18" s="6"/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</row>
    <row r="19" spans="1:43" ht="15">
      <c r="A19" s="27" t="s">
        <v>24</v>
      </c>
      <c r="B19" s="42">
        <f t="shared" si="2"/>
        <v>17496.594517162099</v>
      </c>
      <c r="C19" s="42">
        <f t="shared" si="2"/>
        <v>67.576015705214687</v>
      </c>
      <c r="D19" s="42">
        <f t="shared" ref="D19:E19" si="42">D45+D97</f>
        <v>1913.6930072750181</v>
      </c>
      <c r="E19" s="42">
        <f t="shared" si="42"/>
        <v>0</v>
      </c>
      <c r="F19" s="42">
        <f t="shared" si="4"/>
        <v>0</v>
      </c>
      <c r="G19" s="42">
        <f t="shared" ref="G19:H19" si="43">G45+G97</f>
        <v>0</v>
      </c>
      <c r="H19" s="42">
        <f t="shared" si="43"/>
        <v>0</v>
      </c>
      <c r="I19" s="38">
        <f t="shared" si="6"/>
        <v>19477.863540142331</v>
      </c>
      <c r="K19" s="75" t="s">
        <v>24</v>
      </c>
      <c r="L19" s="42">
        <f t="shared" si="7"/>
        <v>17496.594517162099</v>
      </c>
      <c r="M19" s="42">
        <f t="shared" si="7"/>
        <v>67.576015705214687</v>
      </c>
      <c r="N19" s="42">
        <f t="shared" si="7"/>
        <v>1913.6930072750181</v>
      </c>
      <c r="O19" s="42">
        <f t="shared" si="7"/>
        <v>0</v>
      </c>
      <c r="P19" s="42">
        <f t="shared" si="8"/>
        <v>5.1159076974727213E-13</v>
      </c>
      <c r="Q19" s="42">
        <f t="shared" ref="Q19:R19" si="44">Q45+Q97</f>
        <v>0</v>
      </c>
      <c r="R19" s="42">
        <f t="shared" si="44"/>
        <v>0</v>
      </c>
      <c r="S19" s="86">
        <f t="shared" si="10"/>
        <v>19477.863540142331</v>
      </c>
      <c r="T19" s="1" t="str">
        <f t="shared" si="11"/>
        <v/>
      </c>
      <c r="V19" s="3"/>
      <c r="W19" s="6"/>
      <c r="X19" s="6"/>
      <c r="Y19" s="6"/>
      <c r="Z19" s="6"/>
      <c r="AA19" s="6"/>
      <c r="AB19" s="6"/>
      <c r="AC19" s="6"/>
      <c r="AD19" s="6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</row>
    <row r="20" spans="1:43" ht="15">
      <c r="A20" s="26" t="s">
        <v>60</v>
      </c>
      <c r="B20" s="39">
        <f t="shared" si="2"/>
        <v>918.90925707740507</v>
      </c>
      <c r="C20" s="39">
        <f t="shared" si="2"/>
        <v>2.4518077452928901</v>
      </c>
      <c r="D20" s="39">
        <f t="shared" ref="D20:E20" si="45">D46+D98</f>
        <v>40.83334635185907</v>
      </c>
      <c r="E20" s="39">
        <f t="shared" si="45"/>
        <v>0</v>
      </c>
      <c r="F20" s="39">
        <f t="shared" si="4"/>
        <v>0</v>
      </c>
      <c r="G20" s="39">
        <f t="shared" ref="G20:H20" si="46">G46+G98</f>
        <v>0</v>
      </c>
      <c r="H20" s="39">
        <f t="shared" si="46"/>
        <v>0</v>
      </c>
      <c r="I20" s="41">
        <f t="shared" si="6"/>
        <v>962.19441117455699</v>
      </c>
      <c r="K20" s="74" t="s">
        <v>60</v>
      </c>
      <c r="L20" s="87">
        <f t="shared" si="7"/>
        <v>918.90925707740507</v>
      </c>
      <c r="M20" s="87">
        <f t="shared" si="7"/>
        <v>2.4518077452928901</v>
      </c>
      <c r="N20" s="87">
        <f t="shared" si="7"/>
        <v>40.83334635185907</v>
      </c>
      <c r="O20" s="87">
        <f t="shared" si="7"/>
        <v>0</v>
      </c>
      <c r="P20" s="87">
        <f t="shared" si="8"/>
        <v>-2.3203661214665772E-14</v>
      </c>
      <c r="Q20" s="87">
        <f t="shared" ref="Q20:R20" si="47">Q46+Q98</f>
        <v>0</v>
      </c>
      <c r="R20" s="87">
        <f t="shared" si="47"/>
        <v>0</v>
      </c>
      <c r="S20" s="89">
        <f t="shared" si="10"/>
        <v>962.19441117455699</v>
      </c>
      <c r="T20" s="1" t="str">
        <f t="shared" si="11"/>
        <v/>
      </c>
      <c r="V20" s="3"/>
      <c r="W20" s="6"/>
      <c r="X20" s="6"/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</row>
    <row r="21" spans="1:43" ht="15">
      <c r="A21" s="27" t="s">
        <v>22</v>
      </c>
      <c r="B21" s="42">
        <f t="shared" si="2"/>
        <v>1019.1123295725934</v>
      </c>
      <c r="C21" s="42">
        <f t="shared" si="2"/>
        <v>224.28684825779942</v>
      </c>
      <c r="D21" s="42">
        <f t="shared" ref="D21:E21" si="48">D47+D99</f>
        <v>300.50432775526781</v>
      </c>
      <c r="E21" s="42">
        <f t="shared" si="48"/>
        <v>2.5215363421550278E-2</v>
      </c>
      <c r="F21" s="42">
        <f t="shared" si="4"/>
        <v>2447.7997087268946</v>
      </c>
      <c r="G21" s="42">
        <f t="shared" ref="G21:H21" si="49">G47+G99</f>
        <v>0</v>
      </c>
      <c r="H21" s="42">
        <f t="shared" si="49"/>
        <v>0</v>
      </c>
      <c r="I21" s="38">
        <f t="shared" si="6"/>
        <v>3991.7284296759767</v>
      </c>
      <c r="K21" s="75" t="s">
        <v>22</v>
      </c>
      <c r="L21" s="42">
        <f t="shared" si="7"/>
        <v>1019.1123295725934</v>
      </c>
      <c r="M21" s="42">
        <f t="shared" si="7"/>
        <v>224.28684825779942</v>
      </c>
      <c r="N21" s="42">
        <f t="shared" si="7"/>
        <v>300.50432775526781</v>
      </c>
      <c r="O21" s="42">
        <f t="shared" si="7"/>
        <v>2.5215363421550278E-2</v>
      </c>
      <c r="P21" s="42">
        <f t="shared" si="8"/>
        <v>2447.7997087268941</v>
      </c>
      <c r="Q21" s="42">
        <f t="shared" ref="Q21:R21" si="50">Q47+Q99</f>
        <v>0</v>
      </c>
      <c r="R21" s="42">
        <f t="shared" si="50"/>
        <v>0</v>
      </c>
      <c r="S21" s="86">
        <f t="shared" si="10"/>
        <v>3991.7284296759763</v>
      </c>
      <c r="T21" s="1" t="str">
        <f t="shared" si="11"/>
        <v/>
      </c>
      <c r="V21" s="3"/>
      <c r="W21" s="6"/>
      <c r="X21" s="6"/>
      <c r="Y21" s="6"/>
      <c r="Z21" s="6"/>
      <c r="AA21" s="6"/>
      <c r="AB21" s="6"/>
      <c r="AC21" s="6"/>
      <c r="AD21" s="6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</row>
    <row r="22" spans="1:43" ht="15">
      <c r="A22" s="26" t="s">
        <v>21</v>
      </c>
      <c r="B22" s="39">
        <f t="shared" si="2"/>
        <v>15.917063072138538</v>
      </c>
      <c r="C22" s="39">
        <f t="shared" si="2"/>
        <v>0</v>
      </c>
      <c r="D22" s="39">
        <f t="shared" ref="D22:E22" si="51">D48+D100</f>
        <v>0.29408775663470121</v>
      </c>
      <c r="E22" s="39">
        <f t="shared" si="51"/>
        <v>0</v>
      </c>
      <c r="F22" s="39">
        <f t="shared" si="4"/>
        <v>0</v>
      </c>
      <c r="G22" s="39">
        <f t="shared" ref="G22:H22" si="52">G48+G100</f>
        <v>0</v>
      </c>
      <c r="H22" s="39">
        <f t="shared" si="52"/>
        <v>0</v>
      </c>
      <c r="I22" s="41">
        <f t="shared" si="6"/>
        <v>16.211150828773238</v>
      </c>
      <c r="K22" s="74" t="s">
        <v>21</v>
      </c>
      <c r="L22" s="87">
        <f t="shared" si="7"/>
        <v>15.917063072138538</v>
      </c>
      <c r="M22" s="87">
        <f t="shared" si="7"/>
        <v>0</v>
      </c>
      <c r="N22" s="87">
        <f t="shared" si="7"/>
        <v>0.29408775663470121</v>
      </c>
      <c r="O22" s="87">
        <f t="shared" si="7"/>
        <v>0</v>
      </c>
      <c r="P22" s="87">
        <f t="shared" si="8"/>
        <v>0</v>
      </c>
      <c r="Q22" s="87">
        <f t="shared" ref="Q22:R22" si="53">Q48+Q100</f>
        <v>0</v>
      </c>
      <c r="R22" s="87">
        <f t="shared" si="53"/>
        <v>0</v>
      </c>
      <c r="S22" s="89">
        <f t="shared" si="10"/>
        <v>16.211150828773238</v>
      </c>
      <c r="T22" s="1" t="str">
        <f t="shared" si="11"/>
        <v/>
      </c>
      <c r="V22" s="3"/>
      <c r="W22" s="6"/>
      <c r="X22" s="6"/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</row>
    <row r="23" spans="1:43" ht="15">
      <c r="A23" s="28" t="s">
        <v>64</v>
      </c>
      <c r="B23" s="42">
        <f t="shared" si="2"/>
        <v>214.8749696193849</v>
      </c>
      <c r="C23" s="42">
        <f t="shared" si="2"/>
        <v>0</v>
      </c>
      <c r="D23" s="42">
        <f t="shared" ref="D23:E23" si="54">D49+D101</f>
        <v>75.649834081170113</v>
      </c>
      <c r="E23" s="42">
        <f t="shared" si="54"/>
        <v>0</v>
      </c>
      <c r="F23" s="42">
        <f t="shared" si="4"/>
        <v>0</v>
      </c>
      <c r="G23" s="42">
        <f t="shared" ref="G23:H23" si="55">G49+G101</f>
        <v>0</v>
      </c>
      <c r="H23" s="42">
        <f t="shared" si="55"/>
        <v>0</v>
      </c>
      <c r="I23" s="38">
        <f t="shared" si="6"/>
        <v>290.52480370055503</v>
      </c>
      <c r="K23" s="76" t="s">
        <v>64</v>
      </c>
      <c r="L23" s="42">
        <f t="shared" si="7"/>
        <v>214.8749696193849</v>
      </c>
      <c r="M23" s="42">
        <f t="shared" si="7"/>
        <v>0</v>
      </c>
      <c r="N23" s="42">
        <f t="shared" si="7"/>
        <v>75.649834081170113</v>
      </c>
      <c r="O23" s="42">
        <f t="shared" si="7"/>
        <v>0</v>
      </c>
      <c r="P23" s="42">
        <f t="shared" si="8"/>
        <v>0</v>
      </c>
      <c r="Q23" s="42">
        <f t="shared" ref="Q23:R23" si="56">Q49+Q101</f>
        <v>0</v>
      </c>
      <c r="R23" s="42">
        <f t="shared" si="56"/>
        <v>0</v>
      </c>
      <c r="S23" s="86">
        <f t="shared" si="10"/>
        <v>290.52480370055503</v>
      </c>
      <c r="T23" s="1" t="str">
        <f t="shared" si="11"/>
        <v/>
      </c>
      <c r="V23" s="3"/>
      <c r="W23" s="6"/>
      <c r="X23" s="6"/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</row>
    <row r="24" spans="1:43">
      <c r="A24" s="56" t="s">
        <v>23</v>
      </c>
      <c r="B24" s="60">
        <f t="shared" si="2"/>
        <v>214.8749696193849</v>
      </c>
      <c r="C24" s="60">
        <f t="shared" si="2"/>
        <v>0</v>
      </c>
      <c r="D24" s="60">
        <f t="shared" ref="D24:E24" si="57">D50+D102</f>
        <v>75.649834081170113</v>
      </c>
      <c r="E24" s="60">
        <f t="shared" si="57"/>
        <v>0</v>
      </c>
      <c r="F24" s="60">
        <f t="shared" si="4"/>
        <v>0</v>
      </c>
      <c r="G24" s="60">
        <f t="shared" ref="G24:H24" si="58">G50+G102</f>
        <v>0</v>
      </c>
      <c r="H24" s="60">
        <f t="shared" si="58"/>
        <v>0</v>
      </c>
      <c r="I24" s="62">
        <f t="shared" si="6"/>
        <v>290.52480370055503</v>
      </c>
      <c r="K24" s="77" t="s">
        <v>23</v>
      </c>
      <c r="L24" s="90">
        <f t="shared" si="7"/>
        <v>214.8749696193849</v>
      </c>
      <c r="M24" s="90">
        <f t="shared" si="7"/>
        <v>0</v>
      </c>
      <c r="N24" s="90">
        <f t="shared" si="7"/>
        <v>75.649834081170113</v>
      </c>
      <c r="O24" s="90">
        <f t="shared" si="7"/>
        <v>0</v>
      </c>
      <c r="P24" s="90">
        <f t="shared" si="8"/>
        <v>0</v>
      </c>
      <c r="Q24" s="90">
        <f t="shared" ref="Q24:R24" si="59">Q50+Q102</f>
        <v>0</v>
      </c>
      <c r="R24" s="90">
        <f t="shared" si="59"/>
        <v>0</v>
      </c>
      <c r="S24" s="92">
        <f t="shared" si="10"/>
        <v>290.52480370055503</v>
      </c>
      <c r="T24" s="1" t="str">
        <f t="shared" si="11"/>
        <v/>
      </c>
      <c r="V24" s="3"/>
      <c r="W24" s="6"/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</row>
    <row r="25" spans="1:43">
      <c r="A25" s="57" t="s">
        <v>19</v>
      </c>
      <c r="B25" s="63">
        <f t="shared" si="2"/>
        <v>0</v>
      </c>
      <c r="C25" s="63">
        <f t="shared" si="2"/>
        <v>0</v>
      </c>
      <c r="D25" s="63">
        <f t="shared" ref="D25:E25" si="60">D51+D103</f>
        <v>0</v>
      </c>
      <c r="E25" s="63">
        <f t="shared" si="60"/>
        <v>0</v>
      </c>
      <c r="F25" s="63">
        <f t="shared" si="4"/>
        <v>0</v>
      </c>
      <c r="G25" s="63">
        <f t="shared" ref="G25:H25" si="61">G51+G103</f>
        <v>0</v>
      </c>
      <c r="H25" s="63">
        <f t="shared" si="61"/>
        <v>0</v>
      </c>
      <c r="I25" s="65">
        <f t="shared" si="6"/>
        <v>0</v>
      </c>
      <c r="K25" s="78" t="s">
        <v>19</v>
      </c>
      <c r="L25" s="63">
        <f t="shared" si="7"/>
        <v>0</v>
      </c>
      <c r="M25" s="63">
        <f t="shared" si="7"/>
        <v>0</v>
      </c>
      <c r="N25" s="63">
        <f t="shared" si="7"/>
        <v>0</v>
      </c>
      <c r="O25" s="63">
        <f t="shared" si="7"/>
        <v>0</v>
      </c>
      <c r="P25" s="63">
        <f t="shared" si="8"/>
        <v>0</v>
      </c>
      <c r="Q25" s="63">
        <f t="shared" ref="Q25:R25" si="62">Q51+Q103</f>
        <v>0</v>
      </c>
      <c r="R25" s="63">
        <f t="shared" si="62"/>
        <v>0</v>
      </c>
      <c r="S25" s="94">
        <f t="shared" si="10"/>
        <v>0</v>
      </c>
      <c r="V25" s="3"/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</row>
    <row r="26" spans="1:43">
      <c r="A26" s="56" t="s">
        <v>20</v>
      </c>
      <c r="B26" s="60">
        <f t="shared" si="2"/>
        <v>0</v>
      </c>
      <c r="C26" s="60">
        <f t="shared" si="2"/>
        <v>0</v>
      </c>
      <c r="D26" s="60">
        <f t="shared" ref="D26:E26" si="63">D52+D104</f>
        <v>0</v>
      </c>
      <c r="E26" s="60">
        <f t="shared" si="63"/>
        <v>0</v>
      </c>
      <c r="F26" s="60">
        <f t="shared" si="4"/>
        <v>0</v>
      </c>
      <c r="G26" s="60">
        <f t="shared" ref="G26:H26" si="64">G52+G104</f>
        <v>0</v>
      </c>
      <c r="H26" s="60">
        <f t="shared" si="64"/>
        <v>0</v>
      </c>
      <c r="I26" s="62">
        <f t="shared" si="6"/>
        <v>0</v>
      </c>
      <c r="K26" s="77" t="s">
        <v>20</v>
      </c>
      <c r="L26" s="90">
        <f t="shared" si="7"/>
        <v>0</v>
      </c>
      <c r="M26" s="90">
        <f t="shared" si="7"/>
        <v>0</v>
      </c>
      <c r="N26" s="90">
        <f t="shared" si="7"/>
        <v>0</v>
      </c>
      <c r="O26" s="90">
        <f t="shared" si="7"/>
        <v>0</v>
      </c>
      <c r="P26" s="90">
        <f t="shared" si="8"/>
        <v>0</v>
      </c>
      <c r="Q26" s="90">
        <f t="shared" ref="Q26:R26" si="65">Q52+Q104</f>
        <v>0</v>
      </c>
      <c r="R26" s="90">
        <f t="shared" si="65"/>
        <v>0</v>
      </c>
      <c r="S26" s="92">
        <f t="shared" si="10"/>
        <v>0</v>
      </c>
      <c r="V26" s="3"/>
      <c r="W26" s="6"/>
      <c r="X26" s="6"/>
      <c r="Y26" s="6"/>
      <c r="Z26" s="6"/>
      <c r="AA26" s="6"/>
      <c r="AB26" s="6"/>
      <c r="AC26" s="6"/>
      <c r="AD26" s="6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</row>
    <row r="27" spans="1:43" ht="15" thickBot="1">
      <c r="A27" s="58" t="s">
        <v>11</v>
      </c>
      <c r="B27" s="52">
        <f t="shared" si="2"/>
        <v>0</v>
      </c>
      <c r="C27" s="52">
        <f t="shared" si="2"/>
        <v>0</v>
      </c>
      <c r="D27" s="52">
        <f t="shared" ref="D27:E27" si="66">D53+D105</f>
        <v>0</v>
      </c>
      <c r="E27" s="52">
        <f t="shared" si="66"/>
        <v>0</v>
      </c>
      <c r="F27" s="52">
        <f t="shared" si="4"/>
        <v>0</v>
      </c>
      <c r="G27" s="52">
        <f t="shared" ref="G27:H27" si="67">G53+G105</f>
        <v>0</v>
      </c>
      <c r="H27" s="52">
        <f t="shared" si="67"/>
        <v>0</v>
      </c>
      <c r="I27" s="67">
        <f t="shared" si="6"/>
        <v>0</v>
      </c>
      <c r="K27" s="79" t="s">
        <v>67</v>
      </c>
      <c r="L27" s="52">
        <f t="shared" si="7"/>
        <v>0</v>
      </c>
      <c r="M27" s="52">
        <f t="shared" si="7"/>
        <v>0</v>
      </c>
      <c r="N27" s="52">
        <f t="shared" si="7"/>
        <v>0</v>
      </c>
      <c r="O27" s="52">
        <f t="shared" si="7"/>
        <v>0</v>
      </c>
      <c r="P27" s="52">
        <f t="shared" si="8"/>
        <v>0</v>
      </c>
      <c r="Q27" s="52">
        <f t="shared" ref="Q27:R27" si="68">Q53+Q105</f>
        <v>0</v>
      </c>
      <c r="R27" s="52">
        <f t="shared" si="68"/>
        <v>0</v>
      </c>
      <c r="S27" s="96">
        <f t="shared" si="10"/>
        <v>0</v>
      </c>
      <c r="V27" s="3"/>
      <c r="W27" s="6"/>
      <c r="X27" s="6"/>
      <c r="Y27" s="6"/>
      <c r="Z27" s="6"/>
      <c r="AA27" s="6"/>
      <c r="AB27" s="6"/>
      <c r="AC27" s="6"/>
      <c r="AD27" s="6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</row>
    <row r="28" spans="1:43" ht="15">
      <c r="A28" s="33" t="s">
        <v>26</v>
      </c>
      <c r="B28" s="68">
        <f>SUM(B7:B23)</f>
        <v>47524.108724530117</v>
      </c>
      <c r="C28" s="68">
        <f t="shared" ref="C28:I28" si="69">SUM(C7:C23)</f>
        <v>3816.3435085603496</v>
      </c>
      <c r="D28" s="68">
        <f t="shared" si="69"/>
        <v>15008.316841402888</v>
      </c>
      <c r="E28" s="68">
        <f t="shared" si="69"/>
        <v>10952.325297779729</v>
      </c>
      <c r="F28" s="68">
        <f t="shared" si="69"/>
        <v>50554.960355233932</v>
      </c>
      <c r="G28" s="68">
        <f t="shared" si="69"/>
        <v>6657.4443665281187</v>
      </c>
      <c r="H28" s="69">
        <f t="shared" si="69"/>
        <v>23.97890806018842</v>
      </c>
      <c r="I28" s="38">
        <f t="shared" si="69"/>
        <v>134537.47800209533</v>
      </c>
      <c r="J28" s="468"/>
      <c r="K28" s="80" t="s">
        <v>26</v>
      </c>
      <c r="L28" s="68">
        <f>SUM(L7:L23)</f>
        <v>47524.108724530117</v>
      </c>
      <c r="M28" s="68">
        <f t="shared" ref="M28:S28" si="70">SUM(M7:M23)</f>
        <v>3816.3435085603496</v>
      </c>
      <c r="N28" s="68">
        <f t="shared" si="70"/>
        <v>15008.316841402888</v>
      </c>
      <c r="O28" s="68">
        <f t="shared" si="70"/>
        <v>10952.325297779729</v>
      </c>
      <c r="P28" s="68">
        <f t="shared" si="70"/>
        <v>50554.960355233932</v>
      </c>
      <c r="Q28" s="68">
        <f t="shared" si="70"/>
        <v>6657.4443665281187</v>
      </c>
      <c r="R28" s="69">
        <f t="shared" si="70"/>
        <v>23.97890806018842</v>
      </c>
      <c r="S28" s="97">
        <f t="shared" si="70"/>
        <v>134537.47800209533</v>
      </c>
      <c r="T28" s="1" t="str">
        <f>IF(ABS(S28-S54-S80-S106)&gt;0.01,S28-S54-S80-S106,"")</f>
        <v/>
      </c>
    </row>
    <row r="29" spans="1:43" s="9" customFormat="1" ht="15.75" thickBot="1">
      <c r="A29" s="30" t="s">
        <v>88</v>
      </c>
      <c r="B29" s="53">
        <f>IF($I28=0,"-",B28/$I28)</f>
        <v>0.35324066892193384</v>
      </c>
      <c r="C29" s="53">
        <f t="shared" ref="C29:H29" si="71">IF($I28=0,"-",C28/$I28)</f>
        <v>2.8366396971562916E-2</v>
      </c>
      <c r="D29" s="53">
        <f t="shared" si="71"/>
        <v>0.11155491439470229</v>
      </c>
      <c r="E29" s="53">
        <f t="shared" si="71"/>
        <v>8.1407243991961517E-2</v>
      </c>
      <c r="F29" s="53">
        <f t="shared" si="71"/>
        <v>0.37576860445121896</v>
      </c>
      <c r="G29" s="53">
        <f t="shared" si="71"/>
        <v>4.9483939088143407E-2</v>
      </c>
      <c r="H29" s="53">
        <f t="shared" si="71"/>
        <v>1.7823218047698921E-4</v>
      </c>
      <c r="I29" s="54">
        <f>SUM(B29:H29)</f>
        <v>0.99999999999999989</v>
      </c>
      <c r="J29" s="5"/>
      <c r="K29" s="81" t="s">
        <v>88</v>
      </c>
      <c r="L29" s="98">
        <f>IF($S28=0,"-",L28/$S28)</f>
        <v>0.35324066892193384</v>
      </c>
      <c r="M29" s="98">
        <f t="shared" ref="M29:R29" si="72">IF($S28=0,"-",M28/$S28)</f>
        <v>2.8366396971562916E-2</v>
      </c>
      <c r="N29" s="98">
        <f t="shared" si="72"/>
        <v>0.11155491439470229</v>
      </c>
      <c r="O29" s="98">
        <f t="shared" si="72"/>
        <v>8.1407243991961517E-2</v>
      </c>
      <c r="P29" s="98">
        <f t="shared" si="72"/>
        <v>0.37576860445121896</v>
      </c>
      <c r="Q29" s="98">
        <f t="shared" si="72"/>
        <v>4.9483939088143407E-2</v>
      </c>
      <c r="R29" s="99">
        <f t="shared" si="72"/>
        <v>1.7823218047698921E-4</v>
      </c>
      <c r="S29" s="100">
        <f>SUM(L29:R29)</f>
        <v>0.99999999999999989</v>
      </c>
      <c r="T29" s="1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J29" s="10"/>
    </row>
    <row r="30" spans="1:43" ht="15" thickBot="1">
      <c r="A30"/>
      <c r="B30" s="49"/>
      <c r="C30" s="49"/>
      <c r="D30" s="49"/>
      <c r="E30" s="49"/>
      <c r="F30" s="49"/>
      <c r="G30" s="49"/>
      <c r="H30" s="49"/>
      <c r="I30" s="49"/>
      <c r="K30"/>
      <c r="L30" s="49"/>
      <c r="M30" s="49"/>
      <c r="N30" s="49"/>
      <c r="O30" s="49"/>
      <c r="P30" s="49"/>
      <c r="Q30" s="49"/>
      <c r="R30" s="49"/>
      <c r="S30" s="49"/>
      <c r="AJ30" s="11"/>
    </row>
    <row r="31" spans="1:43" ht="30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K31" s="415" t="s">
        <v>53</v>
      </c>
      <c r="L31" s="83" t="s">
        <v>0</v>
      </c>
      <c r="M31" s="83" t="s">
        <v>1</v>
      </c>
      <c r="N31" s="83" t="s">
        <v>2</v>
      </c>
      <c r="O31" s="83" t="s">
        <v>3</v>
      </c>
      <c r="P31" s="83" t="s">
        <v>27</v>
      </c>
      <c r="Q31" s="83" t="s">
        <v>4</v>
      </c>
      <c r="R31" s="83" t="s">
        <v>5</v>
      </c>
      <c r="S31" s="84" t="s">
        <v>6</v>
      </c>
      <c r="U31" s="417" t="s">
        <v>53</v>
      </c>
      <c r="V31" s="114" t="s">
        <v>74</v>
      </c>
      <c r="W31" s="114" t="s">
        <v>75</v>
      </c>
      <c r="X31" s="114" t="s">
        <v>4</v>
      </c>
      <c r="Y31" s="114" t="s">
        <v>1</v>
      </c>
      <c r="Z31" s="114" t="s">
        <v>2</v>
      </c>
      <c r="AA31" s="114" t="s">
        <v>3</v>
      </c>
      <c r="AB31" s="114" t="s">
        <v>55</v>
      </c>
      <c r="AC31" s="114" t="s">
        <v>68</v>
      </c>
      <c r="AD31" s="115" t="s">
        <v>76</v>
      </c>
      <c r="AE31" s="115" t="s">
        <v>83</v>
      </c>
      <c r="AF31" s="115" t="s">
        <v>77</v>
      </c>
      <c r="AG31" s="115" t="s">
        <v>84</v>
      </c>
      <c r="AH31" s="115" t="s">
        <v>85</v>
      </c>
      <c r="AI31" s="116" t="s">
        <v>63</v>
      </c>
      <c r="AJ31" s="11"/>
    </row>
    <row r="32" spans="1:43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  <c r="K32" s="416" t="s">
        <v>53</v>
      </c>
      <c r="L32" s="389" t="s">
        <v>69</v>
      </c>
      <c r="M32" s="390"/>
      <c r="N32" s="390"/>
      <c r="O32" s="390"/>
      <c r="P32" s="390"/>
      <c r="Q32" s="390"/>
      <c r="R32" s="390"/>
      <c r="S32" s="391"/>
      <c r="U32" s="418" t="s">
        <v>53</v>
      </c>
      <c r="V32" s="413" t="s">
        <v>69</v>
      </c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413"/>
      <c r="AH32" s="413"/>
      <c r="AI32" s="414"/>
      <c r="AJ32" s="11"/>
    </row>
    <row r="33" spans="1:36" ht="15">
      <c r="A33" s="25" t="s">
        <v>7</v>
      </c>
      <c r="B33" s="36">
        <f>B111+B137+B163+B189+B215+B241+B267+B293+B319+B345+B371+B397+B423</f>
        <v>0</v>
      </c>
      <c r="C33" s="36">
        <f t="shared" ref="C33:E33" si="73">C111+C137+C163+C189+C215+C241+C267+C293+C319+C345+C371+C397+C423</f>
        <v>0</v>
      </c>
      <c r="D33" s="36">
        <f t="shared" si="73"/>
        <v>0</v>
      </c>
      <c r="E33" s="36">
        <f t="shared" si="73"/>
        <v>0</v>
      </c>
      <c r="F33" s="410">
        <v>0</v>
      </c>
      <c r="G33" s="36">
        <f t="shared" ref="G33:H48" si="74">G111+G137+G163+G189+G215+G241+G267+G293+G319+G345+G371+G397+G423</f>
        <v>0</v>
      </c>
      <c r="H33" s="36">
        <f t="shared" si="74"/>
        <v>0</v>
      </c>
      <c r="I33" s="38">
        <f>SUM(B33:H33)</f>
        <v>0</v>
      </c>
      <c r="K33" s="82" t="s">
        <v>7</v>
      </c>
      <c r="L33" s="36">
        <f t="shared" ref="L33:R48" si="75">L111+L137+L163+L189+L215+L241+L267+L293+L319+L345+L371+L397+L423</f>
        <v>0</v>
      </c>
      <c r="M33" s="36">
        <f t="shared" si="75"/>
        <v>0</v>
      </c>
      <c r="N33" s="36">
        <f t="shared" si="75"/>
        <v>0</v>
      </c>
      <c r="O33" s="36">
        <f t="shared" si="75"/>
        <v>0</v>
      </c>
      <c r="P33" s="36">
        <f t="shared" si="75"/>
        <v>0</v>
      </c>
      <c r="Q33" s="36">
        <f t="shared" si="75"/>
        <v>0</v>
      </c>
      <c r="R33" s="36">
        <f t="shared" si="75"/>
        <v>0</v>
      </c>
      <c r="S33" s="102">
        <f>SUM(L33:R33)</f>
        <v>0</v>
      </c>
      <c r="U33" s="103" t="s">
        <v>7</v>
      </c>
      <c r="V33" s="117">
        <f t="shared" ref="V33:AH48" si="76">V111+V137+V163+V189+V215+V241+V267+V293+V319+V345+V371+V397+V423</f>
        <v>0</v>
      </c>
      <c r="W33" s="117">
        <f t="shared" si="76"/>
        <v>0</v>
      </c>
      <c r="X33" s="117">
        <f t="shared" si="76"/>
        <v>0</v>
      </c>
      <c r="Y33" s="117">
        <f t="shared" si="76"/>
        <v>0</v>
      </c>
      <c r="Z33" s="117">
        <f t="shared" si="76"/>
        <v>0</v>
      </c>
      <c r="AA33" s="117">
        <f t="shared" si="76"/>
        <v>0</v>
      </c>
      <c r="AB33" s="117">
        <f t="shared" si="76"/>
        <v>0</v>
      </c>
      <c r="AC33" s="118">
        <f t="shared" si="76"/>
        <v>0</v>
      </c>
      <c r="AD33" s="117">
        <f t="shared" si="76"/>
        <v>0</v>
      </c>
      <c r="AE33" s="117">
        <f t="shared" si="76"/>
        <v>0</v>
      </c>
      <c r="AF33" s="117">
        <f t="shared" si="76"/>
        <v>0</v>
      </c>
      <c r="AG33" s="117">
        <f t="shared" si="76"/>
        <v>0</v>
      </c>
      <c r="AH33" s="117">
        <f t="shared" si="76"/>
        <v>0</v>
      </c>
      <c r="AI33" s="120">
        <f>SUM(V33:AC33)</f>
        <v>0</v>
      </c>
      <c r="AJ33" s="11" t="str">
        <f>IF(ABS(S33-AI33)&gt;0.001,S33-AI33,"")</f>
        <v/>
      </c>
    </row>
    <row r="34" spans="1:36" ht="15">
      <c r="A34" s="26" t="s">
        <v>8</v>
      </c>
      <c r="B34" s="39">
        <f t="shared" ref="B34:E49" si="77">B112+B138+B164+B190+B216+B242+B268+B294+B320+B346+B372+B398+B424</f>
        <v>0</v>
      </c>
      <c r="C34" s="39">
        <f t="shared" si="77"/>
        <v>0</v>
      </c>
      <c r="D34" s="39">
        <f t="shared" si="77"/>
        <v>0</v>
      </c>
      <c r="E34" s="39">
        <f t="shared" si="77"/>
        <v>0</v>
      </c>
      <c r="F34" s="411">
        <v>0</v>
      </c>
      <c r="G34" s="39">
        <f t="shared" si="74"/>
        <v>0</v>
      </c>
      <c r="H34" s="39">
        <f t="shared" si="74"/>
        <v>0</v>
      </c>
      <c r="I34" s="41">
        <f t="shared" ref="I34:I53" si="78">SUM(B34:H34)</f>
        <v>0</v>
      </c>
      <c r="K34" s="74" t="s">
        <v>8</v>
      </c>
      <c r="L34" s="87">
        <f t="shared" si="75"/>
        <v>0</v>
      </c>
      <c r="M34" s="87">
        <f t="shared" si="75"/>
        <v>0</v>
      </c>
      <c r="N34" s="87">
        <f t="shared" si="75"/>
        <v>0</v>
      </c>
      <c r="O34" s="87">
        <f t="shared" si="75"/>
        <v>0</v>
      </c>
      <c r="P34" s="87">
        <f t="shared" si="75"/>
        <v>0</v>
      </c>
      <c r="Q34" s="87">
        <f t="shared" si="75"/>
        <v>0</v>
      </c>
      <c r="R34" s="87">
        <f t="shared" si="75"/>
        <v>0</v>
      </c>
      <c r="S34" s="89">
        <f t="shared" ref="S34:S53" si="79">SUM(L34:R34)</f>
        <v>0</v>
      </c>
      <c r="U34" s="104" t="s">
        <v>8</v>
      </c>
      <c r="V34" s="121">
        <f t="shared" si="76"/>
        <v>0</v>
      </c>
      <c r="W34" s="121">
        <f t="shared" si="76"/>
        <v>0</v>
      </c>
      <c r="X34" s="121">
        <f t="shared" si="76"/>
        <v>0</v>
      </c>
      <c r="Y34" s="121">
        <f t="shared" si="76"/>
        <v>0</v>
      </c>
      <c r="Z34" s="121">
        <f t="shared" si="76"/>
        <v>0</v>
      </c>
      <c r="AA34" s="121">
        <f t="shared" si="76"/>
        <v>0</v>
      </c>
      <c r="AB34" s="121">
        <f t="shared" si="76"/>
        <v>0</v>
      </c>
      <c r="AC34" s="122">
        <f t="shared" si="76"/>
        <v>0</v>
      </c>
      <c r="AD34" s="121">
        <f t="shared" si="76"/>
        <v>0</v>
      </c>
      <c r="AE34" s="121">
        <f t="shared" si="76"/>
        <v>0</v>
      </c>
      <c r="AF34" s="121">
        <f t="shared" si="76"/>
        <v>0</v>
      </c>
      <c r="AG34" s="121">
        <f t="shared" si="76"/>
        <v>0</v>
      </c>
      <c r="AH34" s="121">
        <f t="shared" si="76"/>
        <v>0</v>
      </c>
      <c r="AI34" s="123">
        <f t="shared" ref="AI34:AI53" si="80">SUM(V34:AC34)</f>
        <v>0</v>
      </c>
      <c r="AJ34" s="11" t="str">
        <f t="shared" ref="AJ34:AJ54" si="81">IF(ABS(S34-AI34)&gt;0.001,S34-AI34,"")</f>
        <v/>
      </c>
    </row>
    <row r="35" spans="1:36" ht="15" customHeight="1">
      <c r="A35" s="27" t="s">
        <v>10</v>
      </c>
      <c r="B35" s="42">
        <f t="shared" si="77"/>
        <v>0</v>
      </c>
      <c r="C35" s="42">
        <f t="shared" si="77"/>
        <v>0</v>
      </c>
      <c r="D35" s="42">
        <f t="shared" si="77"/>
        <v>0</v>
      </c>
      <c r="E35" s="42">
        <f t="shared" si="77"/>
        <v>0</v>
      </c>
      <c r="F35" s="411">
        <v>0</v>
      </c>
      <c r="G35" s="42">
        <f t="shared" si="74"/>
        <v>0</v>
      </c>
      <c r="H35" s="42">
        <f t="shared" si="74"/>
        <v>0</v>
      </c>
      <c r="I35" s="38">
        <f t="shared" si="78"/>
        <v>0</v>
      </c>
      <c r="K35" s="75" t="s">
        <v>10</v>
      </c>
      <c r="L35" s="42">
        <f t="shared" si="75"/>
        <v>0</v>
      </c>
      <c r="M35" s="42">
        <f t="shared" si="75"/>
        <v>0</v>
      </c>
      <c r="N35" s="42">
        <f t="shared" si="75"/>
        <v>0</v>
      </c>
      <c r="O35" s="42">
        <f t="shared" si="75"/>
        <v>0</v>
      </c>
      <c r="P35" s="42">
        <f t="shared" si="75"/>
        <v>0</v>
      </c>
      <c r="Q35" s="42">
        <f t="shared" si="75"/>
        <v>0</v>
      </c>
      <c r="R35" s="42">
        <f t="shared" si="75"/>
        <v>0</v>
      </c>
      <c r="S35" s="86">
        <f t="shared" si="79"/>
        <v>0</v>
      </c>
      <c r="U35" s="105" t="s">
        <v>10</v>
      </c>
      <c r="V35" s="117">
        <f t="shared" si="76"/>
        <v>0</v>
      </c>
      <c r="W35" s="117">
        <f t="shared" si="76"/>
        <v>0</v>
      </c>
      <c r="X35" s="117">
        <f t="shared" si="76"/>
        <v>0</v>
      </c>
      <c r="Y35" s="117">
        <f t="shared" si="76"/>
        <v>0</v>
      </c>
      <c r="Z35" s="117">
        <f t="shared" si="76"/>
        <v>0</v>
      </c>
      <c r="AA35" s="117">
        <f t="shared" si="76"/>
        <v>0</v>
      </c>
      <c r="AB35" s="117">
        <f t="shared" si="76"/>
        <v>0</v>
      </c>
      <c r="AC35" s="118">
        <f t="shared" si="76"/>
        <v>0</v>
      </c>
      <c r="AD35" s="117">
        <f t="shared" si="76"/>
        <v>0</v>
      </c>
      <c r="AE35" s="117">
        <f t="shared" si="76"/>
        <v>0</v>
      </c>
      <c r="AF35" s="117">
        <f t="shared" si="76"/>
        <v>0</v>
      </c>
      <c r="AG35" s="117">
        <f t="shared" si="76"/>
        <v>0</v>
      </c>
      <c r="AH35" s="117">
        <f t="shared" si="76"/>
        <v>0</v>
      </c>
      <c r="AI35" s="120">
        <f t="shared" si="80"/>
        <v>0</v>
      </c>
      <c r="AJ35" s="11" t="str">
        <f t="shared" si="81"/>
        <v/>
      </c>
    </row>
    <row r="36" spans="1:36" ht="15" customHeight="1">
      <c r="A36" s="26" t="s">
        <v>56</v>
      </c>
      <c r="B36" s="39">
        <f t="shared" si="77"/>
        <v>0</v>
      </c>
      <c r="C36" s="39">
        <f t="shared" si="77"/>
        <v>0</v>
      </c>
      <c r="D36" s="39">
        <f t="shared" si="77"/>
        <v>0</v>
      </c>
      <c r="E36" s="39">
        <f t="shared" si="77"/>
        <v>0</v>
      </c>
      <c r="F36" s="411">
        <v>0</v>
      </c>
      <c r="G36" s="39">
        <f t="shared" si="74"/>
        <v>0</v>
      </c>
      <c r="H36" s="39">
        <f t="shared" si="74"/>
        <v>0</v>
      </c>
      <c r="I36" s="41">
        <f t="shared" si="78"/>
        <v>0</v>
      </c>
      <c r="K36" s="74" t="s">
        <v>56</v>
      </c>
      <c r="L36" s="87">
        <f t="shared" si="75"/>
        <v>0</v>
      </c>
      <c r="M36" s="87">
        <f t="shared" si="75"/>
        <v>0</v>
      </c>
      <c r="N36" s="87">
        <f t="shared" si="75"/>
        <v>0</v>
      </c>
      <c r="O36" s="87">
        <f t="shared" si="75"/>
        <v>0</v>
      </c>
      <c r="P36" s="87">
        <f t="shared" si="75"/>
        <v>0</v>
      </c>
      <c r="Q36" s="87">
        <f t="shared" si="75"/>
        <v>0</v>
      </c>
      <c r="R36" s="87">
        <f t="shared" si="75"/>
        <v>0</v>
      </c>
      <c r="S36" s="89">
        <f t="shared" si="79"/>
        <v>0</v>
      </c>
      <c r="U36" s="104" t="s">
        <v>56</v>
      </c>
      <c r="V36" s="121">
        <f t="shared" si="76"/>
        <v>0</v>
      </c>
      <c r="W36" s="121">
        <f t="shared" si="76"/>
        <v>0</v>
      </c>
      <c r="X36" s="121">
        <f t="shared" si="76"/>
        <v>0</v>
      </c>
      <c r="Y36" s="121">
        <f t="shared" si="76"/>
        <v>0</v>
      </c>
      <c r="Z36" s="121">
        <f t="shared" si="76"/>
        <v>0</v>
      </c>
      <c r="AA36" s="121">
        <f t="shared" si="76"/>
        <v>0</v>
      </c>
      <c r="AB36" s="121">
        <f t="shared" si="76"/>
        <v>0</v>
      </c>
      <c r="AC36" s="122">
        <f t="shared" si="76"/>
        <v>0</v>
      </c>
      <c r="AD36" s="121">
        <f t="shared" si="76"/>
        <v>0</v>
      </c>
      <c r="AE36" s="121">
        <f t="shared" si="76"/>
        <v>0</v>
      </c>
      <c r="AF36" s="121">
        <f t="shared" si="76"/>
        <v>0</v>
      </c>
      <c r="AG36" s="121">
        <f t="shared" si="76"/>
        <v>0</v>
      </c>
      <c r="AH36" s="121">
        <f t="shared" si="76"/>
        <v>0</v>
      </c>
      <c r="AI36" s="123">
        <f t="shared" si="80"/>
        <v>0</v>
      </c>
      <c r="AJ36" s="11" t="str">
        <f t="shared" si="81"/>
        <v/>
      </c>
    </row>
    <row r="37" spans="1:36" ht="15">
      <c r="A37" s="27" t="s">
        <v>16</v>
      </c>
      <c r="B37" s="42">
        <f t="shared" si="77"/>
        <v>176.24886208939373</v>
      </c>
      <c r="C37" s="42">
        <f t="shared" si="77"/>
        <v>195.37206143546285</v>
      </c>
      <c r="D37" s="42">
        <f t="shared" si="77"/>
        <v>50.334134926936628</v>
      </c>
      <c r="E37" s="42">
        <f t="shared" si="77"/>
        <v>0</v>
      </c>
      <c r="F37" s="411">
        <v>0</v>
      </c>
      <c r="G37" s="42">
        <f t="shared" si="74"/>
        <v>0</v>
      </c>
      <c r="H37" s="42">
        <f t="shared" si="74"/>
        <v>0</v>
      </c>
      <c r="I37" s="38">
        <f t="shared" si="78"/>
        <v>421.95505845179321</v>
      </c>
      <c r="K37" s="75" t="s">
        <v>16</v>
      </c>
      <c r="L37" s="42">
        <f t="shared" si="75"/>
        <v>176.24886208939373</v>
      </c>
      <c r="M37" s="42">
        <f t="shared" si="75"/>
        <v>195.37206143546285</v>
      </c>
      <c r="N37" s="42">
        <f t="shared" si="75"/>
        <v>50.334134926936628</v>
      </c>
      <c r="O37" s="42">
        <f t="shared" si="75"/>
        <v>0</v>
      </c>
      <c r="P37" s="42">
        <f t="shared" si="75"/>
        <v>0</v>
      </c>
      <c r="Q37" s="42">
        <f t="shared" si="75"/>
        <v>0</v>
      </c>
      <c r="R37" s="42">
        <f t="shared" si="75"/>
        <v>0</v>
      </c>
      <c r="S37" s="86">
        <f t="shared" si="79"/>
        <v>421.95505845179321</v>
      </c>
      <c r="U37" s="105" t="s">
        <v>16</v>
      </c>
      <c r="V37" s="117">
        <f t="shared" si="76"/>
        <v>171.13689556766369</v>
      </c>
      <c r="W37" s="117">
        <f t="shared" si="76"/>
        <v>0</v>
      </c>
      <c r="X37" s="117">
        <f t="shared" si="76"/>
        <v>0</v>
      </c>
      <c r="Y37" s="117">
        <f t="shared" si="76"/>
        <v>195.37206143546285</v>
      </c>
      <c r="Z37" s="117">
        <f t="shared" si="76"/>
        <v>34.926669235132159</v>
      </c>
      <c r="AA37" s="117">
        <f t="shared" si="76"/>
        <v>0</v>
      </c>
      <c r="AB37" s="117">
        <f t="shared" si="76"/>
        <v>0</v>
      </c>
      <c r="AC37" s="118">
        <f t="shared" si="76"/>
        <v>20.519432213534479</v>
      </c>
      <c r="AD37" s="117">
        <f t="shared" si="76"/>
        <v>5.1119665217300145</v>
      </c>
      <c r="AE37" s="117">
        <f t="shared" si="76"/>
        <v>0</v>
      </c>
      <c r="AF37" s="117">
        <f t="shared" si="76"/>
        <v>0</v>
      </c>
      <c r="AG37" s="117">
        <f t="shared" si="76"/>
        <v>15.407465691804463</v>
      </c>
      <c r="AH37" s="117">
        <f t="shared" si="76"/>
        <v>0</v>
      </c>
      <c r="AI37" s="120">
        <f t="shared" si="80"/>
        <v>421.95505845179315</v>
      </c>
      <c r="AJ37" s="11" t="str">
        <f t="shared" si="81"/>
        <v/>
      </c>
    </row>
    <row r="38" spans="1:36" ht="15">
      <c r="A38" s="26" t="s">
        <v>70</v>
      </c>
      <c r="B38" s="39">
        <f t="shared" si="77"/>
        <v>213.27578531908986</v>
      </c>
      <c r="C38" s="39">
        <f t="shared" si="77"/>
        <v>39.387306972536862</v>
      </c>
      <c r="D38" s="39">
        <f t="shared" si="77"/>
        <v>24.398489056565822</v>
      </c>
      <c r="E38" s="39">
        <f t="shared" si="77"/>
        <v>1.3645045991682641</v>
      </c>
      <c r="F38" s="411">
        <v>0</v>
      </c>
      <c r="G38" s="39">
        <f t="shared" si="74"/>
        <v>0</v>
      </c>
      <c r="H38" s="39">
        <f t="shared" si="74"/>
        <v>0</v>
      </c>
      <c r="I38" s="41">
        <f t="shared" si="78"/>
        <v>278.42608594736078</v>
      </c>
      <c r="K38" s="74" t="s">
        <v>70</v>
      </c>
      <c r="L38" s="87">
        <f t="shared" si="75"/>
        <v>213.27578531908986</v>
      </c>
      <c r="M38" s="87">
        <f t="shared" si="75"/>
        <v>39.387306972536862</v>
      </c>
      <c r="N38" s="87">
        <f t="shared" si="75"/>
        <v>24.398489056565822</v>
      </c>
      <c r="O38" s="87">
        <f t="shared" si="75"/>
        <v>1.3645045991682641</v>
      </c>
      <c r="P38" s="87">
        <f t="shared" si="75"/>
        <v>0</v>
      </c>
      <c r="Q38" s="87">
        <f t="shared" si="75"/>
        <v>0</v>
      </c>
      <c r="R38" s="87">
        <f t="shared" si="75"/>
        <v>0</v>
      </c>
      <c r="S38" s="89">
        <f t="shared" si="79"/>
        <v>278.42608594736078</v>
      </c>
      <c r="U38" s="104" t="s">
        <v>57</v>
      </c>
      <c r="V38" s="121">
        <f t="shared" si="76"/>
        <v>210.80801471919074</v>
      </c>
      <c r="W38" s="121">
        <f t="shared" si="76"/>
        <v>1.529153859670338</v>
      </c>
      <c r="X38" s="121">
        <f t="shared" si="76"/>
        <v>0</v>
      </c>
      <c r="Y38" s="121">
        <f t="shared" si="76"/>
        <v>39.387306972536862</v>
      </c>
      <c r="Z38" s="121">
        <f t="shared" si="76"/>
        <v>18.498354525118387</v>
      </c>
      <c r="AA38" s="121">
        <f t="shared" si="76"/>
        <v>0.127110760929248</v>
      </c>
      <c r="AB38" s="121">
        <f t="shared" si="76"/>
        <v>0</v>
      </c>
      <c r="AC38" s="122">
        <f t="shared" si="76"/>
        <v>8.0761451099152239</v>
      </c>
      <c r="AD38" s="121">
        <f t="shared" si="76"/>
        <v>0.93861674022876895</v>
      </c>
      <c r="AE38" s="121">
        <f t="shared" si="76"/>
        <v>0</v>
      </c>
      <c r="AF38" s="121">
        <f t="shared" si="76"/>
        <v>0</v>
      </c>
      <c r="AG38" s="121">
        <f t="shared" si="76"/>
        <v>5.9001345314474358</v>
      </c>
      <c r="AH38" s="121">
        <f t="shared" si="76"/>
        <v>1.2373938382390162</v>
      </c>
      <c r="AI38" s="123">
        <f t="shared" si="80"/>
        <v>278.42608594736083</v>
      </c>
      <c r="AJ38" s="11" t="str">
        <f t="shared" si="81"/>
        <v/>
      </c>
    </row>
    <row r="39" spans="1:36" ht="15">
      <c r="A39" s="27" t="s">
        <v>58</v>
      </c>
      <c r="B39" s="42">
        <f t="shared" si="77"/>
        <v>0</v>
      </c>
      <c r="C39" s="42">
        <f t="shared" si="77"/>
        <v>0</v>
      </c>
      <c r="D39" s="42">
        <f t="shared" si="77"/>
        <v>1.7938475480527949</v>
      </c>
      <c r="E39" s="42">
        <f t="shared" si="77"/>
        <v>2100.8189853772756</v>
      </c>
      <c r="F39" s="411">
        <v>0</v>
      </c>
      <c r="G39" s="42">
        <f t="shared" si="74"/>
        <v>0</v>
      </c>
      <c r="H39" s="42">
        <f t="shared" si="74"/>
        <v>0</v>
      </c>
      <c r="I39" s="38">
        <f t="shared" si="78"/>
        <v>2102.6128329253283</v>
      </c>
      <c r="K39" s="75" t="s">
        <v>58</v>
      </c>
      <c r="L39" s="42">
        <f t="shared" si="75"/>
        <v>0</v>
      </c>
      <c r="M39" s="42">
        <f t="shared" si="75"/>
        <v>0</v>
      </c>
      <c r="N39" s="42">
        <f t="shared" si="75"/>
        <v>1.7938475480527949</v>
      </c>
      <c r="O39" s="42">
        <f t="shared" si="75"/>
        <v>2100.8189853772756</v>
      </c>
      <c r="P39" s="42">
        <f t="shared" si="75"/>
        <v>2439.1604895988376</v>
      </c>
      <c r="Q39" s="42">
        <f t="shared" si="75"/>
        <v>0</v>
      </c>
      <c r="R39" s="42">
        <f t="shared" si="75"/>
        <v>0</v>
      </c>
      <c r="S39" s="86">
        <f t="shared" si="79"/>
        <v>4541.7733225241664</v>
      </c>
      <c r="U39" s="105" t="s">
        <v>58</v>
      </c>
      <c r="V39" s="117">
        <f t="shared" si="76"/>
        <v>0</v>
      </c>
      <c r="W39" s="117">
        <f t="shared" si="76"/>
        <v>0</v>
      </c>
      <c r="X39" s="117">
        <f t="shared" si="76"/>
        <v>0</v>
      </c>
      <c r="Y39" s="117">
        <f t="shared" si="76"/>
        <v>0</v>
      </c>
      <c r="Z39" s="117">
        <f t="shared" si="76"/>
        <v>0</v>
      </c>
      <c r="AA39" s="117">
        <f t="shared" si="76"/>
        <v>2099.5512219140846</v>
      </c>
      <c r="AB39" s="117">
        <f t="shared" si="76"/>
        <v>2439.1604895988376</v>
      </c>
      <c r="AC39" s="118">
        <f t="shared" si="76"/>
        <v>3.0616110112438442</v>
      </c>
      <c r="AD39" s="117">
        <f t="shared" si="76"/>
        <v>0</v>
      </c>
      <c r="AE39" s="117">
        <f t="shared" si="76"/>
        <v>1.2677634631910493</v>
      </c>
      <c r="AF39" s="117">
        <f t="shared" si="76"/>
        <v>0</v>
      </c>
      <c r="AG39" s="117">
        <f t="shared" si="76"/>
        <v>1.7938475480527949</v>
      </c>
      <c r="AH39" s="117">
        <f t="shared" si="76"/>
        <v>0</v>
      </c>
      <c r="AI39" s="120">
        <f t="shared" si="80"/>
        <v>4541.7733225241664</v>
      </c>
      <c r="AJ39" s="11" t="str">
        <f t="shared" si="81"/>
        <v/>
      </c>
    </row>
    <row r="40" spans="1:36" ht="15">
      <c r="A40" s="26" t="s">
        <v>12</v>
      </c>
      <c r="B40" s="39">
        <f t="shared" si="77"/>
        <v>0</v>
      </c>
      <c r="C40" s="39">
        <f t="shared" si="77"/>
        <v>7.4230378962166943E-2</v>
      </c>
      <c r="D40" s="39">
        <f t="shared" si="77"/>
        <v>0</v>
      </c>
      <c r="E40" s="39">
        <f t="shared" si="77"/>
        <v>32.807094652925983</v>
      </c>
      <c r="F40" s="411">
        <v>0</v>
      </c>
      <c r="G40" s="39">
        <f t="shared" si="74"/>
        <v>0</v>
      </c>
      <c r="H40" s="39">
        <f t="shared" si="74"/>
        <v>0</v>
      </c>
      <c r="I40" s="41">
        <f t="shared" si="78"/>
        <v>32.881325031888153</v>
      </c>
      <c r="K40" s="74" t="s">
        <v>12</v>
      </c>
      <c r="L40" s="87">
        <f t="shared" si="75"/>
        <v>0</v>
      </c>
      <c r="M40" s="87">
        <f t="shared" si="75"/>
        <v>7.4230378962166943E-2</v>
      </c>
      <c r="N40" s="87">
        <f t="shared" si="75"/>
        <v>0</v>
      </c>
      <c r="O40" s="87">
        <f t="shared" si="75"/>
        <v>32.807094652925983</v>
      </c>
      <c r="P40" s="87">
        <f t="shared" si="75"/>
        <v>211.65628648774086</v>
      </c>
      <c r="Q40" s="87">
        <f t="shared" si="75"/>
        <v>0</v>
      </c>
      <c r="R40" s="87">
        <f t="shared" si="75"/>
        <v>0</v>
      </c>
      <c r="S40" s="89">
        <f t="shared" si="79"/>
        <v>244.53761151962902</v>
      </c>
      <c r="U40" s="104" t="s">
        <v>12</v>
      </c>
      <c r="V40" s="121">
        <f t="shared" si="76"/>
        <v>0</v>
      </c>
      <c r="W40" s="121">
        <f t="shared" si="76"/>
        <v>0</v>
      </c>
      <c r="X40" s="121">
        <f t="shared" si="76"/>
        <v>0</v>
      </c>
      <c r="Y40" s="121">
        <f t="shared" si="76"/>
        <v>7.4230378962166943E-2</v>
      </c>
      <c r="Z40" s="121">
        <f t="shared" si="76"/>
        <v>0</v>
      </c>
      <c r="AA40" s="121">
        <f t="shared" si="76"/>
        <v>32.807094652925983</v>
      </c>
      <c r="AB40" s="121">
        <f t="shared" si="76"/>
        <v>211.65628648774086</v>
      </c>
      <c r="AC40" s="122">
        <f t="shared" si="76"/>
        <v>0</v>
      </c>
      <c r="AD40" s="121">
        <f t="shared" si="76"/>
        <v>0</v>
      </c>
      <c r="AE40" s="121">
        <f t="shared" si="76"/>
        <v>0</v>
      </c>
      <c r="AF40" s="121">
        <f t="shared" si="76"/>
        <v>0</v>
      </c>
      <c r="AG40" s="121">
        <f t="shared" si="76"/>
        <v>0</v>
      </c>
      <c r="AH40" s="121">
        <f t="shared" si="76"/>
        <v>0</v>
      </c>
      <c r="AI40" s="123">
        <f t="shared" si="80"/>
        <v>244.53761151962902</v>
      </c>
      <c r="AJ40" s="11" t="str">
        <f t="shared" si="81"/>
        <v/>
      </c>
    </row>
    <row r="41" spans="1:36" ht="15">
      <c r="A41" s="27" t="s">
        <v>59</v>
      </c>
      <c r="B41" s="42">
        <f t="shared" si="77"/>
        <v>0.16004894837476077</v>
      </c>
      <c r="C41" s="42">
        <f t="shared" si="77"/>
        <v>0</v>
      </c>
      <c r="D41" s="42">
        <f t="shared" si="77"/>
        <v>0.49578670857655943</v>
      </c>
      <c r="E41" s="42">
        <f t="shared" si="77"/>
        <v>6.984155548940536E-3</v>
      </c>
      <c r="F41" s="411">
        <v>0</v>
      </c>
      <c r="G41" s="42">
        <f t="shared" si="74"/>
        <v>0</v>
      </c>
      <c r="H41" s="42">
        <f t="shared" si="74"/>
        <v>0</v>
      </c>
      <c r="I41" s="38">
        <f t="shared" si="78"/>
        <v>0.66281981250026067</v>
      </c>
      <c r="K41" s="75" t="s">
        <v>59</v>
      </c>
      <c r="L41" s="42">
        <f t="shared" si="75"/>
        <v>0.16004894837476077</v>
      </c>
      <c r="M41" s="42">
        <f t="shared" si="75"/>
        <v>0</v>
      </c>
      <c r="N41" s="42">
        <f t="shared" si="75"/>
        <v>0.49578670857655943</v>
      </c>
      <c r="O41" s="42">
        <f t="shared" si="75"/>
        <v>6.984155548940536E-3</v>
      </c>
      <c r="P41" s="42">
        <f t="shared" si="75"/>
        <v>0</v>
      </c>
      <c r="Q41" s="42">
        <f t="shared" si="75"/>
        <v>0</v>
      </c>
      <c r="R41" s="42">
        <f t="shared" si="75"/>
        <v>0</v>
      </c>
      <c r="S41" s="86">
        <f t="shared" si="79"/>
        <v>0.66281981250026067</v>
      </c>
      <c r="U41" s="105" t="s">
        <v>59</v>
      </c>
      <c r="V41" s="117">
        <f t="shared" si="76"/>
        <v>0</v>
      </c>
      <c r="W41" s="117">
        <f t="shared" si="76"/>
        <v>0</v>
      </c>
      <c r="X41" s="117">
        <f t="shared" si="76"/>
        <v>0</v>
      </c>
      <c r="Y41" s="117">
        <f t="shared" si="76"/>
        <v>0</v>
      </c>
      <c r="Z41" s="117">
        <f t="shared" si="76"/>
        <v>0.49578670857655943</v>
      </c>
      <c r="AA41" s="117">
        <f t="shared" si="76"/>
        <v>0</v>
      </c>
      <c r="AB41" s="117">
        <f t="shared" si="76"/>
        <v>0</v>
      </c>
      <c r="AC41" s="118">
        <f t="shared" si="76"/>
        <v>0.1670331039237013</v>
      </c>
      <c r="AD41" s="117">
        <f t="shared" si="76"/>
        <v>0.16004894837476077</v>
      </c>
      <c r="AE41" s="117">
        <f t="shared" si="76"/>
        <v>0</v>
      </c>
      <c r="AF41" s="117">
        <f t="shared" si="76"/>
        <v>0</v>
      </c>
      <c r="AG41" s="117">
        <f t="shared" si="76"/>
        <v>0</v>
      </c>
      <c r="AH41" s="117">
        <f t="shared" si="76"/>
        <v>6.984155548940536E-3</v>
      </c>
      <c r="AI41" s="120">
        <f t="shared" si="80"/>
        <v>0.66281981250026067</v>
      </c>
      <c r="AJ41" s="11" t="str">
        <f t="shared" si="81"/>
        <v/>
      </c>
    </row>
    <row r="42" spans="1:36" ht="15">
      <c r="A42" s="26" t="s">
        <v>17</v>
      </c>
      <c r="B42" s="39">
        <f t="shared" si="77"/>
        <v>60.691025560392248</v>
      </c>
      <c r="C42" s="39">
        <f t="shared" si="77"/>
        <v>0.33279585876047313</v>
      </c>
      <c r="D42" s="39">
        <f t="shared" si="77"/>
        <v>14.989641170223329</v>
      </c>
      <c r="E42" s="39">
        <f t="shared" si="77"/>
        <v>25.961239402358483</v>
      </c>
      <c r="F42" s="411">
        <v>0</v>
      </c>
      <c r="G42" s="39">
        <f t="shared" si="74"/>
        <v>0</v>
      </c>
      <c r="H42" s="39">
        <f t="shared" si="74"/>
        <v>0</v>
      </c>
      <c r="I42" s="41">
        <f t="shared" si="78"/>
        <v>101.97470199173453</v>
      </c>
      <c r="K42" s="74" t="s">
        <v>17</v>
      </c>
      <c r="L42" s="87">
        <f t="shared" si="75"/>
        <v>60.691025560392248</v>
      </c>
      <c r="M42" s="87">
        <f t="shared" si="75"/>
        <v>0.33279585876047313</v>
      </c>
      <c r="N42" s="87">
        <f t="shared" si="75"/>
        <v>14.989641170223329</v>
      </c>
      <c r="O42" s="87">
        <f t="shared" si="75"/>
        <v>25.961239402358483</v>
      </c>
      <c r="P42" s="87">
        <f t="shared" si="75"/>
        <v>6.0290653255011897</v>
      </c>
      <c r="Q42" s="87">
        <f t="shared" si="75"/>
        <v>0</v>
      </c>
      <c r="R42" s="87">
        <f t="shared" si="75"/>
        <v>0</v>
      </c>
      <c r="S42" s="89">
        <f t="shared" si="79"/>
        <v>108.00376731723573</v>
      </c>
      <c r="U42" s="104" t="s">
        <v>17</v>
      </c>
      <c r="V42" s="121">
        <f t="shared" si="76"/>
        <v>55.691065739634823</v>
      </c>
      <c r="W42" s="121">
        <f t="shared" si="76"/>
        <v>1.3342846638222881</v>
      </c>
      <c r="X42" s="121">
        <f t="shared" si="76"/>
        <v>0</v>
      </c>
      <c r="Y42" s="121">
        <f t="shared" si="76"/>
        <v>0.33279585876047313</v>
      </c>
      <c r="Z42" s="121">
        <f t="shared" si="76"/>
        <v>10.829366989935203</v>
      </c>
      <c r="AA42" s="121">
        <f t="shared" si="76"/>
        <v>3.0183213910085418</v>
      </c>
      <c r="AB42" s="121">
        <f t="shared" si="76"/>
        <v>6.0290653255011897</v>
      </c>
      <c r="AC42" s="122">
        <f t="shared" si="76"/>
        <v>30.768867348573202</v>
      </c>
      <c r="AD42" s="121">
        <f t="shared" si="76"/>
        <v>3.6656751569351349</v>
      </c>
      <c r="AE42" s="121">
        <f t="shared" si="76"/>
        <v>0</v>
      </c>
      <c r="AF42" s="121">
        <f t="shared" si="76"/>
        <v>0</v>
      </c>
      <c r="AG42" s="121">
        <f t="shared" si="76"/>
        <v>4.1602741802881269</v>
      </c>
      <c r="AH42" s="121">
        <f t="shared" si="76"/>
        <v>22.942918011349942</v>
      </c>
      <c r="AI42" s="123">
        <f t="shared" si="80"/>
        <v>108.00376731723571</v>
      </c>
      <c r="AJ42" s="11" t="str">
        <f t="shared" si="81"/>
        <v/>
      </c>
    </row>
    <row r="43" spans="1:36" ht="15">
      <c r="A43" s="27" t="s">
        <v>139</v>
      </c>
      <c r="B43" s="42">
        <f t="shared" si="77"/>
        <v>815.70253818369633</v>
      </c>
      <c r="C43" s="42">
        <f t="shared" si="77"/>
        <v>2746.8513951895502</v>
      </c>
      <c r="D43" s="42">
        <f t="shared" si="77"/>
        <v>1143.1239829317321</v>
      </c>
      <c r="E43" s="42">
        <f t="shared" si="77"/>
        <v>0.84068157828955969</v>
      </c>
      <c r="F43" s="411">
        <v>0</v>
      </c>
      <c r="G43" s="42">
        <f t="shared" si="74"/>
        <v>0</v>
      </c>
      <c r="H43" s="42">
        <f t="shared" si="74"/>
        <v>0</v>
      </c>
      <c r="I43" s="38">
        <f t="shared" si="78"/>
        <v>4706.5185978832678</v>
      </c>
      <c r="K43" s="75" t="s">
        <v>139</v>
      </c>
      <c r="L43" s="42">
        <f t="shared" si="75"/>
        <v>815.70253818369633</v>
      </c>
      <c r="M43" s="42">
        <f t="shared" si="75"/>
        <v>2746.8513951895502</v>
      </c>
      <c r="N43" s="42">
        <f t="shared" si="75"/>
        <v>1143.1239829317321</v>
      </c>
      <c r="O43" s="42">
        <f t="shared" si="75"/>
        <v>0.84068157828955969</v>
      </c>
      <c r="P43" s="42">
        <f t="shared" si="75"/>
        <v>8.9528518311920759</v>
      </c>
      <c r="Q43" s="42">
        <f t="shared" si="75"/>
        <v>0</v>
      </c>
      <c r="R43" s="42">
        <f t="shared" si="75"/>
        <v>0</v>
      </c>
      <c r="S43" s="86">
        <f t="shared" si="79"/>
        <v>4715.4714497144596</v>
      </c>
      <c r="U43" s="105" t="s">
        <v>139</v>
      </c>
      <c r="V43" s="117">
        <f t="shared" si="76"/>
        <v>792.26173242967445</v>
      </c>
      <c r="W43" s="117">
        <f t="shared" si="76"/>
        <v>0</v>
      </c>
      <c r="X43" s="117">
        <f t="shared" si="76"/>
        <v>0</v>
      </c>
      <c r="Y43" s="117">
        <f t="shared" si="76"/>
        <v>2746.8513951895502</v>
      </c>
      <c r="Z43" s="117">
        <f t="shared" si="76"/>
        <v>878.63248109058202</v>
      </c>
      <c r="AA43" s="117">
        <f t="shared" si="76"/>
        <v>0.84068157828955969</v>
      </c>
      <c r="AB43" s="117">
        <f t="shared" si="76"/>
        <v>8.9528518311920759</v>
      </c>
      <c r="AC43" s="118">
        <f t="shared" si="76"/>
        <v>287.93230759517201</v>
      </c>
      <c r="AD43" s="117">
        <f t="shared" si="76"/>
        <v>23.440805754021703</v>
      </c>
      <c r="AE43" s="117">
        <f t="shared" si="76"/>
        <v>0</v>
      </c>
      <c r="AF43" s="117">
        <f t="shared" si="76"/>
        <v>0</v>
      </c>
      <c r="AG43" s="117">
        <f t="shared" si="76"/>
        <v>264.4915018411503</v>
      </c>
      <c r="AH43" s="117">
        <f t="shared" si="76"/>
        <v>0</v>
      </c>
      <c r="AI43" s="120">
        <f t="shared" si="80"/>
        <v>4715.4714497144596</v>
      </c>
      <c r="AJ43" s="11" t="str">
        <f t="shared" si="81"/>
        <v/>
      </c>
    </row>
    <row r="44" spans="1:36" ht="15">
      <c r="A44" s="26" t="s">
        <v>25</v>
      </c>
      <c r="B44" s="39">
        <f t="shared" si="77"/>
        <v>568.89524342953825</v>
      </c>
      <c r="C44" s="39">
        <f t="shared" si="77"/>
        <v>19.181744695624197</v>
      </c>
      <c r="D44" s="39">
        <f t="shared" si="77"/>
        <v>222.83633635530836</v>
      </c>
      <c r="E44" s="39">
        <f t="shared" si="77"/>
        <v>2803.3881188899973</v>
      </c>
      <c r="F44" s="411">
        <v>0</v>
      </c>
      <c r="G44" s="39">
        <f t="shared" si="74"/>
        <v>538.04972590039756</v>
      </c>
      <c r="H44" s="39">
        <f t="shared" si="74"/>
        <v>22.757413797790981</v>
      </c>
      <c r="I44" s="41">
        <f t="shared" si="78"/>
        <v>4175.1085830686561</v>
      </c>
      <c r="K44" s="74" t="s">
        <v>25</v>
      </c>
      <c r="L44" s="87">
        <f t="shared" si="75"/>
        <v>568.89524342953825</v>
      </c>
      <c r="M44" s="87">
        <f t="shared" si="75"/>
        <v>19.181744695624197</v>
      </c>
      <c r="N44" s="87">
        <f t="shared" si="75"/>
        <v>222.83633635530836</v>
      </c>
      <c r="O44" s="87">
        <f t="shared" si="75"/>
        <v>2803.3881188899973</v>
      </c>
      <c r="P44" s="87">
        <f t="shared" si="75"/>
        <v>44.631379049650626</v>
      </c>
      <c r="Q44" s="87">
        <f t="shared" si="75"/>
        <v>538.04972590039756</v>
      </c>
      <c r="R44" s="87">
        <f t="shared" si="75"/>
        <v>22.757413797790981</v>
      </c>
      <c r="S44" s="89">
        <f t="shared" si="79"/>
        <v>4219.7399621183067</v>
      </c>
      <c r="U44" s="104" t="s">
        <v>25</v>
      </c>
      <c r="V44" s="121">
        <f t="shared" si="76"/>
        <v>25.40290755877944</v>
      </c>
      <c r="W44" s="121">
        <f t="shared" si="76"/>
        <v>345.85825238014002</v>
      </c>
      <c r="X44" s="121">
        <f t="shared" si="76"/>
        <v>538.04972590039756</v>
      </c>
      <c r="Y44" s="121">
        <f t="shared" si="76"/>
        <v>19.181744695624197</v>
      </c>
      <c r="Z44" s="121">
        <f t="shared" si="76"/>
        <v>209.62258006244161</v>
      </c>
      <c r="AA44" s="121">
        <f t="shared" si="76"/>
        <v>2531.8744191922133</v>
      </c>
      <c r="AB44" s="121">
        <f t="shared" si="76"/>
        <v>44.631379049650626</v>
      </c>
      <c r="AC44" s="122">
        <f t="shared" si="76"/>
        <v>505.11895327906012</v>
      </c>
      <c r="AD44" s="121">
        <f t="shared" si="76"/>
        <v>197.63408349061882</v>
      </c>
      <c r="AE44" s="121">
        <f t="shared" si="76"/>
        <v>257.23974599672596</v>
      </c>
      <c r="AF44" s="121">
        <f t="shared" si="76"/>
        <v>22.757413797790981</v>
      </c>
      <c r="AG44" s="121">
        <f t="shared" si="76"/>
        <v>13.213756292866726</v>
      </c>
      <c r="AH44" s="121">
        <f t="shared" si="76"/>
        <v>14.273953701057478</v>
      </c>
      <c r="AI44" s="123">
        <f t="shared" si="80"/>
        <v>4219.7399621183067</v>
      </c>
      <c r="AJ44" s="11" t="str">
        <f t="shared" si="81"/>
        <v/>
      </c>
    </row>
    <row r="45" spans="1:36" ht="15">
      <c r="A45" s="27" t="s">
        <v>24</v>
      </c>
      <c r="B45" s="42">
        <f t="shared" si="77"/>
        <v>1080.2159377363528</v>
      </c>
      <c r="C45" s="42">
        <f t="shared" si="77"/>
        <v>0</v>
      </c>
      <c r="D45" s="42">
        <f t="shared" si="77"/>
        <v>152.06936012750293</v>
      </c>
      <c r="E45" s="42">
        <f t="shared" si="77"/>
        <v>0</v>
      </c>
      <c r="F45" s="411">
        <v>0</v>
      </c>
      <c r="G45" s="42">
        <f t="shared" si="74"/>
        <v>0</v>
      </c>
      <c r="H45" s="42">
        <f t="shared" si="74"/>
        <v>0</v>
      </c>
      <c r="I45" s="38">
        <f t="shared" si="78"/>
        <v>1232.2852978638557</v>
      </c>
      <c r="K45" s="75" t="s">
        <v>24</v>
      </c>
      <c r="L45" s="42">
        <f t="shared" si="75"/>
        <v>1080.2159377363528</v>
      </c>
      <c r="M45" s="42">
        <f t="shared" si="75"/>
        <v>0</v>
      </c>
      <c r="N45" s="42">
        <f t="shared" si="75"/>
        <v>152.06936012750293</v>
      </c>
      <c r="O45" s="42">
        <f t="shared" si="75"/>
        <v>0</v>
      </c>
      <c r="P45" s="42">
        <f t="shared" si="75"/>
        <v>0</v>
      </c>
      <c r="Q45" s="42">
        <f t="shared" si="75"/>
        <v>0</v>
      </c>
      <c r="R45" s="42">
        <f t="shared" si="75"/>
        <v>0</v>
      </c>
      <c r="S45" s="86">
        <f t="shared" si="79"/>
        <v>1232.2852978638557</v>
      </c>
      <c r="U45" s="105" t="s">
        <v>24</v>
      </c>
      <c r="V45" s="117">
        <f t="shared" si="76"/>
        <v>941.0646348431552</v>
      </c>
      <c r="W45" s="117">
        <f t="shared" si="76"/>
        <v>0</v>
      </c>
      <c r="X45" s="117">
        <f t="shared" si="76"/>
        <v>0</v>
      </c>
      <c r="Y45" s="117">
        <f t="shared" si="76"/>
        <v>0</v>
      </c>
      <c r="Z45" s="117">
        <f t="shared" si="76"/>
        <v>6.9746231695654703</v>
      </c>
      <c r="AA45" s="117">
        <f t="shared" si="76"/>
        <v>0</v>
      </c>
      <c r="AB45" s="117">
        <f t="shared" si="76"/>
        <v>0</v>
      </c>
      <c r="AC45" s="118">
        <f t="shared" si="76"/>
        <v>284.24603985113515</v>
      </c>
      <c r="AD45" s="117">
        <f t="shared" si="76"/>
        <v>139.15130289319771</v>
      </c>
      <c r="AE45" s="117">
        <f t="shared" si="76"/>
        <v>0</v>
      </c>
      <c r="AF45" s="117">
        <f t="shared" si="76"/>
        <v>0</v>
      </c>
      <c r="AG45" s="117">
        <f t="shared" si="76"/>
        <v>145.09473695793744</v>
      </c>
      <c r="AH45" s="117">
        <f t="shared" si="76"/>
        <v>0</v>
      </c>
      <c r="AI45" s="120">
        <f t="shared" si="80"/>
        <v>1232.2852978638557</v>
      </c>
      <c r="AJ45" s="11" t="str">
        <f t="shared" si="81"/>
        <v/>
      </c>
    </row>
    <row r="46" spans="1:36" ht="15">
      <c r="A46" s="26" t="s">
        <v>60</v>
      </c>
      <c r="B46" s="39">
        <f t="shared" si="77"/>
        <v>44.780581353779631</v>
      </c>
      <c r="C46" s="39">
        <f t="shared" si="77"/>
        <v>1.1274657820401677</v>
      </c>
      <c r="D46" s="39">
        <f t="shared" si="77"/>
        <v>3.9463706214967584</v>
      </c>
      <c r="E46" s="39">
        <f t="shared" si="77"/>
        <v>0</v>
      </c>
      <c r="F46" s="411">
        <v>0</v>
      </c>
      <c r="G46" s="39">
        <f t="shared" si="74"/>
        <v>0</v>
      </c>
      <c r="H46" s="39">
        <f t="shared" si="74"/>
        <v>0</v>
      </c>
      <c r="I46" s="41">
        <f t="shared" si="78"/>
        <v>49.854417757316561</v>
      </c>
      <c r="K46" s="74" t="s">
        <v>60</v>
      </c>
      <c r="L46" s="87">
        <f t="shared" si="75"/>
        <v>44.780581353779631</v>
      </c>
      <c r="M46" s="87">
        <f t="shared" si="75"/>
        <v>1.1274657820401677</v>
      </c>
      <c r="N46" s="87">
        <f t="shared" si="75"/>
        <v>3.9463706214967584</v>
      </c>
      <c r="O46" s="87">
        <f t="shared" si="75"/>
        <v>0</v>
      </c>
      <c r="P46" s="87">
        <f t="shared" si="75"/>
        <v>0</v>
      </c>
      <c r="Q46" s="87">
        <f t="shared" si="75"/>
        <v>0</v>
      </c>
      <c r="R46" s="87">
        <f t="shared" si="75"/>
        <v>0</v>
      </c>
      <c r="S46" s="89">
        <f t="shared" si="79"/>
        <v>49.854417757316561</v>
      </c>
      <c r="U46" s="104" t="s">
        <v>60</v>
      </c>
      <c r="V46" s="121">
        <f t="shared" si="76"/>
        <v>44.244063775656869</v>
      </c>
      <c r="W46" s="121">
        <f t="shared" si="76"/>
        <v>0</v>
      </c>
      <c r="X46" s="121">
        <f t="shared" si="76"/>
        <v>0</v>
      </c>
      <c r="Y46" s="121">
        <f t="shared" si="76"/>
        <v>1.1274657820401677</v>
      </c>
      <c r="Z46" s="121">
        <f t="shared" si="76"/>
        <v>3.9463706214967584</v>
      </c>
      <c r="AA46" s="121">
        <f t="shared" si="76"/>
        <v>0</v>
      </c>
      <c r="AB46" s="121">
        <f t="shared" si="76"/>
        <v>0</v>
      </c>
      <c r="AC46" s="122">
        <f t="shared" si="76"/>
        <v>0.53651757812276124</v>
      </c>
      <c r="AD46" s="121">
        <f t="shared" si="76"/>
        <v>0.53651757812276124</v>
      </c>
      <c r="AE46" s="121">
        <f t="shared" si="76"/>
        <v>0</v>
      </c>
      <c r="AF46" s="121">
        <f t="shared" si="76"/>
        <v>0</v>
      </c>
      <c r="AG46" s="121">
        <f t="shared" si="76"/>
        <v>0</v>
      </c>
      <c r="AH46" s="121">
        <f t="shared" si="76"/>
        <v>0</v>
      </c>
      <c r="AI46" s="123">
        <f t="shared" si="80"/>
        <v>49.854417757316561</v>
      </c>
      <c r="AJ46" s="11" t="str">
        <f t="shared" si="81"/>
        <v/>
      </c>
    </row>
    <row r="47" spans="1:36" ht="15">
      <c r="A47" s="27" t="s">
        <v>22</v>
      </c>
      <c r="B47" s="42">
        <f t="shared" si="77"/>
        <v>273.89176011439423</v>
      </c>
      <c r="C47" s="42">
        <f t="shared" si="77"/>
        <v>224.28684825779942</v>
      </c>
      <c r="D47" s="42">
        <f t="shared" si="77"/>
        <v>251.16952061265403</v>
      </c>
      <c r="E47" s="42">
        <f t="shared" si="77"/>
        <v>0</v>
      </c>
      <c r="F47" s="411">
        <v>0</v>
      </c>
      <c r="G47" s="42">
        <f t="shared" si="74"/>
        <v>0</v>
      </c>
      <c r="H47" s="42">
        <f t="shared" si="74"/>
        <v>0</v>
      </c>
      <c r="I47" s="38">
        <f t="shared" si="78"/>
        <v>749.34812898484768</v>
      </c>
      <c r="K47" s="75" t="s">
        <v>22</v>
      </c>
      <c r="L47" s="42">
        <f t="shared" si="75"/>
        <v>273.89176011439423</v>
      </c>
      <c r="M47" s="42">
        <f t="shared" si="75"/>
        <v>224.28684825779942</v>
      </c>
      <c r="N47" s="42">
        <f t="shared" si="75"/>
        <v>251.16952061265403</v>
      </c>
      <c r="O47" s="42">
        <f t="shared" si="75"/>
        <v>0</v>
      </c>
      <c r="P47" s="42">
        <f t="shared" si="75"/>
        <v>187.17954074991636</v>
      </c>
      <c r="Q47" s="42">
        <f t="shared" si="75"/>
        <v>0</v>
      </c>
      <c r="R47" s="42">
        <f t="shared" si="75"/>
        <v>0</v>
      </c>
      <c r="S47" s="86">
        <f t="shared" si="79"/>
        <v>936.527669734764</v>
      </c>
      <c r="U47" s="105" t="s">
        <v>22</v>
      </c>
      <c r="V47" s="117">
        <f t="shared" si="76"/>
        <v>270.91723359699415</v>
      </c>
      <c r="W47" s="117">
        <f t="shared" si="76"/>
        <v>0</v>
      </c>
      <c r="X47" s="117">
        <f t="shared" si="76"/>
        <v>0</v>
      </c>
      <c r="Y47" s="117">
        <f t="shared" si="76"/>
        <v>224.28684825779942</v>
      </c>
      <c r="Z47" s="117">
        <f t="shared" si="76"/>
        <v>218.11603818739511</v>
      </c>
      <c r="AA47" s="117">
        <f t="shared" si="76"/>
        <v>0</v>
      </c>
      <c r="AB47" s="117">
        <f t="shared" si="76"/>
        <v>187.17954074991636</v>
      </c>
      <c r="AC47" s="118">
        <f t="shared" si="76"/>
        <v>36.028008942658971</v>
      </c>
      <c r="AD47" s="117">
        <f t="shared" si="76"/>
        <v>2.9745265174000446</v>
      </c>
      <c r="AE47" s="117">
        <f t="shared" si="76"/>
        <v>0</v>
      </c>
      <c r="AF47" s="117">
        <f t="shared" si="76"/>
        <v>0</v>
      </c>
      <c r="AG47" s="117">
        <f t="shared" si="76"/>
        <v>33.053482425258927</v>
      </c>
      <c r="AH47" s="117">
        <f t="shared" si="76"/>
        <v>0</v>
      </c>
      <c r="AI47" s="120">
        <f t="shared" si="80"/>
        <v>936.527669734764</v>
      </c>
      <c r="AJ47" s="11" t="str">
        <f t="shared" si="81"/>
        <v/>
      </c>
    </row>
    <row r="48" spans="1:36" ht="15">
      <c r="A48" s="26" t="s">
        <v>21</v>
      </c>
      <c r="B48" s="39">
        <f t="shared" si="77"/>
        <v>0</v>
      </c>
      <c r="C48" s="39">
        <f t="shared" si="77"/>
        <v>0</v>
      </c>
      <c r="D48" s="39">
        <f t="shared" si="77"/>
        <v>0</v>
      </c>
      <c r="E48" s="39">
        <f t="shared" si="77"/>
        <v>0</v>
      </c>
      <c r="F48" s="411">
        <v>0</v>
      </c>
      <c r="G48" s="39">
        <f t="shared" si="74"/>
        <v>0</v>
      </c>
      <c r="H48" s="39">
        <f t="shared" si="74"/>
        <v>0</v>
      </c>
      <c r="I48" s="41">
        <f t="shared" si="78"/>
        <v>0</v>
      </c>
      <c r="K48" s="74" t="s">
        <v>21</v>
      </c>
      <c r="L48" s="87">
        <f t="shared" si="75"/>
        <v>0</v>
      </c>
      <c r="M48" s="87">
        <f t="shared" si="75"/>
        <v>0</v>
      </c>
      <c r="N48" s="87">
        <f t="shared" si="75"/>
        <v>0</v>
      </c>
      <c r="O48" s="87">
        <f t="shared" si="75"/>
        <v>0</v>
      </c>
      <c r="P48" s="87">
        <f t="shared" si="75"/>
        <v>0</v>
      </c>
      <c r="Q48" s="87">
        <f t="shared" si="75"/>
        <v>0</v>
      </c>
      <c r="R48" s="87">
        <f t="shared" si="75"/>
        <v>0</v>
      </c>
      <c r="S48" s="89">
        <f t="shared" si="79"/>
        <v>0</v>
      </c>
      <c r="U48" s="104" t="s">
        <v>61</v>
      </c>
      <c r="V48" s="121">
        <f t="shared" si="76"/>
        <v>0</v>
      </c>
      <c r="W48" s="121">
        <f t="shared" si="76"/>
        <v>0</v>
      </c>
      <c r="X48" s="121">
        <f t="shared" si="76"/>
        <v>0</v>
      </c>
      <c r="Y48" s="121">
        <f t="shared" si="76"/>
        <v>0</v>
      </c>
      <c r="Z48" s="121">
        <f t="shared" si="76"/>
        <v>0</v>
      </c>
      <c r="AA48" s="121">
        <f t="shared" si="76"/>
        <v>0</v>
      </c>
      <c r="AB48" s="121">
        <f t="shared" si="76"/>
        <v>0</v>
      </c>
      <c r="AC48" s="122">
        <f t="shared" si="76"/>
        <v>0</v>
      </c>
      <c r="AD48" s="121">
        <f t="shared" si="76"/>
        <v>0</v>
      </c>
      <c r="AE48" s="121">
        <f t="shared" si="76"/>
        <v>0</v>
      </c>
      <c r="AF48" s="121">
        <f t="shared" si="76"/>
        <v>0</v>
      </c>
      <c r="AG48" s="121">
        <f t="shared" si="76"/>
        <v>0</v>
      </c>
      <c r="AH48" s="121">
        <f t="shared" si="76"/>
        <v>0</v>
      </c>
      <c r="AI48" s="123">
        <f t="shared" si="80"/>
        <v>0</v>
      </c>
      <c r="AJ48" s="11" t="str">
        <f t="shared" si="81"/>
        <v/>
      </c>
    </row>
    <row r="49" spans="1:36" ht="15">
      <c r="A49" s="28" t="s">
        <v>64</v>
      </c>
      <c r="B49" s="42">
        <f t="shared" si="77"/>
        <v>0.28799999999999998</v>
      </c>
      <c r="C49" s="42">
        <f t="shared" si="77"/>
        <v>0</v>
      </c>
      <c r="D49" s="42">
        <f t="shared" si="77"/>
        <v>0</v>
      </c>
      <c r="E49" s="42">
        <f t="shared" si="77"/>
        <v>0</v>
      </c>
      <c r="F49" s="411">
        <v>0</v>
      </c>
      <c r="G49" s="42">
        <f t="shared" ref="G49:H53" si="82">G127+G153+G179+G205+G231+G257+G283+G309+G335+G361+G387+G413+G439</f>
        <v>0</v>
      </c>
      <c r="H49" s="42">
        <f t="shared" si="82"/>
        <v>0</v>
      </c>
      <c r="I49" s="38">
        <f t="shared" si="78"/>
        <v>0.28799999999999998</v>
      </c>
      <c r="K49" s="76" t="s">
        <v>64</v>
      </c>
      <c r="L49" s="42">
        <f t="shared" ref="L49:R53" si="83">L127+L153+L179+L205+L231+L257+L283+L309+L335+L361+L387+L413+L439</f>
        <v>0.28799999999999998</v>
      </c>
      <c r="M49" s="42">
        <f t="shared" si="83"/>
        <v>0</v>
      </c>
      <c r="N49" s="42">
        <f t="shared" si="83"/>
        <v>0</v>
      </c>
      <c r="O49" s="42">
        <f t="shared" si="83"/>
        <v>0</v>
      </c>
      <c r="P49" s="42">
        <f t="shared" si="83"/>
        <v>0</v>
      </c>
      <c r="Q49" s="42">
        <f t="shared" si="83"/>
        <v>0</v>
      </c>
      <c r="R49" s="42">
        <f t="shared" si="83"/>
        <v>0</v>
      </c>
      <c r="S49" s="86">
        <f t="shared" si="79"/>
        <v>0.28799999999999998</v>
      </c>
      <c r="U49" s="106" t="s">
        <v>62</v>
      </c>
      <c r="V49" s="117">
        <f t="shared" ref="V49:AH53" si="84">V127+V153+V179+V205+V231+V257+V283+V309+V335+V361+V387+V413+V439</f>
        <v>0.28799999999999998</v>
      </c>
      <c r="W49" s="117">
        <f t="shared" si="84"/>
        <v>0</v>
      </c>
      <c r="X49" s="117">
        <f t="shared" si="84"/>
        <v>0</v>
      </c>
      <c r="Y49" s="117">
        <f t="shared" si="84"/>
        <v>0</v>
      </c>
      <c r="Z49" s="117">
        <f t="shared" si="84"/>
        <v>0</v>
      </c>
      <c r="AA49" s="117">
        <f t="shared" si="84"/>
        <v>0</v>
      </c>
      <c r="AB49" s="117">
        <f t="shared" si="84"/>
        <v>0</v>
      </c>
      <c r="AC49" s="118">
        <f t="shared" si="84"/>
        <v>0</v>
      </c>
      <c r="AD49" s="117">
        <f t="shared" si="84"/>
        <v>0</v>
      </c>
      <c r="AE49" s="117">
        <f t="shared" si="84"/>
        <v>0</v>
      </c>
      <c r="AF49" s="117">
        <f t="shared" si="84"/>
        <v>0</v>
      </c>
      <c r="AG49" s="117">
        <f t="shared" si="84"/>
        <v>0</v>
      </c>
      <c r="AH49" s="117">
        <f t="shared" si="84"/>
        <v>0</v>
      </c>
      <c r="AI49" s="120">
        <f t="shared" si="80"/>
        <v>0.28799999999999998</v>
      </c>
      <c r="AJ49" s="11" t="str">
        <f t="shared" si="81"/>
        <v/>
      </c>
    </row>
    <row r="50" spans="1:36">
      <c r="A50" s="56" t="s">
        <v>23</v>
      </c>
      <c r="B50" s="60">
        <f t="shared" ref="B50:E53" si="85">B128+B154+B180+B206+B232+B258+B284+B310+B336+B362+B388+B414+B440</f>
        <v>0.28799999999999998</v>
      </c>
      <c r="C50" s="60">
        <f t="shared" si="85"/>
        <v>0</v>
      </c>
      <c r="D50" s="60">
        <f t="shared" si="85"/>
        <v>0</v>
      </c>
      <c r="E50" s="60">
        <f t="shared" si="85"/>
        <v>0</v>
      </c>
      <c r="F50" s="411">
        <v>0</v>
      </c>
      <c r="G50" s="60">
        <f t="shared" si="82"/>
        <v>0</v>
      </c>
      <c r="H50" s="60">
        <f t="shared" si="82"/>
        <v>0</v>
      </c>
      <c r="I50" s="62">
        <f t="shared" si="78"/>
        <v>0.28799999999999998</v>
      </c>
      <c r="K50" s="77" t="s">
        <v>23</v>
      </c>
      <c r="L50" s="90">
        <f t="shared" si="83"/>
        <v>0.28799999999999998</v>
      </c>
      <c r="M50" s="90">
        <f t="shared" si="83"/>
        <v>0</v>
      </c>
      <c r="N50" s="90">
        <f t="shared" si="83"/>
        <v>0</v>
      </c>
      <c r="O50" s="90">
        <f t="shared" si="83"/>
        <v>0</v>
      </c>
      <c r="P50" s="90">
        <f t="shared" si="83"/>
        <v>0</v>
      </c>
      <c r="Q50" s="90">
        <f t="shared" si="83"/>
        <v>0</v>
      </c>
      <c r="R50" s="90">
        <f t="shared" si="83"/>
        <v>0</v>
      </c>
      <c r="S50" s="92">
        <f t="shared" si="79"/>
        <v>0.28799999999999998</v>
      </c>
      <c r="U50" s="107" t="s">
        <v>66</v>
      </c>
      <c r="V50" s="124">
        <f t="shared" si="84"/>
        <v>0</v>
      </c>
      <c r="W50" s="124">
        <f t="shared" si="84"/>
        <v>0</v>
      </c>
      <c r="X50" s="124">
        <f t="shared" si="84"/>
        <v>0</v>
      </c>
      <c r="Y50" s="124">
        <f t="shared" si="84"/>
        <v>0</v>
      </c>
      <c r="Z50" s="124">
        <f t="shared" si="84"/>
        <v>0</v>
      </c>
      <c r="AA50" s="124">
        <f t="shared" si="84"/>
        <v>0</v>
      </c>
      <c r="AB50" s="124">
        <f t="shared" si="84"/>
        <v>0</v>
      </c>
      <c r="AC50" s="297">
        <f t="shared" si="84"/>
        <v>0</v>
      </c>
      <c r="AD50" s="124">
        <f t="shared" si="84"/>
        <v>0</v>
      </c>
      <c r="AE50" s="124">
        <f t="shared" si="84"/>
        <v>0</v>
      </c>
      <c r="AF50" s="124">
        <f t="shared" si="84"/>
        <v>0</v>
      </c>
      <c r="AG50" s="124">
        <f t="shared" si="84"/>
        <v>0</v>
      </c>
      <c r="AH50" s="124">
        <f t="shared" si="84"/>
        <v>0</v>
      </c>
      <c r="AI50" s="126">
        <f t="shared" si="80"/>
        <v>0</v>
      </c>
      <c r="AJ50" s="11" t="str">
        <f>IF(ABS(S50-AI50)&gt;0.3,S50-AI50,"")</f>
        <v/>
      </c>
    </row>
    <row r="51" spans="1:36">
      <c r="A51" s="57" t="s">
        <v>19</v>
      </c>
      <c r="B51" s="63">
        <f t="shared" si="85"/>
        <v>0</v>
      </c>
      <c r="C51" s="63">
        <f t="shared" si="85"/>
        <v>0</v>
      </c>
      <c r="D51" s="63">
        <f t="shared" si="85"/>
        <v>0</v>
      </c>
      <c r="E51" s="63">
        <f t="shared" si="85"/>
        <v>0</v>
      </c>
      <c r="F51" s="411">
        <v>0</v>
      </c>
      <c r="G51" s="63">
        <f t="shared" si="82"/>
        <v>0</v>
      </c>
      <c r="H51" s="63">
        <f t="shared" si="82"/>
        <v>0</v>
      </c>
      <c r="I51" s="65">
        <f t="shared" si="78"/>
        <v>0</v>
      </c>
      <c r="K51" s="78" t="s">
        <v>19</v>
      </c>
      <c r="L51" s="63">
        <f t="shared" si="83"/>
        <v>0</v>
      </c>
      <c r="M51" s="63">
        <f t="shared" si="83"/>
        <v>0</v>
      </c>
      <c r="N51" s="63">
        <f t="shared" si="83"/>
        <v>0</v>
      </c>
      <c r="O51" s="63">
        <f t="shared" si="83"/>
        <v>0</v>
      </c>
      <c r="P51" s="63">
        <f t="shared" si="83"/>
        <v>0</v>
      </c>
      <c r="Q51" s="63">
        <f t="shared" si="83"/>
        <v>0</v>
      </c>
      <c r="R51" s="63">
        <f t="shared" si="83"/>
        <v>0</v>
      </c>
      <c r="S51" s="94">
        <f t="shared" si="79"/>
        <v>0</v>
      </c>
      <c r="U51" s="108" t="s">
        <v>19</v>
      </c>
      <c r="V51" s="127">
        <f t="shared" si="84"/>
        <v>0</v>
      </c>
      <c r="W51" s="127">
        <f t="shared" si="84"/>
        <v>0</v>
      </c>
      <c r="X51" s="127">
        <f t="shared" si="84"/>
        <v>0</v>
      </c>
      <c r="Y51" s="127">
        <f t="shared" si="84"/>
        <v>0</v>
      </c>
      <c r="Z51" s="127">
        <f t="shared" si="84"/>
        <v>0</v>
      </c>
      <c r="AA51" s="127">
        <f t="shared" si="84"/>
        <v>0</v>
      </c>
      <c r="AB51" s="127">
        <f t="shared" si="84"/>
        <v>0</v>
      </c>
      <c r="AC51" s="298">
        <f t="shared" si="84"/>
        <v>0</v>
      </c>
      <c r="AD51" s="127">
        <f t="shared" si="84"/>
        <v>0</v>
      </c>
      <c r="AE51" s="127">
        <f t="shared" si="84"/>
        <v>0</v>
      </c>
      <c r="AF51" s="127">
        <f t="shared" si="84"/>
        <v>0</v>
      </c>
      <c r="AG51" s="127">
        <f t="shared" si="84"/>
        <v>0</v>
      </c>
      <c r="AH51" s="127">
        <f t="shared" si="84"/>
        <v>0</v>
      </c>
      <c r="AI51" s="129">
        <f t="shared" si="80"/>
        <v>0</v>
      </c>
      <c r="AJ51" s="11" t="str">
        <f t="shared" si="81"/>
        <v/>
      </c>
    </row>
    <row r="52" spans="1:36">
      <c r="A52" s="56" t="s">
        <v>20</v>
      </c>
      <c r="B52" s="60">
        <f t="shared" si="85"/>
        <v>0</v>
      </c>
      <c r="C52" s="60">
        <f t="shared" si="85"/>
        <v>0</v>
      </c>
      <c r="D52" s="60">
        <f t="shared" si="85"/>
        <v>0</v>
      </c>
      <c r="E52" s="60">
        <f t="shared" si="85"/>
        <v>0</v>
      </c>
      <c r="F52" s="411">
        <v>0</v>
      </c>
      <c r="G52" s="60">
        <f t="shared" si="82"/>
        <v>0</v>
      </c>
      <c r="H52" s="60">
        <f t="shared" si="82"/>
        <v>0</v>
      </c>
      <c r="I52" s="62">
        <f t="shared" si="78"/>
        <v>0</v>
      </c>
      <c r="K52" s="77" t="s">
        <v>20</v>
      </c>
      <c r="L52" s="90">
        <f t="shared" si="83"/>
        <v>0</v>
      </c>
      <c r="M52" s="90">
        <f t="shared" si="83"/>
        <v>0</v>
      </c>
      <c r="N52" s="90">
        <f t="shared" si="83"/>
        <v>0</v>
      </c>
      <c r="O52" s="90">
        <f t="shared" si="83"/>
        <v>0</v>
      </c>
      <c r="P52" s="90">
        <f t="shared" si="83"/>
        <v>0</v>
      </c>
      <c r="Q52" s="90">
        <f t="shared" si="83"/>
        <v>0</v>
      </c>
      <c r="R52" s="90">
        <f t="shared" si="83"/>
        <v>0</v>
      </c>
      <c r="S52" s="92">
        <f t="shared" si="79"/>
        <v>0</v>
      </c>
      <c r="U52" s="107" t="s">
        <v>20</v>
      </c>
      <c r="V52" s="124">
        <f t="shared" si="84"/>
        <v>0</v>
      </c>
      <c r="W52" s="124">
        <f t="shared" si="84"/>
        <v>0</v>
      </c>
      <c r="X52" s="124">
        <f t="shared" si="84"/>
        <v>0</v>
      </c>
      <c r="Y52" s="124">
        <f t="shared" si="84"/>
        <v>0</v>
      </c>
      <c r="Z52" s="124">
        <f t="shared" si="84"/>
        <v>0</v>
      </c>
      <c r="AA52" s="124">
        <f t="shared" si="84"/>
        <v>0</v>
      </c>
      <c r="AB52" s="124">
        <f t="shared" si="84"/>
        <v>0</v>
      </c>
      <c r="AC52" s="297">
        <f t="shared" si="84"/>
        <v>0</v>
      </c>
      <c r="AD52" s="124">
        <f t="shared" si="84"/>
        <v>0</v>
      </c>
      <c r="AE52" s="124">
        <f t="shared" si="84"/>
        <v>0</v>
      </c>
      <c r="AF52" s="124">
        <f t="shared" si="84"/>
        <v>0</v>
      </c>
      <c r="AG52" s="124">
        <f t="shared" si="84"/>
        <v>0</v>
      </c>
      <c r="AH52" s="124">
        <f t="shared" si="84"/>
        <v>0</v>
      </c>
      <c r="AI52" s="126">
        <f t="shared" si="80"/>
        <v>0</v>
      </c>
      <c r="AJ52" s="11" t="str">
        <f t="shared" si="81"/>
        <v/>
      </c>
    </row>
    <row r="53" spans="1:36" ht="15" thickBot="1">
      <c r="A53" s="58" t="s">
        <v>11</v>
      </c>
      <c r="B53" s="52">
        <f t="shared" si="85"/>
        <v>0</v>
      </c>
      <c r="C53" s="52">
        <f t="shared" si="85"/>
        <v>0</v>
      </c>
      <c r="D53" s="52">
        <f t="shared" si="85"/>
        <v>0</v>
      </c>
      <c r="E53" s="52">
        <f t="shared" si="85"/>
        <v>0</v>
      </c>
      <c r="F53" s="412">
        <v>0</v>
      </c>
      <c r="G53" s="52">
        <f t="shared" si="82"/>
        <v>0</v>
      </c>
      <c r="H53" s="52">
        <f t="shared" si="82"/>
        <v>0</v>
      </c>
      <c r="I53" s="67">
        <f t="shared" si="78"/>
        <v>0</v>
      </c>
      <c r="K53" s="79" t="s">
        <v>11</v>
      </c>
      <c r="L53" s="52">
        <f t="shared" si="83"/>
        <v>0</v>
      </c>
      <c r="M53" s="52">
        <f t="shared" si="83"/>
        <v>0</v>
      </c>
      <c r="N53" s="52">
        <f t="shared" si="83"/>
        <v>0</v>
      </c>
      <c r="O53" s="52">
        <f t="shared" si="83"/>
        <v>0</v>
      </c>
      <c r="P53" s="52">
        <f t="shared" si="83"/>
        <v>0</v>
      </c>
      <c r="Q53" s="52">
        <f t="shared" si="83"/>
        <v>0</v>
      </c>
      <c r="R53" s="52">
        <f t="shared" si="83"/>
        <v>0</v>
      </c>
      <c r="S53" s="96">
        <f t="shared" si="79"/>
        <v>0</v>
      </c>
      <c r="U53" s="108" t="s">
        <v>11</v>
      </c>
      <c r="V53" s="127">
        <f t="shared" si="84"/>
        <v>0</v>
      </c>
      <c r="W53" s="127">
        <f t="shared" si="84"/>
        <v>0</v>
      </c>
      <c r="X53" s="127">
        <f t="shared" si="84"/>
        <v>0</v>
      </c>
      <c r="Y53" s="127">
        <f t="shared" si="84"/>
        <v>0</v>
      </c>
      <c r="Z53" s="127">
        <f t="shared" si="84"/>
        <v>0</v>
      </c>
      <c r="AA53" s="127">
        <f t="shared" si="84"/>
        <v>0</v>
      </c>
      <c r="AB53" s="127">
        <f t="shared" si="84"/>
        <v>0</v>
      </c>
      <c r="AC53" s="298">
        <f t="shared" si="84"/>
        <v>0</v>
      </c>
      <c r="AD53" s="127">
        <f t="shared" si="84"/>
        <v>0</v>
      </c>
      <c r="AE53" s="127">
        <f t="shared" si="84"/>
        <v>0</v>
      </c>
      <c r="AF53" s="127">
        <f t="shared" si="84"/>
        <v>0</v>
      </c>
      <c r="AG53" s="127">
        <f t="shared" si="84"/>
        <v>0</v>
      </c>
      <c r="AH53" s="127">
        <f t="shared" si="84"/>
        <v>0</v>
      </c>
      <c r="AI53" s="129">
        <f t="shared" si="80"/>
        <v>0</v>
      </c>
      <c r="AJ53" s="11" t="str">
        <f t="shared" si="81"/>
        <v/>
      </c>
    </row>
    <row r="54" spans="1:36" ht="15">
      <c r="A54" s="33" t="s">
        <v>26</v>
      </c>
      <c r="B54" s="68">
        <f>SUM(B33:B49)</f>
        <v>3234.1497827350122</v>
      </c>
      <c r="C54" s="68">
        <f t="shared" ref="C54:I54" si="86">SUM(C33:C49)</f>
        <v>3226.6138485707361</v>
      </c>
      <c r="D54" s="68">
        <f t="shared" si="86"/>
        <v>1865.1574700590493</v>
      </c>
      <c r="E54" s="68">
        <f t="shared" si="86"/>
        <v>4965.187608655564</v>
      </c>
      <c r="F54" s="68">
        <f t="shared" si="86"/>
        <v>0</v>
      </c>
      <c r="G54" s="68">
        <f t="shared" si="86"/>
        <v>538.04972590039756</v>
      </c>
      <c r="H54" s="69">
        <f t="shared" si="86"/>
        <v>22.757413797790981</v>
      </c>
      <c r="I54" s="38">
        <f t="shared" si="86"/>
        <v>13851.915849718551</v>
      </c>
      <c r="K54" s="80" t="s">
        <v>26</v>
      </c>
      <c r="L54" s="68">
        <f>SUM(L33:L49)</f>
        <v>3234.1497827350122</v>
      </c>
      <c r="M54" s="68">
        <f t="shared" ref="M54:S54" si="87">SUM(M33:M49)</f>
        <v>3226.6138485707361</v>
      </c>
      <c r="N54" s="68">
        <f t="shared" si="87"/>
        <v>1865.1574700590493</v>
      </c>
      <c r="O54" s="68">
        <f t="shared" si="87"/>
        <v>4965.187608655564</v>
      </c>
      <c r="P54" s="68">
        <f t="shared" si="87"/>
        <v>2897.6096130428386</v>
      </c>
      <c r="Q54" s="68">
        <f t="shared" si="87"/>
        <v>538.04972590039756</v>
      </c>
      <c r="R54" s="69">
        <f t="shared" si="87"/>
        <v>22.757413797790981</v>
      </c>
      <c r="S54" s="97">
        <f t="shared" si="87"/>
        <v>16749.52546276139</v>
      </c>
      <c r="T54" s="1" t="str">
        <f>IF(ABS(S54-AI54)&gt;0.01,S54-AI54,"")</f>
        <v/>
      </c>
      <c r="U54" s="109" t="s">
        <v>63</v>
      </c>
      <c r="V54" s="130">
        <f>SUM(V33:V49)</f>
        <v>2511.8145482307496</v>
      </c>
      <c r="W54" s="130">
        <f t="shared" ref="W54:AH54" si="88">SUM(W33:W49)</f>
        <v>348.72169090363263</v>
      </c>
      <c r="X54" s="130">
        <f t="shared" si="88"/>
        <v>538.04972590039756</v>
      </c>
      <c r="Y54" s="130">
        <f t="shared" si="88"/>
        <v>3226.6138485707361</v>
      </c>
      <c r="Z54" s="130">
        <f t="shared" si="88"/>
        <v>1382.0422705902433</v>
      </c>
      <c r="AA54" s="130">
        <f t="shared" si="88"/>
        <v>4668.2188494894508</v>
      </c>
      <c r="AB54" s="130">
        <f t="shared" si="88"/>
        <v>2897.6096130428386</v>
      </c>
      <c r="AC54" s="130">
        <f t="shared" si="88"/>
        <v>1176.4549160333395</v>
      </c>
      <c r="AD54" s="131">
        <f t="shared" si="88"/>
        <v>373.61354360062973</v>
      </c>
      <c r="AE54" s="131">
        <f t="shared" si="88"/>
        <v>258.507509459917</v>
      </c>
      <c r="AF54" s="131">
        <f t="shared" si="88"/>
        <v>22.757413797790981</v>
      </c>
      <c r="AG54" s="131">
        <f t="shared" si="88"/>
        <v>483.11519946880628</v>
      </c>
      <c r="AH54" s="131">
        <f t="shared" si="88"/>
        <v>38.461249706195375</v>
      </c>
      <c r="AI54" s="132">
        <f>SUM(V54:AC54)</f>
        <v>16749.52546276139</v>
      </c>
      <c r="AJ54" s="11" t="str">
        <f t="shared" si="81"/>
        <v/>
      </c>
    </row>
    <row r="55" spans="1:36" s="9" customFormat="1" ht="15.75" thickBot="1">
      <c r="A55" s="30" t="s">
        <v>88</v>
      </c>
      <c r="B55" s="47">
        <f>IF($I54=0,"-",B54/$I54)</f>
        <v>0.23348032270934746</v>
      </c>
      <c r="C55" s="47">
        <f t="shared" ref="C55:H55" si="89">IF($I54=0,"-",C54/$I54)</f>
        <v>0.23293628719498002</v>
      </c>
      <c r="D55" s="47">
        <f t="shared" si="89"/>
        <v>0.13464978348803255</v>
      </c>
      <c r="E55" s="47">
        <f t="shared" si="89"/>
        <v>0.35844771672912296</v>
      </c>
      <c r="F55" s="47">
        <f t="shared" si="89"/>
        <v>0</v>
      </c>
      <c r="G55" s="47">
        <f t="shared" si="89"/>
        <v>3.884298256918229E-2</v>
      </c>
      <c r="H55" s="70">
        <f t="shared" si="89"/>
        <v>1.6429073093346418E-3</v>
      </c>
      <c r="I55" s="48">
        <f>SUM(B55:H55)</f>
        <v>1</v>
      </c>
      <c r="J55" s="5"/>
      <c r="K55" s="81" t="s">
        <v>88</v>
      </c>
      <c r="L55" s="98">
        <f>IF($S54=0,"-",L54/$S54)</f>
        <v>0.19308903944325942</v>
      </c>
      <c r="M55" s="98">
        <f t="shared" ref="M55:R55" si="90">IF($S54=0,"-",M54/$S54)</f>
        <v>0.19263912017951487</v>
      </c>
      <c r="N55" s="98">
        <f t="shared" si="90"/>
        <v>0.11135583955532267</v>
      </c>
      <c r="O55" s="98">
        <f t="shared" si="90"/>
        <v>0.29643750921149886</v>
      </c>
      <c r="P55" s="98">
        <f t="shared" si="90"/>
        <v>0.17299651978111191</v>
      </c>
      <c r="Q55" s="98">
        <f t="shared" si="90"/>
        <v>3.212328176679536E-2</v>
      </c>
      <c r="R55" s="99">
        <f t="shared" si="90"/>
        <v>1.358690062496798E-3</v>
      </c>
      <c r="S55" s="100">
        <f>SUM(L55:R55)</f>
        <v>0.99999999999999989</v>
      </c>
      <c r="T55" s="1"/>
      <c r="U55" s="110" t="s">
        <v>88</v>
      </c>
      <c r="V55" s="133">
        <f>+V54/$AI54</f>
        <v>0.14996332605453064</v>
      </c>
      <c r="W55" s="133">
        <f t="shared" ref="W55:AH55" si="91">+W54/$AI54</f>
        <v>2.0819795263987202E-2</v>
      </c>
      <c r="X55" s="133">
        <f t="shared" si="91"/>
        <v>3.212328176679536E-2</v>
      </c>
      <c r="Y55" s="133">
        <f t="shared" si="91"/>
        <v>0.19263912017951487</v>
      </c>
      <c r="Z55" s="133">
        <f t="shared" si="91"/>
        <v>8.2512323926005396E-2</v>
      </c>
      <c r="AA55" s="133">
        <f t="shared" si="91"/>
        <v>0.27870752875167309</v>
      </c>
      <c r="AB55" s="133">
        <f t="shared" si="91"/>
        <v>0.17299651978111191</v>
      </c>
      <c r="AC55" s="133">
        <f t="shared" si="91"/>
        <v>7.0238104276381372E-2</v>
      </c>
      <c r="AD55" s="133">
        <f t="shared" si="91"/>
        <v>2.2305918124741569E-2</v>
      </c>
      <c r="AE55" s="133">
        <f t="shared" si="91"/>
        <v>1.5433721393161098E-2</v>
      </c>
      <c r="AF55" s="133">
        <f t="shared" si="91"/>
        <v>1.358690062496798E-3</v>
      </c>
      <c r="AG55" s="133">
        <f t="shared" si="91"/>
        <v>2.8843515629317303E-2</v>
      </c>
      <c r="AH55" s="133">
        <f t="shared" si="91"/>
        <v>2.2962590666645972E-3</v>
      </c>
      <c r="AI55" s="134">
        <f>SUM(V55:AC55)</f>
        <v>0.99999999999999978</v>
      </c>
      <c r="AJ55" s="10" t="str">
        <f>IF(ABS(S55-AI55)&gt;0.001,S55-AI55,"")</f>
        <v/>
      </c>
    </row>
    <row r="56" spans="1:36" ht="15" thickBot="1">
      <c r="A56"/>
      <c r="B56" s="49"/>
      <c r="C56" s="49"/>
      <c r="D56" s="49"/>
      <c r="E56" s="49"/>
      <c r="F56" s="49"/>
      <c r="G56" s="49"/>
      <c r="H56" s="49"/>
      <c r="I56" s="49"/>
      <c r="K56"/>
      <c r="L56" s="49"/>
      <c r="M56" s="49"/>
      <c r="N56" s="49"/>
      <c r="O56" s="49"/>
      <c r="P56" s="49"/>
      <c r="Q56" s="49"/>
      <c r="R56" s="49"/>
      <c r="S56" s="49"/>
      <c r="U56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135"/>
    </row>
    <row r="57" spans="1:36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  <c r="K57" s="406" t="s">
        <v>52</v>
      </c>
      <c r="L57" s="83" t="s">
        <v>0</v>
      </c>
      <c r="M57" s="83" t="s">
        <v>1</v>
      </c>
      <c r="N57" s="83" t="s">
        <v>2</v>
      </c>
      <c r="O57" s="83" t="s">
        <v>3</v>
      </c>
      <c r="P57" s="83" t="s">
        <v>27</v>
      </c>
      <c r="Q57" s="83" t="s">
        <v>4</v>
      </c>
      <c r="R57" s="83" t="s">
        <v>5</v>
      </c>
      <c r="S57" s="84" t="s">
        <v>6</v>
      </c>
      <c r="U57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135"/>
    </row>
    <row r="58" spans="1:36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  <c r="K58" s="407" t="s">
        <v>52</v>
      </c>
      <c r="L58" s="389" t="s">
        <v>69</v>
      </c>
      <c r="M58" s="390"/>
      <c r="N58" s="390"/>
      <c r="O58" s="390"/>
      <c r="P58" s="390"/>
      <c r="Q58" s="390"/>
      <c r="R58" s="390"/>
      <c r="S58" s="391"/>
      <c r="U58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135"/>
    </row>
    <row r="59" spans="1:36" ht="15">
      <c r="A59" s="25" t="s">
        <v>7</v>
      </c>
      <c r="B59" s="397"/>
      <c r="C59" s="398"/>
      <c r="D59" s="398"/>
      <c r="E59" s="399"/>
      <c r="F59" s="36">
        <f>F449+F475+F501+F527+F553</f>
        <v>0.35961961710710444</v>
      </c>
      <c r="G59" s="397"/>
      <c r="H59" s="399"/>
      <c r="I59" s="38">
        <f>SUM(B59:H59)</f>
        <v>0.35961961710710444</v>
      </c>
      <c r="K59" s="82" t="s">
        <v>7</v>
      </c>
      <c r="L59" s="397"/>
      <c r="M59" s="398"/>
      <c r="N59" s="398"/>
      <c r="O59" s="399"/>
      <c r="P59" s="36">
        <f>P449+P475+P501+P527+P553</f>
        <v>0</v>
      </c>
      <c r="Q59" s="397"/>
      <c r="R59" s="419"/>
      <c r="S59" s="102">
        <f>SUM(L59:R59)</f>
        <v>0</v>
      </c>
      <c r="U5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135"/>
    </row>
    <row r="60" spans="1:36" ht="15">
      <c r="A60" s="26" t="s">
        <v>8</v>
      </c>
      <c r="B60" s="400"/>
      <c r="C60" s="401"/>
      <c r="D60" s="401"/>
      <c r="E60" s="402"/>
      <c r="F60" s="39">
        <f t="shared" ref="F60:F79" si="92">F450+F476+F502+F528+F554</f>
        <v>0</v>
      </c>
      <c r="G60" s="400"/>
      <c r="H60" s="402"/>
      <c r="I60" s="41">
        <f t="shared" ref="I60:I79" si="93">SUM(B60:H60)</f>
        <v>0</v>
      </c>
      <c r="K60" s="74" t="s">
        <v>8</v>
      </c>
      <c r="L60" s="400"/>
      <c r="M60" s="401"/>
      <c r="N60" s="401"/>
      <c r="O60" s="402"/>
      <c r="P60" s="87">
        <f t="shared" ref="P60:P79" si="94">P450+P476+P502+P528+P554</f>
        <v>0</v>
      </c>
      <c r="Q60" s="400"/>
      <c r="R60" s="420"/>
      <c r="S60" s="89">
        <f t="shared" ref="S60:S79" si="95">SUM(L60:R60)</f>
        <v>0</v>
      </c>
      <c r="U60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135"/>
    </row>
    <row r="61" spans="1:36" ht="14.25" customHeight="1">
      <c r="A61" s="27" t="s">
        <v>10</v>
      </c>
      <c r="B61" s="400"/>
      <c r="C61" s="401"/>
      <c r="D61" s="401"/>
      <c r="E61" s="402"/>
      <c r="F61" s="42">
        <f t="shared" si="92"/>
        <v>0</v>
      </c>
      <c r="G61" s="400"/>
      <c r="H61" s="402"/>
      <c r="I61" s="38">
        <f t="shared" si="93"/>
        <v>0</v>
      </c>
      <c r="K61" s="75" t="s">
        <v>10</v>
      </c>
      <c r="L61" s="400"/>
      <c r="M61" s="401"/>
      <c r="N61" s="401"/>
      <c r="O61" s="402"/>
      <c r="P61" s="42">
        <f t="shared" si="94"/>
        <v>0</v>
      </c>
      <c r="Q61" s="400"/>
      <c r="R61" s="420"/>
      <c r="S61" s="86">
        <f t="shared" si="95"/>
        <v>0</v>
      </c>
      <c r="U61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135"/>
    </row>
    <row r="62" spans="1:36" ht="14.25" customHeight="1">
      <c r="A62" s="26" t="s">
        <v>56</v>
      </c>
      <c r="B62" s="400"/>
      <c r="C62" s="401"/>
      <c r="D62" s="401"/>
      <c r="E62" s="402"/>
      <c r="F62" s="39">
        <f t="shared" si="92"/>
        <v>0</v>
      </c>
      <c r="G62" s="400"/>
      <c r="H62" s="402"/>
      <c r="I62" s="41">
        <f t="shared" si="93"/>
        <v>0</v>
      </c>
      <c r="K62" s="74" t="s">
        <v>56</v>
      </c>
      <c r="L62" s="400"/>
      <c r="M62" s="401"/>
      <c r="N62" s="401"/>
      <c r="O62" s="402"/>
      <c r="P62" s="87">
        <f t="shared" si="94"/>
        <v>0</v>
      </c>
      <c r="Q62" s="400"/>
      <c r="R62" s="420"/>
      <c r="S62" s="89">
        <f t="shared" si="95"/>
        <v>0</v>
      </c>
      <c r="U62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135"/>
    </row>
    <row r="63" spans="1:36" ht="15">
      <c r="A63" s="27" t="s">
        <v>16</v>
      </c>
      <c r="B63" s="400"/>
      <c r="C63" s="401"/>
      <c r="D63" s="401"/>
      <c r="E63" s="402"/>
      <c r="F63" s="42">
        <f t="shared" si="92"/>
        <v>0</v>
      </c>
      <c r="G63" s="400"/>
      <c r="H63" s="402"/>
      <c r="I63" s="38">
        <f t="shared" si="93"/>
        <v>0</v>
      </c>
      <c r="K63" s="75" t="s">
        <v>16</v>
      </c>
      <c r="L63" s="400"/>
      <c r="M63" s="401"/>
      <c r="N63" s="401"/>
      <c r="O63" s="402"/>
      <c r="P63" s="42">
        <f t="shared" si="94"/>
        <v>0</v>
      </c>
      <c r="Q63" s="400"/>
      <c r="R63" s="420"/>
      <c r="S63" s="86">
        <f t="shared" si="95"/>
        <v>0</v>
      </c>
      <c r="U63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135"/>
    </row>
    <row r="64" spans="1:36" ht="15">
      <c r="A64" s="26" t="s">
        <v>70</v>
      </c>
      <c r="B64" s="400"/>
      <c r="C64" s="401"/>
      <c r="D64" s="401"/>
      <c r="E64" s="402"/>
      <c r="F64" s="39">
        <f t="shared" si="92"/>
        <v>0</v>
      </c>
      <c r="G64" s="400"/>
      <c r="H64" s="402"/>
      <c r="I64" s="41">
        <f t="shared" si="93"/>
        <v>0</v>
      </c>
      <c r="K64" s="74" t="s">
        <v>70</v>
      </c>
      <c r="L64" s="400"/>
      <c r="M64" s="401"/>
      <c r="N64" s="401"/>
      <c r="O64" s="402"/>
      <c r="P64" s="87">
        <f t="shared" si="94"/>
        <v>0</v>
      </c>
      <c r="Q64" s="400"/>
      <c r="R64" s="420"/>
      <c r="S64" s="89">
        <f t="shared" si="95"/>
        <v>0</v>
      </c>
      <c r="U64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135"/>
    </row>
    <row r="65" spans="1:35" ht="15">
      <c r="A65" s="27" t="s">
        <v>58</v>
      </c>
      <c r="B65" s="400"/>
      <c r="C65" s="401"/>
      <c r="D65" s="401"/>
      <c r="E65" s="402"/>
      <c r="F65" s="42">
        <f t="shared" si="92"/>
        <v>31736.12306907538</v>
      </c>
      <c r="G65" s="400"/>
      <c r="H65" s="402"/>
      <c r="I65" s="38">
        <f t="shared" si="93"/>
        <v>31736.12306907538</v>
      </c>
      <c r="K65" s="75" t="s">
        <v>58</v>
      </c>
      <c r="L65" s="400"/>
      <c r="M65" s="401"/>
      <c r="N65" s="401"/>
      <c r="O65" s="402"/>
      <c r="P65" s="42">
        <f t="shared" si="94"/>
        <v>8707.3651519170871</v>
      </c>
      <c r="Q65" s="400"/>
      <c r="R65" s="420"/>
      <c r="S65" s="86">
        <f t="shared" si="95"/>
        <v>8707.3651519170871</v>
      </c>
      <c r="U65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135"/>
    </row>
    <row r="66" spans="1:35" ht="15">
      <c r="A66" s="26" t="s">
        <v>12</v>
      </c>
      <c r="B66" s="400"/>
      <c r="C66" s="401"/>
      <c r="D66" s="401"/>
      <c r="E66" s="402"/>
      <c r="F66" s="39">
        <f t="shared" si="92"/>
        <v>13009.979053057983</v>
      </c>
      <c r="G66" s="400"/>
      <c r="H66" s="402"/>
      <c r="I66" s="41">
        <f t="shared" si="93"/>
        <v>13009.979053057983</v>
      </c>
      <c r="K66" s="74" t="s">
        <v>12</v>
      </c>
      <c r="L66" s="400"/>
      <c r="M66" s="401"/>
      <c r="N66" s="401"/>
      <c r="O66" s="402"/>
      <c r="P66" s="87">
        <f t="shared" si="94"/>
        <v>4048.9592227006037</v>
      </c>
      <c r="Q66" s="400"/>
      <c r="R66" s="420"/>
      <c r="S66" s="89">
        <f t="shared" si="95"/>
        <v>4048.9592227006037</v>
      </c>
      <c r="U66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135"/>
    </row>
    <row r="67" spans="1:35" ht="15">
      <c r="A67" s="27" t="s">
        <v>59</v>
      </c>
      <c r="B67" s="400"/>
      <c r="C67" s="401"/>
      <c r="D67" s="401"/>
      <c r="E67" s="402"/>
      <c r="F67" s="42">
        <f t="shared" si="92"/>
        <v>3.8916207794605984</v>
      </c>
      <c r="G67" s="400"/>
      <c r="H67" s="402"/>
      <c r="I67" s="38">
        <f t="shared" si="93"/>
        <v>3.8916207794605984</v>
      </c>
      <c r="K67" s="75" t="s">
        <v>59</v>
      </c>
      <c r="L67" s="400"/>
      <c r="M67" s="401"/>
      <c r="N67" s="401"/>
      <c r="O67" s="402"/>
      <c r="P67" s="42">
        <f t="shared" si="94"/>
        <v>-4.7184478546569153E-16</v>
      </c>
      <c r="Q67" s="400"/>
      <c r="R67" s="420"/>
      <c r="S67" s="86">
        <f t="shared" si="95"/>
        <v>-4.7184478546569153E-16</v>
      </c>
      <c r="U67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135"/>
    </row>
    <row r="68" spans="1:35" ht="15">
      <c r="A68" s="26" t="s">
        <v>17</v>
      </c>
      <c r="B68" s="400"/>
      <c r="C68" s="401"/>
      <c r="D68" s="401"/>
      <c r="E68" s="402"/>
      <c r="F68" s="39">
        <f t="shared" si="92"/>
        <v>844.03625660821706</v>
      </c>
      <c r="G68" s="400"/>
      <c r="H68" s="402"/>
      <c r="I68" s="41">
        <f t="shared" si="93"/>
        <v>844.03625660821706</v>
      </c>
      <c r="K68" s="74" t="s">
        <v>17</v>
      </c>
      <c r="L68" s="400"/>
      <c r="M68" s="401"/>
      <c r="N68" s="401"/>
      <c r="O68" s="402"/>
      <c r="P68" s="87">
        <f t="shared" si="94"/>
        <v>837.17471303827585</v>
      </c>
      <c r="Q68" s="400"/>
      <c r="R68" s="420"/>
      <c r="S68" s="89">
        <f t="shared" si="95"/>
        <v>837.17471303827585</v>
      </c>
      <c r="U68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135"/>
    </row>
    <row r="69" spans="1:35" ht="15">
      <c r="A69" s="27" t="s">
        <v>139</v>
      </c>
      <c r="B69" s="400"/>
      <c r="C69" s="401"/>
      <c r="D69" s="401"/>
      <c r="E69" s="402"/>
      <c r="F69" s="42">
        <f t="shared" si="92"/>
        <v>18.424812586894472</v>
      </c>
      <c r="G69" s="400"/>
      <c r="H69" s="402"/>
      <c r="I69" s="38">
        <f t="shared" si="93"/>
        <v>18.424812586894472</v>
      </c>
      <c r="K69" s="75" t="s">
        <v>139</v>
      </c>
      <c r="L69" s="400"/>
      <c r="M69" s="401"/>
      <c r="N69" s="401"/>
      <c r="O69" s="402"/>
      <c r="P69" s="42">
        <f t="shared" si="94"/>
        <v>9.4719607556995218</v>
      </c>
      <c r="Q69" s="400"/>
      <c r="R69" s="420"/>
      <c r="S69" s="86">
        <f t="shared" si="95"/>
        <v>9.4719607556995218</v>
      </c>
      <c r="U6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135"/>
    </row>
    <row r="70" spans="1:35" ht="15">
      <c r="A70" s="26" t="s">
        <v>25</v>
      </c>
      <c r="B70" s="400"/>
      <c r="C70" s="401"/>
      <c r="D70" s="401"/>
      <c r="E70" s="402"/>
      <c r="F70" s="39">
        <f t="shared" si="92"/>
        <v>2466.6451032767836</v>
      </c>
      <c r="G70" s="400"/>
      <c r="H70" s="402"/>
      <c r="I70" s="41">
        <f t="shared" si="93"/>
        <v>2466.6451032767836</v>
      </c>
      <c r="K70" s="74" t="s">
        <v>25</v>
      </c>
      <c r="L70" s="400"/>
      <c r="M70" s="401"/>
      <c r="N70" s="401"/>
      <c r="O70" s="402"/>
      <c r="P70" s="87">
        <f t="shared" si="94"/>
        <v>4.8494541715626838E-13</v>
      </c>
      <c r="Q70" s="400"/>
      <c r="R70" s="420"/>
      <c r="S70" s="89">
        <f t="shared" si="95"/>
        <v>4.8494541715626838E-13</v>
      </c>
      <c r="U70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135"/>
    </row>
    <row r="71" spans="1:35" ht="15">
      <c r="A71" s="27" t="s">
        <v>24</v>
      </c>
      <c r="B71" s="400"/>
      <c r="C71" s="401"/>
      <c r="D71" s="401"/>
      <c r="E71" s="402"/>
      <c r="F71" s="42">
        <f t="shared" si="92"/>
        <v>0</v>
      </c>
      <c r="G71" s="400"/>
      <c r="H71" s="402"/>
      <c r="I71" s="38">
        <f t="shared" si="93"/>
        <v>0</v>
      </c>
      <c r="K71" s="75" t="s">
        <v>24</v>
      </c>
      <c r="L71" s="400"/>
      <c r="M71" s="401"/>
      <c r="N71" s="401"/>
      <c r="O71" s="402"/>
      <c r="P71" s="42">
        <f t="shared" si="94"/>
        <v>5.1159076974727213E-13</v>
      </c>
      <c r="Q71" s="400"/>
      <c r="R71" s="420"/>
      <c r="S71" s="86">
        <f t="shared" si="95"/>
        <v>5.1159076974727213E-13</v>
      </c>
      <c r="U71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135"/>
    </row>
    <row r="72" spans="1:35" ht="15">
      <c r="A72" s="26" t="s">
        <v>60</v>
      </c>
      <c r="B72" s="400"/>
      <c r="C72" s="401"/>
      <c r="D72" s="401"/>
      <c r="E72" s="402"/>
      <c r="F72" s="39">
        <f t="shared" si="92"/>
        <v>0</v>
      </c>
      <c r="G72" s="400"/>
      <c r="H72" s="402"/>
      <c r="I72" s="41">
        <f t="shared" si="93"/>
        <v>0</v>
      </c>
      <c r="K72" s="74" t="s">
        <v>60</v>
      </c>
      <c r="L72" s="400"/>
      <c r="M72" s="401"/>
      <c r="N72" s="401"/>
      <c r="O72" s="402"/>
      <c r="P72" s="87">
        <f t="shared" si="94"/>
        <v>-2.3203661214665772E-14</v>
      </c>
      <c r="Q72" s="400"/>
      <c r="R72" s="420"/>
      <c r="S72" s="89">
        <f t="shared" si="95"/>
        <v>-2.3203661214665772E-14</v>
      </c>
      <c r="U72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135"/>
    </row>
    <row r="73" spans="1:35" ht="15">
      <c r="A73" s="27" t="s">
        <v>22</v>
      </c>
      <c r="B73" s="400"/>
      <c r="C73" s="401"/>
      <c r="D73" s="401"/>
      <c r="E73" s="402"/>
      <c r="F73" s="50">
        <f t="shared" si="92"/>
        <v>2446.5193047066923</v>
      </c>
      <c r="G73" s="400"/>
      <c r="H73" s="402"/>
      <c r="I73" s="38">
        <f t="shared" si="93"/>
        <v>2446.5193047066923</v>
      </c>
      <c r="K73" s="75" t="s">
        <v>22</v>
      </c>
      <c r="L73" s="400"/>
      <c r="M73" s="401"/>
      <c r="N73" s="401"/>
      <c r="O73" s="402"/>
      <c r="P73" s="42">
        <f t="shared" si="94"/>
        <v>1037.22712176094</v>
      </c>
      <c r="Q73" s="400"/>
      <c r="R73" s="420"/>
      <c r="S73" s="86">
        <f t="shared" si="95"/>
        <v>1037.22712176094</v>
      </c>
      <c r="U73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135"/>
    </row>
    <row r="74" spans="1:35" ht="15">
      <c r="A74" s="26" t="s">
        <v>21</v>
      </c>
      <c r="B74" s="400"/>
      <c r="C74" s="401"/>
      <c r="D74" s="401"/>
      <c r="E74" s="402"/>
      <c r="F74" s="39">
        <f t="shared" si="92"/>
        <v>0</v>
      </c>
      <c r="G74" s="400"/>
      <c r="H74" s="402"/>
      <c r="I74" s="41">
        <f t="shared" si="93"/>
        <v>0</v>
      </c>
      <c r="K74" s="74" t="s">
        <v>21</v>
      </c>
      <c r="L74" s="400"/>
      <c r="M74" s="401"/>
      <c r="N74" s="401"/>
      <c r="O74" s="402"/>
      <c r="P74" s="87">
        <f t="shared" si="94"/>
        <v>0</v>
      </c>
      <c r="Q74" s="400"/>
      <c r="R74" s="420"/>
      <c r="S74" s="89">
        <f t="shared" si="95"/>
        <v>0</v>
      </c>
      <c r="U74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135"/>
    </row>
    <row r="75" spans="1:35" ht="15">
      <c r="A75" s="28" t="s">
        <v>64</v>
      </c>
      <c r="B75" s="400"/>
      <c r="C75" s="401"/>
      <c r="D75" s="401"/>
      <c r="E75" s="402"/>
      <c r="F75" s="42">
        <f t="shared" si="92"/>
        <v>0</v>
      </c>
      <c r="G75" s="400"/>
      <c r="H75" s="402"/>
      <c r="I75" s="38">
        <f t="shared" si="93"/>
        <v>0</v>
      </c>
      <c r="K75" s="76" t="s">
        <v>64</v>
      </c>
      <c r="L75" s="400"/>
      <c r="M75" s="401"/>
      <c r="N75" s="401"/>
      <c r="O75" s="402"/>
      <c r="P75" s="42">
        <f t="shared" si="94"/>
        <v>0</v>
      </c>
      <c r="Q75" s="400"/>
      <c r="R75" s="420"/>
      <c r="S75" s="86">
        <f t="shared" si="95"/>
        <v>0</v>
      </c>
      <c r="U75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135"/>
    </row>
    <row r="76" spans="1:35">
      <c r="A76" s="56" t="s">
        <v>23</v>
      </c>
      <c r="B76" s="400"/>
      <c r="C76" s="401"/>
      <c r="D76" s="401"/>
      <c r="E76" s="402"/>
      <c r="F76" s="60">
        <f t="shared" si="92"/>
        <v>0</v>
      </c>
      <c r="G76" s="400"/>
      <c r="H76" s="402"/>
      <c r="I76" s="62">
        <f t="shared" si="93"/>
        <v>0</v>
      </c>
      <c r="K76" s="77" t="s">
        <v>23</v>
      </c>
      <c r="L76" s="400"/>
      <c r="M76" s="401"/>
      <c r="N76" s="401"/>
      <c r="O76" s="402"/>
      <c r="P76" s="90">
        <f t="shared" si="94"/>
        <v>0</v>
      </c>
      <c r="Q76" s="400"/>
      <c r="R76" s="420"/>
      <c r="S76" s="92">
        <f t="shared" si="95"/>
        <v>0</v>
      </c>
      <c r="U76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135"/>
    </row>
    <row r="77" spans="1:35">
      <c r="A77" s="57" t="s">
        <v>19</v>
      </c>
      <c r="B77" s="400"/>
      <c r="C77" s="401"/>
      <c r="D77" s="401"/>
      <c r="E77" s="402"/>
      <c r="F77" s="63">
        <f t="shared" si="92"/>
        <v>0</v>
      </c>
      <c r="G77" s="400"/>
      <c r="H77" s="402"/>
      <c r="I77" s="65">
        <f t="shared" si="93"/>
        <v>0</v>
      </c>
      <c r="K77" s="78" t="s">
        <v>19</v>
      </c>
      <c r="L77" s="400"/>
      <c r="M77" s="401"/>
      <c r="N77" s="401"/>
      <c r="O77" s="402"/>
      <c r="P77" s="63">
        <f t="shared" si="94"/>
        <v>0</v>
      </c>
      <c r="Q77" s="400"/>
      <c r="R77" s="420"/>
      <c r="S77" s="94">
        <f t="shared" si="95"/>
        <v>0</v>
      </c>
      <c r="U77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135"/>
    </row>
    <row r="78" spans="1:35">
      <c r="A78" s="56" t="s">
        <v>20</v>
      </c>
      <c r="B78" s="400"/>
      <c r="C78" s="401"/>
      <c r="D78" s="401"/>
      <c r="E78" s="402"/>
      <c r="F78" s="60">
        <f t="shared" si="92"/>
        <v>0</v>
      </c>
      <c r="G78" s="400"/>
      <c r="H78" s="402"/>
      <c r="I78" s="62">
        <f t="shared" si="93"/>
        <v>0</v>
      </c>
      <c r="K78" s="77" t="s">
        <v>20</v>
      </c>
      <c r="L78" s="400"/>
      <c r="M78" s="401"/>
      <c r="N78" s="401"/>
      <c r="O78" s="402"/>
      <c r="P78" s="90">
        <f t="shared" si="94"/>
        <v>0</v>
      </c>
      <c r="Q78" s="400"/>
      <c r="R78" s="420"/>
      <c r="S78" s="92">
        <f t="shared" si="95"/>
        <v>0</v>
      </c>
      <c r="U78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135"/>
    </row>
    <row r="79" spans="1:35" ht="15" thickBot="1">
      <c r="A79" s="58" t="s">
        <v>11</v>
      </c>
      <c r="B79" s="403"/>
      <c r="C79" s="404"/>
      <c r="D79" s="404"/>
      <c r="E79" s="405"/>
      <c r="F79" s="52">
        <f t="shared" si="92"/>
        <v>0</v>
      </c>
      <c r="G79" s="403"/>
      <c r="H79" s="405"/>
      <c r="I79" s="67">
        <f t="shared" si="93"/>
        <v>0</v>
      </c>
      <c r="K79" s="79" t="s">
        <v>11</v>
      </c>
      <c r="L79" s="403"/>
      <c r="M79" s="404"/>
      <c r="N79" s="404"/>
      <c r="O79" s="405"/>
      <c r="P79" s="52">
        <f t="shared" si="94"/>
        <v>0</v>
      </c>
      <c r="Q79" s="403"/>
      <c r="R79" s="421"/>
      <c r="S79" s="96">
        <f t="shared" si="95"/>
        <v>0</v>
      </c>
      <c r="U7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135"/>
    </row>
    <row r="80" spans="1:35" ht="15">
      <c r="A80" s="33" t="s">
        <v>26</v>
      </c>
      <c r="B80" s="68">
        <f>SUM(B59:B75)</f>
        <v>0</v>
      </c>
      <c r="C80" s="68">
        <f t="shared" ref="C80:I80" si="96">SUM(C59:C75)</f>
        <v>0</v>
      </c>
      <c r="D80" s="68">
        <f t="shared" si="96"/>
        <v>0</v>
      </c>
      <c r="E80" s="68">
        <f t="shared" si="96"/>
        <v>0</v>
      </c>
      <c r="F80" s="68">
        <f t="shared" si="96"/>
        <v>50525.978839708529</v>
      </c>
      <c r="G80" s="68">
        <f t="shared" si="96"/>
        <v>0</v>
      </c>
      <c r="H80" s="69">
        <f t="shared" si="96"/>
        <v>0</v>
      </c>
      <c r="I80" s="38">
        <f t="shared" si="96"/>
        <v>50525.978839708529</v>
      </c>
      <c r="K80" s="80" t="s">
        <v>26</v>
      </c>
      <c r="L80" s="68">
        <f>SUM(L59:L75)</f>
        <v>0</v>
      </c>
      <c r="M80" s="68">
        <f t="shared" ref="M80:S80" si="97">SUM(M59:M75)</f>
        <v>0</v>
      </c>
      <c r="N80" s="68">
        <f t="shared" si="97"/>
        <v>0</v>
      </c>
      <c r="O80" s="68">
        <f t="shared" si="97"/>
        <v>0</v>
      </c>
      <c r="P80" s="68">
        <f t="shared" si="97"/>
        <v>14640.198170172605</v>
      </c>
      <c r="Q80" s="68">
        <f t="shared" si="97"/>
        <v>0</v>
      </c>
      <c r="R80" s="69">
        <f t="shared" si="97"/>
        <v>0</v>
      </c>
      <c r="S80" s="97">
        <f t="shared" si="97"/>
        <v>14640.198170172605</v>
      </c>
      <c r="U80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135"/>
    </row>
    <row r="81" spans="1:36" s="9" customFormat="1" ht="15.75" thickBot="1">
      <c r="A81" s="30" t="s">
        <v>88</v>
      </c>
      <c r="B81" s="47">
        <f>IF($I80=0,"-",B80/$I80)</f>
        <v>0</v>
      </c>
      <c r="C81" s="47">
        <f t="shared" ref="C81:H81" si="98">IF($I80=0,"-",C80/$I80)</f>
        <v>0</v>
      </c>
      <c r="D81" s="47">
        <f t="shared" si="98"/>
        <v>0</v>
      </c>
      <c r="E81" s="47">
        <f t="shared" si="98"/>
        <v>0</v>
      </c>
      <c r="F81" s="47">
        <f t="shared" si="98"/>
        <v>1</v>
      </c>
      <c r="G81" s="47">
        <f t="shared" si="98"/>
        <v>0</v>
      </c>
      <c r="H81" s="47">
        <f t="shared" si="98"/>
        <v>0</v>
      </c>
      <c r="I81" s="48">
        <f>SUM(B81:H81)</f>
        <v>1</v>
      </c>
      <c r="J81" s="1"/>
      <c r="K81" s="81" t="s">
        <v>88</v>
      </c>
      <c r="L81" s="158">
        <f>IF($S80=0,"-",L80/$S80)</f>
        <v>0</v>
      </c>
      <c r="M81" s="158">
        <f t="shared" ref="M81:R81" si="99">IF($S80=0,"-",M80/$S80)</f>
        <v>0</v>
      </c>
      <c r="N81" s="158">
        <f t="shared" si="99"/>
        <v>0</v>
      </c>
      <c r="O81" s="158">
        <f t="shared" si="99"/>
        <v>0</v>
      </c>
      <c r="P81" s="98">
        <f t="shared" si="99"/>
        <v>1</v>
      </c>
      <c r="Q81" s="158">
        <f t="shared" si="99"/>
        <v>0</v>
      </c>
      <c r="R81" s="158">
        <f t="shared" si="99"/>
        <v>0</v>
      </c>
      <c r="S81" s="100">
        <f>SUM(L81:R81)</f>
        <v>1</v>
      </c>
      <c r="T81" s="1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10"/>
    </row>
    <row r="82" spans="1:36" ht="15" thickBot="1">
      <c r="A82" s="31"/>
      <c r="B82" s="31"/>
      <c r="C82" s="31"/>
      <c r="D82" s="31"/>
      <c r="E82" s="31"/>
      <c r="F82" s="31"/>
      <c r="G82" s="31"/>
      <c r="H82" s="31"/>
      <c r="I82" s="31"/>
      <c r="K82" s="31"/>
      <c r="L82" s="49"/>
      <c r="M82" s="49"/>
      <c r="N82" s="49"/>
      <c r="O82" s="49"/>
      <c r="P82" s="49"/>
      <c r="Q82" s="49"/>
      <c r="R82" s="49"/>
      <c r="S82" s="49"/>
      <c r="U82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135"/>
    </row>
    <row r="83" spans="1:36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  <c r="K83" s="408" t="s">
        <v>54</v>
      </c>
      <c r="L83" s="83" t="s">
        <v>0</v>
      </c>
      <c r="M83" s="83" t="s">
        <v>1</v>
      </c>
      <c r="N83" s="83" t="s">
        <v>2</v>
      </c>
      <c r="O83" s="83" t="s">
        <v>3</v>
      </c>
      <c r="P83" s="83" t="s">
        <v>27</v>
      </c>
      <c r="Q83" s="83" t="s">
        <v>4</v>
      </c>
      <c r="R83" s="83" t="s">
        <v>5</v>
      </c>
      <c r="S83" s="84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6"/>
    </row>
    <row r="84" spans="1:36" ht="15">
      <c r="A84" s="460" t="s">
        <v>54</v>
      </c>
      <c r="B84" s="392" t="s">
        <v>69</v>
      </c>
      <c r="C84" s="393"/>
      <c r="D84" s="393"/>
      <c r="E84" s="393"/>
      <c r="F84" s="393"/>
      <c r="G84" s="393"/>
      <c r="H84" s="393"/>
      <c r="I84" s="394"/>
      <c r="K84" s="409" t="s">
        <v>54</v>
      </c>
      <c r="L84" s="389" t="s">
        <v>69</v>
      </c>
      <c r="M84" s="390"/>
      <c r="N84" s="390"/>
      <c r="O84" s="390"/>
      <c r="P84" s="390"/>
      <c r="Q84" s="390"/>
      <c r="R84" s="390"/>
      <c r="S84" s="391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7"/>
    </row>
    <row r="85" spans="1:36" ht="15">
      <c r="A85" s="25" t="s">
        <v>7</v>
      </c>
      <c r="B85" s="36">
        <f t="shared" ref="B85:H105" si="100">B579+B605+B631</f>
        <v>11.013541202073293</v>
      </c>
      <c r="C85" s="36">
        <f t="shared" si="100"/>
        <v>0</v>
      </c>
      <c r="D85" s="36">
        <f t="shared" si="100"/>
        <v>0.46136830007935348</v>
      </c>
      <c r="E85" s="36">
        <f t="shared" si="100"/>
        <v>0</v>
      </c>
      <c r="F85" s="36">
        <f t="shared" si="100"/>
        <v>0</v>
      </c>
      <c r="G85" s="36">
        <f t="shared" si="100"/>
        <v>0</v>
      </c>
      <c r="H85" s="36">
        <f t="shared" si="100"/>
        <v>0</v>
      </c>
      <c r="I85" s="38">
        <f>SUM(B85:H85)</f>
        <v>11.474909502152647</v>
      </c>
      <c r="K85" s="82" t="s">
        <v>7</v>
      </c>
      <c r="L85" s="36">
        <f t="shared" ref="L85:R105" si="101">L579+L605+L631</f>
        <v>11.013541202073293</v>
      </c>
      <c r="M85" s="36">
        <f t="shared" si="101"/>
        <v>0</v>
      </c>
      <c r="N85" s="36">
        <f t="shared" si="101"/>
        <v>0.46136830007935348</v>
      </c>
      <c r="O85" s="36">
        <f t="shared" si="101"/>
        <v>0</v>
      </c>
      <c r="P85" s="36">
        <f t="shared" si="101"/>
        <v>0.35961961710710444</v>
      </c>
      <c r="Q85" s="36">
        <f t="shared" si="101"/>
        <v>0</v>
      </c>
      <c r="R85" s="36">
        <f t="shared" si="101"/>
        <v>0</v>
      </c>
      <c r="S85" s="102">
        <f>SUM(L85:R85)</f>
        <v>11.834529119259752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8"/>
    </row>
    <row r="86" spans="1:36" ht="15">
      <c r="A86" s="26" t="s">
        <v>8</v>
      </c>
      <c r="B86" s="39">
        <f t="shared" si="100"/>
        <v>43.67199928995656</v>
      </c>
      <c r="C86" s="39">
        <f t="shared" si="100"/>
        <v>0</v>
      </c>
      <c r="D86" s="39">
        <f t="shared" si="100"/>
        <v>8.5841998307696379</v>
      </c>
      <c r="E86" s="39">
        <f t="shared" si="100"/>
        <v>0</v>
      </c>
      <c r="F86" s="39">
        <f t="shared" si="100"/>
        <v>0</v>
      </c>
      <c r="G86" s="39">
        <f t="shared" si="100"/>
        <v>0</v>
      </c>
      <c r="H86" s="39">
        <f t="shared" si="100"/>
        <v>0</v>
      </c>
      <c r="I86" s="41">
        <f t="shared" ref="I86:I105" si="102">SUM(B86:H86)</f>
        <v>52.256199120726194</v>
      </c>
      <c r="K86" s="74" t="s">
        <v>8</v>
      </c>
      <c r="L86" s="87">
        <f t="shared" si="101"/>
        <v>43.67199928995656</v>
      </c>
      <c r="M86" s="87">
        <f t="shared" si="101"/>
        <v>0</v>
      </c>
      <c r="N86" s="87">
        <f t="shared" si="101"/>
        <v>8.5841998307696379</v>
      </c>
      <c r="O86" s="87">
        <f t="shared" si="101"/>
        <v>0</v>
      </c>
      <c r="P86" s="87">
        <f t="shared" si="101"/>
        <v>0</v>
      </c>
      <c r="Q86" s="87">
        <f t="shared" si="101"/>
        <v>0</v>
      </c>
      <c r="R86" s="87">
        <f t="shared" si="101"/>
        <v>0</v>
      </c>
      <c r="S86" s="89">
        <f t="shared" ref="S86:S105" si="103">SUM(L86:R86)</f>
        <v>52.256199120726194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8"/>
    </row>
    <row r="87" spans="1:36" ht="14.25" customHeight="1">
      <c r="A87" s="27" t="s">
        <v>10</v>
      </c>
      <c r="B87" s="42">
        <f t="shared" si="100"/>
        <v>30.793332886471394</v>
      </c>
      <c r="C87" s="42">
        <f t="shared" si="100"/>
        <v>0</v>
      </c>
      <c r="D87" s="42">
        <f t="shared" si="100"/>
        <v>1.6142043331923827E-3</v>
      </c>
      <c r="E87" s="42">
        <f t="shared" si="100"/>
        <v>0</v>
      </c>
      <c r="F87" s="42">
        <f t="shared" si="100"/>
        <v>0</v>
      </c>
      <c r="G87" s="42">
        <f t="shared" si="100"/>
        <v>0</v>
      </c>
      <c r="H87" s="42">
        <f t="shared" si="100"/>
        <v>0</v>
      </c>
      <c r="I87" s="38">
        <f t="shared" si="102"/>
        <v>30.794947090804587</v>
      </c>
      <c r="K87" s="75" t="s">
        <v>10</v>
      </c>
      <c r="L87" s="42">
        <f t="shared" si="101"/>
        <v>30.793332886471394</v>
      </c>
      <c r="M87" s="42">
        <f t="shared" si="101"/>
        <v>0</v>
      </c>
      <c r="N87" s="42">
        <f t="shared" si="101"/>
        <v>1.6142043331923827E-3</v>
      </c>
      <c r="O87" s="42">
        <f t="shared" si="101"/>
        <v>0</v>
      </c>
      <c r="P87" s="42">
        <f t="shared" si="101"/>
        <v>0</v>
      </c>
      <c r="Q87" s="42">
        <f t="shared" si="101"/>
        <v>0</v>
      </c>
      <c r="R87" s="42">
        <f t="shared" si="101"/>
        <v>0</v>
      </c>
      <c r="S87" s="86">
        <f t="shared" si="103"/>
        <v>30.794947090804587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8"/>
    </row>
    <row r="88" spans="1:36" ht="14.25" customHeight="1">
      <c r="A88" s="26" t="s">
        <v>56</v>
      </c>
      <c r="B88" s="39">
        <f t="shared" si="100"/>
        <v>0</v>
      </c>
      <c r="C88" s="39">
        <f t="shared" si="100"/>
        <v>0</v>
      </c>
      <c r="D88" s="39">
        <f t="shared" si="100"/>
        <v>0</v>
      </c>
      <c r="E88" s="39">
        <f t="shared" si="100"/>
        <v>0</v>
      </c>
      <c r="F88" s="39">
        <f t="shared" si="100"/>
        <v>0</v>
      </c>
      <c r="G88" s="39">
        <f t="shared" si="100"/>
        <v>0</v>
      </c>
      <c r="H88" s="39">
        <f t="shared" si="100"/>
        <v>0</v>
      </c>
      <c r="I88" s="41">
        <f t="shared" si="102"/>
        <v>0</v>
      </c>
      <c r="K88" s="74" t="s">
        <v>56</v>
      </c>
      <c r="L88" s="87">
        <f t="shared" si="101"/>
        <v>0</v>
      </c>
      <c r="M88" s="87">
        <f t="shared" si="101"/>
        <v>0</v>
      </c>
      <c r="N88" s="87">
        <f t="shared" si="101"/>
        <v>0</v>
      </c>
      <c r="O88" s="87">
        <f t="shared" si="101"/>
        <v>0</v>
      </c>
      <c r="P88" s="87">
        <f t="shared" si="101"/>
        <v>0</v>
      </c>
      <c r="Q88" s="87">
        <f t="shared" si="101"/>
        <v>0</v>
      </c>
      <c r="R88" s="87">
        <f t="shared" si="101"/>
        <v>0</v>
      </c>
      <c r="S88" s="89">
        <f t="shared" si="103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8"/>
    </row>
    <row r="89" spans="1:36" ht="15">
      <c r="A89" s="27" t="s">
        <v>16</v>
      </c>
      <c r="B89" s="42">
        <f t="shared" si="100"/>
        <v>383.93011469924579</v>
      </c>
      <c r="C89" s="42">
        <f t="shared" si="100"/>
        <v>34.540883109084817</v>
      </c>
      <c r="D89" s="42">
        <f t="shared" si="100"/>
        <v>18.373958892551244</v>
      </c>
      <c r="E89" s="42">
        <f t="shared" si="100"/>
        <v>16.56973934772909</v>
      </c>
      <c r="F89" s="42">
        <f t="shared" si="100"/>
        <v>0</v>
      </c>
      <c r="G89" s="42">
        <f t="shared" si="100"/>
        <v>0</v>
      </c>
      <c r="H89" s="42">
        <f t="shared" si="100"/>
        <v>0</v>
      </c>
      <c r="I89" s="38">
        <f t="shared" si="102"/>
        <v>453.41469604861089</v>
      </c>
      <c r="K89" s="75" t="s">
        <v>16</v>
      </c>
      <c r="L89" s="42">
        <f t="shared" si="101"/>
        <v>383.93011469924579</v>
      </c>
      <c r="M89" s="42">
        <f t="shared" si="101"/>
        <v>34.540883109084817</v>
      </c>
      <c r="N89" s="42">
        <f t="shared" si="101"/>
        <v>18.373958892551244</v>
      </c>
      <c r="O89" s="42">
        <f t="shared" si="101"/>
        <v>16.56973934772909</v>
      </c>
      <c r="P89" s="42">
        <f t="shared" si="101"/>
        <v>0</v>
      </c>
      <c r="Q89" s="42">
        <f t="shared" si="101"/>
        <v>0</v>
      </c>
      <c r="R89" s="42">
        <f t="shared" si="101"/>
        <v>0</v>
      </c>
      <c r="S89" s="86">
        <f t="shared" si="103"/>
        <v>453.41469604861089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8"/>
    </row>
    <row r="90" spans="1:36" ht="15">
      <c r="A90" s="26" t="s">
        <v>70</v>
      </c>
      <c r="B90" s="39">
        <f t="shared" si="100"/>
        <v>2395.9755189430921</v>
      </c>
      <c r="C90" s="39">
        <f t="shared" si="100"/>
        <v>18.10636318793102</v>
      </c>
      <c r="D90" s="39">
        <f t="shared" si="100"/>
        <v>162.54643458680374</v>
      </c>
      <c r="E90" s="39">
        <f t="shared" si="100"/>
        <v>0</v>
      </c>
      <c r="F90" s="39">
        <f t="shared" si="100"/>
        <v>0</v>
      </c>
      <c r="G90" s="39">
        <f t="shared" si="100"/>
        <v>0</v>
      </c>
      <c r="H90" s="39">
        <f t="shared" si="100"/>
        <v>0</v>
      </c>
      <c r="I90" s="41">
        <f t="shared" si="102"/>
        <v>2576.6283167178267</v>
      </c>
      <c r="K90" s="74" t="s">
        <v>70</v>
      </c>
      <c r="L90" s="87">
        <f t="shared" si="101"/>
        <v>2395.9755189430921</v>
      </c>
      <c r="M90" s="87">
        <f t="shared" si="101"/>
        <v>18.10636318793102</v>
      </c>
      <c r="N90" s="87">
        <f t="shared" si="101"/>
        <v>162.54643458680374</v>
      </c>
      <c r="O90" s="87">
        <f t="shared" si="101"/>
        <v>0</v>
      </c>
      <c r="P90" s="87">
        <f t="shared" si="101"/>
        <v>0</v>
      </c>
      <c r="Q90" s="87">
        <f t="shared" si="101"/>
        <v>0</v>
      </c>
      <c r="R90" s="87">
        <f t="shared" si="101"/>
        <v>0</v>
      </c>
      <c r="S90" s="89">
        <f t="shared" si="103"/>
        <v>2576.6283167178267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8"/>
    </row>
    <row r="91" spans="1:36" ht="15">
      <c r="A91" s="27" t="s">
        <v>58</v>
      </c>
      <c r="B91" s="42">
        <f t="shared" si="100"/>
        <v>0</v>
      </c>
      <c r="C91" s="42">
        <f t="shared" si="100"/>
        <v>1.4451687012200396E-2</v>
      </c>
      <c r="D91" s="42">
        <f t="shared" si="100"/>
        <v>0.48575511043803993</v>
      </c>
      <c r="E91" s="42">
        <f t="shared" si="100"/>
        <v>227.29872719526344</v>
      </c>
      <c r="F91" s="42">
        <f t="shared" si="100"/>
        <v>27.70111150521306</v>
      </c>
      <c r="G91" s="42">
        <f t="shared" si="100"/>
        <v>0</v>
      </c>
      <c r="H91" s="42">
        <f t="shared" si="100"/>
        <v>0</v>
      </c>
      <c r="I91" s="38">
        <f t="shared" si="102"/>
        <v>255.50004549792672</v>
      </c>
      <c r="K91" s="75" t="s">
        <v>58</v>
      </c>
      <c r="L91" s="42">
        <f t="shared" si="101"/>
        <v>0</v>
      </c>
      <c r="M91" s="42">
        <f t="shared" si="101"/>
        <v>1.4451687012200396E-2</v>
      </c>
      <c r="N91" s="42">
        <f t="shared" si="101"/>
        <v>0.48575511043803993</v>
      </c>
      <c r="O91" s="42">
        <f t="shared" si="101"/>
        <v>227.29872719526344</v>
      </c>
      <c r="P91" s="42">
        <f t="shared" si="101"/>
        <v>20617.298539064668</v>
      </c>
      <c r="Q91" s="42">
        <f t="shared" si="101"/>
        <v>0</v>
      </c>
      <c r="R91" s="42">
        <f t="shared" si="101"/>
        <v>0</v>
      </c>
      <c r="S91" s="86">
        <f t="shared" si="103"/>
        <v>20845.097473057383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8"/>
    </row>
    <row r="92" spans="1:36" ht="15">
      <c r="A92" s="26" t="s">
        <v>12</v>
      </c>
      <c r="B92" s="39">
        <f t="shared" si="100"/>
        <v>0</v>
      </c>
      <c r="C92" s="39">
        <f t="shared" si="100"/>
        <v>0</v>
      </c>
      <c r="D92" s="39">
        <f t="shared" si="100"/>
        <v>7.9918083377934435E-2</v>
      </c>
      <c r="E92" s="39">
        <f t="shared" si="100"/>
        <v>2.8956350123268826</v>
      </c>
      <c r="F92" s="39">
        <f t="shared" si="100"/>
        <v>0</v>
      </c>
      <c r="G92" s="39">
        <f t="shared" si="100"/>
        <v>0</v>
      </c>
      <c r="H92" s="39">
        <f t="shared" si="100"/>
        <v>0</v>
      </c>
      <c r="I92" s="41">
        <f t="shared" si="102"/>
        <v>2.9755530957048171</v>
      </c>
      <c r="K92" s="74" t="s">
        <v>12</v>
      </c>
      <c r="L92" s="87">
        <f t="shared" si="101"/>
        <v>0</v>
      </c>
      <c r="M92" s="87">
        <f t="shared" si="101"/>
        <v>0</v>
      </c>
      <c r="N92" s="87">
        <f t="shared" si="101"/>
        <v>7.9918083377934435E-2</v>
      </c>
      <c r="O92" s="87">
        <f t="shared" si="101"/>
        <v>2.8956350123268826</v>
      </c>
      <c r="P92" s="87">
        <f t="shared" si="101"/>
        <v>8749.3635438696401</v>
      </c>
      <c r="Q92" s="87">
        <f t="shared" si="101"/>
        <v>0</v>
      </c>
      <c r="R92" s="87">
        <f t="shared" si="101"/>
        <v>0</v>
      </c>
      <c r="S92" s="89">
        <f t="shared" si="103"/>
        <v>8752.3390969653447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8"/>
    </row>
    <row r="93" spans="1:36" ht="15">
      <c r="A93" s="27" t="s">
        <v>59</v>
      </c>
      <c r="B93" s="42">
        <f t="shared" si="100"/>
        <v>0</v>
      </c>
      <c r="C93" s="42">
        <f t="shared" si="100"/>
        <v>0</v>
      </c>
      <c r="D93" s="42">
        <f t="shared" si="100"/>
        <v>0</v>
      </c>
      <c r="E93" s="42">
        <f t="shared" si="100"/>
        <v>0</v>
      </c>
      <c r="F93" s="42">
        <f t="shared" si="100"/>
        <v>0</v>
      </c>
      <c r="G93" s="42">
        <f t="shared" si="100"/>
        <v>0</v>
      </c>
      <c r="H93" s="42">
        <f t="shared" si="100"/>
        <v>0</v>
      </c>
      <c r="I93" s="38">
        <f t="shared" si="102"/>
        <v>0</v>
      </c>
      <c r="K93" s="75" t="s">
        <v>59</v>
      </c>
      <c r="L93" s="42">
        <f t="shared" si="101"/>
        <v>0</v>
      </c>
      <c r="M93" s="42">
        <f t="shared" si="101"/>
        <v>0</v>
      </c>
      <c r="N93" s="42">
        <f t="shared" si="101"/>
        <v>0</v>
      </c>
      <c r="O93" s="42">
        <f t="shared" si="101"/>
        <v>0</v>
      </c>
      <c r="P93" s="42">
        <f t="shared" si="101"/>
        <v>3.8916207794605984</v>
      </c>
      <c r="Q93" s="42">
        <f t="shared" si="101"/>
        <v>0</v>
      </c>
      <c r="R93" s="42">
        <f t="shared" si="101"/>
        <v>0</v>
      </c>
      <c r="S93" s="86">
        <f t="shared" si="103"/>
        <v>3.8916207794605984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8"/>
    </row>
    <row r="94" spans="1:36" ht="15">
      <c r="A94" s="26" t="s">
        <v>17</v>
      </c>
      <c r="B94" s="39">
        <f t="shared" si="100"/>
        <v>162.05747518646129</v>
      </c>
      <c r="C94" s="39">
        <f t="shared" si="100"/>
        <v>0.66804043927552148</v>
      </c>
      <c r="D94" s="39">
        <f t="shared" si="100"/>
        <v>21.985560555209869</v>
      </c>
      <c r="E94" s="39">
        <f t="shared" si="100"/>
        <v>2.2526357975417666</v>
      </c>
      <c r="F94" s="39">
        <f t="shared" si="100"/>
        <v>0</v>
      </c>
      <c r="G94" s="39">
        <f t="shared" si="100"/>
        <v>0</v>
      </c>
      <c r="H94" s="39">
        <f t="shared" si="100"/>
        <v>0</v>
      </c>
      <c r="I94" s="41">
        <f t="shared" si="102"/>
        <v>186.96371197848845</v>
      </c>
      <c r="K94" s="74" t="s">
        <v>17</v>
      </c>
      <c r="L94" s="87">
        <f t="shared" si="101"/>
        <v>162.05747518646129</v>
      </c>
      <c r="M94" s="87">
        <f t="shared" si="101"/>
        <v>0.66804043927552148</v>
      </c>
      <c r="N94" s="87">
        <f t="shared" si="101"/>
        <v>21.985560555209869</v>
      </c>
      <c r="O94" s="87">
        <f t="shared" si="101"/>
        <v>2.2526357975417666</v>
      </c>
      <c r="P94" s="87">
        <f t="shared" si="101"/>
        <v>0.83247824443999996</v>
      </c>
      <c r="Q94" s="87">
        <f t="shared" si="101"/>
        <v>0</v>
      </c>
      <c r="R94" s="87">
        <f t="shared" si="101"/>
        <v>0</v>
      </c>
      <c r="S94" s="89">
        <f t="shared" si="103"/>
        <v>187.79619022292846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8"/>
    </row>
    <row r="95" spans="1:36" ht="15">
      <c r="A95" s="27" t="s">
        <v>139</v>
      </c>
      <c r="B95" s="42">
        <f t="shared" si="100"/>
        <v>19303.926904047345</v>
      </c>
      <c r="C95" s="42">
        <f t="shared" si="100"/>
        <v>467.45445403419149</v>
      </c>
      <c r="D95" s="42">
        <f t="shared" si="100"/>
        <v>3477.0456297872952</v>
      </c>
      <c r="E95" s="42">
        <f t="shared" si="100"/>
        <v>71.787613283113316</v>
      </c>
      <c r="F95" s="42">
        <f t="shared" si="100"/>
        <v>0</v>
      </c>
      <c r="G95" s="42">
        <f t="shared" si="100"/>
        <v>0</v>
      </c>
      <c r="H95" s="42">
        <f t="shared" si="100"/>
        <v>0</v>
      </c>
      <c r="I95" s="38">
        <f t="shared" si="102"/>
        <v>23320.214601151943</v>
      </c>
      <c r="K95" s="75" t="s">
        <v>139</v>
      </c>
      <c r="L95" s="42">
        <f t="shared" si="101"/>
        <v>19303.926904047345</v>
      </c>
      <c r="M95" s="42">
        <f t="shared" si="101"/>
        <v>467.45445403419149</v>
      </c>
      <c r="N95" s="42">
        <f t="shared" si="101"/>
        <v>3477.0456297872952</v>
      </c>
      <c r="O95" s="42">
        <f t="shared" si="101"/>
        <v>71.787613283113316</v>
      </c>
      <c r="P95" s="42">
        <f t="shared" si="101"/>
        <v>0</v>
      </c>
      <c r="Q95" s="42">
        <f t="shared" si="101"/>
        <v>0</v>
      </c>
      <c r="R95" s="42">
        <f t="shared" si="101"/>
        <v>0</v>
      </c>
      <c r="S95" s="86">
        <f t="shared" si="103"/>
        <v>23320.214601151943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8"/>
    </row>
    <row r="96" spans="1:36" ht="15">
      <c r="A96" s="26" t="s">
        <v>25</v>
      </c>
      <c r="B96" s="39">
        <f t="shared" si="100"/>
        <v>3692.358198241363</v>
      </c>
      <c r="C96" s="39">
        <f t="shared" si="100"/>
        <v>4.5109863650840347E-2</v>
      </c>
      <c r="D96" s="39">
        <f t="shared" si="100"/>
        <v>7529.8055801346827</v>
      </c>
      <c r="E96" s="39">
        <f t="shared" si="100"/>
        <v>5666.3081231247688</v>
      </c>
      <c r="F96" s="39">
        <f t="shared" si="100"/>
        <v>0</v>
      </c>
      <c r="G96" s="39">
        <f t="shared" si="100"/>
        <v>6119.3946406277209</v>
      </c>
      <c r="H96" s="39">
        <f t="shared" si="100"/>
        <v>1.2214942623974392</v>
      </c>
      <c r="I96" s="41">
        <f t="shared" si="102"/>
        <v>23009.133146254582</v>
      </c>
      <c r="K96" s="74" t="s">
        <v>25</v>
      </c>
      <c r="L96" s="87">
        <f t="shared" si="101"/>
        <v>3692.358198241363</v>
      </c>
      <c r="M96" s="87">
        <f t="shared" si="101"/>
        <v>4.5109863650840347E-2</v>
      </c>
      <c r="N96" s="87">
        <f t="shared" si="101"/>
        <v>7529.8055801346827</v>
      </c>
      <c r="O96" s="87">
        <f t="shared" si="101"/>
        <v>5666.3081231247688</v>
      </c>
      <c r="P96" s="87">
        <f t="shared" si="101"/>
        <v>2422.013724227133</v>
      </c>
      <c r="Q96" s="87">
        <f t="shared" si="101"/>
        <v>6119.3946406277209</v>
      </c>
      <c r="R96" s="87">
        <f t="shared" si="101"/>
        <v>1.2214942623974392</v>
      </c>
      <c r="S96" s="89">
        <f t="shared" si="103"/>
        <v>25431.146870481716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8"/>
    </row>
    <row r="97" spans="1:71" ht="15">
      <c r="A97" s="27" t="s">
        <v>24</v>
      </c>
      <c r="B97" s="42">
        <f t="shared" si="100"/>
        <v>16416.378579425746</v>
      </c>
      <c r="C97" s="42">
        <f t="shared" si="100"/>
        <v>67.576015705214687</v>
      </c>
      <c r="D97" s="42">
        <f t="shared" si="100"/>
        <v>1761.6236471475152</v>
      </c>
      <c r="E97" s="42">
        <f t="shared" si="100"/>
        <v>0</v>
      </c>
      <c r="F97" s="42">
        <f t="shared" si="100"/>
        <v>0</v>
      </c>
      <c r="G97" s="42">
        <f t="shared" si="100"/>
        <v>0</v>
      </c>
      <c r="H97" s="42">
        <f t="shared" si="100"/>
        <v>0</v>
      </c>
      <c r="I97" s="38">
        <f t="shared" si="102"/>
        <v>18245.578242278476</v>
      </c>
      <c r="K97" s="75" t="s">
        <v>24</v>
      </c>
      <c r="L97" s="42">
        <f t="shared" si="101"/>
        <v>16416.378579425746</v>
      </c>
      <c r="M97" s="42">
        <f t="shared" si="101"/>
        <v>67.576015705214687</v>
      </c>
      <c r="N97" s="42">
        <f t="shared" si="101"/>
        <v>1761.6236471475152</v>
      </c>
      <c r="O97" s="42">
        <f t="shared" si="101"/>
        <v>0</v>
      </c>
      <c r="P97" s="42">
        <f t="shared" si="101"/>
        <v>0</v>
      </c>
      <c r="Q97" s="42">
        <f t="shared" si="101"/>
        <v>0</v>
      </c>
      <c r="R97" s="42">
        <f t="shared" si="101"/>
        <v>0</v>
      </c>
      <c r="S97" s="86">
        <f t="shared" si="103"/>
        <v>18245.578242278476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8"/>
    </row>
    <row r="98" spans="1:71" ht="15">
      <c r="A98" s="26" t="s">
        <v>60</v>
      </c>
      <c r="B98" s="39">
        <f t="shared" si="100"/>
        <v>874.12867572362541</v>
      </c>
      <c r="C98" s="39">
        <f t="shared" si="100"/>
        <v>1.3243419632527222</v>
      </c>
      <c r="D98" s="39">
        <f t="shared" si="100"/>
        <v>36.886975730362309</v>
      </c>
      <c r="E98" s="39">
        <f t="shared" si="100"/>
        <v>0</v>
      </c>
      <c r="F98" s="39">
        <f t="shared" si="100"/>
        <v>0</v>
      </c>
      <c r="G98" s="39">
        <f t="shared" si="100"/>
        <v>0</v>
      </c>
      <c r="H98" s="39">
        <f t="shared" si="100"/>
        <v>0</v>
      </c>
      <c r="I98" s="41">
        <f t="shared" si="102"/>
        <v>912.33999341724052</v>
      </c>
      <c r="K98" s="74" t="s">
        <v>60</v>
      </c>
      <c r="L98" s="87">
        <f t="shared" si="101"/>
        <v>874.12867572362541</v>
      </c>
      <c r="M98" s="87">
        <f t="shared" si="101"/>
        <v>1.3243419632527222</v>
      </c>
      <c r="N98" s="87">
        <f t="shared" si="101"/>
        <v>36.886975730362309</v>
      </c>
      <c r="O98" s="87">
        <f t="shared" si="101"/>
        <v>0</v>
      </c>
      <c r="P98" s="87">
        <f t="shared" si="101"/>
        <v>0</v>
      </c>
      <c r="Q98" s="87">
        <f t="shared" si="101"/>
        <v>0</v>
      </c>
      <c r="R98" s="87">
        <f t="shared" si="101"/>
        <v>0</v>
      </c>
      <c r="S98" s="89">
        <f t="shared" si="103"/>
        <v>912.33999341724052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8"/>
    </row>
    <row r="99" spans="1:71" ht="15">
      <c r="A99" s="27" t="s">
        <v>22</v>
      </c>
      <c r="B99" s="42">
        <f t="shared" si="100"/>
        <v>745.22056945819907</v>
      </c>
      <c r="C99" s="42">
        <f t="shared" si="100"/>
        <v>0</v>
      </c>
      <c r="D99" s="42">
        <f t="shared" si="100"/>
        <v>49.334807142613805</v>
      </c>
      <c r="E99" s="42">
        <f t="shared" si="100"/>
        <v>2.5215363421550278E-2</v>
      </c>
      <c r="F99" s="42">
        <f t="shared" si="100"/>
        <v>1.2804040202024549</v>
      </c>
      <c r="G99" s="42">
        <f t="shared" si="100"/>
        <v>0</v>
      </c>
      <c r="H99" s="42">
        <f t="shared" si="100"/>
        <v>0</v>
      </c>
      <c r="I99" s="38">
        <f t="shared" si="102"/>
        <v>795.86099598443695</v>
      </c>
      <c r="K99" s="75" t="s">
        <v>22</v>
      </c>
      <c r="L99" s="42">
        <f t="shared" si="101"/>
        <v>745.22056945819907</v>
      </c>
      <c r="M99" s="42">
        <f t="shared" si="101"/>
        <v>0</v>
      </c>
      <c r="N99" s="42">
        <f t="shared" si="101"/>
        <v>49.334807142613805</v>
      </c>
      <c r="O99" s="42">
        <f t="shared" si="101"/>
        <v>2.5215363421550278E-2</v>
      </c>
      <c r="P99" s="42">
        <f t="shared" si="101"/>
        <v>1223.3930462160379</v>
      </c>
      <c r="Q99" s="42">
        <f t="shared" si="101"/>
        <v>0</v>
      </c>
      <c r="R99" s="42">
        <f t="shared" si="101"/>
        <v>0</v>
      </c>
      <c r="S99" s="86">
        <f t="shared" si="103"/>
        <v>2017.9736381802722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8"/>
    </row>
    <row r="100" spans="1:71" ht="15">
      <c r="A100" s="26" t="s">
        <v>21</v>
      </c>
      <c r="B100" s="39">
        <f t="shared" si="100"/>
        <v>15.917063072138538</v>
      </c>
      <c r="C100" s="39">
        <f t="shared" si="100"/>
        <v>0</v>
      </c>
      <c r="D100" s="39">
        <f t="shared" si="100"/>
        <v>0.29408775663470121</v>
      </c>
      <c r="E100" s="39">
        <f t="shared" si="100"/>
        <v>0</v>
      </c>
      <c r="F100" s="39">
        <f t="shared" si="100"/>
        <v>0</v>
      </c>
      <c r="G100" s="39">
        <f t="shared" si="100"/>
        <v>0</v>
      </c>
      <c r="H100" s="39">
        <f t="shared" si="100"/>
        <v>0</v>
      </c>
      <c r="I100" s="41">
        <f t="shared" si="102"/>
        <v>16.211150828773238</v>
      </c>
      <c r="K100" s="74" t="s">
        <v>21</v>
      </c>
      <c r="L100" s="87">
        <f t="shared" si="101"/>
        <v>15.917063072138538</v>
      </c>
      <c r="M100" s="87">
        <f t="shared" si="101"/>
        <v>0</v>
      </c>
      <c r="N100" s="87">
        <f t="shared" si="101"/>
        <v>0.29408775663470121</v>
      </c>
      <c r="O100" s="87">
        <f t="shared" si="101"/>
        <v>0</v>
      </c>
      <c r="P100" s="87">
        <f t="shared" si="101"/>
        <v>0</v>
      </c>
      <c r="Q100" s="87">
        <f t="shared" si="101"/>
        <v>0</v>
      </c>
      <c r="R100" s="87">
        <f t="shared" si="101"/>
        <v>0</v>
      </c>
      <c r="S100" s="89">
        <f t="shared" si="103"/>
        <v>16.211150828773238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8"/>
    </row>
    <row r="101" spans="1:71" ht="15">
      <c r="A101" s="28" t="s">
        <v>64</v>
      </c>
      <c r="B101" s="42">
        <f t="shared" si="100"/>
        <v>214.58696961938489</v>
      </c>
      <c r="C101" s="42">
        <f t="shared" si="100"/>
        <v>0</v>
      </c>
      <c r="D101" s="42">
        <f t="shared" si="100"/>
        <v>75.649834081170113</v>
      </c>
      <c r="E101" s="42">
        <f t="shared" si="100"/>
        <v>0</v>
      </c>
      <c r="F101" s="42">
        <f t="shared" si="100"/>
        <v>0</v>
      </c>
      <c r="G101" s="42">
        <f t="shared" si="100"/>
        <v>0</v>
      </c>
      <c r="H101" s="42">
        <f t="shared" si="100"/>
        <v>0</v>
      </c>
      <c r="I101" s="38">
        <f t="shared" si="102"/>
        <v>290.23680370055501</v>
      </c>
      <c r="K101" s="76" t="s">
        <v>64</v>
      </c>
      <c r="L101" s="42">
        <f t="shared" si="101"/>
        <v>214.58696961938489</v>
      </c>
      <c r="M101" s="42">
        <f t="shared" si="101"/>
        <v>0</v>
      </c>
      <c r="N101" s="42">
        <f t="shared" si="101"/>
        <v>75.649834081170113</v>
      </c>
      <c r="O101" s="42">
        <f t="shared" si="101"/>
        <v>0</v>
      </c>
      <c r="P101" s="42">
        <f t="shared" si="101"/>
        <v>0</v>
      </c>
      <c r="Q101" s="42">
        <f t="shared" si="101"/>
        <v>0</v>
      </c>
      <c r="R101" s="42">
        <f t="shared" si="101"/>
        <v>0</v>
      </c>
      <c r="S101" s="86">
        <f t="shared" si="103"/>
        <v>290.23680370055501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8"/>
    </row>
    <row r="102" spans="1:71">
      <c r="A102" s="56" t="s">
        <v>23</v>
      </c>
      <c r="B102" s="60">
        <f t="shared" si="100"/>
        <v>214.58696961938489</v>
      </c>
      <c r="C102" s="60">
        <f t="shared" si="100"/>
        <v>0</v>
      </c>
      <c r="D102" s="60">
        <f t="shared" si="100"/>
        <v>75.649834081170113</v>
      </c>
      <c r="E102" s="60">
        <f t="shared" si="100"/>
        <v>0</v>
      </c>
      <c r="F102" s="60">
        <f t="shared" si="100"/>
        <v>0</v>
      </c>
      <c r="G102" s="60">
        <f t="shared" si="100"/>
        <v>0</v>
      </c>
      <c r="H102" s="60">
        <f t="shared" si="100"/>
        <v>0</v>
      </c>
      <c r="I102" s="62">
        <f t="shared" si="102"/>
        <v>290.23680370055501</v>
      </c>
      <c r="K102" s="77" t="s">
        <v>23</v>
      </c>
      <c r="L102" s="90">
        <f t="shared" si="101"/>
        <v>214.58696961938489</v>
      </c>
      <c r="M102" s="90">
        <f t="shared" si="101"/>
        <v>0</v>
      </c>
      <c r="N102" s="90">
        <f t="shared" si="101"/>
        <v>75.649834081170113</v>
      </c>
      <c r="O102" s="90">
        <f t="shared" si="101"/>
        <v>0</v>
      </c>
      <c r="P102" s="90">
        <f t="shared" si="101"/>
        <v>0</v>
      </c>
      <c r="Q102" s="90">
        <f t="shared" si="101"/>
        <v>0</v>
      </c>
      <c r="R102" s="90">
        <f t="shared" si="101"/>
        <v>0</v>
      </c>
      <c r="S102" s="92">
        <f t="shared" si="103"/>
        <v>290.23680370055501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9"/>
    </row>
    <row r="103" spans="1:71">
      <c r="A103" s="57" t="s">
        <v>19</v>
      </c>
      <c r="B103" s="63">
        <f t="shared" si="100"/>
        <v>0</v>
      </c>
      <c r="C103" s="63">
        <f t="shared" si="100"/>
        <v>0</v>
      </c>
      <c r="D103" s="63">
        <f t="shared" si="100"/>
        <v>0</v>
      </c>
      <c r="E103" s="63">
        <f t="shared" si="100"/>
        <v>0</v>
      </c>
      <c r="F103" s="63">
        <f t="shared" si="100"/>
        <v>0</v>
      </c>
      <c r="G103" s="63">
        <f t="shared" si="100"/>
        <v>0</v>
      </c>
      <c r="H103" s="63">
        <f t="shared" si="100"/>
        <v>0</v>
      </c>
      <c r="I103" s="65">
        <f t="shared" si="102"/>
        <v>0</v>
      </c>
      <c r="K103" s="78" t="s">
        <v>19</v>
      </c>
      <c r="L103" s="63">
        <f t="shared" si="101"/>
        <v>0</v>
      </c>
      <c r="M103" s="63">
        <f t="shared" si="101"/>
        <v>0</v>
      </c>
      <c r="N103" s="63">
        <f t="shared" si="101"/>
        <v>0</v>
      </c>
      <c r="O103" s="63">
        <f t="shared" si="101"/>
        <v>0</v>
      </c>
      <c r="P103" s="63">
        <f t="shared" si="101"/>
        <v>0</v>
      </c>
      <c r="Q103" s="63">
        <f t="shared" si="101"/>
        <v>0</v>
      </c>
      <c r="R103" s="63">
        <f t="shared" si="101"/>
        <v>0</v>
      </c>
      <c r="S103" s="94">
        <f t="shared" si="103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9"/>
    </row>
    <row r="104" spans="1:71">
      <c r="A104" s="56" t="s">
        <v>20</v>
      </c>
      <c r="B104" s="60">
        <f t="shared" si="100"/>
        <v>0</v>
      </c>
      <c r="C104" s="60">
        <f t="shared" si="100"/>
        <v>0</v>
      </c>
      <c r="D104" s="60">
        <f t="shared" si="100"/>
        <v>0</v>
      </c>
      <c r="E104" s="60">
        <f t="shared" si="100"/>
        <v>0</v>
      </c>
      <c r="F104" s="60">
        <f t="shared" si="100"/>
        <v>0</v>
      </c>
      <c r="G104" s="60">
        <f t="shared" si="100"/>
        <v>0</v>
      </c>
      <c r="H104" s="60">
        <f t="shared" si="100"/>
        <v>0</v>
      </c>
      <c r="I104" s="62">
        <f t="shared" si="102"/>
        <v>0</v>
      </c>
      <c r="K104" s="77" t="s">
        <v>20</v>
      </c>
      <c r="L104" s="90">
        <f t="shared" si="101"/>
        <v>0</v>
      </c>
      <c r="M104" s="90">
        <f t="shared" si="101"/>
        <v>0</v>
      </c>
      <c r="N104" s="90">
        <f t="shared" si="101"/>
        <v>0</v>
      </c>
      <c r="O104" s="90">
        <f t="shared" si="101"/>
        <v>0</v>
      </c>
      <c r="P104" s="90">
        <f t="shared" si="101"/>
        <v>0</v>
      </c>
      <c r="Q104" s="90">
        <f t="shared" si="101"/>
        <v>0</v>
      </c>
      <c r="R104" s="90">
        <f t="shared" si="101"/>
        <v>0</v>
      </c>
      <c r="S104" s="92">
        <f t="shared" si="103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9"/>
    </row>
    <row r="105" spans="1:71" ht="15" thickBot="1">
      <c r="A105" s="58" t="s">
        <v>11</v>
      </c>
      <c r="B105" s="52">
        <f t="shared" si="100"/>
        <v>0</v>
      </c>
      <c r="C105" s="52">
        <f t="shared" si="100"/>
        <v>0</v>
      </c>
      <c r="D105" s="52">
        <f t="shared" si="100"/>
        <v>0</v>
      </c>
      <c r="E105" s="52">
        <f t="shared" si="100"/>
        <v>0</v>
      </c>
      <c r="F105" s="52">
        <f t="shared" si="100"/>
        <v>0</v>
      </c>
      <c r="G105" s="52">
        <f t="shared" si="100"/>
        <v>0</v>
      </c>
      <c r="H105" s="52">
        <f t="shared" si="100"/>
        <v>0</v>
      </c>
      <c r="I105" s="67">
        <f t="shared" si="102"/>
        <v>0</v>
      </c>
      <c r="K105" s="79" t="s">
        <v>11</v>
      </c>
      <c r="L105" s="52">
        <f t="shared" si="101"/>
        <v>0</v>
      </c>
      <c r="M105" s="52">
        <f t="shared" si="101"/>
        <v>0</v>
      </c>
      <c r="N105" s="52">
        <f t="shared" si="101"/>
        <v>0</v>
      </c>
      <c r="O105" s="52">
        <f t="shared" si="101"/>
        <v>0</v>
      </c>
      <c r="P105" s="52">
        <f t="shared" si="101"/>
        <v>0</v>
      </c>
      <c r="Q105" s="52">
        <f t="shared" si="101"/>
        <v>0</v>
      </c>
      <c r="R105" s="52">
        <f t="shared" si="101"/>
        <v>0</v>
      </c>
      <c r="S105" s="96">
        <f t="shared" si="103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9"/>
    </row>
    <row r="106" spans="1:71" ht="15">
      <c r="A106" s="33" t="s">
        <v>26</v>
      </c>
      <c r="B106" s="68">
        <f>SUM(B85:B101)</f>
        <v>44289.958941795107</v>
      </c>
      <c r="C106" s="68">
        <f t="shared" ref="C106:I106" si="104">SUM(C85:C101)</f>
        <v>589.72965998961331</v>
      </c>
      <c r="D106" s="68">
        <f t="shared" si="104"/>
        <v>13143.159371343836</v>
      </c>
      <c r="E106" s="68">
        <f t="shared" si="104"/>
        <v>5987.1376891241653</v>
      </c>
      <c r="F106" s="68">
        <f t="shared" si="104"/>
        <v>28.981515525415514</v>
      </c>
      <c r="G106" s="68">
        <f t="shared" si="104"/>
        <v>6119.3946406277209</v>
      </c>
      <c r="H106" s="69">
        <f t="shared" si="104"/>
        <v>1.2214942623974392</v>
      </c>
      <c r="I106" s="38">
        <f t="shared" si="104"/>
        <v>70159.583312668241</v>
      </c>
      <c r="K106" s="80" t="s">
        <v>26</v>
      </c>
      <c r="L106" s="68">
        <f>SUM(L85:L101)</f>
        <v>44289.958941795107</v>
      </c>
      <c r="M106" s="68">
        <f t="shared" ref="M106:S106" si="105">SUM(M85:M101)</f>
        <v>589.72965998961331</v>
      </c>
      <c r="N106" s="68">
        <f t="shared" si="105"/>
        <v>13143.159371343836</v>
      </c>
      <c r="O106" s="68">
        <f t="shared" si="105"/>
        <v>5987.1376891241653</v>
      </c>
      <c r="P106" s="68">
        <f t="shared" si="105"/>
        <v>33017.152572018487</v>
      </c>
      <c r="Q106" s="68">
        <f t="shared" si="105"/>
        <v>6119.3946406277209</v>
      </c>
      <c r="R106" s="69">
        <f t="shared" si="105"/>
        <v>1.2214942623974392</v>
      </c>
      <c r="S106" s="97">
        <f t="shared" si="105"/>
        <v>103147.75436916131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8"/>
      <c r="AJ106" s="13"/>
    </row>
    <row r="107" spans="1:71" s="9" customFormat="1" ht="15.75" thickBot="1">
      <c r="A107" s="59" t="s">
        <v>88</v>
      </c>
      <c r="B107" s="47">
        <f>IF($I106=0,"-",B106/$I106)</f>
        <v>0.6312745436986934</v>
      </c>
      <c r="C107" s="47">
        <f t="shared" ref="C107:H107" si="106">IF($I106=0,"-",C106/$I106)</f>
        <v>8.4055467855540956E-3</v>
      </c>
      <c r="D107" s="47">
        <f t="shared" si="106"/>
        <v>0.18733234649885191</v>
      </c>
      <c r="E107" s="47">
        <f t="shared" si="106"/>
        <v>8.5335992695998647E-2</v>
      </c>
      <c r="F107" s="47">
        <f t="shared" si="106"/>
        <v>4.130799266047311E-4</v>
      </c>
      <c r="G107" s="47">
        <f t="shared" si="106"/>
        <v>8.7221080167430007E-2</v>
      </c>
      <c r="H107" s="70">
        <f t="shared" si="106"/>
        <v>1.7410226867423289E-5</v>
      </c>
      <c r="I107" s="48">
        <f>SUM(B107:H107)</f>
        <v>1.0000000000000002</v>
      </c>
      <c r="J107" s="1"/>
      <c r="K107" s="81" t="s">
        <v>88</v>
      </c>
      <c r="L107" s="98">
        <f>IF($S106=0,"-",L106/$S106)</f>
        <v>0.42938364691182007</v>
      </c>
      <c r="M107" s="98">
        <f t="shared" ref="M107:R107" si="107">IF($S106=0,"-",M106/$S106)</f>
        <v>5.7173291226389339E-3</v>
      </c>
      <c r="N107" s="98">
        <f t="shared" si="107"/>
        <v>0.12742070296853039</v>
      </c>
      <c r="O107" s="98">
        <f t="shared" si="107"/>
        <v>5.8044285362689144E-2</v>
      </c>
      <c r="P107" s="98">
        <f t="shared" si="107"/>
        <v>0.32009569935814153</v>
      </c>
      <c r="Q107" s="98">
        <f t="shared" si="107"/>
        <v>5.9326494096290983E-2</v>
      </c>
      <c r="R107" s="99">
        <f t="shared" si="107"/>
        <v>1.184217988911096E-5</v>
      </c>
      <c r="S107" s="100">
        <f>SUM(L107:R107)</f>
        <v>1.0000000000000002</v>
      </c>
      <c r="T107" s="1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140"/>
      <c r="AJ107" s="13"/>
    </row>
    <row r="108" spans="1:71" ht="15" thickBot="1">
      <c r="A108" s="32"/>
      <c r="B108" s="51"/>
      <c r="C108" s="51"/>
      <c r="D108" s="51"/>
      <c r="E108" s="51"/>
      <c r="F108" s="51"/>
      <c r="G108" s="51"/>
      <c r="H108" s="51"/>
      <c r="I108" s="51"/>
      <c r="K108" s="32"/>
      <c r="L108" s="49"/>
      <c r="M108" s="49"/>
      <c r="N108" s="49"/>
      <c r="O108" s="49"/>
      <c r="P108" s="49"/>
      <c r="Q108" s="49"/>
      <c r="R108" s="49"/>
      <c r="S108" s="49"/>
      <c r="U108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</row>
    <row r="109" spans="1:71" ht="30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  <c r="K109" s="415" t="s">
        <v>32</v>
      </c>
      <c r="L109" s="83" t="s">
        <v>0</v>
      </c>
      <c r="M109" s="83" t="s">
        <v>1</v>
      </c>
      <c r="N109" s="83" t="s">
        <v>2</v>
      </c>
      <c r="O109" s="83" t="s">
        <v>3</v>
      </c>
      <c r="P109" s="83" t="s">
        <v>27</v>
      </c>
      <c r="Q109" s="83" t="s">
        <v>4</v>
      </c>
      <c r="R109" s="83" t="s">
        <v>5</v>
      </c>
      <c r="S109" s="84" t="s">
        <v>6</v>
      </c>
      <c r="U109" s="417" t="s">
        <v>32</v>
      </c>
      <c r="V109" s="114" t="s">
        <v>74</v>
      </c>
      <c r="W109" s="114" t="s">
        <v>75</v>
      </c>
      <c r="X109" s="114" t="s">
        <v>4</v>
      </c>
      <c r="Y109" s="114" t="s">
        <v>1</v>
      </c>
      <c r="Z109" s="114" t="s">
        <v>2</v>
      </c>
      <c r="AA109" s="114" t="s">
        <v>3</v>
      </c>
      <c r="AB109" s="114" t="s">
        <v>55</v>
      </c>
      <c r="AC109" s="114" t="s">
        <v>68</v>
      </c>
      <c r="AD109" s="115" t="s">
        <v>76</v>
      </c>
      <c r="AE109" s="115" t="s">
        <v>83</v>
      </c>
      <c r="AF109" s="115" t="s">
        <v>77</v>
      </c>
      <c r="AG109" s="115" t="s">
        <v>84</v>
      </c>
      <c r="AH109" s="115" t="s">
        <v>85</v>
      </c>
      <c r="AI109" s="116" t="s">
        <v>63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</row>
    <row r="110" spans="1:71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  <c r="K110" s="416" t="s">
        <v>32</v>
      </c>
      <c r="L110" s="389" t="s">
        <v>69</v>
      </c>
      <c r="M110" s="390"/>
      <c r="N110" s="390"/>
      <c r="O110" s="390"/>
      <c r="P110" s="390"/>
      <c r="Q110" s="390"/>
      <c r="R110" s="390"/>
      <c r="S110" s="391"/>
      <c r="U110" s="418" t="s">
        <v>32</v>
      </c>
      <c r="V110" s="413" t="s">
        <v>69</v>
      </c>
      <c r="W110" s="413"/>
      <c r="X110" s="413"/>
      <c r="Y110" s="413"/>
      <c r="Z110" s="413"/>
      <c r="AA110" s="413"/>
      <c r="AB110" s="413"/>
      <c r="AC110" s="413"/>
      <c r="AD110" s="413"/>
      <c r="AE110" s="413"/>
      <c r="AF110" s="413"/>
      <c r="AG110" s="413"/>
      <c r="AH110" s="413"/>
      <c r="AI110" s="414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</row>
    <row r="111" spans="1:71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  <c r="K111" s="82" t="s">
        <v>7</v>
      </c>
      <c r="L111" s="36">
        <v>0</v>
      </c>
      <c r="M111" s="36">
        <v>0</v>
      </c>
      <c r="N111" s="36">
        <v>0</v>
      </c>
      <c r="O111" s="36">
        <v>0</v>
      </c>
      <c r="P111" s="36">
        <v>0</v>
      </c>
      <c r="Q111" s="36">
        <v>0</v>
      </c>
      <c r="R111" s="101">
        <v>0</v>
      </c>
      <c r="S111" s="102">
        <f>SUM(L111:R111)</f>
        <v>0</v>
      </c>
      <c r="U111" s="103" t="s">
        <v>7</v>
      </c>
      <c r="V111" s="117">
        <v>0</v>
      </c>
      <c r="W111" s="117">
        <v>0</v>
      </c>
      <c r="X111" s="117">
        <v>0</v>
      </c>
      <c r="Y111" s="117">
        <v>0</v>
      </c>
      <c r="Z111" s="117">
        <v>0</v>
      </c>
      <c r="AA111" s="117">
        <v>0</v>
      </c>
      <c r="AB111" s="117">
        <v>0</v>
      </c>
      <c r="AC111" s="118">
        <v>0</v>
      </c>
      <c r="AD111" s="119">
        <v>0</v>
      </c>
      <c r="AE111" s="119">
        <v>0</v>
      </c>
      <c r="AF111" s="119">
        <v>0</v>
      </c>
      <c r="AG111" s="119">
        <v>0</v>
      </c>
      <c r="AH111" s="119">
        <v>0</v>
      </c>
      <c r="AI111" s="120">
        <f>SUM(V111:AC111)</f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</row>
    <row r="112" spans="1:71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1" si="108">SUM(B112:H112)</f>
        <v>0</v>
      </c>
      <c r="K112" s="74" t="s">
        <v>8</v>
      </c>
      <c r="L112" s="87">
        <v>0</v>
      </c>
      <c r="M112" s="87">
        <v>0</v>
      </c>
      <c r="N112" s="87">
        <v>0</v>
      </c>
      <c r="O112" s="87">
        <v>0</v>
      </c>
      <c r="P112" s="87">
        <v>0</v>
      </c>
      <c r="Q112" s="87">
        <v>0</v>
      </c>
      <c r="R112" s="88">
        <v>0</v>
      </c>
      <c r="S112" s="89">
        <f t="shared" ref="S112:S131" si="109">SUM(L112:R112)</f>
        <v>0</v>
      </c>
      <c r="U112" s="104" t="s">
        <v>8</v>
      </c>
      <c r="V112" s="121">
        <v>0</v>
      </c>
      <c r="W112" s="121">
        <v>0</v>
      </c>
      <c r="X112" s="121">
        <v>0</v>
      </c>
      <c r="Y112" s="121">
        <v>0</v>
      </c>
      <c r="Z112" s="121">
        <v>0</v>
      </c>
      <c r="AA112" s="121">
        <v>0</v>
      </c>
      <c r="AB112" s="121">
        <v>0</v>
      </c>
      <c r="AC112" s="122">
        <v>0</v>
      </c>
      <c r="AD112" s="121">
        <v>0</v>
      </c>
      <c r="AE112" s="121">
        <v>0</v>
      </c>
      <c r="AF112" s="121">
        <v>0</v>
      </c>
      <c r="AG112" s="121">
        <v>0</v>
      </c>
      <c r="AH112" s="121">
        <v>0</v>
      </c>
      <c r="AI112" s="123">
        <f t="shared" ref="AI112:AI131" si="110">SUM(V112:AC112)</f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</row>
    <row r="113" spans="1:71" ht="15" customHeight="1">
      <c r="A113" s="27" t="s">
        <v>10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108"/>
        <v>0</v>
      </c>
      <c r="K113" s="75" t="s">
        <v>10</v>
      </c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85">
        <v>0</v>
      </c>
      <c r="S113" s="86">
        <f t="shared" si="109"/>
        <v>0</v>
      </c>
      <c r="U113" s="105" t="s">
        <v>10</v>
      </c>
      <c r="V113" s="117">
        <v>0</v>
      </c>
      <c r="W113" s="117">
        <v>0</v>
      </c>
      <c r="X113" s="117">
        <v>0</v>
      </c>
      <c r="Y113" s="117">
        <v>0</v>
      </c>
      <c r="Z113" s="117">
        <v>0</v>
      </c>
      <c r="AA113" s="117">
        <v>0</v>
      </c>
      <c r="AB113" s="117">
        <v>0</v>
      </c>
      <c r="AC113" s="118">
        <v>0</v>
      </c>
      <c r="AD113" s="119">
        <v>0</v>
      </c>
      <c r="AE113" s="119">
        <v>0</v>
      </c>
      <c r="AF113" s="119">
        <v>0</v>
      </c>
      <c r="AG113" s="119">
        <v>0</v>
      </c>
      <c r="AH113" s="119">
        <v>0</v>
      </c>
      <c r="AI113" s="120">
        <f t="shared" si="110"/>
        <v>0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</row>
    <row r="114" spans="1:71" ht="15" customHeight="1">
      <c r="A114" s="26" t="s">
        <v>56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108"/>
        <v>0</v>
      </c>
      <c r="K114" s="74" t="s">
        <v>56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8">
        <v>0</v>
      </c>
      <c r="S114" s="89">
        <f t="shared" si="109"/>
        <v>0</v>
      </c>
      <c r="U114" s="104" t="s">
        <v>56</v>
      </c>
      <c r="V114" s="121">
        <v>0</v>
      </c>
      <c r="W114" s="121">
        <v>0</v>
      </c>
      <c r="X114" s="121">
        <v>0</v>
      </c>
      <c r="Y114" s="121">
        <v>0</v>
      </c>
      <c r="Z114" s="121">
        <v>0</v>
      </c>
      <c r="AA114" s="121">
        <v>0</v>
      </c>
      <c r="AB114" s="121">
        <v>0</v>
      </c>
      <c r="AC114" s="122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3">
        <f t="shared" si="110"/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</row>
    <row r="115" spans="1:71" ht="15">
      <c r="A115" s="27" t="s">
        <v>16</v>
      </c>
      <c r="B115" s="42">
        <v>4.103765906103402E-3</v>
      </c>
      <c r="C115" s="42">
        <v>0</v>
      </c>
      <c r="D115" s="42">
        <v>0.61556488591551028</v>
      </c>
      <c r="E115" s="42">
        <v>0</v>
      </c>
      <c r="F115" s="411"/>
      <c r="G115" s="42">
        <v>0</v>
      </c>
      <c r="H115" s="43">
        <v>0</v>
      </c>
      <c r="I115" s="38">
        <f t="shared" si="108"/>
        <v>0.61966865182161368</v>
      </c>
      <c r="K115" s="75" t="s">
        <v>16</v>
      </c>
      <c r="L115" s="42">
        <v>4.103765906103402E-3</v>
      </c>
      <c r="M115" s="42">
        <v>0</v>
      </c>
      <c r="N115" s="42">
        <v>0.61556488591551028</v>
      </c>
      <c r="O115" s="42">
        <v>0</v>
      </c>
      <c r="P115" s="42">
        <v>0</v>
      </c>
      <c r="Q115" s="42">
        <v>0</v>
      </c>
      <c r="R115" s="85">
        <v>0</v>
      </c>
      <c r="S115" s="86">
        <f t="shared" si="109"/>
        <v>0.61966865182161368</v>
      </c>
      <c r="U115" s="105" t="s">
        <v>16</v>
      </c>
      <c r="V115" s="117">
        <v>4.103765906103402E-3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8">
        <v>0.61556488591551028</v>
      </c>
      <c r="AD115" s="119">
        <v>0</v>
      </c>
      <c r="AE115" s="119">
        <v>0</v>
      </c>
      <c r="AF115" s="119">
        <v>0</v>
      </c>
      <c r="AG115" s="119">
        <v>0.61556488591551028</v>
      </c>
      <c r="AH115" s="119">
        <v>0</v>
      </c>
      <c r="AI115" s="120">
        <f t="shared" si="110"/>
        <v>0.61966865182161368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</row>
    <row r="116" spans="1:71" ht="15">
      <c r="A116" s="26" t="s">
        <v>70</v>
      </c>
      <c r="B116" s="39">
        <v>0</v>
      </c>
      <c r="C116" s="39">
        <v>0</v>
      </c>
      <c r="D116" s="39">
        <v>0.23769975890596823</v>
      </c>
      <c r="E116" s="39">
        <v>0</v>
      </c>
      <c r="F116" s="411"/>
      <c r="G116" s="39">
        <v>0</v>
      </c>
      <c r="H116" s="40">
        <v>0</v>
      </c>
      <c r="I116" s="41">
        <f t="shared" si="108"/>
        <v>0.23769975890596823</v>
      </c>
      <c r="K116" s="74" t="s">
        <v>70</v>
      </c>
      <c r="L116" s="87">
        <v>0</v>
      </c>
      <c r="M116" s="87">
        <v>0</v>
      </c>
      <c r="N116" s="87">
        <v>0.23769975890596823</v>
      </c>
      <c r="O116" s="87">
        <v>0</v>
      </c>
      <c r="P116" s="87">
        <v>0</v>
      </c>
      <c r="Q116" s="87">
        <v>0</v>
      </c>
      <c r="R116" s="88">
        <v>0</v>
      </c>
      <c r="S116" s="89">
        <f t="shared" si="109"/>
        <v>0.23769975890596823</v>
      </c>
      <c r="U116" s="104" t="s">
        <v>57</v>
      </c>
      <c r="V116" s="121">
        <v>0</v>
      </c>
      <c r="W116" s="121">
        <v>0</v>
      </c>
      <c r="X116" s="121">
        <v>0</v>
      </c>
      <c r="Y116" s="121">
        <v>0</v>
      </c>
      <c r="Z116" s="121">
        <v>0.23769975890596823</v>
      </c>
      <c r="AA116" s="121">
        <v>0</v>
      </c>
      <c r="AB116" s="121">
        <v>0</v>
      </c>
      <c r="AC116" s="122">
        <v>0</v>
      </c>
      <c r="AD116" s="121">
        <v>0</v>
      </c>
      <c r="AE116" s="121">
        <v>0</v>
      </c>
      <c r="AF116" s="121">
        <v>0</v>
      </c>
      <c r="AG116" s="121">
        <v>0</v>
      </c>
      <c r="AH116" s="121">
        <v>0</v>
      </c>
      <c r="AI116" s="123">
        <f t="shared" si="110"/>
        <v>0.23769975890596823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</row>
    <row r="117" spans="1:71" ht="15">
      <c r="A117" s="27" t="s">
        <v>58</v>
      </c>
      <c r="B117" s="42">
        <v>0</v>
      </c>
      <c r="C117" s="42">
        <v>0</v>
      </c>
      <c r="D117" s="42">
        <v>0</v>
      </c>
      <c r="E117" s="42">
        <v>7.0072671522842606E-2</v>
      </c>
      <c r="F117" s="411"/>
      <c r="G117" s="42">
        <v>0</v>
      </c>
      <c r="H117" s="43">
        <v>0</v>
      </c>
      <c r="I117" s="38">
        <f t="shared" si="108"/>
        <v>7.0072671522842606E-2</v>
      </c>
      <c r="K117" s="75" t="s">
        <v>58</v>
      </c>
      <c r="L117" s="42">
        <v>0</v>
      </c>
      <c r="M117" s="42">
        <v>0</v>
      </c>
      <c r="N117" s="42">
        <v>0</v>
      </c>
      <c r="O117" s="42">
        <v>7.0072671522842606E-2</v>
      </c>
      <c r="P117" s="42">
        <v>5.6870237985594363</v>
      </c>
      <c r="Q117" s="42">
        <v>0</v>
      </c>
      <c r="R117" s="85">
        <v>0</v>
      </c>
      <c r="S117" s="86">
        <f t="shared" si="109"/>
        <v>5.7570964700822786</v>
      </c>
      <c r="U117" s="105" t="s">
        <v>58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7.0072671522842606E-2</v>
      </c>
      <c r="AB117" s="117">
        <v>5.6870237985594363</v>
      </c>
      <c r="AC117" s="118">
        <v>0</v>
      </c>
      <c r="AD117" s="117">
        <v>0</v>
      </c>
      <c r="AE117" s="117">
        <v>0</v>
      </c>
      <c r="AF117" s="117">
        <v>0</v>
      </c>
      <c r="AG117" s="117">
        <v>0</v>
      </c>
      <c r="AH117" s="117">
        <v>0</v>
      </c>
      <c r="AI117" s="120">
        <f t="shared" si="110"/>
        <v>5.7570964700822786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</row>
    <row r="118" spans="1:71" ht="15">
      <c r="A118" s="26" t="s">
        <v>12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108"/>
        <v>0</v>
      </c>
      <c r="K118" s="74" t="s">
        <v>12</v>
      </c>
      <c r="L118" s="87">
        <v>0</v>
      </c>
      <c r="M118" s="87">
        <v>0</v>
      </c>
      <c r="N118" s="87">
        <v>0</v>
      </c>
      <c r="O118" s="87">
        <v>0</v>
      </c>
      <c r="P118" s="87">
        <v>7.6732372185862333E-2</v>
      </c>
      <c r="Q118" s="87">
        <v>0</v>
      </c>
      <c r="R118" s="88">
        <v>0</v>
      </c>
      <c r="S118" s="89">
        <f t="shared" si="109"/>
        <v>7.6732372185862333E-2</v>
      </c>
      <c r="U118" s="104" t="s">
        <v>12</v>
      </c>
      <c r="V118" s="121">
        <v>0</v>
      </c>
      <c r="W118" s="121">
        <v>0</v>
      </c>
      <c r="X118" s="121">
        <v>0</v>
      </c>
      <c r="Y118" s="121">
        <v>0</v>
      </c>
      <c r="Z118" s="121">
        <v>0</v>
      </c>
      <c r="AA118" s="121">
        <v>0</v>
      </c>
      <c r="AB118" s="121">
        <v>7.6732372185862333E-2</v>
      </c>
      <c r="AC118" s="122">
        <v>0</v>
      </c>
      <c r="AD118" s="121">
        <v>0</v>
      </c>
      <c r="AE118" s="121">
        <v>0</v>
      </c>
      <c r="AF118" s="121">
        <v>0</v>
      </c>
      <c r="AG118" s="121">
        <v>0</v>
      </c>
      <c r="AH118" s="121">
        <v>0</v>
      </c>
      <c r="AI118" s="123">
        <f t="shared" si="110"/>
        <v>7.6732372185862333E-2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</row>
    <row r="119" spans="1:71" ht="15">
      <c r="A119" s="27" t="s">
        <v>59</v>
      </c>
      <c r="B119" s="42">
        <v>0.16004894837476077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108"/>
        <v>0.16004894837476077</v>
      </c>
      <c r="K119" s="75" t="s">
        <v>59</v>
      </c>
      <c r="L119" s="42">
        <v>0.16004894837476077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85">
        <v>0</v>
      </c>
      <c r="S119" s="86">
        <f t="shared" si="109"/>
        <v>0.16004894837476077</v>
      </c>
      <c r="U119" s="105" t="s">
        <v>59</v>
      </c>
      <c r="V119" s="117">
        <v>0</v>
      </c>
      <c r="W119" s="117">
        <v>0</v>
      </c>
      <c r="X119" s="117">
        <v>0</v>
      </c>
      <c r="Y119" s="117">
        <v>0</v>
      </c>
      <c r="Z119" s="117">
        <v>0</v>
      </c>
      <c r="AA119" s="117">
        <v>0</v>
      </c>
      <c r="AB119" s="117">
        <v>0</v>
      </c>
      <c r="AC119" s="118">
        <v>0.16004894837476077</v>
      </c>
      <c r="AD119" s="117">
        <v>0.16004894837476077</v>
      </c>
      <c r="AE119" s="117">
        <v>0</v>
      </c>
      <c r="AF119" s="117">
        <v>0</v>
      </c>
      <c r="AG119" s="117">
        <v>0</v>
      </c>
      <c r="AH119" s="117">
        <v>0</v>
      </c>
      <c r="AI119" s="120">
        <f t="shared" si="110"/>
        <v>0.16004894837476077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</row>
    <row r="120" spans="1:71" ht="15">
      <c r="A120" s="26" t="s">
        <v>17</v>
      </c>
      <c r="B120" s="39">
        <v>0</v>
      </c>
      <c r="C120" s="39">
        <v>0</v>
      </c>
      <c r="D120" s="39">
        <v>0</v>
      </c>
      <c r="E120" s="39">
        <v>0</v>
      </c>
      <c r="F120" s="411"/>
      <c r="G120" s="39">
        <v>0</v>
      </c>
      <c r="H120" s="40">
        <v>0</v>
      </c>
      <c r="I120" s="41">
        <f t="shared" si="108"/>
        <v>0</v>
      </c>
      <c r="K120" s="74" t="s">
        <v>17</v>
      </c>
      <c r="L120" s="87">
        <v>0</v>
      </c>
      <c r="M120" s="87">
        <v>0</v>
      </c>
      <c r="N120" s="87">
        <v>0</v>
      </c>
      <c r="O120" s="87">
        <v>0</v>
      </c>
      <c r="P120" s="87">
        <v>4.5539999999999999E-3</v>
      </c>
      <c r="Q120" s="87">
        <v>0</v>
      </c>
      <c r="R120" s="88">
        <v>0</v>
      </c>
      <c r="S120" s="89">
        <f t="shared" si="109"/>
        <v>4.5539999999999999E-3</v>
      </c>
      <c r="U120" s="104" t="s">
        <v>17</v>
      </c>
      <c r="V120" s="121">
        <v>0</v>
      </c>
      <c r="W120" s="121">
        <v>0</v>
      </c>
      <c r="X120" s="121">
        <v>0</v>
      </c>
      <c r="Y120" s="121">
        <v>0</v>
      </c>
      <c r="Z120" s="121">
        <v>0</v>
      </c>
      <c r="AA120" s="121">
        <v>0</v>
      </c>
      <c r="AB120" s="121">
        <v>4.5539999999999999E-3</v>
      </c>
      <c r="AC120" s="122">
        <v>0</v>
      </c>
      <c r="AD120" s="121">
        <v>0</v>
      </c>
      <c r="AE120" s="121">
        <v>0</v>
      </c>
      <c r="AF120" s="121">
        <v>0</v>
      </c>
      <c r="AG120" s="121">
        <v>0</v>
      </c>
      <c r="AH120" s="121">
        <v>0</v>
      </c>
      <c r="AI120" s="123">
        <f t="shared" si="110"/>
        <v>4.5539999999999999E-3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</row>
    <row r="121" spans="1:71" ht="15">
      <c r="A121" s="27" t="s">
        <v>139</v>
      </c>
      <c r="B121" s="42">
        <v>3.6904292532199727E-2</v>
      </c>
      <c r="C121" s="42">
        <v>2.8553691772692822E-2</v>
      </c>
      <c r="D121" s="42">
        <v>0.73113765860152335</v>
      </c>
      <c r="E121" s="42">
        <v>0</v>
      </c>
      <c r="F121" s="411"/>
      <c r="G121" s="42">
        <v>0</v>
      </c>
      <c r="H121" s="43">
        <v>0</v>
      </c>
      <c r="I121" s="38">
        <f t="shared" si="108"/>
        <v>0.79659564290641593</v>
      </c>
      <c r="K121" s="75" t="s">
        <v>139</v>
      </c>
      <c r="L121" s="42">
        <v>3.6904292532199727E-2</v>
      </c>
      <c r="M121" s="42">
        <v>2.8553691772692822E-2</v>
      </c>
      <c r="N121" s="42">
        <v>0.73113765860152335</v>
      </c>
      <c r="O121" s="42">
        <v>0</v>
      </c>
      <c r="P121" s="42">
        <v>0</v>
      </c>
      <c r="Q121" s="42">
        <v>0</v>
      </c>
      <c r="R121" s="85">
        <v>0</v>
      </c>
      <c r="S121" s="86">
        <f t="shared" si="109"/>
        <v>0.79659564290641593</v>
      </c>
      <c r="U121" s="105" t="s">
        <v>139</v>
      </c>
      <c r="V121" s="117">
        <v>3.4619554309920142E-2</v>
      </c>
      <c r="W121" s="117">
        <v>0</v>
      </c>
      <c r="X121" s="117">
        <v>0</v>
      </c>
      <c r="Y121" s="117">
        <v>2.8553691772692822E-2</v>
      </c>
      <c r="Z121" s="117">
        <v>0.71370620358332471</v>
      </c>
      <c r="AA121" s="117">
        <v>0</v>
      </c>
      <c r="AB121" s="117">
        <v>0</v>
      </c>
      <c r="AC121" s="118">
        <v>1.9716193240478214E-2</v>
      </c>
      <c r="AD121" s="117">
        <v>2.2847382222795842E-3</v>
      </c>
      <c r="AE121" s="117">
        <v>0</v>
      </c>
      <c r="AF121" s="117">
        <v>0</v>
      </c>
      <c r="AG121" s="117">
        <v>1.7431455018198632E-2</v>
      </c>
      <c r="AH121" s="117">
        <v>0</v>
      </c>
      <c r="AI121" s="120">
        <f t="shared" si="110"/>
        <v>0.79659564290641593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</row>
    <row r="122" spans="1:71" ht="15">
      <c r="A122" s="26" t="s">
        <v>25</v>
      </c>
      <c r="B122" s="39">
        <v>0.36648736441196783</v>
      </c>
      <c r="C122" s="39">
        <v>6.203076199531846E-3</v>
      </c>
      <c r="D122" s="39">
        <v>4.5251057943862616</v>
      </c>
      <c r="E122" s="39">
        <v>6.4965042417588492</v>
      </c>
      <c r="F122" s="411"/>
      <c r="G122" s="39">
        <v>0.52435701837845305</v>
      </c>
      <c r="H122" s="40">
        <v>1.5585938823368308E-2</v>
      </c>
      <c r="I122" s="41">
        <f t="shared" si="108"/>
        <v>11.934243433958432</v>
      </c>
      <c r="K122" s="74" t="s">
        <v>25</v>
      </c>
      <c r="L122" s="87">
        <v>0.36648736441196783</v>
      </c>
      <c r="M122" s="87">
        <v>6.203076199531846E-3</v>
      </c>
      <c r="N122" s="87">
        <v>4.5251057943862616</v>
      </c>
      <c r="O122" s="87">
        <v>6.4965042417588492</v>
      </c>
      <c r="P122" s="87">
        <v>5.5938268898709634E-2</v>
      </c>
      <c r="Q122" s="87">
        <v>0.52435701837845305</v>
      </c>
      <c r="R122" s="88">
        <v>1.5585938823368308E-2</v>
      </c>
      <c r="S122" s="89">
        <f t="shared" si="109"/>
        <v>11.990181702857141</v>
      </c>
      <c r="U122" s="104" t="s">
        <v>25</v>
      </c>
      <c r="V122" s="121">
        <v>7.6469814496425191E-3</v>
      </c>
      <c r="W122" s="121">
        <v>0.17928682356276615</v>
      </c>
      <c r="X122" s="121">
        <v>0.52435701837845305</v>
      </c>
      <c r="Y122" s="121">
        <v>6.203076199531846E-3</v>
      </c>
      <c r="Z122" s="121">
        <v>4.5251057943862616</v>
      </c>
      <c r="AA122" s="121">
        <v>6.4865385170890058</v>
      </c>
      <c r="AB122" s="121">
        <v>5.5938268898709634E-2</v>
      </c>
      <c r="AC122" s="122">
        <v>0.20510522289277131</v>
      </c>
      <c r="AD122" s="121">
        <v>0.17955355939955916</v>
      </c>
      <c r="AE122" s="121">
        <v>9.9657246698438336E-3</v>
      </c>
      <c r="AF122" s="121">
        <v>1.5585938823368308E-2</v>
      </c>
      <c r="AG122" s="121">
        <v>0</v>
      </c>
      <c r="AH122" s="121">
        <v>0</v>
      </c>
      <c r="AI122" s="123">
        <f t="shared" si="110"/>
        <v>11.990181702857139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</row>
    <row r="123" spans="1:71" ht="15">
      <c r="A123" s="27" t="s">
        <v>24</v>
      </c>
      <c r="B123" s="42">
        <v>0</v>
      </c>
      <c r="C123" s="42">
        <v>0</v>
      </c>
      <c r="D123" s="42">
        <v>0</v>
      </c>
      <c r="E123" s="42">
        <v>0</v>
      </c>
      <c r="F123" s="411"/>
      <c r="G123" s="42">
        <v>0</v>
      </c>
      <c r="H123" s="43">
        <v>0</v>
      </c>
      <c r="I123" s="38">
        <f t="shared" si="108"/>
        <v>0</v>
      </c>
      <c r="K123" s="75" t="s">
        <v>24</v>
      </c>
      <c r="L123" s="42">
        <v>0</v>
      </c>
      <c r="M123" s="42">
        <v>0</v>
      </c>
      <c r="N123" s="42">
        <v>0</v>
      </c>
      <c r="O123" s="42">
        <v>0</v>
      </c>
      <c r="P123" s="42">
        <v>0</v>
      </c>
      <c r="Q123" s="42">
        <v>0</v>
      </c>
      <c r="R123" s="85">
        <v>0</v>
      </c>
      <c r="S123" s="86">
        <f t="shared" si="109"/>
        <v>0</v>
      </c>
      <c r="U123" s="105" t="s">
        <v>24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v>0</v>
      </c>
      <c r="AC123" s="118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20">
        <f t="shared" si="110"/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</row>
    <row r="124" spans="1:71" ht="15">
      <c r="A124" s="26" t="s">
        <v>60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108"/>
        <v>0</v>
      </c>
      <c r="K124" s="74" t="s">
        <v>60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  <c r="R124" s="88">
        <v>0</v>
      </c>
      <c r="S124" s="89">
        <f t="shared" si="109"/>
        <v>0</v>
      </c>
      <c r="U124" s="104" t="s">
        <v>60</v>
      </c>
      <c r="V124" s="121">
        <v>0</v>
      </c>
      <c r="W124" s="121">
        <v>0</v>
      </c>
      <c r="X124" s="121">
        <v>0</v>
      </c>
      <c r="Y124" s="121">
        <v>0</v>
      </c>
      <c r="Z124" s="121">
        <v>0</v>
      </c>
      <c r="AA124" s="121">
        <v>0</v>
      </c>
      <c r="AB124" s="121">
        <v>0</v>
      </c>
      <c r="AC124" s="122">
        <v>0</v>
      </c>
      <c r="AD124" s="121">
        <v>0</v>
      </c>
      <c r="AE124" s="121">
        <v>0</v>
      </c>
      <c r="AF124" s="121">
        <v>0</v>
      </c>
      <c r="AG124" s="121">
        <v>0</v>
      </c>
      <c r="AH124" s="121">
        <v>0</v>
      </c>
      <c r="AI124" s="123">
        <f t="shared" si="110"/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</row>
    <row r="125" spans="1:71" ht="15">
      <c r="A125" s="27" t="s">
        <v>22</v>
      </c>
      <c r="B125" s="42">
        <v>0</v>
      </c>
      <c r="C125" s="42">
        <v>0.61180116819666563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108"/>
        <v>0.61180116819666563</v>
      </c>
      <c r="K125" s="75" t="s">
        <v>22</v>
      </c>
      <c r="L125" s="42">
        <v>0</v>
      </c>
      <c r="M125" s="42">
        <v>0.61180116819666563</v>
      </c>
      <c r="N125" s="42">
        <v>0</v>
      </c>
      <c r="O125" s="42">
        <v>0</v>
      </c>
      <c r="P125" s="42">
        <v>0.23732997813301726</v>
      </c>
      <c r="Q125" s="42">
        <v>0</v>
      </c>
      <c r="R125" s="85">
        <v>0</v>
      </c>
      <c r="S125" s="86">
        <f t="shared" si="109"/>
        <v>0.8491311463296829</v>
      </c>
      <c r="U125" s="105" t="s">
        <v>22</v>
      </c>
      <c r="V125" s="117">
        <v>0</v>
      </c>
      <c r="W125" s="117">
        <v>0</v>
      </c>
      <c r="X125" s="117">
        <v>0</v>
      </c>
      <c r="Y125" s="117">
        <v>0.61180116819666563</v>
      </c>
      <c r="Z125" s="117">
        <v>0</v>
      </c>
      <c r="AA125" s="117">
        <v>0</v>
      </c>
      <c r="AB125" s="117">
        <v>0.23732997813301726</v>
      </c>
      <c r="AC125" s="118">
        <v>0</v>
      </c>
      <c r="AD125" s="117">
        <v>0</v>
      </c>
      <c r="AE125" s="117">
        <v>0</v>
      </c>
      <c r="AF125" s="117">
        <v>0</v>
      </c>
      <c r="AG125" s="117">
        <v>0</v>
      </c>
      <c r="AH125" s="117">
        <v>0</v>
      </c>
      <c r="AI125" s="120">
        <f t="shared" si="110"/>
        <v>0.8491311463296829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</row>
    <row r="126" spans="1:71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108"/>
        <v>0</v>
      </c>
      <c r="K126" s="74" t="s">
        <v>21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s="87">
        <v>0</v>
      </c>
      <c r="R126" s="88">
        <v>0</v>
      </c>
      <c r="S126" s="89">
        <f t="shared" si="109"/>
        <v>0</v>
      </c>
      <c r="U126" s="104" t="s">
        <v>61</v>
      </c>
      <c r="V126" s="121">
        <v>0</v>
      </c>
      <c r="W126" s="121">
        <v>0</v>
      </c>
      <c r="X126" s="121">
        <v>0</v>
      </c>
      <c r="Y126" s="121">
        <v>0</v>
      </c>
      <c r="Z126" s="121">
        <v>0</v>
      </c>
      <c r="AA126" s="121">
        <v>0</v>
      </c>
      <c r="AB126" s="121">
        <v>0</v>
      </c>
      <c r="AC126" s="122">
        <v>0</v>
      </c>
      <c r="AD126" s="121">
        <v>0</v>
      </c>
      <c r="AE126" s="121">
        <v>0</v>
      </c>
      <c r="AF126" s="121">
        <v>0</v>
      </c>
      <c r="AG126" s="121">
        <v>0</v>
      </c>
      <c r="AH126" s="121">
        <v>0</v>
      </c>
      <c r="AI126" s="123">
        <f t="shared" si="110"/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</row>
    <row r="127" spans="1:71" ht="15">
      <c r="A127" s="28" t="s">
        <v>64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108"/>
        <v>0</v>
      </c>
      <c r="K127" s="76" t="s">
        <v>64</v>
      </c>
      <c r="L127" s="42">
        <v>0</v>
      </c>
      <c r="M127" s="42">
        <v>0</v>
      </c>
      <c r="N127" s="42">
        <v>0</v>
      </c>
      <c r="O127" s="42">
        <v>0</v>
      </c>
      <c r="P127" s="42">
        <v>0</v>
      </c>
      <c r="Q127" s="42">
        <v>0</v>
      </c>
      <c r="R127" s="85">
        <v>0</v>
      </c>
      <c r="S127" s="86">
        <f t="shared" si="109"/>
        <v>0</v>
      </c>
      <c r="U127" s="106" t="s">
        <v>62</v>
      </c>
      <c r="V127" s="117">
        <v>0</v>
      </c>
      <c r="W127" s="117">
        <v>0</v>
      </c>
      <c r="X127" s="117">
        <v>0</v>
      </c>
      <c r="Y127" s="117">
        <v>0</v>
      </c>
      <c r="Z127" s="117">
        <v>0</v>
      </c>
      <c r="AA127" s="117">
        <v>0</v>
      </c>
      <c r="AB127" s="117">
        <v>0</v>
      </c>
      <c r="AC127" s="118">
        <v>0</v>
      </c>
      <c r="AD127" s="119">
        <v>0</v>
      </c>
      <c r="AE127" s="119">
        <v>0</v>
      </c>
      <c r="AF127" s="119">
        <v>0</v>
      </c>
      <c r="AG127" s="119">
        <v>0</v>
      </c>
      <c r="AH127" s="119">
        <v>0</v>
      </c>
      <c r="AI127" s="120">
        <f t="shared" si="110"/>
        <v>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</row>
    <row r="128" spans="1:71">
      <c r="A128" s="56" t="s">
        <v>23</v>
      </c>
      <c r="B128" s="60">
        <v>0</v>
      </c>
      <c r="C128" s="60">
        <v>0</v>
      </c>
      <c r="D128" s="60">
        <v>0</v>
      </c>
      <c r="E128" s="60">
        <v>0</v>
      </c>
      <c r="F128" s="411"/>
      <c r="G128" s="60">
        <v>0</v>
      </c>
      <c r="H128" s="61">
        <v>0</v>
      </c>
      <c r="I128" s="62">
        <f t="shared" si="108"/>
        <v>0</v>
      </c>
      <c r="K128" s="77" t="s">
        <v>23</v>
      </c>
      <c r="L128" s="90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1">
        <v>0</v>
      </c>
      <c r="S128" s="92">
        <f t="shared" si="109"/>
        <v>0</v>
      </c>
      <c r="U128" s="107" t="s">
        <v>66</v>
      </c>
      <c r="V128" s="124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</v>
      </c>
      <c r="AD128" s="124">
        <v>0</v>
      </c>
      <c r="AE128" s="124">
        <v>0</v>
      </c>
      <c r="AF128" s="124">
        <v>0</v>
      </c>
      <c r="AG128" s="124">
        <v>0</v>
      </c>
      <c r="AH128" s="125">
        <v>0</v>
      </c>
      <c r="AI128" s="126">
        <f t="shared" si="110"/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</row>
    <row r="129" spans="1:71">
      <c r="A129" s="57" t="s">
        <v>19</v>
      </c>
      <c r="B129" s="63">
        <v>0</v>
      </c>
      <c r="C129" s="63">
        <v>0</v>
      </c>
      <c r="D129" s="63">
        <v>0</v>
      </c>
      <c r="E129" s="63">
        <v>0</v>
      </c>
      <c r="F129" s="411"/>
      <c r="G129" s="63">
        <v>0</v>
      </c>
      <c r="H129" s="64">
        <v>0</v>
      </c>
      <c r="I129" s="65">
        <f t="shared" si="108"/>
        <v>0</v>
      </c>
      <c r="K129" s="78" t="s">
        <v>19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93">
        <v>0</v>
      </c>
      <c r="S129" s="94">
        <f t="shared" si="109"/>
        <v>0</v>
      </c>
      <c r="U129" s="108" t="s">
        <v>19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8">
        <v>0</v>
      </c>
      <c r="AE129" s="128">
        <v>0</v>
      </c>
      <c r="AF129" s="128">
        <v>0</v>
      </c>
      <c r="AG129" s="128">
        <v>0</v>
      </c>
      <c r="AH129" s="128">
        <v>0</v>
      </c>
      <c r="AI129" s="129">
        <f t="shared" si="110"/>
        <v>0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</row>
    <row r="130" spans="1:71">
      <c r="A130" s="56" t="s">
        <v>20</v>
      </c>
      <c r="B130" s="60">
        <v>0</v>
      </c>
      <c r="C130" s="60">
        <v>0</v>
      </c>
      <c r="D130" s="60">
        <v>0</v>
      </c>
      <c r="E130" s="60">
        <v>0</v>
      </c>
      <c r="F130" s="411"/>
      <c r="G130" s="60">
        <v>0</v>
      </c>
      <c r="H130" s="61">
        <v>0</v>
      </c>
      <c r="I130" s="62">
        <f t="shared" si="108"/>
        <v>0</v>
      </c>
      <c r="K130" s="77" t="s">
        <v>20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1">
        <v>0</v>
      </c>
      <c r="S130" s="92">
        <f t="shared" si="109"/>
        <v>0</v>
      </c>
      <c r="U130" s="107" t="s">
        <v>20</v>
      </c>
      <c r="V130" s="124">
        <v>0</v>
      </c>
      <c r="W130" s="124">
        <v>0</v>
      </c>
      <c r="X130" s="124">
        <v>0</v>
      </c>
      <c r="Y130" s="124">
        <v>0</v>
      </c>
      <c r="Z130" s="124">
        <v>0</v>
      </c>
      <c r="AA130" s="124">
        <v>0</v>
      </c>
      <c r="AB130" s="124">
        <v>0</v>
      </c>
      <c r="AC130" s="124">
        <v>0</v>
      </c>
      <c r="AD130" s="124">
        <v>0</v>
      </c>
      <c r="AE130" s="124">
        <v>0</v>
      </c>
      <c r="AF130" s="124">
        <v>0</v>
      </c>
      <c r="AG130" s="124">
        <v>0</v>
      </c>
      <c r="AH130" s="125">
        <v>0</v>
      </c>
      <c r="AI130" s="126">
        <f t="shared" si="110"/>
        <v>0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</row>
    <row r="131" spans="1:71" ht="15" thickBot="1">
      <c r="A131" s="58" t="s">
        <v>11</v>
      </c>
      <c r="B131" s="52">
        <v>0</v>
      </c>
      <c r="C131" s="52">
        <v>0</v>
      </c>
      <c r="D131" s="52">
        <v>0</v>
      </c>
      <c r="E131" s="52">
        <v>0</v>
      </c>
      <c r="F131" s="412"/>
      <c r="G131" s="52">
        <v>0</v>
      </c>
      <c r="H131" s="66">
        <v>0</v>
      </c>
      <c r="I131" s="67">
        <f t="shared" si="108"/>
        <v>0</v>
      </c>
      <c r="K131" s="79" t="s">
        <v>11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95">
        <v>0</v>
      </c>
      <c r="S131" s="96">
        <f t="shared" si="109"/>
        <v>0</v>
      </c>
      <c r="U131" s="108" t="s">
        <v>11</v>
      </c>
      <c r="V131" s="127">
        <v>0</v>
      </c>
      <c r="W131" s="127">
        <v>0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8">
        <v>0</v>
      </c>
      <c r="AE131" s="128">
        <v>0</v>
      </c>
      <c r="AF131" s="128">
        <v>0</v>
      </c>
      <c r="AG131" s="128">
        <v>0</v>
      </c>
      <c r="AH131" s="128">
        <v>0</v>
      </c>
      <c r="AI131" s="129">
        <f t="shared" si="110"/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</row>
    <row r="132" spans="1:71" ht="15">
      <c r="A132" s="33" t="s">
        <v>26</v>
      </c>
      <c r="B132" s="68">
        <f>SUM(B111:B127)</f>
        <v>0.56754437122503176</v>
      </c>
      <c r="C132" s="68">
        <f t="shared" ref="C132:I132" si="111">SUM(C111:C127)</f>
        <v>0.64655793616889035</v>
      </c>
      <c r="D132" s="68">
        <f t="shared" si="111"/>
        <v>6.1095080978092628</v>
      </c>
      <c r="E132" s="68">
        <f t="shared" si="111"/>
        <v>6.5665769132816916</v>
      </c>
      <c r="F132" s="68">
        <f t="shared" si="111"/>
        <v>0</v>
      </c>
      <c r="G132" s="68">
        <f t="shared" si="111"/>
        <v>0.52435701837845305</v>
      </c>
      <c r="H132" s="69">
        <f t="shared" si="111"/>
        <v>1.5585938823368308E-2</v>
      </c>
      <c r="I132" s="38">
        <f t="shared" si="111"/>
        <v>14.430130275686698</v>
      </c>
      <c r="K132" s="80" t="s">
        <v>26</v>
      </c>
      <c r="L132" s="68">
        <f>SUM(L111:L127)</f>
        <v>0.56754437122503176</v>
      </c>
      <c r="M132" s="68">
        <f t="shared" ref="M132:S132" si="112">SUM(M111:M127)</f>
        <v>0.64655793616889035</v>
      </c>
      <c r="N132" s="68">
        <f t="shared" si="112"/>
        <v>6.1095080978092628</v>
      </c>
      <c r="O132" s="68">
        <f t="shared" si="112"/>
        <v>6.5665769132816916</v>
      </c>
      <c r="P132" s="68">
        <f t="shared" si="112"/>
        <v>6.0615784177770253</v>
      </c>
      <c r="Q132" s="68">
        <f t="shared" si="112"/>
        <v>0.52435701837845305</v>
      </c>
      <c r="R132" s="69">
        <f t="shared" si="112"/>
        <v>1.5585938823368308E-2</v>
      </c>
      <c r="S132" s="97">
        <f t="shared" si="112"/>
        <v>20.491708693463721</v>
      </c>
      <c r="T132" s="1" t="str">
        <f>IF(ABS(S132-AI132)&gt;0.01,S132-AI132,"")</f>
        <v/>
      </c>
      <c r="U132" s="109" t="s">
        <v>63</v>
      </c>
      <c r="V132" s="130">
        <f>SUM(V111:V127)</f>
        <v>4.6370301665666067E-2</v>
      </c>
      <c r="W132" s="130">
        <f t="shared" ref="W132:AH132" si="113">SUM(W111:W127)</f>
        <v>0.17928682356276615</v>
      </c>
      <c r="X132" s="130">
        <f t="shared" si="113"/>
        <v>0.52435701837845305</v>
      </c>
      <c r="Y132" s="130">
        <f t="shared" si="113"/>
        <v>0.64655793616889035</v>
      </c>
      <c r="Z132" s="130">
        <f t="shared" si="113"/>
        <v>5.4765117568755546</v>
      </c>
      <c r="AA132" s="130">
        <f t="shared" si="113"/>
        <v>6.5566111886118481</v>
      </c>
      <c r="AB132" s="130">
        <f t="shared" si="113"/>
        <v>6.0615784177770253</v>
      </c>
      <c r="AC132" s="130">
        <f t="shared" si="113"/>
        <v>1.0004352504235206</v>
      </c>
      <c r="AD132" s="131">
        <f t="shared" si="113"/>
        <v>0.34188724599659953</v>
      </c>
      <c r="AE132" s="131">
        <f t="shared" si="113"/>
        <v>9.9657246698438336E-3</v>
      </c>
      <c r="AF132" s="131">
        <f t="shared" si="113"/>
        <v>1.5585938823368308E-2</v>
      </c>
      <c r="AG132" s="131">
        <f t="shared" si="113"/>
        <v>0.63299634093370893</v>
      </c>
      <c r="AH132" s="131">
        <f t="shared" si="113"/>
        <v>0</v>
      </c>
      <c r="AI132" s="132">
        <f>SUM(V132:AC132)</f>
        <v>20.491708693463725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</row>
    <row r="133" spans="1:71" s="9" customFormat="1" ht="15" thickBot="1">
      <c r="A133" s="30" t="s">
        <v>88</v>
      </c>
      <c r="B133" s="47">
        <f>IF($I132=0,"-",B132/$I132)</f>
        <v>3.933050917643386E-2</v>
      </c>
      <c r="C133" s="47">
        <f t="shared" ref="C133:H133" si="114">IF($I132=0,"-",C132/$I132)</f>
        <v>4.4806105268382412E-2</v>
      </c>
      <c r="D133" s="47">
        <f t="shared" si="114"/>
        <v>0.4233855121947972</v>
      </c>
      <c r="E133" s="47">
        <f t="shared" si="114"/>
        <v>0.45506012681990166</v>
      </c>
      <c r="F133" s="47">
        <f t="shared" si="114"/>
        <v>0</v>
      </c>
      <c r="G133" s="47">
        <f t="shared" si="114"/>
        <v>3.6337649651156739E-2</v>
      </c>
      <c r="H133" s="70">
        <f t="shared" si="114"/>
        <v>1.0800968893280908E-3</v>
      </c>
      <c r="I133" s="48">
        <f>SUM(B133:H133)</f>
        <v>1</v>
      </c>
      <c r="J133" s="5"/>
      <c r="K133" s="81" t="s">
        <v>88</v>
      </c>
      <c r="L133" s="98">
        <f>IF($S132=0,"-",L132/$S132)</f>
        <v>2.7696293155195128E-2</v>
      </c>
      <c r="M133" s="98">
        <f t="shared" ref="M133:R133" si="115">IF($S132=0,"-",M132/$S132)</f>
        <v>3.1552172922267051E-2</v>
      </c>
      <c r="N133" s="98">
        <f t="shared" si="115"/>
        <v>0.29814537134026425</v>
      </c>
      <c r="O133" s="98">
        <f t="shared" si="115"/>
        <v>0.32045043249010491</v>
      </c>
      <c r="P133" s="98">
        <f t="shared" si="115"/>
        <v>0.29580639215852694</v>
      </c>
      <c r="Q133" s="98">
        <f t="shared" si="115"/>
        <v>2.5588740608327512E-2</v>
      </c>
      <c r="R133" s="99">
        <f t="shared" si="115"/>
        <v>7.6059732531430057E-4</v>
      </c>
      <c r="S133" s="100">
        <f>SUM(L133:R133)</f>
        <v>1</v>
      </c>
      <c r="T133" s="1"/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</row>
    <row r="134" spans="1:71" ht="15" thickBot="1">
      <c r="A134" s="32"/>
      <c r="B134" s="31"/>
      <c r="C134" s="31"/>
      <c r="D134" s="31"/>
      <c r="E134" s="31"/>
      <c r="F134" s="31"/>
      <c r="G134" s="31"/>
      <c r="H134" s="31"/>
      <c r="I134" s="31"/>
      <c r="K134" s="32"/>
      <c r="L134" s="31"/>
      <c r="M134" s="31"/>
      <c r="N134" s="31"/>
      <c r="O134" s="31"/>
      <c r="P134" s="31"/>
      <c r="Q134" s="31"/>
      <c r="R134" s="31"/>
      <c r="S134" s="31"/>
      <c r="U134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</row>
    <row r="135" spans="1:71" ht="30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  <c r="K135" s="415" t="s">
        <v>33</v>
      </c>
      <c r="L135" s="83" t="s">
        <v>0</v>
      </c>
      <c r="M135" s="83" t="s">
        <v>1</v>
      </c>
      <c r="N135" s="83" t="s">
        <v>2</v>
      </c>
      <c r="O135" s="83" t="s">
        <v>3</v>
      </c>
      <c r="P135" s="83" t="s">
        <v>27</v>
      </c>
      <c r="Q135" s="83" t="s">
        <v>4</v>
      </c>
      <c r="R135" s="83" t="s">
        <v>5</v>
      </c>
      <c r="S135" s="84" t="s">
        <v>6</v>
      </c>
      <c r="U135" s="417" t="s">
        <v>33</v>
      </c>
      <c r="V135" s="114" t="s">
        <v>74</v>
      </c>
      <c r="W135" s="114" t="s">
        <v>75</v>
      </c>
      <c r="X135" s="114" t="s">
        <v>4</v>
      </c>
      <c r="Y135" s="114" t="s">
        <v>1</v>
      </c>
      <c r="Z135" s="114" t="s">
        <v>2</v>
      </c>
      <c r="AA135" s="114" t="s">
        <v>3</v>
      </c>
      <c r="AB135" s="114" t="s">
        <v>55</v>
      </c>
      <c r="AC135" s="114" t="s">
        <v>68</v>
      </c>
      <c r="AD135" s="115" t="s">
        <v>76</v>
      </c>
      <c r="AE135" s="115" t="s">
        <v>83</v>
      </c>
      <c r="AF135" s="115" t="s">
        <v>77</v>
      </c>
      <c r="AG135" s="115" t="s">
        <v>84</v>
      </c>
      <c r="AH135" s="115" t="s">
        <v>85</v>
      </c>
      <c r="AI135" s="116" t="s">
        <v>63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</row>
    <row r="136" spans="1:71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  <c r="K136" s="416" t="s">
        <v>33</v>
      </c>
      <c r="L136" s="389" t="s">
        <v>69</v>
      </c>
      <c r="M136" s="390"/>
      <c r="N136" s="390"/>
      <c r="O136" s="390"/>
      <c r="P136" s="390"/>
      <c r="Q136" s="390"/>
      <c r="R136" s="390"/>
      <c r="S136" s="391"/>
      <c r="U136" s="418" t="s">
        <v>33</v>
      </c>
      <c r="V136" s="413" t="s">
        <v>69</v>
      </c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413"/>
      <c r="AH136" s="413"/>
      <c r="AI136" s="414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</row>
    <row r="137" spans="1:71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  <c r="K137" s="82" t="s">
        <v>7</v>
      </c>
      <c r="L137" s="36">
        <v>0</v>
      </c>
      <c r="M137" s="36">
        <v>0</v>
      </c>
      <c r="N137" s="36">
        <v>0</v>
      </c>
      <c r="O137" s="36">
        <v>0</v>
      </c>
      <c r="P137" s="36">
        <v>0</v>
      </c>
      <c r="Q137" s="36">
        <v>0</v>
      </c>
      <c r="R137" s="101">
        <v>0</v>
      </c>
      <c r="S137" s="102">
        <f>SUM(L137:R137)</f>
        <v>0</v>
      </c>
      <c r="U137" s="103" t="s">
        <v>7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8">
        <v>0</v>
      </c>
      <c r="AD137" s="119">
        <v>0</v>
      </c>
      <c r="AE137" s="119">
        <v>0</v>
      </c>
      <c r="AF137" s="119">
        <v>0</v>
      </c>
      <c r="AG137" s="119">
        <v>0</v>
      </c>
      <c r="AH137" s="119">
        <v>0</v>
      </c>
      <c r="AI137" s="120">
        <f>SUM(V137:AC137)</f>
        <v>0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</row>
    <row r="138" spans="1:71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7" si="116">SUM(B138:H138)</f>
        <v>0</v>
      </c>
      <c r="K138" s="74" t="s">
        <v>8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s="87">
        <v>0</v>
      </c>
      <c r="R138" s="88">
        <v>0</v>
      </c>
      <c r="S138" s="89">
        <f t="shared" ref="S138:S157" si="117">SUM(L138:R138)</f>
        <v>0</v>
      </c>
      <c r="U138" s="104" t="s">
        <v>8</v>
      </c>
      <c r="V138" s="121">
        <v>0</v>
      </c>
      <c r="W138" s="121">
        <v>0</v>
      </c>
      <c r="X138" s="121">
        <v>0</v>
      </c>
      <c r="Y138" s="121">
        <v>0</v>
      </c>
      <c r="Z138" s="121">
        <v>0</v>
      </c>
      <c r="AA138" s="121">
        <v>0</v>
      </c>
      <c r="AB138" s="121">
        <v>0</v>
      </c>
      <c r="AC138" s="122">
        <v>0</v>
      </c>
      <c r="AD138" s="121">
        <v>0</v>
      </c>
      <c r="AE138" s="121">
        <v>0</v>
      </c>
      <c r="AF138" s="121">
        <v>0</v>
      </c>
      <c r="AG138" s="121">
        <v>0</v>
      </c>
      <c r="AH138" s="121">
        <v>0</v>
      </c>
      <c r="AI138" s="123">
        <f t="shared" ref="AI138:AI157" si="118">SUM(V138:AC138)</f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</row>
    <row r="139" spans="1:71" ht="15" customHeight="1">
      <c r="A139" s="27" t="s">
        <v>10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116"/>
        <v>0</v>
      </c>
      <c r="K139" s="75" t="s">
        <v>10</v>
      </c>
      <c r="L139" s="42">
        <v>0</v>
      </c>
      <c r="M139" s="42">
        <v>0</v>
      </c>
      <c r="N139" s="42">
        <v>0</v>
      </c>
      <c r="O139" s="42">
        <v>0</v>
      </c>
      <c r="P139" s="42">
        <v>0</v>
      </c>
      <c r="Q139" s="42">
        <v>0</v>
      </c>
      <c r="R139" s="85">
        <v>0</v>
      </c>
      <c r="S139" s="86">
        <f t="shared" si="117"/>
        <v>0</v>
      </c>
      <c r="U139" s="105" t="s">
        <v>10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v>0</v>
      </c>
      <c r="AB139" s="117">
        <v>0</v>
      </c>
      <c r="AC139" s="118">
        <v>0</v>
      </c>
      <c r="AD139" s="119">
        <v>0</v>
      </c>
      <c r="AE139" s="119">
        <v>0</v>
      </c>
      <c r="AF139" s="119">
        <v>0</v>
      </c>
      <c r="AG139" s="119">
        <v>0</v>
      </c>
      <c r="AH139" s="119">
        <v>0</v>
      </c>
      <c r="AI139" s="120">
        <f t="shared" si="118"/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</row>
    <row r="140" spans="1:71" ht="15" customHeight="1">
      <c r="A140" s="26" t="s">
        <v>56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116"/>
        <v>0</v>
      </c>
      <c r="K140" s="74" t="s">
        <v>56</v>
      </c>
      <c r="L140" s="87">
        <v>0</v>
      </c>
      <c r="M140" s="87">
        <v>0</v>
      </c>
      <c r="N140" s="87">
        <v>0</v>
      </c>
      <c r="O140" s="87">
        <v>0</v>
      </c>
      <c r="P140" s="87">
        <v>0</v>
      </c>
      <c r="Q140" s="87">
        <v>0</v>
      </c>
      <c r="R140" s="88">
        <v>0</v>
      </c>
      <c r="S140" s="89">
        <f t="shared" si="117"/>
        <v>0</v>
      </c>
      <c r="U140" s="104" t="s">
        <v>56</v>
      </c>
      <c r="V140" s="121">
        <v>0</v>
      </c>
      <c r="W140" s="121">
        <v>0</v>
      </c>
      <c r="X140" s="121">
        <v>0</v>
      </c>
      <c r="Y140" s="121">
        <v>0</v>
      </c>
      <c r="Z140" s="121">
        <v>0</v>
      </c>
      <c r="AA140" s="121">
        <v>0</v>
      </c>
      <c r="AB140" s="121">
        <v>0</v>
      </c>
      <c r="AC140" s="122">
        <v>0</v>
      </c>
      <c r="AD140" s="121">
        <v>0</v>
      </c>
      <c r="AE140" s="121">
        <v>0</v>
      </c>
      <c r="AF140" s="121">
        <v>0</v>
      </c>
      <c r="AG140" s="121">
        <v>0</v>
      </c>
      <c r="AH140" s="121">
        <v>0</v>
      </c>
      <c r="AI140" s="123">
        <f t="shared" si="118"/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</row>
    <row r="141" spans="1:71" ht="15">
      <c r="A141" s="27" t="s">
        <v>16</v>
      </c>
      <c r="B141" s="42">
        <v>11.783667661524701</v>
      </c>
      <c r="C141" s="42">
        <v>146.57410726147867</v>
      </c>
      <c r="D141" s="42">
        <v>14.945343208131909</v>
      </c>
      <c r="E141" s="42">
        <v>0</v>
      </c>
      <c r="F141" s="411"/>
      <c r="G141" s="42">
        <v>0</v>
      </c>
      <c r="H141" s="43">
        <v>0</v>
      </c>
      <c r="I141" s="38">
        <f t="shared" si="116"/>
        <v>173.30311813113528</v>
      </c>
      <c r="K141" s="75" t="s">
        <v>16</v>
      </c>
      <c r="L141" s="42">
        <v>11.783667661524701</v>
      </c>
      <c r="M141" s="42">
        <v>146.57410726147867</v>
      </c>
      <c r="N141" s="42">
        <v>14.945343208131909</v>
      </c>
      <c r="O141" s="42">
        <v>0</v>
      </c>
      <c r="P141" s="42">
        <v>0</v>
      </c>
      <c r="Q141" s="42">
        <v>0</v>
      </c>
      <c r="R141" s="85">
        <v>0</v>
      </c>
      <c r="S141" s="86">
        <f t="shared" si="117"/>
        <v>173.30311813113528</v>
      </c>
      <c r="U141" s="105" t="s">
        <v>16</v>
      </c>
      <c r="V141" s="117">
        <v>11.783667661524701</v>
      </c>
      <c r="W141" s="117">
        <v>0</v>
      </c>
      <c r="X141" s="117">
        <v>0</v>
      </c>
      <c r="Y141" s="117">
        <v>146.57410726147867</v>
      </c>
      <c r="Z141" s="117">
        <v>0.9154320230388282</v>
      </c>
      <c r="AA141" s="117">
        <v>0</v>
      </c>
      <c r="AB141" s="117">
        <v>0</v>
      </c>
      <c r="AC141" s="118">
        <v>14.029911185093081</v>
      </c>
      <c r="AD141" s="119">
        <v>0</v>
      </c>
      <c r="AE141" s="119">
        <v>0</v>
      </c>
      <c r="AF141" s="119">
        <v>0</v>
      </c>
      <c r="AG141" s="119">
        <v>14.029911185093081</v>
      </c>
      <c r="AH141" s="119">
        <v>0</v>
      </c>
      <c r="AI141" s="120">
        <f t="shared" si="118"/>
        <v>173.30311813113528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</row>
    <row r="142" spans="1:71" ht="15">
      <c r="A142" s="26" t="s">
        <v>70</v>
      </c>
      <c r="B142" s="39">
        <v>8.3824482482948355</v>
      </c>
      <c r="C142" s="39">
        <v>1.2119202286691328</v>
      </c>
      <c r="D142" s="39">
        <v>4.3831114936866973</v>
      </c>
      <c r="E142" s="39">
        <v>0</v>
      </c>
      <c r="F142" s="411"/>
      <c r="G142" s="39">
        <v>0</v>
      </c>
      <c r="H142" s="40">
        <v>0</v>
      </c>
      <c r="I142" s="41">
        <f t="shared" si="116"/>
        <v>13.977479970650666</v>
      </c>
      <c r="K142" s="74" t="s">
        <v>70</v>
      </c>
      <c r="L142" s="87">
        <v>8.3824482482948355</v>
      </c>
      <c r="M142" s="87">
        <v>1.2119202286691328</v>
      </c>
      <c r="N142" s="87">
        <v>4.3831114936866973</v>
      </c>
      <c r="O142" s="87">
        <v>0</v>
      </c>
      <c r="P142" s="87">
        <v>0</v>
      </c>
      <c r="Q142" s="87">
        <v>0</v>
      </c>
      <c r="R142" s="88">
        <v>0</v>
      </c>
      <c r="S142" s="89">
        <f t="shared" si="117"/>
        <v>13.977479970650666</v>
      </c>
      <c r="U142" s="104" t="s">
        <v>57</v>
      </c>
      <c r="V142" s="121">
        <v>8.3824482482948355</v>
      </c>
      <c r="W142" s="121">
        <v>0</v>
      </c>
      <c r="X142" s="121">
        <v>0</v>
      </c>
      <c r="Y142" s="121">
        <v>1.2119202286691328</v>
      </c>
      <c r="Z142" s="121">
        <v>1.6832225398182399</v>
      </c>
      <c r="AA142" s="121">
        <v>0</v>
      </c>
      <c r="AB142" s="121">
        <v>0</v>
      </c>
      <c r="AC142" s="122">
        <v>2.6998889538684572</v>
      </c>
      <c r="AD142" s="121">
        <v>0</v>
      </c>
      <c r="AE142" s="121">
        <v>0</v>
      </c>
      <c r="AF142" s="121">
        <v>0</v>
      </c>
      <c r="AG142" s="121">
        <v>2.6998889538684572</v>
      </c>
      <c r="AH142" s="121">
        <v>0</v>
      </c>
      <c r="AI142" s="123">
        <f t="shared" si="118"/>
        <v>13.977479970650666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</row>
    <row r="143" spans="1:71" ht="15">
      <c r="A143" s="27" t="s">
        <v>58</v>
      </c>
      <c r="B143" s="42">
        <v>0</v>
      </c>
      <c r="C143" s="42">
        <v>0</v>
      </c>
      <c r="D143" s="42">
        <v>0</v>
      </c>
      <c r="E143" s="42">
        <v>0</v>
      </c>
      <c r="F143" s="411"/>
      <c r="G143" s="42">
        <v>0</v>
      </c>
      <c r="H143" s="43">
        <v>0</v>
      </c>
      <c r="I143" s="38">
        <f t="shared" si="116"/>
        <v>0</v>
      </c>
      <c r="K143" s="75" t="s">
        <v>58</v>
      </c>
      <c r="L143" s="42">
        <v>0</v>
      </c>
      <c r="M143" s="42">
        <v>0</v>
      </c>
      <c r="N143" s="42">
        <v>0</v>
      </c>
      <c r="O143" s="42">
        <v>0</v>
      </c>
      <c r="P143" s="42">
        <v>33.171651458315857</v>
      </c>
      <c r="Q143" s="42">
        <v>0</v>
      </c>
      <c r="R143" s="85">
        <v>0</v>
      </c>
      <c r="S143" s="86">
        <f t="shared" si="117"/>
        <v>33.171651458315857</v>
      </c>
      <c r="U143" s="105" t="s">
        <v>58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v>33.171651458315857</v>
      </c>
      <c r="AC143" s="118">
        <v>0</v>
      </c>
      <c r="AD143" s="117">
        <v>0</v>
      </c>
      <c r="AE143" s="117">
        <v>0</v>
      </c>
      <c r="AF143" s="117">
        <v>0</v>
      </c>
      <c r="AG143" s="117">
        <v>0</v>
      </c>
      <c r="AH143" s="117">
        <v>0</v>
      </c>
      <c r="AI143" s="120">
        <f t="shared" si="118"/>
        <v>33.171651458315857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</row>
    <row r="144" spans="1:71" ht="15">
      <c r="A144" s="26" t="s">
        <v>12</v>
      </c>
      <c r="B144" s="39">
        <v>0</v>
      </c>
      <c r="C144" s="39">
        <v>0</v>
      </c>
      <c r="D144" s="39">
        <v>0</v>
      </c>
      <c r="E144" s="39">
        <v>0</v>
      </c>
      <c r="F144" s="411"/>
      <c r="G144" s="39">
        <v>0</v>
      </c>
      <c r="H144" s="40">
        <v>0</v>
      </c>
      <c r="I144" s="41">
        <f t="shared" si="116"/>
        <v>0</v>
      </c>
      <c r="K144" s="74" t="s">
        <v>12</v>
      </c>
      <c r="L144" s="87">
        <v>0</v>
      </c>
      <c r="M144" s="87">
        <v>0</v>
      </c>
      <c r="N144" s="87">
        <v>0</v>
      </c>
      <c r="O144" s="87">
        <v>0</v>
      </c>
      <c r="P144" s="87">
        <v>4.5514652080956637</v>
      </c>
      <c r="Q144" s="87">
        <v>0</v>
      </c>
      <c r="R144" s="88">
        <v>0</v>
      </c>
      <c r="S144" s="89">
        <f t="shared" si="117"/>
        <v>4.5514652080956637</v>
      </c>
      <c r="U144" s="104" t="s">
        <v>12</v>
      </c>
      <c r="V144" s="121">
        <v>0</v>
      </c>
      <c r="W144" s="121">
        <v>0</v>
      </c>
      <c r="X144" s="121">
        <v>0</v>
      </c>
      <c r="Y144" s="121">
        <v>0</v>
      </c>
      <c r="Z144" s="121">
        <v>0</v>
      </c>
      <c r="AA144" s="121">
        <v>0</v>
      </c>
      <c r="AB144" s="121">
        <v>4.5514652080956637</v>
      </c>
      <c r="AC144" s="122">
        <v>0</v>
      </c>
      <c r="AD144" s="121">
        <v>0</v>
      </c>
      <c r="AE144" s="121">
        <v>0</v>
      </c>
      <c r="AF144" s="121">
        <v>0</v>
      </c>
      <c r="AG144" s="121">
        <v>0</v>
      </c>
      <c r="AH144" s="121">
        <v>0</v>
      </c>
      <c r="AI144" s="123">
        <f t="shared" si="118"/>
        <v>4.5514652080956637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</row>
    <row r="145" spans="1:71" ht="15">
      <c r="A145" s="27" t="s">
        <v>59</v>
      </c>
      <c r="B145" s="42">
        <v>0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116"/>
        <v>0</v>
      </c>
      <c r="K145" s="75" t="s">
        <v>59</v>
      </c>
      <c r="L145" s="42">
        <v>0</v>
      </c>
      <c r="M145" s="42">
        <v>0</v>
      </c>
      <c r="N145" s="42">
        <v>0</v>
      </c>
      <c r="O145" s="42">
        <v>0</v>
      </c>
      <c r="P145" s="42">
        <v>0</v>
      </c>
      <c r="Q145" s="42">
        <v>0</v>
      </c>
      <c r="R145" s="85">
        <v>0</v>
      </c>
      <c r="S145" s="86">
        <f t="shared" si="117"/>
        <v>0</v>
      </c>
      <c r="U145" s="105" t="s">
        <v>59</v>
      </c>
      <c r="V145" s="117">
        <v>0</v>
      </c>
      <c r="W145" s="117">
        <v>0</v>
      </c>
      <c r="X145" s="117">
        <v>0</v>
      </c>
      <c r="Y145" s="117">
        <v>0</v>
      </c>
      <c r="Z145" s="117">
        <v>0</v>
      </c>
      <c r="AA145" s="117">
        <v>0</v>
      </c>
      <c r="AB145" s="117">
        <v>0</v>
      </c>
      <c r="AC145" s="118">
        <v>0</v>
      </c>
      <c r="AD145" s="117">
        <v>0</v>
      </c>
      <c r="AE145" s="117">
        <v>0</v>
      </c>
      <c r="AF145" s="117">
        <v>0</v>
      </c>
      <c r="AG145" s="117">
        <v>0</v>
      </c>
      <c r="AH145" s="117">
        <v>0</v>
      </c>
      <c r="AI145" s="120">
        <f t="shared" si="118"/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</row>
    <row r="146" spans="1:71" ht="15">
      <c r="A146" s="26" t="s">
        <v>17</v>
      </c>
      <c r="B146" s="39">
        <v>0</v>
      </c>
      <c r="C146" s="39">
        <v>0</v>
      </c>
      <c r="D146" s="39">
        <v>2.859258521463659</v>
      </c>
      <c r="E146" s="39">
        <v>0</v>
      </c>
      <c r="F146" s="411"/>
      <c r="G146" s="39">
        <v>0</v>
      </c>
      <c r="H146" s="40">
        <v>0</v>
      </c>
      <c r="I146" s="41">
        <f t="shared" si="116"/>
        <v>2.859258521463659</v>
      </c>
      <c r="K146" s="74" t="s">
        <v>17</v>
      </c>
      <c r="L146" s="87">
        <v>0</v>
      </c>
      <c r="M146" s="87">
        <v>0</v>
      </c>
      <c r="N146" s="87">
        <v>2.859258521463659</v>
      </c>
      <c r="O146" s="87">
        <v>0</v>
      </c>
      <c r="P146" s="87">
        <v>0</v>
      </c>
      <c r="Q146" s="87">
        <v>0</v>
      </c>
      <c r="R146" s="88">
        <v>0</v>
      </c>
      <c r="S146" s="89">
        <f t="shared" si="117"/>
        <v>2.859258521463659</v>
      </c>
      <c r="U146" s="104" t="s">
        <v>17</v>
      </c>
      <c r="V146" s="121">
        <v>0</v>
      </c>
      <c r="W146" s="121">
        <v>0</v>
      </c>
      <c r="X146" s="121">
        <v>0</v>
      </c>
      <c r="Y146" s="121">
        <v>0</v>
      </c>
      <c r="Z146" s="121">
        <v>2.859258521463659</v>
      </c>
      <c r="AA146" s="121">
        <v>0</v>
      </c>
      <c r="AB146" s="121">
        <v>0</v>
      </c>
      <c r="AC146" s="122">
        <v>0</v>
      </c>
      <c r="AD146" s="121">
        <v>0</v>
      </c>
      <c r="AE146" s="121">
        <v>0</v>
      </c>
      <c r="AF146" s="121">
        <v>0</v>
      </c>
      <c r="AG146" s="121">
        <v>0</v>
      </c>
      <c r="AH146" s="121">
        <v>0</v>
      </c>
      <c r="AI146" s="123">
        <f t="shared" si="118"/>
        <v>2.859258521463659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</row>
    <row r="147" spans="1:71" ht="15">
      <c r="A147" s="27" t="s">
        <v>139</v>
      </c>
      <c r="B147" s="42">
        <v>113.15014588870091</v>
      </c>
      <c r="C147" s="42">
        <v>458.88453357607398</v>
      </c>
      <c r="D147" s="42">
        <v>102.99012074426435</v>
      </c>
      <c r="E147" s="42">
        <v>0</v>
      </c>
      <c r="F147" s="411"/>
      <c r="G147" s="42">
        <v>0</v>
      </c>
      <c r="H147" s="43">
        <v>0</v>
      </c>
      <c r="I147" s="38">
        <f t="shared" si="116"/>
        <v>675.0248002090392</v>
      </c>
      <c r="K147" s="75" t="s">
        <v>139</v>
      </c>
      <c r="L147" s="42">
        <v>113.15014588870091</v>
      </c>
      <c r="M147" s="42">
        <v>458.88453357607398</v>
      </c>
      <c r="N147" s="42">
        <v>102.99012074426435</v>
      </c>
      <c r="O147" s="42">
        <v>0</v>
      </c>
      <c r="P147" s="42">
        <v>7.3072015094783074E-2</v>
      </c>
      <c r="Q147" s="42">
        <v>0</v>
      </c>
      <c r="R147" s="85">
        <v>0</v>
      </c>
      <c r="S147" s="86">
        <f t="shared" si="117"/>
        <v>675.09787222413399</v>
      </c>
      <c r="U147" s="105" t="s">
        <v>139</v>
      </c>
      <c r="V147" s="117">
        <v>111.16268697815933</v>
      </c>
      <c r="W147" s="117">
        <v>0</v>
      </c>
      <c r="X147" s="117">
        <v>0</v>
      </c>
      <c r="Y147" s="117">
        <v>458.88453357607398</v>
      </c>
      <c r="Z147" s="117">
        <v>102.99012074426435</v>
      </c>
      <c r="AA147" s="117">
        <v>0</v>
      </c>
      <c r="AB147" s="117">
        <v>7.3072015094783074E-2</v>
      </c>
      <c r="AC147" s="118">
        <v>1.9874589105415739</v>
      </c>
      <c r="AD147" s="117">
        <v>1.9874589105415739</v>
      </c>
      <c r="AE147" s="117">
        <v>0</v>
      </c>
      <c r="AF147" s="117">
        <v>0</v>
      </c>
      <c r="AG147" s="117">
        <v>0</v>
      </c>
      <c r="AH147" s="117">
        <v>0</v>
      </c>
      <c r="AI147" s="120">
        <f t="shared" si="118"/>
        <v>675.09787222413399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</row>
    <row r="148" spans="1:71" ht="15">
      <c r="A148" s="26" t="s">
        <v>25</v>
      </c>
      <c r="B148" s="39">
        <v>172.35835749598706</v>
      </c>
      <c r="C148" s="39">
        <v>7.2861760282064312</v>
      </c>
      <c r="D148" s="39">
        <v>2.3361371050963191</v>
      </c>
      <c r="E148" s="39">
        <v>344.07329781042233</v>
      </c>
      <c r="F148" s="411"/>
      <c r="G148" s="39">
        <v>64.667724949634533</v>
      </c>
      <c r="H148" s="40">
        <v>0</v>
      </c>
      <c r="I148" s="41">
        <f t="shared" si="116"/>
        <v>590.72169338934668</v>
      </c>
      <c r="K148" s="74" t="s">
        <v>25</v>
      </c>
      <c r="L148" s="87">
        <v>172.35835749598706</v>
      </c>
      <c r="M148" s="87">
        <v>7.2861760282064312</v>
      </c>
      <c r="N148" s="87">
        <v>2.3361371050963191</v>
      </c>
      <c r="O148" s="87">
        <v>344.07329781042233</v>
      </c>
      <c r="P148" s="87">
        <v>7.1578260203197086</v>
      </c>
      <c r="Q148" s="87">
        <v>64.667724949634533</v>
      </c>
      <c r="R148" s="88">
        <v>0</v>
      </c>
      <c r="S148" s="89">
        <f t="shared" si="117"/>
        <v>597.8795194096665</v>
      </c>
      <c r="U148" s="104" t="s">
        <v>25</v>
      </c>
      <c r="V148" s="121">
        <v>4.8204896127352184</v>
      </c>
      <c r="W148" s="121">
        <v>119.3014326549976</v>
      </c>
      <c r="X148" s="121">
        <v>64.667724949634533</v>
      </c>
      <c r="Y148" s="121">
        <v>7.2861760282064312</v>
      </c>
      <c r="Z148" s="121">
        <v>2.3109522680093657</v>
      </c>
      <c r="AA148" s="121">
        <v>196.42244457088532</v>
      </c>
      <c r="AB148" s="121">
        <v>7.1578260203197086</v>
      </c>
      <c r="AC148" s="122">
        <v>195.91247330487823</v>
      </c>
      <c r="AD148" s="121">
        <v>48.236435228254244</v>
      </c>
      <c r="AE148" s="121">
        <v>147.65085323953701</v>
      </c>
      <c r="AF148" s="121">
        <v>0</v>
      </c>
      <c r="AG148" s="121">
        <v>2.5184837086953189E-2</v>
      </c>
      <c r="AH148" s="121">
        <v>0</v>
      </c>
      <c r="AI148" s="123">
        <f t="shared" si="118"/>
        <v>597.8795194096665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</row>
    <row r="149" spans="1:71" ht="15">
      <c r="A149" s="27" t="s">
        <v>24</v>
      </c>
      <c r="B149" s="42">
        <v>160.30308478123311</v>
      </c>
      <c r="C149" s="42">
        <v>0</v>
      </c>
      <c r="D149" s="42">
        <v>0</v>
      </c>
      <c r="E149" s="42">
        <v>0</v>
      </c>
      <c r="F149" s="411"/>
      <c r="G149" s="42">
        <v>0</v>
      </c>
      <c r="H149" s="43">
        <v>0</v>
      </c>
      <c r="I149" s="38">
        <f t="shared" si="116"/>
        <v>160.30308478123311</v>
      </c>
      <c r="K149" s="75" t="s">
        <v>24</v>
      </c>
      <c r="L149" s="42">
        <v>160.30308478123311</v>
      </c>
      <c r="M149" s="42">
        <v>0</v>
      </c>
      <c r="N149" s="42">
        <v>0</v>
      </c>
      <c r="O149" s="42">
        <v>0</v>
      </c>
      <c r="P149" s="42">
        <v>0</v>
      </c>
      <c r="Q149" s="42">
        <v>0</v>
      </c>
      <c r="R149" s="85">
        <v>0</v>
      </c>
      <c r="S149" s="86">
        <f t="shared" si="117"/>
        <v>160.30308478123311</v>
      </c>
      <c r="U149" s="105" t="s">
        <v>24</v>
      </c>
      <c r="V149" s="117">
        <v>32.060616956246619</v>
      </c>
      <c r="W149" s="117">
        <v>0</v>
      </c>
      <c r="X149" s="117">
        <v>0</v>
      </c>
      <c r="Y149" s="117">
        <v>0</v>
      </c>
      <c r="Z149" s="117">
        <v>0</v>
      </c>
      <c r="AA149" s="117">
        <v>0</v>
      </c>
      <c r="AB149" s="117">
        <v>0</v>
      </c>
      <c r="AC149" s="118">
        <v>128.24246782498648</v>
      </c>
      <c r="AD149" s="117">
        <v>128.24246782498648</v>
      </c>
      <c r="AE149" s="117">
        <v>0</v>
      </c>
      <c r="AF149" s="117">
        <v>0</v>
      </c>
      <c r="AG149" s="117">
        <v>0</v>
      </c>
      <c r="AH149" s="117">
        <v>0</v>
      </c>
      <c r="AI149" s="120">
        <f t="shared" si="118"/>
        <v>160.30308478123311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</row>
    <row r="150" spans="1:71" ht="15">
      <c r="A150" s="26" t="s">
        <v>60</v>
      </c>
      <c r="B150" s="39">
        <v>0.77977253426285709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116"/>
        <v>0.77977253426285709</v>
      </c>
      <c r="K150" s="74" t="s">
        <v>60</v>
      </c>
      <c r="L150" s="87">
        <v>0.77977253426285709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  <c r="R150" s="88">
        <v>0</v>
      </c>
      <c r="S150" s="89">
        <f t="shared" si="117"/>
        <v>0.77977253426285709</v>
      </c>
      <c r="U150" s="104" t="s">
        <v>60</v>
      </c>
      <c r="V150" s="121">
        <v>0.77977253426285709</v>
      </c>
      <c r="W150" s="121">
        <v>0</v>
      </c>
      <c r="X150" s="121">
        <v>0</v>
      </c>
      <c r="Y150" s="121">
        <v>0</v>
      </c>
      <c r="Z150" s="121">
        <v>0</v>
      </c>
      <c r="AA150" s="121">
        <v>0</v>
      </c>
      <c r="AB150" s="121">
        <v>0</v>
      </c>
      <c r="AC150" s="122">
        <v>0</v>
      </c>
      <c r="AD150" s="121">
        <v>0</v>
      </c>
      <c r="AE150" s="121">
        <v>0</v>
      </c>
      <c r="AF150" s="121">
        <v>0</v>
      </c>
      <c r="AG150" s="121">
        <v>0</v>
      </c>
      <c r="AH150" s="121">
        <v>0</v>
      </c>
      <c r="AI150" s="123">
        <f t="shared" si="118"/>
        <v>0.77977253426285709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</row>
    <row r="151" spans="1:71" ht="15">
      <c r="A151" s="27" t="s">
        <v>22</v>
      </c>
      <c r="B151" s="42">
        <v>0</v>
      </c>
      <c r="C151" s="42">
        <v>129.12489980127728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116"/>
        <v>129.12489980127728</v>
      </c>
      <c r="K151" s="75" t="s">
        <v>22</v>
      </c>
      <c r="L151" s="42">
        <v>0</v>
      </c>
      <c r="M151" s="42">
        <v>129.12489980127728</v>
      </c>
      <c r="N151" s="42">
        <v>0</v>
      </c>
      <c r="O151" s="42">
        <v>0</v>
      </c>
      <c r="P151" s="42">
        <v>1.3851441579232091</v>
      </c>
      <c r="Q151" s="42">
        <v>0</v>
      </c>
      <c r="R151" s="85">
        <v>0</v>
      </c>
      <c r="S151" s="86">
        <f t="shared" si="117"/>
        <v>130.51004395920049</v>
      </c>
      <c r="U151" s="105" t="s">
        <v>22</v>
      </c>
      <c r="V151" s="117">
        <v>0</v>
      </c>
      <c r="W151" s="117">
        <v>0</v>
      </c>
      <c r="X151" s="117">
        <v>0</v>
      </c>
      <c r="Y151" s="117">
        <v>129.12489980127728</v>
      </c>
      <c r="Z151" s="117">
        <v>0</v>
      </c>
      <c r="AA151" s="117">
        <v>0</v>
      </c>
      <c r="AB151" s="117">
        <v>1.3851441579232091</v>
      </c>
      <c r="AC151" s="118">
        <v>0</v>
      </c>
      <c r="AD151" s="117">
        <v>0</v>
      </c>
      <c r="AE151" s="117">
        <v>0</v>
      </c>
      <c r="AF151" s="117">
        <v>0</v>
      </c>
      <c r="AG151" s="117">
        <v>0</v>
      </c>
      <c r="AH151" s="117">
        <v>0</v>
      </c>
      <c r="AI151" s="120">
        <f t="shared" si="118"/>
        <v>130.51004395920049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</row>
    <row r="152" spans="1:71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116"/>
        <v>0</v>
      </c>
      <c r="K152" s="74" t="s">
        <v>21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  <c r="R152" s="88">
        <v>0</v>
      </c>
      <c r="S152" s="89">
        <f t="shared" si="117"/>
        <v>0</v>
      </c>
      <c r="U152" s="104" t="s">
        <v>61</v>
      </c>
      <c r="V152" s="121">
        <v>0</v>
      </c>
      <c r="W152" s="121">
        <v>0</v>
      </c>
      <c r="X152" s="121">
        <v>0</v>
      </c>
      <c r="Y152" s="121">
        <v>0</v>
      </c>
      <c r="Z152" s="121">
        <v>0</v>
      </c>
      <c r="AA152" s="121">
        <v>0</v>
      </c>
      <c r="AB152" s="121">
        <v>0</v>
      </c>
      <c r="AC152" s="122">
        <v>0</v>
      </c>
      <c r="AD152" s="121">
        <v>0</v>
      </c>
      <c r="AE152" s="121">
        <v>0</v>
      </c>
      <c r="AF152" s="121">
        <v>0</v>
      </c>
      <c r="AG152" s="121">
        <v>0</v>
      </c>
      <c r="AH152" s="121">
        <v>0</v>
      </c>
      <c r="AI152" s="123">
        <f t="shared" si="118"/>
        <v>0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</row>
    <row r="153" spans="1:71" ht="15">
      <c r="A153" s="28" t="s">
        <v>64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116"/>
        <v>0</v>
      </c>
      <c r="K153" s="76" t="s">
        <v>64</v>
      </c>
      <c r="L153" s="42">
        <v>0</v>
      </c>
      <c r="M153" s="42">
        <v>0</v>
      </c>
      <c r="N153" s="42">
        <v>0</v>
      </c>
      <c r="O153" s="42">
        <v>0</v>
      </c>
      <c r="P153" s="42">
        <v>0</v>
      </c>
      <c r="Q153" s="42">
        <v>0</v>
      </c>
      <c r="R153" s="85">
        <v>0</v>
      </c>
      <c r="S153" s="86">
        <f t="shared" si="117"/>
        <v>0</v>
      </c>
      <c r="U153" s="106" t="s">
        <v>62</v>
      </c>
      <c r="V153" s="117">
        <v>0</v>
      </c>
      <c r="W153" s="117">
        <v>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8">
        <v>0</v>
      </c>
      <c r="AD153" s="119">
        <v>0</v>
      </c>
      <c r="AE153" s="119">
        <v>0</v>
      </c>
      <c r="AF153" s="119">
        <v>0</v>
      </c>
      <c r="AG153" s="119">
        <v>0</v>
      </c>
      <c r="AH153" s="119">
        <v>0</v>
      </c>
      <c r="AI153" s="120">
        <f t="shared" si="118"/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</row>
    <row r="154" spans="1:71">
      <c r="A154" s="56" t="s">
        <v>23</v>
      </c>
      <c r="B154" s="60">
        <v>0</v>
      </c>
      <c r="C154" s="60">
        <v>0</v>
      </c>
      <c r="D154" s="60">
        <v>0</v>
      </c>
      <c r="E154" s="60">
        <v>0</v>
      </c>
      <c r="F154" s="411"/>
      <c r="G154" s="60">
        <v>0</v>
      </c>
      <c r="H154" s="61">
        <v>0</v>
      </c>
      <c r="I154" s="62">
        <f t="shared" si="116"/>
        <v>0</v>
      </c>
      <c r="K154" s="77" t="s">
        <v>23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1">
        <v>0</v>
      </c>
      <c r="S154" s="92">
        <f t="shared" si="117"/>
        <v>0</v>
      </c>
      <c r="U154" s="107" t="s">
        <v>66</v>
      </c>
      <c r="V154" s="124">
        <v>0</v>
      </c>
      <c r="W154" s="124">
        <v>0</v>
      </c>
      <c r="X154" s="124">
        <v>0</v>
      </c>
      <c r="Y154" s="124">
        <v>0</v>
      </c>
      <c r="Z154" s="124">
        <v>0</v>
      </c>
      <c r="AA154" s="124">
        <v>0</v>
      </c>
      <c r="AB154" s="124">
        <v>0</v>
      </c>
      <c r="AC154" s="124">
        <v>0</v>
      </c>
      <c r="AD154" s="124">
        <v>0</v>
      </c>
      <c r="AE154" s="124">
        <v>0</v>
      </c>
      <c r="AF154" s="124">
        <v>0</v>
      </c>
      <c r="AG154" s="124">
        <v>0</v>
      </c>
      <c r="AH154" s="125">
        <v>0</v>
      </c>
      <c r="AI154" s="126">
        <f t="shared" si="118"/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</row>
    <row r="155" spans="1:71">
      <c r="A155" s="57" t="s">
        <v>19</v>
      </c>
      <c r="B155" s="63">
        <v>0</v>
      </c>
      <c r="C155" s="63">
        <v>0</v>
      </c>
      <c r="D155" s="63">
        <v>0</v>
      </c>
      <c r="E155" s="63">
        <v>0</v>
      </c>
      <c r="F155" s="411"/>
      <c r="G155" s="63">
        <v>0</v>
      </c>
      <c r="H155" s="64">
        <v>0</v>
      </c>
      <c r="I155" s="65">
        <f t="shared" si="116"/>
        <v>0</v>
      </c>
      <c r="K155" s="78" t="s">
        <v>19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93">
        <v>0</v>
      </c>
      <c r="S155" s="94">
        <f t="shared" si="117"/>
        <v>0</v>
      </c>
      <c r="U155" s="108" t="s">
        <v>19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8">
        <v>0</v>
      </c>
      <c r="AE155" s="128">
        <v>0</v>
      </c>
      <c r="AF155" s="128">
        <v>0</v>
      </c>
      <c r="AG155" s="128">
        <v>0</v>
      </c>
      <c r="AH155" s="128">
        <v>0</v>
      </c>
      <c r="AI155" s="129">
        <f t="shared" si="118"/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</row>
    <row r="156" spans="1:71">
      <c r="A156" s="56" t="s">
        <v>20</v>
      </c>
      <c r="B156" s="60">
        <v>0</v>
      </c>
      <c r="C156" s="60">
        <v>0</v>
      </c>
      <c r="D156" s="60">
        <v>0</v>
      </c>
      <c r="E156" s="60">
        <v>0</v>
      </c>
      <c r="F156" s="411"/>
      <c r="G156" s="60">
        <v>0</v>
      </c>
      <c r="H156" s="61">
        <v>0</v>
      </c>
      <c r="I156" s="62">
        <f t="shared" si="116"/>
        <v>0</v>
      </c>
      <c r="K156" s="77" t="s">
        <v>20</v>
      </c>
      <c r="L156" s="90">
        <v>0</v>
      </c>
      <c r="M156" s="90">
        <v>0</v>
      </c>
      <c r="N156" s="90">
        <v>0</v>
      </c>
      <c r="O156" s="90">
        <v>0</v>
      </c>
      <c r="P156" s="90">
        <v>0</v>
      </c>
      <c r="Q156" s="90">
        <v>0</v>
      </c>
      <c r="R156" s="91">
        <v>0</v>
      </c>
      <c r="S156" s="92">
        <f t="shared" si="117"/>
        <v>0</v>
      </c>
      <c r="U156" s="107" t="s">
        <v>20</v>
      </c>
      <c r="V156" s="124">
        <v>0</v>
      </c>
      <c r="W156" s="124">
        <v>0</v>
      </c>
      <c r="X156" s="124">
        <v>0</v>
      </c>
      <c r="Y156" s="124">
        <v>0</v>
      </c>
      <c r="Z156" s="124">
        <v>0</v>
      </c>
      <c r="AA156" s="124">
        <v>0</v>
      </c>
      <c r="AB156" s="124">
        <v>0</v>
      </c>
      <c r="AC156" s="124">
        <v>0</v>
      </c>
      <c r="AD156" s="124">
        <v>0</v>
      </c>
      <c r="AE156" s="124">
        <v>0</v>
      </c>
      <c r="AF156" s="124">
        <v>0</v>
      </c>
      <c r="AG156" s="124">
        <v>0</v>
      </c>
      <c r="AH156" s="125">
        <v>0</v>
      </c>
      <c r="AI156" s="126">
        <f t="shared" si="118"/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</row>
    <row r="157" spans="1:71" ht="15" thickBot="1">
      <c r="A157" s="58" t="s">
        <v>11</v>
      </c>
      <c r="B157" s="52">
        <v>0</v>
      </c>
      <c r="C157" s="52">
        <v>0</v>
      </c>
      <c r="D157" s="52">
        <v>0</v>
      </c>
      <c r="E157" s="52">
        <v>0</v>
      </c>
      <c r="F157" s="412"/>
      <c r="G157" s="52">
        <v>0</v>
      </c>
      <c r="H157" s="66">
        <v>0</v>
      </c>
      <c r="I157" s="67">
        <f t="shared" si="116"/>
        <v>0</v>
      </c>
      <c r="K157" s="79" t="s">
        <v>11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95">
        <v>0</v>
      </c>
      <c r="S157" s="96">
        <f t="shared" si="117"/>
        <v>0</v>
      </c>
      <c r="U157" s="108" t="s">
        <v>11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8">
        <v>0</v>
      </c>
      <c r="AE157" s="128">
        <v>0</v>
      </c>
      <c r="AF157" s="128">
        <v>0</v>
      </c>
      <c r="AG157" s="128">
        <v>0</v>
      </c>
      <c r="AH157" s="128">
        <v>0</v>
      </c>
      <c r="AI157" s="129">
        <f t="shared" si="118"/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</row>
    <row r="158" spans="1:71" ht="15">
      <c r="A158" s="33" t="s">
        <v>26</v>
      </c>
      <c r="B158" s="68">
        <f>SUM(B137:B153)</f>
        <v>466.75747661000344</v>
      </c>
      <c r="C158" s="68">
        <f t="shared" ref="C158:I158" si="119">SUM(C137:C153)</f>
        <v>743.08163689570551</v>
      </c>
      <c r="D158" s="68">
        <f t="shared" si="119"/>
        <v>127.51397107264292</v>
      </c>
      <c r="E158" s="68">
        <f t="shared" si="119"/>
        <v>344.07329781042233</v>
      </c>
      <c r="F158" s="68">
        <f t="shared" si="119"/>
        <v>0</v>
      </c>
      <c r="G158" s="68">
        <f t="shared" si="119"/>
        <v>64.667724949634533</v>
      </c>
      <c r="H158" s="69">
        <f t="shared" si="119"/>
        <v>0</v>
      </c>
      <c r="I158" s="38">
        <f t="shared" si="119"/>
        <v>1746.0941073384085</v>
      </c>
      <c r="K158" s="80" t="s">
        <v>26</v>
      </c>
      <c r="L158" s="68">
        <f>SUM(L137:L153)</f>
        <v>466.75747661000344</v>
      </c>
      <c r="M158" s="68">
        <f t="shared" ref="M158:S158" si="120">SUM(M137:M153)</f>
        <v>743.08163689570551</v>
      </c>
      <c r="N158" s="68">
        <f t="shared" si="120"/>
        <v>127.51397107264292</v>
      </c>
      <c r="O158" s="68">
        <f t="shared" si="120"/>
        <v>344.07329781042233</v>
      </c>
      <c r="P158" s="68">
        <f t="shared" si="120"/>
        <v>46.339158859749219</v>
      </c>
      <c r="Q158" s="68">
        <f t="shared" si="120"/>
        <v>64.667724949634533</v>
      </c>
      <c r="R158" s="69">
        <f t="shared" si="120"/>
        <v>0</v>
      </c>
      <c r="S158" s="97">
        <f t="shared" si="120"/>
        <v>1792.4332661981578</v>
      </c>
      <c r="T158" s="1" t="str">
        <f>IF(ABS(S158-AI158)&gt;0.01,S158-AI158,"")</f>
        <v/>
      </c>
      <c r="U158" s="109" t="s">
        <v>63</v>
      </c>
      <c r="V158" s="130">
        <f>SUM(V137:V153)</f>
        <v>168.98968199122356</v>
      </c>
      <c r="W158" s="130">
        <f t="shared" ref="W158:AH158" si="121">SUM(W137:W153)</f>
        <v>119.3014326549976</v>
      </c>
      <c r="X158" s="130">
        <f t="shared" si="121"/>
        <v>64.667724949634533</v>
      </c>
      <c r="Y158" s="130">
        <f t="shared" si="121"/>
        <v>743.08163689570551</v>
      </c>
      <c r="Z158" s="130">
        <f t="shared" si="121"/>
        <v>110.75898609659443</v>
      </c>
      <c r="AA158" s="130">
        <f t="shared" si="121"/>
        <v>196.42244457088532</v>
      </c>
      <c r="AB158" s="130">
        <f t="shared" si="121"/>
        <v>46.339158859749219</v>
      </c>
      <c r="AC158" s="130">
        <f t="shared" si="121"/>
        <v>342.87220017936784</v>
      </c>
      <c r="AD158" s="131">
        <f t="shared" si="121"/>
        <v>178.4663619637823</v>
      </c>
      <c r="AE158" s="131">
        <f t="shared" si="121"/>
        <v>147.65085323953701</v>
      </c>
      <c r="AF158" s="131">
        <f t="shared" si="121"/>
        <v>0</v>
      </c>
      <c r="AG158" s="131">
        <f t="shared" si="121"/>
        <v>16.75498497604849</v>
      </c>
      <c r="AH158" s="131">
        <f t="shared" si="121"/>
        <v>0</v>
      </c>
      <c r="AI158" s="132">
        <f>SUM(V158:AC158)</f>
        <v>1792.433266198158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</row>
    <row r="159" spans="1:71" s="9" customFormat="1" ht="15" thickBot="1">
      <c r="A159" s="30" t="s">
        <v>88</v>
      </c>
      <c r="B159" s="47">
        <f>IF($I158=0,"-",B158/$I158)</f>
        <v>0.2673151891689774</v>
      </c>
      <c r="C159" s="47">
        <f t="shared" ref="C159:H159" si="122">IF($I158=0,"-",C158/$I158)</f>
        <v>0.42556791972019964</v>
      </c>
      <c r="D159" s="47">
        <f t="shared" si="122"/>
        <v>7.3028120613163244E-2</v>
      </c>
      <c r="E159" s="47">
        <f t="shared" si="122"/>
        <v>0.1970531235197267</v>
      </c>
      <c r="F159" s="47">
        <f t="shared" si="122"/>
        <v>0</v>
      </c>
      <c r="G159" s="47">
        <f t="shared" si="122"/>
        <v>3.7035646977933108E-2</v>
      </c>
      <c r="H159" s="70">
        <f t="shared" si="122"/>
        <v>0</v>
      </c>
      <c r="I159" s="48">
        <f>SUM(B159:H159)</f>
        <v>1</v>
      </c>
      <c r="J159" s="5"/>
      <c r="K159" s="81" t="s">
        <v>88</v>
      </c>
      <c r="L159" s="98">
        <f>IF($S158=0,"-",L158/$S158)</f>
        <v>0.26040438180441711</v>
      </c>
      <c r="M159" s="98">
        <f t="shared" ref="M159:R159" si="123">IF($S158=0,"-",M158/$S158)</f>
        <v>0.41456585910828331</v>
      </c>
      <c r="N159" s="98">
        <f t="shared" si="123"/>
        <v>7.1140149804911026E-2</v>
      </c>
      <c r="O159" s="98">
        <f t="shared" si="123"/>
        <v>0.19195877709869741</v>
      </c>
      <c r="P159" s="98">
        <f t="shared" si="123"/>
        <v>2.5852655010156631E-2</v>
      </c>
      <c r="Q159" s="98">
        <f t="shared" si="123"/>
        <v>3.6078177173534648E-2</v>
      </c>
      <c r="R159" s="99">
        <f t="shared" si="123"/>
        <v>0</v>
      </c>
      <c r="S159" s="100">
        <f>SUM(L159:R159)</f>
        <v>1.0000000000000002</v>
      </c>
      <c r="T159" s="1"/>
      <c r="U159" s="110" t="s">
        <v>88</v>
      </c>
      <c r="V159" s="133">
        <f>+V158/$AI158</f>
        <v>9.427948319083547E-2</v>
      </c>
      <c r="W159" s="133">
        <f t="shared" ref="W159:AH159" si="124">+W158/$AI158</f>
        <v>6.6558367837058721E-2</v>
      </c>
      <c r="X159" s="133">
        <f t="shared" si="124"/>
        <v>3.6078177173534648E-2</v>
      </c>
      <c r="Y159" s="133">
        <f t="shared" si="124"/>
        <v>0.41456585910828325</v>
      </c>
      <c r="Z159" s="133">
        <f t="shared" si="124"/>
        <v>6.179252984492966E-2</v>
      </c>
      <c r="AA159" s="133">
        <f t="shared" si="124"/>
        <v>0.1095842440971358</v>
      </c>
      <c r="AB159" s="133">
        <f t="shared" si="124"/>
        <v>2.5852655010156628E-2</v>
      </c>
      <c r="AC159" s="133">
        <f t="shared" si="124"/>
        <v>0.19128868373806585</v>
      </c>
      <c r="AD159" s="133">
        <f t="shared" si="124"/>
        <v>9.9566530776522874E-2</v>
      </c>
      <c r="AE159" s="133">
        <f t="shared" si="124"/>
        <v>8.2374533001561598E-2</v>
      </c>
      <c r="AF159" s="133">
        <f t="shared" si="124"/>
        <v>0</v>
      </c>
      <c r="AG159" s="133">
        <f t="shared" si="124"/>
        <v>9.3476199599813632E-3</v>
      </c>
      <c r="AH159" s="133">
        <f t="shared" si="124"/>
        <v>0</v>
      </c>
      <c r="AI159" s="134">
        <f>SUM(V159:AC159)</f>
        <v>1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</row>
    <row r="160" spans="1:71" ht="15" thickBot="1">
      <c r="A160" s="31"/>
      <c r="B160" s="31"/>
      <c r="C160" s="31"/>
      <c r="D160" s="31"/>
      <c r="E160" s="31"/>
      <c r="F160" s="31"/>
      <c r="G160" s="31"/>
      <c r="H160" s="31"/>
      <c r="I160" s="31"/>
      <c r="K160" s="31"/>
      <c r="L160" s="49"/>
      <c r="M160" s="49"/>
      <c r="N160" s="49"/>
      <c r="O160" s="49"/>
      <c r="P160" s="49"/>
      <c r="Q160" s="49"/>
      <c r="R160" s="49"/>
      <c r="S160" s="49"/>
      <c r="U160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</row>
    <row r="161" spans="1:71" ht="30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  <c r="K161" s="415" t="s">
        <v>34</v>
      </c>
      <c r="L161" s="83" t="s">
        <v>0</v>
      </c>
      <c r="M161" s="83" t="s">
        <v>1</v>
      </c>
      <c r="N161" s="83" t="s">
        <v>2</v>
      </c>
      <c r="O161" s="83" t="s">
        <v>3</v>
      </c>
      <c r="P161" s="83" t="s">
        <v>27</v>
      </c>
      <c r="Q161" s="83" t="s">
        <v>4</v>
      </c>
      <c r="R161" s="83" t="s">
        <v>5</v>
      </c>
      <c r="S161" s="84" t="s">
        <v>6</v>
      </c>
      <c r="U161" s="417" t="s">
        <v>34</v>
      </c>
      <c r="V161" s="114" t="s">
        <v>74</v>
      </c>
      <c r="W161" s="114" t="s">
        <v>75</v>
      </c>
      <c r="X161" s="114" t="s">
        <v>4</v>
      </c>
      <c r="Y161" s="114" t="s">
        <v>1</v>
      </c>
      <c r="Z161" s="114" t="s">
        <v>2</v>
      </c>
      <c r="AA161" s="114" t="s">
        <v>3</v>
      </c>
      <c r="AB161" s="114" t="s">
        <v>55</v>
      </c>
      <c r="AC161" s="114" t="s">
        <v>68</v>
      </c>
      <c r="AD161" s="115" t="s">
        <v>76</v>
      </c>
      <c r="AE161" s="115" t="s">
        <v>83</v>
      </c>
      <c r="AF161" s="115" t="s">
        <v>77</v>
      </c>
      <c r="AG161" s="115" t="s">
        <v>84</v>
      </c>
      <c r="AH161" s="115" t="s">
        <v>85</v>
      </c>
      <c r="AI161" s="116" t="s">
        <v>63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</row>
    <row r="162" spans="1:71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  <c r="K162" s="416" t="s">
        <v>34</v>
      </c>
      <c r="L162" s="389" t="s">
        <v>69</v>
      </c>
      <c r="M162" s="390"/>
      <c r="N162" s="390"/>
      <c r="O162" s="390"/>
      <c r="P162" s="390"/>
      <c r="Q162" s="390"/>
      <c r="R162" s="390"/>
      <c r="S162" s="391"/>
      <c r="U162" s="418" t="s">
        <v>34</v>
      </c>
      <c r="V162" s="413" t="s">
        <v>69</v>
      </c>
      <c r="W162" s="413"/>
      <c r="X162" s="413"/>
      <c r="Y162" s="413"/>
      <c r="Z162" s="413"/>
      <c r="AA162" s="413"/>
      <c r="AB162" s="413"/>
      <c r="AC162" s="413"/>
      <c r="AD162" s="413"/>
      <c r="AE162" s="413"/>
      <c r="AF162" s="413"/>
      <c r="AG162" s="413"/>
      <c r="AH162" s="413"/>
      <c r="AI162" s="414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</row>
    <row r="163" spans="1:71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  <c r="K163" s="82" t="s">
        <v>7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101">
        <v>0</v>
      </c>
      <c r="S163" s="102">
        <f>SUM(L163:R163)</f>
        <v>0</v>
      </c>
      <c r="U163" s="103" t="s">
        <v>7</v>
      </c>
      <c r="V163" s="117">
        <v>0</v>
      </c>
      <c r="W163" s="117">
        <v>0</v>
      </c>
      <c r="X163" s="117">
        <v>0</v>
      </c>
      <c r="Y163" s="117">
        <v>0</v>
      </c>
      <c r="Z163" s="117">
        <v>0</v>
      </c>
      <c r="AA163" s="117">
        <v>0</v>
      </c>
      <c r="AB163" s="117">
        <v>0</v>
      </c>
      <c r="AC163" s="118">
        <v>0</v>
      </c>
      <c r="AD163" s="119">
        <v>0</v>
      </c>
      <c r="AE163" s="119">
        <v>0</v>
      </c>
      <c r="AF163" s="119">
        <v>0</v>
      </c>
      <c r="AG163" s="119">
        <v>0</v>
      </c>
      <c r="AH163" s="119">
        <v>0</v>
      </c>
      <c r="AI163" s="120">
        <f>SUM(V163:AC163)</f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</row>
    <row r="164" spans="1:71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3" si="125">SUM(B164:H164)</f>
        <v>0</v>
      </c>
      <c r="K164" s="74" t="s">
        <v>8</v>
      </c>
      <c r="L164" s="87">
        <v>0</v>
      </c>
      <c r="M164" s="87">
        <v>0</v>
      </c>
      <c r="N164" s="87">
        <v>0</v>
      </c>
      <c r="O164" s="87">
        <v>0</v>
      </c>
      <c r="P164" s="87">
        <v>0</v>
      </c>
      <c r="Q164" s="87">
        <v>0</v>
      </c>
      <c r="R164" s="88">
        <v>0</v>
      </c>
      <c r="S164" s="89">
        <f t="shared" ref="S164:S183" si="126">SUM(L164:R164)</f>
        <v>0</v>
      </c>
      <c r="U164" s="104" t="s">
        <v>8</v>
      </c>
      <c r="V164" s="121">
        <v>0</v>
      </c>
      <c r="W164" s="121">
        <v>0</v>
      </c>
      <c r="X164" s="121">
        <v>0</v>
      </c>
      <c r="Y164" s="121">
        <v>0</v>
      </c>
      <c r="Z164" s="121">
        <v>0</v>
      </c>
      <c r="AA164" s="121">
        <v>0</v>
      </c>
      <c r="AB164" s="121">
        <v>0</v>
      </c>
      <c r="AC164" s="122">
        <v>0</v>
      </c>
      <c r="AD164" s="121">
        <v>0</v>
      </c>
      <c r="AE164" s="121">
        <v>0</v>
      </c>
      <c r="AF164" s="121">
        <v>0</v>
      </c>
      <c r="AG164" s="121">
        <v>0</v>
      </c>
      <c r="AH164" s="121">
        <v>0</v>
      </c>
      <c r="AI164" s="123">
        <f t="shared" ref="AI164:AI183" si="127">SUM(V164:AC164)</f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</row>
    <row r="165" spans="1:71" ht="15" customHeight="1">
      <c r="A165" s="27" t="s">
        <v>10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125"/>
        <v>0</v>
      </c>
      <c r="K165" s="75" t="s">
        <v>10</v>
      </c>
      <c r="L165" s="42">
        <v>0</v>
      </c>
      <c r="M165" s="42">
        <v>0</v>
      </c>
      <c r="N165" s="42">
        <v>0</v>
      </c>
      <c r="O165" s="42">
        <v>0</v>
      </c>
      <c r="P165" s="42">
        <v>0</v>
      </c>
      <c r="Q165" s="42">
        <v>0</v>
      </c>
      <c r="R165" s="85">
        <v>0</v>
      </c>
      <c r="S165" s="86">
        <f t="shared" si="126"/>
        <v>0</v>
      </c>
      <c r="U165" s="105" t="s">
        <v>10</v>
      </c>
      <c r="V165" s="117">
        <v>0</v>
      </c>
      <c r="W165" s="117">
        <v>0</v>
      </c>
      <c r="X165" s="117">
        <v>0</v>
      </c>
      <c r="Y165" s="117">
        <v>0</v>
      </c>
      <c r="Z165" s="117">
        <v>0</v>
      </c>
      <c r="AA165" s="117">
        <v>0</v>
      </c>
      <c r="AB165" s="117">
        <v>0</v>
      </c>
      <c r="AC165" s="118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20">
        <f t="shared" si="127"/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</row>
    <row r="166" spans="1:71" ht="15" customHeight="1">
      <c r="A166" s="26" t="s">
        <v>56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125"/>
        <v>0</v>
      </c>
      <c r="K166" s="74" t="s">
        <v>56</v>
      </c>
      <c r="L166" s="87">
        <v>0</v>
      </c>
      <c r="M166" s="87">
        <v>0</v>
      </c>
      <c r="N166" s="87">
        <v>0</v>
      </c>
      <c r="O166" s="87">
        <v>0</v>
      </c>
      <c r="P166" s="87">
        <v>0</v>
      </c>
      <c r="Q166" s="87">
        <v>0</v>
      </c>
      <c r="R166" s="88">
        <v>0</v>
      </c>
      <c r="S166" s="89">
        <f t="shared" si="126"/>
        <v>0</v>
      </c>
      <c r="U166" s="104" t="s">
        <v>56</v>
      </c>
      <c r="V166" s="121">
        <v>0</v>
      </c>
      <c r="W166" s="121">
        <v>0</v>
      </c>
      <c r="X166" s="121">
        <v>0</v>
      </c>
      <c r="Y166" s="121">
        <v>0</v>
      </c>
      <c r="Z166" s="121">
        <v>0</v>
      </c>
      <c r="AA166" s="121">
        <v>0</v>
      </c>
      <c r="AB166" s="121">
        <v>0</v>
      </c>
      <c r="AC166" s="122">
        <v>0</v>
      </c>
      <c r="AD166" s="121">
        <v>0</v>
      </c>
      <c r="AE166" s="121">
        <v>0</v>
      </c>
      <c r="AF166" s="121">
        <v>0</v>
      </c>
      <c r="AG166" s="121">
        <v>0</v>
      </c>
      <c r="AH166" s="121">
        <v>0</v>
      </c>
      <c r="AI166" s="123">
        <f t="shared" si="127"/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</row>
    <row r="167" spans="1:71" ht="15">
      <c r="A167" s="27" t="s">
        <v>16</v>
      </c>
      <c r="B167" s="42">
        <v>5.0828976882000198E-3</v>
      </c>
      <c r="C167" s="42">
        <v>0</v>
      </c>
      <c r="D167" s="42">
        <v>3.1395294007124805E-2</v>
      </c>
      <c r="E167" s="42">
        <v>0</v>
      </c>
      <c r="F167" s="411"/>
      <c r="G167" s="42">
        <v>0</v>
      </c>
      <c r="H167" s="43">
        <v>0</v>
      </c>
      <c r="I167" s="38">
        <f t="shared" si="125"/>
        <v>3.6478191695324826E-2</v>
      </c>
      <c r="K167" s="75" t="s">
        <v>16</v>
      </c>
      <c r="L167" s="42">
        <v>5.0828976882000198E-3</v>
      </c>
      <c r="M167" s="42">
        <v>0</v>
      </c>
      <c r="N167" s="42">
        <v>3.1395294007124805E-2</v>
      </c>
      <c r="O167" s="42">
        <v>0</v>
      </c>
      <c r="P167" s="42">
        <v>0</v>
      </c>
      <c r="Q167" s="42">
        <v>0</v>
      </c>
      <c r="R167" s="85">
        <v>0</v>
      </c>
      <c r="S167" s="86">
        <f t="shared" si="126"/>
        <v>3.6478191695324826E-2</v>
      </c>
      <c r="U167" s="105" t="s">
        <v>16</v>
      </c>
      <c r="V167" s="117">
        <v>5.0828976882000198E-3</v>
      </c>
      <c r="W167" s="117">
        <v>0</v>
      </c>
      <c r="X167" s="117">
        <v>0</v>
      </c>
      <c r="Y167" s="117">
        <v>0</v>
      </c>
      <c r="Z167" s="117">
        <v>3.1395294007124805E-2</v>
      </c>
      <c r="AA167" s="117">
        <v>0</v>
      </c>
      <c r="AB167" s="117">
        <v>0</v>
      </c>
      <c r="AC167" s="118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20">
        <f t="shared" si="127"/>
        <v>3.6478191695324826E-2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</row>
    <row r="168" spans="1:71" ht="15">
      <c r="A168" s="26" t="s">
        <v>70</v>
      </c>
      <c r="B168" s="39">
        <v>1.1623640134680939</v>
      </c>
      <c r="C168" s="39">
        <v>0</v>
      </c>
      <c r="D168" s="39">
        <v>4.9302951981225349E-2</v>
      </c>
      <c r="E168" s="39">
        <v>0</v>
      </c>
      <c r="F168" s="411"/>
      <c r="G168" s="39">
        <v>0</v>
      </c>
      <c r="H168" s="40">
        <v>0</v>
      </c>
      <c r="I168" s="41">
        <f t="shared" si="125"/>
        <v>1.2116669654493193</v>
      </c>
      <c r="K168" s="74" t="s">
        <v>70</v>
      </c>
      <c r="L168" s="87">
        <v>1.1623640134680939</v>
      </c>
      <c r="M168" s="87">
        <v>0</v>
      </c>
      <c r="N168" s="87">
        <v>4.9302951981225349E-2</v>
      </c>
      <c r="O168" s="87">
        <v>0</v>
      </c>
      <c r="P168" s="87">
        <v>0</v>
      </c>
      <c r="Q168" s="87">
        <v>0</v>
      </c>
      <c r="R168" s="88">
        <v>0</v>
      </c>
      <c r="S168" s="89">
        <f t="shared" si="126"/>
        <v>1.2116669654493193</v>
      </c>
      <c r="U168" s="104" t="s">
        <v>57</v>
      </c>
      <c r="V168" s="121">
        <v>1.1623640134680939</v>
      </c>
      <c r="W168" s="121">
        <v>0</v>
      </c>
      <c r="X168" s="121">
        <v>0</v>
      </c>
      <c r="Y168" s="121">
        <v>0</v>
      </c>
      <c r="Z168" s="121">
        <v>4.9302951981225349E-2</v>
      </c>
      <c r="AA168" s="121">
        <v>0</v>
      </c>
      <c r="AB168" s="121">
        <v>0</v>
      </c>
      <c r="AC168" s="122">
        <v>0</v>
      </c>
      <c r="AD168" s="121">
        <v>0</v>
      </c>
      <c r="AE168" s="121">
        <v>0</v>
      </c>
      <c r="AF168" s="121">
        <v>0</v>
      </c>
      <c r="AG168" s="121">
        <v>0</v>
      </c>
      <c r="AH168" s="121">
        <v>0</v>
      </c>
      <c r="AI168" s="123">
        <f t="shared" si="127"/>
        <v>1.2116669654493193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</row>
    <row r="169" spans="1:71" ht="15">
      <c r="A169" s="27" t="s">
        <v>58</v>
      </c>
      <c r="B169" s="42">
        <v>0</v>
      </c>
      <c r="C169" s="42">
        <v>0</v>
      </c>
      <c r="D169" s="42">
        <v>0</v>
      </c>
      <c r="E169" s="42">
        <v>0.10318905201402828</v>
      </c>
      <c r="F169" s="411"/>
      <c r="G169" s="42">
        <v>0</v>
      </c>
      <c r="H169" s="43">
        <v>0</v>
      </c>
      <c r="I169" s="38">
        <f t="shared" si="125"/>
        <v>0.10318905201402828</v>
      </c>
      <c r="K169" s="75" t="s">
        <v>58</v>
      </c>
      <c r="L169" s="42">
        <v>0</v>
      </c>
      <c r="M169" s="42">
        <v>0</v>
      </c>
      <c r="N169" s="42">
        <v>0</v>
      </c>
      <c r="O169" s="42">
        <v>0.10318905201402828</v>
      </c>
      <c r="P169" s="42">
        <v>1.5173649936970537</v>
      </c>
      <c r="Q169" s="42">
        <v>0</v>
      </c>
      <c r="R169" s="85">
        <v>0</v>
      </c>
      <c r="S169" s="86">
        <f t="shared" si="126"/>
        <v>1.6205540457110819</v>
      </c>
      <c r="U169" s="105" t="s">
        <v>58</v>
      </c>
      <c r="V169" s="117">
        <v>0</v>
      </c>
      <c r="W169" s="117">
        <v>0</v>
      </c>
      <c r="X169" s="117">
        <v>0</v>
      </c>
      <c r="Y169" s="117">
        <v>0</v>
      </c>
      <c r="Z169" s="117">
        <v>0</v>
      </c>
      <c r="AA169" s="117">
        <v>0.10318905201402828</v>
      </c>
      <c r="AB169" s="117">
        <v>1.5173649936970537</v>
      </c>
      <c r="AC169" s="118">
        <v>0</v>
      </c>
      <c r="AD169" s="117">
        <v>0</v>
      </c>
      <c r="AE169" s="117">
        <v>0</v>
      </c>
      <c r="AF169" s="117">
        <v>0</v>
      </c>
      <c r="AG169" s="117">
        <v>0</v>
      </c>
      <c r="AH169" s="117">
        <v>0</v>
      </c>
      <c r="AI169" s="120">
        <f t="shared" si="127"/>
        <v>1.6205540457110819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</row>
    <row r="170" spans="1:71" ht="15">
      <c r="A170" s="26" t="s">
        <v>12</v>
      </c>
      <c r="B170" s="39">
        <v>0</v>
      </c>
      <c r="C170" s="39">
        <v>0</v>
      </c>
      <c r="D170" s="39">
        <v>0</v>
      </c>
      <c r="E170" s="39">
        <v>0</v>
      </c>
      <c r="F170" s="411"/>
      <c r="G170" s="39">
        <v>0</v>
      </c>
      <c r="H170" s="40">
        <v>0</v>
      </c>
      <c r="I170" s="41">
        <f t="shared" si="125"/>
        <v>0</v>
      </c>
      <c r="K170" s="74" t="s">
        <v>12</v>
      </c>
      <c r="L170" s="87">
        <v>0</v>
      </c>
      <c r="M170" s="87">
        <v>0</v>
      </c>
      <c r="N170" s="87">
        <v>0</v>
      </c>
      <c r="O170" s="87">
        <v>0</v>
      </c>
      <c r="P170" s="87">
        <v>0.17826666465161964</v>
      </c>
      <c r="Q170" s="87">
        <v>0</v>
      </c>
      <c r="R170" s="88">
        <v>0</v>
      </c>
      <c r="S170" s="89">
        <f t="shared" si="126"/>
        <v>0.17826666465161964</v>
      </c>
      <c r="U170" s="104" t="s">
        <v>12</v>
      </c>
      <c r="V170" s="121">
        <v>0</v>
      </c>
      <c r="W170" s="121">
        <v>0</v>
      </c>
      <c r="X170" s="121">
        <v>0</v>
      </c>
      <c r="Y170" s="121">
        <v>0</v>
      </c>
      <c r="Z170" s="121">
        <v>0</v>
      </c>
      <c r="AA170" s="121">
        <v>0</v>
      </c>
      <c r="AB170" s="121">
        <v>0.17826666465161964</v>
      </c>
      <c r="AC170" s="122">
        <v>0</v>
      </c>
      <c r="AD170" s="121">
        <v>0</v>
      </c>
      <c r="AE170" s="121">
        <v>0</v>
      </c>
      <c r="AF170" s="121">
        <v>0</v>
      </c>
      <c r="AG170" s="121">
        <v>0</v>
      </c>
      <c r="AH170" s="121">
        <v>0</v>
      </c>
      <c r="AI170" s="123">
        <f t="shared" si="127"/>
        <v>0.17826666465161964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</row>
    <row r="171" spans="1:71" ht="15">
      <c r="A171" s="27" t="s">
        <v>59</v>
      </c>
      <c r="B171" s="42">
        <v>0</v>
      </c>
      <c r="C171" s="42">
        <v>0</v>
      </c>
      <c r="D171" s="42">
        <v>0</v>
      </c>
      <c r="E171" s="42">
        <v>0</v>
      </c>
      <c r="F171" s="411"/>
      <c r="G171" s="42">
        <v>0</v>
      </c>
      <c r="H171" s="43">
        <v>0</v>
      </c>
      <c r="I171" s="38">
        <f t="shared" si="125"/>
        <v>0</v>
      </c>
      <c r="K171" s="75" t="s">
        <v>59</v>
      </c>
      <c r="L171" s="42">
        <v>0</v>
      </c>
      <c r="M171" s="42">
        <v>0</v>
      </c>
      <c r="N171" s="42">
        <v>0</v>
      </c>
      <c r="O171" s="42">
        <v>0</v>
      </c>
      <c r="P171" s="42">
        <v>0</v>
      </c>
      <c r="Q171" s="42">
        <v>0</v>
      </c>
      <c r="R171" s="85">
        <v>0</v>
      </c>
      <c r="S171" s="86">
        <f t="shared" si="126"/>
        <v>0</v>
      </c>
      <c r="U171" s="105" t="s">
        <v>59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8">
        <v>0</v>
      </c>
      <c r="AD171" s="117">
        <v>0</v>
      </c>
      <c r="AE171" s="117">
        <v>0</v>
      </c>
      <c r="AF171" s="117">
        <v>0</v>
      </c>
      <c r="AG171" s="117">
        <v>0</v>
      </c>
      <c r="AH171" s="117">
        <v>0</v>
      </c>
      <c r="AI171" s="120">
        <f t="shared" si="127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</row>
    <row r="172" spans="1:71" ht="15">
      <c r="A172" s="26" t="s">
        <v>17</v>
      </c>
      <c r="B172" s="39">
        <v>1.3824988192486537E-3</v>
      </c>
      <c r="C172" s="39">
        <v>0</v>
      </c>
      <c r="D172" s="39">
        <v>7.7530533783464486E-2</v>
      </c>
      <c r="E172" s="39">
        <v>5.2922054800838461E-4</v>
      </c>
      <c r="F172" s="411"/>
      <c r="G172" s="39">
        <v>0</v>
      </c>
      <c r="H172" s="40">
        <v>0</v>
      </c>
      <c r="I172" s="41">
        <f t="shared" si="125"/>
        <v>7.9442253150721523E-2</v>
      </c>
      <c r="K172" s="74" t="s">
        <v>17</v>
      </c>
      <c r="L172" s="87">
        <v>1.3824988192486537E-3</v>
      </c>
      <c r="M172" s="87">
        <v>0</v>
      </c>
      <c r="N172" s="87">
        <v>7.7530533783464486E-2</v>
      </c>
      <c r="O172" s="87">
        <v>5.2922054800838461E-4</v>
      </c>
      <c r="P172" s="87">
        <v>0</v>
      </c>
      <c r="Q172" s="87">
        <v>0</v>
      </c>
      <c r="R172" s="88">
        <v>0</v>
      </c>
      <c r="S172" s="89">
        <f t="shared" si="126"/>
        <v>7.9442253150721523E-2</v>
      </c>
      <c r="U172" s="104" t="s">
        <v>17</v>
      </c>
      <c r="V172" s="121">
        <v>1.3824988192486537E-3</v>
      </c>
      <c r="W172" s="121">
        <v>0</v>
      </c>
      <c r="X172" s="121">
        <v>0</v>
      </c>
      <c r="Y172" s="121">
        <v>0</v>
      </c>
      <c r="Z172" s="121">
        <v>7.7530533783464486E-2</v>
      </c>
      <c r="AA172" s="121">
        <v>0</v>
      </c>
      <c r="AB172" s="121">
        <v>0</v>
      </c>
      <c r="AC172" s="122">
        <v>5.2922054800838461E-4</v>
      </c>
      <c r="AD172" s="121">
        <v>0</v>
      </c>
      <c r="AE172" s="121">
        <v>0</v>
      </c>
      <c r="AF172" s="121">
        <v>0</v>
      </c>
      <c r="AG172" s="121">
        <v>0</v>
      </c>
      <c r="AH172" s="121">
        <v>5.2922054800838461E-4</v>
      </c>
      <c r="AI172" s="123">
        <f t="shared" si="127"/>
        <v>7.9442253150721523E-2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</row>
    <row r="173" spans="1:71" ht="15">
      <c r="A173" s="27" t="s">
        <v>139</v>
      </c>
      <c r="B173" s="42">
        <v>0.11846273191291577</v>
      </c>
      <c r="C173" s="42">
        <v>0.30189881056014284</v>
      </c>
      <c r="D173" s="42">
        <v>3.7436966795044575</v>
      </c>
      <c r="E173" s="42">
        <v>0</v>
      </c>
      <c r="F173" s="411"/>
      <c r="G173" s="42">
        <v>0</v>
      </c>
      <c r="H173" s="43">
        <v>0</v>
      </c>
      <c r="I173" s="38">
        <f t="shared" si="125"/>
        <v>4.1640582219775162</v>
      </c>
      <c r="K173" s="75" t="s">
        <v>139</v>
      </c>
      <c r="L173" s="42">
        <v>0.11846273191291577</v>
      </c>
      <c r="M173" s="42">
        <v>0.30189881056014284</v>
      </c>
      <c r="N173" s="42">
        <v>3.7436966795044575</v>
      </c>
      <c r="O173" s="42">
        <v>0</v>
      </c>
      <c r="P173" s="42">
        <v>0</v>
      </c>
      <c r="Q173" s="42">
        <v>0</v>
      </c>
      <c r="R173" s="85">
        <v>0</v>
      </c>
      <c r="S173" s="86">
        <f t="shared" si="126"/>
        <v>4.1640582219775162</v>
      </c>
      <c r="U173" s="105" t="s">
        <v>139</v>
      </c>
      <c r="V173" s="117">
        <v>0.11846273191291577</v>
      </c>
      <c r="W173" s="117">
        <v>0</v>
      </c>
      <c r="X173" s="117">
        <v>0</v>
      </c>
      <c r="Y173" s="117">
        <v>0.30189881056014284</v>
      </c>
      <c r="Z173" s="117">
        <v>3.7436966795044575</v>
      </c>
      <c r="AA173" s="117">
        <v>0</v>
      </c>
      <c r="AB173" s="117">
        <v>0</v>
      </c>
      <c r="AC173" s="118">
        <v>0</v>
      </c>
      <c r="AD173" s="117">
        <v>0</v>
      </c>
      <c r="AE173" s="117">
        <v>0</v>
      </c>
      <c r="AF173" s="117">
        <v>0</v>
      </c>
      <c r="AG173" s="117">
        <v>0</v>
      </c>
      <c r="AH173" s="117">
        <v>0</v>
      </c>
      <c r="AI173" s="120">
        <f t="shared" si="127"/>
        <v>4.1640582219775162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</row>
    <row r="174" spans="1:71" ht="15">
      <c r="A174" s="26" t="s">
        <v>25</v>
      </c>
      <c r="B174" s="39">
        <v>0.18192851413100941</v>
      </c>
      <c r="C174" s="39">
        <v>8.3983509288474006E-2</v>
      </c>
      <c r="D174" s="39">
        <v>15.868328637072111</v>
      </c>
      <c r="E174" s="39">
        <v>1.5629383116695299</v>
      </c>
      <c r="F174" s="411"/>
      <c r="G174" s="39">
        <v>0.25995135489905441</v>
      </c>
      <c r="H174" s="40">
        <v>0.17038893575331279</v>
      </c>
      <c r="I174" s="41">
        <f t="shared" si="125"/>
        <v>18.12751926281349</v>
      </c>
      <c r="K174" s="74" t="s">
        <v>25</v>
      </c>
      <c r="L174" s="87">
        <v>0.18192851413100941</v>
      </c>
      <c r="M174" s="87">
        <v>8.3983509288474006E-2</v>
      </c>
      <c r="N174" s="87">
        <v>15.868328637072111</v>
      </c>
      <c r="O174" s="87">
        <v>1.5629383116695299</v>
      </c>
      <c r="P174" s="87">
        <v>9.4483662774129985E-3</v>
      </c>
      <c r="Q174" s="87">
        <v>0.25995135489905441</v>
      </c>
      <c r="R174" s="88">
        <v>0.17038893575331279</v>
      </c>
      <c r="S174" s="89">
        <f t="shared" si="126"/>
        <v>18.136967629090904</v>
      </c>
      <c r="U174" s="104" t="s">
        <v>25</v>
      </c>
      <c r="V174" s="121">
        <v>4.5157698018852874E-2</v>
      </c>
      <c r="W174" s="121">
        <v>6.8028360749099015E-2</v>
      </c>
      <c r="X174" s="121">
        <v>0.25995135489905441</v>
      </c>
      <c r="Y174" s="121">
        <v>8.3983509288474006E-2</v>
      </c>
      <c r="Z174" s="121">
        <v>15.795113293051916</v>
      </c>
      <c r="AA174" s="121">
        <v>1.5626228831565749</v>
      </c>
      <c r="AB174" s="121">
        <v>9.4483662774129985E-3</v>
      </c>
      <c r="AC174" s="122">
        <v>0.31266216364952021</v>
      </c>
      <c r="AD174" s="121">
        <v>6.8742455363057536E-2</v>
      </c>
      <c r="AE174" s="121">
        <v>3.1542851295502939E-4</v>
      </c>
      <c r="AF174" s="121">
        <v>0.17038893575331279</v>
      </c>
      <c r="AG174" s="121">
        <v>7.3215344020194834E-2</v>
      </c>
      <c r="AH174" s="121">
        <v>0</v>
      </c>
      <c r="AI174" s="123">
        <f t="shared" si="127"/>
        <v>18.136967629090904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</row>
    <row r="175" spans="1:71" ht="15">
      <c r="A175" s="27" t="s">
        <v>24</v>
      </c>
      <c r="B175" s="42">
        <v>7.3440000000000003</v>
      </c>
      <c r="C175" s="42">
        <v>0</v>
      </c>
      <c r="D175" s="42">
        <v>0</v>
      </c>
      <c r="E175" s="42">
        <v>0</v>
      </c>
      <c r="F175" s="411"/>
      <c r="G175" s="42">
        <v>0</v>
      </c>
      <c r="H175" s="43">
        <v>0</v>
      </c>
      <c r="I175" s="38">
        <f t="shared" si="125"/>
        <v>7.3440000000000003</v>
      </c>
      <c r="K175" s="75" t="s">
        <v>24</v>
      </c>
      <c r="L175" s="42">
        <v>7.3440000000000003</v>
      </c>
      <c r="M175" s="42">
        <v>0</v>
      </c>
      <c r="N175" s="42">
        <v>0</v>
      </c>
      <c r="O175" s="42">
        <v>0</v>
      </c>
      <c r="P175" s="42">
        <v>0</v>
      </c>
      <c r="Q175" s="42">
        <v>0</v>
      </c>
      <c r="R175" s="85">
        <v>0</v>
      </c>
      <c r="S175" s="86">
        <f t="shared" si="126"/>
        <v>7.3440000000000003</v>
      </c>
      <c r="U175" s="105" t="s">
        <v>24</v>
      </c>
      <c r="V175" s="117">
        <v>7.3440000000000003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8">
        <v>0</v>
      </c>
      <c r="AD175" s="117">
        <v>0</v>
      </c>
      <c r="AE175" s="117">
        <v>0</v>
      </c>
      <c r="AF175" s="117">
        <v>0</v>
      </c>
      <c r="AG175" s="117">
        <v>0</v>
      </c>
      <c r="AH175" s="117">
        <v>0</v>
      </c>
      <c r="AI175" s="120">
        <f t="shared" si="127"/>
        <v>7.3440000000000003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</row>
    <row r="176" spans="1:71" ht="15">
      <c r="A176" s="26" t="s">
        <v>60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125"/>
        <v>0</v>
      </c>
      <c r="K176" s="74" t="s">
        <v>60</v>
      </c>
      <c r="L176" s="87">
        <v>0</v>
      </c>
      <c r="M176" s="87">
        <v>0</v>
      </c>
      <c r="N176" s="87">
        <v>0</v>
      </c>
      <c r="O176" s="87">
        <v>0</v>
      </c>
      <c r="P176" s="87">
        <v>0</v>
      </c>
      <c r="Q176" s="87">
        <v>0</v>
      </c>
      <c r="R176" s="88">
        <v>0</v>
      </c>
      <c r="S176" s="89">
        <f t="shared" si="126"/>
        <v>0</v>
      </c>
      <c r="U176" s="104" t="s">
        <v>60</v>
      </c>
      <c r="V176" s="121">
        <v>0</v>
      </c>
      <c r="W176" s="121">
        <v>0</v>
      </c>
      <c r="X176" s="121">
        <v>0</v>
      </c>
      <c r="Y176" s="121">
        <v>0</v>
      </c>
      <c r="Z176" s="121">
        <v>0</v>
      </c>
      <c r="AA176" s="121">
        <v>0</v>
      </c>
      <c r="AB176" s="121">
        <v>0</v>
      </c>
      <c r="AC176" s="122">
        <v>0</v>
      </c>
      <c r="AD176" s="121">
        <v>0</v>
      </c>
      <c r="AE176" s="121">
        <v>0</v>
      </c>
      <c r="AF176" s="121">
        <v>0</v>
      </c>
      <c r="AG176" s="121">
        <v>0</v>
      </c>
      <c r="AH176" s="121">
        <v>0</v>
      </c>
      <c r="AI176" s="123">
        <f t="shared" si="127"/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</row>
    <row r="177" spans="1:71" ht="15">
      <c r="A177" s="27" t="s">
        <v>22</v>
      </c>
      <c r="B177" s="42">
        <v>4.8096549338882298E-3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125"/>
        <v>4.8096549338882298E-3</v>
      </c>
      <c r="K177" s="75" t="s">
        <v>22</v>
      </c>
      <c r="L177" s="42">
        <v>4.8096549338882298E-3</v>
      </c>
      <c r="M177" s="42">
        <v>0</v>
      </c>
      <c r="N177" s="42">
        <v>0</v>
      </c>
      <c r="O177" s="42">
        <v>0</v>
      </c>
      <c r="P177" s="42">
        <v>6.3150846882978159E-2</v>
      </c>
      <c r="Q177" s="42">
        <v>0</v>
      </c>
      <c r="R177" s="85">
        <v>0</v>
      </c>
      <c r="S177" s="86">
        <f t="shared" si="126"/>
        <v>6.7960501816866387E-2</v>
      </c>
      <c r="U177" s="105" t="s">
        <v>22</v>
      </c>
      <c r="V177" s="117">
        <v>4.8096549338882298E-3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v>6.3150846882978159E-2</v>
      </c>
      <c r="AC177" s="118">
        <v>0</v>
      </c>
      <c r="AD177" s="117">
        <v>0</v>
      </c>
      <c r="AE177" s="117">
        <v>0</v>
      </c>
      <c r="AF177" s="117">
        <v>0</v>
      </c>
      <c r="AG177" s="117">
        <v>0</v>
      </c>
      <c r="AH177" s="117">
        <v>0</v>
      </c>
      <c r="AI177" s="120">
        <f t="shared" si="127"/>
        <v>6.7960501816866387E-2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</row>
    <row r="178" spans="1:71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125"/>
        <v>0</v>
      </c>
      <c r="K178" s="74" t="s">
        <v>21</v>
      </c>
      <c r="L178" s="87">
        <v>0</v>
      </c>
      <c r="M178" s="87">
        <v>0</v>
      </c>
      <c r="N178" s="87">
        <v>0</v>
      </c>
      <c r="O178" s="87">
        <v>0</v>
      </c>
      <c r="P178" s="87">
        <v>0</v>
      </c>
      <c r="Q178" s="87">
        <v>0</v>
      </c>
      <c r="R178" s="88">
        <v>0</v>
      </c>
      <c r="S178" s="89">
        <f t="shared" si="126"/>
        <v>0</v>
      </c>
      <c r="U178" s="104" t="s">
        <v>61</v>
      </c>
      <c r="V178" s="121">
        <v>0</v>
      </c>
      <c r="W178" s="121">
        <v>0</v>
      </c>
      <c r="X178" s="121">
        <v>0</v>
      </c>
      <c r="Y178" s="121">
        <v>0</v>
      </c>
      <c r="Z178" s="121">
        <v>0</v>
      </c>
      <c r="AA178" s="121">
        <v>0</v>
      </c>
      <c r="AB178" s="121">
        <v>0</v>
      </c>
      <c r="AC178" s="122">
        <v>0</v>
      </c>
      <c r="AD178" s="121">
        <v>0</v>
      </c>
      <c r="AE178" s="121">
        <v>0</v>
      </c>
      <c r="AF178" s="121">
        <v>0</v>
      </c>
      <c r="AG178" s="121">
        <v>0</v>
      </c>
      <c r="AH178" s="121">
        <v>0</v>
      </c>
      <c r="AI178" s="123">
        <f t="shared" si="127"/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</row>
    <row r="179" spans="1:71" ht="15">
      <c r="A179" s="28" t="s">
        <v>64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125"/>
        <v>0</v>
      </c>
      <c r="K179" s="76" t="s">
        <v>64</v>
      </c>
      <c r="L179" s="42">
        <v>0</v>
      </c>
      <c r="M179" s="42">
        <v>0</v>
      </c>
      <c r="N179" s="42">
        <v>0</v>
      </c>
      <c r="O179" s="42">
        <v>0</v>
      </c>
      <c r="P179" s="42">
        <v>0</v>
      </c>
      <c r="Q179" s="42">
        <v>0</v>
      </c>
      <c r="R179" s="85">
        <v>0</v>
      </c>
      <c r="S179" s="86">
        <f t="shared" si="126"/>
        <v>0</v>
      </c>
      <c r="U179" s="106" t="s">
        <v>62</v>
      </c>
      <c r="V179" s="117">
        <v>0</v>
      </c>
      <c r="W179" s="117">
        <v>0</v>
      </c>
      <c r="X179" s="117">
        <v>0</v>
      </c>
      <c r="Y179" s="117">
        <v>0</v>
      </c>
      <c r="Z179" s="117">
        <v>0</v>
      </c>
      <c r="AA179" s="117">
        <v>0</v>
      </c>
      <c r="AB179" s="117">
        <v>0</v>
      </c>
      <c r="AC179" s="118">
        <v>0</v>
      </c>
      <c r="AD179" s="119">
        <v>0</v>
      </c>
      <c r="AE179" s="119">
        <v>0</v>
      </c>
      <c r="AF179" s="119">
        <v>0</v>
      </c>
      <c r="AG179" s="119">
        <v>0</v>
      </c>
      <c r="AH179" s="119">
        <v>0</v>
      </c>
      <c r="AI179" s="120">
        <f t="shared" si="127"/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</row>
    <row r="180" spans="1:71">
      <c r="A180" s="56" t="s">
        <v>23</v>
      </c>
      <c r="B180" s="60">
        <v>0</v>
      </c>
      <c r="C180" s="60">
        <v>0</v>
      </c>
      <c r="D180" s="60">
        <v>0</v>
      </c>
      <c r="E180" s="60">
        <v>0</v>
      </c>
      <c r="F180" s="411"/>
      <c r="G180" s="60">
        <v>0</v>
      </c>
      <c r="H180" s="61">
        <v>0</v>
      </c>
      <c r="I180" s="62">
        <f t="shared" si="125"/>
        <v>0</v>
      </c>
      <c r="K180" s="77" t="s">
        <v>23</v>
      </c>
      <c r="L180" s="90">
        <v>0</v>
      </c>
      <c r="M180" s="90">
        <v>0</v>
      </c>
      <c r="N180" s="90">
        <v>0</v>
      </c>
      <c r="O180" s="90">
        <v>0</v>
      </c>
      <c r="P180" s="90">
        <v>0</v>
      </c>
      <c r="Q180" s="90">
        <v>0</v>
      </c>
      <c r="R180" s="91">
        <v>0</v>
      </c>
      <c r="S180" s="92">
        <f t="shared" si="126"/>
        <v>0</v>
      </c>
      <c r="U180" s="107" t="s">
        <v>66</v>
      </c>
      <c r="V180" s="124">
        <v>0</v>
      </c>
      <c r="W180" s="124">
        <v>0</v>
      </c>
      <c r="X180" s="124">
        <v>0</v>
      </c>
      <c r="Y180" s="124">
        <v>0</v>
      </c>
      <c r="Z180" s="124">
        <v>0</v>
      </c>
      <c r="AA180" s="124">
        <v>0</v>
      </c>
      <c r="AB180" s="124">
        <v>0</v>
      </c>
      <c r="AC180" s="124">
        <v>0</v>
      </c>
      <c r="AD180" s="124">
        <v>0</v>
      </c>
      <c r="AE180" s="124">
        <v>0</v>
      </c>
      <c r="AF180" s="124">
        <v>0</v>
      </c>
      <c r="AG180" s="124">
        <v>0</v>
      </c>
      <c r="AH180" s="125">
        <v>0</v>
      </c>
      <c r="AI180" s="126">
        <f t="shared" si="127"/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</row>
    <row r="181" spans="1:71">
      <c r="A181" s="57" t="s">
        <v>19</v>
      </c>
      <c r="B181" s="63">
        <v>0</v>
      </c>
      <c r="C181" s="63">
        <v>0</v>
      </c>
      <c r="D181" s="63">
        <v>0</v>
      </c>
      <c r="E181" s="63">
        <v>0</v>
      </c>
      <c r="F181" s="411"/>
      <c r="G181" s="63">
        <v>0</v>
      </c>
      <c r="H181" s="64">
        <v>0</v>
      </c>
      <c r="I181" s="65">
        <f t="shared" si="125"/>
        <v>0</v>
      </c>
      <c r="K181" s="78" t="s">
        <v>19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93">
        <v>0</v>
      </c>
      <c r="S181" s="94">
        <f t="shared" si="126"/>
        <v>0</v>
      </c>
      <c r="U181" s="108" t="s">
        <v>19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8">
        <v>0</v>
      </c>
      <c r="AE181" s="128">
        <v>0</v>
      </c>
      <c r="AF181" s="128">
        <v>0</v>
      </c>
      <c r="AG181" s="128">
        <v>0</v>
      </c>
      <c r="AH181" s="128">
        <v>0</v>
      </c>
      <c r="AI181" s="129">
        <f t="shared" si="127"/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</row>
    <row r="182" spans="1:71">
      <c r="A182" s="56" t="s">
        <v>20</v>
      </c>
      <c r="B182" s="60">
        <v>0</v>
      </c>
      <c r="C182" s="60">
        <v>0</v>
      </c>
      <c r="D182" s="60">
        <v>0</v>
      </c>
      <c r="E182" s="60">
        <v>0</v>
      </c>
      <c r="F182" s="411"/>
      <c r="G182" s="60">
        <v>0</v>
      </c>
      <c r="H182" s="61">
        <v>0</v>
      </c>
      <c r="I182" s="62">
        <f t="shared" si="125"/>
        <v>0</v>
      </c>
      <c r="K182" s="77" t="s">
        <v>20</v>
      </c>
      <c r="L182" s="90">
        <v>0</v>
      </c>
      <c r="M182" s="90">
        <v>0</v>
      </c>
      <c r="N182" s="90">
        <v>0</v>
      </c>
      <c r="O182" s="90">
        <v>0</v>
      </c>
      <c r="P182" s="90">
        <v>0</v>
      </c>
      <c r="Q182" s="90">
        <v>0</v>
      </c>
      <c r="R182" s="91">
        <v>0</v>
      </c>
      <c r="S182" s="92">
        <f t="shared" si="126"/>
        <v>0</v>
      </c>
      <c r="U182" s="107" t="s">
        <v>20</v>
      </c>
      <c r="V182" s="124">
        <v>0</v>
      </c>
      <c r="W182" s="124">
        <v>0</v>
      </c>
      <c r="X182" s="124">
        <v>0</v>
      </c>
      <c r="Y182" s="124">
        <v>0</v>
      </c>
      <c r="Z182" s="124">
        <v>0</v>
      </c>
      <c r="AA182" s="124">
        <v>0</v>
      </c>
      <c r="AB182" s="124">
        <v>0</v>
      </c>
      <c r="AC182" s="124">
        <v>0</v>
      </c>
      <c r="AD182" s="124">
        <v>0</v>
      </c>
      <c r="AE182" s="124">
        <v>0</v>
      </c>
      <c r="AF182" s="124">
        <v>0</v>
      </c>
      <c r="AG182" s="124">
        <v>0</v>
      </c>
      <c r="AH182" s="125">
        <v>0</v>
      </c>
      <c r="AI182" s="126">
        <f t="shared" si="127"/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</row>
    <row r="183" spans="1:71" ht="15" thickBot="1">
      <c r="A183" s="58" t="s">
        <v>11</v>
      </c>
      <c r="B183" s="52">
        <v>0</v>
      </c>
      <c r="C183" s="52">
        <v>0</v>
      </c>
      <c r="D183" s="52">
        <v>0</v>
      </c>
      <c r="E183" s="52">
        <v>0</v>
      </c>
      <c r="F183" s="412"/>
      <c r="G183" s="52">
        <v>0</v>
      </c>
      <c r="H183" s="66">
        <v>0</v>
      </c>
      <c r="I183" s="67">
        <f t="shared" si="125"/>
        <v>0</v>
      </c>
      <c r="K183" s="79" t="s">
        <v>11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95">
        <v>0</v>
      </c>
      <c r="S183" s="96">
        <f t="shared" si="126"/>
        <v>0</v>
      </c>
      <c r="U183" s="108" t="s">
        <v>11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8">
        <v>0</v>
      </c>
      <c r="AE183" s="128">
        <v>0</v>
      </c>
      <c r="AF183" s="128">
        <v>0</v>
      </c>
      <c r="AG183" s="128">
        <v>0</v>
      </c>
      <c r="AH183" s="128">
        <v>0</v>
      </c>
      <c r="AI183" s="129">
        <f t="shared" si="127"/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</row>
    <row r="184" spans="1:71" ht="15">
      <c r="A184" s="33" t="s">
        <v>26</v>
      </c>
      <c r="B184" s="68">
        <f>SUM(B163:B179)</f>
        <v>8.8180303109533558</v>
      </c>
      <c r="C184" s="68">
        <f t="shared" ref="C184:I184" si="128">SUM(C163:C179)</f>
        <v>0.38588231984861687</v>
      </c>
      <c r="D184" s="68">
        <f t="shared" si="128"/>
        <v>19.770254096348381</v>
      </c>
      <c r="E184" s="68">
        <f t="shared" si="128"/>
        <v>1.6666565842315666</v>
      </c>
      <c r="F184" s="68">
        <f t="shared" si="128"/>
        <v>0</v>
      </c>
      <c r="G184" s="68">
        <f t="shared" si="128"/>
        <v>0.25995135489905441</v>
      </c>
      <c r="H184" s="69">
        <f t="shared" si="128"/>
        <v>0.17038893575331279</v>
      </c>
      <c r="I184" s="38">
        <f t="shared" si="128"/>
        <v>31.071163602034289</v>
      </c>
      <c r="K184" s="80" t="s">
        <v>26</v>
      </c>
      <c r="L184" s="68">
        <f>SUM(L163:L179)</f>
        <v>8.8180303109533558</v>
      </c>
      <c r="M184" s="68">
        <f t="shared" ref="M184:S184" si="129">SUM(M163:M179)</f>
        <v>0.38588231984861687</v>
      </c>
      <c r="N184" s="68">
        <f t="shared" si="129"/>
        <v>19.770254096348381</v>
      </c>
      <c r="O184" s="68">
        <f t="shared" si="129"/>
        <v>1.6666565842315666</v>
      </c>
      <c r="P184" s="68">
        <f t="shared" si="129"/>
        <v>1.7682308715090644</v>
      </c>
      <c r="Q184" s="68">
        <f t="shared" si="129"/>
        <v>0.25995135489905441</v>
      </c>
      <c r="R184" s="69">
        <f t="shared" si="129"/>
        <v>0.17038893575331279</v>
      </c>
      <c r="S184" s="97">
        <f t="shared" si="129"/>
        <v>32.839394473543351</v>
      </c>
      <c r="T184" s="1" t="str">
        <f>IF(ABS(S184-AI184)&gt;0.01,S184-AI184,"")</f>
        <v/>
      </c>
      <c r="U184" s="109" t="s">
        <v>63</v>
      </c>
      <c r="V184" s="130">
        <f>SUM(V163:V179)</f>
        <v>8.6812594948411999</v>
      </c>
      <c r="W184" s="130">
        <f t="shared" ref="W184:AH184" si="130">SUM(W163:W179)</f>
        <v>6.8028360749099015E-2</v>
      </c>
      <c r="X184" s="130">
        <f t="shared" si="130"/>
        <v>0.25995135489905441</v>
      </c>
      <c r="Y184" s="130">
        <f t="shared" si="130"/>
        <v>0.38588231984861687</v>
      </c>
      <c r="Z184" s="130">
        <f t="shared" si="130"/>
        <v>19.697038752328186</v>
      </c>
      <c r="AA184" s="130">
        <f t="shared" si="130"/>
        <v>1.6658119351706033</v>
      </c>
      <c r="AB184" s="130">
        <f t="shared" si="130"/>
        <v>1.7682308715090644</v>
      </c>
      <c r="AC184" s="130">
        <f t="shared" si="130"/>
        <v>0.31319138419752857</v>
      </c>
      <c r="AD184" s="131">
        <f t="shared" si="130"/>
        <v>6.8742455363057536E-2</v>
      </c>
      <c r="AE184" s="131">
        <f t="shared" si="130"/>
        <v>3.1542851295502939E-4</v>
      </c>
      <c r="AF184" s="131">
        <f t="shared" si="130"/>
        <v>0.17038893575331279</v>
      </c>
      <c r="AG184" s="131">
        <f t="shared" si="130"/>
        <v>7.3215344020194834E-2</v>
      </c>
      <c r="AH184" s="131">
        <f t="shared" si="130"/>
        <v>5.2922054800838461E-4</v>
      </c>
      <c r="AI184" s="132">
        <f>SUM(V184:AC184)</f>
        <v>32.839394473543351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</row>
    <row r="185" spans="1:71" s="9" customFormat="1" ht="15" thickBot="1">
      <c r="A185" s="30" t="s">
        <v>88</v>
      </c>
      <c r="B185" s="47">
        <f>IF($I184=0,"-",B184/$I184)</f>
        <v>0.28380109685934074</v>
      </c>
      <c r="C185" s="47">
        <f t="shared" ref="C185:H185" si="131">IF($I184=0,"-",C184/$I184)</f>
        <v>1.2419307007329215E-2</v>
      </c>
      <c r="D185" s="47">
        <f t="shared" si="131"/>
        <v>0.63628946600036518</v>
      </c>
      <c r="E185" s="47">
        <f t="shared" si="131"/>
        <v>5.3639979679500877E-2</v>
      </c>
      <c r="F185" s="47">
        <f t="shared" si="131"/>
        <v>0</v>
      </c>
      <c r="G185" s="47">
        <f t="shared" si="131"/>
        <v>8.3663218484046377E-3</v>
      </c>
      <c r="H185" s="70">
        <f t="shared" si="131"/>
        <v>5.483828605059294E-3</v>
      </c>
      <c r="I185" s="48">
        <f>SUM(B185:H185)</f>
        <v>0.99999999999999989</v>
      </c>
      <c r="J185" s="5"/>
      <c r="K185" s="81" t="s">
        <v>88</v>
      </c>
      <c r="L185" s="98">
        <f>IF($S184=0,"-",L184/$S184)</f>
        <v>0.26851988145084382</v>
      </c>
      <c r="M185" s="98">
        <f t="shared" ref="M185:R185" si="132">IF($S184=0,"-",M184/$S184)</f>
        <v>1.1750591813119398E-2</v>
      </c>
      <c r="N185" s="98">
        <f t="shared" si="132"/>
        <v>0.6020285822345488</v>
      </c>
      <c r="O185" s="98">
        <f t="shared" si="132"/>
        <v>5.0751745303168963E-2</v>
      </c>
      <c r="P185" s="98">
        <f t="shared" si="132"/>
        <v>5.3844807428882945E-2</v>
      </c>
      <c r="Q185" s="98">
        <f t="shared" si="132"/>
        <v>7.9158388595892346E-3</v>
      </c>
      <c r="R185" s="99">
        <f t="shared" si="132"/>
        <v>5.1885529098468766E-3</v>
      </c>
      <c r="S185" s="100">
        <f>SUM(L185:R185)</f>
        <v>1</v>
      </c>
      <c r="T185" s="1"/>
      <c r="U185" s="110" t="s">
        <v>88</v>
      </c>
      <c r="V185" s="133">
        <f>+V184/$AI184</f>
        <v>0.26435504168126939</v>
      </c>
      <c r="W185" s="133">
        <f t="shared" ref="W185:AH185" si="133">+W184/$AI184</f>
        <v>2.0715473546232778E-3</v>
      </c>
      <c r="X185" s="133">
        <f t="shared" si="133"/>
        <v>7.9158388595892346E-3</v>
      </c>
      <c r="Y185" s="133">
        <f t="shared" si="133"/>
        <v>1.1750591813119398E-2</v>
      </c>
      <c r="Z185" s="133">
        <f t="shared" si="133"/>
        <v>0.5997990848520931</v>
      </c>
      <c r="AA185" s="133">
        <f t="shared" si="133"/>
        <v>5.072602469916563E-2</v>
      </c>
      <c r="AB185" s="133">
        <f t="shared" si="133"/>
        <v>5.3844807428882945E-2</v>
      </c>
      <c r="AC185" s="133">
        <f t="shared" si="133"/>
        <v>9.5370633112570723E-3</v>
      </c>
      <c r="AD185" s="133">
        <f t="shared" si="133"/>
        <v>2.0932924149511659E-3</v>
      </c>
      <c r="AE185" s="133">
        <f t="shared" si="133"/>
        <v>9.605186636713124E-6</v>
      </c>
      <c r="AF185" s="133">
        <f t="shared" si="133"/>
        <v>5.1885529098468766E-3</v>
      </c>
      <c r="AG185" s="133">
        <f t="shared" si="133"/>
        <v>2.2294973824556925E-3</v>
      </c>
      <c r="AH185" s="133">
        <f t="shared" si="133"/>
        <v>1.611541736662485E-5</v>
      </c>
      <c r="AI185" s="134">
        <f>SUM(V185:AC185)</f>
        <v>1.0000000000000002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</row>
    <row r="186" spans="1:71" ht="15" thickBot="1">
      <c r="A186" s="31"/>
      <c r="B186" s="31"/>
      <c r="C186" s="31"/>
      <c r="D186" s="31"/>
      <c r="E186" s="31"/>
      <c r="F186" s="31"/>
      <c r="G186" s="31"/>
      <c r="H186" s="31"/>
      <c r="I186" s="31"/>
      <c r="K186" s="31"/>
      <c r="L186" s="31"/>
      <c r="M186" s="31"/>
      <c r="N186" s="31"/>
      <c r="O186" s="31"/>
      <c r="P186" s="31"/>
      <c r="Q186" s="31"/>
      <c r="R186" s="31"/>
      <c r="S186" s="31"/>
      <c r="U186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</row>
    <row r="187" spans="1:71" ht="30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  <c r="K187" s="415" t="s">
        <v>35</v>
      </c>
      <c r="L187" s="83" t="s">
        <v>0</v>
      </c>
      <c r="M187" s="83" t="s">
        <v>1</v>
      </c>
      <c r="N187" s="83" t="s">
        <v>2</v>
      </c>
      <c r="O187" s="83" t="s">
        <v>3</v>
      </c>
      <c r="P187" s="83" t="s">
        <v>27</v>
      </c>
      <c r="Q187" s="83" t="s">
        <v>4</v>
      </c>
      <c r="R187" s="83" t="s">
        <v>5</v>
      </c>
      <c r="S187" s="84" t="s">
        <v>6</v>
      </c>
      <c r="U187" s="417" t="s">
        <v>35</v>
      </c>
      <c r="V187" s="114" t="s">
        <v>74</v>
      </c>
      <c r="W187" s="114" t="s">
        <v>75</v>
      </c>
      <c r="X187" s="114" t="s">
        <v>4</v>
      </c>
      <c r="Y187" s="114" t="s">
        <v>1</v>
      </c>
      <c r="Z187" s="114" t="s">
        <v>2</v>
      </c>
      <c r="AA187" s="114" t="s">
        <v>3</v>
      </c>
      <c r="AB187" s="114" t="s">
        <v>55</v>
      </c>
      <c r="AC187" s="114" t="s">
        <v>68</v>
      </c>
      <c r="AD187" s="115" t="s">
        <v>76</v>
      </c>
      <c r="AE187" s="115" t="s">
        <v>83</v>
      </c>
      <c r="AF187" s="115" t="s">
        <v>77</v>
      </c>
      <c r="AG187" s="115" t="s">
        <v>84</v>
      </c>
      <c r="AH187" s="115" t="s">
        <v>85</v>
      </c>
      <c r="AI187" s="116" t="s">
        <v>63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</row>
    <row r="188" spans="1:71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  <c r="K188" s="416" t="s">
        <v>35</v>
      </c>
      <c r="L188" s="389" t="s">
        <v>69</v>
      </c>
      <c r="M188" s="390"/>
      <c r="N188" s="390"/>
      <c r="O188" s="390"/>
      <c r="P188" s="390"/>
      <c r="Q188" s="390"/>
      <c r="R188" s="390"/>
      <c r="S188" s="391"/>
      <c r="U188" s="418" t="s">
        <v>35</v>
      </c>
      <c r="V188" s="413" t="s">
        <v>69</v>
      </c>
      <c r="W188" s="413"/>
      <c r="X188" s="413"/>
      <c r="Y188" s="413"/>
      <c r="Z188" s="413"/>
      <c r="AA188" s="413"/>
      <c r="AB188" s="413"/>
      <c r="AC188" s="413"/>
      <c r="AD188" s="413"/>
      <c r="AE188" s="413"/>
      <c r="AF188" s="413"/>
      <c r="AG188" s="413"/>
      <c r="AH188" s="413"/>
      <c r="AI188" s="41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</row>
    <row r="189" spans="1:71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  <c r="K189" s="82" t="s">
        <v>7</v>
      </c>
      <c r="L189" s="36">
        <v>0</v>
      </c>
      <c r="M189" s="36">
        <v>0</v>
      </c>
      <c r="N189" s="36">
        <v>0</v>
      </c>
      <c r="O189" s="36">
        <v>0</v>
      </c>
      <c r="P189" s="36">
        <v>0</v>
      </c>
      <c r="Q189" s="36">
        <v>0</v>
      </c>
      <c r="R189" s="101">
        <v>0</v>
      </c>
      <c r="S189" s="102">
        <f>SUM(L189:R189)</f>
        <v>0</v>
      </c>
      <c r="U189" s="103" t="s">
        <v>7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v>0</v>
      </c>
      <c r="AB189" s="117">
        <v>0</v>
      </c>
      <c r="AC189" s="118">
        <v>0</v>
      </c>
      <c r="AD189" s="119">
        <v>0</v>
      </c>
      <c r="AE189" s="119">
        <v>0</v>
      </c>
      <c r="AF189" s="119">
        <v>0</v>
      </c>
      <c r="AG189" s="119">
        <v>0</v>
      </c>
      <c r="AH189" s="119">
        <v>0</v>
      </c>
      <c r="AI189" s="120">
        <f>SUM(V189:AC189)</f>
        <v>0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</row>
    <row r="190" spans="1:71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9" si="134">SUM(B190:H190)</f>
        <v>0</v>
      </c>
      <c r="K190" s="74" t="s">
        <v>8</v>
      </c>
      <c r="L190" s="87">
        <v>0</v>
      </c>
      <c r="M190" s="87">
        <v>0</v>
      </c>
      <c r="N190" s="87">
        <v>0</v>
      </c>
      <c r="O190" s="87">
        <v>0</v>
      </c>
      <c r="P190" s="87">
        <v>0</v>
      </c>
      <c r="Q190" s="87">
        <v>0</v>
      </c>
      <c r="R190" s="88">
        <v>0</v>
      </c>
      <c r="S190" s="89">
        <f t="shared" ref="S190:S209" si="135">SUM(L190:R190)</f>
        <v>0</v>
      </c>
      <c r="U190" s="104" t="s">
        <v>8</v>
      </c>
      <c r="V190" s="121">
        <v>0</v>
      </c>
      <c r="W190" s="121">
        <v>0</v>
      </c>
      <c r="X190" s="121">
        <v>0</v>
      </c>
      <c r="Y190" s="121">
        <v>0</v>
      </c>
      <c r="Z190" s="121">
        <v>0</v>
      </c>
      <c r="AA190" s="121">
        <v>0</v>
      </c>
      <c r="AB190" s="121">
        <v>0</v>
      </c>
      <c r="AC190" s="122">
        <v>0</v>
      </c>
      <c r="AD190" s="121">
        <v>0</v>
      </c>
      <c r="AE190" s="121">
        <v>0</v>
      </c>
      <c r="AF190" s="121">
        <v>0</v>
      </c>
      <c r="AG190" s="121">
        <v>0</v>
      </c>
      <c r="AH190" s="121">
        <v>0</v>
      </c>
      <c r="AI190" s="123">
        <f t="shared" ref="AI190:AI209" si="136">SUM(V190:AC190)</f>
        <v>0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</row>
    <row r="191" spans="1:71" ht="15" customHeight="1">
      <c r="A191" s="27" t="s">
        <v>10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134"/>
        <v>0</v>
      </c>
      <c r="K191" s="75" t="s">
        <v>10</v>
      </c>
      <c r="L191" s="42">
        <v>0</v>
      </c>
      <c r="M191" s="42">
        <v>0</v>
      </c>
      <c r="N191" s="42">
        <v>0</v>
      </c>
      <c r="O191" s="42">
        <v>0</v>
      </c>
      <c r="P191" s="42">
        <v>0</v>
      </c>
      <c r="Q191" s="42">
        <v>0</v>
      </c>
      <c r="R191" s="85">
        <v>0</v>
      </c>
      <c r="S191" s="86">
        <f t="shared" si="135"/>
        <v>0</v>
      </c>
      <c r="U191" s="105" t="s">
        <v>10</v>
      </c>
      <c r="V191" s="117">
        <v>0</v>
      </c>
      <c r="W191" s="117">
        <v>0</v>
      </c>
      <c r="X191" s="117">
        <v>0</v>
      </c>
      <c r="Y191" s="117">
        <v>0</v>
      </c>
      <c r="Z191" s="117">
        <v>0</v>
      </c>
      <c r="AA191" s="117">
        <v>0</v>
      </c>
      <c r="AB191" s="117">
        <v>0</v>
      </c>
      <c r="AC191" s="118">
        <v>0</v>
      </c>
      <c r="AD191" s="119">
        <v>0</v>
      </c>
      <c r="AE191" s="119">
        <v>0</v>
      </c>
      <c r="AF191" s="119">
        <v>0</v>
      </c>
      <c r="AG191" s="119">
        <v>0</v>
      </c>
      <c r="AH191" s="119">
        <v>0</v>
      </c>
      <c r="AI191" s="120">
        <f t="shared" si="136"/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</row>
    <row r="192" spans="1:71" ht="15" customHeight="1">
      <c r="A192" s="26" t="s">
        <v>56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134"/>
        <v>0</v>
      </c>
      <c r="K192" s="74" t="s">
        <v>56</v>
      </c>
      <c r="L192" s="87">
        <v>0</v>
      </c>
      <c r="M192" s="87">
        <v>0</v>
      </c>
      <c r="N192" s="87">
        <v>0</v>
      </c>
      <c r="O192" s="87">
        <v>0</v>
      </c>
      <c r="P192" s="87">
        <v>0</v>
      </c>
      <c r="Q192" s="87">
        <v>0</v>
      </c>
      <c r="R192" s="88">
        <v>0</v>
      </c>
      <c r="S192" s="89">
        <f t="shared" si="135"/>
        <v>0</v>
      </c>
      <c r="U192" s="104" t="s">
        <v>56</v>
      </c>
      <c r="V192" s="121">
        <v>0</v>
      </c>
      <c r="W192" s="121">
        <v>0</v>
      </c>
      <c r="X192" s="121">
        <v>0</v>
      </c>
      <c r="Y192" s="121">
        <v>0</v>
      </c>
      <c r="Z192" s="121">
        <v>0</v>
      </c>
      <c r="AA192" s="121">
        <v>0</v>
      </c>
      <c r="AB192" s="121">
        <v>0</v>
      </c>
      <c r="AC192" s="122">
        <v>0</v>
      </c>
      <c r="AD192" s="121">
        <v>0</v>
      </c>
      <c r="AE192" s="121">
        <v>0</v>
      </c>
      <c r="AF192" s="121">
        <v>0</v>
      </c>
      <c r="AG192" s="121">
        <v>0</v>
      </c>
      <c r="AH192" s="121">
        <v>0</v>
      </c>
      <c r="AI192" s="123">
        <f t="shared" si="136"/>
        <v>0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</row>
    <row r="193" spans="1:71" ht="15">
      <c r="A193" s="27" t="s">
        <v>16</v>
      </c>
      <c r="B193" s="42">
        <v>18.055606032392618</v>
      </c>
      <c r="C193" s="42">
        <v>0</v>
      </c>
      <c r="D193" s="42">
        <v>22.35918795922019</v>
      </c>
      <c r="E193" s="42">
        <v>0</v>
      </c>
      <c r="F193" s="411"/>
      <c r="G193" s="42">
        <v>0</v>
      </c>
      <c r="H193" s="43">
        <v>0</v>
      </c>
      <c r="I193" s="38">
        <f t="shared" si="134"/>
        <v>40.414793991612811</v>
      </c>
      <c r="K193" s="75" t="s">
        <v>16</v>
      </c>
      <c r="L193" s="42">
        <v>18.055606032392618</v>
      </c>
      <c r="M193" s="42">
        <v>0</v>
      </c>
      <c r="N193" s="42">
        <v>22.35918795922019</v>
      </c>
      <c r="O193" s="42">
        <v>0</v>
      </c>
      <c r="P193" s="42">
        <v>0</v>
      </c>
      <c r="Q193" s="42">
        <v>0</v>
      </c>
      <c r="R193" s="85">
        <v>0</v>
      </c>
      <c r="S193" s="86">
        <f t="shared" si="135"/>
        <v>40.414793991612811</v>
      </c>
      <c r="U193" s="105" t="s">
        <v>16</v>
      </c>
      <c r="V193" s="117">
        <v>18.055606032392618</v>
      </c>
      <c r="W193" s="117">
        <v>0</v>
      </c>
      <c r="X193" s="117">
        <v>0</v>
      </c>
      <c r="Y193" s="117">
        <v>0</v>
      </c>
      <c r="Z193" s="117">
        <v>22.35918795922019</v>
      </c>
      <c r="AA193" s="117">
        <v>0</v>
      </c>
      <c r="AB193" s="117">
        <v>0</v>
      </c>
      <c r="AC193" s="118">
        <v>0</v>
      </c>
      <c r="AD193" s="119">
        <v>0</v>
      </c>
      <c r="AE193" s="119">
        <v>0</v>
      </c>
      <c r="AF193" s="119">
        <v>0</v>
      </c>
      <c r="AG193" s="119">
        <v>0</v>
      </c>
      <c r="AH193" s="119">
        <v>0</v>
      </c>
      <c r="AI193" s="120">
        <f t="shared" si="136"/>
        <v>40.414793991612811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</row>
    <row r="194" spans="1:71" ht="15">
      <c r="A194" s="26" t="s">
        <v>70</v>
      </c>
      <c r="B194" s="39">
        <v>2.8723119313390932</v>
      </c>
      <c r="C194" s="39">
        <v>1.8144328744787794</v>
      </c>
      <c r="D194" s="39">
        <v>8.2860302472537075</v>
      </c>
      <c r="E194" s="39">
        <v>0</v>
      </c>
      <c r="F194" s="411"/>
      <c r="G194" s="39">
        <v>0</v>
      </c>
      <c r="H194" s="40">
        <v>0</v>
      </c>
      <c r="I194" s="41">
        <f t="shared" si="134"/>
        <v>12.97277505307158</v>
      </c>
      <c r="K194" s="74" t="s">
        <v>70</v>
      </c>
      <c r="L194" s="87">
        <v>2.8723119313390932</v>
      </c>
      <c r="M194" s="87">
        <v>1.8144328744787794</v>
      </c>
      <c r="N194" s="87">
        <v>8.2860302472537075</v>
      </c>
      <c r="O194" s="87">
        <v>0</v>
      </c>
      <c r="P194" s="87">
        <v>0</v>
      </c>
      <c r="Q194" s="87">
        <v>0</v>
      </c>
      <c r="R194" s="88">
        <v>0</v>
      </c>
      <c r="S194" s="89">
        <f t="shared" si="135"/>
        <v>12.97277505307158</v>
      </c>
      <c r="U194" s="104" t="s">
        <v>57</v>
      </c>
      <c r="V194" s="121">
        <v>2.799542937575171</v>
      </c>
      <c r="W194" s="121">
        <v>0</v>
      </c>
      <c r="X194" s="121">
        <v>0</v>
      </c>
      <c r="Y194" s="121">
        <v>1.8144328744787794</v>
      </c>
      <c r="Z194" s="121">
        <v>5.6703263065987972</v>
      </c>
      <c r="AA194" s="121">
        <v>0</v>
      </c>
      <c r="AB194" s="121">
        <v>0</v>
      </c>
      <c r="AC194" s="122">
        <v>2.6884729344188329</v>
      </c>
      <c r="AD194" s="121">
        <v>7.2768993763922374E-2</v>
      </c>
      <c r="AE194" s="121">
        <v>0</v>
      </c>
      <c r="AF194" s="121">
        <v>0</v>
      </c>
      <c r="AG194" s="121">
        <v>2.6157039406549103</v>
      </c>
      <c r="AH194" s="121">
        <v>0</v>
      </c>
      <c r="AI194" s="123">
        <f t="shared" si="136"/>
        <v>12.97277505307158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</row>
    <row r="195" spans="1:71" ht="15">
      <c r="A195" s="27" t="s">
        <v>58</v>
      </c>
      <c r="B195" s="42">
        <v>0</v>
      </c>
      <c r="C195" s="42">
        <v>0</v>
      </c>
      <c r="D195" s="42">
        <v>0.10374720291529443</v>
      </c>
      <c r="E195" s="42">
        <v>1.4542846030707235</v>
      </c>
      <c r="F195" s="411"/>
      <c r="G195" s="42">
        <v>0</v>
      </c>
      <c r="H195" s="43">
        <v>0</v>
      </c>
      <c r="I195" s="38">
        <f t="shared" si="134"/>
        <v>1.5580318059860179</v>
      </c>
      <c r="K195" s="75" t="s">
        <v>58</v>
      </c>
      <c r="L195" s="42">
        <v>0</v>
      </c>
      <c r="M195" s="42">
        <v>0</v>
      </c>
      <c r="N195" s="42">
        <v>0.10374720291529443</v>
      </c>
      <c r="O195" s="42">
        <v>1.4542846030707235</v>
      </c>
      <c r="P195" s="42">
        <v>237.33978488939354</v>
      </c>
      <c r="Q195" s="42">
        <v>0</v>
      </c>
      <c r="R195" s="85">
        <v>0</v>
      </c>
      <c r="S195" s="86">
        <f t="shared" si="135"/>
        <v>238.89781669537956</v>
      </c>
      <c r="U195" s="105" t="s">
        <v>58</v>
      </c>
      <c r="V195" s="117">
        <v>0</v>
      </c>
      <c r="W195" s="117">
        <v>0</v>
      </c>
      <c r="X195" s="117">
        <v>0</v>
      </c>
      <c r="Y195" s="117">
        <v>0</v>
      </c>
      <c r="Z195" s="117">
        <v>0</v>
      </c>
      <c r="AA195" s="117">
        <v>0.18652113987967434</v>
      </c>
      <c r="AB195" s="117">
        <v>237.33978488939354</v>
      </c>
      <c r="AC195" s="118">
        <v>1.3715106661063436</v>
      </c>
      <c r="AD195" s="117">
        <v>0</v>
      </c>
      <c r="AE195" s="117">
        <v>1.2677634631910493</v>
      </c>
      <c r="AF195" s="117">
        <v>0</v>
      </c>
      <c r="AG195" s="117">
        <v>0.10374720291529443</v>
      </c>
      <c r="AH195" s="117">
        <v>0</v>
      </c>
      <c r="AI195" s="120">
        <f t="shared" si="136"/>
        <v>238.89781669537956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</row>
    <row r="196" spans="1:71" ht="15">
      <c r="A196" s="26" t="s">
        <v>12</v>
      </c>
      <c r="B196" s="39">
        <v>0</v>
      </c>
      <c r="C196" s="39">
        <v>0</v>
      </c>
      <c r="D196" s="39">
        <v>0</v>
      </c>
      <c r="E196" s="39">
        <v>0</v>
      </c>
      <c r="F196" s="411"/>
      <c r="G196" s="39">
        <v>0</v>
      </c>
      <c r="H196" s="40">
        <v>0</v>
      </c>
      <c r="I196" s="41">
        <f t="shared" si="134"/>
        <v>0</v>
      </c>
      <c r="K196" s="74" t="s">
        <v>12</v>
      </c>
      <c r="L196" s="87">
        <v>0</v>
      </c>
      <c r="M196" s="87">
        <v>0</v>
      </c>
      <c r="N196" s="87">
        <v>0</v>
      </c>
      <c r="O196" s="87">
        <v>0</v>
      </c>
      <c r="P196" s="87">
        <v>1.7056521036532819</v>
      </c>
      <c r="Q196" s="87">
        <v>0</v>
      </c>
      <c r="R196" s="88">
        <v>0</v>
      </c>
      <c r="S196" s="89">
        <f t="shared" si="135"/>
        <v>1.7056521036532819</v>
      </c>
      <c r="U196" s="104" t="s">
        <v>12</v>
      </c>
      <c r="V196" s="121">
        <v>0</v>
      </c>
      <c r="W196" s="121">
        <v>0</v>
      </c>
      <c r="X196" s="121">
        <v>0</v>
      </c>
      <c r="Y196" s="121">
        <v>0</v>
      </c>
      <c r="Z196" s="121">
        <v>0</v>
      </c>
      <c r="AA196" s="121">
        <v>0</v>
      </c>
      <c r="AB196" s="121">
        <v>1.7056521036532819</v>
      </c>
      <c r="AC196" s="122">
        <v>0</v>
      </c>
      <c r="AD196" s="121">
        <v>0</v>
      </c>
      <c r="AE196" s="121">
        <v>0</v>
      </c>
      <c r="AF196" s="121">
        <v>0</v>
      </c>
      <c r="AG196" s="121">
        <v>0</v>
      </c>
      <c r="AH196" s="121">
        <v>0</v>
      </c>
      <c r="AI196" s="123">
        <f t="shared" si="136"/>
        <v>1.7056521036532819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</row>
    <row r="197" spans="1:71" ht="15">
      <c r="A197" s="27" t="s">
        <v>59</v>
      </c>
      <c r="B197" s="42">
        <v>0</v>
      </c>
      <c r="C197" s="42">
        <v>0</v>
      </c>
      <c r="D197" s="42">
        <v>0</v>
      </c>
      <c r="E197" s="42">
        <v>0</v>
      </c>
      <c r="F197" s="411"/>
      <c r="G197" s="42">
        <v>0</v>
      </c>
      <c r="H197" s="43">
        <v>0</v>
      </c>
      <c r="I197" s="38">
        <f t="shared" si="134"/>
        <v>0</v>
      </c>
      <c r="K197" s="75" t="s">
        <v>59</v>
      </c>
      <c r="L197" s="42">
        <v>0</v>
      </c>
      <c r="M197" s="42">
        <v>0</v>
      </c>
      <c r="N197" s="42">
        <v>0</v>
      </c>
      <c r="O197" s="42">
        <v>0</v>
      </c>
      <c r="P197" s="42">
        <v>0</v>
      </c>
      <c r="Q197" s="42">
        <v>0</v>
      </c>
      <c r="R197" s="85">
        <v>0</v>
      </c>
      <c r="S197" s="86">
        <f t="shared" si="135"/>
        <v>0</v>
      </c>
      <c r="U197" s="105" t="s">
        <v>59</v>
      </c>
      <c r="V197" s="117">
        <v>0</v>
      </c>
      <c r="W197" s="117">
        <v>0</v>
      </c>
      <c r="X197" s="117">
        <v>0</v>
      </c>
      <c r="Y197" s="117">
        <v>0</v>
      </c>
      <c r="Z197" s="117">
        <v>0</v>
      </c>
      <c r="AA197" s="117">
        <v>0</v>
      </c>
      <c r="AB197" s="117">
        <v>0</v>
      </c>
      <c r="AC197" s="118">
        <v>0</v>
      </c>
      <c r="AD197" s="117">
        <v>0</v>
      </c>
      <c r="AE197" s="117">
        <v>0</v>
      </c>
      <c r="AF197" s="117">
        <v>0</v>
      </c>
      <c r="AG197" s="117">
        <v>0</v>
      </c>
      <c r="AH197" s="117">
        <v>0</v>
      </c>
      <c r="AI197" s="120">
        <f t="shared" si="136"/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</row>
    <row r="198" spans="1:71" ht="15">
      <c r="A198" s="26" t="s">
        <v>17</v>
      </c>
      <c r="B198" s="39">
        <v>10.628357630037589</v>
      </c>
      <c r="C198" s="39">
        <v>0</v>
      </c>
      <c r="D198" s="39">
        <v>6.3284005655443565</v>
      </c>
      <c r="E198" s="39">
        <v>0</v>
      </c>
      <c r="F198" s="411"/>
      <c r="G198" s="39">
        <v>0</v>
      </c>
      <c r="H198" s="40">
        <v>0</v>
      </c>
      <c r="I198" s="41">
        <f t="shared" si="134"/>
        <v>16.956758195581948</v>
      </c>
      <c r="K198" s="74" t="s">
        <v>17</v>
      </c>
      <c r="L198" s="87">
        <v>10.628357630037589</v>
      </c>
      <c r="M198" s="87">
        <v>0</v>
      </c>
      <c r="N198" s="87">
        <v>6.3284005655443565</v>
      </c>
      <c r="O198" s="87">
        <v>0</v>
      </c>
      <c r="P198" s="87">
        <v>7.9024710911166279E-2</v>
      </c>
      <c r="Q198" s="87">
        <v>0</v>
      </c>
      <c r="R198" s="88">
        <v>0</v>
      </c>
      <c r="S198" s="89">
        <f t="shared" si="135"/>
        <v>17.035782906493115</v>
      </c>
      <c r="U198" s="104" t="s">
        <v>17</v>
      </c>
      <c r="V198" s="121">
        <v>10.628357630037589</v>
      </c>
      <c r="W198" s="121">
        <v>0</v>
      </c>
      <c r="X198" s="121">
        <v>0</v>
      </c>
      <c r="Y198" s="121">
        <v>0</v>
      </c>
      <c r="Z198" s="121">
        <v>2.3634989007783149</v>
      </c>
      <c r="AA198" s="121">
        <v>0</v>
      </c>
      <c r="AB198" s="121">
        <v>7.9024710911166279E-2</v>
      </c>
      <c r="AC198" s="122">
        <v>3.9649016647660411</v>
      </c>
      <c r="AD198" s="121">
        <v>0</v>
      </c>
      <c r="AE198" s="121">
        <v>0</v>
      </c>
      <c r="AF198" s="121">
        <v>0</v>
      </c>
      <c r="AG198" s="121">
        <v>3.9649016647660411</v>
      </c>
      <c r="AH198" s="121">
        <v>0</v>
      </c>
      <c r="AI198" s="123">
        <f t="shared" si="136"/>
        <v>17.035782906493115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</row>
    <row r="199" spans="1:71" ht="15">
      <c r="A199" s="27" t="s">
        <v>139</v>
      </c>
      <c r="B199" s="42">
        <v>12.677446001322426</v>
      </c>
      <c r="C199" s="42">
        <v>17.944783384024461</v>
      </c>
      <c r="D199" s="42">
        <v>140.41478993382606</v>
      </c>
      <c r="E199" s="42">
        <v>0</v>
      </c>
      <c r="F199" s="411"/>
      <c r="G199" s="42">
        <v>0</v>
      </c>
      <c r="H199" s="43">
        <v>0</v>
      </c>
      <c r="I199" s="38">
        <f t="shared" si="134"/>
        <v>171.03701931917294</v>
      </c>
      <c r="K199" s="75" t="s">
        <v>139</v>
      </c>
      <c r="L199" s="42">
        <v>12.677446001322426</v>
      </c>
      <c r="M199" s="42">
        <v>17.944783384024461</v>
      </c>
      <c r="N199" s="42">
        <v>140.41478993382606</v>
      </c>
      <c r="O199" s="42">
        <v>0</v>
      </c>
      <c r="P199" s="42">
        <v>6.0929416341521581</v>
      </c>
      <c r="Q199" s="42">
        <v>0</v>
      </c>
      <c r="R199" s="85">
        <v>0</v>
      </c>
      <c r="S199" s="86">
        <f t="shared" si="135"/>
        <v>177.12996095332511</v>
      </c>
      <c r="U199" s="105" t="s">
        <v>139</v>
      </c>
      <c r="V199" s="117">
        <v>9.4537850816501106</v>
      </c>
      <c r="W199" s="117">
        <v>0</v>
      </c>
      <c r="X199" s="117">
        <v>0</v>
      </c>
      <c r="Y199" s="117">
        <v>17.944783384024461</v>
      </c>
      <c r="Z199" s="117">
        <v>136.70196291726816</v>
      </c>
      <c r="AA199" s="117">
        <v>0</v>
      </c>
      <c r="AB199" s="117">
        <v>6.0929416341521581</v>
      </c>
      <c r="AC199" s="118">
        <v>6.9364879362302183</v>
      </c>
      <c r="AD199" s="117">
        <v>3.2236609196723154</v>
      </c>
      <c r="AE199" s="117">
        <v>0</v>
      </c>
      <c r="AF199" s="117">
        <v>0</v>
      </c>
      <c r="AG199" s="117">
        <v>3.7128270165579034</v>
      </c>
      <c r="AH199" s="117">
        <v>0</v>
      </c>
      <c r="AI199" s="120">
        <f t="shared" si="136"/>
        <v>177.12996095332511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</row>
    <row r="200" spans="1:71" ht="15">
      <c r="A200" s="26" t="s">
        <v>25</v>
      </c>
      <c r="B200" s="39">
        <v>3.2714623336379138</v>
      </c>
      <c r="C200" s="39">
        <v>3.2529074903798166E-2</v>
      </c>
      <c r="D200" s="39">
        <v>33.957303939553547</v>
      </c>
      <c r="E200" s="39">
        <v>25.099736937510333</v>
      </c>
      <c r="F200" s="411"/>
      <c r="G200" s="39">
        <v>2.8319685895181181</v>
      </c>
      <c r="H200" s="40">
        <v>0</v>
      </c>
      <c r="I200" s="41">
        <f t="shared" si="134"/>
        <v>65.193000875123701</v>
      </c>
      <c r="K200" s="74" t="s">
        <v>25</v>
      </c>
      <c r="L200" s="87">
        <v>3.2714623336379138</v>
      </c>
      <c r="M200" s="87">
        <v>3.2529074903798166E-2</v>
      </c>
      <c r="N200" s="87">
        <v>33.957303939553547</v>
      </c>
      <c r="O200" s="87">
        <v>25.099736937510333</v>
      </c>
      <c r="P200" s="87">
        <v>0.87193049406440271</v>
      </c>
      <c r="Q200" s="87">
        <v>2.8319685895181181</v>
      </c>
      <c r="R200" s="88">
        <v>0</v>
      </c>
      <c r="S200" s="89">
        <f t="shared" si="135"/>
        <v>66.064931369188102</v>
      </c>
      <c r="U200" s="104" t="s">
        <v>25</v>
      </c>
      <c r="V200" s="121">
        <v>0.30950291951707332</v>
      </c>
      <c r="W200" s="121">
        <v>0.57361223537080963</v>
      </c>
      <c r="X200" s="121">
        <v>2.8319685895181181</v>
      </c>
      <c r="Y200" s="121">
        <v>3.2529074903798166E-2</v>
      </c>
      <c r="Z200" s="121">
        <v>33.415766951775623</v>
      </c>
      <c r="AA200" s="121">
        <v>25.066030228851766</v>
      </c>
      <c r="AB200" s="121">
        <v>0.87193049406440271</v>
      </c>
      <c r="AC200" s="122">
        <v>2.9635908751865165</v>
      </c>
      <c r="AD200" s="121">
        <v>2.3883471787500308</v>
      </c>
      <c r="AE200" s="121">
        <v>2.6147468456889419E-2</v>
      </c>
      <c r="AF200" s="121">
        <v>0</v>
      </c>
      <c r="AG200" s="121">
        <v>0.54153698777792114</v>
      </c>
      <c r="AH200" s="121">
        <v>7.5592402016750361E-3</v>
      </c>
      <c r="AI200" s="123">
        <f t="shared" si="136"/>
        <v>66.064931369188102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</row>
    <row r="201" spans="1:71" ht="15">
      <c r="A201" s="27" t="s">
        <v>24</v>
      </c>
      <c r="B201" s="42">
        <v>0</v>
      </c>
      <c r="C201" s="42">
        <v>0</v>
      </c>
      <c r="D201" s="42">
        <v>0</v>
      </c>
      <c r="E201" s="42">
        <v>0</v>
      </c>
      <c r="F201" s="411"/>
      <c r="G201" s="42">
        <v>0</v>
      </c>
      <c r="H201" s="43">
        <v>0</v>
      </c>
      <c r="I201" s="38">
        <f t="shared" si="134"/>
        <v>0</v>
      </c>
      <c r="K201" s="75" t="s">
        <v>24</v>
      </c>
      <c r="L201" s="42">
        <v>0</v>
      </c>
      <c r="M201" s="42">
        <v>0</v>
      </c>
      <c r="N201" s="42">
        <v>0</v>
      </c>
      <c r="O201" s="42">
        <v>0</v>
      </c>
      <c r="P201" s="42">
        <v>0</v>
      </c>
      <c r="Q201" s="42">
        <v>0</v>
      </c>
      <c r="R201" s="85">
        <v>0</v>
      </c>
      <c r="S201" s="86">
        <f t="shared" si="135"/>
        <v>0</v>
      </c>
      <c r="U201" s="105" t="s">
        <v>24</v>
      </c>
      <c r="V201" s="117">
        <v>0</v>
      </c>
      <c r="W201" s="117">
        <v>0</v>
      </c>
      <c r="X201" s="117">
        <v>0</v>
      </c>
      <c r="Y201" s="117">
        <v>0</v>
      </c>
      <c r="Z201" s="117">
        <v>0</v>
      </c>
      <c r="AA201" s="117">
        <v>0</v>
      </c>
      <c r="AB201" s="117">
        <v>0</v>
      </c>
      <c r="AC201" s="118">
        <v>0</v>
      </c>
      <c r="AD201" s="117">
        <v>0</v>
      </c>
      <c r="AE201" s="117">
        <v>0</v>
      </c>
      <c r="AF201" s="117">
        <v>0</v>
      </c>
      <c r="AG201" s="117">
        <v>0</v>
      </c>
      <c r="AH201" s="117">
        <v>0</v>
      </c>
      <c r="AI201" s="120">
        <f t="shared" si="136"/>
        <v>0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</row>
    <row r="202" spans="1:71" ht="15">
      <c r="A202" s="26" t="s">
        <v>60</v>
      </c>
      <c r="B202" s="39">
        <v>2.4319721445298204E-2</v>
      </c>
      <c r="C202" s="39">
        <v>4.1243238945892317E-2</v>
      </c>
      <c r="D202" s="39">
        <v>7.5215633335973822E-2</v>
      </c>
      <c r="E202" s="39">
        <v>0</v>
      </c>
      <c r="F202" s="411"/>
      <c r="G202" s="39">
        <v>0</v>
      </c>
      <c r="H202" s="40">
        <v>0</v>
      </c>
      <c r="I202" s="41">
        <f t="shared" si="134"/>
        <v>0.14077859372716434</v>
      </c>
      <c r="K202" s="74" t="s">
        <v>60</v>
      </c>
      <c r="L202" s="87">
        <v>2.4319721445298204E-2</v>
      </c>
      <c r="M202" s="87">
        <v>4.1243238945892317E-2</v>
      </c>
      <c r="N202" s="87">
        <v>7.5215633335973822E-2</v>
      </c>
      <c r="O202" s="87">
        <v>0</v>
      </c>
      <c r="P202" s="87">
        <v>0</v>
      </c>
      <c r="Q202" s="87">
        <v>0</v>
      </c>
      <c r="R202" s="88">
        <v>0</v>
      </c>
      <c r="S202" s="89">
        <f t="shared" si="135"/>
        <v>0.14077859372716434</v>
      </c>
      <c r="U202" s="104" t="s">
        <v>60</v>
      </c>
      <c r="V202" s="121">
        <v>2.4319721445298204E-2</v>
      </c>
      <c r="W202" s="121">
        <v>0</v>
      </c>
      <c r="X202" s="121">
        <v>0</v>
      </c>
      <c r="Y202" s="121">
        <v>4.1243238945892317E-2</v>
      </c>
      <c r="Z202" s="121">
        <v>7.5215633335973822E-2</v>
      </c>
      <c r="AA202" s="121">
        <v>0</v>
      </c>
      <c r="AB202" s="121">
        <v>0</v>
      </c>
      <c r="AC202" s="122">
        <v>0</v>
      </c>
      <c r="AD202" s="121">
        <v>0</v>
      </c>
      <c r="AE202" s="121">
        <v>0</v>
      </c>
      <c r="AF202" s="121">
        <v>0</v>
      </c>
      <c r="AG202" s="121">
        <v>0</v>
      </c>
      <c r="AH202" s="121">
        <v>0</v>
      </c>
      <c r="AI202" s="123">
        <f t="shared" si="136"/>
        <v>0.14077859372716434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</row>
    <row r="203" spans="1:71" ht="15">
      <c r="A203" s="27" t="s">
        <v>22</v>
      </c>
      <c r="B203" s="42">
        <v>0</v>
      </c>
      <c r="C203" s="42">
        <v>0</v>
      </c>
      <c r="D203" s="42">
        <v>52.705201428650966</v>
      </c>
      <c r="E203" s="42">
        <v>0</v>
      </c>
      <c r="F203" s="411"/>
      <c r="G203" s="42">
        <v>0</v>
      </c>
      <c r="H203" s="43">
        <v>0</v>
      </c>
      <c r="I203" s="38">
        <f t="shared" si="134"/>
        <v>52.705201428650966</v>
      </c>
      <c r="K203" s="75" t="s">
        <v>22</v>
      </c>
      <c r="L203" s="42">
        <v>0</v>
      </c>
      <c r="M203" s="42">
        <v>0</v>
      </c>
      <c r="N203" s="42">
        <v>52.705201428650966</v>
      </c>
      <c r="O203" s="42">
        <v>0</v>
      </c>
      <c r="P203" s="42">
        <v>9.9074011862300431</v>
      </c>
      <c r="Q203" s="42">
        <v>0</v>
      </c>
      <c r="R203" s="85">
        <v>0</v>
      </c>
      <c r="S203" s="86">
        <f t="shared" si="135"/>
        <v>62.612602614881013</v>
      </c>
      <c r="U203" s="105" t="s">
        <v>22</v>
      </c>
      <c r="V203" s="117">
        <v>0</v>
      </c>
      <c r="W203" s="117">
        <v>0</v>
      </c>
      <c r="X203" s="117">
        <v>0</v>
      </c>
      <c r="Y203" s="117">
        <v>0</v>
      </c>
      <c r="Z203" s="117">
        <v>52.705201428650966</v>
      </c>
      <c r="AA203" s="117">
        <v>0</v>
      </c>
      <c r="AB203" s="117">
        <v>9.9074011862300431</v>
      </c>
      <c r="AC203" s="118">
        <v>0</v>
      </c>
      <c r="AD203" s="117">
        <v>0</v>
      </c>
      <c r="AE203" s="117">
        <v>0</v>
      </c>
      <c r="AF203" s="117">
        <v>0</v>
      </c>
      <c r="AG203" s="117">
        <v>0</v>
      </c>
      <c r="AH203" s="117">
        <v>0</v>
      </c>
      <c r="AI203" s="120">
        <f t="shared" si="136"/>
        <v>62.612602614881013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</row>
    <row r="204" spans="1:71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134"/>
        <v>0</v>
      </c>
      <c r="K204" s="74" t="s">
        <v>21</v>
      </c>
      <c r="L204" s="87">
        <v>0</v>
      </c>
      <c r="M204" s="87">
        <v>0</v>
      </c>
      <c r="N204" s="87">
        <v>0</v>
      </c>
      <c r="O204" s="87">
        <v>0</v>
      </c>
      <c r="P204" s="87">
        <v>0</v>
      </c>
      <c r="Q204" s="87">
        <v>0</v>
      </c>
      <c r="R204" s="88">
        <v>0</v>
      </c>
      <c r="S204" s="89">
        <f t="shared" si="135"/>
        <v>0</v>
      </c>
      <c r="U204" s="104" t="s">
        <v>61</v>
      </c>
      <c r="V204" s="121">
        <v>0</v>
      </c>
      <c r="W204" s="121">
        <v>0</v>
      </c>
      <c r="X204" s="121">
        <v>0</v>
      </c>
      <c r="Y204" s="121">
        <v>0</v>
      </c>
      <c r="Z204" s="121">
        <v>0</v>
      </c>
      <c r="AA204" s="121">
        <v>0</v>
      </c>
      <c r="AB204" s="121">
        <v>0</v>
      </c>
      <c r="AC204" s="122">
        <v>0</v>
      </c>
      <c r="AD204" s="121">
        <v>0</v>
      </c>
      <c r="AE204" s="121">
        <v>0</v>
      </c>
      <c r="AF204" s="121">
        <v>0</v>
      </c>
      <c r="AG204" s="121">
        <v>0</v>
      </c>
      <c r="AH204" s="121">
        <v>0</v>
      </c>
      <c r="AI204" s="123">
        <f t="shared" si="136"/>
        <v>0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</row>
    <row r="205" spans="1:71" ht="15">
      <c r="A205" s="28" t="s">
        <v>64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134"/>
        <v>0</v>
      </c>
      <c r="K205" s="76" t="s">
        <v>64</v>
      </c>
      <c r="L205" s="42">
        <v>0</v>
      </c>
      <c r="M205" s="42">
        <v>0</v>
      </c>
      <c r="N205" s="42">
        <v>0</v>
      </c>
      <c r="O205" s="42">
        <v>0</v>
      </c>
      <c r="P205" s="42">
        <v>0</v>
      </c>
      <c r="Q205" s="42">
        <v>0</v>
      </c>
      <c r="R205" s="85">
        <v>0</v>
      </c>
      <c r="S205" s="86">
        <f t="shared" si="135"/>
        <v>0</v>
      </c>
      <c r="U205" s="106" t="s">
        <v>62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v>0</v>
      </c>
      <c r="AB205" s="117">
        <v>0</v>
      </c>
      <c r="AC205" s="118">
        <v>0</v>
      </c>
      <c r="AD205" s="119">
        <v>0</v>
      </c>
      <c r="AE205" s="119">
        <v>0</v>
      </c>
      <c r="AF205" s="119">
        <v>0</v>
      </c>
      <c r="AG205" s="119">
        <v>0</v>
      </c>
      <c r="AH205" s="119">
        <v>0</v>
      </c>
      <c r="AI205" s="120">
        <f t="shared" si="136"/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</row>
    <row r="206" spans="1:71">
      <c r="A206" s="56" t="s">
        <v>23</v>
      </c>
      <c r="B206" s="60">
        <v>0</v>
      </c>
      <c r="C206" s="60">
        <v>0</v>
      </c>
      <c r="D206" s="60">
        <v>0</v>
      </c>
      <c r="E206" s="60">
        <v>0</v>
      </c>
      <c r="F206" s="411"/>
      <c r="G206" s="60">
        <v>0</v>
      </c>
      <c r="H206" s="61">
        <v>0</v>
      </c>
      <c r="I206" s="62">
        <f t="shared" si="134"/>
        <v>0</v>
      </c>
      <c r="K206" s="77" t="s">
        <v>23</v>
      </c>
      <c r="L206" s="90">
        <v>0</v>
      </c>
      <c r="M206" s="90">
        <v>0</v>
      </c>
      <c r="N206" s="90">
        <v>0</v>
      </c>
      <c r="O206" s="90">
        <v>0</v>
      </c>
      <c r="P206" s="90">
        <v>0</v>
      </c>
      <c r="Q206" s="90">
        <v>0</v>
      </c>
      <c r="R206" s="91">
        <v>0</v>
      </c>
      <c r="S206" s="92">
        <f t="shared" si="135"/>
        <v>0</v>
      </c>
      <c r="U206" s="107" t="s">
        <v>66</v>
      </c>
      <c r="V206" s="124">
        <v>0</v>
      </c>
      <c r="W206" s="124">
        <v>0</v>
      </c>
      <c r="X206" s="124">
        <v>0</v>
      </c>
      <c r="Y206" s="124">
        <v>0</v>
      </c>
      <c r="Z206" s="124">
        <v>0</v>
      </c>
      <c r="AA206" s="124">
        <v>0</v>
      </c>
      <c r="AB206" s="124">
        <v>0</v>
      </c>
      <c r="AC206" s="124">
        <v>0</v>
      </c>
      <c r="AD206" s="124">
        <v>0</v>
      </c>
      <c r="AE206" s="124">
        <v>0</v>
      </c>
      <c r="AF206" s="124">
        <v>0</v>
      </c>
      <c r="AG206" s="124">
        <v>0</v>
      </c>
      <c r="AH206" s="125">
        <v>0</v>
      </c>
      <c r="AI206" s="126">
        <f t="shared" si="136"/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</row>
    <row r="207" spans="1:71">
      <c r="A207" s="57" t="s">
        <v>19</v>
      </c>
      <c r="B207" s="63">
        <v>0</v>
      </c>
      <c r="C207" s="63">
        <v>0</v>
      </c>
      <c r="D207" s="63">
        <v>0</v>
      </c>
      <c r="E207" s="63">
        <v>0</v>
      </c>
      <c r="F207" s="411"/>
      <c r="G207" s="63">
        <v>0</v>
      </c>
      <c r="H207" s="64">
        <v>0</v>
      </c>
      <c r="I207" s="65">
        <f t="shared" si="134"/>
        <v>0</v>
      </c>
      <c r="K207" s="78" t="s">
        <v>19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93">
        <v>0</v>
      </c>
      <c r="S207" s="94">
        <f t="shared" si="135"/>
        <v>0</v>
      </c>
      <c r="U207" s="108" t="s">
        <v>19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8">
        <v>0</v>
      </c>
      <c r="AE207" s="128">
        <v>0</v>
      </c>
      <c r="AF207" s="128">
        <v>0</v>
      </c>
      <c r="AG207" s="128">
        <v>0</v>
      </c>
      <c r="AH207" s="128">
        <v>0</v>
      </c>
      <c r="AI207" s="129">
        <f t="shared" si="136"/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</row>
    <row r="208" spans="1:71">
      <c r="A208" s="56" t="s">
        <v>20</v>
      </c>
      <c r="B208" s="60">
        <v>0</v>
      </c>
      <c r="C208" s="60">
        <v>0</v>
      </c>
      <c r="D208" s="60">
        <v>0</v>
      </c>
      <c r="E208" s="60">
        <v>0</v>
      </c>
      <c r="F208" s="411"/>
      <c r="G208" s="60">
        <v>0</v>
      </c>
      <c r="H208" s="61">
        <v>0</v>
      </c>
      <c r="I208" s="62">
        <f t="shared" si="134"/>
        <v>0</v>
      </c>
      <c r="K208" s="77" t="s">
        <v>20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1">
        <v>0</v>
      </c>
      <c r="S208" s="92">
        <f t="shared" si="135"/>
        <v>0</v>
      </c>
      <c r="U208" s="107" t="s">
        <v>20</v>
      </c>
      <c r="V208" s="124">
        <v>0</v>
      </c>
      <c r="W208" s="124">
        <v>0</v>
      </c>
      <c r="X208" s="124">
        <v>0</v>
      </c>
      <c r="Y208" s="124">
        <v>0</v>
      </c>
      <c r="Z208" s="124">
        <v>0</v>
      </c>
      <c r="AA208" s="124">
        <v>0</v>
      </c>
      <c r="AB208" s="124">
        <v>0</v>
      </c>
      <c r="AC208" s="124">
        <v>0</v>
      </c>
      <c r="AD208" s="124">
        <v>0</v>
      </c>
      <c r="AE208" s="124">
        <v>0</v>
      </c>
      <c r="AF208" s="124">
        <v>0</v>
      </c>
      <c r="AG208" s="124">
        <v>0</v>
      </c>
      <c r="AH208" s="125">
        <v>0</v>
      </c>
      <c r="AI208" s="126">
        <f t="shared" si="136"/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</row>
    <row r="209" spans="1:71" ht="15" thickBot="1">
      <c r="A209" s="58" t="s">
        <v>11</v>
      </c>
      <c r="B209" s="52">
        <v>0</v>
      </c>
      <c r="C209" s="52">
        <v>0</v>
      </c>
      <c r="D209" s="52">
        <v>0</v>
      </c>
      <c r="E209" s="52">
        <v>0</v>
      </c>
      <c r="F209" s="412"/>
      <c r="G209" s="52">
        <v>0</v>
      </c>
      <c r="H209" s="66">
        <v>0</v>
      </c>
      <c r="I209" s="67">
        <f t="shared" si="134"/>
        <v>0</v>
      </c>
      <c r="K209" s="79" t="s">
        <v>11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95">
        <v>0</v>
      </c>
      <c r="S209" s="96">
        <f t="shared" si="135"/>
        <v>0</v>
      </c>
      <c r="U209" s="108" t="s">
        <v>11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8">
        <v>0</v>
      </c>
      <c r="AE209" s="128">
        <v>0</v>
      </c>
      <c r="AF209" s="128">
        <v>0</v>
      </c>
      <c r="AG209" s="128">
        <v>0</v>
      </c>
      <c r="AH209" s="128">
        <v>0</v>
      </c>
      <c r="AI209" s="129">
        <f t="shared" si="136"/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</row>
    <row r="210" spans="1:71" ht="15">
      <c r="A210" s="33" t="s">
        <v>26</v>
      </c>
      <c r="B210" s="68">
        <f>SUM(B189:B205)</f>
        <v>47.529503650174931</v>
      </c>
      <c r="C210" s="68">
        <f t="shared" ref="C210:I210" si="137">SUM(C189:C205)</f>
        <v>19.832988572352932</v>
      </c>
      <c r="D210" s="68">
        <f t="shared" si="137"/>
        <v>264.22987691030011</v>
      </c>
      <c r="E210" s="68">
        <f t="shared" si="137"/>
        <v>26.554021540581054</v>
      </c>
      <c r="F210" s="68">
        <f t="shared" si="137"/>
        <v>0</v>
      </c>
      <c r="G210" s="68">
        <f t="shared" si="137"/>
        <v>2.8319685895181181</v>
      </c>
      <c r="H210" s="69">
        <f t="shared" si="137"/>
        <v>0</v>
      </c>
      <c r="I210" s="38">
        <f t="shared" si="137"/>
        <v>360.97835926292714</v>
      </c>
      <c r="K210" s="80" t="s">
        <v>26</v>
      </c>
      <c r="L210" s="68">
        <f>SUM(L189:L205)</f>
        <v>47.529503650174931</v>
      </c>
      <c r="M210" s="68">
        <f t="shared" ref="M210:S210" si="138">SUM(M189:M205)</f>
        <v>19.832988572352932</v>
      </c>
      <c r="N210" s="68">
        <f t="shared" si="138"/>
        <v>264.22987691030011</v>
      </c>
      <c r="O210" s="68">
        <f t="shared" si="138"/>
        <v>26.554021540581054</v>
      </c>
      <c r="P210" s="68">
        <f t="shared" si="138"/>
        <v>255.99673501840459</v>
      </c>
      <c r="Q210" s="68">
        <f t="shared" si="138"/>
        <v>2.8319685895181181</v>
      </c>
      <c r="R210" s="69">
        <f t="shared" si="138"/>
        <v>0</v>
      </c>
      <c r="S210" s="97">
        <f t="shared" si="138"/>
        <v>616.97509428133174</v>
      </c>
      <c r="T210" s="1" t="str">
        <f>IF(ABS(S210-AI210)&gt;0.01,S210-AI210,"")</f>
        <v/>
      </c>
      <c r="U210" s="109" t="s">
        <v>63</v>
      </c>
      <c r="V210" s="130">
        <f>SUM(V189:V205)</f>
        <v>41.271114322617855</v>
      </c>
      <c r="W210" s="130">
        <f t="shared" ref="W210:AH210" si="139">SUM(W189:W205)</f>
        <v>0.57361223537080963</v>
      </c>
      <c r="X210" s="130">
        <f t="shared" si="139"/>
        <v>2.8319685895181181</v>
      </c>
      <c r="Y210" s="130">
        <f t="shared" si="139"/>
        <v>19.832988572352932</v>
      </c>
      <c r="Z210" s="130">
        <f t="shared" si="139"/>
        <v>253.29116009762805</v>
      </c>
      <c r="AA210" s="130">
        <f t="shared" si="139"/>
        <v>25.252551368731439</v>
      </c>
      <c r="AB210" s="130">
        <f t="shared" si="139"/>
        <v>255.99673501840459</v>
      </c>
      <c r="AC210" s="130">
        <f t="shared" si="139"/>
        <v>17.924964076707951</v>
      </c>
      <c r="AD210" s="131">
        <f t="shared" si="139"/>
        <v>5.6847770921862679</v>
      </c>
      <c r="AE210" s="131">
        <f t="shared" si="139"/>
        <v>1.2939109316479387</v>
      </c>
      <c r="AF210" s="131">
        <f t="shared" si="139"/>
        <v>0</v>
      </c>
      <c r="AG210" s="131">
        <f t="shared" si="139"/>
        <v>10.93871681267207</v>
      </c>
      <c r="AH210" s="131">
        <f t="shared" si="139"/>
        <v>7.5592402016750361E-3</v>
      </c>
      <c r="AI210" s="132">
        <f>SUM(V210:AC210)</f>
        <v>616.97509428133174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</row>
    <row r="211" spans="1:71" s="9" customFormat="1" ht="15" thickBot="1">
      <c r="A211" s="30" t="s">
        <v>88</v>
      </c>
      <c r="B211" s="47">
        <f>IF($I210=0,"-",B210/$I210)</f>
        <v>0.13166856801949087</v>
      </c>
      <c r="C211" s="47">
        <f t="shared" ref="C211:H211" si="140">IF($I210=0,"-",C210/$I210)</f>
        <v>5.4942320123703328E-2</v>
      </c>
      <c r="D211" s="47">
        <f t="shared" si="140"/>
        <v>0.73198259710034863</v>
      </c>
      <c r="E211" s="47">
        <f t="shared" si="140"/>
        <v>7.3561256122946145E-2</v>
      </c>
      <c r="F211" s="47">
        <f t="shared" si="140"/>
        <v>0</v>
      </c>
      <c r="G211" s="47">
        <f t="shared" si="140"/>
        <v>7.8452586335110101E-3</v>
      </c>
      <c r="H211" s="70">
        <f t="shared" si="140"/>
        <v>0</v>
      </c>
      <c r="I211" s="48">
        <f>SUM(B211:H211)</f>
        <v>1</v>
      </c>
      <c r="J211" s="5"/>
      <c r="K211" s="81" t="s">
        <v>88</v>
      </c>
      <c r="L211" s="98">
        <f>IF($S210=0,"-",L210/$S210)</f>
        <v>7.703634083566778E-2</v>
      </c>
      <c r="M211" s="98">
        <f t="shared" ref="M211:R211" si="141">IF($S210=0,"-",M210/$S210)</f>
        <v>3.2145525412909742E-2</v>
      </c>
      <c r="N211" s="98">
        <f t="shared" si="141"/>
        <v>0.42826668265772022</v>
      </c>
      <c r="O211" s="98">
        <f t="shared" si="141"/>
        <v>4.3039049366347358E-2</v>
      </c>
      <c r="P211" s="98">
        <f t="shared" si="141"/>
        <v>0.41492231597548695</v>
      </c>
      <c r="Q211" s="98">
        <f t="shared" si="141"/>
        <v>4.5900857518679375E-3</v>
      </c>
      <c r="R211" s="99">
        <f t="shared" si="141"/>
        <v>0</v>
      </c>
      <c r="S211" s="100">
        <f>SUM(L211:R211)</f>
        <v>1</v>
      </c>
      <c r="T211" s="1"/>
      <c r="U211" s="110" t="s">
        <v>88</v>
      </c>
      <c r="V211" s="133">
        <f>+V210/$AI210</f>
        <v>6.689267476945969E-2</v>
      </c>
      <c r="W211" s="133">
        <f t="shared" ref="W211:AH211" si="142">+W210/$AI210</f>
        <v>9.2971700265951209E-4</v>
      </c>
      <c r="X211" s="133">
        <f t="shared" si="142"/>
        <v>4.5900857518679375E-3</v>
      </c>
      <c r="Y211" s="133">
        <f t="shared" si="142"/>
        <v>3.2145525412909742E-2</v>
      </c>
      <c r="Z211" s="133">
        <f t="shared" si="142"/>
        <v>0.41053709046824333</v>
      </c>
      <c r="AA211" s="133">
        <f t="shared" si="142"/>
        <v>4.0929612236854152E-2</v>
      </c>
      <c r="AB211" s="133">
        <f t="shared" si="142"/>
        <v>0.41492231597548695</v>
      </c>
      <c r="AC211" s="133">
        <f t="shared" si="142"/>
        <v>2.9052978382518673E-2</v>
      </c>
      <c r="AD211" s="133">
        <f t="shared" si="142"/>
        <v>9.2139490635485717E-3</v>
      </c>
      <c r="AE211" s="133">
        <f t="shared" si="142"/>
        <v>2.0971850300620628E-3</v>
      </c>
      <c r="AF211" s="133">
        <f t="shared" si="142"/>
        <v>0</v>
      </c>
      <c r="AG211" s="133">
        <f t="shared" si="142"/>
        <v>1.7729592189476895E-2</v>
      </c>
      <c r="AH211" s="133">
        <f t="shared" si="142"/>
        <v>1.225209943114516E-5</v>
      </c>
      <c r="AI211" s="134">
        <f>SUM(V211:AC211)</f>
        <v>0.99999999999999978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</row>
    <row r="212" spans="1:71" ht="15" thickBot="1">
      <c r="A212" s="31"/>
      <c r="B212" s="31"/>
      <c r="C212" s="31"/>
      <c r="D212" s="31"/>
      <c r="E212" s="31"/>
      <c r="F212" s="31"/>
      <c r="G212" s="31"/>
      <c r="H212" s="31"/>
      <c r="I212" s="31"/>
      <c r="K212" s="31"/>
      <c r="L212" s="31"/>
      <c r="M212" s="31"/>
      <c r="N212" s="31"/>
      <c r="O212" s="31"/>
      <c r="P212" s="31"/>
      <c r="Q212" s="31"/>
      <c r="R212" s="31"/>
      <c r="S212" s="31"/>
      <c r="U212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</row>
    <row r="213" spans="1:71" ht="30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  <c r="K213" s="415" t="s">
        <v>36</v>
      </c>
      <c r="L213" s="83" t="s">
        <v>0</v>
      </c>
      <c r="M213" s="83" t="s">
        <v>1</v>
      </c>
      <c r="N213" s="83" t="s">
        <v>2</v>
      </c>
      <c r="O213" s="83" t="s">
        <v>3</v>
      </c>
      <c r="P213" s="83" t="s">
        <v>27</v>
      </c>
      <c r="Q213" s="83" t="s">
        <v>4</v>
      </c>
      <c r="R213" s="83" t="s">
        <v>5</v>
      </c>
      <c r="S213" s="84" t="s">
        <v>6</v>
      </c>
      <c r="U213" s="417" t="s">
        <v>36</v>
      </c>
      <c r="V213" s="114" t="s">
        <v>74</v>
      </c>
      <c r="W213" s="114" t="s">
        <v>75</v>
      </c>
      <c r="X213" s="114" t="s">
        <v>4</v>
      </c>
      <c r="Y213" s="114" t="s">
        <v>1</v>
      </c>
      <c r="Z213" s="114" t="s">
        <v>2</v>
      </c>
      <c r="AA213" s="114" t="s">
        <v>3</v>
      </c>
      <c r="AB213" s="114" t="s">
        <v>55</v>
      </c>
      <c r="AC213" s="114" t="s">
        <v>68</v>
      </c>
      <c r="AD213" s="115" t="s">
        <v>76</v>
      </c>
      <c r="AE213" s="115" t="s">
        <v>83</v>
      </c>
      <c r="AF213" s="115" t="s">
        <v>77</v>
      </c>
      <c r="AG213" s="115" t="s">
        <v>84</v>
      </c>
      <c r="AH213" s="115" t="s">
        <v>85</v>
      </c>
      <c r="AI213" s="116" t="s">
        <v>63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</row>
    <row r="214" spans="1:71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  <c r="K214" s="416" t="s">
        <v>36</v>
      </c>
      <c r="L214" s="389" t="s">
        <v>69</v>
      </c>
      <c r="M214" s="390"/>
      <c r="N214" s="390"/>
      <c r="O214" s="390"/>
      <c r="P214" s="390"/>
      <c r="Q214" s="390"/>
      <c r="R214" s="390"/>
      <c r="S214" s="391"/>
      <c r="U214" s="418" t="s">
        <v>36</v>
      </c>
      <c r="V214" s="413" t="s">
        <v>69</v>
      </c>
      <c r="W214" s="413"/>
      <c r="X214" s="413"/>
      <c r="Y214" s="413"/>
      <c r="Z214" s="413"/>
      <c r="AA214" s="413"/>
      <c r="AB214" s="413"/>
      <c r="AC214" s="413"/>
      <c r="AD214" s="413"/>
      <c r="AE214" s="413"/>
      <c r="AF214" s="413"/>
      <c r="AG214" s="413"/>
      <c r="AH214" s="413"/>
      <c r="AI214" s="41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</row>
    <row r="215" spans="1:71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  <c r="K215" s="82" t="s">
        <v>7</v>
      </c>
      <c r="L215" s="36">
        <v>0</v>
      </c>
      <c r="M215" s="36">
        <v>0</v>
      </c>
      <c r="N215" s="36">
        <v>0</v>
      </c>
      <c r="O215" s="36">
        <v>0</v>
      </c>
      <c r="P215" s="36">
        <v>0</v>
      </c>
      <c r="Q215" s="36">
        <v>0</v>
      </c>
      <c r="R215" s="101">
        <v>0</v>
      </c>
      <c r="S215" s="102">
        <f>SUM(L215:R215)</f>
        <v>0</v>
      </c>
      <c r="U215" s="103" t="s">
        <v>7</v>
      </c>
      <c r="V215" s="117">
        <v>0</v>
      </c>
      <c r="W215" s="117">
        <v>0</v>
      </c>
      <c r="X215" s="117">
        <v>0</v>
      </c>
      <c r="Y215" s="117">
        <v>0</v>
      </c>
      <c r="Z215" s="117">
        <v>0</v>
      </c>
      <c r="AA215" s="117">
        <v>0</v>
      </c>
      <c r="AB215" s="117">
        <v>0</v>
      </c>
      <c r="AC215" s="118">
        <v>0</v>
      </c>
      <c r="AD215" s="119">
        <v>0</v>
      </c>
      <c r="AE215" s="119">
        <v>0</v>
      </c>
      <c r="AF215" s="119">
        <v>0</v>
      </c>
      <c r="AG215" s="119">
        <v>0</v>
      </c>
      <c r="AH215" s="119">
        <v>0</v>
      </c>
      <c r="AI215" s="120">
        <f>SUM(V215:AC215)</f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</row>
    <row r="216" spans="1:71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5" si="143">SUM(B216:H216)</f>
        <v>0</v>
      </c>
      <c r="K216" s="74" t="s">
        <v>8</v>
      </c>
      <c r="L216" s="87">
        <v>0</v>
      </c>
      <c r="M216" s="87">
        <v>0</v>
      </c>
      <c r="N216" s="87">
        <v>0</v>
      </c>
      <c r="O216" s="87">
        <v>0</v>
      </c>
      <c r="P216" s="87">
        <v>0</v>
      </c>
      <c r="Q216" s="87">
        <v>0</v>
      </c>
      <c r="R216" s="88">
        <v>0</v>
      </c>
      <c r="S216" s="89">
        <f t="shared" ref="S216:S235" si="144">SUM(L216:R216)</f>
        <v>0</v>
      </c>
      <c r="U216" s="104" t="s">
        <v>8</v>
      </c>
      <c r="V216" s="121">
        <v>0</v>
      </c>
      <c r="W216" s="121">
        <v>0</v>
      </c>
      <c r="X216" s="121">
        <v>0</v>
      </c>
      <c r="Y216" s="121">
        <v>0</v>
      </c>
      <c r="Z216" s="121">
        <v>0</v>
      </c>
      <c r="AA216" s="121">
        <v>0</v>
      </c>
      <c r="AB216" s="121">
        <v>0</v>
      </c>
      <c r="AC216" s="122">
        <v>0</v>
      </c>
      <c r="AD216" s="121">
        <v>0</v>
      </c>
      <c r="AE216" s="121">
        <v>0</v>
      </c>
      <c r="AF216" s="121">
        <v>0</v>
      </c>
      <c r="AG216" s="121">
        <v>0</v>
      </c>
      <c r="AH216" s="121">
        <v>0</v>
      </c>
      <c r="AI216" s="123">
        <f t="shared" ref="AI216:AI235" si="145">SUM(V216:AC216)</f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</row>
    <row r="217" spans="1:71" ht="15" customHeight="1">
      <c r="A217" s="27" t="s">
        <v>10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143"/>
        <v>0</v>
      </c>
      <c r="K217" s="75" t="s">
        <v>10</v>
      </c>
      <c r="L217" s="42">
        <v>0</v>
      </c>
      <c r="M217" s="42">
        <v>0</v>
      </c>
      <c r="N217" s="42">
        <v>0</v>
      </c>
      <c r="O217" s="42">
        <v>0</v>
      </c>
      <c r="P217" s="42">
        <v>0</v>
      </c>
      <c r="Q217" s="42">
        <v>0</v>
      </c>
      <c r="R217" s="85">
        <v>0</v>
      </c>
      <c r="S217" s="86">
        <f t="shared" si="144"/>
        <v>0</v>
      </c>
      <c r="U217" s="105" t="s">
        <v>10</v>
      </c>
      <c r="V217" s="117">
        <v>0</v>
      </c>
      <c r="W217" s="117">
        <v>0</v>
      </c>
      <c r="X217" s="117">
        <v>0</v>
      </c>
      <c r="Y217" s="117">
        <v>0</v>
      </c>
      <c r="Z217" s="117">
        <v>0</v>
      </c>
      <c r="AA217" s="117">
        <v>0</v>
      </c>
      <c r="AB217" s="117">
        <v>0</v>
      </c>
      <c r="AC217" s="118">
        <v>0</v>
      </c>
      <c r="AD217" s="119">
        <v>0</v>
      </c>
      <c r="AE217" s="119">
        <v>0</v>
      </c>
      <c r="AF217" s="119">
        <v>0</v>
      </c>
      <c r="AG217" s="119">
        <v>0</v>
      </c>
      <c r="AH217" s="119">
        <v>0</v>
      </c>
      <c r="AI217" s="120">
        <f t="shared" si="145"/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</row>
    <row r="218" spans="1:71" ht="15" customHeight="1">
      <c r="A218" s="26" t="s">
        <v>56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143"/>
        <v>0</v>
      </c>
      <c r="K218" s="74" t="s">
        <v>56</v>
      </c>
      <c r="L218" s="87">
        <v>0</v>
      </c>
      <c r="M218" s="87">
        <v>0</v>
      </c>
      <c r="N218" s="87">
        <v>0</v>
      </c>
      <c r="O218" s="87">
        <v>0</v>
      </c>
      <c r="P218" s="87">
        <v>0</v>
      </c>
      <c r="Q218" s="87">
        <v>0</v>
      </c>
      <c r="R218" s="88">
        <v>0</v>
      </c>
      <c r="S218" s="89">
        <f t="shared" si="144"/>
        <v>0</v>
      </c>
      <c r="U218" s="104" t="s">
        <v>56</v>
      </c>
      <c r="V218" s="121">
        <v>0</v>
      </c>
      <c r="W218" s="121">
        <v>0</v>
      </c>
      <c r="X218" s="121">
        <v>0</v>
      </c>
      <c r="Y218" s="121">
        <v>0</v>
      </c>
      <c r="Z218" s="121">
        <v>0</v>
      </c>
      <c r="AA218" s="121">
        <v>0</v>
      </c>
      <c r="AB218" s="121">
        <v>0</v>
      </c>
      <c r="AC218" s="122">
        <v>0</v>
      </c>
      <c r="AD218" s="121">
        <v>0</v>
      </c>
      <c r="AE218" s="121">
        <v>0</v>
      </c>
      <c r="AF218" s="121">
        <v>0</v>
      </c>
      <c r="AG218" s="121">
        <v>0</v>
      </c>
      <c r="AH218" s="121">
        <v>0</v>
      </c>
      <c r="AI218" s="123">
        <f t="shared" si="145"/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</row>
    <row r="219" spans="1:71" ht="15">
      <c r="A219" s="27" t="s">
        <v>16</v>
      </c>
      <c r="B219" s="42">
        <v>2.3586797620090283</v>
      </c>
      <c r="C219" s="42">
        <v>1.2086510706486442</v>
      </c>
      <c r="D219" s="42">
        <v>0.3193177662523301</v>
      </c>
      <c r="E219" s="42">
        <v>0</v>
      </c>
      <c r="F219" s="411"/>
      <c r="G219" s="42">
        <v>0</v>
      </c>
      <c r="H219" s="43">
        <v>0</v>
      </c>
      <c r="I219" s="38">
        <f t="shared" si="143"/>
        <v>3.8866485989100026</v>
      </c>
      <c r="K219" s="75" t="s">
        <v>16</v>
      </c>
      <c r="L219" s="42">
        <v>2.3586797620090283</v>
      </c>
      <c r="M219" s="42">
        <v>1.2086510706486442</v>
      </c>
      <c r="N219" s="42">
        <v>0.3193177662523301</v>
      </c>
      <c r="O219" s="42">
        <v>0</v>
      </c>
      <c r="P219" s="42">
        <v>0</v>
      </c>
      <c r="Q219" s="42">
        <v>0</v>
      </c>
      <c r="R219" s="85">
        <v>0</v>
      </c>
      <c r="S219" s="86">
        <f t="shared" si="144"/>
        <v>3.8866485989100026</v>
      </c>
      <c r="U219" s="105" t="s">
        <v>16</v>
      </c>
      <c r="V219" s="117">
        <v>2.3586797620090283</v>
      </c>
      <c r="W219" s="117">
        <v>0</v>
      </c>
      <c r="X219" s="117">
        <v>0</v>
      </c>
      <c r="Y219" s="117">
        <v>1.2086510706486442</v>
      </c>
      <c r="Z219" s="117">
        <v>0.22540077617811535</v>
      </c>
      <c r="AA219" s="117">
        <v>0</v>
      </c>
      <c r="AB219" s="117">
        <v>0</v>
      </c>
      <c r="AC219" s="118">
        <v>9.3916990074214737E-2</v>
      </c>
      <c r="AD219" s="119">
        <v>0</v>
      </c>
      <c r="AE219" s="119">
        <v>0</v>
      </c>
      <c r="AF219" s="119">
        <v>0</v>
      </c>
      <c r="AG219" s="119">
        <v>9.3916990074214737E-2</v>
      </c>
      <c r="AH219" s="119">
        <v>0</v>
      </c>
      <c r="AI219" s="120">
        <f t="shared" si="145"/>
        <v>3.8866485989100026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</row>
    <row r="220" spans="1:71" ht="15">
      <c r="A220" s="26" t="s">
        <v>70</v>
      </c>
      <c r="B220" s="39">
        <v>1.4987216253501501</v>
      </c>
      <c r="C220" s="39">
        <v>0</v>
      </c>
      <c r="D220" s="39">
        <v>1.4755013534390631</v>
      </c>
      <c r="E220" s="39">
        <v>0</v>
      </c>
      <c r="F220" s="411"/>
      <c r="G220" s="39">
        <v>0</v>
      </c>
      <c r="H220" s="40">
        <v>0</v>
      </c>
      <c r="I220" s="41">
        <f t="shared" si="143"/>
        <v>2.9742229787892134</v>
      </c>
      <c r="K220" s="74" t="s">
        <v>70</v>
      </c>
      <c r="L220" s="87">
        <v>1.4987216253501501</v>
      </c>
      <c r="M220" s="87">
        <v>0</v>
      </c>
      <c r="N220" s="87">
        <v>1.4755013534390631</v>
      </c>
      <c r="O220" s="87">
        <v>0</v>
      </c>
      <c r="P220" s="87">
        <v>0</v>
      </c>
      <c r="Q220" s="87">
        <v>0</v>
      </c>
      <c r="R220" s="88">
        <v>0</v>
      </c>
      <c r="S220" s="89">
        <f t="shared" si="144"/>
        <v>2.9742229787892134</v>
      </c>
      <c r="U220" s="104" t="s">
        <v>57</v>
      </c>
      <c r="V220" s="121">
        <v>1.4987216253501501</v>
      </c>
      <c r="W220" s="121">
        <v>0</v>
      </c>
      <c r="X220" s="121">
        <v>0</v>
      </c>
      <c r="Y220" s="121">
        <v>0</v>
      </c>
      <c r="Z220" s="121">
        <v>1.4755013534390631</v>
      </c>
      <c r="AA220" s="121">
        <v>0</v>
      </c>
      <c r="AB220" s="121">
        <v>0</v>
      </c>
      <c r="AC220" s="122">
        <v>0</v>
      </c>
      <c r="AD220" s="121">
        <v>0</v>
      </c>
      <c r="AE220" s="121">
        <v>0</v>
      </c>
      <c r="AF220" s="121">
        <v>0</v>
      </c>
      <c r="AG220" s="121">
        <v>0</v>
      </c>
      <c r="AH220" s="121">
        <v>0</v>
      </c>
      <c r="AI220" s="123">
        <f t="shared" si="145"/>
        <v>2.9742229787892134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</row>
    <row r="221" spans="1:71" ht="15">
      <c r="A221" s="27" t="s">
        <v>58</v>
      </c>
      <c r="B221" s="42">
        <v>0</v>
      </c>
      <c r="C221" s="42">
        <v>0</v>
      </c>
      <c r="D221" s="42">
        <v>0</v>
      </c>
      <c r="E221" s="42">
        <v>1.0613252767045909</v>
      </c>
      <c r="F221" s="411"/>
      <c r="G221" s="42">
        <v>0</v>
      </c>
      <c r="H221" s="43">
        <v>0</v>
      </c>
      <c r="I221" s="38">
        <f t="shared" si="143"/>
        <v>1.0613252767045909</v>
      </c>
      <c r="K221" s="75" t="s">
        <v>58</v>
      </c>
      <c r="L221" s="42">
        <v>0</v>
      </c>
      <c r="M221" s="42">
        <v>0</v>
      </c>
      <c r="N221" s="42">
        <v>0</v>
      </c>
      <c r="O221" s="42">
        <v>1.0613252767045909</v>
      </c>
      <c r="P221" s="42">
        <v>27.944179542458137</v>
      </c>
      <c r="Q221" s="42">
        <v>0</v>
      </c>
      <c r="R221" s="85">
        <v>0</v>
      </c>
      <c r="S221" s="86">
        <f t="shared" si="144"/>
        <v>29.005504819162727</v>
      </c>
      <c r="U221" s="105" t="s">
        <v>58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1.0613252767045909</v>
      </c>
      <c r="AB221" s="117">
        <v>27.944179542458137</v>
      </c>
      <c r="AC221" s="118">
        <v>0</v>
      </c>
      <c r="AD221" s="117">
        <v>0</v>
      </c>
      <c r="AE221" s="117">
        <v>0</v>
      </c>
      <c r="AF221" s="117">
        <v>0</v>
      </c>
      <c r="AG221" s="117">
        <v>0</v>
      </c>
      <c r="AH221" s="117">
        <v>0</v>
      </c>
      <c r="AI221" s="120">
        <f t="shared" si="145"/>
        <v>29.005504819162727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</row>
    <row r="222" spans="1:71" ht="15">
      <c r="A222" s="26" t="s">
        <v>12</v>
      </c>
      <c r="B222" s="39">
        <v>0</v>
      </c>
      <c r="C222" s="39">
        <v>0</v>
      </c>
      <c r="D222" s="39">
        <v>0</v>
      </c>
      <c r="E222" s="39">
        <v>0.24853677093602622</v>
      </c>
      <c r="F222" s="411"/>
      <c r="G222" s="39">
        <v>0</v>
      </c>
      <c r="H222" s="40">
        <v>0</v>
      </c>
      <c r="I222" s="41">
        <f t="shared" si="143"/>
        <v>0.24853677093602622</v>
      </c>
      <c r="K222" s="74" t="s">
        <v>12</v>
      </c>
      <c r="L222" s="87">
        <v>0</v>
      </c>
      <c r="M222" s="87">
        <v>0</v>
      </c>
      <c r="N222" s="87">
        <v>0</v>
      </c>
      <c r="O222" s="87">
        <v>0.24853677093602622</v>
      </c>
      <c r="P222" s="87">
        <v>0.76553632768121349</v>
      </c>
      <c r="Q222" s="87">
        <v>0</v>
      </c>
      <c r="R222" s="88">
        <v>0</v>
      </c>
      <c r="S222" s="89">
        <f t="shared" si="144"/>
        <v>1.0140730986172397</v>
      </c>
      <c r="U222" s="104" t="s">
        <v>12</v>
      </c>
      <c r="V222" s="121">
        <v>0</v>
      </c>
      <c r="W222" s="121">
        <v>0</v>
      </c>
      <c r="X222" s="121">
        <v>0</v>
      </c>
      <c r="Y222" s="121">
        <v>0</v>
      </c>
      <c r="Z222" s="121">
        <v>0</v>
      </c>
      <c r="AA222" s="121">
        <v>0.24853677093602622</v>
      </c>
      <c r="AB222" s="121">
        <v>0.76553632768121349</v>
      </c>
      <c r="AC222" s="122">
        <v>0</v>
      </c>
      <c r="AD222" s="121">
        <v>0</v>
      </c>
      <c r="AE222" s="121">
        <v>0</v>
      </c>
      <c r="AF222" s="121">
        <v>0</v>
      </c>
      <c r="AG222" s="121">
        <v>0</v>
      </c>
      <c r="AH222" s="121">
        <v>0</v>
      </c>
      <c r="AI222" s="123">
        <f t="shared" si="145"/>
        <v>1.0140730986172397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</row>
    <row r="223" spans="1:71" ht="15">
      <c r="A223" s="27" t="s">
        <v>59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143"/>
        <v>0</v>
      </c>
      <c r="K223" s="75" t="s">
        <v>59</v>
      </c>
      <c r="L223" s="42">
        <v>0</v>
      </c>
      <c r="M223" s="42">
        <v>0</v>
      </c>
      <c r="N223" s="42">
        <v>0</v>
      </c>
      <c r="O223" s="42">
        <v>0</v>
      </c>
      <c r="P223" s="42">
        <v>0</v>
      </c>
      <c r="Q223" s="42">
        <v>0</v>
      </c>
      <c r="R223" s="85">
        <v>0</v>
      </c>
      <c r="S223" s="86">
        <f t="shared" si="144"/>
        <v>0</v>
      </c>
      <c r="U223" s="105" t="s">
        <v>59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8">
        <v>0</v>
      </c>
      <c r="AD223" s="117">
        <v>0</v>
      </c>
      <c r="AE223" s="117">
        <v>0</v>
      </c>
      <c r="AF223" s="117">
        <v>0</v>
      </c>
      <c r="AG223" s="117">
        <v>0</v>
      </c>
      <c r="AH223" s="117">
        <v>0</v>
      </c>
      <c r="AI223" s="120">
        <f t="shared" si="145"/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</row>
    <row r="224" spans="1:71" ht="15">
      <c r="A224" s="26" t="s">
        <v>17</v>
      </c>
      <c r="B224" s="39">
        <v>0.56158021012139014</v>
      </c>
      <c r="C224" s="39">
        <v>0</v>
      </c>
      <c r="D224" s="39">
        <v>2.2243994911654976</v>
      </c>
      <c r="E224" s="39">
        <v>0.1175609877435139</v>
      </c>
      <c r="F224" s="411"/>
      <c r="G224" s="39">
        <v>0</v>
      </c>
      <c r="H224" s="40">
        <v>0</v>
      </c>
      <c r="I224" s="41">
        <f t="shared" si="143"/>
        <v>2.9035406890304016</v>
      </c>
      <c r="K224" s="74" t="s">
        <v>17</v>
      </c>
      <c r="L224" s="87">
        <v>0.56158021012139014</v>
      </c>
      <c r="M224" s="87">
        <v>0</v>
      </c>
      <c r="N224" s="87">
        <v>2.2243994911654976</v>
      </c>
      <c r="O224" s="87">
        <v>0.1175609877435139</v>
      </c>
      <c r="P224" s="87">
        <v>0</v>
      </c>
      <c r="Q224" s="87">
        <v>0</v>
      </c>
      <c r="R224" s="88">
        <v>0</v>
      </c>
      <c r="S224" s="89">
        <f t="shared" si="144"/>
        <v>2.9035406890304016</v>
      </c>
      <c r="U224" s="104" t="s">
        <v>17</v>
      </c>
      <c r="V224" s="121">
        <v>0.56158021012139014</v>
      </c>
      <c r="W224" s="121">
        <v>0</v>
      </c>
      <c r="X224" s="121">
        <v>0</v>
      </c>
      <c r="Y224" s="121">
        <v>0</v>
      </c>
      <c r="Z224" s="121">
        <v>2.2243994911654976</v>
      </c>
      <c r="AA224" s="121">
        <v>0.1175609877435139</v>
      </c>
      <c r="AB224" s="121">
        <v>0</v>
      </c>
      <c r="AC224" s="122">
        <v>0</v>
      </c>
      <c r="AD224" s="121">
        <v>0</v>
      </c>
      <c r="AE224" s="121">
        <v>0</v>
      </c>
      <c r="AF224" s="121">
        <v>0</v>
      </c>
      <c r="AG224" s="121">
        <v>0</v>
      </c>
      <c r="AH224" s="121">
        <v>0</v>
      </c>
      <c r="AI224" s="123">
        <f t="shared" si="145"/>
        <v>2.9035406890304016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</row>
    <row r="225" spans="1:71" ht="15">
      <c r="A225" s="27" t="s">
        <v>139</v>
      </c>
      <c r="B225" s="42">
        <v>8.8877876821796562</v>
      </c>
      <c r="C225" s="42">
        <v>0.35072436592081024</v>
      </c>
      <c r="D225" s="42">
        <v>76.303924349567069</v>
      </c>
      <c r="E225" s="42">
        <v>9.7123670562685921E-2</v>
      </c>
      <c r="F225" s="411"/>
      <c r="G225" s="42">
        <v>0</v>
      </c>
      <c r="H225" s="43">
        <v>0</v>
      </c>
      <c r="I225" s="38">
        <f t="shared" si="143"/>
        <v>85.63956006823021</v>
      </c>
      <c r="K225" s="75" t="s">
        <v>139</v>
      </c>
      <c r="L225" s="42">
        <v>8.8877876821796562</v>
      </c>
      <c r="M225" s="42">
        <v>0.35072436592081024</v>
      </c>
      <c r="N225" s="42">
        <v>76.303924349567069</v>
      </c>
      <c r="O225" s="42">
        <v>9.7123670562685921E-2</v>
      </c>
      <c r="P225" s="42">
        <v>0</v>
      </c>
      <c r="Q225" s="42">
        <v>0</v>
      </c>
      <c r="R225" s="85">
        <v>0</v>
      </c>
      <c r="S225" s="86">
        <f t="shared" si="144"/>
        <v>85.63956006823021</v>
      </c>
      <c r="U225" s="105" t="s">
        <v>139</v>
      </c>
      <c r="V225" s="117">
        <v>8.1645806885708474</v>
      </c>
      <c r="W225" s="117">
        <v>0</v>
      </c>
      <c r="X225" s="117">
        <v>0</v>
      </c>
      <c r="Y225" s="117">
        <v>0.35072436592081024</v>
      </c>
      <c r="Z225" s="117">
        <v>25.52275168400493</v>
      </c>
      <c r="AA225" s="117">
        <v>9.7123670562685921E-2</v>
      </c>
      <c r="AB225" s="117">
        <v>0</v>
      </c>
      <c r="AC225" s="118">
        <v>51.504379659170965</v>
      </c>
      <c r="AD225" s="117">
        <v>0.72320699360880869</v>
      </c>
      <c r="AE225" s="117">
        <v>0</v>
      </c>
      <c r="AF225" s="117">
        <v>0</v>
      </c>
      <c r="AG225" s="117">
        <v>50.781172665562146</v>
      </c>
      <c r="AH225" s="117">
        <v>0</v>
      </c>
      <c r="AI225" s="120">
        <f t="shared" si="145"/>
        <v>85.639560068230239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</row>
    <row r="226" spans="1:71" ht="15">
      <c r="A226" s="26" t="s">
        <v>25</v>
      </c>
      <c r="B226" s="39">
        <v>37.023586232215621</v>
      </c>
      <c r="C226" s="39">
        <v>1.5575449860325714</v>
      </c>
      <c r="D226" s="39">
        <v>47.204291673811042</v>
      </c>
      <c r="E226" s="39">
        <v>456.04578712774276</v>
      </c>
      <c r="F226" s="411"/>
      <c r="G226" s="39">
        <v>87.292639770538287</v>
      </c>
      <c r="H226" s="40">
        <v>9.6144752224232768</v>
      </c>
      <c r="I226" s="41">
        <f t="shared" si="143"/>
        <v>638.73832501276354</v>
      </c>
      <c r="K226" s="74" t="s">
        <v>25</v>
      </c>
      <c r="L226" s="87">
        <v>37.023586232215621</v>
      </c>
      <c r="M226" s="87">
        <v>1.5575449860325714</v>
      </c>
      <c r="N226" s="87">
        <v>47.204291673811042</v>
      </c>
      <c r="O226" s="87">
        <v>456.04578712774276</v>
      </c>
      <c r="P226" s="87">
        <v>3.1666304127561986</v>
      </c>
      <c r="Q226" s="87">
        <v>87.292639770538287</v>
      </c>
      <c r="R226" s="88">
        <v>9.6144752224232768</v>
      </c>
      <c r="S226" s="89">
        <f t="shared" si="144"/>
        <v>641.90495542551969</v>
      </c>
      <c r="U226" s="104" t="s">
        <v>25</v>
      </c>
      <c r="V226" s="121">
        <v>0</v>
      </c>
      <c r="W226" s="121">
        <v>33.211259543442708</v>
      </c>
      <c r="X226" s="121">
        <v>87.292639770538287</v>
      </c>
      <c r="Y226" s="121">
        <v>1.5575449860325714</v>
      </c>
      <c r="Z226" s="121">
        <v>46.612727226273961</v>
      </c>
      <c r="AA226" s="121">
        <v>451.5793746793338</v>
      </c>
      <c r="AB226" s="121">
        <v>3.1666304127561986</v>
      </c>
      <c r="AC226" s="122">
        <v>18.484778807142231</v>
      </c>
      <c r="AD226" s="121">
        <v>3.8123266887729121</v>
      </c>
      <c r="AE226" s="121">
        <v>2.4781389724118332</v>
      </c>
      <c r="AF226" s="121">
        <v>9.6144752224232768</v>
      </c>
      <c r="AG226" s="121">
        <v>0.59156444753707838</v>
      </c>
      <c r="AH226" s="121">
        <v>1.9882734759971341</v>
      </c>
      <c r="AI226" s="123">
        <f t="shared" si="145"/>
        <v>641.90495542551969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</row>
    <row r="227" spans="1:71" ht="15">
      <c r="A227" s="27" t="s">
        <v>24</v>
      </c>
      <c r="B227" s="42">
        <v>424.89885098146362</v>
      </c>
      <c r="C227" s="42">
        <v>0</v>
      </c>
      <c r="D227" s="42">
        <v>116.98116783099884</v>
      </c>
      <c r="E227" s="42">
        <v>0</v>
      </c>
      <c r="F227" s="411"/>
      <c r="G227" s="42">
        <v>0</v>
      </c>
      <c r="H227" s="43">
        <v>0</v>
      </c>
      <c r="I227" s="38">
        <f t="shared" si="143"/>
        <v>541.88001881246248</v>
      </c>
      <c r="K227" s="75" t="s">
        <v>24</v>
      </c>
      <c r="L227" s="42">
        <v>424.89885098146362</v>
      </c>
      <c r="M227" s="42">
        <v>0</v>
      </c>
      <c r="N227" s="42">
        <v>116.98116783099884</v>
      </c>
      <c r="O227" s="42">
        <v>0</v>
      </c>
      <c r="P227" s="42">
        <v>0</v>
      </c>
      <c r="Q227" s="42">
        <v>0</v>
      </c>
      <c r="R227" s="85">
        <v>0</v>
      </c>
      <c r="S227" s="86">
        <f t="shared" si="144"/>
        <v>541.88001881246248</v>
      </c>
      <c r="U227" s="105" t="s">
        <v>24</v>
      </c>
      <c r="V227" s="117">
        <v>424.89885098146362</v>
      </c>
      <c r="W227" s="117">
        <v>0</v>
      </c>
      <c r="X227" s="117">
        <v>0</v>
      </c>
      <c r="Y227" s="117">
        <v>0</v>
      </c>
      <c r="Z227" s="117">
        <v>0</v>
      </c>
      <c r="AA227" s="117">
        <v>0</v>
      </c>
      <c r="AB227" s="117">
        <v>0</v>
      </c>
      <c r="AC227" s="118">
        <v>116.98116783099884</v>
      </c>
      <c r="AD227" s="117">
        <v>0</v>
      </c>
      <c r="AE227" s="117">
        <v>0</v>
      </c>
      <c r="AF227" s="117">
        <v>0</v>
      </c>
      <c r="AG227" s="117">
        <v>116.98116783099884</v>
      </c>
      <c r="AH227" s="117">
        <v>0</v>
      </c>
      <c r="AI227" s="120">
        <f t="shared" si="145"/>
        <v>541.88001881246248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</row>
    <row r="228" spans="1:71" ht="15">
      <c r="A228" s="26" t="s">
        <v>60</v>
      </c>
      <c r="B228" s="39">
        <v>0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143"/>
        <v>0</v>
      </c>
      <c r="K228" s="74" t="s">
        <v>60</v>
      </c>
      <c r="L228" s="87">
        <v>0</v>
      </c>
      <c r="M228" s="87">
        <v>0</v>
      </c>
      <c r="N228" s="87">
        <v>0</v>
      </c>
      <c r="O228" s="87">
        <v>0</v>
      </c>
      <c r="P228" s="87">
        <v>0</v>
      </c>
      <c r="Q228" s="87">
        <v>0</v>
      </c>
      <c r="R228" s="88">
        <v>0</v>
      </c>
      <c r="S228" s="89">
        <f t="shared" si="144"/>
        <v>0</v>
      </c>
      <c r="U228" s="104" t="s">
        <v>60</v>
      </c>
      <c r="V228" s="121">
        <v>0</v>
      </c>
      <c r="W228" s="121">
        <v>0</v>
      </c>
      <c r="X228" s="121">
        <v>0</v>
      </c>
      <c r="Y228" s="121">
        <v>0</v>
      </c>
      <c r="Z228" s="121">
        <v>0</v>
      </c>
      <c r="AA228" s="121">
        <v>0</v>
      </c>
      <c r="AB228" s="121">
        <v>0</v>
      </c>
      <c r="AC228" s="122">
        <v>0</v>
      </c>
      <c r="AD228" s="121">
        <v>0</v>
      </c>
      <c r="AE228" s="121">
        <v>0</v>
      </c>
      <c r="AF228" s="121">
        <v>0</v>
      </c>
      <c r="AG228" s="121">
        <v>0</v>
      </c>
      <c r="AH228" s="121">
        <v>0</v>
      </c>
      <c r="AI228" s="123">
        <f t="shared" si="145"/>
        <v>0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</row>
    <row r="229" spans="1:71" ht="15">
      <c r="A229" s="27" t="s">
        <v>22</v>
      </c>
      <c r="B229" s="42">
        <v>0.31614760075745962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143"/>
        <v>0.31614760075745962</v>
      </c>
      <c r="K229" s="75" t="s">
        <v>22</v>
      </c>
      <c r="L229" s="42">
        <v>0.31614760075745962</v>
      </c>
      <c r="M229" s="42">
        <v>0</v>
      </c>
      <c r="N229" s="42">
        <v>0</v>
      </c>
      <c r="O229" s="42">
        <v>0</v>
      </c>
      <c r="P229" s="42">
        <v>1.1668233709156937</v>
      </c>
      <c r="Q229" s="42">
        <v>0</v>
      </c>
      <c r="R229" s="85">
        <v>0</v>
      </c>
      <c r="S229" s="86">
        <f t="shared" si="144"/>
        <v>1.4829709716731534</v>
      </c>
      <c r="U229" s="105" t="s">
        <v>22</v>
      </c>
      <c r="V229" s="117">
        <v>0.31614760075745962</v>
      </c>
      <c r="W229" s="117">
        <v>0</v>
      </c>
      <c r="X229" s="117">
        <v>0</v>
      </c>
      <c r="Y229" s="117">
        <v>0</v>
      </c>
      <c r="Z229" s="117">
        <v>0</v>
      </c>
      <c r="AA229" s="117">
        <v>0</v>
      </c>
      <c r="AB229" s="117">
        <v>1.1668233709156937</v>
      </c>
      <c r="AC229" s="118">
        <v>0</v>
      </c>
      <c r="AD229" s="117">
        <v>0</v>
      </c>
      <c r="AE229" s="117">
        <v>0</v>
      </c>
      <c r="AF229" s="117">
        <v>0</v>
      </c>
      <c r="AG229" s="117">
        <v>0</v>
      </c>
      <c r="AH229" s="117">
        <v>0</v>
      </c>
      <c r="AI229" s="120">
        <f t="shared" si="145"/>
        <v>1.4829709716731534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</row>
    <row r="230" spans="1:71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143"/>
        <v>0</v>
      </c>
      <c r="K230" s="74" t="s">
        <v>21</v>
      </c>
      <c r="L230" s="87">
        <v>0</v>
      </c>
      <c r="M230" s="87">
        <v>0</v>
      </c>
      <c r="N230" s="87">
        <v>0</v>
      </c>
      <c r="O230" s="87">
        <v>0</v>
      </c>
      <c r="P230" s="87">
        <v>0</v>
      </c>
      <c r="Q230" s="87">
        <v>0</v>
      </c>
      <c r="R230" s="88">
        <v>0</v>
      </c>
      <c r="S230" s="89">
        <f t="shared" si="144"/>
        <v>0</v>
      </c>
      <c r="U230" s="104" t="s">
        <v>61</v>
      </c>
      <c r="V230" s="121">
        <v>0</v>
      </c>
      <c r="W230" s="121">
        <v>0</v>
      </c>
      <c r="X230" s="121">
        <v>0</v>
      </c>
      <c r="Y230" s="121">
        <v>0</v>
      </c>
      <c r="Z230" s="121">
        <v>0</v>
      </c>
      <c r="AA230" s="121">
        <v>0</v>
      </c>
      <c r="AB230" s="121">
        <v>0</v>
      </c>
      <c r="AC230" s="122">
        <v>0</v>
      </c>
      <c r="AD230" s="121">
        <v>0</v>
      </c>
      <c r="AE230" s="121">
        <v>0</v>
      </c>
      <c r="AF230" s="121">
        <v>0</v>
      </c>
      <c r="AG230" s="121">
        <v>0</v>
      </c>
      <c r="AH230" s="121">
        <v>0</v>
      </c>
      <c r="AI230" s="123">
        <f t="shared" si="145"/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</row>
    <row r="231" spans="1:71" ht="15">
      <c r="A231" s="28" t="s">
        <v>64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143"/>
        <v>0</v>
      </c>
      <c r="K231" s="76" t="s">
        <v>64</v>
      </c>
      <c r="L231" s="42">
        <v>0</v>
      </c>
      <c r="M231" s="42">
        <v>0</v>
      </c>
      <c r="N231" s="42">
        <v>0</v>
      </c>
      <c r="O231" s="42">
        <v>0</v>
      </c>
      <c r="P231" s="42">
        <v>0</v>
      </c>
      <c r="Q231" s="42">
        <v>0</v>
      </c>
      <c r="R231" s="85">
        <v>0</v>
      </c>
      <c r="S231" s="86">
        <f t="shared" si="144"/>
        <v>0</v>
      </c>
      <c r="U231" s="106" t="s">
        <v>62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v>0</v>
      </c>
      <c r="AC231" s="118">
        <v>0</v>
      </c>
      <c r="AD231" s="119">
        <v>0</v>
      </c>
      <c r="AE231" s="119">
        <v>0</v>
      </c>
      <c r="AF231" s="119">
        <v>0</v>
      </c>
      <c r="AG231" s="119">
        <v>0</v>
      </c>
      <c r="AH231" s="119">
        <v>0</v>
      </c>
      <c r="AI231" s="120">
        <f t="shared" si="145"/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</row>
    <row r="232" spans="1:71">
      <c r="A232" s="56" t="s">
        <v>23</v>
      </c>
      <c r="B232" s="60">
        <v>0</v>
      </c>
      <c r="C232" s="60">
        <v>0</v>
      </c>
      <c r="D232" s="60">
        <v>0</v>
      </c>
      <c r="E232" s="60">
        <v>0</v>
      </c>
      <c r="F232" s="411"/>
      <c r="G232" s="60">
        <v>0</v>
      </c>
      <c r="H232" s="61">
        <v>0</v>
      </c>
      <c r="I232" s="62">
        <f t="shared" si="143"/>
        <v>0</v>
      </c>
      <c r="K232" s="77" t="s">
        <v>23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1">
        <v>0</v>
      </c>
      <c r="S232" s="92">
        <f t="shared" si="144"/>
        <v>0</v>
      </c>
      <c r="U232" s="107" t="s">
        <v>66</v>
      </c>
      <c r="V232" s="124">
        <v>0</v>
      </c>
      <c r="W232" s="124">
        <v>0</v>
      </c>
      <c r="X232" s="124">
        <v>0</v>
      </c>
      <c r="Y232" s="124">
        <v>0</v>
      </c>
      <c r="Z232" s="124">
        <v>0</v>
      </c>
      <c r="AA232" s="124">
        <v>0</v>
      </c>
      <c r="AB232" s="124">
        <v>0</v>
      </c>
      <c r="AC232" s="124">
        <v>0</v>
      </c>
      <c r="AD232" s="124">
        <v>0</v>
      </c>
      <c r="AE232" s="124">
        <v>0</v>
      </c>
      <c r="AF232" s="124">
        <v>0</v>
      </c>
      <c r="AG232" s="124">
        <v>0</v>
      </c>
      <c r="AH232" s="125">
        <v>0</v>
      </c>
      <c r="AI232" s="126">
        <f t="shared" si="145"/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</row>
    <row r="233" spans="1:71">
      <c r="A233" s="57" t="s">
        <v>19</v>
      </c>
      <c r="B233" s="63">
        <v>0</v>
      </c>
      <c r="C233" s="63">
        <v>0</v>
      </c>
      <c r="D233" s="63">
        <v>0</v>
      </c>
      <c r="E233" s="63">
        <v>0</v>
      </c>
      <c r="F233" s="411"/>
      <c r="G233" s="63">
        <v>0</v>
      </c>
      <c r="H233" s="64">
        <v>0</v>
      </c>
      <c r="I233" s="65">
        <f t="shared" si="143"/>
        <v>0</v>
      </c>
      <c r="K233" s="78" t="s">
        <v>19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93">
        <v>0</v>
      </c>
      <c r="S233" s="94">
        <f t="shared" si="144"/>
        <v>0</v>
      </c>
      <c r="U233" s="108" t="s">
        <v>19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8">
        <v>0</v>
      </c>
      <c r="AE233" s="128">
        <v>0</v>
      </c>
      <c r="AF233" s="128">
        <v>0</v>
      </c>
      <c r="AG233" s="128">
        <v>0</v>
      </c>
      <c r="AH233" s="128">
        <v>0</v>
      </c>
      <c r="AI233" s="129">
        <f t="shared" si="145"/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</row>
    <row r="234" spans="1:71">
      <c r="A234" s="56" t="s">
        <v>20</v>
      </c>
      <c r="B234" s="60">
        <v>0</v>
      </c>
      <c r="C234" s="60">
        <v>0</v>
      </c>
      <c r="D234" s="60">
        <v>0</v>
      </c>
      <c r="E234" s="60">
        <v>0</v>
      </c>
      <c r="F234" s="411"/>
      <c r="G234" s="60">
        <v>0</v>
      </c>
      <c r="H234" s="61">
        <v>0</v>
      </c>
      <c r="I234" s="62">
        <f t="shared" si="143"/>
        <v>0</v>
      </c>
      <c r="K234" s="77" t="s">
        <v>20</v>
      </c>
      <c r="L234" s="90">
        <v>0</v>
      </c>
      <c r="M234" s="90">
        <v>0</v>
      </c>
      <c r="N234" s="90">
        <v>0</v>
      </c>
      <c r="O234" s="90">
        <v>0</v>
      </c>
      <c r="P234" s="90">
        <v>0</v>
      </c>
      <c r="Q234" s="90">
        <v>0</v>
      </c>
      <c r="R234" s="91">
        <v>0</v>
      </c>
      <c r="S234" s="92">
        <f t="shared" si="144"/>
        <v>0</v>
      </c>
      <c r="U234" s="107" t="s">
        <v>20</v>
      </c>
      <c r="V234" s="124">
        <v>0</v>
      </c>
      <c r="W234" s="124">
        <v>0</v>
      </c>
      <c r="X234" s="124">
        <v>0</v>
      </c>
      <c r="Y234" s="124">
        <v>0</v>
      </c>
      <c r="Z234" s="124">
        <v>0</v>
      </c>
      <c r="AA234" s="124">
        <v>0</v>
      </c>
      <c r="AB234" s="124">
        <v>0</v>
      </c>
      <c r="AC234" s="124">
        <v>0</v>
      </c>
      <c r="AD234" s="124">
        <v>0</v>
      </c>
      <c r="AE234" s="124">
        <v>0</v>
      </c>
      <c r="AF234" s="124">
        <v>0</v>
      </c>
      <c r="AG234" s="124">
        <v>0</v>
      </c>
      <c r="AH234" s="125">
        <v>0</v>
      </c>
      <c r="AI234" s="126">
        <f t="shared" si="145"/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</row>
    <row r="235" spans="1:71" ht="15" thickBot="1">
      <c r="A235" s="58" t="s">
        <v>11</v>
      </c>
      <c r="B235" s="52">
        <v>0</v>
      </c>
      <c r="C235" s="52">
        <v>0</v>
      </c>
      <c r="D235" s="52">
        <v>0</v>
      </c>
      <c r="E235" s="52">
        <v>0</v>
      </c>
      <c r="F235" s="412"/>
      <c r="G235" s="52">
        <v>0</v>
      </c>
      <c r="H235" s="66">
        <v>0</v>
      </c>
      <c r="I235" s="67">
        <f t="shared" si="143"/>
        <v>0</v>
      </c>
      <c r="K235" s="79" t="s">
        <v>11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95">
        <v>0</v>
      </c>
      <c r="S235" s="96">
        <f t="shared" si="144"/>
        <v>0</v>
      </c>
      <c r="U235" s="108" t="s">
        <v>11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8">
        <v>0</v>
      </c>
      <c r="AE235" s="128">
        <v>0</v>
      </c>
      <c r="AF235" s="128">
        <v>0</v>
      </c>
      <c r="AG235" s="128">
        <v>0</v>
      </c>
      <c r="AH235" s="128">
        <v>0</v>
      </c>
      <c r="AI235" s="129">
        <f t="shared" si="145"/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</row>
    <row r="236" spans="1:71" ht="15">
      <c r="A236" s="33" t="s">
        <v>26</v>
      </c>
      <c r="B236" s="68">
        <f>SUM(B215:B231)</f>
        <v>475.54535409409692</v>
      </c>
      <c r="C236" s="68">
        <f t="shared" ref="C236:I236" si="146">SUM(C215:C231)</f>
        <v>3.1169204226020257</v>
      </c>
      <c r="D236" s="68">
        <f t="shared" si="146"/>
        <v>244.50860246523385</v>
      </c>
      <c r="E236" s="68">
        <f t="shared" si="146"/>
        <v>457.57033383368957</v>
      </c>
      <c r="F236" s="68">
        <f t="shared" si="146"/>
        <v>0</v>
      </c>
      <c r="G236" s="68">
        <f t="shared" si="146"/>
        <v>87.292639770538287</v>
      </c>
      <c r="H236" s="69">
        <f t="shared" si="146"/>
        <v>9.6144752224232768</v>
      </c>
      <c r="I236" s="38">
        <f t="shared" si="146"/>
        <v>1277.6483258085839</v>
      </c>
      <c r="K236" s="80" t="s">
        <v>26</v>
      </c>
      <c r="L236" s="68">
        <f>SUM(L215:L231)</f>
        <v>475.54535409409692</v>
      </c>
      <c r="M236" s="68">
        <f t="shared" ref="M236:S236" si="147">SUM(M215:M231)</f>
        <v>3.1169204226020257</v>
      </c>
      <c r="N236" s="68">
        <f t="shared" si="147"/>
        <v>244.50860246523385</v>
      </c>
      <c r="O236" s="68">
        <f t="shared" si="147"/>
        <v>457.57033383368957</v>
      </c>
      <c r="P236" s="68">
        <f t="shared" si="147"/>
        <v>33.043169653811248</v>
      </c>
      <c r="Q236" s="68">
        <f t="shared" si="147"/>
        <v>87.292639770538287</v>
      </c>
      <c r="R236" s="69">
        <f t="shared" si="147"/>
        <v>9.6144752224232768</v>
      </c>
      <c r="S236" s="97">
        <f t="shared" si="147"/>
        <v>1310.6914954623953</v>
      </c>
      <c r="T236" s="1" t="str">
        <f>IF(ABS(S236-AI236)&gt;0.01,S236-AI236,"")</f>
        <v/>
      </c>
      <c r="U236" s="109" t="s">
        <v>63</v>
      </c>
      <c r="V236" s="130">
        <f>SUM(V215:V231)</f>
        <v>437.79856086827249</v>
      </c>
      <c r="W236" s="130">
        <f t="shared" ref="W236:AH236" si="148">SUM(W215:W231)</f>
        <v>33.211259543442708</v>
      </c>
      <c r="X236" s="130">
        <f t="shared" si="148"/>
        <v>87.292639770538287</v>
      </c>
      <c r="Y236" s="130">
        <f t="shared" si="148"/>
        <v>3.1169204226020257</v>
      </c>
      <c r="Z236" s="130">
        <f t="shared" si="148"/>
        <v>76.060780531061567</v>
      </c>
      <c r="AA236" s="130">
        <f t="shared" si="148"/>
        <v>453.10392138528061</v>
      </c>
      <c r="AB236" s="130">
        <f t="shared" si="148"/>
        <v>33.043169653811248</v>
      </c>
      <c r="AC236" s="130">
        <f t="shared" si="148"/>
        <v>187.06424328738626</v>
      </c>
      <c r="AD236" s="131">
        <f t="shared" si="148"/>
        <v>4.5355336823817209</v>
      </c>
      <c r="AE236" s="131">
        <f t="shared" si="148"/>
        <v>2.4781389724118332</v>
      </c>
      <c r="AF236" s="131">
        <f t="shared" si="148"/>
        <v>9.6144752224232768</v>
      </c>
      <c r="AG236" s="131">
        <f t="shared" si="148"/>
        <v>168.44782193417228</v>
      </c>
      <c r="AH236" s="131">
        <f t="shared" si="148"/>
        <v>1.9882734759971341</v>
      </c>
      <c r="AI236" s="132">
        <f>SUM(V236:AC236)</f>
        <v>1310.6914954623951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</row>
    <row r="237" spans="1:71" s="9" customFormat="1" ht="15" thickBot="1">
      <c r="A237" s="30" t="s">
        <v>88</v>
      </c>
      <c r="B237" s="47">
        <f>IF($I236=0,"-",B236/$I236)</f>
        <v>0.37220363732965334</v>
      </c>
      <c r="C237" s="47">
        <f t="shared" ref="C237:H237" si="149">IF($I236=0,"-",C236/$I236)</f>
        <v>2.4395761804246281E-3</v>
      </c>
      <c r="D237" s="47">
        <f t="shared" si="149"/>
        <v>0.19137394659089149</v>
      </c>
      <c r="E237" s="47">
        <f t="shared" si="149"/>
        <v>0.35813480485258536</v>
      </c>
      <c r="F237" s="47">
        <f t="shared" si="149"/>
        <v>0</v>
      </c>
      <c r="G237" s="47">
        <f t="shared" si="149"/>
        <v>6.8322900760108218E-2</v>
      </c>
      <c r="H237" s="70">
        <f t="shared" si="149"/>
        <v>7.525134286337028E-3</v>
      </c>
      <c r="I237" s="48">
        <f>SUM(B237:H237)</f>
        <v>1</v>
      </c>
      <c r="J237" s="5"/>
      <c r="K237" s="81" t="s">
        <v>88</v>
      </c>
      <c r="L237" s="98">
        <f>IF($S236=0,"-",L236/$S236)</f>
        <v>0.36282020272537935</v>
      </c>
      <c r="M237" s="98">
        <f t="shared" ref="M237:R237" si="150">IF($S236=0,"-",M236/$S236)</f>
        <v>2.3780732791757499E-3</v>
      </c>
      <c r="N237" s="98">
        <f t="shared" si="150"/>
        <v>0.18654931638125441</v>
      </c>
      <c r="O237" s="98">
        <f t="shared" si="150"/>
        <v>0.34910605235312414</v>
      </c>
      <c r="P237" s="98">
        <f t="shared" si="150"/>
        <v>2.5210486043593376E-2</v>
      </c>
      <c r="Q237" s="98">
        <f t="shared" si="150"/>
        <v>6.6600447224037684E-2</v>
      </c>
      <c r="R237" s="99">
        <f t="shared" si="150"/>
        <v>7.3354219934351613E-3</v>
      </c>
      <c r="S237" s="100">
        <f>SUM(L237:R237)</f>
        <v>0.99999999999999989</v>
      </c>
      <c r="T237" s="1"/>
      <c r="U237" s="110" t="s">
        <v>88</v>
      </c>
      <c r="V237" s="133">
        <f>+V236/$AI236</f>
        <v>0.33402105864265397</v>
      </c>
      <c r="W237" s="133">
        <f t="shared" ref="W237:AH237" si="151">+W236/$AI236</f>
        <v>2.5338731241043265E-2</v>
      </c>
      <c r="X237" s="133">
        <f t="shared" si="151"/>
        <v>6.6600447224037698E-2</v>
      </c>
      <c r="Y237" s="133">
        <f t="shared" si="151"/>
        <v>2.3780732791757503E-3</v>
      </c>
      <c r="Z237" s="133">
        <f t="shared" si="151"/>
        <v>5.8031032317203142E-2</v>
      </c>
      <c r="AA237" s="133">
        <f t="shared" si="151"/>
        <v>0.34569837597476083</v>
      </c>
      <c r="AB237" s="133">
        <f t="shared" si="151"/>
        <v>2.521048604359338E-2</v>
      </c>
      <c r="AC237" s="133">
        <f t="shared" si="151"/>
        <v>0.14272179527753204</v>
      </c>
      <c r="AD237" s="133">
        <f t="shared" si="151"/>
        <v>3.4604128416822013E-3</v>
      </c>
      <c r="AE237" s="133">
        <f t="shared" si="151"/>
        <v>1.8907111101209807E-3</v>
      </c>
      <c r="AF237" s="133">
        <f t="shared" si="151"/>
        <v>7.3354219934351631E-3</v>
      </c>
      <c r="AG237" s="133">
        <f t="shared" si="151"/>
        <v>0.12851828406405127</v>
      </c>
      <c r="AH237" s="133">
        <f t="shared" si="151"/>
        <v>1.516965268242392E-3</v>
      </c>
      <c r="AI237" s="134">
        <f>SUM(V237:AC237)</f>
        <v>1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</row>
    <row r="238" spans="1:71" ht="15" thickBot="1">
      <c r="A238" s="31"/>
      <c r="B238" s="31"/>
      <c r="C238" s="31"/>
      <c r="D238" s="31"/>
      <c r="E238" s="31"/>
      <c r="F238" s="31"/>
      <c r="G238" s="31"/>
      <c r="H238" s="31"/>
      <c r="I238" s="31"/>
      <c r="K238" s="31"/>
      <c r="L238" s="31"/>
      <c r="M238" s="31"/>
      <c r="N238" s="31"/>
      <c r="O238" s="31"/>
      <c r="P238" s="31"/>
      <c r="Q238" s="31"/>
      <c r="R238" s="31"/>
      <c r="S238" s="31"/>
      <c r="U238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</row>
    <row r="239" spans="1:71" ht="30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  <c r="K239" s="415" t="s">
        <v>71</v>
      </c>
      <c r="L239" s="83" t="s">
        <v>0</v>
      </c>
      <c r="M239" s="83" t="s">
        <v>1</v>
      </c>
      <c r="N239" s="83" t="s">
        <v>2</v>
      </c>
      <c r="O239" s="83" t="s">
        <v>3</v>
      </c>
      <c r="P239" s="83" t="s">
        <v>27</v>
      </c>
      <c r="Q239" s="83" t="s">
        <v>4</v>
      </c>
      <c r="R239" s="83" t="s">
        <v>5</v>
      </c>
      <c r="S239" s="84" t="s">
        <v>6</v>
      </c>
      <c r="U239" s="417" t="s">
        <v>71</v>
      </c>
      <c r="V239" s="114" t="s">
        <v>74</v>
      </c>
      <c r="W239" s="114" t="s">
        <v>75</v>
      </c>
      <c r="X239" s="114" t="s">
        <v>4</v>
      </c>
      <c r="Y239" s="114" t="s">
        <v>1</v>
      </c>
      <c r="Z239" s="114" t="s">
        <v>2</v>
      </c>
      <c r="AA239" s="114" t="s">
        <v>3</v>
      </c>
      <c r="AB239" s="114" t="s">
        <v>55</v>
      </c>
      <c r="AC239" s="114" t="s">
        <v>68</v>
      </c>
      <c r="AD239" s="115" t="s">
        <v>76</v>
      </c>
      <c r="AE239" s="115" t="s">
        <v>83</v>
      </c>
      <c r="AF239" s="115" t="s">
        <v>77</v>
      </c>
      <c r="AG239" s="115" t="s">
        <v>84</v>
      </c>
      <c r="AH239" s="115" t="s">
        <v>85</v>
      </c>
      <c r="AI239" s="116" t="s">
        <v>63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</row>
    <row r="240" spans="1:71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  <c r="K240" s="416" t="s">
        <v>71</v>
      </c>
      <c r="L240" s="389" t="s">
        <v>69</v>
      </c>
      <c r="M240" s="390"/>
      <c r="N240" s="390"/>
      <c r="O240" s="390"/>
      <c r="P240" s="390"/>
      <c r="Q240" s="390"/>
      <c r="R240" s="390"/>
      <c r="S240" s="391"/>
      <c r="U240" s="418" t="s">
        <v>71</v>
      </c>
      <c r="V240" s="413" t="s">
        <v>69</v>
      </c>
      <c r="W240" s="413"/>
      <c r="X240" s="413"/>
      <c r="Y240" s="413"/>
      <c r="Z240" s="413"/>
      <c r="AA240" s="413"/>
      <c r="AB240" s="413"/>
      <c r="AC240" s="413"/>
      <c r="AD240" s="413"/>
      <c r="AE240" s="413"/>
      <c r="AF240" s="413"/>
      <c r="AG240" s="413"/>
      <c r="AH240" s="413"/>
      <c r="AI240" s="41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</row>
    <row r="241" spans="1:71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  <c r="K241" s="82" t="s">
        <v>7</v>
      </c>
      <c r="L241" s="36">
        <v>0</v>
      </c>
      <c r="M241" s="36">
        <v>0</v>
      </c>
      <c r="N241" s="36">
        <v>0</v>
      </c>
      <c r="O241" s="36">
        <v>0</v>
      </c>
      <c r="P241" s="36">
        <v>0</v>
      </c>
      <c r="Q241" s="36">
        <v>0</v>
      </c>
      <c r="R241" s="101">
        <v>0</v>
      </c>
      <c r="S241" s="102">
        <f>SUM(L241:R241)</f>
        <v>0</v>
      </c>
      <c r="U241" s="103" t="s">
        <v>7</v>
      </c>
      <c r="V241" s="117">
        <v>0</v>
      </c>
      <c r="W241" s="117">
        <v>0</v>
      </c>
      <c r="X241" s="117">
        <v>0</v>
      </c>
      <c r="Y241" s="117">
        <v>0</v>
      </c>
      <c r="Z241" s="117">
        <v>0</v>
      </c>
      <c r="AA241" s="117">
        <v>0</v>
      </c>
      <c r="AB241" s="117">
        <v>0</v>
      </c>
      <c r="AC241" s="118">
        <v>0</v>
      </c>
      <c r="AD241" s="119">
        <v>0</v>
      </c>
      <c r="AE241" s="119">
        <v>0</v>
      </c>
      <c r="AF241" s="119">
        <v>0</v>
      </c>
      <c r="AG241" s="119">
        <v>0</v>
      </c>
      <c r="AH241" s="119">
        <v>0</v>
      </c>
      <c r="AI241" s="120">
        <f>SUM(V241:AC241)</f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</row>
    <row r="242" spans="1:71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1" si="152">SUM(B242:H242)</f>
        <v>0</v>
      </c>
      <c r="K242" s="74" t="s">
        <v>8</v>
      </c>
      <c r="L242" s="87">
        <v>0</v>
      </c>
      <c r="M242" s="87">
        <v>0</v>
      </c>
      <c r="N242" s="87">
        <v>0</v>
      </c>
      <c r="O242" s="87">
        <v>0</v>
      </c>
      <c r="P242" s="87">
        <v>0</v>
      </c>
      <c r="Q242" s="87">
        <v>0</v>
      </c>
      <c r="R242" s="88">
        <v>0</v>
      </c>
      <c r="S242" s="89">
        <f t="shared" ref="S242:S261" si="153">SUM(L242:R242)</f>
        <v>0</v>
      </c>
      <c r="U242" s="104" t="s">
        <v>8</v>
      </c>
      <c r="V242" s="121">
        <v>0</v>
      </c>
      <c r="W242" s="121">
        <v>0</v>
      </c>
      <c r="X242" s="121">
        <v>0</v>
      </c>
      <c r="Y242" s="121">
        <v>0</v>
      </c>
      <c r="Z242" s="121">
        <v>0</v>
      </c>
      <c r="AA242" s="121">
        <v>0</v>
      </c>
      <c r="AB242" s="121">
        <v>0</v>
      </c>
      <c r="AC242" s="122">
        <v>0</v>
      </c>
      <c r="AD242" s="121">
        <v>0</v>
      </c>
      <c r="AE242" s="121">
        <v>0</v>
      </c>
      <c r="AF242" s="121">
        <v>0</v>
      </c>
      <c r="AG242" s="121">
        <v>0</v>
      </c>
      <c r="AH242" s="121">
        <v>0</v>
      </c>
      <c r="AI242" s="123">
        <f t="shared" ref="AI242:AI261" si="154">SUM(V242:AC242)</f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</row>
    <row r="243" spans="1:71" ht="15" customHeight="1">
      <c r="A243" s="27" t="s">
        <v>10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152"/>
        <v>0</v>
      </c>
      <c r="K243" s="75" t="s">
        <v>10</v>
      </c>
      <c r="L243" s="42">
        <v>0</v>
      </c>
      <c r="M243" s="42">
        <v>0</v>
      </c>
      <c r="N243" s="42">
        <v>0</v>
      </c>
      <c r="O243" s="42">
        <v>0</v>
      </c>
      <c r="P243" s="42">
        <v>0</v>
      </c>
      <c r="Q243" s="42">
        <v>0</v>
      </c>
      <c r="R243" s="85">
        <v>0</v>
      </c>
      <c r="S243" s="86">
        <f t="shared" si="153"/>
        <v>0</v>
      </c>
      <c r="U243" s="105" t="s">
        <v>10</v>
      </c>
      <c r="V243" s="117">
        <v>0</v>
      </c>
      <c r="W243" s="117">
        <v>0</v>
      </c>
      <c r="X243" s="117">
        <v>0</v>
      </c>
      <c r="Y243" s="117">
        <v>0</v>
      </c>
      <c r="Z243" s="117">
        <v>0</v>
      </c>
      <c r="AA243" s="117">
        <v>0</v>
      </c>
      <c r="AB243" s="117">
        <v>0</v>
      </c>
      <c r="AC243" s="118">
        <v>0</v>
      </c>
      <c r="AD243" s="119">
        <v>0</v>
      </c>
      <c r="AE243" s="119">
        <v>0</v>
      </c>
      <c r="AF243" s="119">
        <v>0</v>
      </c>
      <c r="AG243" s="119">
        <v>0</v>
      </c>
      <c r="AH243" s="119">
        <v>0</v>
      </c>
      <c r="AI243" s="120">
        <f t="shared" si="154"/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</row>
    <row r="244" spans="1:71" ht="15" customHeight="1">
      <c r="A244" s="26" t="s">
        <v>56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152"/>
        <v>0</v>
      </c>
      <c r="K244" s="74" t="s">
        <v>56</v>
      </c>
      <c r="L244" s="87">
        <v>0</v>
      </c>
      <c r="M244" s="87">
        <v>0</v>
      </c>
      <c r="N244" s="87">
        <v>0</v>
      </c>
      <c r="O244" s="87">
        <v>0</v>
      </c>
      <c r="P244" s="87">
        <v>0</v>
      </c>
      <c r="Q244" s="87">
        <v>0</v>
      </c>
      <c r="R244" s="88">
        <v>0</v>
      </c>
      <c r="S244" s="89">
        <f t="shared" si="153"/>
        <v>0</v>
      </c>
      <c r="U244" s="104" t="s">
        <v>56</v>
      </c>
      <c r="V244" s="121">
        <v>0</v>
      </c>
      <c r="W244" s="121">
        <v>0</v>
      </c>
      <c r="X244" s="121">
        <v>0</v>
      </c>
      <c r="Y244" s="121">
        <v>0</v>
      </c>
      <c r="Z244" s="121">
        <v>0</v>
      </c>
      <c r="AA244" s="121">
        <v>0</v>
      </c>
      <c r="AB244" s="121">
        <v>0</v>
      </c>
      <c r="AC244" s="122">
        <v>0</v>
      </c>
      <c r="AD244" s="121">
        <v>0</v>
      </c>
      <c r="AE244" s="121">
        <v>0</v>
      </c>
      <c r="AF244" s="121">
        <v>0</v>
      </c>
      <c r="AG244" s="121">
        <v>0</v>
      </c>
      <c r="AH244" s="121">
        <v>0</v>
      </c>
      <c r="AI244" s="123">
        <f t="shared" si="154"/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</row>
    <row r="245" spans="1:71" ht="15">
      <c r="A245" s="27" t="s">
        <v>16</v>
      </c>
      <c r="B245" s="42">
        <v>44.9063456564893</v>
      </c>
      <c r="C245" s="42">
        <v>0.26498137375826958</v>
      </c>
      <c r="D245" s="42">
        <v>0.95910426306390384</v>
      </c>
      <c r="E245" s="42">
        <v>0</v>
      </c>
      <c r="F245" s="411"/>
      <c r="G245" s="42">
        <v>0</v>
      </c>
      <c r="H245" s="43">
        <v>0</v>
      </c>
      <c r="I245" s="38">
        <f t="shared" si="152"/>
        <v>46.130431293311474</v>
      </c>
      <c r="K245" s="75" t="s">
        <v>16</v>
      </c>
      <c r="L245" s="42">
        <v>44.9063456564893</v>
      </c>
      <c r="M245" s="42">
        <v>0.26498137375826958</v>
      </c>
      <c r="N245" s="42">
        <v>0.95910426306390384</v>
      </c>
      <c r="O245" s="42">
        <v>0</v>
      </c>
      <c r="P245" s="42">
        <v>0</v>
      </c>
      <c r="Q245" s="42">
        <v>0</v>
      </c>
      <c r="R245" s="85">
        <v>0</v>
      </c>
      <c r="S245" s="86">
        <f t="shared" si="153"/>
        <v>46.130431293311474</v>
      </c>
      <c r="U245" s="105" t="s">
        <v>16</v>
      </c>
      <c r="V245" s="117">
        <v>44.830877570686084</v>
      </c>
      <c r="W245" s="117">
        <v>0</v>
      </c>
      <c r="X245" s="117">
        <v>0</v>
      </c>
      <c r="Y245" s="117">
        <v>0.26498137375826958</v>
      </c>
      <c r="Z245" s="117">
        <v>0.9204880797876388</v>
      </c>
      <c r="AA245" s="117">
        <v>0</v>
      </c>
      <c r="AB245" s="117">
        <v>0</v>
      </c>
      <c r="AC245" s="118">
        <v>0.11408426907948227</v>
      </c>
      <c r="AD245" s="119">
        <v>7.5468085803217275E-2</v>
      </c>
      <c r="AE245" s="119">
        <v>0</v>
      </c>
      <c r="AF245" s="119">
        <v>0</v>
      </c>
      <c r="AG245" s="119">
        <v>3.8616183276265023E-2</v>
      </c>
      <c r="AH245" s="119">
        <v>0</v>
      </c>
      <c r="AI245" s="120">
        <f t="shared" si="154"/>
        <v>46.130431293311474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</row>
    <row r="246" spans="1:71" ht="15">
      <c r="A246" s="26" t="s">
        <v>70</v>
      </c>
      <c r="B246" s="39">
        <v>42.617466383399595</v>
      </c>
      <c r="C246" s="39">
        <v>0.20749207713538578</v>
      </c>
      <c r="D246" s="39">
        <v>0.71462047877760815</v>
      </c>
      <c r="E246" s="39">
        <v>0</v>
      </c>
      <c r="F246" s="411"/>
      <c r="G246" s="39">
        <v>0</v>
      </c>
      <c r="H246" s="40">
        <v>0</v>
      </c>
      <c r="I246" s="41">
        <f t="shared" si="152"/>
        <v>43.539578939312591</v>
      </c>
      <c r="K246" s="74" t="s">
        <v>70</v>
      </c>
      <c r="L246" s="87">
        <v>42.617466383399595</v>
      </c>
      <c r="M246" s="87">
        <v>0.20749207713538578</v>
      </c>
      <c r="N246" s="87">
        <v>0.71462047877760815</v>
      </c>
      <c r="O246" s="87">
        <v>0</v>
      </c>
      <c r="P246" s="87">
        <v>0</v>
      </c>
      <c r="Q246" s="87">
        <v>0</v>
      </c>
      <c r="R246" s="88">
        <v>0</v>
      </c>
      <c r="S246" s="89">
        <f t="shared" si="153"/>
        <v>43.539578939312591</v>
      </c>
      <c r="U246" s="104" t="s">
        <v>57</v>
      </c>
      <c r="V246" s="121">
        <v>42.612974344686421</v>
      </c>
      <c r="W246" s="121">
        <v>0</v>
      </c>
      <c r="X246" s="121">
        <v>0</v>
      </c>
      <c r="Y246" s="121">
        <v>0.20749207713538578</v>
      </c>
      <c r="Z246" s="121">
        <v>0.71098975533748499</v>
      </c>
      <c r="AA246" s="121">
        <v>0</v>
      </c>
      <c r="AB246" s="121">
        <v>0</v>
      </c>
      <c r="AC246" s="122">
        <v>8.1227621532940029E-3</v>
      </c>
      <c r="AD246" s="121">
        <v>4.4920387131708699E-3</v>
      </c>
      <c r="AE246" s="121">
        <v>0</v>
      </c>
      <c r="AF246" s="121">
        <v>0</v>
      </c>
      <c r="AG246" s="121">
        <v>3.6307234401231321E-3</v>
      </c>
      <c r="AH246" s="121">
        <v>0</v>
      </c>
      <c r="AI246" s="123">
        <f t="shared" si="154"/>
        <v>43.539578939312584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</row>
    <row r="247" spans="1:71" ht="15">
      <c r="A247" s="27" t="s">
        <v>58</v>
      </c>
      <c r="B247" s="42">
        <v>0</v>
      </c>
      <c r="C247" s="42">
        <v>0</v>
      </c>
      <c r="D247" s="42">
        <v>0</v>
      </c>
      <c r="E247" s="42">
        <v>2.0353807914425386</v>
      </c>
      <c r="F247" s="411"/>
      <c r="G247" s="42">
        <v>0</v>
      </c>
      <c r="H247" s="43">
        <v>0</v>
      </c>
      <c r="I247" s="38">
        <f t="shared" si="152"/>
        <v>2.0353807914425386</v>
      </c>
      <c r="K247" s="75" t="s">
        <v>58</v>
      </c>
      <c r="L247" s="42">
        <v>0</v>
      </c>
      <c r="M247" s="42">
        <v>0</v>
      </c>
      <c r="N247" s="42">
        <v>0</v>
      </c>
      <c r="O247" s="42">
        <v>2.0353807914425386</v>
      </c>
      <c r="P247" s="42">
        <v>379.43251999050074</v>
      </c>
      <c r="Q247" s="42">
        <v>0</v>
      </c>
      <c r="R247" s="85">
        <v>0</v>
      </c>
      <c r="S247" s="86">
        <f t="shared" si="153"/>
        <v>381.46790078194329</v>
      </c>
      <c r="U247" s="105" t="s">
        <v>58</v>
      </c>
      <c r="V247" s="117">
        <v>0</v>
      </c>
      <c r="W247" s="117">
        <v>0</v>
      </c>
      <c r="X247" s="117">
        <v>0</v>
      </c>
      <c r="Y247" s="117">
        <v>0</v>
      </c>
      <c r="Z247" s="117">
        <v>0</v>
      </c>
      <c r="AA247" s="117">
        <v>2.0353807914425386</v>
      </c>
      <c r="AB247" s="117">
        <v>379.43251999050074</v>
      </c>
      <c r="AC247" s="118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20">
        <f t="shared" si="154"/>
        <v>381.46790078194329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</row>
    <row r="248" spans="1:71" ht="15">
      <c r="A248" s="26" t="s">
        <v>12</v>
      </c>
      <c r="B248" s="39">
        <v>0</v>
      </c>
      <c r="C248" s="39">
        <v>0</v>
      </c>
      <c r="D248" s="39">
        <v>0</v>
      </c>
      <c r="E248" s="39">
        <v>0.78370593497128294</v>
      </c>
      <c r="F248" s="411"/>
      <c r="G248" s="39">
        <v>0</v>
      </c>
      <c r="H248" s="40">
        <v>0</v>
      </c>
      <c r="I248" s="41">
        <f t="shared" si="152"/>
        <v>0.78370593497128294</v>
      </c>
      <c r="K248" s="74" t="s">
        <v>12</v>
      </c>
      <c r="L248" s="87">
        <v>0</v>
      </c>
      <c r="M248" s="87">
        <v>0</v>
      </c>
      <c r="N248" s="87">
        <v>0</v>
      </c>
      <c r="O248" s="87">
        <v>0.78370593497128294</v>
      </c>
      <c r="P248" s="87">
        <v>32.556848358541195</v>
      </c>
      <c r="Q248" s="87">
        <v>0</v>
      </c>
      <c r="R248" s="88">
        <v>0</v>
      </c>
      <c r="S248" s="89">
        <f t="shared" si="153"/>
        <v>33.340554293512476</v>
      </c>
      <c r="U248" s="104" t="s">
        <v>12</v>
      </c>
      <c r="V248" s="121">
        <v>0</v>
      </c>
      <c r="W248" s="121">
        <v>0</v>
      </c>
      <c r="X248" s="121">
        <v>0</v>
      </c>
      <c r="Y248" s="121">
        <v>0</v>
      </c>
      <c r="Z248" s="121">
        <v>0</v>
      </c>
      <c r="AA248" s="121">
        <v>0.78370593497128294</v>
      </c>
      <c r="AB248" s="121">
        <v>32.556848358541195</v>
      </c>
      <c r="AC248" s="122">
        <v>0</v>
      </c>
      <c r="AD248" s="121">
        <v>0</v>
      </c>
      <c r="AE248" s="121">
        <v>0</v>
      </c>
      <c r="AF248" s="121">
        <v>0</v>
      </c>
      <c r="AG248" s="121">
        <v>0</v>
      </c>
      <c r="AH248" s="121">
        <v>0</v>
      </c>
      <c r="AI248" s="123">
        <f t="shared" si="154"/>
        <v>33.340554293512476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</row>
    <row r="249" spans="1:71" ht="15">
      <c r="A249" s="27" t="s">
        <v>59</v>
      </c>
      <c r="B249" s="42">
        <v>0</v>
      </c>
      <c r="C249" s="42">
        <v>0</v>
      </c>
      <c r="D249" s="42">
        <v>0.49578670857655943</v>
      </c>
      <c r="E249" s="42">
        <v>0</v>
      </c>
      <c r="F249" s="411"/>
      <c r="G249" s="42">
        <v>0</v>
      </c>
      <c r="H249" s="43">
        <v>0</v>
      </c>
      <c r="I249" s="38">
        <f t="shared" si="152"/>
        <v>0.49578670857655943</v>
      </c>
      <c r="K249" s="75" t="s">
        <v>59</v>
      </c>
      <c r="L249" s="42">
        <v>0</v>
      </c>
      <c r="M249" s="42">
        <v>0</v>
      </c>
      <c r="N249" s="42">
        <v>0.49578670857655943</v>
      </c>
      <c r="O249" s="42">
        <v>0</v>
      </c>
      <c r="P249" s="42">
        <v>0</v>
      </c>
      <c r="Q249" s="42">
        <v>0</v>
      </c>
      <c r="R249" s="85">
        <v>0</v>
      </c>
      <c r="S249" s="86">
        <f t="shared" si="153"/>
        <v>0.49578670857655943</v>
      </c>
      <c r="U249" s="105" t="s">
        <v>59</v>
      </c>
      <c r="V249" s="117">
        <v>0</v>
      </c>
      <c r="W249" s="117">
        <v>0</v>
      </c>
      <c r="X249" s="117">
        <v>0</v>
      </c>
      <c r="Y249" s="117">
        <v>0</v>
      </c>
      <c r="Z249" s="117">
        <v>0.49578670857655943</v>
      </c>
      <c r="AA249" s="117">
        <v>0</v>
      </c>
      <c r="AB249" s="117">
        <v>0</v>
      </c>
      <c r="AC249" s="118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0</v>
      </c>
      <c r="AI249" s="120">
        <f t="shared" si="154"/>
        <v>0.49578670857655943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</row>
    <row r="250" spans="1:71" ht="15">
      <c r="A250" s="26" t="s">
        <v>17</v>
      </c>
      <c r="B250" s="39">
        <v>3.8593770878584701</v>
      </c>
      <c r="C250" s="39">
        <v>0.18485688788526286</v>
      </c>
      <c r="D250" s="39">
        <v>1.8947053935680216</v>
      </c>
      <c r="E250" s="39">
        <v>7.1923627055042322E-3</v>
      </c>
      <c r="F250" s="411"/>
      <c r="G250" s="39">
        <v>0</v>
      </c>
      <c r="H250" s="40">
        <v>0</v>
      </c>
      <c r="I250" s="41">
        <f t="shared" si="152"/>
        <v>5.9461317320172595</v>
      </c>
      <c r="K250" s="74" t="s">
        <v>17</v>
      </c>
      <c r="L250" s="87">
        <v>3.8593770878584701</v>
      </c>
      <c r="M250" s="87">
        <v>0.18485688788526286</v>
      </c>
      <c r="N250" s="87">
        <v>1.8947053935680216</v>
      </c>
      <c r="O250" s="87">
        <v>7.1923627055042322E-3</v>
      </c>
      <c r="P250" s="87">
        <v>0.20916684225090079</v>
      </c>
      <c r="Q250" s="87">
        <v>0</v>
      </c>
      <c r="R250" s="88">
        <v>0</v>
      </c>
      <c r="S250" s="89">
        <f t="shared" si="153"/>
        <v>6.1552985742681603</v>
      </c>
      <c r="U250" s="104" t="s">
        <v>17</v>
      </c>
      <c r="V250" s="121">
        <v>3.8560336368595602</v>
      </c>
      <c r="W250" s="121">
        <v>0</v>
      </c>
      <c r="X250" s="121">
        <v>0</v>
      </c>
      <c r="Y250" s="121">
        <v>0.18485688788526286</v>
      </c>
      <c r="Z250" s="121">
        <v>1.8947053935680216</v>
      </c>
      <c r="AA250" s="121">
        <v>0</v>
      </c>
      <c r="AB250" s="121">
        <v>0.20916684225090079</v>
      </c>
      <c r="AC250" s="122">
        <v>1.0535813704413885E-2</v>
      </c>
      <c r="AD250" s="121">
        <v>3.3434509989096516E-3</v>
      </c>
      <c r="AE250" s="121">
        <v>0</v>
      </c>
      <c r="AF250" s="121">
        <v>0</v>
      </c>
      <c r="AG250" s="121">
        <v>0</v>
      </c>
      <c r="AH250" s="121">
        <v>7.1923627055042322E-3</v>
      </c>
      <c r="AI250" s="123">
        <f t="shared" si="154"/>
        <v>6.1552985742681594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</row>
    <row r="251" spans="1:71" ht="15">
      <c r="A251" s="27" t="s">
        <v>139</v>
      </c>
      <c r="B251" s="42">
        <v>151.2256806921626</v>
      </c>
      <c r="C251" s="42">
        <v>4.4351759211746495</v>
      </c>
      <c r="D251" s="42">
        <v>104.2659437247254</v>
      </c>
      <c r="E251" s="42">
        <v>0.61139243796643383</v>
      </c>
      <c r="F251" s="411"/>
      <c r="G251" s="42">
        <v>0</v>
      </c>
      <c r="H251" s="43">
        <v>0</v>
      </c>
      <c r="I251" s="38">
        <f t="shared" si="152"/>
        <v>260.53819277602912</v>
      </c>
      <c r="K251" s="75" t="s">
        <v>139</v>
      </c>
      <c r="L251" s="42">
        <v>151.2256806921626</v>
      </c>
      <c r="M251" s="42">
        <v>4.4351759211746495</v>
      </c>
      <c r="N251" s="42">
        <v>104.2659437247254</v>
      </c>
      <c r="O251" s="42">
        <v>0.61139243796643383</v>
      </c>
      <c r="P251" s="42">
        <v>3.8813961692296312E-2</v>
      </c>
      <c r="Q251" s="42">
        <v>0</v>
      </c>
      <c r="R251" s="85">
        <v>0</v>
      </c>
      <c r="S251" s="86">
        <f t="shared" si="153"/>
        <v>260.57700673772143</v>
      </c>
      <c r="U251" s="105" t="s">
        <v>139</v>
      </c>
      <c r="V251" s="117">
        <v>147.01208511450906</v>
      </c>
      <c r="W251" s="117">
        <v>0</v>
      </c>
      <c r="X251" s="117">
        <v>0</v>
      </c>
      <c r="Y251" s="117">
        <v>4.4351759211746495</v>
      </c>
      <c r="Z251" s="117">
        <v>104.15850298385385</v>
      </c>
      <c r="AA251" s="117">
        <v>0.61139243796643383</v>
      </c>
      <c r="AB251" s="117">
        <v>3.8813961692296312E-2</v>
      </c>
      <c r="AC251" s="118">
        <v>4.3210363185251</v>
      </c>
      <c r="AD251" s="117">
        <v>4.2135955776535434</v>
      </c>
      <c r="AE251" s="117">
        <v>0</v>
      </c>
      <c r="AF251" s="117">
        <v>0</v>
      </c>
      <c r="AG251" s="117">
        <v>0.10744074087155657</v>
      </c>
      <c r="AH251" s="117">
        <v>0</v>
      </c>
      <c r="AI251" s="120">
        <f t="shared" si="154"/>
        <v>260.57700673772143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</row>
    <row r="252" spans="1:71" ht="15">
      <c r="A252" s="26" t="s">
        <v>25</v>
      </c>
      <c r="B252" s="39">
        <v>115.5177151432822</v>
      </c>
      <c r="C252" s="39">
        <v>5.0803348332947991</v>
      </c>
      <c r="D252" s="39">
        <v>82.980411208441112</v>
      </c>
      <c r="E252" s="39">
        <v>552.81012745404132</v>
      </c>
      <c r="F252" s="411"/>
      <c r="G252" s="39">
        <v>86.419213446967532</v>
      </c>
      <c r="H252" s="40">
        <v>12.956963700791025</v>
      </c>
      <c r="I252" s="41">
        <f t="shared" si="152"/>
        <v>855.76476578681797</v>
      </c>
      <c r="K252" s="74" t="s">
        <v>25</v>
      </c>
      <c r="L252" s="87">
        <v>115.5177151432822</v>
      </c>
      <c r="M252" s="87">
        <v>5.0803348332947991</v>
      </c>
      <c r="N252" s="87">
        <v>82.980411208441112</v>
      </c>
      <c r="O252" s="87">
        <v>552.81012745404132</v>
      </c>
      <c r="P252" s="87">
        <v>15.718271415425363</v>
      </c>
      <c r="Q252" s="87">
        <v>86.419213446967532</v>
      </c>
      <c r="R252" s="88">
        <v>12.956963700791025</v>
      </c>
      <c r="S252" s="89">
        <f t="shared" si="153"/>
        <v>871.48303720224328</v>
      </c>
      <c r="U252" s="104" t="s">
        <v>25</v>
      </c>
      <c r="V252" s="121">
        <v>4.2773788633502177</v>
      </c>
      <c r="W252" s="121">
        <v>42.973936023833922</v>
      </c>
      <c r="X252" s="121">
        <v>86.419213446967532</v>
      </c>
      <c r="Y252" s="121">
        <v>5.0803348332947991</v>
      </c>
      <c r="Z252" s="121">
        <v>82.034918691213207</v>
      </c>
      <c r="AA252" s="121">
        <v>512.73163342752036</v>
      </c>
      <c r="AB252" s="121">
        <v>15.718271415425363</v>
      </c>
      <c r="AC252" s="122">
        <v>122.24735050063799</v>
      </c>
      <c r="AD252" s="121">
        <v>68.266400256098066</v>
      </c>
      <c r="AE252" s="121">
        <v>38.264826659725728</v>
      </c>
      <c r="AF252" s="121">
        <v>12.956963700791025</v>
      </c>
      <c r="AG252" s="121">
        <v>0.94549251722791039</v>
      </c>
      <c r="AH252" s="121">
        <v>1.813667366795211</v>
      </c>
      <c r="AI252" s="123">
        <f t="shared" si="154"/>
        <v>871.48303720224339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</row>
    <row r="253" spans="1:71" ht="15">
      <c r="A253" s="27" t="s">
        <v>24</v>
      </c>
      <c r="B253" s="42">
        <v>338.89756182871673</v>
      </c>
      <c r="C253" s="42">
        <v>0</v>
      </c>
      <c r="D253" s="42">
        <v>6.2275645063891369</v>
      </c>
      <c r="E253" s="42">
        <v>0</v>
      </c>
      <c r="F253" s="411"/>
      <c r="G253" s="42">
        <v>0</v>
      </c>
      <c r="H253" s="43">
        <v>0</v>
      </c>
      <c r="I253" s="38">
        <f t="shared" si="152"/>
        <v>345.12512633510585</v>
      </c>
      <c r="K253" s="75" t="s">
        <v>24</v>
      </c>
      <c r="L253" s="42">
        <v>338.89756182871673</v>
      </c>
      <c r="M253" s="42">
        <v>0</v>
      </c>
      <c r="N253" s="42">
        <v>6.2275645063891369</v>
      </c>
      <c r="O253" s="42">
        <v>0</v>
      </c>
      <c r="P253" s="42">
        <v>0</v>
      </c>
      <c r="Q253" s="42">
        <v>0</v>
      </c>
      <c r="R253" s="85">
        <v>0</v>
      </c>
      <c r="S253" s="86">
        <f t="shared" si="153"/>
        <v>345.12512633510585</v>
      </c>
      <c r="U253" s="105" t="s">
        <v>24</v>
      </c>
      <c r="V253" s="117">
        <v>336.17895820866801</v>
      </c>
      <c r="W253" s="117">
        <v>0</v>
      </c>
      <c r="X253" s="117">
        <v>0</v>
      </c>
      <c r="Y253" s="117">
        <v>0</v>
      </c>
      <c r="Z253" s="117">
        <v>6.2275645063891369</v>
      </c>
      <c r="AA253" s="117">
        <v>0</v>
      </c>
      <c r="AB253" s="117">
        <v>0</v>
      </c>
      <c r="AC253" s="118">
        <v>2.7186036200487176</v>
      </c>
      <c r="AD253" s="117">
        <v>2.7186036200487176</v>
      </c>
      <c r="AE253" s="117">
        <v>0</v>
      </c>
      <c r="AF253" s="117">
        <v>0</v>
      </c>
      <c r="AG253" s="117">
        <v>0</v>
      </c>
      <c r="AH253" s="117">
        <v>0</v>
      </c>
      <c r="AI253" s="120">
        <f t="shared" si="154"/>
        <v>345.12512633510585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</row>
    <row r="254" spans="1:71" ht="15">
      <c r="A254" s="26" t="s">
        <v>60</v>
      </c>
      <c r="B254" s="39">
        <v>0.26711843665251628</v>
      </c>
      <c r="C254" s="39">
        <v>0.45299982298287556</v>
      </c>
      <c r="D254" s="39">
        <v>0.82613949480159665</v>
      </c>
      <c r="E254" s="39">
        <v>0</v>
      </c>
      <c r="F254" s="411"/>
      <c r="G254" s="39">
        <v>0</v>
      </c>
      <c r="H254" s="40">
        <v>0</v>
      </c>
      <c r="I254" s="41">
        <f t="shared" si="152"/>
        <v>1.5462577544369887</v>
      </c>
      <c r="K254" s="74" t="s">
        <v>60</v>
      </c>
      <c r="L254" s="87">
        <v>0.26711843665251628</v>
      </c>
      <c r="M254" s="87">
        <v>0.45299982298287556</v>
      </c>
      <c r="N254" s="87">
        <v>0.82613949480159665</v>
      </c>
      <c r="O254" s="87">
        <v>0</v>
      </c>
      <c r="P254" s="87">
        <v>0</v>
      </c>
      <c r="Q254" s="87">
        <v>0</v>
      </c>
      <c r="R254" s="88">
        <v>0</v>
      </c>
      <c r="S254" s="89">
        <f t="shared" si="153"/>
        <v>1.5462577544369887</v>
      </c>
      <c r="U254" s="104" t="s">
        <v>60</v>
      </c>
      <c r="V254" s="121">
        <v>0.26711843665251628</v>
      </c>
      <c r="W254" s="121">
        <v>0</v>
      </c>
      <c r="X254" s="121">
        <v>0</v>
      </c>
      <c r="Y254" s="121">
        <v>0.45299982298287556</v>
      </c>
      <c r="Z254" s="121">
        <v>0.82613949480159665</v>
      </c>
      <c r="AA254" s="121">
        <v>0</v>
      </c>
      <c r="AB254" s="121">
        <v>0</v>
      </c>
      <c r="AC254" s="122">
        <v>0</v>
      </c>
      <c r="AD254" s="121">
        <v>0</v>
      </c>
      <c r="AE254" s="121">
        <v>0</v>
      </c>
      <c r="AF254" s="121">
        <v>0</v>
      </c>
      <c r="AG254" s="121">
        <v>0</v>
      </c>
      <c r="AH254" s="121">
        <v>0</v>
      </c>
      <c r="AI254" s="123">
        <f t="shared" si="154"/>
        <v>1.5462577544369887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</row>
    <row r="255" spans="1:71" ht="15">
      <c r="A255" s="27" t="s">
        <v>22</v>
      </c>
      <c r="B255" s="42">
        <v>1.269734865946897</v>
      </c>
      <c r="C255" s="42">
        <v>0</v>
      </c>
      <c r="D255" s="42">
        <v>47.791631439925609</v>
      </c>
      <c r="E255" s="42">
        <v>0</v>
      </c>
      <c r="F255" s="411"/>
      <c r="G255" s="42">
        <v>0</v>
      </c>
      <c r="H255" s="43">
        <v>0</v>
      </c>
      <c r="I255" s="38">
        <f t="shared" si="152"/>
        <v>49.061366305872504</v>
      </c>
      <c r="K255" s="75" t="s">
        <v>22</v>
      </c>
      <c r="L255" s="42">
        <v>1.269734865946897</v>
      </c>
      <c r="M255" s="42">
        <v>0</v>
      </c>
      <c r="N255" s="42">
        <v>47.791631439925609</v>
      </c>
      <c r="O255" s="42">
        <v>0</v>
      </c>
      <c r="P255" s="42">
        <v>15.839778877421491</v>
      </c>
      <c r="Q255" s="42">
        <v>0</v>
      </c>
      <c r="R255" s="85">
        <v>0</v>
      </c>
      <c r="S255" s="86">
        <f t="shared" si="153"/>
        <v>64.901145183293991</v>
      </c>
      <c r="U255" s="105" t="s">
        <v>22</v>
      </c>
      <c r="V255" s="117">
        <v>1.269734865946897</v>
      </c>
      <c r="W255" s="117">
        <v>0</v>
      </c>
      <c r="X255" s="117">
        <v>0</v>
      </c>
      <c r="Y255" s="117">
        <v>0</v>
      </c>
      <c r="Z255" s="117">
        <v>47.775308804592264</v>
      </c>
      <c r="AA255" s="117">
        <v>0</v>
      </c>
      <c r="AB255" s="117">
        <v>15.839778877421491</v>
      </c>
      <c r="AC255" s="118">
        <v>1.6322635333342411E-2</v>
      </c>
      <c r="AD255" s="117">
        <v>0</v>
      </c>
      <c r="AE255" s="117">
        <v>0</v>
      </c>
      <c r="AF255" s="117">
        <v>0</v>
      </c>
      <c r="AG255" s="117">
        <v>1.6322635333342411E-2</v>
      </c>
      <c r="AH255" s="117">
        <v>0</v>
      </c>
      <c r="AI255" s="120">
        <f t="shared" si="154"/>
        <v>64.901145183293991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</row>
    <row r="256" spans="1:71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152"/>
        <v>0</v>
      </c>
      <c r="K256" s="74" t="s">
        <v>21</v>
      </c>
      <c r="L256" s="87">
        <v>0</v>
      </c>
      <c r="M256" s="87">
        <v>0</v>
      </c>
      <c r="N256" s="87">
        <v>0</v>
      </c>
      <c r="O256" s="87">
        <v>0</v>
      </c>
      <c r="P256" s="87">
        <v>0</v>
      </c>
      <c r="Q256" s="87">
        <v>0</v>
      </c>
      <c r="R256" s="88">
        <v>0</v>
      </c>
      <c r="S256" s="89">
        <f t="shared" si="153"/>
        <v>0</v>
      </c>
      <c r="U256" s="104" t="s">
        <v>61</v>
      </c>
      <c r="V256" s="121">
        <v>0</v>
      </c>
      <c r="W256" s="121">
        <v>0</v>
      </c>
      <c r="X256" s="121">
        <v>0</v>
      </c>
      <c r="Y256" s="121">
        <v>0</v>
      </c>
      <c r="Z256" s="121">
        <v>0</v>
      </c>
      <c r="AA256" s="121">
        <v>0</v>
      </c>
      <c r="AB256" s="121">
        <v>0</v>
      </c>
      <c r="AC256" s="122">
        <v>0</v>
      </c>
      <c r="AD256" s="121">
        <v>0</v>
      </c>
      <c r="AE256" s="121">
        <v>0</v>
      </c>
      <c r="AF256" s="121">
        <v>0</v>
      </c>
      <c r="AG256" s="121">
        <v>0</v>
      </c>
      <c r="AH256" s="121">
        <v>0</v>
      </c>
      <c r="AI256" s="123">
        <f t="shared" si="154"/>
        <v>0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</row>
    <row r="257" spans="1:71" ht="15">
      <c r="A257" s="28" t="s">
        <v>64</v>
      </c>
      <c r="B257" s="42">
        <v>0.28799999999999998</v>
      </c>
      <c r="C257" s="42">
        <v>0</v>
      </c>
      <c r="D257" s="42">
        <v>0</v>
      </c>
      <c r="E257" s="42">
        <v>0</v>
      </c>
      <c r="F257" s="411"/>
      <c r="G257" s="42">
        <v>0</v>
      </c>
      <c r="H257" s="43">
        <v>0</v>
      </c>
      <c r="I257" s="38">
        <f t="shared" si="152"/>
        <v>0.28799999999999998</v>
      </c>
      <c r="K257" s="76" t="s">
        <v>64</v>
      </c>
      <c r="L257" s="42">
        <v>0.28799999999999998</v>
      </c>
      <c r="M257" s="42">
        <v>0</v>
      </c>
      <c r="N257" s="42">
        <v>0</v>
      </c>
      <c r="O257" s="42">
        <v>0</v>
      </c>
      <c r="P257" s="42">
        <v>0</v>
      </c>
      <c r="Q257" s="42">
        <v>0</v>
      </c>
      <c r="R257" s="85">
        <v>0</v>
      </c>
      <c r="S257" s="86">
        <f t="shared" si="153"/>
        <v>0.28799999999999998</v>
      </c>
      <c r="U257" s="106" t="s">
        <v>62</v>
      </c>
      <c r="V257" s="117">
        <v>0.28799999999999998</v>
      </c>
      <c r="W257" s="117">
        <v>0</v>
      </c>
      <c r="X257" s="117">
        <v>0</v>
      </c>
      <c r="Y257" s="117">
        <v>0</v>
      </c>
      <c r="Z257" s="117">
        <v>0</v>
      </c>
      <c r="AA257" s="117">
        <v>0</v>
      </c>
      <c r="AB257" s="117">
        <v>0</v>
      </c>
      <c r="AC257" s="118">
        <v>0</v>
      </c>
      <c r="AD257" s="119">
        <v>0</v>
      </c>
      <c r="AE257" s="119">
        <v>0</v>
      </c>
      <c r="AF257" s="119">
        <v>0</v>
      </c>
      <c r="AG257" s="119">
        <v>0</v>
      </c>
      <c r="AH257" s="119">
        <v>0</v>
      </c>
      <c r="AI257" s="120">
        <f t="shared" si="154"/>
        <v>0.28799999999999998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</row>
    <row r="258" spans="1:71">
      <c r="A258" s="56" t="s">
        <v>23</v>
      </c>
      <c r="B258" s="60">
        <v>0.28799999999999998</v>
      </c>
      <c r="C258" s="60">
        <v>0</v>
      </c>
      <c r="D258" s="60">
        <v>0</v>
      </c>
      <c r="E258" s="60">
        <v>0</v>
      </c>
      <c r="F258" s="411"/>
      <c r="G258" s="60">
        <v>0</v>
      </c>
      <c r="H258" s="61">
        <v>0</v>
      </c>
      <c r="I258" s="62">
        <f t="shared" si="152"/>
        <v>0.28799999999999998</v>
      </c>
      <c r="K258" s="77" t="s">
        <v>23</v>
      </c>
      <c r="L258" s="90">
        <v>0.28799999999999998</v>
      </c>
      <c r="M258" s="90">
        <v>0</v>
      </c>
      <c r="N258" s="90">
        <v>0</v>
      </c>
      <c r="O258" s="90">
        <v>0</v>
      </c>
      <c r="P258" s="90">
        <v>0</v>
      </c>
      <c r="Q258" s="90">
        <v>0</v>
      </c>
      <c r="R258" s="91">
        <v>0</v>
      </c>
      <c r="S258" s="92">
        <f t="shared" si="153"/>
        <v>0.28799999999999998</v>
      </c>
      <c r="U258" s="107" t="s">
        <v>66</v>
      </c>
      <c r="V258" s="124">
        <v>0</v>
      </c>
      <c r="W258" s="124">
        <v>0</v>
      </c>
      <c r="X258" s="124">
        <v>0</v>
      </c>
      <c r="Y258" s="124">
        <v>0</v>
      </c>
      <c r="Z258" s="124">
        <v>0</v>
      </c>
      <c r="AA258" s="124">
        <v>0</v>
      </c>
      <c r="AB258" s="124">
        <v>0</v>
      </c>
      <c r="AC258" s="124">
        <v>0</v>
      </c>
      <c r="AD258" s="124">
        <v>0</v>
      </c>
      <c r="AE258" s="124">
        <v>0</v>
      </c>
      <c r="AF258" s="124">
        <v>0</v>
      </c>
      <c r="AG258" s="124">
        <v>0</v>
      </c>
      <c r="AH258" s="125">
        <v>0</v>
      </c>
      <c r="AI258" s="126">
        <f t="shared" si="154"/>
        <v>0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</row>
    <row r="259" spans="1:71">
      <c r="A259" s="57" t="s">
        <v>19</v>
      </c>
      <c r="B259" s="63">
        <v>0</v>
      </c>
      <c r="C259" s="63">
        <v>0</v>
      </c>
      <c r="D259" s="63">
        <v>0</v>
      </c>
      <c r="E259" s="63">
        <v>0</v>
      </c>
      <c r="F259" s="411"/>
      <c r="G259" s="63">
        <v>0</v>
      </c>
      <c r="H259" s="64">
        <v>0</v>
      </c>
      <c r="I259" s="65">
        <f t="shared" si="152"/>
        <v>0</v>
      </c>
      <c r="K259" s="78" t="s">
        <v>19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93">
        <v>0</v>
      </c>
      <c r="S259" s="94">
        <f t="shared" si="153"/>
        <v>0</v>
      </c>
      <c r="U259" s="108" t="s">
        <v>19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8">
        <v>0</v>
      </c>
      <c r="AE259" s="128">
        <v>0</v>
      </c>
      <c r="AF259" s="128">
        <v>0</v>
      </c>
      <c r="AG259" s="128">
        <v>0</v>
      </c>
      <c r="AH259" s="128">
        <v>0</v>
      </c>
      <c r="AI259" s="129">
        <f t="shared" si="154"/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</row>
    <row r="260" spans="1:71">
      <c r="A260" s="56" t="s">
        <v>20</v>
      </c>
      <c r="B260" s="60">
        <v>0</v>
      </c>
      <c r="C260" s="60">
        <v>0</v>
      </c>
      <c r="D260" s="60">
        <v>0</v>
      </c>
      <c r="E260" s="60">
        <v>0</v>
      </c>
      <c r="F260" s="411"/>
      <c r="G260" s="60">
        <v>0</v>
      </c>
      <c r="H260" s="61">
        <v>0</v>
      </c>
      <c r="I260" s="62">
        <f t="shared" si="152"/>
        <v>0</v>
      </c>
      <c r="K260" s="77" t="s">
        <v>20</v>
      </c>
      <c r="L260" s="90">
        <v>0</v>
      </c>
      <c r="M260" s="90">
        <v>0</v>
      </c>
      <c r="N260" s="90">
        <v>0</v>
      </c>
      <c r="O260" s="90">
        <v>0</v>
      </c>
      <c r="P260" s="90">
        <v>0</v>
      </c>
      <c r="Q260" s="90">
        <v>0</v>
      </c>
      <c r="R260" s="91">
        <v>0</v>
      </c>
      <c r="S260" s="92">
        <f t="shared" si="153"/>
        <v>0</v>
      </c>
      <c r="U260" s="107" t="s">
        <v>20</v>
      </c>
      <c r="V260" s="124">
        <v>0</v>
      </c>
      <c r="W260" s="124">
        <v>0</v>
      </c>
      <c r="X260" s="124">
        <v>0</v>
      </c>
      <c r="Y260" s="124">
        <v>0</v>
      </c>
      <c r="Z260" s="124">
        <v>0</v>
      </c>
      <c r="AA260" s="124">
        <v>0</v>
      </c>
      <c r="AB260" s="124">
        <v>0</v>
      </c>
      <c r="AC260" s="124">
        <v>0</v>
      </c>
      <c r="AD260" s="124">
        <v>0</v>
      </c>
      <c r="AE260" s="124">
        <v>0</v>
      </c>
      <c r="AF260" s="124">
        <v>0</v>
      </c>
      <c r="AG260" s="124">
        <v>0</v>
      </c>
      <c r="AH260" s="125">
        <v>0</v>
      </c>
      <c r="AI260" s="126">
        <f t="shared" si="154"/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</row>
    <row r="261" spans="1:71" ht="15" thickBot="1">
      <c r="A261" s="58" t="s">
        <v>11</v>
      </c>
      <c r="B261" s="52">
        <v>0</v>
      </c>
      <c r="C261" s="52">
        <v>0</v>
      </c>
      <c r="D261" s="52">
        <v>0</v>
      </c>
      <c r="E261" s="52">
        <v>0</v>
      </c>
      <c r="F261" s="412"/>
      <c r="G261" s="52">
        <v>0</v>
      </c>
      <c r="H261" s="66">
        <v>0</v>
      </c>
      <c r="I261" s="67">
        <f t="shared" si="152"/>
        <v>0</v>
      </c>
      <c r="K261" s="79" t="s">
        <v>11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95">
        <v>0</v>
      </c>
      <c r="S261" s="96">
        <f t="shared" si="153"/>
        <v>0</v>
      </c>
      <c r="U261" s="108" t="s">
        <v>11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8">
        <v>0</v>
      </c>
      <c r="AE261" s="128">
        <v>0</v>
      </c>
      <c r="AF261" s="128">
        <v>0</v>
      </c>
      <c r="AG261" s="128">
        <v>0</v>
      </c>
      <c r="AH261" s="128">
        <v>0</v>
      </c>
      <c r="AI261" s="129">
        <f t="shared" si="154"/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</row>
    <row r="262" spans="1:71" ht="15">
      <c r="A262" s="33" t="s">
        <v>26</v>
      </c>
      <c r="B262" s="68">
        <f>SUM(B241:B257)</f>
        <v>698.84900009450826</v>
      </c>
      <c r="C262" s="68">
        <f t="shared" ref="C262:I262" si="155">SUM(C241:C257)</f>
        <v>10.625840916231242</v>
      </c>
      <c r="D262" s="68">
        <f t="shared" si="155"/>
        <v>246.15590721826896</v>
      </c>
      <c r="E262" s="68">
        <f t="shared" si="155"/>
        <v>556.24779898112706</v>
      </c>
      <c r="F262" s="68">
        <f t="shared" si="155"/>
        <v>0</v>
      </c>
      <c r="G262" s="68">
        <f t="shared" si="155"/>
        <v>86.419213446967532</v>
      </c>
      <c r="H262" s="69">
        <f t="shared" si="155"/>
        <v>12.956963700791025</v>
      </c>
      <c r="I262" s="38">
        <f t="shared" si="155"/>
        <v>1611.254724357894</v>
      </c>
      <c r="K262" s="80" t="s">
        <v>26</v>
      </c>
      <c r="L262" s="68">
        <f>SUM(L241:L257)</f>
        <v>698.84900009450826</v>
      </c>
      <c r="M262" s="68">
        <f t="shared" ref="M262:S262" si="156">SUM(M241:M257)</f>
        <v>10.625840916231242</v>
      </c>
      <c r="N262" s="68">
        <f t="shared" si="156"/>
        <v>246.15590721826896</v>
      </c>
      <c r="O262" s="68">
        <f t="shared" si="156"/>
        <v>556.24779898112706</v>
      </c>
      <c r="P262" s="68">
        <f t="shared" si="156"/>
        <v>443.795399445832</v>
      </c>
      <c r="Q262" s="68">
        <f t="shared" si="156"/>
        <v>86.419213446967532</v>
      </c>
      <c r="R262" s="69">
        <f t="shared" si="156"/>
        <v>12.956963700791025</v>
      </c>
      <c r="S262" s="97">
        <f t="shared" si="156"/>
        <v>2055.0501238037264</v>
      </c>
      <c r="T262" s="1" t="str">
        <f>IF(ABS(S262-AI262)&gt;0.01,S262-AI262,"")</f>
        <v/>
      </c>
      <c r="U262" s="109" t="s">
        <v>63</v>
      </c>
      <c r="V262" s="130">
        <f>SUM(V241:V257)</f>
        <v>580.59316104135883</v>
      </c>
      <c r="W262" s="130">
        <f t="shared" ref="W262:AH262" si="157">SUM(W241:W257)</f>
        <v>42.973936023833922</v>
      </c>
      <c r="X262" s="130">
        <f t="shared" si="157"/>
        <v>86.419213446967532</v>
      </c>
      <c r="Y262" s="130">
        <f t="shared" si="157"/>
        <v>10.625840916231242</v>
      </c>
      <c r="Z262" s="130">
        <f t="shared" si="157"/>
        <v>245.04440441811977</v>
      </c>
      <c r="AA262" s="130">
        <f t="shared" si="157"/>
        <v>516.16211259190061</v>
      </c>
      <c r="AB262" s="130">
        <f t="shared" si="157"/>
        <v>443.795399445832</v>
      </c>
      <c r="AC262" s="130">
        <f t="shared" si="157"/>
        <v>129.43605591948236</v>
      </c>
      <c r="AD262" s="131">
        <f t="shared" si="157"/>
        <v>75.281903029315615</v>
      </c>
      <c r="AE262" s="131">
        <f t="shared" si="157"/>
        <v>38.264826659725728</v>
      </c>
      <c r="AF262" s="131">
        <f t="shared" si="157"/>
        <v>12.956963700791025</v>
      </c>
      <c r="AG262" s="131">
        <f t="shared" si="157"/>
        <v>1.1115028001491976</v>
      </c>
      <c r="AH262" s="131">
        <f t="shared" si="157"/>
        <v>1.8208597295007152</v>
      </c>
      <c r="AI262" s="132">
        <f>SUM(V262:AC262)</f>
        <v>2055.0501238037264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</row>
    <row r="263" spans="1:71" s="9" customFormat="1" ht="15" thickBot="1">
      <c r="A263" s="30" t="s">
        <v>88</v>
      </c>
      <c r="B263" s="47">
        <f>IF($I262=0,"-",B262/$I262)</f>
        <v>0.43372968254476874</v>
      </c>
      <c r="C263" s="47">
        <f t="shared" ref="C263:H263" si="158">IF($I262=0,"-",C262/$I262)</f>
        <v>6.5947616820585444E-3</v>
      </c>
      <c r="D263" s="47">
        <f t="shared" si="158"/>
        <v>0.15277280711550142</v>
      </c>
      <c r="E263" s="47">
        <f t="shared" si="158"/>
        <v>0.34522648130809924</v>
      </c>
      <c r="F263" s="47">
        <f t="shared" si="158"/>
        <v>0</v>
      </c>
      <c r="G263" s="47">
        <f t="shared" si="158"/>
        <v>5.363473083463368E-2</v>
      </c>
      <c r="H263" s="70">
        <f t="shared" si="158"/>
        <v>8.0415365149384081E-3</v>
      </c>
      <c r="I263" s="48">
        <f>SUM(B263:H263)</f>
        <v>1</v>
      </c>
      <c r="J263" s="5"/>
      <c r="K263" s="81" t="s">
        <v>88</v>
      </c>
      <c r="L263" s="98">
        <f>IF($S262=0,"-",L262/$S262)</f>
        <v>0.34006421157309635</v>
      </c>
      <c r="M263" s="98">
        <f t="shared" ref="M263:R263" si="159">IF($S262=0,"-",M262/$S262)</f>
        <v>5.170599389840525E-3</v>
      </c>
      <c r="N263" s="98">
        <f t="shared" si="159"/>
        <v>0.11978097486140869</v>
      </c>
      <c r="O263" s="98">
        <f t="shared" si="159"/>
        <v>0.27067359211246816</v>
      </c>
      <c r="P263" s="98">
        <f t="shared" si="159"/>
        <v>0.21595356449233644</v>
      </c>
      <c r="Q263" s="98">
        <f t="shared" si="159"/>
        <v>4.2052119530307505E-2</v>
      </c>
      <c r="R263" s="99">
        <f t="shared" si="159"/>
        <v>6.3049380405421776E-3</v>
      </c>
      <c r="S263" s="100">
        <f>SUM(L263:R263)</f>
        <v>0.99999999999999989</v>
      </c>
      <c r="T263" s="1"/>
      <c r="U263" s="110" t="s">
        <v>88</v>
      </c>
      <c r="V263" s="133">
        <f>+V262/$AI262</f>
        <v>0.28252019467375777</v>
      </c>
      <c r="W263" s="133">
        <f t="shared" ref="W263:AH263" si="160">+W262/$AI262</f>
        <v>2.0911380956632215E-2</v>
      </c>
      <c r="X263" s="133">
        <f t="shared" si="160"/>
        <v>4.2052119530307505E-2</v>
      </c>
      <c r="Y263" s="133">
        <f t="shared" si="160"/>
        <v>5.170599389840525E-3</v>
      </c>
      <c r="Z263" s="133">
        <f t="shared" si="160"/>
        <v>0.11924011077869139</v>
      </c>
      <c r="AA263" s="133">
        <f t="shared" si="160"/>
        <v>0.25116765115029294</v>
      </c>
      <c r="AB263" s="133">
        <f t="shared" si="160"/>
        <v>0.21595356449233644</v>
      </c>
      <c r="AC263" s="133">
        <f t="shared" si="160"/>
        <v>6.2984379028141177E-2</v>
      </c>
      <c r="AD263" s="133">
        <f t="shared" si="160"/>
        <v>3.6632635942706396E-2</v>
      </c>
      <c r="AE263" s="133">
        <f t="shared" si="160"/>
        <v>1.8619899445031892E-2</v>
      </c>
      <c r="AF263" s="133">
        <f t="shared" si="160"/>
        <v>6.3049380405421776E-3</v>
      </c>
      <c r="AG263" s="133">
        <f t="shared" si="160"/>
        <v>5.4086408271731038E-4</v>
      </c>
      <c r="AH263" s="133">
        <f t="shared" si="160"/>
        <v>8.8604151714336563E-4</v>
      </c>
      <c r="AI263" s="134">
        <f>SUM(V263:AC263)</f>
        <v>0.99999999999999989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</row>
    <row r="264" spans="1:71" ht="15" thickBot="1">
      <c r="A264" s="31"/>
      <c r="B264" s="31"/>
      <c r="C264" s="31"/>
      <c r="D264" s="31"/>
      <c r="E264" s="31"/>
      <c r="F264" s="31"/>
      <c r="G264" s="31"/>
      <c r="H264" s="31"/>
      <c r="I264" s="31"/>
      <c r="K264" s="31"/>
      <c r="L264" s="31"/>
      <c r="M264" s="31"/>
      <c r="N264" s="31"/>
      <c r="O264" s="31"/>
      <c r="P264" s="31"/>
      <c r="Q264" s="31"/>
      <c r="R264" s="31"/>
      <c r="S264" s="31"/>
      <c r="U264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</row>
    <row r="265" spans="1:71" ht="30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  <c r="K265" s="415" t="s">
        <v>37</v>
      </c>
      <c r="L265" s="83" t="s">
        <v>0</v>
      </c>
      <c r="M265" s="83" t="s">
        <v>1</v>
      </c>
      <c r="N265" s="83" t="s">
        <v>2</v>
      </c>
      <c r="O265" s="83" t="s">
        <v>3</v>
      </c>
      <c r="P265" s="83" t="s">
        <v>27</v>
      </c>
      <c r="Q265" s="83" t="s">
        <v>4</v>
      </c>
      <c r="R265" s="83" t="s">
        <v>5</v>
      </c>
      <c r="S265" s="84" t="s">
        <v>6</v>
      </c>
      <c r="U265" s="417" t="s">
        <v>37</v>
      </c>
      <c r="V265" s="114" t="s">
        <v>74</v>
      </c>
      <c r="W265" s="114" t="s">
        <v>75</v>
      </c>
      <c r="X265" s="114" t="s">
        <v>4</v>
      </c>
      <c r="Y265" s="114" t="s">
        <v>1</v>
      </c>
      <c r="Z265" s="114" t="s">
        <v>2</v>
      </c>
      <c r="AA265" s="114" t="s">
        <v>3</v>
      </c>
      <c r="AB265" s="114" t="s">
        <v>55</v>
      </c>
      <c r="AC265" s="114" t="s">
        <v>68</v>
      </c>
      <c r="AD265" s="115" t="s">
        <v>76</v>
      </c>
      <c r="AE265" s="115" t="s">
        <v>83</v>
      </c>
      <c r="AF265" s="115" t="s">
        <v>77</v>
      </c>
      <c r="AG265" s="115" t="s">
        <v>84</v>
      </c>
      <c r="AH265" s="115" t="s">
        <v>85</v>
      </c>
      <c r="AI265" s="116" t="s">
        <v>63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</row>
    <row r="266" spans="1:71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  <c r="K266" s="416" t="s">
        <v>37</v>
      </c>
      <c r="L266" s="389" t="s">
        <v>69</v>
      </c>
      <c r="M266" s="390"/>
      <c r="N266" s="390"/>
      <c r="O266" s="390"/>
      <c r="P266" s="390"/>
      <c r="Q266" s="390"/>
      <c r="R266" s="390"/>
      <c r="S266" s="391"/>
      <c r="U266" s="418" t="s">
        <v>37</v>
      </c>
      <c r="V266" s="413" t="s">
        <v>69</v>
      </c>
      <c r="W266" s="413"/>
      <c r="X266" s="413"/>
      <c r="Y266" s="413"/>
      <c r="Z266" s="413"/>
      <c r="AA266" s="413"/>
      <c r="AB266" s="413"/>
      <c r="AC266" s="413"/>
      <c r="AD266" s="413"/>
      <c r="AE266" s="413"/>
      <c r="AF266" s="413"/>
      <c r="AG266" s="413"/>
      <c r="AH266" s="413"/>
      <c r="AI266" s="41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</row>
    <row r="267" spans="1:71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  <c r="K267" s="82" t="s">
        <v>7</v>
      </c>
      <c r="L267" s="36">
        <v>0</v>
      </c>
      <c r="M267" s="36">
        <v>0</v>
      </c>
      <c r="N267" s="36">
        <v>0</v>
      </c>
      <c r="O267" s="36">
        <v>0</v>
      </c>
      <c r="P267" s="36">
        <v>0</v>
      </c>
      <c r="Q267" s="36">
        <v>0</v>
      </c>
      <c r="R267" s="101">
        <v>0</v>
      </c>
      <c r="S267" s="102">
        <f>SUM(L267:R267)</f>
        <v>0</v>
      </c>
      <c r="U267" s="103" t="s">
        <v>7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v>0</v>
      </c>
      <c r="AC267" s="118">
        <v>0</v>
      </c>
      <c r="AD267" s="119">
        <v>0</v>
      </c>
      <c r="AE267" s="119">
        <v>0</v>
      </c>
      <c r="AF267" s="119">
        <v>0</v>
      </c>
      <c r="AG267" s="119">
        <v>0</v>
      </c>
      <c r="AH267" s="119">
        <v>0</v>
      </c>
      <c r="AI267" s="120">
        <f>SUM(V267:AC267)</f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</row>
    <row r="268" spans="1:71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7" si="161">SUM(B268:H268)</f>
        <v>0</v>
      </c>
      <c r="K268" s="74" t="s">
        <v>8</v>
      </c>
      <c r="L268" s="87">
        <v>0</v>
      </c>
      <c r="M268" s="87">
        <v>0</v>
      </c>
      <c r="N268" s="87">
        <v>0</v>
      </c>
      <c r="O268" s="87">
        <v>0</v>
      </c>
      <c r="P268" s="87">
        <v>0</v>
      </c>
      <c r="Q268" s="87">
        <v>0</v>
      </c>
      <c r="R268" s="88">
        <v>0</v>
      </c>
      <c r="S268" s="89">
        <f t="shared" ref="S268:S287" si="162">SUM(L268:R268)</f>
        <v>0</v>
      </c>
      <c r="U268" s="104" t="s">
        <v>8</v>
      </c>
      <c r="V268" s="121">
        <v>0</v>
      </c>
      <c r="W268" s="121">
        <v>0</v>
      </c>
      <c r="X268" s="121">
        <v>0</v>
      </c>
      <c r="Y268" s="121">
        <v>0</v>
      </c>
      <c r="Z268" s="121">
        <v>0</v>
      </c>
      <c r="AA268" s="121">
        <v>0</v>
      </c>
      <c r="AB268" s="121">
        <v>0</v>
      </c>
      <c r="AC268" s="122">
        <v>0</v>
      </c>
      <c r="AD268" s="121">
        <v>0</v>
      </c>
      <c r="AE268" s="121">
        <v>0</v>
      </c>
      <c r="AF268" s="121">
        <v>0</v>
      </c>
      <c r="AG268" s="121">
        <v>0</v>
      </c>
      <c r="AH268" s="121">
        <v>0</v>
      </c>
      <c r="AI268" s="123">
        <f t="shared" ref="AI268:AI287" si="163">SUM(V268:AC268)</f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</row>
    <row r="269" spans="1:71" ht="15" customHeight="1">
      <c r="A269" s="27" t="s">
        <v>10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161"/>
        <v>0</v>
      </c>
      <c r="K269" s="75" t="s">
        <v>10</v>
      </c>
      <c r="L269" s="42">
        <v>0</v>
      </c>
      <c r="M269" s="42">
        <v>0</v>
      </c>
      <c r="N269" s="42">
        <v>0</v>
      </c>
      <c r="O269" s="42">
        <v>0</v>
      </c>
      <c r="P269" s="42">
        <v>0</v>
      </c>
      <c r="Q269" s="42">
        <v>0</v>
      </c>
      <c r="R269" s="85">
        <v>0</v>
      </c>
      <c r="S269" s="86">
        <f t="shared" si="162"/>
        <v>0</v>
      </c>
      <c r="U269" s="105" t="s">
        <v>10</v>
      </c>
      <c r="V269" s="117">
        <v>0</v>
      </c>
      <c r="W269" s="117">
        <v>0</v>
      </c>
      <c r="X269" s="117">
        <v>0</v>
      </c>
      <c r="Y269" s="117">
        <v>0</v>
      </c>
      <c r="Z269" s="117">
        <v>0</v>
      </c>
      <c r="AA269" s="117">
        <v>0</v>
      </c>
      <c r="AB269" s="117">
        <v>0</v>
      </c>
      <c r="AC269" s="118">
        <v>0</v>
      </c>
      <c r="AD269" s="119">
        <v>0</v>
      </c>
      <c r="AE269" s="119">
        <v>0</v>
      </c>
      <c r="AF269" s="119">
        <v>0</v>
      </c>
      <c r="AG269" s="119">
        <v>0</v>
      </c>
      <c r="AH269" s="119">
        <v>0</v>
      </c>
      <c r="AI269" s="120">
        <f t="shared" si="163"/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</row>
    <row r="270" spans="1:71" ht="15" customHeight="1">
      <c r="A270" s="26" t="s">
        <v>56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161"/>
        <v>0</v>
      </c>
      <c r="K270" s="74" t="s">
        <v>56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s="87">
        <v>0</v>
      </c>
      <c r="R270" s="88">
        <v>0</v>
      </c>
      <c r="S270" s="89">
        <f t="shared" si="162"/>
        <v>0</v>
      </c>
      <c r="U270" s="104" t="s">
        <v>56</v>
      </c>
      <c r="V270" s="121">
        <v>0</v>
      </c>
      <c r="W270" s="121">
        <v>0</v>
      </c>
      <c r="X270" s="121">
        <v>0</v>
      </c>
      <c r="Y270" s="121">
        <v>0</v>
      </c>
      <c r="Z270" s="121">
        <v>0</v>
      </c>
      <c r="AA270" s="121">
        <v>0</v>
      </c>
      <c r="AB270" s="121">
        <v>0</v>
      </c>
      <c r="AC270" s="122">
        <v>0</v>
      </c>
      <c r="AD270" s="121">
        <v>0</v>
      </c>
      <c r="AE270" s="121">
        <v>0</v>
      </c>
      <c r="AF270" s="121">
        <v>0</v>
      </c>
      <c r="AG270" s="121">
        <v>0</v>
      </c>
      <c r="AH270" s="121">
        <v>0</v>
      </c>
      <c r="AI270" s="123">
        <f t="shared" si="163"/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</row>
    <row r="271" spans="1:71" ht="15">
      <c r="A271" s="27" t="s">
        <v>16</v>
      </c>
      <c r="B271" s="42">
        <v>0</v>
      </c>
      <c r="C271" s="42">
        <v>0</v>
      </c>
      <c r="D271" s="42">
        <v>0</v>
      </c>
      <c r="E271" s="42">
        <v>0</v>
      </c>
      <c r="F271" s="411"/>
      <c r="G271" s="42">
        <v>0</v>
      </c>
      <c r="H271" s="43">
        <v>0</v>
      </c>
      <c r="I271" s="38">
        <f t="shared" si="161"/>
        <v>0</v>
      </c>
      <c r="K271" s="75" t="s">
        <v>16</v>
      </c>
      <c r="L271" s="42">
        <v>0</v>
      </c>
      <c r="M271" s="42">
        <v>0</v>
      </c>
      <c r="N271" s="42">
        <v>0</v>
      </c>
      <c r="O271" s="42">
        <v>0</v>
      </c>
      <c r="P271" s="42">
        <v>0</v>
      </c>
      <c r="Q271" s="42">
        <v>0</v>
      </c>
      <c r="R271" s="85">
        <v>0</v>
      </c>
      <c r="S271" s="86">
        <f t="shared" si="162"/>
        <v>0</v>
      </c>
      <c r="U271" s="105" t="s">
        <v>16</v>
      </c>
      <c r="V271" s="117">
        <v>0</v>
      </c>
      <c r="W271" s="117">
        <v>0</v>
      </c>
      <c r="X271" s="117">
        <v>0</v>
      </c>
      <c r="Y271" s="117">
        <v>0</v>
      </c>
      <c r="Z271" s="117">
        <v>0</v>
      </c>
      <c r="AA271" s="117">
        <v>0</v>
      </c>
      <c r="AB271" s="117">
        <v>0</v>
      </c>
      <c r="AC271" s="118">
        <v>0</v>
      </c>
      <c r="AD271" s="119">
        <v>0</v>
      </c>
      <c r="AE271" s="119">
        <v>0</v>
      </c>
      <c r="AF271" s="119">
        <v>0</v>
      </c>
      <c r="AG271" s="119">
        <v>0</v>
      </c>
      <c r="AH271" s="119">
        <v>0</v>
      </c>
      <c r="AI271" s="120">
        <f t="shared" si="163"/>
        <v>0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</row>
    <row r="272" spans="1:71" ht="15">
      <c r="A272" s="26" t="s">
        <v>70</v>
      </c>
      <c r="B272" s="39">
        <v>0</v>
      </c>
      <c r="C272" s="39">
        <v>0</v>
      </c>
      <c r="D272" s="39">
        <v>0</v>
      </c>
      <c r="E272" s="39">
        <v>0</v>
      </c>
      <c r="F272" s="411"/>
      <c r="G272" s="39">
        <v>0</v>
      </c>
      <c r="H272" s="40">
        <v>0</v>
      </c>
      <c r="I272" s="41">
        <f t="shared" si="161"/>
        <v>0</v>
      </c>
      <c r="K272" s="74" t="s">
        <v>70</v>
      </c>
      <c r="L272" s="87">
        <v>0</v>
      </c>
      <c r="M272" s="87">
        <v>0</v>
      </c>
      <c r="N272" s="87">
        <v>0</v>
      </c>
      <c r="O272" s="87">
        <v>0</v>
      </c>
      <c r="P272" s="87">
        <v>0</v>
      </c>
      <c r="Q272" s="87">
        <v>0</v>
      </c>
      <c r="R272" s="88">
        <v>0</v>
      </c>
      <c r="S272" s="89">
        <f t="shared" si="162"/>
        <v>0</v>
      </c>
      <c r="U272" s="104" t="s">
        <v>57</v>
      </c>
      <c r="V272" s="121">
        <v>0</v>
      </c>
      <c r="W272" s="121">
        <v>0</v>
      </c>
      <c r="X272" s="121">
        <v>0</v>
      </c>
      <c r="Y272" s="121">
        <v>0</v>
      </c>
      <c r="Z272" s="121">
        <v>0</v>
      </c>
      <c r="AA272" s="121">
        <v>0</v>
      </c>
      <c r="AB272" s="121">
        <v>0</v>
      </c>
      <c r="AC272" s="122">
        <v>0</v>
      </c>
      <c r="AD272" s="121">
        <v>0</v>
      </c>
      <c r="AE272" s="121">
        <v>0</v>
      </c>
      <c r="AF272" s="121">
        <v>0</v>
      </c>
      <c r="AG272" s="121">
        <v>0</v>
      </c>
      <c r="AH272" s="121">
        <v>0</v>
      </c>
      <c r="AI272" s="123">
        <f t="shared" si="163"/>
        <v>0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</row>
    <row r="273" spans="1:71" ht="15">
      <c r="A273" s="27" t="s">
        <v>58</v>
      </c>
      <c r="B273" s="42">
        <v>0</v>
      </c>
      <c r="C273" s="42">
        <v>0</v>
      </c>
      <c r="D273" s="42">
        <v>0</v>
      </c>
      <c r="E273" s="42">
        <v>0</v>
      </c>
      <c r="F273" s="411"/>
      <c r="G273" s="42">
        <v>0</v>
      </c>
      <c r="H273" s="43">
        <v>0</v>
      </c>
      <c r="I273" s="38">
        <f t="shared" si="161"/>
        <v>0</v>
      </c>
      <c r="K273" s="75" t="s">
        <v>58</v>
      </c>
      <c r="L273" s="42">
        <v>0</v>
      </c>
      <c r="M273" s="42">
        <v>0</v>
      </c>
      <c r="N273" s="42">
        <v>0</v>
      </c>
      <c r="O273" s="42">
        <v>0</v>
      </c>
      <c r="P273" s="42">
        <v>0</v>
      </c>
      <c r="Q273" s="42">
        <v>0</v>
      </c>
      <c r="R273" s="85">
        <v>0</v>
      </c>
      <c r="S273" s="86">
        <f t="shared" si="162"/>
        <v>0</v>
      </c>
      <c r="U273" s="105" t="s">
        <v>58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0</v>
      </c>
      <c r="AB273" s="117">
        <v>0</v>
      </c>
      <c r="AC273" s="118">
        <v>0</v>
      </c>
      <c r="AD273" s="117">
        <v>0</v>
      </c>
      <c r="AE273" s="117">
        <v>0</v>
      </c>
      <c r="AF273" s="117">
        <v>0</v>
      </c>
      <c r="AG273" s="117">
        <v>0</v>
      </c>
      <c r="AH273" s="117">
        <v>0</v>
      </c>
      <c r="AI273" s="120">
        <f t="shared" si="163"/>
        <v>0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</row>
    <row r="274" spans="1:71" ht="15">
      <c r="A274" s="26" t="s">
        <v>12</v>
      </c>
      <c r="B274" s="39">
        <v>0</v>
      </c>
      <c r="C274" s="39">
        <v>0</v>
      </c>
      <c r="D274" s="39">
        <v>0</v>
      </c>
      <c r="E274" s="39">
        <v>3.2433511647851493E-3</v>
      </c>
      <c r="F274" s="411"/>
      <c r="G274" s="39">
        <v>0</v>
      </c>
      <c r="H274" s="40">
        <v>0</v>
      </c>
      <c r="I274" s="41">
        <f t="shared" si="161"/>
        <v>3.2433511647851493E-3</v>
      </c>
      <c r="K274" s="74" t="s">
        <v>12</v>
      </c>
      <c r="L274" s="87">
        <v>0</v>
      </c>
      <c r="M274" s="87">
        <v>0</v>
      </c>
      <c r="N274" s="87">
        <v>0</v>
      </c>
      <c r="O274" s="87">
        <v>3.2433511647851493E-3</v>
      </c>
      <c r="P274" s="87">
        <v>0</v>
      </c>
      <c r="Q274" s="87">
        <v>0</v>
      </c>
      <c r="R274" s="88">
        <v>0</v>
      </c>
      <c r="S274" s="89">
        <f t="shared" si="162"/>
        <v>3.2433511647851493E-3</v>
      </c>
      <c r="U274" s="104" t="s">
        <v>12</v>
      </c>
      <c r="V274" s="121">
        <v>0</v>
      </c>
      <c r="W274" s="121">
        <v>0</v>
      </c>
      <c r="X274" s="121">
        <v>0</v>
      </c>
      <c r="Y274" s="121">
        <v>0</v>
      </c>
      <c r="Z274" s="121">
        <v>0</v>
      </c>
      <c r="AA274" s="121">
        <v>3.2433511647851493E-3</v>
      </c>
      <c r="AB274" s="121">
        <v>0</v>
      </c>
      <c r="AC274" s="122">
        <v>0</v>
      </c>
      <c r="AD274" s="121">
        <v>0</v>
      </c>
      <c r="AE274" s="121">
        <v>0</v>
      </c>
      <c r="AF274" s="121">
        <v>0</v>
      </c>
      <c r="AG274" s="121">
        <v>0</v>
      </c>
      <c r="AH274" s="121">
        <v>0</v>
      </c>
      <c r="AI274" s="123">
        <f t="shared" si="163"/>
        <v>3.2433511647851493E-3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</row>
    <row r="275" spans="1:71" ht="15">
      <c r="A275" s="27" t="s">
        <v>59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161"/>
        <v>0</v>
      </c>
      <c r="K275" s="75" t="s">
        <v>59</v>
      </c>
      <c r="L275" s="42">
        <v>0</v>
      </c>
      <c r="M275" s="42">
        <v>0</v>
      </c>
      <c r="N275" s="42">
        <v>0</v>
      </c>
      <c r="O275" s="42">
        <v>0</v>
      </c>
      <c r="P275" s="42">
        <v>0</v>
      </c>
      <c r="Q275" s="42">
        <v>0</v>
      </c>
      <c r="R275" s="85">
        <v>0</v>
      </c>
      <c r="S275" s="86">
        <f t="shared" si="162"/>
        <v>0</v>
      </c>
      <c r="U275" s="105" t="s">
        <v>59</v>
      </c>
      <c r="V275" s="117">
        <v>0</v>
      </c>
      <c r="W275" s="117">
        <v>0</v>
      </c>
      <c r="X275" s="117">
        <v>0</v>
      </c>
      <c r="Y275" s="117">
        <v>0</v>
      </c>
      <c r="Z275" s="117">
        <v>0</v>
      </c>
      <c r="AA275" s="117">
        <v>0</v>
      </c>
      <c r="AB275" s="117">
        <v>0</v>
      </c>
      <c r="AC275" s="118">
        <v>0</v>
      </c>
      <c r="AD275" s="117">
        <v>0</v>
      </c>
      <c r="AE275" s="117">
        <v>0</v>
      </c>
      <c r="AF275" s="117">
        <v>0</v>
      </c>
      <c r="AG275" s="117">
        <v>0</v>
      </c>
      <c r="AH275" s="117">
        <v>0</v>
      </c>
      <c r="AI275" s="120">
        <f t="shared" si="163"/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</row>
    <row r="276" spans="1:71" ht="15">
      <c r="A276" s="26" t="s">
        <v>17</v>
      </c>
      <c r="B276" s="39">
        <v>0</v>
      </c>
      <c r="C276" s="39">
        <v>0</v>
      </c>
      <c r="D276" s="39">
        <v>0</v>
      </c>
      <c r="E276" s="39">
        <v>0</v>
      </c>
      <c r="F276" s="411"/>
      <c r="G276" s="39">
        <v>0</v>
      </c>
      <c r="H276" s="40">
        <v>0</v>
      </c>
      <c r="I276" s="41">
        <f t="shared" si="161"/>
        <v>0</v>
      </c>
      <c r="K276" s="74" t="s">
        <v>17</v>
      </c>
      <c r="L276" s="87">
        <v>0</v>
      </c>
      <c r="M276" s="87">
        <v>0</v>
      </c>
      <c r="N276" s="87">
        <v>0</v>
      </c>
      <c r="O276" s="87">
        <v>0</v>
      </c>
      <c r="P276" s="87">
        <v>0</v>
      </c>
      <c r="Q276" s="87">
        <v>0</v>
      </c>
      <c r="R276" s="88">
        <v>0</v>
      </c>
      <c r="S276" s="89">
        <f t="shared" si="162"/>
        <v>0</v>
      </c>
      <c r="U276" s="104" t="s">
        <v>17</v>
      </c>
      <c r="V276" s="121">
        <v>0</v>
      </c>
      <c r="W276" s="121">
        <v>0</v>
      </c>
      <c r="X276" s="121">
        <v>0</v>
      </c>
      <c r="Y276" s="121">
        <v>0</v>
      </c>
      <c r="Z276" s="121">
        <v>0</v>
      </c>
      <c r="AA276" s="121">
        <v>0</v>
      </c>
      <c r="AB276" s="121">
        <v>0</v>
      </c>
      <c r="AC276" s="122">
        <v>0</v>
      </c>
      <c r="AD276" s="121">
        <v>0</v>
      </c>
      <c r="AE276" s="121">
        <v>0</v>
      </c>
      <c r="AF276" s="121">
        <v>0</v>
      </c>
      <c r="AG276" s="121">
        <v>0</v>
      </c>
      <c r="AH276" s="121">
        <v>0</v>
      </c>
      <c r="AI276" s="123">
        <f t="shared" si="163"/>
        <v>0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</row>
    <row r="277" spans="1:71" ht="15">
      <c r="A277" s="27" t="s">
        <v>139</v>
      </c>
      <c r="B277" s="42">
        <v>0</v>
      </c>
      <c r="C277" s="42">
        <v>0</v>
      </c>
      <c r="D277" s="42">
        <v>0</v>
      </c>
      <c r="E277" s="42">
        <v>0</v>
      </c>
      <c r="F277" s="411"/>
      <c r="G277" s="42">
        <v>0</v>
      </c>
      <c r="H277" s="43">
        <v>0</v>
      </c>
      <c r="I277" s="38">
        <f t="shared" si="161"/>
        <v>0</v>
      </c>
      <c r="K277" s="75" t="s">
        <v>139</v>
      </c>
      <c r="L277" s="42">
        <v>0</v>
      </c>
      <c r="M277" s="42">
        <v>0</v>
      </c>
      <c r="N277" s="42">
        <v>0</v>
      </c>
      <c r="O277" s="42">
        <v>0</v>
      </c>
      <c r="P277" s="42">
        <v>0</v>
      </c>
      <c r="Q277" s="42">
        <v>0</v>
      </c>
      <c r="R277" s="85">
        <v>0</v>
      </c>
      <c r="S277" s="86">
        <f t="shared" si="162"/>
        <v>0</v>
      </c>
      <c r="U277" s="105" t="s">
        <v>139</v>
      </c>
      <c r="V277" s="117">
        <v>0</v>
      </c>
      <c r="W277" s="117">
        <v>0</v>
      </c>
      <c r="X277" s="117">
        <v>0</v>
      </c>
      <c r="Y277" s="117">
        <v>0</v>
      </c>
      <c r="Z277" s="117">
        <v>0</v>
      </c>
      <c r="AA277" s="117">
        <v>0</v>
      </c>
      <c r="AB277" s="117">
        <v>0</v>
      </c>
      <c r="AC277" s="118">
        <v>0</v>
      </c>
      <c r="AD277" s="117">
        <v>0</v>
      </c>
      <c r="AE277" s="117">
        <v>0</v>
      </c>
      <c r="AF277" s="117">
        <v>0</v>
      </c>
      <c r="AG277" s="117">
        <v>0</v>
      </c>
      <c r="AH277" s="117">
        <v>0</v>
      </c>
      <c r="AI277" s="120">
        <f t="shared" si="163"/>
        <v>0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</row>
    <row r="278" spans="1:71" ht="15">
      <c r="A278" s="26" t="s">
        <v>25</v>
      </c>
      <c r="B278" s="39">
        <v>0</v>
      </c>
      <c r="C278" s="39">
        <v>0</v>
      </c>
      <c r="D278" s="39">
        <v>0</v>
      </c>
      <c r="E278" s="39">
        <v>0</v>
      </c>
      <c r="F278" s="411"/>
      <c r="G278" s="39">
        <v>0</v>
      </c>
      <c r="H278" s="40">
        <v>0</v>
      </c>
      <c r="I278" s="41">
        <f t="shared" si="161"/>
        <v>0</v>
      </c>
      <c r="K278" s="74" t="s">
        <v>25</v>
      </c>
      <c r="L278" s="87">
        <v>0</v>
      </c>
      <c r="M278" s="87">
        <v>0</v>
      </c>
      <c r="N278" s="87">
        <v>0</v>
      </c>
      <c r="O278" s="87">
        <v>0</v>
      </c>
      <c r="P278" s="87">
        <v>0</v>
      </c>
      <c r="Q278" s="87">
        <v>0</v>
      </c>
      <c r="R278" s="88">
        <v>0</v>
      </c>
      <c r="S278" s="89">
        <f t="shared" si="162"/>
        <v>0</v>
      </c>
      <c r="U278" s="104" t="s">
        <v>25</v>
      </c>
      <c r="V278" s="121">
        <v>0</v>
      </c>
      <c r="W278" s="121">
        <v>0</v>
      </c>
      <c r="X278" s="121">
        <v>0</v>
      </c>
      <c r="Y278" s="121">
        <v>0</v>
      </c>
      <c r="Z278" s="121">
        <v>0</v>
      </c>
      <c r="AA278" s="121">
        <v>0</v>
      </c>
      <c r="AB278" s="121">
        <v>0</v>
      </c>
      <c r="AC278" s="122">
        <v>0</v>
      </c>
      <c r="AD278" s="121">
        <v>0</v>
      </c>
      <c r="AE278" s="121">
        <v>0</v>
      </c>
      <c r="AF278" s="121">
        <v>0</v>
      </c>
      <c r="AG278" s="121">
        <v>0</v>
      </c>
      <c r="AH278" s="121">
        <v>0</v>
      </c>
      <c r="AI278" s="123">
        <f t="shared" si="163"/>
        <v>0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</row>
    <row r="279" spans="1:71" ht="15">
      <c r="A279" s="27" t="s">
        <v>24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 t="shared" si="161"/>
        <v>0</v>
      </c>
      <c r="K279" s="75" t="s">
        <v>24</v>
      </c>
      <c r="L279" s="42">
        <v>0</v>
      </c>
      <c r="M279" s="42">
        <v>0</v>
      </c>
      <c r="N279" s="42">
        <v>0</v>
      </c>
      <c r="O279" s="42">
        <v>0</v>
      </c>
      <c r="P279" s="42">
        <v>0</v>
      </c>
      <c r="Q279" s="42">
        <v>0</v>
      </c>
      <c r="R279" s="85">
        <v>0</v>
      </c>
      <c r="S279" s="86">
        <f t="shared" si="162"/>
        <v>0</v>
      </c>
      <c r="U279" s="105" t="s">
        <v>24</v>
      </c>
      <c r="V279" s="117">
        <v>0</v>
      </c>
      <c r="W279" s="117">
        <v>0</v>
      </c>
      <c r="X279" s="117">
        <v>0</v>
      </c>
      <c r="Y279" s="117">
        <v>0</v>
      </c>
      <c r="Z279" s="117">
        <v>0</v>
      </c>
      <c r="AA279" s="117">
        <v>0</v>
      </c>
      <c r="AB279" s="117">
        <v>0</v>
      </c>
      <c r="AC279" s="118">
        <v>0</v>
      </c>
      <c r="AD279" s="117">
        <v>0</v>
      </c>
      <c r="AE279" s="117">
        <v>0</v>
      </c>
      <c r="AF279" s="117">
        <v>0</v>
      </c>
      <c r="AG279" s="117">
        <v>0</v>
      </c>
      <c r="AH279" s="117">
        <v>0</v>
      </c>
      <c r="AI279" s="120">
        <f t="shared" si="163"/>
        <v>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</row>
    <row r="280" spans="1:71" ht="15">
      <c r="A280" s="26" t="s">
        <v>60</v>
      </c>
      <c r="B280" s="39">
        <v>0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161"/>
        <v>0</v>
      </c>
      <c r="K280" s="74" t="s">
        <v>60</v>
      </c>
      <c r="L280" s="87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8">
        <v>0</v>
      </c>
      <c r="S280" s="89">
        <f t="shared" si="162"/>
        <v>0</v>
      </c>
      <c r="U280" s="104" t="s">
        <v>60</v>
      </c>
      <c r="V280" s="121">
        <v>0</v>
      </c>
      <c r="W280" s="121">
        <v>0</v>
      </c>
      <c r="X280" s="121">
        <v>0</v>
      </c>
      <c r="Y280" s="121">
        <v>0</v>
      </c>
      <c r="Z280" s="121">
        <v>0</v>
      </c>
      <c r="AA280" s="121">
        <v>0</v>
      </c>
      <c r="AB280" s="121">
        <v>0</v>
      </c>
      <c r="AC280" s="122">
        <v>0</v>
      </c>
      <c r="AD280" s="121">
        <v>0</v>
      </c>
      <c r="AE280" s="121">
        <v>0</v>
      </c>
      <c r="AF280" s="121">
        <v>0</v>
      </c>
      <c r="AG280" s="121">
        <v>0</v>
      </c>
      <c r="AH280" s="121">
        <v>0</v>
      </c>
      <c r="AI280" s="123">
        <f t="shared" si="163"/>
        <v>0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</row>
    <row r="281" spans="1:71" ht="15">
      <c r="A281" s="27" t="s">
        <v>22</v>
      </c>
      <c r="B281" s="42">
        <v>0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161"/>
        <v>0</v>
      </c>
      <c r="K281" s="75" t="s">
        <v>22</v>
      </c>
      <c r="L281" s="42">
        <v>0</v>
      </c>
      <c r="M281" s="42">
        <v>0</v>
      </c>
      <c r="N281" s="42">
        <v>0</v>
      </c>
      <c r="O281" s="42">
        <v>0</v>
      </c>
      <c r="P281" s="42">
        <v>0</v>
      </c>
      <c r="Q281" s="42">
        <v>0</v>
      </c>
      <c r="R281" s="85">
        <v>0</v>
      </c>
      <c r="S281" s="86">
        <f t="shared" si="162"/>
        <v>0</v>
      </c>
      <c r="U281" s="105" t="s">
        <v>22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v>0</v>
      </c>
      <c r="AB281" s="117">
        <v>0</v>
      </c>
      <c r="AC281" s="118">
        <v>0</v>
      </c>
      <c r="AD281" s="117">
        <v>0</v>
      </c>
      <c r="AE281" s="117">
        <v>0</v>
      </c>
      <c r="AF281" s="117">
        <v>0</v>
      </c>
      <c r="AG281" s="117">
        <v>0</v>
      </c>
      <c r="AH281" s="117">
        <v>0</v>
      </c>
      <c r="AI281" s="120">
        <f t="shared" si="163"/>
        <v>0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</row>
    <row r="282" spans="1:71" ht="15">
      <c r="A282" s="26" t="s">
        <v>21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161"/>
        <v>0</v>
      </c>
      <c r="K282" s="74" t="s">
        <v>21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s="87">
        <v>0</v>
      </c>
      <c r="R282" s="88">
        <v>0</v>
      </c>
      <c r="S282" s="89">
        <f t="shared" si="162"/>
        <v>0</v>
      </c>
      <c r="U282" s="104" t="s">
        <v>61</v>
      </c>
      <c r="V282" s="121">
        <v>0</v>
      </c>
      <c r="W282" s="121">
        <v>0</v>
      </c>
      <c r="X282" s="121">
        <v>0</v>
      </c>
      <c r="Y282" s="121">
        <v>0</v>
      </c>
      <c r="Z282" s="121">
        <v>0</v>
      </c>
      <c r="AA282" s="121">
        <v>0</v>
      </c>
      <c r="AB282" s="121">
        <v>0</v>
      </c>
      <c r="AC282" s="122">
        <v>0</v>
      </c>
      <c r="AD282" s="121">
        <v>0</v>
      </c>
      <c r="AE282" s="121">
        <v>0</v>
      </c>
      <c r="AF282" s="121">
        <v>0</v>
      </c>
      <c r="AG282" s="121">
        <v>0</v>
      </c>
      <c r="AH282" s="121">
        <v>0</v>
      </c>
      <c r="AI282" s="123">
        <f t="shared" si="163"/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</row>
    <row r="283" spans="1:71" ht="15">
      <c r="A283" s="28" t="s">
        <v>64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161"/>
        <v>0</v>
      </c>
      <c r="K283" s="76" t="s">
        <v>64</v>
      </c>
      <c r="L283" s="42">
        <v>0</v>
      </c>
      <c r="M283" s="42">
        <v>0</v>
      </c>
      <c r="N283" s="42">
        <v>0</v>
      </c>
      <c r="O283" s="42">
        <v>0</v>
      </c>
      <c r="P283" s="42">
        <v>0</v>
      </c>
      <c r="Q283" s="42">
        <v>0</v>
      </c>
      <c r="R283" s="85">
        <v>0</v>
      </c>
      <c r="S283" s="86">
        <f t="shared" si="162"/>
        <v>0</v>
      </c>
      <c r="U283" s="106" t="s">
        <v>62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8">
        <v>0</v>
      </c>
      <c r="AD283" s="119">
        <v>0</v>
      </c>
      <c r="AE283" s="119">
        <v>0</v>
      </c>
      <c r="AF283" s="119">
        <v>0</v>
      </c>
      <c r="AG283" s="119">
        <v>0</v>
      </c>
      <c r="AH283" s="119">
        <v>0</v>
      </c>
      <c r="AI283" s="120">
        <f t="shared" si="163"/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</row>
    <row r="284" spans="1:71">
      <c r="A284" s="56" t="s">
        <v>23</v>
      </c>
      <c r="B284" s="60">
        <v>0</v>
      </c>
      <c r="C284" s="60">
        <v>0</v>
      </c>
      <c r="D284" s="60">
        <v>0</v>
      </c>
      <c r="E284" s="60">
        <v>0</v>
      </c>
      <c r="F284" s="411"/>
      <c r="G284" s="60">
        <v>0</v>
      </c>
      <c r="H284" s="61">
        <v>0</v>
      </c>
      <c r="I284" s="62">
        <f t="shared" si="161"/>
        <v>0</v>
      </c>
      <c r="K284" s="77" t="s">
        <v>23</v>
      </c>
      <c r="L284" s="90">
        <v>0</v>
      </c>
      <c r="M284" s="90">
        <v>0</v>
      </c>
      <c r="N284" s="90">
        <v>0</v>
      </c>
      <c r="O284" s="90">
        <v>0</v>
      </c>
      <c r="P284" s="90">
        <v>0</v>
      </c>
      <c r="Q284" s="90">
        <v>0</v>
      </c>
      <c r="R284" s="91">
        <v>0</v>
      </c>
      <c r="S284" s="92">
        <f t="shared" si="162"/>
        <v>0</v>
      </c>
      <c r="U284" s="107" t="s">
        <v>66</v>
      </c>
      <c r="V284" s="124">
        <v>0</v>
      </c>
      <c r="W284" s="124">
        <v>0</v>
      </c>
      <c r="X284" s="124">
        <v>0</v>
      </c>
      <c r="Y284" s="124">
        <v>0</v>
      </c>
      <c r="Z284" s="124">
        <v>0</v>
      </c>
      <c r="AA284" s="124">
        <v>0</v>
      </c>
      <c r="AB284" s="124">
        <v>0</v>
      </c>
      <c r="AC284" s="124">
        <v>0</v>
      </c>
      <c r="AD284" s="124">
        <v>0</v>
      </c>
      <c r="AE284" s="124">
        <v>0</v>
      </c>
      <c r="AF284" s="124">
        <v>0</v>
      </c>
      <c r="AG284" s="124">
        <v>0</v>
      </c>
      <c r="AH284" s="125">
        <v>0</v>
      </c>
      <c r="AI284" s="126">
        <f t="shared" si="163"/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</row>
    <row r="285" spans="1:71">
      <c r="A285" s="57" t="s">
        <v>19</v>
      </c>
      <c r="B285" s="63">
        <v>0</v>
      </c>
      <c r="C285" s="63">
        <v>0</v>
      </c>
      <c r="D285" s="63">
        <v>0</v>
      </c>
      <c r="E285" s="63">
        <v>0</v>
      </c>
      <c r="F285" s="411"/>
      <c r="G285" s="63">
        <v>0</v>
      </c>
      <c r="H285" s="64">
        <v>0</v>
      </c>
      <c r="I285" s="65">
        <f t="shared" si="161"/>
        <v>0</v>
      </c>
      <c r="K285" s="78" t="s">
        <v>19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93">
        <v>0</v>
      </c>
      <c r="S285" s="94">
        <f t="shared" si="162"/>
        <v>0</v>
      </c>
      <c r="U285" s="108" t="s">
        <v>19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8">
        <v>0</v>
      </c>
      <c r="AE285" s="128">
        <v>0</v>
      </c>
      <c r="AF285" s="128">
        <v>0</v>
      </c>
      <c r="AG285" s="128">
        <v>0</v>
      </c>
      <c r="AH285" s="128">
        <v>0</v>
      </c>
      <c r="AI285" s="129">
        <f t="shared" si="163"/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</row>
    <row r="286" spans="1:71">
      <c r="A286" s="56" t="s">
        <v>20</v>
      </c>
      <c r="B286" s="60">
        <v>0</v>
      </c>
      <c r="C286" s="60">
        <v>0</v>
      </c>
      <c r="D286" s="60">
        <v>0</v>
      </c>
      <c r="E286" s="60">
        <v>0</v>
      </c>
      <c r="F286" s="411"/>
      <c r="G286" s="60">
        <v>0</v>
      </c>
      <c r="H286" s="61">
        <v>0</v>
      </c>
      <c r="I286" s="62">
        <f t="shared" si="161"/>
        <v>0</v>
      </c>
      <c r="K286" s="77" t="s">
        <v>20</v>
      </c>
      <c r="L286" s="90">
        <v>0</v>
      </c>
      <c r="M286" s="90">
        <v>0</v>
      </c>
      <c r="N286" s="90">
        <v>0</v>
      </c>
      <c r="O286" s="90">
        <v>0</v>
      </c>
      <c r="P286" s="90">
        <v>0</v>
      </c>
      <c r="Q286" s="90">
        <v>0</v>
      </c>
      <c r="R286" s="91">
        <v>0</v>
      </c>
      <c r="S286" s="92">
        <f t="shared" si="162"/>
        <v>0</v>
      </c>
      <c r="U286" s="107" t="s">
        <v>20</v>
      </c>
      <c r="V286" s="124">
        <v>0</v>
      </c>
      <c r="W286" s="124">
        <v>0</v>
      </c>
      <c r="X286" s="124">
        <v>0</v>
      </c>
      <c r="Y286" s="124">
        <v>0</v>
      </c>
      <c r="Z286" s="124">
        <v>0</v>
      </c>
      <c r="AA286" s="124">
        <v>0</v>
      </c>
      <c r="AB286" s="124">
        <v>0</v>
      </c>
      <c r="AC286" s="124">
        <v>0</v>
      </c>
      <c r="AD286" s="124">
        <v>0</v>
      </c>
      <c r="AE286" s="124">
        <v>0</v>
      </c>
      <c r="AF286" s="124">
        <v>0</v>
      </c>
      <c r="AG286" s="124">
        <v>0</v>
      </c>
      <c r="AH286" s="125">
        <v>0</v>
      </c>
      <c r="AI286" s="126">
        <f t="shared" si="163"/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</row>
    <row r="287" spans="1:71" ht="15" thickBot="1">
      <c r="A287" s="58" t="s">
        <v>11</v>
      </c>
      <c r="B287" s="52">
        <v>0</v>
      </c>
      <c r="C287" s="52">
        <v>0</v>
      </c>
      <c r="D287" s="52">
        <v>0</v>
      </c>
      <c r="E287" s="52">
        <v>0</v>
      </c>
      <c r="F287" s="412"/>
      <c r="G287" s="52">
        <v>0</v>
      </c>
      <c r="H287" s="66">
        <v>0</v>
      </c>
      <c r="I287" s="67">
        <f t="shared" si="161"/>
        <v>0</v>
      </c>
      <c r="K287" s="79" t="s">
        <v>11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95">
        <v>0</v>
      </c>
      <c r="S287" s="96">
        <f t="shared" si="162"/>
        <v>0</v>
      </c>
      <c r="U287" s="108" t="s">
        <v>11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8">
        <v>0</v>
      </c>
      <c r="AE287" s="128">
        <v>0</v>
      </c>
      <c r="AF287" s="128">
        <v>0</v>
      </c>
      <c r="AG287" s="128">
        <v>0</v>
      </c>
      <c r="AH287" s="128">
        <v>0</v>
      </c>
      <c r="AI287" s="129">
        <f t="shared" si="163"/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</row>
    <row r="288" spans="1:71" ht="15">
      <c r="A288" s="33" t="s">
        <v>26</v>
      </c>
      <c r="B288" s="68">
        <f>SUM(B267:B283)</f>
        <v>0</v>
      </c>
      <c r="C288" s="68">
        <f t="shared" ref="C288:I288" si="164">SUM(C267:C283)</f>
        <v>0</v>
      </c>
      <c r="D288" s="68">
        <f t="shared" si="164"/>
        <v>0</v>
      </c>
      <c r="E288" s="68">
        <f t="shared" si="164"/>
        <v>3.2433511647851493E-3</v>
      </c>
      <c r="F288" s="68">
        <f t="shared" si="164"/>
        <v>0</v>
      </c>
      <c r="G288" s="68">
        <f t="shared" si="164"/>
        <v>0</v>
      </c>
      <c r="H288" s="69">
        <f t="shared" si="164"/>
        <v>0</v>
      </c>
      <c r="I288" s="38">
        <f t="shared" si="164"/>
        <v>3.2433511647851493E-3</v>
      </c>
      <c r="K288" s="80" t="s">
        <v>26</v>
      </c>
      <c r="L288" s="68">
        <f>SUM(L267:L283)</f>
        <v>0</v>
      </c>
      <c r="M288" s="68">
        <f t="shared" ref="M288:S288" si="165">SUM(M267:M283)</f>
        <v>0</v>
      </c>
      <c r="N288" s="68">
        <f t="shared" si="165"/>
        <v>0</v>
      </c>
      <c r="O288" s="68">
        <f t="shared" si="165"/>
        <v>3.2433511647851493E-3</v>
      </c>
      <c r="P288" s="68">
        <f t="shared" si="165"/>
        <v>0</v>
      </c>
      <c r="Q288" s="68">
        <f t="shared" si="165"/>
        <v>0</v>
      </c>
      <c r="R288" s="69">
        <f t="shared" si="165"/>
        <v>0</v>
      </c>
      <c r="S288" s="97">
        <f t="shared" si="165"/>
        <v>3.2433511647851493E-3</v>
      </c>
      <c r="T288" s="1" t="str">
        <f>IF(ABS(S288-AI288)&gt;0.01,S288-AI288,"")</f>
        <v/>
      </c>
      <c r="U288" s="111" t="s">
        <v>63</v>
      </c>
      <c r="V288" s="130">
        <f>SUM(V267:V283)</f>
        <v>0</v>
      </c>
      <c r="W288" s="130">
        <f t="shared" ref="W288:AH288" si="166">SUM(W267:W283)</f>
        <v>0</v>
      </c>
      <c r="X288" s="130">
        <f t="shared" si="166"/>
        <v>0</v>
      </c>
      <c r="Y288" s="130">
        <f t="shared" si="166"/>
        <v>0</v>
      </c>
      <c r="Z288" s="130">
        <f t="shared" si="166"/>
        <v>0</v>
      </c>
      <c r="AA288" s="130">
        <f t="shared" si="166"/>
        <v>3.2433511647851493E-3</v>
      </c>
      <c r="AB288" s="130">
        <f t="shared" si="166"/>
        <v>0</v>
      </c>
      <c r="AC288" s="130">
        <f t="shared" si="166"/>
        <v>0</v>
      </c>
      <c r="AD288" s="131">
        <f t="shared" si="166"/>
        <v>0</v>
      </c>
      <c r="AE288" s="131">
        <f t="shared" si="166"/>
        <v>0</v>
      </c>
      <c r="AF288" s="131">
        <f t="shared" si="166"/>
        <v>0</v>
      </c>
      <c r="AG288" s="131">
        <f t="shared" si="166"/>
        <v>0</v>
      </c>
      <c r="AH288" s="131">
        <f t="shared" si="166"/>
        <v>0</v>
      </c>
      <c r="AI288" s="132">
        <f>SUM(V288:AC288)</f>
        <v>3.2433511647851493E-3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</row>
    <row r="289" spans="1:71" s="9" customFormat="1" ht="15" thickBot="1">
      <c r="A289" s="30" t="s">
        <v>88</v>
      </c>
      <c r="B289" s="47">
        <f>IF($I288=0,"-",B288/$I288)</f>
        <v>0</v>
      </c>
      <c r="C289" s="47">
        <f t="shared" ref="C289:H289" si="167">IF($I288=0,"-",C288/$I288)</f>
        <v>0</v>
      </c>
      <c r="D289" s="47">
        <f t="shared" si="167"/>
        <v>0</v>
      </c>
      <c r="E289" s="47">
        <f t="shared" si="167"/>
        <v>1</v>
      </c>
      <c r="F289" s="47">
        <f t="shared" si="167"/>
        <v>0</v>
      </c>
      <c r="G289" s="47">
        <f t="shared" si="167"/>
        <v>0</v>
      </c>
      <c r="H289" s="70">
        <f t="shared" si="167"/>
        <v>0</v>
      </c>
      <c r="I289" s="48">
        <f>SUM(B289:H289)</f>
        <v>1</v>
      </c>
      <c r="J289" s="1"/>
      <c r="K289" s="81" t="s">
        <v>88</v>
      </c>
      <c r="L289" s="98">
        <f>IF($S288=0,"-",L288/$S288)</f>
        <v>0</v>
      </c>
      <c r="M289" s="98">
        <f t="shared" ref="M289:R289" si="168">IF($S288=0,"-",M288/$S288)</f>
        <v>0</v>
      </c>
      <c r="N289" s="98">
        <f t="shared" si="168"/>
        <v>0</v>
      </c>
      <c r="O289" s="98">
        <f t="shared" si="168"/>
        <v>1</v>
      </c>
      <c r="P289" s="98">
        <f t="shared" si="168"/>
        <v>0</v>
      </c>
      <c r="Q289" s="98">
        <f t="shared" si="168"/>
        <v>0</v>
      </c>
      <c r="R289" s="99">
        <f t="shared" si="168"/>
        <v>0</v>
      </c>
      <c r="S289" s="100">
        <f>SUM(L289:R289)</f>
        <v>1</v>
      </c>
      <c r="T289" s="1"/>
      <c r="U289" s="112" t="s">
        <v>88</v>
      </c>
      <c r="V289" s="133">
        <f>+V288/$AI288</f>
        <v>0</v>
      </c>
      <c r="W289" s="133">
        <f t="shared" ref="W289:AH289" si="169">+W288/$AI288</f>
        <v>0</v>
      </c>
      <c r="X289" s="133">
        <f t="shared" si="169"/>
        <v>0</v>
      </c>
      <c r="Y289" s="133">
        <f t="shared" si="169"/>
        <v>0</v>
      </c>
      <c r="Z289" s="133">
        <f t="shared" si="169"/>
        <v>0</v>
      </c>
      <c r="AA289" s="133">
        <f t="shared" si="169"/>
        <v>1</v>
      </c>
      <c r="AB289" s="133">
        <f t="shared" si="169"/>
        <v>0</v>
      </c>
      <c r="AC289" s="133">
        <f t="shared" si="169"/>
        <v>0</v>
      </c>
      <c r="AD289" s="133">
        <f t="shared" si="169"/>
        <v>0</v>
      </c>
      <c r="AE289" s="133">
        <f t="shared" si="169"/>
        <v>0</v>
      </c>
      <c r="AF289" s="133">
        <f t="shared" si="169"/>
        <v>0</v>
      </c>
      <c r="AG289" s="133">
        <f t="shared" si="169"/>
        <v>0</v>
      </c>
      <c r="AH289" s="133">
        <f t="shared" si="169"/>
        <v>0</v>
      </c>
      <c r="AI289" s="134">
        <f>SUM(V289:AC289)</f>
        <v>1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</row>
    <row r="290" spans="1:71" ht="15" thickBot="1">
      <c r="A290" s="31"/>
      <c r="B290" s="31"/>
      <c r="C290" s="31"/>
      <c r="D290" s="31"/>
      <c r="E290" s="31"/>
      <c r="F290" s="31"/>
      <c r="G290" s="31"/>
      <c r="H290" s="31"/>
      <c r="I290" s="31"/>
      <c r="K290" s="31"/>
      <c r="L290" s="31"/>
      <c r="M290" s="31"/>
      <c r="N290" s="31"/>
      <c r="O290" s="31"/>
      <c r="P290" s="31"/>
      <c r="Q290" s="31"/>
      <c r="R290" s="31"/>
      <c r="S290" s="31"/>
      <c r="U290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</row>
    <row r="291" spans="1:71" ht="30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  <c r="K291" s="415" t="s">
        <v>38</v>
      </c>
      <c r="L291" s="83" t="s">
        <v>0</v>
      </c>
      <c r="M291" s="83" t="s">
        <v>1</v>
      </c>
      <c r="N291" s="83" t="s">
        <v>2</v>
      </c>
      <c r="O291" s="83" t="s">
        <v>3</v>
      </c>
      <c r="P291" s="83" t="s">
        <v>27</v>
      </c>
      <c r="Q291" s="83" t="s">
        <v>4</v>
      </c>
      <c r="R291" s="83" t="s">
        <v>5</v>
      </c>
      <c r="S291" s="84" t="s">
        <v>6</v>
      </c>
      <c r="U291" s="417" t="s">
        <v>38</v>
      </c>
      <c r="V291" s="114" t="s">
        <v>74</v>
      </c>
      <c r="W291" s="114" t="s">
        <v>75</v>
      </c>
      <c r="X291" s="114" t="s">
        <v>4</v>
      </c>
      <c r="Y291" s="114" t="s">
        <v>1</v>
      </c>
      <c r="Z291" s="114" t="s">
        <v>2</v>
      </c>
      <c r="AA291" s="114" t="s">
        <v>3</v>
      </c>
      <c r="AB291" s="114" t="s">
        <v>55</v>
      </c>
      <c r="AC291" s="114" t="s">
        <v>68</v>
      </c>
      <c r="AD291" s="115" t="s">
        <v>76</v>
      </c>
      <c r="AE291" s="115" t="s">
        <v>83</v>
      </c>
      <c r="AF291" s="115" t="s">
        <v>77</v>
      </c>
      <c r="AG291" s="115" t="s">
        <v>84</v>
      </c>
      <c r="AH291" s="115" t="s">
        <v>85</v>
      </c>
      <c r="AI291" s="116" t="s">
        <v>63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</row>
    <row r="292" spans="1:71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  <c r="K292" s="416" t="s">
        <v>38</v>
      </c>
      <c r="L292" s="389" t="s">
        <v>69</v>
      </c>
      <c r="M292" s="390"/>
      <c r="N292" s="390"/>
      <c r="O292" s="390"/>
      <c r="P292" s="390"/>
      <c r="Q292" s="390"/>
      <c r="R292" s="390"/>
      <c r="S292" s="391"/>
      <c r="U292" s="418" t="s">
        <v>38</v>
      </c>
      <c r="V292" s="413" t="s">
        <v>69</v>
      </c>
      <c r="W292" s="413"/>
      <c r="X292" s="413"/>
      <c r="Y292" s="413"/>
      <c r="Z292" s="413"/>
      <c r="AA292" s="413"/>
      <c r="AB292" s="413"/>
      <c r="AC292" s="413"/>
      <c r="AD292" s="413"/>
      <c r="AE292" s="413"/>
      <c r="AF292" s="413"/>
      <c r="AG292" s="413"/>
      <c r="AH292" s="413"/>
      <c r="AI292" s="41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</row>
    <row r="293" spans="1:71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  <c r="K293" s="82" t="s">
        <v>7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101">
        <v>0</v>
      </c>
      <c r="S293" s="102">
        <f>SUM(L293:R293)</f>
        <v>0</v>
      </c>
      <c r="U293" s="103" t="s">
        <v>7</v>
      </c>
      <c r="V293" s="117">
        <v>0</v>
      </c>
      <c r="W293" s="117">
        <v>0</v>
      </c>
      <c r="X293" s="117">
        <v>0</v>
      </c>
      <c r="Y293" s="117">
        <v>0</v>
      </c>
      <c r="Z293" s="117">
        <v>0</v>
      </c>
      <c r="AA293" s="117">
        <v>0</v>
      </c>
      <c r="AB293" s="117">
        <v>0</v>
      </c>
      <c r="AC293" s="118">
        <v>0</v>
      </c>
      <c r="AD293" s="119">
        <v>0</v>
      </c>
      <c r="AE293" s="119">
        <v>0</v>
      </c>
      <c r="AF293" s="119">
        <v>0</v>
      </c>
      <c r="AG293" s="119">
        <v>0</v>
      </c>
      <c r="AH293" s="119">
        <v>0</v>
      </c>
      <c r="AI293" s="120">
        <f>SUM(V293:AC293)</f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</row>
    <row r="294" spans="1:71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3" si="170">SUM(B294:H294)</f>
        <v>0</v>
      </c>
      <c r="K294" s="74" t="s">
        <v>8</v>
      </c>
      <c r="L294" s="87">
        <v>0</v>
      </c>
      <c r="M294" s="87">
        <v>0</v>
      </c>
      <c r="N294" s="87">
        <v>0</v>
      </c>
      <c r="O294" s="87">
        <v>0</v>
      </c>
      <c r="P294" s="87">
        <v>0</v>
      </c>
      <c r="Q294" s="87">
        <v>0</v>
      </c>
      <c r="R294" s="88">
        <v>0</v>
      </c>
      <c r="S294" s="89">
        <f t="shared" ref="S294:S313" si="171">SUM(L294:R294)</f>
        <v>0</v>
      </c>
      <c r="U294" s="104" t="s">
        <v>8</v>
      </c>
      <c r="V294" s="121">
        <v>0</v>
      </c>
      <c r="W294" s="121">
        <v>0</v>
      </c>
      <c r="X294" s="121">
        <v>0</v>
      </c>
      <c r="Y294" s="121">
        <v>0</v>
      </c>
      <c r="Z294" s="121">
        <v>0</v>
      </c>
      <c r="AA294" s="121">
        <v>0</v>
      </c>
      <c r="AB294" s="121">
        <v>0</v>
      </c>
      <c r="AC294" s="122">
        <v>0</v>
      </c>
      <c r="AD294" s="121">
        <v>0</v>
      </c>
      <c r="AE294" s="121">
        <v>0</v>
      </c>
      <c r="AF294" s="121">
        <v>0</v>
      </c>
      <c r="AG294" s="121">
        <v>0</v>
      </c>
      <c r="AH294" s="121">
        <v>0</v>
      </c>
      <c r="AI294" s="123">
        <f t="shared" ref="AI294:AI313" si="172">SUM(V294:AC294)</f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</row>
    <row r="295" spans="1:71" ht="15" customHeight="1">
      <c r="A295" s="27" t="s">
        <v>10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170"/>
        <v>0</v>
      </c>
      <c r="K295" s="75" t="s">
        <v>10</v>
      </c>
      <c r="L295" s="42">
        <v>0</v>
      </c>
      <c r="M295" s="42">
        <v>0</v>
      </c>
      <c r="N295" s="42">
        <v>0</v>
      </c>
      <c r="O295" s="42">
        <v>0</v>
      </c>
      <c r="P295" s="42">
        <v>0</v>
      </c>
      <c r="Q295" s="42">
        <v>0</v>
      </c>
      <c r="R295" s="85">
        <v>0</v>
      </c>
      <c r="S295" s="86">
        <f t="shared" si="171"/>
        <v>0</v>
      </c>
      <c r="U295" s="105" t="s">
        <v>10</v>
      </c>
      <c r="V295" s="117">
        <v>0</v>
      </c>
      <c r="W295" s="117">
        <v>0</v>
      </c>
      <c r="X295" s="117">
        <v>0</v>
      </c>
      <c r="Y295" s="117">
        <v>0</v>
      </c>
      <c r="Z295" s="117">
        <v>0</v>
      </c>
      <c r="AA295" s="117">
        <v>0</v>
      </c>
      <c r="AB295" s="117">
        <v>0</v>
      </c>
      <c r="AC295" s="118">
        <v>0</v>
      </c>
      <c r="AD295" s="119">
        <v>0</v>
      </c>
      <c r="AE295" s="119">
        <v>0</v>
      </c>
      <c r="AF295" s="119">
        <v>0</v>
      </c>
      <c r="AG295" s="119">
        <v>0</v>
      </c>
      <c r="AH295" s="119">
        <v>0</v>
      </c>
      <c r="AI295" s="120">
        <f t="shared" si="172"/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</row>
    <row r="296" spans="1:71" ht="15" customHeight="1">
      <c r="A296" s="26" t="s">
        <v>56</v>
      </c>
      <c r="B296" s="39">
        <v>0</v>
      </c>
      <c r="C296" s="39">
        <v>0</v>
      </c>
      <c r="D296" s="39">
        <v>0</v>
      </c>
      <c r="E296" s="39">
        <v>0</v>
      </c>
      <c r="F296" s="411"/>
      <c r="G296" s="39">
        <v>0</v>
      </c>
      <c r="H296" s="40">
        <v>0</v>
      </c>
      <c r="I296" s="41">
        <f t="shared" si="170"/>
        <v>0</v>
      </c>
      <c r="K296" s="74" t="s">
        <v>56</v>
      </c>
      <c r="L296" s="87">
        <v>0</v>
      </c>
      <c r="M296" s="87">
        <v>0</v>
      </c>
      <c r="N296" s="87">
        <v>0</v>
      </c>
      <c r="O296" s="87">
        <v>0</v>
      </c>
      <c r="P296" s="87">
        <v>0</v>
      </c>
      <c r="Q296" s="87">
        <v>0</v>
      </c>
      <c r="R296" s="88">
        <v>0</v>
      </c>
      <c r="S296" s="89">
        <f t="shared" si="171"/>
        <v>0</v>
      </c>
      <c r="U296" s="104" t="s">
        <v>56</v>
      </c>
      <c r="V296" s="121">
        <v>0</v>
      </c>
      <c r="W296" s="121">
        <v>0</v>
      </c>
      <c r="X296" s="121">
        <v>0</v>
      </c>
      <c r="Y296" s="121">
        <v>0</v>
      </c>
      <c r="Z296" s="121">
        <v>0</v>
      </c>
      <c r="AA296" s="121">
        <v>0</v>
      </c>
      <c r="AB296" s="121">
        <v>0</v>
      </c>
      <c r="AC296" s="122">
        <v>0</v>
      </c>
      <c r="AD296" s="121">
        <v>0</v>
      </c>
      <c r="AE296" s="121">
        <v>0</v>
      </c>
      <c r="AF296" s="121">
        <v>0</v>
      </c>
      <c r="AG296" s="121">
        <v>0</v>
      </c>
      <c r="AH296" s="121">
        <v>0</v>
      </c>
      <c r="AI296" s="123">
        <f t="shared" si="172"/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</row>
    <row r="297" spans="1:71" ht="15">
      <c r="A297" s="27" t="s">
        <v>16</v>
      </c>
      <c r="B297" s="42">
        <v>13.530190487087426</v>
      </c>
      <c r="C297" s="42">
        <v>32.6273186894622</v>
      </c>
      <c r="D297" s="42">
        <v>4.3042490803647402</v>
      </c>
      <c r="E297" s="42">
        <v>0</v>
      </c>
      <c r="F297" s="411"/>
      <c r="G297" s="42">
        <v>0</v>
      </c>
      <c r="H297" s="43">
        <v>0</v>
      </c>
      <c r="I297" s="38">
        <f t="shared" si="170"/>
        <v>50.461758256914365</v>
      </c>
      <c r="K297" s="75" t="s">
        <v>16</v>
      </c>
      <c r="L297" s="42">
        <v>13.530190487087426</v>
      </c>
      <c r="M297" s="42">
        <v>32.6273186894622</v>
      </c>
      <c r="N297" s="42">
        <v>4.3042490803647402</v>
      </c>
      <c r="O297" s="42">
        <v>0</v>
      </c>
      <c r="P297" s="42">
        <v>0</v>
      </c>
      <c r="Q297" s="42">
        <v>0</v>
      </c>
      <c r="R297" s="85">
        <v>0</v>
      </c>
      <c r="S297" s="86">
        <f t="shared" si="171"/>
        <v>50.461758256914365</v>
      </c>
      <c r="U297" s="105" t="s">
        <v>16</v>
      </c>
      <c r="V297" s="117">
        <v>13.458933105045354</v>
      </c>
      <c r="W297" s="117">
        <v>0</v>
      </c>
      <c r="X297" s="117">
        <v>0</v>
      </c>
      <c r="Y297" s="117">
        <v>32.6273186894622</v>
      </c>
      <c r="Z297" s="117">
        <v>3.7226622897607382</v>
      </c>
      <c r="AA297" s="117">
        <v>0</v>
      </c>
      <c r="AB297" s="117">
        <v>0</v>
      </c>
      <c r="AC297" s="118">
        <v>0.65284417264607308</v>
      </c>
      <c r="AD297" s="119">
        <v>7.125738204207116E-2</v>
      </c>
      <c r="AE297" s="119">
        <v>0</v>
      </c>
      <c r="AF297" s="119">
        <v>0</v>
      </c>
      <c r="AG297" s="119">
        <v>0.58158679060400187</v>
      </c>
      <c r="AH297" s="119">
        <v>0</v>
      </c>
      <c r="AI297" s="120">
        <f t="shared" si="172"/>
        <v>50.461758256914365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</row>
    <row r="298" spans="1:71" ht="15">
      <c r="A298" s="26" t="s">
        <v>70</v>
      </c>
      <c r="B298" s="39">
        <v>16.225549952771033</v>
      </c>
      <c r="C298" s="39">
        <v>29.307393760601105</v>
      </c>
      <c r="D298" s="39">
        <v>8.4561779818193141</v>
      </c>
      <c r="E298" s="39">
        <v>0.127110760929248</v>
      </c>
      <c r="F298" s="411"/>
      <c r="G298" s="39">
        <v>0</v>
      </c>
      <c r="H298" s="40">
        <v>0</v>
      </c>
      <c r="I298" s="41">
        <f t="shared" si="170"/>
        <v>54.116232456120699</v>
      </c>
      <c r="K298" s="74" t="s">
        <v>70</v>
      </c>
      <c r="L298" s="87">
        <v>16.225549952771033</v>
      </c>
      <c r="M298" s="87">
        <v>29.307393760601105</v>
      </c>
      <c r="N298" s="87">
        <v>8.4561779818193141</v>
      </c>
      <c r="O298" s="87">
        <v>0.127110760929248</v>
      </c>
      <c r="P298" s="87">
        <v>0</v>
      </c>
      <c r="Q298" s="87">
        <v>0</v>
      </c>
      <c r="R298" s="88">
        <v>0</v>
      </c>
      <c r="S298" s="89">
        <f t="shared" si="171"/>
        <v>54.116232456120699</v>
      </c>
      <c r="U298" s="104" t="s">
        <v>57</v>
      </c>
      <c r="V298" s="121">
        <v>15.4114055290192</v>
      </c>
      <c r="W298" s="121">
        <v>0</v>
      </c>
      <c r="X298" s="121">
        <v>0</v>
      </c>
      <c r="Y298" s="121">
        <v>29.307393760601105</v>
      </c>
      <c r="Z298" s="121">
        <v>7.8797662155968977</v>
      </c>
      <c r="AA298" s="121">
        <v>0.127110760929248</v>
      </c>
      <c r="AB298" s="121">
        <v>0</v>
      </c>
      <c r="AC298" s="122">
        <v>1.3905561899742496</v>
      </c>
      <c r="AD298" s="121">
        <v>0.81414442375183349</v>
      </c>
      <c r="AE298" s="121">
        <v>0</v>
      </c>
      <c r="AF298" s="121">
        <v>0</v>
      </c>
      <c r="AG298" s="121">
        <v>0.57641176622241586</v>
      </c>
      <c r="AH298" s="121">
        <v>0</v>
      </c>
      <c r="AI298" s="123">
        <f t="shared" si="172"/>
        <v>54.116232456120699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</row>
    <row r="299" spans="1:71" ht="15">
      <c r="A299" s="27" t="s">
        <v>58</v>
      </c>
      <c r="B299" s="42">
        <v>0</v>
      </c>
      <c r="C299" s="42">
        <v>0</v>
      </c>
      <c r="D299" s="42">
        <v>0</v>
      </c>
      <c r="E299" s="42">
        <v>0.57012096819029046</v>
      </c>
      <c r="F299" s="411"/>
      <c r="G299" s="42">
        <v>0</v>
      </c>
      <c r="H299" s="43">
        <v>0</v>
      </c>
      <c r="I299" s="38">
        <f t="shared" si="170"/>
        <v>0.57012096819029046</v>
      </c>
      <c r="K299" s="75" t="s">
        <v>58</v>
      </c>
      <c r="L299" s="42">
        <v>0</v>
      </c>
      <c r="M299" s="42">
        <v>0</v>
      </c>
      <c r="N299" s="42">
        <v>0</v>
      </c>
      <c r="O299" s="42">
        <v>0.57012096819029046</v>
      </c>
      <c r="P299" s="42">
        <v>213.1816953577495</v>
      </c>
      <c r="Q299" s="42">
        <v>0</v>
      </c>
      <c r="R299" s="85">
        <v>0</v>
      </c>
      <c r="S299" s="86">
        <f t="shared" si="171"/>
        <v>213.75181632593979</v>
      </c>
      <c r="U299" s="105" t="s">
        <v>58</v>
      </c>
      <c r="V299" s="117">
        <v>0</v>
      </c>
      <c r="W299" s="117">
        <v>0</v>
      </c>
      <c r="X299" s="117">
        <v>0</v>
      </c>
      <c r="Y299" s="117">
        <v>0</v>
      </c>
      <c r="Z299" s="117">
        <v>0</v>
      </c>
      <c r="AA299" s="117">
        <v>0.57012096819029046</v>
      </c>
      <c r="AB299" s="117">
        <v>213.1816953577495</v>
      </c>
      <c r="AC299" s="118">
        <v>0</v>
      </c>
      <c r="AD299" s="117">
        <v>0</v>
      </c>
      <c r="AE299" s="117">
        <v>0</v>
      </c>
      <c r="AF299" s="117">
        <v>0</v>
      </c>
      <c r="AG299" s="117">
        <v>0</v>
      </c>
      <c r="AH299" s="117">
        <v>0</v>
      </c>
      <c r="AI299" s="120">
        <f t="shared" si="172"/>
        <v>213.75181632593979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</row>
    <row r="300" spans="1:71" ht="15">
      <c r="A300" s="26" t="s">
        <v>12</v>
      </c>
      <c r="B300" s="39">
        <v>0</v>
      </c>
      <c r="C300" s="39">
        <v>0</v>
      </c>
      <c r="D300" s="39">
        <v>0</v>
      </c>
      <c r="E300" s="39">
        <v>0</v>
      </c>
      <c r="F300" s="411"/>
      <c r="G300" s="39">
        <v>0</v>
      </c>
      <c r="H300" s="40">
        <v>0</v>
      </c>
      <c r="I300" s="41">
        <f t="shared" si="170"/>
        <v>0</v>
      </c>
      <c r="K300" s="74" t="s">
        <v>12</v>
      </c>
      <c r="L300" s="87">
        <v>0</v>
      </c>
      <c r="M300" s="87">
        <v>0</v>
      </c>
      <c r="N300" s="87">
        <v>0</v>
      </c>
      <c r="O300" s="87">
        <v>0</v>
      </c>
      <c r="P300" s="87">
        <v>8.899388602246681</v>
      </c>
      <c r="Q300" s="87">
        <v>0</v>
      </c>
      <c r="R300" s="88">
        <v>0</v>
      </c>
      <c r="S300" s="89">
        <f t="shared" si="171"/>
        <v>8.899388602246681</v>
      </c>
      <c r="U300" s="104" t="s">
        <v>12</v>
      </c>
      <c r="V300" s="121">
        <v>0</v>
      </c>
      <c r="W300" s="121">
        <v>0</v>
      </c>
      <c r="X300" s="121">
        <v>0</v>
      </c>
      <c r="Y300" s="121">
        <v>0</v>
      </c>
      <c r="Z300" s="121">
        <v>0</v>
      </c>
      <c r="AA300" s="121">
        <v>0</v>
      </c>
      <c r="AB300" s="121">
        <v>8.899388602246681</v>
      </c>
      <c r="AC300" s="122">
        <v>0</v>
      </c>
      <c r="AD300" s="121">
        <v>0</v>
      </c>
      <c r="AE300" s="121">
        <v>0</v>
      </c>
      <c r="AF300" s="121">
        <v>0</v>
      </c>
      <c r="AG300" s="121">
        <v>0</v>
      </c>
      <c r="AH300" s="121">
        <v>0</v>
      </c>
      <c r="AI300" s="123">
        <f t="shared" si="172"/>
        <v>8.899388602246681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</row>
    <row r="301" spans="1:71" ht="15">
      <c r="A301" s="27" t="s">
        <v>59</v>
      </c>
      <c r="B301" s="42">
        <v>0</v>
      </c>
      <c r="C301" s="42">
        <v>0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170"/>
        <v>0</v>
      </c>
      <c r="K301" s="75" t="s">
        <v>59</v>
      </c>
      <c r="L301" s="42">
        <v>0</v>
      </c>
      <c r="M301" s="42">
        <v>0</v>
      </c>
      <c r="N301" s="42">
        <v>0</v>
      </c>
      <c r="O301" s="42">
        <v>0</v>
      </c>
      <c r="P301" s="42">
        <v>0</v>
      </c>
      <c r="Q301" s="42">
        <v>0</v>
      </c>
      <c r="R301" s="85">
        <v>0</v>
      </c>
      <c r="S301" s="86">
        <f t="shared" si="171"/>
        <v>0</v>
      </c>
      <c r="U301" s="105" t="s">
        <v>59</v>
      </c>
      <c r="V301" s="117">
        <v>0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7">
        <v>0</v>
      </c>
      <c r="AC301" s="118">
        <v>0</v>
      </c>
      <c r="AD301" s="117">
        <v>0</v>
      </c>
      <c r="AE301" s="117">
        <v>0</v>
      </c>
      <c r="AF301" s="117">
        <v>0</v>
      </c>
      <c r="AG301" s="117">
        <v>0</v>
      </c>
      <c r="AH301" s="117">
        <v>0</v>
      </c>
      <c r="AI301" s="120">
        <f t="shared" si="172"/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</row>
    <row r="302" spans="1:71" ht="15">
      <c r="A302" s="26" t="s">
        <v>17</v>
      </c>
      <c r="B302" s="39">
        <v>0.33806828764668273</v>
      </c>
      <c r="C302" s="39">
        <v>5.8885436186280074E-2</v>
      </c>
      <c r="D302" s="39">
        <v>1.4722526019146043</v>
      </c>
      <c r="E302" s="39">
        <v>2.900760403265028</v>
      </c>
      <c r="F302" s="411"/>
      <c r="G302" s="39">
        <v>0</v>
      </c>
      <c r="H302" s="40">
        <v>0</v>
      </c>
      <c r="I302" s="41">
        <f t="shared" si="170"/>
        <v>4.7699667290125953</v>
      </c>
      <c r="K302" s="74" t="s">
        <v>17</v>
      </c>
      <c r="L302" s="87">
        <v>0.33806828764668273</v>
      </c>
      <c r="M302" s="87">
        <v>5.8885436186280074E-2</v>
      </c>
      <c r="N302" s="87">
        <v>1.4722526019146043</v>
      </c>
      <c r="O302" s="87">
        <v>2.900760403265028</v>
      </c>
      <c r="P302" s="87">
        <v>0.59316236630858366</v>
      </c>
      <c r="Q302" s="87">
        <v>0</v>
      </c>
      <c r="R302" s="88">
        <v>0</v>
      </c>
      <c r="S302" s="89">
        <f t="shared" si="171"/>
        <v>5.3631290953211792</v>
      </c>
      <c r="U302" s="104" t="s">
        <v>17</v>
      </c>
      <c r="V302" s="121">
        <v>0.26657654685269605</v>
      </c>
      <c r="W302" s="121">
        <v>0</v>
      </c>
      <c r="X302" s="121">
        <v>0</v>
      </c>
      <c r="Y302" s="121">
        <v>5.8885436186280074E-2</v>
      </c>
      <c r="Z302" s="121">
        <v>1.2938725081506055</v>
      </c>
      <c r="AA302" s="121">
        <v>2.900760403265028</v>
      </c>
      <c r="AB302" s="121">
        <v>0.59316236630858366</v>
      </c>
      <c r="AC302" s="122">
        <v>0.24987183455798556</v>
      </c>
      <c r="AD302" s="121">
        <v>7.149174079398668E-2</v>
      </c>
      <c r="AE302" s="121">
        <v>0</v>
      </c>
      <c r="AF302" s="121">
        <v>0</v>
      </c>
      <c r="AG302" s="121">
        <v>0.17838009376399885</v>
      </c>
      <c r="AH302" s="121">
        <v>0</v>
      </c>
      <c r="AI302" s="123">
        <f t="shared" si="172"/>
        <v>5.3631290953211792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</row>
    <row r="303" spans="1:71" ht="15">
      <c r="A303" s="27" t="s">
        <v>139</v>
      </c>
      <c r="B303" s="42">
        <v>88.431701182088048</v>
      </c>
      <c r="C303" s="42">
        <v>966.14789103638429</v>
      </c>
      <c r="D303" s="42">
        <v>200.66519697507346</v>
      </c>
      <c r="E303" s="42">
        <v>0</v>
      </c>
      <c r="F303" s="411"/>
      <c r="G303" s="42">
        <v>0</v>
      </c>
      <c r="H303" s="43">
        <v>0</v>
      </c>
      <c r="I303" s="38">
        <f t="shared" si="170"/>
        <v>1255.2447891935458</v>
      </c>
      <c r="K303" s="75" t="s">
        <v>139</v>
      </c>
      <c r="L303" s="42">
        <v>88.431701182088048</v>
      </c>
      <c r="M303" s="42">
        <v>966.14789103638429</v>
      </c>
      <c r="N303" s="42">
        <v>200.66519697507346</v>
      </c>
      <c r="O303" s="42">
        <v>0</v>
      </c>
      <c r="P303" s="42">
        <v>0.6762655717961441</v>
      </c>
      <c r="Q303" s="42">
        <v>0</v>
      </c>
      <c r="R303" s="85">
        <v>0</v>
      </c>
      <c r="S303" s="86">
        <f t="shared" si="171"/>
        <v>1255.921054765342</v>
      </c>
      <c r="U303" s="105" t="s">
        <v>139</v>
      </c>
      <c r="V303" s="117">
        <v>79.396917329555919</v>
      </c>
      <c r="W303" s="117">
        <v>0</v>
      </c>
      <c r="X303" s="117">
        <v>0</v>
      </c>
      <c r="Y303" s="117">
        <v>966.14789103638429</v>
      </c>
      <c r="Z303" s="117">
        <v>178.60437426242569</v>
      </c>
      <c r="AA303" s="117">
        <v>0</v>
      </c>
      <c r="AB303" s="117">
        <v>0.6762655717961441</v>
      </c>
      <c r="AC303" s="118">
        <v>31.095606565179907</v>
      </c>
      <c r="AD303" s="117">
        <v>9.0347838525321293</v>
      </c>
      <c r="AE303" s="117">
        <v>0</v>
      </c>
      <c r="AF303" s="117">
        <v>0</v>
      </c>
      <c r="AG303" s="117">
        <v>22.060822712647774</v>
      </c>
      <c r="AH303" s="117">
        <v>0</v>
      </c>
      <c r="AI303" s="120">
        <f t="shared" si="172"/>
        <v>1255.921054765342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</row>
    <row r="304" spans="1:71" ht="15">
      <c r="A304" s="26" t="s">
        <v>25</v>
      </c>
      <c r="B304" s="39">
        <v>81.519776589149274</v>
      </c>
      <c r="C304" s="39">
        <v>2.95764967086363</v>
      </c>
      <c r="D304" s="39">
        <v>10.251164159230996</v>
      </c>
      <c r="E304" s="39">
        <v>505.57422924291205</v>
      </c>
      <c r="F304" s="411"/>
      <c r="G304" s="39">
        <v>34.020883846656858</v>
      </c>
      <c r="H304" s="40">
        <v>0</v>
      </c>
      <c r="I304" s="41">
        <f t="shared" si="170"/>
        <v>634.32370350881274</v>
      </c>
      <c r="K304" s="74" t="s">
        <v>25</v>
      </c>
      <c r="L304" s="87">
        <v>81.519776589149274</v>
      </c>
      <c r="M304" s="87">
        <v>2.95764967086363</v>
      </c>
      <c r="N304" s="87">
        <v>10.251164159230996</v>
      </c>
      <c r="O304" s="87">
        <v>505.57422924291205</v>
      </c>
      <c r="P304" s="87">
        <v>7.8201639488422225</v>
      </c>
      <c r="Q304" s="87">
        <v>34.020883846656858</v>
      </c>
      <c r="R304" s="88">
        <v>0</v>
      </c>
      <c r="S304" s="89">
        <f t="shared" si="171"/>
        <v>642.14386745765501</v>
      </c>
      <c r="U304" s="104" t="s">
        <v>25</v>
      </c>
      <c r="V304" s="121">
        <v>1.6350068702418437</v>
      </c>
      <c r="W304" s="121">
        <v>46.297140679647164</v>
      </c>
      <c r="X304" s="121">
        <v>34.020883846656858</v>
      </c>
      <c r="Y304" s="121">
        <v>2.95764967086363</v>
      </c>
      <c r="Z304" s="121">
        <v>4.3994624883340192</v>
      </c>
      <c r="AA304" s="121">
        <v>446.54492857082136</v>
      </c>
      <c r="AB304" s="121">
        <v>7.8201639488422225</v>
      </c>
      <c r="AC304" s="122">
        <v>98.468631382247963</v>
      </c>
      <c r="AD304" s="121">
        <v>33.587629039260264</v>
      </c>
      <c r="AE304" s="121">
        <v>59.029300672090699</v>
      </c>
      <c r="AF304" s="121">
        <v>0</v>
      </c>
      <c r="AG304" s="121">
        <v>5.8517016708969773</v>
      </c>
      <c r="AH304" s="121">
        <v>0</v>
      </c>
      <c r="AI304" s="123">
        <f t="shared" si="172"/>
        <v>642.14386745765512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</row>
    <row r="305" spans="1:71" ht="15">
      <c r="A305" s="27" t="s">
        <v>24</v>
      </c>
      <c r="B305" s="42">
        <v>2.7539145977881843</v>
      </c>
      <c r="C305" s="42">
        <v>0</v>
      </c>
      <c r="D305" s="42">
        <v>17.555878584643846</v>
      </c>
      <c r="E305" s="42">
        <v>0</v>
      </c>
      <c r="F305" s="411"/>
      <c r="G305" s="42">
        <v>0</v>
      </c>
      <c r="H305" s="43">
        <v>0</v>
      </c>
      <c r="I305" s="38">
        <f t="shared" si="170"/>
        <v>20.309793182432031</v>
      </c>
      <c r="K305" s="75" t="s">
        <v>24</v>
      </c>
      <c r="L305" s="42">
        <v>2.7539145977881843</v>
      </c>
      <c r="M305" s="42">
        <v>0</v>
      </c>
      <c r="N305" s="42">
        <v>17.555878584643846</v>
      </c>
      <c r="O305" s="42">
        <v>0</v>
      </c>
      <c r="P305" s="42">
        <v>0</v>
      </c>
      <c r="Q305" s="42">
        <v>0</v>
      </c>
      <c r="R305" s="85">
        <v>0</v>
      </c>
      <c r="S305" s="86">
        <f t="shared" si="171"/>
        <v>20.309793182432031</v>
      </c>
      <c r="U305" s="105" t="s">
        <v>24</v>
      </c>
      <c r="V305" s="117">
        <v>2.1716757521751293</v>
      </c>
      <c r="W305" s="117">
        <v>0</v>
      </c>
      <c r="X305" s="117">
        <v>0</v>
      </c>
      <c r="Y305" s="117">
        <v>0</v>
      </c>
      <c r="Z305" s="117">
        <v>0.74705866317633385</v>
      </c>
      <c r="AA305" s="117">
        <v>0</v>
      </c>
      <c r="AB305" s="117">
        <v>0</v>
      </c>
      <c r="AC305" s="118">
        <v>17.391058767080565</v>
      </c>
      <c r="AD305" s="117">
        <v>0.58223884561305517</v>
      </c>
      <c r="AE305" s="117">
        <v>0</v>
      </c>
      <c r="AF305" s="117">
        <v>0</v>
      </c>
      <c r="AG305" s="117">
        <v>16.808819921467514</v>
      </c>
      <c r="AH305" s="117">
        <v>0</v>
      </c>
      <c r="AI305" s="120">
        <f t="shared" si="172"/>
        <v>20.309793182432028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</row>
    <row r="306" spans="1:71" ht="15">
      <c r="A306" s="26" t="s">
        <v>60</v>
      </c>
      <c r="B306" s="39">
        <v>0.82266028645490052</v>
      </c>
      <c r="C306" s="39">
        <v>0</v>
      </c>
      <c r="D306" s="39">
        <v>0.66170501301807227</v>
      </c>
      <c r="E306" s="39">
        <v>0</v>
      </c>
      <c r="F306" s="411"/>
      <c r="G306" s="39">
        <v>0</v>
      </c>
      <c r="H306" s="40">
        <v>0</v>
      </c>
      <c r="I306" s="41">
        <f t="shared" si="170"/>
        <v>1.4843652994729728</v>
      </c>
      <c r="K306" s="74" t="s">
        <v>60</v>
      </c>
      <c r="L306" s="87">
        <v>0.82266028645490052</v>
      </c>
      <c r="M306" s="87">
        <v>0</v>
      </c>
      <c r="N306" s="87">
        <v>0.66170501301807227</v>
      </c>
      <c r="O306" s="87">
        <v>0</v>
      </c>
      <c r="P306" s="87">
        <v>0</v>
      </c>
      <c r="Q306" s="87">
        <v>0</v>
      </c>
      <c r="R306" s="88">
        <v>0</v>
      </c>
      <c r="S306" s="89">
        <f t="shared" si="171"/>
        <v>1.4843652994729728</v>
      </c>
      <c r="U306" s="104" t="s">
        <v>60</v>
      </c>
      <c r="V306" s="121">
        <v>0.28614270833213928</v>
      </c>
      <c r="W306" s="121">
        <v>0</v>
      </c>
      <c r="X306" s="121">
        <v>0</v>
      </c>
      <c r="Y306" s="121">
        <v>0</v>
      </c>
      <c r="Z306" s="121">
        <v>0.66170501301807227</v>
      </c>
      <c r="AA306" s="121">
        <v>0</v>
      </c>
      <c r="AB306" s="121">
        <v>0</v>
      </c>
      <c r="AC306" s="122">
        <v>0.53651757812276124</v>
      </c>
      <c r="AD306" s="121">
        <v>0.53651757812276124</v>
      </c>
      <c r="AE306" s="121">
        <v>0</v>
      </c>
      <c r="AF306" s="121">
        <v>0</v>
      </c>
      <c r="AG306" s="121">
        <v>0</v>
      </c>
      <c r="AH306" s="121">
        <v>0</v>
      </c>
      <c r="AI306" s="123">
        <f t="shared" si="172"/>
        <v>1.4843652994729728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</row>
    <row r="307" spans="1:71" ht="15">
      <c r="A307" s="27" t="s">
        <v>22</v>
      </c>
      <c r="B307" s="42">
        <v>14.987278384774589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170"/>
        <v>14.987278384774589</v>
      </c>
      <c r="K307" s="75" t="s">
        <v>22</v>
      </c>
      <c r="L307" s="42">
        <v>14.987278384774589</v>
      </c>
      <c r="M307" s="42">
        <v>0</v>
      </c>
      <c r="N307" s="42">
        <v>0</v>
      </c>
      <c r="O307" s="42">
        <v>0</v>
      </c>
      <c r="P307" s="42">
        <v>8.9006413753796245</v>
      </c>
      <c r="Q307" s="42">
        <v>0</v>
      </c>
      <c r="R307" s="85">
        <v>0</v>
      </c>
      <c r="S307" s="86">
        <f t="shared" si="171"/>
        <v>23.887919760154212</v>
      </c>
      <c r="U307" s="105" t="s">
        <v>22</v>
      </c>
      <c r="V307" s="117">
        <v>14.987278384774589</v>
      </c>
      <c r="W307" s="117">
        <v>0</v>
      </c>
      <c r="X307" s="117">
        <v>0</v>
      </c>
      <c r="Y307" s="117">
        <v>0</v>
      </c>
      <c r="Z307" s="117">
        <v>0</v>
      </c>
      <c r="AA307" s="117">
        <v>0</v>
      </c>
      <c r="AB307" s="117">
        <v>8.9006413753796245</v>
      </c>
      <c r="AC307" s="118">
        <v>0</v>
      </c>
      <c r="AD307" s="117">
        <v>0</v>
      </c>
      <c r="AE307" s="117">
        <v>0</v>
      </c>
      <c r="AF307" s="117">
        <v>0</v>
      </c>
      <c r="AG307" s="117">
        <v>0</v>
      </c>
      <c r="AH307" s="117">
        <v>0</v>
      </c>
      <c r="AI307" s="120">
        <f t="shared" si="172"/>
        <v>23.887919760154212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</row>
    <row r="308" spans="1:71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170"/>
        <v>0</v>
      </c>
      <c r="K308" s="74" t="s">
        <v>21</v>
      </c>
      <c r="L308" s="87">
        <v>0</v>
      </c>
      <c r="M308" s="87">
        <v>0</v>
      </c>
      <c r="N308" s="87">
        <v>0</v>
      </c>
      <c r="O308" s="87">
        <v>0</v>
      </c>
      <c r="P308" s="87">
        <v>0</v>
      </c>
      <c r="Q308" s="87">
        <v>0</v>
      </c>
      <c r="R308" s="88">
        <v>0</v>
      </c>
      <c r="S308" s="89">
        <f t="shared" si="171"/>
        <v>0</v>
      </c>
      <c r="U308" s="104" t="s">
        <v>61</v>
      </c>
      <c r="V308" s="121">
        <v>0</v>
      </c>
      <c r="W308" s="121">
        <v>0</v>
      </c>
      <c r="X308" s="121">
        <v>0</v>
      </c>
      <c r="Y308" s="121">
        <v>0</v>
      </c>
      <c r="Z308" s="121">
        <v>0</v>
      </c>
      <c r="AA308" s="121">
        <v>0</v>
      </c>
      <c r="AB308" s="121">
        <v>0</v>
      </c>
      <c r="AC308" s="122">
        <v>0</v>
      </c>
      <c r="AD308" s="121">
        <v>0</v>
      </c>
      <c r="AE308" s="121">
        <v>0</v>
      </c>
      <c r="AF308" s="121">
        <v>0</v>
      </c>
      <c r="AG308" s="121">
        <v>0</v>
      </c>
      <c r="AH308" s="121">
        <v>0</v>
      </c>
      <c r="AI308" s="123">
        <f t="shared" si="172"/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</row>
    <row r="309" spans="1:71" ht="15">
      <c r="A309" s="28" t="s">
        <v>64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170"/>
        <v>0</v>
      </c>
      <c r="K309" s="76" t="s">
        <v>64</v>
      </c>
      <c r="L309" s="42">
        <v>0</v>
      </c>
      <c r="M309" s="42">
        <v>0</v>
      </c>
      <c r="N309" s="42">
        <v>0</v>
      </c>
      <c r="O309" s="42">
        <v>0</v>
      </c>
      <c r="P309" s="42">
        <v>0</v>
      </c>
      <c r="Q309" s="42">
        <v>0</v>
      </c>
      <c r="R309" s="85">
        <v>0</v>
      </c>
      <c r="S309" s="86">
        <f t="shared" si="171"/>
        <v>0</v>
      </c>
      <c r="U309" s="106" t="s">
        <v>62</v>
      </c>
      <c r="V309" s="117">
        <v>0</v>
      </c>
      <c r="W309" s="117">
        <v>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8">
        <v>0</v>
      </c>
      <c r="AD309" s="119">
        <v>0</v>
      </c>
      <c r="AE309" s="119">
        <v>0</v>
      </c>
      <c r="AF309" s="119">
        <v>0</v>
      </c>
      <c r="AG309" s="119">
        <v>0</v>
      </c>
      <c r="AH309" s="119">
        <v>0</v>
      </c>
      <c r="AI309" s="120">
        <f t="shared" si="172"/>
        <v>0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</row>
    <row r="310" spans="1:71">
      <c r="A310" s="56" t="s">
        <v>23</v>
      </c>
      <c r="B310" s="60">
        <v>0</v>
      </c>
      <c r="C310" s="60">
        <v>0</v>
      </c>
      <c r="D310" s="60">
        <v>0</v>
      </c>
      <c r="E310" s="60">
        <v>0</v>
      </c>
      <c r="F310" s="411"/>
      <c r="G310" s="60">
        <v>0</v>
      </c>
      <c r="H310" s="61">
        <v>0</v>
      </c>
      <c r="I310" s="62">
        <f t="shared" si="170"/>
        <v>0</v>
      </c>
      <c r="K310" s="77" t="s">
        <v>23</v>
      </c>
      <c r="L310" s="90">
        <v>0</v>
      </c>
      <c r="M310" s="90">
        <v>0</v>
      </c>
      <c r="N310" s="90">
        <v>0</v>
      </c>
      <c r="O310" s="90">
        <v>0</v>
      </c>
      <c r="P310" s="90">
        <v>0</v>
      </c>
      <c r="Q310" s="90">
        <v>0</v>
      </c>
      <c r="R310" s="91">
        <v>0</v>
      </c>
      <c r="S310" s="92">
        <f t="shared" si="171"/>
        <v>0</v>
      </c>
      <c r="U310" s="107" t="s">
        <v>66</v>
      </c>
      <c r="V310" s="124">
        <v>0</v>
      </c>
      <c r="W310" s="124">
        <v>0</v>
      </c>
      <c r="X310" s="124">
        <v>0</v>
      </c>
      <c r="Y310" s="124">
        <v>0</v>
      </c>
      <c r="Z310" s="124">
        <v>0</v>
      </c>
      <c r="AA310" s="124">
        <v>0</v>
      </c>
      <c r="AB310" s="124">
        <v>0</v>
      </c>
      <c r="AC310" s="124">
        <v>0</v>
      </c>
      <c r="AD310" s="124">
        <v>0</v>
      </c>
      <c r="AE310" s="124">
        <v>0</v>
      </c>
      <c r="AF310" s="124">
        <v>0</v>
      </c>
      <c r="AG310" s="124">
        <v>0</v>
      </c>
      <c r="AH310" s="125">
        <v>0</v>
      </c>
      <c r="AI310" s="126">
        <f t="shared" si="172"/>
        <v>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</row>
    <row r="311" spans="1:71">
      <c r="A311" s="57" t="s">
        <v>19</v>
      </c>
      <c r="B311" s="63">
        <v>0</v>
      </c>
      <c r="C311" s="63">
        <v>0</v>
      </c>
      <c r="D311" s="63">
        <v>0</v>
      </c>
      <c r="E311" s="63">
        <v>0</v>
      </c>
      <c r="F311" s="411"/>
      <c r="G311" s="63">
        <v>0</v>
      </c>
      <c r="H311" s="64">
        <v>0</v>
      </c>
      <c r="I311" s="65">
        <f t="shared" si="170"/>
        <v>0</v>
      </c>
      <c r="K311" s="78" t="s">
        <v>19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93">
        <v>0</v>
      </c>
      <c r="S311" s="94">
        <f t="shared" si="171"/>
        <v>0</v>
      </c>
      <c r="U311" s="108" t="s">
        <v>19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8">
        <v>0</v>
      </c>
      <c r="AE311" s="128">
        <v>0</v>
      </c>
      <c r="AF311" s="128">
        <v>0</v>
      </c>
      <c r="AG311" s="128">
        <v>0</v>
      </c>
      <c r="AH311" s="128">
        <v>0</v>
      </c>
      <c r="AI311" s="129">
        <f t="shared" si="172"/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</row>
    <row r="312" spans="1:71">
      <c r="A312" s="56" t="s">
        <v>20</v>
      </c>
      <c r="B312" s="60">
        <v>0</v>
      </c>
      <c r="C312" s="60">
        <v>0</v>
      </c>
      <c r="D312" s="60">
        <v>0</v>
      </c>
      <c r="E312" s="60">
        <v>0</v>
      </c>
      <c r="F312" s="411"/>
      <c r="G312" s="60">
        <v>0</v>
      </c>
      <c r="H312" s="61">
        <v>0</v>
      </c>
      <c r="I312" s="62">
        <f t="shared" si="170"/>
        <v>0</v>
      </c>
      <c r="K312" s="77" t="s">
        <v>20</v>
      </c>
      <c r="L312" s="90">
        <v>0</v>
      </c>
      <c r="M312" s="90">
        <v>0</v>
      </c>
      <c r="N312" s="90">
        <v>0</v>
      </c>
      <c r="O312" s="90">
        <v>0</v>
      </c>
      <c r="P312" s="90">
        <v>0</v>
      </c>
      <c r="Q312" s="90">
        <v>0</v>
      </c>
      <c r="R312" s="91">
        <v>0</v>
      </c>
      <c r="S312" s="92">
        <f t="shared" si="171"/>
        <v>0</v>
      </c>
      <c r="U312" s="107" t="s">
        <v>20</v>
      </c>
      <c r="V312" s="124">
        <v>0</v>
      </c>
      <c r="W312" s="124">
        <v>0</v>
      </c>
      <c r="X312" s="124">
        <v>0</v>
      </c>
      <c r="Y312" s="124">
        <v>0</v>
      </c>
      <c r="Z312" s="124">
        <v>0</v>
      </c>
      <c r="AA312" s="124">
        <v>0</v>
      </c>
      <c r="AB312" s="124">
        <v>0</v>
      </c>
      <c r="AC312" s="124">
        <v>0</v>
      </c>
      <c r="AD312" s="124">
        <v>0</v>
      </c>
      <c r="AE312" s="124">
        <v>0</v>
      </c>
      <c r="AF312" s="124">
        <v>0</v>
      </c>
      <c r="AG312" s="124">
        <v>0</v>
      </c>
      <c r="AH312" s="125">
        <v>0</v>
      </c>
      <c r="AI312" s="126">
        <f t="shared" si="172"/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</row>
    <row r="313" spans="1:71" ht="15" thickBot="1">
      <c r="A313" s="58" t="s">
        <v>11</v>
      </c>
      <c r="B313" s="52">
        <v>0</v>
      </c>
      <c r="C313" s="52">
        <v>0</v>
      </c>
      <c r="D313" s="52">
        <v>0</v>
      </c>
      <c r="E313" s="52">
        <v>0</v>
      </c>
      <c r="F313" s="412"/>
      <c r="G313" s="52">
        <v>0</v>
      </c>
      <c r="H313" s="66">
        <v>0</v>
      </c>
      <c r="I313" s="67">
        <f t="shared" si="170"/>
        <v>0</v>
      </c>
      <c r="K313" s="79" t="s">
        <v>11</v>
      </c>
      <c r="L313" s="52">
        <v>0</v>
      </c>
      <c r="M313" s="52">
        <v>0</v>
      </c>
      <c r="N313" s="52">
        <v>0</v>
      </c>
      <c r="O313" s="52">
        <v>0</v>
      </c>
      <c r="P313" s="52">
        <v>0</v>
      </c>
      <c r="Q313" s="52">
        <v>0</v>
      </c>
      <c r="R313" s="95">
        <v>0</v>
      </c>
      <c r="S313" s="96">
        <f t="shared" si="171"/>
        <v>0</v>
      </c>
      <c r="U313" s="108" t="s">
        <v>11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8">
        <v>0</v>
      </c>
      <c r="AE313" s="128">
        <v>0</v>
      </c>
      <c r="AF313" s="128">
        <v>0</v>
      </c>
      <c r="AG313" s="128">
        <v>0</v>
      </c>
      <c r="AH313" s="128">
        <v>0</v>
      </c>
      <c r="AI313" s="129">
        <f t="shared" si="172"/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</row>
    <row r="314" spans="1:71" ht="15">
      <c r="A314" s="33" t="s">
        <v>26</v>
      </c>
      <c r="B314" s="68">
        <f>SUM(B293:B309)</f>
        <v>218.60913976776013</v>
      </c>
      <c r="C314" s="68">
        <f t="shared" ref="C314:I314" si="173">SUM(C293:C309)</f>
        <v>1031.0991385934976</v>
      </c>
      <c r="D314" s="68">
        <f t="shared" si="173"/>
        <v>243.36662439606502</v>
      </c>
      <c r="E314" s="68">
        <f t="shared" si="173"/>
        <v>509.1722213752966</v>
      </c>
      <c r="F314" s="68">
        <f t="shared" si="173"/>
        <v>0</v>
      </c>
      <c r="G314" s="68">
        <f t="shared" si="173"/>
        <v>34.020883846656858</v>
      </c>
      <c r="H314" s="69">
        <f t="shared" si="173"/>
        <v>0</v>
      </c>
      <c r="I314" s="38">
        <f t="shared" si="173"/>
        <v>2036.268007979276</v>
      </c>
      <c r="K314" s="80" t="s">
        <v>26</v>
      </c>
      <c r="L314" s="68">
        <f>SUM(L293:L309)</f>
        <v>218.60913976776013</v>
      </c>
      <c r="M314" s="68">
        <f t="shared" ref="M314:S314" si="174">SUM(M293:M309)</f>
        <v>1031.0991385934976</v>
      </c>
      <c r="N314" s="68">
        <f t="shared" si="174"/>
        <v>243.36662439606502</v>
      </c>
      <c r="O314" s="68">
        <f t="shared" si="174"/>
        <v>509.1722213752966</v>
      </c>
      <c r="P314" s="68">
        <f t="shared" si="174"/>
        <v>240.07131722232276</v>
      </c>
      <c r="Q314" s="68">
        <f t="shared" si="174"/>
        <v>34.020883846656858</v>
      </c>
      <c r="R314" s="69">
        <f t="shared" si="174"/>
        <v>0</v>
      </c>
      <c r="S314" s="97">
        <f t="shared" si="174"/>
        <v>2276.3393252015985</v>
      </c>
      <c r="T314" s="1" t="str">
        <f>IF(ABS(S314-AI314)&gt;0.01,S314-AI314,"")</f>
        <v/>
      </c>
      <c r="U314" s="109" t="s">
        <v>63</v>
      </c>
      <c r="V314" s="130">
        <f>SUM(V293:V309)</f>
        <v>127.61393622599685</v>
      </c>
      <c r="W314" s="130">
        <f t="shared" ref="W314:AH314" si="175">SUM(W293:W309)</f>
        <v>46.297140679647164</v>
      </c>
      <c r="X314" s="130">
        <f t="shared" si="175"/>
        <v>34.020883846656858</v>
      </c>
      <c r="Y314" s="130">
        <f t="shared" si="175"/>
        <v>1031.0991385934976</v>
      </c>
      <c r="Z314" s="130">
        <f t="shared" si="175"/>
        <v>197.30890144046236</v>
      </c>
      <c r="AA314" s="130">
        <f t="shared" si="175"/>
        <v>450.1429207032059</v>
      </c>
      <c r="AB314" s="130">
        <f t="shared" si="175"/>
        <v>240.07131722232276</v>
      </c>
      <c r="AC314" s="130">
        <f t="shared" si="175"/>
        <v>149.78508648980949</v>
      </c>
      <c r="AD314" s="131">
        <f t="shared" si="175"/>
        <v>44.698062862116103</v>
      </c>
      <c r="AE314" s="131">
        <f t="shared" si="175"/>
        <v>59.029300672090699</v>
      </c>
      <c r="AF314" s="131">
        <f t="shared" si="175"/>
        <v>0</v>
      </c>
      <c r="AG314" s="131">
        <f t="shared" si="175"/>
        <v>46.057722955602685</v>
      </c>
      <c r="AH314" s="131">
        <f t="shared" si="175"/>
        <v>0</v>
      </c>
      <c r="AI314" s="132">
        <f>SUM(V314:AC314)</f>
        <v>2276.3393252015994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</row>
    <row r="315" spans="1:71" s="9" customFormat="1" ht="15" thickBot="1">
      <c r="A315" s="30" t="s">
        <v>88</v>
      </c>
      <c r="B315" s="47">
        <f>IF($I314=0,"-",B314/$I314)</f>
        <v>0.10735774412362373</v>
      </c>
      <c r="C315" s="47">
        <f t="shared" ref="C315:H315" si="176">IF($I314=0,"-",C314/$I314)</f>
        <v>0.50636710617318281</v>
      </c>
      <c r="D315" s="47">
        <f t="shared" si="176"/>
        <v>0.11951600842443814</v>
      </c>
      <c r="E315" s="47">
        <f t="shared" si="176"/>
        <v>0.25005167265805156</v>
      </c>
      <c r="F315" s="47">
        <f t="shared" si="176"/>
        <v>0</v>
      </c>
      <c r="G315" s="47">
        <f t="shared" si="176"/>
        <v>1.6707468620703835E-2</v>
      </c>
      <c r="H315" s="70">
        <f t="shared" si="176"/>
        <v>0</v>
      </c>
      <c r="I315" s="48">
        <f>SUM(B315:H315)</f>
        <v>1</v>
      </c>
      <c r="J315" s="5"/>
      <c r="K315" s="81" t="s">
        <v>88</v>
      </c>
      <c r="L315" s="98">
        <f>IF($S314=0,"-",L314/$S314)</f>
        <v>9.6035392152441737E-2</v>
      </c>
      <c r="M315" s="98">
        <f t="shared" ref="M315:R315" si="177">IF($S314=0,"-",M314/$S314)</f>
        <v>0.45296372433498278</v>
      </c>
      <c r="N315" s="98">
        <f t="shared" si="177"/>
        <v>0.10691140011584689</v>
      </c>
      <c r="O315" s="98">
        <f t="shared" si="177"/>
        <v>0.22368028164263384</v>
      </c>
      <c r="P315" s="98">
        <f t="shared" si="177"/>
        <v>0.10546376568926578</v>
      </c>
      <c r="Q315" s="98">
        <f t="shared" si="177"/>
        <v>1.4945436064829166E-2</v>
      </c>
      <c r="R315" s="99">
        <f t="shared" si="177"/>
        <v>0</v>
      </c>
      <c r="S315" s="100">
        <f>SUM(L315:R315)</f>
        <v>1.0000000000000002</v>
      </c>
      <c r="T315" s="1"/>
      <c r="U315" s="110" t="s">
        <v>88</v>
      </c>
      <c r="V315" s="133">
        <f>+V314/$AI314</f>
        <v>5.6061033965002109E-2</v>
      </c>
      <c r="W315" s="133">
        <f t="shared" ref="W315:AH315" si="178">+W314/$AI314</f>
        <v>2.0338417988516256E-2</v>
      </c>
      <c r="X315" s="133">
        <f t="shared" si="178"/>
        <v>1.4945436064829161E-2</v>
      </c>
      <c r="Y315" s="133">
        <f t="shared" si="178"/>
        <v>0.45296372433498261</v>
      </c>
      <c r="Z315" s="133">
        <f t="shared" si="178"/>
        <v>8.667815876834975E-2</v>
      </c>
      <c r="AA315" s="133">
        <f t="shared" si="178"/>
        <v>0.19774860264444094</v>
      </c>
      <c r="AB315" s="133">
        <f t="shared" si="178"/>
        <v>0.10546376568926574</v>
      </c>
      <c r="AC315" s="133">
        <f t="shared" si="178"/>
        <v>6.580086054461326E-2</v>
      </c>
      <c r="AD315" s="133">
        <f t="shared" si="178"/>
        <v>1.9635940198923334E-2</v>
      </c>
      <c r="AE315" s="133">
        <f t="shared" si="178"/>
        <v>2.5931678998192806E-2</v>
      </c>
      <c r="AF315" s="133">
        <f t="shared" si="178"/>
        <v>0</v>
      </c>
      <c r="AG315" s="133">
        <f t="shared" si="178"/>
        <v>2.0233241347497117E-2</v>
      </c>
      <c r="AH315" s="133">
        <f t="shared" si="178"/>
        <v>0</v>
      </c>
      <c r="AI315" s="134">
        <f>SUM(V315:AC315)</f>
        <v>0.99999999999999978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</row>
    <row r="316" spans="1:71" ht="15" thickBot="1">
      <c r="A316" s="31"/>
      <c r="B316" s="31"/>
      <c r="C316" s="31"/>
      <c r="D316" s="31"/>
      <c r="E316" s="31"/>
      <c r="F316" s="31"/>
      <c r="G316" s="31"/>
      <c r="H316" s="31"/>
      <c r="I316" s="31"/>
      <c r="K316" s="31"/>
      <c r="L316" s="31"/>
      <c r="M316" s="31"/>
      <c r="N316" s="31"/>
      <c r="O316" s="31"/>
      <c r="P316" s="31"/>
      <c r="Q316" s="31"/>
      <c r="R316" s="31"/>
      <c r="S316" s="31"/>
      <c r="U316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</row>
    <row r="317" spans="1:71" ht="30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  <c r="K317" s="415" t="s">
        <v>39</v>
      </c>
      <c r="L317" s="83" t="s">
        <v>0</v>
      </c>
      <c r="M317" s="83" t="s">
        <v>1</v>
      </c>
      <c r="N317" s="83" t="s">
        <v>2</v>
      </c>
      <c r="O317" s="83" t="s">
        <v>3</v>
      </c>
      <c r="P317" s="83" t="s">
        <v>27</v>
      </c>
      <c r="Q317" s="83" t="s">
        <v>4</v>
      </c>
      <c r="R317" s="83" t="s">
        <v>5</v>
      </c>
      <c r="S317" s="84" t="s">
        <v>6</v>
      </c>
      <c r="U317" s="417" t="s">
        <v>39</v>
      </c>
      <c r="V317" s="114" t="s">
        <v>74</v>
      </c>
      <c r="W317" s="114" t="s">
        <v>75</v>
      </c>
      <c r="X317" s="114" t="s">
        <v>4</v>
      </c>
      <c r="Y317" s="114" t="s">
        <v>1</v>
      </c>
      <c r="Z317" s="114" t="s">
        <v>2</v>
      </c>
      <c r="AA317" s="114" t="s">
        <v>3</v>
      </c>
      <c r="AB317" s="114" t="s">
        <v>55</v>
      </c>
      <c r="AC317" s="114" t="s">
        <v>68</v>
      </c>
      <c r="AD317" s="115" t="s">
        <v>76</v>
      </c>
      <c r="AE317" s="115" t="s">
        <v>83</v>
      </c>
      <c r="AF317" s="115" t="s">
        <v>77</v>
      </c>
      <c r="AG317" s="115" t="s">
        <v>84</v>
      </c>
      <c r="AH317" s="115" t="s">
        <v>85</v>
      </c>
      <c r="AI317" s="116" t="s">
        <v>63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</row>
    <row r="318" spans="1:71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  <c r="K318" s="416" t="s">
        <v>39</v>
      </c>
      <c r="L318" s="389" t="s">
        <v>69</v>
      </c>
      <c r="M318" s="390"/>
      <c r="N318" s="390"/>
      <c r="O318" s="390"/>
      <c r="P318" s="390"/>
      <c r="Q318" s="390"/>
      <c r="R318" s="390"/>
      <c r="S318" s="391"/>
      <c r="U318" s="418" t="s">
        <v>39</v>
      </c>
      <c r="V318" s="413" t="s">
        <v>69</v>
      </c>
      <c r="W318" s="413"/>
      <c r="X318" s="413"/>
      <c r="Y318" s="413"/>
      <c r="Z318" s="413"/>
      <c r="AA318" s="413"/>
      <c r="AB318" s="413"/>
      <c r="AC318" s="413"/>
      <c r="AD318" s="413"/>
      <c r="AE318" s="413"/>
      <c r="AF318" s="413"/>
      <c r="AG318" s="413"/>
      <c r="AH318" s="413"/>
      <c r="AI318" s="41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</row>
    <row r="319" spans="1:71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  <c r="K319" s="82" t="s">
        <v>7</v>
      </c>
      <c r="L319" s="36">
        <v>0</v>
      </c>
      <c r="M319" s="36">
        <v>0</v>
      </c>
      <c r="N319" s="36">
        <v>0</v>
      </c>
      <c r="O319" s="36">
        <v>0</v>
      </c>
      <c r="P319" s="36">
        <v>0</v>
      </c>
      <c r="Q319" s="36">
        <v>0</v>
      </c>
      <c r="R319" s="101">
        <v>0</v>
      </c>
      <c r="S319" s="102">
        <f>SUM(L319:R319)</f>
        <v>0</v>
      </c>
      <c r="U319" s="103" t="s">
        <v>7</v>
      </c>
      <c r="V319" s="117">
        <v>0</v>
      </c>
      <c r="W319" s="117">
        <v>0</v>
      </c>
      <c r="X319" s="117">
        <v>0</v>
      </c>
      <c r="Y319" s="117">
        <v>0</v>
      </c>
      <c r="Z319" s="117">
        <v>0</v>
      </c>
      <c r="AA319" s="117">
        <v>0</v>
      </c>
      <c r="AB319" s="117">
        <v>0</v>
      </c>
      <c r="AC319" s="118">
        <v>0</v>
      </c>
      <c r="AD319" s="119">
        <v>0</v>
      </c>
      <c r="AE319" s="119">
        <v>0</v>
      </c>
      <c r="AF319" s="119">
        <v>0</v>
      </c>
      <c r="AG319" s="119">
        <v>0</v>
      </c>
      <c r="AH319" s="119">
        <v>0</v>
      </c>
      <c r="AI319" s="120">
        <f>SUM(V319:AC319)</f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</row>
    <row r="320" spans="1:71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9" si="179">SUM(B320:H320)</f>
        <v>0</v>
      </c>
      <c r="K320" s="74" t="s">
        <v>8</v>
      </c>
      <c r="L320" s="87">
        <v>0</v>
      </c>
      <c r="M320" s="87">
        <v>0</v>
      </c>
      <c r="N320" s="87">
        <v>0</v>
      </c>
      <c r="O320" s="87">
        <v>0</v>
      </c>
      <c r="P320" s="87">
        <v>0</v>
      </c>
      <c r="Q320" s="87">
        <v>0</v>
      </c>
      <c r="R320" s="88">
        <v>0</v>
      </c>
      <c r="S320" s="89">
        <f t="shared" ref="S320:S339" si="180">SUM(L320:R320)</f>
        <v>0</v>
      </c>
      <c r="U320" s="104" t="s">
        <v>8</v>
      </c>
      <c r="V320" s="121">
        <v>0</v>
      </c>
      <c r="W320" s="121">
        <v>0</v>
      </c>
      <c r="X320" s="121">
        <v>0</v>
      </c>
      <c r="Y320" s="121">
        <v>0</v>
      </c>
      <c r="Z320" s="121">
        <v>0</v>
      </c>
      <c r="AA320" s="121">
        <v>0</v>
      </c>
      <c r="AB320" s="121">
        <v>0</v>
      </c>
      <c r="AC320" s="122">
        <v>0</v>
      </c>
      <c r="AD320" s="121">
        <v>0</v>
      </c>
      <c r="AE320" s="121">
        <v>0</v>
      </c>
      <c r="AF320" s="121">
        <v>0</v>
      </c>
      <c r="AG320" s="121">
        <v>0</v>
      </c>
      <c r="AH320" s="121">
        <v>0</v>
      </c>
      <c r="AI320" s="123">
        <f t="shared" ref="AI320:AI339" si="181">SUM(V320:AC320)</f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</row>
    <row r="321" spans="1:71" ht="15" customHeight="1">
      <c r="A321" s="27" t="s">
        <v>10</v>
      </c>
      <c r="B321" s="42">
        <v>0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179"/>
        <v>0</v>
      </c>
      <c r="K321" s="75" t="s">
        <v>10</v>
      </c>
      <c r="L321" s="42">
        <v>0</v>
      </c>
      <c r="M321" s="42">
        <v>0</v>
      </c>
      <c r="N321" s="42">
        <v>0</v>
      </c>
      <c r="O321" s="42">
        <v>0</v>
      </c>
      <c r="P321" s="42">
        <v>0</v>
      </c>
      <c r="Q321" s="42">
        <v>0</v>
      </c>
      <c r="R321" s="85">
        <v>0</v>
      </c>
      <c r="S321" s="86">
        <f t="shared" si="180"/>
        <v>0</v>
      </c>
      <c r="U321" s="105" t="s">
        <v>10</v>
      </c>
      <c r="V321" s="117">
        <v>0</v>
      </c>
      <c r="W321" s="117">
        <v>0</v>
      </c>
      <c r="X321" s="117">
        <v>0</v>
      </c>
      <c r="Y321" s="117">
        <v>0</v>
      </c>
      <c r="Z321" s="117">
        <v>0</v>
      </c>
      <c r="AA321" s="117">
        <v>0</v>
      </c>
      <c r="AB321" s="117">
        <v>0</v>
      </c>
      <c r="AC321" s="118">
        <v>0</v>
      </c>
      <c r="AD321" s="119">
        <v>0</v>
      </c>
      <c r="AE321" s="119">
        <v>0</v>
      </c>
      <c r="AF321" s="119">
        <v>0</v>
      </c>
      <c r="AG321" s="119">
        <v>0</v>
      </c>
      <c r="AH321" s="119">
        <v>0</v>
      </c>
      <c r="AI321" s="120">
        <f t="shared" si="181"/>
        <v>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</row>
    <row r="322" spans="1:71" ht="15" customHeight="1">
      <c r="A322" s="26" t="s">
        <v>56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179"/>
        <v>0</v>
      </c>
      <c r="K322" s="74" t="s">
        <v>56</v>
      </c>
      <c r="L322" s="87">
        <v>0</v>
      </c>
      <c r="M322" s="87">
        <v>0</v>
      </c>
      <c r="N322" s="87">
        <v>0</v>
      </c>
      <c r="O322" s="87">
        <v>0</v>
      </c>
      <c r="P322" s="87">
        <v>0</v>
      </c>
      <c r="Q322" s="87">
        <v>0</v>
      </c>
      <c r="R322" s="88">
        <v>0</v>
      </c>
      <c r="S322" s="89">
        <f t="shared" si="180"/>
        <v>0</v>
      </c>
      <c r="U322" s="104" t="s">
        <v>56</v>
      </c>
      <c r="V322" s="121">
        <v>0</v>
      </c>
      <c r="W322" s="121">
        <v>0</v>
      </c>
      <c r="X322" s="121">
        <v>0</v>
      </c>
      <c r="Y322" s="121">
        <v>0</v>
      </c>
      <c r="Z322" s="121">
        <v>0</v>
      </c>
      <c r="AA322" s="121">
        <v>0</v>
      </c>
      <c r="AB322" s="121">
        <v>0</v>
      </c>
      <c r="AC322" s="122">
        <v>0</v>
      </c>
      <c r="AD322" s="121">
        <v>0</v>
      </c>
      <c r="AE322" s="121">
        <v>0</v>
      </c>
      <c r="AF322" s="121">
        <v>0</v>
      </c>
      <c r="AG322" s="121">
        <v>0</v>
      </c>
      <c r="AH322" s="121">
        <v>0</v>
      </c>
      <c r="AI322" s="123">
        <f t="shared" si="181"/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</row>
    <row r="323" spans="1:71" ht="15">
      <c r="A323" s="27" t="s">
        <v>16</v>
      </c>
      <c r="B323" s="42">
        <v>3.2886235548741829</v>
      </c>
      <c r="C323" s="42">
        <v>8.9063439454525692</v>
      </c>
      <c r="D323" s="42">
        <v>4.9839443239700216</v>
      </c>
      <c r="E323" s="42">
        <v>0</v>
      </c>
      <c r="F323" s="411"/>
      <c r="G323" s="42">
        <v>0</v>
      </c>
      <c r="H323" s="43">
        <v>0</v>
      </c>
      <c r="I323" s="38">
        <f t="shared" si="179"/>
        <v>17.178911824296776</v>
      </c>
      <c r="K323" s="75" t="s">
        <v>16</v>
      </c>
      <c r="L323" s="42">
        <v>3.2886235548741829</v>
      </c>
      <c r="M323" s="42">
        <v>8.9063439454525692</v>
      </c>
      <c r="N323" s="42">
        <v>4.9839443239700216</v>
      </c>
      <c r="O323" s="42">
        <v>0</v>
      </c>
      <c r="P323" s="42">
        <v>0</v>
      </c>
      <c r="Q323" s="42">
        <v>0</v>
      </c>
      <c r="R323" s="85">
        <v>0</v>
      </c>
      <c r="S323" s="86">
        <f t="shared" si="180"/>
        <v>17.178911824296776</v>
      </c>
      <c r="U323" s="105" t="s">
        <v>16</v>
      </c>
      <c r="V323" s="117">
        <v>3.2886235548741829</v>
      </c>
      <c r="W323" s="117">
        <v>0</v>
      </c>
      <c r="X323" s="117">
        <v>0</v>
      </c>
      <c r="Y323" s="117">
        <v>8.9063439454525692</v>
      </c>
      <c r="Z323" s="117">
        <v>4.9839443239700216</v>
      </c>
      <c r="AA323" s="117">
        <v>0</v>
      </c>
      <c r="AB323" s="117">
        <v>0</v>
      </c>
      <c r="AC323" s="118">
        <v>0</v>
      </c>
      <c r="AD323" s="119">
        <v>0</v>
      </c>
      <c r="AE323" s="119">
        <v>0</v>
      </c>
      <c r="AF323" s="119">
        <v>0</v>
      </c>
      <c r="AG323" s="119">
        <v>0</v>
      </c>
      <c r="AH323" s="119">
        <v>0</v>
      </c>
      <c r="AI323" s="120">
        <f t="shared" si="181"/>
        <v>17.178911824296776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</row>
    <row r="324" spans="1:71" ht="15">
      <c r="A324" s="26" t="s">
        <v>70</v>
      </c>
      <c r="B324" s="39">
        <v>7.5203744396654262</v>
      </c>
      <c r="C324" s="39">
        <v>3.3387412348791565E-4</v>
      </c>
      <c r="D324" s="39">
        <v>0</v>
      </c>
      <c r="E324" s="39">
        <v>0</v>
      </c>
      <c r="F324" s="411"/>
      <c r="G324" s="39">
        <v>0</v>
      </c>
      <c r="H324" s="40">
        <v>0</v>
      </c>
      <c r="I324" s="41">
        <f t="shared" si="179"/>
        <v>7.5207083137889139</v>
      </c>
      <c r="K324" s="74" t="s">
        <v>70</v>
      </c>
      <c r="L324" s="87">
        <v>7.5203744396654262</v>
      </c>
      <c r="M324" s="87">
        <v>3.3387412348791565E-4</v>
      </c>
      <c r="N324" s="87">
        <v>0</v>
      </c>
      <c r="O324" s="87">
        <v>0</v>
      </c>
      <c r="P324" s="87">
        <v>0</v>
      </c>
      <c r="Q324" s="87">
        <v>0</v>
      </c>
      <c r="R324" s="88">
        <v>0</v>
      </c>
      <c r="S324" s="89">
        <f t="shared" si="180"/>
        <v>7.5207083137889139</v>
      </c>
      <c r="U324" s="104" t="s">
        <v>57</v>
      </c>
      <c r="V324" s="121">
        <v>7.5167029995439734</v>
      </c>
      <c r="W324" s="121">
        <v>0</v>
      </c>
      <c r="X324" s="121">
        <v>0</v>
      </c>
      <c r="Y324" s="121">
        <v>3.3387412348791565E-4</v>
      </c>
      <c r="Z324" s="121">
        <v>0</v>
      </c>
      <c r="AA324" s="121">
        <v>0</v>
      </c>
      <c r="AB324" s="121">
        <v>0</v>
      </c>
      <c r="AC324" s="122">
        <v>3.6714401214523948E-3</v>
      </c>
      <c r="AD324" s="121">
        <v>3.6714401214523948E-3</v>
      </c>
      <c r="AE324" s="121">
        <v>0</v>
      </c>
      <c r="AF324" s="121">
        <v>0</v>
      </c>
      <c r="AG324" s="121">
        <v>0</v>
      </c>
      <c r="AH324" s="121">
        <v>0</v>
      </c>
      <c r="AI324" s="123">
        <f t="shared" si="181"/>
        <v>7.5207083137889139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</row>
    <row r="325" spans="1:71" ht="15">
      <c r="A325" s="27" t="s">
        <v>58</v>
      </c>
      <c r="B325" s="42">
        <v>0</v>
      </c>
      <c r="C325" s="42">
        <v>0</v>
      </c>
      <c r="D325" s="42">
        <v>0</v>
      </c>
      <c r="E325" s="42">
        <v>2.9520456560490045</v>
      </c>
      <c r="F325" s="411"/>
      <c r="G325" s="42">
        <v>0</v>
      </c>
      <c r="H325" s="43">
        <v>0</v>
      </c>
      <c r="I325" s="38">
        <f t="shared" si="179"/>
        <v>2.9520456560490045</v>
      </c>
      <c r="K325" s="75" t="s">
        <v>58</v>
      </c>
      <c r="L325" s="42">
        <v>0</v>
      </c>
      <c r="M325" s="42">
        <v>0</v>
      </c>
      <c r="N325" s="42">
        <v>0</v>
      </c>
      <c r="O325" s="42">
        <v>2.9520456560490045</v>
      </c>
      <c r="P325" s="42">
        <v>46.059864772098337</v>
      </c>
      <c r="Q325" s="42">
        <v>0</v>
      </c>
      <c r="R325" s="85">
        <v>0</v>
      </c>
      <c r="S325" s="86">
        <f t="shared" si="180"/>
        <v>49.011910428147338</v>
      </c>
      <c r="U325" s="105" t="s">
        <v>58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2.9520456560490045</v>
      </c>
      <c r="AB325" s="117">
        <v>46.059864772098337</v>
      </c>
      <c r="AC325" s="118">
        <v>0</v>
      </c>
      <c r="AD325" s="117">
        <v>0</v>
      </c>
      <c r="AE325" s="117">
        <v>0</v>
      </c>
      <c r="AF325" s="117">
        <v>0</v>
      </c>
      <c r="AG325" s="117">
        <v>0</v>
      </c>
      <c r="AH325" s="117">
        <v>0</v>
      </c>
      <c r="AI325" s="120">
        <f t="shared" si="181"/>
        <v>49.011910428147338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</row>
    <row r="326" spans="1:71" ht="15">
      <c r="A326" s="26" t="s">
        <v>12</v>
      </c>
      <c r="B326" s="39">
        <v>0</v>
      </c>
      <c r="C326" s="39">
        <v>0</v>
      </c>
      <c r="D326" s="39">
        <v>0</v>
      </c>
      <c r="E326" s="39">
        <v>0</v>
      </c>
      <c r="F326" s="411"/>
      <c r="G326" s="39">
        <v>0</v>
      </c>
      <c r="H326" s="40">
        <v>0</v>
      </c>
      <c r="I326" s="41">
        <f t="shared" si="179"/>
        <v>0</v>
      </c>
      <c r="K326" s="74" t="s">
        <v>12</v>
      </c>
      <c r="L326" s="87">
        <v>0</v>
      </c>
      <c r="M326" s="87">
        <v>0</v>
      </c>
      <c r="N326" s="87">
        <v>0</v>
      </c>
      <c r="O326" s="87">
        <v>0</v>
      </c>
      <c r="P326" s="87">
        <v>17.416253070403979</v>
      </c>
      <c r="Q326" s="87">
        <v>0</v>
      </c>
      <c r="R326" s="88">
        <v>0</v>
      </c>
      <c r="S326" s="89">
        <f t="shared" si="180"/>
        <v>17.416253070403979</v>
      </c>
      <c r="U326" s="104" t="s">
        <v>12</v>
      </c>
      <c r="V326" s="121">
        <v>0</v>
      </c>
      <c r="W326" s="121">
        <v>0</v>
      </c>
      <c r="X326" s="121">
        <v>0</v>
      </c>
      <c r="Y326" s="121">
        <v>0</v>
      </c>
      <c r="Z326" s="121">
        <v>0</v>
      </c>
      <c r="AA326" s="121">
        <v>0</v>
      </c>
      <c r="AB326" s="121">
        <v>17.416253070403979</v>
      </c>
      <c r="AC326" s="122">
        <v>0</v>
      </c>
      <c r="AD326" s="121">
        <v>0</v>
      </c>
      <c r="AE326" s="121">
        <v>0</v>
      </c>
      <c r="AF326" s="121">
        <v>0</v>
      </c>
      <c r="AG326" s="121">
        <v>0</v>
      </c>
      <c r="AH326" s="121">
        <v>0</v>
      </c>
      <c r="AI326" s="123">
        <f t="shared" si="181"/>
        <v>17.416253070403979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</row>
    <row r="327" spans="1:71" ht="15">
      <c r="A327" s="27" t="s">
        <v>59</v>
      </c>
      <c r="B327" s="42">
        <v>0</v>
      </c>
      <c r="C327" s="42">
        <v>0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179"/>
        <v>0</v>
      </c>
      <c r="K327" s="75" t="s">
        <v>59</v>
      </c>
      <c r="L327" s="42">
        <v>0</v>
      </c>
      <c r="M327" s="42">
        <v>0</v>
      </c>
      <c r="N327" s="42">
        <v>0</v>
      </c>
      <c r="O327" s="42">
        <v>0</v>
      </c>
      <c r="P327" s="42">
        <v>0</v>
      </c>
      <c r="Q327" s="42">
        <v>0</v>
      </c>
      <c r="R327" s="85">
        <v>0</v>
      </c>
      <c r="S327" s="86">
        <f t="shared" si="180"/>
        <v>0</v>
      </c>
      <c r="U327" s="105" t="s">
        <v>59</v>
      </c>
      <c r="V327" s="117">
        <v>0</v>
      </c>
      <c r="W327" s="117">
        <v>0</v>
      </c>
      <c r="X327" s="117">
        <v>0</v>
      </c>
      <c r="Y327" s="117">
        <v>0</v>
      </c>
      <c r="Z327" s="117">
        <v>0</v>
      </c>
      <c r="AA327" s="117">
        <v>0</v>
      </c>
      <c r="AB327" s="117">
        <v>0</v>
      </c>
      <c r="AC327" s="118">
        <v>0</v>
      </c>
      <c r="AD327" s="117">
        <v>0</v>
      </c>
      <c r="AE327" s="117">
        <v>0</v>
      </c>
      <c r="AF327" s="117">
        <v>0</v>
      </c>
      <c r="AG327" s="117">
        <v>0</v>
      </c>
      <c r="AH327" s="117">
        <v>0</v>
      </c>
      <c r="AI327" s="120">
        <f t="shared" si="181"/>
        <v>0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</row>
    <row r="328" spans="1:71" ht="15">
      <c r="A328" s="26" t="s">
        <v>17</v>
      </c>
      <c r="B328" s="39">
        <v>1.3342846638222881</v>
      </c>
      <c r="C328" s="39">
        <v>0</v>
      </c>
      <c r="D328" s="39">
        <v>1.699242175808691E-2</v>
      </c>
      <c r="E328" s="39">
        <v>0</v>
      </c>
      <c r="F328" s="411"/>
      <c r="G328" s="39">
        <v>0</v>
      </c>
      <c r="H328" s="40">
        <v>0</v>
      </c>
      <c r="I328" s="41">
        <f t="shared" si="179"/>
        <v>1.3512770855803751</v>
      </c>
      <c r="K328" s="74" t="s">
        <v>17</v>
      </c>
      <c r="L328" s="87">
        <v>1.3342846638222881</v>
      </c>
      <c r="M328" s="87">
        <v>0</v>
      </c>
      <c r="N328" s="87">
        <v>1.699242175808691E-2</v>
      </c>
      <c r="O328" s="87">
        <v>0</v>
      </c>
      <c r="P328" s="87">
        <v>0.26152273365276435</v>
      </c>
      <c r="Q328" s="87">
        <v>0</v>
      </c>
      <c r="R328" s="88">
        <v>0</v>
      </c>
      <c r="S328" s="89">
        <f t="shared" si="180"/>
        <v>1.6127998192331394</v>
      </c>
      <c r="U328" s="104" t="s">
        <v>17</v>
      </c>
      <c r="V328" s="121">
        <v>0</v>
      </c>
      <c r="W328" s="121">
        <v>1.3342846638222881</v>
      </c>
      <c r="X328" s="121">
        <v>0</v>
      </c>
      <c r="Y328" s="121">
        <v>0</v>
      </c>
      <c r="Z328" s="121">
        <v>0</v>
      </c>
      <c r="AA328" s="121">
        <v>0</v>
      </c>
      <c r="AB328" s="121">
        <v>0.26152273365276435</v>
      </c>
      <c r="AC328" s="122">
        <v>1.699242175808691E-2</v>
      </c>
      <c r="AD328" s="121">
        <v>0</v>
      </c>
      <c r="AE328" s="121">
        <v>0</v>
      </c>
      <c r="AF328" s="121">
        <v>0</v>
      </c>
      <c r="AG328" s="121">
        <v>1.699242175808691E-2</v>
      </c>
      <c r="AH328" s="121">
        <v>0</v>
      </c>
      <c r="AI328" s="123">
        <f t="shared" si="181"/>
        <v>1.6127998192331394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</row>
    <row r="329" spans="1:71" ht="15">
      <c r="A329" s="27" t="s">
        <v>139</v>
      </c>
      <c r="B329" s="42">
        <v>112.0980972681749</v>
      </c>
      <c r="C329" s="42">
        <v>1213.6373395329281</v>
      </c>
      <c r="D329" s="42">
        <v>250.79585599717927</v>
      </c>
      <c r="E329" s="42">
        <v>0</v>
      </c>
      <c r="F329" s="411"/>
      <c r="G329" s="42">
        <v>0</v>
      </c>
      <c r="H329" s="43">
        <v>0</v>
      </c>
      <c r="I329" s="38">
        <f t="shared" si="179"/>
        <v>1576.5312927982823</v>
      </c>
      <c r="K329" s="75" t="s">
        <v>139</v>
      </c>
      <c r="L329" s="42">
        <v>112.0980972681749</v>
      </c>
      <c r="M329" s="42">
        <v>1213.6373395329281</v>
      </c>
      <c r="N329" s="42">
        <v>250.79585599717927</v>
      </c>
      <c r="O329" s="42">
        <v>0</v>
      </c>
      <c r="P329" s="42">
        <v>1.9870201386276984</v>
      </c>
      <c r="Q329" s="42">
        <v>0</v>
      </c>
      <c r="R329" s="85">
        <v>0</v>
      </c>
      <c r="S329" s="86">
        <f t="shared" si="180"/>
        <v>1578.51831293691</v>
      </c>
      <c r="U329" s="105" t="s">
        <v>139</v>
      </c>
      <c r="V329" s="117">
        <v>109.91017503957333</v>
      </c>
      <c r="W329" s="117">
        <v>0</v>
      </c>
      <c r="X329" s="117">
        <v>0</v>
      </c>
      <c r="Y329" s="117">
        <v>1213.6373395329281</v>
      </c>
      <c r="Z329" s="117">
        <v>72.209136261638449</v>
      </c>
      <c r="AA329" s="117">
        <v>0</v>
      </c>
      <c r="AB329" s="117">
        <v>1.9870201386276984</v>
      </c>
      <c r="AC329" s="118">
        <v>180.7746419641424</v>
      </c>
      <c r="AD329" s="117">
        <v>2.1879222286015647</v>
      </c>
      <c r="AE329" s="117">
        <v>0</v>
      </c>
      <c r="AF329" s="117">
        <v>0</v>
      </c>
      <c r="AG329" s="117">
        <v>178.58671973554084</v>
      </c>
      <c r="AH329" s="117">
        <v>0</v>
      </c>
      <c r="AI329" s="120">
        <f t="shared" si="181"/>
        <v>1578.5183129369098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</row>
    <row r="330" spans="1:71" ht="15">
      <c r="A330" s="26" t="s">
        <v>25</v>
      </c>
      <c r="B330" s="39">
        <v>35.01378648268021</v>
      </c>
      <c r="C330" s="39">
        <v>2.029819390954974</v>
      </c>
      <c r="D330" s="39">
        <v>4.2496127415376144</v>
      </c>
      <c r="E330" s="39">
        <v>510.56839638747545</v>
      </c>
      <c r="F330" s="411"/>
      <c r="G330" s="39">
        <v>24.938507062466172</v>
      </c>
      <c r="H330" s="40">
        <v>0</v>
      </c>
      <c r="I330" s="41">
        <f t="shared" si="179"/>
        <v>576.80012206511446</v>
      </c>
      <c r="K330" s="74" t="s">
        <v>25</v>
      </c>
      <c r="L330" s="87">
        <v>35.01378648268021</v>
      </c>
      <c r="M330" s="87">
        <v>2.029819390954974</v>
      </c>
      <c r="N330" s="87">
        <v>4.2496127415376144</v>
      </c>
      <c r="O330" s="87">
        <v>510.56839638747545</v>
      </c>
      <c r="P330" s="87">
        <v>4.2431330237065534</v>
      </c>
      <c r="Q330" s="87">
        <v>24.938507062466172</v>
      </c>
      <c r="R330" s="88">
        <v>0</v>
      </c>
      <c r="S330" s="89">
        <f t="shared" si="180"/>
        <v>581.04325508882107</v>
      </c>
      <c r="U330" s="104" t="s">
        <v>25</v>
      </c>
      <c r="V330" s="121">
        <v>1.0141282300641092</v>
      </c>
      <c r="W330" s="121">
        <v>10.489943060781611</v>
      </c>
      <c r="X330" s="121">
        <v>24.938507062466172</v>
      </c>
      <c r="Y330" s="121">
        <v>2.029819390954974</v>
      </c>
      <c r="Z330" s="121">
        <v>3.513376777718491E-2</v>
      </c>
      <c r="AA330" s="121">
        <v>503.19585661610904</v>
      </c>
      <c r="AB330" s="121">
        <v>4.2431330237065534</v>
      </c>
      <c r="AC330" s="122">
        <v>35.096733936961336</v>
      </c>
      <c r="AD330" s="121">
        <v>23.509715191834491</v>
      </c>
      <c r="AE330" s="121">
        <v>7.3725397713664158</v>
      </c>
      <c r="AF330" s="121">
        <v>0</v>
      </c>
      <c r="AG330" s="121">
        <v>4.2144789737604293</v>
      </c>
      <c r="AH330" s="121">
        <v>0</v>
      </c>
      <c r="AI330" s="123">
        <f t="shared" si="181"/>
        <v>581.04325508882096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</row>
    <row r="331" spans="1:71" ht="15">
      <c r="A331" s="27" t="s">
        <v>24</v>
      </c>
      <c r="B331" s="42">
        <v>44.860893303421449</v>
      </c>
      <c r="C331" s="42">
        <v>0</v>
      </c>
      <c r="D331" s="42">
        <v>0</v>
      </c>
      <c r="E331" s="42">
        <v>0</v>
      </c>
      <c r="F331" s="411"/>
      <c r="G331" s="42">
        <v>0</v>
      </c>
      <c r="H331" s="43">
        <v>0</v>
      </c>
      <c r="I331" s="38">
        <f t="shared" si="179"/>
        <v>44.860893303421449</v>
      </c>
      <c r="K331" s="75" t="s">
        <v>24</v>
      </c>
      <c r="L331" s="42">
        <v>44.860893303421449</v>
      </c>
      <c r="M331" s="42">
        <v>0</v>
      </c>
      <c r="N331" s="42">
        <v>0</v>
      </c>
      <c r="O331" s="42">
        <v>0</v>
      </c>
      <c r="P331" s="42">
        <v>0</v>
      </c>
      <c r="Q331" s="42">
        <v>0</v>
      </c>
      <c r="R331" s="85">
        <v>0</v>
      </c>
      <c r="S331" s="86">
        <f t="shared" si="180"/>
        <v>44.860893303421449</v>
      </c>
      <c r="U331" s="105" t="s">
        <v>24</v>
      </c>
      <c r="V331" s="117">
        <v>41.61945833214785</v>
      </c>
      <c r="W331" s="117">
        <v>0</v>
      </c>
      <c r="X331" s="117">
        <v>0</v>
      </c>
      <c r="Y331" s="117">
        <v>0</v>
      </c>
      <c r="Z331" s="117">
        <v>0</v>
      </c>
      <c r="AA331" s="117">
        <v>0</v>
      </c>
      <c r="AB331" s="117">
        <v>0</v>
      </c>
      <c r="AC331" s="118">
        <v>3.2414349712735966</v>
      </c>
      <c r="AD331" s="117">
        <v>3.2414349712735966</v>
      </c>
      <c r="AE331" s="117">
        <v>0</v>
      </c>
      <c r="AF331" s="117">
        <v>0</v>
      </c>
      <c r="AG331" s="117">
        <v>0</v>
      </c>
      <c r="AH331" s="117">
        <v>0</v>
      </c>
      <c r="AI331" s="120">
        <f t="shared" si="181"/>
        <v>44.860893303421449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</row>
    <row r="332" spans="1:71" ht="15">
      <c r="A332" s="26" t="s">
        <v>60</v>
      </c>
      <c r="B332" s="39">
        <v>0</v>
      </c>
      <c r="C332" s="39">
        <v>0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179"/>
        <v>0</v>
      </c>
      <c r="K332" s="74" t="s">
        <v>60</v>
      </c>
      <c r="L332" s="87">
        <v>0</v>
      </c>
      <c r="M332" s="87">
        <v>0</v>
      </c>
      <c r="N332" s="87">
        <v>0</v>
      </c>
      <c r="O332" s="87">
        <v>0</v>
      </c>
      <c r="P332" s="87">
        <v>0</v>
      </c>
      <c r="Q332" s="87">
        <v>0</v>
      </c>
      <c r="R332" s="88">
        <v>0</v>
      </c>
      <c r="S332" s="89">
        <f t="shared" si="180"/>
        <v>0</v>
      </c>
      <c r="U332" s="104" t="s">
        <v>60</v>
      </c>
      <c r="V332" s="121">
        <v>0</v>
      </c>
      <c r="W332" s="121">
        <v>0</v>
      </c>
      <c r="X332" s="121">
        <v>0</v>
      </c>
      <c r="Y332" s="121">
        <v>0</v>
      </c>
      <c r="Z332" s="121">
        <v>0</v>
      </c>
      <c r="AA332" s="121">
        <v>0</v>
      </c>
      <c r="AB332" s="121">
        <v>0</v>
      </c>
      <c r="AC332" s="122">
        <v>0</v>
      </c>
      <c r="AD332" s="121">
        <v>0</v>
      </c>
      <c r="AE332" s="121">
        <v>0</v>
      </c>
      <c r="AF332" s="121">
        <v>0</v>
      </c>
      <c r="AG332" s="121">
        <v>0</v>
      </c>
      <c r="AH332" s="121">
        <v>0</v>
      </c>
      <c r="AI332" s="123">
        <f t="shared" si="181"/>
        <v>0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</row>
    <row r="333" spans="1:71" ht="15">
      <c r="A333" s="27" t="s">
        <v>22</v>
      </c>
      <c r="B333" s="42">
        <v>0</v>
      </c>
      <c r="C333" s="42">
        <v>13.196733963398835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179"/>
        <v>13.196733963398835</v>
      </c>
      <c r="K333" s="75" t="s">
        <v>22</v>
      </c>
      <c r="L333" s="42">
        <v>0</v>
      </c>
      <c r="M333" s="42">
        <v>13.196733963398835</v>
      </c>
      <c r="N333" s="42">
        <v>0</v>
      </c>
      <c r="O333" s="42">
        <v>0</v>
      </c>
      <c r="P333" s="42">
        <v>1.9173204829166426</v>
      </c>
      <c r="Q333" s="42">
        <v>0</v>
      </c>
      <c r="R333" s="85">
        <v>0</v>
      </c>
      <c r="S333" s="86">
        <f t="shared" si="180"/>
        <v>15.114054446315476</v>
      </c>
      <c r="U333" s="105" t="s">
        <v>22</v>
      </c>
      <c r="V333" s="117">
        <v>0</v>
      </c>
      <c r="W333" s="117">
        <v>0</v>
      </c>
      <c r="X333" s="117">
        <v>0</v>
      </c>
      <c r="Y333" s="117">
        <v>13.196733963398835</v>
      </c>
      <c r="Z333" s="117">
        <v>0</v>
      </c>
      <c r="AA333" s="117">
        <v>0</v>
      </c>
      <c r="AB333" s="117">
        <v>1.9173204829166426</v>
      </c>
      <c r="AC333" s="118">
        <v>0</v>
      </c>
      <c r="AD333" s="117">
        <v>0</v>
      </c>
      <c r="AE333" s="117">
        <v>0</v>
      </c>
      <c r="AF333" s="117">
        <v>0</v>
      </c>
      <c r="AG333" s="117">
        <v>0</v>
      </c>
      <c r="AH333" s="117">
        <v>0</v>
      </c>
      <c r="AI333" s="120">
        <f t="shared" si="181"/>
        <v>15.114054446315476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</row>
    <row r="334" spans="1:71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179"/>
        <v>0</v>
      </c>
      <c r="K334" s="74" t="s">
        <v>21</v>
      </c>
      <c r="L334" s="87">
        <v>0</v>
      </c>
      <c r="M334" s="87">
        <v>0</v>
      </c>
      <c r="N334" s="87">
        <v>0</v>
      </c>
      <c r="O334" s="87">
        <v>0</v>
      </c>
      <c r="P334" s="87">
        <v>0</v>
      </c>
      <c r="Q334" s="87">
        <v>0</v>
      </c>
      <c r="R334" s="88">
        <v>0</v>
      </c>
      <c r="S334" s="89">
        <f t="shared" si="180"/>
        <v>0</v>
      </c>
      <c r="U334" s="104" t="s">
        <v>61</v>
      </c>
      <c r="V334" s="121">
        <v>0</v>
      </c>
      <c r="W334" s="121">
        <v>0</v>
      </c>
      <c r="X334" s="121">
        <v>0</v>
      </c>
      <c r="Y334" s="121">
        <v>0</v>
      </c>
      <c r="Z334" s="121">
        <v>0</v>
      </c>
      <c r="AA334" s="121">
        <v>0</v>
      </c>
      <c r="AB334" s="121">
        <v>0</v>
      </c>
      <c r="AC334" s="122">
        <v>0</v>
      </c>
      <c r="AD334" s="121">
        <v>0</v>
      </c>
      <c r="AE334" s="121">
        <v>0</v>
      </c>
      <c r="AF334" s="121">
        <v>0</v>
      </c>
      <c r="AG334" s="121">
        <v>0</v>
      </c>
      <c r="AH334" s="121">
        <v>0</v>
      </c>
      <c r="AI334" s="123">
        <f t="shared" si="181"/>
        <v>0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</row>
    <row r="335" spans="1:71" ht="15">
      <c r="A335" s="28" t="s">
        <v>64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179"/>
        <v>0</v>
      </c>
      <c r="K335" s="76" t="s">
        <v>64</v>
      </c>
      <c r="L335" s="42">
        <v>0</v>
      </c>
      <c r="M335" s="42">
        <v>0</v>
      </c>
      <c r="N335" s="42">
        <v>0</v>
      </c>
      <c r="O335" s="42">
        <v>0</v>
      </c>
      <c r="P335" s="42">
        <v>0</v>
      </c>
      <c r="Q335" s="42">
        <v>0</v>
      </c>
      <c r="R335" s="85">
        <v>0</v>
      </c>
      <c r="S335" s="86">
        <f t="shared" si="180"/>
        <v>0</v>
      </c>
      <c r="U335" s="106" t="s">
        <v>62</v>
      </c>
      <c r="V335" s="117">
        <v>0</v>
      </c>
      <c r="W335" s="117">
        <v>0</v>
      </c>
      <c r="X335" s="117">
        <v>0</v>
      </c>
      <c r="Y335" s="117">
        <v>0</v>
      </c>
      <c r="Z335" s="117">
        <v>0</v>
      </c>
      <c r="AA335" s="117">
        <v>0</v>
      </c>
      <c r="AB335" s="117">
        <v>0</v>
      </c>
      <c r="AC335" s="118">
        <v>0</v>
      </c>
      <c r="AD335" s="119">
        <v>0</v>
      </c>
      <c r="AE335" s="119">
        <v>0</v>
      </c>
      <c r="AF335" s="119">
        <v>0</v>
      </c>
      <c r="AG335" s="119">
        <v>0</v>
      </c>
      <c r="AH335" s="119">
        <v>0</v>
      </c>
      <c r="AI335" s="120">
        <f t="shared" si="181"/>
        <v>0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</row>
    <row r="336" spans="1:71">
      <c r="A336" s="56" t="s">
        <v>23</v>
      </c>
      <c r="B336" s="60">
        <v>0</v>
      </c>
      <c r="C336" s="60">
        <v>0</v>
      </c>
      <c r="D336" s="60">
        <v>0</v>
      </c>
      <c r="E336" s="60">
        <v>0</v>
      </c>
      <c r="F336" s="411"/>
      <c r="G336" s="60">
        <v>0</v>
      </c>
      <c r="H336" s="61">
        <v>0</v>
      </c>
      <c r="I336" s="62">
        <f t="shared" si="179"/>
        <v>0</v>
      </c>
      <c r="K336" s="77" t="s">
        <v>23</v>
      </c>
      <c r="L336" s="90">
        <v>0</v>
      </c>
      <c r="M336" s="90">
        <v>0</v>
      </c>
      <c r="N336" s="90">
        <v>0</v>
      </c>
      <c r="O336" s="90">
        <v>0</v>
      </c>
      <c r="P336" s="90">
        <v>0</v>
      </c>
      <c r="Q336" s="90">
        <v>0</v>
      </c>
      <c r="R336" s="91">
        <v>0</v>
      </c>
      <c r="S336" s="92">
        <f t="shared" si="180"/>
        <v>0</v>
      </c>
      <c r="U336" s="107" t="s">
        <v>66</v>
      </c>
      <c r="V336" s="124">
        <v>0</v>
      </c>
      <c r="W336" s="124">
        <v>0</v>
      </c>
      <c r="X336" s="124">
        <v>0</v>
      </c>
      <c r="Y336" s="124">
        <v>0</v>
      </c>
      <c r="Z336" s="124">
        <v>0</v>
      </c>
      <c r="AA336" s="124">
        <v>0</v>
      </c>
      <c r="AB336" s="124">
        <v>0</v>
      </c>
      <c r="AC336" s="124">
        <v>0</v>
      </c>
      <c r="AD336" s="124">
        <v>0</v>
      </c>
      <c r="AE336" s="124">
        <v>0</v>
      </c>
      <c r="AF336" s="124">
        <v>0</v>
      </c>
      <c r="AG336" s="124">
        <v>0</v>
      </c>
      <c r="AH336" s="125">
        <v>0</v>
      </c>
      <c r="AI336" s="126">
        <f t="shared" si="181"/>
        <v>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</row>
    <row r="337" spans="1:71">
      <c r="A337" s="57" t="s">
        <v>19</v>
      </c>
      <c r="B337" s="63">
        <v>0</v>
      </c>
      <c r="C337" s="63">
        <v>0</v>
      </c>
      <c r="D337" s="63">
        <v>0</v>
      </c>
      <c r="E337" s="63">
        <v>0</v>
      </c>
      <c r="F337" s="411"/>
      <c r="G337" s="63">
        <v>0</v>
      </c>
      <c r="H337" s="64">
        <v>0</v>
      </c>
      <c r="I337" s="65">
        <f t="shared" si="179"/>
        <v>0</v>
      </c>
      <c r="K337" s="78" t="s">
        <v>19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93">
        <v>0</v>
      </c>
      <c r="S337" s="94">
        <f t="shared" si="180"/>
        <v>0</v>
      </c>
      <c r="U337" s="108" t="s">
        <v>19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8">
        <v>0</v>
      </c>
      <c r="AE337" s="128">
        <v>0</v>
      </c>
      <c r="AF337" s="128">
        <v>0</v>
      </c>
      <c r="AG337" s="128">
        <v>0</v>
      </c>
      <c r="AH337" s="128">
        <v>0</v>
      </c>
      <c r="AI337" s="129">
        <f t="shared" si="181"/>
        <v>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</row>
    <row r="338" spans="1:71">
      <c r="A338" s="56" t="s">
        <v>20</v>
      </c>
      <c r="B338" s="60">
        <v>0</v>
      </c>
      <c r="C338" s="60">
        <v>0</v>
      </c>
      <c r="D338" s="60">
        <v>0</v>
      </c>
      <c r="E338" s="60">
        <v>0</v>
      </c>
      <c r="F338" s="411"/>
      <c r="G338" s="60">
        <v>0</v>
      </c>
      <c r="H338" s="61">
        <v>0</v>
      </c>
      <c r="I338" s="62">
        <f t="shared" si="179"/>
        <v>0</v>
      </c>
      <c r="K338" s="77" t="s">
        <v>20</v>
      </c>
      <c r="L338" s="90">
        <v>0</v>
      </c>
      <c r="M338" s="90">
        <v>0</v>
      </c>
      <c r="N338" s="90">
        <v>0</v>
      </c>
      <c r="O338" s="90">
        <v>0</v>
      </c>
      <c r="P338" s="90">
        <v>0</v>
      </c>
      <c r="Q338" s="90">
        <v>0</v>
      </c>
      <c r="R338" s="91">
        <v>0</v>
      </c>
      <c r="S338" s="92">
        <f t="shared" si="180"/>
        <v>0</v>
      </c>
      <c r="U338" s="107" t="s">
        <v>20</v>
      </c>
      <c r="V338" s="124">
        <v>0</v>
      </c>
      <c r="W338" s="124">
        <v>0</v>
      </c>
      <c r="X338" s="124">
        <v>0</v>
      </c>
      <c r="Y338" s="124">
        <v>0</v>
      </c>
      <c r="Z338" s="124">
        <v>0</v>
      </c>
      <c r="AA338" s="124">
        <v>0</v>
      </c>
      <c r="AB338" s="124">
        <v>0</v>
      </c>
      <c r="AC338" s="124">
        <v>0</v>
      </c>
      <c r="AD338" s="124">
        <v>0</v>
      </c>
      <c r="AE338" s="124">
        <v>0</v>
      </c>
      <c r="AF338" s="124">
        <v>0</v>
      </c>
      <c r="AG338" s="124">
        <v>0</v>
      </c>
      <c r="AH338" s="125">
        <v>0</v>
      </c>
      <c r="AI338" s="126">
        <f t="shared" si="181"/>
        <v>0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</row>
    <row r="339" spans="1:71" ht="15" thickBot="1">
      <c r="A339" s="58" t="s">
        <v>11</v>
      </c>
      <c r="B339" s="52">
        <v>0</v>
      </c>
      <c r="C339" s="52">
        <v>0</v>
      </c>
      <c r="D339" s="52">
        <v>0</v>
      </c>
      <c r="E339" s="52">
        <v>0</v>
      </c>
      <c r="F339" s="412"/>
      <c r="G339" s="52">
        <v>0</v>
      </c>
      <c r="H339" s="66">
        <v>0</v>
      </c>
      <c r="I339" s="67">
        <f t="shared" si="179"/>
        <v>0</v>
      </c>
      <c r="K339" s="79" t="s">
        <v>11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95">
        <v>0</v>
      </c>
      <c r="S339" s="96">
        <f t="shared" si="180"/>
        <v>0</v>
      </c>
      <c r="U339" s="108" t="s">
        <v>11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8">
        <v>0</v>
      </c>
      <c r="AE339" s="128">
        <v>0</v>
      </c>
      <c r="AF339" s="128">
        <v>0</v>
      </c>
      <c r="AG339" s="128">
        <v>0</v>
      </c>
      <c r="AH339" s="128">
        <v>0</v>
      </c>
      <c r="AI339" s="129">
        <f t="shared" si="181"/>
        <v>0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</row>
    <row r="340" spans="1:71" ht="15">
      <c r="A340" s="33" t="s">
        <v>26</v>
      </c>
      <c r="B340" s="68">
        <f>SUM(B319:B335)</f>
        <v>204.11605971263845</v>
      </c>
      <c r="C340" s="68">
        <f t="shared" ref="C340:I340" si="182">SUM(C319:C335)</f>
        <v>1237.7705707068581</v>
      </c>
      <c r="D340" s="68">
        <f t="shared" si="182"/>
        <v>260.04640548444496</v>
      </c>
      <c r="E340" s="68">
        <f t="shared" si="182"/>
        <v>513.52044204352444</v>
      </c>
      <c r="F340" s="68">
        <f t="shared" si="182"/>
        <v>0</v>
      </c>
      <c r="G340" s="68">
        <f t="shared" si="182"/>
        <v>24.938507062466172</v>
      </c>
      <c r="H340" s="69">
        <f t="shared" si="182"/>
        <v>0</v>
      </c>
      <c r="I340" s="38">
        <f t="shared" si="182"/>
        <v>2240.3919850099319</v>
      </c>
      <c r="K340" s="80" t="s">
        <v>26</v>
      </c>
      <c r="L340" s="68">
        <f>SUM(L319:L335)</f>
        <v>204.11605971263845</v>
      </c>
      <c r="M340" s="68">
        <f t="shared" ref="M340:S340" si="183">SUM(M319:M335)</f>
        <v>1237.7705707068581</v>
      </c>
      <c r="N340" s="68">
        <f t="shared" si="183"/>
        <v>260.04640548444496</v>
      </c>
      <c r="O340" s="68">
        <f t="shared" si="183"/>
        <v>513.52044204352444</v>
      </c>
      <c r="P340" s="68">
        <f t="shared" si="183"/>
        <v>71.885114221405956</v>
      </c>
      <c r="Q340" s="68">
        <f t="shared" si="183"/>
        <v>24.938507062466172</v>
      </c>
      <c r="R340" s="69">
        <f t="shared" si="183"/>
        <v>0</v>
      </c>
      <c r="S340" s="97">
        <f t="shared" si="183"/>
        <v>2312.2770992313381</v>
      </c>
      <c r="T340" s="1" t="str">
        <f>IF(ABS(S340-AI340)&gt;0.01,S340-AI340,"")</f>
        <v/>
      </c>
      <c r="U340" s="109" t="s">
        <v>63</v>
      </c>
      <c r="V340" s="130">
        <f>SUM(V319:V335)</f>
        <v>163.34908815620344</v>
      </c>
      <c r="W340" s="130">
        <f t="shared" ref="W340:AH340" si="184">SUM(W319:W335)</f>
        <v>11.824227724603899</v>
      </c>
      <c r="X340" s="130">
        <f t="shared" si="184"/>
        <v>24.938507062466172</v>
      </c>
      <c r="Y340" s="130">
        <f t="shared" si="184"/>
        <v>1237.7705707068581</v>
      </c>
      <c r="Z340" s="130">
        <f t="shared" si="184"/>
        <v>77.228214353385653</v>
      </c>
      <c r="AA340" s="130">
        <f t="shared" si="184"/>
        <v>506.14790227215803</v>
      </c>
      <c r="AB340" s="130">
        <f t="shared" si="184"/>
        <v>71.885114221405956</v>
      </c>
      <c r="AC340" s="130">
        <f t="shared" si="184"/>
        <v>219.13347473425688</v>
      </c>
      <c r="AD340" s="131">
        <f t="shared" si="184"/>
        <v>28.942743831831102</v>
      </c>
      <c r="AE340" s="131">
        <f t="shared" si="184"/>
        <v>7.3725397713664158</v>
      </c>
      <c r="AF340" s="131">
        <f t="shared" si="184"/>
        <v>0</v>
      </c>
      <c r="AG340" s="131">
        <f t="shared" si="184"/>
        <v>182.81819113105936</v>
      </c>
      <c r="AH340" s="131">
        <f t="shared" si="184"/>
        <v>0</v>
      </c>
      <c r="AI340" s="132">
        <f>SUM(V340:AC340)</f>
        <v>2312.2770992313381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</row>
    <row r="341" spans="1:71" s="9" customFormat="1" ht="15" thickBot="1">
      <c r="A341" s="30" t="s">
        <v>88</v>
      </c>
      <c r="B341" s="47">
        <f>IF($I340=0,"-",B340/$I340)</f>
        <v>9.1107297775720963E-2</v>
      </c>
      <c r="C341" s="47">
        <f t="shared" ref="C341:H341" si="185">IF($I340=0,"-",C340/$I340)</f>
        <v>0.55247946742738008</v>
      </c>
      <c r="D341" s="47">
        <f t="shared" si="185"/>
        <v>0.11607183351144337</v>
      </c>
      <c r="E341" s="47">
        <f t="shared" si="185"/>
        <v>0.22921008710948765</v>
      </c>
      <c r="F341" s="47">
        <f t="shared" si="185"/>
        <v>0</v>
      </c>
      <c r="G341" s="47">
        <f t="shared" si="185"/>
        <v>1.1131314175968014E-2</v>
      </c>
      <c r="H341" s="70">
        <f t="shared" si="185"/>
        <v>0</v>
      </c>
      <c r="I341" s="48">
        <f>SUM(B341:H341)</f>
        <v>1</v>
      </c>
      <c r="J341" s="5"/>
      <c r="K341" s="81" t="s">
        <v>88</v>
      </c>
      <c r="L341" s="98">
        <f>IF($S340=0,"-",L340/$S340)</f>
        <v>8.8274912976689518E-2</v>
      </c>
      <c r="M341" s="98">
        <f t="shared" ref="M341:R341" si="186">IF($S340=0,"-",M340/$S340)</f>
        <v>0.53530373635509587</v>
      </c>
      <c r="N341" s="98">
        <f t="shared" si="186"/>
        <v>0.11246333995648326</v>
      </c>
      <c r="O341" s="98">
        <f t="shared" si="186"/>
        <v>0.22208430045613139</v>
      </c>
      <c r="P341" s="98">
        <f t="shared" si="186"/>
        <v>3.1088451399402979E-2</v>
      </c>
      <c r="Q341" s="98">
        <f t="shared" si="186"/>
        <v>1.0785258856196946E-2</v>
      </c>
      <c r="R341" s="99">
        <f t="shared" si="186"/>
        <v>0</v>
      </c>
      <c r="S341" s="100">
        <f>SUM(L341:R341)</f>
        <v>1</v>
      </c>
      <c r="T341" s="1"/>
      <c r="U341" s="110" t="s">
        <v>88</v>
      </c>
      <c r="V341" s="133">
        <f>+V340/$AI340</f>
        <v>7.0644252892745854E-2</v>
      </c>
      <c r="W341" s="133">
        <f t="shared" ref="W341:AH341" si="187">+W340/$AI340</f>
        <v>5.1136724610275231E-3</v>
      </c>
      <c r="X341" s="133">
        <f t="shared" si="187"/>
        <v>1.0785258856196946E-2</v>
      </c>
      <c r="Y341" s="133">
        <f t="shared" si="187"/>
        <v>0.53530373635509587</v>
      </c>
      <c r="Z341" s="133">
        <f t="shared" si="187"/>
        <v>3.3399203918534827E-2</v>
      </c>
      <c r="AA341" s="133">
        <f t="shared" si="187"/>
        <v>0.218895867818098</v>
      </c>
      <c r="AB341" s="133">
        <f t="shared" si="187"/>
        <v>3.1088451399402979E-2</v>
      </c>
      <c r="AC341" s="133">
        <f t="shared" si="187"/>
        <v>9.4769556298898008E-2</v>
      </c>
      <c r="AD341" s="133">
        <f t="shared" si="187"/>
        <v>1.2516987622916144E-2</v>
      </c>
      <c r="AE341" s="133">
        <f t="shared" si="187"/>
        <v>3.1884326380334097E-3</v>
      </c>
      <c r="AF341" s="133">
        <f t="shared" si="187"/>
        <v>0</v>
      </c>
      <c r="AG341" s="133">
        <f t="shared" si="187"/>
        <v>7.9064136037948457E-2</v>
      </c>
      <c r="AH341" s="133">
        <f t="shared" si="187"/>
        <v>0</v>
      </c>
      <c r="AI341" s="134">
        <f>SUM(V341:AC341)</f>
        <v>1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</row>
    <row r="342" spans="1:71" ht="15" thickBot="1">
      <c r="A342" s="31"/>
      <c r="B342" s="31"/>
      <c r="C342" s="31"/>
      <c r="D342" s="31"/>
      <c r="E342" s="31"/>
      <c r="F342" s="31"/>
      <c r="G342" s="31"/>
      <c r="H342" s="31"/>
      <c r="I342" s="31"/>
      <c r="K342" s="31"/>
      <c r="L342" s="31"/>
      <c r="M342" s="31"/>
      <c r="N342" s="31"/>
      <c r="O342" s="31"/>
      <c r="P342" s="31"/>
      <c r="Q342" s="31"/>
      <c r="R342" s="31"/>
      <c r="S342" s="31"/>
      <c r="U342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</row>
    <row r="343" spans="1:71" ht="30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  <c r="K343" s="415" t="s">
        <v>40</v>
      </c>
      <c r="L343" s="83" t="s">
        <v>0</v>
      </c>
      <c r="M343" s="83" t="s">
        <v>1</v>
      </c>
      <c r="N343" s="83" t="s">
        <v>2</v>
      </c>
      <c r="O343" s="83" t="s">
        <v>3</v>
      </c>
      <c r="P343" s="83" t="s">
        <v>27</v>
      </c>
      <c r="Q343" s="83" t="s">
        <v>4</v>
      </c>
      <c r="R343" s="83" t="s">
        <v>5</v>
      </c>
      <c r="S343" s="84" t="s">
        <v>6</v>
      </c>
      <c r="U343" s="417" t="s">
        <v>40</v>
      </c>
      <c r="V343" s="114" t="s">
        <v>74</v>
      </c>
      <c r="W343" s="114" t="s">
        <v>75</v>
      </c>
      <c r="X343" s="114" t="s">
        <v>4</v>
      </c>
      <c r="Y343" s="114" t="s">
        <v>1</v>
      </c>
      <c r="Z343" s="114" t="s">
        <v>2</v>
      </c>
      <c r="AA343" s="114" t="s">
        <v>3</v>
      </c>
      <c r="AB343" s="114" t="s">
        <v>55</v>
      </c>
      <c r="AC343" s="114" t="s">
        <v>68</v>
      </c>
      <c r="AD343" s="115" t="s">
        <v>76</v>
      </c>
      <c r="AE343" s="115" t="s">
        <v>83</v>
      </c>
      <c r="AF343" s="115" t="s">
        <v>77</v>
      </c>
      <c r="AG343" s="115" t="s">
        <v>84</v>
      </c>
      <c r="AH343" s="115" t="s">
        <v>85</v>
      </c>
      <c r="AI343" s="116" t="s">
        <v>63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</row>
    <row r="344" spans="1:71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  <c r="K344" s="416" t="s">
        <v>40</v>
      </c>
      <c r="L344" s="389" t="s">
        <v>69</v>
      </c>
      <c r="M344" s="390"/>
      <c r="N344" s="390"/>
      <c r="O344" s="390"/>
      <c r="P344" s="390"/>
      <c r="Q344" s="390"/>
      <c r="R344" s="390"/>
      <c r="S344" s="391"/>
      <c r="U344" s="418" t="s">
        <v>40</v>
      </c>
      <c r="V344" s="413" t="s">
        <v>69</v>
      </c>
      <c r="W344" s="413"/>
      <c r="X344" s="413"/>
      <c r="Y344" s="413"/>
      <c r="Z344" s="413"/>
      <c r="AA344" s="413"/>
      <c r="AB344" s="413"/>
      <c r="AC344" s="413"/>
      <c r="AD344" s="413"/>
      <c r="AE344" s="413"/>
      <c r="AF344" s="413"/>
      <c r="AG344" s="413"/>
      <c r="AH344" s="413"/>
      <c r="AI344" s="41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</row>
    <row r="345" spans="1:71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  <c r="K345" s="82" t="s">
        <v>7</v>
      </c>
      <c r="L345" s="36">
        <v>0</v>
      </c>
      <c r="M345" s="36">
        <v>0</v>
      </c>
      <c r="N345" s="36">
        <v>0</v>
      </c>
      <c r="O345" s="36">
        <v>0</v>
      </c>
      <c r="P345" s="36">
        <v>0</v>
      </c>
      <c r="Q345" s="36">
        <v>0</v>
      </c>
      <c r="R345" s="101">
        <v>0</v>
      </c>
      <c r="S345" s="102">
        <f>SUM(L345:R345)</f>
        <v>0</v>
      </c>
      <c r="U345" s="103" t="s">
        <v>7</v>
      </c>
      <c r="V345" s="117">
        <v>0</v>
      </c>
      <c r="W345" s="117">
        <v>0</v>
      </c>
      <c r="X345" s="117">
        <v>0</v>
      </c>
      <c r="Y345" s="117">
        <v>0</v>
      </c>
      <c r="Z345" s="117">
        <v>0</v>
      </c>
      <c r="AA345" s="117">
        <v>0</v>
      </c>
      <c r="AB345" s="117">
        <v>0</v>
      </c>
      <c r="AC345" s="118">
        <v>0</v>
      </c>
      <c r="AD345" s="119">
        <v>0</v>
      </c>
      <c r="AE345" s="119">
        <v>0</v>
      </c>
      <c r="AF345" s="119">
        <v>0</v>
      </c>
      <c r="AG345" s="119">
        <v>0</v>
      </c>
      <c r="AH345" s="119">
        <v>0</v>
      </c>
      <c r="AI345" s="120">
        <f>SUM(V345:AC345)</f>
        <v>0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</row>
    <row r="346" spans="1:71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5" si="188">SUM(B346:H346)</f>
        <v>0</v>
      </c>
      <c r="K346" s="74" t="s">
        <v>8</v>
      </c>
      <c r="L346" s="87">
        <v>0</v>
      </c>
      <c r="M346" s="87">
        <v>0</v>
      </c>
      <c r="N346" s="87">
        <v>0</v>
      </c>
      <c r="O346" s="87">
        <v>0</v>
      </c>
      <c r="P346" s="87">
        <v>0</v>
      </c>
      <c r="Q346" s="87">
        <v>0</v>
      </c>
      <c r="R346" s="88">
        <v>0</v>
      </c>
      <c r="S346" s="89">
        <f t="shared" ref="S346:S365" si="189">SUM(L346:R346)</f>
        <v>0</v>
      </c>
      <c r="U346" s="104" t="s">
        <v>8</v>
      </c>
      <c r="V346" s="121">
        <v>0</v>
      </c>
      <c r="W346" s="121">
        <v>0</v>
      </c>
      <c r="X346" s="121">
        <v>0</v>
      </c>
      <c r="Y346" s="121">
        <v>0</v>
      </c>
      <c r="Z346" s="121">
        <v>0</v>
      </c>
      <c r="AA346" s="121">
        <v>0</v>
      </c>
      <c r="AB346" s="121">
        <v>0</v>
      </c>
      <c r="AC346" s="122">
        <v>0</v>
      </c>
      <c r="AD346" s="121">
        <v>0</v>
      </c>
      <c r="AE346" s="121">
        <v>0</v>
      </c>
      <c r="AF346" s="121">
        <v>0</v>
      </c>
      <c r="AG346" s="121">
        <v>0</v>
      </c>
      <c r="AH346" s="121">
        <v>0</v>
      </c>
      <c r="AI346" s="123">
        <f t="shared" ref="AI346:AI365" si="190">SUM(V346:AC346)</f>
        <v>0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</row>
    <row r="347" spans="1:71" ht="15" customHeight="1">
      <c r="A347" s="27" t="s">
        <v>10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188"/>
        <v>0</v>
      </c>
      <c r="K347" s="75" t="s">
        <v>10</v>
      </c>
      <c r="L347" s="42">
        <v>0</v>
      </c>
      <c r="M347" s="42">
        <v>0</v>
      </c>
      <c r="N347" s="42">
        <v>0</v>
      </c>
      <c r="O347" s="42">
        <v>0</v>
      </c>
      <c r="P347" s="42">
        <v>0</v>
      </c>
      <c r="Q347" s="42">
        <v>0</v>
      </c>
      <c r="R347" s="85">
        <v>0</v>
      </c>
      <c r="S347" s="86">
        <f t="shared" si="189"/>
        <v>0</v>
      </c>
      <c r="U347" s="105" t="s">
        <v>10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v>0</v>
      </c>
      <c r="AB347" s="117">
        <v>0</v>
      </c>
      <c r="AC347" s="118">
        <v>0</v>
      </c>
      <c r="AD347" s="119">
        <v>0</v>
      </c>
      <c r="AE347" s="119">
        <v>0</v>
      </c>
      <c r="AF347" s="119">
        <v>0</v>
      </c>
      <c r="AG347" s="119">
        <v>0</v>
      </c>
      <c r="AH347" s="119">
        <v>0</v>
      </c>
      <c r="AI347" s="120">
        <f t="shared" si="190"/>
        <v>0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</row>
    <row r="348" spans="1:71" ht="15" customHeight="1">
      <c r="A348" s="26" t="s">
        <v>56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188"/>
        <v>0</v>
      </c>
      <c r="K348" s="74" t="s">
        <v>56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s="87">
        <v>0</v>
      </c>
      <c r="R348" s="88">
        <v>0</v>
      </c>
      <c r="S348" s="89">
        <f t="shared" si="189"/>
        <v>0</v>
      </c>
      <c r="U348" s="104" t="s">
        <v>56</v>
      </c>
      <c r="V348" s="121">
        <v>0</v>
      </c>
      <c r="W348" s="121">
        <v>0</v>
      </c>
      <c r="X348" s="121">
        <v>0</v>
      </c>
      <c r="Y348" s="121">
        <v>0</v>
      </c>
      <c r="Z348" s="121">
        <v>0</v>
      </c>
      <c r="AA348" s="121">
        <v>0</v>
      </c>
      <c r="AB348" s="121">
        <v>0</v>
      </c>
      <c r="AC348" s="122">
        <v>0</v>
      </c>
      <c r="AD348" s="121">
        <v>0</v>
      </c>
      <c r="AE348" s="121">
        <v>0</v>
      </c>
      <c r="AF348" s="121">
        <v>0</v>
      </c>
      <c r="AG348" s="121">
        <v>0</v>
      </c>
      <c r="AH348" s="121">
        <v>0</v>
      </c>
      <c r="AI348" s="123">
        <f t="shared" si="190"/>
        <v>0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</row>
    <row r="349" spans="1:71" ht="15">
      <c r="A349" s="27" t="s">
        <v>16</v>
      </c>
      <c r="B349" s="42">
        <v>0.12203456616608335</v>
      </c>
      <c r="C349" s="42">
        <v>0</v>
      </c>
      <c r="D349" s="42">
        <v>0.11139518590583698</v>
      </c>
      <c r="E349" s="42">
        <v>0</v>
      </c>
      <c r="F349" s="411"/>
      <c r="G349" s="42">
        <v>0</v>
      </c>
      <c r="H349" s="43">
        <v>0</v>
      </c>
      <c r="I349" s="38">
        <f t="shared" si="188"/>
        <v>0.23342975207192035</v>
      </c>
      <c r="K349" s="75" t="s">
        <v>16</v>
      </c>
      <c r="L349" s="42">
        <v>0.12203456616608335</v>
      </c>
      <c r="M349" s="42">
        <v>0</v>
      </c>
      <c r="N349" s="42">
        <v>0.11139518590583698</v>
      </c>
      <c r="O349" s="42">
        <v>0</v>
      </c>
      <c r="P349" s="42">
        <v>0</v>
      </c>
      <c r="Q349" s="42">
        <v>0</v>
      </c>
      <c r="R349" s="85">
        <v>0</v>
      </c>
      <c r="S349" s="86">
        <f t="shared" si="189"/>
        <v>0.23342975207192035</v>
      </c>
      <c r="U349" s="105" t="s">
        <v>16</v>
      </c>
      <c r="V349" s="117">
        <v>0.12203456616608335</v>
      </c>
      <c r="W349" s="117">
        <v>0</v>
      </c>
      <c r="X349" s="117">
        <v>0</v>
      </c>
      <c r="Y349" s="117">
        <v>0</v>
      </c>
      <c r="Z349" s="117">
        <v>9.7892739129371895E-2</v>
      </c>
      <c r="AA349" s="117">
        <v>0</v>
      </c>
      <c r="AB349" s="117">
        <v>0</v>
      </c>
      <c r="AC349" s="118">
        <v>1.350244677646509E-2</v>
      </c>
      <c r="AD349" s="119">
        <v>0</v>
      </c>
      <c r="AE349" s="119">
        <v>0</v>
      </c>
      <c r="AF349" s="119">
        <v>0</v>
      </c>
      <c r="AG349" s="119">
        <v>1.350244677646509E-2</v>
      </c>
      <c r="AH349" s="119">
        <v>0</v>
      </c>
      <c r="AI349" s="120">
        <f t="shared" si="190"/>
        <v>0.23342975207192032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</row>
    <row r="350" spans="1:71" ht="15">
      <c r="A350" s="26" t="s">
        <v>70</v>
      </c>
      <c r="B350" s="39">
        <v>2.3058880417539682</v>
      </c>
      <c r="C350" s="39">
        <v>0</v>
      </c>
      <c r="D350" s="39">
        <v>4.4991472615295795E-3</v>
      </c>
      <c r="E350" s="39">
        <v>0</v>
      </c>
      <c r="F350" s="411"/>
      <c r="G350" s="39">
        <v>0</v>
      </c>
      <c r="H350" s="40">
        <v>0</v>
      </c>
      <c r="I350" s="41">
        <f t="shared" si="188"/>
        <v>2.3103871890154979</v>
      </c>
      <c r="K350" s="74" t="s">
        <v>70</v>
      </c>
      <c r="L350" s="87">
        <v>2.3058880417539682</v>
      </c>
      <c r="M350" s="87">
        <v>0</v>
      </c>
      <c r="N350" s="87">
        <v>4.4991472615295795E-3</v>
      </c>
      <c r="O350" s="87">
        <v>0</v>
      </c>
      <c r="P350" s="87">
        <v>0</v>
      </c>
      <c r="Q350" s="87">
        <v>0</v>
      </c>
      <c r="R350" s="88">
        <v>0</v>
      </c>
      <c r="S350" s="89">
        <f t="shared" si="189"/>
        <v>2.3103871890154979</v>
      </c>
      <c r="U350" s="104" t="s">
        <v>57</v>
      </c>
      <c r="V350" s="121">
        <v>2.3058880417539682</v>
      </c>
      <c r="W350" s="121">
        <v>0</v>
      </c>
      <c r="X350" s="121">
        <v>0</v>
      </c>
      <c r="Y350" s="121">
        <v>0</v>
      </c>
      <c r="Z350" s="121">
        <v>0</v>
      </c>
      <c r="AA350" s="121">
        <v>0</v>
      </c>
      <c r="AB350" s="121">
        <v>0</v>
      </c>
      <c r="AC350" s="122">
        <v>4.4991472615295795E-3</v>
      </c>
      <c r="AD350" s="121">
        <v>0</v>
      </c>
      <c r="AE350" s="121">
        <v>0</v>
      </c>
      <c r="AF350" s="121">
        <v>0</v>
      </c>
      <c r="AG350" s="121">
        <v>4.4991472615295795E-3</v>
      </c>
      <c r="AH350" s="121">
        <v>0</v>
      </c>
      <c r="AI350" s="123">
        <f t="shared" si="190"/>
        <v>2.3103871890154979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</row>
    <row r="351" spans="1:71" ht="15">
      <c r="A351" s="27" t="s">
        <v>58</v>
      </c>
      <c r="B351" s="42">
        <v>0</v>
      </c>
      <c r="C351" s="42">
        <v>0</v>
      </c>
      <c r="D351" s="42">
        <v>1.6901003451375005</v>
      </c>
      <c r="E351" s="42">
        <v>0</v>
      </c>
      <c r="F351" s="411"/>
      <c r="G351" s="42">
        <v>0</v>
      </c>
      <c r="H351" s="43">
        <v>0</v>
      </c>
      <c r="I351" s="38">
        <f t="shared" si="188"/>
        <v>1.6901003451375005</v>
      </c>
      <c r="K351" s="75" t="s">
        <v>58</v>
      </c>
      <c r="L351" s="42">
        <v>0</v>
      </c>
      <c r="M351" s="42">
        <v>0</v>
      </c>
      <c r="N351" s="42">
        <v>1.6901003451375005</v>
      </c>
      <c r="O351" s="42">
        <v>0</v>
      </c>
      <c r="P351" s="42">
        <v>98.236115446843542</v>
      </c>
      <c r="Q351" s="42">
        <v>0</v>
      </c>
      <c r="R351" s="85">
        <v>0</v>
      </c>
      <c r="S351" s="86">
        <f t="shared" si="189"/>
        <v>99.926215791981036</v>
      </c>
      <c r="U351" s="105" t="s">
        <v>58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v>98.236115446843542</v>
      </c>
      <c r="AC351" s="118">
        <v>1.6901003451375005</v>
      </c>
      <c r="AD351" s="117">
        <v>0</v>
      </c>
      <c r="AE351" s="117">
        <v>0</v>
      </c>
      <c r="AF351" s="117">
        <v>0</v>
      </c>
      <c r="AG351" s="117">
        <v>1.6901003451375005</v>
      </c>
      <c r="AH351" s="117">
        <v>0</v>
      </c>
      <c r="AI351" s="120">
        <f t="shared" si="190"/>
        <v>99.926215791981036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</row>
    <row r="352" spans="1:71" ht="15">
      <c r="A352" s="26" t="s">
        <v>12</v>
      </c>
      <c r="B352" s="39">
        <v>0</v>
      </c>
      <c r="C352" s="39">
        <v>0</v>
      </c>
      <c r="D352" s="39">
        <v>0</v>
      </c>
      <c r="E352" s="39">
        <v>0</v>
      </c>
      <c r="F352" s="411"/>
      <c r="G352" s="39">
        <v>0</v>
      </c>
      <c r="H352" s="40">
        <v>0</v>
      </c>
      <c r="I352" s="41">
        <f t="shared" si="188"/>
        <v>0</v>
      </c>
      <c r="K352" s="74" t="s">
        <v>12</v>
      </c>
      <c r="L352" s="87">
        <v>0</v>
      </c>
      <c r="M352" s="87">
        <v>0</v>
      </c>
      <c r="N352" s="87">
        <v>0</v>
      </c>
      <c r="O352" s="87">
        <v>0</v>
      </c>
      <c r="P352" s="87">
        <v>1.9014091783928759</v>
      </c>
      <c r="Q352" s="87">
        <v>0</v>
      </c>
      <c r="R352" s="88">
        <v>0</v>
      </c>
      <c r="S352" s="89">
        <f t="shared" si="189"/>
        <v>1.9014091783928759</v>
      </c>
      <c r="U352" s="104" t="s">
        <v>12</v>
      </c>
      <c r="V352" s="121">
        <v>0</v>
      </c>
      <c r="W352" s="121">
        <v>0</v>
      </c>
      <c r="X352" s="121">
        <v>0</v>
      </c>
      <c r="Y352" s="121">
        <v>0</v>
      </c>
      <c r="Z352" s="121">
        <v>0</v>
      </c>
      <c r="AA352" s="121">
        <v>0</v>
      </c>
      <c r="AB352" s="121">
        <v>1.9014091783928759</v>
      </c>
      <c r="AC352" s="122">
        <v>0</v>
      </c>
      <c r="AD352" s="121">
        <v>0</v>
      </c>
      <c r="AE352" s="121">
        <v>0</v>
      </c>
      <c r="AF352" s="121">
        <v>0</v>
      </c>
      <c r="AG352" s="121">
        <v>0</v>
      </c>
      <c r="AH352" s="121">
        <v>0</v>
      </c>
      <c r="AI352" s="123">
        <f t="shared" si="190"/>
        <v>1.9014091783928759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</row>
    <row r="353" spans="1:71" ht="15">
      <c r="A353" s="27" t="s">
        <v>59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188"/>
        <v>0</v>
      </c>
      <c r="K353" s="75" t="s">
        <v>59</v>
      </c>
      <c r="L353" s="42">
        <v>0</v>
      </c>
      <c r="M353" s="42">
        <v>0</v>
      </c>
      <c r="N353" s="42">
        <v>0</v>
      </c>
      <c r="O353" s="42">
        <v>0</v>
      </c>
      <c r="P353" s="42">
        <v>0</v>
      </c>
      <c r="Q353" s="42">
        <v>0</v>
      </c>
      <c r="R353" s="85">
        <v>0</v>
      </c>
      <c r="S353" s="86">
        <f t="shared" si="189"/>
        <v>0</v>
      </c>
      <c r="U353" s="105" t="s">
        <v>59</v>
      </c>
      <c r="V353" s="117">
        <v>0</v>
      </c>
      <c r="W353" s="117">
        <v>0</v>
      </c>
      <c r="X353" s="117">
        <v>0</v>
      </c>
      <c r="Y353" s="117">
        <v>0</v>
      </c>
      <c r="Z353" s="117">
        <v>0</v>
      </c>
      <c r="AA353" s="117">
        <v>0</v>
      </c>
      <c r="AB353" s="117">
        <v>0</v>
      </c>
      <c r="AC353" s="118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20">
        <f t="shared" si="190"/>
        <v>0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</row>
    <row r="354" spans="1:71" ht="15">
      <c r="A354" s="26" t="s">
        <v>17</v>
      </c>
      <c r="B354" s="39">
        <v>0</v>
      </c>
      <c r="C354" s="39">
        <v>8.905353468893018E-2</v>
      </c>
      <c r="D354" s="39">
        <v>0</v>
      </c>
      <c r="E354" s="39">
        <v>0</v>
      </c>
      <c r="F354" s="411"/>
      <c r="G354" s="39">
        <v>0</v>
      </c>
      <c r="H354" s="40">
        <v>0</v>
      </c>
      <c r="I354" s="41">
        <f t="shared" si="188"/>
        <v>8.905353468893018E-2</v>
      </c>
      <c r="K354" s="74" t="s">
        <v>17</v>
      </c>
      <c r="L354" s="87">
        <v>0</v>
      </c>
      <c r="M354" s="87">
        <v>8.905353468893018E-2</v>
      </c>
      <c r="N354" s="87">
        <v>0</v>
      </c>
      <c r="O354" s="87">
        <v>0</v>
      </c>
      <c r="P354" s="87">
        <v>1.622643220870438</v>
      </c>
      <c r="Q354" s="87">
        <v>0</v>
      </c>
      <c r="R354" s="88">
        <v>0</v>
      </c>
      <c r="S354" s="89">
        <f t="shared" si="189"/>
        <v>1.7116967555593683</v>
      </c>
      <c r="U354" s="104" t="s">
        <v>17</v>
      </c>
      <c r="V354" s="121">
        <v>0</v>
      </c>
      <c r="W354" s="121">
        <v>0</v>
      </c>
      <c r="X354" s="121">
        <v>0</v>
      </c>
      <c r="Y354" s="121">
        <v>8.905353468893018E-2</v>
      </c>
      <c r="Z354" s="121">
        <v>0</v>
      </c>
      <c r="AA354" s="121">
        <v>0</v>
      </c>
      <c r="AB354" s="121">
        <v>1.622643220870438</v>
      </c>
      <c r="AC354" s="122">
        <v>0</v>
      </c>
      <c r="AD354" s="121">
        <v>0</v>
      </c>
      <c r="AE354" s="121">
        <v>0</v>
      </c>
      <c r="AF354" s="121">
        <v>0</v>
      </c>
      <c r="AG354" s="121">
        <v>0</v>
      </c>
      <c r="AH354" s="121">
        <v>0</v>
      </c>
      <c r="AI354" s="123">
        <f t="shared" si="190"/>
        <v>1.7116967555593683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</row>
    <row r="355" spans="1:71" ht="15">
      <c r="A355" s="27" t="s">
        <v>139</v>
      </c>
      <c r="B355" s="42">
        <v>0.42895668220402638</v>
      </c>
      <c r="C355" s="42">
        <v>14.884383344625816</v>
      </c>
      <c r="D355" s="42">
        <v>0</v>
      </c>
      <c r="E355" s="42">
        <v>0</v>
      </c>
      <c r="F355" s="411"/>
      <c r="G355" s="42">
        <v>0</v>
      </c>
      <c r="H355" s="43">
        <v>0</v>
      </c>
      <c r="I355" s="38">
        <f t="shared" si="188"/>
        <v>15.313340026829842</v>
      </c>
      <c r="K355" s="75" t="s">
        <v>139</v>
      </c>
      <c r="L355" s="42">
        <v>0.42895668220402638</v>
      </c>
      <c r="M355" s="42">
        <v>14.884383344625816</v>
      </c>
      <c r="N355" s="42">
        <v>0</v>
      </c>
      <c r="O355" s="42">
        <v>0</v>
      </c>
      <c r="P355" s="42">
        <v>0</v>
      </c>
      <c r="Q355" s="42">
        <v>0</v>
      </c>
      <c r="R355" s="85">
        <v>0</v>
      </c>
      <c r="S355" s="86">
        <f t="shared" si="189"/>
        <v>15.313340026829842</v>
      </c>
      <c r="U355" s="105" t="s">
        <v>139</v>
      </c>
      <c r="V355" s="117">
        <v>0.42895668220402638</v>
      </c>
      <c r="W355" s="117">
        <v>0</v>
      </c>
      <c r="X355" s="117">
        <v>0</v>
      </c>
      <c r="Y355" s="117">
        <v>14.884383344625816</v>
      </c>
      <c r="Z355" s="117">
        <v>0</v>
      </c>
      <c r="AA355" s="117">
        <v>0</v>
      </c>
      <c r="AB355" s="117">
        <v>0</v>
      </c>
      <c r="AC355" s="118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20">
        <f t="shared" si="190"/>
        <v>15.313340026829842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</row>
    <row r="356" spans="1:71" ht="15">
      <c r="A356" s="26" t="s">
        <v>25</v>
      </c>
      <c r="B356" s="39">
        <v>0.46182659160592621</v>
      </c>
      <c r="C356" s="39">
        <v>0</v>
      </c>
      <c r="D356" s="39">
        <v>3.4861857150467461</v>
      </c>
      <c r="E356" s="39">
        <v>53.055540750978501</v>
      </c>
      <c r="F356" s="411"/>
      <c r="G356" s="39">
        <v>1.5116954144372656</v>
      </c>
      <c r="H356" s="40">
        <v>0</v>
      </c>
      <c r="I356" s="41">
        <f t="shared" si="188"/>
        <v>58.515248472068436</v>
      </c>
      <c r="K356" s="74" t="s">
        <v>25</v>
      </c>
      <c r="L356" s="87">
        <v>0.46182659160592621</v>
      </c>
      <c r="M356" s="87">
        <v>0</v>
      </c>
      <c r="N356" s="87">
        <v>3.4861857150467461</v>
      </c>
      <c r="O356" s="87">
        <v>53.055540750978501</v>
      </c>
      <c r="P356" s="87">
        <v>6.1150869783059898E-2</v>
      </c>
      <c r="Q356" s="87">
        <v>1.5116954144372656</v>
      </c>
      <c r="R356" s="88">
        <v>0</v>
      </c>
      <c r="S356" s="89">
        <f t="shared" si="189"/>
        <v>58.576399341851499</v>
      </c>
      <c r="U356" s="104" t="s">
        <v>25</v>
      </c>
      <c r="V356" s="121">
        <v>3.2643392135840846E-2</v>
      </c>
      <c r="W356" s="121">
        <v>7.3103858158527185E-2</v>
      </c>
      <c r="X356" s="121">
        <v>1.5116954144372656</v>
      </c>
      <c r="Y356" s="121">
        <v>0</v>
      </c>
      <c r="Z356" s="121">
        <v>3.423678843652469</v>
      </c>
      <c r="AA356" s="121">
        <v>53.036764197256112</v>
      </c>
      <c r="AB356" s="121">
        <v>6.1150869783059898E-2</v>
      </c>
      <c r="AC356" s="122">
        <v>0.43736276642822275</v>
      </c>
      <c r="AD356" s="121">
        <v>0.35607934131155816</v>
      </c>
      <c r="AE356" s="121">
        <v>1.8776553722387616E-2</v>
      </c>
      <c r="AF356" s="121">
        <v>0</v>
      </c>
      <c r="AG356" s="121">
        <v>6.2506871394276978E-2</v>
      </c>
      <c r="AH356" s="121">
        <v>0</v>
      </c>
      <c r="AI356" s="123">
        <f t="shared" si="190"/>
        <v>58.576399341851499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</row>
    <row r="357" spans="1:71" ht="15">
      <c r="A357" s="27" t="s">
        <v>24</v>
      </c>
      <c r="B357" s="42">
        <v>3.0023797112513972</v>
      </c>
      <c r="C357" s="42">
        <v>0</v>
      </c>
      <c r="D357" s="42">
        <v>11.304749205471108</v>
      </c>
      <c r="E357" s="42">
        <v>0</v>
      </c>
      <c r="F357" s="411"/>
      <c r="G357" s="42">
        <v>0</v>
      </c>
      <c r="H357" s="43">
        <v>0</v>
      </c>
      <c r="I357" s="38">
        <f t="shared" si="188"/>
        <v>14.307128916722505</v>
      </c>
      <c r="K357" s="75" t="s">
        <v>24</v>
      </c>
      <c r="L357" s="42">
        <v>3.0023797112513972</v>
      </c>
      <c r="M357" s="42">
        <v>0</v>
      </c>
      <c r="N357" s="42">
        <v>11.304749205471108</v>
      </c>
      <c r="O357" s="42">
        <v>0</v>
      </c>
      <c r="P357" s="42">
        <v>0</v>
      </c>
      <c r="Q357" s="42">
        <v>0</v>
      </c>
      <c r="R357" s="85">
        <v>0</v>
      </c>
      <c r="S357" s="86">
        <f t="shared" si="189"/>
        <v>14.307128916722505</v>
      </c>
      <c r="U357" s="105" t="s">
        <v>24</v>
      </c>
      <c r="V357" s="117">
        <v>3.0023797112513972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8">
        <v>11.304749205471108</v>
      </c>
      <c r="AD357" s="117">
        <v>0</v>
      </c>
      <c r="AE357" s="117">
        <v>0</v>
      </c>
      <c r="AF357" s="117">
        <v>0</v>
      </c>
      <c r="AG357" s="117">
        <v>11.304749205471108</v>
      </c>
      <c r="AH357" s="117">
        <v>0</v>
      </c>
      <c r="AI357" s="120">
        <f t="shared" si="190"/>
        <v>14.307128916722505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</row>
    <row r="358" spans="1:71" ht="15">
      <c r="A358" s="26" t="s">
        <v>60</v>
      </c>
      <c r="B358" s="39">
        <v>0.29808761338849693</v>
      </c>
      <c r="C358" s="39">
        <v>0.50551971548873964</v>
      </c>
      <c r="D358" s="39">
        <v>0.92192045377885645</v>
      </c>
      <c r="E358" s="39">
        <v>0</v>
      </c>
      <c r="F358" s="411"/>
      <c r="G358" s="39">
        <v>0</v>
      </c>
      <c r="H358" s="40">
        <v>0</v>
      </c>
      <c r="I358" s="41">
        <f t="shared" si="188"/>
        <v>1.7255277826560929</v>
      </c>
      <c r="K358" s="74" t="s">
        <v>60</v>
      </c>
      <c r="L358" s="87">
        <v>0.29808761338849693</v>
      </c>
      <c r="M358" s="87">
        <v>0.50551971548873964</v>
      </c>
      <c r="N358" s="87">
        <v>0.92192045377885645</v>
      </c>
      <c r="O358" s="87">
        <v>0</v>
      </c>
      <c r="P358" s="87">
        <v>0</v>
      </c>
      <c r="Q358" s="87">
        <v>0</v>
      </c>
      <c r="R358" s="88">
        <v>0</v>
      </c>
      <c r="S358" s="89">
        <f t="shared" si="189"/>
        <v>1.7255277826560929</v>
      </c>
      <c r="U358" s="104" t="s">
        <v>60</v>
      </c>
      <c r="V358" s="121">
        <v>0.29808761338849693</v>
      </c>
      <c r="W358" s="121">
        <v>0</v>
      </c>
      <c r="X358" s="121">
        <v>0</v>
      </c>
      <c r="Y358" s="121">
        <v>0.50551971548873964</v>
      </c>
      <c r="Z358" s="121">
        <v>0.92192045377885645</v>
      </c>
      <c r="AA358" s="121">
        <v>0</v>
      </c>
      <c r="AB358" s="121">
        <v>0</v>
      </c>
      <c r="AC358" s="122">
        <v>0</v>
      </c>
      <c r="AD358" s="121">
        <v>0</v>
      </c>
      <c r="AE358" s="121">
        <v>0</v>
      </c>
      <c r="AF358" s="121">
        <v>0</v>
      </c>
      <c r="AG358" s="121">
        <v>0</v>
      </c>
      <c r="AH358" s="121">
        <v>0</v>
      </c>
      <c r="AI358" s="123">
        <f t="shared" si="190"/>
        <v>1.7255277826560929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</row>
    <row r="359" spans="1:71" ht="15">
      <c r="A359" s="27" t="s">
        <v>22</v>
      </c>
      <c r="B359" s="42">
        <v>1.7384982059316578</v>
      </c>
      <c r="C359" s="42">
        <v>81.353413324926649</v>
      </c>
      <c r="D359" s="42">
        <v>35.958921732557933</v>
      </c>
      <c r="E359" s="42">
        <v>0</v>
      </c>
      <c r="F359" s="411"/>
      <c r="G359" s="42">
        <v>0</v>
      </c>
      <c r="H359" s="43">
        <v>0</v>
      </c>
      <c r="I359" s="38">
        <f t="shared" si="188"/>
        <v>119.05083326341625</v>
      </c>
      <c r="K359" s="75" t="s">
        <v>22</v>
      </c>
      <c r="L359" s="42">
        <v>1.7384982059316578</v>
      </c>
      <c r="M359" s="42">
        <v>81.353413324926649</v>
      </c>
      <c r="N359" s="42">
        <v>35.958921732557933</v>
      </c>
      <c r="O359" s="42">
        <v>0</v>
      </c>
      <c r="P359" s="42">
        <v>4.0985998918642927</v>
      </c>
      <c r="Q359" s="42">
        <v>0</v>
      </c>
      <c r="R359" s="85">
        <v>0</v>
      </c>
      <c r="S359" s="86">
        <f t="shared" si="189"/>
        <v>123.14943315528055</v>
      </c>
      <c r="U359" s="105" t="s">
        <v>22</v>
      </c>
      <c r="V359" s="117">
        <v>1.7384982059316578</v>
      </c>
      <c r="W359" s="117">
        <v>0</v>
      </c>
      <c r="X359" s="117">
        <v>0</v>
      </c>
      <c r="Y359" s="117">
        <v>81.353413324926649</v>
      </c>
      <c r="Z359" s="117">
        <v>10.96803790583118</v>
      </c>
      <c r="AA359" s="117">
        <v>0</v>
      </c>
      <c r="AB359" s="117">
        <v>4.0985998918642927</v>
      </c>
      <c r="AC359" s="118">
        <v>24.990883826726755</v>
      </c>
      <c r="AD359" s="117">
        <v>0</v>
      </c>
      <c r="AE359" s="117">
        <v>0</v>
      </c>
      <c r="AF359" s="117">
        <v>0</v>
      </c>
      <c r="AG359" s="117">
        <v>24.990883826726755</v>
      </c>
      <c r="AH359" s="117">
        <v>0</v>
      </c>
      <c r="AI359" s="120">
        <f t="shared" si="190"/>
        <v>123.14943315528055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</row>
    <row r="360" spans="1:71" ht="15">
      <c r="A360" s="26" t="s">
        <v>21</v>
      </c>
      <c r="B360" s="39">
        <v>0</v>
      </c>
      <c r="C360" s="39">
        <v>0</v>
      </c>
      <c r="D360" s="39">
        <v>0</v>
      </c>
      <c r="E360" s="39">
        <v>0</v>
      </c>
      <c r="F360" s="411"/>
      <c r="G360" s="39">
        <v>0</v>
      </c>
      <c r="H360" s="40">
        <v>0</v>
      </c>
      <c r="I360" s="41">
        <f t="shared" si="188"/>
        <v>0</v>
      </c>
      <c r="K360" s="74" t="s">
        <v>21</v>
      </c>
      <c r="L360" s="87">
        <v>0</v>
      </c>
      <c r="M360" s="87">
        <v>0</v>
      </c>
      <c r="N360" s="87">
        <v>0</v>
      </c>
      <c r="O360" s="87">
        <v>0</v>
      </c>
      <c r="P360" s="87">
        <v>0</v>
      </c>
      <c r="Q360" s="87">
        <v>0</v>
      </c>
      <c r="R360" s="88">
        <v>0</v>
      </c>
      <c r="S360" s="89">
        <f t="shared" si="189"/>
        <v>0</v>
      </c>
      <c r="U360" s="104" t="s">
        <v>61</v>
      </c>
      <c r="V360" s="121">
        <v>0</v>
      </c>
      <c r="W360" s="121">
        <v>0</v>
      </c>
      <c r="X360" s="121">
        <v>0</v>
      </c>
      <c r="Y360" s="121">
        <v>0</v>
      </c>
      <c r="Z360" s="121">
        <v>0</v>
      </c>
      <c r="AA360" s="121">
        <v>0</v>
      </c>
      <c r="AB360" s="121">
        <v>0</v>
      </c>
      <c r="AC360" s="122">
        <v>0</v>
      </c>
      <c r="AD360" s="121">
        <v>0</v>
      </c>
      <c r="AE360" s="121">
        <v>0</v>
      </c>
      <c r="AF360" s="121">
        <v>0</v>
      </c>
      <c r="AG360" s="121">
        <v>0</v>
      </c>
      <c r="AH360" s="121">
        <v>0</v>
      </c>
      <c r="AI360" s="123">
        <f t="shared" si="190"/>
        <v>0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</row>
    <row r="361" spans="1:71" ht="15">
      <c r="A361" s="28" t="s">
        <v>64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188"/>
        <v>0</v>
      </c>
      <c r="K361" s="76" t="s">
        <v>64</v>
      </c>
      <c r="L361" s="42">
        <v>0</v>
      </c>
      <c r="M361" s="42">
        <v>0</v>
      </c>
      <c r="N361" s="42">
        <v>0</v>
      </c>
      <c r="O361" s="42">
        <v>0</v>
      </c>
      <c r="P361" s="42">
        <v>0</v>
      </c>
      <c r="Q361" s="42">
        <v>0</v>
      </c>
      <c r="R361" s="85">
        <v>0</v>
      </c>
      <c r="S361" s="86">
        <f t="shared" si="189"/>
        <v>0</v>
      </c>
      <c r="U361" s="106" t="s">
        <v>62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8">
        <v>0</v>
      </c>
      <c r="AD361" s="119">
        <v>0</v>
      </c>
      <c r="AE361" s="119">
        <v>0</v>
      </c>
      <c r="AF361" s="119">
        <v>0</v>
      </c>
      <c r="AG361" s="119">
        <v>0</v>
      </c>
      <c r="AH361" s="119">
        <v>0</v>
      </c>
      <c r="AI361" s="120">
        <f t="shared" si="190"/>
        <v>0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</row>
    <row r="362" spans="1:71">
      <c r="A362" s="56" t="s">
        <v>23</v>
      </c>
      <c r="B362" s="60">
        <v>0</v>
      </c>
      <c r="C362" s="60">
        <v>0</v>
      </c>
      <c r="D362" s="60">
        <v>0</v>
      </c>
      <c r="E362" s="60">
        <v>0</v>
      </c>
      <c r="F362" s="411"/>
      <c r="G362" s="60">
        <v>0</v>
      </c>
      <c r="H362" s="61">
        <v>0</v>
      </c>
      <c r="I362" s="62">
        <f t="shared" si="188"/>
        <v>0</v>
      </c>
      <c r="K362" s="77" t="s">
        <v>23</v>
      </c>
      <c r="L362" s="90">
        <v>0</v>
      </c>
      <c r="M362" s="90">
        <v>0</v>
      </c>
      <c r="N362" s="90">
        <v>0</v>
      </c>
      <c r="O362" s="90">
        <v>0</v>
      </c>
      <c r="P362" s="90">
        <v>0</v>
      </c>
      <c r="Q362" s="90">
        <v>0</v>
      </c>
      <c r="R362" s="91">
        <v>0</v>
      </c>
      <c r="S362" s="92">
        <f t="shared" si="189"/>
        <v>0</v>
      </c>
      <c r="U362" s="107" t="s">
        <v>66</v>
      </c>
      <c r="V362" s="124">
        <v>0</v>
      </c>
      <c r="W362" s="124">
        <v>0</v>
      </c>
      <c r="X362" s="124">
        <v>0</v>
      </c>
      <c r="Y362" s="124">
        <v>0</v>
      </c>
      <c r="Z362" s="124">
        <v>0</v>
      </c>
      <c r="AA362" s="124">
        <v>0</v>
      </c>
      <c r="AB362" s="124">
        <v>0</v>
      </c>
      <c r="AC362" s="124">
        <v>0</v>
      </c>
      <c r="AD362" s="124">
        <v>0</v>
      </c>
      <c r="AE362" s="124">
        <v>0</v>
      </c>
      <c r="AF362" s="124">
        <v>0</v>
      </c>
      <c r="AG362" s="124">
        <v>0</v>
      </c>
      <c r="AH362" s="125">
        <v>0</v>
      </c>
      <c r="AI362" s="126">
        <f t="shared" si="190"/>
        <v>0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</row>
    <row r="363" spans="1:71">
      <c r="A363" s="57" t="s">
        <v>19</v>
      </c>
      <c r="B363" s="63">
        <v>0</v>
      </c>
      <c r="C363" s="63">
        <v>0</v>
      </c>
      <c r="D363" s="63">
        <v>0</v>
      </c>
      <c r="E363" s="63">
        <v>0</v>
      </c>
      <c r="F363" s="411"/>
      <c r="G363" s="63">
        <v>0</v>
      </c>
      <c r="H363" s="64">
        <v>0</v>
      </c>
      <c r="I363" s="65">
        <f t="shared" si="188"/>
        <v>0</v>
      </c>
      <c r="K363" s="78" t="s">
        <v>19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93">
        <v>0</v>
      </c>
      <c r="S363" s="94">
        <f t="shared" si="189"/>
        <v>0</v>
      </c>
      <c r="U363" s="108" t="s">
        <v>19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8">
        <v>0</v>
      </c>
      <c r="AE363" s="128">
        <v>0</v>
      </c>
      <c r="AF363" s="128">
        <v>0</v>
      </c>
      <c r="AG363" s="128">
        <v>0</v>
      </c>
      <c r="AH363" s="128">
        <v>0</v>
      </c>
      <c r="AI363" s="129">
        <f t="shared" si="190"/>
        <v>0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</row>
    <row r="364" spans="1:71">
      <c r="A364" s="56" t="s">
        <v>20</v>
      </c>
      <c r="B364" s="60">
        <v>0</v>
      </c>
      <c r="C364" s="60">
        <v>0</v>
      </c>
      <c r="D364" s="60">
        <v>0</v>
      </c>
      <c r="E364" s="60">
        <v>0</v>
      </c>
      <c r="F364" s="411"/>
      <c r="G364" s="60">
        <v>0</v>
      </c>
      <c r="H364" s="61">
        <v>0</v>
      </c>
      <c r="I364" s="62">
        <f t="shared" si="188"/>
        <v>0</v>
      </c>
      <c r="K364" s="77" t="s">
        <v>20</v>
      </c>
      <c r="L364" s="90">
        <v>0</v>
      </c>
      <c r="M364" s="90">
        <v>0</v>
      </c>
      <c r="N364" s="90">
        <v>0</v>
      </c>
      <c r="O364" s="90">
        <v>0</v>
      </c>
      <c r="P364" s="90">
        <v>0</v>
      </c>
      <c r="Q364" s="90">
        <v>0</v>
      </c>
      <c r="R364" s="91">
        <v>0</v>
      </c>
      <c r="S364" s="92">
        <f t="shared" si="189"/>
        <v>0</v>
      </c>
      <c r="U364" s="107" t="s">
        <v>20</v>
      </c>
      <c r="V364" s="124">
        <v>0</v>
      </c>
      <c r="W364" s="124">
        <v>0</v>
      </c>
      <c r="X364" s="124">
        <v>0</v>
      </c>
      <c r="Y364" s="124">
        <v>0</v>
      </c>
      <c r="Z364" s="124">
        <v>0</v>
      </c>
      <c r="AA364" s="124">
        <v>0</v>
      </c>
      <c r="AB364" s="124">
        <v>0</v>
      </c>
      <c r="AC364" s="124">
        <v>0</v>
      </c>
      <c r="AD364" s="124">
        <v>0</v>
      </c>
      <c r="AE364" s="124">
        <v>0</v>
      </c>
      <c r="AF364" s="124">
        <v>0</v>
      </c>
      <c r="AG364" s="124">
        <v>0</v>
      </c>
      <c r="AH364" s="125">
        <v>0</v>
      </c>
      <c r="AI364" s="126">
        <f t="shared" si="190"/>
        <v>0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</row>
    <row r="365" spans="1:71" ht="15" thickBot="1">
      <c r="A365" s="58" t="s">
        <v>11</v>
      </c>
      <c r="B365" s="52">
        <v>0</v>
      </c>
      <c r="C365" s="52">
        <v>0</v>
      </c>
      <c r="D365" s="52">
        <v>0</v>
      </c>
      <c r="E365" s="52">
        <v>0</v>
      </c>
      <c r="F365" s="412"/>
      <c r="G365" s="52">
        <v>0</v>
      </c>
      <c r="H365" s="66">
        <v>0</v>
      </c>
      <c r="I365" s="67">
        <f t="shared" si="188"/>
        <v>0</v>
      </c>
      <c r="K365" s="79" t="s">
        <v>11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95">
        <v>0</v>
      </c>
      <c r="S365" s="96">
        <f t="shared" si="189"/>
        <v>0</v>
      </c>
      <c r="U365" s="108" t="s">
        <v>11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8">
        <v>0</v>
      </c>
      <c r="AE365" s="128">
        <v>0</v>
      </c>
      <c r="AF365" s="128">
        <v>0</v>
      </c>
      <c r="AG365" s="128">
        <v>0</v>
      </c>
      <c r="AH365" s="128">
        <v>0</v>
      </c>
      <c r="AI365" s="129">
        <f t="shared" si="190"/>
        <v>0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</row>
    <row r="366" spans="1:71" ht="15">
      <c r="A366" s="33" t="s">
        <v>26</v>
      </c>
      <c r="B366" s="68">
        <f>SUM(B345:B361)</f>
        <v>8.3576714123015563</v>
      </c>
      <c r="C366" s="68">
        <f t="shared" ref="C366:I366" si="191">SUM(C345:C361)</f>
        <v>96.832369919730127</v>
      </c>
      <c r="D366" s="68">
        <f t="shared" si="191"/>
        <v>53.477771785159504</v>
      </c>
      <c r="E366" s="68">
        <f t="shared" si="191"/>
        <v>53.055540750978501</v>
      </c>
      <c r="F366" s="68">
        <f t="shared" si="191"/>
        <v>0</v>
      </c>
      <c r="G366" s="68">
        <f t="shared" si="191"/>
        <v>1.5116954144372656</v>
      </c>
      <c r="H366" s="69">
        <f t="shared" si="191"/>
        <v>0</v>
      </c>
      <c r="I366" s="38">
        <f t="shared" si="191"/>
        <v>213.23504928260695</v>
      </c>
      <c r="K366" s="80" t="s">
        <v>26</v>
      </c>
      <c r="L366" s="68">
        <f>SUM(L345:L361)</f>
        <v>8.3576714123015563</v>
      </c>
      <c r="M366" s="68">
        <f t="shared" ref="M366:S366" si="192">SUM(M345:M361)</f>
        <v>96.832369919730127</v>
      </c>
      <c r="N366" s="68">
        <f t="shared" si="192"/>
        <v>53.477771785159504</v>
      </c>
      <c r="O366" s="68">
        <f t="shared" si="192"/>
        <v>53.055540750978501</v>
      </c>
      <c r="P366" s="68">
        <f t="shared" si="192"/>
        <v>105.91991860775423</v>
      </c>
      <c r="Q366" s="68">
        <f t="shared" si="192"/>
        <v>1.5116954144372656</v>
      </c>
      <c r="R366" s="69">
        <f t="shared" si="192"/>
        <v>0</v>
      </c>
      <c r="S366" s="97">
        <f t="shared" si="192"/>
        <v>319.15496789036121</v>
      </c>
      <c r="T366" s="1" t="str">
        <f>IF(ABS(S366-AI366)&gt;0.01,S366-AI366,"")</f>
        <v/>
      </c>
      <c r="U366" s="109" t="s">
        <v>63</v>
      </c>
      <c r="V366" s="130">
        <f>SUM(V345:V361)</f>
        <v>7.9284882128314713</v>
      </c>
      <c r="W366" s="130">
        <f t="shared" ref="W366:AH366" si="193">SUM(W345:W361)</f>
        <v>7.3103858158527185E-2</v>
      </c>
      <c r="X366" s="130">
        <f t="shared" si="193"/>
        <v>1.5116954144372656</v>
      </c>
      <c r="Y366" s="130">
        <f t="shared" si="193"/>
        <v>96.832369919730127</v>
      </c>
      <c r="Z366" s="130">
        <f t="shared" si="193"/>
        <v>15.411529942391876</v>
      </c>
      <c r="AA366" s="130">
        <f t="shared" si="193"/>
        <v>53.036764197256112</v>
      </c>
      <c r="AB366" s="130">
        <f t="shared" si="193"/>
        <v>105.91991860775423</v>
      </c>
      <c r="AC366" s="130">
        <f t="shared" si="193"/>
        <v>38.441097737801584</v>
      </c>
      <c r="AD366" s="131">
        <f t="shared" si="193"/>
        <v>0.35607934131155816</v>
      </c>
      <c r="AE366" s="131">
        <f t="shared" si="193"/>
        <v>1.8776553722387616E-2</v>
      </c>
      <c r="AF366" s="131">
        <f t="shared" si="193"/>
        <v>0</v>
      </c>
      <c r="AG366" s="131">
        <f t="shared" si="193"/>
        <v>38.066241842767639</v>
      </c>
      <c r="AH366" s="131">
        <f t="shared" si="193"/>
        <v>0</v>
      </c>
      <c r="AI366" s="132">
        <f>SUM(V366:AC366)</f>
        <v>319.15496789036115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</row>
    <row r="367" spans="1:71" s="9" customFormat="1" ht="15" thickBot="1">
      <c r="A367" s="30" t="s">
        <v>88</v>
      </c>
      <c r="B367" s="47">
        <f>IF($I366=0,"-",B366/$I366)</f>
        <v>3.9194641971005799E-2</v>
      </c>
      <c r="C367" s="47">
        <f t="shared" ref="C367:H367" si="194">IF($I366=0,"-",C366/$I366)</f>
        <v>0.45411094585766348</v>
      </c>
      <c r="D367" s="47">
        <f t="shared" si="194"/>
        <v>0.25079259701946921</v>
      </c>
      <c r="E367" s="47">
        <f t="shared" si="194"/>
        <v>0.24881247679251062</v>
      </c>
      <c r="F367" s="47">
        <f t="shared" si="194"/>
        <v>0</v>
      </c>
      <c r="G367" s="47">
        <f t="shared" si="194"/>
        <v>7.0893383593509029E-3</v>
      </c>
      <c r="H367" s="70">
        <f t="shared" si="194"/>
        <v>0</v>
      </c>
      <c r="I367" s="48">
        <f>SUM(B367:H367)</f>
        <v>1</v>
      </c>
      <c r="J367" s="5"/>
      <c r="K367" s="81" t="s">
        <v>88</v>
      </c>
      <c r="L367" s="98">
        <f>IF($S366=0,"-",L366/$S366)</f>
        <v>2.6186875509243691E-2</v>
      </c>
      <c r="M367" s="98">
        <f t="shared" ref="M367:R367" si="195">IF($S366=0,"-",M366/$S366)</f>
        <v>0.30340235829571921</v>
      </c>
      <c r="N367" s="98">
        <f t="shared" si="195"/>
        <v>0.16756051813528605</v>
      </c>
      <c r="O367" s="98">
        <f t="shared" si="195"/>
        <v>0.16623755256476092</v>
      </c>
      <c r="P367" s="98">
        <f t="shared" si="195"/>
        <v>0.33187613938110694</v>
      </c>
      <c r="Q367" s="98">
        <f t="shared" si="195"/>
        <v>4.7365561138831341E-3</v>
      </c>
      <c r="R367" s="99">
        <f t="shared" si="195"/>
        <v>0</v>
      </c>
      <c r="S367" s="100">
        <f>SUM(L367:R367)</f>
        <v>0.99999999999999989</v>
      </c>
      <c r="T367" s="1"/>
      <c r="U367" s="110" t="s">
        <v>88</v>
      </c>
      <c r="V367" s="133">
        <f>+V366/$AI366</f>
        <v>2.4842126899165592E-2</v>
      </c>
      <c r="W367" s="133">
        <f t="shared" ref="W367:AH367" si="196">+W366/$AI366</f>
        <v>2.2905442657449233E-4</v>
      </c>
      <c r="X367" s="133">
        <f t="shared" si="196"/>
        <v>4.736556113883135E-3</v>
      </c>
      <c r="Y367" s="133">
        <f t="shared" si="196"/>
        <v>0.30340235829571927</v>
      </c>
      <c r="Z367" s="133">
        <f t="shared" si="196"/>
        <v>4.8288547862072373E-2</v>
      </c>
      <c r="AA367" s="133">
        <f t="shared" si="196"/>
        <v>0.16617872047498805</v>
      </c>
      <c r="AB367" s="133">
        <f t="shared" si="196"/>
        <v>0.33187613938110699</v>
      </c>
      <c r="AC367" s="133">
        <f t="shared" si="196"/>
        <v>0.12044649654649023</v>
      </c>
      <c r="AD367" s="133">
        <f t="shared" si="196"/>
        <v>1.1156941835036125E-3</v>
      </c>
      <c r="AE367" s="133">
        <f t="shared" si="196"/>
        <v>5.8832089772883932E-5</v>
      </c>
      <c r="AF367" s="133">
        <f t="shared" si="196"/>
        <v>0</v>
      </c>
      <c r="AG367" s="133">
        <f t="shared" si="196"/>
        <v>0.11927197027321373</v>
      </c>
      <c r="AH367" s="133">
        <f t="shared" si="196"/>
        <v>0</v>
      </c>
      <c r="AI367" s="134">
        <f>SUM(V367:AC367)</f>
        <v>1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</row>
    <row r="368" spans="1:71" ht="15" thickBot="1">
      <c r="A368" s="31"/>
      <c r="B368" s="31"/>
      <c r="C368" s="31"/>
      <c r="D368" s="31"/>
      <c r="E368" s="31"/>
      <c r="F368" s="31"/>
      <c r="G368" s="31"/>
      <c r="H368" s="31"/>
      <c r="I368" s="31"/>
      <c r="K368" s="31"/>
      <c r="L368" s="31"/>
      <c r="M368" s="31"/>
      <c r="N368" s="31"/>
      <c r="O368" s="31"/>
      <c r="P368" s="31"/>
      <c r="Q368" s="31"/>
      <c r="R368" s="31"/>
      <c r="S368" s="31"/>
      <c r="U368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</row>
    <row r="369" spans="1:71" ht="30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  <c r="K369" s="415" t="s">
        <v>41</v>
      </c>
      <c r="L369" s="83" t="s">
        <v>0</v>
      </c>
      <c r="M369" s="83" t="s">
        <v>1</v>
      </c>
      <c r="N369" s="83" t="s">
        <v>2</v>
      </c>
      <c r="O369" s="83" t="s">
        <v>3</v>
      </c>
      <c r="P369" s="83" t="s">
        <v>27</v>
      </c>
      <c r="Q369" s="83" t="s">
        <v>4</v>
      </c>
      <c r="R369" s="83" t="s">
        <v>5</v>
      </c>
      <c r="S369" s="84" t="s">
        <v>6</v>
      </c>
      <c r="U369" s="417" t="s">
        <v>41</v>
      </c>
      <c r="V369" s="114" t="s">
        <v>74</v>
      </c>
      <c r="W369" s="114" t="s">
        <v>75</v>
      </c>
      <c r="X369" s="114" t="s">
        <v>4</v>
      </c>
      <c r="Y369" s="114" t="s">
        <v>1</v>
      </c>
      <c r="Z369" s="114" t="s">
        <v>2</v>
      </c>
      <c r="AA369" s="114" t="s">
        <v>3</v>
      </c>
      <c r="AB369" s="114" t="s">
        <v>55</v>
      </c>
      <c r="AC369" s="114" t="s">
        <v>68</v>
      </c>
      <c r="AD369" s="115" t="s">
        <v>76</v>
      </c>
      <c r="AE369" s="115" t="s">
        <v>83</v>
      </c>
      <c r="AF369" s="115" t="s">
        <v>77</v>
      </c>
      <c r="AG369" s="115" t="s">
        <v>84</v>
      </c>
      <c r="AH369" s="115" t="s">
        <v>85</v>
      </c>
      <c r="AI369" s="116" t="s">
        <v>63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</row>
    <row r="370" spans="1:71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  <c r="K370" s="416" t="s">
        <v>41</v>
      </c>
      <c r="L370" s="389" t="s">
        <v>69</v>
      </c>
      <c r="M370" s="390"/>
      <c r="N370" s="390"/>
      <c r="O370" s="390"/>
      <c r="P370" s="390"/>
      <c r="Q370" s="390"/>
      <c r="R370" s="390"/>
      <c r="S370" s="391"/>
      <c r="U370" s="418" t="s">
        <v>41</v>
      </c>
      <c r="V370" s="413" t="s">
        <v>69</v>
      </c>
      <c r="W370" s="413"/>
      <c r="X370" s="413"/>
      <c r="Y370" s="413"/>
      <c r="Z370" s="413"/>
      <c r="AA370" s="413"/>
      <c r="AB370" s="413"/>
      <c r="AC370" s="413"/>
      <c r="AD370" s="413"/>
      <c r="AE370" s="413"/>
      <c r="AF370" s="413"/>
      <c r="AG370" s="413"/>
      <c r="AH370" s="413"/>
      <c r="AI370" s="414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</row>
    <row r="371" spans="1:71" ht="15">
      <c r="A371" s="25" t="s">
        <v>7</v>
      </c>
      <c r="B371" s="36">
        <v>0</v>
      </c>
      <c r="C371" s="36">
        <v>0</v>
      </c>
      <c r="D371" s="36">
        <v>0</v>
      </c>
      <c r="E371" s="36">
        <v>0</v>
      </c>
      <c r="F371" s="410"/>
      <c r="G371" s="36">
        <v>0</v>
      </c>
      <c r="H371" s="37">
        <v>0</v>
      </c>
      <c r="I371" s="38">
        <f>SUM(B371:H371)</f>
        <v>0</v>
      </c>
      <c r="K371" s="82" t="s">
        <v>7</v>
      </c>
      <c r="L371" s="36">
        <v>0</v>
      </c>
      <c r="M371" s="36">
        <v>0</v>
      </c>
      <c r="N371" s="36">
        <v>0</v>
      </c>
      <c r="O371" s="36">
        <v>0</v>
      </c>
      <c r="P371" s="36">
        <v>0</v>
      </c>
      <c r="Q371" s="36">
        <v>0</v>
      </c>
      <c r="R371" s="101">
        <v>0</v>
      </c>
      <c r="S371" s="102">
        <f>SUM(L371:R371)</f>
        <v>0</v>
      </c>
      <c r="U371" s="103" t="s">
        <v>7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8">
        <v>0</v>
      </c>
      <c r="AD371" s="119">
        <v>0</v>
      </c>
      <c r="AE371" s="119">
        <v>0</v>
      </c>
      <c r="AF371" s="119">
        <v>0</v>
      </c>
      <c r="AG371" s="119">
        <v>0</v>
      </c>
      <c r="AH371" s="119">
        <v>0</v>
      </c>
      <c r="AI371" s="120">
        <f>SUM(V371:AC371)</f>
        <v>0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</row>
    <row r="372" spans="1:71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1" si="197">SUM(B372:H372)</f>
        <v>0</v>
      </c>
      <c r="K372" s="74" t="s">
        <v>8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s="87">
        <v>0</v>
      </c>
      <c r="R372" s="88">
        <v>0</v>
      </c>
      <c r="S372" s="89">
        <f t="shared" ref="S372:S391" si="198">SUM(L372:R372)</f>
        <v>0</v>
      </c>
      <c r="U372" s="104" t="s">
        <v>8</v>
      </c>
      <c r="V372" s="121">
        <v>0</v>
      </c>
      <c r="W372" s="121">
        <v>0</v>
      </c>
      <c r="X372" s="121">
        <v>0</v>
      </c>
      <c r="Y372" s="121">
        <v>0</v>
      </c>
      <c r="Z372" s="121">
        <v>0</v>
      </c>
      <c r="AA372" s="121">
        <v>0</v>
      </c>
      <c r="AB372" s="121">
        <v>0</v>
      </c>
      <c r="AC372" s="122">
        <v>0</v>
      </c>
      <c r="AD372" s="121">
        <v>0</v>
      </c>
      <c r="AE372" s="121">
        <v>0</v>
      </c>
      <c r="AF372" s="121">
        <v>0</v>
      </c>
      <c r="AG372" s="121">
        <v>0</v>
      </c>
      <c r="AH372" s="121">
        <v>0</v>
      </c>
      <c r="AI372" s="123">
        <f t="shared" ref="AI372:AI391" si="199">SUM(V372:AC372)</f>
        <v>0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</row>
    <row r="373" spans="1:71" ht="15" customHeight="1">
      <c r="A373" s="27" t="s">
        <v>10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197"/>
        <v>0</v>
      </c>
      <c r="K373" s="75" t="s">
        <v>10</v>
      </c>
      <c r="L373" s="42">
        <v>0</v>
      </c>
      <c r="M373" s="42">
        <v>0</v>
      </c>
      <c r="N373" s="42">
        <v>0</v>
      </c>
      <c r="O373" s="42">
        <v>0</v>
      </c>
      <c r="P373" s="42">
        <v>0</v>
      </c>
      <c r="Q373" s="42">
        <v>0</v>
      </c>
      <c r="R373" s="85">
        <v>0</v>
      </c>
      <c r="S373" s="86">
        <f t="shared" si="198"/>
        <v>0</v>
      </c>
      <c r="U373" s="105" t="s">
        <v>10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v>0</v>
      </c>
      <c r="AB373" s="117">
        <v>0</v>
      </c>
      <c r="AC373" s="118">
        <v>0</v>
      </c>
      <c r="AD373" s="119">
        <v>0</v>
      </c>
      <c r="AE373" s="119">
        <v>0</v>
      </c>
      <c r="AF373" s="119">
        <v>0</v>
      </c>
      <c r="AG373" s="119">
        <v>0</v>
      </c>
      <c r="AH373" s="119">
        <v>0</v>
      </c>
      <c r="AI373" s="120">
        <f t="shared" si="199"/>
        <v>0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</row>
    <row r="374" spans="1:71" ht="15" customHeight="1">
      <c r="A374" s="26" t="s">
        <v>56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197"/>
        <v>0</v>
      </c>
      <c r="K374" s="74" t="s">
        <v>56</v>
      </c>
      <c r="L374" s="87">
        <v>0</v>
      </c>
      <c r="M374" s="87">
        <v>0</v>
      </c>
      <c r="N374" s="87">
        <v>0</v>
      </c>
      <c r="O374" s="87">
        <v>0</v>
      </c>
      <c r="P374" s="87">
        <v>0</v>
      </c>
      <c r="Q374" s="87">
        <v>0</v>
      </c>
      <c r="R374" s="88">
        <v>0</v>
      </c>
      <c r="S374" s="89">
        <f t="shared" si="198"/>
        <v>0</v>
      </c>
      <c r="U374" s="104" t="s">
        <v>56</v>
      </c>
      <c r="V374" s="121">
        <v>0</v>
      </c>
      <c r="W374" s="121">
        <v>0</v>
      </c>
      <c r="X374" s="121">
        <v>0</v>
      </c>
      <c r="Y374" s="121">
        <v>0</v>
      </c>
      <c r="Z374" s="121">
        <v>0</v>
      </c>
      <c r="AA374" s="121">
        <v>0</v>
      </c>
      <c r="AB374" s="121">
        <v>0</v>
      </c>
      <c r="AC374" s="122">
        <v>0</v>
      </c>
      <c r="AD374" s="121">
        <v>0</v>
      </c>
      <c r="AE374" s="121">
        <v>0</v>
      </c>
      <c r="AF374" s="121">
        <v>0</v>
      </c>
      <c r="AG374" s="121">
        <v>0</v>
      </c>
      <c r="AH374" s="121">
        <v>0</v>
      </c>
      <c r="AI374" s="123">
        <f t="shared" si="199"/>
        <v>0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</row>
    <row r="375" spans="1:71" ht="15">
      <c r="A375" s="27" t="s">
        <v>16</v>
      </c>
      <c r="B375" s="42">
        <v>56.274346910478876</v>
      </c>
      <c r="C375" s="42">
        <v>1.1578435965110647</v>
      </c>
      <c r="D375" s="42">
        <v>1.1578435965110647</v>
      </c>
      <c r="E375" s="42">
        <v>0</v>
      </c>
      <c r="F375" s="411"/>
      <c r="G375" s="42">
        <v>0</v>
      </c>
      <c r="H375" s="43">
        <v>0</v>
      </c>
      <c r="I375" s="38">
        <f t="shared" si="197"/>
        <v>58.590034103501004</v>
      </c>
      <c r="K375" s="75" t="s">
        <v>16</v>
      </c>
      <c r="L375" s="42">
        <v>56.274346910478876</v>
      </c>
      <c r="M375" s="42">
        <v>1.1578435965110647</v>
      </c>
      <c r="N375" s="42">
        <v>1.1578435965110647</v>
      </c>
      <c r="O375" s="42">
        <v>0</v>
      </c>
      <c r="P375" s="42">
        <v>0</v>
      </c>
      <c r="Q375" s="42">
        <v>0</v>
      </c>
      <c r="R375" s="85">
        <v>0</v>
      </c>
      <c r="S375" s="86">
        <f t="shared" si="198"/>
        <v>58.590034103501004</v>
      </c>
      <c r="U375" s="105" t="s">
        <v>16</v>
      </c>
      <c r="V375" s="117">
        <v>56.274346910478876</v>
      </c>
      <c r="W375" s="117">
        <v>0</v>
      </c>
      <c r="X375" s="117">
        <v>0</v>
      </c>
      <c r="Y375" s="117">
        <v>1.1578435965110647</v>
      </c>
      <c r="Z375" s="117">
        <v>1.1578435965110647</v>
      </c>
      <c r="AA375" s="117">
        <v>0</v>
      </c>
      <c r="AB375" s="117">
        <v>0</v>
      </c>
      <c r="AC375" s="118">
        <v>0</v>
      </c>
      <c r="AD375" s="119">
        <v>0</v>
      </c>
      <c r="AE375" s="119">
        <v>0</v>
      </c>
      <c r="AF375" s="119">
        <v>0</v>
      </c>
      <c r="AG375" s="119">
        <v>0</v>
      </c>
      <c r="AH375" s="119">
        <v>0</v>
      </c>
      <c r="AI375" s="120">
        <f t="shared" si="199"/>
        <v>58.590034103501004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</row>
    <row r="376" spans="1:71" ht="15">
      <c r="A376" s="26" t="s">
        <v>70</v>
      </c>
      <c r="B376" s="39">
        <v>119.15125647662813</v>
      </c>
      <c r="C376" s="39">
        <v>0.58813609987320692</v>
      </c>
      <c r="D376" s="39">
        <v>0</v>
      </c>
      <c r="E376" s="39">
        <v>1.2373938382390162</v>
      </c>
      <c r="F376" s="411"/>
      <c r="G376" s="39">
        <v>0</v>
      </c>
      <c r="H376" s="40">
        <v>0</v>
      </c>
      <c r="I376" s="41">
        <f t="shared" si="197"/>
        <v>120.97678641474036</v>
      </c>
      <c r="K376" s="74" t="s">
        <v>70</v>
      </c>
      <c r="L376" s="87">
        <v>119.15125647662813</v>
      </c>
      <c r="M376" s="87">
        <v>0.58813609987320692</v>
      </c>
      <c r="N376" s="87">
        <v>0</v>
      </c>
      <c r="O376" s="87">
        <v>1.2373938382390162</v>
      </c>
      <c r="P376" s="87">
        <v>0</v>
      </c>
      <c r="Q376" s="87">
        <v>0</v>
      </c>
      <c r="R376" s="88">
        <v>0</v>
      </c>
      <c r="S376" s="89">
        <f t="shared" si="198"/>
        <v>120.97678641474036</v>
      </c>
      <c r="U376" s="104" t="s">
        <v>57</v>
      </c>
      <c r="V376" s="121">
        <v>117.62210261695779</v>
      </c>
      <c r="W376" s="121">
        <v>1.529153859670338</v>
      </c>
      <c r="X376" s="121">
        <v>0</v>
      </c>
      <c r="Y376" s="121">
        <v>0.58813609987320692</v>
      </c>
      <c r="Z376" s="121">
        <v>0</v>
      </c>
      <c r="AA376" s="121">
        <v>0</v>
      </c>
      <c r="AB376" s="121">
        <v>0</v>
      </c>
      <c r="AC376" s="122">
        <v>1.2373938382390162</v>
      </c>
      <c r="AD376" s="121">
        <v>0</v>
      </c>
      <c r="AE376" s="121">
        <v>0</v>
      </c>
      <c r="AF376" s="121">
        <v>0</v>
      </c>
      <c r="AG376" s="121">
        <v>0</v>
      </c>
      <c r="AH376" s="121">
        <v>1.2373938382390162</v>
      </c>
      <c r="AI376" s="123">
        <f t="shared" si="199"/>
        <v>120.97678641474036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</row>
    <row r="377" spans="1:71" ht="15">
      <c r="A377" s="27" t="s">
        <v>58</v>
      </c>
      <c r="B377" s="42">
        <v>0</v>
      </c>
      <c r="C377" s="42">
        <v>0</v>
      </c>
      <c r="D377" s="42">
        <v>0</v>
      </c>
      <c r="E377" s="42">
        <v>2092.5669090535685</v>
      </c>
      <c r="F377" s="411"/>
      <c r="G377" s="42">
        <v>0</v>
      </c>
      <c r="H377" s="43">
        <v>0</v>
      </c>
      <c r="I377" s="38">
        <f t="shared" si="197"/>
        <v>2092.5669090535685</v>
      </c>
      <c r="K377" s="75" t="s">
        <v>58</v>
      </c>
      <c r="L377" s="42">
        <v>0</v>
      </c>
      <c r="M377" s="42">
        <v>0</v>
      </c>
      <c r="N377" s="42">
        <v>0</v>
      </c>
      <c r="O377" s="42">
        <v>2092.5669090535685</v>
      </c>
      <c r="P377" s="42">
        <v>1319.5541599624748</v>
      </c>
      <c r="Q377" s="42">
        <v>0</v>
      </c>
      <c r="R377" s="85">
        <v>0</v>
      </c>
      <c r="S377" s="86">
        <f t="shared" si="198"/>
        <v>3412.1210690160433</v>
      </c>
      <c r="U377" s="105" t="s">
        <v>58</v>
      </c>
      <c r="V377" s="117">
        <v>0</v>
      </c>
      <c r="W377" s="117">
        <v>0</v>
      </c>
      <c r="X377" s="117">
        <v>0</v>
      </c>
      <c r="Y377" s="117">
        <v>0</v>
      </c>
      <c r="Z377" s="117">
        <v>0</v>
      </c>
      <c r="AA377" s="117">
        <v>2092.5669090535685</v>
      </c>
      <c r="AB377" s="117">
        <v>1319.5541599624748</v>
      </c>
      <c r="AC377" s="118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20">
        <f t="shared" si="199"/>
        <v>3412.1210690160433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</row>
    <row r="378" spans="1:71" ht="15">
      <c r="A378" s="26" t="s">
        <v>12</v>
      </c>
      <c r="B378" s="39">
        <v>0</v>
      </c>
      <c r="C378" s="39">
        <v>0</v>
      </c>
      <c r="D378" s="39">
        <v>0</v>
      </c>
      <c r="E378" s="39">
        <v>31.771608595853891</v>
      </c>
      <c r="F378" s="411"/>
      <c r="G378" s="39">
        <v>0</v>
      </c>
      <c r="H378" s="40">
        <v>0</v>
      </c>
      <c r="I378" s="41">
        <f t="shared" si="197"/>
        <v>31.771608595853891</v>
      </c>
      <c r="K378" s="74" t="s">
        <v>12</v>
      </c>
      <c r="L378" s="87">
        <v>0</v>
      </c>
      <c r="M378" s="87">
        <v>0</v>
      </c>
      <c r="N378" s="87">
        <v>0</v>
      </c>
      <c r="O378" s="87">
        <v>31.771608595853891</v>
      </c>
      <c r="P378" s="87">
        <v>135.95907864283541</v>
      </c>
      <c r="Q378" s="87">
        <v>0</v>
      </c>
      <c r="R378" s="88">
        <v>0</v>
      </c>
      <c r="S378" s="89">
        <f t="shared" si="198"/>
        <v>167.73068723868931</v>
      </c>
      <c r="U378" s="104" t="s">
        <v>12</v>
      </c>
      <c r="V378" s="121">
        <v>0</v>
      </c>
      <c r="W378" s="121">
        <v>0</v>
      </c>
      <c r="X378" s="121">
        <v>0</v>
      </c>
      <c r="Y378" s="121">
        <v>0</v>
      </c>
      <c r="Z378" s="121">
        <v>0</v>
      </c>
      <c r="AA378" s="121">
        <v>31.771608595853891</v>
      </c>
      <c r="AB378" s="121">
        <v>135.95907864283541</v>
      </c>
      <c r="AC378" s="122">
        <v>0</v>
      </c>
      <c r="AD378" s="121">
        <v>0</v>
      </c>
      <c r="AE378" s="121">
        <v>0</v>
      </c>
      <c r="AF378" s="121">
        <v>0</v>
      </c>
      <c r="AG378" s="121">
        <v>0</v>
      </c>
      <c r="AH378" s="121">
        <v>0</v>
      </c>
      <c r="AI378" s="123">
        <f t="shared" si="199"/>
        <v>167.73068723868931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</row>
    <row r="379" spans="1:71" ht="15">
      <c r="A379" s="27" t="s">
        <v>59</v>
      </c>
      <c r="B379" s="42">
        <v>0</v>
      </c>
      <c r="C379" s="42">
        <v>0</v>
      </c>
      <c r="D379" s="42">
        <v>0</v>
      </c>
      <c r="E379" s="42">
        <v>6.984155548940536E-3</v>
      </c>
      <c r="F379" s="411"/>
      <c r="G379" s="42">
        <v>0</v>
      </c>
      <c r="H379" s="43">
        <v>0</v>
      </c>
      <c r="I379" s="38">
        <f t="shared" si="197"/>
        <v>6.984155548940536E-3</v>
      </c>
      <c r="K379" s="75" t="s">
        <v>59</v>
      </c>
      <c r="L379" s="42">
        <v>0</v>
      </c>
      <c r="M379" s="42">
        <v>0</v>
      </c>
      <c r="N379" s="42">
        <v>0</v>
      </c>
      <c r="O379" s="42">
        <v>6.984155548940536E-3</v>
      </c>
      <c r="P379" s="42">
        <v>0</v>
      </c>
      <c r="Q379" s="42">
        <v>0</v>
      </c>
      <c r="R379" s="85">
        <v>0</v>
      </c>
      <c r="S379" s="86">
        <f t="shared" si="198"/>
        <v>6.984155548940536E-3</v>
      </c>
      <c r="U379" s="105" t="s">
        <v>59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8">
        <v>6.984155548940536E-3</v>
      </c>
      <c r="AD379" s="117">
        <v>0</v>
      </c>
      <c r="AE379" s="117">
        <v>0</v>
      </c>
      <c r="AF379" s="117">
        <v>0</v>
      </c>
      <c r="AG379" s="117">
        <v>0</v>
      </c>
      <c r="AH379" s="117">
        <v>6.984155548940536E-3</v>
      </c>
      <c r="AI379" s="120">
        <f t="shared" si="199"/>
        <v>6.984155548940536E-3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</row>
    <row r="380" spans="1:71" ht="15">
      <c r="A380" s="26" t="s">
        <v>17</v>
      </c>
      <c r="B380" s="39">
        <v>43.967975182086576</v>
      </c>
      <c r="C380" s="39">
        <v>0</v>
      </c>
      <c r="D380" s="39">
        <v>0</v>
      </c>
      <c r="E380" s="39">
        <v>22.935196428096429</v>
      </c>
      <c r="F380" s="411"/>
      <c r="G380" s="39">
        <v>0</v>
      </c>
      <c r="H380" s="40">
        <v>0</v>
      </c>
      <c r="I380" s="41">
        <f t="shared" si="197"/>
        <v>66.903171610183009</v>
      </c>
      <c r="K380" s="74" t="s">
        <v>17</v>
      </c>
      <c r="L380" s="87">
        <v>43.967975182086576</v>
      </c>
      <c r="M380" s="87">
        <v>0</v>
      </c>
      <c r="N380" s="87">
        <v>0</v>
      </c>
      <c r="O380" s="87">
        <v>22.935196428096429</v>
      </c>
      <c r="P380" s="87">
        <v>2.8074314046225779</v>
      </c>
      <c r="Q380" s="87">
        <v>0</v>
      </c>
      <c r="R380" s="88">
        <v>0</v>
      </c>
      <c r="S380" s="89">
        <f t="shared" si="198"/>
        <v>69.710603014805585</v>
      </c>
      <c r="U380" s="104" t="s">
        <v>17</v>
      </c>
      <c r="V380" s="121">
        <v>40.377135216944339</v>
      </c>
      <c r="W380" s="121">
        <v>0</v>
      </c>
      <c r="X380" s="121">
        <v>0</v>
      </c>
      <c r="Y380" s="121">
        <v>0</v>
      </c>
      <c r="Z380" s="121">
        <v>0</v>
      </c>
      <c r="AA380" s="121">
        <v>0</v>
      </c>
      <c r="AB380" s="121">
        <v>2.8074314046225779</v>
      </c>
      <c r="AC380" s="122">
        <v>26.526036393238666</v>
      </c>
      <c r="AD380" s="121">
        <v>3.5908399651422385</v>
      </c>
      <c r="AE380" s="121">
        <v>0</v>
      </c>
      <c r="AF380" s="121">
        <v>0</v>
      </c>
      <c r="AG380" s="121">
        <v>0</v>
      </c>
      <c r="AH380" s="121">
        <v>22.935196428096429</v>
      </c>
      <c r="AI380" s="123">
        <f t="shared" si="199"/>
        <v>69.710603014805585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</row>
    <row r="381" spans="1:71" ht="15">
      <c r="A381" s="27" t="s">
        <v>139</v>
      </c>
      <c r="B381" s="42">
        <v>308.45369142379042</v>
      </c>
      <c r="C381" s="42">
        <v>0</v>
      </c>
      <c r="D381" s="42">
        <v>235.03277123970807</v>
      </c>
      <c r="E381" s="42">
        <v>0.13216546976043997</v>
      </c>
      <c r="F381" s="411"/>
      <c r="G381" s="42">
        <v>0</v>
      </c>
      <c r="H381" s="43">
        <v>0</v>
      </c>
      <c r="I381" s="38">
        <f t="shared" si="197"/>
        <v>543.61862813325899</v>
      </c>
      <c r="K381" s="75" t="s">
        <v>139</v>
      </c>
      <c r="L381" s="42">
        <v>308.45369142379042</v>
      </c>
      <c r="M381" s="42">
        <v>0</v>
      </c>
      <c r="N381" s="42">
        <v>235.03277123970807</v>
      </c>
      <c r="O381" s="42">
        <v>0.13216546976043997</v>
      </c>
      <c r="P381" s="42">
        <v>7.6977372094807081E-2</v>
      </c>
      <c r="Q381" s="42">
        <v>0</v>
      </c>
      <c r="R381" s="85">
        <v>0</v>
      </c>
      <c r="S381" s="86">
        <f t="shared" si="198"/>
        <v>543.6956055053538</v>
      </c>
      <c r="U381" s="105" t="s">
        <v>139</v>
      </c>
      <c r="V381" s="117">
        <v>306.98053303021709</v>
      </c>
      <c r="W381" s="117">
        <v>0</v>
      </c>
      <c r="X381" s="117">
        <v>0</v>
      </c>
      <c r="Y381" s="117">
        <v>0</v>
      </c>
      <c r="Z381" s="117">
        <v>235.03277123970807</v>
      </c>
      <c r="AA381" s="117">
        <v>0.13216546976043997</v>
      </c>
      <c r="AB381" s="117">
        <v>7.6977372094807081E-2</v>
      </c>
      <c r="AC381" s="118">
        <v>1.4731583935733381</v>
      </c>
      <c r="AD381" s="117">
        <v>1.4731583935733381</v>
      </c>
      <c r="AE381" s="117">
        <v>0</v>
      </c>
      <c r="AF381" s="117">
        <v>0</v>
      </c>
      <c r="AG381" s="117">
        <v>0</v>
      </c>
      <c r="AH381" s="117">
        <v>0</v>
      </c>
      <c r="AI381" s="120">
        <f t="shared" si="199"/>
        <v>543.6956055053538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</row>
    <row r="382" spans="1:71" ht="15">
      <c r="A382" s="26" t="s">
        <v>25</v>
      </c>
      <c r="B382" s="39">
        <v>48.989100727898091</v>
      </c>
      <c r="C382" s="39">
        <v>8.3737518491286012E-3</v>
      </c>
      <c r="D382" s="39">
        <v>14.900182497797863</v>
      </c>
      <c r="E382" s="39">
        <v>176.36530394687662</v>
      </c>
      <c r="F382" s="411"/>
      <c r="G382" s="39">
        <v>193.35912475837043</v>
      </c>
      <c r="H382" s="40">
        <v>0</v>
      </c>
      <c r="I382" s="41">
        <f t="shared" si="197"/>
        <v>433.62208568279209</v>
      </c>
      <c r="K382" s="74" t="s">
        <v>25</v>
      </c>
      <c r="L382" s="87">
        <v>48.989100727898091</v>
      </c>
      <c r="M382" s="87">
        <v>8.3737518491286012E-3</v>
      </c>
      <c r="N382" s="87">
        <v>14.900182497797863</v>
      </c>
      <c r="O382" s="87">
        <v>176.36530394687662</v>
      </c>
      <c r="P382" s="87">
        <v>4.6787899961988071</v>
      </c>
      <c r="Q382" s="87">
        <v>193.35912475837043</v>
      </c>
      <c r="R382" s="88">
        <v>0</v>
      </c>
      <c r="S382" s="89">
        <f t="shared" si="198"/>
        <v>438.30087567899091</v>
      </c>
      <c r="U382" s="104" t="s">
        <v>25</v>
      </c>
      <c r="V382" s="121">
        <v>13.167614509453642</v>
      </c>
      <c r="W382" s="121">
        <v>23.232539147513517</v>
      </c>
      <c r="X382" s="121">
        <v>193.35912475837043</v>
      </c>
      <c r="Y382" s="121">
        <v>8.3737518491286012E-3</v>
      </c>
      <c r="Z382" s="121">
        <v>14.900182497797863</v>
      </c>
      <c r="AA382" s="121">
        <v>165.90085032881316</v>
      </c>
      <c r="AB382" s="121">
        <v>4.6787899961988071</v>
      </c>
      <c r="AC382" s="122">
        <v>23.053400688994387</v>
      </c>
      <c r="AD382" s="121">
        <v>12.588947070930931</v>
      </c>
      <c r="AE382" s="121">
        <v>0</v>
      </c>
      <c r="AF382" s="121">
        <v>0</v>
      </c>
      <c r="AG382" s="121">
        <v>0</v>
      </c>
      <c r="AH382" s="121">
        <v>10.464453618063457</v>
      </c>
      <c r="AI382" s="123">
        <f t="shared" si="199"/>
        <v>438.30087567899091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</row>
    <row r="383" spans="1:71" ht="15">
      <c r="A383" s="27" t="s">
        <v>24</v>
      </c>
      <c r="B383" s="42">
        <v>65.468730869987411</v>
      </c>
      <c r="C383" s="42">
        <v>0</v>
      </c>
      <c r="D383" s="42">
        <v>0</v>
      </c>
      <c r="E383" s="42">
        <v>0</v>
      </c>
      <c r="F383" s="411"/>
      <c r="G383" s="42">
        <v>0</v>
      </c>
      <c r="H383" s="43">
        <v>0</v>
      </c>
      <c r="I383" s="38">
        <f t="shared" si="197"/>
        <v>65.468730869987411</v>
      </c>
      <c r="K383" s="75" t="s">
        <v>24</v>
      </c>
      <c r="L383" s="42">
        <v>65.468730869987411</v>
      </c>
      <c r="M383" s="42">
        <v>0</v>
      </c>
      <c r="N383" s="42">
        <v>0</v>
      </c>
      <c r="O383" s="42">
        <v>0</v>
      </c>
      <c r="P383" s="42">
        <v>0</v>
      </c>
      <c r="Q383" s="42">
        <v>0</v>
      </c>
      <c r="R383" s="85">
        <v>0</v>
      </c>
      <c r="S383" s="86">
        <f t="shared" si="198"/>
        <v>65.468730869987411</v>
      </c>
      <c r="U383" s="105" t="s">
        <v>24</v>
      </c>
      <c r="V383" s="117">
        <v>65.468730869987411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v>0</v>
      </c>
      <c r="AC383" s="118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20">
        <f t="shared" si="199"/>
        <v>65.468730869987411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</row>
    <row r="384" spans="1:71" ht="15">
      <c r="A384" s="26" t="s">
        <v>60</v>
      </c>
      <c r="B384" s="39">
        <v>40.51017891273932</v>
      </c>
      <c r="C384" s="39">
        <v>0</v>
      </c>
      <c r="D384" s="39">
        <v>0</v>
      </c>
      <c r="E384" s="39">
        <v>0</v>
      </c>
      <c r="F384" s="411"/>
      <c r="G384" s="39">
        <v>0</v>
      </c>
      <c r="H384" s="40">
        <v>0</v>
      </c>
      <c r="I384" s="41">
        <f t="shared" si="197"/>
        <v>40.51017891273932</v>
      </c>
      <c r="K384" s="74" t="s">
        <v>60</v>
      </c>
      <c r="L384" s="87">
        <v>40.51017891273932</v>
      </c>
      <c r="M384" s="87">
        <v>0</v>
      </c>
      <c r="N384" s="87">
        <v>0</v>
      </c>
      <c r="O384" s="87">
        <v>0</v>
      </c>
      <c r="P384" s="87">
        <v>0</v>
      </c>
      <c r="Q384" s="87">
        <v>0</v>
      </c>
      <c r="R384" s="88">
        <v>0</v>
      </c>
      <c r="S384" s="89">
        <f t="shared" si="198"/>
        <v>40.51017891273932</v>
      </c>
      <c r="U384" s="104" t="s">
        <v>60</v>
      </c>
      <c r="V384" s="121">
        <v>40.51017891273932</v>
      </c>
      <c r="W384" s="121">
        <v>0</v>
      </c>
      <c r="X384" s="121">
        <v>0</v>
      </c>
      <c r="Y384" s="121">
        <v>0</v>
      </c>
      <c r="Z384" s="121">
        <v>0</v>
      </c>
      <c r="AA384" s="121">
        <v>0</v>
      </c>
      <c r="AB384" s="121">
        <v>0</v>
      </c>
      <c r="AC384" s="122">
        <v>0</v>
      </c>
      <c r="AD384" s="121">
        <v>0</v>
      </c>
      <c r="AE384" s="121">
        <v>0</v>
      </c>
      <c r="AF384" s="121">
        <v>0</v>
      </c>
      <c r="AG384" s="121">
        <v>0</v>
      </c>
      <c r="AH384" s="121">
        <v>0</v>
      </c>
      <c r="AI384" s="123">
        <f t="shared" si="199"/>
        <v>40.51017891273932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</row>
    <row r="385" spans="1:71" ht="15">
      <c r="A385" s="27" t="s">
        <v>22</v>
      </c>
      <c r="B385" s="42">
        <v>233.31259537586536</v>
      </c>
      <c r="C385" s="42">
        <v>0</v>
      </c>
      <c r="D385" s="42">
        <v>0</v>
      </c>
      <c r="E385" s="42">
        <v>0</v>
      </c>
      <c r="F385" s="411"/>
      <c r="G385" s="42">
        <v>0</v>
      </c>
      <c r="H385" s="43">
        <v>0</v>
      </c>
      <c r="I385" s="38">
        <f t="shared" si="197"/>
        <v>233.31259537586536</v>
      </c>
      <c r="K385" s="75" t="s">
        <v>22</v>
      </c>
      <c r="L385" s="42">
        <v>233.31259537586536</v>
      </c>
      <c r="M385" s="42">
        <v>0</v>
      </c>
      <c r="N385" s="42">
        <v>0</v>
      </c>
      <c r="O385" s="42">
        <v>0</v>
      </c>
      <c r="P385" s="42">
        <v>140.44657484841471</v>
      </c>
      <c r="Q385" s="42">
        <v>0</v>
      </c>
      <c r="R385" s="85">
        <v>0</v>
      </c>
      <c r="S385" s="86">
        <f t="shared" si="198"/>
        <v>373.75917022428007</v>
      </c>
      <c r="U385" s="105" t="s">
        <v>22</v>
      </c>
      <c r="V385" s="117">
        <v>231.12147392742384</v>
      </c>
      <c r="W385" s="117">
        <v>0</v>
      </c>
      <c r="X385" s="117">
        <v>0</v>
      </c>
      <c r="Y385" s="117">
        <v>0</v>
      </c>
      <c r="Z385" s="117">
        <v>0</v>
      </c>
      <c r="AA385" s="117">
        <v>0</v>
      </c>
      <c r="AB385" s="117">
        <v>140.44657484841471</v>
      </c>
      <c r="AC385" s="118">
        <v>2.1911214484415087</v>
      </c>
      <c r="AD385" s="117">
        <v>2.1911214484415087</v>
      </c>
      <c r="AE385" s="117">
        <v>0</v>
      </c>
      <c r="AF385" s="117">
        <v>0</v>
      </c>
      <c r="AG385" s="117">
        <v>0</v>
      </c>
      <c r="AH385" s="117">
        <v>0</v>
      </c>
      <c r="AI385" s="120">
        <f t="shared" si="199"/>
        <v>373.75917022428001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</row>
    <row r="386" spans="1:71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197"/>
        <v>0</v>
      </c>
      <c r="K386" s="74" t="s">
        <v>21</v>
      </c>
      <c r="L386" s="87">
        <v>0</v>
      </c>
      <c r="M386" s="87">
        <v>0</v>
      </c>
      <c r="N386" s="87">
        <v>0</v>
      </c>
      <c r="O386" s="87">
        <v>0</v>
      </c>
      <c r="P386" s="87">
        <v>0</v>
      </c>
      <c r="Q386" s="87">
        <v>0</v>
      </c>
      <c r="R386" s="88">
        <v>0</v>
      </c>
      <c r="S386" s="89">
        <f t="shared" si="198"/>
        <v>0</v>
      </c>
      <c r="U386" s="104" t="s">
        <v>61</v>
      </c>
      <c r="V386" s="121">
        <v>0</v>
      </c>
      <c r="W386" s="121">
        <v>0</v>
      </c>
      <c r="X386" s="121">
        <v>0</v>
      </c>
      <c r="Y386" s="121">
        <v>0</v>
      </c>
      <c r="Z386" s="121">
        <v>0</v>
      </c>
      <c r="AA386" s="121">
        <v>0</v>
      </c>
      <c r="AB386" s="121">
        <v>0</v>
      </c>
      <c r="AC386" s="122">
        <v>0</v>
      </c>
      <c r="AD386" s="121">
        <v>0</v>
      </c>
      <c r="AE386" s="121">
        <v>0</v>
      </c>
      <c r="AF386" s="121">
        <v>0</v>
      </c>
      <c r="AG386" s="121">
        <v>0</v>
      </c>
      <c r="AH386" s="121">
        <v>0</v>
      </c>
      <c r="AI386" s="123">
        <f t="shared" si="199"/>
        <v>0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</row>
    <row r="387" spans="1:71" ht="15">
      <c r="A387" s="28" t="s">
        <v>64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197"/>
        <v>0</v>
      </c>
      <c r="K387" s="76" t="s">
        <v>64</v>
      </c>
      <c r="L387" s="42">
        <v>0</v>
      </c>
      <c r="M387" s="42">
        <v>0</v>
      </c>
      <c r="N387" s="42">
        <v>0</v>
      </c>
      <c r="O387" s="42">
        <v>0</v>
      </c>
      <c r="P387" s="42">
        <v>0</v>
      </c>
      <c r="Q387" s="42">
        <v>0</v>
      </c>
      <c r="R387" s="85">
        <v>0</v>
      </c>
      <c r="S387" s="86">
        <f t="shared" si="198"/>
        <v>0</v>
      </c>
      <c r="U387" s="106" t="s">
        <v>62</v>
      </c>
      <c r="V387" s="117">
        <v>0</v>
      </c>
      <c r="W387" s="117">
        <v>0</v>
      </c>
      <c r="X387" s="117">
        <v>0</v>
      </c>
      <c r="Y387" s="117">
        <v>0</v>
      </c>
      <c r="Z387" s="117">
        <v>0</v>
      </c>
      <c r="AA387" s="117">
        <v>0</v>
      </c>
      <c r="AB387" s="117">
        <v>0</v>
      </c>
      <c r="AC387" s="118">
        <v>0</v>
      </c>
      <c r="AD387" s="119">
        <v>0</v>
      </c>
      <c r="AE387" s="119">
        <v>0</v>
      </c>
      <c r="AF387" s="119">
        <v>0</v>
      </c>
      <c r="AG387" s="119">
        <v>0</v>
      </c>
      <c r="AH387" s="119">
        <v>0</v>
      </c>
      <c r="AI387" s="120">
        <f t="shared" si="199"/>
        <v>0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</row>
    <row r="388" spans="1:71">
      <c r="A388" s="56" t="s">
        <v>23</v>
      </c>
      <c r="B388" s="60">
        <v>0</v>
      </c>
      <c r="C388" s="60">
        <v>0</v>
      </c>
      <c r="D388" s="60">
        <v>0</v>
      </c>
      <c r="E388" s="60">
        <v>0</v>
      </c>
      <c r="F388" s="411"/>
      <c r="G388" s="60">
        <v>0</v>
      </c>
      <c r="H388" s="61">
        <v>0</v>
      </c>
      <c r="I388" s="62">
        <f t="shared" si="197"/>
        <v>0</v>
      </c>
      <c r="K388" s="77" t="s">
        <v>23</v>
      </c>
      <c r="L388" s="90">
        <v>0</v>
      </c>
      <c r="M388" s="90">
        <v>0</v>
      </c>
      <c r="N388" s="90">
        <v>0</v>
      </c>
      <c r="O388" s="90">
        <v>0</v>
      </c>
      <c r="P388" s="90">
        <v>0</v>
      </c>
      <c r="Q388" s="90">
        <v>0</v>
      </c>
      <c r="R388" s="91">
        <v>0</v>
      </c>
      <c r="S388" s="92">
        <f t="shared" si="198"/>
        <v>0</v>
      </c>
      <c r="U388" s="107" t="s">
        <v>66</v>
      </c>
      <c r="V388" s="124">
        <v>0</v>
      </c>
      <c r="W388" s="124">
        <v>0</v>
      </c>
      <c r="X388" s="124">
        <v>0</v>
      </c>
      <c r="Y388" s="124">
        <v>0</v>
      </c>
      <c r="Z388" s="124">
        <v>0</v>
      </c>
      <c r="AA388" s="124">
        <v>0</v>
      </c>
      <c r="AB388" s="124">
        <v>0</v>
      </c>
      <c r="AC388" s="124">
        <v>0</v>
      </c>
      <c r="AD388" s="124">
        <v>0</v>
      </c>
      <c r="AE388" s="124">
        <v>0</v>
      </c>
      <c r="AF388" s="124">
        <v>0</v>
      </c>
      <c r="AG388" s="124">
        <v>0</v>
      </c>
      <c r="AH388" s="125">
        <v>0</v>
      </c>
      <c r="AI388" s="126">
        <f t="shared" si="199"/>
        <v>0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</row>
    <row r="389" spans="1:71">
      <c r="A389" s="57" t="s">
        <v>19</v>
      </c>
      <c r="B389" s="63">
        <v>0</v>
      </c>
      <c r="C389" s="63">
        <v>0</v>
      </c>
      <c r="D389" s="63">
        <v>0</v>
      </c>
      <c r="E389" s="63">
        <v>0</v>
      </c>
      <c r="F389" s="411"/>
      <c r="G389" s="63">
        <v>0</v>
      </c>
      <c r="H389" s="64">
        <v>0</v>
      </c>
      <c r="I389" s="65">
        <f t="shared" si="197"/>
        <v>0</v>
      </c>
      <c r="K389" s="78" t="s">
        <v>19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93">
        <v>0</v>
      </c>
      <c r="S389" s="94">
        <f t="shared" si="198"/>
        <v>0</v>
      </c>
      <c r="U389" s="108" t="s">
        <v>19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8">
        <v>0</v>
      </c>
      <c r="AE389" s="128">
        <v>0</v>
      </c>
      <c r="AF389" s="128">
        <v>0</v>
      </c>
      <c r="AG389" s="128">
        <v>0</v>
      </c>
      <c r="AH389" s="128">
        <v>0</v>
      </c>
      <c r="AI389" s="129">
        <f t="shared" si="199"/>
        <v>0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</row>
    <row r="390" spans="1:71">
      <c r="A390" s="56" t="s">
        <v>20</v>
      </c>
      <c r="B390" s="60">
        <v>0</v>
      </c>
      <c r="C390" s="60">
        <v>0</v>
      </c>
      <c r="D390" s="60">
        <v>0</v>
      </c>
      <c r="E390" s="60">
        <v>0</v>
      </c>
      <c r="F390" s="411"/>
      <c r="G390" s="60">
        <v>0</v>
      </c>
      <c r="H390" s="61">
        <v>0</v>
      </c>
      <c r="I390" s="62">
        <f t="shared" si="197"/>
        <v>0</v>
      </c>
      <c r="K390" s="77" t="s">
        <v>20</v>
      </c>
      <c r="L390" s="90">
        <v>0</v>
      </c>
      <c r="M390" s="90">
        <v>0</v>
      </c>
      <c r="N390" s="90">
        <v>0</v>
      </c>
      <c r="O390" s="90">
        <v>0</v>
      </c>
      <c r="P390" s="90">
        <v>0</v>
      </c>
      <c r="Q390" s="90">
        <v>0</v>
      </c>
      <c r="R390" s="91">
        <v>0</v>
      </c>
      <c r="S390" s="92">
        <f t="shared" si="198"/>
        <v>0</v>
      </c>
      <c r="U390" s="107" t="s">
        <v>20</v>
      </c>
      <c r="V390" s="124">
        <v>0</v>
      </c>
      <c r="W390" s="124">
        <v>0</v>
      </c>
      <c r="X390" s="124">
        <v>0</v>
      </c>
      <c r="Y390" s="124">
        <v>0</v>
      </c>
      <c r="Z390" s="124">
        <v>0</v>
      </c>
      <c r="AA390" s="124">
        <v>0</v>
      </c>
      <c r="AB390" s="124">
        <v>0</v>
      </c>
      <c r="AC390" s="124">
        <v>0</v>
      </c>
      <c r="AD390" s="124">
        <v>0</v>
      </c>
      <c r="AE390" s="124">
        <v>0</v>
      </c>
      <c r="AF390" s="124">
        <v>0</v>
      </c>
      <c r="AG390" s="124">
        <v>0</v>
      </c>
      <c r="AH390" s="125">
        <v>0</v>
      </c>
      <c r="AI390" s="126">
        <f t="shared" si="199"/>
        <v>0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</row>
    <row r="391" spans="1:71" ht="15" thickBot="1">
      <c r="A391" s="58" t="s">
        <v>11</v>
      </c>
      <c r="B391" s="52">
        <v>0</v>
      </c>
      <c r="C391" s="52">
        <v>0</v>
      </c>
      <c r="D391" s="52">
        <v>0</v>
      </c>
      <c r="E391" s="52">
        <v>0</v>
      </c>
      <c r="F391" s="412"/>
      <c r="G391" s="52">
        <v>0</v>
      </c>
      <c r="H391" s="66">
        <v>0</v>
      </c>
      <c r="I391" s="67">
        <f t="shared" si="197"/>
        <v>0</v>
      </c>
      <c r="K391" s="79" t="s">
        <v>11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95">
        <v>0</v>
      </c>
      <c r="S391" s="96">
        <f t="shared" si="198"/>
        <v>0</v>
      </c>
      <c r="U391" s="108" t="s">
        <v>11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8">
        <v>0</v>
      </c>
      <c r="AE391" s="128">
        <v>0</v>
      </c>
      <c r="AF391" s="128">
        <v>0</v>
      </c>
      <c r="AG391" s="128">
        <v>0</v>
      </c>
      <c r="AH391" s="128">
        <v>0</v>
      </c>
      <c r="AI391" s="129">
        <f t="shared" si="199"/>
        <v>0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</row>
    <row r="392" spans="1:71" ht="15">
      <c r="A392" s="33" t="s">
        <v>26</v>
      </c>
      <c r="B392" s="68">
        <f>SUM(B371:B387)</f>
        <v>916.12787587947423</v>
      </c>
      <c r="C392" s="68">
        <f t="shared" ref="C392:I392" si="200">SUM(C371:C387)</f>
        <v>1.7543534482334004</v>
      </c>
      <c r="D392" s="68">
        <f t="shared" si="200"/>
        <v>251.090797334017</v>
      </c>
      <c r="E392" s="68">
        <f t="shared" si="200"/>
        <v>2325.0155614879441</v>
      </c>
      <c r="F392" s="68">
        <f t="shared" si="200"/>
        <v>0</v>
      </c>
      <c r="G392" s="68">
        <f t="shared" si="200"/>
        <v>193.35912475837043</v>
      </c>
      <c r="H392" s="69">
        <f t="shared" si="200"/>
        <v>0</v>
      </c>
      <c r="I392" s="38">
        <f t="shared" si="200"/>
        <v>3687.3477129080393</v>
      </c>
      <c r="K392" s="80" t="s">
        <v>26</v>
      </c>
      <c r="L392" s="68">
        <f>SUM(L371:L387)</f>
        <v>916.12787587947423</v>
      </c>
      <c r="M392" s="68">
        <f t="shared" ref="M392:S392" si="201">SUM(M371:M387)</f>
        <v>1.7543534482334004</v>
      </c>
      <c r="N392" s="68">
        <f t="shared" si="201"/>
        <v>251.090797334017</v>
      </c>
      <c r="O392" s="68">
        <f t="shared" si="201"/>
        <v>2325.0155614879441</v>
      </c>
      <c r="P392" s="68">
        <f t="shared" si="201"/>
        <v>1603.5230122266412</v>
      </c>
      <c r="Q392" s="68">
        <f t="shared" si="201"/>
        <v>193.35912475837043</v>
      </c>
      <c r="R392" s="69">
        <f t="shared" si="201"/>
        <v>0</v>
      </c>
      <c r="S392" s="97">
        <f t="shared" si="201"/>
        <v>5290.8707251346814</v>
      </c>
      <c r="T392" s="1" t="str">
        <f>IF(ABS(S392-AI392)&gt;0.01,S392-AI392,"")</f>
        <v/>
      </c>
      <c r="U392" s="109" t="s">
        <v>63</v>
      </c>
      <c r="V392" s="130">
        <f>SUM(V371:V387)</f>
        <v>871.5221159942023</v>
      </c>
      <c r="W392" s="130">
        <f t="shared" ref="W392:AH392" si="202">SUM(W371:W387)</f>
        <v>24.761693007183855</v>
      </c>
      <c r="X392" s="130">
        <f t="shared" si="202"/>
        <v>193.35912475837043</v>
      </c>
      <c r="Y392" s="130">
        <f t="shared" si="202"/>
        <v>1.7543534482334004</v>
      </c>
      <c r="Z392" s="130">
        <f t="shared" si="202"/>
        <v>251.090797334017</v>
      </c>
      <c r="AA392" s="130">
        <f t="shared" si="202"/>
        <v>2290.3715334479962</v>
      </c>
      <c r="AB392" s="130">
        <f t="shared" si="202"/>
        <v>1603.5230122266412</v>
      </c>
      <c r="AC392" s="130">
        <f t="shared" si="202"/>
        <v>54.488094918035856</v>
      </c>
      <c r="AD392" s="131">
        <f t="shared" si="202"/>
        <v>19.844066878088015</v>
      </c>
      <c r="AE392" s="131">
        <f t="shared" si="202"/>
        <v>0</v>
      </c>
      <c r="AF392" s="131">
        <f t="shared" si="202"/>
        <v>0</v>
      </c>
      <c r="AG392" s="131">
        <f t="shared" si="202"/>
        <v>0</v>
      </c>
      <c r="AH392" s="131">
        <f t="shared" si="202"/>
        <v>34.644028039947841</v>
      </c>
      <c r="AI392" s="132">
        <f>SUM(V392:AC392)</f>
        <v>5290.8707251346805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</row>
    <row r="393" spans="1:71" s="5" customFormat="1" ht="15" thickBot="1">
      <c r="A393" s="30" t="s">
        <v>88</v>
      </c>
      <c r="B393" s="47">
        <f>IF($I392=0,"-",B392/$I392)</f>
        <v>0.2484517184729961</v>
      </c>
      <c r="C393" s="47">
        <f t="shared" ref="C393:H393" si="203">IF($I392=0,"-",C392/$I392)</f>
        <v>4.757765160285965E-4</v>
      </c>
      <c r="D393" s="47">
        <f t="shared" si="203"/>
        <v>6.8095231826128325E-2</v>
      </c>
      <c r="E393" s="47">
        <f t="shared" si="203"/>
        <v>0.63053873475206179</v>
      </c>
      <c r="F393" s="47">
        <f t="shared" si="203"/>
        <v>0</v>
      </c>
      <c r="G393" s="47">
        <f t="shared" si="203"/>
        <v>5.2438538432785092E-2</v>
      </c>
      <c r="H393" s="70">
        <f t="shared" si="203"/>
        <v>0</v>
      </c>
      <c r="I393" s="48">
        <f>SUM(B393:H393)</f>
        <v>0.99999999999999989</v>
      </c>
      <c r="K393" s="81" t="s">
        <v>88</v>
      </c>
      <c r="L393" s="98">
        <f>IF($S392=0,"-",L392/$S392)</f>
        <v>0.17315257232185613</v>
      </c>
      <c r="M393" s="98">
        <f t="shared" ref="M393:R393" si="204">IF($S392=0,"-",M392/$S392)</f>
        <v>3.3158123480492763E-4</v>
      </c>
      <c r="N393" s="98">
        <f t="shared" si="204"/>
        <v>4.7457367676966893E-2</v>
      </c>
      <c r="O393" s="98">
        <f t="shared" si="204"/>
        <v>0.43943911735412128</v>
      </c>
      <c r="P393" s="98">
        <f t="shared" si="204"/>
        <v>0.30307355736532815</v>
      </c>
      <c r="Q393" s="98">
        <f t="shared" si="204"/>
        <v>3.6545804046922425E-2</v>
      </c>
      <c r="R393" s="99">
        <f t="shared" si="204"/>
        <v>0</v>
      </c>
      <c r="S393" s="100">
        <f>SUM(L393:R393)</f>
        <v>0.99999999999999978</v>
      </c>
      <c r="U393" s="110" t="s">
        <v>88</v>
      </c>
      <c r="V393" s="133">
        <f>+V392/$AI392</f>
        <v>0.1647218692858948</v>
      </c>
      <c r="W393" s="133">
        <f t="shared" ref="W393:AH393" si="205">+W392/$AI392</f>
        <v>4.6800790065709913E-3</v>
      </c>
      <c r="X393" s="133">
        <f t="shared" si="205"/>
        <v>3.6545804046922432E-2</v>
      </c>
      <c r="Y393" s="133">
        <f t="shared" si="205"/>
        <v>3.3158123480492768E-4</v>
      </c>
      <c r="Z393" s="133">
        <f t="shared" si="205"/>
        <v>4.74573676769669E-2</v>
      </c>
      <c r="AA393" s="133">
        <f t="shared" si="205"/>
        <v>0.43289122952247039</v>
      </c>
      <c r="AB393" s="133">
        <f t="shared" si="205"/>
        <v>0.30307355736532821</v>
      </c>
      <c r="AC393" s="133">
        <f t="shared" si="205"/>
        <v>1.0298511861041332E-2</v>
      </c>
      <c r="AD393" s="133">
        <f t="shared" si="205"/>
        <v>3.750624029390338E-3</v>
      </c>
      <c r="AE393" s="133">
        <f t="shared" si="205"/>
        <v>0</v>
      </c>
      <c r="AF393" s="133">
        <f t="shared" si="205"/>
        <v>0</v>
      </c>
      <c r="AG393" s="133">
        <f t="shared" si="205"/>
        <v>0</v>
      </c>
      <c r="AH393" s="133">
        <f t="shared" si="205"/>
        <v>6.5478878316509934E-3</v>
      </c>
      <c r="AI393" s="134">
        <f>SUM(V393:AC393)</f>
        <v>1</v>
      </c>
    </row>
    <row r="394" spans="1:71" ht="15" thickBot="1">
      <c r="A394" s="31"/>
      <c r="B394" s="31"/>
      <c r="C394" s="31"/>
      <c r="D394" s="31"/>
      <c r="E394" s="31"/>
      <c r="F394" s="31"/>
      <c r="G394" s="31"/>
      <c r="H394" s="31"/>
      <c r="I394" s="31"/>
      <c r="K394" s="31"/>
      <c r="L394" s="31"/>
      <c r="M394" s="31"/>
      <c r="N394" s="31"/>
      <c r="O394" s="31"/>
      <c r="P394" s="31"/>
      <c r="Q394" s="31"/>
      <c r="R394" s="31"/>
      <c r="S394" s="31"/>
      <c r="U394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</row>
    <row r="395" spans="1:71" ht="30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  <c r="K395" s="415" t="s">
        <v>42</v>
      </c>
      <c r="L395" s="83" t="s">
        <v>0</v>
      </c>
      <c r="M395" s="83" t="s">
        <v>1</v>
      </c>
      <c r="N395" s="83" t="s">
        <v>2</v>
      </c>
      <c r="O395" s="83" t="s">
        <v>3</v>
      </c>
      <c r="P395" s="83" t="s">
        <v>27</v>
      </c>
      <c r="Q395" s="83" t="s">
        <v>4</v>
      </c>
      <c r="R395" s="83" t="s">
        <v>5</v>
      </c>
      <c r="S395" s="84" t="s">
        <v>6</v>
      </c>
      <c r="U395" s="417" t="s">
        <v>42</v>
      </c>
      <c r="V395" s="114" t="s">
        <v>74</v>
      </c>
      <c r="W395" s="114" t="s">
        <v>75</v>
      </c>
      <c r="X395" s="114" t="s">
        <v>4</v>
      </c>
      <c r="Y395" s="114" t="s">
        <v>1</v>
      </c>
      <c r="Z395" s="114" t="s">
        <v>2</v>
      </c>
      <c r="AA395" s="114" t="s">
        <v>3</v>
      </c>
      <c r="AB395" s="114" t="s">
        <v>55</v>
      </c>
      <c r="AC395" s="114" t="s">
        <v>68</v>
      </c>
      <c r="AD395" s="115" t="s">
        <v>76</v>
      </c>
      <c r="AE395" s="115" t="s">
        <v>83</v>
      </c>
      <c r="AF395" s="115" t="s">
        <v>77</v>
      </c>
      <c r="AG395" s="115" t="s">
        <v>84</v>
      </c>
      <c r="AH395" s="115" t="s">
        <v>85</v>
      </c>
      <c r="AI395" s="116" t="s">
        <v>63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</row>
    <row r="396" spans="1:71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  <c r="K396" s="416" t="s">
        <v>42</v>
      </c>
      <c r="L396" s="389" t="s">
        <v>69</v>
      </c>
      <c r="M396" s="390"/>
      <c r="N396" s="390"/>
      <c r="O396" s="390"/>
      <c r="P396" s="390"/>
      <c r="Q396" s="390"/>
      <c r="R396" s="390"/>
      <c r="S396" s="391"/>
      <c r="U396" s="418" t="s">
        <v>42</v>
      </c>
      <c r="V396" s="413" t="s">
        <v>69</v>
      </c>
      <c r="W396" s="413"/>
      <c r="X396" s="413"/>
      <c r="Y396" s="413"/>
      <c r="Z396" s="413"/>
      <c r="AA396" s="413"/>
      <c r="AB396" s="413"/>
      <c r="AC396" s="413"/>
      <c r="AD396" s="413"/>
      <c r="AE396" s="413"/>
      <c r="AF396" s="413"/>
      <c r="AG396" s="413"/>
      <c r="AH396" s="413"/>
      <c r="AI396" s="414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</row>
    <row r="397" spans="1:71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  <c r="K397" s="82" t="s">
        <v>7</v>
      </c>
      <c r="L397" s="36">
        <v>0</v>
      </c>
      <c r="M397" s="36">
        <v>0</v>
      </c>
      <c r="N397" s="36">
        <v>0</v>
      </c>
      <c r="O397" s="36">
        <v>0</v>
      </c>
      <c r="P397" s="36">
        <v>0</v>
      </c>
      <c r="Q397" s="36">
        <v>0</v>
      </c>
      <c r="R397" s="101">
        <v>0</v>
      </c>
      <c r="S397" s="102">
        <f>SUM(L397:R397)</f>
        <v>0</v>
      </c>
      <c r="U397" s="103" t="s">
        <v>7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8">
        <v>0</v>
      </c>
      <c r="AD397" s="119">
        <v>0</v>
      </c>
      <c r="AE397" s="119">
        <v>0</v>
      </c>
      <c r="AF397" s="119">
        <v>0</v>
      </c>
      <c r="AG397" s="119">
        <v>0</v>
      </c>
      <c r="AH397" s="119">
        <v>0</v>
      </c>
      <c r="AI397" s="120">
        <f>SUM(V397:AC397)</f>
        <v>0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</row>
    <row r="398" spans="1:71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7" si="206">SUM(B398:H398)</f>
        <v>0</v>
      </c>
      <c r="K398" s="74" t="s">
        <v>8</v>
      </c>
      <c r="L398" s="87">
        <v>0</v>
      </c>
      <c r="M398" s="87">
        <v>0</v>
      </c>
      <c r="N398" s="87">
        <v>0</v>
      </c>
      <c r="O398" s="87">
        <v>0</v>
      </c>
      <c r="P398" s="87">
        <v>0</v>
      </c>
      <c r="Q398" s="87">
        <v>0</v>
      </c>
      <c r="R398" s="88">
        <v>0</v>
      </c>
      <c r="S398" s="89">
        <f t="shared" ref="S398:S417" si="207">SUM(L398:R398)</f>
        <v>0</v>
      </c>
      <c r="U398" s="104" t="s">
        <v>8</v>
      </c>
      <c r="V398" s="121">
        <v>0</v>
      </c>
      <c r="W398" s="121">
        <v>0</v>
      </c>
      <c r="X398" s="121">
        <v>0</v>
      </c>
      <c r="Y398" s="121">
        <v>0</v>
      </c>
      <c r="Z398" s="121">
        <v>0</v>
      </c>
      <c r="AA398" s="121">
        <v>0</v>
      </c>
      <c r="AB398" s="121">
        <v>0</v>
      </c>
      <c r="AC398" s="122">
        <v>0</v>
      </c>
      <c r="AD398" s="121">
        <v>0</v>
      </c>
      <c r="AE398" s="121">
        <v>0</v>
      </c>
      <c r="AF398" s="121">
        <v>0</v>
      </c>
      <c r="AG398" s="121">
        <v>0</v>
      </c>
      <c r="AH398" s="121">
        <v>0</v>
      </c>
      <c r="AI398" s="123">
        <f t="shared" ref="AI398:AI417" si="208">SUM(V398:AC398)</f>
        <v>0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</row>
    <row r="399" spans="1:71" ht="15" customHeight="1">
      <c r="A399" s="27" t="s">
        <v>10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206"/>
        <v>0</v>
      </c>
      <c r="K399" s="75" t="s">
        <v>10</v>
      </c>
      <c r="L399" s="42">
        <v>0</v>
      </c>
      <c r="M399" s="42">
        <v>0</v>
      </c>
      <c r="N399" s="42">
        <v>0</v>
      </c>
      <c r="O399" s="42">
        <v>0</v>
      </c>
      <c r="P399" s="42">
        <v>0</v>
      </c>
      <c r="Q399" s="42">
        <v>0</v>
      </c>
      <c r="R399" s="85">
        <v>0</v>
      </c>
      <c r="S399" s="86">
        <f t="shared" si="207"/>
        <v>0</v>
      </c>
      <c r="U399" s="105" t="s">
        <v>10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8">
        <v>0</v>
      </c>
      <c r="AD399" s="119">
        <v>0</v>
      </c>
      <c r="AE399" s="119">
        <v>0</v>
      </c>
      <c r="AF399" s="119">
        <v>0</v>
      </c>
      <c r="AG399" s="119">
        <v>0</v>
      </c>
      <c r="AH399" s="119">
        <v>0</v>
      </c>
      <c r="AI399" s="120">
        <f t="shared" si="208"/>
        <v>0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</row>
    <row r="400" spans="1:71" ht="15" customHeight="1">
      <c r="A400" s="26" t="s">
        <v>56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206"/>
        <v>0</v>
      </c>
      <c r="K400" s="74" t="s">
        <v>56</v>
      </c>
      <c r="L400" s="87">
        <v>0</v>
      </c>
      <c r="M400" s="87">
        <v>0</v>
      </c>
      <c r="N400" s="87">
        <v>0</v>
      </c>
      <c r="O400" s="87">
        <v>0</v>
      </c>
      <c r="P400" s="87">
        <v>0</v>
      </c>
      <c r="Q400" s="87">
        <v>0</v>
      </c>
      <c r="R400" s="88">
        <v>0</v>
      </c>
      <c r="S400" s="89">
        <f t="shared" si="207"/>
        <v>0</v>
      </c>
      <c r="U400" s="104" t="s">
        <v>56</v>
      </c>
      <c r="V400" s="121">
        <v>0</v>
      </c>
      <c r="W400" s="121">
        <v>0</v>
      </c>
      <c r="X400" s="121">
        <v>0</v>
      </c>
      <c r="Y400" s="121">
        <v>0</v>
      </c>
      <c r="Z400" s="121">
        <v>0</v>
      </c>
      <c r="AA400" s="121">
        <v>0</v>
      </c>
      <c r="AB400" s="121">
        <v>0</v>
      </c>
      <c r="AC400" s="122">
        <v>0</v>
      </c>
      <c r="AD400" s="121">
        <v>0</v>
      </c>
      <c r="AE400" s="121">
        <v>0</v>
      </c>
      <c r="AF400" s="121">
        <v>0</v>
      </c>
      <c r="AG400" s="121">
        <v>0</v>
      </c>
      <c r="AH400" s="121">
        <v>0</v>
      </c>
      <c r="AI400" s="123">
        <f t="shared" si="208"/>
        <v>0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</row>
    <row r="401" spans="1:71" ht="15">
      <c r="A401" s="27" t="s">
        <v>16</v>
      </c>
      <c r="B401" s="42">
        <v>10.62552246984748</v>
      </c>
      <c r="C401" s="42">
        <v>4.6328154981514551</v>
      </c>
      <c r="D401" s="42">
        <v>0</v>
      </c>
      <c r="E401" s="42">
        <v>0</v>
      </c>
      <c r="F401" s="411"/>
      <c r="G401" s="42">
        <v>0</v>
      </c>
      <c r="H401" s="43">
        <v>0</v>
      </c>
      <c r="I401" s="38">
        <f t="shared" si="206"/>
        <v>15.258337967998935</v>
      </c>
      <c r="K401" s="75" t="s">
        <v>16</v>
      </c>
      <c r="L401" s="42">
        <v>10.62552246984748</v>
      </c>
      <c r="M401" s="42">
        <v>4.6328154981514551</v>
      </c>
      <c r="N401" s="42">
        <v>0</v>
      </c>
      <c r="O401" s="42">
        <v>0</v>
      </c>
      <c r="P401" s="42">
        <v>0</v>
      </c>
      <c r="Q401" s="42">
        <v>0</v>
      </c>
      <c r="R401" s="85">
        <v>0</v>
      </c>
      <c r="S401" s="86">
        <f t="shared" si="207"/>
        <v>15.258337967998935</v>
      </c>
      <c r="U401" s="105" t="s">
        <v>16</v>
      </c>
      <c r="V401" s="117">
        <v>10.62552246984748</v>
      </c>
      <c r="W401" s="117">
        <v>0</v>
      </c>
      <c r="X401" s="117">
        <v>0</v>
      </c>
      <c r="Y401" s="117">
        <v>4.6328154981514551</v>
      </c>
      <c r="Z401" s="117">
        <v>0</v>
      </c>
      <c r="AA401" s="117">
        <v>0</v>
      </c>
      <c r="AB401" s="117">
        <v>0</v>
      </c>
      <c r="AC401" s="118">
        <v>0</v>
      </c>
      <c r="AD401" s="119">
        <v>0</v>
      </c>
      <c r="AE401" s="119">
        <v>0</v>
      </c>
      <c r="AF401" s="119">
        <v>0</v>
      </c>
      <c r="AG401" s="119">
        <v>0</v>
      </c>
      <c r="AH401" s="119">
        <v>0</v>
      </c>
      <c r="AI401" s="120">
        <f t="shared" si="208"/>
        <v>15.258337967998935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</row>
    <row r="402" spans="1:71" ht="15">
      <c r="A402" s="26" t="s">
        <v>70</v>
      </c>
      <c r="B402" s="39">
        <v>5.2027418533032286</v>
      </c>
      <c r="C402" s="39">
        <v>3.2843266020252089</v>
      </c>
      <c r="D402" s="39">
        <v>0.79154564344070832</v>
      </c>
      <c r="E402" s="39">
        <v>0</v>
      </c>
      <c r="F402" s="411"/>
      <c r="G402" s="39">
        <v>0</v>
      </c>
      <c r="H402" s="40">
        <v>0</v>
      </c>
      <c r="I402" s="41">
        <f t="shared" si="206"/>
        <v>9.278614098769145</v>
      </c>
      <c r="K402" s="74" t="s">
        <v>70</v>
      </c>
      <c r="L402" s="87">
        <v>5.2027418533032286</v>
      </c>
      <c r="M402" s="87">
        <v>3.2843266020252089</v>
      </c>
      <c r="N402" s="87">
        <v>0.79154564344070832</v>
      </c>
      <c r="O402" s="87">
        <v>0</v>
      </c>
      <c r="P402" s="87">
        <v>0</v>
      </c>
      <c r="Q402" s="87">
        <v>0</v>
      </c>
      <c r="R402" s="88">
        <v>0</v>
      </c>
      <c r="S402" s="89">
        <f t="shared" si="207"/>
        <v>9.278614098769145</v>
      </c>
      <c r="U402" s="104" t="s">
        <v>57</v>
      </c>
      <c r="V402" s="121">
        <v>5.2027418533032286</v>
      </c>
      <c r="W402" s="121">
        <v>0</v>
      </c>
      <c r="X402" s="121">
        <v>0</v>
      </c>
      <c r="Y402" s="121">
        <v>3.2843266020252089</v>
      </c>
      <c r="Z402" s="121">
        <v>0.79154564344070832</v>
      </c>
      <c r="AA402" s="121">
        <v>0</v>
      </c>
      <c r="AB402" s="121">
        <v>0</v>
      </c>
      <c r="AC402" s="122">
        <v>0</v>
      </c>
      <c r="AD402" s="121">
        <v>0</v>
      </c>
      <c r="AE402" s="121">
        <v>0</v>
      </c>
      <c r="AF402" s="121">
        <v>0</v>
      </c>
      <c r="AG402" s="121">
        <v>0</v>
      </c>
      <c r="AH402" s="121">
        <v>0</v>
      </c>
      <c r="AI402" s="123">
        <f t="shared" si="208"/>
        <v>9.278614098769145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</row>
    <row r="403" spans="1:71" ht="15">
      <c r="A403" s="27" t="s">
        <v>58</v>
      </c>
      <c r="B403" s="42">
        <v>0</v>
      </c>
      <c r="C403" s="42">
        <v>0</v>
      </c>
      <c r="D403" s="42">
        <v>0</v>
      </c>
      <c r="E403" s="42">
        <v>0</v>
      </c>
      <c r="F403" s="411"/>
      <c r="G403" s="42">
        <v>0</v>
      </c>
      <c r="H403" s="43">
        <v>0</v>
      </c>
      <c r="I403" s="38">
        <f t="shared" si="206"/>
        <v>0</v>
      </c>
      <c r="K403" s="75" t="s">
        <v>58</v>
      </c>
      <c r="L403" s="42">
        <v>0</v>
      </c>
      <c r="M403" s="42">
        <v>0</v>
      </c>
      <c r="N403" s="42">
        <v>0</v>
      </c>
      <c r="O403" s="42">
        <v>0</v>
      </c>
      <c r="P403" s="42">
        <v>11.581574939476193</v>
      </c>
      <c r="Q403" s="42">
        <v>0</v>
      </c>
      <c r="R403" s="85">
        <v>0</v>
      </c>
      <c r="S403" s="86">
        <f t="shared" si="207"/>
        <v>11.581574939476193</v>
      </c>
      <c r="U403" s="105" t="s">
        <v>58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11.581574939476193</v>
      </c>
      <c r="AC403" s="118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20">
        <f t="shared" si="208"/>
        <v>11.581574939476193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</row>
    <row r="404" spans="1:71" ht="15">
      <c r="A404" s="26" t="s">
        <v>12</v>
      </c>
      <c r="B404" s="39">
        <v>0</v>
      </c>
      <c r="C404" s="39">
        <v>7.4230378962166943E-2</v>
      </c>
      <c r="D404" s="39">
        <v>0</v>
      </c>
      <c r="E404" s="39">
        <v>0</v>
      </c>
      <c r="F404" s="411"/>
      <c r="G404" s="39">
        <v>0</v>
      </c>
      <c r="H404" s="40">
        <v>0</v>
      </c>
      <c r="I404" s="41">
        <f t="shared" si="206"/>
        <v>7.4230378962166943E-2</v>
      </c>
      <c r="K404" s="74" t="s">
        <v>12</v>
      </c>
      <c r="L404" s="87">
        <v>0</v>
      </c>
      <c r="M404" s="87">
        <v>7.4230378962166943E-2</v>
      </c>
      <c r="N404" s="87">
        <v>0</v>
      </c>
      <c r="O404" s="87">
        <v>0</v>
      </c>
      <c r="P404" s="87">
        <v>1.536312914723883</v>
      </c>
      <c r="Q404" s="87">
        <v>0</v>
      </c>
      <c r="R404" s="88">
        <v>0</v>
      </c>
      <c r="S404" s="89">
        <f t="shared" si="207"/>
        <v>1.61054329368605</v>
      </c>
      <c r="U404" s="104" t="s">
        <v>12</v>
      </c>
      <c r="V404" s="121">
        <v>0</v>
      </c>
      <c r="W404" s="121">
        <v>0</v>
      </c>
      <c r="X404" s="121">
        <v>0</v>
      </c>
      <c r="Y404" s="121">
        <v>7.4230378962166943E-2</v>
      </c>
      <c r="Z404" s="121">
        <v>0</v>
      </c>
      <c r="AA404" s="121">
        <v>0</v>
      </c>
      <c r="AB404" s="121">
        <v>1.536312914723883</v>
      </c>
      <c r="AC404" s="122">
        <v>0</v>
      </c>
      <c r="AD404" s="121">
        <v>0</v>
      </c>
      <c r="AE404" s="121">
        <v>0</v>
      </c>
      <c r="AF404" s="121">
        <v>0</v>
      </c>
      <c r="AG404" s="121">
        <v>0</v>
      </c>
      <c r="AH404" s="121">
        <v>0</v>
      </c>
      <c r="AI404" s="123">
        <f t="shared" si="208"/>
        <v>1.61054329368605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</row>
    <row r="405" spans="1:71" ht="15">
      <c r="A405" s="27" t="s">
        <v>59</v>
      </c>
      <c r="B405" s="42">
        <v>0</v>
      </c>
      <c r="C405" s="42">
        <v>0</v>
      </c>
      <c r="D405" s="42">
        <v>0</v>
      </c>
      <c r="E405" s="42">
        <v>0</v>
      </c>
      <c r="F405" s="411"/>
      <c r="G405" s="42">
        <v>0</v>
      </c>
      <c r="H405" s="43">
        <v>0</v>
      </c>
      <c r="I405" s="38">
        <f t="shared" si="206"/>
        <v>0</v>
      </c>
      <c r="K405" s="75" t="s">
        <v>59</v>
      </c>
      <c r="L405" s="42">
        <v>0</v>
      </c>
      <c r="M405" s="42">
        <v>0</v>
      </c>
      <c r="N405" s="42">
        <v>0</v>
      </c>
      <c r="O405" s="42">
        <v>0</v>
      </c>
      <c r="P405" s="42">
        <v>0</v>
      </c>
      <c r="Q405" s="42">
        <v>0</v>
      </c>
      <c r="R405" s="85">
        <v>0</v>
      </c>
      <c r="S405" s="86">
        <f t="shared" si="207"/>
        <v>0</v>
      </c>
      <c r="U405" s="105" t="s">
        <v>59</v>
      </c>
      <c r="V405" s="117">
        <v>0</v>
      </c>
      <c r="W405" s="117">
        <v>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8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20">
        <f t="shared" si="208"/>
        <v>0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</row>
    <row r="406" spans="1:71" ht="15">
      <c r="A406" s="26" t="s">
        <v>17</v>
      </c>
      <c r="B406" s="39">
        <v>0</v>
      </c>
      <c r="C406" s="39">
        <v>0</v>
      </c>
      <c r="D406" s="39">
        <v>0.11610164102564102</v>
      </c>
      <c r="E406" s="39">
        <v>0</v>
      </c>
      <c r="F406" s="411"/>
      <c r="G406" s="39">
        <v>0</v>
      </c>
      <c r="H406" s="40">
        <v>0</v>
      </c>
      <c r="I406" s="41">
        <f t="shared" si="206"/>
        <v>0.11610164102564102</v>
      </c>
      <c r="K406" s="74" t="s">
        <v>17</v>
      </c>
      <c r="L406" s="87">
        <v>0</v>
      </c>
      <c r="M406" s="87">
        <v>0</v>
      </c>
      <c r="N406" s="87">
        <v>0.11610164102564102</v>
      </c>
      <c r="O406" s="87">
        <v>0</v>
      </c>
      <c r="P406" s="87">
        <v>0</v>
      </c>
      <c r="Q406" s="87">
        <v>0</v>
      </c>
      <c r="R406" s="88">
        <v>0</v>
      </c>
      <c r="S406" s="89">
        <f t="shared" si="207"/>
        <v>0.11610164102564102</v>
      </c>
      <c r="U406" s="104" t="s">
        <v>17</v>
      </c>
      <c r="V406" s="121">
        <v>0</v>
      </c>
      <c r="W406" s="121">
        <v>0</v>
      </c>
      <c r="X406" s="121">
        <v>0</v>
      </c>
      <c r="Y406" s="121">
        <v>0</v>
      </c>
      <c r="Z406" s="121">
        <v>0.11610164102564102</v>
      </c>
      <c r="AA406" s="121">
        <v>0</v>
      </c>
      <c r="AB406" s="121">
        <v>0</v>
      </c>
      <c r="AC406" s="122">
        <v>0</v>
      </c>
      <c r="AD406" s="121">
        <v>0</v>
      </c>
      <c r="AE406" s="121">
        <v>0</v>
      </c>
      <c r="AF406" s="121">
        <v>0</v>
      </c>
      <c r="AG406" s="121">
        <v>0</v>
      </c>
      <c r="AH406" s="121">
        <v>0</v>
      </c>
      <c r="AI406" s="123">
        <f t="shared" si="208"/>
        <v>0.11610164102564102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</row>
    <row r="407" spans="1:71" ht="15">
      <c r="A407" s="27" t="s">
        <v>139</v>
      </c>
      <c r="B407" s="42">
        <v>5.5795832207154827</v>
      </c>
      <c r="C407" s="42">
        <v>41.212059083013692</v>
      </c>
      <c r="D407" s="42">
        <v>16.28426650110109</v>
      </c>
      <c r="E407" s="42">
        <v>0</v>
      </c>
      <c r="F407" s="411"/>
      <c r="G407" s="42">
        <v>0</v>
      </c>
      <c r="H407" s="43">
        <v>0</v>
      </c>
      <c r="I407" s="38">
        <f t="shared" si="206"/>
        <v>63.075908804830263</v>
      </c>
      <c r="K407" s="75" t="s">
        <v>139</v>
      </c>
      <c r="L407" s="42">
        <v>5.5795832207154827</v>
      </c>
      <c r="M407" s="42">
        <v>41.212059083013692</v>
      </c>
      <c r="N407" s="42">
        <v>16.28426650110109</v>
      </c>
      <c r="O407" s="42">
        <v>0</v>
      </c>
      <c r="P407" s="42">
        <v>0</v>
      </c>
      <c r="Q407" s="42">
        <v>0</v>
      </c>
      <c r="R407" s="85">
        <v>0</v>
      </c>
      <c r="S407" s="86">
        <f t="shared" si="207"/>
        <v>63.075908804830263</v>
      </c>
      <c r="U407" s="105" t="s">
        <v>139</v>
      </c>
      <c r="V407" s="117">
        <v>5.5795832207154827</v>
      </c>
      <c r="W407" s="117">
        <v>0</v>
      </c>
      <c r="X407" s="117">
        <v>0</v>
      </c>
      <c r="Y407" s="117">
        <v>41.212059083013692</v>
      </c>
      <c r="Z407" s="117">
        <v>7.0591789861492158</v>
      </c>
      <c r="AA407" s="117">
        <v>0</v>
      </c>
      <c r="AB407" s="117">
        <v>0</v>
      </c>
      <c r="AC407" s="118">
        <v>9.2250875149518752</v>
      </c>
      <c r="AD407" s="117">
        <v>0</v>
      </c>
      <c r="AE407" s="117">
        <v>0</v>
      </c>
      <c r="AF407" s="117">
        <v>0</v>
      </c>
      <c r="AG407" s="117">
        <v>9.2250875149518752</v>
      </c>
      <c r="AH407" s="117">
        <v>0</v>
      </c>
      <c r="AI407" s="120">
        <f t="shared" si="208"/>
        <v>63.075908804830263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</row>
    <row r="408" spans="1:71" ht="15">
      <c r="A408" s="26" t="s">
        <v>25</v>
      </c>
      <c r="B408" s="39">
        <v>5.6868163281577733</v>
      </c>
      <c r="C408" s="39">
        <v>0.13899232535473899</v>
      </c>
      <c r="D408" s="39">
        <v>1.1202119555375984</v>
      </c>
      <c r="E408" s="39">
        <v>41.594620044343699</v>
      </c>
      <c r="F408" s="411"/>
      <c r="G408" s="39">
        <v>5.7899238741379424</v>
      </c>
      <c r="H408" s="40">
        <v>0</v>
      </c>
      <c r="I408" s="41">
        <f t="shared" si="206"/>
        <v>54.330564527531749</v>
      </c>
      <c r="K408" s="74" t="s">
        <v>25</v>
      </c>
      <c r="L408" s="87">
        <v>5.6868163281577733</v>
      </c>
      <c r="M408" s="87">
        <v>0.13899232535473899</v>
      </c>
      <c r="N408" s="87">
        <v>1.1202119555375984</v>
      </c>
      <c r="O408" s="87">
        <v>41.594620044343699</v>
      </c>
      <c r="P408" s="87">
        <v>0.57684618912869912</v>
      </c>
      <c r="Q408" s="87">
        <v>5.7899238741379424</v>
      </c>
      <c r="R408" s="88">
        <v>0</v>
      </c>
      <c r="S408" s="89">
        <f t="shared" si="207"/>
        <v>54.907410716660451</v>
      </c>
      <c r="U408" s="104" t="s">
        <v>25</v>
      </c>
      <c r="V408" s="121">
        <v>0</v>
      </c>
      <c r="W408" s="121">
        <v>4.3894926630710307</v>
      </c>
      <c r="X408" s="121">
        <v>5.7899238741379424</v>
      </c>
      <c r="Y408" s="121">
        <v>0.13899232535473899</v>
      </c>
      <c r="Z408" s="121">
        <v>1.1202119555375984</v>
      </c>
      <c r="AA408" s="121">
        <v>39.89883569266749</v>
      </c>
      <c r="AB408" s="121">
        <v>0.57684618912869912</v>
      </c>
      <c r="AC408" s="122">
        <v>2.9931080167629496</v>
      </c>
      <c r="AD408" s="121">
        <v>1.2973236650867426</v>
      </c>
      <c r="AE408" s="121">
        <v>1.6957843516762061</v>
      </c>
      <c r="AF408" s="121">
        <v>0</v>
      </c>
      <c r="AG408" s="121">
        <v>0</v>
      </c>
      <c r="AH408" s="121">
        <v>0</v>
      </c>
      <c r="AI408" s="123">
        <f t="shared" si="208"/>
        <v>54.907410716660451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</row>
    <row r="409" spans="1:71" ht="15">
      <c r="A409" s="27" t="s">
        <v>24</v>
      </c>
      <c r="B409" s="42">
        <v>4.8094471552946194</v>
      </c>
      <c r="C409" s="42">
        <v>0</v>
      </c>
      <c r="D409" s="42">
        <v>0</v>
      </c>
      <c r="E409" s="42">
        <v>0</v>
      </c>
      <c r="F409" s="411"/>
      <c r="G409" s="42">
        <v>0</v>
      </c>
      <c r="H409" s="43">
        <v>0</v>
      </c>
      <c r="I409" s="38">
        <f t="shared" si="206"/>
        <v>4.8094471552946194</v>
      </c>
      <c r="K409" s="75" t="s">
        <v>24</v>
      </c>
      <c r="L409" s="42">
        <v>4.8094471552946194</v>
      </c>
      <c r="M409" s="42">
        <v>0</v>
      </c>
      <c r="N409" s="42">
        <v>0</v>
      </c>
      <c r="O409" s="42">
        <v>0</v>
      </c>
      <c r="P409" s="42">
        <v>0</v>
      </c>
      <c r="Q409" s="42">
        <v>0</v>
      </c>
      <c r="R409" s="85">
        <v>0</v>
      </c>
      <c r="S409" s="86">
        <f t="shared" si="207"/>
        <v>4.8094471552946194</v>
      </c>
      <c r="U409" s="105" t="s">
        <v>24</v>
      </c>
      <c r="V409" s="117">
        <v>4.8094471552946194</v>
      </c>
      <c r="W409" s="117">
        <v>0</v>
      </c>
      <c r="X409" s="117">
        <v>0</v>
      </c>
      <c r="Y409" s="117">
        <v>0</v>
      </c>
      <c r="Z409" s="117">
        <v>0</v>
      </c>
      <c r="AA409" s="117">
        <v>0</v>
      </c>
      <c r="AB409" s="117">
        <v>0</v>
      </c>
      <c r="AC409" s="118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20">
        <f t="shared" si="208"/>
        <v>4.8094471552946194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</row>
    <row r="410" spans="1:71" ht="15">
      <c r="A410" s="26" t="s">
        <v>60</v>
      </c>
      <c r="B410" s="39">
        <v>0.15220500337150997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206"/>
        <v>0.15220500337150997</v>
      </c>
      <c r="K410" s="74" t="s">
        <v>60</v>
      </c>
      <c r="L410" s="87">
        <v>0.15220500337150997</v>
      </c>
      <c r="M410" s="87">
        <v>0</v>
      </c>
      <c r="N410" s="87">
        <v>0</v>
      </c>
      <c r="O410" s="87">
        <v>0</v>
      </c>
      <c r="P410" s="87">
        <v>0</v>
      </c>
      <c r="Q410" s="87">
        <v>0</v>
      </c>
      <c r="R410" s="88">
        <v>0</v>
      </c>
      <c r="S410" s="89">
        <f t="shared" si="207"/>
        <v>0.15220500337150997</v>
      </c>
      <c r="U410" s="104" t="s">
        <v>60</v>
      </c>
      <c r="V410" s="121">
        <v>0.15220500337150997</v>
      </c>
      <c r="W410" s="121">
        <v>0</v>
      </c>
      <c r="X410" s="121">
        <v>0</v>
      </c>
      <c r="Y410" s="121">
        <v>0</v>
      </c>
      <c r="Z410" s="121">
        <v>0</v>
      </c>
      <c r="AA410" s="121">
        <v>0</v>
      </c>
      <c r="AB410" s="121">
        <v>0</v>
      </c>
      <c r="AC410" s="122">
        <v>0</v>
      </c>
      <c r="AD410" s="121">
        <v>0</v>
      </c>
      <c r="AE410" s="121">
        <v>0</v>
      </c>
      <c r="AF410" s="121">
        <v>0</v>
      </c>
      <c r="AG410" s="121">
        <v>0</v>
      </c>
      <c r="AH410" s="121">
        <v>0</v>
      </c>
      <c r="AI410" s="123">
        <f t="shared" si="208"/>
        <v>0.15220500337150997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</row>
    <row r="411" spans="1:71" ht="15">
      <c r="A411" s="27" t="s">
        <v>22</v>
      </c>
      <c r="B411" s="42">
        <v>0.71785039625259195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206"/>
        <v>0.71785039625259195</v>
      </c>
      <c r="K411" s="75" t="s">
        <v>22</v>
      </c>
      <c r="L411" s="42">
        <v>0.71785039625259195</v>
      </c>
      <c r="M411" s="42">
        <v>0</v>
      </c>
      <c r="N411" s="42">
        <v>0</v>
      </c>
      <c r="O411" s="42">
        <v>0</v>
      </c>
      <c r="P411" s="42">
        <v>0.48361025639993149</v>
      </c>
      <c r="Q411" s="42">
        <v>0</v>
      </c>
      <c r="R411" s="85">
        <v>0</v>
      </c>
      <c r="S411" s="86">
        <f t="shared" si="207"/>
        <v>1.2014606526525236</v>
      </c>
      <c r="U411" s="105" t="s">
        <v>22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0.48361025639993149</v>
      </c>
      <c r="AC411" s="118">
        <v>0.71785039625259195</v>
      </c>
      <c r="AD411" s="117">
        <v>0.71785039625259195</v>
      </c>
      <c r="AE411" s="117">
        <v>0</v>
      </c>
      <c r="AF411" s="117">
        <v>0</v>
      </c>
      <c r="AG411" s="117">
        <v>0</v>
      </c>
      <c r="AH411" s="117">
        <v>0</v>
      </c>
      <c r="AI411" s="120">
        <f t="shared" si="208"/>
        <v>1.2014606526525236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</row>
    <row r="412" spans="1:71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206"/>
        <v>0</v>
      </c>
      <c r="K412" s="74" t="s">
        <v>21</v>
      </c>
      <c r="L412" s="87">
        <v>0</v>
      </c>
      <c r="M412" s="87">
        <v>0</v>
      </c>
      <c r="N412" s="87">
        <v>0</v>
      </c>
      <c r="O412" s="87">
        <v>0</v>
      </c>
      <c r="P412" s="87">
        <v>0</v>
      </c>
      <c r="Q412" s="87">
        <v>0</v>
      </c>
      <c r="R412" s="88">
        <v>0</v>
      </c>
      <c r="S412" s="89">
        <f t="shared" si="207"/>
        <v>0</v>
      </c>
      <c r="U412" s="104" t="s">
        <v>61</v>
      </c>
      <c r="V412" s="121">
        <v>0</v>
      </c>
      <c r="W412" s="121">
        <v>0</v>
      </c>
      <c r="X412" s="121">
        <v>0</v>
      </c>
      <c r="Y412" s="121">
        <v>0</v>
      </c>
      <c r="Z412" s="121">
        <v>0</v>
      </c>
      <c r="AA412" s="121">
        <v>0</v>
      </c>
      <c r="AB412" s="121">
        <v>0</v>
      </c>
      <c r="AC412" s="122">
        <v>0</v>
      </c>
      <c r="AD412" s="121">
        <v>0</v>
      </c>
      <c r="AE412" s="121">
        <v>0</v>
      </c>
      <c r="AF412" s="121">
        <v>0</v>
      </c>
      <c r="AG412" s="121">
        <v>0</v>
      </c>
      <c r="AH412" s="121">
        <v>0</v>
      </c>
      <c r="AI412" s="123">
        <f t="shared" si="208"/>
        <v>0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</row>
    <row r="413" spans="1:71" ht="15">
      <c r="A413" s="28" t="s">
        <v>64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206"/>
        <v>0</v>
      </c>
      <c r="K413" s="76" t="s">
        <v>64</v>
      </c>
      <c r="L413" s="42">
        <v>0</v>
      </c>
      <c r="M413" s="42">
        <v>0</v>
      </c>
      <c r="N413" s="42">
        <v>0</v>
      </c>
      <c r="O413" s="42">
        <v>0</v>
      </c>
      <c r="P413" s="42">
        <v>0</v>
      </c>
      <c r="Q413" s="42">
        <v>0</v>
      </c>
      <c r="R413" s="85">
        <v>0</v>
      </c>
      <c r="S413" s="86">
        <f t="shared" si="207"/>
        <v>0</v>
      </c>
      <c r="U413" s="106" t="s">
        <v>62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8">
        <v>0</v>
      </c>
      <c r="AD413" s="119">
        <v>0</v>
      </c>
      <c r="AE413" s="119">
        <v>0</v>
      </c>
      <c r="AF413" s="119">
        <v>0</v>
      </c>
      <c r="AG413" s="119">
        <v>0</v>
      </c>
      <c r="AH413" s="119">
        <v>0</v>
      </c>
      <c r="AI413" s="120">
        <f t="shared" si="208"/>
        <v>0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</row>
    <row r="414" spans="1:71">
      <c r="A414" s="56" t="s">
        <v>23</v>
      </c>
      <c r="B414" s="60">
        <v>0</v>
      </c>
      <c r="C414" s="60">
        <v>0</v>
      </c>
      <c r="D414" s="60">
        <v>0</v>
      </c>
      <c r="E414" s="60">
        <v>0</v>
      </c>
      <c r="F414" s="411"/>
      <c r="G414" s="60">
        <v>0</v>
      </c>
      <c r="H414" s="61">
        <v>0</v>
      </c>
      <c r="I414" s="62">
        <f t="shared" si="206"/>
        <v>0</v>
      </c>
      <c r="K414" s="77" t="s">
        <v>23</v>
      </c>
      <c r="L414" s="90">
        <v>0</v>
      </c>
      <c r="M414" s="90">
        <v>0</v>
      </c>
      <c r="N414" s="90">
        <v>0</v>
      </c>
      <c r="O414" s="90">
        <v>0</v>
      </c>
      <c r="P414" s="90">
        <v>0</v>
      </c>
      <c r="Q414" s="90">
        <v>0</v>
      </c>
      <c r="R414" s="91">
        <v>0</v>
      </c>
      <c r="S414" s="92">
        <f t="shared" si="207"/>
        <v>0</v>
      </c>
      <c r="U414" s="107" t="s">
        <v>66</v>
      </c>
      <c r="V414" s="124">
        <v>0</v>
      </c>
      <c r="W414" s="124">
        <v>0</v>
      </c>
      <c r="X414" s="124">
        <v>0</v>
      </c>
      <c r="Y414" s="124">
        <v>0</v>
      </c>
      <c r="Z414" s="124">
        <v>0</v>
      </c>
      <c r="AA414" s="124">
        <v>0</v>
      </c>
      <c r="AB414" s="124">
        <v>0</v>
      </c>
      <c r="AC414" s="124">
        <v>0</v>
      </c>
      <c r="AD414" s="124">
        <v>0</v>
      </c>
      <c r="AE414" s="124">
        <v>0</v>
      </c>
      <c r="AF414" s="124">
        <v>0</v>
      </c>
      <c r="AG414" s="124">
        <v>0</v>
      </c>
      <c r="AH414" s="125">
        <v>0</v>
      </c>
      <c r="AI414" s="126">
        <f t="shared" si="208"/>
        <v>0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</row>
    <row r="415" spans="1:71">
      <c r="A415" s="57" t="s">
        <v>19</v>
      </c>
      <c r="B415" s="63">
        <v>0</v>
      </c>
      <c r="C415" s="63">
        <v>0</v>
      </c>
      <c r="D415" s="63">
        <v>0</v>
      </c>
      <c r="E415" s="63">
        <v>0</v>
      </c>
      <c r="F415" s="411"/>
      <c r="G415" s="63">
        <v>0</v>
      </c>
      <c r="H415" s="64">
        <v>0</v>
      </c>
      <c r="I415" s="65">
        <f t="shared" si="206"/>
        <v>0</v>
      </c>
      <c r="K415" s="78" t="s">
        <v>19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93">
        <v>0</v>
      </c>
      <c r="S415" s="94">
        <f t="shared" si="207"/>
        <v>0</v>
      </c>
      <c r="U415" s="108" t="s">
        <v>19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7">
        <v>0</v>
      </c>
      <c r="AB415" s="127">
        <v>0</v>
      </c>
      <c r="AC415" s="127">
        <v>0</v>
      </c>
      <c r="AD415" s="128">
        <v>0</v>
      </c>
      <c r="AE415" s="128">
        <v>0</v>
      </c>
      <c r="AF415" s="128">
        <v>0</v>
      </c>
      <c r="AG415" s="128">
        <v>0</v>
      </c>
      <c r="AH415" s="128">
        <v>0</v>
      </c>
      <c r="AI415" s="129">
        <f t="shared" si="208"/>
        <v>0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</row>
    <row r="416" spans="1:71">
      <c r="A416" s="56" t="s">
        <v>20</v>
      </c>
      <c r="B416" s="60">
        <v>0</v>
      </c>
      <c r="C416" s="60">
        <v>0</v>
      </c>
      <c r="D416" s="60">
        <v>0</v>
      </c>
      <c r="E416" s="60">
        <v>0</v>
      </c>
      <c r="F416" s="411"/>
      <c r="G416" s="60">
        <v>0</v>
      </c>
      <c r="H416" s="61">
        <v>0</v>
      </c>
      <c r="I416" s="62">
        <f t="shared" si="206"/>
        <v>0</v>
      </c>
      <c r="K416" s="77" t="s">
        <v>20</v>
      </c>
      <c r="L416" s="90">
        <v>0</v>
      </c>
      <c r="M416" s="90">
        <v>0</v>
      </c>
      <c r="N416" s="90">
        <v>0</v>
      </c>
      <c r="O416" s="90">
        <v>0</v>
      </c>
      <c r="P416" s="90">
        <v>0</v>
      </c>
      <c r="Q416" s="90">
        <v>0</v>
      </c>
      <c r="R416" s="91">
        <v>0</v>
      </c>
      <c r="S416" s="92">
        <f t="shared" si="207"/>
        <v>0</v>
      </c>
      <c r="U416" s="107" t="s">
        <v>20</v>
      </c>
      <c r="V416" s="124">
        <v>0</v>
      </c>
      <c r="W416" s="124">
        <v>0</v>
      </c>
      <c r="X416" s="124">
        <v>0</v>
      </c>
      <c r="Y416" s="124">
        <v>0</v>
      </c>
      <c r="Z416" s="124">
        <v>0</v>
      </c>
      <c r="AA416" s="124">
        <v>0</v>
      </c>
      <c r="AB416" s="124">
        <v>0</v>
      </c>
      <c r="AC416" s="124">
        <v>0</v>
      </c>
      <c r="AD416" s="124">
        <v>0</v>
      </c>
      <c r="AE416" s="124">
        <v>0</v>
      </c>
      <c r="AF416" s="124">
        <v>0</v>
      </c>
      <c r="AG416" s="124">
        <v>0</v>
      </c>
      <c r="AH416" s="125">
        <v>0</v>
      </c>
      <c r="AI416" s="126">
        <f t="shared" si="208"/>
        <v>0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</row>
    <row r="417" spans="1:71" ht="15" thickBot="1">
      <c r="A417" s="58" t="s">
        <v>11</v>
      </c>
      <c r="B417" s="52">
        <v>0</v>
      </c>
      <c r="C417" s="52">
        <v>0</v>
      </c>
      <c r="D417" s="52">
        <v>0</v>
      </c>
      <c r="E417" s="52">
        <v>0</v>
      </c>
      <c r="F417" s="412"/>
      <c r="G417" s="52">
        <v>0</v>
      </c>
      <c r="H417" s="66">
        <v>0</v>
      </c>
      <c r="I417" s="67">
        <f t="shared" si="206"/>
        <v>0</v>
      </c>
      <c r="K417" s="79" t="s">
        <v>11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95">
        <v>0</v>
      </c>
      <c r="S417" s="96">
        <f t="shared" si="207"/>
        <v>0</v>
      </c>
      <c r="U417" s="108" t="s">
        <v>11</v>
      </c>
      <c r="V417" s="127">
        <v>0</v>
      </c>
      <c r="W417" s="127">
        <v>0</v>
      </c>
      <c r="X417" s="127">
        <v>0</v>
      </c>
      <c r="Y417" s="127">
        <v>0</v>
      </c>
      <c r="Z417" s="127">
        <v>0</v>
      </c>
      <c r="AA417" s="127">
        <v>0</v>
      </c>
      <c r="AB417" s="127">
        <v>0</v>
      </c>
      <c r="AC417" s="127">
        <v>0</v>
      </c>
      <c r="AD417" s="128">
        <v>0</v>
      </c>
      <c r="AE417" s="128">
        <v>0</v>
      </c>
      <c r="AF417" s="128">
        <v>0</v>
      </c>
      <c r="AG417" s="128">
        <v>0</v>
      </c>
      <c r="AH417" s="128">
        <v>0</v>
      </c>
      <c r="AI417" s="129">
        <f t="shared" si="208"/>
        <v>0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</row>
    <row r="418" spans="1:71" ht="15">
      <c r="A418" s="33" t="s">
        <v>26</v>
      </c>
      <c r="B418" s="68">
        <f>SUM(B397:B413)</f>
        <v>32.774166426942692</v>
      </c>
      <c r="C418" s="68">
        <f t="shared" ref="C418:I418" si="209">SUM(C397:C413)</f>
        <v>49.342423887507266</v>
      </c>
      <c r="D418" s="68">
        <f t="shared" si="209"/>
        <v>18.312125741105039</v>
      </c>
      <c r="E418" s="68">
        <f t="shared" si="209"/>
        <v>41.594620044343699</v>
      </c>
      <c r="F418" s="68">
        <f t="shared" si="209"/>
        <v>0</v>
      </c>
      <c r="G418" s="68">
        <f t="shared" si="209"/>
        <v>5.7899238741379424</v>
      </c>
      <c r="H418" s="69">
        <f t="shared" si="209"/>
        <v>0</v>
      </c>
      <c r="I418" s="38">
        <f t="shared" si="209"/>
        <v>147.81325997403661</v>
      </c>
      <c r="K418" s="80" t="s">
        <v>26</v>
      </c>
      <c r="L418" s="68">
        <f>SUM(L397:L413)</f>
        <v>32.774166426942692</v>
      </c>
      <c r="M418" s="68">
        <f t="shared" ref="M418:S418" si="210">SUM(M397:M413)</f>
        <v>49.342423887507266</v>
      </c>
      <c r="N418" s="68">
        <f t="shared" si="210"/>
        <v>18.312125741105039</v>
      </c>
      <c r="O418" s="68">
        <f t="shared" si="210"/>
        <v>41.594620044343699</v>
      </c>
      <c r="P418" s="68">
        <f t="shared" si="210"/>
        <v>14.178344299728707</v>
      </c>
      <c r="Q418" s="68">
        <f t="shared" si="210"/>
        <v>5.7899238741379424</v>
      </c>
      <c r="R418" s="69">
        <f t="shared" si="210"/>
        <v>0</v>
      </c>
      <c r="S418" s="97">
        <f t="shared" si="210"/>
        <v>161.99160427376529</v>
      </c>
      <c r="T418" s="1" t="str">
        <f>IF(ABS(S418-AI418)&gt;0.01,S418-AI418,"")</f>
        <v/>
      </c>
      <c r="U418" s="109" t="s">
        <v>63</v>
      </c>
      <c r="V418" s="130">
        <f>SUM(V397:V413)</f>
        <v>26.36949970253232</v>
      </c>
      <c r="W418" s="130">
        <f t="shared" ref="W418:AH418" si="211">SUM(W397:W413)</f>
        <v>4.3894926630710307</v>
      </c>
      <c r="X418" s="130">
        <f t="shared" si="211"/>
        <v>5.7899238741379424</v>
      </c>
      <c r="Y418" s="130">
        <f t="shared" si="211"/>
        <v>49.342423887507266</v>
      </c>
      <c r="Z418" s="130">
        <f t="shared" si="211"/>
        <v>9.0870382261531635</v>
      </c>
      <c r="AA418" s="130">
        <f t="shared" si="211"/>
        <v>39.89883569266749</v>
      </c>
      <c r="AB418" s="130">
        <f t="shared" si="211"/>
        <v>14.178344299728707</v>
      </c>
      <c r="AC418" s="130">
        <f t="shared" si="211"/>
        <v>12.936045927967417</v>
      </c>
      <c r="AD418" s="131">
        <f t="shared" si="211"/>
        <v>2.0151740613393345</v>
      </c>
      <c r="AE418" s="131">
        <f t="shared" si="211"/>
        <v>1.6957843516762061</v>
      </c>
      <c r="AF418" s="131">
        <f t="shared" si="211"/>
        <v>0</v>
      </c>
      <c r="AG418" s="131">
        <f t="shared" si="211"/>
        <v>9.2250875149518752</v>
      </c>
      <c r="AH418" s="131">
        <f t="shared" si="211"/>
        <v>0</v>
      </c>
      <c r="AI418" s="132">
        <f>SUM(V418:AC418)</f>
        <v>161.99160427376535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</row>
    <row r="419" spans="1:71" s="5" customFormat="1" ht="15" thickBot="1">
      <c r="A419" s="30" t="s">
        <v>88</v>
      </c>
      <c r="B419" s="47">
        <f>IF($I418=0,"-",B418/$I418)</f>
        <v>0.22172683582446848</v>
      </c>
      <c r="C419" s="47">
        <f t="shared" ref="C419:H419" si="212">IF($I418=0,"-",C418/$I418)</f>
        <v>0.33381595058639707</v>
      </c>
      <c r="D419" s="47">
        <f t="shared" si="212"/>
        <v>0.12388689447970745</v>
      </c>
      <c r="E419" s="47">
        <f t="shared" si="212"/>
        <v>0.28139978816277911</v>
      </c>
      <c r="F419" s="47">
        <f t="shared" si="212"/>
        <v>0</v>
      </c>
      <c r="G419" s="47">
        <f t="shared" si="212"/>
        <v>3.9170530946648102E-2</v>
      </c>
      <c r="H419" s="70">
        <f t="shared" si="212"/>
        <v>0</v>
      </c>
      <c r="I419" s="48">
        <f>SUM(B419:H419)</f>
        <v>1.0000000000000002</v>
      </c>
      <c r="K419" s="81" t="s">
        <v>88</v>
      </c>
      <c r="L419" s="98">
        <f>IF($S418=0,"-",L418/$S418)</f>
        <v>0.20232015463933833</v>
      </c>
      <c r="M419" s="98">
        <f t="shared" ref="M419:R419" si="213">IF($S418=0,"-",M418/$S418)</f>
        <v>0.30459864947147958</v>
      </c>
      <c r="N419" s="98">
        <f t="shared" si="213"/>
        <v>0.11304367175818325</v>
      </c>
      <c r="O419" s="98">
        <f t="shared" si="213"/>
        <v>0.25677022109151365</v>
      </c>
      <c r="P419" s="98">
        <f t="shared" si="213"/>
        <v>8.7525179859120047E-2</v>
      </c>
      <c r="Q419" s="98">
        <f t="shared" si="213"/>
        <v>3.5742123180365508E-2</v>
      </c>
      <c r="R419" s="99">
        <f t="shared" si="213"/>
        <v>0</v>
      </c>
      <c r="S419" s="100">
        <f>SUM(L419:R419)</f>
        <v>1.0000000000000004</v>
      </c>
      <c r="U419" s="110" t="s">
        <v>88</v>
      </c>
      <c r="V419" s="133">
        <f>+V418/$AI418</f>
        <v>0.16278312583390397</v>
      </c>
      <c r="W419" s="133">
        <f t="shared" ref="W419:AH419" si="214">+W418/$AI418</f>
        <v>2.7097038039408515E-2</v>
      </c>
      <c r="X419" s="133">
        <f t="shared" si="214"/>
        <v>3.5742123180365494E-2</v>
      </c>
      <c r="Y419" s="133">
        <f t="shared" si="214"/>
        <v>0.30459864947147947</v>
      </c>
      <c r="Z419" s="133">
        <f t="shared" si="214"/>
        <v>5.6095735744403734E-2</v>
      </c>
      <c r="AA419" s="133">
        <f t="shared" si="214"/>
        <v>0.24630187392451877</v>
      </c>
      <c r="AB419" s="133">
        <f t="shared" si="214"/>
        <v>8.752517985912002E-2</v>
      </c>
      <c r="AC419" s="133">
        <f t="shared" si="214"/>
        <v>7.9856273946799963E-2</v>
      </c>
      <c r="AD419" s="133">
        <f t="shared" si="214"/>
        <v>1.2439990766025727E-2</v>
      </c>
      <c r="AE419" s="133">
        <f t="shared" si="214"/>
        <v>1.0468347166994751E-2</v>
      </c>
      <c r="AF419" s="133">
        <f t="shared" si="214"/>
        <v>0</v>
      </c>
      <c r="AG419" s="133">
        <f t="shared" si="214"/>
        <v>5.6947936013779475E-2</v>
      </c>
      <c r="AH419" s="133">
        <f t="shared" si="214"/>
        <v>0</v>
      </c>
      <c r="AI419" s="134">
        <f>SUM(V419:AC419)</f>
        <v>0.99999999999999989</v>
      </c>
    </row>
    <row r="420" spans="1:71" ht="15" thickBot="1">
      <c r="A420" s="31"/>
      <c r="B420" s="31"/>
      <c r="C420" s="31"/>
      <c r="D420" s="31"/>
      <c r="E420" s="31"/>
      <c r="F420" s="31"/>
      <c r="G420" s="31"/>
      <c r="H420" s="31"/>
      <c r="I420" s="31"/>
      <c r="K420" s="31"/>
      <c r="L420" s="31"/>
      <c r="M420" s="31"/>
      <c r="N420" s="31"/>
      <c r="O420" s="31"/>
      <c r="P420" s="31"/>
      <c r="Q420" s="31"/>
      <c r="R420" s="31"/>
      <c r="S420" s="31"/>
      <c r="U420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</row>
    <row r="421" spans="1:71" ht="30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  <c r="K421" s="415" t="s">
        <v>43</v>
      </c>
      <c r="L421" s="83" t="s">
        <v>0</v>
      </c>
      <c r="M421" s="83" t="s">
        <v>1</v>
      </c>
      <c r="N421" s="83" t="s">
        <v>2</v>
      </c>
      <c r="O421" s="83" t="s">
        <v>3</v>
      </c>
      <c r="P421" s="83" t="s">
        <v>27</v>
      </c>
      <c r="Q421" s="83" t="s">
        <v>4</v>
      </c>
      <c r="R421" s="83" t="s">
        <v>5</v>
      </c>
      <c r="S421" s="84" t="s">
        <v>6</v>
      </c>
      <c r="U421" s="417" t="s">
        <v>43</v>
      </c>
      <c r="V421" s="114" t="s">
        <v>74</v>
      </c>
      <c r="W421" s="114" t="s">
        <v>75</v>
      </c>
      <c r="X421" s="114" t="s">
        <v>4</v>
      </c>
      <c r="Y421" s="114" t="s">
        <v>1</v>
      </c>
      <c r="Z421" s="114" t="s">
        <v>2</v>
      </c>
      <c r="AA421" s="114" t="s">
        <v>3</v>
      </c>
      <c r="AB421" s="114" t="s">
        <v>55</v>
      </c>
      <c r="AC421" s="114" t="s">
        <v>68</v>
      </c>
      <c r="AD421" s="115" t="s">
        <v>76</v>
      </c>
      <c r="AE421" s="115" t="s">
        <v>83</v>
      </c>
      <c r="AF421" s="115" t="s">
        <v>77</v>
      </c>
      <c r="AG421" s="115" t="s">
        <v>84</v>
      </c>
      <c r="AH421" s="115" t="s">
        <v>85</v>
      </c>
      <c r="AI421" s="116" t="s">
        <v>63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</row>
    <row r="422" spans="1:71" ht="15">
      <c r="A422" s="452" t="s">
        <v>43</v>
      </c>
      <c r="B422" s="392" t="s">
        <v>69</v>
      </c>
      <c r="C422" s="393"/>
      <c r="D422" s="393"/>
      <c r="E422" s="393"/>
      <c r="F422" s="393"/>
      <c r="G422" s="393"/>
      <c r="H422" s="393"/>
      <c r="I422" s="394"/>
      <c r="K422" s="416" t="s">
        <v>43</v>
      </c>
      <c r="L422" s="389" t="s">
        <v>69</v>
      </c>
      <c r="M422" s="390"/>
      <c r="N422" s="390"/>
      <c r="O422" s="390"/>
      <c r="P422" s="390"/>
      <c r="Q422" s="390"/>
      <c r="R422" s="390"/>
      <c r="S422" s="391"/>
      <c r="U422" s="418" t="s">
        <v>43</v>
      </c>
      <c r="V422" s="413" t="s">
        <v>69</v>
      </c>
      <c r="W422" s="413"/>
      <c r="X422" s="413"/>
      <c r="Y422" s="413"/>
      <c r="Z422" s="413"/>
      <c r="AA422" s="413"/>
      <c r="AB422" s="413"/>
      <c r="AC422" s="413"/>
      <c r="AD422" s="413"/>
      <c r="AE422" s="413"/>
      <c r="AF422" s="413"/>
      <c r="AG422" s="413"/>
      <c r="AH422" s="413"/>
      <c r="AI422" s="414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</row>
    <row r="423" spans="1:71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  <c r="K423" s="82" t="s">
        <v>7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101">
        <v>0</v>
      </c>
      <c r="S423" s="102">
        <f>SUM(L423:R423)</f>
        <v>0</v>
      </c>
      <c r="U423" s="103" t="s">
        <v>7</v>
      </c>
      <c r="V423" s="117">
        <v>0</v>
      </c>
      <c r="W423" s="117">
        <v>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8">
        <v>0</v>
      </c>
      <c r="AD423" s="119">
        <v>0</v>
      </c>
      <c r="AE423" s="119">
        <v>0</v>
      </c>
      <c r="AF423" s="119">
        <v>0</v>
      </c>
      <c r="AG423" s="119">
        <v>0</v>
      </c>
      <c r="AH423" s="119">
        <v>0</v>
      </c>
      <c r="AI423" s="120">
        <f>SUM(V423:AC423)</f>
        <v>0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</row>
    <row r="424" spans="1:71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3" si="215">SUM(B424:H424)</f>
        <v>0</v>
      </c>
      <c r="K424" s="74" t="s">
        <v>8</v>
      </c>
      <c r="L424" s="87">
        <v>0</v>
      </c>
      <c r="M424" s="87">
        <v>0</v>
      </c>
      <c r="N424" s="87">
        <v>0</v>
      </c>
      <c r="O424" s="87">
        <v>0</v>
      </c>
      <c r="P424" s="87">
        <v>0</v>
      </c>
      <c r="Q424" s="87">
        <v>0</v>
      </c>
      <c r="R424" s="88">
        <v>0</v>
      </c>
      <c r="S424" s="89">
        <f t="shared" ref="S424:S443" si="216">SUM(L424:R424)</f>
        <v>0</v>
      </c>
      <c r="U424" s="104" t="s">
        <v>8</v>
      </c>
      <c r="V424" s="121">
        <v>0</v>
      </c>
      <c r="W424" s="121">
        <v>0</v>
      </c>
      <c r="X424" s="121">
        <v>0</v>
      </c>
      <c r="Y424" s="121">
        <v>0</v>
      </c>
      <c r="Z424" s="121">
        <v>0</v>
      </c>
      <c r="AA424" s="121">
        <v>0</v>
      </c>
      <c r="AB424" s="121">
        <v>0</v>
      </c>
      <c r="AC424" s="122">
        <v>0</v>
      </c>
      <c r="AD424" s="121">
        <v>0</v>
      </c>
      <c r="AE424" s="121">
        <v>0</v>
      </c>
      <c r="AF424" s="121">
        <v>0</v>
      </c>
      <c r="AG424" s="121">
        <v>0</v>
      </c>
      <c r="AH424" s="121">
        <v>0</v>
      </c>
      <c r="AI424" s="123">
        <f t="shared" ref="AI424:AI443" si="217">SUM(V424:AC424)</f>
        <v>0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</row>
    <row r="425" spans="1:71" ht="15" customHeight="1">
      <c r="A425" s="27" t="s">
        <v>10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215"/>
        <v>0</v>
      </c>
      <c r="K425" s="75" t="s">
        <v>10</v>
      </c>
      <c r="L425" s="42">
        <v>0</v>
      </c>
      <c r="M425" s="42">
        <v>0</v>
      </c>
      <c r="N425" s="42">
        <v>0</v>
      </c>
      <c r="O425" s="42">
        <v>0</v>
      </c>
      <c r="P425" s="42">
        <v>0</v>
      </c>
      <c r="Q425" s="42">
        <v>0</v>
      </c>
      <c r="R425" s="85">
        <v>0</v>
      </c>
      <c r="S425" s="86">
        <f t="shared" si="216"/>
        <v>0</v>
      </c>
      <c r="U425" s="105" t="s">
        <v>10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8">
        <v>0</v>
      </c>
      <c r="AD425" s="119">
        <v>0</v>
      </c>
      <c r="AE425" s="119">
        <v>0</v>
      </c>
      <c r="AF425" s="119">
        <v>0</v>
      </c>
      <c r="AG425" s="119">
        <v>0</v>
      </c>
      <c r="AH425" s="119">
        <v>0</v>
      </c>
      <c r="AI425" s="120">
        <f t="shared" si="217"/>
        <v>0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</row>
    <row r="426" spans="1:71" ht="15" customHeight="1">
      <c r="A426" s="26" t="s">
        <v>56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215"/>
        <v>0</v>
      </c>
      <c r="K426" s="74" t="s">
        <v>56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s="87">
        <v>0</v>
      </c>
      <c r="R426" s="88">
        <v>0</v>
      </c>
      <c r="S426" s="89">
        <f t="shared" si="216"/>
        <v>0</v>
      </c>
      <c r="U426" s="104" t="s">
        <v>56</v>
      </c>
      <c r="V426" s="121">
        <v>0</v>
      </c>
      <c r="W426" s="121">
        <v>0</v>
      </c>
      <c r="X426" s="121">
        <v>0</v>
      </c>
      <c r="Y426" s="121">
        <v>0</v>
      </c>
      <c r="Z426" s="121">
        <v>0</v>
      </c>
      <c r="AA426" s="121">
        <v>0</v>
      </c>
      <c r="AB426" s="121">
        <v>0</v>
      </c>
      <c r="AC426" s="122">
        <v>0</v>
      </c>
      <c r="AD426" s="121">
        <v>0</v>
      </c>
      <c r="AE426" s="121">
        <v>0</v>
      </c>
      <c r="AF426" s="121">
        <v>0</v>
      </c>
      <c r="AG426" s="121">
        <v>0</v>
      </c>
      <c r="AH426" s="121">
        <v>0</v>
      </c>
      <c r="AI426" s="123">
        <f t="shared" si="217"/>
        <v>0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</row>
    <row r="427" spans="1:71" ht="15">
      <c r="A427" s="27" t="s">
        <v>16</v>
      </c>
      <c r="B427" s="42">
        <v>15.294658324929735</v>
      </c>
      <c r="C427" s="42">
        <v>0</v>
      </c>
      <c r="D427" s="42">
        <v>0.54678936359399166</v>
      </c>
      <c r="E427" s="42">
        <v>0</v>
      </c>
      <c r="F427" s="411"/>
      <c r="G427" s="42">
        <v>0</v>
      </c>
      <c r="H427" s="43">
        <v>0</v>
      </c>
      <c r="I427" s="38">
        <f t="shared" si="215"/>
        <v>15.841447688523726</v>
      </c>
      <c r="K427" s="75" t="s">
        <v>16</v>
      </c>
      <c r="L427" s="42">
        <v>15.294658324929735</v>
      </c>
      <c r="M427" s="42">
        <v>0</v>
      </c>
      <c r="N427" s="42">
        <v>0.54678936359399166</v>
      </c>
      <c r="O427" s="42">
        <v>0</v>
      </c>
      <c r="P427" s="42">
        <v>0</v>
      </c>
      <c r="Q427" s="42">
        <v>0</v>
      </c>
      <c r="R427" s="85">
        <v>0</v>
      </c>
      <c r="S427" s="86">
        <f t="shared" si="216"/>
        <v>15.841447688523726</v>
      </c>
      <c r="U427" s="105" t="s">
        <v>16</v>
      </c>
      <c r="V427" s="117">
        <v>10.32941727104501</v>
      </c>
      <c r="W427" s="117">
        <v>0</v>
      </c>
      <c r="X427" s="117">
        <v>0</v>
      </c>
      <c r="Y427" s="117">
        <v>0</v>
      </c>
      <c r="Z427" s="117">
        <v>0.51242215352906606</v>
      </c>
      <c r="AA427" s="117">
        <v>0</v>
      </c>
      <c r="AB427" s="117">
        <v>0</v>
      </c>
      <c r="AC427" s="118">
        <v>4.9996082639496517</v>
      </c>
      <c r="AD427" s="119">
        <v>4.9652410538847258</v>
      </c>
      <c r="AE427" s="119">
        <v>0</v>
      </c>
      <c r="AF427" s="119">
        <v>0</v>
      </c>
      <c r="AG427" s="119">
        <v>3.4367210064925595E-2</v>
      </c>
      <c r="AH427" s="119">
        <v>0</v>
      </c>
      <c r="AI427" s="120">
        <f t="shared" si="217"/>
        <v>15.841447688523727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</row>
    <row r="428" spans="1:71" ht="15">
      <c r="A428" s="26" t="s">
        <v>70</v>
      </c>
      <c r="B428" s="39">
        <v>6.3366623531162691</v>
      </c>
      <c r="C428" s="39">
        <v>2.9732714556305515</v>
      </c>
      <c r="D428" s="39">
        <v>0</v>
      </c>
      <c r="E428" s="39">
        <v>0</v>
      </c>
      <c r="F428" s="411"/>
      <c r="G428" s="39">
        <v>0</v>
      </c>
      <c r="H428" s="40">
        <v>0</v>
      </c>
      <c r="I428" s="41">
        <f t="shared" si="215"/>
        <v>9.3099338087468198</v>
      </c>
      <c r="K428" s="74" t="s">
        <v>70</v>
      </c>
      <c r="L428" s="87">
        <v>6.3366623531162691</v>
      </c>
      <c r="M428" s="87">
        <v>2.9732714556305515</v>
      </c>
      <c r="N428" s="87">
        <v>0</v>
      </c>
      <c r="O428" s="87">
        <v>0</v>
      </c>
      <c r="P428" s="87">
        <v>0</v>
      </c>
      <c r="Q428" s="87">
        <v>0</v>
      </c>
      <c r="R428" s="88">
        <v>0</v>
      </c>
      <c r="S428" s="89">
        <f t="shared" si="216"/>
        <v>9.3099338087468198</v>
      </c>
      <c r="U428" s="104" t="s">
        <v>57</v>
      </c>
      <c r="V428" s="121">
        <v>6.2931225092378789</v>
      </c>
      <c r="W428" s="121">
        <v>0</v>
      </c>
      <c r="X428" s="121">
        <v>0</v>
      </c>
      <c r="Y428" s="121">
        <v>2.9732714556305515</v>
      </c>
      <c r="Z428" s="121">
        <v>0</v>
      </c>
      <c r="AA428" s="121">
        <v>0</v>
      </c>
      <c r="AB428" s="121">
        <v>0</v>
      </c>
      <c r="AC428" s="122">
        <v>4.3539843878389876E-2</v>
      </c>
      <c r="AD428" s="121">
        <v>4.3539843878389876E-2</v>
      </c>
      <c r="AE428" s="121">
        <v>0</v>
      </c>
      <c r="AF428" s="121">
        <v>0</v>
      </c>
      <c r="AG428" s="121">
        <v>0</v>
      </c>
      <c r="AH428" s="121">
        <v>0</v>
      </c>
      <c r="AI428" s="123">
        <f t="shared" si="217"/>
        <v>9.3099338087468215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</row>
    <row r="429" spans="1:71" ht="15">
      <c r="A429" s="27" t="s">
        <v>58</v>
      </c>
      <c r="B429" s="42">
        <v>0</v>
      </c>
      <c r="C429" s="42">
        <v>0</v>
      </c>
      <c r="D429" s="42">
        <v>0</v>
      </c>
      <c r="E429" s="42">
        <v>5.6573047133541407E-3</v>
      </c>
      <c r="F429" s="411"/>
      <c r="G429" s="42">
        <v>0</v>
      </c>
      <c r="H429" s="43">
        <v>0</v>
      </c>
      <c r="I429" s="38">
        <f t="shared" si="215"/>
        <v>5.6573047133541407E-3</v>
      </c>
      <c r="K429" s="75" t="s">
        <v>58</v>
      </c>
      <c r="L429" s="42">
        <v>0</v>
      </c>
      <c r="M429" s="42">
        <v>0</v>
      </c>
      <c r="N429" s="42">
        <v>0</v>
      </c>
      <c r="O429" s="42">
        <v>5.6573047133541407E-3</v>
      </c>
      <c r="P429" s="42">
        <v>65.454554447270326</v>
      </c>
      <c r="Q429" s="42">
        <v>0</v>
      </c>
      <c r="R429" s="85">
        <v>0</v>
      </c>
      <c r="S429" s="86">
        <f t="shared" si="216"/>
        <v>65.460211751983678</v>
      </c>
      <c r="U429" s="105" t="s">
        <v>58</v>
      </c>
      <c r="V429" s="117">
        <v>0</v>
      </c>
      <c r="W429" s="117">
        <v>0</v>
      </c>
      <c r="X429" s="117">
        <v>0</v>
      </c>
      <c r="Y429" s="117">
        <v>0</v>
      </c>
      <c r="Z429" s="117">
        <v>0</v>
      </c>
      <c r="AA429" s="117">
        <v>5.6573047133541407E-3</v>
      </c>
      <c r="AB429" s="117">
        <v>65.454554447270326</v>
      </c>
      <c r="AC429" s="118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20">
        <f t="shared" si="217"/>
        <v>65.460211751983678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</row>
    <row r="430" spans="1:71" ht="15">
      <c r="A430" s="26" t="s">
        <v>12</v>
      </c>
      <c r="B430" s="39">
        <v>0</v>
      </c>
      <c r="C430" s="39">
        <v>0</v>
      </c>
      <c r="D430" s="39">
        <v>0</v>
      </c>
      <c r="E430" s="39">
        <v>0</v>
      </c>
      <c r="F430" s="411"/>
      <c r="G430" s="39">
        <v>0</v>
      </c>
      <c r="H430" s="40">
        <v>0</v>
      </c>
      <c r="I430" s="41">
        <f t="shared" si="215"/>
        <v>0</v>
      </c>
      <c r="K430" s="74" t="s">
        <v>12</v>
      </c>
      <c r="L430" s="87">
        <v>0</v>
      </c>
      <c r="M430" s="87">
        <v>0</v>
      </c>
      <c r="N430" s="87">
        <v>0</v>
      </c>
      <c r="O430" s="87">
        <v>0</v>
      </c>
      <c r="P430" s="87">
        <v>6.1093430443291954</v>
      </c>
      <c r="Q430" s="87">
        <v>0</v>
      </c>
      <c r="R430" s="88">
        <v>0</v>
      </c>
      <c r="S430" s="89">
        <f t="shared" si="216"/>
        <v>6.1093430443291954</v>
      </c>
      <c r="U430" s="104" t="s">
        <v>12</v>
      </c>
      <c r="V430" s="121">
        <v>0</v>
      </c>
      <c r="W430" s="121">
        <v>0</v>
      </c>
      <c r="X430" s="121">
        <v>0</v>
      </c>
      <c r="Y430" s="121">
        <v>0</v>
      </c>
      <c r="Z430" s="121">
        <v>0</v>
      </c>
      <c r="AA430" s="121">
        <v>0</v>
      </c>
      <c r="AB430" s="121">
        <v>6.1093430443291954</v>
      </c>
      <c r="AC430" s="122">
        <v>0</v>
      </c>
      <c r="AD430" s="121">
        <v>0</v>
      </c>
      <c r="AE430" s="121">
        <v>0</v>
      </c>
      <c r="AF430" s="121">
        <v>0</v>
      </c>
      <c r="AG430" s="121">
        <v>0</v>
      </c>
      <c r="AH430" s="121">
        <v>0</v>
      </c>
      <c r="AI430" s="123">
        <f t="shared" si="217"/>
        <v>6.1093430443291954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</row>
    <row r="431" spans="1:71" ht="15">
      <c r="A431" s="27" t="s">
        <v>59</v>
      </c>
      <c r="B431" s="42">
        <v>0</v>
      </c>
      <c r="C431" s="42">
        <v>0</v>
      </c>
      <c r="D431" s="42">
        <v>0</v>
      </c>
      <c r="E431" s="42">
        <v>0</v>
      </c>
      <c r="F431" s="411"/>
      <c r="G431" s="42">
        <v>0</v>
      </c>
      <c r="H431" s="43">
        <v>0</v>
      </c>
      <c r="I431" s="38">
        <f t="shared" si="215"/>
        <v>0</v>
      </c>
      <c r="K431" s="75" t="s">
        <v>59</v>
      </c>
      <c r="L431" s="42">
        <v>0</v>
      </c>
      <c r="M431" s="42">
        <v>0</v>
      </c>
      <c r="N431" s="42">
        <v>0</v>
      </c>
      <c r="O431" s="42">
        <v>0</v>
      </c>
      <c r="P431" s="42">
        <v>0</v>
      </c>
      <c r="Q431" s="42">
        <v>0</v>
      </c>
      <c r="R431" s="85">
        <v>0</v>
      </c>
      <c r="S431" s="86">
        <f t="shared" si="216"/>
        <v>0</v>
      </c>
      <c r="U431" s="105" t="s">
        <v>59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8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20">
        <f t="shared" si="217"/>
        <v>0</v>
      </c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</row>
    <row r="432" spans="1:71" ht="15">
      <c r="A432" s="26" t="s">
        <v>17</v>
      </c>
      <c r="B432" s="39">
        <v>0</v>
      </c>
      <c r="C432" s="39">
        <v>0</v>
      </c>
      <c r="D432" s="39">
        <v>0</v>
      </c>
      <c r="E432" s="39">
        <v>0</v>
      </c>
      <c r="F432" s="411"/>
      <c r="G432" s="39">
        <v>0</v>
      </c>
      <c r="H432" s="40">
        <v>0</v>
      </c>
      <c r="I432" s="41">
        <f t="shared" si="215"/>
        <v>0</v>
      </c>
      <c r="K432" s="74" t="s">
        <v>17</v>
      </c>
      <c r="L432" s="87">
        <v>0</v>
      </c>
      <c r="M432" s="87">
        <v>0</v>
      </c>
      <c r="N432" s="87">
        <v>0</v>
      </c>
      <c r="O432" s="87">
        <v>0</v>
      </c>
      <c r="P432" s="87">
        <v>0.45156004688475837</v>
      </c>
      <c r="Q432" s="87">
        <v>0</v>
      </c>
      <c r="R432" s="88">
        <v>0</v>
      </c>
      <c r="S432" s="89">
        <f t="shared" si="216"/>
        <v>0.45156004688475837</v>
      </c>
      <c r="U432" s="104" t="s">
        <v>17</v>
      </c>
      <c r="V432" s="121">
        <v>0</v>
      </c>
      <c r="W432" s="121">
        <v>0</v>
      </c>
      <c r="X432" s="121">
        <v>0</v>
      </c>
      <c r="Y432" s="121">
        <v>0</v>
      </c>
      <c r="Z432" s="121">
        <v>0</v>
      </c>
      <c r="AA432" s="121">
        <v>0</v>
      </c>
      <c r="AB432" s="121">
        <v>0.45156004688475837</v>
      </c>
      <c r="AC432" s="122">
        <v>0</v>
      </c>
      <c r="AD432" s="121">
        <v>0</v>
      </c>
      <c r="AE432" s="121">
        <v>0</v>
      </c>
      <c r="AF432" s="121">
        <v>0</v>
      </c>
      <c r="AG432" s="121">
        <v>0</v>
      </c>
      <c r="AH432" s="121">
        <v>0</v>
      </c>
      <c r="AI432" s="123">
        <f t="shared" si="217"/>
        <v>0.45156004688475837</v>
      </c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</row>
    <row r="433" spans="1:71" ht="15">
      <c r="A433" s="27" t="s">
        <v>139</v>
      </c>
      <c r="B433" s="42">
        <v>14.614081117912741</v>
      </c>
      <c r="C433" s="42">
        <v>29.024052443071469</v>
      </c>
      <c r="D433" s="42">
        <v>11.896279128181531</v>
      </c>
      <c r="E433" s="42">
        <v>0</v>
      </c>
      <c r="F433" s="411"/>
      <c r="G433" s="42">
        <v>0</v>
      </c>
      <c r="H433" s="43">
        <v>0</v>
      </c>
      <c r="I433" s="38">
        <f t="shared" si="215"/>
        <v>55.534412689165741</v>
      </c>
      <c r="K433" s="75" t="s">
        <v>139</v>
      </c>
      <c r="L433" s="42">
        <v>14.614081117912741</v>
      </c>
      <c r="M433" s="42">
        <v>29.024052443071469</v>
      </c>
      <c r="N433" s="42">
        <v>11.896279128181531</v>
      </c>
      <c r="O433" s="42">
        <v>0</v>
      </c>
      <c r="P433" s="42">
        <v>7.761137734186528E-3</v>
      </c>
      <c r="Q433" s="42">
        <v>0</v>
      </c>
      <c r="R433" s="85">
        <v>0</v>
      </c>
      <c r="S433" s="86">
        <f t="shared" si="216"/>
        <v>55.542173826899926</v>
      </c>
      <c r="U433" s="105" t="s">
        <v>139</v>
      </c>
      <c r="V433" s="117">
        <v>14.019346978296594</v>
      </c>
      <c r="W433" s="117">
        <v>0</v>
      </c>
      <c r="X433" s="117">
        <v>0</v>
      </c>
      <c r="Y433" s="117">
        <v>29.024052443071469</v>
      </c>
      <c r="Z433" s="117">
        <v>11.896279128181531</v>
      </c>
      <c r="AA433" s="117">
        <v>0</v>
      </c>
      <c r="AB433" s="117">
        <v>7.761137734186528E-3</v>
      </c>
      <c r="AC433" s="118">
        <v>0.59473413961614741</v>
      </c>
      <c r="AD433" s="117">
        <v>0.59473413961614741</v>
      </c>
      <c r="AE433" s="117">
        <v>0</v>
      </c>
      <c r="AF433" s="117">
        <v>0</v>
      </c>
      <c r="AG433" s="117">
        <v>0</v>
      </c>
      <c r="AH433" s="117">
        <v>0</v>
      </c>
      <c r="AI433" s="120">
        <f t="shared" si="217"/>
        <v>55.542173826899933</v>
      </c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</row>
    <row r="434" spans="1:71" ht="15">
      <c r="A434" s="26" t="s">
        <v>25</v>
      </c>
      <c r="B434" s="39">
        <v>68.504399626381215</v>
      </c>
      <c r="C434" s="39">
        <v>1.3804867611909202E-4</v>
      </c>
      <c r="D434" s="39">
        <v>1.9574009277971118</v>
      </c>
      <c r="E434" s="39">
        <v>130.14163663426535</v>
      </c>
      <c r="F434" s="411"/>
      <c r="G434" s="39">
        <v>36.433735814392911</v>
      </c>
      <c r="H434" s="40">
        <v>0</v>
      </c>
      <c r="I434" s="41">
        <f t="shared" si="215"/>
        <v>237.03731105151272</v>
      </c>
      <c r="K434" s="74" t="s">
        <v>25</v>
      </c>
      <c r="L434" s="87">
        <v>68.504399626381215</v>
      </c>
      <c r="M434" s="87">
        <v>1.3804867611909202E-4</v>
      </c>
      <c r="N434" s="87">
        <v>1.9574009277971118</v>
      </c>
      <c r="O434" s="87">
        <v>130.14163663426535</v>
      </c>
      <c r="P434" s="87">
        <v>0.27125004424947791</v>
      </c>
      <c r="Q434" s="87">
        <v>36.433735814392911</v>
      </c>
      <c r="R434" s="88">
        <v>0</v>
      </c>
      <c r="S434" s="89">
        <f t="shared" si="216"/>
        <v>237.3085610957622</v>
      </c>
      <c r="U434" s="104" t="s">
        <v>25</v>
      </c>
      <c r="V434" s="121">
        <v>9.3338481812998447E-2</v>
      </c>
      <c r="W434" s="121">
        <v>65.068477329011245</v>
      </c>
      <c r="X434" s="121">
        <v>36.433735814392911</v>
      </c>
      <c r="Y434" s="121">
        <v>1.3804867611909202E-4</v>
      </c>
      <c r="Z434" s="121">
        <v>1.0493262846321239</v>
      </c>
      <c r="AA434" s="121">
        <v>129.44853947970932</v>
      </c>
      <c r="AB434" s="121">
        <v>0.27125004424947791</v>
      </c>
      <c r="AC434" s="122">
        <v>4.9437556132779958</v>
      </c>
      <c r="AD434" s="121">
        <v>3.342583815556972</v>
      </c>
      <c r="AE434" s="121">
        <v>0.69309715455603593</v>
      </c>
      <c r="AF434" s="121">
        <v>0</v>
      </c>
      <c r="AG434" s="121">
        <v>0.90807464316498787</v>
      </c>
      <c r="AH434" s="121">
        <v>0</v>
      </c>
      <c r="AI434" s="123">
        <f t="shared" si="217"/>
        <v>237.3085610957622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</row>
    <row r="435" spans="1:71" ht="15">
      <c r="A435" s="27" t="s">
        <v>24</v>
      </c>
      <c r="B435" s="42">
        <v>27.877074507196422</v>
      </c>
      <c r="C435" s="42">
        <v>0</v>
      </c>
      <c r="D435" s="42">
        <v>0</v>
      </c>
      <c r="E435" s="42">
        <v>0</v>
      </c>
      <c r="F435" s="411"/>
      <c r="G435" s="42">
        <v>0</v>
      </c>
      <c r="H435" s="43">
        <v>0</v>
      </c>
      <c r="I435" s="38">
        <f t="shared" si="215"/>
        <v>27.877074507196422</v>
      </c>
      <c r="K435" s="75" t="s">
        <v>24</v>
      </c>
      <c r="L435" s="42">
        <v>27.877074507196422</v>
      </c>
      <c r="M435" s="42">
        <v>0</v>
      </c>
      <c r="N435" s="42">
        <v>0</v>
      </c>
      <c r="O435" s="42">
        <v>0</v>
      </c>
      <c r="P435" s="42">
        <v>0</v>
      </c>
      <c r="Q435" s="42">
        <v>0</v>
      </c>
      <c r="R435" s="85">
        <v>0</v>
      </c>
      <c r="S435" s="86">
        <f t="shared" si="216"/>
        <v>27.877074507196422</v>
      </c>
      <c r="U435" s="105" t="s">
        <v>24</v>
      </c>
      <c r="V435" s="117">
        <v>23.51051687592059</v>
      </c>
      <c r="W435" s="117">
        <v>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8">
        <v>4.3665576312758319</v>
      </c>
      <c r="AD435" s="117">
        <v>4.3665576312758319</v>
      </c>
      <c r="AE435" s="117">
        <v>0</v>
      </c>
      <c r="AF435" s="117">
        <v>0</v>
      </c>
      <c r="AG435" s="117">
        <v>0</v>
      </c>
      <c r="AH435" s="117">
        <v>0</v>
      </c>
      <c r="AI435" s="120">
        <f t="shared" si="217"/>
        <v>27.877074507196422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</row>
    <row r="436" spans="1:71" ht="15">
      <c r="A436" s="26" t="s">
        <v>60</v>
      </c>
      <c r="B436" s="39">
        <v>1.9262388454647323</v>
      </c>
      <c r="C436" s="39">
        <v>0.12770300462266021</v>
      </c>
      <c r="D436" s="39">
        <v>1.4613900265622592</v>
      </c>
      <c r="E436" s="39">
        <v>0</v>
      </c>
      <c r="F436" s="411"/>
      <c r="G436" s="39">
        <v>0</v>
      </c>
      <c r="H436" s="40">
        <v>0</v>
      </c>
      <c r="I436" s="41">
        <f t="shared" si="215"/>
        <v>3.5153318766496517</v>
      </c>
      <c r="K436" s="74" t="s">
        <v>60</v>
      </c>
      <c r="L436" s="87">
        <v>1.9262388454647323</v>
      </c>
      <c r="M436" s="87">
        <v>0.12770300462266021</v>
      </c>
      <c r="N436" s="87">
        <v>1.4613900265622592</v>
      </c>
      <c r="O436" s="87">
        <v>0</v>
      </c>
      <c r="P436" s="87">
        <v>0</v>
      </c>
      <c r="Q436" s="87">
        <v>0</v>
      </c>
      <c r="R436" s="88">
        <v>0</v>
      </c>
      <c r="S436" s="89">
        <f t="shared" si="216"/>
        <v>3.5153318766496517</v>
      </c>
      <c r="U436" s="104" t="s">
        <v>60</v>
      </c>
      <c r="V436" s="121">
        <v>1.9262388454647323</v>
      </c>
      <c r="W436" s="121">
        <v>0</v>
      </c>
      <c r="X436" s="121">
        <v>0</v>
      </c>
      <c r="Y436" s="121">
        <v>0.12770300462266021</v>
      </c>
      <c r="Z436" s="121">
        <v>1.4613900265622592</v>
      </c>
      <c r="AA436" s="121">
        <v>0</v>
      </c>
      <c r="AB436" s="121">
        <v>0</v>
      </c>
      <c r="AC436" s="122">
        <v>0</v>
      </c>
      <c r="AD436" s="121">
        <v>0</v>
      </c>
      <c r="AE436" s="121">
        <v>0</v>
      </c>
      <c r="AF436" s="121">
        <v>0</v>
      </c>
      <c r="AG436" s="121">
        <v>0</v>
      </c>
      <c r="AH436" s="121">
        <v>0</v>
      </c>
      <c r="AI436" s="123">
        <f t="shared" si="217"/>
        <v>3.5153318766496517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</row>
    <row r="437" spans="1:71" ht="15">
      <c r="A437" s="27" t="s">
        <v>22</v>
      </c>
      <c r="B437" s="42">
        <v>21.544845629931793</v>
      </c>
      <c r="C437" s="42">
        <v>0</v>
      </c>
      <c r="D437" s="42">
        <v>114.71376601151952</v>
      </c>
      <c r="E437" s="42">
        <v>0</v>
      </c>
      <c r="F437" s="411"/>
      <c r="G437" s="42">
        <v>0</v>
      </c>
      <c r="H437" s="43">
        <v>0</v>
      </c>
      <c r="I437" s="38">
        <f t="shared" si="215"/>
        <v>136.25861164145132</v>
      </c>
      <c r="K437" s="75" t="s">
        <v>22</v>
      </c>
      <c r="L437" s="42">
        <v>21.544845629931793</v>
      </c>
      <c r="M437" s="42">
        <v>0</v>
      </c>
      <c r="N437" s="42">
        <v>114.71376601151952</v>
      </c>
      <c r="O437" s="42">
        <v>0</v>
      </c>
      <c r="P437" s="42">
        <v>2.7331654774347212</v>
      </c>
      <c r="Q437" s="42">
        <v>0</v>
      </c>
      <c r="R437" s="85">
        <v>0</v>
      </c>
      <c r="S437" s="86">
        <f t="shared" si="216"/>
        <v>138.99177711888603</v>
      </c>
      <c r="U437" s="105" t="s">
        <v>22</v>
      </c>
      <c r="V437" s="117">
        <v>21.479290957225849</v>
      </c>
      <c r="W437" s="117">
        <v>0</v>
      </c>
      <c r="X437" s="117">
        <v>0</v>
      </c>
      <c r="Y437" s="117">
        <v>0</v>
      </c>
      <c r="Z437" s="117">
        <v>106.6674900483207</v>
      </c>
      <c r="AA437" s="117">
        <v>0</v>
      </c>
      <c r="AB437" s="117">
        <v>2.7331654774347212</v>
      </c>
      <c r="AC437" s="118">
        <v>8.1118306359047736</v>
      </c>
      <c r="AD437" s="117">
        <v>6.5554672705943978E-2</v>
      </c>
      <c r="AE437" s="117">
        <v>0</v>
      </c>
      <c r="AF437" s="117">
        <v>0</v>
      </c>
      <c r="AG437" s="117">
        <v>8.0462759631988288</v>
      </c>
      <c r="AH437" s="117">
        <v>0</v>
      </c>
      <c r="AI437" s="120">
        <f t="shared" si="217"/>
        <v>138.99177711888603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</row>
    <row r="438" spans="1:71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215"/>
        <v>0</v>
      </c>
      <c r="K438" s="74" t="s">
        <v>21</v>
      </c>
      <c r="L438" s="87">
        <v>0</v>
      </c>
      <c r="M438" s="87">
        <v>0</v>
      </c>
      <c r="N438" s="87">
        <v>0</v>
      </c>
      <c r="O438" s="87">
        <v>0</v>
      </c>
      <c r="P438" s="87">
        <v>0</v>
      </c>
      <c r="Q438" s="87">
        <v>0</v>
      </c>
      <c r="R438" s="88">
        <v>0</v>
      </c>
      <c r="S438" s="89">
        <f t="shared" si="216"/>
        <v>0</v>
      </c>
      <c r="U438" s="104" t="s">
        <v>61</v>
      </c>
      <c r="V438" s="121">
        <v>0</v>
      </c>
      <c r="W438" s="121">
        <v>0</v>
      </c>
      <c r="X438" s="121">
        <v>0</v>
      </c>
      <c r="Y438" s="121">
        <v>0</v>
      </c>
      <c r="Z438" s="121">
        <v>0</v>
      </c>
      <c r="AA438" s="121">
        <v>0</v>
      </c>
      <c r="AB438" s="121">
        <v>0</v>
      </c>
      <c r="AC438" s="122">
        <v>0</v>
      </c>
      <c r="AD438" s="121">
        <v>0</v>
      </c>
      <c r="AE438" s="121">
        <v>0</v>
      </c>
      <c r="AF438" s="121">
        <v>0</v>
      </c>
      <c r="AG438" s="121">
        <v>0</v>
      </c>
      <c r="AH438" s="121">
        <v>0</v>
      </c>
      <c r="AI438" s="123">
        <f t="shared" si="217"/>
        <v>0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</row>
    <row r="439" spans="1:71" ht="15">
      <c r="A439" s="28" t="s">
        <v>64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215"/>
        <v>0</v>
      </c>
      <c r="K439" s="76" t="s">
        <v>64</v>
      </c>
      <c r="L439" s="42">
        <v>0</v>
      </c>
      <c r="M439" s="42">
        <v>0</v>
      </c>
      <c r="N439" s="42">
        <v>0</v>
      </c>
      <c r="O439" s="42">
        <v>0</v>
      </c>
      <c r="P439" s="42">
        <v>0</v>
      </c>
      <c r="Q439" s="42">
        <v>0</v>
      </c>
      <c r="R439" s="85">
        <v>0</v>
      </c>
      <c r="S439" s="86">
        <f t="shared" si="216"/>
        <v>0</v>
      </c>
      <c r="U439" s="106" t="s">
        <v>62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8">
        <v>0</v>
      </c>
      <c r="AD439" s="119">
        <v>0</v>
      </c>
      <c r="AE439" s="119">
        <v>0</v>
      </c>
      <c r="AF439" s="119">
        <v>0</v>
      </c>
      <c r="AG439" s="119">
        <v>0</v>
      </c>
      <c r="AH439" s="119">
        <v>0</v>
      </c>
      <c r="AI439" s="120">
        <f t="shared" si="217"/>
        <v>0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</row>
    <row r="440" spans="1:71">
      <c r="A440" s="56" t="s">
        <v>23</v>
      </c>
      <c r="B440" s="60">
        <v>0</v>
      </c>
      <c r="C440" s="60">
        <v>0</v>
      </c>
      <c r="D440" s="60">
        <v>0</v>
      </c>
      <c r="E440" s="60">
        <v>0</v>
      </c>
      <c r="F440" s="411"/>
      <c r="G440" s="60">
        <v>0</v>
      </c>
      <c r="H440" s="61">
        <v>0</v>
      </c>
      <c r="I440" s="62">
        <f t="shared" si="215"/>
        <v>0</v>
      </c>
      <c r="K440" s="77" t="s">
        <v>23</v>
      </c>
      <c r="L440" s="90">
        <v>0</v>
      </c>
      <c r="M440" s="90">
        <v>0</v>
      </c>
      <c r="N440" s="90">
        <v>0</v>
      </c>
      <c r="O440" s="90">
        <v>0</v>
      </c>
      <c r="P440" s="90">
        <v>0</v>
      </c>
      <c r="Q440" s="90">
        <v>0</v>
      </c>
      <c r="R440" s="91">
        <v>0</v>
      </c>
      <c r="S440" s="92">
        <f t="shared" si="216"/>
        <v>0</v>
      </c>
      <c r="U440" s="107" t="s">
        <v>66</v>
      </c>
      <c r="V440" s="124">
        <v>0</v>
      </c>
      <c r="W440" s="124">
        <v>0</v>
      </c>
      <c r="X440" s="124">
        <v>0</v>
      </c>
      <c r="Y440" s="124">
        <v>0</v>
      </c>
      <c r="Z440" s="124">
        <v>0</v>
      </c>
      <c r="AA440" s="124">
        <v>0</v>
      </c>
      <c r="AB440" s="124">
        <v>0</v>
      </c>
      <c r="AC440" s="124">
        <v>0</v>
      </c>
      <c r="AD440" s="124">
        <v>0</v>
      </c>
      <c r="AE440" s="124">
        <v>0</v>
      </c>
      <c r="AF440" s="124">
        <v>0</v>
      </c>
      <c r="AG440" s="124">
        <v>0</v>
      </c>
      <c r="AH440" s="125">
        <v>0</v>
      </c>
      <c r="AI440" s="126">
        <f t="shared" si="217"/>
        <v>0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</row>
    <row r="441" spans="1:71">
      <c r="A441" s="57" t="s">
        <v>19</v>
      </c>
      <c r="B441" s="63">
        <v>0</v>
      </c>
      <c r="C441" s="63">
        <v>0</v>
      </c>
      <c r="D441" s="63">
        <v>0</v>
      </c>
      <c r="E441" s="63">
        <v>0</v>
      </c>
      <c r="F441" s="411"/>
      <c r="G441" s="63">
        <v>0</v>
      </c>
      <c r="H441" s="64">
        <v>0</v>
      </c>
      <c r="I441" s="65">
        <f t="shared" si="215"/>
        <v>0</v>
      </c>
      <c r="K441" s="78" t="s">
        <v>19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93">
        <v>0</v>
      </c>
      <c r="S441" s="94">
        <f t="shared" si="216"/>
        <v>0</v>
      </c>
      <c r="U441" s="108" t="s">
        <v>19</v>
      </c>
      <c r="V441" s="127">
        <v>0</v>
      </c>
      <c r="W441" s="127">
        <v>0</v>
      </c>
      <c r="X441" s="127">
        <v>0</v>
      </c>
      <c r="Y441" s="127">
        <v>0</v>
      </c>
      <c r="Z441" s="127">
        <v>0</v>
      </c>
      <c r="AA441" s="127">
        <v>0</v>
      </c>
      <c r="AB441" s="127">
        <v>0</v>
      </c>
      <c r="AC441" s="127">
        <v>0</v>
      </c>
      <c r="AD441" s="128">
        <v>0</v>
      </c>
      <c r="AE441" s="128">
        <v>0</v>
      </c>
      <c r="AF441" s="128">
        <v>0</v>
      </c>
      <c r="AG441" s="128">
        <v>0</v>
      </c>
      <c r="AH441" s="128">
        <v>0</v>
      </c>
      <c r="AI441" s="129">
        <f t="shared" si="217"/>
        <v>0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</row>
    <row r="442" spans="1:71">
      <c r="A442" s="56" t="s">
        <v>20</v>
      </c>
      <c r="B442" s="60">
        <v>0</v>
      </c>
      <c r="C442" s="60">
        <v>0</v>
      </c>
      <c r="D442" s="60">
        <v>0</v>
      </c>
      <c r="E442" s="60">
        <v>0</v>
      </c>
      <c r="F442" s="411"/>
      <c r="G442" s="60">
        <v>0</v>
      </c>
      <c r="H442" s="61">
        <v>0</v>
      </c>
      <c r="I442" s="62">
        <f t="shared" si="215"/>
        <v>0</v>
      </c>
      <c r="K442" s="77" t="s">
        <v>20</v>
      </c>
      <c r="L442" s="90">
        <v>0</v>
      </c>
      <c r="M442" s="90">
        <v>0</v>
      </c>
      <c r="N442" s="90">
        <v>0</v>
      </c>
      <c r="O442" s="90">
        <v>0</v>
      </c>
      <c r="P442" s="90">
        <v>0</v>
      </c>
      <c r="Q442" s="90">
        <v>0</v>
      </c>
      <c r="R442" s="91">
        <v>0</v>
      </c>
      <c r="S442" s="92">
        <f t="shared" si="216"/>
        <v>0</v>
      </c>
      <c r="U442" s="107" t="s">
        <v>20</v>
      </c>
      <c r="V442" s="124">
        <v>0</v>
      </c>
      <c r="W442" s="124">
        <v>0</v>
      </c>
      <c r="X442" s="124">
        <v>0</v>
      </c>
      <c r="Y442" s="124">
        <v>0</v>
      </c>
      <c r="Z442" s="124">
        <v>0</v>
      </c>
      <c r="AA442" s="124">
        <v>0</v>
      </c>
      <c r="AB442" s="124">
        <v>0</v>
      </c>
      <c r="AC442" s="124">
        <v>0</v>
      </c>
      <c r="AD442" s="124">
        <v>0</v>
      </c>
      <c r="AE442" s="124">
        <v>0</v>
      </c>
      <c r="AF442" s="124">
        <v>0</v>
      </c>
      <c r="AG442" s="124">
        <v>0</v>
      </c>
      <c r="AH442" s="125">
        <v>0</v>
      </c>
      <c r="AI442" s="126">
        <f t="shared" si="217"/>
        <v>0</v>
      </c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</row>
    <row r="443" spans="1:71" ht="15" thickBot="1">
      <c r="A443" s="58" t="s">
        <v>11</v>
      </c>
      <c r="B443" s="52">
        <v>0</v>
      </c>
      <c r="C443" s="52">
        <v>0</v>
      </c>
      <c r="D443" s="52">
        <v>0</v>
      </c>
      <c r="E443" s="52">
        <v>0</v>
      </c>
      <c r="F443" s="412"/>
      <c r="G443" s="52">
        <v>0</v>
      </c>
      <c r="H443" s="66">
        <v>0</v>
      </c>
      <c r="I443" s="67">
        <f t="shared" si="215"/>
        <v>0</v>
      </c>
      <c r="K443" s="79" t="s">
        <v>11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95">
        <v>0</v>
      </c>
      <c r="S443" s="96">
        <f t="shared" si="216"/>
        <v>0</v>
      </c>
      <c r="U443" s="108" t="s">
        <v>11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7">
        <v>0</v>
      </c>
      <c r="AB443" s="127">
        <v>0</v>
      </c>
      <c r="AC443" s="127">
        <v>0</v>
      </c>
      <c r="AD443" s="128">
        <v>0</v>
      </c>
      <c r="AE443" s="128">
        <v>0</v>
      </c>
      <c r="AF443" s="128">
        <v>0</v>
      </c>
      <c r="AG443" s="128">
        <v>0</v>
      </c>
      <c r="AH443" s="128">
        <v>0</v>
      </c>
      <c r="AI443" s="129">
        <f t="shared" si="217"/>
        <v>0</v>
      </c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</row>
    <row r="444" spans="1:71" ht="15">
      <c r="A444" s="33" t="s">
        <v>26</v>
      </c>
      <c r="B444" s="68">
        <f>SUM(B423:B439)</f>
        <v>156.09796040493288</v>
      </c>
      <c r="C444" s="68">
        <f t="shared" ref="C444:I444" si="218">SUM(C423:C439)</f>
        <v>32.125164952000802</v>
      </c>
      <c r="D444" s="68">
        <f t="shared" si="218"/>
        <v>130.57562545765441</v>
      </c>
      <c r="E444" s="68">
        <f t="shared" si="218"/>
        <v>130.14729393897872</v>
      </c>
      <c r="F444" s="68">
        <f t="shared" si="218"/>
        <v>0</v>
      </c>
      <c r="G444" s="68">
        <f t="shared" si="218"/>
        <v>36.433735814392911</v>
      </c>
      <c r="H444" s="69">
        <f t="shared" si="218"/>
        <v>0</v>
      </c>
      <c r="I444" s="38">
        <f t="shared" si="218"/>
        <v>485.37978056795976</v>
      </c>
      <c r="K444" s="80" t="s">
        <v>26</v>
      </c>
      <c r="L444" s="68">
        <f>SUM(L423:L439)</f>
        <v>156.09796040493288</v>
      </c>
      <c r="M444" s="68">
        <f t="shared" ref="M444:S444" si="219">SUM(M423:M439)</f>
        <v>32.125164952000802</v>
      </c>
      <c r="N444" s="68">
        <f t="shared" si="219"/>
        <v>130.57562545765441</v>
      </c>
      <c r="O444" s="68">
        <f t="shared" si="219"/>
        <v>130.14729393897872</v>
      </c>
      <c r="P444" s="68">
        <f t="shared" si="219"/>
        <v>75.027634197902685</v>
      </c>
      <c r="Q444" s="68">
        <f t="shared" si="219"/>
        <v>36.433735814392911</v>
      </c>
      <c r="R444" s="69">
        <f t="shared" si="219"/>
        <v>0</v>
      </c>
      <c r="S444" s="97">
        <f t="shared" si="219"/>
        <v>560.40741476586254</v>
      </c>
      <c r="T444" s="1" t="str">
        <f>IF(ABS(S444-AI444)&gt;0.01,S444-AI444,"")</f>
        <v/>
      </c>
      <c r="U444" s="109" t="s">
        <v>63</v>
      </c>
      <c r="V444" s="130">
        <f>SUM(V423:V439)</f>
        <v>77.651271919003648</v>
      </c>
      <c r="W444" s="130">
        <f t="shared" ref="W444:AH444" si="220">SUM(W423:W439)</f>
        <v>65.068477329011245</v>
      </c>
      <c r="X444" s="130">
        <f t="shared" si="220"/>
        <v>36.433735814392911</v>
      </c>
      <c r="Y444" s="130">
        <f t="shared" si="220"/>
        <v>32.125164952000802</v>
      </c>
      <c r="Z444" s="130">
        <f t="shared" si="220"/>
        <v>121.58690764122568</v>
      </c>
      <c r="AA444" s="130">
        <f t="shared" si="220"/>
        <v>129.45419678442269</v>
      </c>
      <c r="AB444" s="130">
        <f t="shared" si="220"/>
        <v>75.027634197902685</v>
      </c>
      <c r="AC444" s="130">
        <f t="shared" si="220"/>
        <v>23.060026127902791</v>
      </c>
      <c r="AD444" s="131">
        <f t="shared" si="220"/>
        <v>13.378211156918013</v>
      </c>
      <c r="AE444" s="131">
        <f t="shared" si="220"/>
        <v>0.69309715455603593</v>
      </c>
      <c r="AF444" s="131">
        <f t="shared" si="220"/>
        <v>0</v>
      </c>
      <c r="AG444" s="131">
        <f t="shared" si="220"/>
        <v>8.9887178164287427</v>
      </c>
      <c r="AH444" s="131">
        <f t="shared" si="220"/>
        <v>0</v>
      </c>
      <c r="AI444" s="132">
        <f>SUM(V444:AC444)</f>
        <v>560.40741476586243</v>
      </c>
      <c r="AJ444" s="1" t="str">
        <f>IF(ABS(S444-AI444)&gt;0.001,S444-AI444,"")</f>
        <v/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</row>
    <row r="445" spans="1:71" s="5" customFormat="1" ht="15" thickBot="1">
      <c r="A445" s="30" t="s">
        <v>88</v>
      </c>
      <c r="B445" s="47">
        <f>IF($I444=0,"-",B444/$I444)</f>
        <v>0.32159963528410107</v>
      </c>
      <c r="C445" s="47">
        <f t="shared" ref="C445:H445" si="221">IF($I444=0,"-",C444/$I444)</f>
        <v>6.6185626674456918E-2</v>
      </c>
      <c r="D445" s="47">
        <f t="shared" si="221"/>
        <v>0.26901743889055973</v>
      </c>
      <c r="E445" s="47">
        <f t="shared" si="221"/>
        <v>0.26813497213808296</v>
      </c>
      <c r="F445" s="47">
        <f t="shared" si="221"/>
        <v>0</v>
      </c>
      <c r="G445" s="47">
        <f t="shared" si="221"/>
        <v>7.506232701279919E-2</v>
      </c>
      <c r="H445" s="70">
        <f t="shared" si="221"/>
        <v>0</v>
      </c>
      <c r="I445" s="48">
        <f>SUM(B445:H445)</f>
        <v>1</v>
      </c>
      <c r="K445" s="81" t="s">
        <v>88</v>
      </c>
      <c r="L445" s="98">
        <f>IF($S444=0,"-",L444/$S444)</f>
        <v>0.27854370997241423</v>
      </c>
      <c r="M445" s="98">
        <f t="shared" ref="M445:R445" si="222">IF($S444=0,"-",M444/$S444)</f>
        <v>5.7324660783481342E-2</v>
      </c>
      <c r="N445" s="98">
        <f t="shared" si="222"/>
        <v>0.23300124519624482</v>
      </c>
      <c r="O445" s="98">
        <f t="shared" si="222"/>
        <v>0.23223692354847603</v>
      </c>
      <c r="P445" s="98">
        <f t="shared" si="222"/>
        <v>0.13388051660460118</v>
      </c>
      <c r="Q445" s="98">
        <f t="shared" si="222"/>
        <v>6.5012943894782113E-2</v>
      </c>
      <c r="R445" s="99">
        <f t="shared" si="222"/>
        <v>0</v>
      </c>
      <c r="S445" s="100">
        <f>SUM(L445:R445)</f>
        <v>0.99999999999999978</v>
      </c>
      <c r="U445" s="110" t="s">
        <v>88</v>
      </c>
      <c r="V445" s="133">
        <f>+V444/$AI444</f>
        <v>0.13856217793165043</v>
      </c>
      <c r="W445" s="133">
        <f t="shared" ref="W445:AH445" si="223">+W444/$AI444</f>
        <v>0.11610923698466191</v>
      </c>
      <c r="X445" s="133">
        <f t="shared" si="223"/>
        <v>6.5012943894782127E-2</v>
      </c>
      <c r="Y445" s="133">
        <f t="shared" si="223"/>
        <v>5.7324660783481349E-2</v>
      </c>
      <c r="Z445" s="133">
        <f t="shared" si="223"/>
        <v>0.21696163262226742</v>
      </c>
      <c r="AA445" s="133">
        <f t="shared" si="223"/>
        <v>0.23100014984367848</v>
      </c>
      <c r="AB445" s="133">
        <f t="shared" si="223"/>
        <v>0.13388051660460121</v>
      </c>
      <c r="AC445" s="133">
        <f t="shared" si="223"/>
        <v>4.1148681334877132E-2</v>
      </c>
      <c r="AD445" s="133">
        <f t="shared" si="223"/>
        <v>2.3872295056102024E-2</v>
      </c>
      <c r="AE445" s="133">
        <f t="shared" si="223"/>
        <v>1.2367737047976268E-3</v>
      </c>
      <c r="AF445" s="133">
        <f t="shared" si="223"/>
        <v>0</v>
      </c>
      <c r="AG445" s="133">
        <f t="shared" si="223"/>
        <v>1.6039612573977485E-2</v>
      </c>
      <c r="AH445" s="133">
        <f t="shared" si="223"/>
        <v>0</v>
      </c>
      <c r="AI445" s="134">
        <f>SUM(V445:AC445)</f>
        <v>1</v>
      </c>
    </row>
    <row r="446" spans="1:71" ht="15" thickBot="1">
      <c r="A446" s="31"/>
      <c r="B446" s="31"/>
      <c r="C446" s="31"/>
      <c r="D446" s="31"/>
      <c r="E446" s="31"/>
      <c r="F446" s="31"/>
      <c r="G446" s="31"/>
      <c r="H446" s="31"/>
      <c r="I446" s="31"/>
      <c r="K446" s="31"/>
      <c r="L446" s="31"/>
      <c r="M446" s="31"/>
      <c r="N446" s="31"/>
      <c r="O446" s="31"/>
      <c r="P446" s="31"/>
      <c r="Q446" s="31"/>
      <c r="R446" s="31"/>
      <c r="S446" s="31"/>
      <c r="U446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135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</row>
    <row r="447" spans="1:71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  <c r="K447" s="406" t="s">
        <v>44</v>
      </c>
      <c r="L447" s="83" t="s">
        <v>0</v>
      </c>
      <c r="M447" s="83" t="s">
        <v>1</v>
      </c>
      <c r="N447" s="83" t="s">
        <v>2</v>
      </c>
      <c r="O447" s="83" t="s">
        <v>3</v>
      </c>
      <c r="P447" s="83" t="s">
        <v>27</v>
      </c>
      <c r="Q447" s="83" t="s">
        <v>4</v>
      </c>
      <c r="R447" s="83" t="s">
        <v>5</v>
      </c>
      <c r="S447" s="84" t="s">
        <v>6</v>
      </c>
      <c r="U447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135"/>
    </row>
    <row r="448" spans="1:71" ht="15">
      <c r="A448" s="454" t="s">
        <v>44</v>
      </c>
      <c r="B448" s="392" t="s">
        <v>69</v>
      </c>
      <c r="C448" s="393"/>
      <c r="D448" s="393"/>
      <c r="E448" s="393"/>
      <c r="F448" s="393"/>
      <c r="G448" s="393"/>
      <c r="H448" s="393"/>
      <c r="I448" s="394"/>
      <c r="K448" s="407" t="s">
        <v>44</v>
      </c>
      <c r="L448" s="389" t="s">
        <v>69</v>
      </c>
      <c r="M448" s="390"/>
      <c r="N448" s="390"/>
      <c r="O448" s="390"/>
      <c r="P448" s="390"/>
      <c r="Q448" s="390"/>
      <c r="R448" s="390"/>
      <c r="S448" s="391"/>
      <c r="U448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135"/>
    </row>
    <row r="449" spans="1:38" ht="15">
      <c r="A449" s="25" t="s">
        <v>7</v>
      </c>
      <c r="B449" s="397"/>
      <c r="C449" s="398"/>
      <c r="D449" s="398"/>
      <c r="E449" s="399"/>
      <c r="F449" s="36">
        <v>0.35961961710710444</v>
      </c>
      <c r="G449" s="397"/>
      <c r="H449" s="399"/>
      <c r="I449" s="38">
        <f>SUM(B449:H449)</f>
        <v>0.35961961710710444</v>
      </c>
      <c r="K449" s="82" t="s">
        <v>7</v>
      </c>
      <c r="L449" s="397"/>
      <c r="M449" s="398"/>
      <c r="N449" s="398"/>
      <c r="O449" s="399"/>
      <c r="P449" s="36">
        <v>0</v>
      </c>
      <c r="Q449" s="397"/>
      <c r="R449" s="419"/>
      <c r="S449" s="102">
        <f>SUM(L449:R449)</f>
        <v>0</v>
      </c>
      <c r="U4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135"/>
    </row>
    <row r="450" spans="1:38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9" si="224">SUM(B450:H450)</f>
        <v>0</v>
      </c>
      <c r="K450" s="74" t="s">
        <v>8</v>
      </c>
      <c r="L450" s="400"/>
      <c r="M450" s="401"/>
      <c r="N450" s="401"/>
      <c r="O450" s="402"/>
      <c r="P450" s="87">
        <v>0</v>
      </c>
      <c r="Q450" s="400"/>
      <c r="R450" s="420"/>
      <c r="S450" s="89">
        <f t="shared" ref="S450:S469" si="225">SUM(L450:R450)</f>
        <v>0</v>
      </c>
      <c r="U450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135"/>
    </row>
    <row r="451" spans="1:38" ht="14.25" customHeight="1">
      <c r="A451" s="27" t="s">
        <v>10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224"/>
        <v>0</v>
      </c>
      <c r="K451" s="75" t="s">
        <v>10</v>
      </c>
      <c r="L451" s="400"/>
      <c r="M451" s="401"/>
      <c r="N451" s="401"/>
      <c r="O451" s="402"/>
      <c r="P451" s="42">
        <v>0</v>
      </c>
      <c r="Q451" s="400"/>
      <c r="R451" s="420"/>
      <c r="S451" s="86">
        <f t="shared" si="225"/>
        <v>0</v>
      </c>
      <c r="U451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135"/>
    </row>
    <row r="452" spans="1:38" ht="14.25" customHeight="1">
      <c r="A452" s="26" t="s">
        <v>56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224"/>
        <v>0</v>
      </c>
      <c r="K452" s="74" t="s">
        <v>56</v>
      </c>
      <c r="L452" s="400"/>
      <c r="M452" s="401"/>
      <c r="N452" s="401"/>
      <c r="O452" s="402"/>
      <c r="P452" s="87">
        <v>0</v>
      </c>
      <c r="Q452" s="400"/>
      <c r="R452" s="420"/>
      <c r="S452" s="89">
        <f t="shared" si="225"/>
        <v>0</v>
      </c>
      <c r="U452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135"/>
    </row>
    <row r="453" spans="1:38" ht="15">
      <c r="A453" s="27" t="s">
        <v>16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224"/>
        <v>0</v>
      </c>
      <c r="K453" s="75" t="s">
        <v>16</v>
      </c>
      <c r="L453" s="400"/>
      <c r="M453" s="401"/>
      <c r="N453" s="401"/>
      <c r="O453" s="402"/>
      <c r="P453" s="42">
        <v>0</v>
      </c>
      <c r="Q453" s="400"/>
      <c r="R453" s="420"/>
      <c r="S453" s="86">
        <f t="shared" si="225"/>
        <v>0</v>
      </c>
      <c r="U453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135"/>
    </row>
    <row r="454" spans="1:38" ht="15">
      <c r="A454" s="26" t="s">
        <v>70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224"/>
        <v>0</v>
      </c>
      <c r="K454" s="74" t="s">
        <v>70</v>
      </c>
      <c r="L454" s="400"/>
      <c r="M454" s="401"/>
      <c r="N454" s="401"/>
      <c r="O454" s="402"/>
      <c r="P454" s="87">
        <v>0</v>
      </c>
      <c r="Q454" s="400"/>
      <c r="R454" s="420"/>
      <c r="S454" s="89">
        <f t="shared" si="225"/>
        <v>0</v>
      </c>
      <c r="U454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135"/>
    </row>
    <row r="455" spans="1:38" ht="15">
      <c r="A455" s="27" t="s">
        <v>58</v>
      </c>
      <c r="B455" s="400"/>
      <c r="C455" s="401"/>
      <c r="D455" s="401"/>
      <c r="E455" s="402"/>
      <c r="F455" s="42">
        <v>258.46056594721051</v>
      </c>
      <c r="G455" s="400"/>
      <c r="H455" s="402"/>
      <c r="I455" s="38">
        <f t="shared" si="224"/>
        <v>258.46056594721051</v>
      </c>
      <c r="K455" s="75" t="s">
        <v>58</v>
      </c>
      <c r="L455" s="400"/>
      <c r="M455" s="401"/>
      <c r="N455" s="401"/>
      <c r="O455" s="402"/>
      <c r="P455" s="42">
        <v>0</v>
      </c>
      <c r="Q455" s="400"/>
      <c r="R455" s="420"/>
      <c r="S455" s="86">
        <f t="shared" si="225"/>
        <v>0</v>
      </c>
      <c r="U455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135"/>
    </row>
    <row r="456" spans="1:38" ht="15">
      <c r="A456" s="26" t="s">
        <v>12</v>
      </c>
      <c r="B456" s="400"/>
      <c r="C456" s="401"/>
      <c r="D456" s="401"/>
      <c r="E456" s="402"/>
      <c r="F456" s="39">
        <v>0</v>
      </c>
      <c r="G456" s="400"/>
      <c r="H456" s="402"/>
      <c r="I456" s="41">
        <f t="shared" si="224"/>
        <v>0</v>
      </c>
      <c r="K456" s="74" t="s">
        <v>12</v>
      </c>
      <c r="L456" s="400"/>
      <c r="M456" s="401"/>
      <c r="N456" s="401"/>
      <c r="O456" s="402"/>
      <c r="P456" s="87">
        <v>0</v>
      </c>
      <c r="Q456" s="400"/>
      <c r="R456" s="420"/>
      <c r="S456" s="89">
        <f t="shared" si="225"/>
        <v>0</v>
      </c>
      <c r="U456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135"/>
    </row>
    <row r="457" spans="1:38" ht="15">
      <c r="A457" s="27" t="s">
        <v>59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224"/>
        <v>0</v>
      </c>
      <c r="K457" s="75" t="s">
        <v>59</v>
      </c>
      <c r="L457" s="400"/>
      <c r="M457" s="401"/>
      <c r="N457" s="401"/>
      <c r="O457" s="402"/>
      <c r="P457" s="42">
        <v>0</v>
      </c>
      <c r="Q457" s="400"/>
      <c r="R457" s="420"/>
      <c r="S457" s="86">
        <f t="shared" si="225"/>
        <v>0</v>
      </c>
      <c r="U457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135"/>
    </row>
    <row r="458" spans="1:38" ht="15">
      <c r="A458" s="26" t="s">
        <v>17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224"/>
        <v>0</v>
      </c>
      <c r="K458" s="74" t="s">
        <v>17</v>
      </c>
      <c r="L458" s="400"/>
      <c r="M458" s="401"/>
      <c r="N458" s="401"/>
      <c r="O458" s="402"/>
      <c r="P458" s="87">
        <v>0</v>
      </c>
      <c r="Q458" s="400"/>
      <c r="R458" s="420"/>
      <c r="S458" s="89">
        <f t="shared" si="225"/>
        <v>0</v>
      </c>
      <c r="U458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135"/>
    </row>
    <row r="459" spans="1:38" ht="15">
      <c r="A459" s="27" t="s">
        <v>139</v>
      </c>
      <c r="B459" s="400"/>
      <c r="C459" s="401"/>
      <c r="D459" s="401"/>
      <c r="E459" s="402"/>
      <c r="F459" s="42">
        <v>0</v>
      </c>
      <c r="G459" s="400"/>
      <c r="H459" s="402"/>
      <c r="I459" s="38">
        <f t="shared" si="224"/>
        <v>0</v>
      </c>
      <c r="K459" s="75" t="s">
        <v>139</v>
      </c>
      <c r="L459" s="400"/>
      <c r="M459" s="401"/>
      <c r="N459" s="401"/>
      <c r="O459" s="402"/>
      <c r="P459" s="42">
        <v>0</v>
      </c>
      <c r="Q459" s="400"/>
      <c r="R459" s="420"/>
      <c r="S459" s="86">
        <f t="shared" si="225"/>
        <v>0</v>
      </c>
      <c r="U45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135"/>
    </row>
    <row r="460" spans="1:38" ht="15">
      <c r="A460" s="26" t="s">
        <v>25</v>
      </c>
      <c r="B460" s="400"/>
      <c r="C460" s="401"/>
      <c r="D460" s="401"/>
      <c r="E460" s="402"/>
      <c r="F460" s="39">
        <v>796.58169357389954</v>
      </c>
      <c r="G460" s="400"/>
      <c r="H460" s="402"/>
      <c r="I460" s="41">
        <f t="shared" si="224"/>
        <v>796.58169357389954</v>
      </c>
      <c r="K460" s="74" t="s">
        <v>25</v>
      </c>
      <c r="L460" s="400"/>
      <c r="M460" s="401"/>
      <c r="N460" s="401"/>
      <c r="O460" s="402"/>
      <c r="P460" s="87">
        <v>0</v>
      </c>
      <c r="Q460" s="400"/>
      <c r="R460" s="420"/>
      <c r="S460" s="89">
        <f t="shared" si="225"/>
        <v>0</v>
      </c>
      <c r="U460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135"/>
    </row>
    <row r="461" spans="1:38" ht="15">
      <c r="A461" s="27" t="s">
        <v>24</v>
      </c>
      <c r="B461" s="400"/>
      <c r="C461" s="401"/>
      <c r="D461" s="401"/>
      <c r="E461" s="402"/>
      <c r="F461" s="42">
        <v>0</v>
      </c>
      <c r="G461" s="400"/>
      <c r="H461" s="402"/>
      <c r="I461" s="38">
        <f t="shared" si="224"/>
        <v>0</v>
      </c>
      <c r="K461" s="75" t="s">
        <v>24</v>
      </c>
      <c r="L461" s="400"/>
      <c r="M461" s="401"/>
      <c r="N461" s="401"/>
      <c r="O461" s="402"/>
      <c r="P461" s="42">
        <v>0</v>
      </c>
      <c r="Q461" s="400"/>
      <c r="R461" s="420"/>
      <c r="S461" s="86">
        <f t="shared" si="225"/>
        <v>0</v>
      </c>
      <c r="U461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135"/>
    </row>
    <row r="462" spans="1:38" ht="15">
      <c r="A462" s="26" t="s">
        <v>60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224"/>
        <v>0</v>
      </c>
      <c r="K462" s="74" t="s">
        <v>60</v>
      </c>
      <c r="L462" s="400"/>
      <c r="M462" s="401"/>
      <c r="N462" s="401"/>
      <c r="O462" s="402"/>
      <c r="P462" s="87">
        <v>0</v>
      </c>
      <c r="Q462" s="400"/>
      <c r="R462" s="420"/>
      <c r="S462" s="89">
        <f t="shared" si="225"/>
        <v>0</v>
      </c>
      <c r="U462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135"/>
    </row>
    <row r="463" spans="1:38" ht="15">
      <c r="A463" s="27" t="s">
        <v>22</v>
      </c>
      <c r="B463" s="400"/>
      <c r="C463" s="401"/>
      <c r="D463" s="401"/>
      <c r="E463" s="402"/>
      <c r="F463" s="42">
        <v>12.046880090094717</v>
      </c>
      <c r="G463" s="400"/>
      <c r="H463" s="402"/>
      <c r="I463" s="38">
        <f t="shared" si="224"/>
        <v>12.046880090094717</v>
      </c>
      <c r="K463" s="75" t="s">
        <v>22</v>
      </c>
      <c r="L463" s="400"/>
      <c r="M463" s="401"/>
      <c r="N463" s="401"/>
      <c r="O463" s="402"/>
      <c r="P463" s="42">
        <v>0</v>
      </c>
      <c r="Q463" s="400"/>
      <c r="R463" s="420"/>
      <c r="S463" s="86">
        <f t="shared" si="225"/>
        <v>0</v>
      </c>
      <c r="U463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135"/>
    </row>
    <row r="464" spans="1:38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224"/>
        <v>0</v>
      </c>
      <c r="K464" s="74" t="s">
        <v>21</v>
      </c>
      <c r="L464" s="400"/>
      <c r="M464" s="401"/>
      <c r="N464" s="401"/>
      <c r="O464" s="402"/>
      <c r="P464" s="87">
        <v>0</v>
      </c>
      <c r="Q464" s="400"/>
      <c r="R464" s="420"/>
      <c r="S464" s="89">
        <f t="shared" si="225"/>
        <v>0</v>
      </c>
      <c r="U464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135"/>
      <c r="AJ464" s="11"/>
      <c r="AK464" s="11"/>
      <c r="AL464" s="11"/>
    </row>
    <row r="465" spans="1:38" ht="15">
      <c r="A465" s="28" t="s">
        <v>64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224"/>
        <v>0</v>
      </c>
      <c r="K465" s="76" t="s">
        <v>64</v>
      </c>
      <c r="L465" s="400"/>
      <c r="M465" s="401"/>
      <c r="N465" s="401"/>
      <c r="O465" s="402"/>
      <c r="P465" s="42">
        <v>0</v>
      </c>
      <c r="Q465" s="400"/>
      <c r="R465" s="420"/>
      <c r="S465" s="86">
        <f t="shared" si="225"/>
        <v>0</v>
      </c>
      <c r="U465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135"/>
      <c r="AJ465" s="11"/>
      <c r="AK465" s="11"/>
      <c r="AL465" s="11"/>
    </row>
    <row r="466" spans="1:38">
      <c r="A466" s="56" t="s">
        <v>23</v>
      </c>
      <c r="B466" s="400"/>
      <c r="C466" s="401"/>
      <c r="D466" s="401"/>
      <c r="E466" s="402"/>
      <c r="F466" s="60">
        <v>0</v>
      </c>
      <c r="G466" s="400"/>
      <c r="H466" s="402"/>
      <c r="I466" s="62">
        <f t="shared" si="224"/>
        <v>0</v>
      </c>
      <c r="K466" s="77" t="s">
        <v>23</v>
      </c>
      <c r="L466" s="400"/>
      <c r="M466" s="401"/>
      <c r="N466" s="401"/>
      <c r="O466" s="402"/>
      <c r="P466" s="90">
        <v>0</v>
      </c>
      <c r="Q466" s="400"/>
      <c r="R466" s="420"/>
      <c r="S466" s="92">
        <f t="shared" si="225"/>
        <v>0</v>
      </c>
      <c r="U466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135"/>
      <c r="AJ466" s="11"/>
      <c r="AK466" s="11"/>
      <c r="AL466" s="11"/>
    </row>
    <row r="467" spans="1:38">
      <c r="A467" s="57" t="s">
        <v>19</v>
      </c>
      <c r="B467" s="400"/>
      <c r="C467" s="401"/>
      <c r="D467" s="401"/>
      <c r="E467" s="402"/>
      <c r="F467" s="63">
        <v>0</v>
      </c>
      <c r="G467" s="400"/>
      <c r="H467" s="402"/>
      <c r="I467" s="65">
        <f t="shared" si="224"/>
        <v>0</v>
      </c>
      <c r="K467" s="78" t="s">
        <v>19</v>
      </c>
      <c r="L467" s="400"/>
      <c r="M467" s="401"/>
      <c r="N467" s="401"/>
      <c r="O467" s="402"/>
      <c r="P467" s="63">
        <v>0</v>
      </c>
      <c r="Q467" s="400"/>
      <c r="R467" s="420"/>
      <c r="S467" s="94">
        <f t="shared" si="225"/>
        <v>0</v>
      </c>
      <c r="U467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135"/>
      <c r="AJ467" s="11"/>
      <c r="AK467" s="11"/>
      <c r="AL467" s="11"/>
    </row>
    <row r="468" spans="1:38">
      <c r="A468" s="56" t="s">
        <v>20</v>
      </c>
      <c r="B468" s="400"/>
      <c r="C468" s="401"/>
      <c r="D468" s="401"/>
      <c r="E468" s="402"/>
      <c r="F468" s="60">
        <v>0</v>
      </c>
      <c r="G468" s="400"/>
      <c r="H468" s="402"/>
      <c r="I468" s="62">
        <f t="shared" si="224"/>
        <v>0</v>
      </c>
      <c r="K468" s="77" t="s">
        <v>20</v>
      </c>
      <c r="L468" s="400"/>
      <c r="M468" s="401"/>
      <c r="N468" s="401"/>
      <c r="O468" s="402"/>
      <c r="P468" s="90">
        <v>0</v>
      </c>
      <c r="Q468" s="400"/>
      <c r="R468" s="420"/>
      <c r="S468" s="92">
        <f t="shared" si="225"/>
        <v>0</v>
      </c>
      <c r="U468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135"/>
      <c r="AJ468" s="11"/>
      <c r="AK468" s="11"/>
      <c r="AL468" s="11"/>
    </row>
    <row r="469" spans="1:38" ht="15" thickBot="1">
      <c r="A469" s="58" t="s">
        <v>11</v>
      </c>
      <c r="B469" s="403"/>
      <c r="C469" s="404"/>
      <c r="D469" s="404"/>
      <c r="E469" s="405"/>
      <c r="F469" s="52">
        <v>0</v>
      </c>
      <c r="G469" s="403"/>
      <c r="H469" s="405"/>
      <c r="I469" s="67">
        <f t="shared" si="224"/>
        <v>0</v>
      </c>
      <c r="K469" s="79" t="s">
        <v>11</v>
      </c>
      <c r="L469" s="403"/>
      <c r="M469" s="404"/>
      <c r="N469" s="404"/>
      <c r="O469" s="405"/>
      <c r="P469" s="52">
        <v>0</v>
      </c>
      <c r="Q469" s="403"/>
      <c r="R469" s="421"/>
      <c r="S469" s="96">
        <f t="shared" si="225"/>
        <v>0</v>
      </c>
      <c r="U46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135"/>
      <c r="AJ469" s="11"/>
      <c r="AK469" s="11"/>
      <c r="AL469" s="11"/>
    </row>
    <row r="470" spans="1:38" ht="15">
      <c r="A470" s="33" t="s">
        <v>26</v>
      </c>
      <c r="B470" s="68">
        <f>SUM(B449:B465)</f>
        <v>0</v>
      </c>
      <c r="C470" s="68">
        <f t="shared" ref="C470:I470" si="226">SUM(C449:C465)</f>
        <v>0</v>
      </c>
      <c r="D470" s="68">
        <f t="shared" si="226"/>
        <v>0</v>
      </c>
      <c r="E470" s="68">
        <f t="shared" si="226"/>
        <v>0</v>
      </c>
      <c r="F470" s="68">
        <f t="shared" si="226"/>
        <v>1067.4487592283119</v>
      </c>
      <c r="G470" s="68">
        <f t="shared" si="226"/>
        <v>0</v>
      </c>
      <c r="H470" s="69">
        <f t="shared" si="226"/>
        <v>0</v>
      </c>
      <c r="I470" s="38">
        <f t="shared" si="226"/>
        <v>1067.4487592283119</v>
      </c>
      <c r="K470" s="80" t="s">
        <v>26</v>
      </c>
      <c r="L470" s="68">
        <f>SUM(L449:L465)</f>
        <v>0</v>
      </c>
      <c r="M470" s="68">
        <f t="shared" ref="M470:S470" si="227">SUM(M449:M465)</f>
        <v>0</v>
      </c>
      <c r="N470" s="68">
        <f t="shared" si="227"/>
        <v>0</v>
      </c>
      <c r="O470" s="68">
        <f t="shared" si="227"/>
        <v>0</v>
      </c>
      <c r="P470" s="68">
        <f t="shared" si="227"/>
        <v>0</v>
      </c>
      <c r="Q470" s="68">
        <f t="shared" si="227"/>
        <v>0</v>
      </c>
      <c r="R470" s="69">
        <f t="shared" si="227"/>
        <v>0</v>
      </c>
      <c r="S470" s="97">
        <f t="shared" si="227"/>
        <v>0</v>
      </c>
      <c r="U470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135"/>
      <c r="AJ470" s="11"/>
      <c r="AK470" s="11"/>
      <c r="AL470" s="11"/>
    </row>
    <row r="471" spans="1:38" s="9" customFormat="1" ht="15.75" thickBot="1">
      <c r="A471" s="30" t="s">
        <v>88</v>
      </c>
      <c r="B471" s="47">
        <f>IF($I470=0,"-",B470/$I470)</f>
        <v>0</v>
      </c>
      <c r="C471" s="47">
        <f t="shared" ref="C471:H471" si="228">IF($I470=0,"-",C470/$I470)</f>
        <v>0</v>
      </c>
      <c r="D471" s="47">
        <f t="shared" si="228"/>
        <v>0</v>
      </c>
      <c r="E471" s="47">
        <f t="shared" si="228"/>
        <v>0</v>
      </c>
      <c r="F471" s="47">
        <f t="shared" si="228"/>
        <v>1</v>
      </c>
      <c r="G471" s="47">
        <f t="shared" si="228"/>
        <v>0</v>
      </c>
      <c r="H471" s="70">
        <f t="shared" si="228"/>
        <v>0</v>
      </c>
      <c r="I471" s="48">
        <f>SUM(B471:H471)</f>
        <v>1</v>
      </c>
      <c r="J471" s="1"/>
      <c r="K471" s="81" t="s">
        <v>88</v>
      </c>
      <c r="L471" s="98" t="str">
        <f>IF($S470=0,"-",L470/$S470)</f>
        <v>-</v>
      </c>
      <c r="M471" s="98" t="str">
        <f t="shared" ref="M471:R471" si="229">IF($S470=0,"-",M470/$S470)</f>
        <v>-</v>
      </c>
      <c r="N471" s="98" t="str">
        <f t="shared" si="229"/>
        <v>-</v>
      </c>
      <c r="O471" s="98" t="str">
        <f t="shared" si="229"/>
        <v>-</v>
      </c>
      <c r="P471" s="98" t="str">
        <f t="shared" si="229"/>
        <v>-</v>
      </c>
      <c r="Q471" s="98" t="str">
        <f t="shared" si="229"/>
        <v>-</v>
      </c>
      <c r="R471" s="99" t="str">
        <f t="shared" si="229"/>
        <v>-</v>
      </c>
      <c r="S471" s="100">
        <f>SUM(L471:R471)</f>
        <v>0</v>
      </c>
      <c r="T471" s="1"/>
      <c r="U471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135"/>
      <c r="AJ471" s="10"/>
      <c r="AK471" s="8"/>
      <c r="AL471" s="8"/>
    </row>
    <row r="472" spans="1:38" ht="15" thickBot="1">
      <c r="A472" s="31"/>
      <c r="B472" s="31"/>
      <c r="C472" s="31"/>
      <c r="D472" s="31"/>
      <c r="E472" s="31"/>
      <c r="F472" s="31"/>
      <c r="G472" s="31"/>
      <c r="H472" s="31"/>
      <c r="I472" s="31"/>
      <c r="K472" s="31"/>
      <c r="L472" s="31"/>
      <c r="M472" s="31"/>
      <c r="N472" s="31"/>
      <c r="O472" s="31"/>
      <c r="P472" s="31"/>
      <c r="Q472" s="31"/>
      <c r="R472" s="31"/>
      <c r="S472" s="31"/>
      <c r="U472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135"/>
      <c r="AJ472" s="11"/>
      <c r="AK472" s="11"/>
      <c r="AL472" s="11"/>
    </row>
    <row r="473" spans="1:38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  <c r="K473" s="406" t="s">
        <v>45</v>
      </c>
      <c r="L473" s="83" t="s">
        <v>0</v>
      </c>
      <c r="M473" s="83" t="s">
        <v>1</v>
      </c>
      <c r="N473" s="83" t="s">
        <v>2</v>
      </c>
      <c r="O473" s="83" t="s">
        <v>3</v>
      </c>
      <c r="P473" s="83" t="s">
        <v>27</v>
      </c>
      <c r="Q473" s="83" t="s">
        <v>4</v>
      </c>
      <c r="R473" s="83" t="s">
        <v>5</v>
      </c>
      <c r="S473" s="84" t="s">
        <v>6</v>
      </c>
      <c r="U473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135"/>
      <c r="AJ473" s="11"/>
      <c r="AK473" s="11"/>
      <c r="AL473" s="11"/>
    </row>
    <row r="474" spans="1:38" ht="15">
      <c r="A474" s="454" t="s">
        <v>45</v>
      </c>
      <c r="B474" s="392" t="s">
        <v>69</v>
      </c>
      <c r="C474" s="393"/>
      <c r="D474" s="393"/>
      <c r="E474" s="393"/>
      <c r="F474" s="393"/>
      <c r="G474" s="393"/>
      <c r="H474" s="393"/>
      <c r="I474" s="394"/>
      <c r="K474" s="407" t="s">
        <v>45</v>
      </c>
      <c r="L474" s="389" t="s">
        <v>69</v>
      </c>
      <c r="M474" s="390"/>
      <c r="N474" s="390"/>
      <c r="O474" s="390"/>
      <c r="P474" s="390"/>
      <c r="Q474" s="390"/>
      <c r="R474" s="390"/>
      <c r="S474" s="391"/>
      <c r="U474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135"/>
      <c r="AJ474" s="11"/>
      <c r="AK474" s="11"/>
      <c r="AL474" s="11"/>
    </row>
    <row r="475" spans="1:38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  <c r="K475" s="82" t="s">
        <v>7</v>
      </c>
      <c r="L475" s="397"/>
      <c r="M475" s="398"/>
      <c r="N475" s="398"/>
      <c r="O475" s="399"/>
      <c r="P475" s="36">
        <v>0</v>
      </c>
      <c r="Q475" s="397"/>
      <c r="R475" s="419"/>
      <c r="S475" s="102">
        <f>SUM(L475:R475)</f>
        <v>0</v>
      </c>
      <c r="U475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135"/>
      <c r="AJ475" s="11"/>
      <c r="AK475" s="11"/>
      <c r="AL475" s="11"/>
    </row>
    <row r="476" spans="1:38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5" si="230">SUM(B476:H476)</f>
        <v>0</v>
      </c>
      <c r="K476" s="74" t="s">
        <v>8</v>
      </c>
      <c r="L476" s="400"/>
      <c r="M476" s="401"/>
      <c r="N476" s="401"/>
      <c r="O476" s="402"/>
      <c r="P476" s="87">
        <v>0</v>
      </c>
      <c r="Q476" s="400"/>
      <c r="R476" s="420"/>
      <c r="S476" s="89">
        <f t="shared" ref="S476:S495" si="231">SUM(L476:R476)</f>
        <v>0</v>
      </c>
      <c r="U476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135"/>
      <c r="AJ476" s="11"/>
      <c r="AK476" s="11"/>
      <c r="AL476" s="11"/>
    </row>
    <row r="477" spans="1:38" ht="14.25" customHeight="1">
      <c r="A477" s="27" t="s">
        <v>10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230"/>
        <v>0</v>
      </c>
      <c r="K477" s="75" t="s">
        <v>10</v>
      </c>
      <c r="L477" s="400"/>
      <c r="M477" s="401"/>
      <c r="N477" s="401"/>
      <c r="O477" s="402"/>
      <c r="P477" s="42">
        <v>0</v>
      </c>
      <c r="Q477" s="400"/>
      <c r="R477" s="420"/>
      <c r="S477" s="86">
        <f t="shared" si="231"/>
        <v>0</v>
      </c>
      <c r="U477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135"/>
      <c r="AJ477" s="11"/>
      <c r="AK477" s="11"/>
      <c r="AL477" s="11"/>
    </row>
    <row r="478" spans="1:38" ht="14.25" customHeight="1">
      <c r="A478" s="26" t="s">
        <v>56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230"/>
        <v>0</v>
      </c>
      <c r="K478" s="74" t="s">
        <v>56</v>
      </c>
      <c r="L478" s="400"/>
      <c r="M478" s="401"/>
      <c r="N478" s="401"/>
      <c r="O478" s="402"/>
      <c r="P478" s="87">
        <v>0</v>
      </c>
      <c r="Q478" s="400"/>
      <c r="R478" s="420"/>
      <c r="S478" s="89">
        <f t="shared" si="231"/>
        <v>0</v>
      </c>
      <c r="U478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135"/>
      <c r="AJ478" s="11"/>
      <c r="AK478" s="11"/>
      <c r="AL478" s="11"/>
    </row>
    <row r="479" spans="1:38" ht="15">
      <c r="A479" s="27" t="s">
        <v>16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230"/>
        <v>0</v>
      </c>
      <c r="K479" s="75" t="s">
        <v>16</v>
      </c>
      <c r="L479" s="400"/>
      <c r="M479" s="401"/>
      <c r="N479" s="401"/>
      <c r="O479" s="402"/>
      <c r="P479" s="42">
        <v>0</v>
      </c>
      <c r="Q479" s="400"/>
      <c r="R479" s="420"/>
      <c r="S479" s="86">
        <f t="shared" si="231"/>
        <v>0</v>
      </c>
      <c r="U47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135"/>
      <c r="AJ479" s="11"/>
      <c r="AK479" s="11"/>
      <c r="AL479" s="11"/>
    </row>
    <row r="480" spans="1:38" ht="15">
      <c r="A480" s="26" t="s">
        <v>70</v>
      </c>
      <c r="B480" s="400"/>
      <c r="C480" s="401"/>
      <c r="D480" s="401"/>
      <c r="E480" s="402"/>
      <c r="F480" s="39">
        <v>0</v>
      </c>
      <c r="G480" s="400"/>
      <c r="H480" s="402"/>
      <c r="I480" s="41">
        <f t="shared" si="230"/>
        <v>0</v>
      </c>
      <c r="K480" s="74" t="s">
        <v>70</v>
      </c>
      <c r="L480" s="400"/>
      <c r="M480" s="401"/>
      <c r="N480" s="401"/>
      <c r="O480" s="402"/>
      <c r="P480" s="87">
        <v>0</v>
      </c>
      <c r="Q480" s="400"/>
      <c r="R480" s="420"/>
      <c r="S480" s="89">
        <f t="shared" si="231"/>
        <v>0</v>
      </c>
      <c r="U480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135"/>
      <c r="AJ480" s="11"/>
      <c r="AK480" s="11"/>
      <c r="AL480" s="11"/>
    </row>
    <row r="481" spans="1:38" ht="15">
      <c r="A481" s="27" t="s">
        <v>58</v>
      </c>
      <c r="B481" s="400"/>
      <c r="C481" s="401"/>
      <c r="D481" s="401"/>
      <c r="E481" s="402"/>
      <c r="F481" s="42">
        <v>31403.670016518045</v>
      </c>
      <c r="G481" s="400"/>
      <c r="H481" s="402"/>
      <c r="I481" s="38">
        <f t="shared" si="230"/>
        <v>31403.670016518045</v>
      </c>
      <c r="K481" s="75" t="s">
        <v>58</v>
      </c>
      <c r="L481" s="400"/>
      <c r="M481" s="401"/>
      <c r="N481" s="401"/>
      <c r="O481" s="402"/>
      <c r="P481" s="42">
        <v>8707.3651519170871</v>
      </c>
      <c r="Q481" s="400"/>
      <c r="R481" s="420"/>
      <c r="S481" s="86">
        <f t="shared" si="231"/>
        <v>8707.3651519170871</v>
      </c>
      <c r="U481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135"/>
      <c r="AJ481" s="11"/>
      <c r="AK481" s="11"/>
      <c r="AL481" s="11"/>
    </row>
    <row r="482" spans="1:38" ht="15">
      <c r="A482" s="26" t="s">
        <v>12</v>
      </c>
      <c r="B482" s="400"/>
      <c r="C482" s="401"/>
      <c r="D482" s="401"/>
      <c r="E482" s="402"/>
      <c r="F482" s="39">
        <v>13001.515856984466</v>
      </c>
      <c r="G482" s="400"/>
      <c r="H482" s="402"/>
      <c r="I482" s="41">
        <f t="shared" si="230"/>
        <v>13001.515856984466</v>
      </c>
      <c r="K482" s="74" t="s">
        <v>12</v>
      </c>
      <c r="L482" s="400"/>
      <c r="M482" s="401"/>
      <c r="N482" s="401"/>
      <c r="O482" s="402"/>
      <c r="P482" s="87">
        <v>4048.9592227006037</v>
      </c>
      <c r="Q482" s="400"/>
      <c r="R482" s="420"/>
      <c r="S482" s="89">
        <f t="shared" si="231"/>
        <v>4048.9592227006037</v>
      </c>
      <c r="U482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135"/>
      <c r="AJ482" s="11"/>
      <c r="AK482" s="11"/>
      <c r="AL482" s="11"/>
    </row>
    <row r="483" spans="1:38" ht="15">
      <c r="A483" s="27" t="s">
        <v>59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230"/>
        <v>0</v>
      </c>
      <c r="K483" s="75" t="s">
        <v>59</v>
      </c>
      <c r="L483" s="400"/>
      <c r="M483" s="401"/>
      <c r="N483" s="401"/>
      <c r="O483" s="402"/>
      <c r="P483" s="42">
        <v>-4.7184478546569153E-16</v>
      </c>
      <c r="Q483" s="400"/>
      <c r="R483" s="420"/>
      <c r="S483" s="86">
        <f t="shared" si="231"/>
        <v>-4.7184478546569153E-16</v>
      </c>
      <c r="U483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135"/>
      <c r="AJ483" s="11"/>
      <c r="AK483" s="11"/>
      <c r="AL483" s="11"/>
    </row>
    <row r="484" spans="1:38" ht="15">
      <c r="A484" s="26" t="s">
        <v>17</v>
      </c>
      <c r="B484" s="400"/>
      <c r="C484" s="401"/>
      <c r="D484" s="401"/>
      <c r="E484" s="402"/>
      <c r="F484" s="39">
        <v>844.03625660821706</v>
      </c>
      <c r="G484" s="400"/>
      <c r="H484" s="402"/>
      <c r="I484" s="41">
        <f t="shared" si="230"/>
        <v>844.03625660821706</v>
      </c>
      <c r="K484" s="74" t="s">
        <v>17</v>
      </c>
      <c r="L484" s="400"/>
      <c r="M484" s="401"/>
      <c r="N484" s="401"/>
      <c r="O484" s="402"/>
      <c r="P484" s="87">
        <v>837.17471303827585</v>
      </c>
      <c r="Q484" s="400"/>
      <c r="R484" s="420"/>
      <c r="S484" s="89">
        <f t="shared" si="231"/>
        <v>837.17471303827585</v>
      </c>
      <c r="U484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135"/>
      <c r="AJ484" s="11"/>
      <c r="AK484" s="11"/>
      <c r="AL484" s="11"/>
    </row>
    <row r="485" spans="1:38" ht="15">
      <c r="A485" s="27" t="s">
        <v>139</v>
      </c>
      <c r="B485" s="400"/>
      <c r="C485" s="401"/>
      <c r="D485" s="401"/>
      <c r="E485" s="402"/>
      <c r="F485" s="42">
        <v>18.424812586894472</v>
      </c>
      <c r="G485" s="400"/>
      <c r="H485" s="402"/>
      <c r="I485" s="38">
        <f t="shared" si="230"/>
        <v>18.424812586894472</v>
      </c>
      <c r="K485" s="75" t="s">
        <v>139</v>
      </c>
      <c r="L485" s="400"/>
      <c r="M485" s="401"/>
      <c r="N485" s="401"/>
      <c r="O485" s="402"/>
      <c r="P485" s="42">
        <v>9.4719607556995218</v>
      </c>
      <c r="Q485" s="400"/>
      <c r="R485" s="420"/>
      <c r="S485" s="86">
        <f t="shared" si="231"/>
        <v>9.4719607556995218</v>
      </c>
      <c r="U485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135"/>
      <c r="AJ485" s="11"/>
      <c r="AK485" s="11"/>
      <c r="AL485" s="11"/>
    </row>
    <row r="486" spans="1:38" ht="15">
      <c r="A486" s="26" t="s">
        <v>25</v>
      </c>
      <c r="B486" s="400"/>
      <c r="C486" s="401"/>
      <c r="D486" s="401"/>
      <c r="E486" s="402"/>
      <c r="F486" s="39">
        <v>1670.0634097028842</v>
      </c>
      <c r="G486" s="400"/>
      <c r="H486" s="402"/>
      <c r="I486" s="41">
        <f t="shared" si="230"/>
        <v>1670.0634097028842</v>
      </c>
      <c r="K486" s="74" t="s">
        <v>25</v>
      </c>
      <c r="L486" s="400"/>
      <c r="M486" s="401"/>
      <c r="N486" s="401"/>
      <c r="O486" s="402"/>
      <c r="P486" s="87">
        <v>4.8494541715626838E-13</v>
      </c>
      <c r="Q486" s="400"/>
      <c r="R486" s="420"/>
      <c r="S486" s="89">
        <f t="shared" si="231"/>
        <v>4.8494541715626838E-13</v>
      </c>
      <c r="U486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135"/>
      <c r="AJ486" s="11"/>
      <c r="AK486" s="11"/>
      <c r="AL486" s="11"/>
    </row>
    <row r="487" spans="1:38" ht="15">
      <c r="A487" s="27" t="s">
        <v>24</v>
      </c>
      <c r="B487" s="400"/>
      <c r="C487" s="401"/>
      <c r="D487" s="401"/>
      <c r="E487" s="402"/>
      <c r="F487" s="42">
        <v>0</v>
      </c>
      <c r="G487" s="400"/>
      <c r="H487" s="402"/>
      <c r="I487" s="38">
        <f t="shared" si="230"/>
        <v>0</v>
      </c>
      <c r="K487" s="75" t="s">
        <v>24</v>
      </c>
      <c r="L487" s="400"/>
      <c r="M487" s="401"/>
      <c r="N487" s="401"/>
      <c r="O487" s="402"/>
      <c r="P487" s="42">
        <v>5.1159076974727213E-13</v>
      </c>
      <c r="Q487" s="400"/>
      <c r="R487" s="420"/>
      <c r="S487" s="86">
        <f t="shared" si="231"/>
        <v>5.1159076974727213E-13</v>
      </c>
      <c r="U487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135"/>
      <c r="AJ487" s="11"/>
      <c r="AK487" s="11"/>
      <c r="AL487" s="11"/>
    </row>
    <row r="488" spans="1:38" ht="15">
      <c r="A488" s="26" t="s">
        <v>60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230"/>
        <v>0</v>
      </c>
      <c r="K488" s="74" t="s">
        <v>60</v>
      </c>
      <c r="L488" s="400"/>
      <c r="M488" s="401"/>
      <c r="N488" s="401"/>
      <c r="O488" s="402"/>
      <c r="P488" s="87">
        <v>-2.3203661214665772E-14</v>
      </c>
      <c r="Q488" s="400"/>
      <c r="R488" s="420"/>
      <c r="S488" s="89">
        <f t="shared" si="231"/>
        <v>-2.3203661214665772E-14</v>
      </c>
      <c r="U488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135"/>
      <c r="AJ488" s="11"/>
      <c r="AK488" s="11"/>
      <c r="AL488" s="11"/>
    </row>
    <row r="489" spans="1:38" ht="15">
      <c r="A489" s="27" t="s">
        <v>22</v>
      </c>
      <c r="B489" s="400"/>
      <c r="C489" s="401"/>
      <c r="D489" s="401"/>
      <c r="E489" s="402"/>
      <c r="F489" s="42">
        <v>2434.4724246165974</v>
      </c>
      <c r="G489" s="400"/>
      <c r="H489" s="402"/>
      <c r="I489" s="38">
        <f t="shared" si="230"/>
        <v>2434.4724246165974</v>
      </c>
      <c r="K489" s="75" t="s">
        <v>22</v>
      </c>
      <c r="L489" s="400"/>
      <c r="M489" s="401"/>
      <c r="N489" s="401"/>
      <c r="O489" s="402"/>
      <c r="P489" s="42">
        <v>1037.22712176094</v>
      </c>
      <c r="Q489" s="400"/>
      <c r="R489" s="420"/>
      <c r="S489" s="86">
        <f t="shared" si="231"/>
        <v>1037.22712176094</v>
      </c>
      <c r="U48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135"/>
      <c r="AJ489" s="11"/>
      <c r="AK489" s="11"/>
      <c r="AL489" s="11"/>
    </row>
    <row r="490" spans="1:38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230"/>
        <v>0</v>
      </c>
      <c r="K490" s="74" t="s">
        <v>21</v>
      </c>
      <c r="L490" s="400"/>
      <c r="M490" s="401"/>
      <c r="N490" s="401"/>
      <c r="O490" s="402"/>
      <c r="P490" s="87">
        <v>0</v>
      </c>
      <c r="Q490" s="400"/>
      <c r="R490" s="420"/>
      <c r="S490" s="89">
        <f t="shared" si="231"/>
        <v>0</v>
      </c>
      <c r="U490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135"/>
      <c r="AJ490" s="11"/>
      <c r="AK490" s="11"/>
      <c r="AL490" s="11"/>
    </row>
    <row r="491" spans="1:38" ht="15">
      <c r="A491" s="28" t="s">
        <v>64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230"/>
        <v>0</v>
      </c>
      <c r="K491" s="76" t="s">
        <v>64</v>
      </c>
      <c r="L491" s="400"/>
      <c r="M491" s="401"/>
      <c r="N491" s="401"/>
      <c r="O491" s="402"/>
      <c r="P491" s="42">
        <v>0</v>
      </c>
      <c r="Q491" s="400"/>
      <c r="R491" s="420"/>
      <c r="S491" s="86">
        <f t="shared" si="231"/>
        <v>0</v>
      </c>
      <c r="U491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135"/>
      <c r="AJ491" s="11"/>
      <c r="AK491" s="11"/>
      <c r="AL491" s="11"/>
    </row>
    <row r="492" spans="1:38">
      <c r="A492" s="56" t="s">
        <v>23</v>
      </c>
      <c r="B492" s="400"/>
      <c r="C492" s="401"/>
      <c r="D492" s="401"/>
      <c r="E492" s="402"/>
      <c r="F492" s="60">
        <v>0</v>
      </c>
      <c r="G492" s="400"/>
      <c r="H492" s="402"/>
      <c r="I492" s="62">
        <f t="shared" si="230"/>
        <v>0</v>
      </c>
      <c r="K492" s="77" t="s">
        <v>23</v>
      </c>
      <c r="L492" s="400"/>
      <c r="M492" s="401"/>
      <c r="N492" s="401"/>
      <c r="O492" s="402"/>
      <c r="P492" s="90">
        <v>0</v>
      </c>
      <c r="Q492" s="400"/>
      <c r="R492" s="420"/>
      <c r="S492" s="92">
        <f t="shared" si="231"/>
        <v>0</v>
      </c>
      <c r="U492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135"/>
      <c r="AJ492" s="11"/>
      <c r="AK492" s="11"/>
      <c r="AL492" s="11"/>
    </row>
    <row r="493" spans="1:38">
      <c r="A493" s="57" t="s">
        <v>19</v>
      </c>
      <c r="B493" s="400"/>
      <c r="C493" s="401"/>
      <c r="D493" s="401"/>
      <c r="E493" s="402"/>
      <c r="F493" s="63">
        <v>0</v>
      </c>
      <c r="G493" s="400"/>
      <c r="H493" s="402"/>
      <c r="I493" s="65">
        <f t="shared" si="230"/>
        <v>0</v>
      </c>
      <c r="K493" s="78" t="s">
        <v>19</v>
      </c>
      <c r="L493" s="400"/>
      <c r="M493" s="401"/>
      <c r="N493" s="401"/>
      <c r="O493" s="402"/>
      <c r="P493" s="63">
        <v>0</v>
      </c>
      <c r="Q493" s="400"/>
      <c r="R493" s="420"/>
      <c r="S493" s="94">
        <f t="shared" si="231"/>
        <v>0</v>
      </c>
      <c r="U493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135"/>
      <c r="AJ493" s="11"/>
      <c r="AK493" s="11"/>
      <c r="AL493" s="11"/>
    </row>
    <row r="494" spans="1:38">
      <c r="A494" s="56" t="s">
        <v>20</v>
      </c>
      <c r="B494" s="400"/>
      <c r="C494" s="401"/>
      <c r="D494" s="401"/>
      <c r="E494" s="402"/>
      <c r="F494" s="60">
        <v>0</v>
      </c>
      <c r="G494" s="400"/>
      <c r="H494" s="402"/>
      <c r="I494" s="62">
        <f t="shared" si="230"/>
        <v>0</v>
      </c>
      <c r="K494" s="77" t="s">
        <v>20</v>
      </c>
      <c r="L494" s="400"/>
      <c r="M494" s="401"/>
      <c r="N494" s="401"/>
      <c r="O494" s="402"/>
      <c r="P494" s="90">
        <v>0</v>
      </c>
      <c r="Q494" s="400"/>
      <c r="R494" s="420"/>
      <c r="S494" s="92">
        <f t="shared" si="231"/>
        <v>0</v>
      </c>
      <c r="U494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135"/>
      <c r="AJ494" s="11"/>
      <c r="AK494" s="11"/>
      <c r="AL494" s="11"/>
    </row>
    <row r="495" spans="1:38" ht="15" thickBot="1">
      <c r="A495" s="58" t="s">
        <v>11</v>
      </c>
      <c r="B495" s="403"/>
      <c r="C495" s="404"/>
      <c r="D495" s="404"/>
      <c r="E495" s="405"/>
      <c r="F495" s="52">
        <v>0</v>
      </c>
      <c r="G495" s="403"/>
      <c r="H495" s="405"/>
      <c r="I495" s="67">
        <f t="shared" si="230"/>
        <v>0</v>
      </c>
      <c r="K495" s="79" t="s">
        <v>11</v>
      </c>
      <c r="L495" s="403"/>
      <c r="M495" s="404"/>
      <c r="N495" s="404"/>
      <c r="O495" s="405"/>
      <c r="P495" s="52">
        <v>0</v>
      </c>
      <c r="Q495" s="403"/>
      <c r="R495" s="421"/>
      <c r="S495" s="96">
        <f t="shared" si="231"/>
        <v>0</v>
      </c>
      <c r="U495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135"/>
      <c r="AJ495" s="11"/>
      <c r="AK495" s="11"/>
      <c r="AL495" s="11"/>
    </row>
    <row r="496" spans="1:38" ht="15">
      <c r="A496" s="33" t="s">
        <v>26</v>
      </c>
      <c r="B496" s="68">
        <f>SUM(B475:B491)</f>
        <v>0</v>
      </c>
      <c r="C496" s="68">
        <f t="shared" ref="C496:I496" si="232">SUM(C475:C491)</f>
        <v>0</v>
      </c>
      <c r="D496" s="68">
        <f t="shared" si="232"/>
        <v>0</v>
      </c>
      <c r="E496" s="68">
        <f t="shared" si="232"/>
        <v>0</v>
      </c>
      <c r="F496" s="68">
        <f t="shared" si="232"/>
        <v>49372.182777017108</v>
      </c>
      <c r="G496" s="68">
        <f t="shared" si="232"/>
        <v>0</v>
      </c>
      <c r="H496" s="69">
        <f t="shared" si="232"/>
        <v>0</v>
      </c>
      <c r="I496" s="38">
        <f t="shared" si="232"/>
        <v>49372.182777017108</v>
      </c>
      <c r="K496" s="80" t="s">
        <v>26</v>
      </c>
      <c r="L496" s="68">
        <f>SUM(L475:L491)</f>
        <v>0</v>
      </c>
      <c r="M496" s="68">
        <f t="shared" ref="M496:S496" si="233">SUM(M475:M491)</f>
        <v>0</v>
      </c>
      <c r="N496" s="68">
        <f t="shared" si="233"/>
        <v>0</v>
      </c>
      <c r="O496" s="68">
        <f t="shared" si="233"/>
        <v>0</v>
      </c>
      <c r="P496" s="68">
        <f t="shared" si="233"/>
        <v>14640.198170172605</v>
      </c>
      <c r="Q496" s="68">
        <f t="shared" si="233"/>
        <v>0</v>
      </c>
      <c r="R496" s="69">
        <f t="shared" si="233"/>
        <v>0</v>
      </c>
      <c r="S496" s="97">
        <f t="shared" si="233"/>
        <v>14640.198170172605</v>
      </c>
      <c r="U496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135"/>
      <c r="AJ496" s="11"/>
      <c r="AK496" s="11"/>
      <c r="AL496" s="11"/>
    </row>
    <row r="497" spans="1:38" s="9" customFormat="1" ht="15.75" thickBot="1">
      <c r="A497" s="30" t="s">
        <v>88</v>
      </c>
      <c r="B497" s="47">
        <f>IF($I496=0,"-",B496/$I496)</f>
        <v>0</v>
      </c>
      <c r="C497" s="47">
        <f t="shared" ref="C497:H497" si="234">IF($I496=0,"-",C496/$I496)</f>
        <v>0</v>
      </c>
      <c r="D497" s="47">
        <f t="shared" si="234"/>
        <v>0</v>
      </c>
      <c r="E497" s="47">
        <f t="shared" si="234"/>
        <v>0</v>
      </c>
      <c r="F497" s="47">
        <f t="shared" si="234"/>
        <v>1</v>
      </c>
      <c r="G497" s="47">
        <f t="shared" si="234"/>
        <v>0</v>
      </c>
      <c r="H497" s="70">
        <f t="shared" si="234"/>
        <v>0</v>
      </c>
      <c r="I497" s="48">
        <f>SUM(B497:H497)</f>
        <v>1</v>
      </c>
      <c r="J497" s="1"/>
      <c r="K497" s="81" t="s">
        <v>88</v>
      </c>
      <c r="L497" s="158">
        <f>IF($S496=0,"-",L496/$S496)</f>
        <v>0</v>
      </c>
      <c r="M497" s="158">
        <f t="shared" ref="M497:R497" si="235">IF($S496=0,"-",M496/$S496)</f>
        <v>0</v>
      </c>
      <c r="N497" s="158">
        <f t="shared" si="235"/>
        <v>0</v>
      </c>
      <c r="O497" s="158">
        <f t="shared" si="235"/>
        <v>0</v>
      </c>
      <c r="P497" s="98">
        <f t="shared" si="235"/>
        <v>1</v>
      </c>
      <c r="Q497" s="158">
        <f t="shared" si="235"/>
        <v>0</v>
      </c>
      <c r="R497" s="158">
        <f t="shared" si="235"/>
        <v>0</v>
      </c>
      <c r="S497" s="98">
        <f>SUM(L497:R497)</f>
        <v>1</v>
      </c>
      <c r="T497" s="1"/>
      <c r="U497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135"/>
      <c r="AJ497" s="10"/>
      <c r="AK497" s="8"/>
      <c r="AL497" s="8"/>
    </row>
    <row r="498" spans="1:38" ht="15" thickBot="1">
      <c r="A498" s="31"/>
      <c r="B498" s="31"/>
      <c r="C498" s="31"/>
      <c r="D498" s="31"/>
      <c r="E498" s="31"/>
      <c r="F498" s="31"/>
      <c r="G498" s="31"/>
      <c r="H498" s="31"/>
      <c r="I498" s="31"/>
      <c r="K498" s="31"/>
      <c r="L498" s="31"/>
      <c r="M498" s="31"/>
      <c r="N498" s="31"/>
      <c r="O498" s="31"/>
      <c r="P498" s="31"/>
      <c r="Q498" s="31"/>
      <c r="R498" s="31"/>
      <c r="S498" s="31"/>
      <c r="U498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135"/>
      <c r="AJ498" s="11"/>
      <c r="AK498" s="11"/>
      <c r="AL498" s="11"/>
    </row>
    <row r="499" spans="1:38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  <c r="K499" s="406" t="s">
        <v>46</v>
      </c>
      <c r="L499" s="83" t="s">
        <v>0</v>
      </c>
      <c r="M499" s="83" t="s">
        <v>1</v>
      </c>
      <c r="N499" s="83" t="s">
        <v>2</v>
      </c>
      <c r="O499" s="83" t="s">
        <v>3</v>
      </c>
      <c r="P499" s="83" t="s">
        <v>27</v>
      </c>
      <c r="Q499" s="83" t="s">
        <v>4</v>
      </c>
      <c r="R499" s="83" t="s">
        <v>5</v>
      </c>
      <c r="S499" s="84" t="s">
        <v>6</v>
      </c>
      <c r="U49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135"/>
      <c r="AJ499" s="11"/>
      <c r="AK499" s="11"/>
      <c r="AL499" s="11"/>
    </row>
    <row r="500" spans="1:38" ht="15">
      <c r="A500" s="454" t="s">
        <v>46</v>
      </c>
      <c r="B500" s="392" t="s">
        <v>69</v>
      </c>
      <c r="C500" s="393"/>
      <c r="D500" s="393"/>
      <c r="E500" s="393"/>
      <c r="F500" s="393"/>
      <c r="G500" s="393"/>
      <c r="H500" s="393"/>
      <c r="I500" s="394"/>
      <c r="K500" s="407" t="s">
        <v>46</v>
      </c>
      <c r="L500" s="389" t="s">
        <v>69</v>
      </c>
      <c r="M500" s="390"/>
      <c r="N500" s="390"/>
      <c r="O500" s="390"/>
      <c r="P500" s="390"/>
      <c r="Q500" s="390"/>
      <c r="R500" s="390"/>
      <c r="S500" s="391"/>
      <c r="U500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135"/>
      <c r="AJ500" s="11"/>
      <c r="AK500" s="11"/>
      <c r="AL500" s="11"/>
    </row>
    <row r="501" spans="1:38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  <c r="K501" s="82" t="s">
        <v>7</v>
      </c>
      <c r="L501" s="397"/>
      <c r="M501" s="398"/>
      <c r="N501" s="398"/>
      <c r="O501" s="399"/>
      <c r="P501" s="36">
        <v>0</v>
      </c>
      <c r="Q501" s="397"/>
      <c r="R501" s="419"/>
      <c r="S501" s="102">
        <f>SUM(L501:R501)</f>
        <v>0</v>
      </c>
      <c r="U501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135"/>
      <c r="AJ501" s="11"/>
      <c r="AK501" s="11"/>
      <c r="AL501" s="11"/>
    </row>
    <row r="502" spans="1:38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1" si="236">SUM(B502:H502)</f>
        <v>0</v>
      </c>
      <c r="K502" s="74" t="s">
        <v>8</v>
      </c>
      <c r="L502" s="400"/>
      <c r="M502" s="401"/>
      <c r="N502" s="401"/>
      <c r="O502" s="402"/>
      <c r="P502" s="87">
        <v>0</v>
      </c>
      <c r="Q502" s="400"/>
      <c r="R502" s="420"/>
      <c r="S502" s="89">
        <f t="shared" ref="S502:S521" si="237">SUM(L502:R502)</f>
        <v>0</v>
      </c>
      <c r="U502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135"/>
      <c r="AJ502" s="11"/>
      <c r="AK502" s="11"/>
      <c r="AL502" s="11"/>
    </row>
    <row r="503" spans="1:38" ht="14.25" customHeight="1">
      <c r="A503" s="27" t="s">
        <v>10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236"/>
        <v>0</v>
      </c>
      <c r="K503" s="75" t="s">
        <v>10</v>
      </c>
      <c r="L503" s="400"/>
      <c r="M503" s="401"/>
      <c r="N503" s="401"/>
      <c r="O503" s="402"/>
      <c r="P503" s="42">
        <v>0</v>
      </c>
      <c r="Q503" s="400"/>
      <c r="R503" s="420"/>
      <c r="S503" s="86">
        <f t="shared" si="237"/>
        <v>0</v>
      </c>
      <c r="U503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135"/>
      <c r="AJ503" s="11"/>
      <c r="AK503" s="11"/>
      <c r="AL503" s="11"/>
    </row>
    <row r="504" spans="1:38" ht="14.25" customHeight="1">
      <c r="A504" s="26" t="s">
        <v>56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236"/>
        <v>0</v>
      </c>
      <c r="K504" s="74" t="s">
        <v>56</v>
      </c>
      <c r="L504" s="400"/>
      <c r="M504" s="401"/>
      <c r="N504" s="401"/>
      <c r="O504" s="402"/>
      <c r="P504" s="87">
        <v>0</v>
      </c>
      <c r="Q504" s="400"/>
      <c r="R504" s="420"/>
      <c r="S504" s="89">
        <f t="shared" si="237"/>
        <v>0</v>
      </c>
      <c r="U504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135"/>
      <c r="AJ504" s="11"/>
      <c r="AK504" s="11"/>
      <c r="AL504" s="11"/>
    </row>
    <row r="505" spans="1:38" ht="15">
      <c r="A505" s="27" t="s">
        <v>16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236"/>
        <v>0</v>
      </c>
      <c r="K505" s="75" t="s">
        <v>16</v>
      </c>
      <c r="L505" s="400"/>
      <c r="M505" s="401"/>
      <c r="N505" s="401"/>
      <c r="O505" s="402"/>
      <c r="P505" s="42">
        <v>0</v>
      </c>
      <c r="Q505" s="400"/>
      <c r="R505" s="420"/>
      <c r="S505" s="86">
        <f t="shared" si="237"/>
        <v>0</v>
      </c>
      <c r="U505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135"/>
      <c r="AJ505" s="11"/>
      <c r="AK505" s="11"/>
      <c r="AL505" s="11"/>
    </row>
    <row r="506" spans="1:38" ht="15">
      <c r="A506" s="26" t="s">
        <v>70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236"/>
        <v>0</v>
      </c>
      <c r="K506" s="74" t="s">
        <v>70</v>
      </c>
      <c r="L506" s="400"/>
      <c r="M506" s="401"/>
      <c r="N506" s="401"/>
      <c r="O506" s="402"/>
      <c r="P506" s="87">
        <v>0</v>
      </c>
      <c r="Q506" s="400"/>
      <c r="R506" s="420"/>
      <c r="S506" s="89">
        <f t="shared" si="237"/>
        <v>0</v>
      </c>
      <c r="U506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135"/>
      <c r="AJ506" s="11"/>
      <c r="AK506" s="11"/>
      <c r="AL506" s="11"/>
    </row>
    <row r="507" spans="1:38" ht="15">
      <c r="A507" s="27" t="s">
        <v>58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236"/>
        <v>0</v>
      </c>
      <c r="K507" s="75" t="s">
        <v>58</v>
      </c>
      <c r="L507" s="400"/>
      <c r="M507" s="401"/>
      <c r="N507" s="401"/>
      <c r="O507" s="402"/>
      <c r="P507" s="42">
        <v>0</v>
      </c>
      <c r="Q507" s="400"/>
      <c r="R507" s="420"/>
      <c r="S507" s="86">
        <f t="shared" si="237"/>
        <v>0</v>
      </c>
      <c r="U507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135"/>
      <c r="AJ507" s="11"/>
      <c r="AK507" s="11"/>
      <c r="AL507" s="11"/>
    </row>
    <row r="508" spans="1:38" ht="15">
      <c r="A508" s="26" t="s">
        <v>12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236"/>
        <v>0</v>
      </c>
      <c r="K508" s="74" t="s">
        <v>12</v>
      </c>
      <c r="L508" s="400"/>
      <c r="M508" s="401"/>
      <c r="N508" s="401"/>
      <c r="O508" s="402"/>
      <c r="P508" s="87">
        <v>0</v>
      </c>
      <c r="Q508" s="400"/>
      <c r="R508" s="420"/>
      <c r="S508" s="89">
        <f t="shared" si="237"/>
        <v>0</v>
      </c>
      <c r="U508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135"/>
      <c r="AJ508" s="11"/>
      <c r="AK508" s="11"/>
      <c r="AL508" s="11"/>
    </row>
    <row r="509" spans="1:38" ht="15">
      <c r="A509" s="27" t="s">
        <v>59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236"/>
        <v>0</v>
      </c>
      <c r="K509" s="75" t="s">
        <v>59</v>
      </c>
      <c r="L509" s="400"/>
      <c r="M509" s="401"/>
      <c r="N509" s="401"/>
      <c r="O509" s="402"/>
      <c r="P509" s="42">
        <v>0</v>
      </c>
      <c r="Q509" s="400"/>
      <c r="R509" s="420"/>
      <c r="S509" s="86">
        <f t="shared" si="237"/>
        <v>0</v>
      </c>
      <c r="U50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135"/>
      <c r="AJ509" s="11"/>
      <c r="AK509" s="11"/>
      <c r="AL509" s="11"/>
    </row>
    <row r="510" spans="1:38" ht="15">
      <c r="A510" s="26" t="s">
        <v>17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236"/>
        <v>0</v>
      </c>
      <c r="K510" s="74" t="s">
        <v>17</v>
      </c>
      <c r="L510" s="400"/>
      <c r="M510" s="401"/>
      <c r="N510" s="401"/>
      <c r="O510" s="402"/>
      <c r="P510" s="87">
        <v>0</v>
      </c>
      <c r="Q510" s="400"/>
      <c r="R510" s="420"/>
      <c r="S510" s="89">
        <f t="shared" si="237"/>
        <v>0</v>
      </c>
      <c r="U510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135"/>
      <c r="AJ510" s="11"/>
      <c r="AK510" s="11"/>
      <c r="AL510" s="11"/>
    </row>
    <row r="511" spans="1:38" ht="15">
      <c r="A511" s="27" t="s">
        <v>139</v>
      </c>
      <c r="B511" s="400"/>
      <c r="C511" s="401"/>
      <c r="D511" s="401"/>
      <c r="E511" s="402"/>
      <c r="F511" s="42">
        <v>0</v>
      </c>
      <c r="G511" s="400"/>
      <c r="H511" s="402"/>
      <c r="I511" s="38">
        <f t="shared" si="236"/>
        <v>0</v>
      </c>
      <c r="K511" s="75" t="s">
        <v>139</v>
      </c>
      <c r="L511" s="400"/>
      <c r="M511" s="401"/>
      <c r="N511" s="401"/>
      <c r="O511" s="402"/>
      <c r="P511" s="42">
        <v>0</v>
      </c>
      <c r="Q511" s="400"/>
      <c r="R511" s="420"/>
      <c r="S511" s="86">
        <f t="shared" si="237"/>
        <v>0</v>
      </c>
      <c r="U511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135"/>
      <c r="AJ511" s="11"/>
      <c r="AK511" s="11"/>
      <c r="AL511" s="11"/>
    </row>
    <row r="512" spans="1:38" ht="15">
      <c r="A512" s="26" t="s">
        <v>25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236"/>
        <v>0</v>
      </c>
      <c r="K512" s="74" t="s">
        <v>25</v>
      </c>
      <c r="L512" s="400"/>
      <c r="M512" s="401"/>
      <c r="N512" s="401"/>
      <c r="O512" s="402"/>
      <c r="P512" s="87">
        <v>0</v>
      </c>
      <c r="Q512" s="400"/>
      <c r="R512" s="420"/>
      <c r="S512" s="89">
        <f t="shared" si="237"/>
        <v>0</v>
      </c>
      <c r="U512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135"/>
      <c r="AJ512" s="11"/>
      <c r="AK512" s="11"/>
      <c r="AL512" s="11"/>
    </row>
    <row r="513" spans="1:38" ht="15">
      <c r="A513" s="27" t="s">
        <v>24</v>
      </c>
      <c r="B513" s="400"/>
      <c r="C513" s="401"/>
      <c r="D513" s="401"/>
      <c r="E513" s="402"/>
      <c r="F513" s="42">
        <v>0</v>
      </c>
      <c r="G513" s="400"/>
      <c r="H513" s="402"/>
      <c r="I513" s="38">
        <f t="shared" si="236"/>
        <v>0</v>
      </c>
      <c r="K513" s="75" t="s">
        <v>24</v>
      </c>
      <c r="L513" s="400"/>
      <c r="M513" s="401"/>
      <c r="N513" s="401"/>
      <c r="O513" s="402"/>
      <c r="P513" s="42">
        <v>0</v>
      </c>
      <c r="Q513" s="400"/>
      <c r="R513" s="420"/>
      <c r="S513" s="86">
        <f t="shared" si="237"/>
        <v>0</v>
      </c>
      <c r="U513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135"/>
      <c r="AJ513" s="11"/>
      <c r="AK513" s="11"/>
      <c r="AL513" s="11"/>
    </row>
    <row r="514" spans="1:38" ht="15">
      <c r="A514" s="26" t="s">
        <v>60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236"/>
        <v>0</v>
      </c>
      <c r="K514" s="74" t="s">
        <v>60</v>
      </c>
      <c r="L514" s="400"/>
      <c r="M514" s="401"/>
      <c r="N514" s="401"/>
      <c r="O514" s="402"/>
      <c r="P514" s="87">
        <v>0</v>
      </c>
      <c r="Q514" s="400"/>
      <c r="R514" s="420"/>
      <c r="S514" s="89">
        <f t="shared" si="237"/>
        <v>0</v>
      </c>
      <c r="U514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135"/>
      <c r="AJ514" s="11"/>
      <c r="AK514" s="11"/>
      <c r="AL514" s="11"/>
    </row>
    <row r="515" spans="1:38" ht="15">
      <c r="A515" s="27" t="s">
        <v>22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236"/>
        <v>0</v>
      </c>
      <c r="K515" s="75" t="s">
        <v>22</v>
      </c>
      <c r="L515" s="400"/>
      <c r="M515" s="401"/>
      <c r="N515" s="401"/>
      <c r="O515" s="402"/>
      <c r="P515" s="42">
        <v>0</v>
      </c>
      <c r="Q515" s="400"/>
      <c r="R515" s="420"/>
      <c r="S515" s="86">
        <f t="shared" si="237"/>
        <v>0</v>
      </c>
      <c r="U515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135"/>
      <c r="AJ515" s="11"/>
      <c r="AK515" s="11"/>
      <c r="AL515" s="11"/>
    </row>
    <row r="516" spans="1:38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236"/>
        <v>0</v>
      </c>
      <c r="K516" s="74" t="s">
        <v>21</v>
      </c>
      <c r="L516" s="400"/>
      <c r="M516" s="401"/>
      <c r="N516" s="401"/>
      <c r="O516" s="402"/>
      <c r="P516" s="87">
        <v>0</v>
      </c>
      <c r="Q516" s="400"/>
      <c r="R516" s="420"/>
      <c r="S516" s="89">
        <f t="shared" si="237"/>
        <v>0</v>
      </c>
      <c r="U516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135"/>
      <c r="AJ516" s="11"/>
      <c r="AK516" s="11"/>
      <c r="AL516" s="11"/>
    </row>
    <row r="517" spans="1:38" ht="15">
      <c r="A517" s="28" t="s">
        <v>64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236"/>
        <v>0</v>
      </c>
      <c r="K517" s="76" t="s">
        <v>64</v>
      </c>
      <c r="L517" s="400"/>
      <c r="M517" s="401"/>
      <c r="N517" s="401"/>
      <c r="O517" s="402"/>
      <c r="P517" s="42">
        <v>0</v>
      </c>
      <c r="Q517" s="400"/>
      <c r="R517" s="420"/>
      <c r="S517" s="86">
        <f t="shared" si="237"/>
        <v>0</v>
      </c>
      <c r="U517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135"/>
      <c r="AJ517" s="11"/>
      <c r="AK517" s="11"/>
      <c r="AL517" s="11"/>
    </row>
    <row r="518" spans="1:38">
      <c r="A518" s="56" t="s">
        <v>23</v>
      </c>
      <c r="B518" s="400"/>
      <c r="C518" s="401"/>
      <c r="D518" s="401"/>
      <c r="E518" s="402"/>
      <c r="F518" s="60">
        <v>0</v>
      </c>
      <c r="G518" s="400"/>
      <c r="H518" s="402"/>
      <c r="I518" s="62">
        <f t="shared" si="236"/>
        <v>0</v>
      </c>
      <c r="K518" s="77" t="s">
        <v>23</v>
      </c>
      <c r="L518" s="400"/>
      <c r="M518" s="401"/>
      <c r="N518" s="401"/>
      <c r="O518" s="402"/>
      <c r="P518" s="90">
        <v>0</v>
      </c>
      <c r="Q518" s="400"/>
      <c r="R518" s="420"/>
      <c r="S518" s="92">
        <f t="shared" si="237"/>
        <v>0</v>
      </c>
      <c r="U518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135"/>
      <c r="AJ518" s="11"/>
      <c r="AK518" s="11"/>
      <c r="AL518" s="11"/>
    </row>
    <row r="519" spans="1:38">
      <c r="A519" s="57" t="s">
        <v>19</v>
      </c>
      <c r="B519" s="400"/>
      <c r="C519" s="401"/>
      <c r="D519" s="401"/>
      <c r="E519" s="402"/>
      <c r="F519" s="63">
        <v>0</v>
      </c>
      <c r="G519" s="400"/>
      <c r="H519" s="402"/>
      <c r="I519" s="65">
        <f t="shared" si="236"/>
        <v>0</v>
      </c>
      <c r="K519" s="78" t="s">
        <v>19</v>
      </c>
      <c r="L519" s="400"/>
      <c r="M519" s="401"/>
      <c r="N519" s="401"/>
      <c r="O519" s="402"/>
      <c r="P519" s="63">
        <v>0</v>
      </c>
      <c r="Q519" s="400"/>
      <c r="R519" s="420"/>
      <c r="S519" s="94">
        <f t="shared" si="237"/>
        <v>0</v>
      </c>
      <c r="U51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135"/>
      <c r="AJ519" s="11"/>
      <c r="AK519" s="11"/>
      <c r="AL519" s="11"/>
    </row>
    <row r="520" spans="1:38">
      <c r="A520" s="56" t="s">
        <v>20</v>
      </c>
      <c r="B520" s="400"/>
      <c r="C520" s="401"/>
      <c r="D520" s="401"/>
      <c r="E520" s="402"/>
      <c r="F520" s="60">
        <v>0</v>
      </c>
      <c r="G520" s="400"/>
      <c r="H520" s="402"/>
      <c r="I520" s="62">
        <f t="shared" si="236"/>
        <v>0</v>
      </c>
      <c r="K520" s="77" t="s">
        <v>20</v>
      </c>
      <c r="L520" s="400"/>
      <c r="M520" s="401"/>
      <c r="N520" s="401"/>
      <c r="O520" s="402"/>
      <c r="P520" s="90">
        <v>0</v>
      </c>
      <c r="Q520" s="400"/>
      <c r="R520" s="420"/>
      <c r="S520" s="92">
        <f t="shared" si="237"/>
        <v>0</v>
      </c>
      <c r="U520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135"/>
      <c r="AJ520" s="11"/>
      <c r="AK520" s="11"/>
      <c r="AL520" s="11"/>
    </row>
    <row r="521" spans="1:38" ht="15" thickBot="1">
      <c r="A521" s="58" t="s">
        <v>11</v>
      </c>
      <c r="B521" s="403"/>
      <c r="C521" s="404"/>
      <c r="D521" s="404"/>
      <c r="E521" s="405"/>
      <c r="F521" s="52">
        <v>0</v>
      </c>
      <c r="G521" s="403"/>
      <c r="H521" s="405"/>
      <c r="I521" s="67">
        <f t="shared" si="236"/>
        <v>0</v>
      </c>
      <c r="K521" s="79" t="s">
        <v>11</v>
      </c>
      <c r="L521" s="403"/>
      <c r="M521" s="404"/>
      <c r="N521" s="404"/>
      <c r="O521" s="405"/>
      <c r="P521" s="52">
        <v>0</v>
      </c>
      <c r="Q521" s="403"/>
      <c r="R521" s="421"/>
      <c r="S521" s="96">
        <f t="shared" si="237"/>
        <v>0</v>
      </c>
      <c r="U521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135"/>
      <c r="AJ521" s="11"/>
      <c r="AK521" s="11"/>
      <c r="AL521" s="11"/>
    </row>
    <row r="522" spans="1:38" ht="15">
      <c r="A522" s="33" t="s">
        <v>26</v>
      </c>
      <c r="B522" s="68">
        <f>SUM(B501:B517)</f>
        <v>0</v>
      </c>
      <c r="C522" s="68">
        <f t="shared" ref="C522:I522" si="238">SUM(C501:C517)</f>
        <v>0</v>
      </c>
      <c r="D522" s="68">
        <f t="shared" si="238"/>
        <v>0</v>
      </c>
      <c r="E522" s="68">
        <f t="shared" si="238"/>
        <v>0</v>
      </c>
      <c r="F522" s="68">
        <f t="shared" si="238"/>
        <v>0</v>
      </c>
      <c r="G522" s="68">
        <f t="shared" si="238"/>
        <v>0</v>
      </c>
      <c r="H522" s="69">
        <f t="shared" si="238"/>
        <v>0</v>
      </c>
      <c r="I522" s="38">
        <f t="shared" si="238"/>
        <v>0</v>
      </c>
      <c r="K522" s="80" t="s">
        <v>26</v>
      </c>
      <c r="L522" s="68">
        <f>SUM(L501:L517)</f>
        <v>0</v>
      </c>
      <c r="M522" s="68">
        <f t="shared" ref="M522:S522" si="239">SUM(M501:M517)</f>
        <v>0</v>
      </c>
      <c r="N522" s="68">
        <f t="shared" si="239"/>
        <v>0</v>
      </c>
      <c r="O522" s="68">
        <f t="shared" si="239"/>
        <v>0</v>
      </c>
      <c r="P522" s="68">
        <f t="shared" si="239"/>
        <v>0</v>
      </c>
      <c r="Q522" s="68">
        <f t="shared" si="239"/>
        <v>0</v>
      </c>
      <c r="R522" s="69">
        <f t="shared" si="239"/>
        <v>0</v>
      </c>
      <c r="S522" s="97">
        <f t="shared" si="239"/>
        <v>0</v>
      </c>
      <c r="U522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135"/>
      <c r="AJ522" s="11"/>
      <c r="AK522" s="11"/>
      <c r="AL522" s="11"/>
    </row>
    <row r="523" spans="1:38" s="9" customFormat="1" ht="15.75" thickBot="1">
      <c r="A523" s="30" t="s">
        <v>88</v>
      </c>
      <c r="B523" s="47" t="str">
        <f>IF($I522=0,"-",B522/$I522)</f>
        <v>-</v>
      </c>
      <c r="C523" s="47" t="str">
        <f t="shared" ref="C523:H523" si="240">IF($I522=0,"-",C522/$I522)</f>
        <v>-</v>
      </c>
      <c r="D523" s="47" t="str">
        <f t="shared" si="240"/>
        <v>-</v>
      </c>
      <c r="E523" s="47" t="str">
        <f t="shared" si="240"/>
        <v>-</v>
      </c>
      <c r="F523" s="47" t="str">
        <f t="shared" si="240"/>
        <v>-</v>
      </c>
      <c r="G523" s="47" t="str">
        <f t="shared" si="240"/>
        <v>-</v>
      </c>
      <c r="H523" s="70" t="str">
        <f t="shared" si="240"/>
        <v>-</v>
      </c>
      <c r="I523" s="48">
        <f>SUM(B523:H523)</f>
        <v>0</v>
      </c>
      <c r="J523" s="1"/>
      <c r="K523" s="81" t="s">
        <v>88</v>
      </c>
      <c r="L523" s="158" t="str">
        <f>IF($S522=0,"-",L522/$S522)</f>
        <v>-</v>
      </c>
      <c r="M523" s="158" t="str">
        <f t="shared" ref="M523:R523" si="241">IF($S522=0,"-",M522/$S522)</f>
        <v>-</v>
      </c>
      <c r="N523" s="158" t="str">
        <f t="shared" si="241"/>
        <v>-</v>
      </c>
      <c r="O523" s="158" t="str">
        <f t="shared" si="241"/>
        <v>-</v>
      </c>
      <c r="P523" s="98" t="str">
        <f t="shared" si="241"/>
        <v>-</v>
      </c>
      <c r="Q523" s="158" t="str">
        <f t="shared" si="241"/>
        <v>-</v>
      </c>
      <c r="R523" s="158" t="str">
        <f t="shared" si="241"/>
        <v>-</v>
      </c>
      <c r="S523" s="159">
        <f>SUM(L523:R523)</f>
        <v>0</v>
      </c>
      <c r="T523" s="1"/>
      <c r="U523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135"/>
      <c r="AJ523" s="10"/>
      <c r="AK523" s="8"/>
      <c r="AL523" s="8"/>
    </row>
    <row r="524" spans="1:38" ht="15" thickBot="1">
      <c r="A524" s="31"/>
      <c r="B524" s="31"/>
      <c r="C524" s="31"/>
      <c r="D524" s="31"/>
      <c r="E524" s="31"/>
      <c r="F524" s="31"/>
      <c r="G524" s="31"/>
      <c r="H524" s="31"/>
      <c r="I524" s="31"/>
      <c r="K524" s="31"/>
      <c r="L524" s="31"/>
      <c r="M524" s="31"/>
      <c r="N524" s="31"/>
      <c r="O524" s="31"/>
      <c r="P524" s="31"/>
      <c r="Q524" s="31"/>
      <c r="R524" s="31"/>
      <c r="S524" s="31"/>
      <c r="U524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135"/>
      <c r="AJ524" s="11"/>
      <c r="AK524" s="11"/>
      <c r="AL524" s="11"/>
    </row>
    <row r="525" spans="1:38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  <c r="K525" s="406" t="s">
        <v>47</v>
      </c>
      <c r="L525" s="83" t="s">
        <v>0</v>
      </c>
      <c r="M525" s="83" t="s">
        <v>1</v>
      </c>
      <c r="N525" s="83" t="s">
        <v>2</v>
      </c>
      <c r="O525" s="83" t="s">
        <v>3</v>
      </c>
      <c r="P525" s="83" t="s">
        <v>27</v>
      </c>
      <c r="Q525" s="83" t="s">
        <v>4</v>
      </c>
      <c r="R525" s="83" t="s">
        <v>5</v>
      </c>
      <c r="S525" s="84" t="s">
        <v>6</v>
      </c>
      <c r="U525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135"/>
      <c r="AJ525" s="11"/>
      <c r="AK525" s="11"/>
      <c r="AL525" s="11"/>
    </row>
    <row r="526" spans="1:38" ht="15">
      <c r="A526" s="454" t="s">
        <v>47</v>
      </c>
      <c r="B526" s="392" t="s">
        <v>69</v>
      </c>
      <c r="C526" s="393"/>
      <c r="D526" s="393"/>
      <c r="E526" s="393"/>
      <c r="F526" s="393"/>
      <c r="G526" s="393"/>
      <c r="H526" s="393"/>
      <c r="I526" s="394"/>
      <c r="K526" s="407" t="s">
        <v>47</v>
      </c>
      <c r="L526" s="389" t="s">
        <v>69</v>
      </c>
      <c r="M526" s="390"/>
      <c r="N526" s="390"/>
      <c r="O526" s="390"/>
      <c r="P526" s="390"/>
      <c r="Q526" s="390"/>
      <c r="R526" s="390"/>
      <c r="S526" s="391"/>
      <c r="U526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135"/>
      <c r="AJ526" s="11"/>
      <c r="AK526" s="11"/>
      <c r="AL526" s="11"/>
    </row>
    <row r="527" spans="1:38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  <c r="K527" s="82" t="s">
        <v>7</v>
      </c>
      <c r="L527" s="397"/>
      <c r="M527" s="398"/>
      <c r="N527" s="398"/>
      <c r="O527" s="399"/>
      <c r="P527" s="36">
        <v>0</v>
      </c>
      <c r="Q527" s="397"/>
      <c r="R527" s="419"/>
      <c r="S527" s="102">
        <f>SUM(L527:R527)</f>
        <v>0</v>
      </c>
      <c r="U527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135"/>
      <c r="AJ527" s="11"/>
      <c r="AK527" s="11"/>
      <c r="AL527" s="11"/>
    </row>
    <row r="528" spans="1:38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7" si="242">SUM(B528:H528)</f>
        <v>0</v>
      </c>
      <c r="K528" s="74" t="s">
        <v>8</v>
      </c>
      <c r="L528" s="400"/>
      <c r="M528" s="401"/>
      <c r="N528" s="401"/>
      <c r="O528" s="402"/>
      <c r="P528" s="87">
        <v>0</v>
      </c>
      <c r="Q528" s="400"/>
      <c r="R528" s="420"/>
      <c r="S528" s="89">
        <f t="shared" ref="S528:S547" si="243">SUM(L528:R528)</f>
        <v>0</v>
      </c>
      <c r="U528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135"/>
      <c r="AJ528" s="11"/>
      <c r="AK528" s="11"/>
      <c r="AL528" s="11"/>
    </row>
    <row r="529" spans="1:38" ht="14.25" customHeight="1">
      <c r="A529" s="27" t="s">
        <v>10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242"/>
        <v>0</v>
      </c>
      <c r="K529" s="75" t="s">
        <v>10</v>
      </c>
      <c r="L529" s="400"/>
      <c r="M529" s="401"/>
      <c r="N529" s="401"/>
      <c r="O529" s="402"/>
      <c r="P529" s="42">
        <v>0</v>
      </c>
      <c r="Q529" s="400"/>
      <c r="R529" s="420"/>
      <c r="S529" s="86">
        <f t="shared" si="243"/>
        <v>0</v>
      </c>
      <c r="U52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135"/>
      <c r="AJ529" s="11"/>
      <c r="AK529" s="11"/>
      <c r="AL529" s="11"/>
    </row>
    <row r="530" spans="1:38" ht="14.25" customHeight="1">
      <c r="A530" s="26" t="s">
        <v>56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242"/>
        <v>0</v>
      </c>
      <c r="K530" s="74" t="s">
        <v>56</v>
      </c>
      <c r="L530" s="400"/>
      <c r="M530" s="401"/>
      <c r="N530" s="401"/>
      <c r="O530" s="402"/>
      <c r="P530" s="87">
        <v>0</v>
      </c>
      <c r="Q530" s="400"/>
      <c r="R530" s="420"/>
      <c r="S530" s="89">
        <f t="shared" si="243"/>
        <v>0</v>
      </c>
      <c r="U530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135"/>
      <c r="AJ530" s="11"/>
      <c r="AK530" s="11"/>
      <c r="AL530" s="11"/>
    </row>
    <row r="531" spans="1:38" ht="15">
      <c r="A531" s="27" t="s">
        <v>16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242"/>
        <v>0</v>
      </c>
      <c r="K531" s="75" t="s">
        <v>16</v>
      </c>
      <c r="L531" s="400"/>
      <c r="M531" s="401"/>
      <c r="N531" s="401"/>
      <c r="O531" s="402"/>
      <c r="P531" s="42">
        <v>0</v>
      </c>
      <c r="Q531" s="400"/>
      <c r="R531" s="420"/>
      <c r="S531" s="86">
        <f t="shared" si="243"/>
        <v>0</v>
      </c>
      <c r="U531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135"/>
      <c r="AJ531" s="11"/>
      <c r="AK531" s="11"/>
      <c r="AL531" s="11"/>
    </row>
    <row r="532" spans="1:38" ht="15">
      <c r="A532" s="26" t="s">
        <v>70</v>
      </c>
      <c r="B532" s="400"/>
      <c r="C532" s="401"/>
      <c r="D532" s="401"/>
      <c r="E532" s="402"/>
      <c r="F532" s="39">
        <v>0</v>
      </c>
      <c r="G532" s="400"/>
      <c r="H532" s="402"/>
      <c r="I532" s="41">
        <f t="shared" si="242"/>
        <v>0</v>
      </c>
      <c r="K532" s="74" t="s">
        <v>70</v>
      </c>
      <c r="L532" s="400"/>
      <c r="M532" s="401"/>
      <c r="N532" s="401"/>
      <c r="O532" s="402"/>
      <c r="P532" s="87">
        <v>0</v>
      </c>
      <c r="Q532" s="400"/>
      <c r="R532" s="420"/>
      <c r="S532" s="89">
        <f t="shared" si="243"/>
        <v>0</v>
      </c>
      <c r="U532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135"/>
      <c r="AJ532" s="11"/>
      <c r="AK532" s="11"/>
      <c r="AL532" s="11"/>
    </row>
    <row r="533" spans="1:38" ht="15">
      <c r="A533" s="27" t="s">
        <v>58</v>
      </c>
      <c r="B533" s="400"/>
      <c r="C533" s="401"/>
      <c r="D533" s="401"/>
      <c r="E533" s="402"/>
      <c r="F533" s="42">
        <v>73.992486610123166</v>
      </c>
      <c r="G533" s="400"/>
      <c r="H533" s="402"/>
      <c r="I533" s="38">
        <f t="shared" si="242"/>
        <v>73.992486610123166</v>
      </c>
      <c r="K533" s="75" t="s">
        <v>58</v>
      </c>
      <c r="L533" s="400"/>
      <c r="M533" s="401"/>
      <c r="N533" s="401"/>
      <c r="O533" s="402"/>
      <c r="P533" s="42">
        <v>0</v>
      </c>
      <c r="Q533" s="400"/>
      <c r="R533" s="420"/>
      <c r="S533" s="86">
        <f t="shared" si="243"/>
        <v>0</v>
      </c>
      <c r="U533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135"/>
      <c r="AJ533" s="11"/>
      <c r="AK533" s="11"/>
      <c r="AL533" s="11"/>
    </row>
    <row r="534" spans="1:38" ht="15">
      <c r="A534" s="26" t="s">
        <v>12</v>
      </c>
      <c r="B534" s="400"/>
      <c r="C534" s="401"/>
      <c r="D534" s="401"/>
      <c r="E534" s="402"/>
      <c r="F534" s="39">
        <v>8.1129447609429111</v>
      </c>
      <c r="G534" s="400"/>
      <c r="H534" s="402"/>
      <c r="I534" s="41">
        <f t="shared" si="242"/>
        <v>8.1129447609429111</v>
      </c>
      <c r="K534" s="74" t="s">
        <v>12</v>
      </c>
      <c r="L534" s="400"/>
      <c r="M534" s="401"/>
      <c r="N534" s="401"/>
      <c r="O534" s="402"/>
      <c r="P534" s="87">
        <v>0</v>
      </c>
      <c r="Q534" s="400"/>
      <c r="R534" s="420"/>
      <c r="S534" s="89">
        <f t="shared" si="243"/>
        <v>0</v>
      </c>
      <c r="U534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135"/>
      <c r="AJ534" s="11"/>
      <c r="AK534" s="11"/>
      <c r="AL534" s="11"/>
    </row>
    <row r="535" spans="1:38" ht="15">
      <c r="A535" s="27" t="s">
        <v>59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242"/>
        <v>0</v>
      </c>
      <c r="K535" s="75" t="s">
        <v>59</v>
      </c>
      <c r="L535" s="400"/>
      <c r="M535" s="401"/>
      <c r="N535" s="401"/>
      <c r="O535" s="402"/>
      <c r="P535" s="42">
        <v>0</v>
      </c>
      <c r="Q535" s="400"/>
      <c r="R535" s="420"/>
      <c r="S535" s="86">
        <f t="shared" si="243"/>
        <v>0</v>
      </c>
      <c r="U535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135"/>
      <c r="AJ535" s="11"/>
      <c r="AK535" s="11"/>
      <c r="AL535" s="11"/>
    </row>
    <row r="536" spans="1:38" ht="15">
      <c r="A536" s="26" t="s">
        <v>17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242"/>
        <v>0</v>
      </c>
      <c r="K536" s="74" t="s">
        <v>17</v>
      </c>
      <c r="L536" s="400"/>
      <c r="M536" s="401"/>
      <c r="N536" s="401"/>
      <c r="O536" s="402"/>
      <c r="P536" s="87">
        <v>0</v>
      </c>
      <c r="Q536" s="400"/>
      <c r="R536" s="420"/>
      <c r="S536" s="89">
        <f t="shared" si="243"/>
        <v>0</v>
      </c>
      <c r="U536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135"/>
      <c r="AJ536" s="11"/>
      <c r="AK536" s="11"/>
      <c r="AL536" s="11"/>
    </row>
    <row r="537" spans="1:38" ht="15">
      <c r="A537" s="27" t="s">
        <v>139</v>
      </c>
      <c r="B537" s="400"/>
      <c r="C537" s="401"/>
      <c r="D537" s="401"/>
      <c r="E537" s="402"/>
      <c r="F537" s="42">
        <v>0</v>
      </c>
      <c r="G537" s="400"/>
      <c r="H537" s="402"/>
      <c r="I537" s="38">
        <f t="shared" si="242"/>
        <v>0</v>
      </c>
      <c r="K537" s="75" t="s">
        <v>139</v>
      </c>
      <c r="L537" s="400"/>
      <c r="M537" s="401"/>
      <c r="N537" s="401"/>
      <c r="O537" s="402"/>
      <c r="P537" s="42">
        <v>0</v>
      </c>
      <c r="Q537" s="400"/>
      <c r="R537" s="420"/>
      <c r="S537" s="86">
        <f t="shared" si="243"/>
        <v>0</v>
      </c>
      <c r="U537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135"/>
      <c r="AJ537" s="11"/>
      <c r="AK537" s="11"/>
      <c r="AL537" s="11"/>
    </row>
    <row r="538" spans="1:38" ht="15">
      <c r="A538" s="26" t="s">
        <v>25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242"/>
        <v>0</v>
      </c>
      <c r="K538" s="74" t="s">
        <v>25</v>
      </c>
      <c r="L538" s="400"/>
      <c r="M538" s="401"/>
      <c r="N538" s="401"/>
      <c r="O538" s="402"/>
      <c r="P538" s="87">
        <v>0</v>
      </c>
      <c r="Q538" s="400"/>
      <c r="R538" s="420"/>
      <c r="S538" s="89">
        <f t="shared" si="243"/>
        <v>0</v>
      </c>
      <c r="U538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135"/>
      <c r="AJ538" s="11"/>
      <c r="AK538" s="11"/>
      <c r="AL538" s="11"/>
    </row>
    <row r="539" spans="1:38" ht="15">
      <c r="A539" s="27" t="s">
        <v>24</v>
      </c>
      <c r="B539" s="400"/>
      <c r="C539" s="401"/>
      <c r="D539" s="401"/>
      <c r="E539" s="402"/>
      <c r="F539" s="42">
        <v>0</v>
      </c>
      <c r="G539" s="400"/>
      <c r="H539" s="402"/>
      <c r="I539" s="38">
        <f t="shared" si="242"/>
        <v>0</v>
      </c>
      <c r="K539" s="75" t="s">
        <v>24</v>
      </c>
      <c r="L539" s="400"/>
      <c r="M539" s="401"/>
      <c r="N539" s="401"/>
      <c r="O539" s="402"/>
      <c r="P539" s="42">
        <v>0</v>
      </c>
      <c r="Q539" s="400"/>
      <c r="R539" s="420"/>
      <c r="S539" s="86">
        <f t="shared" si="243"/>
        <v>0</v>
      </c>
      <c r="U53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135"/>
      <c r="AJ539" s="11"/>
      <c r="AK539" s="11"/>
      <c r="AL539" s="11"/>
    </row>
    <row r="540" spans="1:38" ht="15">
      <c r="A540" s="26" t="s">
        <v>60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242"/>
        <v>0</v>
      </c>
      <c r="K540" s="74" t="s">
        <v>60</v>
      </c>
      <c r="L540" s="400"/>
      <c r="M540" s="401"/>
      <c r="N540" s="401"/>
      <c r="O540" s="402"/>
      <c r="P540" s="87">
        <v>0</v>
      </c>
      <c r="Q540" s="400"/>
      <c r="R540" s="420"/>
      <c r="S540" s="89">
        <f t="shared" si="243"/>
        <v>0</v>
      </c>
      <c r="U540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135"/>
      <c r="AJ540" s="11"/>
      <c r="AK540" s="11"/>
      <c r="AL540" s="11"/>
    </row>
    <row r="541" spans="1:38" ht="15">
      <c r="A541" s="27" t="s">
        <v>22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242"/>
        <v>0</v>
      </c>
      <c r="K541" s="75" t="s">
        <v>22</v>
      </c>
      <c r="L541" s="400"/>
      <c r="M541" s="401"/>
      <c r="N541" s="401"/>
      <c r="O541" s="402"/>
      <c r="P541" s="42">
        <v>0</v>
      </c>
      <c r="Q541" s="400"/>
      <c r="R541" s="420"/>
      <c r="S541" s="86">
        <f t="shared" si="243"/>
        <v>0</v>
      </c>
      <c r="U541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135"/>
      <c r="AJ541" s="11"/>
      <c r="AK541" s="11"/>
      <c r="AL541" s="11"/>
    </row>
    <row r="542" spans="1:38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242"/>
        <v>0</v>
      </c>
      <c r="K542" s="74" t="s">
        <v>21</v>
      </c>
      <c r="L542" s="400"/>
      <c r="M542" s="401"/>
      <c r="N542" s="401"/>
      <c r="O542" s="402"/>
      <c r="P542" s="87">
        <v>0</v>
      </c>
      <c r="Q542" s="400"/>
      <c r="R542" s="420"/>
      <c r="S542" s="89">
        <f t="shared" si="243"/>
        <v>0</v>
      </c>
      <c r="U542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135"/>
      <c r="AJ542" s="11"/>
      <c r="AK542" s="11"/>
      <c r="AL542" s="11"/>
    </row>
    <row r="543" spans="1:38" ht="15">
      <c r="A543" s="28" t="s">
        <v>64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242"/>
        <v>0</v>
      </c>
      <c r="K543" s="76" t="s">
        <v>64</v>
      </c>
      <c r="L543" s="400"/>
      <c r="M543" s="401"/>
      <c r="N543" s="401"/>
      <c r="O543" s="402"/>
      <c r="P543" s="42">
        <v>0</v>
      </c>
      <c r="Q543" s="400"/>
      <c r="R543" s="420"/>
      <c r="S543" s="86">
        <f t="shared" si="243"/>
        <v>0</v>
      </c>
      <c r="U543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135"/>
      <c r="AJ543" s="11"/>
      <c r="AK543" s="11"/>
      <c r="AL543" s="11"/>
    </row>
    <row r="544" spans="1:38">
      <c r="A544" s="56" t="s">
        <v>23</v>
      </c>
      <c r="B544" s="400"/>
      <c r="C544" s="401"/>
      <c r="D544" s="401"/>
      <c r="E544" s="402"/>
      <c r="F544" s="60">
        <v>0</v>
      </c>
      <c r="G544" s="400"/>
      <c r="H544" s="402"/>
      <c r="I544" s="62">
        <f t="shared" si="242"/>
        <v>0</v>
      </c>
      <c r="K544" s="77" t="s">
        <v>23</v>
      </c>
      <c r="L544" s="400"/>
      <c r="M544" s="401"/>
      <c r="N544" s="401"/>
      <c r="O544" s="402"/>
      <c r="P544" s="90">
        <v>0</v>
      </c>
      <c r="Q544" s="400"/>
      <c r="R544" s="420"/>
      <c r="S544" s="92">
        <f t="shared" si="243"/>
        <v>0</v>
      </c>
      <c r="U544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135"/>
      <c r="AJ544" s="11"/>
      <c r="AK544" s="11"/>
      <c r="AL544" s="11"/>
    </row>
    <row r="545" spans="1:38">
      <c r="A545" s="57" t="s">
        <v>19</v>
      </c>
      <c r="B545" s="400"/>
      <c r="C545" s="401"/>
      <c r="D545" s="401"/>
      <c r="E545" s="402"/>
      <c r="F545" s="63">
        <v>0</v>
      </c>
      <c r="G545" s="400"/>
      <c r="H545" s="402"/>
      <c r="I545" s="65">
        <f t="shared" si="242"/>
        <v>0</v>
      </c>
      <c r="K545" s="78" t="s">
        <v>19</v>
      </c>
      <c r="L545" s="400"/>
      <c r="M545" s="401"/>
      <c r="N545" s="401"/>
      <c r="O545" s="402"/>
      <c r="P545" s="63">
        <v>0</v>
      </c>
      <c r="Q545" s="400"/>
      <c r="R545" s="420"/>
      <c r="S545" s="94">
        <f t="shared" si="243"/>
        <v>0</v>
      </c>
      <c r="U545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135"/>
      <c r="AJ545" s="11"/>
      <c r="AK545" s="11"/>
      <c r="AL545" s="11"/>
    </row>
    <row r="546" spans="1:38">
      <c r="A546" s="56" t="s">
        <v>20</v>
      </c>
      <c r="B546" s="400"/>
      <c r="C546" s="401"/>
      <c r="D546" s="401"/>
      <c r="E546" s="402"/>
      <c r="F546" s="60">
        <v>0</v>
      </c>
      <c r="G546" s="400"/>
      <c r="H546" s="402"/>
      <c r="I546" s="62">
        <f t="shared" si="242"/>
        <v>0</v>
      </c>
      <c r="K546" s="77" t="s">
        <v>20</v>
      </c>
      <c r="L546" s="400"/>
      <c r="M546" s="401"/>
      <c r="N546" s="401"/>
      <c r="O546" s="402"/>
      <c r="P546" s="90">
        <v>0</v>
      </c>
      <c r="Q546" s="400"/>
      <c r="R546" s="420"/>
      <c r="S546" s="92">
        <f t="shared" si="243"/>
        <v>0</v>
      </c>
      <c r="U546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135"/>
      <c r="AJ546" s="11"/>
      <c r="AK546" s="11"/>
      <c r="AL546" s="11"/>
    </row>
    <row r="547" spans="1:38" ht="15" thickBot="1">
      <c r="A547" s="58" t="s">
        <v>11</v>
      </c>
      <c r="B547" s="403"/>
      <c r="C547" s="404"/>
      <c r="D547" s="404"/>
      <c r="E547" s="405"/>
      <c r="F547" s="52">
        <v>0</v>
      </c>
      <c r="G547" s="403"/>
      <c r="H547" s="405"/>
      <c r="I547" s="67">
        <f t="shared" si="242"/>
        <v>0</v>
      </c>
      <c r="K547" s="79" t="s">
        <v>11</v>
      </c>
      <c r="L547" s="403"/>
      <c r="M547" s="404"/>
      <c r="N547" s="404"/>
      <c r="O547" s="405"/>
      <c r="P547" s="52">
        <v>0</v>
      </c>
      <c r="Q547" s="403"/>
      <c r="R547" s="421"/>
      <c r="S547" s="96">
        <f t="shared" si="243"/>
        <v>0</v>
      </c>
      <c r="U547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135"/>
      <c r="AJ547" s="11"/>
      <c r="AK547" s="11"/>
      <c r="AL547" s="11"/>
    </row>
    <row r="548" spans="1:38" ht="15">
      <c r="A548" s="33" t="s">
        <v>26</v>
      </c>
      <c r="B548" s="68">
        <f>SUM(B527:B543)</f>
        <v>0</v>
      </c>
      <c r="C548" s="68">
        <f t="shared" ref="C548:I548" si="244">SUM(C527:C543)</f>
        <v>0</v>
      </c>
      <c r="D548" s="68">
        <f t="shared" si="244"/>
        <v>0</v>
      </c>
      <c r="E548" s="68">
        <f t="shared" si="244"/>
        <v>0</v>
      </c>
      <c r="F548" s="68">
        <f t="shared" si="244"/>
        <v>82.105431371066075</v>
      </c>
      <c r="G548" s="68">
        <f t="shared" si="244"/>
        <v>0</v>
      </c>
      <c r="H548" s="69">
        <f t="shared" si="244"/>
        <v>0</v>
      </c>
      <c r="I548" s="38">
        <f t="shared" si="244"/>
        <v>82.105431371066075</v>
      </c>
      <c r="K548" s="80" t="s">
        <v>26</v>
      </c>
      <c r="L548" s="68">
        <f>SUM(L527:L543)</f>
        <v>0</v>
      </c>
      <c r="M548" s="68">
        <f t="shared" ref="M548:S548" si="245">SUM(M527:M543)</f>
        <v>0</v>
      </c>
      <c r="N548" s="68">
        <f t="shared" si="245"/>
        <v>0</v>
      </c>
      <c r="O548" s="68">
        <f t="shared" si="245"/>
        <v>0</v>
      </c>
      <c r="P548" s="68">
        <f t="shared" si="245"/>
        <v>0</v>
      </c>
      <c r="Q548" s="68">
        <f t="shared" si="245"/>
        <v>0</v>
      </c>
      <c r="R548" s="69">
        <f t="shared" si="245"/>
        <v>0</v>
      </c>
      <c r="S548" s="97">
        <f t="shared" si="245"/>
        <v>0</v>
      </c>
      <c r="U548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135"/>
      <c r="AJ548" s="11"/>
      <c r="AK548" s="11"/>
      <c r="AL548" s="11"/>
    </row>
    <row r="549" spans="1:38" s="9" customFormat="1" ht="15.75" thickBot="1">
      <c r="A549" s="30" t="s">
        <v>88</v>
      </c>
      <c r="B549" s="47">
        <f>IF($I548=0,"-",B548/$I548)</f>
        <v>0</v>
      </c>
      <c r="C549" s="47">
        <f t="shared" ref="C549:H549" si="246">IF($I548=0,"-",C548/$I548)</f>
        <v>0</v>
      </c>
      <c r="D549" s="47">
        <f t="shared" si="246"/>
        <v>0</v>
      </c>
      <c r="E549" s="47">
        <f t="shared" si="246"/>
        <v>0</v>
      </c>
      <c r="F549" s="47">
        <f t="shared" si="246"/>
        <v>1</v>
      </c>
      <c r="G549" s="47">
        <f t="shared" si="246"/>
        <v>0</v>
      </c>
      <c r="H549" s="70">
        <f t="shared" si="246"/>
        <v>0</v>
      </c>
      <c r="I549" s="48">
        <f>SUM(B549:H549)</f>
        <v>1</v>
      </c>
      <c r="J549" s="1"/>
      <c r="K549" s="81" t="s">
        <v>88</v>
      </c>
      <c r="L549" s="158" t="str">
        <f>IF($S548=0,"-",L548/$S548)</f>
        <v>-</v>
      </c>
      <c r="M549" s="158" t="str">
        <f t="shared" ref="M549:R549" si="247">IF($S548=0,"-",M548/$S548)</f>
        <v>-</v>
      </c>
      <c r="N549" s="158" t="str">
        <f t="shared" si="247"/>
        <v>-</v>
      </c>
      <c r="O549" s="158" t="str">
        <f t="shared" si="247"/>
        <v>-</v>
      </c>
      <c r="P549" s="98" t="str">
        <f t="shared" si="247"/>
        <v>-</v>
      </c>
      <c r="Q549" s="158" t="str">
        <f t="shared" si="247"/>
        <v>-</v>
      </c>
      <c r="R549" s="158" t="str">
        <f t="shared" si="247"/>
        <v>-</v>
      </c>
      <c r="S549" s="159">
        <f>SUM(L549:R549)</f>
        <v>0</v>
      </c>
      <c r="T549" s="1"/>
      <c r="U5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135"/>
      <c r="AJ549" s="10"/>
      <c r="AK549" s="8"/>
      <c r="AL549" s="8"/>
    </row>
    <row r="550" spans="1:38" ht="15" thickBot="1">
      <c r="A550" s="31"/>
      <c r="B550" s="31"/>
      <c r="C550" s="31"/>
      <c r="D550" s="31"/>
      <c r="E550" s="31"/>
      <c r="F550" s="31"/>
      <c r="G550" s="31"/>
      <c r="H550" s="31"/>
      <c r="I550" s="31"/>
      <c r="K550" s="31"/>
      <c r="L550" s="31"/>
      <c r="M550" s="31"/>
      <c r="N550" s="31"/>
      <c r="O550" s="31"/>
      <c r="P550" s="31"/>
      <c r="Q550" s="31"/>
      <c r="R550" s="31"/>
      <c r="S550" s="31"/>
      <c r="U550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135"/>
      <c r="AJ550" s="11"/>
      <c r="AK550" s="11"/>
      <c r="AL550" s="11"/>
    </row>
    <row r="551" spans="1:38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  <c r="K551" s="406" t="s">
        <v>48</v>
      </c>
      <c r="L551" s="83" t="s">
        <v>0</v>
      </c>
      <c r="M551" s="83" t="s">
        <v>1</v>
      </c>
      <c r="N551" s="83" t="s">
        <v>2</v>
      </c>
      <c r="O551" s="83" t="s">
        <v>3</v>
      </c>
      <c r="P551" s="83" t="s">
        <v>27</v>
      </c>
      <c r="Q551" s="83" t="s">
        <v>4</v>
      </c>
      <c r="R551" s="83" t="s">
        <v>5</v>
      </c>
      <c r="S551" s="84" t="s">
        <v>6</v>
      </c>
      <c r="U551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135"/>
      <c r="AJ551" s="11"/>
      <c r="AK551" s="11"/>
      <c r="AL551" s="11"/>
    </row>
    <row r="552" spans="1:38" ht="15">
      <c r="A552" s="454" t="s">
        <v>48</v>
      </c>
      <c r="B552" s="392" t="s">
        <v>69</v>
      </c>
      <c r="C552" s="393"/>
      <c r="D552" s="393"/>
      <c r="E552" s="393"/>
      <c r="F552" s="393"/>
      <c r="G552" s="393"/>
      <c r="H552" s="393"/>
      <c r="I552" s="394"/>
      <c r="K552" s="407" t="s">
        <v>48</v>
      </c>
      <c r="L552" s="389" t="s">
        <v>69</v>
      </c>
      <c r="M552" s="390"/>
      <c r="N552" s="390"/>
      <c r="O552" s="390"/>
      <c r="P552" s="390"/>
      <c r="Q552" s="390"/>
      <c r="R552" s="390"/>
      <c r="S552" s="391"/>
      <c r="U552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135"/>
      <c r="AJ552" s="11"/>
      <c r="AK552" s="11"/>
      <c r="AL552" s="11"/>
    </row>
    <row r="553" spans="1:38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  <c r="K553" s="82" t="s">
        <v>7</v>
      </c>
      <c r="L553" s="397"/>
      <c r="M553" s="398"/>
      <c r="N553" s="398"/>
      <c r="O553" s="399"/>
      <c r="P553" s="36">
        <v>0</v>
      </c>
      <c r="Q553" s="397"/>
      <c r="R553" s="419"/>
      <c r="S553" s="102">
        <f>SUM(L553:R553)</f>
        <v>0</v>
      </c>
      <c r="U553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135"/>
      <c r="AJ553" s="11"/>
      <c r="AK553" s="11"/>
      <c r="AL553" s="11"/>
    </row>
    <row r="554" spans="1:38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3" si="248">SUM(B554:H554)</f>
        <v>0</v>
      </c>
      <c r="K554" s="74" t="s">
        <v>8</v>
      </c>
      <c r="L554" s="400"/>
      <c r="M554" s="401"/>
      <c r="N554" s="401"/>
      <c r="O554" s="402"/>
      <c r="P554" s="87">
        <v>0</v>
      </c>
      <c r="Q554" s="400"/>
      <c r="R554" s="420"/>
      <c r="S554" s="89">
        <f t="shared" ref="S554:S573" si="249">SUM(L554:R554)</f>
        <v>0</v>
      </c>
      <c r="U554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135"/>
      <c r="AJ554" s="11"/>
      <c r="AK554" s="11"/>
      <c r="AL554" s="11"/>
    </row>
    <row r="555" spans="1:38" ht="14.25" customHeight="1">
      <c r="A555" s="27" t="s">
        <v>10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248"/>
        <v>0</v>
      </c>
      <c r="K555" s="75" t="s">
        <v>10</v>
      </c>
      <c r="L555" s="400"/>
      <c r="M555" s="401"/>
      <c r="N555" s="401"/>
      <c r="O555" s="402"/>
      <c r="P555" s="42">
        <v>0</v>
      </c>
      <c r="Q555" s="400"/>
      <c r="R555" s="420"/>
      <c r="S555" s="86">
        <f t="shared" si="249"/>
        <v>0</v>
      </c>
      <c r="U555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135"/>
      <c r="AJ555" s="11"/>
      <c r="AK555" s="11"/>
      <c r="AL555" s="11"/>
    </row>
    <row r="556" spans="1:38" ht="14.25" customHeight="1">
      <c r="A556" s="26" t="s">
        <v>56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248"/>
        <v>0</v>
      </c>
      <c r="K556" s="74" t="s">
        <v>56</v>
      </c>
      <c r="L556" s="400"/>
      <c r="M556" s="401"/>
      <c r="N556" s="401"/>
      <c r="O556" s="402"/>
      <c r="P556" s="87">
        <v>0</v>
      </c>
      <c r="Q556" s="400"/>
      <c r="R556" s="420"/>
      <c r="S556" s="89">
        <f t="shared" si="249"/>
        <v>0</v>
      </c>
      <c r="U556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135"/>
      <c r="AJ556" s="11"/>
      <c r="AK556" s="11"/>
      <c r="AL556" s="11"/>
    </row>
    <row r="557" spans="1:38" ht="15">
      <c r="A557" s="27" t="s">
        <v>16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248"/>
        <v>0</v>
      </c>
      <c r="K557" s="75" t="s">
        <v>16</v>
      </c>
      <c r="L557" s="400"/>
      <c r="M557" s="401"/>
      <c r="N557" s="401"/>
      <c r="O557" s="402"/>
      <c r="P557" s="42">
        <v>0</v>
      </c>
      <c r="Q557" s="400"/>
      <c r="R557" s="420"/>
      <c r="S557" s="86">
        <f t="shared" si="249"/>
        <v>0</v>
      </c>
      <c r="U557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135"/>
      <c r="AJ557" s="11"/>
      <c r="AK557" s="11"/>
      <c r="AL557" s="11"/>
    </row>
    <row r="558" spans="1:38" ht="15">
      <c r="A558" s="26" t="s">
        <v>70</v>
      </c>
      <c r="B558" s="400"/>
      <c r="C558" s="401"/>
      <c r="D558" s="401"/>
      <c r="E558" s="402"/>
      <c r="F558" s="39">
        <v>0</v>
      </c>
      <c r="G558" s="400"/>
      <c r="H558" s="402"/>
      <c r="I558" s="41">
        <f t="shared" si="248"/>
        <v>0</v>
      </c>
      <c r="K558" s="74" t="s">
        <v>70</v>
      </c>
      <c r="L558" s="400"/>
      <c r="M558" s="401"/>
      <c r="N558" s="401"/>
      <c r="O558" s="402"/>
      <c r="P558" s="87">
        <v>0</v>
      </c>
      <c r="Q558" s="400"/>
      <c r="R558" s="420"/>
      <c r="S558" s="89">
        <f t="shared" si="249"/>
        <v>0</v>
      </c>
      <c r="U558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135"/>
      <c r="AJ558" s="11"/>
      <c r="AK558" s="11"/>
      <c r="AL558" s="11"/>
    </row>
    <row r="559" spans="1:38" ht="15">
      <c r="A559" s="27" t="s">
        <v>58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248"/>
        <v>0</v>
      </c>
      <c r="K559" s="75" t="s">
        <v>58</v>
      </c>
      <c r="L559" s="400"/>
      <c r="M559" s="401"/>
      <c r="N559" s="401"/>
      <c r="O559" s="402"/>
      <c r="P559" s="42">
        <v>0</v>
      </c>
      <c r="Q559" s="400"/>
      <c r="R559" s="420"/>
      <c r="S559" s="86">
        <f t="shared" si="249"/>
        <v>0</v>
      </c>
      <c r="U55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135"/>
      <c r="AJ559" s="11"/>
      <c r="AK559" s="11"/>
      <c r="AL559" s="11"/>
    </row>
    <row r="560" spans="1:38" ht="15">
      <c r="A560" s="26" t="s">
        <v>12</v>
      </c>
      <c r="B560" s="400"/>
      <c r="C560" s="401"/>
      <c r="D560" s="401"/>
      <c r="E560" s="402"/>
      <c r="F560" s="39">
        <v>0.35025131257233594</v>
      </c>
      <c r="G560" s="400"/>
      <c r="H560" s="402"/>
      <c r="I560" s="41">
        <f t="shared" si="248"/>
        <v>0.35025131257233594</v>
      </c>
      <c r="K560" s="74" t="s">
        <v>12</v>
      </c>
      <c r="L560" s="400"/>
      <c r="M560" s="401"/>
      <c r="N560" s="401"/>
      <c r="O560" s="402"/>
      <c r="P560" s="87">
        <v>0</v>
      </c>
      <c r="Q560" s="400"/>
      <c r="R560" s="420"/>
      <c r="S560" s="89">
        <f t="shared" si="249"/>
        <v>0</v>
      </c>
      <c r="U560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135"/>
      <c r="AJ560" s="11"/>
      <c r="AK560" s="11"/>
      <c r="AL560" s="11"/>
    </row>
    <row r="561" spans="1:38" ht="15">
      <c r="A561" s="27" t="s">
        <v>59</v>
      </c>
      <c r="B561" s="400"/>
      <c r="C561" s="401"/>
      <c r="D561" s="401"/>
      <c r="E561" s="402"/>
      <c r="F561" s="42">
        <v>3.8916207794605984</v>
      </c>
      <c r="G561" s="400"/>
      <c r="H561" s="402"/>
      <c r="I561" s="38">
        <f t="shared" si="248"/>
        <v>3.8916207794605984</v>
      </c>
      <c r="K561" s="75" t="s">
        <v>59</v>
      </c>
      <c r="L561" s="400"/>
      <c r="M561" s="401"/>
      <c r="N561" s="401"/>
      <c r="O561" s="402"/>
      <c r="P561" s="42">
        <v>0</v>
      </c>
      <c r="Q561" s="400"/>
      <c r="R561" s="420"/>
      <c r="S561" s="86">
        <f t="shared" si="249"/>
        <v>0</v>
      </c>
      <c r="U561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135"/>
      <c r="AJ561" s="11"/>
      <c r="AK561" s="11"/>
      <c r="AL561" s="11"/>
    </row>
    <row r="562" spans="1:38" ht="15">
      <c r="A562" s="26" t="s">
        <v>17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248"/>
        <v>0</v>
      </c>
      <c r="K562" s="74" t="s">
        <v>17</v>
      </c>
      <c r="L562" s="400"/>
      <c r="M562" s="401"/>
      <c r="N562" s="401"/>
      <c r="O562" s="402"/>
      <c r="P562" s="87">
        <v>0</v>
      </c>
      <c r="Q562" s="400"/>
      <c r="R562" s="420"/>
      <c r="S562" s="89">
        <f t="shared" si="249"/>
        <v>0</v>
      </c>
      <c r="U562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135"/>
      <c r="AJ562" s="11"/>
      <c r="AK562" s="11"/>
      <c r="AL562" s="11"/>
    </row>
    <row r="563" spans="1:38" ht="15">
      <c r="A563" s="27" t="s">
        <v>139</v>
      </c>
      <c r="B563" s="400"/>
      <c r="C563" s="401"/>
      <c r="D563" s="401"/>
      <c r="E563" s="402"/>
      <c r="F563" s="42">
        <v>0</v>
      </c>
      <c r="G563" s="400"/>
      <c r="H563" s="402"/>
      <c r="I563" s="38">
        <f t="shared" si="248"/>
        <v>0</v>
      </c>
      <c r="K563" s="75" t="s">
        <v>139</v>
      </c>
      <c r="L563" s="400"/>
      <c r="M563" s="401"/>
      <c r="N563" s="401"/>
      <c r="O563" s="402"/>
      <c r="P563" s="42">
        <v>0</v>
      </c>
      <c r="Q563" s="400"/>
      <c r="R563" s="420"/>
      <c r="S563" s="86">
        <f t="shared" si="249"/>
        <v>0</v>
      </c>
      <c r="U563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135"/>
      <c r="AJ563" s="11"/>
      <c r="AK563" s="11"/>
      <c r="AL563" s="11"/>
    </row>
    <row r="564" spans="1:38" ht="15">
      <c r="A564" s="26" t="s">
        <v>25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248"/>
        <v>0</v>
      </c>
      <c r="K564" s="74" t="s">
        <v>25</v>
      </c>
      <c r="L564" s="400"/>
      <c r="M564" s="401"/>
      <c r="N564" s="401"/>
      <c r="O564" s="402"/>
      <c r="P564" s="87">
        <v>0</v>
      </c>
      <c r="Q564" s="400"/>
      <c r="R564" s="420"/>
      <c r="S564" s="89">
        <f t="shared" si="249"/>
        <v>0</v>
      </c>
      <c r="U564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135"/>
      <c r="AJ564" s="11"/>
      <c r="AK564" s="11"/>
      <c r="AL564" s="11"/>
    </row>
    <row r="565" spans="1:38" ht="15">
      <c r="A565" s="27" t="s">
        <v>24</v>
      </c>
      <c r="B565" s="400"/>
      <c r="C565" s="401"/>
      <c r="D565" s="401"/>
      <c r="E565" s="402"/>
      <c r="F565" s="42">
        <v>0</v>
      </c>
      <c r="G565" s="400"/>
      <c r="H565" s="402"/>
      <c r="I565" s="38">
        <f t="shared" si="248"/>
        <v>0</v>
      </c>
      <c r="K565" s="75" t="s">
        <v>24</v>
      </c>
      <c r="L565" s="400"/>
      <c r="M565" s="401"/>
      <c r="N565" s="401"/>
      <c r="O565" s="402"/>
      <c r="P565" s="42">
        <v>0</v>
      </c>
      <c r="Q565" s="400"/>
      <c r="R565" s="420"/>
      <c r="S565" s="86">
        <f t="shared" si="249"/>
        <v>0</v>
      </c>
      <c r="U565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135"/>
      <c r="AJ565" s="11"/>
      <c r="AK565" s="11"/>
      <c r="AL565" s="11"/>
    </row>
    <row r="566" spans="1:38" ht="15">
      <c r="A566" s="26" t="s">
        <v>60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248"/>
        <v>0</v>
      </c>
      <c r="K566" s="74" t="s">
        <v>60</v>
      </c>
      <c r="L566" s="400"/>
      <c r="M566" s="401"/>
      <c r="N566" s="401"/>
      <c r="O566" s="402"/>
      <c r="P566" s="87">
        <v>0</v>
      </c>
      <c r="Q566" s="400"/>
      <c r="R566" s="420"/>
      <c r="S566" s="89">
        <f t="shared" si="249"/>
        <v>0</v>
      </c>
      <c r="U566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135"/>
      <c r="AJ566" s="11"/>
      <c r="AK566" s="11"/>
      <c r="AL566" s="11"/>
    </row>
    <row r="567" spans="1:38" ht="15">
      <c r="A567" s="27" t="s">
        <v>22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248"/>
        <v>0</v>
      </c>
      <c r="K567" s="75" t="s">
        <v>22</v>
      </c>
      <c r="L567" s="400"/>
      <c r="M567" s="401"/>
      <c r="N567" s="401"/>
      <c r="O567" s="402"/>
      <c r="P567" s="42">
        <v>0</v>
      </c>
      <c r="Q567" s="400"/>
      <c r="R567" s="420"/>
      <c r="S567" s="86">
        <f t="shared" si="249"/>
        <v>0</v>
      </c>
      <c r="U567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135"/>
      <c r="AJ567" s="11"/>
      <c r="AK567" s="11"/>
      <c r="AL567" s="11"/>
    </row>
    <row r="568" spans="1:38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248"/>
        <v>0</v>
      </c>
      <c r="K568" s="74" t="s">
        <v>21</v>
      </c>
      <c r="L568" s="400"/>
      <c r="M568" s="401"/>
      <c r="N568" s="401"/>
      <c r="O568" s="402"/>
      <c r="P568" s="87">
        <v>0</v>
      </c>
      <c r="Q568" s="400"/>
      <c r="R568" s="420"/>
      <c r="S568" s="89">
        <f t="shared" si="249"/>
        <v>0</v>
      </c>
      <c r="U568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135"/>
      <c r="AJ568" s="11"/>
      <c r="AK568" s="11"/>
      <c r="AL568" s="11"/>
    </row>
    <row r="569" spans="1:38" ht="15">
      <c r="A569" s="28" t="s">
        <v>64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248"/>
        <v>0</v>
      </c>
      <c r="K569" s="76" t="s">
        <v>64</v>
      </c>
      <c r="L569" s="400"/>
      <c r="M569" s="401"/>
      <c r="N569" s="401"/>
      <c r="O569" s="402"/>
      <c r="P569" s="42">
        <v>0</v>
      </c>
      <c r="Q569" s="400"/>
      <c r="R569" s="420"/>
      <c r="S569" s="86">
        <f t="shared" si="249"/>
        <v>0</v>
      </c>
      <c r="U56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135"/>
      <c r="AJ569" s="11"/>
      <c r="AK569" s="11"/>
      <c r="AL569" s="11"/>
    </row>
    <row r="570" spans="1:38">
      <c r="A570" s="56" t="s">
        <v>23</v>
      </c>
      <c r="B570" s="400"/>
      <c r="C570" s="401"/>
      <c r="D570" s="401"/>
      <c r="E570" s="402"/>
      <c r="F570" s="60">
        <v>0</v>
      </c>
      <c r="G570" s="400"/>
      <c r="H570" s="402"/>
      <c r="I570" s="62">
        <f t="shared" si="248"/>
        <v>0</v>
      </c>
      <c r="K570" s="77" t="s">
        <v>23</v>
      </c>
      <c r="L570" s="400"/>
      <c r="M570" s="401"/>
      <c r="N570" s="401"/>
      <c r="O570" s="402"/>
      <c r="P570" s="90">
        <v>0</v>
      </c>
      <c r="Q570" s="400"/>
      <c r="R570" s="420"/>
      <c r="S570" s="92">
        <f t="shared" si="249"/>
        <v>0</v>
      </c>
      <c r="U570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135"/>
      <c r="AJ570" s="11"/>
      <c r="AK570" s="11"/>
      <c r="AL570" s="11"/>
    </row>
    <row r="571" spans="1:38">
      <c r="A571" s="57" t="s">
        <v>19</v>
      </c>
      <c r="B571" s="400"/>
      <c r="C571" s="401"/>
      <c r="D571" s="401"/>
      <c r="E571" s="402"/>
      <c r="F571" s="63">
        <v>0</v>
      </c>
      <c r="G571" s="400"/>
      <c r="H571" s="402"/>
      <c r="I571" s="65">
        <f t="shared" si="248"/>
        <v>0</v>
      </c>
      <c r="K571" s="78" t="s">
        <v>19</v>
      </c>
      <c r="L571" s="400"/>
      <c r="M571" s="401"/>
      <c r="N571" s="401"/>
      <c r="O571" s="402"/>
      <c r="P571" s="63">
        <v>0</v>
      </c>
      <c r="Q571" s="400"/>
      <c r="R571" s="420"/>
      <c r="S571" s="94">
        <f t="shared" si="249"/>
        <v>0</v>
      </c>
      <c r="U571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135"/>
      <c r="AJ571" s="11"/>
      <c r="AK571" s="11"/>
      <c r="AL571" s="11"/>
    </row>
    <row r="572" spans="1:38">
      <c r="A572" s="56" t="s">
        <v>20</v>
      </c>
      <c r="B572" s="400"/>
      <c r="C572" s="401"/>
      <c r="D572" s="401"/>
      <c r="E572" s="402"/>
      <c r="F572" s="60">
        <v>0</v>
      </c>
      <c r="G572" s="400"/>
      <c r="H572" s="402"/>
      <c r="I572" s="62">
        <f t="shared" si="248"/>
        <v>0</v>
      </c>
      <c r="K572" s="77" t="s">
        <v>20</v>
      </c>
      <c r="L572" s="400"/>
      <c r="M572" s="401"/>
      <c r="N572" s="401"/>
      <c r="O572" s="402"/>
      <c r="P572" s="90">
        <v>0</v>
      </c>
      <c r="Q572" s="400"/>
      <c r="R572" s="420"/>
      <c r="S572" s="92">
        <f t="shared" si="249"/>
        <v>0</v>
      </c>
      <c r="U572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135"/>
      <c r="AJ572" s="11"/>
      <c r="AK572" s="11"/>
      <c r="AL572" s="11"/>
    </row>
    <row r="573" spans="1:38" ht="15" thickBot="1">
      <c r="A573" s="58" t="s">
        <v>11</v>
      </c>
      <c r="B573" s="403"/>
      <c r="C573" s="404"/>
      <c r="D573" s="404"/>
      <c r="E573" s="405"/>
      <c r="F573" s="52">
        <v>0</v>
      </c>
      <c r="G573" s="403"/>
      <c r="H573" s="405"/>
      <c r="I573" s="67">
        <f t="shared" si="248"/>
        <v>0</v>
      </c>
      <c r="K573" s="79" t="s">
        <v>11</v>
      </c>
      <c r="L573" s="403"/>
      <c r="M573" s="404"/>
      <c r="N573" s="404"/>
      <c r="O573" s="405"/>
      <c r="P573" s="52">
        <v>0</v>
      </c>
      <c r="Q573" s="403"/>
      <c r="R573" s="421"/>
      <c r="S573" s="96">
        <f t="shared" si="249"/>
        <v>0</v>
      </c>
      <c r="U573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135"/>
      <c r="AJ573" s="11"/>
      <c r="AK573" s="11"/>
      <c r="AL573" s="11"/>
    </row>
    <row r="574" spans="1:38" ht="15">
      <c r="A574" s="33" t="s">
        <v>26</v>
      </c>
      <c r="B574" s="68">
        <f>SUM(B553:B569)</f>
        <v>0</v>
      </c>
      <c r="C574" s="68">
        <f t="shared" ref="C574:I574" si="250">SUM(C553:C569)</f>
        <v>0</v>
      </c>
      <c r="D574" s="68">
        <f t="shared" si="250"/>
        <v>0</v>
      </c>
      <c r="E574" s="68">
        <f t="shared" si="250"/>
        <v>0</v>
      </c>
      <c r="F574" s="68">
        <f t="shared" si="250"/>
        <v>4.241872092032934</v>
      </c>
      <c r="G574" s="68">
        <f t="shared" si="250"/>
        <v>0</v>
      </c>
      <c r="H574" s="69">
        <f t="shared" si="250"/>
        <v>0</v>
      </c>
      <c r="I574" s="38">
        <f t="shared" si="250"/>
        <v>4.241872092032934</v>
      </c>
      <c r="K574" s="80" t="s">
        <v>26</v>
      </c>
      <c r="L574" s="68">
        <f>SUM(L553:L569)</f>
        <v>0</v>
      </c>
      <c r="M574" s="68">
        <f t="shared" ref="M574:S574" si="251">SUM(M553:M569)</f>
        <v>0</v>
      </c>
      <c r="N574" s="68">
        <f t="shared" si="251"/>
        <v>0</v>
      </c>
      <c r="O574" s="68">
        <f t="shared" si="251"/>
        <v>0</v>
      </c>
      <c r="P574" s="68">
        <f t="shared" si="251"/>
        <v>0</v>
      </c>
      <c r="Q574" s="68">
        <f t="shared" si="251"/>
        <v>0</v>
      </c>
      <c r="R574" s="69">
        <f t="shared" si="251"/>
        <v>0</v>
      </c>
      <c r="S574" s="97">
        <f t="shared" si="251"/>
        <v>0</v>
      </c>
      <c r="U574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135"/>
      <c r="AJ574" s="11"/>
      <c r="AK574" s="11"/>
      <c r="AL574" s="11"/>
    </row>
    <row r="575" spans="1:38" s="9" customFormat="1" ht="15.75" thickBot="1">
      <c r="A575" s="30" t="s">
        <v>88</v>
      </c>
      <c r="B575" s="47">
        <f>IF($I574=0,"-",B574/$I574)</f>
        <v>0</v>
      </c>
      <c r="C575" s="47">
        <f t="shared" ref="C575:H575" si="252">IF($I574=0,"-",C574/$I574)</f>
        <v>0</v>
      </c>
      <c r="D575" s="47">
        <f t="shared" si="252"/>
        <v>0</v>
      </c>
      <c r="E575" s="47">
        <f t="shared" si="252"/>
        <v>0</v>
      </c>
      <c r="F575" s="47">
        <f t="shared" si="252"/>
        <v>1</v>
      </c>
      <c r="G575" s="47">
        <f t="shared" si="252"/>
        <v>0</v>
      </c>
      <c r="H575" s="70">
        <f t="shared" si="252"/>
        <v>0</v>
      </c>
      <c r="I575" s="48">
        <f>SUM(B575:H575)</f>
        <v>1</v>
      </c>
      <c r="J575" s="1"/>
      <c r="K575" s="81" t="s">
        <v>88</v>
      </c>
      <c r="L575" s="158" t="str">
        <f>IF($S574=0,"-",L574/$S574)</f>
        <v>-</v>
      </c>
      <c r="M575" s="158" t="str">
        <f t="shared" ref="M575:R575" si="253">IF($S574=0,"-",M574/$S574)</f>
        <v>-</v>
      </c>
      <c r="N575" s="158" t="str">
        <f t="shared" si="253"/>
        <v>-</v>
      </c>
      <c r="O575" s="158" t="str">
        <f t="shared" si="253"/>
        <v>-</v>
      </c>
      <c r="P575" s="98" t="str">
        <f t="shared" si="253"/>
        <v>-</v>
      </c>
      <c r="Q575" s="158" t="str">
        <f t="shared" si="253"/>
        <v>-</v>
      </c>
      <c r="R575" s="158" t="str">
        <f t="shared" si="253"/>
        <v>-</v>
      </c>
      <c r="S575" s="159">
        <f>SUM(L575:R575)</f>
        <v>0</v>
      </c>
      <c r="T575" s="1"/>
      <c r="U575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135"/>
      <c r="AJ575" s="10"/>
      <c r="AK575" s="8"/>
      <c r="AL575" s="8"/>
    </row>
    <row r="576" spans="1:38" ht="15" thickBot="1">
      <c r="A576" s="31"/>
      <c r="B576" s="31"/>
      <c r="C576" s="31"/>
      <c r="D576" s="31"/>
      <c r="E576" s="31"/>
      <c r="F576" s="31"/>
      <c r="G576" s="31"/>
      <c r="H576" s="31"/>
      <c r="I576" s="31"/>
      <c r="K576" s="31"/>
      <c r="L576" s="31"/>
      <c r="M576" s="31"/>
      <c r="N576" s="31"/>
      <c r="O576" s="31"/>
      <c r="P576" s="31"/>
      <c r="Q576" s="31"/>
      <c r="R576" s="31"/>
      <c r="S576" s="31"/>
      <c r="U576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135"/>
      <c r="AJ576" s="11"/>
      <c r="AK576" s="11"/>
      <c r="AL576" s="11"/>
    </row>
    <row r="577" spans="1:38" ht="28.5">
      <c r="A577" s="459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  <c r="K577" s="408" t="s">
        <v>49</v>
      </c>
      <c r="L577" s="83" t="s">
        <v>0</v>
      </c>
      <c r="M577" s="83" t="s">
        <v>1</v>
      </c>
      <c r="N577" s="83" t="s">
        <v>2</v>
      </c>
      <c r="O577" s="83" t="s">
        <v>3</v>
      </c>
      <c r="P577" s="83" t="s">
        <v>27</v>
      </c>
      <c r="Q577" s="83" t="s">
        <v>4</v>
      </c>
      <c r="R577" s="83" t="s">
        <v>5</v>
      </c>
      <c r="S577" s="84" t="s">
        <v>6</v>
      </c>
      <c r="U577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135"/>
      <c r="AJ577" s="11"/>
      <c r="AK577" s="11"/>
      <c r="AL577" s="11"/>
    </row>
    <row r="578" spans="1:38" ht="15">
      <c r="A578" s="460" t="s">
        <v>49</v>
      </c>
      <c r="B578" s="392" t="s">
        <v>69</v>
      </c>
      <c r="C578" s="393"/>
      <c r="D578" s="393"/>
      <c r="E578" s="393"/>
      <c r="F578" s="393"/>
      <c r="G578" s="393"/>
      <c r="H578" s="393"/>
      <c r="I578" s="394"/>
      <c r="K578" s="409" t="s">
        <v>49</v>
      </c>
      <c r="L578" s="389" t="s">
        <v>69</v>
      </c>
      <c r="M578" s="390"/>
      <c r="N578" s="390"/>
      <c r="O578" s="390"/>
      <c r="P578" s="390"/>
      <c r="Q578" s="390"/>
      <c r="R578" s="390"/>
      <c r="S578" s="391"/>
      <c r="U578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135"/>
      <c r="AJ578" s="11"/>
      <c r="AK578" s="11"/>
      <c r="AL578" s="11"/>
    </row>
    <row r="579" spans="1:38" ht="15">
      <c r="A579" s="25" t="s">
        <v>7</v>
      </c>
      <c r="B579" s="36">
        <v>2.2205336850033413</v>
      </c>
      <c r="C579" s="36">
        <v>0</v>
      </c>
      <c r="D579" s="36">
        <v>0.4233797843865188</v>
      </c>
      <c r="E579" s="36">
        <v>0</v>
      </c>
      <c r="F579" s="410"/>
      <c r="G579" s="36">
        <v>0</v>
      </c>
      <c r="H579" s="37">
        <v>0</v>
      </c>
      <c r="I579" s="38">
        <f>SUM(B579:H579)</f>
        <v>2.6439134693898598</v>
      </c>
      <c r="K579" s="82" t="s">
        <v>7</v>
      </c>
      <c r="L579" s="36">
        <v>2.2205336850033413</v>
      </c>
      <c r="M579" s="36">
        <v>0</v>
      </c>
      <c r="N579" s="36">
        <v>0.4233797843865188</v>
      </c>
      <c r="O579" s="36">
        <v>0</v>
      </c>
      <c r="P579" s="36">
        <v>0.35961961710710444</v>
      </c>
      <c r="Q579" s="36">
        <v>0</v>
      </c>
      <c r="R579" s="101">
        <v>0</v>
      </c>
      <c r="S579" s="102">
        <f>SUM(L579:R579)</f>
        <v>3.0035330864969643</v>
      </c>
      <c r="U57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135"/>
      <c r="AJ579" s="11"/>
      <c r="AK579" s="11"/>
      <c r="AL579" s="11"/>
    </row>
    <row r="580" spans="1:38" ht="15">
      <c r="A580" s="26" t="s">
        <v>8</v>
      </c>
      <c r="B580" s="39">
        <v>35.267530896880764</v>
      </c>
      <c r="C580" s="39">
        <v>0</v>
      </c>
      <c r="D580" s="39">
        <v>8.5841998307696379</v>
      </c>
      <c r="E580" s="39">
        <v>0</v>
      </c>
      <c r="F580" s="411"/>
      <c r="G580" s="39">
        <v>0</v>
      </c>
      <c r="H580" s="40">
        <v>0</v>
      </c>
      <c r="I580" s="41">
        <f t="shared" ref="I580:I599" si="254">SUM(B580:H580)</f>
        <v>43.851730727650406</v>
      </c>
      <c r="K580" s="74" t="s">
        <v>8</v>
      </c>
      <c r="L580" s="87">
        <v>35.267530896880764</v>
      </c>
      <c r="M580" s="87">
        <v>0</v>
      </c>
      <c r="N580" s="87">
        <v>8.5841998307696379</v>
      </c>
      <c r="O580" s="87">
        <v>0</v>
      </c>
      <c r="P580" s="87">
        <v>0</v>
      </c>
      <c r="Q580" s="87">
        <v>0</v>
      </c>
      <c r="R580" s="88">
        <v>0</v>
      </c>
      <c r="S580" s="89">
        <f t="shared" ref="S580:S599" si="255">SUM(L580:R580)</f>
        <v>43.851730727650406</v>
      </c>
      <c r="U580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135"/>
      <c r="AJ580" s="11"/>
      <c r="AK580" s="11"/>
      <c r="AL580" s="11"/>
    </row>
    <row r="581" spans="1:38" ht="15" customHeight="1">
      <c r="A581" s="27" t="s">
        <v>10</v>
      </c>
      <c r="B581" s="42">
        <v>8.4067698980773695</v>
      </c>
      <c r="C581" s="42">
        <v>0</v>
      </c>
      <c r="D581" s="42">
        <v>0</v>
      </c>
      <c r="E581" s="42">
        <v>0</v>
      </c>
      <c r="F581" s="411"/>
      <c r="G581" s="42">
        <v>0</v>
      </c>
      <c r="H581" s="43">
        <v>0</v>
      </c>
      <c r="I581" s="38">
        <f t="shared" si="254"/>
        <v>8.4067698980773695</v>
      </c>
      <c r="K581" s="75" t="s">
        <v>10</v>
      </c>
      <c r="L581" s="42">
        <v>8.4067698980773695</v>
      </c>
      <c r="M581" s="42">
        <v>0</v>
      </c>
      <c r="N581" s="42">
        <v>0</v>
      </c>
      <c r="O581" s="42">
        <v>0</v>
      </c>
      <c r="P581" s="42">
        <v>0</v>
      </c>
      <c r="Q581" s="42">
        <v>0</v>
      </c>
      <c r="R581" s="85">
        <v>0</v>
      </c>
      <c r="S581" s="86">
        <f t="shared" si="255"/>
        <v>8.4067698980773695</v>
      </c>
      <c r="U581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135"/>
      <c r="AJ581" s="11"/>
      <c r="AK581" s="11"/>
      <c r="AL581" s="11"/>
    </row>
    <row r="582" spans="1:38" ht="15" customHeight="1">
      <c r="A582" s="26" t="s">
        <v>56</v>
      </c>
      <c r="B582" s="39">
        <v>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254"/>
        <v>0</v>
      </c>
      <c r="K582" s="74" t="s">
        <v>56</v>
      </c>
      <c r="L582" s="87">
        <v>0</v>
      </c>
      <c r="M582" s="87">
        <v>0</v>
      </c>
      <c r="N582" s="87">
        <v>0</v>
      </c>
      <c r="O582" s="87">
        <v>0</v>
      </c>
      <c r="P582" s="87">
        <v>0</v>
      </c>
      <c r="Q582" s="87">
        <v>0</v>
      </c>
      <c r="R582" s="88">
        <v>0</v>
      </c>
      <c r="S582" s="89">
        <f t="shared" si="255"/>
        <v>0</v>
      </c>
      <c r="U582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135"/>
      <c r="AJ582" s="11"/>
      <c r="AK582" s="11"/>
      <c r="AL582" s="11"/>
    </row>
    <row r="583" spans="1:38" ht="15">
      <c r="A583" s="27" t="s">
        <v>16</v>
      </c>
      <c r="B583" s="42">
        <v>284.46545865335082</v>
      </c>
      <c r="C583" s="42">
        <v>34.455821504065028</v>
      </c>
      <c r="D583" s="42">
        <v>7.42943039819954</v>
      </c>
      <c r="E583" s="42">
        <v>16.56973934772909</v>
      </c>
      <c r="F583" s="411"/>
      <c r="G583" s="42">
        <v>0</v>
      </c>
      <c r="H583" s="43">
        <v>0</v>
      </c>
      <c r="I583" s="38">
        <f t="shared" si="254"/>
        <v>342.92044990334443</v>
      </c>
      <c r="K583" s="75" t="s">
        <v>16</v>
      </c>
      <c r="L583" s="42">
        <v>284.46545865335082</v>
      </c>
      <c r="M583" s="42">
        <v>34.455821504065028</v>
      </c>
      <c r="N583" s="42">
        <v>7.42943039819954</v>
      </c>
      <c r="O583" s="42">
        <v>16.56973934772909</v>
      </c>
      <c r="P583" s="42">
        <v>0</v>
      </c>
      <c r="Q583" s="42">
        <v>0</v>
      </c>
      <c r="R583" s="85">
        <v>0</v>
      </c>
      <c r="S583" s="86">
        <f t="shared" si="255"/>
        <v>342.92044990334443</v>
      </c>
      <c r="U583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135"/>
      <c r="AJ583" s="11"/>
      <c r="AK583" s="11"/>
      <c r="AL583" s="11"/>
    </row>
    <row r="584" spans="1:38" ht="15">
      <c r="A584" s="26" t="s">
        <v>70</v>
      </c>
      <c r="B584" s="39">
        <v>1191.122570604269</v>
      </c>
      <c r="C584" s="39">
        <v>18.076291403264374</v>
      </c>
      <c r="D584" s="39">
        <v>21.373362623930905</v>
      </c>
      <c r="E584" s="39">
        <v>0</v>
      </c>
      <c r="F584" s="411"/>
      <c r="G584" s="39">
        <v>0</v>
      </c>
      <c r="H584" s="40">
        <v>0</v>
      </c>
      <c r="I584" s="41">
        <f t="shared" si="254"/>
        <v>1230.5722246314642</v>
      </c>
      <c r="K584" s="74" t="s">
        <v>70</v>
      </c>
      <c r="L584" s="87">
        <v>1191.122570604269</v>
      </c>
      <c r="M584" s="87">
        <v>18.076291403264374</v>
      </c>
      <c r="N584" s="87">
        <v>21.373362623930905</v>
      </c>
      <c r="O584" s="87">
        <v>0</v>
      </c>
      <c r="P584" s="87">
        <v>0</v>
      </c>
      <c r="Q584" s="87">
        <v>0</v>
      </c>
      <c r="R584" s="88">
        <v>0</v>
      </c>
      <c r="S584" s="89">
        <f t="shared" si="255"/>
        <v>1230.5722246314642</v>
      </c>
      <c r="U584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135"/>
      <c r="AJ584" s="11"/>
      <c r="AK584" s="11"/>
      <c r="AL584" s="11"/>
    </row>
    <row r="585" spans="1:38" ht="15">
      <c r="A585" s="27" t="s">
        <v>58</v>
      </c>
      <c r="B585" s="42">
        <v>0</v>
      </c>
      <c r="C585" s="42">
        <v>0</v>
      </c>
      <c r="D585" s="42">
        <v>0.48575511043803993</v>
      </c>
      <c r="E585" s="42">
        <v>226.59730501757062</v>
      </c>
      <c r="F585" s="411"/>
      <c r="G585" s="42">
        <v>0</v>
      </c>
      <c r="H585" s="43">
        <v>0</v>
      </c>
      <c r="I585" s="38">
        <f t="shared" si="254"/>
        <v>227.08306012800867</v>
      </c>
      <c r="K585" s="75" t="s">
        <v>58</v>
      </c>
      <c r="L585" s="42">
        <v>0</v>
      </c>
      <c r="M585" s="42">
        <v>0</v>
      </c>
      <c r="N585" s="42">
        <v>0.48575511043803993</v>
      </c>
      <c r="O585" s="42">
        <v>226.59730501757062</v>
      </c>
      <c r="P585" s="42">
        <v>10903.50822302195</v>
      </c>
      <c r="Q585" s="42">
        <v>0</v>
      </c>
      <c r="R585" s="85">
        <v>0</v>
      </c>
      <c r="S585" s="86">
        <f t="shared" si="255"/>
        <v>11130.591283149959</v>
      </c>
      <c r="U585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135"/>
      <c r="AJ585" s="11"/>
      <c r="AK585" s="11"/>
      <c r="AL585" s="11"/>
    </row>
    <row r="586" spans="1:38" ht="15">
      <c r="A586" s="26" t="s">
        <v>12</v>
      </c>
      <c r="B586" s="39">
        <v>0</v>
      </c>
      <c r="C586" s="39">
        <v>0</v>
      </c>
      <c r="D586" s="39">
        <v>7.9918083377934435E-2</v>
      </c>
      <c r="E586" s="39">
        <v>2.3366056850419232</v>
      </c>
      <c r="F586" s="411"/>
      <c r="G586" s="39">
        <v>0</v>
      </c>
      <c r="H586" s="40">
        <v>0</v>
      </c>
      <c r="I586" s="41">
        <f t="shared" si="254"/>
        <v>2.4165237684198577</v>
      </c>
      <c r="K586" s="74" t="s">
        <v>12</v>
      </c>
      <c r="L586" s="87">
        <v>0</v>
      </c>
      <c r="M586" s="87">
        <v>0</v>
      </c>
      <c r="N586" s="87">
        <v>7.9918083377934435E-2</v>
      </c>
      <c r="O586" s="87">
        <v>2.3366056850419232</v>
      </c>
      <c r="P586" s="87">
        <v>775.98260769779893</v>
      </c>
      <c r="Q586" s="87">
        <v>0</v>
      </c>
      <c r="R586" s="88">
        <v>0</v>
      </c>
      <c r="S586" s="89">
        <f t="shared" si="255"/>
        <v>778.39913146621882</v>
      </c>
      <c r="U586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135"/>
      <c r="AJ586" s="11"/>
      <c r="AK586" s="11"/>
      <c r="AL586" s="11"/>
    </row>
    <row r="587" spans="1:38" ht="15">
      <c r="A587" s="27" t="s">
        <v>59</v>
      </c>
      <c r="B587" s="42">
        <v>0</v>
      </c>
      <c r="C587" s="42">
        <v>0</v>
      </c>
      <c r="D587" s="42">
        <v>0</v>
      </c>
      <c r="E587" s="42">
        <v>0</v>
      </c>
      <c r="F587" s="411"/>
      <c r="G587" s="42">
        <v>0</v>
      </c>
      <c r="H587" s="43">
        <v>0</v>
      </c>
      <c r="I587" s="38">
        <f t="shared" si="254"/>
        <v>0</v>
      </c>
      <c r="K587" s="75" t="s">
        <v>59</v>
      </c>
      <c r="L587" s="42">
        <v>0</v>
      </c>
      <c r="M587" s="42">
        <v>0</v>
      </c>
      <c r="N587" s="42">
        <v>0</v>
      </c>
      <c r="O587" s="42">
        <v>0</v>
      </c>
      <c r="P587" s="42">
        <v>3.8916207794605984</v>
      </c>
      <c r="Q587" s="42">
        <v>0</v>
      </c>
      <c r="R587" s="85">
        <v>0</v>
      </c>
      <c r="S587" s="86">
        <f t="shared" si="255"/>
        <v>3.8916207794605984</v>
      </c>
      <c r="U587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135"/>
      <c r="AJ587" s="11"/>
      <c r="AK587" s="11"/>
      <c r="AL587" s="11"/>
    </row>
    <row r="588" spans="1:38" ht="15">
      <c r="A588" s="26" t="s">
        <v>17</v>
      </c>
      <c r="B588" s="39">
        <v>123.29348545389645</v>
      </c>
      <c r="C588" s="39">
        <v>0.66804043927552148</v>
      </c>
      <c r="D588" s="39">
        <v>15.647966552884721</v>
      </c>
      <c r="E588" s="39">
        <v>2.1330888848716771</v>
      </c>
      <c r="F588" s="411"/>
      <c r="G588" s="39">
        <v>0</v>
      </c>
      <c r="H588" s="40">
        <v>0</v>
      </c>
      <c r="I588" s="41">
        <f t="shared" si="254"/>
        <v>141.74258133092837</v>
      </c>
      <c r="K588" s="74" t="s">
        <v>17</v>
      </c>
      <c r="L588" s="87">
        <v>123.29348545389645</v>
      </c>
      <c r="M588" s="87">
        <v>0.66804043927552148</v>
      </c>
      <c r="N588" s="87">
        <v>15.647966552884721</v>
      </c>
      <c r="O588" s="87">
        <v>2.1330888848716771</v>
      </c>
      <c r="P588" s="87">
        <v>0.83247824443999996</v>
      </c>
      <c r="Q588" s="87">
        <v>0</v>
      </c>
      <c r="R588" s="88">
        <v>0</v>
      </c>
      <c r="S588" s="89">
        <f t="shared" si="255"/>
        <v>142.57505957536839</v>
      </c>
      <c r="U588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135"/>
      <c r="AJ588" s="11"/>
      <c r="AK588" s="11"/>
      <c r="AL588" s="11"/>
    </row>
    <row r="589" spans="1:38" ht="15">
      <c r="A589" s="27" t="s">
        <v>139</v>
      </c>
      <c r="B589" s="42">
        <v>2966.3303189851808</v>
      </c>
      <c r="C589" s="42">
        <v>467.45445403419149</v>
      </c>
      <c r="D589" s="42">
        <v>91.168201835172255</v>
      </c>
      <c r="E589" s="42">
        <v>71.787613283113316</v>
      </c>
      <c r="F589" s="411"/>
      <c r="G589" s="42">
        <v>0</v>
      </c>
      <c r="H589" s="43">
        <v>0</v>
      </c>
      <c r="I589" s="38">
        <f t="shared" si="254"/>
        <v>3596.7405881376581</v>
      </c>
      <c r="K589" s="75" t="s">
        <v>139</v>
      </c>
      <c r="L589" s="42">
        <v>2966.3303189851808</v>
      </c>
      <c r="M589" s="42">
        <v>467.45445403419149</v>
      </c>
      <c r="N589" s="42">
        <v>91.168201835172255</v>
      </c>
      <c r="O589" s="42">
        <v>71.787613283113316</v>
      </c>
      <c r="P589" s="42">
        <v>0</v>
      </c>
      <c r="Q589" s="42">
        <v>0</v>
      </c>
      <c r="R589" s="85">
        <v>0</v>
      </c>
      <c r="S589" s="86">
        <f t="shared" si="255"/>
        <v>3596.7405881376581</v>
      </c>
      <c r="U58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135"/>
      <c r="AJ589" s="11"/>
      <c r="AK589" s="11"/>
      <c r="AL589" s="11"/>
    </row>
    <row r="590" spans="1:38" ht="15">
      <c r="A590" s="26" t="s">
        <v>25</v>
      </c>
      <c r="B590" s="39">
        <v>2411.323548500598</v>
      </c>
      <c r="C590" s="39">
        <v>0</v>
      </c>
      <c r="D590" s="39">
        <v>5318.2453994694015</v>
      </c>
      <c r="E590" s="39">
        <v>1171.9467110018893</v>
      </c>
      <c r="F590" s="411"/>
      <c r="G590" s="39">
        <v>3643.6007373790726</v>
      </c>
      <c r="H590" s="40">
        <v>0.94854968573740528</v>
      </c>
      <c r="I590" s="41">
        <f t="shared" si="254"/>
        <v>12546.064946036699</v>
      </c>
      <c r="K590" s="74" t="s">
        <v>25</v>
      </c>
      <c r="L590" s="87">
        <v>2411.323548500598</v>
      </c>
      <c r="M590" s="87">
        <v>0</v>
      </c>
      <c r="N590" s="87">
        <v>5318.2453994694015</v>
      </c>
      <c r="O590" s="87">
        <v>1171.9467110018893</v>
      </c>
      <c r="P590" s="87">
        <v>2422.013724227133</v>
      </c>
      <c r="Q590" s="87">
        <v>3643.6007373790726</v>
      </c>
      <c r="R590" s="88">
        <v>0.94854968573740528</v>
      </c>
      <c r="S590" s="89">
        <f t="shared" si="255"/>
        <v>14968.078670263831</v>
      </c>
      <c r="U590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135"/>
      <c r="AJ590" s="11"/>
      <c r="AK590" s="11"/>
      <c r="AL590" s="11"/>
    </row>
    <row r="591" spans="1:38" ht="15">
      <c r="A591" s="27" t="s">
        <v>24</v>
      </c>
      <c r="B591" s="42">
        <v>10658.977578003773</v>
      </c>
      <c r="C591" s="42">
        <v>67.576015705214687</v>
      </c>
      <c r="D591" s="42">
        <v>0</v>
      </c>
      <c r="E591" s="42">
        <v>0</v>
      </c>
      <c r="F591" s="411"/>
      <c r="G591" s="42">
        <v>0</v>
      </c>
      <c r="H591" s="43">
        <v>0</v>
      </c>
      <c r="I591" s="38">
        <f t="shared" si="254"/>
        <v>10726.553593708988</v>
      </c>
      <c r="K591" s="75" t="s">
        <v>24</v>
      </c>
      <c r="L591" s="42">
        <v>10658.977578003773</v>
      </c>
      <c r="M591" s="42">
        <v>67.576015705214687</v>
      </c>
      <c r="N591" s="42">
        <v>0</v>
      </c>
      <c r="O591" s="42">
        <v>0</v>
      </c>
      <c r="P591" s="42">
        <v>0</v>
      </c>
      <c r="Q591" s="42">
        <v>0</v>
      </c>
      <c r="R591" s="85">
        <v>0</v>
      </c>
      <c r="S591" s="86">
        <f t="shared" si="255"/>
        <v>10726.553593708988</v>
      </c>
      <c r="U591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135"/>
      <c r="AJ591" s="11"/>
      <c r="AK591" s="11"/>
      <c r="AL591" s="11"/>
    </row>
    <row r="592" spans="1:38" ht="15">
      <c r="A592" s="26" t="s">
        <v>60</v>
      </c>
      <c r="B592" s="39">
        <v>98.70195242024478</v>
      </c>
      <c r="C592" s="39">
        <v>0</v>
      </c>
      <c r="D592" s="39">
        <v>17.546300579755222</v>
      </c>
      <c r="E592" s="39">
        <v>0</v>
      </c>
      <c r="F592" s="411"/>
      <c r="G592" s="39">
        <v>0</v>
      </c>
      <c r="H592" s="40">
        <v>0</v>
      </c>
      <c r="I592" s="41">
        <f t="shared" si="254"/>
        <v>116.24825300000001</v>
      </c>
      <c r="K592" s="74" t="s">
        <v>60</v>
      </c>
      <c r="L592" s="87">
        <v>98.70195242024478</v>
      </c>
      <c r="M592" s="87">
        <v>0</v>
      </c>
      <c r="N592" s="87">
        <v>17.546300579755222</v>
      </c>
      <c r="O592" s="87">
        <v>0</v>
      </c>
      <c r="P592" s="87">
        <v>0</v>
      </c>
      <c r="Q592" s="87">
        <v>0</v>
      </c>
      <c r="R592" s="88">
        <v>0</v>
      </c>
      <c r="S592" s="89">
        <f t="shared" si="255"/>
        <v>116.24825300000001</v>
      </c>
      <c r="U592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135"/>
      <c r="AJ592" s="11"/>
      <c r="AK592" s="11"/>
      <c r="AL592" s="11"/>
    </row>
    <row r="593" spans="1:38" ht="15">
      <c r="A593" s="27" t="s">
        <v>22</v>
      </c>
      <c r="B593" s="42">
        <v>566.1698159662111</v>
      </c>
      <c r="C593" s="42">
        <v>0</v>
      </c>
      <c r="D593" s="42">
        <v>34.920911603688218</v>
      </c>
      <c r="E593" s="42">
        <v>0</v>
      </c>
      <c r="F593" s="411"/>
      <c r="G593" s="42">
        <v>0</v>
      </c>
      <c r="H593" s="43">
        <v>0</v>
      </c>
      <c r="I593" s="38">
        <f t="shared" si="254"/>
        <v>601.09072756989929</v>
      </c>
      <c r="K593" s="75" t="s">
        <v>22</v>
      </c>
      <c r="L593" s="42">
        <v>566.1698159662111</v>
      </c>
      <c r="M593" s="42">
        <v>0</v>
      </c>
      <c r="N593" s="42">
        <v>34.920911603688218</v>
      </c>
      <c r="O593" s="42">
        <v>0</v>
      </c>
      <c r="P593" s="42">
        <v>531.49788128521391</v>
      </c>
      <c r="Q593" s="42">
        <v>0</v>
      </c>
      <c r="R593" s="85">
        <v>0</v>
      </c>
      <c r="S593" s="86">
        <f t="shared" si="255"/>
        <v>1132.5886088551133</v>
      </c>
      <c r="U593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135"/>
      <c r="AJ593" s="11"/>
      <c r="AK593" s="11"/>
      <c r="AL593" s="11"/>
    </row>
    <row r="594" spans="1:38" ht="15">
      <c r="A594" s="26" t="s">
        <v>21</v>
      </c>
      <c r="B594" s="39">
        <v>15.917063072138538</v>
      </c>
      <c r="C594" s="39">
        <v>0</v>
      </c>
      <c r="D594" s="39">
        <v>0.29408775663470121</v>
      </c>
      <c r="E594" s="39">
        <v>0</v>
      </c>
      <c r="F594" s="411"/>
      <c r="G594" s="39">
        <v>0</v>
      </c>
      <c r="H594" s="40">
        <v>0</v>
      </c>
      <c r="I594" s="41">
        <f t="shared" si="254"/>
        <v>16.211150828773238</v>
      </c>
      <c r="K594" s="74" t="s">
        <v>21</v>
      </c>
      <c r="L594" s="87">
        <v>15.917063072138538</v>
      </c>
      <c r="M594" s="87">
        <v>0</v>
      </c>
      <c r="N594" s="87">
        <v>0.29408775663470121</v>
      </c>
      <c r="O594" s="87">
        <v>0</v>
      </c>
      <c r="P594" s="87">
        <v>0</v>
      </c>
      <c r="Q594" s="87">
        <v>0</v>
      </c>
      <c r="R594" s="88">
        <v>0</v>
      </c>
      <c r="S594" s="89">
        <f t="shared" si="255"/>
        <v>16.211150828773238</v>
      </c>
      <c r="U594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135"/>
      <c r="AJ594" s="11"/>
      <c r="AK594" s="11"/>
      <c r="AL594" s="11"/>
    </row>
    <row r="595" spans="1:38" ht="15">
      <c r="A595" s="28" t="s">
        <v>64</v>
      </c>
      <c r="B595" s="42">
        <v>140.6509527415237</v>
      </c>
      <c r="C595" s="42">
        <v>0</v>
      </c>
      <c r="D595" s="42">
        <v>0</v>
      </c>
      <c r="E595" s="42">
        <v>0</v>
      </c>
      <c r="F595" s="411"/>
      <c r="G595" s="42">
        <v>0</v>
      </c>
      <c r="H595" s="43">
        <v>0</v>
      </c>
      <c r="I595" s="38">
        <f t="shared" si="254"/>
        <v>140.6509527415237</v>
      </c>
      <c r="K595" s="76" t="s">
        <v>64</v>
      </c>
      <c r="L595" s="42">
        <v>140.6509527415237</v>
      </c>
      <c r="M595" s="42">
        <v>0</v>
      </c>
      <c r="N595" s="42">
        <v>0</v>
      </c>
      <c r="O595" s="42">
        <v>0</v>
      </c>
      <c r="P595" s="42">
        <v>0</v>
      </c>
      <c r="Q595" s="42">
        <v>0</v>
      </c>
      <c r="R595" s="85">
        <v>0</v>
      </c>
      <c r="S595" s="86">
        <f t="shared" si="255"/>
        <v>140.6509527415237</v>
      </c>
      <c r="U595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135"/>
      <c r="AJ595" s="11"/>
      <c r="AK595" s="11"/>
      <c r="AL595" s="11"/>
    </row>
    <row r="596" spans="1:38">
      <c r="A596" s="56" t="s">
        <v>23</v>
      </c>
      <c r="B596" s="60">
        <v>140.6509527415237</v>
      </c>
      <c r="C596" s="60">
        <v>0</v>
      </c>
      <c r="D596" s="60">
        <v>0</v>
      </c>
      <c r="E596" s="60">
        <v>0</v>
      </c>
      <c r="F596" s="411"/>
      <c r="G596" s="60">
        <v>0</v>
      </c>
      <c r="H596" s="61">
        <v>0</v>
      </c>
      <c r="I596" s="62">
        <f t="shared" si="254"/>
        <v>140.6509527415237</v>
      </c>
      <c r="K596" s="77" t="s">
        <v>23</v>
      </c>
      <c r="L596" s="90">
        <v>140.6509527415237</v>
      </c>
      <c r="M596" s="90">
        <v>0</v>
      </c>
      <c r="N596" s="90">
        <v>0</v>
      </c>
      <c r="O596" s="90">
        <v>0</v>
      </c>
      <c r="P596" s="90">
        <v>0</v>
      </c>
      <c r="Q596" s="90">
        <v>0</v>
      </c>
      <c r="R596" s="91">
        <v>0</v>
      </c>
      <c r="S596" s="92">
        <f t="shared" si="255"/>
        <v>140.6509527415237</v>
      </c>
      <c r="U596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135"/>
      <c r="AJ596" s="11"/>
      <c r="AK596" s="11"/>
      <c r="AL596" s="11"/>
    </row>
    <row r="597" spans="1:38">
      <c r="A597" s="57" t="s">
        <v>19</v>
      </c>
      <c r="B597" s="63">
        <v>0</v>
      </c>
      <c r="C597" s="63">
        <v>0</v>
      </c>
      <c r="D597" s="63">
        <v>0</v>
      </c>
      <c r="E597" s="63">
        <v>0</v>
      </c>
      <c r="F597" s="411"/>
      <c r="G597" s="63">
        <v>0</v>
      </c>
      <c r="H597" s="64">
        <v>0</v>
      </c>
      <c r="I597" s="65">
        <f t="shared" si="254"/>
        <v>0</v>
      </c>
      <c r="K597" s="78" t="s">
        <v>19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93">
        <v>0</v>
      </c>
      <c r="S597" s="94">
        <f t="shared" si="255"/>
        <v>0</v>
      </c>
      <c r="U597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135"/>
      <c r="AJ597" s="11"/>
      <c r="AK597" s="11"/>
      <c r="AL597" s="11"/>
    </row>
    <row r="598" spans="1:38">
      <c r="A598" s="56" t="s">
        <v>20</v>
      </c>
      <c r="B598" s="60">
        <v>0</v>
      </c>
      <c r="C598" s="60">
        <v>0</v>
      </c>
      <c r="D598" s="60">
        <v>0</v>
      </c>
      <c r="E598" s="60">
        <v>0</v>
      </c>
      <c r="F598" s="411"/>
      <c r="G598" s="60">
        <v>0</v>
      </c>
      <c r="H598" s="61">
        <v>0</v>
      </c>
      <c r="I598" s="62">
        <f t="shared" si="254"/>
        <v>0</v>
      </c>
      <c r="K598" s="77" t="s">
        <v>20</v>
      </c>
      <c r="L598" s="90">
        <v>0</v>
      </c>
      <c r="M598" s="90">
        <v>0</v>
      </c>
      <c r="N598" s="90">
        <v>0</v>
      </c>
      <c r="O598" s="90">
        <v>0</v>
      </c>
      <c r="P598" s="90">
        <v>0</v>
      </c>
      <c r="Q598" s="90">
        <v>0</v>
      </c>
      <c r="R598" s="91">
        <v>0</v>
      </c>
      <c r="S598" s="92">
        <f t="shared" si="255"/>
        <v>0</v>
      </c>
      <c r="U598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135"/>
      <c r="AJ598" s="11"/>
      <c r="AK598" s="11"/>
      <c r="AL598" s="11"/>
    </row>
    <row r="599" spans="1:38" ht="15" thickBot="1">
      <c r="A599" s="58" t="s">
        <v>11</v>
      </c>
      <c r="B599" s="52">
        <v>0</v>
      </c>
      <c r="C599" s="52">
        <v>0</v>
      </c>
      <c r="D599" s="52">
        <v>0</v>
      </c>
      <c r="E599" s="52">
        <v>0</v>
      </c>
      <c r="F599" s="412"/>
      <c r="G599" s="52">
        <v>0</v>
      </c>
      <c r="H599" s="66">
        <v>0</v>
      </c>
      <c r="I599" s="67">
        <f t="shared" si="254"/>
        <v>0</v>
      </c>
      <c r="K599" s="79" t="s">
        <v>11</v>
      </c>
      <c r="L599" s="52">
        <v>0</v>
      </c>
      <c r="M599" s="52">
        <v>0</v>
      </c>
      <c r="N599" s="52">
        <v>0</v>
      </c>
      <c r="O599" s="52">
        <v>0</v>
      </c>
      <c r="P599" s="52">
        <v>0</v>
      </c>
      <c r="Q599" s="52">
        <v>0</v>
      </c>
      <c r="R599" s="95">
        <v>0</v>
      </c>
      <c r="S599" s="96">
        <f t="shared" si="255"/>
        <v>0</v>
      </c>
      <c r="U59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135"/>
      <c r="AJ599" s="11"/>
      <c r="AK599" s="11"/>
      <c r="AL599" s="11"/>
    </row>
    <row r="600" spans="1:38" ht="15">
      <c r="A600" s="33" t="s">
        <v>26</v>
      </c>
      <c r="B600" s="68">
        <f>SUM(B579:B595)</f>
        <v>18502.847578881145</v>
      </c>
      <c r="C600" s="68">
        <f t="shared" ref="C600:I600" si="256">SUM(C579:C595)</f>
        <v>588.23062308601106</v>
      </c>
      <c r="D600" s="68">
        <f t="shared" si="256"/>
        <v>5516.1989136286393</v>
      </c>
      <c r="E600" s="68">
        <f t="shared" si="256"/>
        <v>1491.371063220216</v>
      </c>
      <c r="F600" s="68">
        <f t="shared" si="256"/>
        <v>0</v>
      </c>
      <c r="G600" s="68">
        <f t="shared" si="256"/>
        <v>3643.6007373790726</v>
      </c>
      <c r="H600" s="69">
        <f t="shared" si="256"/>
        <v>0.94854968573740528</v>
      </c>
      <c r="I600" s="38">
        <f t="shared" si="256"/>
        <v>29743.197465880825</v>
      </c>
      <c r="K600" s="80" t="s">
        <v>26</v>
      </c>
      <c r="L600" s="68">
        <f>SUM(L579:L595)</f>
        <v>18502.847578881145</v>
      </c>
      <c r="M600" s="68">
        <f t="shared" ref="M600:S600" si="257">SUM(M579:M595)</f>
        <v>588.23062308601106</v>
      </c>
      <c r="N600" s="68">
        <f t="shared" si="257"/>
        <v>5516.1989136286393</v>
      </c>
      <c r="O600" s="68">
        <f t="shared" si="257"/>
        <v>1491.371063220216</v>
      </c>
      <c r="P600" s="68">
        <f t="shared" si="257"/>
        <v>14638.086154873105</v>
      </c>
      <c r="Q600" s="68">
        <f t="shared" si="257"/>
        <v>3643.6007373790726</v>
      </c>
      <c r="R600" s="69">
        <f t="shared" si="257"/>
        <v>0.94854968573740528</v>
      </c>
      <c r="S600" s="97">
        <f t="shared" si="257"/>
        <v>44381.283620753922</v>
      </c>
      <c r="U600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135"/>
      <c r="AJ600" s="11"/>
      <c r="AK600" s="11"/>
      <c r="AL600" s="11"/>
    </row>
    <row r="601" spans="1:38" s="9" customFormat="1" ht="15.75" thickBot="1">
      <c r="A601" s="59" t="s">
        <v>88</v>
      </c>
      <c r="B601" s="47">
        <f>IF($I600=0,"-",B600/$I600)</f>
        <v>0.62208670066848826</v>
      </c>
      <c r="C601" s="47">
        <f t="shared" ref="C601:H601" si="258">IF($I600=0,"-",C600/$I600)</f>
        <v>1.9776980056054341E-2</v>
      </c>
      <c r="D601" s="47">
        <f t="shared" si="258"/>
        <v>0.18546085772911305</v>
      </c>
      <c r="E601" s="47">
        <f t="shared" si="258"/>
        <v>5.0141584976901209E-2</v>
      </c>
      <c r="F601" s="47">
        <f t="shared" si="258"/>
        <v>0</v>
      </c>
      <c r="G601" s="47">
        <f t="shared" si="258"/>
        <v>0.12250198525423298</v>
      </c>
      <c r="H601" s="70">
        <f t="shared" si="258"/>
        <v>3.189131520999081E-5</v>
      </c>
      <c r="I601" s="48">
        <f>SUM(B601:H601)</f>
        <v>0.99999999999999978</v>
      </c>
      <c r="J601" s="1"/>
      <c r="K601" s="81" t="s">
        <v>88</v>
      </c>
      <c r="L601" s="98">
        <f>IF($S600=0,"-",L600/$S600)</f>
        <v>0.41690654414124917</v>
      </c>
      <c r="M601" s="98">
        <f t="shared" ref="M601:R601" si="259">IF($S600=0,"-",M600/$S600)</f>
        <v>1.3254024559373899E-2</v>
      </c>
      <c r="N601" s="98">
        <f t="shared" si="259"/>
        <v>0.12429110795364899</v>
      </c>
      <c r="O601" s="98">
        <f t="shared" si="259"/>
        <v>3.3603603626345083E-2</v>
      </c>
      <c r="P601" s="98">
        <f t="shared" si="259"/>
        <v>0.3298256598425181</v>
      </c>
      <c r="Q601" s="98">
        <f t="shared" si="259"/>
        <v>8.2097687135737188E-2</v>
      </c>
      <c r="R601" s="99">
        <f t="shared" si="259"/>
        <v>2.1372741127609862E-5</v>
      </c>
      <c r="S601" s="100">
        <f>SUM(L601:R601)</f>
        <v>1</v>
      </c>
      <c r="T601" s="1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10"/>
      <c r="AK601" s="8"/>
      <c r="AL601" s="8"/>
    </row>
    <row r="602" spans="1:38" ht="15" thickBot="1">
      <c r="A602" s="31"/>
      <c r="B602" s="31"/>
      <c r="C602" s="31"/>
      <c r="D602" s="31"/>
      <c r="E602" s="31"/>
      <c r="F602" s="31"/>
      <c r="G602" s="31"/>
      <c r="H602" s="31"/>
      <c r="I602" s="31"/>
      <c r="K602" s="31"/>
      <c r="L602" s="31"/>
      <c r="M602" s="31"/>
      <c r="N602" s="31"/>
      <c r="O602" s="31"/>
      <c r="P602" s="31"/>
      <c r="Q602" s="31"/>
      <c r="R602" s="31"/>
      <c r="S602" s="31"/>
      <c r="U602" s="113"/>
      <c r="V602" s="49"/>
      <c r="W602" s="49"/>
      <c r="X602" s="49"/>
      <c r="Y602" s="49"/>
      <c r="Z602" s="49"/>
      <c r="AA602" s="141"/>
      <c r="AB602" s="49"/>
      <c r="AC602" s="141"/>
      <c r="AD602" s="141"/>
      <c r="AE602" s="141"/>
      <c r="AF602" s="141"/>
      <c r="AG602" s="141"/>
      <c r="AH602" s="141"/>
      <c r="AI602" s="142"/>
    </row>
    <row r="603" spans="1:38" ht="28.5">
      <c r="A603" s="457" t="s">
        <v>50</v>
      </c>
      <c r="B603" s="34" t="s">
        <v>0</v>
      </c>
      <c r="C603" s="34" t="s">
        <v>28</v>
      </c>
      <c r="D603" s="34" t="s">
        <v>29</v>
      </c>
      <c r="E603" s="34" t="s">
        <v>30</v>
      </c>
      <c r="F603" s="34" t="s">
        <v>27</v>
      </c>
      <c r="G603" s="34" t="s">
        <v>4</v>
      </c>
      <c r="H603" s="34" t="s">
        <v>5</v>
      </c>
      <c r="I603" s="35" t="s">
        <v>6</v>
      </c>
      <c r="K603" s="395" t="s">
        <v>50</v>
      </c>
      <c r="L603" s="83" t="s">
        <v>0</v>
      </c>
      <c r="M603" s="83" t="s">
        <v>28</v>
      </c>
      <c r="N603" s="83" t="s">
        <v>29</v>
      </c>
      <c r="O603" s="83" t="s">
        <v>30</v>
      </c>
      <c r="P603" s="83" t="s">
        <v>27</v>
      </c>
      <c r="Q603" s="83" t="s">
        <v>4</v>
      </c>
      <c r="R603" s="83" t="s">
        <v>5</v>
      </c>
      <c r="S603" s="84" t="s">
        <v>6</v>
      </c>
      <c r="U603" s="461" t="s">
        <v>50</v>
      </c>
      <c r="V603" s="115" t="s">
        <v>78</v>
      </c>
      <c r="W603" s="115" t="s">
        <v>65</v>
      </c>
      <c r="X603" s="115" t="s">
        <v>72</v>
      </c>
      <c r="Y603" s="115" t="s">
        <v>79</v>
      </c>
      <c r="Z603" s="115" t="s">
        <v>80</v>
      </c>
      <c r="AA603" s="115" t="s">
        <v>73</v>
      </c>
      <c r="AB603" s="115" t="s">
        <v>81</v>
      </c>
      <c r="AC603" s="115" t="s">
        <v>82</v>
      </c>
      <c r="AD603" s="115" t="s">
        <v>68</v>
      </c>
      <c r="AE603" s="143" t="s">
        <v>27</v>
      </c>
      <c r="AF603" s="144" t="s">
        <v>63</v>
      </c>
      <c r="AG603" s="145"/>
      <c r="AH603"/>
      <c r="AI603"/>
    </row>
    <row r="604" spans="1:38" ht="15" customHeight="1">
      <c r="A604" s="458" t="s">
        <v>50</v>
      </c>
      <c r="B604" s="392" t="s">
        <v>69</v>
      </c>
      <c r="C604" s="393"/>
      <c r="D604" s="393"/>
      <c r="E604" s="393"/>
      <c r="F604" s="393"/>
      <c r="G604" s="393"/>
      <c r="H604" s="393"/>
      <c r="I604" s="394"/>
      <c r="K604" s="396" t="s">
        <v>50</v>
      </c>
      <c r="L604" s="389" t="s">
        <v>69</v>
      </c>
      <c r="M604" s="390"/>
      <c r="N604" s="390"/>
      <c r="O604" s="390"/>
      <c r="P604" s="390"/>
      <c r="Q604" s="390"/>
      <c r="R604" s="390"/>
      <c r="S604" s="391"/>
      <c r="U604" s="462" t="s">
        <v>50</v>
      </c>
      <c r="V604" s="463" t="s">
        <v>69</v>
      </c>
      <c r="W604" s="464"/>
      <c r="X604" s="464"/>
      <c r="Y604" s="464"/>
      <c r="Z604" s="464"/>
      <c r="AA604" s="464"/>
      <c r="AB604" s="464"/>
      <c r="AC604" s="464"/>
      <c r="AD604" s="464"/>
      <c r="AE604" s="464"/>
      <c r="AF604" s="465"/>
      <c r="AG604" s="146"/>
      <c r="AH604"/>
      <c r="AI604"/>
    </row>
    <row r="605" spans="1:38" ht="15">
      <c r="A605" s="25" t="s">
        <v>7</v>
      </c>
      <c r="B605" s="36">
        <v>8.7677082724039241</v>
      </c>
      <c r="C605" s="36">
        <v>0</v>
      </c>
      <c r="D605" s="36">
        <v>0</v>
      </c>
      <c r="E605" s="36">
        <v>0</v>
      </c>
      <c r="F605" s="410"/>
      <c r="G605" s="36">
        <v>0</v>
      </c>
      <c r="H605" s="37">
        <v>0</v>
      </c>
      <c r="I605" s="38">
        <f>SUM(B605:H605)</f>
        <v>8.7677082724039241</v>
      </c>
      <c r="K605" s="82" t="s">
        <v>7</v>
      </c>
      <c r="L605" s="36">
        <v>8.7677082724039241</v>
      </c>
      <c r="M605" s="36">
        <v>0</v>
      </c>
      <c r="N605" s="36">
        <v>0</v>
      </c>
      <c r="O605" s="36">
        <v>0</v>
      </c>
      <c r="P605" s="36">
        <v>0</v>
      </c>
      <c r="Q605" s="36">
        <v>0</v>
      </c>
      <c r="R605" s="101">
        <v>0</v>
      </c>
      <c r="S605" s="102">
        <f>SUM(L605:R605)</f>
        <v>8.7677082724039241</v>
      </c>
      <c r="U605" s="103" t="s">
        <v>7</v>
      </c>
      <c r="V605" s="117">
        <v>8.7677082724039241</v>
      </c>
      <c r="W605" s="117">
        <v>0</v>
      </c>
      <c r="X605" s="117">
        <v>0</v>
      </c>
      <c r="Y605" s="117">
        <v>0</v>
      </c>
      <c r="Z605" s="117">
        <v>0</v>
      </c>
      <c r="AA605" s="117">
        <v>0</v>
      </c>
      <c r="AB605" s="117">
        <v>0</v>
      </c>
      <c r="AC605" s="117">
        <v>0</v>
      </c>
      <c r="AD605" s="119">
        <v>0</v>
      </c>
      <c r="AE605" s="119">
        <f t="shared" ref="AE605:AE610" si="260">+P605</f>
        <v>0</v>
      </c>
      <c r="AF605" s="120">
        <f t="shared" ref="AF605:AF625" si="261">SUM(V605:AE605)</f>
        <v>8.7677082724039241</v>
      </c>
      <c r="AG605" s="147" t="str">
        <f>+IF(ABS(S605-AF605)&gt;0.01,S605-AF605,"")</f>
        <v/>
      </c>
      <c r="AH605"/>
      <c r="AI605"/>
    </row>
    <row r="606" spans="1:38" ht="15">
      <c r="A606" s="26" t="s">
        <v>8</v>
      </c>
      <c r="B606" s="39">
        <v>7.3132921897951855</v>
      </c>
      <c r="C606" s="39">
        <v>0</v>
      </c>
      <c r="D606" s="39">
        <v>0</v>
      </c>
      <c r="E606" s="39">
        <v>0</v>
      </c>
      <c r="F606" s="411"/>
      <c r="G606" s="39">
        <v>0</v>
      </c>
      <c r="H606" s="40">
        <v>0</v>
      </c>
      <c r="I606" s="41">
        <f t="shared" ref="I606:I625" si="262">SUM(B606:H606)</f>
        <v>7.3132921897951855</v>
      </c>
      <c r="K606" s="74" t="s">
        <v>8</v>
      </c>
      <c r="L606" s="87">
        <v>7.3132921897951855</v>
      </c>
      <c r="M606" s="87">
        <v>0</v>
      </c>
      <c r="N606" s="87">
        <v>0</v>
      </c>
      <c r="O606" s="87">
        <v>0</v>
      </c>
      <c r="P606" s="87">
        <v>0</v>
      </c>
      <c r="Q606" s="87">
        <v>0</v>
      </c>
      <c r="R606" s="88">
        <v>0</v>
      </c>
      <c r="S606" s="89">
        <f t="shared" ref="S606:S625" si="263">SUM(L606:R606)</f>
        <v>7.3132921897951855</v>
      </c>
      <c r="U606" s="104" t="s">
        <v>8</v>
      </c>
      <c r="V606" s="121">
        <v>7.3132921897951855</v>
      </c>
      <c r="W606" s="121">
        <v>0</v>
      </c>
      <c r="X606" s="121">
        <v>0</v>
      </c>
      <c r="Y606" s="121">
        <v>0</v>
      </c>
      <c r="Z606" s="121">
        <v>0</v>
      </c>
      <c r="AA606" s="121">
        <v>0</v>
      </c>
      <c r="AB606" s="121">
        <v>0</v>
      </c>
      <c r="AC606" s="121">
        <v>0</v>
      </c>
      <c r="AD606" s="121">
        <v>0</v>
      </c>
      <c r="AE606" s="121">
        <f t="shared" si="260"/>
        <v>0</v>
      </c>
      <c r="AF606" s="123">
        <f t="shared" si="261"/>
        <v>7.3132921897951855</v>
      </c>
      <c r="AG606" s="147" t="str">
        <f t="shared" ref="AG606:AG626" si="264">+IF(ABS(S606-AF606)&gt;0.01,S606-AF606,"")</f>
        <v/>
      </c>
      <c r="AH606"/>
      <c r="AI606"/>
    </row>
    <row r="607" spans="1:38" ht="15" customHeight="1">
      <c r="A607" s="27" t="s">
        <v>10</v>
      </c>
      <c r="B607" s="42">
        <v>21.882666679308571</v>
      </c>
      <c r="C607" s="42">
        <v>0</v>
      </c>
      <c r="D607" s="42">
        <v>0</v>
      </c>
      <c r="E607" s="42">
        <v>0</v>
      </c>
      <c r="F607" s="411"/>
      <c r="G607" s="42">
        <v>0</v>
      </c>
      <c r="H607" s="43">
        <v>0</v>
      </c>
      <c r="I607" s="38">
        <f t="shared" si="262"/>
        <v>21.882666679308571</v>
      </c>
      <c r="K607" s="75" t="s">
        <v>10</v>
      </c>
      <c r="L607" s="42">
        <v>21.882666679308571</v>
      </c>
      <c r="M607" s="42">
        <v>0</v>
      </c>
      <c r="N607" s="42">
        <v>0</v>
      </c>
      <c r="O607" s="42">
        <v>0</v>
      </c>
      <c r="P607" s="42">
        <v>0</v>
      </c>
      <c r="Q607" s="42">
        <v>0</v>
      </c>
      <c r="R607" s="85">
        <v>0</v>
      </c>
      <c r="S607" s="86">
        <f t="shared" si="263"/>
        <v>21.882666679308571</v>
      </c>
      <c r="U607" s="287" t="s">
        <v>10</v>
      </c>
      <c r="V607" s="117">
        <v>21.882666679308571</v>
      </c>
      <c r="W607" s="117">
        <v>0</v>
      </c>
      <c r="X607" s="117">
        <v>0</v>
      </c>
      <c r="Y607" s="117">
        <v>0</v>
      </c>
      <c r="Z607" s="117">
        <v>0</v>
      </c>
      <c r="AA607" s="117">
        <v>0</v>
      </c>
      <c r="AB607" s="117">
        <v>0</v>
      </c>
      <c r="AC607" s="117">
        <v>0</v>
      </c>
      <c r="AD607" s="119">
        <v>0</v>
      </c>
      <c r="AE607" s="119">
        <f t="shared" si="260"/>
        <v>0</v>
      </c>
      <c r="AF607" s="120">
        <f t="shared" si="261"/>
        <v>21.882666679308571</v>
      </c>
      <c r="AG607" s="147" t="str">
        <f t="shared" si="264"/>
        <v/>
      </c>
      <c r="AH607"/>
      <c r="AI607"/>
    </row>
    <row r="608" spans="1:38" ht="15" customHeight="1">
      <c r="A608" s="26" t="s">
        <v>56</v>
      </c>
      <c r="B608" s="39">
        <v>0</v>
      </c>
      <c r="C608" s="39">
        <v>0</v>
      </c>
      <c r="D608" s="39">
        <v>0</v>
      </c>
      <c r="E608" s="39">
        <v>0</v>
      </c>
      <c r="F608" s="411"/>
      <c r="G608" s="39">
        <v>0</v>
      </c>
      <c r="H608" s="40">
        <v>0</v>
      </c>
      <c r="I608" s="41">
        <f t="shared" si="262"/>
        <v>0</v>
      </c>
      <c r="K608" s="74" t="s">
        <v>56</v>
      </c>
      <c r="L608" s="87">
        <v>0</v>
      </c>
      <c r="M608" s="87">
        <v>0</v>
      </c>
      <c r="N608" s="87">
        <v>0</v>
      </c>
      <c r="O608" s="87">
        <v>0</v>
      </c>
      <c r="P608" s="87">
        <v>0</v>
      </c>
      <c r="Q608" s="87">
        <v>0</v>
      </c>
      <c r="R608" s="88">
        <v>0</v>
      </c>
      <c r="S608" s="89">
        <f t="shared" si="263"/>
        <v>0</v>
      </c>
      <c r="U608" s="104" t="s">
        <v>56</v>
      </c>
      <c r="V608" s="121">
        <v>0</v>
      </c>
      <c r="W608" s="121">
        <v>0</v>
      </c>
      <c r="X608" s="121">
        <v>0</v>
      </c>
      <c r="Y608" s="121">
        <v>0</v>
      </c>
      <c r="Z608" s="121">
        <v>0</v>
      </c>
      <c r="AA608" s="121">
        <v>0</v>
      </c>
      <c r="AB608" s="121">
        <v>0</v>
      </c>
      <c r="AC608" s="121">
        <v>0</v>
      </c>
      <c r="AD608" s="121">
        <v>0</v>
      </c>
      <c r="AE608" s="121">
        <f t="shared" si="260"/>
        <v>0</v>
      </c>
      <c r="AF608" s="123">
        <f t="shared" si="261"/>
        <v>0</v>
      </c>
      <c r="AG608" s="147" t="str">
        <f t="shared" si="264"/>
        <v/>
      </c>
      <c r="AH608"/>
      <c r="AI608"/>
    </row>
    <row r="609" spans="1:35" ht="15">
      <c r="A609" s="27" t="s">
        <v>16</v>
      </c>
      <c r="B609" s="42">
        <v>79.78386671879673</v>
      </c>
      <c r="C609" s="42">
        <v>0</v>
      </c>
      <c r="D609" s="42">
        <v>9.3586558076882334</v>
      </c>
      <c r="E609" s="42">
        <v>0</v>
      </c>
      <c r="F609" s="411"/>
      <c r="G609" s="42">
        <v>0</v>
      </c>
      <c r="H609" s="43">
        <v>0</v>
      </c>
      <c r="I609" s="38">
        <f t="shared" si="262"/>
        <v>89.142522526484967</v>
      </c>
      <c r="K609" s="75" t="s">
        <v>16</v>
      </c>
      <c r="L609" s="42">
        <v>79.78386671879673</v>
      </c>
      <c r="M609" s="42">
        <v>0</v>
      </c>
      <c r="N609" s="42">
        <v>9.3586558076882334</v>
      </c>
      <c r="O609" s="42">
        <v>0</v>
      </c>
      <c r="P609" s="42">
        <v>0</v>
      </c>
      <c r="Q609" s="42">
        <v>0</v>
      </c>
      <c r="R609" s="85">
        <v>0</v>
      </c>
      <c r="S609" s="86">
        <f t="shared" si="263"/>
        <v>89.142522526484967</v>
      </c>
      <c r="U609" s="287" t="s">
        <v>16</v>
      </c>
      <c r="V609" s="117">
        <v>79.78386671879673</v>
      </c>
      <c r="W609" s="117">
        <v>9.3586558076882334</v>
      </c>
      <c r="X609" s="117">
        <v>0</v>
      </c>
      <c r="Y609" s="117">
        <v>0</v>
      </c>
      <c r="Z609" s="117">
        <v>0</v>
      </c>
      <c r="AA609" s="117">
        <v>0</v>
      </c>
      <c r="AB609" s="117">
        <v>0</v>
      </c>
      <c r="AC609" s="117">
        <v>0</v>
      </c>
      <c r="AD609" s="119">
        <v>0</v>
      </c>
      <c r="AE609" s="119">
        <f t="shared" si="260"/>
        <v>0</v>
      </c>
      <c r="AF609" s="120">
        <f t="shared" si="261"/>
        <v>89.142522526484967</v>
      </c>
      <c r="AG609" s="147" t="str">
        <f t="shared" si="264"/>
        <v/>
      </c>
      <c r="AH609"/>
      <c r="AI609"/>
    </row>
    <row r="610" spans="1:35" ht="15">
      <c r="A610" s="26" t="s">
        <v>70</v>
      </c>
      <c r="B610" s="39">
        <v>1203.5204402448478</v>
      </c>
      <c r="C610" s="39">
        <v>0</v>
      </c>
      <c r="D610" s="39">
        <v>141.17307196287283</v>
      </c>
      <c r="E610" s="39">
        <v>0</v>
      </c>
      <c r="F610" s="411"/>
      <c r="G610" s="39">
        <v>0</v>
      </c>
      <c r="H610" s="40">
        <v>0</v>
      </c>
      <c r="I610" s="41">
        <f t="shared" si="262"/>
        <v>1344.6935122077207</v>
      </c>
      <c r="K610" s="74" t="s">
        <v>70</v>
      </c>
      <c r="L610" s="87">
        <v>1203.5204402448478</v>
      </c>
      <c r="M610" s="87">
        <v>0</v>
      </c>
      <c r="N610" s="87">
        <v>141.17307196287283</v>
      </c>
      <c r="O610" s="87">
        <v>0</v>
      </c>
      <c r="P610" s="87">
        <v>0</v>
      </c>
      <c r="Q610" s="87">
        <v>0</v>
      </c>
      <c r="R610" s="88">
        <v>0</v>
      </c>
      <c r="S610" s="89">
        <f t="shared" si="263"/>
        <v>1344.6935122077207</v>
      </c>
      <c r="U610" s="104" t="s">
        <v>15</v>
      </c>
      <c r="V610" s="121">
        <v>1203.5204402448478</v>
      </c>
      <c r="W610" s="121">
        <v>141.17307196287283</v>
      </c>
      <c r="X610" s="121">
        <v>0</v>
      </c>
      <c r="Y610" s="121">
        <v>0</v>
      </c>
      <c r="Z610" s="121">
        <v>0</v>
      </c>
      <c r="AA610" s="121">
        <v>0</v>
      </c>
      <c r="AB610" s="121">
        <v>0</v>
      </c>
      <c r="AC610" s="121">
        <v>0</v>
      </c>
      <c r="AD610" s="121">
        <v>0</v>
      </c>
      <c r="AE610" s="121">
        <f t="shared" si="260"/>
        <v>0</v>
      </c>
      <c r="AF610" s="123">
        <f t="shared" si="261"/>
        <v>1344.6935122077207</v>
      </c>
      <c r="AG610" s="147" t="str">
        <f t="shared" si="264"/>
        <v/>
      </c>
      <c r="AH610"/>
      <c r="AI610"/>
    </row>
    <row r="611" spans="1:35" ht="15">
      <c r="A611" s="27" t="s">
        <v>58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262"/>
        <v>0</v>
      </c>
      <c r="K611" s="75" t="s">
        <v>58</v>
      </c>
      <c r="L611" s="42">
        <v>0</v>
      </c>
      <c r="M611" s="42">
        <v>0</v>
      </c>
      <c r="N611" s="42">
        <v>0</v>
      </c>
      <c r="O611" s="42">
        <v>0</v>
      </c>
      <c r="P611" s="42">
        <v>9686.0892045375076</v>
      </c>
      <c r="Q611" s="42">
        <v>0</v>
      </c>
      <c r="R611" s="85">
        <v>0</v>
      </c>
      <c r="S611" s="86">
        <f t="shared" si="263"/>
        <v>9686.0892045375076</v>
      </c>
      <c r="U611" s="288" t="s">
        <v>58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v>0</v>
      </c>
      <c r="AE611" s="117">
        <f>+P611</f>
        <v>9686.0892045375076</v>
      </c>
      <c r="AF611" s="148">
        <f t="shared" si="261"/>
        <v>9686.0892045375076</v>
      </c>
      <c r="AG611" s="147" t="str">
        <f t="shared" si="264"/>
        <v/>
      </c>
      <c r="AH611"/>
      <c r="AI611"/>
    </row>
    <row r="612" spans="1:35" ht="15">
      <c r="A612" s="26" t="s">
        <v>12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 t="shared" si="262"/>
        <v>0</v>
      </c>
      <c r="K612" s="74" t="s">
        <v>12</v>
      </c>
      <c r="L612" s="87">
        <v>0</v>
      </c>
      <c r="M612" s="87">
        <v>0</v>
      </c>
      <c r="N612" s="87">
        <v>0</v>
      </c>
      <c r="O612" s="87">
        <v>0</v>
      </c>
      <c r="P612" s="87">
        <v>7973.3809361718413</v>
      </c>
      <c r="Q612" s="87">
        <v>0</v>
      </c>
      <c r="R612" s="88">
        <v>0</v>
      </c>
      <c r="S612" s="89">
        <f t="shared" si="263"/>
        <v>7973.3809361718413</v>
      </c>
      <c r="U612" s="104" t="s">
        <v>12</v>
      </c>
      <c r="V612" s="121">
        <v>0</v>
      </c>
      <c r="W612" s="121">
        <v>0</v>
      </c>
      <c r="X612" s="121">
        <v>0</v>
      </c>
      <c r="Y612" s="121">
        <v>0</v>
      </c>
      <c r="Z612" s="121">
        <v>0</v>
      </c>
      <c r="AA612" s="121">
        <v>0</v>
      </c>
      <c r="AB612" s="121">
        <v>0</v>
      </c>
      <c r="AC612" s="121">
        <v>0</v>
      </c>
      <c r="AD612" s="121">
        <v>0</v>
      </c>
      <c r="AE612" s="121">
        <f t="shared" ref="AE612:AE625" si="265">+P612</f>
        <v>7973.3809361718413</v>
      </c>
      <c r="AF612" s="123">
        <f t="shared" si="261"/>
        <v>7973.3809361718413</v>
      </c>
      <c r="AG612" s="147" t="str">
        <f t="shared" si="264"/>
        <v/>
      </c>
      <c r="AH612"/>
      <c r="AI612"/>
    </row>
    <row r="613" spans="1:35" ht="15">
      <c r="A613" s="27" t="s">
        <v>59</v>
      </c>
      <c r="B613" s="42">
        <v>0</v>
      </c>
      <c r="C613" s="42">
        <v>0</v>
      </c>
      <c r="D613" s="42">
        <v>0</v>
      </c>
      <c r="E613" s="42">
        <v>0</v>
      </c>
      <c r="F613" s="411"/>
      <c r="G613" s="42">
        <v>0</v>
      </c>
      <c r="H613" s="43">
        <v>0</v>
      </c>
      <c r="I613" s="38">
        <f t="shared" si="262"/>
        <v>0</v>
      </c>
      <c r="K613" s="75" t="s">
        <v>59</v>
      </c>
      <c r="L613" s="42">
        <v>0</v>
      </c>
      <c r="M613" s="42">
        <v>0</v>
      </c>
      <c r="N613" s="42">
        <v>0</v>
      </c>
      <c r="O613" s="42">
        <v>0</v>
      </c>
      <c r="P613" s="42">
        <v>0</v>
      </c>
      <c r="Q613" s="42">
        <v>0</v>
      </c>
      <c r="R613" s="85">
        <v>0</v>
      </c>
      <c r="S613" s="86">
        <f t="shared" si="263"/>
        <v>0</v>
      </c>
      <c r="U613" s="289" t="s">
        <v>59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v>0</v>
      </c>
      <c r="AC613" s="117">
        <v>0</v>
      </c>
      <c r="AD613" s="117">
        <v>0</v>
      </c>
      <c r="AE613" s="117">
        <f t="shared" si="265"/>
        <v>0</v>
      </c>
      <c r="AF613" s="148">
        <f t="shared" si="261"/>
        <v>0</v>
      </c>
      <c r="AG613" s="147" t="str">
        <f t="shared" si="264"/>
        <v/>
      </c>
      <c r="AH613"/>
      <c r="AI613"/>
    </row>
    <row r="614" spans="1:35" ht="15">
      <c r="A614" s="26" t="s">
        <v>17</v>
      </c>
      <c r="B614" s="39">
        <v>34.705706324513429</v>
      </c>
      <c r="C614" s="39">
        <v>0</v>
      </c>
      <c r="D614" s="39">
        <v>6.3179469116330518</v>
      </c>
      <c r="E614" s="39">
        <v>0</v>
      </c>
      <c r="F614" s="411"/>
      <c r="G614" s="39">
        <v>0</v>
      </c>
      <c r="H614" s="40">
        <v>0</v>
      </c>
      <c r="I614" s="41">
        <f t="shared" si="262"/>
        <v>41.02365323614648</v>
      </c>
      <c r="K614" s="74" t="s">
        <v>17</v>
      </c>
      <c r="L614" s="87">
        <v>34.705706324513429</v>
      </c>
      <c r="M614" s="87">
        <v>0</v>
      </c>
      <c r="N614" s="87">
        <v>6.3179469116330518</v>
      </c>
      <c r="O614" s="87">
        <v>0</v>
      </c>
      <c r="P614" s="87">
        <v>0</v>
      </c>
      <c r="Q614" s="87">
        <v>0</v>
      </c>
      <c r="R614" s="88">
        <v>0</v>
      </c>
      <c r="S614" s="89">
        <f t="shared" si="263"/>
        <v>41.02365323614648</v>
      </c>
      <c r="U614" s="104" t="s">
        <v>17</v>
      </c>
      <c r="V614" s="121">
        <v>34.705706324513429</v>
      </c>
      <c r="W614" s="121">
        <v>4.433265532396744</v>
      </c>
      <c r="X614" s="121">
        <v>1.8846813792363077</v>
      </c>
      <c r="Y614" s="121">
        <v>0</v>
      </c>
      <c r="Z614" s="121">
        <v>0</v>
      </c>
      <c r="AA614" s="121">
        <v>0</v>
      </c>
      <c r="AB614" s="121">
        <v>0</v>
      </c>
      <c r="AC614" s="121">
        <v>0</v>
      </c>
      <c r="AD614" s="121">
        <v>0</v>
      </c>
      <c r="AE614" s="121">
        <f t="shared" si="265"/>
        <v>0</v>
      </c>
      <c r="AF614" s="123">
        <f t="shared" si="261"/>
        <v>41.02365323614648</v>
      </c>
      <c r="AG614" s="147" t="str">
        <f t="shared" si="264"/>
        <v/>
      </c>
      <c r="AH614"/>
      <c r="AI614"/>
    </row>
    <row r="615" spans="1:35" ht="15">
      <c r="A615" s="27" t="s">
        <v>139</v>
      </c>
      <c r="B615" s="42">
        <v>16137.567544166974</v>
      </c>
      <c r="C615" s="42">
        <v>0</v>
      </c>
      <c r="D615" s="42">
        <v>3334.1786547603028</v>
      </c>
      <c r="E615" s="42">
        <v>0</v>
      </c>
      <c r="F615" s="411"/>
      <c r="G615" s="42">
        <v>0</v>
      </c>
      <c r="H615" s="43">
        <v>0</v>
      </c>
      <c r="I615" s="38">
        <f t="shared" si="262"/>
        <v>19471.746198927278</v>
      </c>
      <c r="K615" s="75" t="s">
        <v>139</v>
      </c>
      <c r="L615" s="42">
        <v>16137.567544166974</v>
      </c>
      <c r="M615" s="42">
        <v>0</v>
      </c>
      <c r="N615" s="42">
        <v>3334.1786547603028</v>
      </c>
      <c r="O615" s="42">
        <v>0</v>
      </c>
      <c r="P615" s="42">
        <v>0</v>
      </c>
      <c r="Q615" s="42">
        <v>0</v>
      </c>
      <c r="R615" s="85">
        <v>0</v>
      </c>
      <c r="S615" s="86">
        <f t="shared" si="263"/>
        <v>19471.746198927278</v>
      </c>
      <c r="U615" s="105" t="s">
        <v>139</v>
      </c>
      <c r="V615" s="117">
        <v>16137.567544166974</v>
      </c>
      <c r="W615" s="117">
        <v>2969.1368224511807</v>
      </c>
      <c r="X615" s="117">
        <v>365.04183230912224</v>
      </c>
      <c r="Y615" s="117">
        <v>0</v>
      </c>
      <c r="Z615" s="117">
        <v>0</v>
      </c>
      <c r="AA615" s="117">
        <v>0</v>
      </c>
      <c r="AB615" s="117">
        <v>0</v>
      </c>
      <c r="AC615" s="117">
        <v>0</v>
      </c>
      <c r="AD615" s="117">
        <v>0</v>
      </c>
      <c r="AE615" s="117">
        <f t="shared" si="265"/>
        <v>0</v>
      </c>
      <c r="AF615" s="148">
        <f t="shared" si="261"/>
        <v>19471.746198927278</v>
      </c>
      <c r="AG615" s="147" t="str">
        <f t="shared" si="264"/>
        <v/>
      </c>
      <c r="AH615"/>
      <c r="AI615"/>
    </row>
    <row r="616" spans="1:35" ht="15">
      <c r="A616" s="26" t="s">
        <v>25</v>
      </c>
      <c r="B616" s="39">
        <v>1246.3166870688299</v>
      </c>
      <c r="C616" s="39">
        <v>0</v>
      </c>
      <c r="D616" s="39">
        <v>2210.842063867733</v>
      </c>
      <c r="E616" s="39">
        <v>4436.6710292736261</v>
      </c>
      <c r="F616" s="411"/>
      <c r="G616" s="39">
        <v>2456.3395377234724</v>
      </c>
      <c r="H616" s="40">
        <v>0</v>
      </c>
      <c r="I616" s="41">
        <f t="shared" si="262"/>
        <v>10350.169317933662</v>
      </c>
      <c r="K616" s="74" t="s">
        <v>25</v>
      </c>
      <c r="L616" s="87">
        <v>1246.3166870688299</v>
      </c>
      <c r="M616" s="87">
        <v>0</v>
      </c>
      <c r="N616" s="87">
        <v>2210.842063867733</v>
      </c>
      <c r="O616" s="87">
        <v>4436.6710292736261</v>
      </c>
      <c r="P616" s="87">
        <v>0</v>
      </c>
      <c r="Q616" s="87">
        <v>2456.3395377234724</v>
      </c>
      <c r="R616" s="88">
        <v>0</v>
      </c>
      <c r="S616" s="89">
        <f t="shared" si="263"/>
        <v>10350.169317933662</v>
      </c>
      <c r="U616" s="104" t="s">
        <v>25</v>
      </c>
      <c r="V616" s="121">
        <v>1246.3166870688299</v>
      </c>
      <c r="W616" s="121">
        <v>1200.921386869343</v>
      </c>
      <c r="X616" s="121">
        <v>1009.92067699839</v>
      </c>
      <c r="Y616" s="121">
        <v>1324.9825095721983</v>
      </c>
      <c r="Z616" s="121">
        <v>1205.0970059981212</v>
      </c>
      <c r="AA616" s="121">
        <v>446.93301717311004</v>
      </c>
      <c r="AB616" s="121">
        <v>1283.2263164932967</v>
      </c>
      <c r="AC616" s="121">
        <v>1173.1132212301757</v>
      </c>
      <c r="AD616" s="121">
        <v>1459.6584965301968</v>
      </c>
      <c r="AE616" s="121">
        <f t="shared" si="265"/>
        <v>0</v>
      </c>
      <c r="AF616" s="123">
        <f t="shared" si="261"/>
        <v>10350.169317933662</v>
      </c>
      <c r="AG616" s="147" t="str">
        <f t="shared" si="264"/>
        <v/>
      </c>
      <c r="AH616"/>
      <c r="AI616"/>
    </row>
    <row r="617" spans="1:35" ht="15">
      <c r="A617" s="27" t="s">
        <v>24</v>
      </c>
      <c r="B617" s="42">
        <v>5652.5925738511778</v>
      </c>
      <c r="C617" s="42">
        <v>0</v>
      </c>
      <c r="D617" s="42">
        <v>1761.6236471475152</v>
      </c>
      <c r="E617" s="42">
        <v>0</v>
      </c>
      <c r="F617" s="411"/>
      <c r="G617" s="42">
        <v>0</v>
      </c>
      <c r="H617" s="43">
        <v>0</v>
      </c>
      <c r="I617" s="38">
        <f t="shared" si="262"/>
        <v>7414.2162209986927</v>
      </c>
      <c r="K617" s="75" t="s">
        <v>24</v>
      </c>
      <c r="L617" s="42">
        <v>5652.5925738511778</v>
      </c>
      <c r="M617" s="42">
        <v>0</v>
      </c>
      <c r="N617" s="42">
        <v>1761.6236471475152</v>
      </c>
      <c r="O617" s="42">
        <v>0</v>
      </c>
      <c r="P617" s="42">
        <v>0</v>
      </c>
      <c r="Q617" s="42">
        <v>0</v>
      </c>
      <c r="R617" s="85">
        <v>0</v>
      </c>
      <c r="S617" s="86">
        <f t="shared" si="263"/>
        <v>7414.2162209986927</v>
      </c>
      <c r="U617" s="289" t="s">
        <v>24</v>
      </c>
      <c r="V617" s="117">
        <v>5652.5925738511778</v>
      </c>
      <c r="W617" s="117">
        <v>1761.6236471475152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v>0</v>
      </c>
      <c r="AD617" s="117">
        <v>0</v>
      </c>
      <c r="AE617" s="117">
        <f t="shared" si="265"/>
        <v>0</v>
      </c>
      <c r="AF617" s="148">
        <f t="shared" si="261"/>
        <v>7414.2162209986927</v>
      </c>
      <c r="AG617" s="147" t="str">
        <f t="shared" si="264"/>
        <v/>
      </c>
      <c r="AH617"/>
      <c r="AI617"/>
    </row>
    <row r="618" spans="1:35" ht="15">
      <c r="A618" s="26" t="s">
        <v>60</v>
      </c>
      <c r="B618" s="39">
        <v>746.18961087129128</v>
      </c>
      <c r="C618" s="39">
        <v>0</v>
      </c>
      <c r="D618" s="39">
        <v>2.692841220028086</v>
      </c>
      <c r="E618" s="39">
        <v>0</v>
      </c>
      <c r="F618" s="411"/>
      <c r="G618" s="39">
        <v>0</v>
      </c>
      <c r="H618" s="40">
        <v>0</v>
      </c>
      <c r="I618" s="41">
        <f t="shared" si="262"/>
        <v>748.88245209131935</v>
      </c>
      <c r="K618" s="74" t="s">
        <v>60</v>
      </c>
      <c r="L618" s="87">
        <v>746.18961087129128</v>
      </c>
      <c r="M618" s="87">
        <v>0</v>
      </c>
      <c r="N618" s="87">
        <v>2.692841220028086</v>
      </c>
      <c r="O618" s="87">
        <v>0</v>
      </c>
      <c r="P618" s="87">
        <v>0</v>
      </c>
      <c r="Q618" s="87">
        <v>0</v>
      </c>
      <c r="R618" s="88">
        <v>0</v>
      </c>
      <c r="S618" s="89">
        <f t="shared" si="263"/>
        <v>748.88245209131935</v>
      </c>
      <c r="U618" s="104" t="s">
        <v>60</v>
      </c>
      <c r="V618" s="121">
        <v>746.18961087129128</v>
      </c>
      <c r="W618" s="121">
        <v>2.5108853747265667</v>
      </c>
      <c r="X618" s="121">
        <v>0.18195584530151943</v>
      </c>
      <c r="Y618" s="121">
        <v>0</v>
      </c>
      <c r="Z618" s="121">
        <v>0</v>
      </c>
      <c r="AA618" s="121">
        <v>0</v>
      </c>
      <c r="AB618" s="121">
        <v>0</v>
      </c>
      <c r="AC618" s="121">
        <v>0</v>
      </c>
      <c r="AD618" s="121">
        <v>0</v>
      </c>
      <c r="AE618" s="121">
        <f t="shared" si="265"/>
        <v>0</v>
      </c>
      <c r="AF618" s="123">
        <f t="shared" si="261"/>
        <v>748.88245209131935</v>
      </c>
      <c r="AG618" s="147" t="str">
        <f t="shared" si="264"/>
        <v/>
      </c>
      <c r="AH618"/>
      <c r="AI618"/>
    </row>
    <row r="619" spans="1:35" ht="15">
      <c r="A619" s="27" t="s">
        <v>22</v>
      </c>
      <c r="B619" s="42">
        <v>173.88271383838861</v>
      </c>
      <c r="C619" s="42">
        <v>0</v>
      </c>
      <c r="D619" s="42">
        <v>14.413895538925589</v>
      </c>
      <c r="E619" s="42">
        <v>0</v>
      </c>
      <c r="F619" s="411"/>
      <c r="G619" s="42">
        <v>0</v>
      </c>
      <c r="H619" s="43">
        <v>0</v>
      </c>
      <c r="I619" s="38">
        <f t="shared" si="262"/>
        <v>188.29660937731421</v>
      </c>
      <c r="K619" s="75" t="s">
        <v>22</v>
      </c>
      <c r="L619" s="42">
        <v>173.88271383838861</v>
      </c>
      <c r="M619" s="42">
        <v>0</v>
      </c>
      <c r="N619" s="42">
        <v>14.413895538925589</v>
      </c>
      <c r="O619" s="42">
        <v>0</v>
      </c>
      <c r="P619" s="42">
        <v>690.6147609106215</v>
      </c>
      <c r="Q619" s="42">
        <v>0</v>
      </c>
      <c r="R619" s="85">
        <v>0</v>
      </c>
      <c r="S619" s="86">
        <f t="shared" si="263"/>
        <v>878.91137028793571</v>
      </c>
      <c r="U619" s="289" t="s">
        <v>22</v>
      </c>
      <c r="V619" s="117">
        <v>173.88271383838861</v>
      </c>
      <c r="W619" s="117">
        <v>14.413895538925589</v>
      </c>
      <c r="X619" s="117">
        <v>0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f t="shared" si="265"/>
        <v>690.6147609106215</v>
      </c>
      <c r="AF619" s="148">
        <f t="shared" si="261"/>
        <v>878.91137028793571</v>
      </c>
      <c r="AG619" s="147" t="str">
        <f t="shared" si="264"/>
        <v/>
      </c>
      <c r="AH619"/>
      <c r="AI619"/>
    </row>
    <row r="620" spans="1:35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262"/>
        <v>0</v>
      </c>
      <c r="K620" s="74" t="s">
        <v>21</v>
      </c>
      <c r="L620" s="87">
        <v>0</v>
      </c>
      <c r="M620" s="87">
        <v>0</v>
      </c>
      <c r="N620" s="87">
        <v>0</v>
      </c>
      <c r="O620" s="87">
        <v>0</v>
      </c>
      <c r="P620" s="87">
        <v>0</v>
      </c>
      <c r="Q620" s="87">
        <v>0</v>
      </c>
      <c r="R620" s="88">
        <v>0</v>
      </c>
      <c r="S620" s="89">
        <f t="shared" si="263"/>
        <v>0</v>
      </c>
      <c r="U620" s="104" t="s">
        <v>21</v>
      </c>
      <c r="V620" s="121">
        <v>0</v>
      </c>
      <c r="W620" s="121">
        <v>0</v>
      </c>
      <c r="X620" s="121">
        <v>0</v>
      </c>
      <c r="Y620" s="121">
        <v>0</v>
      </c>
      <c r="Z620" s="121">
        <v>0</v>
      </c>
      <c r="AA620" s="121">
        <v>0</v>
      </c>
      <c r="AB620" s="121">
        <v>0</v>
      </c>
      <c r="AC620" s="121">
        <v>0</v>
      </c>
      <c r="AD620" s="121">
        <v>0</v>
      </c>
      <c r="AE620" s="121">
        <f t="shared" si="265"/>
        <v>0</v>
      </c>
      <c r="AF620" s="123">
        <f t="shared" si="261"/>
        <v>0</v>
      </c>
      <c r="AG620" s="147" t="str">
        <f t="shared" si="264"/>
        <v/>
      </c>
      <c r="AH620"/>
      <c r="AI620"/>
    </row>
    <row r="621" spans="1:35" ht="15">
      <c r="A621" s="28" t="s">
        <v>64</v>
      </c>
      <c r="B621" s="42">
        <v>71.943100767650392</v>
      </c>
      <c r="C621" s="42">
        <v>0</v>
      </c>
      <c r="D621" s="42">
        <v>75.649834081170113</v>
      </c>
      <c r="E621" s="42">
        <v>0</v>
      </c>
      <c r="F621" s="411"/>
      <c r="G621" s="42">
        <v>0</v>
      </c>
      <c r="H621" s="43">
        <v>0</v>
      </c>
      <c r="I621" s="38">
        <f t="shared" si="262"/>
        <v>147.59293484882051</v>
      </c>
      <c r="K621" s="76" t="s">
        <v>64</v>
      </c>
      <c r="L621" s="42">
        <v>71.943100767650392</v>
      </c>
      <c r="M621" s="42">
        <v>0</v>
      </c>
      <c r="N621" s="42">
        <v>75.649834081170113</v>
      </c>
      <c r="O621" s="42">
        <v>0</v>
      </c>
      <c r="P621" s="42">
        <v>0</v>
      </c>
      <c r="Q621" s="42">
        <v>0</v>
      </c>
      <c r="R621" s="85">
        <v>0</v>
      </c>
      <c r="S621" s="86">
        <f t="shared" si="263"/>
        <v>147.59293484882051</v>
      </c>
      <c r="U621" s="290" t="s">
        <v>64</v>
      </c>
      <c r="V621" s="117">
        <v>71.943100767650392</v>
      </c>
      <c r="W621" s="117">
        <v>75.649834081170113</v>
      </c>
      <c r="X621" s="117">
        <v>0</v>
      </c>
      <c r="Y621" s="117">
        <v>0</v>
      </c>
      <c r="Z621" s="117">
        <v>0</v>
      </c>
      <c r="AA621" s="117">
        <v>0</v>
      </c>
      <c r="AB621" s="117">
        <v>0</v>
      </c>
      <c r="AC621" s="117">
        <v>0</v>
      </c>
      <c r="AD621" s="119">
        <v>0</v>
      </c>
      <c r="AE621" s="119">
        <f t="shared" si="265"/>
        <v>0</v>
      </c>
      <c r="AF621" s="120">
        <f t="shared" si="261"/>
        <v>147.59293484882051</v>
      </c>
      <c r="AG621" s="147" t="str">
        <f t="shared" si="264"/>
        <v/>
      </c>
      <c r="AH621"/>
      <c r="AI621"/>
    </row>
    <row r="622" spans="1:35" ht="15">
      <c r="A622" s="56" t="s">
        <v>23</v>
      </c>
      <c r="B622" s="60">
        <v>71.943100767650392</v>
      </c>
      <c r="C622" s="60">
        <v>0</v>
      </c>
      <c r="D622" s="60">
        <v>75.649834081170113</v>
      </c>
      <c r="E622" s="60">
        <v>0</v>
      </c>
      <c r="F622" s="411"/>
      <c r="G622" s="60">
        <v>0</v>
      </c>
      <c r="H622" s="61">
        <v>0</v>
      </c>
      <c r="I622" s="62">
        <f t="shared" si="262"/>
        <v>147.59293484882051</v>
      </c>
      <c r="K622" s="77" t="s">
        <v>23</v>
      </c>
      <c r="L622" s="90">
        <v>71.943100767650392</v>
      </c>
      <c r="M622" s="90">
        <v>0</v>
      </c>
      <c r="N622" s="90">
        <v>75.649834081170113</v>
      </c>
      <c r="O622" s="90">
        <v>0</v>
      </c>
      <c r="P622" s="90">
        <v>0</v>
      </c>
      <c r="Q622" s="90">
        <v>0</v>
      </c>
      <c r="R622" s="91">
        <v>0</v>
      </c>
      <c r="S622" s="92">
        <f t="shared" si="263"/>
        <v>147.59293484882051</v>
      </c>
      <c r="U622" s="291" t="s">
        <v>134</v>
      </c>
      <c r="V622" s="121">
        <v>71.943100767650392</v>
      </c>
      <c r="W622" s="121">
        <v>75.649834081170113</v>
      </c>
      <c r="X622" s="121">
        <v>0</v>
      </c>
      <c r="Y622" s="121">
        <v>0</v>
      </c>
      <c r="Z622" s="121">
        <v>0</v>
      </c>
      <c r="AA622" s="121">
        <v>0</v>
      </c>
      <c r="AB622" s="121">
        <v>0</v>
      </c>
      <c r="AC622" s="121">
        <v>0</v>
      </c>
      <c r="AD622" s="121">
        <v>0</v>
      </c>
      <c r="AE622" s="121">
        <f t="shared" si="265"/>
        <v>0</v>
      </c>
      <c r="AF622" s="123">
        <f t="shared" si="261"/>
        <v>147.59293484882051</v>
      </c>
      <c r="AG622" s="149" t="str">
        <f t="shared" si="264"/>
        <v/>
      </c>
      <c r="AH622"/>
      <c r="AI622"/>
    </row>
    <row r="623" spans="1:35" ht="15">
      <c r="A623" s="57" t="s">
        <v>19</v>
      </c>
      <c r="B623" s="63">
        <v>0</v>
      </c>
      <c r="C623" s="63">
        <v>0</v>
      </c>
      <c r="D623" s="63">
        <v>0</v>
      </c>
      <c r="E623" s="63">
        <v>0</v>
      </c>
      <c r="F623" s="411"/>
      <c r="G623" s="63">
        <v>0</v>
      </c>
      <c r="H623" s="64">
        <v>0</v>
      </c>
      <c r="I623" s="65">
        <f t="shared" si="262"/>
        <v>0</v>
      </c>
      <c r="K623" s="78" t="s">
        <v>19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93">
        <v>0</v>
      </c>
      <c r="S623" s="94">
        <f t="shared" si="263"/>
        <v>0</v>
      </c>
      <c r="U623" s="292" t="s">
        <v>19</v>
      </c>
      <c r="V623" s="117">
        <v>0</v>
      </c>
      <c r="W623" s="117">
        <v>0</v>
      </c>
      <c r="X623" s="117">
        <v>0</v>
      </c>
      <c r="Y623" s="117">
        <v>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f t="shared" si="265"/>
        <v>0</v>
      </c>
      <c r="AF623" s="148">
        <f t="shared" si="261"/>
        <v>0</v>
      </c>
      <c r="AG623" s="149" t="str">
        <f t="shared" si="264"/>
        <v/>
      </c>
      <c r="AH623"/>
      <c r="AI623"/>
    </row>
    <row r="624" spans="1:35" ht="15">
      <c r="A624" s="56" t="s">
        <v>20</v>
      </c>
      <c r="B624" s="60">
        <v>0</v>
      </c>
      <c r="C624" s="60">
        <v>0</v>
      </c>
      <c r="D624" s="60">
        <v>0</v>
      </c>
      <c r="E624" s="60">
        <v>0</v>
      </c>
      <c r="F624" s="411"/>
      <c r="G624" s="60">
        <v>0</v>
      </c>
      <c r="H624" s="61">
        <v>0</v>
      </c>
      <c r="I624" s="62">
        <f t="shared" si="262"/>
        <v>0</v>
      </c>
      <c r="K624" s="77" t="s">
        <v>20</v>
      </c>
      <c r="L624" s="90">
        <v>0</v>
      </c>
      <c r="M624" s="90">
        <v>0</v>
      </c>
      <c r="N624" s="90">
        <v>0</v>
      </c>
      <c r="O624" s="90">
        <v>0</v>
      </c>
      <c r="P624" s="90">
        <v>0</v>
      </c>
      <c r="Q624" s="90">
        <v>0</v>
      </c>
      <c r="R624" s="91">
        <v>0</v>
      </c>
      <c r="S624" s="92">
        <f t="shared" si="263"/>
        <v>0</v>
      </c>
      <c r="U624" s="291" t="s">
        <v>135</v>
      </c>
      <c r="V624" s="121">
        <v>0</v>
      </c>
      <c r="W624" s="121">
        <v>0</v>
      </c>
      <c r="X624" s="121">
        <v>0</v>
      </c>
      <c r="Y624" s="121">
        <v>0</v>
      </c>
      <c r="Z624" s="121">
        <v>0</v>
      </c>
      <c r="AA624" s="121">
        <v>0</v>
      </c>
      <c r="AB624" s="121">
        <v>0</v>
      </c>
      <c r="AC624" s="121">
        <v>0</v>
      </c>
      <c r="AD624" s="121">
        <v>0</v>
      </c>
      <c r="AE624" s="121">
        <f t="shared" si="265"/>
        <v>0</v>
      </c>
      <c r="AF624" s="123">
        <f t="shared" si="261"/>
        <v>0</v>
      </c>
      <c r="AG624" s="149" t="str">
        <f t="shared" si="264"/>
        <v/>
      </c>
      <c r="AH624"/>
      <c r="AI624"/>
    </row>
    <row r="625" spans="1:42" ht="15.75" thickBot="1">
      <c r="A625" s="58" t="s">
        <v>11</v>
      </c>
      <c r="B625" s="52">
        <v>0</v>
      </c>
      <c r="C625" s="52">
        <v>0</v>
      </c>
      <c r="D625" s="52">
        <v>0</v>
      </c>
      <c r="E625" s="52">
        <v>0</v>
      </c>
      <c r="F625" s="412"/>
      <c r="G625" s="52">
        <v>0</v>
      </c>
      <c r="H625" s="66">
        <v>0</v>
      </c>
      <c r="I625" s="67">
        <f t="shared" si="262"/>
        <v>0</v>
      </c>
      <c r="K625" s="79" t="s">
        <v>11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95">
        <v>0</v>
      </c>
      <c r="S625" s="96">
        <f t="shared" si="263"/>
        <v>0</v>
      </c>
      <c r="U625" s="293" t="s">
        <v>11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v>0</v>
      </c>
      <c r="AD625" s="117">
        <v>0</v>
      </c>
      <c r="AE625" s="150">
        <f t="shared" si="265"/>
        <v>0</v>
      </c>
      <c r="AF625" s="148">
        <f t="shared" si="261"/>
        <v>0</v>
      </c>
      <c r="AG625" s="149" t="str">
        <f t="shared" si="264"/>
        <v/>
      </c>
      <c r="AH625"/>
      <c r="AI625"/>
    </row>
    <row r="626" spans="1:42" ht="15">
      <c r="A626" s="33" t="s">
        <v>26</v>
      </c>
      <c r="B626" s="68">
        <f>SUM(B605:B621)</f>
        <v>25384.465910993975</v>
      </c>
      <c r="C626" s="68">
        <f t="shared" ref="C626:I626" si="266">SUM(C605:C621)</f>
        <v>0</v>
      </c>
      <c r="D626" s="68">
        <f t="shared" si="266"/>
        <v>7556.2506112978681</v>
      </c>
      <c r="E626" s="68">
        <f t="shared" si="266"/>
        <v>4436.6710292736261</v>
      </c>
      <c r="F626" s="68">
        <f t="shared" si="266"/>
        <v>0</v>
      </c>
      <c r="G626" s="68">
        <f t="shared" si="266"/>
        <v>2456.3395377234724</v>
      </c>
      <c r="H626" s="69">
        <f t="shared" si="266"/>
        <v>0</v>
      </c>
      <c r="I626" s="38">
        <f t="shared" si="266"/>
        <v>39833.727089288943</v>
      </c>
      <c r="K626" s="80" t="s">
        <v>26</v>
      </c>
      <c r="L626" s="68">
        <f>SUM(L605:L621)</f>
        <v>25384.465910993975</v>
      </c>
      <c r="M626" s="68">
        <f t="shared" ref="M626:S626" si="267">SUM(M605:M621)</f>
        <v>0</v>
      </c>
      <c r="N626" s="68">
        <f t="shared" si="267"/>
        <v>7556.2506112978681</v>
      </c>
      <c r="O626" s="68">
        <f t="shared" si="267"/>
        <v>4436.6710292736261</v>
      </c>
      <c r="P626" s="68">
        <f t="shared" si="267"/>
        <v>18350.084901619972</v>
      </c>
      <c r="Q626" s="68">
        <f t="shared" si="267"/>
        <v>2456.3395377234724</v>
      </c>
      <c r="R626" s="69">
        <f t="shared" si="267"/>
        <v>0</v>
      </c>
      <c r="S626" s="97">
        <f t="shared" si="267"/>
        <v>58183.811990908907</v>
      </c>
      <c r="U626" s="109" t="s">
        <v>63</v>
      </c>
      <c r="V626" s="130">
        <f>SUM(V605:V621)</f>
        <v>25384.465910993975</v>
      </c>
      <c r="W626" s="130">
        <f t="shared" ref="W626:AE626" si="268">SUM(W605:W621)</f>
        <v>6179.2214647658193</v>
      </c>
      <c r="X626" s="130">
        <f t="shared" si="268"/>
        <v>1377.0291465320499</v>
      </c>
      <c r="Y626" s="130">
        <f t="shared" si="268"/>
        <v>1324.9825095721983</v>
      </c>
      <c r="Z626" s="130">
        <f t="shared" si="268"/>
        <v>1205.0970059981212</v>
      </c>
      <c r="AA626" s="130">
        <f t="shared" si="268"/>
        <v>446.93301717311004</v>
      </c>
      <c r="AB626" s="130">
        <f t="shared" si="268"/>
        <v>1283.2263164932967</v>
      </c>
      <c r="AC626" s="130">
        <f t="shared" si="268"/>
        <v>1173.1132212301757</v>
      </c>
      <c r="AD626" s="131">
        <f t="shared" si="268"/>
        <v>1459.6584965301968</v>
      </c>
      <c r="AE626" s="151">
        <f t="shared" si="268"/>
        <v>18350.084901619972</v>
      </c>
      <c r="AF626" s="132">
        <f>SUM(AF605:AF621)</f>
        <v>58183.811990908907</v>
      </c>
      <c r="AG626" s="152" t="str">
        <f t="shared" si="264"/>
        <v/>
      </c>
      <c r="AH626"/>
      <c r="AI626"/>
    </row>
    <row r="627" spans="1:42" ht="15" thickBot="1">
      <c r="A627" s="59" t="s">
        <v>88</v>
      </c>
      <c r="B627" s="47">
        <f>IF($I626=0,"-",B626/$I626)</f>
        <v>0.63726062725924815</v>
      </c>
      <c r="C627" s="47">
        <f t="shared" ref="C627:H627" si="269">IF($I626=0,"-",C626/$I626)</f>
        <v>0</v>
      </c>
      <c r="D627" s="47">
        <f t="shared" si="269"/>
        <v>0.18969479291657093</v>
      </c>
      <c r="E627" s="47">
        <f t="shared" si="269"/>
        <v>0.11137976166098254</v>
      </c>
      <c r="F627" s="47">
        <f t="shared" si="269"/>
        <v>0</v>
      </c>
      <c r="G627" s="47">
        <f t="shared" si="269"/>
        <v>6.1664818163198389E-2</v>
      </c>
      <c r="H627" s="70">
        <f t="shared" si="269"/>
        <v>0</v>
      </c>
      <c r="I627" s="48">
        <f>SUM(B627:H627)</f>
        <v>1</v>
      </c>
      <c r="K627" s="81" t="s">
        <v>88</v>
      </c>
      <c r="L627" s="98">
        <f>IF($S626=0,"-",L626/$S626)</f>
        <v>0.43628055712403724</v>
      </c>
      <c r="M627" s="98">
        <f t="shared" ref="M627:R627" si="270">IF($S626=0,"-",M626/$S626)</f>
        <v>0</v>
      </c>
      <c r="N627" s="98">
        <f t="shared" si="270"/>
        <v>0.12986860696714947</v>
      </c>
      <c r="O627" s="98">
        <f t="shared" si="270"/>
        <v>7.6252670243861745E-2</v>
      </c>
      <c r="P627" s="98">
        <f t="shared" si="270"/>
        <v>0.31538127657375098</v>
      </c>
      <c r="Q627" s="98">
        <f t="shared" si="270"/>
        <v>4.2216889091200659E-2</v>
      </c>
      <c r="R627" s="99">
        <f t="shared" si="270"/>
        <v>0</v>
      </c>
      <c r="S627" s="100">
        <f>SUM(L627:R627)</f>
        <v>1</v>
      </c>
      <c r="U627" s="110" t="s">
        <v>88</v>
      </c>
      <c r="V627" s="133">
        <f>V626/$AF626</f>
        <v>0.43628055712403724</v>
      </c>
      <c r="W627" s="133">
        <f t="shared" ref="W627:AF627" si="271">W626/$AF626</f>
        <v>0.10620172954173764</v>
      </c>
      <c r="X627" s="133">
        <f t="shared" si="271"/>
        <v>2.3666877425411861E-2</v>
      </c>
      <c r="Y627" s="133">
        <f t="shared" si="271"/>
        <v>2.2772356506638374E-2</v>
      </c>
      <c r="Z627" s="133">
        <f t="shared" si="271"/>
        <v>2.0711895023076434E-2</v>
      </c>
      <c r="AA627" s="133">
        <f t="shared" si="271"/>
        <v>7.6813980019552917E-3</v>
      </c>
      <c r="AB627" s="133">
        <f t="shared" si="271"/>
        <v>2.2054696531292897E-2</v>
      </c>
      <c r="AC627" s="133">
        <f t="shared" si="271"/>
        <v>2.0162192559907761E-2</v>
      </c>
      <c r="AD627" s="133">
        <f t="shared" si="271"/>
        <v>2.5087020712191651E-2</v>
      </c>
      <c r="AE627" s="133">
        <f t="shared" si="271"/>
        <v>0.31538127657375098</v>
      </c>
      <c r="AF627" s="134">
        <f t="shared" si="271"/>
        <v>1</v>
      </c>
      <c r="AG627" s="153"/>
      <c r="AH627" s="23"/>
      <c r="AI627" s="23"/>
    </row>
    <row r="628" spans="1:42" s="9" customFormat="1" ht="15" thickBot="1">
      <c r="A628" s="31"/>
      <c r="B628" s="31"/>
      <c r="C628" s="31"/>
      <c r="D628" s="31"/>
      <c r="E628" s="31"/>
      <c r="F628" s="31"/>
      <c r="G628" s="31"/>
      <c r="H628" s="31"/>
      <c r="I628" s="31"/>
      <c r="J628" s="1"/>
      <c r="K628" s="31"/>
      <c r="L628" s="31"/>
      <c r="M628" s="31"/>
      <c r="N628" s="31"/>
      <c r="O628" s="31"/>
      <c r="P628" s="31"/>
      <c r="Q628" s="31"/>
      <c r="R628" s="31"/>
      <c r="S628" s="31"/>
      <c r="T628" s="1"/>
      <c r="U628" s="2"/>
      <c r="V628" s="2"/>
      <c r="W628" s="2"/>
      <c r="X628" s="2"/>
      <c r="Y628" s="2"/>
      <c r="Z628" s="2"/>
      <c r="AA628" s="11"/>
      <c r="AB628" s="2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</row>
    <row r="629" spans="1:42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  <c r="K629" s="395" t="s">
        <v>51</v>
      </c>
      <c r="L629" s="83" t="s">
        <v>0</v>
      </c>
      <c r="M629" s="83" t="s">
        <v>1</v>
      </c>
      <c r="N629" s="83" t="s">
        <v>2</v>
      </c>
      <c r="O629" s="83" t="s">
        <v>3</v>
      </c>
      <c r="P629" s="83" t="s">
        <v>27</v>
      </c>
      <c r="Q629" s="83" t="s">
        <v>4</v>
      </c>
      <c r="R629" s="83" t="s">
        <v>5</v>
      </c>
      <c r="S629" s="84" t="s">
        <v>6</v>
      </c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</row>
    <row r="630" spans="1:42" ht="15">
      <c r="A630" s="458" t="s">
        <v>51</v>
      </c>
      <c r="B630" s="392" t="s">
        <v>69</v>
      </c>
      <c r="C630" s="393"/>
      <c r="D630" s="393"/>
      <c r="E630" s="393"/>
      <c r="F630" s="393"/>
      <c r="G630" s="393"/>
      <c r="H630" s="393"/>
      <c r="I630" s="394"/>
      <c r="K630" s="396" t="s">
        <v>51</v>
      </c>
      <c r="L630" s="389" t="s">
        <v>69</v>
      </c>
      <c r="M630" s="390"/>
      <c r="N630" s="390"/>
      <c r="O630" s="390"/>
      <c r="P630" s="390"/>
      <c r="Q630" s="390"/>
      <c r="R630" s="390"/>
      <c r="S630" s="391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  <c r="AG630" s="11"/>
      <c r="AH630" s="11"/>
      <c r="AI630" s="11"/>
      <c r="AJ630" s="11"/>
      <c r="AK630" s="11"/>
      <c r="AL630" s="11"/>
    </row>
    <row r="631" spans="1:42" ht="15">
      <c r="A631" s="25" t="s">
        <v>7</v>
      </c>
      <c r="B631" s="36">
        <v>2.5299244666028311E-2</v>
      </c>
      <c r="C631" s="36">
        <v>0</v>
      </c>
      <c r="D631" s="36">
        <v>3.7988515692834686E-2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6.3287760358862993E-2</v>
      </c>
      <c r="K631" s="82" t="s">
        <v>7</v>
      </c>
      <c r="L631" s="36">
        <v>2.5299244666028311E-2</v>
      </c>
      <c r="M631" s="36">
        <v>0</v>
      </c>
      <c r="N631" s="36">
        <v>3.7988515692834686E-2</v>
      </c>
      <c r="O631" s="36">
        <v>0</v>
      </c>
      <c r="P631" s="36">
        <v>0</v>
      </c>
      <c r="Q631" s="36">
        <v>0</v>
      </c>
      <c r="R631" s="101">
        <v>0</v>
      </c>
      <c r="S631" s="102">
        <f>SUM(L631:R631)</f>
        <v>6.3287760358862993E-2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  <c r="AG631" s="11"/>
      <c r="AH631" s="11"/>
      <c r="AI631" s="11"/>
      <c r="AJ631" s="11"/>
      <c r="AK631" s="11"/>
      <c r="AL631" s="11"/>
    </row>
    <row r="632" spans="1:42" ht="15">
      <c r="A632" s="26" t="s">
        <v>8</v>
      </c>
      <c r="B632" s="39">
        <v>1.0911762032806085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1" si="272">SUM(B632:H632)</f>
        <v>1.0911762032806085</v>
      </c>
      <c r="K632" s="74" t="s">
        <v>8</v>
      </c>
      <c r="L632" s="87">
        <v>1.0911762032806085</v>
      </c>
      <c r="M632" s="87">
        <v>0</v>
      </c>
      <c r="N632" s="87">
        <v>0</v>
      </c>
      <c r="O632" s="87">
        <v>0</v>
      </c>
      <c r="P632" s="87">
        <v>0</v>
      </c>
      <c r="Q632" s="87">
        <v>0</v>
      </c>
      <c r="R632" s="88">
        <v>0</v>
      </c>
      <c r="S632" s="89">
        <f t="shared" ref="S632:S651" si="273">SUM(L632:R632)</f>
        <v>1.0911762032806085</v>
      </c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</row>
    <row r="633" spans="1:42" ht="15" customHeight="1">
      <c r="A633" s="27" t="s">
        <v>10</v>
      </c>
      <c r="B633" s="42">
        <v>0.50389630908545269</v>
      </c>
      <c r="C633" s="42">
        <v>0</v>
      </c>
      <c r="D633" s="42">
        <v>1.6142043331923827E-3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272"/>
        <v>0.50551051341864506</v>
      </c>
      <c r="K633" s="75" t="s">
        <v>10</v>
      </c>
      <c r="L633" s="42">
        <v>0.50389630908545269</v>
      </c>
      <c r="M633" s="42">
        <v>0</v>
      </c>
      <c r="N633" s="42">
        <v>1.6142043331923827E-3</v>
      </c>
      <c r="O633" s="42">
        <v>0</v>
      </c>
      <c r="P633" s="42">
        <v>0</v>
      </c>
      <c r="Q633" s="42">
        <v>0</v>
      </c>
      <c r="R633" s="85">
        <v>0</v>
      </c>
      <c r="S633" s="86">
        <f t="shared" si="273"/>
        <v>0.50551051341864506</v>
      </c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</row>
    <row r="634" spans="1:42" ht="15" customHeight="1">
      <c r="A634" s="26" t="s">
        <v>56</v>
      </c>
      <c r="B634" s="39">
        <v>0</v>
      </c>
      <c r="C634" s="39">
        <v>0</v>
      </c>
      <c r="D634" s="39">
        <v>0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272"/>
        <v>0</v>
      </c>
      <c r="K634" s="74" t="s">
        <v>56</v>
      </c>
      <c r="L634" s="87">
        <v>0</v>
      </c>
      <c r="M634" s="87">
        <v>0</v>
      </c>
      <c r="N634" s="87">
        <v>0</v>
      </c>
      <c r="O634" s="87">
        <v>0</v>
      </c>
      <c r="P634" s="87">
        <v>0</v>
      </c>
      <c r="Q634" s="87">
        <v>0</v>
      </c>
      <c r="R634" s="88">
        <v>0</v>
      </c>
      <c r="S634" s="89">
        <f t="shared" si="273"/>
        <v>0</v>
      </c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</row>
    <row r="635" spans="1:42" ht="15">
      <c r="A635" s="27" t="s">
        <v>16</v>
      </c>
      <c r="B635" s="42">
        <v>19.680789327098225</v>
      </c>
      <c r="C635" s="42">
        <v>8.5061605019792055E-2</v>
      </c>
      <c r="D635" s="42">
        <v>1.58587268666347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272"/>
        <v>21.351723618781488</v>
      </c>
      <c r="K635" s="75" t="s">
        <v>16</v>
      </c>
      <c r="L635" s="42">
        <v>19.680789327098225</v>
      </c>
      <c r="M635" s="42">
        <v>8.5061605019792055E-2</v>
      </c>
      <c r="N635" s="42">
        <v>1.58587268666347</v>
      </c>
      <c r="O635" s="42">
        <v>0</v>
      </c>
      <c r="P635" s="42">
        <v>0</v>
      </c>
      <c r="Q635" s="42">
        <v>0</v>
      </c>
      <c r="R635" s="85">
        <v>0</v>
      </c>
      <c r="S635" s="86">
        <f t="shared" si="273"/>
        <v>21.351723618781488</v>
      </c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</row>
    <row r="636" spans="1:42" ht="15">
      <c r="A636" s="26" t="s">
        <v>70</v>
      </c>
      <c r="B636" s="39">
        <v>1.3325080939754612</v>
      </c>
      <c r="C636" s="39">
        <v>3.0071784666645486E-2</v>
      </c>
      <c r="D636" s="39">
        <v>0</v>
      </c>
      <c r="E636" s="39">
        <v>0</v>
      </c>
      <c r="F636" s="39">
        <v>0</v>
      </c>
      <c r="G636" s="39">
        <v>0</v>
      </c>
      <c r="H636" s="40">
        <v>0</v>
      </c>
      <c r="I636" s="41">
        <f t="shared" si="272"/>
        <v>1.3625798786421066</v>
      </c>
      <c r="K636" s="74" t="s">
        <v>70</v>
      </c>
      <c r="L636" s="87">
        <v>1.3325080939754612</v>
      </c>
      <c r="M636" s="87">
        <v>3.0071784666645486E-2</v>
      </c>
      <c r="N636" s="87">
        <v>0</v>
      </c>
      <c r="O636" s="87">
        <v>0</v>
      </c>
      <c r="P636" s="87">
        <v>0</v>
      </c>
      <c r="Q636" s="87">
        <v>0</v>
      </c>
      <c r="R636" s="88">
        <v>0</v>
      </c>
      <c r="S636" s="89">
        <f t="shared" si="273"/>
        <v>1.3625798786421066</v>
      </c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</row>
    <row r="637" spans="1:42" ht="15">
      <c r="A637" s="27" t="s">
        <v>58</v>
      </c>
      <c r="B637" s="42">
        <v>0</v>
      </c>
      <c r="C637" s="42">
        <v>1.4451687012200396E-2</v>
      </c>
      <c r="D637" s="42">
        <v>0</v>
      </c>
      <c r="E637" s="42">
        <v>0.70142217769280557</v>
      </c>
      <c r="F637" s="42">
        <v>27.70111150521306</v>
      </c>
      <c r="G637" s="42">
        <v>0</v>
      </c>
      <c r="H637" s="43">
        <v>0</v>
      </c>
      <c r="I637" s="38">
        <f t="shared" si="272"/>
        <v>28.416985369918066</v>
      </c>
      <c r="K637" s="75" t="s">
        <v>58</v>
      </c>
      <c r="L637" s="42">
        <v>0</v>
      </c>
      <c r="M637" s="42">
        <v>1.4451687012200396E-2</v>
      </c>
      <c r="N637" s="42">
        <v>0</v>
      </c>
      <c r="O637" s="42">
        <v>0.70142217769280557</v>
      </c>
      <c r="P637" s="42">
        <v>27.70111150521306</v>
      </c>
      <c r="Q637" s="42">
        <v>0</v>
      </c>
      <c r="R637" s="85">
        <v>0</v>
      </c>
      <c r="S637" s="86">
        <f t="shared" si="273"/>
        <v>28.416985369918066</v>
      </c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</row>
    <row r="638" spans="1:42" ht="15">
      <c r="A638" s="26" t="s">
        <v>12</v>
      </c>
      <c r="B638" s="39">
        <v>0</v>
      </c>
      <c r="C638" s="39">
        <v>0</v>
      </c>
      <c r="D638" s="39">
        <v>0</v>
      </c>
      <c r="E638" s="39">
        <v>0.55902932728495935</v>
      </c>
      <c r="F638" s="39">
        <v>0</v>
      </c>
      <c r="G638" s="39">
        <v>0</v>
      </c>
      <c r="H638" s="40">
        <v>0</v>
      </c>
      <c r="I638" s="41">
        <f t="shared" si="272"/>
        <v>0.55902932728495935</v>
      </c>
      <c r="K638" s="74" t="s">
        <v>12</v>
      </c>
      <c r="L638" s="87">
        <v>0</v>
      </c>
      <c r="M638" s="87">
        <v>0</v>
      </c>
      <c r="N638" s="87">
        <v>0</v>
      </c>
      <c r="O638" s="87">
        <v>0.55902932728495935</v>
      </c>
      <c r="P638" s="87">
        <v>0</v>
      </c>
      <c r="Q638" s="87">
        <v>0</v>
      </c>
      <c r="R638" s="88">
        <v>0</v>
      </c>
      <c r="S638" s="89">
        <f t="shared" si="273"/>
        <v>0.55902932728495935</v>
      </c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</row>
    <row r="639" spans="1:42" ht="15">
      <c r="A639" s="27" t="s">
        <v>59</v>
      </c>
      <c r="B639" s="42">
        <v>0</v>
      </c>
      <c r="C639" s="42">
        <v>0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272"/>
        <v>0</v>
      </c>
      <c r="K639" s="75" t="s">
        <v>59</v>
      </c>
      <c r="L639" s="42">
        <v>0</v>
      </c>
      <c r="M639" s="42">
        <v>0</v>
      </c>
      <c r="N639" s="42">
        <v>0</v>
      </c>
      <c r="O639" s="42">
        <v>0</v>
      </c>
      <c r="P639" s="42">
        <v>0</v>
      </c>
      <c r="Q639" s="42">
        <v>0</v>
      </c>
      <c r="R639" s="85">
        <v>0</v>
      </c>
      <c r="S639" s="86">
        <f t="shared" si="273"/>
        <v>0</v>
      </c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</row>
    <row r="640" spans="1:42" ht="15">
      <c r="A640" s="26" t="s">
        <v>17</v>
      </c>
      <c r="B640" s="39">
        <v>4.0582834080514036</v>
      </c>
      <c r="C640" s="39">
        <v>0</v>
      </c>
      <c r="D640" s="39">
        <v>1.9647090692095269E-2</v>
      </c>
      <c r="E640" s="39">
        <v>0.11954691267008928</v>
      </c>
      <c r="F640" s="39">
        <v>0</v>
      </c>
      <c r="G640" s="39">
        <v>0</v>
      </c>
      <c r="H640" s="40">
        <v>0</v>
      </c>
      <c r="I640" s="41">
        <f t="shared" si="272"/>
        <v>4.1974774114135887</v>
      </c>
      <c r="K640" s="74" t="s">
        <v>17</v>
      </c>
      <c r="L640" s="87">
        <v>4.0582834080514036</v>
      </c>
      <c r="M640" s="87">
        <v>0</v>
      </c>
      <c r="N640" s="87">
        <v>1.9647090692095269E-2</v>
      </c>
      <c r="O640" s="87">
        <v>0.11954691267008928</v>
      </c>
      <c r="P640" s="87">
        <v>0</v>
      </c>
      <c r="Q640" s="87">
        <v>0</v>
      </c>
      <c r="R640" s="88">
        <v>0</v>
      </c>
      <c r="S640" s="89">
        <f t="shared" si="273"/>
        <v>4.1974774114135887</v>
      </c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</row>
    <row r="641" spans="1:38" ht="15">
      <c r="A641" s="27" t="s">
        <v>139</v>
      </c>
      <c r="B641" s="42">
        <v>200.02904089519274</v>
      </c>
      <c r="C641" s="42">
        <v>0</v>
      </c>
      <c r="D641" s="42">
        <v>51.698773191820294</v>
      </c>
      <c r="E641" s="42">
        <v>0</v>
      </c>
      <c r="F641" s="42">
        <v>0</v>
      </c>
      <c r="G641" s="42">
        <v>0</v>
      </c>
      <c r="H641" s="43">
        <v>0</v>
      </c>
      <c r="I641" s="38">
        <f t="shared" si="272"/>
        <v>251.72781408701303</v>
      </c>
      <c r="K641" s="75" t="s">
        <v>139</v>
      </c>
      <c r="L641" s="42">
        <v>200.02904089519274</v>
      </c>
      <c r="M641" s="42">
        <v>0</v>
      </c>
      <c r="N641" s="42">
        <v>51.698773191820294</v>
      </c>
      <c r="O641" s="42">
        <v>0</v>
      </c>
      <c r="P641" s="42">
        <v>0</v>
      </c>
      <c r="Q641" s="42">
        <v>0</v>
      </c>
      <c r="R641" s="85">
        <v>0</v>
      </c>
      <c r="S641" s="86">
        <f t="shared" si="273"/>
        <v>251.72781408701303</v>
      </c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</row>
    <row r="642" spans="1:38" ht="15">
      <c r="A642" s="26" t="s">
        <v>25</v>
      </c>
      <c r="B642" s="39">
        <v>34.717962671934998</v>
      </c>
      <c r="C642" s="39">
        <v>4.5109863650840347E-2</v>
      </c>
      <c r="D642" s="39">
        <v>0.71811679754795854</v>
      </c>
      <c r="E642" s="39">
        <v>57.690382849253133</v>
      </c>
      <c r="F642" s="39">
        <v>0</v>
      </c>
      <c r="G642" s="39">
        <v>19.454365525176666</v>
      </c>
      <c r="H642" s="40">
        <v>0.27294457666003386</v>
      </c>
      <c r="I642" s="41">
        <f t="shared" si="272"/>
        <v>112.89888228422365</v>
      </c>
      <c r="K642" s="74" t="s">
        <v>25</v>
      </c>
      <c r="L642" s="87">
        <v>34.717962671934998</v>
      </c>
      <c r="M642" s="87">
        <v>4.5109863650840347E-2</v>
      </c>
      <c r="N642" s="87">
        <v>0.71811679754795854</v>
      </c>
      <c r="O642" s="87">
        <v>57.690382849253133</v>
      </c>
      <c r="P642" s="87">
        <v>0</v>
      </c>
      <c r="Q642" s="87">
        <v>19.454365525176666</v>
      </c>
      <c r="R642" s="88">
        <v>0.27294457666003386</v>
      </c>
      <c r="S642" s="89">
        <f t="shared" si="273"/>
        <v>112.89888228422365</v>
      </c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</row>
    <row r="643" spans="1:38" ht="15">
      <c r="A643" s="27" t="s">
        <v>24</v>
      </c>
      <c r="B643" s="42">
        <v>104.80842757079357</v>
      </c>
      <c r="C643" s="42">
        <v>0</v>
      </c>
      <c r="D643" s="42">
        <v>0</v>
      </c>
      <c r="E643" s="42">
        <v>0</v>
      </c>
      <c r="F643" s="42">
        <v>0</v>
      </c>
      <c r="G643" s="42">
        <v>0</v>
      </c>
      <c r="H643" s="43">
        <v>0</v>
      </c>
      <c r="I643" s="38">
        <f t="shared" si="272"/>
        <v>104.80842757079357</v>
      </c>
      <c r="K643" s="75" t="s">
        <v>24</v>
      </c>
      <c r="L643" s="42">
        <v>104.80842757079357</v>
      </c>
      <c r="M643" s="42">
        <v>0</v>
      </c>
      <c r="N643" s="42">
        <v>0</v>
      </c>
      <c r="O643" s="42">
        <v>0</v>
      </c>
      <c r="P643" s="42">
        <v>0</v>
      </c>
      <c r="Q643" s="42">
        <v>0</v>
      </c>
      <c r="R643" s="85">
        <v>0</v>
      </c>
      <c r="S643" s="86">
        <f t="shared" si="273"/>
        <v>104.80842757079357</v>
      </c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</row>
    <row r="644" spans="1:38" ht="15">
      <c r="A644" s="26" t="s">
        <v>60</v>
      </c>
      <c r="B644" s="39">
        <v>29.237112432089397</v>
      </c>
      <c r="C644" s="39">
        <v>1.3243419632527222</v>
      </c>
      <c r="D644" s="39">
        <v>16.647833930579004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272"/>
        <v>47.209288325921122</v>
      </c>
      <c r="K644" s="74" t="s">
        <v>60</v>
      </c>
      <c r="L644" s="87">
        <v>29.237112432089397</v>
      </c>
      <c r="M644" s="87">
        <v>1.3243419632527222</v>
      </c>
      <c r="N644" s="87">
        <v>16.647833930579004</v>
      </c>
      <c r="O644" s="87">
        <v>0</v>
      </c>
      <c r="P644" s="87">
        <v>0</v>
      </c>
      <c r="Q644" s="87">
        <v>0</v>
      </c>
      <c r="R644" s="88">
        <v>0</v>
      </c>
      <c r="S644" s="89">
        <f t="shared" si="273"/>
        <v>47.209288325921122</v>
      </c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</row>
    <row r="645" spans="1:38" ht="15">
      <c r="A645" s="27" t="s">
        <v>22</v>
      </c>
      <c r="B645" s="42">
        <v>5.1680396535992648</v>
      </c>
      <c r="C645" s="42">
        <v>0</v>
      </c>
      <c r="D645" s="42">
        <v>0</v>
      </c>
      <c r="E645" s="42">
        <v>2.5215363421550278E-2</v>
      </c>
      <c r="F645" s="42">
        <v>1.2804040202024549</v>
      </c>
      <c r="G645" s="42">
        <v>0</v>
      </c>
      <c r="H645" s="43">
        <v>0</v>
      </c>
      <c r="I645" s="38">
        <f t="shared" si="272"/>
        <v>6.4736590372232694</v>
      </c>
      <c r="K645" s="75" t="s">
        <v>22</v>
      </c>
      <c r="L645" s="42">
        <v>5.1680396535992648</v>
      </c>
      <c r="M645" s="42">
        <v>0</v>
      </c>
      <c r="N645" s="42">
        <v>0</v>
      </c>
      <c r="O645" s="42">
        <v>2.5215363421550278E-2</v>
      </c>
      <c r="P645" s="42">
        <v>1.2804040202024549</v>
      </c>
      <c r="Q645" s="42">
        <v>0</v>
      </c>
      <c r="R645" s="85">
        <v>0</v>
      </c>
      <c r="S645" s="86">
        <f t="shared" si="273"/>
        <v>6.4736590372232694</v>
      </c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</row>
    <row r="646" spans="1:38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272"/>
        <v>0</v>
      </c>
      <c r="K646" s="74" t="s">
        <v>21</v>
      </c>
      <c r="L646" s="87">
        <v>0</v>
      </c>
      <c r="M646" s="87">
        <v>0</v>
      </c>
      <c r="N646" s="87">
        <v>0</v>
      </c>
      <c r="O646" s="87">
        <v>0</v>
      </c>
      <c r="P646" s="87">
        <v>0</v>
      </c>
      <c r="Q646" s="87">
        <v>0</v>
      </c>
      <c r="R646" s="88">
        <v>0</v>
      </c>
      <c r="S646" s="89">
        <f t="shared" si="273"/>
        <v>0</v>
      </c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</row>
    <row r="647" spans="1:38" ht="15">
      <c r="A647" s="28" t="s">
        <v>64</v>
      </c>
      <c r="B647" s="42">
        <v>1.9929161102107988</v>
      </c>
      <c r="C647" s="42">
        <v>0</v>
      </c>
      <c r="D647" s="42">
        <v>0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272"/>
        <v>1.9929161102107988</v>
      </c>
      <c r="K647" s="76" t="s">
        <v>64</v>
      </c>
      <c r="L647" s="42">
        <v>1.9929161102107988</v>
      </c>
      <c r="M647" s="42">
        <v>0</v>
      </c>
      <c r="N647" s="42">
        <v>0</v>
      </c>
      <c r="O647" s="42">
        <v>0</v>
      </c>
      <c r="P647" s="42">
        <v>0</v>
      </c>
      <c r="Q647" s="42">
        <v>0</v>
      </c>
      <c r="R647" s="85">
        <v>0</v>
      </c>
      <c r="S647" s="86">
        <f t="shared" si="273"/>
        <v>1.9929161102107988</v>
      </c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</row>
    <row r="648" spans="1:38">
      <c r="A648" s="56" t="s">
        <v>23</v>
      </c>
      <c r="B648" s="60">
        <v>1.9929161102107988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1">
        <v>0</v>
      </c>
      <c r="I648" s="62">
        <f t="shared" si="272"/>
        <v>1.9929161102107988</v>
      </c>
      <c r="K648" s="77" t="s">
        <v>23</v>
      </c>
      <c r="L648" s="90">
        <v>1.9929161102107988</v>
      </c>
      <c r="M648" s="90">
        <v>0</v>
      </c>
      <c r="N648" s="90">
        <v>0</v>
      </c>
      <c r="O648" s="90">
        <v>0</v>
      </c>
      <c r="P648" s="90">
        <v>0</v>
      </c>
      <c r="Q648" s="90">
        <v>0</v>
      </c>
      <c r="R648" s="91">
        <v>0</v>
      </c>
      <c r="S648" s="92">
        <f t="shared" si="273"/>
        <v>1.9929161102107988</v>
      </c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</row>
    <row r="649" spans="1:38">
      <c r="A649" s="57" t="s">
        <v>19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72"/>
        <v>0</v>
      </c>
      <c r="K649" s="78" t="s">
        <v>19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93">
        <v>0</v>
      </c>
      <c r="S649" s="94">
        <f t="shared" si="273"/>
        <v>0</v>
      </c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</row>
    <row r="650" spans="1:38">
      <c r="A650" s="56" t="s">
        <v>20</v>
      </c>
      <c r="B650" s="60">
        <v>0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272"/>
        <v>0</v>
      </c>
      <c r="K650" s="77" t="s">
        <v>20</v>
      </c>
      <c r="L650" s="90">
        <v>0</v>
      </c>
      <c r="M650" s="90">
        <v>0</v>
      </c>
      <c r="N650" s="90">
        <v>0</v>
      </c>
      <c r="O650" s="90">
        <v>0</v>
      </c>
      <c r="P650" s="90">
        <v>0</v>
      </c>
      <c r="Q650" s="90">
        <v>0</v>
      </c>
      <c r="R650" s="91">
        <v>0</v>
      </c>
      <c r="S650" s="92">
        <f t="shared" si="273"/>
        <v>0</v>
      </c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</row>
    <row r="651" spans="1:38" ht="15" thickBot="1">
      <c r="A651" s="58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6">
        <v>0</v>
      </c>
      <c r="I651" s="67">
        <f t="shared" si="272"/>
        <v>0</v>
      </c>
      <c r="K651" s="79" t="s">
        <v>11</v>
      </c>
      <c r="L651" s="52">
        <v>0</v>
      </c>
      <c r="M651" s="52">
        <v>0</v>
      </c>
      <c r="N651" s="52">
        <v>0</v>
      </c>
      <c r="O651" s="52">
        <v>0</v>
      </c>
      <c r="P651" s="52">
        <v>0</v>
      </c>
      <c r="Q651" s="52">
        <v>0</v>
      </c>
      <c r="R651" s="95">
        <v>0</v>
      </c>
      <c r="S651" s="96">
        <f t="shared" si="273"/>
        <v>0</v>
      </c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</row>
    <row r="652" spans="1:38" ht="15">
      <c r="A652" s="33" t="s">
        <v>26</v>
      </c>
      <c r="B652" s="68">
        <f>SUM(B631:B647)</f>
        <v>402.64545191997797</v>
      </c>
      <c r="C652" s="68">
        <f t="shared" ref="C652:I652" si="274">SUM(C631:C647)</f>
        <v>1.4990369036022004</v>
      </c>
      <c r="D652" s="68">
        <f t="shared" si="274"/>
        <v>70.709846417328848</v>
      </c>
      <c r="E652" s="68">
        <f t="shared" si="274"/>
        <v>59.09559663032254</v>
      </c>
      <c r="F652" s="68">
        <f t="shared" si="274"/>
        <v>28.981515525415514</v>
      </c>
      <c r="G652" s="68">
        <f t="shared" si="274"/>
        <v>19.454365525176666</v>
      </c>
      <c r="H652" s="69">
        <f t="shared" si="274"/>
        <v>0.27294457666003386</v>
      </c>
      <c r="I652" s="38">
        <f t="shared" si="274"/>
        <v>582.65875749848362</v>
      </c>
      <c r="K652" s="80" t="s">
        <v>26</v>
      </c>
      <c r="L652" s="68">
        <f>SUM(L631:L647)</f>
        <v>402.64545191997797</v>
      </c>
      <c r="M652" s="68">
        <f t="shared" ref="M652:S652" si="275">SUM(M631:M647)</f>
        <v>1.4990369036022004</v>
      </c>
      <c r="N652" s="68">
        <f t="shared" si="275"/>
        <v>70.709846417328848</v>
      </c>
      <c r="O652" s="68">
        <f t="shared" si="275"/>
        <v>59.09559663032254</v>
      </c>
      <c r="P652" s="68">
        <f t="shared" si="275"/>
        <v>28.981515525415514</v>
      </c>
      <c r="Q652" s="68">
        <f t="shared" si="275"/>
        <v>19.454365525176666</v>
      </c>
      <c r="R652" s="69">
        <f t="shared" si="275"/>
        <v>0.27294457666003386</v>
      </c>
      <c r="S652" s="97">
        <f t="shared" si="275"/>
        <v>582.65875749848362</v>
      </c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</row>
    <row r="653" spans="1:38" ht="15" thickBot="1">
      <c r="A653" s="59" t="s">
        <v>88</v>
      </c>
      <c r="B653" s="47">
        <f>IF($I652=0,"-",B652/$I652)</f>
        <v>0.69104848547827047</v>
      </c>
      <c r="C653" s="47">
        <f t="shared" ref="C653:H653" si="276">IF($I652=0,"-",C652/$I652)</f>
        <v>2.5727527207142368E-3</v>
      </c>
      <c r="D653" s="47">
        <f t="shared" si="276"/>
        <v>0.12135721896793573</v>
      </c>
      <c r="E653" s="47">
        <f t="shared" si="276"/>
        <v>0.10142402541761562</v>
      </c>
      <c r="F653" s="47">
        <f t="shared" si="276"/>
        <v>4.9740118298129139E-2</v>
      </c>
      <c r="G653" s="47">
        <f t="shared" si="276"/>
        <v>3.3388952409639697E-2</v>
      </c>
      <c r="H653" s="70">
        <f t="shared" si="276"/>
        <v>4.6844670769536007E-4</v>
      </c>
      <c r="I653" s="48">
        <f>SUM(B653:H653)</f>
        <v>1.0000000000000002</v>
      </c>
      <c r="K653" s="81" t="s">
        <v>88</v>
      </c>
      <c r="L653" s="98">
        <f>IF($S652=0,"-",L652/$S652)</f>
        <v>0.69104848547827047</v>
      </c>
      <c r="M653" s="98">
        <f t="shared" ref="M653:R653" si="277">IF($S652=0,"-",M652/$S652)</f>
        <v>2.5727527207142368E-3</v>
      </c>
      <c r="N653" s="98">
        <f t="shared" si="277"/>
        <v>0.12135721896793573</v>
      </c>
      <c r="O653" s="98">
        <f t="shared" si="277"/>
        <v>0.10142402541761562</v>
      </c>
      <c r="P653" s="98">
        <f t="shared" si="277"/>
        <v>4.9740118298129139E-2</v>
      </c>
      <c r="Q653" s="98">
        <f t="shared" si="277"/>
        <v>3.3388952409639697E-2</v>
      </c>
      <c r="R653" s="99">
        <f t="shared" si="277"/>
        <v>4.6844670769536007E-4</v>
      </c>
      <c r="S653" s="100">
        <f>SUM(L653:R653)</f>
        <v>1.0000000000000002</v>
      </c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</row>
    <row r="654" spans="1:38" s="9" customFormat="1" ht="15">
      <c r="A654" s="2"/>
      <c r="B654" s="2"/>
      <c r="C654" s="2"/>
      <c r="D654" s="2"/>
      <c r="E654" s="2"/>
      <c r="F654" s="2"/>
      <c r="G654" s="2"/>
      <c r="H654" s="2"/>
      <c r="I654" s="2"/>
      <c r="J654" s="1"/>
      <c r="K654" s="2"/>
      <c r="L654" s="2"/>
      <c r="M654" s="2"/>
      <c r="N654" s="2"/>
      <c r="O654" s="2"/>
      <c r="P654" s="2"/>
      <c r="Q654" s="2"/>
      <c r="R654" s="2"/>
      <c r="S654" s="2"/>
      <c r="T654" s="1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10"/>
      <c r="AK654" s="8"/>
      <c r="AL654" s="8"/>
    </row>
    <row r="655" spans="1:38">
      <c r="I655" s="11"/>
      <c r="S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</row>
    <row r="656" spans="1:38">
      <c r="I656" s="11"/>
      <c r="S656" s="11"/>
    </row>
    <row r="657" spans="9:19">
      <c r="I657" s="11"/>
      <c r="S657" s="11"/>
    </row>
    <row r="658" spans="9:19">
      <c r="I658" s="11"/>
      <c r="S658" s="11"/>
    </row>
    <row r="659" spans="9:19">
      <c r="I659" s="11"/>
      <c r="S659" s="11"/>
    </row>
    <row r="660" spans="9:19">
      <c r="I660" s="11"/>
      <c r="S660" s="11"/>
    </row>
    <row r="661" spans="9:19">
      <c r="I661" s="11"/>
      <c r="S661" s="11"/>
    </row>
    <row r="662" spans="9:19">
      <c r="I662" s="11"/>
      <c r="S662" s="11"/>
    </row>
    <row r="663" spans="9:19">
      <c r="I663" s="11"/>
      <c r="S663" s="11"/>
    </row>
    <row r="664" spans="9:19">
      <c r="I664" s="11"/>
      <c r="S664" s="11"/>
    </row>
    <row r="665" spans="9:19">
      <c r="I665" s="11"/>
      <c r="S665" s="11"/>
    </row>
    <row r="666" spans="9:19">
      <c r="I666" s="11"/>
      <c r="S666" s="11"/>
    </row>
    <row r="667" spans="9:19">
      <c r="I667" s="11"/>
      <c r="S667" s="11"/>
    </row>
    <row r="668" spans="9:19">
      <c r="I668" s="11"/>
      <c r="S668" s="11"/>
    </row>
    <row r="669" spans="9:19">
      <c r="I669" s="11"/>
      <c r="S669" s="11"/>
    </row>
    <row r="670" spans="9:19">
      <c r="I670" s="11"/>
      <c r="S670" s="11"/>
    </row>
    <row r="671" spans="9:19">
      <c r="I671" s="11"/>
      <c r="S671" s="11"/>
    </row>
    <row r="672" spans="9:19">
      <c r="I672" s="11"/>
      <c r="S672" s="11"/>
    </row>
    <row r="673" spans="9:19">
      <c r="I673" s="11"/>
      <c r="S673" s="11"/>
    </row>
    <row r="674" spans="9:19">
      <c r="I674" s="11"/>
      <c r="S674" s="11"/>
    </row>
    <row r="675" spans="9:19">
      <c r="I675" s="11"/>
      <c r="S675" s="11"/>
    </row>
    <row r="676" spans="9:19">
      <c r="I676" s="11"/>
      <c r="S676" s="11"/>
    </row>
    <row r="677" spans="9:19">
      <c r="I677" s="11"/>
      <c r="S677" s="11"/>
    </row>
    <row r="678" spans="9:19">
      <c r="I678" s="11"/>
      <c r="S678" s="11"/>
    </row>
    <row r="679" spans="9:19">
      <c r="I679" s="11"/>
      <c r="S679" s="11"/>
    </row>
    <row r="680" spans="9:19">
      <c r="I680" s="11"/>
      <c r="S680" s="11"/>
    </row>
    <row r="681" spans="9:19">
      <c r="I681" s="11"/>
      <c r="S681" s="11"/>
    </row>
    <row r="682" spans="9:19">
      <c r="I682" s="11"/>
      <c r="S682" s="11"/>
    </row>
    <row r="683" spans="9:19">
      <c r="I683" s="11"/>
      <c r="S683" s="11"/>
    </row>
    <row r="684" spans="9:19">
      <c r="I684" s="11"/>
      <c r="S684" s="11"/>
    </row>
    <row r="685" spans="9:19">
      <c r="I685" s="11"/>
      <c r="S685" s="11"/>
    </row>
    <row r="686" spans="9:19">
      <c r="I686" s="11"/>
      <c r="S686" s="11"/>
    </row>
    <row r="687" spans="9:19">
      <c r="I687" s="11"/>
      <c r="S687" s="11"/>
    </row>
    <row r="688" spans="9:19">
      <c r="I688" s="11"/>
      <c r="S688" s="11"/>
    </row>
    <row r="689" spans="9:19">
      <c r="I689" s="11"/>
      <c r="S689" s="11"/>
    </row>
    <row r="690" spans="9:19">
      <c r="I690" s="11"/>
      <c r="S690" s="11"/>
    </row>
    <row r="691" spans="9:19">
      <c r="I691" s="11"/>
      <c r="S691" s="11"/>
    </row>
    <row r="692" spans="9:19">
      <c r="I692" s="11"/>
      <c r="S692" s="11"/>
    </row>
    <row r="693" spans="9:19">
      <c r="I693" s="11"/>
      <c r="S693" s="11"/>
    </row>
    <row r="694" spans="9:19">
      <c r="I694" s="11"/>
      <c r="S694" s="11"/>
    </row>
    <row r="695" spans="9:19">
      <c r="I695" s="11"/>
      <c r="S695" s="11"/>
    </row>
    <row r="696" spans="9:19">
      <c r="I696" s="11"/>
      <c r="S696" s="11"/>
    </row>
    <row r="697" spans="9:19">
      <c r="I697" s="11"/>
      <c r="S697" s="11"/>
    </row>
    <row r="698" spans="9:19">
      <c r="I698" s="11"/>
      <c r="S698" s="11"/>
    </row>
    <row r="699" spans="9:19">
      <c r="I699" s="11"/>
      <c r="S699" s="11"/>
    </row>
    <row r="700" spans="9:19">
      <c r="I700" s="11"/>
      <c r="S700" s="11"/>
    </row>
    <row r="701" spans="9:19">
      <c r="I701" s="11"/>
      <c r="S701" s="11"/>
    </row>
    <row r="702" spans="9:19">
      <c r="I702" s="11"/>
      <c r="S702" s="11"/>
    </row>
    <row r="703" spans="9:19">
      <c r="I703" s="11"/>
      <c r="S703" s="11"/>
    </row>
    <row r="704" spans="9:19">
      <c r="I704" s="11"/>
      <c r="S704" s="11"/>
    </row>
    <row r="705" spans="9:19">
      <c r="I705" s="11"/>
      <c r="S705" s="11"/>
    </row>
    <row r="706" spans="9:19">
      <c r="I706" s="11"/>
      <c r="S706" s="11"/>
    </row>
    <row r="707" spans="9:19">
      <c r="I707" s="11"/>
      <c r="S707" s="11"/>
    </row>
    <row r="708" spans="9:19">
      <c r="I708" s="11"/>
      <c r="S708" s="11"/>
    </row>
    <row r="709" spans="9:19">
      <c r="I709" s="11"/>
      <c r="S709" s="11"/>
    </row>
    <row r="710" spans="9:19">
      <c r="I710" s="11"/>
      <c r="S710" s="11"/>
    </row>
    <row r="711" spans="9:19">
      <c r="I711" s="11"/>
      <c r="S711" s="11"/>
    </row>
    <row r="712" spans="9:19">
      <c r="I712" s="11"/>
      <c r="S712" s="11"/>
    </row>
    <row r="713" spans="9:19">
      <c r="I713" s="11"/>
      <c r="S713" s="11"/>
    </row>
    <row r="714" spans="9:19">
      <c r="I714" s="11"/>
      <c r="S714" s="11"/>
    </row>
    <row r="715" spans="9:19">
      <c r="I715" s="11"/>
      <c r="S715" s="11"/>
    </row>
    <row r="716" spans="9:19">
      <c r="I716" s="11"/>
      <c r="S716" s="11"/>
    </row>
    <row r="717" spans="9:19">
      <c r="I717" s="11"/>
      <c r="S717" s="11"/>
    </row>
    <row r="718" spans="9:19">
      <c r="I718" s="11"/>
      <c r="S718" s="11"/>
    </row>
    <row r="719" spans="9:19">
      <c r="I719" s="11"/>
      <c r="S719" s="11"/>
    </row>
    <row r="720" spans="9:19">
      <c r="I720" s="11"/>
      <c r="S720" s="11"/>
    </row>
    <row r="721" spans="9:19">
      <c r="I721" s="11"/>
      <c r="S721" s="11"/>
    </row>
    <row r="722" spans="9:19">
      <c r="I722" s="11"/>
      <c r="S722" s="11"/>
    </row>
    <row r="723" spans="9:19">
      <c r="I723" s="11"/>
      <c r="S723" s="11"/>
    </row>
    <row r="724" spans="9:19">
      <c r="I724" s="11"/>
      <c r="S724" s="11"/>
    </row>
    <row r="725" spans="9:19">
      <c r="I725" s="11"/>
      <c r="S725" s="11"/>
    </row>
    <row r="726" spans="9:19">
      <c r="I726" s="11"/>
      <c r="S726" s="11"/>
    </row>
    <row r="727" spans="9:19">
      <c r="I727" s="11"/>
      <c r="S727" s="11"/>
    </row>
    <row r="728" spans="9:19">
      <c r="I728" s="11"/>
      <c r="S728" s="11"/>
    </row>
    <row r="729" spans="9:19">
      <c r="I729" s="11"/>
      <c r="S729" s="11"/>
    </row>
    <row r="730" spans="9:19">
      <c r="I730" s="11"/>
      <c r="S730" s="11"/>
    </row>
    <row r="731" spans="9:19">
      <c r="I731" s="11"/>
      <c r="S731" s="11"/>
    </row>
    <row r="732" spans="9:19">
      <c r="I732" s="11"/>
      <c r="S732" s="11"/>
    </row>
    <row r="733" spans="9:19">
      <c r="I733" s="11"/>
      <c r="S733" s="11"/>
    </row>
    <row r="734" spans="9:19">
      <c r="I734" s="11"/>
      <c r="S734" s="11"/>
    </row>
    <row r="735" spans="9:19">
      <c r="I735" s="11"/>
      <c r="S735" s="11"/>
    </row>
    <row r="736" spans="9:19">
      <c r="I736" s="11"/>
      <c r="S736" s="11"/>
    </row>
    <row r="737" spans="9:19">
      <c r="I737" s="11"/>
      <c r="S737" s="11"/>
    </row>
    <row r="738" spans="9:19">
      <c r="I738" s="11"/>
      <c r="S738" s="11"/>
    </row>
    <row r="739" spans="9:19">
      <c r="I739" s="11"/>
      <c r="S739" s="11"/>
    </row>
    <row r="740" spans="9:19">
      <c r="I740" s="11"/>
      <c r="S740" s="11"/>
    </row>
    <row r="741" spans="9:19">
      <c r="I741" s="11"/>
      <c r="S741" s="11"/>
    </row>
    <row r="742" spans="9:19">
      <c r="I742" s="11"/>
      <c r="S742" s="11"/>
    </row>
    <row r="743" spans="9:19">
      <c r="I743" s="11"/>
      <c r="S743" s="11"/>
    </row>
    <row r="744" spans="9:19">
      <c r="I744" s="11"/>
      <c r="S744" s="11"/>
    </row>
    <row r="745" spans="9:19">
      <c r="I745" s="11"/>
      <c r="S745" s="11"/>
    </row>
    <row r="746" spans="9:19">
      <c r="I746" s="11"/>
      <c r="S746" s="11"/>
    </row>
    <row r="747" spans="9:19">
      <c r="I747" s="11"/>
      <c r="S747" s="11"/>
    </row>
    <row r="748" spans="9:19">
      <c r="I748" s="11"/>
      <c r="S748" s="11"/>
    </row>
    <row r="749" spans="9:19">
      <c r="I749" s="11"/>
      <c r="S749" s="11"/>
    </row>
    <row r="750" spans="9:19">
      <c r="I750" s="11"/>
      <c r="S750" s="11"/>
    </row>
    <row r="751" spans="9:19">
      <c r="I751" s="11"/>
      <c r="S751" s="11"/>
    </row>
    <row r="752" spans="9:19">
      <c r="I752" s="11"/>
      <c r="S752" s="11"/>
    </row>
    <row r="753" spans="9:19">
      <c r="I753" s="11"/>
      <c r="S753" s="11"/>
    </row>
    <row r="754" spans="9:19">
      <c r="I754" s="11"/>
      <c r="S754" s="11"/>
    </row>
    <row r="755" spans="9:19">
      <c r="I755" s="11"/>
      <c r="S755" s="11"/>
    </row>
    <row r="756" spans="9:19">
      <c r="I756" s="11"/>
      <c r="S756" s="11"/>
    </row>
    <row r="757" spans="9:19">
      <c r="I757" s="11"/>
      <c r="S757" s="11"/>
    </row>
    <row r="758" spans="9:19">
      <c r="I758" s="11"/>
      <c r="S758" s="11"/>
    </row>
    <row r="759" spans="9:19">
      <c r="I759" s="11"/>
      <c r="S759" s="11"/>
    </row>
    <row r="760" spans="9:19">
      <c r="I760" s="11"/>
      <c r="S760" s="11"/>
    </row>
    <row r="761" spans="9:19">
      <c r="I761" s="11"/>
      <c r="S761" s="11"/>
    </row>
    <row r="762" spans="9:19">
      <c r="I762" s="11"/>
      <c r="S762" s="11"/>
    </row>
    <row r="763" spans="9:19">
      <c r="I763" s="11"/>
      <c r="S763" s="11"/>
    </row>
    <row r="764" spans="9:19">
      <c r="I764" s="11"/>
      <c r="S764" s="11"/>
    </row>
    <row r="765" spans="9:19">
      <c r="I765" s="11"/>
      <c r="S765" s="11"/>
    </row>
    <row r="766" spans="9:19">
      <c r="I766" s="11"/>
      <c r="S766" s="11"/>
    </row>
    <row r="767" spans="9:19">
      <c r="I767" s="11"/>
      <c r="S767" s="11"/>
    </row>
    <row r="768" spans="9:19">
      <c r="I768" s="11"/>
      <c r="S768" s="11"/>
    </row>
    <row r="769" spans="9:19">
      <c r="I769" s="11"/>
      <c r="S769" s="11"/>
    </row>
    <row r="770" spans="9:19">
      <c r="I770" s="11"/>
      <c r="S770" s="11"/>
    </row>
    <row r="771" spans="9:19">
      <c r="I771" s="11"/>
      <c r="S771" s="11"/>
    </row>
    <row r="772" spans="9:19">
      <c r="I772" s="11"/>
      <c r="S772" s="11"/>
    </row>
    <row r="773" spans="9:19">
      <c r="I773" s="11"/>
      <c r="S773" s="11"/>
    </row>
    <row r="774" spans="9:19">
      <c r="I774" s="11"/>
      <c r="S774" s="11"/>
    </row>
    <row r="775" spans="9:19">
      <c r="I775" s="11"/>
      <c r="S775" s="11"/>
    </row>
    <row r="776" spans="9:19">
      <c r="I776" s="11"/>
      <c r="S776" s="11"/>
    </row>
    <row r="777" spans="9:19">
      <c r="I777" s="11"/>
      <c r="S777" s="11"/>
    </row>
    <row r="778" spans="9:19">
      <c r="I778" s="11"/>
      <c r="S778" s="11"/>
    </row>
    <row r="779" spans="9:19">
      <c r="I779" s="11"/>
      <c r="S779" s="11"/>
    </row>
    <row r="780" spans="9:19">
      <c r="I780" s="11"/>
      <c r="S780" s="11"/>
    </row>
    <row r="781" spans="9:19">
      <c r="I781" s="11"/>
      <c r="S781" s="11"/>
    </row>
    <row r="782" spans="9:19">
      <c r="I782" s="11"/>
      <c r="S782" s="11"/>
    </row>
    <row r="783" spans="9:19">
      <c r="I783" s="11"/>
      <c r="S783" s="11"/>
    </row>
    <row r="784" spans="9:19">
      <c r="I784" s="11"/>
      <c r="S784" s="11"/>
    </row>
    <row r="785" spans="9:19">
      <c r="I785" s="11"/>
      <c r="S785" s="11"/>
    </row>
    <row r="786" spans="9:19">
      <c r="I786" s="11"/>
      <c r="S786" s="11"/>
    </row>
    <row r="787" spans="9:19">
      <c r="I787" s="11"/>
      <c r="S787" s="11"/>
    </row>
  </sheetData>
  <mergeCells count="173">
    <mergeCell ref="A551:A552"/>
    <mergeCell ref="A239:A240"/>
    <mergeCell ref="A265:A266"/>
    <mergeCell ref="A291:A292"/>
    <mergeCell ref="A317:A318"/>
    <mergeCell ref="U603:U604"/>
    <mergeCell ref="V604:AF604"/>
    <mergeCell ref="L527:O547"/>
    <mergeCell ref="Q527:R547"/>
    <mergeCell ref="L553:O573"/>
    <mergeCell ref="Q553:R573"/>
    <mergeCell ref="U239:U240"/>
    <mergeCell ref="U265:U266"/>
    <mergeCell ref="U291:U292"/>
    <mergeCell ref="U317:U318"/>
    <mergeCell ref="U343:U344"/>
    <mergeCell ref="U369:U370"/>
    <mergeCell ref="L449:O469"/>
    <mergeCell ref="Q449:R469"/>
    <mergeCell ref="L475:O495"/>
    <mergeCell ref="Q475:R495"/>
    <mergeCell ref="L501:O521"/>
    <mergeCell ref="Q501:R521"/>
    <mergeCell ref="L240:S240"/>
    <mergeCell ref="A187:A188"/>
    <mergeCell ref="A213:A214"/>
    <mergeCell ref="A603:A604"/>
    <mergeCell ref="K239:K240"/>
    <mergeCell ref="K265:K266"/>
    <mergeCell ref="K291:K292"/>
    <mergeCell ref="F423:F443"/>
    <mergeCell ref="B449:E469"/>
    <mergeCell ref="G449:H469"/>
    <mergeCell ref="B475:E495"/>
    <mergeCell ref="G475:H495"/>
    <mergeCell ref="K499:K500"/>
    <mergeCell ref="A577:A578"/>
    <mergeCell ref="A343:A344"/>
    <mergeCell ref="A369:A370"/>
    <mergeCell ref="A395:A396"/>
    <mergeCell ref="A421:A422"/>
    <mergeCell ref="B240:I240"/>
    <mergeCell ref="B344:I344"/>
    <mergeCell ref="B422:I422"/>
    <mergeCell ref="B552:I552"/>
    <mergeCell ref="B553:E573"/>
    <mergeCell ref="G553:H573"/>
    <mergeCell ref="A525:A526"/>
    <mergeCell ref="A629:A630"/>
    <mergeCell ref="F33:F53"/>
    <mergeCell ref="B59:E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A447:A448"/>
    <mergeCell ref="A473:A474"/>
    <mergeCell ref="A499:A500"/>
    <mergeCell ref="B84:I84"/>
    <mergeCell ref="B162:I162"/>
    <mergeCell ref="B630:I630"/>
    <mergeCell ref="A83:A84"/>
    <mergeCell ref="A109:A110"/>
    <mergeCell ref="A135:A136"/>
    <mergeCell ref="A161:A162"/>
    <mergeCell ref="A1:I3"/>
    <mergeCell ref="K1:S3"/>
    <mergeCell ref="U1:AI3"/>
    <mergeCell ref="B6:I6"/>
    <mergeCell ref="L6:S6"/>
    <mergeCell ref="B32:I32"/>
    <mergeCell ref="L32:S32"/>
    <mergeCell ref="V32:AI32"/>
    <mergeCell ref="B58:I58"/>
    <mergeCell ref="L58:S58"/>
    <mergeCell ref="A5:A6"/>
    <mergeCell ref="A31:A32"/>
    <mergeCell ref="A57:A58"/>
    <mergeCell ref="K5:K6"/>
    <mergeCell ref="K31:K32"/>
    <mergeCell ref="K57:K58"/>
    <mergeCell ref="U31:U32"/>
    <mergeCell ref="L84:S84"/>
    <mergeCell ref="B110:I110"/>
    <mergeCell ref="L110:S110"/>
    <mergeCell ref="G59:H79"/>
    <mergeCell ref="L59:O79"/>
    <mergeCell ref="Q59:R79"/>
    <mergeCell ref="V110:AI110"/>
    <mergeCell ref="B136:I136"/>
    <mergeCell ref="L136:S136"/>
    <mergeCell ref="V136:AI136"/>
    <mergeCell ref="K83:K84"/>
    <mergeCell ref="K109:K110"/>
    <mergeCell ref="K135:K136"/>
    <mergeCell ref="U109:U110"/>
    <mergeCell ref="U135:U136"/>
    <mergeCell ref="L162:S162"/>
    <mergeCell ref="V162:AI162"/>
    <mergeCell ref="B188:I188"/>
    <mergeCell ref="L188:S188"/>
    <mergeCell ref="V188:AI188"/>
    <mergeCell ref="B214:I214"/>
    <mergeCell ref="L214:S214"/>
    <mergeCell ref="V214:AI214"/>
    <mergeCell ref="K161:K162"/>
    <mergeCell ref="K187:K188"/>
    <mergeCell ref="K213:K214"/>
    <mergeCell ref="U161:U162"/>
    <mergeCell ref="U187:U188"/>
    <mergeCell ref="U213:U214"/>
    <mergeCell ref="V240:AI240"/>
    <mergeCell ref="B266:I266"/>
    <mergeCell ref="L266:S266"/>
    <mergeCell ref="V266:AI266"/>
    <mergeCell ref="B292:I292"/>
    <mergeCell ref="L292:S292"/>
    <mergeCell ref="V292:AI292"/>
    <mergeCell ref="B318:I318"/>
    <mergeCell ref="L318:S318"/>
    <mergeCell ref="V318:AI318"/>
    <mergeCell ref="K317:K318"/>
    <mergeCell ref="L344:S344"/>
    <mergeCell ref="V344:AI344"/>
    <mergeCell ref="B370:I370"/>
    <mergeCell ref="L370:S370"/>
    <mergeCell ref="V370:AI370"/>
    <mergeCell ref="K343:K344"/>
    <mergeCell ref="K369:K370"/>
    <mergeCell ref="B396:I396"/>
    <mergeCell ref="L396:S396"/>
    <mergeCell ref="V396:AI396"/>
    <mergeCell ref="L422:S422"/>
    <mergeCell ref="V422:AI422"/>
    <mergeCell ref="F397:F417"/>
    <mergeCell ref="K395:K396"/>
    <mergeCell ref="K421:K422"/>
    <mergeCell ref="U395:U396"/>
    <mergeCell ref="U421:U422"/>
    <mergeCell ref="B526:I526"/>
    <mergeCell ref="L526:S526"/>
    <mergeCell ref="K525:K526"/>
    <mergeCell ref="L630:S630"/>
    <mergeCell ref="B578:I578"/>
    <mergeCell ref="L578:S578"/>
    <mergeCell ref="B604:I604"/>
    <mergeCell ref="L604:S604"/>
    <mergeCell ref="K629:K630"/>
    <mergeCell ref="L552:S552"/>
    <mergeCell ref="B448:I448"/>
    <mergeCell ref="L448:S448"/>
    <mergeCell ref="B474:I474"/>
    <mergeCell ref="L474:S474"/>
    <mergeCell ref="B500:I500"/>
    <mergeCell ref="L500:S500"/>
    <mergeCell ref="B501:E521"/>
    <mergeCell ref="G501:H521"/>
    <mergeCell ref="B527:E547"/>
    <mergeCell ref="G527:H547"/>
    <mergeCell ref="K447:K448"/>
    <mergeCell ref="K473:K474"/>
    <mergeCell ref="K577:K578"/>
    <mergeCell ref="K603:K604"/>
    <mergeCell ref="F579:F599"/>
    <mergeCell ref="F605:F625"/>
    <mergeCell ref="K551:K552"/>
  </mergeCells>
  <pageMargins left="0.7" right="0.7" top="0.78740157499999996" bottom="0.78740157499999996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787"/>
  <sheetViews>
    <sheetView tabSelected="1" zoomScale="55" zoomScaleNormal="55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2" customWidth="1"/>
    <col min="2" max="9" width="16.625" style="2" customWidth="1"/>
    <col min="10" max="10" width="16.625" style="1" customWidth="1"/>
    <col min="11" max="11" width="39.5" style="2" customWidth="1"/>
    <col min="12" max="19" width="16.625" style="2" customWidth="1"/>
    <col min="20" max="20" width="16.625" style="1" customWidth="1"/>
    <col min="21" max="21" width="36.625" style="2" customWidth="1"/>
    <col min="22" max="24" width="16.625" style="2" customWidth="1"/>
    <col min="25" max="25" width="19.125" style="2" customWidth="1"/>
    <col min="26" max="44" width="16.625" style="2" customWidth="1"/>
    <col min="45" max="50" width="11.125" style="2" bestFit="1" customWidth="1"/>
    <col min="51" max="51" width="8.125" style="2" bestFit="1" customWidth="1"/>
    <col min="52" max="52" width="11" style="2"/>
    <col min="53" max="68" width="11.125" style="2" bestFit="1" customWidth="1"/>
    <col min="69" max="70" width="11" style="2"/>
    <col min="71" max="71" width="11.125" style="2" bestFit="1" customWidth="1"/>
    <col min="72" max="16384" width="11" style="2"/>
  </cols>
  <sheetData>
    <row r="1" spans="1:85" customFormat="1" ht="15" customHeight="1" thickTop="1">
      <c r="A1" s="422" t="s">
        <v>116</v>
      </c>
      <c r="B1" s="423"/>
      <c r="C1" s="423"/>
      <c r="D1" s="423"/>
      <c r="E1" s="423"/>
      <c r="F1" s="423"/>
      <c r="G1" s="423"/>
      <c r="H1" s="423"/>
      <c r="I1" s="424"/>
      <c r="K1" s="431" t="s">
        <v>117</v>
      </c>
      <c r="L1" s="432"/>
      <c r="M1" s="432"/>
      <c r="N1" s="432"/>
      <c r="O1" s="432"/>
      <c r="P1" s="432"/>
      <c r="Q1" s="432"/>
      <c r="R1" s="432"/>
      <c r="S1" s="433"/>
      <c r="U1" s="440" t="s">
        <v>118</v>
      </c>
      <c r="V1" s="441"/>
      <c r="W1" s="441"/>
      <c r="X1" s="441"/>
      <c r="Y1" s="441"/>
      <c r="Z1" s="441"/>
      <c r="AA1" s="441"/>
      <c r="AB1" s="441"/>
      <c r="AC1" s="441"/>
      <c r="AD1" s="441"/>
      <c r="AE1" s="441"/>
      <c r="AF1" s="441"/>
      <c r="AG1" s="441"/>
      <c r="AH1" s="441"/>
      <c r="AI1" s="442"/>
      <c r="BA1" s="71"/>
      <c r="BR1" s="71"/>
      <c r="CG1" s="23"/>
    </row>
    <row r="2" spans="1:85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  <c r="K2" s="434"/>
      <c r="L2" s="435"/>
      <c r="M2" s="435"/>
      <c r="N2" s="435"/>
      <c r="O2" s="435"/>
      <c r="P2" s="435"/>
      <c r="Q2" s="435"/>
      <c r="R2" s="435"/>
      <c r="S2" s="436"/>
      <c r="U2" s="443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5"/>
      <c r="BA2" s="71"/>
      <c r="BR2" s="71"/>
      <c r="CG2" s="23"/>
    </row>
    <row r="3" spans="1:85" customFormat="1" ht="15" customHeight="1" thickBot="1">
      <c r="A3" s="428"/>
      <c r="B3" s="429"/>
      <c r="C3" s="429"/>
      <c r="D3" s="429"/>
      <c r="E3" s="429"/>
      <c r="F3" s="429"/>
      <c r="G3" s="429"/>
      <c r="H3" s="429"/>
      <c r="I3" s="430"/>
      <c r="K3" s="437"/>
      <c r="L3" s="438"/>
      <c r="M3" s="438"/>
      <c r="N3" s="438"/>
      <c r="O3" s="438"/>
      <c r="P3" s="438"/>
      <c r="Q3" s="438"/>
      <c r="R3" s="438"/>
      <c r="S3" s="439"/>
      <c r="U3" s="446"/>
      <c r="V3" s="447"/>
      <c r="W3" s="447"/>
      <c r="X3" s="447"/>
      <c r="Y3" s="447"/>
      <c r="Z3" s="447"/>
      <c r="AA3" s="447"/>
      <c r="AB3" s="447"/>
      <c r="AC3" s="447"/>
      <c r="AD3" s="447"/>
      <c r="AE3" s="447"/>
      <c r="AF3" s="447"/>
      <c r="AG3" s="447"/>
      <c r="AH3" s="447"/>
      <c r="AI3" s="448"/>
      <c r="BA3" s="71"/>
      <c r="BR3" s="71"/>
      <c r="CG3" s="23"/>
    </row>
    <row r="4" spans="1:85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K4" s="24"/>
      <c r="L4" s="24"/>
      <c r="M4" s="24"/>
      <c r="N4" s="24"/>
      <c r="O4" s="24"/>
      <c r="P4" s="24"/>
      <c r="Q4" s="24"/>
      <c r="R4" s="24"/>
      <c r="S4" s="24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BA4" s="71"/>
      <c r="BR4" s="71"/>
      <c r="CG4" s="23"/>
    </row>
    <row r="5" spans="1:85" ht="80.099999999999994" customHeight="1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K5" s="455" t="s">
        <v>90</v>
      </c>
      <c r="L5" s="83" t="s">
        <v>0</v>
      </c>
      <c r="M5" s="83" t="s">
        <v>1</v>
      </c>
      <c r="N5" s="83" t="s">
        <v>2</v>
      </c>
      <c r="O5" s="83" t="s">
        <v>3</v>
      </c>
      <c r="P5" s="83" t="s">
        <v>27</v>
      </c>
      <c r="Q5" s="83" t="s">
        <v>4</v>
      </c>
      <c r="R5" s="83" t="s">
        <v>5</v>
      </c>
      <c r="S5" s="84" t="s">
        <v>6</v>
      </c>
      <c r="V5" s="3"/>
      <c r="W5" s="4"/>
      <c r="X5" s="4"/>
      <c r="Y5" s="4"/>
      <c r="Z5" s="4"/>
      <c r="AA5" s="4"/>
      <c r="AB5" s="4"/>
      <c r="AC5" s="4"/>
      <c r="AD5" s="4"/>
      <c r="AE5" s="3"/>
      <c r="AF5" s="3"/>
      <c r="AG5" s="4"/>
      <c r="AH5" s="4"/>
      <c r="AI5" s="4"/>
      <c r="AJ5" s="4"/>
      <c r="AK5" s="4"/>
      <c r="AL5" s="4"/>
      <c r="AM5" s="4"/>
      <c r="AN5" s="4"/>
      <c r="AO5" s="4"/>
      <c r="AP5" s="3"/>
      <c r="AQ5" s="3"/>
    </row>
    <row r="6" spans="1:85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  <c r="K6" s="456" t="s">
        <v>87</v>
      </c>
      <c r="L6" s="389" t="s">
        <v>69</v>
      </c>
      <c r="M6" s="390"/>
      <c r="N6" s="390"/>
      <c r="O6" s="390"/>
      <c r="P6" s="390"/>
      <c r="Q6" s="390"/>
      <c r="R6" s="390"/>
      <c r="S6" s="391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</row>
    <row r="7" spans="1:85" ht="15">
      <c r="A7" s="25" t="s">
        <v>7</v>
      </c>
      <c r="B7" s="36">
        <f>B33+B85</f>
        <v>26.070324107593699</v>
      </c>
      <c r="C7" s="36">
        <f>C33+C85</f>
        <v>0</v>
      </c>
      <c r="D7" s="36">
        <f>D33+D85</f>
        <v>3.370557534064258</v>
      </c>
      <c r="E7" s="36">
        <f>E33+E85</f>
        <v>0</v>
      </c>
      <c r="F7" s="36">
        <f>F59+F85</f>
        <v>0.44542109425853349</v>
      </c>
      <c r="G7" s="36">
        <f>G33+G85</f>
        <v>0</v>
      </c>
      <c r="H7" s="36">
        <f>H33+H85</f>
        <v>0</v>
      </c>
      <c r="I7" s="38">
        <f>SUM(B7:H7)</f>
        <v>29.886302735916491</v>
      </c>
      <c r="K7" s="73" t="s">
        <v>7</v>
      </c>
      <c r="L7" s="36">
        <f>L33+L85</f>
        <v>26.070324107593699</v>
      </c>
      <c r="M7" s="36">
        <f t="shared" ref="M7:O7" si="0">M33+M85</f>
        <v>0</v>
      </c>
      <c r="N7" s="36">
        <f t="shared" si="0"/>
        <v>3.370557534064258</v>
      </c>
      <c r="O7" s="36">
        <f t="shared" si="0"/>
        <v>0</v>
      </c>
      <c r="P7" s="42">
        <f>P59+P85+P33</f>
        <v>0.44542109425853349</v>
      </c>
      <c r="Q7" s="36">
        <f t="shared" ref="Q7:R7" si="1">Q33+Q85</f>
        <v>0</v>
      </c>
      <c r="R7" s="36">
        <f t="shared" si="1"/>
        <v>0</v>
      </c>
      <c r="S7" s="86">
        <f>SUM(L7:R7)</f>
        <v>29.886302735916491</v>
      </c>
      <c r="T7" s="1" t="str">
        <f>IF(ABS(S7-I7)&gt;0.01,S7-I7,"")</f>
        <v/>
      </c>
      <c r="V7" s="3"/>
      <c r="W7" s="6"/>
      <c r="X7" s="6"/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</row>
    <row r="8" spans="1:85" ht="15">
      <c r="A8" s="26" t="s">
        <v>8</v>
      </c>
      <c r="B8" s="39">
        <f t="shared" ref="B8:C27" si="2">B34+B86</f>
        <v>52.627270680626843</v>
      </c>
      <c r="C8" s="39">
        <f t="shared" si="2"/>
        <v>0</v>
      </c>
      <c r="D8" s="39">
        <f t="shared" ref="D8:E8" si="3">D34+D86</f>
        <v>10.791722307309216</v>
      </c>
      <c r="E8" s="39">
        <f t="shared" si="3"/>
        <v>0</v>
      </c>
      <c r="F8" s="39">
        <f t="shared" ref="F8:F27" si="4">F60+F86</f>
        <v>0</v>
      </c>
      <c r="G8" s="39">
        <f t="shared" ref="G8:H8" si="5">G34+G86</f>
        <v>0</v>
      </c>
      <c r="H8" s="39">
        <f t="shared" si="5"/>
        <v>0</v>
      </c>
      <c r="I8" s="41">
        <f t="shared" ref="I8:I27" si="6">SUM(B8:H8)</f>
        <v>63.418992987936058</v>
      </c>
      <c r="K8" s="74" t="s">
        <v>8</v>
      </c>
      <c r="L8" s="87">
        <f t="shared" ref="L8:O27" si="7">L34+L86</f>
        <v>52.627270680626843</v>
      </c>
      <c r="M8" s="87">
        <f t="shared" si="7"/>
        <v>0</v>
      </c>
      <c r="N8" s="87">
        <f t="shared" si="7"/>
        <v>10.791722307309216</v>
      </c>
      <c r="O8" s="87">
        <f t="shared" si="7"/>
        <v>0</v>
      </c>
      <c r="P8" s="87">
        <f t="shared" ref="P8:P27" si="8">P60+P86+P34</f>
        <v>0</v>
      </c>
      <c r="Q8" s="87">
        <f t="shared" ref="Q8:R8" si="9">Q34+Q86</f>
        <v>0</v>
      </c>
      <c r="R8" s="87">
        <f t="shared" si="9"/>
        <v>0</v>
      </c>
      <c r="S8" s="89">
        <f t="shared" ref="S8:S27" si="10">SUM(L8:R8)</f>
        <v>63.418992987936058</v>
      </c>
      <c r="T8" s="1" t="str">
        <f t="shared" ref="T8:T24" si="11">IF(ABS(S8-I8)&gt;0.01,S8-I8,"")</f>
        <v/>
      </c>
      <c r="V8" s="3"/>
      <c r="W8" s="6"/>
      <c r="X8" s="6"/>
      <c r="Y8" s="6"/>
      <c r="Z8" s="6"/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</row>
    <row r="9" spans="1:85" ht="15" customHeight="1">
      <c r="A9" s="27" t="s">
        <v>10</v>
      </c>
      <c r="B9" s="42">
        <f t="shared" si="2"/>
        <v>35.274481786236052</v>
      </c>
      <c r="C9" s="42">
        <f t="shared" si="2"/>
        <v>0</v>
      </c>
      <c r="D9" s="42">
        <f t="shared" ref="D9:E9" si="12">D35+D87</f>
        <v>1.5844347523685561E-3</v>
      </c>
      <c r="E9" s="42">
        <f t="shared" si="12"/>
        <v>0</v>
      </c>
      <c r="F9" s="42">
        <f t="shared" si="4"/>
        <v>0</v>
      </c>
      <c r="G9" s="42">
        <f t="shared" ref="G9:H9" si="13">G35+G87</f>
        <v>0</v>
      </c>
      <c r="H9" s="42">
        <f t="shared" si="13"/>
        <v>0</v>
      </c>
      <c r="I9" s="38">
        <f t="shared" si="6"/>
        <v>35.276066220988419</v>
      </c>
      <c r="K9" s="73" t="s">
        <v>10</v>
      </c>
      <c r="L9" s="42">
        <f t="shared" si="7"/>
        <v>35.274481786236052</v>
      </c>
      <c r="M9" s="42">
        <f t="shared" si="7"/>
        <v>0</v>
      </c>
      <c r="N9" s="42">
        <f t="shared" si="7"/>
        <v>1.5844347523685561E-3</v>
      </c>
      <c r="O9" s="42">
        <f t="shared" si="7"/>
        <v>0</v>
      </c>
      <c r="P9" s="42">
        <f t="shared" si="8"/>
        <v>0</v>
      </c>
      <c r="Q9" s="42">
        <f t="shared" ref="Q9:R9" si="14">Q35+Q87</f>
        <v>0</v>
      </c>
      <c r="R9" s="42">
        <f t="shared" si="14"/>
        <v>0</v>
      </c>
      <c r="S9" s="86">
        <f t="shared" si="10"/>
        <v>35.276066220988419</v>
      </c>
      <c r="T9" s="1" t="str">
        <f t="shared" si="11"/>
        <v/>
      </c>
      <c r="V9" s="3"/>
      <c r="W9" s="6"/>
      <c r="X9" s="6"/>
      <c r="Y9" s="6"/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</row>
    <row r="10" spans="1:85" ht="15" customHeight="1">
      <c r="A10" s="26" t="s">
        <v>56</v>
      </c>
      <c r="B10" s="39">
        <f t="shared" si="2"/>
        <v>0</v>
      </c>
      <c r="C10" s="39">
        <f t="shared" si="2"/>
        <v>0</v>
      </c>
      <c r="D10" s="39">
        <f t="shared" ref="D10:E10" si="15">D36+D88</f>
        <v>0</v>
      </c>
      <c r="E10" s="39">
        <f t="shared" si="15"/>
        <v>0</v>
      </c>
      <c r="F10" s="39">
        <f t="shared" si="4"/>
        <v>0</v>
      </c>
      <c r="G10" s="39">
        <f t="shared" ref="G10:H10" si="16">G36+G88</f>
        <v>0</v>
      </c>
      <c r="H10" s="39">
        <f t="shared" si="16"/>
        <v>0</v>
      </c>
      <c r="I10" s="41">
        <f t="shared" si="6"/>
        <v>0</v>
      </c>
      <c r="K10" s="74" t="s">
        <v>56</v>
      </c>
      <c r="L10" s="87">
        <f t="shared" si="7"/>
        <v>0</v>
      </c>
      <c r="M10" s="87">
        <f t="shared" si="7"/>
        <v>0</v>
      </c>
      <c r="N10" s="87">
        <f t="shared" si="7"/>
        <v>0</v>
      </c>
      <c r="O10" s="87">
        <f t="shared" si="7"/>
        <v>0</v>
      </c>
      <c r="P10" s="87">
        <f t="shared" si="8"/>
        <v>0</v>
      </c>
      <c r="Q10" s="87">
        <f t="shared" ref="Q10:R10" si="17">Q36+Q88</f>
        <v>0</v>
      </c>
      <c r="R10" s="87">
        <f t="shared" si="17"/>
        <v>0</v>
      </c>
      <c r="S10" s="89">
        <f t="shared" si="10"/>
        <v>0</v>
      </c>
      <c r="T10" s="1" t="str">
        <f t="shared" si="11"/>
        <v/>
      </c>
      <c r="V10" s="3"/>
      <c r="W10" s="6"/>
      <c r="X10" s="6"/>
      <c r="Y10" s="6"/>
      <c r="Z10" s="6"/>
      <c r="AA10" s="6"/>
      <c r="AB10" s="6"/>
      <c r="AC10" s="6"/>
      <c r="AD10" s="6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</row>
    <row r="11" spans="1:85" ht="15">
      <c r="A11" s="27" t="s">
        <v>16</v>
      </c>
      <c r="B11" s="42">
        <f t="shared" si="2"/>
        <v>669.94434628720751</v>
      </c>
      <c r="C11" s="42">
        <f t="shared" si="2"/>
        <v>270.53259311737929</v>
      </c>
      <c r="D11" s="42">
        <f t="shared" ref="D11:E11" si="18">D37+D89</f>
        <v>78.174069472791672</v>
      </c>
      <c r="E11" s="42">
        <f t="shared" si="18"/>
        <v>20.652240109857839</v>
      </c>
      <c r="F11" s="42">
        <f t="shared" si="4"/>
        <v>0</v>
      </c>
      <c r="G11" s="42">
        <f t="shared" ref="G11:H11" si="19">G37+G89</f>
        <v>0</v>
      </c>
      <c r="H11" s="42">
        <f t="shared" si="19"/>
        <v>0</v>
      </c>
      <c r="I11" s="38">
        <f t="shared" si="6"/>
        <v>1039.3032489872362</v>
      </c>
      <c r="K11" s="73" t="s">
        <v>16</v>
      </c>
      <c r="L11" s="42">
        <f t="shared" si="7"/>
        <v>669.94434628720751</v>
      </c>
      <c r="M11" s="42">
        <f t="shared" si="7"/>
        <v>270.53259311737929</v>
      </c>
      <c r="N11" s="42">
        <f t="shared" si="7"/>
        <v>78.174069472791672</v>
      </c>
      <c r="O11" s="42">
        <f t="shared" si="7"/>
        <v>20.652240109857839</v>
      </c>
      <c r="P11" s="42">
        <f t="shared" si="8"/>
        <v>0</v>
      </c>
      <c r="Q11" s="42">
        <f t="shared" ref="Q11:R11" si="20">Q37+Q89</f>
        <v>0</v>
      </c>
      <c r="R11" s="42">
        <f t="shared" si="20"/>
        <v>0</v>
      </c>
      <c r="S11" s="86">
        <f t="shared" si="10"/>
        <v>1039.3032489872362</v>
      </c>
      <c r="T11" s="1" t="str">
        <f t="shared" si="11"/>
        <v/>
      </c>
      <c r="V11" s="3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</row>
    <row r="12" spans="1:85" ht="15">
      <c r="A12" s="26" t="s">
        <v>70</v>
      </c>
      <c r="B12" s="39">
        <f t="shared" si="2"/>
        <v>2481.0584669124873</v>
      </c>
      <c r="C12" s="39">
        <f t="shared" si="2"/>
        <v>60.335393333465113</v>
      </c>
      <c r="D12" s="39">
        <f t="shared" ref="D12:E12" si="21">D38+D90</f>
        <v>225.92970688211605</v>
      </c>
      <c r="E12" s="39">
        <f t="shared" si="21"/>
        <v>1.9411773576134512</v>
      </c>
      <c r="F12" s="39">
        <f t="shared" si="4"/>
        <v>0</v>
      </c>
      <c r="G12" s="39">
        <f t="shared" ref="G12:H12" si="22">G38+G90</f>
        <v>0</v>
      </c>
      <c r="H12" s="39">
        <f t="shared" si="22"/>
        <v>0</v>
      </c>
      <c r="I12" s="41">
        <f t="shared" si="6"/>
        <v>2769.2647444856821</v>
      </c>
      <c r="K12" s="74" t="s">
        <v>70</v>
      </c>
      <c r="L12" s="87">
        <f t="shared" si="7"/>
        <v>2481.0584669124873</v>
      </c>
      <c r="M12" s="87">
        <f t="shared" si="7"/>
        <v>60.335393333465113</v>
      </c>
      <c r="N12" s="87">
        <f t="shared" si="7"/>
        <v>225.92970688211605</v>
      </c>
      <c r="O12" s="87">
        <f t="shared" si="7"/>
        <v>1.9411773576134512</v>
      </c>
      <c r="P12" s="87">
        <f t="shared" si="8"/>
        <v>0</v>
      </c>
      <c r="Q12" s="87">
        <f t="shared" ref="Q12:R12" si="23">Q38+Q90</f>
        <v>0</v>
      </c>
      <c r="R12" s="87">
        <f t="shared" si="23"/>
        <v>0</v>
      </c>
      <c r="S12" s="89">
        <f t="shared" si="10"/>
        <v>2769.2647444856821</v>
      </c>
      <c r="T12" s="1" t="str">
        <f t="shared" si="11"/>
        <v/>
      </c>
      <c r="V12" s="3"/>
      <c r="W12" s="6"/>
      <c r="X12" s="6"/>
      <c r="Y12" s="6"/>
      <c r="Z12" s="6"/>
      <c r="AA12" s="6"/>
      <c r="AB12" s="6"/>
      <c r="AC12" s="6"/>
      <c r="AD12" s="6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1:85" ht="15">
      <c r="A13" s="27" t="s">
        <v>58</v>
      </c>
      <c r="B13" s="42">
        <f t="shared" si="2"/>
        <v>0</v>
      </c>
      <c r="C13" s="42">
        <f t="shared" si="2"/>
        <v>1.4815239528347707E-2</v>
      </c>
      <c r="D13" s="42">
        <f t="shared" ref="D13:E13" si="24">D39+D91</f>
        <v>1.9233839956607082</v>
      </c>
      <c r="E13" s="42">
        <f t="shared" si="24"/>
        <v>2260.1579771258894</v>
      </c>
      <c r="F13" s="42">
        <f t="shared" si="4"/>
        <v>33205.830593148654</v>
      </c>
      <c r="G13" s="42">
        <f t="shared" ref="G13:H13" si="25">G39+G91</f>
        <v>0</v>
      </c>
      <c r="H13" s="42">
        <f t="shared" si="25"/>
        <v>0</v>
      </c>
      <c r="I13" s="38">
        <f t="shared" si="6"/>
        <v>35467.92676950973</v>
      </c>
      <c r="K13" s="75" t="s">
        <v>58</v>
      </c>
      <c r="L13" s="42">
        <f t="shared" si="7"/>
        <v>0</v>
      </c>
      <c r="M13" s="42">
        <f t="shared" si="7"/>
        <v>1.4815239528347707E-2</v>
      </c>
      <c r="N13" s="42">
        <f t="shared" si="7"/>
        <v>1.9233839956607082</v>
      </c>
      <c r="O13" s="42">
        <f t="shared" si="7"/>
        <v>2260.1579771258894</v>
      </c>
      <c r="P13" s="42">
        <f t="shared" si="8"/>
        <v>33205.830593148654</v>
      </c>
      <c r="Q13" s="42">
        <f t="shared" ref="Q13:R13" si="26">Q39+Q91</f>
        <v>0</v>
      </c>
      <c r="R13" s="42">
        <f t="shared" si="26"/>
        <v>0</v>
      </c>
      <c r="S13" s="86">
        <f t="shared" si="10"/>
        <v>35467.92676950973</v>
      </c>
      <c r="T13" s="1" t="str">
        <f t="shared" si="11"/>
        <v/>
      </c>
      <c r="V13" s="3"/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</row>
    <row r="14" spans="1:85" ht="15">
      <c r="A14" s="26" t="s">
        <v>12</v>
      </c>
      <c r="B14" s="39">
        <f t="shared" si="2"/>
        <v>0</v>
      </c>
      <c r="C14" s="39">
        <f t="shared" si="2"/>
        <v>0.16086821434392434</v>
      </c>
      <c r="D14" s="39">
        <f t="shared" ref="D14:E14" si="27">D40+D92</f>
        <v>8.0998825743245087E-2</v>
      </c>
      <c r="E14" s="39">
        <f t="shared" si="27"/>
        <v>43.723888008393764</v>
      </c>
      <c r="F14" s="39">
        <f t="shared" si="4"/>
        <v>14023.605600367238</v>
      </c>
      <c r="G14" s="39">
        <f t="shared" ref="G14:H14" si="28">G40+G92</f>
        <v>0</v>
      </c>
      <c r="H14" s="39">
        <f t="shared" si="28"/>
        <v>0</v>
      </c>
      <c r="I14" s="41">
        <f t="shared" si="6"/>
        <v>14067.571355415719</v>
      </c>
      <c r="K14" s="74" t="s">
        <v>12</v>
      </c>
      <c r="L14" s="87">
        <f t="shared" si="7"/>
        <v>0</v>
      </c>
      <c r="M14" s="87">
        <f t="shared" si="7"/>
        <v>0.16086821434392434</v>
      </c>
      <c r="N14" s="87">
        <f t="shared" si="7"/>
        <v>8.0998825743245087E-2</v>
      </c>
      <c r="O14" s="87">
        <f t="shared" si="7"/>
        <v>43.723888008393764</v>
      </c>
      <c r="P14" s="87">
        <f t="shared" si="8"/>
        <v>14023.605600367238</v>
      </c>
      <c r="Q14" s="87">
        <f t="shared" ref="Q14:R14" si="29">Q40+Q92</f>
        <v>0</v>
      </c>
      <c r="R14" s="87">
        <f t="shared" si="29"/>
        <v>0</v>
      </c>
      <c r="S14" s="89">
        <f t="shared" si="10"/>
        <v>14067.571355415719</v>
      </c>
      <c r="T14" s="1" t="str">
        <f t="shared" si="11"/>
        <v/>
      </c>
      <c r="V14" s="3"/>
      <c r="W14" s="6"/>
      <c r="X14" s="6"/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</row>
    <row r="15" spans="1:85" ht="15">
      <c r="A15" s="27" t="s">
        <v>59</v>
      </c>
      <c r="B15" s="42">
        <f t="shared" si="2"/>
        <v>0.14913652007648173</v>
      </c>
      <c r="C15" s="42">
        <f t="shared" si="2"/>
        <v>0</v>
      </c>
      <c r="D15" s="42">
        <f t="shared" ref="D15:E15" si="30">D41+D93</f>
        <v>0.45025527615626348</v>
      </c>
      <c r="E15" s="42">
        <f t="shared" si="30"/>
        <v>1.2324980380483306E-2</v>
      </c>
      <c r="F15" s="42">
        <f t="shared" si="4"/>
        <v>4.4065365095433062</v>
      </c>
      <c r="G15" s="42">
        <f t="shared" ref="G15:H15" si="31">G41+G93</f>
        <v>0</v>
      </c>
      <c r="H15" s="42">
        <f t="shared" si="31"/>
        <v>0</v>
      </c>
      <c r="I15" s="38">
        <f t="shared" si="6"/>
        <v>5.0182532861565345</v>
      </c>
      <c r="K15" s="75" t="s">
        <v>59</v>
      </c>
      <c r="L15" s="42">
        <f t="shared" si="7"/>
        <v>0.14913652007648173</v>
      </c>
      <c r="M15" s="42">
        <f t="shared" si="7"/>
        <v>0</v>
      </c>
      <c r="N15" s="42">
        <f t="shared" si="7"/>
        <v>0.45025527615626348</v>
      </c>
      <c r="O15" s="42">
        <f t="shared" si="7"/>
        <v>1.2324980380483306E-2</v>
      </c>
      <c r="P15" s="42">
        <f t="shared" si="8"/>
        <v>4.4065365095433062</v>
      </c>
      <c r="Q15" s="42">
        <f t="shared" ref="Q15:R15" si="32">Q41+Q93</f>
        <v>0</v>
      </c>
      <c r="R15" s="42">
        <f t="shared" si="32"/>
        <v>0</v>
      </c>
      <c r="S15" s="86">
        <f t="shared" si="10"/>
        <v>5.0182532861565345</v>
      </c>
      <c r="T15" s="1" t="str">
        <f t="shared" si="11"/>
        <v/>
      </c>
      <c r="V15" s="3"/>
      <c r="W15" s="6"/>
      <c r="X15" s="6"/>
      <c r="Y15" s="6"/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</row>
    <row r="16" spans="1:85" ht="15">
      <c r="A16" s="26" t="s">
        <v>17</v>
      </c>
      <c r="B16" s="39">
        <f t="shared" si="2"/>
        <v>238.98194700596093</v>
      </c>
      <c r="C16" s="39">
        <f t="shared" si="2"/>
        <v>1.5412576386511438</v>
      </c>
      <c r="D16" s="39">
        <f t="shared" ref="D16:E16" si="33">D42+D94</f>
        <v>47.334290444496816</v>
      </c>
      <c r="E16" s="39">
        <f t="shared" si="33"/>
        <v>23.151910786088646</v>
      </c>
      <c r="F16" s="39">
        <f t="shared" si="4"/>
        <v>802.39589184058184</v>
      </c>
      <c r="G16" s="39">
        <f t="shared" ref="G16:H16" si="34">G42+G94</f>
        <v>0</v>
      </c>
      <c r="H16" s="39">
        <f t="shared" si="34"/>
        <v>0</v>
      </c>
      <c r="I16" s="41">
        <f t="shared" si="6"/>
        <v>1113.4052977157794</v>
      </c>
      <c r="K16" s="74" t="s">
        <v>17</v>
      </c>
      <c r="L16" s="87">
        <f t="shared" si="7"/>
        <v>238.98194700596093</v>
      </c>
      <c r="M16" s="87">
        <f t="shared" si="7"/>
        <v>1.5412576386511438</v>
      </c>
      <c r="N16" s="87">
        <f t="shared" si="7"/>
        <v>47.334290444496816</v>
      </c>
      <c r="O16" s="87">
        <f t="shared" si="7"/>
        <v>23.151910786088646</v>
      </c>
      <c r="P16" s="87">
        <f t="shared" si="8"/>
        <v>802.39589184058195</v>
      </c>
      <c r="Q16" s="87">
        <f t="shared" ref="Q16:R16" si="35">Q42+Q94</f>
        <v>0</v>
      </c>
      <c r="R16" s="87">
        <f t="shared" si="35"/>
        <v>0</v>
      </c>
      <c r="S16" s="89">
        <f t="shared" si="10"/>
        <v>1113.4052977157794</v>
      </c>
      <c r="T16" s="1" t="str">
        <f t="shared" si="11"/>
        <v/>
      </c>
      <c r="V16" s="3"/>
      <c r="W16" s="6"/>
      <c r="X16" s="6"/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</row>
    <row r="17" spans="1:43" ht="15">
      <c r="A17" s="27" t="s">
        <v>139</v>
      </c>
      <c r="B17" s="42">
        <f t="shared" si="2"/>
        <v>19864.012208330249</v>
      </c>
      <c r="C17" s="42">
        <f t="shared" si="2"/>
        <v>3061.1544675474256</v>
      </c>
      <c r="D17" s="42">
        <f t="shared" ref="D17:E17" si="36">D43+D95</f>
        <v>4670.9195488393379</v>
      </c>
      <c r="E17" s="42">
        <f t="shared" si="36"/>
        <v>75.887441949736868</v>
      </c>
      <c r="F17" s="42">
        <f t="shared" si="4"/>
        <v>9.7624813853137482</v>
      </c>
      <c r="G17" s="42">
        <f t="shared" ref="G17:H17" si="37">G43+G95</f>
        <v>0</v>
      </c>
      <c r="H17" s="42">
        <f t="shared" si="37"/>
        <v>0</v>
      </c>
      <c r="I17" s="38">
        <f t="shared" si="6"/>
        <v>27681.736148052063</v>
      </c>
      <c r="K17" s="75" t="s">
        <v>139</v>
      </c>
      <c r="L17" s="42">
        <f t="shared" si="7"/>
        <v>19864.012208330249</v>
      </c>
      <c r="M17" s="42">
        <f t="shared" si="7"/>
        <v>3061.1544675474256</v>
      </c>
      <c r="N17" s="42">
        <f t="shared" si="7"/>
        <v>4670.9195488393379</v>
      </c>
      <c r="O17" s="42">
        <f t="shared" si="7"/>
        <v>75.887441949736868</v>
      </c>
      <c r="P17" s="42">
        <f t="shared" si="8"/>
        <v>9.7624813853162848</v>
      </c>
      <c r="Q17" s="42">
        <f t="shared" ref="Q17:R17" si="38">Q43+Q95</f>
        <v>0</v>
      </c>
      <c r="R17" s="42">
        <f t="shared" si="38"/>
        <v>0</v>
      </c>
      <c r="S17" s="86">
        <f t="shared" si="10"/>
        <v>27681.736148052067</v>
      </c>
      <c r="T17" s="1" t="str">
        <f t="shared" si="11"/>
        <v/>
      </c>
      <c r="V17" s="3"/>
      <c r="W17" s="6"/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</row>
    <row r="18" spans="1:43" ht="15">
      <c r="A18" s="26" t="s">
        <v>25</v>
      </c>
      <c r="B18" s="39">
        <f t="shared" si="2"/>
        <v>4093.7855787521912</v>
      </c>
      <c r="C18" s="39">
        <f t="shared" si="2"/>
        <v>17.435029595860165</v>
      </c>
      <c r="D18" s="39">
        <f t="shared" ref="D18:E18" si="39">D44+D96</f>
        <v>7496.4983436381508</v>
      </c>
      <c r="E18" s="39">
        <f t="shared" si="39"/>
        <v>8503.0560081483236</v>
      </c>
      <c r="F18" s="39">
        <f t="shared" si="4"/>
        <v>2481.6164141455188</v>
      </c>
      <c r="G18" s="39">
        <f t="shared" ref="G18:H18" si="40">G44+G96</f>
        <v>6506.8329004419775</v>
      </c>
      <c r="H18" s="39">
        <f t="shared" si="40"/>
        <v>23.302162125182853</v>
      </c>
      <c r="I18" s="41">
        <f t="shared" si="6"/>
        <v>29122.526436847205</v>
      </c>
      <c r="K18" s="74" t="s">
        <v>25</v>
      </c>
      <c r="L18" s="87">
        <f t="shared" si="7"/>
        <v>4093.7855787521912</v>
      </c>
      <c r="M18" s="87">
        <f t="shared" si="7"/>
        <v>17.435029595860165</v>
      </c>
      <c r="N18" s="87">
        <f t="shared" si="7"/>
        <v>7496.4983436381508</v>
      </c>
      <c r="O18" s="87">
        <f t="shared" si="7"/>
        <v>8503.0560081483236</v>
      </c>
      <c r="P18" s="87">
        <f t="shared" si="8"/>
        <v>2481.6164141455165</v>
      </c>
      <c r="Q18" s="87">
        <f t="shared" ref="Q18:R18" si="41">Q44+Q96</f>
        <v>6506.8329004419775</v>
      </c>
      <c r="R18" s="87">
        <f t="shared" si="41"/>
        <v>23.302162125182853</v>
      </c>
      <c r="S18" s="89">
        <f t="shared" si="10"/>
        <v>29122.526436847205</v>
      </c>
      <c r="T18" s="1" t="str">
        <f t="shared" si="11"/>
        <v/>
      </c>
      <c r="V18" s="3"/>
      <c r="W18" s="6"/>
      <c r="X18" s="6"/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</row>
    <row r="19" spans="1:43" ht="15">
      <c r="A19" s="27" t="s">
        <v>24</v>
      </c>
      <c r="B19" s="42">
        <f t="shared" si="2"/>
        <v>16954.81200539241</v>
      </c>
      <c r="C19" s="42">
        <f t="shared" si="2"/>
        <v>66.406438637207515</v>
      </c>
      <c r="D19" s="42">
        <f t="shared" ref="D19:E19" si="42">D45+D97</f>
        <v>1766.9574907539745</v>
      </c>
      <c r="E19" s="42">
        <f t="shared" si="42"/>
        <v>0</v>
      </c>
      <c r="F19" s="42">
        <f t="shared" si="4"/>
        <v>0</v>
      </c>
      <c r="G19" s="42">
        <f t="shared" ref="G19:H19" si="43">G45+G97</f>
        <v>0</v>
      </c>
      <c r="H19" s="42">
        <f t="shared" si="43"/>
        <v>0</v>
      </c>
      <c r="I19" s="38">
        <f t="shared" si="6"/>
        <v>18788.175934783594</v>
      </c>
      <c r="K19" s="75" t="s">
        <v>24</v>
      </c>
      <c r="L19" s="42">
        <f t="shared" si="7"/>
        <v>16954.81200539241</v>
      </c>
      <c r="M19" s="42">
        <f t="shared" si="7"/>
        <v>66.406438637207515</v>
      </c>
      <c r="N19" s="42">
        <f t="shared" si="7"/>
        <v>1766.9574907539745</v>
      </c>
      <c r="O19" s="42">
        <f t="shared" si="7"/>
        <v>0</v>
      </c>
      <c r="P19" s="42">
        <f t="shared" si="8"/>
        <v>2.1600499167107046E-12</v>
      </c>
      <c r="Q19" s="42">
        <f t="shared" ref="Q19:R19" si="44">Q45+Q97</f>
        <v>0</v>
      </c>
      <c r="R19" s="42">
        <f t="shared" si="44"/>
        <v>0</v>
      </c>
      <c r="S19" s="86">
        <f t="shared" si="10"/>
        <v>18788.175934783598</v>
      </c>
      <c r="T19" s="1" t="str">
        <f t="shared" si="11"/>
        <v/>
      </c>
      <c r="V19" s="3"/>
      <c r="W19" s="6"/>
      <c r="X19" s="6"/>
      <c r="Y19" s="6"/>
      <c r="Z19" s="6"/>
      <c r="AA19" s="6"/>
      <c r="AB19" s="6"/>
      <c r="AC19" s="6"/>
      <c r="AD19" s="6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</row>
    <row r="20" spans="1:43" ht="15">
      <c r="A20" s="26" t="s">
        <v>60</v>
      </c>
      <c r="B20" s="39">
        <f t="shared" si="2"/>
        <v>922.99026652505211</v>
      </c>
      <c r="C20" s="39">
        <f t="shared" si="2"/>
        <v>5.5219918778797714</v>
      </c>
      <c r="D20" s="39">
        <f t="shared" ref="D20:E20" si="45">D46+D98</f>
        <v>68.264278858535917</v>
      </c>
      <c r="E20" s="39">
        <f t="shared" si="45"/>
        <v>0</v>
      </c>
      <c r="F20" s="39">
        <f t="shared" si="4"/>
        <v>0</v>
      </c>
      <c r="G20" s="39">
        <f t="shared" ref="G20:H20" si="46">G46+G98</f>
        <v>0</v>
      </c>
      <c r="H20" s="39">
        <f t="shared" si="46"/>
        <v>0</v>
      </c>
      <c r="I20" s="41">
        <f t="shared" si="6"/>
        <v>996.77653726146787</v>
      </c>
      <c r="K20" s="74" t="s">
        <v>60</v>
      </c>
      <c r="L20" s="87">
        <f t="shared" si="7"/>
        <v>922.99026652505211</v>
      </c>
      <c r="M20" s="87">
        <f t="shared" si="7"/>
        <v>5.5219918778797714</v>
      </c>
      <c r="N20" s="87">
        <f t="shared" si="7"/>
        <v>68.264278858535917</v>
      </c>
      <c r="O20" s="87">
        <f t="shared" si="7"/>
        <v>0</v>
      </c>
      <c r="P20" s="87">
        <f t="shared" si="8"/>
        <v>5.773159728050814E-14</v>
      </c>
      <c r="Q20" s="87">
        <f t="shared" ref="Q20:R20" si="47">Q46+Q98</f>
        <v>0</v>
      </c>
      <c r="R20" s="87">
        <f t="shared" si="47"/>
        <v>0</v>
      </c>
      <c r="S20" s="89">
        <f t="shared" si="10"/>
        <v>996.77653726146798</v>
      </c>
      <c r="T20" s="1" t="str">
        <f t="shared" si="11"/>
        <v/>
      </c>
      <c r="V20" s="3"/>
      <c r="W20" s="6"/>
      <c r="X20" s="6"/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</row>
    <row r="21" spans="1:43" ht="15">
      <c r="A21" s="27" t="s">
        <v>22</v>
      </c>
      <c r="B21" s="42">
        <f t="shared" si="2"/>
        <v>921.16333284319649</v>
      </c>
      <c r="C21" s="42">
        <f t="shared" si="2"/>
        <v>267.52852089979604</v>
      </c>
      <c r="D21" s="42">
        <f t="shared" ref="D21:E21" si="48">D47+D99</f>
        <v>237.58253910007488</v>
      </c>
      <c r="E21" s="42">
        <f t="shared" si="48"/>
        <v>2.700800334887675E-2</v>
      </c>
      <c r="F21" s="42">
        <f t="shared" si="4"/>
        <v>1968.9134410932777</v>
      </c>
      <c r="G21" s="42">
        <f t="shared" ref="G21:H21" si="49">G47+G99</f>
        <v>0</v>
      </c>
      <c r="H21" s="42">
        <f t="shared" si="49"/>
        <v>0</v>
      </c>
      <c r="I21" s="38">
        <f t="shared" si="6"/>
        <v>3395.2148419396935</v>
      </c>
      <c r="K21" s="75" t="s">
        <v>22</v>
      </c>
      <c r="L21" s="42">
        <f t="shared" si="7"/>
        <v>921.16333284319649</v>
      </c>
      <c r="M21" s="42">
        <f t="shared" si="7"/>
        <v>267.52852089979604</v>
      </c>
      <c r="N21" s="42">
        <f t="shared" si="7"/>
        <v>237.58253910007488</v>
      </c>
      <c r="O21" s="42">
        <f t="shared" si="7"/>
        <v>2.700800334887675E-2</v>
      </c>
      <c r="P21" s="42">
        <f t="shared" si="8"/>
        <v>1968.913441093277</v>
      </c>
      <c r="Q21" s="42">
        <f t="shared" ref="Q21:R21" si="50">Q47+Q99</f>
        <v>0</v>
      </c>
      <c r="R21" s="42">
        <f t="shared" si="50"/>
        <v>0</v>
      </c>
      <c r="S21" s="86">
        <f t="shared" si="10"/>
        <v>3395.2148419396931</v>
      </c>
      <c r="T21" s="1" t="str">
        <f t="shared" si="11"/>
        <v/>
      </c>
      <c r="V21" s="3"/>
      <c r="W21" s="6"/>
      <c r="X21" s="6"/>
      <c r="Y21" s="6"/>
      <c r="Z21" s="6"/>
      <c r="AA21" s="6"/>
      <c r="AB21" s="6"/>
      <c r="AC21" s="6"/>
      <c r="AD21" s="6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</row>
    <row r="22" spans="1:43" ht="15">
      <c r="A22" s="26" t="s">
        <v>21</v>
      </c>
      <c r="B22" s="39">
        <f t="shared" si="2"/>
        <v>79.20040435244097</v>
      </c>
      <c r="C22" s="39">
        <f t="shared" si="2"/>
        <v>0</v>
      </c>
      <c r="D22" s="39">
        <f t="shared" ref="D22:E22" si="51">D48+D100</f>
        <v>1.4633270682542576</v>
      </c>
      <c r="E22" s="39">
        <f t="shared" si="51"/>
        <v>0</v>
      </c>
      <c r="F22" s="39">
        <f t="shared" si="4"/>
        <v>0</v>
      </c>
      <c r="G22" s="39">
        <f t="shared" ref="G22:H22" si="52">G48+G100</f>
        <v>0</v>
      </c>
      <c r="H22" s="39">
        <f t="shared" si="52"/>
        <v>0</v>
      </c>
      <c r="I22" s="41">
        <f t="shared" si="6"/>
        <v>80.663731420695228</v>
      </c>
      <c r="K22" s="74" t="s">
        <v>21</v>
      </c>
      <c r="L22" s="87">
        <f t="shared" si="7"/>
        <v>79.20040435244097</v>
      </c>
      <c r="M22" s="87">
        <f t="shared" si="7"/>
        <v>0</v>
      </c>
      <c r="N22" s="87">
        <f t="shared" si="7"/>
        <v>1.4633270682542576</v>
      </c>
      <c r="O22" s="87">
        <f t="shared" si="7"/>
        <v>0</v>
      </c>
      <c r="P22" s="87">
        <f t="shared" si="8"/>
        <v>0</v>
      </c>
      <c r="Q22" s="87">
        <f t="shared" ref="Q22:R22" si="53">Q48+Q100</f>
        <v>0</v>
      </c>
      <c r="R22" s="87">
        <f t="shared" si="53"/>
        <v>0</v>
      </c>
      <c r="S22" s="89">
        <f t="shared" si="10"/>
        <v>80.663731420695228</v>
      </c>
      <c r="T22" s="1" t="str">
        <f t="shared" si="11"/>
        <v/>
      </c>
      <c r="V22" s="3"/>
      <c r="W22" s="6"/>
      <c r="X22" s="6"/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</row>
    <row r="23" spans="1:43" ht="15">
      <c r="A23" s="28" t="s">
        <v>64</v>
      </c>
      <c r="B23" s="42">
        <f t="shared" si="2"/>
        <v>174.59790444336892</v>
      </c>
      <c r="C23" s="42">
        <f t="shared" si="2"/>
        <v>0</v>
      </c>
      <c r="D23" s="42">
        <f t="shared" ref="D23:E23" si="54">D49+D101</f>
        <v>64.448709786353334</v>
      </c>
      <c r="E23" s="42">
        <f t="shared" si="54"/>
        <v>0</v>
      </c>
      <c r="F23" s="42">
        <f t="shared" si="4"/>
        <v>0</v>
      </c>
      <c r="G23" s="42">
        <f t="shared" ref="G23:H23" si="55">G49+G101</f>
        <v>0</v>
      </c>
      <c r="H23" s="42">
        <f t="shared" si="55"/>
        <v>0</v>
      </c>
      <c r="I23" s="38">
        <f t="shared" si="6"/>
        <v>239.04661422972225</v>
      </c>
      <c r="K23" s="76" t="s">
        <v>64</v>
      </c>
      <c r="L23" s="42">
        <f t="shared" si="7"/>
        <v>174.59790444336892</v>
      </c>
      <c r="M23" s="42">
        <f t="shared" si="7"/>
        <v>0</v>
      </c>
      <c r="N23" s="42">
        <f t="shared" si="7"/>
        <v>64.448709786353334</v>
      </c>
      <c r="O23" s="42">
        <f t="shared" si="7"/>
        <v>0</v>
      </c>
      <c r="P23" s="42">
        <f t="shared" si="8"/>
        <v>0</v>
      </c>
      <c r="Q23" s="42">
        <f t="shared" ref="Q23:R23" si="56">Q49+Q101</f>
        <v>0</v>
      </c>
      <c r="R23" s="42">
        <f t="shared" si="56"/>
        <v>0</v>
      </c>
      <c r="S23" s="86">
        <f t="shared" si="10"/>
        <v>239.04661422972225</v>
      </c>
      <c r="T23" s="1" t="str">
        <f t="shared" si="11"/>
        <v/>
      </c>
      <c r="V23" s="3"/>
      <c r="W23" s="6"/>
      <c r="X23" s="6"/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</row>
    <row r="24" spans="1:43">
      <c r="A24" s="56" t="s">
        <v>23</v>
      </c>
      <c r="B24" s="60">
        <f t="shared" si="2"/>
        <v>174.59790444336892</v>
      </c>
      <c r="C24" s="60">
        <f t="shared" si="2"/>
        <v>0</v>
      </c>
      <c r="D24" s="60">
        <f t="shared" ref="D24:E24" si="57">D50+D102</f>
        <v>64.448709786353334</v>
      </c>
      <c r="E24" s="60">
        <f t="shared" si="57"/>
        <v>0</v>
      </c>
      <c r="F24" s="60">
        <f t="shared" si="4"/>
        <v>0</v>
      </c>
      <c r="G24" s="60">
        <f t="shared" ref="G24:H24" si="58">G50+G102</f>
        <v>0</v>
      </c>
      <c r="H24" s="60">
        <f t="shared" si="58"/>
        <v>0</v>
      </c>
      <c r="I24" s="62">
        <f t="shared" si="6"/>
        <v>239.04661422972225</v>
      </c>
      <c r="K24" s="77" t="s">
        <v>23</v>
      </c>
      <c r="L24" s="90">
        <f t="shared" si="7"/>
        <v>174.59790444336892</v>
      </c>
      <c r="M24" s="90">
        <f t="shared" si="7"/>
        <v>0</v>
      </c>
      <c r="N24" s="90">
        <f t="shared" si="7"/>
        <v>64.448709786353334</v>
      </c>
      <c r="O24" s="90">
        <f t="shared" si="7"/>
        <v>0</v>
      </c>
      <c r="P24" s="90">
        <f t="shared" si="8"/>
        <v>0</v>
      </c>
      <c r="Q24" s="90">
        <f t="shared" ref="Q24:R24" si="59">Q50+Q102</f>
        <v>0</v>
      </c>
      <c r="R24" s="90">
        <f t="shared" si="59"/>
        <v>0</v>
      </c>
      <c r="S24" s="92">
        <f t="shared" si="10"/>
        <v>239.04661422972225</v>
      </c>
      <c r="T24" s="1" t="str">
        <f t="shared" si="11"/>
        <v/>
      </c>
      <c r="V24" s="3"/>
      <c r="W24" s="6"/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</row>
    <row r="25" spans="1:43">
      <c r="A25" s="57" t="s">
        <v>19</v>
      </c>
      <c r="B25" s="63">
        <f t="shared" si="2"/>
        <v>0</v>
      </c>
      <c r="C25" s="63">
        <f t="shared" si="2"/>
        <v>0</v>
      </c>
      <c r="D25" s="63">
        <f t="shared" ref="D25:E25" si="60">D51+D103</f>
        <v>0</v>
      </c>
      <c r="E25" s="63">
        <f t="shared" si="60"/>
        <v>0</v>
      </c>
      <c r="F25" s="63">
        <f t="shared" si="4"/>
        <v>0</v>
      </c>
      <c r="G25" s="63">
        <f t="shared" ref="G25:H25" si="61">G51+G103</f>
        <v>0</v>
      </c>
      <c r="H25" s="63">
        <f t="shared" si="61"/>
        <v>0</v>
      </c>
      <c r="I25" s="65">
        <f t="shared" si="6"/>
        <v>0</v>
      </c>
      <c r="K25" s="78" t="s">
        <v>19</v>
      </c>
      <c r="L25" s="63">
        <f t="shared" si="7"/>
        <v>0</v>
      </c>
      <c r="M25" s="63">
        <f t="shared" si="7"/>
        <v>0</v>
      </c>
      <c r="N25" s="63">
        <f t="shared" si="7"/>
        <v>0</v>
      </c>
      <c r="O25" s="63">
        <f t="shared" si="7"/>
        <v>0</v>
      </c>
      <c r="P25" s="63">
        <f t="shared" si="8"/>
        <v>0</v>
      </c>
      <c r="Q25" s="63">
        <f t="shared" ref="Q25:R25" si="62">Q51+Q103</f>
        <v>0</v>
      </c>
      <c r="R25" s="63">
        <f t="shared" si="62"/>
        <v>0</v>
      </c>
      <c r="S25" s="94">
        <f t="shared" si="10"/>
        <v>0</v>
      </c>
      <c r="V25" s="3"/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</row>
    <row r="26" spans="1:43">
      <c r="A26" s="56" t="s">
        <v>20</v>
      </c>
      <c r="B26" s="60">
        <f t="shared" si="2"/>
        <v>0</v>
      </c>
      <c r="C26" s="60">
        <f t="shared" si="2"/>
        <v>0</v>
      </c>
      <c r="D26" s="60">
        <f t="shared" ref="D26:E26" si="63">D52+D104</f>
        <v>0</v>
      </c>
      <c r="E26" s="60">
        <f t="shared" si="63"/>
        <v>0</v>
      </c>
      <c r="F26" s="60">
        <f t="shared" si="4"/>
        <v>0</v>
      </c>
      <c r="G26" s="60">
        <f t="shared" ref="G26:H26" si="64">G52+G104</f>
        <v>0</v>
      </c>
      <c r="H26" s="60">
        <f t="shared" si="64"/>
        <v>0</v>
      </c>
      <c r="I26" s="62">
        <f t="shared" si="6"/>
        <v>0</v>
      </c>
      <c r="K26" s="77" t="s">
        <v>20</v>
      </c>
      <c r="L26" s="90">
        <f t="shared" si="7"/>
        <v>0</v>
      </c>
      <c r="M26" s="90">
        <f t="shared" si="7"/>
        <v>0</v>
      </c>
      <c r="N26" s="90">
        <f t="shared" si="7"/>
        <v>0</v>
      </c>
      <c r="O26" s="90">
        <f t="shared" si="7"/>
        <v>0</v>
      </c>
      <c r="P26" s="90">
        <f t="shared" si="8"/>
        <v>0</v>
      </c>
      <c r="Q26" s="90">
        <f t="shared" ref="Q26:R26" si="65">Q52+Q104</f>
        <v>0</v>
      </c>
      <c r="R26" s="90">
        <f t="shared" si="65"/>
        <v>0</v>
      </c>
      <c r="S26" s="92">
        <f t="shared" si="10"/>
        <v>0</v>
      </c>
      <c r="V26" s="3"/>
      <c r="W26" s="6"/>
      <c r="X26" s="6"/>
      <c r="Y26" s="6"/>
      <c r="Z26" s="6"/>
      <c r="AA26" s="6"/>
      <c r="AB26" s="6"/>
      <c r="AC26" s="6"/>
      <c r="AD26" s="6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</row>
    <row r="27" spans="1:43" ht="15" thickBot="1">
      <c r="A27" s="58" t="s">
        <v>11</v>
      </c>
      <c r="B27" s="52">
        <f t="shared" si="2"/>
        <v>0</v>
      </c>
      <c r="C27" s="52">
        <f t="shared" si="2"/>
        <v>0</v>
      </c>
      <c r="D27" s="52">
        <f t="shared" ref="D27:E27" si="66">D53+D105</f>
        <v>0</v>
      </c>
      <c r="E27" s="52">
        <f t="shared" si="66"/>
        <v>0</v>
      </c>
      <c r="F27" s="52">
        <f t="shared" si="4"/>
        <v>0</v>
      </c>
      <c r="G27" s="52">
        <f t="shared" ref="G27:H27" si="67">G53+G105</f>
        <v>0</v>
      </c>
      <c r="H27" s="52">
        <f t="shared" si="67"/>
        <v>0</v>
      </c>
      <c r="I27" s="67">
        <f t="shared" si="6"/>
        <v>0</v>
      </c>
      <c r="K27" s="79" t="s">
        <v>67</v>
      </c>
      <c r="L27" s="52">
        <f t="shared" si="7"/>
        <v>0</v>
      </c>
      <c r="M27" s="52">
        <f t="shared" si="7"/>
        <v>0</v>
      </c>
      <c r="N27" s="52">
        <f t="shared" si="7"/>
        <v>0</v>
      </c>
      <c r="O27" s="52">
        <f t="shared" si="7"/>
        <v>0</v>
      </c>
      <c r="P27" s="52">
        <f t="shared" si="8"/>
        <v>0</v>
      </c>
      <c r="Q27" s="52">
        <f t="shared" ref="Q27:R27" si="68">Q53+Q105</f>
        <v>0</v>
      </c>
      <c r="R27" s="52">
        <f t="shared" si="68"/>
        <v>0</v>
      </c>
      <c r="S27" s="96">
        <f t="shared" si="10"/>
        <v>0</v>
      </c>
      <c r="V27" s="3"/>
      <c r="W27" s="6"/>
      <c r="X27" s="6"/>
      <c r="Y27" s="6"/>
      <c r="Z27" s="6"/>
      <c r="AA27" s="6"/>
      <c r="AB27" s="6"/>
      <c r="AC27" s="6"/>
      <c r="AD27" s="6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</row>
    <row r="28" spans="1:43" ht="15">
      <c r="A28" s="33" t="s">
        <v>26</v>
      </c>
      <c r="B28" s="68">
        <f>SUM(B7:B23)</f>
        <v>46514.667673939104</v>
      </c>
      <c r="C28" s="68">
        <f t="shared" ref="C28:I28" si="69">SUM(C7:C23)</f>
        <v>3750.6313761015372</v>
      </c>
      <c r="D28" s="68">
        <f t="shared" si="69"/>
        <v>14674.19080721777</v>
      </c>
      <c r="E28" s="68">
        <f t="shared" si="69"/>
        <v>10928.609976469634</v>
      </c>
      <c r="F28" s="68">
        <f t="shared" si="69"/>
        <v>52496.976379584376</v>
      </c>
      <c r="G28" s="68">
        <f t="shared" si="69"/>
        <v>6506.8329004419775</v>
      </c>
      <c r="H28" s="69">
        <f t="shared" si="69"/>
        <v>23.302162125182853</v>
      </c>
      <c r="I28" s="38">
        <f t="shared" si="69"/>
        <v>134895.21127587956</v>
      </c>
      <c r="J28" s="468"/>
      <c r="K28" s="80" t="s">
        <v>26</v>
      </c>
      <c r="L28" s="68">
        <f>SUM(L7:L23)</f>
        <v>46514.667673939104</v>
      </c>
      <c r="M28" s="68">
        <f t="shared" ref="M28:S28" si="70">SUM(M7:M23)</f>
        <v>3750.6313761015372</v>
      </c>
      <c r="N28" s="68">
        <f t="shared" si="70"/>
        <v>14674.19080721777</v>
      </c>
      <c r="O28" s="68">
        <f t="shared" si="70"/>
        <v>10928.609976469634</v>
      </c>
      <c r="P28" s="68">
        <f t="shared" si="70"/>
        <v>52496.976379584383</v>
      </c>
      <c r="Q28" s="68">
        <f t="shared" si="70"/>
        <v>6506.8329004419775</v>
      </c>
      <c r="R28" s="69">
        <f t="shared" si="70"/>
        <v>23.302162125182853</v>
      </c>
      <c r="S28" s="97">
        <f t="shared" si="70"/>
        <v>134895.21127587956</v>
      </c>
      <c r="T28" s="1" t="str">
        <f>IF(ABS(S28-S54-S80-S106)&gt;0.01,S28-S54-S80-S106,"")</f>
        <v/>
      </c>
      <c r="U28" s="1"/>
      <c r="V28" s="1"/>
      <c r="W28" s="1"/>
      <c r="X28" s="1"/>
      <c r="Y28" s="1"/>
      <c r="Z28" s="1"/>
      <c r="AA28" s="1"/>
      <c r="AB28" s="1"/>
      <c r="AC28" s="1"/>
      <c r="AJ28" s="3"/>
    </row>
    <row r="29" spans="1:43" s="9" customFormat="1" ht="15" thickBot="1">
      <c r="A29" s="30" t="s">
        <v>88</v>
      </c>
      <c r="B29" s="53">
        <f>IF($I28=0,"-",B28/$I28)</f>
        <v>0.34482074814954039</v>
      </c>
      <c r="C29" s="53">
        <f t="shared" ref="C29:H29" si="71">IF($I28=0,"-",C28/$I28)</f>
        <v>2.780403648600225E-2</v>
      </c>
      <c r="D29" s="53">
        <f t="shared" si="71"/>
        <v>0.1087821477754833</v>
      </c>
      <c r="E29" s="53">
        <f t="shared" si="71"/>
        <v>8.101555179834441E-2</v>
      </c>
      <c r="F29" s="53">
        <f t="shared" si="71"/>
        <v>0.38916856931430072</v>
      </c>
      <c r="G29" s="53">
        <f t="shared" si="71"/>
        <v>4.8236203782909645E-2</v>
      </c>
      <c r="H29" s="53">
        <f t="shared" si="71"/>
        <v>1.7274269341946229E-4</v>
      </c>
      <c r="I29" s="54">
        <f>SUM(B29:H29)</f>
        <v>1.0000000000000002</v>
      </c>
      <c r="J29" s="5"/>
      <c r="K29" s="81" t="s">
        <v>88</v>
      </c>
      <c r="L29" s="98">
        <f>IF($S28=0,"-",L28/$S28)</f>
        <v>0.34482074814954039</v>
      </c>
      <c r="M29" s="98">
        <f t="shared" ref="M29:R29" si="72">IF($S28=0,"-",M28/$S28)</f>
        <v>2.780403648600225E-2</v>
      </c>
      <c r="N29" s="98">
        <f t="shared" si="72"/>
        <v>0.1087821477754833</v>
      </c>
      <c r="O29" s="98">
        <f t="shared" si="72"/>
        <v>8.101555179834441E-2</v>
      </c>
      <c r="P29" s="98">
        <f t="shared" si="72"/>
        <v>0.38916856931430077</v>
      </c>
      <c r="Q29" s="98">
        <f t="shared" si="72"/>
        <v>4.8236203782909645E-2</v>
      </c>
      <c r="R29" s="99">
        <f t="shared" si="72"/>
        <v>1.7274269341946229E-4</v>
      </c>
      <c r="S29" s="100">
        <f>SUM(L29:R29)</f>
        <v>1.0000000000000002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2"/>
      <c r="AE29" s="12"/>
      <c r="AF29" s="12"/>
      <c r="AG29" s="12"/>
      <c r="AH29" s="12"/>
      <c r="AJ29" s="3"/>
    </row>
    <row r="30" spans="1:43" ht="15" thickBot="1">
      <c r="A30"/>
      <c r="B30" s="49"/>
      <c r="C30" s="49"/>
      <c r="D30" s="49"/>
      <c r="E30" s="49"/>
      <c r="F30" s="49"/>
      <c r="G30" s="49"/>
      <c r="H30" s="49"/>
      <c r="I30" s="49"/>
      <c r="K30"/>
      <c r="L30" s="49"/>
      <c r="M30" s="49"/>
      <c r="N30" s="49"/>
      <c r="O30" s="49"/>
      <c r="P30" s="49"/>
      <c r="Q30" s="49"/>
      <c r="R30" s="49"/>
      <c r="S30" s="49"/>
      <c r="AJ30" s="3"/>
    </row>
    <row r="31" spans="1:43" ht="30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K31" s="415" t="s">
        <v>53</v>
      </c>
      <c r="L31" s="83" t="s">
        <v>0</v>
      </c>
      <c r="M31" s="83" t="s">
        <v>1</v>
      </c>
      <c r="N31" s="83" t="s">
        <v>2</v>
      </c>
      <c r="O31" s="83" t="s">
        <v>3</v>
      </c>
      <c r="P31" s="83" t="s">
        <v>27</v>
      </c>
      <c r="Q31" s="83" t="s">
        <v>4</v>
      </c>
      <c r="R31" s="83" t="s">
        <v>5</v>
      </c>
      <c r="S31" s="84" t="s">
        <v>6</v>
      </c>
      <c r="U31" s="417" t="s">
        <v>53</v>
      </c>
      <c r="V31" s="114" t="s">
        <v>74</v>
      </c>
      <c r="W31" s="114" t="s">
        <v>75</v>
      </c>
      <c r="X31" s="114" t="s">
        <v>4</v>
      </c>
      <c r="Y31" s="114" t="s">
        <v>1</v>
      </c>
      <c r="Z31" s="114" t="s">
        <v>2</v>
      </c>
      <c r="AA31" s="114" t="s">
        <v>3</v>
      </c>
      <c r="AB31" s="114" t="s">
        <v>55</v>
      </c>
      <c r="AC31" s="114" t="s">
        <v>68</v>
      </c>
      <c r="AD31" s="115" t="s">
        <v>76</v>
      </c>
      <c r="AE31" s="115" t="s">
        <v>83</v>
      </c>
      <c r="AF31" s="115" t="s">
        <v>77</v>
      </c>
      <c r="AG31" s="115" t="s">
        <v>84</v>
      </c>
      <c r="AH31" s="115" t="s">
        <v>85</v>
      </c>
      <c r="AI31" s="116" t="s">
        <v>63</v>
      </c>
      <c r="AJ31" s="3"/>
    </row>
    <row r="32" spans="1:43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  <c r="K32" s="416" t="s">
        <v>53</v>
      </c>
      <c r="L32" s="389" t="s">
        <v>69</v>
      </c>
      <c r="M32" s="390"/>
      <c r="N32" s="390"/>
      <c r="O32" s="390"/>
      <c r="P32" s="390"/>
      <c r="Q32" s="390"/>
      <c r="R32" s="390"/>
      <c r="S32" s="391"/>
      <c r="U32" s="418" t="s">
        <v>53</v>
      </c>
      <c r="V32" s="413" t="s">
        <v>69</v>
      </c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413"/>
      <c r="AH32" s="413"/>
      <c r="AI32" s="414"/>
      <c r="AJ32" s="3"/>
    </row>
    <row r="33" spans="1:36" ht="15">
      <c r="A33" s="25" t="s">
        <v>7</v>
      </c>
      <c r="B33" s="36">
        <f>B111+B137+B163+B189+B215+B241+B267+B293+B319+B345+B371+B397+B423</f>
        <v>0</v>
      </c>
      <c r="C33" s="36">
        <f t="shared" ref="C33:E33" si="73">C111+C137+C163+C189+C215+C241+C267+C293+C319+C345+C371+C397+C423</f>
        <v>0</v>
      </c>
      <c r="D33" s="36">
        <f t="shared" si="73"/>
        <v>0</v>
      </c>
      <c r="E33" s="36">
        <f t="shared" si="73"/>
        <v>0</v>
      </c>
      <c r="F33" s="410">
        <v>0</v>
      </c>
      <c r="G33" s="36">
        <f t="shared" ref="G33:H48" si="74">G111+G137+G163+G189+G215+G241+G267+G293+G319+G345+G371+G397+G423</f>
        <v>0</v>
      </c>
      <c r="H33" s="36">
        <f t="shared" si="74"/>
        <v>0</v>
      </c>
      <c r="I33" s="38">
        <f>SUM(B33:H33)</f>
        <v>0</v>
      </c>
      <c r="K33" s="82" t="s">
        <v>7</v>
      </c>
      <c r="L33" s="36">
        <f t="shared" ref="L33:R48" si="75">L111+L137+L163+L189+L215+L241+L267+L293+L319+L345+L371+L397+L423</f>
        <v>0</v>
      </c>
      <c r="M33" s="36">
        <f t="shared" si="75"/>
        <v>0</v>
      </c>
      <c r="N33" s="36">
        <f t="shared" si="75"/>
        <v>0</v>
      </c>
      <c r="O33" s="36">
        <f t="shared" si="75"/>
        <v>0</v>
      </c>
      <c r="P33" s="36">
        <f t="shared" si="75"/>
        <v>0</v>
      </c>
      <c r="Q33" s="36">
        <f t="shared" si="75"/>
        <v>0</v>
      </c>
      <c r="R33" s="36">
        <f t="shared" si="75"/>
        <v>0</v>
      </c>
      <c r="S33" s="102">
        <f>SUM(L33:R33)</f>
        <v>0</v>
      </c>
      <c r="U33" s="103" t="s">
        <v>7</v>
      </c>
      <c r="V33" s="117">
        <f t="shared" ref="V33:AH48" si="76">V111+V137+V163+V189+V215+V241+V267+V293+V319+V345+V371+V397+V423</f>
        <v>0</v>
      </c>
      <c r="W33" s="117">
        <f t="shared" si="76"/>
        <v>0</v>
      </c>
      <c r="X33" s="117">
        <f t="shared" si="76"/>
        <v>0</v>
      </c>
      <c r="Y33" s="117">
        <f t="shared" si="76"/>
        <v>0</v>
      </c>
      <c r="Z33" s="117">
        <f t="shared" si="76"/>
        <v>0</v>
      </c>
      <c r="AA33" s="117">
        <f t="shared" si="76"/>
        <v>0</v>
      </c>
      <c r="AB33" s="117">
        <f t="shared" si="76"/>
        <v>0</v>
      </c>
      <c r="AC33" s="118">
        <f t="shared" si="76"/>
        <v>0</v>
      </c>
      <c r="AD33" s="117">
        <f t="shared" si="76"/>
        <v>0</v>
      </c>
      <c r="AE33" s="117">
        <f t="shared" si="76"/>
        <v>0</v>
      </c>
      <c r="AF33" s="117">
        <f t="shared" si="76"/>
        <v>0</v>
      </c>
      <c r="AG33" s="117">
        <f t="shared" si="76"/>
        <v>0</v>
      </c>
      <c r="AH33" s="117">
        <f t="shared" si="76"/>
        <v>0</v>
      </c>
      <c r="AI33" s="120">
        <f>SUM(V33:AC33)</f>
        <v>0</v>
      </c>
      <c r="AJ33" s="3" t="str">
        <f>IF(ABS(S33-AI33)&gt;0.001,S33-AI33,"")</f>
        <v/>
      </c>
    </row>
    <row r="34" spans="1:36" ht="15">
      <c r="A34" s="26" t="s">
        <v>8</v>
      </c>
      <c r="B34" s="39">
        <f t="shared" ref="B34:E49" si="77">B112+B138+B164+B190+B216+B242+B268+B294+B320+B346+B372+B398+B424</f>
        <v>0</v>
      </c>
      <c r="C34" s="39">
        <f t="shared" si="77"/>
        <v>0</v>
      </c>
      <c r="D34" s="39">
        <f t="shared" si="77"/>
        <v>0</v>
      </c>
      <c r="E34" s="39">
        <f t="shared" si="77"/>
        <v>0</v>
      </c>
      <c r="F34" s="411">
        <v>0</v>
      </c>
      <c r="G34" s="39">
        <f t="shared" si="74"/>
        <v>0</v>
      </c>
      <c r="H34" s="39">
        <f t="shared" si="74"/>
        <v>0</v>
      </c>
      <c r="I34" s="41">
        <f t="shared" ref="I34:I53" si="78">SUM(B34:H34)</f>
        <v>0</v>
      </c>
      <c r="K34" s="74" t="s">
        <v>8</v>
      </c>
      <c r="L34" s="87">
        <f t="shared" si="75"/>
        <v>0</v>
      </c>
      <c r="M34" s="87">
        <f t="shared" si="75"/>
        <v>0</v>
      </c>
      <c r="N34" s="87">
        <f t="shared" si="75"/>
        <v>0</v>
      </c>
      <c r="O34" s="87">
        <f t="shared" si="75"/>
        <v>0</v>
      </c>
      <c r="P34" s="87">
        <f t="shared" si="75"/>
        <v>0</v>
      </c>
      <c r="Q34" s="87">
        <f t="shared" si="75"/>
        <v>0</v>
      </c>
      <c r="R34" s="87">
        <f t="shared" si="75"/>
        <v>0</v>
      </c>
      <c r="S34" s="89">
        <f t="shared" ref="S34:S53" si="79">SUM(L34:R34)</f>
        <v>0</v>
      </c>
      <c r="U34" s="104" t="s">
        <v>8</v>
      </c>
      <c r="V34" s="121">
        <f t="shared" si="76"/>
        <v>0</v>
      </c>
      <c r="W34" s="121">
        <f t="shared" si="76"/>
        <v>0</v>
      </c>
      <c r="X34" s="121">
        <f t="shared" si="76"/>
        <v>0</v>
      </c>
      <c r="Y34" s="121">
        <f t="shared" si="76"/>
        <v>0</v>
      </c>
      <c r="Z34" s="121">
        <f t="shared" si="76"/>
        <v>0</v>
      </c>
      <c r="AA34" s="121">
        <f t="shared" si="76"/>
        <v>0</v>
      </c>
      <c r="AB34" s="121">
        <f t="shared" si="76"/>
        <v>0</v>
      </c>
      <c r="AC34" s="122">
        <f t="shared" si="76"/>
        <v>0</v>
      </c>
      <c r="AD34" s="121">
        <f t="shared" si="76"/>
        <v>0</v>
      </c>
      <c r="AE34" s="121">
        <f t="shared" si="76"/>
        <v>0</v>
      </c>
      <c r="AF34" s="121">
        <f t="shared" si="76"/>
        <v>0</v>
      </c>
      <c r="AG34" s="121">
        <f t="shared" si="76"/>
        <v>0</v>
      </c>
      <c r="AH34" s="121">
        <f t="shared" si="76"/>
        <v>0</v>
      </c>
      <c r="AI34" s="123">
        <f t="shared" ref="AI34:AI53" si="80">SUM(V34:AC34)</f>
        <v>0</v>
      </c>
      <c r="AJ34" s="3" t="str">
        <f t="shared" ref="AJ34:AJ54" si="81">IF(ABS(S34-AI34)&gt;0.001,S34-AI34,"")</f>
        <v/>
      </c>
    </row>
    <row r="35" spans="1:36" ht="15" customHeight="1">
      <c r="A35" s="27" t="s">
        <v>10</v>
      </c>
      <c r="B35" s="42">
        <f t="shared" si="77"/>
        <v>0</v>
      </c>
      <c r="C35" s="42">
        <f t="shared" si="77"/>
        <v>0</v>
      </c>
      <c r="D35" s="42">
        <f t="shared" si="77"/>
        <v>0</v>
      </c>
      <c r="E35" s="42">
        <f t="shared" si="77"/>
        <v>0</v>
      </c>
      <c r="F35" s="411">
        <v>0</v>
      </c>
      <c r="G35" s="42">
        <f t="shared" si="74"/>
        <v>0</v>
      </c>
      <c r="H35" s="42">
        <f t="shared" si="74"/>
        <v>0</v>
      </c>
      <c r="I35" s="38">
        <f t="shared" si="78"/>
        <v>0</v>
      </c>
      <c r="K35" s="75" t="s">
        <v>10</v>
      </c>
      <c r="L35" s="42">
        <f t="shared" si="75"/>
        <v>0</v>
      </c>
      <c r="M35" s="42">
        <f t="shared" si="75"/>
        <v>0</v>
      </c>
      <c r="N35" s="42">
        <f t="shared" si="75"/>
        <v>0</v>
      </c>
      <c r="O35" s="42">
        <f t="shared" si="75"/>
        <v>0</v>
      </c>
      <c r="P35" s="42">
        <f t="shared" si="75"/>
        <v>0</v>
      </c>
      <c r="Q35" s="42">
        <f t="shared" si="75"/>
        <v>0</v>
      </c>
      <c r="R35" s="42">
        <f t="shared" si="75"/>
        <v>0</v>
      </c>
      <c r="S35" s="86">
        <f t="shared" si="79"/>
        <v>0</v>
      </c>
      <c r="U35" s="105" t="s">
        <v>10</v>
      </c>
      <c r="V35" s="117">
        <f t="shared" si="76"/>
        <v>0</v>
      </c>
      <c r="W35" s="117">
        <f t="shared" si="76"/>
        <v>0</v>
      </c>
      <c r="X35" s="117">
        <f t="shared" si="76"/>
        <v>0</v>
      </c>
      <c r="Y35" s="117">
        <f t="shared" si="76"/>
        <v>0</v>
      </c>
      <c r="Z35" s="117">
        <f t="shared" si="76"/>
        <v>0</v>
      </c>
      <c r="AA35" s="117">
        <f t="shared" si="76"/>
        <v>0</v>
      </c>
      <c r="AB35" s="117">
        <f t="shared" si="76"/>
        <v>0</v>
      </c>
      <c r="AC35" s="118">
        <f t="shared" si="76"/>
        <v>0</v>
      </c>
      <c r="AD35" s="117">
        <f t="shared" si="76"/>
        <v>0</v>
      </c>
      <c r="AE35" s="117">
        <f t="shared" si="76"/>
        <v>0</v>
      </c>
      <c r="AF35" s="117">
        <f t="shared" si="76"/>
        <v>0</v>
      </c>
      <c r="AG35" s="117">
        <f t="shared" si="76"/>
        <v>0</v>
      </c>
      <c r="AH35" s="117">
        <f t="shared" si="76"/>
        <v>0</v>
      </c>
      <c r="AI35" s="120">
        <f t="shared" si="80"/>
        <v>0</v>
      </c>
      <c r="AJ35" s="3" t="str">
        <f t="shared" si="81"/>
        <v/>
      </c>
    </row>
    <row r="36" spans="1:36" ht="15" customHeight="1">
      <c r="A36" s="26" t="s">
        <v>56</v>
      </c>
      <c r="B36" s="39">
        <f t="shared" si="77"/>
        <v>0</v>
      </c>
      <c r="C36" s="39">
        <f t="shared" si="77"/>
        <v>0</v>
      </c>
      <c r="D36" s="39">
        <f t="shared" si="77"/>
        <v>0</v>
      </c>
      <c r="E36" s="39">
        <f t="shared" si="77"/>
        <v>0</v>
      </c>
      <c r="F36" s="411">
        <v>0</v>
      </c>
      <c r="G36" s="39">
        <f t="shared" si="74"/>
        <v>0</v>
      </c>
      <c r="H36" s="39">
        <f t="shared" si="74"/>
        <v>0</v>
      </c>
      <c r="I36" s="41">
        <f t="shared" si="78"/>
        <v>0</v>
      </c>
      <c r="K36" s="74" t="s">
        <v>56</v>
      </c>
      <c r="L36" s="87">
        <f t="shared" si="75"/>
        <v>0</v>
      </c>
      <c r="M36" s="87">
        <f t="shared" si="75"/>
        <v>0</v>
      </c>
      <c r="N36" s="87">
        <f t="shared" si="75"/>
        <v>0</v>
      </c>
      <c r="O36" s="87">
        <f t="shared" si="75"/>
        <v>0</v>
      </c>
      <c r="P36" s="87">
        <f t="shared" si="75"/>
        <v>0</v>
      </c>
      <c r="Q36" s="87">
        <f t="shared" si="75"/>
        <v>0</v>
      </c>
      <c r="R36" s="87">
        <f t="shared" si="75"/>
        <v>0</v>
      </c>
      <c r="S36" s="89">
        <f t="shared" si="79"/>
        <v>0</v>
      </c>
      <c r="U36" s="104" t="s">
        <v>56</v>
      </c>
      <c r="V36" s="121">
        <f t="shared" si="76"/>
        <v>0</v>
      </c>
      <c r="W36" s="121">
        <f t="shared" si="76"/>
        <v>0</v>
      </c>
      <c r="X36" s="121">
        <f t="shared" si="76"/>
        <v>0</v>
      </c>
      <c r="Y36" s="121">
        <f t="shared" si="76"/>
        <v>0</v>
      </c>
      <c r="Z36" s="121">
        <f t="shared" si="76"/>
        <v>0</v>
      </c>
      <c r="AA36" s="121">
        <f t="shared" si="76"/>
        <v>0</v>
      </c>
      <c r="AB36" s="121">
        <f t="shared" si="76"/>
        <v>0</v>
      </c>
      <c r="AC36" s="122">
        <f t="shared" si="76"/>
        <v>0</v>
      </c>
      <c r="AD36" s="121">
        <f t="shared" si="76"/>
        <v>0</v>
      </c>
      <c r="AE36" s="121">
        <f t="shared" si="76"/>
        <v>0</v>
      </c>
      <c r="AF36" s="121">
        <f t="shared" si="76"/>
        <v>0</v>
      </c>
      <c r="AG36" s="121">
        <f t="shared" si="76"/>
        <v>0</v>
      </c>
      <c r="AH36" s="121">
        <f t="shared" si="76"/>
        <v>0</v>
      </c>
      <c r="AI36" s="123">
        <f t="shared" si="80"/>
        <v>0</v>
      </c>
      <c r="AJ36" s="3" t="str">
        <f t="shared" si="81"/>
        <v/>
      </c>
    </row>
    <row r="37" spans="1:36" ht="15">
      <c r="A37" s="27" t="s">
        <v>16</v>
      </c>
      <c r="B37" s="42">
        <f t="shared" si="77"/>
        <v>217.39616965487332</v>
      </c>
      <c r="C37" s="42">
        <f t="shared" si="77"/>
        <v>227.50129557963865</v>
      </c>
      <c r="D37" s="42">
        <f t="shared" si="77"/>
        <v>55.089634688097</v>
      </c>
      <c r="E37" s="42">
        <f t="shared" si="77"/>
        <v>0</v>
      </c>
      <c r="F37" s="411">
        <v>0</v>
      </c>
      <c r="G37" s="42">
        <f t="shared" si="74"/>
        <v>0</v>
      </c>
      <c r="H37" s="42">
        <f t="shared" si="74"/>
        <v>0</v>
      </c>
      <c r="I37" s="38">
        <f t="shared" si="78"/>
        <v>499.98709992260899</v>
      </c>
      <c r="K37" s="75" t="s">
        <v>16</v>
      </c>
      <c r="L37" s="42">
        <f t="shared" si="75"/>
        <v>217.39616965487332</v>
      </c>
      <c r="M37" s="42">
        <f t="shared" si="75"/>
        <v>227.50129557963865</v>
      </c>
      <c r="N37" s="42">
        <f t="shared" si="75"/>
        <v>55.089634688097</v>
      </c>
      <c r="O37" s="42">
        <f t="shared" si="75"/>
        <v>0</v>
      </c>
      <c r="P37" s="42">
        <f t="shared" si="75"/>
        <v>0</v>
      </c>
      <c r="Q37" s="42">
        <f t="shared" si="75"/>
        <v>0</v>
      </c>
      <c r="R37" s="42">
        <f t="shared" si="75"/>
        <v>0</v>
      </c>
      <c r="S37" s="86">
        <f t="shared" si="79"/>
        <v>499.98709992260899</v>
      </c>
      <c r="U37" s="105" t="s">
        <v>16</v>
      </c>
      <c r="V37" s="117">
        <f t="shared" si="76"/>
        <v>208.58936511574245</v>
      </c>
      <c r="W37" s="117">
        <f t="shared" si="76"/>
        <v>0</v>
      </c>
      <c r="X37" s="117">
        <f t="shared" si="76"/>
        <v>0</v>
      </c>
      <c r="Y37" s="117">
        <f t="shared" si="76"/>
        <v>227.50129557963865</v>
      </c>
      <c r="Z37" s="117">
        <f t="shared" si="76"/>
        <v>37.868182887777309</v>
      </c>
      <c r="AA37" s="117">
        <f t="shared" si="76"/>
        <v>0</v>
      </c>
      <c r="AB37" s="117">
        <f t="shared" si="76"/>
        <v>0</v>
      </c>
      <c r="AC37" s="118">
        <f t="shared" si="76"/>
        <v>26.028256339450571</v>
      </c>
      <c r="AD37" s="117">
        <f t="shared" si="76"/>
        <v>8.8068045391308836</v>
      </c>
      <c r="AE37" s="117">
        <f t="shared" si="76"/>
        <v>0</v>
      </c>
      <c r="AF37" s="117">
        <f t="shared" si="76"/>
        <v>0</v>
      </c>
      <c r="AG37" s="117">
        <f t="shared" si="76"/>
        <v>17.221451800319691</v>
      </c>
      <c r="AH37" s="117">
        <f t="shared" si="76"/>
        <v>0</v>
      </c>
      <c r="AI37" s="120">
        <f t="shared" si="80"/>
        <v>499.98709992260899</v>
      </c>
      <c r="AJ37" s="3" t="str">
        <f t="shared" si="81"/>
        <v/>
      </c>
    </row>
    <row r="38" spans="1:36" ht="15">
      <c r="A38" s="26" t="s">
        <v>70</v>
      </c>
      <c r="B38" s="39">
        <f t="shared" si="77"/>
        <v>303.7245652422734</v>
      </c>
      <c r="C38" s="39">
        <f t="shared" si="77"/>
        <v>45.260661489218144</v>
      </c>
      <c r="D38" s="39">
        <f t="shared" si="77"/>
        <v>22.71917335901307</v>
      </c>
      <c r="E38" s="39">
        <f t="shared" si="77"/>
        <v>1.9411773576134512</v>
      </c>
      <c r="F38" s="411">
        <v>0</v>
      </c>
      <c r="G38" s="39">
        <f t="shared" si="74"/>
        <v>0</v>
      </c>
      <c r="H38" s="39">
        <f t="shared" si="74"/>
        <v>0</v>
      </c>
      <c r="I38" s="41">
        <f t="shared" si="78"/>
        <v>373.64557744811805</v>
      </c>
      <c r="K38" s="74" t="s">
        <v>70</v>
      </c>
      <c r="L38" s="87">
        <f t="shared" si="75"/>
        <v>303.7245652422734</v>
      </c>
      <c r="M38" s="87">
        <f t="shared" si="75"/>
        <v>45.260661489218144</v>
      </c>
      <c r="N38" s="87">
        <f t="shared" si="75"/>
        <v>22.71917335901307</v>
      </c>
      <c r="O38" s="87">
        <f t="shared" si="75"/>
        <v>1.9411773576134512</v>
      </c>
      <c r="P38" s="87">
        <f t="shared" si="75"/>
        <v>0</v>
      </c>
      <c r="Q38" s="87">
        <f t="shared" si="75"/>
        <v>0</v>
      </c>
      <c r="R38" s="87">
        <f t="shared" si="75"/>
        <v>0</v>
      </c>
      <c r="S38" s="89">
        <f t="shared" si="79"/>
        <v>373.64557744811805</v>
      </c>
      <c r="U38" s="104" t="s">
        <v>57</v>
      </c>
      <c r="V38" s="121">
        <f t="shared" si="76"/>
        <v>300.49437470881293</v>
      </c>
      <c r="W38" s="121">
        <f t="shared" si="76"/>
        <v>2.2190260445071086</v>
      </c>
      <c r="X38" s="121">
        <f t="shared" si="76"/>
        <v>0</v>
      </c>
      <c r="Y38" s="121">
        <f t="shared" si="76"/>
        <v>45.260661489218144</v>
      </c>
      <c r="Z38" s="121">
        <f t="shared" si="76"/>
        <v>18.607541823281181</v>
      </c>
      <c r="AA38" s="121">
        <f t="shared" si="76"/>
        <v>0.14553780375132572</v>
      </c>
      <c r="AB38" s="121">
        <f t="shared" si="76"/>
        <v>0</v>
      </c>
      <c r="AC38" s="122">
        <f t="shared" si="76"/>
        <v>6.9184355785473306</v>
      </c>
      <c r="AD38" s="121">
        <f t="shared" si="76"/>
        <v>1.01116448895332</v>
      </c>
      <c r="AE38" s="121">
        <f t="shared" si="76"/>
        <v>0</v>
      </c>
      <c r="AF38" s="121">
        <f t="shared" si="76"/>
        <v>0</v>
      </c>
      <c r="AG38" s="121">
        <f t="shared" si="76"/>
        <v>4.1116315357318856</v>
      </c>
      <c r="AH38" s="121">
        <f t="shared" si="76"/>
        <v>1.7956395538621255</v>
      </c>
      <c r="AI38" s="123">
        <f t="shared" si="80"/>
        <v>373.64557744811799</v>
      </c>
      <c r="AJ38" s="3" t="str">
        <f t="shared" si="81"/>
        <v/>
      </c>
    </row>
    <row r="39" spans="1:36" ht="15">
      <c r="A39" s="27" t="s">
        <v>58</v>
      </c>
      <c r="B39" s="42">
        <f t="shared" si="77"/>
        <v>0</v>
      </c>
      <c r="C39" s="42">
        <f t="shared" si="77"/>
        <v>0</v>
      </c>
      <c r="D39" s="42">
        <f t="shared" si="77"/>
        <v>1.4212031842372792</v>
      </c>
      <c r="E39" s="42">
        <f t="shared" si="77"/>
        <v>2025.1792672147749</v>
      </c>
      <c r="F39" s="411">
        <v>0</v>
      </c>
      <c r="G39" s="42">
        <f t="shared" si="74"/>
        <v>0</v>
      </c>
      <c r="H39" s="42">
        <f t="shared" si="74"/>
        <v>0</v>
      </c>
      <c r="I39" s="38">
        <f t="shared" si="78"/>
        <v>2026.6004703990122</v>
      </c>
      <c r="K39" s="75" t="s">
        <v>58</v>
      </c>
      <c r="L39" s="42">
        <f t="shared" si="75"/>
        <v>0</v>
      </c>
      <c r="M39" s="42">
        <f t="shared" si="75"/>
        <v>0</v>
      </c>
      <c r="N39" s="42">
        <f t="shared" si="75"/>
        <v>1.4212031842372792</v>
      </c>
      <c r="O39" s="42">
        <f t="shared" si="75"/>
        <v>2025.1792672147749</v>
      </c>
      <c r="P39" s="42">
        <f t="shared" si="75"/>
        <v>2355.6428924160432</v>
      </c>
      <c r="Q39" s="42">
        <f t="shared" si="75"/>
        <v>0</v>
      </c>
      <c r="R39" s="42">
        <f t="shared" si="75"/>
        <v>0</v>
      </c>
      <c r="S39" s="86">
        <f t="shared" si="79"/>
        <v>4382.2433628150557</v>
      </c>
      <c r="U39" s="105" t="s">
        <v>58</v>
      </c>
      <c r="V39" s="117">
        <f t="shared" si="76"/>
        <v>0</v>
      </c>
      <c r="W39" s="117">
        <f t="shared" si="76"/>
        <v>0</v>
      </c>
      <c r="X39" s="117">
        <f t="shared" si="76"/>
        <v>0</v>
      </c>
      <c r="Y39" s="117">
        <f t="shared" si="76"/>
        <v>0</v>
      </c>
      <c r="Z39" s="117">
        <f t="shared" si="76"/>
        <v>0</v>
      </c>
      <c r="AA39" s="117">
        <f t="shared" si="76"/>
        <v>2024.1261319723626</v>
      </c>
      <c r="AB39" s="117">
        <f t="shared" si="76"/>
        <v>2355.6428924160432</v>
      </c>
      <c r="AC39" s="118">
        <f t="shared" si="76"/>
        <v>2.474338426649505</v>
      </c>
      <c r="AD39" s="117">
        <f t="shared" si="76"/>
        <v>0</v>
      </c>
      <c r="AE39" s="117">
        <f t="shared" si="76"/>
        <v>1.053135242412226</v>
      </c>
      <c r="AF39" s="117">
        <f t="shared" si="76"/>
        <v>0</v>
      </c>
      <c r="AG39" s="117">
        <f t="shared" si="76"/>
        <v>1.4212031842372792</v>
      </c>
      <c r="AH39" s="117">
        <f t="shared" si="76"/>
        <v>0</v>
      </c>
      <c r="AI39" s="120">
        <f t="shared" si="80"/>
        <v>4382.2433628150557</v>
      </c>
      <c r="AJ39" s="3" t="str">
        <f t="shared" si="81"/>
        <v/>
      </c>
    </row>
    <row r="40" spans="1:36" ht="15">
      <c r="A40" s="26" t="s">
        <v>12</v>
      </c>
      <c r="B40" s="39">
        <f t="shared" si="77"/>
        <v>0</v>
      </c>
      <c r="C40" s="39">
        <f t="shared" si="77"/>
        <v>0.16086821434392434</v>
      </c>
      <c r="D40" s="39">
        <f t="shared" si="77"/>
        <v>0</v>
      </c>
      <c r="E40" s="39">
        <f t="shared" si="77"/>
        <v>40.685140810571191</v>
      </c>
      <c r="F40" s="411">
        <v>0</v>
      </c>
      <c r="G40" s="39">
        <f t="shared" si="74"/>
        <v>0</v>
      </c>
      <c r="H40" s="39">
        <f t="shared" si="74"/>
        <v>0</v>
      </c>
      <c r="I40" s="41">
        <f t="shared" si="78"/>
        <v>40.846009024915112</v>
      </c>
      <c r="K40" s="74" t="s">
        <v>12</v>
      </c>
      <c r="L40" s="87">
        <f t="shared" si="75"/>
        <v>0</v>
      </c>
      <c r="M40" s="87">
        <f t="shared" si="75"/>
        <v>0.16086821434392434</v>
      </c>
      <c r="N40" s="87">
        <f t="shared" si="75"/>
        <v>0</v>
      </c>
      <c r="O40" s="87">
        <f t="shared" si="75"/>
        <v>40.685140810571191</v>
      </c>
      <c r="P40" s="87">
        <f t="shared" si="75"/>
        <v>206.68214078392751</v>
      </c>
      <c r="Q40" s="87">
        <f t="shared" si="75"/>
        <v>0</v>
      </c>
      <c r="R40" s="87">
        <f t="shared" si="75"/>
        <v>0</v>
      </c>
      <c r="S40" s="89">
        <f t="shared" si="79"/>
        <v>247.52814980884261</v>
      </c>
      <c r="U40" s="104" t="s">
        <v>12</v>
      </c>
      <c r="V40" s="121">
        <f t="shared" si="76"/>
        <v>0</v>
      </c>
      <c r="W40" s="121">
        <f t="shared" si="76"/>
        <v>0</v>
      </c>
      <c r="X40" s="121">
        <f t="shared" si="76"/>
        <v>0</v>
      </c>
      <c r="Y40" s="121">
        <f t="shared" si="76"/>
        <v>0.16086821434392434</v>
      </c>
      <c r="Z40" s="121">
        <f t="shared" si="76"/>
        <v>0</v>
      </c>
      <c r="AA40" s="121">
        <f t="shared" si="76"/>
        <v>40.685140810571191</v>
      </c>
      <c r="AB40" s="121">
        <f t="shared" si="76"/>
        <v>206.68214078392751</v>
      </c>
      <c r="AC40" s="122">
        <f t="shared" si="76"/>
        <v>0</v>
      </c>
      <c r="AD40" s="121">
        <f t="shared" si="76"/>
        <v>0</v>
      </c>
      <c r="AE40" s="121">
        <f t="shared" si="76"/>
        <v>0</v>
      </c>
      <c r="AF40" s="121">
        <f t="shared" si="76"/>
        <v>0</v>
      </c>
      <c r="AG40" s="121">
        <f t="shared" si="76"/>
        <v>0</v>
      </c>
      <c r="AH40" s="121">
        <f t="shared" si="76"/>
        <v>0</v>
      </c>
      <c r="AI40" s="123">
        <f t="shared" si="80"/>
        <v>247.52814980884261</v>
      </c>
      <c r="AJ40" s="3" t="str">
        <f t="shared" si="81"/>
        <v/>
      </c>
    </row>
    <row r="41" spans="1:36" ht="15">
      <c r="A41" s="27" t="s">
        <v>59</v>
      </c>
      <c r="B41" s="42">
        <f t="shared" si="77"/>
        <v>0.14913652007648173</v>
      </c>
      <c r="C41" s="42">
        <f t="shared" si="77"/>
        <v>0</v>
      </c>
      <c r="D41" s="42">
        <f t="shared" si="77"/>
        <v>0.45025527615626348</v>
      </c>
      <c r="E41" s="42">
        <f t="shared" si="77"/>
        <v>1.2324980380483306E-2</v>
      </c>
      <c r="F41" s="411">
        <v>0</v>
      </c>
      <c r="G41" s="42">
        <f t="shared" si="74"/>
        <v>0</v>
      </c>
      <c r="H41" s="42">
        <f t="shared" si="74"/>
        <v>0</v>
      </c>
      <c r="I41" s="38">
        <f t="shared" si="78"/>
        <v>0.61171677661322854</v>
      </c>
      <c r="K41" s="75" t="s">
        <v>59</v>
      </c>
      <c r="L41" s="42">
        <f t="shared" si="75"/>
        <v>0.14913652007648173</v>
      </c>
      <c r="M41" s="42">
        <f t="shared" si="75"/>
        <v>0</v>
      </c>
      <c r="N41" s="42">
        <f t="shared" si="75"/>
        <v>0.45025527615626348</v>
      </c>
      <c r="O41" s="42">
        <f t="shared" si="75"/>
        <v>1.2324980380483306E-2</v>
      </c>
      <c r="P41" s="42">
        <f t="shared" si="75"/>
        <v>0</v>
      </c>
      <c r="Q41" s="42">
        <f t="shared" si="75"/>
        <v>0</v>
      </c>
      <c r="R41" s="42">
        <f t="shared" si="75"/>
        <v>0</v>
      </c>
      <c r="S41" s="86">
        <f t="shared" si="79"/>
        <v>0.61171677661322854</v>
      </c>
      <c r="U41" s="105" t="s">
        <v>59</v>
      </c>
      <c r="V41" s="117">
        <f t="shared" si="76"/>
        <v>0</v>
      </c>
      <c r="W41" s="117">
        <f t="shared" si="76"/>
        <v>0</v>
      </c>
      <c r="X41" s="117">
        <f t="shared" si="76"/>
        <v>0</v>
      </c>
      <c r="Y41" s="117">
        <f t="shared" si="76"/>
        <v>0</v>
      </c>
      <c r="Z41" s="117">
        <f t="shared" si="76"/>
        <v>0.45025527615626348</v>
      </c>
      <c r="AA41" s="117">
        <f t="shared" si="76"/>
        <v>0</v>
      </c>
      <c r="AB41" s="117">
        <f t="shared" si="76"/>
        <v>0</v>
      </c>
      <c r="AC41" s="118">
        <f t="shared" si="76"/>
        <v>0.16146150045696503</v>
      </c>
      <c r="AD41" s="117">
        <f t="shared" si="76"/>
        <v>0.14913652007648173</v>
      </c>
      <c r="AE41" s="117">
        <f t="shared" si="76"/>
        <v>0</v>
      </c>
      <c r="AF41" s="117">
        <f t="shared" si="76"/>
        <v>0</v>
      </c>
      <c r="AG41" s="117">
        <f t="shared" si="76"/>
        <v>0</v>
      </c>
      <c r="AH41" s="117">
        <f t="shared" si="76"/>
        <v>1.2324980380483306E-2</v>
      </c>
      <c r="AI41" s="120">
        <f t="shared" si="80"/>
        <v>0.61171677661322854</v>
      </c>
      <c r="AJ41" s="3" t="str">
        <f t="shared" si="81"/>
        <v/>
      </c>
    </row>
    <row r="42" spans="1:36" ht="15">
      <c r="A42" s="26" t="s">
        <v>17</v>
      </c>
      <c r="B42" s="39">
        <f t="shared" si="77"/>
        <v>48.898569611403971</v>
      </c>
      <c r="C42" s="39">
        <f t="shared" si="77"/>
        <v>0.71911088437097692</v>
      </c>
      <c r="D42" s="39">
        <f t="shared" si="77"/>
        <v>20.463607969834353</v>
      </c>
      <c r="E42" s="39">
        <f t="shared" si="77"/>
        <v>20.404927234102367</v>
      </c>
      <c r="F42" s="411">
        <v>0</v>
      </c>
      <c r="G42" s="39">
        <f t="shared" si="74"/>
        <v>0</v>
      </c>
      <c r="H42" s="39">
        <f t="shared" si="74"/>
        <v>0</v>
      </c>
      <c r="I42" s="41">
        <f t="shared" si="78"/>
        <v>90.486215699711664</v>
      </c>
      <c r="K42" s="74" t="s">
        <v>17</v>
      </c>
      <c r="L42" s="87">
        <f t="shared" si="75"/>
        <v>48.898569611403971</v>
      </c>
      <c r="M42" s="87">
        <f t="shared" si="75"/>
        <v>0.71911088437097692</v>
      </c>
      <c r="N42" s="87">
        <f t="shared" si="75"/>
        <v>20.463607969834353</v>
      </c>
      <c r="O42" s="87">
        <f t="shared" si="75"/>
        <v>20.404927234102367</v>
      </c>
      <c r="P42" s="87">
        <f t="shared" si="75"/>
        <v>7.1841302645198812</v>
      </c>
      <c r="Q42" s="87">
        <f t="shared" si="75"/>
        <v>0</v>
      </c>
      <c r="R42" s="87">
        <f t="shared" si="75"/>
        <v>0</v>
      </c>
      <c r="S42" s="89">
        <f t="shared" si="79"/>
        <v>97.670345964231544</v>
      </c>
      <c r="U42" s="104" t="s">
        <v>17</v>
      </c>
      <c r="V42" s="121">
        <f t="shared" si="76"/>
        <v>44.821863789501819</v>
      </c>
      <c r="W42" s="121">
        <f t="shared" si="76"/>
        <v>1.3718824555300599</v>
      </c>
      <c r="X42" s="121">
        <f t="shared" si="76"/>
        <v>0</v>
      </c>
      <c r="Y42" s="121">
        <f t="shared" si="76"/>
        <v>0.71911088437097692</v>
      </c>
      <c r="Z42" s="121">
        <f t="shared" si="76"/>
        <v>17.308053899535018</v>
      </c>
      <c r="AA42" s="121">
        <f t="shared" si="76"/>
        <v>3.7114254996748706</v>
      </c>
      <c r="AB42" s="121">
        <f t="shared" si="76"/>
        <v>7.1841302645198812</v>
      </c>
      <c r="AC42" s="122">
        <f t="shared" si="76"/>
        <v>22.553879171098924</v>
      </c>
      <c r="AD42" s="121">
        <f t="shared" si="76"/>
        <v>2.7048233663720942</v>
      </c>
      <c r="AE42" s="121">
        <f t="shared" si="76"/>
        <v>0</v>
      </c>
      <c r="AF42" s="121">
        <f t="shared" si="76"/>
        <v>0</v>
      </c>
      <c r="AG42" s="121">
        <f t="shared" si="76"/>
        <v>3.1555540702993343</v>
      </c>
      <c r="AH42" s="121">
        <f t="shared" si="76"/>
        <v>16.693501734427496</v>
      </c>
      <c r="AI42" s="123">
        <f t="shared" si="80"/>
        <v>97.670345964231558</v>
      </c>
      <c r="AJ42" s="3" t="str">
        <f t="shared" si="81"/>
        <v/>
      </c>
    </row>
    <row r="43" spans="1:36" ht="15">
      <c r="A43" s="27" t="s">
        <v>139</v>
      </c>
      <c r="B43" s="42">
        <f t="shared" si="77"/>
        <v>791.278159792579</v>
      </c>
      <c r="C43" s="42">
        <f t="shared" si="77"/>
        <v>2573.1960463273513</v>
      </c>
      <c r="D43" s="42">
        <f t="shared" si="77"/>
        <v>1134.9584524425445</v>
      </c>
      <c r="E43" s="42">
        <f t="shared" si="77"/>
        <v>0.95100667036943676</v>
      </c>
      <c r="F43" s="411">
        <v>0</v>
      </c>
      <c r="G43" s="42">
        <f t="shared" si="74"/>
        <v>0</v>
      </c>
      <c r="H43" s="42">
        <f t="shared" si="74"/>
        <v>0</v>
      </c>
      <c r="I43" s="38">
        <f t="shared" si="78"/>
        <v>4500.3836652328446</v>
      </c>
      <c r="K43" s="75" t="s">
        <v>139</v>
      </c>
      <c r="L43" s="42">
        <f t="shared" si="75"/>
        <v>791.278159792579</v>
      </c>
      <c r="M43" s="42">
        <f t="shared" si="75"/>
        <v>2573.1960463273513</v>
      </c>
      <c r="N43" s="42">
        <f t="shared" si="75"/>
        <v>1134.9584524425445</v>
      </c>
      <c r="O43" s="42">
        <f t="shared" si="75"/>
        <v>0.95100667036943676</v>
      </c>
      <c r="P43" s="42">
        <f t="shared" si="75"/>
        <v>1.0848979302380626</v>
      </c>
      <c r="Q43" s="42">
        <f t="shared" si="75"/>
        <v>0</v>
      </c>
      <c r="R43" s="42">
        <f t="shared" si="75"/>
        <v>0</v>
      </c>
      <c r="S43" s="86">
        <f t="shared" si="79"/>
        <v>4501.4685631630828</v>
      </c>
      <c r="U43" s="105" t="s">
        <v>139</v>
      </c>
      <c r="V43" s="117">
        <f t="shared" si="76"/>
        <v>767.32066832714759</v>
      </c>
      <c r="W43" s="117">
        <f t="shared" si="76"/>
        <v>0</v>
      </c>
      <c r="X43" s="117">
        <f t="shared" si="76"/>
        <v>0</v>
      </c>
      <c r="Y43" s="117">
        <f t="shared" si="76"/>
        <v>2573.1960463273513</v>
      </c>
      <c r="Z43" s="117">
        <f t="shared" si="76"/>
        <v>873.63250249364455</v>
      </c>
      <c r="AA43" s="117">
        <f t="shared" si="76"/>
        <v>0.95100667036943676</v>
      </c>
      <c r="AB43" s="117">
        <f t="shared" si="76"/>
        <v>1.0848979302380626</v>
      </c>
      <c r="AC43" s="118">
        <f t="shared" si="76"/>
        <v>285.28344141433138</v>
      </c>
      <c r="AD43" s="117">
        <f t="shared" si="76"/>
        <v>23.957491465431321</v>
      </c>
      <c r="AE43" s="117">
        <f t="shared" si="76"/>
        <v>0</v>
      </c>
      <c r="AF43" s="117">
        <f t="shared" si="76"/>
        <v>0</v>
      </c>
      <c r="AG43" s="117">
        <f t="shared" si="76"/>
        <v>261.32594994890002</v>
      </c>
      <c r="AH43" s="117">
        <f t="shared" si="76"/>
        <v>0</v>
      </c>
      <c r="AI43" s="120">
        <f t="shared" si="80"/>
        <v>4501.4685631630837</v>
      </c>
      <c r="AJ43" s="3" t="str">
        <f t="shared" si="81"/>
        <v/>
      </c>
    </row>
    <row r="44" spans="1:36" ht="15">
      <c r="A44" s="26" t="s">
        <v>25</v>
      </c>
      <c r="B44" s="39">
        <f t="shared" si="77"/>
        <v>543.89603528286227</v>
      </c>
      <c r="C44" s="39">
        <f t="shared" si="77"/>
        <v>17.39202078964075</v>
      </c>
      <c r="D44" s="39">
        <f t="shared" si="77"/>
        <v>224.71203991176495</v>
      </c>
      <c r="E44" s="39">
        <f t="shared" si="77"/>
        <v>2787.0793330885344</v>
      </c>
      <c r="F44" s="411">
        <v>0</v>
      </c>
      <c r="G44" s="39">
        <f t="shared" si="74"/>
        <v>548.72925958393239</v>
      </c>
      <c r="H44" s="39">
        <f t="shared" si="74"/>
        <v>22.142625264619973</v>
      </c>
      <c r="I44" s="41">
        <f t="shared" si="78"/>
        <v>4143.9513139213541</v>
      </c>
      <c r="K44" s="74" t="s">
        <v>25</v>
      </c>
      <c r="L44" s="87">
        <f t="shared" si="75"/>
        <v>543.89603528286227</v>
      </c>
      <c r="M44" s="87">
        <f t="shared" si="75"/>
        <v>17.39202078964075</v>
      </c>
      <c r="N44" s="87">
        <f t="shared" si="75"/>
        <v>224.71203991176495</v>
      </c>
      <c r="O44" s="87">
        <f t="shared" si="75"/>
        <v>2787.0793330885344</v>
      </c>
      <c r="P44" s="87">
        <f t="shared" si="75"/>
        <v>45.911043105190906</v>
      </c>
      <c r="Q44" s="87">
        <f t="shared" si="75"/>
        <v>548.72925958393239</v>
      </c>
      <c r="R44" s="87">
        <f t="shared" si="75"/>
        <v>22.142625264619973</v>
      </c>
      <c r="S44" s="89">
        <f t="shared" si="79"/>
        <v>4189.8623570265454</v>
      </c>
      <c r="U44" s="104" t="s">
        <v>25</v>
      </c>
      <c r="V44" s="121">
        <f t="shared" si="76"/>
        <v>25.408203260967316</v>
      </c>
      <c r="W44" s="121">
        <f t="shared" si="76"/>
        <v>332.98866544828218</v>
      </c>
      <c r="X44" s="121">
        <f t="shared" si="76"/>
        <v>548.72925958393239</v>
      </c>
      <c r="Y44" s="121">
        <f t="shared" si="76"/>
        <v>17.39202078964075</v>
      </c>
      <c r="Z44" s="121">
        <f t="shared" si="76"/>
        <v>211.02230555304445</v>
      </c>
      <c r="AA44" s="121">
        <f t="shared" si="76"/>
        <v>2548.7124341885278</v>
      </c>
      <c r="AB44" s="121">
        <f t="shared" si="76"/>
        <v>45.911043105190906</v>
      </c>
      <c r="AC44" s="122">
        <f t="shared" si="76"/>
        <v>459.69842509696014</v>
      </c>
      <c r="AD44" s="121">
        <f t="shared" si="76"/>
        <v>185.49916657361271</v>
      </c>
      <c r="AE44" s="121">
        <f t="shared" si="76"/>
        <v>223.11524371251633</v>
      </c>
      <c r="AF44" s="121">
        <f t="shared" si="76"/>
        <v>22.142625264619973</v>
      </c>
      <c r="AG44" s="121">
        <f t="shared" si="76"/>
        <v>13.689734358720528</v>
      </c>
      <c r="AH44" s="121">
        <f t="shared" si="76"/>
        <v>15.251655187490444</v>
      </c>
      <c r="AI44" s="123">
        <f t="shared" si="80"/>
        <v>4189.8623570265463</v>
      </c>
      <c r="AJ44" s="3" t="str">
        <f t="shared" si="81"/>
        <v/>
      </c>
    </row>
    <row r="45" spans="1:36" ht="15">
      <c r="A45" s="27" t="s">
        <v>24</v>
      </c>
      <c r="B45" s="42">
        <f t="shared" si="77"/>
        <v>813.57527456528203</v>
      </c>
      <c r="C45" s="42">
        <f t="shared" si="77"/>
        <v>2.9308795610618877E-2</v>
      </c>
      <c r="D45" s="42">
        <f t="shared" si="77"/>
        <v>105.2438804597689</v>
      </c>
      <c r="E45" s="42">
        <f t="shared" si="77"/>
        <v>0</v>
      </c>
      <c r="F45" s="411">
        <v>0</v>
      </c>
      <c r="G45" s="42">
        <f t="shared" si="74"/>
        <v>0</v>
      </c>
      <c r="H45" s="42">
        <f t="shared" si="74"/>
        <v>0</v>
      </c>
      <c r="I45" s="38">
        <f t="shared" si="78"/>
        <v>918.84846382066155</v>
      </c>
      <c r="K45" s="75" t="s">
        <v>24</v>
      </c>
      <c r="L45" s="42">
        <f t="shared" si="75"/>
        <v>813.57527456528203</v>
      </c>
      <c r="M45" s="42">
        <f t="shared" si="75"/>
        <v>2.9308795610618877E-2</v>
      </c>
      <c r="N45" s="42">
        <f t="shared" si="75"/>
        <v>105.2438804597689</v>
      </c>
      <c r="O45" s="42">
        <f t="shared" si="75"/>
        <v>0</v>
      </c>
      <c r="P45" s="42">
        <f t="shared" si="75"/>
        <v>0</v>
      </c>
      <c r="Q45" s="42">
        <f t="shared" si="75"/>
        <v>0</v>
      </c>
      <c r="R45" s="42">
        <f t="shared" si="75"/>
        <v>0</v>
      </c>
      <c r="S45" s="86">
        <f t="shared" si="79"/>
        <v>918.84846382066155</v>
      </c>
      <c r="U45" s="105" t="s">
        <v>24</v>
      </c>
      <c r="V45" s="117">
        <f t="shared" si="76"/>
        <v>697.38262068271672</v>
      </c>
      <c r="W45" s="117">
        <f t="shared" si="76"/>
        <v>0</v>
      </c>
      <c r="X45" s="117">
        <f t="shared" si="76"/>
        <v>0</v>
      </c>
      <c r="Y45" s="117">
        <f t="shared" si="76"/>
        <v>2.9308795610618877E-2</v>
      </c>
      <c r="Z45" s="117">
        <f t="shared" si="76"/>
        <v>7.6813876254161615</v>
      </c>
      <c r="AA45" s="117">
        <f t="shared" si="76"/>
        <v>0</v>
      </c>
      <c r="AB45" s="117">
        <f t="shared" si="76"/>
        <v>0</v>
      </c>
      <c r="AC45" s="118">
        <f t="shared" si="76"/>
        <v>213.75514671691806</v>
      </c>
      <c r="AD45" s="117">
        <f t="shared" si="76"/>
        <v>116.19265388256534</v>
      </c>
      <c r="AE45" s="117">
        <f t="shared" si="76"/>
        <v>0</v>
      </c>
      <c r="AF45" s="117">
        <f t="shared" si="76"/>
        <v>0</v>
      </c>
      <c r="AG45" s="117">
        <f t="shared" si="76"/>
        <v>97.562492834352739</v>
      </c>
      <c r="AH45" s="117">
        <f t="shared" si="76"/>
        <v>0</v>
      </c>
      <c r="AI45" s="120">
        <f t="shared" si="80"/>
        <v>918.84846382066155</v>
      </c>
      <c r="AJ45" s="3" t="str">
        <f t="shared" si="81"/>
        <v/>
      </c>
    </row>
    <row r="46" spans="1:36" ht="15">
      <c r="A46" s="26" t="s">
        <v>60</v>
      </c>
      <c r="B46" s="39">
        <f t="shared" si="77"/>
        <v>58.221213724769754</v>
      </c>
      <c r="C46" s="39">
        <f t="shared" si="77"/>
        <v>4.1936879107792668</v>
      </c>
      <c r="D46" s="39">
        <f t="shared" si="77"/>
        <v>13.786793584759575</v>
      </c>
      <c r="E46" s="39">
        <f t="shared" si="77"/>
        <v>0</v>
      </c>
      <c r="F46" s="411">
        <v>0</v>
      </c>
      <c r="G46" s="39">
        <f t="shared" si="74"/>
        <v>0</v>
      </c>
      <c r="H46" s="39">
        <f t="shared" si="74"/>
        <v>0</v>
      </c>
      <c r="I46" s="41">
        <f t="shared" si="78"/>
        <v>76.201695220308594</v>
      </c>
      <c r="K46" s="74" t="s">
        <v>60</v>
      </c>
      <c r="L46" s="87">
        <f t="shared" si="75"/>
        <v>58.221213724769754</v>
      </c>
      <c r="M46" s="87">
        <f t="shared" si="75"/>
        <v>4.1936879107792668</v>
      </c>
      <c r="N46" s="87">
        <f t="shared" si="75"/>
        <v>13.786793584759575</v>
      </c>
      <c r="O46" s="87">
        <f t="shared" si="75"/>
        <v>0</v>
      </c>
      <c r="P46" s="87">
        <f t="shared" si="75"/>
        <v>0</v>
      </c>
      <c r="Q46" s="87">
        <f t="shared" si="75"/>
        <v>0</v>
      </c>
      <c r="R46" s="87">
        <f t="shared" si="75"/>
        <v>0</v>
      </c>
      <c r="S46" s="89">
        <f t="shared" si="79"/>
        <v>76.201695220308594</v>
      </c>
      <c r="U46" s="104" t="s">
        <v>60</v>
      </c>
      <c r="V46" s="121">
        <f t="shared" si="76"/>
        <v>57.601824294906834</v>
      </c>
      <c r="W46" s="121">
        <f t="shared" si="76"/>
        <v>0</v>
      </c>
      <c r="X46" s="121">
        <f t="shared" si="76"/>
        <v>0</v>
      </c>
      <c r="Y46" s="121">
        <f t="shared" si="76"/>
        <v>4.1936879107792668</v>
      </c>
      <c r="Z46" s="121">
        <f t="shared" si="76"/>
        <v>13.786793584759575</v>
      </c>
      <c r="AA46" s="121">
        <f t="shared" si="76"/>
        <v>0</v>
      </c>
      <c r="AB46" s="121">
        <f t="shared" si="76"/>
        <v>0</v>
      </c>
      <c r="AC46" s="122">
        <f t="shared" si="76"/>
        <v>0.61938942986292644</v>
      </c>
      <c r="AD46" s="121">
        <f t="shared" si="76"/>
        <v>0.61938942986292644</v>
      </c>
      <c r="AE46" s="121">
        <f t="shared" si="76"/>
        <v>0</v>
      </c>
      <c r="AF46" s="121">
        <f t="shared" si="76"/>
        <v>0</v>
      </c>
      <c r="AG46" s="121">
        <f t="shared" si="76"/>
        <v>0</v>
      </c>
      <c r="AH46" s="121">
        <f t="shared" si="76"/>
        <v>0</v>
      </c>
      <c r="AI46" s="123">
        <f t="shared" si="80"/>
        <v>76.201695220308594</v>
      </c>
      <c r="AJ46" s="3" t="str">
        <f t="shared" si="81"/>
        <v/>
      </c>
    </row>
    <row r="47" spans="1:36" ht="15">
      <c r="A47" s="27" t="s">
        <v>22</v>
      </c>
      <c r="B47" s="42">
        <f t="shared" si="77"/>
        <v>249.58447429373439</v>
      </c>
      <c r="C47" s="42">
        <f t="shared" si="77"/>
        <v>267.52852089979604</v>
      </c>
      <c r="D47" s="42">
        <f t="shared" si="77"/>
        <v>196.94721325007828</v>
      </c>
      <c r="E47" s="42">
        <f t="shared" si="77"/>
        <v>0</v>
      </c>
      <c r="F47" s="411">
        <v>0</v>
      </c>
      <c r="G47" s="42">
        <f t="shared" si="74"/>
        <v>0</v>
      </c>
      <c r="H47" s="42">
        <f t="shared" si="74"/>
        <v>0</v>
      </c>
      <c r="I47" s="38">
        <f t="shared" si="78"/>
        <v>714.06020844360864</v>
      </c>
      <c r="K47" s="75" t="s">
        <v>22</v>
      </c>
      <c r="L47" s="42">
        <f t="shared" si="75"/>
        <v>249.58447429373439</v>
      </c>
      <c r="M47" s="42">
        <f t="shared" si="75"/>
        <v>267.52852089979604</v>
      </c>
      <c r="N47" s="42">
        <f t="shared" si="75"/>
        <v>196.94721325007828</v>
      </c>
      <c r="O47" s="42">
        <f t="shared" si="75"/>
        <v>0</v>
      </c>
      <c r="P47" s="42">
        <f t="shared" si="75"/>
        <v>177.35525821036154</v>
      </c>
      <c r="Q47" s="42">
        <f t="shared" si="75"/>
        <v>0</v>
      </c>
      <c r="R47" s="42">
        <f t="shared" si="75"/>
        <v>0</v>
      </c>
      <c r="S47" s="86">
        <f t="shared" si="79"/>
        <v>891.41546665397016</v>
      </c>
      <c r="U47" s="105" t="s">
        <v>22</v>
      </c>
      <c r="V47" s="117">
        <f t="shared" si="76"/>
        <v>245.71830645233393</v>
      </c>
      <c r="W47" s="117">
        <f t="shared" si="76"/>
        <v>0</v>
      </c>
      <c r="X47" s="117">
        <f t="shared" si="76"/>
        <v>0</v>
      </c>
      <c r="Y47" s="117">
        <f t="shared" si="76"/>
        <v>267.52852089979604</v>
      </c>
      <c r="Z47" s="117">
        <f t="shared" si="76"/>
        <v>169.90711283784685</v>
      </c>
      <c r="AA47" s="117">
        <f t="shared" si="76"/>
        <v>0</v>
      </c>
      <c r="AB47" s="117">
        <f t="shared" si="76"/>
        <v>177.35525821036154</v>
      </c>
      <c r="AC47" s="118">
        <f t="shared" si="76"/>
        <v>30.906268253631854</v>
      </c>
      <c r="AD47" s="117">
        <f t="shared" si="76"/>
        <v>3.8661678414004417</v>
      </c>
      <c r="AE47" s="117">
        <f t="shared" si="76"/>
        <v>0</v>
      </c>
      <c r="AF47" s="117">
        <f t="shared" si="76"/>
        <v>0</v>
      </c>
      <c r="AG47" s="117">
        <f t="shared" si="76"/>
        <v>27.040100412231411</v>
      </c>
      <c r="AH47" s="117">
        <f t="shared" si="76"/>
        <v>0</v>
      </c>
      <c r="AI47" s="120">
        <f t="shared" si="80"/>
        <v>891.41546665397016</v>
      </c>
      <c r="AJ47" s="3" t="str">
        <f t="shared" si="81"/>
        <v/>
      </c>
    </row>
    <row r="48" spans="1:36" ht="15">
      <c r="A48" s="26" t="s">
        <v>21</v>
      </c>
      <c r="B48" s="39">
        <f t="shared" si="77"/>
        <v>0</v>
      </c>
      <c r="C48" s="39">
        <f t="shared" si="77"/>
        <v>0</v>
      </c>
      <c r="D48" s="39">
        <f t="shared" si="77"/>
        <v>0</v>
      </c>
      <c r="E48" s="39">
        <f t="shared" si="77"/>
        <v>0</v>
      </c>
      <c r="F48" s="411">
        <v>0</v>
      </c>
      <c r="G48" s="39">
        <f t="shared" si="74"/>
        <v>0</v>
      </c>
      <c r="H48" s="39">
        <f t="shared" si="74"/>
        <v>0</v>
      </c>
      <c r="I48" s="41">
        <f t="shared" si="78"/>
        <v>0</v>
      </c>
      <c r="K48" s="74" t="s">
        <v>21</v>
      </c>
      <c r="L48" s="87">
        <f t="shared" si="75"/>
        <v>0</v>
      </c>
      <c r="M48" s="87">
        <f t="shared" si="75"/>
        <v>0</v>
      </c>
      <c r="N48" s="87">
        <f t="shared" si="75"/>
        <v>0</v>
      </c>
      <c r="O48" s="87">
        <f t="shared" si="75"/>
        <v>0</v>
      </c>
      <c r="P48" s="87">
        <f t="shared" si="75"/>
        <v>0</v>
      </c>
      <c r="Q48" s="87">
        <f t="shared" si="75"/>
        <v>0</v>
      </c>
      <c r="R48" s="87">
        <f t="shared" si="75"/>
        <v>0</v>
      </c>
      <c r="S48" s="89">
        <f t="shared" si="79"/>
        <v>0</v>
      </c>
      <c r="U48" s="104" t="s">
        <v>61</v>
      </c>
      <c r="V48" s="121">
        <f t="shared" si="76"/>
        <v>0</v>
      </c>
      <c r="W48" s="121">
        <f t="shared" si="76"/>
        <v>0</v>
      </c>
      <c r="X48" s="121">
        <f t="shared" si="76"/>
        <v>0</v>
      </c>
      <c r="Y48" s="121">
        <f t="shared" si="76"/>
        <v>0</v>
      </c>
      <c r="Z48" s="121">
        <f t="shared" si="76"/>
        <v>0</v>
      </c>
      <c r="AA48" s="121">
        <f t="shared" si="76"/>
        <v>0</v>
      </c>
      <c r="AB48" s="121">
        <f t="shared" si="76"/>
        <v>0</v>
      </c>
      <c r="AC48" s="122">
        <f t="shared" si="76"/>
        <v>0</v>
      </c>
      <c r="AD48" s="121">
        <f t="shared" si="76"/>
        <v>0</v>
      </c>
      <c r="AE48" s="121">
        <f t="shared" si="76"/>
        <v>0</v>
      </c>
      <c r="AF48" s="121">
        <f t="shared" si="76"/>
        <v>0</v>
      </c>
      <c r="AG48" s="121">
        <f t="shared" si="76"/>
        <v>0</v>
      </c>
      <c r="AH48" s="121">
        <f t="shared" si="76"/>
        <v>0</v>
      </c>
      <c r="AI48" s="123">
        <f t="shared" si="80"/>
        <v>0</v>
      </c>
      <c r="AJ48" s="3" t="str">
        <f t="shared" si="81"/>
        <v/>
      </c>
    </row>
    <row r="49" spans="1:36" ht="15">
      <c r="A49" s="28" t="s">
        <v>64</v>
      </c>
      <c r="B49" s="42">
        <f t="shared" si="77"/>
        <v>0.28800000000000003</v>
      </c>
      <c r="C49" s="42">
        <f t="shared" si="77"/>
        <v>0</v>
      </c>
      <c r="D49" s="42">
        <f t="shared" si="77"/>
        <v>0</v>
      </c>
      <c r="E49" s="42">
        <f t="shared" si="77"/>
        <v>0</v>
      </c>
      <c r="F49" s="411">
        <v>0</v>
      </c>
      <c r="G49" s="42">
        <f t="shared" ref="G49:H53" si="82">G127+G153+G179+G205+G231+G257+G283+G309+G335+G361+G387+G413+G439</f>
        <v>0</v>
      </c>
      <c r="H49" s="42">
        <f t="shared" si="82"/>
        <v>0</v>
      </c>
      <c r="I49" s="38">
        <f t="shared" si="78"/>
        <v>0.28800000000000003</v>
      </c>
      <c r="K49" s="76" t="s">
        <v>64</v>
      </c>
      <c r="L49" s="42">
        <f t="shared" ref="L49:R53" si="83">L127+L153+L179+L205+L231+L257+L283+L309+L335+L361+L387+L413+L439</f>
        <v>0.28800000000000003</v>
      </c>
      <c r="M49" s="42">
        <f t="shared" si="83"/>
        <v>0</v>
      </c>
      <c r="N49" s="42">
        <f t="shared" si="83"/>
        <v>0</v>
      </c>
      <c r="O49" s="42">
        <f t="shared" si="83"/>
        <v>0</v>
      </c>
      <c r="P49" s="42">
        <f t="shared" si="83"/>
        <v>0</v>
      </c>
      <c r="Q49" s="42">
        <f t="shared" si="83"/>
        <v>0</v>
      </c>
      <c r="R49" s="42">
        <f t="shared" si="83"/>
        <v>0</v>
      </c>
      <c r="S49" s="86">
        <f t="shared" si="79"/>
        <v>0.28800000000000003</v>
      </c>
      <c r="U49" s="106" t="s">
        <v>62</v>
      </c>
      <c r="V49" s="117">
        <f t="shared" ref="V49:AH53" si="84">V127+V153+V179+V205+V231+V257+V283+V309+V335+V361+V387+V413+V439</f>
        <v>0.28800000000000003</v>
      </c>
      <c r="W49" s="117">
        <f t="shared" si="84"/>
        <v>0</v>
      </c>
      <c r="X49" s="117">
        <f t="shared" si="84"/>
        <v>0</v>
      </c>
      <c r="Y49" s="117">
        <f t="shared" si="84"/>
        <v>0</v>
      </c>
      <c r="Z49" s="117">
        <f t="shared" si="84"/>
        <v>0</v>
      </c>
      <c r="AA49" s="117">
        <f t="shared" si="84"/>
        <v>0</v>
      </c>
      <c r="AB49" s="117">
        <f t="shared" si="84"/>
        <v>0</v>
      </c>
      <c r="AC49" s="118">
        <f t="shared" si="84"/>
        <v>0</v>
      </c>
      <c r="AD49" s="117">
        <f t="shared" si="84"/>
        <v>0</v>
      </c>
      <c r="AE49" s="117">
        <f t="shared" si="84"/>
        <v>0</v>
      </c>
      <c r="AF49" s="117">
        <f t="shared" si="84"/>
        <v>0</v>
      </c>
      <c r="AG49" s="117">
        <f t="shared" si="84"/>
        <v>0</v>
      </c>
      <c r="AH49" s="117">
        <f t="shared" si="84"/>
        <v>0</v>
      </c>
      <c r="AI49" s="120">
        <f t="shared" si="80"/>
        <v>0.28800000000000003</v>
      </c>
      <c r="AJ49" s="3" t="str">
        <f t="shared" si="81"/>
        <v/>
      </c>
    </row>
    <row r="50" spans="1:36">
      <c r="A50" s="56" t="s">
        <v>23</v>
      </c>
      <c r="B50" s="60">
        <f t="shared" ref="B50:E53" si="85">B128+B154+B180+B206+B232+B258+B284+B310+B336+B362+B388+B414+B440</f>
        <v>0.28800000000000003</v>
      </c>
      <c r="C50" s="60">
        <f t="shared" si="85"/>
        <v>0</v>
      </c>
      <c r="D50" s="60">
        <f t="shared" si="85"/>
        <v>0</v>
      </c>
      <c r="E50" s="60">
        <f t="shared" si="85"/>
        <v>0</v>
      </c>
      <c r="F50" s="411">
        <v>0</v>
      </c>
      <c r="G50" s="60">
        <f t="shared" si="82"/>
        <v>0</v>
      </c>
      <c r="H50" s="60">
        <f t="shared" si="82"/>
        <v>0</v>
      </c>
      <c r="I50" s="62">
        <f t="shared" si="78"/>
        <v>0.28800000000000003</v>
      </c>
      <c r="K50" s="77" t="s">
        <v>23</v>
      </c>
      <c r="L50" s="90">
        <f t="shared" si="83"/>
        <v>0.28800000000000003</v>
      </c>
      <c r="M50" s="90">
        <f t="shared" si="83"/>
        <v>0</v>
      </c>
      <c r="N50" s="90">
        <f t="shared" si="83"/>
        <v>0</v>
      </c>
      <c r="O50" s="90">
        <f t="shared" si="83"/>
        <v>0</v>
      </c>
      <c r="P50" s="90">
        <f t="shared" si="83"/>
        <v>0</v>
      </c>
      <c r="Q50" s="90">
        <f t="shared" si="83"/>
        <v>0</v>
      </c>
      <c r="R50" s="90">
        <f t="shared" si="83"/>
        <v>0</v>
      </c>
      <c r="S50" s="92">
        <f t="shared" si="79"/>
        <v>0.28800000000000003</v>
      </c>
      <c r="U50" s="107" t="s">
        <v>66</v>
      </c>
      <c r="V50" s="124">
        <f t="shared" si="84"/>
        <v>0.28800000000000003</v>
      </c>
      <c r="W50" s="124">
        <f t="shared" si="84"/>
        <v>0</v>
      </c>
      <c r="X50" s="124">
        <f t="shared" si="84"/>
        <v>0</v>
      </c>
      <c r="Y50" s="124">
        <f t="shared" si="84"/>
        <v>0</v>
      </c>
      <c r="Z50" s="124">
        <f t="shared" si="84"/>
        <v>0</v>
      </c>
      <c r="AA50" s="124">
        <f t="shared" si="84"/>
        <v>0</v>
      </c>
      <c r="AB50" s="124">
        <f t="shared" si="84"/>
        <v>0</v>
      </c>
      <c r="AC50" s="297">
        <f t="shared" si="84"/>
        <v>0</v>
      </c>
      <c r="AD50" s="124">
        <f t="shared" si="84"/>
        <v>0</v>
      </c>
      <c r="AE50" s="124">
        <f t="shared" si="84"/>
        <v>0</v>
      </c>
      <c r="AF50" s="124">
        <f t="shared" si="84"/>
        <v>0</v>
      </c>
      <c r="AG50" s="124">
        <f t="shared" si="84"/>
        <v>0</v>
      </c>
      <c r="AH50" s="124">
        <f t="shared" si="84"/>
        <v>0</v>
      </c>
      <c r="AI50" s="126">
        <f t="shared" si="80"/>
        <v>0.28800000000000003</v>
      </c>
      <c r="AJ50" s="3" t="str">
        <f>IF(ABS(S50-AI50)&gt;0.3,S50-AI50,"")</f>
        <v/>
      </c>
    </row>
    <row r="51" spans="1:36">
      <c r="A51" s="57" t="s">
        <v>19</v>
      </c>
      <c r="B51" s="63">
        <f t="shared" si="85"/>
        <v>0</v>
      </c>
      <c r="C51" s="63">
        <f t="shared" si="85"/>
        <v>0</v>
      </c>
      <c r="D51" s="63">
        <f t="shared" si="85"/>
        <v>0</v>
      </c>
      <c r="E51" s="63">
        <f t="shared" si="85"/>
        <v>0</v>
      </c>
      <c r="F51" s="411">
        <v>0</v>
      </c>
      <c r="G51" s="63">
        <f t="shared" si="82"/>
        <v>0</v>
      </c>
      <c r="H51" s="63">
        <f t="shared" si="82"/>
        <v>0</v>
      </c>
      <c r="I51" s="65">
        <f t="shared" si="78"/>
        <v>0</v>
      </c>
      <c r="K51" s="78" t="s">
        <v>19</v>
      </c>
      <c r="L51" s="63">
        <f t="shared" si="83"/>
        <v>0</v>
      </c>
      <c r="M51" s="63">
        <f t="shared" si="83"/>
        <v>0</v>
      </c>
      <c r="N51" s="63">
        <f t="shared" si="83"/>
        <v>0</v>
      </c>
      <c r="O51" s="63">
        <f t="shared" si="83"/>
        <v>0</v>
      </c>
      <c r="P51" s="63">
        <f t="shared" si="83"/>
        <v>0</v>
      </c>
      <c r="Q51" s="63">
        <f t="shared" si="83"/>
        <v>0</v>
      </c>
      <c r="R51" s="63">
        <f t="shared" si="83"/>
        <v>0</v>
      </c>
      <c r="S51" s="94">
        <f t="shared" si="79"/>
        <v>0</v>
      </c>
      <c r="U51" s="108" t="s">
        <v>19</v>
      </c>
      <c r="V51" s="127">
        <f t="shared" si="84"/>
        <v>0</v>
      </c>
      <c r="W51" s="127">
        <f t="shared" si="84"/>
        <v>0</v>
      </c>
      <c r="X51" s="127">
        <f t="shared" si="84"/>
        <v>0</v>
      </c>
      <c r="Y51" s="127">
        <f t="shared" si="84"/>
        <v>0</v>
      </c>
      <c r="Z51" s="127">
        <f t="shared" si="84"/>
        <v>0</v>
      </c>
      <c r="AA51" s="127">
        <f t="shared" si="84"/>
        <v>0</v>
      </c>
      <c r="AB51" s="127">
        <f t="shared" si="84"/>
        <v>0</v>
      </c>
      <c r="AC51" s="298">
        <f t="shared" si="84"/>
        <v>0</v>
      </c>
      <c r="AD51" s="127">
        <f t="shared" si="84"/>
        <v>0</v>
      </c>
      <c r="AE51" s="127">
        <f t="shared" si="84"/>
        <v>0</v>
      </c>
      <c r="AF51" s="127">
        <f t="shared" si="84"/>
        <v>0</v>
      </c>
      <c r="AG51" s="127">
        <f t="shared" si="84"/>
        <v>0</v>
      </c>
      <c r="AH51" s="127">
        <f t="shared" si="84"/>
        <v>0</v>
      </c>
      <c r="AI51" s="129">
        <f t="shared" si="80"/>
        <v>0</v>
      </c>
      <c r="AJ51" s="3" t="str">
        <f t="shared" si="81"/>
        <v/>
      </c>
    </row>
    <row r="52" spans="1:36">
      <c r="A52" s="56" t="s">
        <v>20</v>
      </c>
      <c r="B52" s="60">
        <f t="shared" si="85"/>
        <v>0</v>
      </c>
      <c r="C52" s="60">
        <f t="shared" si="85"/>
        <v>0</v>
      </c>
      <c r="D52" s="60">
        <f t="shared" si="85"/>
        <v>0</v>
      </c>
      <c r="E52" s="60">
        <f t="shared" si="85"/>
        <v>0</v>
      </c>
      <c r="F52" s="411">
        <v>0</v>
      </c>
      <c r="G52" s="60">
        <f t="shared" si="82"/>
        <v>0</v>
      </c>
      <c r="H52" s="60">
        <f t="shared" si="82"/>
        <v>0</v>
      </c>
      <c r="I52" s="62">
        <f t="shared" si="78"/>
        <v>0</v>
      </c>
      <c r="K52" s="77" t="s">
        <v>20</v>
      </c>
      <c r="L52" s="90">
        <f t="shared" si="83"/>
        <v>0</v>
      </c>
      <c r="M52" s="90">
        <f t="shared" si="83"/>
        <v>0</v>
      </c>
      <c r="N52" s="90">
        <f t="shared" si="83"/>
        <v>0</v>
      </c>
      <c r="O52" s="90">
        <f t="shared" si="83"/>
        <v>0</v>
      </c>
      <c r="P52" s="90">
        <f t="shared" si="83"/>
        <v>0</v>
      </c>
      <c r="Q52" s="90">
        <f t="shared" si="83"/>
        <v>0</v>
      </c>
      <c r="R52" s="90">
        <f t="shared" si="83"/>
        <v>0</v>
      </c>
      <c r="S52" s="92">
        <f t="shared" si="79"/>
        <v>0</v>
      </c>
      <c r="U52" s="107" t="s">
        <v>20</v>
      </c>
      <c r="V52" s="124">
        <f t="shared" si="84"/>
        <v>0</v>
      </c>
      <c r="W52" s="124">
        <f t="shared" si="84"/>
        <v>0</v>
      </c>
      <c r="X52" s="124">
        <f t="shared" si="84"/>
        <v>0</v>
      </c>
      <c r="Y52" s="124">
        <f t="shared" si="84"/>
        <v>0</v>
      </c>
      <c r="Z52" s="124">
        <f t="shared" si="84"/>
        <v>0</v>
      </c>
      <c r="AA52" s="124">
        <f t="shared" si="84"/>
        <v>0</v>
      </c>
      <c r="AB52" s="124">
        <f t="shared" si="84"/>
        <v>0</v>
      </c>
      <c r="AC52" s="297">
        <f t="shared" si="84"/>
        <v>0</v>
      </c>
      <c r="AD52" s="124">
        <f t="shared" si="84"/>
        <v>0</v>
      </c>
      <c r="AE52" s="124">
        <f t="shared" si="84"/>
        <v>0</v>
      </c>
      <c r="AF52" s="124">
        <f t="shared" si="84"/>
        <v>0</v>
      </c>
      <c r="AG52" s="124">
        <f t="shared" si="84"/>
        <v>0</v>
      </c>
      <c r="AH52" s="124">
        <f t="shared" si="84"/>
        <v>0</v>
      </c>
      <c r="AI52" s="126">
        <f t="shared" si="80"/>
        <v>0</v>
      </c>
      <c r="AJ52" s="3" t="str">
        <f t="shared" si="81"/>
        <v/>
      </c>
    </row>
    <row r="53" spans="1:36" ht="15" thickBot="1">
      <c r="A53" s="58" t="s">
        <v>11</v>
      </c>
      <c r="B53" s="52">
        <f t="shared" si="85"/>
        <v>0</v>
      </c>
      <c r="C53" s="52">
        <f t="shared" si="85"/>
        <v>0</v>
      </c>
      <c r="D53" s="52">
        <f t="shared" si="85"/>
        <v>0</v>
      </c>
      <c r="E53" s="52">
        <f t="shared" si="85"/>
        <v>0</v>
      </c>
      <c r="F53" s="412">
        <v>0</v>
      </c>
      <c r="G53" s="52">
        <f t="shared" si="82"/>
        <v>0</v>
      </c>
      <c r="H53" s="52">
        <f t="shared" si="82"/>
        <v>0</v>
      </c>
      <c r="I53" s="67">
        <f t="shared" si="78"/>
        <v>0</v>
      </c>
      <c r="K53" s="79" t="s">
        <v>11</v>
      </c>
      <c r="L53" s="52">
        <f t="shared" si="83"/>
        <v>0</v>
      </c>
      <c r="M53" s="52">
        <f t="shared" si="83"/>
        <v>0</v>
      </c>
      <c r="N53" s="52">
        <f t="shared" si="83"/>
        <v>0</v>
      </c>
      <c r="O53" s="52">
        <f t="shared" si="83"/>
        <v>0</v>
      </c>
      <c r="P53" s="52">
        <f t="shared" si="83"/>
        <v>0</v>
      </c>
      <c r="Q53" s="52">
        <f t="shared" si="83"/>
        <v>0</v>
      </c>
      <c r="R53" s="52">
        <f t="shared" si="83"/>
        <v>0</v>
      </c>
      <c r="S53" s="96">
        <f t="shared" si="79"/>
        <v>0</v>
      </c>
      <c r="U53" s="108" t="s">
        <v>11</v>
      </c>
      <c r="V53" s="127">
        <f t="shared" si="84"/>
        <v>0</v>
      </c>
      <c r="W53" s="127">
        <f t="shared" si="84"/>
        <v>0</v>
      </c>
      <c r="X53" s="127">
        <f t="shared" si="84"/>
        <v>0</v>
      </c>
      <c r="Y53" s="127">
        <f t="shared" si="84"/>
        <v>0</v>
      </c>
      <c r="Z53" s="127">
        <f t="shared" si="84"/>
        <v>0</v>
      </c>
      <c r="AA53" s="127">
        <f t="shared" si="84"/>
        <v>0</v>
      </c>
      <c r="AB53" s="127">
        <f t="shared" si="84"/>
        <v>0</v>
      </c>
      <c r="AC53" s="298">
        <f t="shared" si="84"/>
        <v>0</v>
      </c>
      <c r="AD53" s="127">
        <f t="shared" si="84"/>
        <v>0</v>
      </c>
      <c r="AE53" s="127">
        <f t="shared" si="84"/>
        <v>0</v>
      </c>
      <c r="AF53" s="127">
        <f t="shared" si="84"/>
        <v>0</v>
      </c>
      <c r="AG53" s="127">
        <f t="shared" si="84"/>
        <v>0</v>
      </c>
      <c r="AH53" s="127">
        <f t="shared" si="84"/>
        <v>0</v>
      </c>
      <c r="AI53" s="129">
        <f t="shared" si="80"/>
        <v>0</v>
      </c>
      <c r="AJ53" s="3" t="str">
        <f t="shared" si="81"/>
        <v/>
      </c>
    </row>
    <row r="54" spans="1:36" ht="15">
      <c r="A54" s="33" t="s">
        <v>26</v>
      </c>
      <c r="B54" s="68">
        <f>SUM(B33:B49)</f>
        <v>3027.0115986878545</v>
      </c>
      <c r="C54" s="68">
        <f t="shared" ref="C54:I54" si="86">SUM(C33:C49)</f>
        <v>3135.9815208907498</v>
      </c>
      <c r="D54" s="68">
        <f t="shared" si="86"/>
        <v>1775.7922541262542</v>
      </c>
      <c r="E54" s="68">
        <f t="shared" si="86"/>
        <v>4876.253177356346</v>
      </c>
      <c r="F54" s="68">
        <f t="shared" si="86"/>
        <v>0</v>
      </c>
      <c r="G54" s="68">
        <f t="shared" si="86"/>
        <v>548.72925958393239</v>
      </c>
      <c r="H54" s="69">
        <f t="shared" si="86"/>
        <v>22.142625264619973</v>
      </c>
      <c r="I54" s="38">
        <f t="shared" si="86"/>
        <v>13385.910435909756</v>
      </c>
      <c r="K54" s="80" t="s">
        <v>26</v>
      </c>
      <c r="L54" s="68">
        <f>SUM(L33:L49)</f>
        <v>3027.0115986878545</v>
      </c>
      <c r="M54" s="68">
        <f t="shared" ref="M54:S54" si="87">SUM(M33:M49)</f>
        <v>3135.9815208907498</v>
      </c>
      <c r="N54" s="68">
        <f t="shared" si="87"/>
        <v>1775.7922541262542</v>
      </c>
      <c r="O54" s="68">
        <f t="shared" si="87"/>
        <v>4876.253177356346</v>
      </c>
      <c r="P54" s="68">
        <f t="shared" si="87"/>
        <v>2793.8603627102812</v>
      </c>
      <c r="Q54" s="68">
        <f t="shared" si="87"/>
        <v>548.72925958393239</v>
      </c>
      <c r="R54" s="69">
        <f t="shared" si="87"/>
        <v>22.142625264619973</v>
      </c>
      <c r="S54" s="97">
        <f t="shared" si="87"/>
        <v>16179.770798620038</v>
      </c>
      <c r="T54" s="1" t="str">
        <f>IF(ABS(S54-AI54)&gt;0.01,S54-AI54,"")</f>
        <v/>
      </c>
      <c r="U54" s="109" t="s">
        <v>63</v>
      </c>
      <c r="V54" s="130">
        <f>SUM(V33:V49)</f>
        <v>2347.6252266321294</v>
      </c>
      <c r="W54" s="130">
        <f t="shared" ref="W54:AH54" si="88">SUM(W33:W49)</f>
        <v>336.57957394831936</v>
      </c>
      <c r="X54" s="130">
        <f t="shared" si="88"/>
        <v>548.72925958393239</v>
      </c>
      <c r="Y54" s="130">
        <f t="shared" si="88"/>
        <v>3135.9815208907498</v>
      </c>
      <c r="Z54" s="130">
        <f t="shared" si="88"/>
        <v>1350.2641359814613</v>
      </c>
      <c r="AA54" s="130">
        <f t="shared" si="88"/>
        <v>4618.3316769452576</v>
      </c>
      <c r="AB54" s="130">
        <f t="shared" si="88"/>
        <v>2793.8603627102812</v>
      </c>
      <c r="AC54" s="130">
        <f t="shared" si="88"/>
        <v>1048.3990419279075</v>
      </c>
      <c r="AD54" s="131">
        <f t="shared" si="88"/>
        <v>342.80679810740548</v>
      </c>
      <c r="AE54" s="131">
        <f t="shared" si="88"/>
        <v>224.16837895492856</v>
      </c>
      <c r="AF54" s="131">
        <f t="shared" si="88"/>
        <v>22.142625264619973</v>
      </c>
      <c r="AG54" s="131">
        <f t="shared" si="88"/>
        <v>425.52811814479293</v>
      </c>
      <c r="AH54" s="131">
        <f t="shared" si="88"/>
        <v>33.753121456160549</v>
      </c>
      <c r="AI54" s="132">
        <f>SUM(V54:AC54)</f>
        <v>16179.77079862004</v>
      </c>
      <c r="AJ54" s="3" t="str">
        <f t="shared" si="81"/>
        <v/>
      </c>
    </row>
    <row r="55" spans="1:36" s="9" customFormat="1" ht="15" thickBot="1">
      <c r="A55" s="30" t="s">
        <v>88</v>
      </c>
      <c r="B55" s="47">
        <f>IF($I54=0,"-",B54/$I54)</f>
        <v>0.22613415898611064</v>
      </c>
      <c r="C55" s="47">
        <f t="shared" ref="C55:H55" si="89">IF($I54=0,"-",C54/$I54)</f>
        <v>0.23427480229346215</v>
      </c>
      <c r="D55" s="47">
        <f t="shared" si="89"/>
        <v>0.13266129805877225</v>
      </c>
      <c r="E55" s="47">
        <f t="shared" si="89"/>
        <v>0.36428251934773515</v>
      </c>
      <c r="F55" s="47">
        <f t="shared" si="89"/>
        <v>0</v>
      </c>
      <c r="G55" s="47">
        <f t="shared" si="89"/>
        <v>4.0993047294854298E-2</v>
      </c>
      <c r="H55" s="70">
        <f t="shared" si="89"/>
        <v>1.6541740190655233E-3</v>
      </c>
      <c r="I55" s="48">
        <f>SUM(B55:H55)</f>
        <v>1</v>
      </c>
      <c r="J55" s="5"/>
      <c r="K55" s="81" t="s">
        <v>88</v>
      </c>
      <c r="L55" s="98">
        <f>IF($S54=0,"-",L54/$S54)</f>
        <v>0.18708618535844934</v>
      </c>
      <c r="M55" s="98">
        <f t="shared" ref="M55:R55" si="90">IF($S54=0,"-",M54/$S54)</f>
        <v>0.19382113380482593</v>
      </c>
      <c r="N55" s="98">
        <f t="shared" si="90"/>
        <v>0.10975385722260728</v>
      </c>
      <c r="O55" s="98">
        <f t="shared" si="90"/>
        <v>0.30137962014716785</v>
      </c>
      <c r="P55" s="98">
        <f t="shared" si="90"/>
        <v>0.17267613969837989</v>
      </c>
      <c r="Q55" s="98">
        <f t="shared" si="90"/>
        <v>3.3914526133505742E-2</v>
      </c>
      <c r="R55" s="99">
        <f t="shared" si="90"/>
        <v>1.3685376350639343E-3</v>
      </c>
      <c r="S55" s="100">
        <f>SUM(L55:R55)</f>
        <v>1</v>
      </c>
      <c r="T55" s="1"/>
      <c r="U55" s="110" t="s">
        <v>88</v>
      </c>
      <c r="V55" s="133">
        <f>+V54/$AI54</f>
        <v>0.14509632156423108</v>
      </c>
      <c r="W55" s="133">
        <f t="shared" ref="W55:AH55" si="91">+W54/$AI54</f>
        <v>2.0802493319437256E-2</v>
      </c>
      <c r="X55" s="133">
        <f t="shared" si="91"/>
        <v>3.3914526133505742E-2</v>
      </c>
      <c r="Y55" s="133">
        <f t="shared" si="91"/>
        <v>0.19382113380482591</v>
      </c>
      <c r="Z55" s="133">
        <f t="shared" si="91"/>
        <v>8.3453848190273766E-2</v>
      </c>
      <c r="AA55" s="133">
        <f t="shared" si="91"/>
        <v>0.28543863410841097</v>
      </c>
      <c r="AB55" s="133">
        <f t="shared" si="91"/>
        <v>0.17267613969837986</v>
      </c>
      <c r="AC55" s="133">
        <f t="shared" si="91"/>
        <v>6.4796903180935339E-2</v>
      </c>
      <c r="AD55" s="133">
        <f t="shared" si="91"/>
        <v>2.1187370474780965E-2</v>
      </c>
      <c r="AE55" s="133">
        <f t="shared" si="91"/>
        <v>1.3854855037504468E-2</v>
      </c>
      <c r="AF55" s="133">
        <f t="shared" si="91"/>
        <v>1.3685376350639343E-3</v>
      </c>
      <c r="AG55" s="133">
        <f t="shared" si="91"/>
        <v>2.6300009032333503E-2</v>
      </c>
      <c r="AH55" s="133">
        <f t="shared" si="91"/>
        <v>2.0861310012524606E-3</v>
      </c>
      <c r="AI55" s="134">
        <f>SUM(V55:AC55)</f>
        <v>0.99999999999999989</v>
      </c>
      <c r="AJ55" s="3" t="str">
        <f>IF(ABS(S55-AI55)&gt;0.001,S55-AI55,"")</f>
        <v/>
      </c>
    </row>
    <row r="56" spans="1:36" ht="15" thickBot="1">
      <c r="A56"/>
      <c r="B56" s="49"/>
      <c r="C56" s="49"/>
      <c r="D56" s="49"/>
      <c r="E56" s="49"/>
      <c r="F56" s="49"/>
      <c r="G56" s="49"/>
      <c r="H56" s="49"/>
      <c r="I56" s="49"/>
      <c r="K56"/>
      <c r="L56" s="49"/>
      <c r="M56" s="49"/>
      <c r="N56" s="49"/>
      <c r="O56" s="49"/>
      <c r="P56" s="49"/>
      <c r="Q56" s="49"/>
      <c r="R56" s="49"/>
      <c r="S56" s="49"/>
      <c r="U56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135"/>
      <c r="AJ56" s="3"/>
    </row>
    <row r="57" spans="1:36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  <c r="K57" s="406" t="s">
        <v>52</v>
      </c>
      <c r="L57" s="83" t="s">
        <v>0</v>
      </c>
      <c r="M57" s="83" t="s">
        <v>1</v>
      </c>
      <c r="N57" s="83" t="s">
        <v>2</v>
      </c>
      <c r="O57" s="83" t="s">
        <v>3</v>
      </c>
      <c r="P57" s="83" t="s">
        <v>27</v>
      </c>
      <c r="Q57" s="83" t="s">
        <v>4</v>
      </c>
      <c r="R57" s="83" t="s">
        <v>5</v>
      </c>
      <c r="S57" s="84" t="s">
        <v>6</v>
      </c>
      <c r="U57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135"/>
      <c r="AJ57" s="3"/>
    </row>
    <row r="58" spans="1:36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  <c r="K58" s="407" t="s">
        <v>52</v>
      </c>
      <c r="L58" s="389" t="s">
        <v>69</v>
      </c>
      <c r="M58" s="390"/>
      <c r="N58" s="390"/>
      <c r="O58" s="390"/>
      <c r="P58" s="390"/>
      <c r="Q58" s="390"/>
      <c r="R58" s="390"/>
      <c r="S58" s="391"/>
      <c r="U58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135"/>
      <c r="AJ58" s="3"/>
    </row>
    <row r="59" spans="1:36" ht="15">
      <c r="A59" s="25" t="s">
        <v>7</v>
      </c>
      <c r="B59" s="397"/>
      <c r="C59" s="398"/>
      <c r="D59" s="398"/>
      <c r="E59" s="399"/>
      <c r="F59" s="36">
        <f>F449+F475+F501+F527+F553</f>
        <v>0.44542109425853349</v>
      </c>
      <c r="G59" s="397"/>
      <c r="H59" s="399"/>
      <c r="I59" s="38">
        <f>SUM(B59:H59)</f>
        <v>0.44542109425853349</v>
      </c>
      <c r="K59" s="82" t="s">
        <v>7</v>
      </c>
      <c r="L59" s="397"/>
      <c r="M59" s="398"/>
      <c r="N59" s="398"/>
      <c r="O59" s="399"/>
      <c r="P59" s="36">
        <f>P449+P475+P501+P527+P553</f>
        <v>0</v>
      </c>
      <c r="Q59" s="397"/>
      <c r="R59" s="419"/>
      <c r="S59" s="102">
        <f>SUM(L59:R59)</f>
        <v>0</v>
      </c>
      <c r="U5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135"/>
      <c r="AJ59" s="3"/>
    </row>
    <row r="60" spans="1:36" ht="15">
      <c r="A60" s="26" t="s">
        <v>8</v>
      </c>
      <c r="B60" s="400"/>
      <c r="C60" s="401"/>
      <c r="D60" s="401"/>
      <c r="E60" s="402"/>
      <c r="F60" s="39">
        <f t="shared" ref="F60:F79" si="92">F450+F476+F502+F528+F554</f>
        <v>0</v>
      </c>
      <c r="G60" s="400"/>
      <c r="H60" s="402"/>
      <c r="I60" s="41">
        <f t="shared" ref="I60:I79" si="93">SUM(B60:H60)</f>
        <v>0</v>
      </c>
      <c r="K60" s="74" t="s">
        <v>8</v>
      </c>
      <c r="L60" s="400"/>
      <c r="M60" s="401"/>
      <c r="N60" s="401"/>
      <c r="O60" s="402"/>
      <c r="P60" s="87">
        <f t="shared" ref="P60:P79" si="94">P450+P476+P502+P528+P554</f>
        <v>0</v>
      </c>
      <c r="Q60" s="400"/>
      <c r="R60" s="420"/>
      <c r="S60" s="89">
        <f t="shared" ref="S60:S79" si="95">SUM(L60:R60)</f>
        <v>0</v>
      </c>
      <c r="U60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135"/>
      <c r="AJ60" s="3"/>
    </row>
    <row r="61" spans="1:36" ht="14.25" customHeight="1">
      <c r="A61" s="27" t="s">
        <v>10</v>
      </c>
      <c r="B61" s="400"/>
      <c r="C61" s="401"/>
      <c r="D61" s="401"/>
      <c r="E61" s="402"/>
      <c r="F61" s="42">
        <f t="shared" si="92"/>
        <v>0</v>
      </c>
      <c r="G61" s="400"/>
      <c r="H61" s="402"/>
      <c r="I61" s="38">
        <f t="shared" si="93"/>
        <v>0</v>
      </c>
      <c r="K61" s="75" t="s">
        <v>10</v>
      </c>
      <c r="L61" s="400"/>
      <c r="M61" s="401"/>
      <c r="N61" s="401"/>
      <c r="O61" s="402"/>
      <c r="P61" s="42">
        <f t="shared" si="94"/>
        <v>0</v>
      </c>
      <c r="Q61" s="400"/>
      <c r="R61" s="420"/>
      <c r="S61" s="86">
        <f t="shared" si="95"/>
        <v>0</v>
      </c>
      <c r="U61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135"/>
      <c r="AJ61" s="3"/>
    </row>
    <row r="62" spans="1:36" ht="14.25" customHeight="1">
      <c r="A62" s="26" t="s">
        <v>56</v>
      </c>
      <c r="B62" s="400"/>
      <c r="C62" s="401"/>
      <c r="D62" s="401"/>
      <c r="E62" s="402"/>
      <c r="F62" s="39">
        <f t="shared" si="92"/>
        <v>0</v>
      </c>
      <c r="G62" s="400"/>
      <c r="H62" s="402"/>
      <c r="I62" s="41">
        <f t="shared" si="93"/>
        <v>0</v>
      </c>
      <c r="K62" s="74" t="s">
        <v>56</v>
      </c>
      <c r="L62" s="400"/>
      <c r="M62" s="401"/>
      <c r="N62" s="401"/>
      <c r="O62" s="402"/>
      <c r="P62" s="87">
        <f t="shared" si="94"/>
        <v>0</v>
      </c>
      <c r="Q62" s="400"/>
      <c r="R62" s="420"/>
      <c r="S62" s="89">
        <f t="shared" si="95"/>
        <v>0</v>
      </c>
      <c r="U62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135"/>
      <c r="AJ62" s="3"/>
    </row>
    <row r="63" spans="1:36" ht="15">
      <c r="A63" s="27" t="s">
        <v>16</v>
      </c>
      <c r="B63" s="400"/>
      <c r="C63" s="401"/>
      <c r="D63" s="401"/>
      <c r="E63" s="402"/>
      <c r="F63" s="42">
        <f t="shared" si="92"/>
        <v>0</v>
      </c>
      <c r="G63" s="400"/>
      <c r="H63" s="402"/>
      <c r="I63" s="38">
        <f t="shared" si="93"/>
        <v>0</v>
      </c>
      <c r="K63" s="75" t="s">
        <v>16</v>
      </c>
      <c r="L63" s="400"/>
      <c r="M63" s="401"/>
      <c r="N63" s="401"/>
      <c r="O63" s="402"/>
      <c r="P63" s="42">
        <f t="shared" si="94"/>
        <v>0</v>
      </c>
      <c r="Q63" s="400"/>
      <c r="R63" s="420"/>
      <c r="S63" s="86">
        <f t="shared" si="95"/>
        <v>0</v>
      </c>
      <c r="U63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135"/>
      <c r="AJ63" s="3"/>
    </row>
    <row r="64" spans="1:36" ht="15">
      <c r="A64" s="26" t="s">
        <v>70</v>
      </c>
      <c r="B64" s="400"/>
      <c r="C64" s="401"/>
      <c r="D64" s="401"/>
      <c r="E64" s="402"/>
      <c r="F64" s="39">
        <f t="shared" si="92"/>
        <v>0</v>
      </c>
      <c r="G64" s="400"/>
      <c r="H64" s="402"/>
      <c r="I64" s="41">
        <f t="shared" si="93"/>
        <v>0</v>
      </c>
      <c r="K64" s="74" t="s">
        <v>70</v>
      </c>
      <c r="L64" s="400"/>
      <c r="M64" s="401"/>
      <c r="N64" s="401"/>
      <c r="O64" s="402"/>
      <c r="P64" s="87">
        <f t="shared" si="94"/>
        <v>0</v>
      </c>
      <c r="Q64" s="400"/>
      <c r="R64" s="420"/>
      <c r="S64" s="89">
        <f t="shared" si="95"/>
        <v>0</v>
      </c>
      <c r="U64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135"/>
      <c r="AJ64" s="3"/>
    </row>
    <row r="65" spans="1:36" ht="15">
      <c r="A65" s="27" t="s">
        <v>58</v>
      </c>
      <c r="B65" s="400"/>
      <c r="C65" s="401"/>
      <c r="D65" s="401"/>
      <c r="E65" s="402"/>
      <c r="F65" s="42">
        <f t="shared" si="92"/>
        <v>33177.432621216052</v>
      </c>
      <c r="G65" s="400"/>
      <c r="H65" s="402"/>
      <c r="I65" s="38">
        <f t="shared" si="93"/>
        <v>33177.432621216052</v>
      </c>
      <c r="K65" s="75" t="s">
        <v>58</v>
      </c>
      <c r="L65" s="400"/>
      <c r="M65" s="401"/>
      <c r="N65" s="401"/>
      <c r="O65" s="402"/>
      <c r="P65" s="42">
        <f t="shared" si="94"/>
        <v>11757.068936551559</v>
      </c>
      <c r="Q65" s="400"/>
      <c r="R65" s="420"/>
      <c r="S65" s="86">
        <f t="shared" si="95"/>
        <v>11757.068936551559</v>
      </c>
      <c r="U65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135"/>
      <c r="AJ65" s="3"/>
    </row>
    <row r="66" spans="1:36" ht="15">
      <c r="A66" s="26" t="s">
        <v>12</v>
      </c>
      <c r="B66" s="400"/>
      <c r="C66" s="401"/>
      <c r="D66" s="401"/>
      <c r="E66" s="402"/>
      <c r="F66" s="39">
        <f t="shared" si="92"/>
        <v>14023.605600367238</v>
      </c>
      <c r="G66" s="400"/>
      <c r="H66" s="402"/>
      <c r="I66" s="41">
        <f t="shared" si="93"/>
        <v>14023.605600367238</v>
      </c>
      <c r="K66" s="74" t="s">
        <v>12</v>
      </c>
      <c r="L66" s="400"/>
      <c r="M66" s="401"/>
      <c r="N66" s="401"/>
      <c r="O66" s="402"/>
      <c r="P66" s="87">
        <f t="shared" si="94"/>
        <v>4811.2451988179819</v>
      </c>
      <c r="Q66" s="400"/>
      <c r="R66" s="420"/>
      <c r="S66" s="89">
        <f t="shared" si="95"/>
        <v>4811.2451988179819</v>
      </c>
      <c r="U66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135"/>
      <c r="AJ66" s="3"/>
    </row>
    <row r="67" spans="1:36" ht="15">
      <c r="A67" s="27" t="s">
        <v>59</v>
      </c>
      <c r="B67" s="400"/>
      <c r="C67" s="401"/>
      <c r="D67" s="401"/>
      <c r="E67" s="402"/>
      <c r="F67" s="42">
        <f t="shared" si="92"/>
        <v>4.4065365095433062</v>
      </c>
      <c r="G67" s="400"/>
      <c r="H67" s="402"/>
      <c r="I67" s="38">
        <f t="shared" si="93"/>
        <v>4.4065365095433062</v>
      </c>
      <c r="K67" s="75" t="s">
        <v>59</v>
      </c>
      <c r="L67" s="400"/>
      <c r="M67" s="401"/>
      <c r="N67" s="401"/>
      <c r="O67" s="402"/>
      <c r="P67" s="42">
        <f t="shared" si="94"/>
        <v>-2.4980018054066022E-16</v>
      </c>
      <c r="Q67" s="400"/>
      <c r="R67" s="420"/>
      <c r="S67" s="86">
        <f t="shared" si="95"/>
        <v>-2.4980018054066022E-16</v>
      </c>
      <c r="U67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135"/>
      <c r="AJ67" s="3"/>
    </row>
    <row r="68" spans="1:36" ht="15">
      <c r="A68" s="26" t="s">
        <v>17</v>
      </c>
      <c r="B68" s="400"/>
      <c r="C68" s="401"/>
      <c r="D68" s="401"/>
      <c r="E68" s="402"/>
      <c r="F68" s="39">
        <f t="shared" si="92"/>
        <v>802.39589184058184</v>
      </c>
      <c r="G68" s="400"/>
      <c r="H68" s="402"/>
      <c r="I68" s="41">
        <f t="shared" si="93"/>
        <v>802.39589184058184</v>
      </c>
      <c r="K68" s="74" t="s">
        <v>17</v>
      </c>
      <c r="L68" s="400"/>
      <c r="M68" s="401"/>
      <c r="N68" s="401"/>
      <c r="O68" s="402"/>
      <c r="P68" s="87">
        <f t="shared" si="94"/>
        <v>794.41785698214198</v>
      </c>
      <c r="Q68" s="400"/>
      <c r="R68" s="420"/>
      <c r="S68" s="89">
        <f t="shared" si="95"/>
        <v>794.41785698214198</v>
      </c>
      <c r="U68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135"/>
      <c r="AJ68" s="3"/>
    </row>
    <row r="69" spans="1:36" ht="15">
      <c r="A69" s="27" t="s">
        <v>139</v>
      </c>
      <c r="B69" s="400"/>
      <c r="C69" s="401"/>
      <c r="D69" s="401"/>
      <c r="E69" s="402"/>
      <c r="F69" s="42">
        <f t="shared" si="92"/>
        <v>9.7624813853137482</v>
      </c>
      <c r="G69" s="400"/>
      <c r="H69" s="402"/>
      <c r="I69" s="38">
        <f t="shared" si="93"/>
        <v>9.7624813853137482</v>
      </c>
      <c r="K69" s="75" t="s">
        <v>139</v>
      </c>
      <c r="L69" s="400"/>
      <c r="M69" s="401"/>
      <c r="N69" s="401"/>
      <c r="O69" s="402"/>
      <c r="P69" s="42">
        <f t="shared" si="94"/>
        <v>8.6775834550782225</v>
      </c>
      <c r="Q69" s="400"/>
      <c r="R69" s="420"/>
      <c r="S69" s="86">
        <f t="shared" si="95"/>
        <v>8.6775834550782225</v>
      </c>
      <c r="U6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135"/>
      <c r="AJ69" s="3"/>
    </row>
    <row r="70" spans="1:36" ht="15">
      <c r="A70" s="26" t="s">
        <v>25</v>
      </c>
      <c r="B70" s="400"/>
      <c r="C70" s="401"/>
      <c r="D70" s="401"/>
      <c r="E70" s="402"/>
      <c r="F70" s="39">
        <f t="shared" si="92"/>
        <v>2481.6164141455188</v>
      </c>
      <c r="G70" s="400"/>
      <c r="H70" s="402"/>
      <c r="I70" s="41">
        <f t="shared" si="93"/>
        <v>2481.6164141455188</v>
      </c>
      <c r="K70" s="74" t="s">
        <v>25</v>
      </c>
      <c r="L70" s="400"/>
      <c r="M70" s="401"/>
      <c r="N70" s="401"/>
      <c r="O70" s="402"/>
      <c r="P70" s="87">
        <f t="shared" si="94"/>
        <v>-2.3554491690447321E-12</v>
      </c>
      <c r="Q70" s="400"/>
      <c r="R70" s="420"/>
      <c r="S70" s="89">
        <f t="shared" si="95"/>
        <v>-2.3554491690447321E-12</v>
      </c>
      <c r="U70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135"/>
      <c r="AJ70" s="3"/>
    </row>
    <row r="71" spans="1:36" ht="15">
      <c r="A71" s="27" t="s">
        <v>24</v>
      </c>
      <c r="B71" s="400"/>
      <c r="C71" s="401"/>
      <c r="D71" s="401"/>
      <c r="E71" s="402"/>
      <c r="F71" s="42">
        <f t="shared" si="92"/>
        <v>0</v>
      </c>
      <c r="G71" s="400"/>
      <c r="H71" s="402"/>
      <c r="I71" s="38">
        <f t="shared" si="93"/>
        <v>0</v>
      </c>
      <c r="K71" s="75" t="s">
        <v>24</v>
      </c>
      <c r="L71" s="400"/>
      <c r="M71" s="401"/>
      <c r="N71" s="401"/>
      <c r="O71" s="402"/>
      <c r="P71" s="42">
        <f t="shared" si="94"/>
        <v>2.1600499167107046E-12</v>
      </c>
      <c r="Q71" s="400"/>
      <c r="R71" s="420"/>
      <c r="S71" s="86">
        <f t="shared" si="95"/>
        <v>2.1600499167107046E-12</v>
      </c>
      <c r="U71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135"/>
      <c r="AJ71" s="3"/>
    </row>
    <row r="72" spans="1:36" ht="15">
      <c r="A72" s="26" t="s">
        <v>60</v>
      </c>
      <c r="B72" s="400"/>
      <c r="C72" s="401"/>
      <c r="D72" s="401"/>
      <c r="E72" s="402"/>
      <c r="F72" s="39">
        <f t="shared" si="92"/>
        <v>0</v>
      </c>
      <c r="G72" s="400"/>
      <c r="H72" s="402"/>
      <c r="I72" s="41">
        <f t="shared" si="93"/>
        <v>0</v>
      </c>
      <c r="K72" s="74" t="s">
        <v>60</v>
      </c>
      <c r="L72" s="400"/>
      <c r="M72" s="401"/>
      <c r="N72" s="401"/>
      <c r="O72" s="402"/>
      <c r="P72" s="87">
        <f t="shared" si="94"/>
        <v>5.773159728050814E-14</v>
      </c>
      <c r="Q72" s="400"/>
      <c r="R72" s="420"/>
      <c r="S72" s="89">
        <f t="shared" si="95"/>
        <v>5.773159728050814E-14</v>
      </c>
      <c r="U72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135"/>
      <c r="AJ72" s="3"/>
    </row>
    <row r="73" spans="1:36" ht="15">
      <c r="A73" s="27" t="s">
        <v>22</v>
      </c>
      <c r="B73" s="400"/>
      <c r="C73" s="401"/>
      <c r="D73" s="401"/>
      <c r="E73" s="402"/>
      <c r="F73" s="50">
        <f t="shared" si="92"/>
        <v>1967.4933746846493</v>
      </c>
      <c r="G73" s="400"/>
      <c r="H73" s="402"/>
      <c r="I73" s="38">
        <f t="shared" si="93"/>
        <v>1967.4933746846493</v>
      </c>
      <c r="K73" s="75" t="s">
        <v>22</v>
      </c>
      <c r="L73" s="400"/>
      <c r="M73" s="401"/>
      <c r="N73" s="401"/>
      <c r="O73" s="402"/>
      <c r="P73" s="42">
        <f t="shared" si="94"/>
        <v>858.08366266509108</v>
      </c>
      <c r="Q73" s="400"/>
      <c r="R73" s="420"/>
      <c r="S73" s="86">
        <f t="shared" si="95"/>
        <v>858.08366266509108</v>
      </c>
      <c r="U73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135"/>
      <c r="AJ73" s="3"/>
    </row>
    <row r="74" spans="1:36" ht="15">
      <c r="A74" s="26" t="s">
        <v>21</v>
      </c>
      <c r="B74" s="400"/>
      <c r="C74" s="401"/>
      <c r="D74" s="401"/>
      <c r="E74" s="402"/>
      <c r="F74" s="39">
        <f t="shared" si="92"/>
        <v>0</v>
      </c>
      <c r="G74" s="400"/>
      <c r="H74" s="402"/>
      <c r="I74" s="41">
        <f t="shared" si="93"/>
        <v>0</v>
      </c>
      <c r="K74" s="74" t="s">
        <v>21</v>
      </c>
      <c r="L74" s="400"/>
      <c r="M74" s="401"/>
      <c r="N74" s="401"/>
      <c r="O74" s="402"/>
      <c r="P74" s="87">
        <f t="shared" si="94"/>
        <v>0</v>
      </c>
      <c r="Q74" s="400"/>
      <c r="R74" s="420"/>
      <c r="S74" s="89">
        <f t="shared" si="95"/>
        <v>0</v>
      </c>
      <c r="U74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135"/>
      <c r="AJ74" s="3"/>
    </row>
    <row r="75" spans="1:36" ht="15">
      <c r="A75" s="28" t="s">
        <v>64</v>
      </c>
      <c r="B75" s="400"/>
      <c r="C75" s="401"/>
      <c r="D75" s="401"/>
      <c r="E75" s="402"/>
      <c r="F75" s="42">
        <f t="shared" si="92"/>
        <v>0</v>
      </c>
      <c r="G75" s="400"/>
      <c r="H75" s="402"/>
      <c r="I75" s="38">
        <f t="shared" si="93"/>
        <v>0</v>
      </c>
      <c r="K75" s="76" t="s">
        <v>64</v>
      </c>
      <c r="L75" s="400"/>
      <c r="M75" s="401"/>
      <c r="N75" s="401"/>
      <c r="O75" s="402"/>
      <c r="P75" s="42">
        <f t="shared" si="94"/>
        <v>0</v>
      </c>
      <c r="Q75" s="400"/>
      <c r="R75" s="420"/>
      <c r="S75" s="86">
        <f t="shared" si="95"/>
        <v>0</v>
      </c>
      <c r="U75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135"/>
      <c r="AJ75" s="3"/>
    </row>
    <row r="76" spans="1:36">
      <c r="A76" s="56" t="s">
        <v>23</v>
      </c>
      <c r="B76" s="400"/>
      <c r="C76" s="401"/>
      <c r="D76" s="401"/>
      <c r="E76" s="402"/>
      <c r="F76" s="60">
        <f t="shared" si="92"/>
        <v>0</v>
      </c>
      <c r="G76" s="400"/>
      <c r="H76" s="402"/>
      <c r="I76" s="62">
        <f t="shared" si="93"/>
        <v>0</v>
      </c>
      <c r="K76" s="77" t="s">
        <v>23</v>
      </c>
      <c r="L76" s="400"/>
      <c r="M76" s="401"/>
      <c r="N76" s="401"/>
      <c r="O76" s="402"/>
      <c r="P76" s="90">
        <f t="shared" si="94"/>
        <v>0</v>
      </c>
      <c r="Q76" s="400"/>
      <c r="R76" s="420"/>
      <c r="S76" s="92">
        <f t="shared" si="95"/>
        <v>0</v>
      </c>
      <c r="U76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135"/>
      <c r="AJ76" s="3"/>
    </row>
    <row r="77" spans="1:36">
      <c r="A77" s="57" t="s">
        <v>19</v>
      </c>
      <c r="B77" s="400"/>
      <c r="C77" s="401"/>
      <c r="D77" s="401"/>
      <c r="E77" s="402"/>
      <c r="F77" s="63">
        <f t="shared" si="92"/>
        <v>0</v>
      </c>
      <c r="G77" s="400"/>
      <c r="H77" s="402"/>
      <c r="I77" s="65">
        <f t="shared" si="93"/>
        <v>0</v>
      </c>
      <c r="K77" s="78" t="s">
        <v>19</v>
      </c>
      <c r="L77" s="400"/>
      <c r="M77" s="401"/>
      <c r="N77" s="401"/>
      <c r="O77" s="402"/>
      <c r="P77" s="63">
        <f t="shared" si="94"/>
        <v>0</v>
      </c>
      <c r="Q77" s="400"/>
      <c r="R77" s="420"/>
      <c r="S77" s="94">
        <f t="shared" si="95"/>
        <v>0</v>
      </c>
      <c r="U77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135"/>
      <c r="AJ77" s="3"/>
    </row>
    <row r="78" spans="1:36">
      <c r="A78" s="56" t="s">
        <v>20</v>
      </c>
      <c r="B78" s="400"/>
      <c r="C78" s="401"/>
      <c r="D78" s="401"/>
      <c r="E78" s="402"/>
      <c r="F78" s="60">
        <f t="shared" si="92"/>
        <v>0</v>
      </c>
      <c r="G78" s="400"/>
      <c r="H78" s="402"/>
      <c r="I78" s="62">
        <f t="shared" si="93"/>
        <v>0</v>
      </c>
      <c r="K78" s="77" t="s">
        <v>20</v>
      </c>
      <c r="L78" s="400"/>
      <c r="M78" s="401"/>
      <c r="N78" s="401"/>
      <c r="O78" s="402"/>
      <c r="P78" s="90">
        <f t="shared" si="94"/>
        <v>0</v>
      </c>
      <c r="Q78" s="400"/>
      <c r="R78" s="420"/>
      <c r="S78" s="92">
        <f t="shared" si="95"/>
        <v>0</v>
      </c>
      <c r="U78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135"/>
      <c r="AJ78" s="3"/>
    </row>
    <row r="79" spans="1:36" ht="15" thickBot="1">
      <c r="A79" s="58" t="s">
        <v>11</v>
      </c>
      <c r="B79" s="403"/>
      <c r="C79" s="404"/>
      <c r="D79" s="404"/>
      <c r="E79" s="405"/>
      <c r="F79" s="52">
        <f t="shared" si="92"/>
        <v>0</v>
      </c>
      <c r="G79" s="403"/>
      <c r="H79" s="405"/>
      <c r="I79" s="67">
        <f t="shared" si="93"/>
        <v>0</v>
      </c>
      <c r="K79" s="79" t="s">
        <v>11</v>
      </c>
      <c r="L79" s="403"/>
      <c r="M79" s="404"/>
      <c r="N79" s="404"/>
      <c r="O79" s="405"/>
      <c r="P79" s="52">
        <f t="shared" si="94"/>
        <v>0</v>
      </c>
      <c r="Q79" s="403"/>
      <c r="R79" s="421"/>
      <c r="S79" s="96">
        <f t="shared" si="95"/>
        <v>0</v>
      </c>
      <c r="U7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135"/>
      <c r="AJ79" s="3"/>
    </row>
    <row r="80" spans="1:36" ht="15">
      <c r="A80" s="33" t="s">
        <v>26</v>
      </c>
      <c r="B80" s="68">
        <f>SUM(B59:B75)</f>
        <v>0</v>
      </c>
      <c r="C80" s="68">
        <f t="shared" ref="C80:I80" si="96">SUM(C59:C75)</f>
        <v>0</v>
      </c>
      <c r="D80" s="68">
        <f t="shared" si="96"/>
        <v>0</v>
      </c>
      <c r="E80" s="68">
        <f t="shared" si="96"/>
        <v>0</v>
      </c>
      <c r="F80" s="68">
        <f t="shared" si="96"/>
        <v>52467.15834124315</v>
      </c>
      <c r="G80" s="68">
        <f t="shared" si="96"/>
        <v>0</v>
      </c>
      <c r="H80" s="69">
        <f t="shared" si="96"/>
        <v>0</v>
      </c>
      <c r="I80" s="38">
        <f t="shared" si="96"/>
        <v>52467.15834124315</v>
      </c>
      <c r="K80" s="80" t="s">
        <v>26</v>
      </c>
      <c r="L80" s="68">
        <f>SUM(L59:L75)</f>
        <v>0</v>
      </c>
      <c r="M80" s="68">
        <f t="shared" ref="M80:S80" si="97">SUM(M59:M75)</f>
        <v>0</v>
      </c>
      <c r="N80" s="68">
        <f t="shared" si="97"/>
        <v>0</v>
      </c>
      <c r="O80" s="68">
        <f t="shared" si="97"/>
        <v>0</v>
      </c>
      <c r="P80" s="68">
        <f t="shared" si="97"/>
        <v>18229.493238471852</v>
      </c>
      <c r="Q80" s="68">
        <f t="shared" si="97"/>
        <v>0</v>
      </c>
      <c r="R80" s="69">
        <f t="shared" si="97"/>
        <v>0</v>
      </c>
      <c r="S80" s="97">
        <f t="shared" si="97"/>
        <v>18229.493238471852</v>
      </c>
      <c r="U80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135"/>
      <c r="AJ80" s="3"/>
    </row>
    <row r="81" spans="1:36" s="9" customFormat="1" ht="15" thickBot="1">
      <c r="A81" s="30" t="s">
        <v>88</v>
      </c>
      <c r="B81" s="47">
        <f>IF($I80=0,"-",B80/$I80)</f>
        <v>0</v>
      </c>
      <c r="C81" s="47">
        <f t="shared" ref="C81:H81" si="98">IF($I80=0,"-",C80/$I80)</f>
        <v>0</v>
      </c>
      <c r="D81" s="47">
        <f t="shared" si="98"/>
        <v>0</v>
      </c>
      <c r="E81" s="47">
        <f t="shared" si="98"/>
        <v>0</v>
      </c>
      <c r="F81" s="47">
        <f t="shared" si="98"/>
        <v>1</v>
      </c>
      <c r="G81" s="47">
        <f t="shared" si="98"/>
        <v>0</v>
      </c>
      <c r="H81" s="47">
        <f t="shared" si="98"/>
        <v>0</v>
      </c>
      <c r="I81" s="48">
        <f>SUM(B81:H81)</f>
        <v>1</v>
      </c>
      <c r="J81" s="1"/>
      <c r="K81" s="81" t="s">
        <v>88</v>
      </c>
      <c r="L81" s="158">
        <f>IF($S80=0,"-",L80/$S80)</f>
        <v>0</v>
      </c>
      <c r="M81" s="158">
        <f t="shared" ref="M81:R81" si="99">IF($S80=0,"-",M80/$S80)</f>
        <v>0</v>
      </c>
      <c r="N81" s="158">
        <f t="shared" si="99"/>
        <v>0</v>
      </c>
      <c r="O81" s="158">
        <f t="shared" si="99"/>
        <v>0</v>
      </c>
      <c r="P81" s="98">
        <f t="shared" si="99"/>
        <v>1</v>
      </c>
      <c r="Q81" s="158">
        <f t="shared" si="99"/>
        <v>0</v>
      </c>
      <c r="R81" s="158">
        <f t="shared" si="99"/>
        <v>0</v>
      </c>
      <c r="S81" s="100">
        <f>SUM(L81:R81)</f>
        <v>1</v>
      </c>
      <c r="T81" s="1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3"/>
    </row>
    <row r="82" spans="1:36" ht="15" thickBot="1">
      <c r="A82" s="31"/>
      <c r="B82" s="31"/>
      <c r="C82" s="31"/>
      <c r="D82" s="31"/>
      <c r="E82" s="31"/>
      <c r="F82" s="31"/>
      <c r="G82" s="31"/>
      <c r="H82" s="31"/>
      <c r="I82" s="31"/>
      <c r="K82" s="31"/>
      <c r="L82" s="49"/>
      <c r="M82" s="49"/>
      <c r="N82" s="49"/>
      <c r="O82" s="49"/>
      <c r="P82" s="49"/>
      <c r="Q82" s="49"/>
      <c r="R82" s="49"/>
      <c r="S82" s="49"/>
      <c r="U82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135"/>
      <c r="AJ82" s="3"/>
    </row>
    <row r="83" spans="1:36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  <c r="K83" s="408" t="s">
        <v>54</v>
      </c>
      <c r="L83" s="83" t="s">
        <v>0</v>
      </c>
      <c r="M83" s="83" t="s">
        <v>1</v>
      </c>
      <c r="N83" s="83" t="s">
        <v>2</v>
      </c>
      <c r="O83" s="83" t="s">
        <v>3</v>
      </c>
      <c r="P83" s="83" t="s">
        <v>27</v>
      </c>
      <c r="Q83" s="83" t="s">
        <v>4</v>
      </c>
      <c r="R83" s="83" t="s">
        <v>5</v>
      </c>
      <c r="S83" s="84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6"/>
    </row>
    <row r="84" spans="1:36" ht="15">
      <c r="A84" s="460" t="s">
        <v>54</v>
      </c>
      <c r="B84" s="392" t="s">
        <v>69</v>
      </c>
      <c r="C84" s="393"/>
      <c r="D84" s="393"/>
      <c r="E84" s="393"/>
      <c r="F84" s="393"/>
      <c r="G84" s="393"/>
      <c r="H84" s="393"/>
      <c r="I84" s="394"/>
      <c r="K84" s="409" t="s">
        <v>54</v>
      </c>
      <c r="L84" s="389" t="s">
        <v>69</v>
      </c>
      <c r="M84" s="390"/>
      <c r="N84" s="390"/>
      <c r="O84" s="390"/>
      <c r="P84" s="390"/>
      <c r="Q84" s="390"/>
      <c r="R84" s="390"/>
      <c r="S84" s="391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7"/>
    </row>
    <row r="85" spans="1:36" ht="15">
      <c r="A85" s="25" t="s">
        <v>7</v>
      </c>
      <c r="B85" s="36">
        <f t="shared" ref="B85:H105" si="100">B579+B605+B631</f>
        <v>26.070324107593699</v>
      </c>
      <c r="C85" s="36">
        <f t="shared" si="100"/>
        <v>0</v>
      </c>
      <c r="D85" s="36">
        <f t="shared" si="100"/>
        <v>3.370557534064258</v>
      </c>
      <c r="E85" s="36">
        <f t="shared" si="100"/>
        <v>0</v>
      </c>
      <c r="F85" s="36">
        <f t="shared" si="100"/>
        <v>0</v>
      </c>
      <c r="G85" s="36">
        <f t="shared" si="100"/>
        <v>0</v>
      </c>
      <c r="H85" s="36">
        <f t="shared" si="100"/>
        <v>0</v>
      </c>
      <c r="I85" s="38">
        <f>SUM(B85:H85)</f>
        <v>29.440881641657956</v>
      </c>
      <c r="K85" s="82" t="s">
        <v>7</v>
      </c>
      <c r="L85" s="36">
        <f t="shared" ref="L85:R105" si="101">L579+L605+L631</f>
        <v>26.070324107593699</v>
      </c>
      <c r="M85" s="36">
        <f t="shared" si="101"/>
        <v>0</v>
      </c>
      <c r="N85" s="36">
        <f t="shared" si="101"/>
        <v>3.370557534064258</v>
      </c>
      <c r="O85" s="36">
        <f t="shared" si="101"/>
        <v>0</v>
      </c>
      <c r="P85" s="36">
        <f t="shared" si="101"/>
        <v>0.44542109425853349</v>
      </c>
      <c r="Q85" s="36">
        <f t="shared" si="101"/>
        <v>0</v>
      </c>
      <c r="R85" s="36">
        <f t="shared" si="101"/>
        <v>0</v>
      </c>
      <c r="S85" s="102">
        <f>SUM(L85:R85)</f>
        <v>29.886302735916491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8"/>
    </row>
    <row r="86" spans="1:36" ht="15">
      <c r="A86" s="26" t="s">
        <v>8</v>
      </c>
      <c r="B86" s="39">
        <f t="shared" si="100"/>
        <v>52.627270680626843</v>
      </c>
      <c r="C86" s="39">
        <f t="shared" si="100"/>
        <v>0</v>
      </c>
      <c r="D86" s="39">
        <f t="shared" si="100"/>
        <v>10.791722307309216</v>
      </c>
      <c r="E86" s="39">
        <f t="shared" si="100"/>
        <v>0</v>
      </c>
      <c r="F86" s="39">
        <f t="shared" si="100"/>
        <v>0</v>
      </c>
      <c r="G86" s="39">
        <f t="shared" si="100"/>
        <v>0</v>
      </c>
      <c r="H86" s="39">
        <f t="shared" si="100"/>
        <v>0</v>
      </c>
      <c r="I86" s="41">
        <f t="shared" ref="I86:I105" si="102">SUM(B86:H86)</f>
        <v>63.418992987936058</v>
      </c>
      <c r="K86" s="74" t="s">
        <v>8</v>
      </c>
      <c r="L86" s="87">
        <f t="shared" si="101"/>
        <v>52.627270680626843</v>
      </c>
      <c r="M86" s="87">
        <f t="shared" si="101"/>
        <v>0</v>
      </c>
      <c r="N86" s="87">
        <f t="shared" si="101"/>
        <v>10.791722307309216</v>
      </c>
      <c r="O86" s="87">
        <f t="shared" si="101"/>
        <v>0</v>
      </c>
      <c r="P86" s="87">
        <f t="shared" si="101"/>
        <v>0</v>
      </c>
      <c r="Q86" s="87">
        <f t="shared" si="101"/>
        <v>0</v>
      </c>
      <c r="R86" s="87">
        <f t="shared" si="101"/>
        <v>0</v>
      </c>
      <c r="S86" s="89">
        <f t="shared" ref="S86:S105" si="103">SUM(L86:R86)</f>
        <v>63.418992987936058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8"/>
    </row>
    <row r="87" spans="1:36" ht="14.25" customHeight="1">
      <c r="A87" s="27" t="s">
        <v>10</v>
      </c>
      <c r="B87" s="42">
        <f t="shared" si="100"/>
        <v>35.274481786236052</v>
      </c>
      <c r="C87" s="42">
        <f t="shared" si="100"/>
        <v>0</v>
      </c>
      <c r="D87" s="42">
        <f t="shared" si="100"/>
        <v>1.5844347523685561E-3</v>
      </c>
      <c r="E87" s="42">
        <f t="shared" si="100"/>
        <v>0</v>
      </c>
      <c r="F87" s="42">
        <f t="shared" si="100"/>
        <v>0</v>
      </c>
      <c r="G87" s="42">
        <f t="shared" si="100"/>
        <v>0</v>
      </c>
      <c r="H87" s="42">
        <f t="shared" si="100"/>
        <v>0</v>
      </c>
      <c r="I87" s="38">
        <f t="shared" si="102"/>
        <v>35.276066220988419</v>
      </c>
      <c r="K87" s="75" t="s">
        <v>10</v>
      </c>
      <c r="L87" s="42">
        <f t="shared" si="101"/>
        <v>35.274481786236052</v>
      </c>
      <c r="M87" s="42">
        <f t="shared" si="101"/>
        <v>0</v>
      </c>
      <c r="N87" s="42">
        <f t="shared" si="101"/>
        <v>1.5844347523685561E-3</v>
      </c>
      <c r="O87" s="42">
        <f t="shared" si="101"/>
        <v>0</v>
      </c>
      <c r="P87" s="42">
        <f t="shared" si="101"/>
        <v>0</v>
      </c>
      <c r="Q87" s="42">
        <f t="shared" si="101"/>
        <v>0</v>
      </c>
      <c r="R87" s="42">
        <f t="shared" si="101"/>
        <v>0</v>
      </c>
      <c r="S87" s="86">
        <f t="shared" si="103"/>
        <v>35.276066220988419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8"/>
    </row>
    <row r="88" spans="1:36" ht="14.25" customHeight="1">
      <c r="A88" s="26" t="s">
        <v>56</v>
      </c>
      <c r="B88" s="39">
        <f t="shared" si="100"/>
        <v>0</v>
      </c>
      <c r="C88" s="39">
        <f t="shared" si="100"/>
        <v>0</v>
      </c>
      <c r="D88" s="39">
        <f t="shared" si="100"/>
        <v>0</v>
      </c>
      <c r="E88" s="39">
        <f t="shared" si="100"/>
        <v>0</v>
      </c>
      <c r="F88" s="39">
        <f t="shared" si="100"/>
        <v>0</v>
      </c>
      <c r="G88" s="39">
        <f t="shared" si="100"/>
        <v>0</v>
      </c>
      <c r="H88" s="39">
        <f t="shared" si="100"/>
        <v>0</v>
      </c>
      <c r="I88" s="41">
        <f t="shared" si="102"/>
        <v>0</v>
      </c>
      <c r="K88" s="74" t="s">
        <v>56</v>
      </c>
      <c r="L88" s="87">
        <f t="shared" si="101"/>
        <v>0</v>
      </c>
      <c r="M88" s="87">
        <f t="shared" si="101"/>
        <v>0</v>
      </c>
      <c r="N88" s="87">
        <f t="shared" si="101"/>
        <v>0</v>
      </c>
      <c r="O88" s="87">
        <f t="shared" si="101"/>
        <v>0</v>
      </c>
      <c r="P88" s="87">
        <f t="shared" si="101"/>
        <v>0</v>
      </c>
      <c r="Q88" s="87">
        <f t="shared" si="101"/>
        <v>0</v>
      </c>
      <c r="R88" s="87">
        <f t="shared" si="101"/>
        <v>0</v>
      </c>
      <c r="S88" s="89">
        <f t="shared" si="103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8"/>
    </row>
    <row r="89" spans="1:36" ht="15">
      <c r="A89" s="27" t="s">
        <v>16</v>
      </c>
      <c r="B89" s="42">
        <f t="shared" si="100"/>
        <v>452.54817663233422</v>
      </c>
      <c r="C89" s="42">
        <f t="shared" si="100"/>
        <v>43.03129753774067</v>
      </c>
      <c r="D89" s="42">
        <f t="shared" si="100"/>
        <v>23.084434784694675</v>
      </c>
      <c r="E89" s="42">
        <f t="shared" si="100"/>
        <v>20.652240109857839</v>
      </c>
      <c r="F89" s="42">
        <f t="shared" si="100"/>
        <v>0</v>
      </c>
      <c r="G89" s="42">
        <f t="shared" si="100"/>
        <v>0</v>
      </c>
      <c r="H89" s="42">
        <f t="shared" si="100"/>
        <v>0</v>
      </c>
      <c r="I89" s="38">
        <f t="shared" si="102"/>
        <v>539.31614906462744</v>
      </c>
      <c r="K89" s="75" t="s">
        <v>16</v>
      </c>
      <c r="L89" s="42">
        <f t="shared" si="101"/>
        <v>452.54817663233422</v>
      </c>
      <c r="M89" s="42">
        <f t="shared" si="101"/>
        <v>43.03129753774067</v>
      </c>
      <c r="N89" s="42">
        <f t="shared" si="101"/>
        <v>23.084434784694675</v>
      </c>
      <c r="O89" s="42">
        <f t="shared" si="101"/>
        <v>20.652240109857839</v>
      </c>
      <c r="P89" s="42">
        <f t="shared" si="101"/>
        <v>0</v>
      </c>
      <c r="Q89" s="42">
        <f t="shared" si="101"/>
        <v>0</v>
      </c>
      <c r="R89" s="42">
        <f t="shared" si="101"/>
        <v>0</v>
      </c>
      <c r="S89" s="86">
        <f t="shared" si="103"/>
        <v>539.31614906462744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8"/>
    </row>
    <row r="90" spans="1:36" ht="15">
      <c r="A90" s="26" t="s">
        <v>70</v>
      </c>
      <c r="B90" s="39">
        <f t="shared" si="100"/>
        <v>2177.3339016702139</v>
      </c>
      <c r="C90" s="39">
        <f t="shared" si="100"/>
        <v>15.074731844246969</v>
      </c>
      <c r="D90" s="39">
        <f t="shared" si="100"/>
        <v>203.21053352310298</v>
      </c>
      <c r="E90" s="39">
        <f t="shared" si="100"/>
        <v>0</v>
      </c>
      <c r="F90" s="39">
        <f t="shared" si="100"/>
        <v>0</v>
      </c>
      <c r="G90" s="39">
        <f t="shared" si="100"/>
        <v>0</v>
      </c>
      <c r="H90" s="39">
        <f t="shared" si="100"/>
        <v>0</v>
      </c>
      <c r="I90" s="41">
        <f t="shared" si="102"/>
        <v>2395.6191670375638</v>
      </c>
      <c r="K90" s="74" t="s">
        <v>70</v>
      </c>
      <c r="L90" s="87">
        <f t="shared" si="101"/>
        <v>2177.3339016702139</v>
      </c>
      <c r="M90" s="87">
        <f t="shared" si="101"/>
        <v>15.074731844246969</v>
      </c>
      <c r="N90" s="87">
        <f t="shared" si="101"/>
        <v>203.21053352310298</v>
      </c>
      <c r="O90" s="87">
        <f t="shared" si="101"/>
        <v>0</v>
      </c>
      <c r="P90" s="87">
        <f t="shared" si="101"/>
        <v>0</v>
      </c>
      <c r="Q90" s="87">
        <f t="shared" si="101"/>
        <v>0</v>
      </c>
      <c r="R90" s="87">
        <f t="shared" si="101"/>
        <v>0</v>
      </c>
      <c r="S90" s="89">
        <f t="shared" si="103"/>
        <v>2395.6191670375638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8"/>
    </row>
    <row r="91" spans="1:36" ht="15">
      <c r="A91" s="27" t="s">
        <v>58</v>
      </c>
      <c r="B91" s="42">
        <f t="shared" si="100"/>
        <v>0</v>
      </c>
      <c r="C91" s="42">
        <f t="shared" si="100"/>
        <v>1.4815239528347707E-2</v>
      </c>
      <c r="D91" s="42">
        <f t="shared" si="100"/>
        <v>0.50218081142342896</v>
      </c>
      <c r="E91" s="42">
        <f t="shared" si="100"/>
        <v>234.97870991111432</v>
      </c>
      <c r="F91" s="42">
        <f t="shared" si="100"/>
        <v>28.39797193260091</v>
      </c>
      <c r="G91" s="42">
        <f t="shared" si="100"/>
        <v>0</v>
      </c>
      <c r="H91" s="42">
        <f t="shared" si="100"/>
        <v>0</v>
      </c>
      <c r="I91" s="38">
        <f t="shared" si="102"/>
        <v>263.89367789466701</v>
      </c>
      <c r="K91" s="75" t="s">
        <v>58</v>
      </c>
      <c r="L91" s="42">
        <f t="shared" si="101"/>
        <v>0</v>
      </c>
      <c r="M91" s="42">
        <f t="shared" si="101"/>
        <v>1.4815239528347707E-2</v>
      </c>
      <c r="N91" s="42">
        <f t="shared" si="101"/>
        <v>0.50218081142342896</v>
      </c>
      <c r="O91" s="42">
        <f t="shared" si="101"/>
        <v>234.97870991111432</v>
      </c>
      <c r="P91" s="42">
        <f t="shared" si="101"/>
        <v>19093.11876418105</v>
      </c>
      <c r="Q91" s="42">
        <f t="shared" si="101"/>
        <v>0</v>
      </c>
      <c r="R91" s="42">
        <f t="shared" si="101"/>
        <v>0</v>
      </c>
      <c r="S91" s="86">
        <f t="shared" si="103"/>
        <v>19328.614470143115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8"/>
    </row>
    <row r="92" spans="1:36" ht="15">
      <c r="A92" s="26" t="s">
        <v>12</v>
      </c>
      <c r="B92" s="39">
        <f t="shared" si="100"/>
        <v>0</v>
      </c>
      <c r="C92" s="39">
        <f t="shared" si="100"/>
        <v>0</v>
      </c>
      <c r="D92" s="39">
        <f t="shared" si="100"/>
        <v>8.0998825743245087E-2</v>
      </c>
      <c r="E92" s="39">
        <f t="shared" si="100"/>
        <v>3.0387471978225706</v>
      </c>
      <c r="F92" s="39">
        <f t="shared" si="100"/>
        <v>0</v>
      </c>
      <c r="G92" s="39">
        <f t="shared" si="100"/>
        <v>0</v>
      </c>
      <c r="H92" s="39">
        <f t="shared" si="100"/>
        <v>0</v>
      </c>
      <c r="I92" s="41">
        <f t="shared" si="102"/>
        <v>3.1197460235658157</v>
      </c>
      <c r="K92" s="74" t="s">
        <v>12</v>
      </c>
      <c r="L92" s="87">
        <f t="shared" si="101"/>
        <v>0</v>
      </c>
      <c r="M92" s="87">
        <f t="shared" si="101"/>
        <v>0</v>
      </c>
      <c r="N92" s="87">
        <f t="shared" si="101"/>
        <v>8.0998825743245087E-2</v>
      </c>
      <c r="O92" s="87">
        <f t="shared" si="101"/>
        <v>3.0387471978225706</v>
      </c>
      <c r="P92" s="87">
        <f t="shared" si="101"/>
        <v>9005.6782607653295</v>
      </c>
      <c r="Q92" s="87">
        <f t="shared" si="101"/>
        <v>0</v>
      </c>
      <c r="R92" s="87">
        <f t="shared" si="101"/>
        <v>0</v>
      </c>
      <c r="S92" s="89">
        <f t="shared" si="103"/>
        <v>9008.7980067888948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8"/>
    </row>
    <row r="93" spans="1:36" ht="15">
      <c r="A93" s="27" t="s">
        <v>59</v>
      </c>
      <c r="B93" s="42">
        <f t="shared" si="100"/>
        <v>0</v>
      </c>
      <c r="C93" s="42">
        <f t="shared" si="100"/>
        <v>0</v>
      </c>
      <c r="D93" s="42">
        <f t="shared" si="100"/>
        <v>0</v>
      </c>
      <c r="E93" s="42">
        <f t="shared" si="100"/>
        <v>0</v>
      </c>
      <c r="F93" s="42">
        <f t="shared" si="100"/>
        <v>0</v>
      </c>
      <c r="G93" s="42">
        <f t="shared" si="100"/>
        <v>0</v>
      </c>
      <c r="H93" s="42">
        <f t="shared" si="100"/>
        <v>0</v>
      </c>
      <c r="I93" s="38">
        <f t="shared" si="102"/>
        <v>0</v>
      </c>
      <c r="K93" s="75" t="s">
        <v>59</v>
      </c>
      <c r="L93" s="42">
        <f t="shared" si="101"/>
        <v>0</v>
      </c>
      <c r="M93" s="42">
        <f t="shared" si="101"/>
        <v>0</v>
      </c>
      <c r="N93" s="42">
        <f t="shared" si="101"/>
        <v>0</v>
      </c>
      <c r="O93" s="42">
        <f t="shared" si="101"/>
        <v>0</v>
      </c>
      <c r="P93" s="42">
        <f t="shared" si="101"/>
        <v>4.4065365095433062</v>
      </c>
      <c r="Q93" s="42">
        <f t="shared" si="101"/>
        <v>0</v>
      </c>
      <c r="R93" s="42">
        <f t="shared" si="101"/>
        <v>0</v>
      </c>
      <c r="S93" s="86">
        <f t="shared" si="103"/>
        <v>4.4065365095433062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8"/>
    </row>
    <row r="94" spans="1:36" ht="15">
      <c r="A94" s="26" t="s">
        <v>17</v>
      </c>
      <c r="B94" s="39">
        <f t="shared" si="100"/>
        <v>190.08337739455698</v>
      </c>
      <c r="C94" s="39">
        <f t="shared" si="100"/>
        <v>0.82214675428016704</v>
      </c>
      <c r="D94" s="39">
        <f t="shared" si="100"/>
        <v>26.870682474662463</v>
      </c>
      <c r="E94" s="39">
        <f t="shared" si="100"/>
        <v>2.7469835519862791</v>
      </c>
      <c r="F94" s="39">
        <f t="shared" si="100"/>
        <v>0</v>
      </c>
      <c r="G94" s="39">
        <f t="shared" si="100"/>
        <v>0</v>
      </c>
      <c r="H94" s="39">
        <f t="shared" si="100"/>
        <v>0</v>
      </c>
      <c r="I94" s="41">
        <f t="shared" si="102"/>
        <v>220.52319017548589</v>
      </c>
      <c r="K94" s="74" t="s">
        <v>17</v>
      </c>
      <c r="L94" s="87">
        <f t="shared" si="101"/>
        <v>190.08337739455698</v>
      </c>
      <c r="M94" s="87">
        <f t="shared" si="101"/>
        <v>0.82214675428016704</v>
      </c>
      <c r="N94" s="87">
        <f t="shared" si="101"/>
        <v>26.870682474662463</v>
      </c>
      <c r="O94" s="87">
        <f t="shared" si="101"/>
        <v>2.7469835519862791</v>
      </c>
      <c r="P94" s="87">
        <f t="shared" si="101"/>
        <v>0.79390459392000001</v>
      </c>
      <c r="Q94" s="87">
        <f t="shared" si="101"/>
        <v>0</v>
      </c>
      <c r="R94" s="87">
        <f t="shared" si="101"/>
        <v>0</v>
      </c>
      <c r="S94" s="89">
        <f t="shared" si="103"/>
        <v>221.31709476940588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8"/>
    </row>
    <row r="95" spans="1:36" ht="15">
      <c r="A95" s="27" t="s">
        <v>139</v>
      </c>
      <c r="B95" s="42">
        <f t="shared" si="100"/>
        <v>19072.73404853767</v>
      </c>
      <c r="C95" s="42">
        <f t="shared" si="100"/>
        <v>487.95842122007451</v>
      </c>
      <c r="D95" s="42">
        <f t="shared" si="100"/>
        <v>3535.961096396793</v>
      </c>
      <c r="E95" s="42">
        <f t="shared" si="100"/>
        <v>74.93643527936743</v>
      </c>
      <c r="F95" s="42">
        <f t="shared" si="100"/>
        <v>0</v>
      </c>
      <c r="G95" s="42">
        <f t="shared" si="100"/>
        <v>0</v>
      </c>
      <c r="H95" s="42">
        <f t="shared" si="100"/>
        <v>0</v>
      </c>
      <c r="I95" s="38">
        <f t="shared" si="102"/>
        <v>23171.590001433906</v>
      </c>
      <c r="K95" s="75" t="s">
        <v>139</v>
      </c>
      <c r="L95" s="42">
        <f t="shared" si="101"/>
        <v>19072.73404853767</v>
      </c>
      <c r="M95" s="42">
        <f t="shared" si="101"/>
        <v>487.95842122007451</v>
      </c>
      <c r="N95" s="42">
        <f t="shared" si="101"/>
        <v>3535.961096396793</v>
      </c>
      <c r="O95" s="42">
        <f t="shared" si="101"/>
        <v>74.93643527936743</v>
      </c>
      <c r="P95" s="42">
        <f t="shared" si="101"/>
        <v>0</v>
      </c>
      <c r="Q95" s="42">
        <f t="shared" si="101"/>
        <v>0</v>
      </c>
      <c r="R95" s="42">
        <f t="shared" si="101"/>
        <v>0</v>
      </c>
      <c r="S95" s="86">
        <f t="shared" si="103"/>
        <v>23171.590001433906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8"/>
    </row>
    <row r="96" spans="1:36" ht="15">
      <c r="A96" s="26" t="s">
        <v>25</v>
      </c>
      <c r="B96" s="39">
        <f t="shared" si="100"/>
        <v>3549.8895434693291</v>
      </c>
      <c r="C96" s="39">
        <f t="shared" si="100"/>
        <v>4.3008806219416031E-2</v>
      </c>
      <c r="D96" s="39">
        <f t="shared" si="100"/>
        <v>7271.786303726386</v>
      </c>
      <c r="E96" s="39">
        <f t="shared" si="100"/>
        <v>5715.9766750597882</v>
      </c>
      <c r="F96" s="39">
        <f t="shared" si="100"/>
        <v>0</v>
      </c>
      <c r="G96" s="39">
        <f t="shared" si="100"/>
        <v>5958.1036408580449</v>
      </c>
      <c r="H96" s="39">
        <f t="shared" si="100"/>
        <v>1.1595368605628791</v>
      </c>
      <c r="I96" s="41">
        <f t="shared" si="102"/>
        <v>22496.95870878033</v>
      </c>
      <c r="K96" s="74" t="s">
        <v>25</v>
      </c>
      <c r="L96" s="87">
        <f t="shared" si="101"/>
        <v>3549.8895434693291</v>
      </c>
      <c r="M96" s="87">
        <f t="shared" si="101"/>
        <v>4.3008806219416031E-2</v>
      </c>
      <c r="N96" s="87">
        <f t="shared" si="101"/>
        <v>7271.786303726386</v>
      </c>
      <c r="O96" s="87">
        <f t="shared" si="101"/>
        <v>5715.9766750597882</v>
      </c>
      <c r="P96" s="87">
        <f t="shared" si="101"/>
        <v>2435.7053710403279</v>
      </c>
      <c r="Q96" s="87">
        <f t="shared" si="101"/>
        <v>5958.1036408580449</v>
      </c>
      <c r="R96" s="87">
        <f t="shared" si="101"/>
        <v>1.1595368605628791</v>
      </c>
      <c r="S96" s="89">
        <f t="shared" si="103"/>
        <v>24932.664079820657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8"/>
    </row>
    <row r="97" spans="1:71" ht="15">
      <c r="A97" s="27" t="s">
        <v>24</v>
      </c>
      <c r="B97" s="42">
        <f t="shared" si="100"/>
        <v>16141.236730827128</v>
      </c>
      <c r="C97" s="42">
        <f t="shared" si="100"/>
        <v>66.377129841596897</v>
      </c>
      <c r="D97" s="42">
        <f t="shared" si="100"/>
        <v>1661.7136102942056</v>
      </c>
      <c r="E97" s="42">
        <f t="shared" si="100"/>
        <v>0</v>
      </c>
      <c r="F97" s="42">
        <f t="shared" si="100"/>
        <v>0</v>
      </c>
      <c r="G97" s="42">
        <f t="shared" si="100"/>
        <v>0</v>
      </c>
      <c r="H97" s="42">
        <f t="shared" si="100"/>
        <v>0</v>
      </c>
      <c r="I97" s="38">
        <f t="shared" si="102"/>
        <v>17869.32747096293</v>
      </c>
      <c r="K97" s="75" t="s">
        <v>24</v>
      </c>
      <c r="L97" s="42">
        <f t="shared" si="101"/>
        <v>16141.236730827128</v>
      </c>
      <c r="M97" s="42">
        <f t="shared" si="101"/>
        <v>66.377129841596897</v>
      </c>
      <c r="N97" s="42">
        <f t="shared" si="101"/>
        <v>1661.7136102942056</v>
      </c>
      <c r="O97" s="42">
        <f t="shared" si="101"/>
        <v>0</v>
      </c>
      <c r="P97" s="42">
        <f t="shared" si="101"/>
        <v>0</v>
      </c>
      <c r="Q97" s="42">
        <f t="shared" si="101"/>
        <v>0</v>
      </c>
      <c r="R97" s="42">
        <f t="shared" si="101"/>
        <v>0</v>
      </c>
      <c r="S97" s="86">
        <f t="shared" si="103"/>
        <v>17869.32747096293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8"/>
    </row>
    <row r="98" spans="1:71" ht="15">
      <c r="A98" s="26" t="s">
        <v>60</v>
      </c>
      <c r="B98" s="39">
        <f t="shared" si="100"/>
        <v>864.76905280028234</v>
      </c>
      <c r="C98" s="39">
        <f t="shared" si="100"/>
        <v>1.3283039671005044</v>
      </c>
      <c r="D98" s="39">
        <f t="shared" si="100"/>
        <v>54.477485273776338</v>
      </c>
      <c r="E98" s="39">
        <f t="shared" si="100"/>
        <v>0</v>
      </c>
      <c r="F98" s="39">
        <f t="shared" si="100"/>
        <v>0</v>
      </c>
      <c r="G98" s="39">
        <f t="shared" si="100"/>
        <v>0</v>
      </c>
      <c r="H98" s="39">
        <f t="shared" si="100"/>
        <v>0</v>
      </c>
      <c r="I98" s="41">
        <f t="shared" si="102"/>
        <v>920.57484204115917</v>
      </c>
      <c r="K98" s="74" t="s">
        <v>60</v>
      </c>
      <c r="L98" s="87">
        <f t="shared" si="101"/>
        <v>864.76905280028234</v>
      </c>
      <c r="M98" s="87">
        <f t="shared" si="101"/>
        <v>1.3283039671005044</v>
      </c>
      <c r="N98" s="87">
        <f t="shared" si="101"/>
        <v>54.477485273776338</v>
      </c>
      <c r="O98" s="87">
        <f t="shared" si="101"/>
        <v>0</v>
      </c>
      <c r="P98" s="87">
        <f t="shared" si="101"/>
        <v>0</v>
      </c>
      <c r="Q98" s="87">
        <f t="shared" si="101"/>
        <v>0</v>
      </c>
      <c r="R98" s="87">
        <f t="shared" si="101"/>
        <v>0</v>
      </c>
      <c r="S98" s="89">
        <f t="shared" si="103"/>
        <v>920.57484204115917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8"/>
    </row>
    <row r="99" spans="1:71" ht="15">
      <c r="A99" s="27" t="s">
        <v>22</v>
      </c>
      <c r="B99" s="42">
        <f t="shared" si="100"/>
        <v>671.5788585494621</v>
      </c>
      <c r="C99" s="42">
        <f t="shared" si="100"/>
        <v>0</v>
      </c>
      <c r="D99" s="42">
        <f t="shared" si="100"/>
        <v>40.635325849996619</v>
      </c>
      <c r="E99" s="42">
        <f t="shared" si="100"/>
        <v>2.700800334887675E-2</v>
      </c>
      <c r="F99" s="42">
        <f t="shared" si="100"/>
        <v>1.4200664086284196</v>
      </c>
      <c r="G99" s="42">
        <f t="shared" si="100"/>
        <v>0</v>
      </c>
      <c r="H99" s="42">
        <f t="shared" si="100"/>
        <v>0</v>
      </c>
      <c r="I99" s="38">
        <f t="shared" si="102"/>
        <v>713.66125881143603</v>
      </c>
      <c r="K99" s="75" t="s">
        <v>22</v>
      </c>
      <c r="L99" s="42">
        <f t="shared" si="101"/>
        <v>671.5788585494621</v>
      </c>
      <c r="M99" s="42">
        <f t="shared" si="101"/>
        <v>0</v>
      </c>
      <c r="N99" s="42">
        <f t="shared" si="101"/>
        <v>40.635325849996619</v>
      </c>
      <c r="O99" s="42">
        <f t="shared" si="101"/>
        <v>2.700800334887675E-2</v>
      </c>
      <c r="P99" s="42">
        <f t="shared" si="101"/>
        <v>933.47452021782442</v>
      </c>
      <c r="Q99" s="42">
        <f t="shared" si="101"/>
        <v>0</v>
      </c>
      <c r="R99" s="42">
        <f t="shared" si="101"/>
        <v>0</v>
      </c>
      <c r="S99" s="86">
        <f t="shared" si="103"/>
        <v>1645.7157126206321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8"/>
    </row>
    <row r="100" spans="1:71" ht="15">
      <c r="A100" s="26" t="s">
        <v>21</v>
      </c>
      <c r="B100" s="39">
        <f t="shared" si="100"/>
        <v>79.20040435244097</v>
      </c>
      <c r="C100" s="39">
        <f t="shared" si="100"/>
        <v>0</v>
      </c>
      <c r="D100" s="39">
        <f t="shared" si="100"/>
        <v>1.4633270682542576</v>
      </c>
      <c r="E100" s="39">
        <f t="shared" si="100"/>
        <v>0</v>
      </c>
      <c r="F100" s="39">
        <f t="shared" si="100"/>
        <v>0</v>
      </c>
      <c r="G100" s="39">
        <f t="shared" si="100"/>
        <v>0</v>
      </c>
      <c r="H100" s="39">
        <f t="shared" si="100"/>
        <v>0</v>
      </c>
      <c r="I100" s="41">
        <f t="shared" si="102"/>
        <v>80.663731420695228</v>
      </c>
      <c r="K100" s="74" t="s">
        <v>21</v>
      </c>
      <c r="L100" s="87">
        <f t="shared" si="101"/>
        <v>79.20040435244097</v>
      </c>
      <c r="M100" s="87">
        <f t="shared" si="101"/>
        <v>0</v>
      </c>
      <c r="N100" s="87">
        <f t="shared" si="101"/>
        <v>1.4633270682542576</v>
      </c>
      <c r="O100" s="87">
        <f t="shared" si="101"/>
        <v>0</v>
      </c>
      <c r="P100" s="87">
        <f t="shared" si="101"/>
        <v>0</v>
      </c>
      <c r="Q100" s="87">
        <f t="shared" si="101"/>
        <v>0</v>
      </c>
      <c r="R100" s="87">
        <f t="shared" si="101"/>
        <v>0</v>
      </c>
      <c r="S100" s="89">
        <f t="shared" si="103"/>
        <v>80.663731420695228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8"/>
    </row>
    <row r="101" spans="1:71" ht="15">
      <c r="A101" s="28" t="s">
        <v>64</v>
      </c>
      <c r="B101" s="42">
        <f t="shared" si="100"/>
        <v>174.30990444336891</v>
      </c>
      <c r="C101" s="42">
        <f t="shared" si="100"/>
        <v>0</v>
      </c>
      <c r="D101" s="42">
        <f t="shared" si="100"/>
        <v>64.448709786353334</v>
      </c>
      <c r="E101" s="42">
        <f t="shared" si="100"/>
        <v>0</v>
      </c>
      <c r="F101" s="42">
        <f t="shared" si="100"/>
        <v>0</v>
      </c>
      <c r="G101" s="42">
        <f t="shared" si="100"/>
        <v>0</v>
      </c>
      <c r="H101" s="42">
        <f t="shared" si="100"/>
        <v>0</v>
      </c>
      <c r="I101" s="38">
        <f t="shared" si="102"/>
        <v>238.75861422972224</v>
      </c>
      <c r="K101" s="76" t="s">
        <v>64</v>
      </c>
      <c r="L101" s="42">
        <f t="shared" si="101"/>
        <v>174.30990444336891</v>
      </c>
      <c r="M101" s="42">
        <f t="shared" si="101"/>
        <v>0</v>
      </c>
      <c r="N101" s="42">
        <f t="shared" si="101"/>
        <v>64.448709786353334</v>
      </c>
      <c r="O101" s="42">
        <f t="shared" si="101"/>
        <v>0</v>
      </c>
      <c r="P101" s="42">
        <f t="shared" si="101"/>
        <v>0</v>
      </c>
      <c r="Q101" s="42">
        <f t="shared" si="101"/>
        <v>0</v>
      </c>
      <c r="R101" s="42">
        <f t="shared" si="101"/>
        <v>0</v>
      </c>
      <c r="S101" s="86">
        <f t="shared" si="103"/>
        <v>238.75861422972224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8"/>
    </row>
    <row r="102" spans="1:71">
      <c r="A102" s="56" t="s">
        <v>23</v>
      </c>
      <c r="B102" s="60">
        <f t="shared" si="100"/>
        <v>174.30990444336891</v>
      </c>
      <c r="C102" s="60">
        <f t="shared" si="100"/>
        <v>0</v>
      </c>
      <c r="D102" s="60">
        <f t="shared" si="100"/>
        <v>64.448709786353334</v>
      </c>
      <c r="E102" s="60">
        <f t="shared" si="100"/>
        <v>0</v>
      </c>
      <c r="F102" s="60">
        <f t="shared" si="100"/>
        <v>0</v>
      </c>
      <c r="G102" s="60">
        <f t="shared" si="100"/>
        <v>0</v>
      </c>
      <c r="H102" s="60">
        <f t="shared" si="100"/>
        <v>0</v>
      </c>
      <c r="I102" s="62">
        <f t="shared" si="102"/>
        <v>238.75861422972224</v>
      </c>
      <c r="K102" s="77" t="s">
        <v>23</v>
      </c>
      <c r="L102" s="90">
        <f t="shared" si="101"/>
        <v>174.30990444336891</v>
      </c>
      <c r="M102" s="90">
        <f t="shared" si="101"/>
        <v>0</v>
      </c>
      <c r="N102" s="90">
        <f t="shared" si="101"/>
        <v>64.448709786353334</v>
      </c>
      <c r="O102" s="90">
        <f t="shared" si="101"/>
        <v>0</v>
      </c>
      <c r="P102" s="90">
        <f t="shared" si="101"/>
        <v>0</v>
      </c>
      <c r="Q102" s="90">
        <f t="shared" si="101"/>
        <v>0</v>
      </c>
      <c r="R102" s="90">
        <f t="shared" si="101"/>
        <v>0</v>
      </c>
      <c r="S102" s="92">
        <f t="shared" si="103"/>
        <v>238.75861422972224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9"/>
    </row>
    <row r="103" spans="1:71">
      <c r="A103" s="57" t="s">
        <v>19</v>
      </c>
      <c r="B103" s="63">
        <f t="shared" si="100"/>
        <v>0</v>
      </c>
      <c r="C103" s="63">
        <f t="shared" si="100"/>
        <v>0</v>
      </c>
      <c r="D103" s="63">
        <f t="shared" si="100"/>
        <v>0</v>
      </c>
      <c r="E103" s="63">
        <f t="shared" si="100"/>
        <v>0</v>
      </c>
      <c r="F103" s="63">
        <f t="shared" si="100"/>
        <v>0</v>
      </c>
      <c r="G103" s="63">
        <f t="shared" si="100"/>
        <v>0</v>
      </c>
      <c r="H103" s="63">
        <f t="shared" si="100"/>
        <v>0</v>
      </c>
      <c r="I103" s="65">
        <f t="shared" si="102"/>
        <v>0</v>
      </c>
      <c r="K103" s="78" t="s">
        <v>19</v>
      </c>
      <c r="L103" s="63">
        <f t="shared" si="101"/>
        <v>0</v>
      </c>
      <c r="M103" s="63">
        <f t="shared" si="101"/>
        <v>0</v>
      </c>
      <c r="N103" s="63">
        <f t="shared" si="101"/>
        <v>0</v>
      </c>
      <c r="O103" s="63">
        <f t="shared" si="101"/>
        <v>0</v>
      </c>
      <c r="P103" s="63">
        <f t="shared" si="101"/>
        <v>0</v>
      </c>
      <c r="Q103" s="63">
        <f t="shared" si="101"/>
        <v>0</v>
      </c>
      <c r="R103" s="63">
        <f t="shared" si="101"/>
        <v>0</v>
      </c>
      <c r="S103" s="94">
        <f t="shared" si="103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9"/>
    </row>
    <row r="104" spans="1:71">
      <c r="A104" s="56" t="s">
        <v>20</v>
      </c>
      <c r="B104" s="60">
        <f t="shared" si="100"/>
        <v>0</v>
      </c>
      <c r="C104" s="60">
        <f t="shared" si="100"/>
        <v>0</v>
      </c>
      <c r="D104" s="60">
        <f t="shared" si="100"/>
        <v>0</v>
      </c>
      <c r="E104" s="60">
        <f t="shared" si="100"/>
        <v>0</v>
      </c>
      <c r="F104" s="60">
        <f t="shared" si="100"/>
        <v>0</v>
      </c>
      <c r="G104" s="60">
        <f t="shared" si="100"/>
        <v>0</v>
      </c>
      <c r="H104" s="60">
        <f t="shared" si="100"/>
        <v>0</v>
      </c>
      <c r="I104" s="62">
        <f t="shared" si="102"/>
        <v>0</v>
      </c>
      <c r="K104" s="77" t="s">
        <v>20</v>
      </c>
      <c r="L104" s="90">
        <f t="shared" si="101"/>
        <v>0</v>
      </c>
      <c r="M104" s="90">
        <f t="shared" si="101"/>
        <v>0</v>
      </c>
      <c r="N104" s="90">
        <f t="shared" si="101"/>
        <v>0</v>
      </c>
      <c r="O104" s="90">
        <f t="shared" si="101"/>
        <v>0</v>
      </c>
      <c r="P104" s="90">
        <f t="shared" si="101"/>
        <v>0</v>
      </c>
      <c r="Q104" s="90">
        <f t="shared" si="101"/>
        <v>0</v>
      </c>
      <c r="R104" s="90">
        <f t="shared" si="101"/>
        <v>0</v>
      </c>
      <c r="S104" s="92">
        <f t="shared" si="103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9"/>
    </row>
    <row r="105" spans="1:71" ht="15" thickBot="1">
      <c r="A105" s="58" t="s">
        <v>11</v>
      </c>
      <c r="B105" s="52">
        <f t="shared" si="100"/>
        <v>0</v>
      </c>
      <c r="C105" s="52">
        <f t="shared" si="100"/>
        <v>0</v>
      </c>
      <c r="D105" s="52">
        <f t="shared" si="100"/>
        <v>0</v>
      </c>
      <c r="E105" s="52">
        <f t="shared" si="100"/>
        <v>0</v>
      </c>
      <c r="F105" s="52">
        <f t="shared" si="100"/>
        <v>0</v>
      </c>
      <c r="G105" s="52">
        <f t="shared" si="100"/>
        <v>0</v>
      </c>
      <c r="H105" s="52">
        <f t="shared" si="100"/>
        <v>0</v>
      </c>
      <c r="I105" s="67">
        <f t="shared" si="102"/>
        <v>0</v>
      </c>
      <c r="K105" s="79" t="s">
        <v>11</v>
      </c>
      <c r="L105" s="52">
        <f t="shared" si="101"/>
        <v>0</v>
      </c>
      <c r="M105" s="52">
        <f t="shared" si="101"/>
        <v>0</v>
      </c>
      <c r="N105" s="52">
        <f t="shared" si="101"/>
        <v>0</v>
      </c>
      <c r="O105" s="52">
        <f t="shared" si="101"/>
        <v>0</v>
      </c>
      <c r="P105" s="52">
        <f t="shared" si="101"/>
        <v>0</v>
      </c>
      <c r="Q105" s="52">
        <f t="shared" si="101"/>
        <v>0</v>
      </c>
      <c r="R105" s="52">
        <f t="shared" si="101"/>
        <v>0</v>
      </c>
      <c r="S105" s="96">
        <f t="shared" si="103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9"/>
    </row>
    <row r="106" spans="1:71" ht="15">
      <c r="A106" s="33" t="s">
        <v>26</v>
      </c>
      <c r="B106" s="68">
        <f>SUM(B85:B101)</f>
        <v>43487.656075251245</v>
      </c>
      <c r="C106" s="68">
        <f t="shared" ref="C106:I106" si="104">SUM(C85:C101)</f>
        <v>614.64985521078745</v>
      </c>
      <c r="D106" s="68">
        <f t="shared" si="104"/>
        <v>12898.398553091516</v>
      </c>
      <c r="E106" s="68">
        <f t="shared" si="104"/>
        <v>6052.356799113285</v>
      </c>
      <c r="F106" s="68">
        <f t="shared" si="104"/>
        <v>29.818038341229329</v>
      </c>
      <c r="G106" s="68">
        <f t="shared" si="104"/>
        <v>5958.1036408580449</v>
      </c>
      <c r="H106" s="69">
        <f t="shared" si="104"/>
        <v>1.1595368605628791</v>
      </c>
      <c r="I106" s="38">
        <f t="shared" si="104"/>
        <v>69042.142498726666</v>
      </c>
      <c r="K106" s="80" t="s">
        <v>26</v>
      </c>
      <c r="L106" s="68">
        <f>SUM(L85:L101)</f>
        <v>43487.656075251245</v>
      </c>
      <c r="M106" s="68">
        <f t="shared" ref="M106:S106" si="105">SUM(M85:M101)</f>
        <v>614.64985521078745</v>
      </c>
      <c r="N106" s="68">
        <f t="shared" si="105"/>
        <v>12898.398553091516</v>
      </c>
      <c r="O106" s="68">
        <f t="shared" si="105"/>
        <v>6052.356799113285</v>
      </c>
      <c r="P106" s="68">
        <f t="shared" si="105"/>
        <v>31473.622778402252</v>
      </c>
      <c r="Q106" s="68">
        <f t="shared" si="105"/>
        <v>5958.1036408580449</v>
      </c>
      <c r="R106" s="69">
        <f t="shared" si="105"/>
        <v>1.1595368605628791</v>
      </c>
      <c r="S106" s="97">
        <f t="shared" si="105"/>
        <v>100485.94723878769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8"/>
      <c r="AJ106" s="14"/>
    </row>
    <row r="107" spans="1:71" s="9" customFormat="1" ht="15.75" thickBot="1">
      <c r="A107" s="59" t="s">
        <v>88</v>
      </c>
      <c r="B107" s="47">
        <f>IF($I106=0,"-",B106/$I106)</f>
        <v>0.62987118448784063</v>
      </c>
      <c r="C107" s="47">
        <f t="shared" ref="C107:H107" si="106">IF($I106=0,"-",C106/$I106)</f>
        <v>8.9025315983223344E-3</v>
      </c>
      <c r="D107" s="47">
        <f t="shared" si="106"/>
        <v>0.18681921050363406</v>
      </c>
      <c r="E107" s="47">
        <f t="shared" si="106"/>
        <v>8.7661775548534104E-2</v>
      </c>
      <c r="F107" s="47">
        <f t="shared" si="106"/>
        <v>4.318817067674176E-4</v>
      </c>
      <c r="G107" s="47">
        <f t="shared" si="106"/>
        <v>8.6296621530363563E-2</v>
      </c>
      <c r="H107" s="70">
        <f t="shared" si="106"/>
        <v>1.6794624537966277E-5</v>
      </c>
      <c r="I107" s="48">
        <f>SUM(B107:H107)</f>
        <v>1</v>
      </c>
      <c r="J107" s="1"/>
      <c r="K107" s="81" t="s">
        <v>88</v>
      </c>
      <c r="L107" s="98">
        <f>IF($S106=0,"-",L106/$S106)</f>
        <v>0.43277350983128277</v>
      </c>
      <c r="M107" s="98">
        <f t="shared" ref="M107:R107" si="107">IF($S106=0,"-",M106/$S106)</f>
        <v>6.1167742565055097E-3</v>
      </c>
      <c r="N107" s="98">
        <f t="shared" si="107"/>
        <v>0.12836022257361693</v>
      </c>
      <c r="O107" s="98">
        <f t="shared" si="107"/>
        <v>6.0230877704032515E-2</v>
      </c>
      <c r="P107" s="98">
        <f t="shared" si="107"/>
        <v>0.31321417216290515</v>
      </c>
      <c r="Q107" s="98">
        <f t="shared" si="107"/>
        <v>5.9292904177930761E-2</v>
      </c>
      <c r="R107" s="99">
        <f t="shared" si="107"/>
        <v>1.1539293726389798E-5</v>
      </c>
      <c r="S107" s="100">
        <f>SUM(L107:R107)</f>
        <v>1</v>
      </c>
      <c r="T107" s="1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140"/>
      <c r="AJ107" s="10"/>
    </row>
    <row r="108" spans="1:71" ht="15" thickBot="1">
      <c r="A108" s="32"/>
      <c r="B108" s="51"/>
      <c r="C108" s="51"/>
      <c r="D108" s="51"/>
      <c r="E108" s="51"/>
      <c r="F108" s="51"/>
      <c r="G108" s="51"/>
      <c r="H108" s="51"/>
      <c r="I108" s="51"/>
      <c r="K108" s="32"/>
      <c r="L108" s="49"/>
      <c r="M108" s="49"/>
      <c r="N108" s="49"/>
      <c r="O108" s="49"/>
      <c r="P108" s="49"/>
      <c r="Q108" s="49"/>
      <c r="R108" s="49"/>
      <c r="S108" s="49"/>
      <c r="U108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</row>
    <row r="109" spans="1:71" ht="30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  <c r="K109" s="415" t="s">
        <v>32</v>
      </c>
      <c r="L109" s="83" t="s">
        <v>0</v>
      </c>
      <c r="M109" s="83" t="s">
        <v>1</v>
      </c>
      <c r="N109" s="83" t="s">
        <v>2</v>
      </c>
      <c r="O109" s="83" t="s">
        <v>3</v>
      </c>
      <c r="P109" s="83" t="s">
        <v>27</v>
      </c>
      <c r="Q109" s="83" t="s">
        <v>4</v>
      </c>
      <c r="R109" s="83" t="s">
        <v>5</v>
      </c>
      <c r="S109" s="84" t="s">
        <v>6</v>
      </c>
      <c r="U109" s="417" t="s">
        <v>32</v>
      </c>
      <c r="V109" s="114" t="s">
        <v>74</v>
      </c>
      <c r="W109" s="114" t="s">
        <v>75</v>
      </c>
      <c r="X109" s="114" t="s">
        <v>4</v>
      </c>
      <c r="Y109" s="114" t="s">
        <v>1</v>
      </c>
      <c r="Z109" s="114" t="s">
        <v>2</v>
      </c>
      <c r="AA109" s="114" t="s">
        <v>3</v>
      </c>
      <c r="AB109" s="114" t="s">
        <v>55</v>
      </c>
      <c r="AC109" s="114" t="s">
        <v>68</v>
      </c>
      <c r="AD109" s="115" t="s">
        <v>76</v>
      </c>
      <c r="AE109" s="115" t="s">
        <v>83</v>
      </c>
      <c r="AF109" s="115" t="s">
        <v>77</v>
      </c>
      <c r="AG109" s="115" t="s">
        <v>84</v>
      </c>
      <c r="AH109" s="115" t="s">
        <v>85</v>
      </c>
      <c r="AI109" s="116" t="s">
        <v>63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</row>
    <row r="110" spans="1:71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  <c r="K110" s="416" t="s">
        <v>32</v>
      </c>
      <c r="L110" s="389" t="s">
        <v>69</v>
      </c>
      <c r="M110" s="390"/>
      <c r="N110" s="390"/>
      <c r="O110" s="390"/>
      <c r="P110" s="390"/>
      <c r="Q110" s="390"/>
      <c r="R110" s="390"/>
      <c r="S110" s="391"/>
      <c r="U110" s="418" t="s">
        <v>32</v>
      </c>
      <c r="V110" s="413" t="s">
        <v>69</v>
      </c>
      <c r="W110" s="413"/>
      <c r="X110" s="413"/>
      <c r="Y110" s="413"/>
      <c r="Z110" s="413"/>
      <c r="AA110" s="413"/>
      <c r="AB110" s="413"/>
      <c r="AC110" s="413"/>
      <c r="AD110" s="413"/>
      <c r="AE110" s="413"/>
      <c r="AF110" s="413"/>
      <c r="AG110" s="413"/>
      <c r="AH110" s="413"/>
      <c r="AI110" s="414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</row>
    <row r="111" spans="1:71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  <c r="K111" s="82" t="s">
        <v>7</v>
      </c>
      <c r="L111" s="36">
        <v>0</v>
      </c>
      <c r="M111" s="36">
        <v>0</v>
      </c>
      <c r="N111" s="36">
        <v>0</v>
      </c>
      <c r="O111" s="36">
        <v>0</v>
      </c>
      <c r="P111" s="36">
        <v>0</v>
      </c>
      <c r="Q111" s="36">
        <v>0</v>
      </c>
      <c r="R111" s="101">
        <v>0</v>
      </c>
      <c r="S111" s="102">
        <f>SUM(L111:R111)</f>
        <v>0</v>
      </c>
      <c r="U111" s="103" t="s">
        <v>7</v>
      </c>
      <c r="V111" s="117">
        <v>0</v>
      </c>
      <c r="W111" s="117">
        <v>0</v>
      </c>
      <c r="X111" s="117">
        <v>0</v>
      </c>
      <c r="Y111" s="117">
        <v>0</v>
      </c>
      <c r="Z111" s="117">
        <v>0</v>
      </c>
      <c r="AA111" s="117">
        <v>0</v>
      </c>
      <c r="AB111" s="117">
        <v>0</v>
      </c>
      <c r="AC111" s="118">
        <v>0</v>
      </c>
      <c r="AD111" s="119">
        <v>0</v>
      </c>
      <c r="AE111" s="119">
        <v>0</v>
      </c>
      <c r="AF111" s="119">
        <v>0</v>
      </c>
      <c r="AG111" s="119">
        <v>0</v>
      </c>
      <c r="AH111" s="119">
        <v>0</v>
      </c>
      <c r="AI111" s="120">
        <f>SUM(V111:AC111)</f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</row>
    <row r="112" spans="1:71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1" si="108">SUM(B112:H112)</f>
        <v>0</v>
      </c>
      <c r="K112" s="74" t="s">
        <v>8</v>
      </c>
      <c r="L112" s="87">
        <v>0</v>
      </c>
      <c r="M112" s="87">
        <v>0</v>
      </c>
      <c r="N112" s="87">
        <v>0</v>
      </c>
      <c r="O112" s="87">
        <v>0</v>
      </c>
      <c r="P112" s="87">
        <v>0</v>
      </c>
      <c r="Q112" s="87">
        <v>0</v>
      </c>
      <c r="R112" s="88">
        <v>0</v>
      </c>
      <c r="S112" s="89">
        <f t="shared" ref="S112:S131" si="109">SUM(L112:R112)</f>
        <v>0</v>
      </c>
      <c r="U112" s="104" t="s">
        <v>8</v>
      </c>
      <c r="V112" s="121">
        <v>0</v>
      </c>
      <c r="W112" s="121">
        <v>0</v>
      </c>
      <c r="X112" s="121">
        <v>0</v>
      </c>
      <c r="Y112" s="121">
        <v>0</v>
      </c>
      <c r="Z112" s="121">
        <v>0</v>
      </c>
      <c r="AA112" s="121">
        <v>0</v>
      </c>
      <c r="AB112" s="121">
        <v>0</v>
      </c>
      <c r="AC112" s="122">
        <v>0</v>
      </c>
      <c r="AD112" s="121">
        <v>0</v>
      </c>
      <c r="AE112" s="121">
        <v>0</v>
      </c>
      <c r="AF112" s="121">
        <v>0</v>
      </c>
      <c r="AG112" s="121">
        <v>0</v>
      </c>
      <c r="AH112" s="121">
        <v>0</v>
      </c>
      <c r="AI112" s="123">
        <f t="shared" ref="AI112:AI131" si="110">SUM(V112:AC112)</f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</row>
    <row r="113" spans="1:71" ht="15" customHeight="1">
      <c r="A113" s="27" t="s">
        <v>10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108"/>
        <v>0</v>
      </c>
      <c r="K113" s="75" t="s">
        <v>10</v>
      </c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85">
        <v>0</v>
      </c>
      <c r="S113" s="86">
        <f t="shared" si="109"/>
        <v>0</v>
      </c>
      <c r="U113" s="105" t="s">
        <v>10</v>
      </c>
      <c r="V113" s="117">
        <v>0</v>
      </c>
      <c r="W113" s="117">
        <v>0</v>
      </c>
      <c r="X113" s="117">
        <v>0</v>
      </c>
      <c r="Y113" s="117">
        <v>0</v>
      </c>
      <c r="Z113" s="117">
        <v>0</v>
      </c>
      <c r="AA113" s="117">
        <v>0</v>
      </c>
      <c r="AB113" s="117">
        <v>0</v>
      </c>
      <c r="AC113" s="118">
        <v>0</v>
      </c>
      <c r="AD113" s="119">
        <v>0</v>
      </c>
      <c r="AE113" s="119">
        <v>0</v>
      </c>
      <c r="AF113" s="119">
        <v>0</v>
      </c>
      <c r="AG113" s="119">
        <v>0</v>
      </c>
      <c r="AH113" s="119">
        <v>0</v>
      </c>
      <c r="AI113" s="120">
        <f t="shared" si="110"/>
        <v>0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</row>
    <row r="114" spans="1:71" ht="15" customHeight="1">
      <c r="A114" s="26" t="s">
        <v>56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108"/>
        <v>0</v>
      </c>
      <c r="K114" s="74" t="s">
        <v>56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8">
        <v>0</v>
      </c>
      <c r="S114" s="89">
        <f t="shared" si="109"/>
        <v>0</v>
      </c>
      <c r="U114" s="104" t="s">
        <v>56</v>
      </c>
      <c r="V114" s="121">
        <v>0</v>
      </c>
      <c r="W114" s="121">
        <v>0</v>
      </c>
      <c r="X114" s="121">
        <v>0</v>
      </c>
      <c r="Y114" s="121">
        <v>0</v>
      </c>
      <c r="Z114" s="121">
        <v>0</v>
      </c>
      <c r="AA114" s="121">
        <v>0</v>
      </c>
      <c r="AB114" s="121">
        <v>0</v>
      </c>
      <c r="AC114" s="122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3">
        <f t="shared" si="110"/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</row>
    <row r="115" spans="1:71" ht="15">
      <c r="A115" s="27" t="s">
        <v>16</v>
      </c>
      <c r="B115" s="42">
        <v>2.5237598397419665E-3</v>
      </c>
      <c r="C115" s="42">
        <v>0</v>
      </c>
      <c r="D115" s="42">
        <v>0.37856397596129499</v>
      </c>
      <c r="E115" s="42">
        <v>0</v>
      </c>
      <c r="F115" s="411"/>
      <c r="G115" s="42">
        <v>0</v>
      </c>
      <c r="H115" s="43">
        <v>0</v>
      </c>
      <c r="I115" s="38">
        <f t="shared" si="108"/>
        <v>0.38108773580103694</v>
      </c>
      <c r="K115" s="75" t="s">
        <v>16</v>
      </c>
      <c r="L115" s="42">
        <v>2.5237598397419665E-3</v>
      </c>
      <c r="M115" s="42">
        <v>0</v>
      </c>
      <c r="N115" s="42">
        <v>0.37856397596129499</v>
      </c>
      <c r="O115" s="42">
        <v>0</v>
      </c>
      <c r="P115" s="42">
        <v>0</v>
      </c>
      <c r="Q115" s="42">
        <v>0</v>
      </c>
      <c r="R115" s="85">
        <v>0</v>
      </c>
      <c r="S115" s="86">
        <f t="shared" si="109"/>
        <v>0.38108773580103694</v>
      </c>
      <c r="U115" s="105" t="s">
        <v>16</v>
      </c>
      <c r="V115" s="117">
        <v>2.5237598397419665E-3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8">
        <v>0.37856397596129499</v>
      </c>
      <c r="AD115" s="119">
        <v>0</v>
      </c>
      <c r="AE115" s="119">
        <v>0</v>
      </c>
      <c r="AF115" s="119">
        <v>0</v>
      </c>
      <c r="AG115" s="119">
        <v>0.37856397596129499</v>
      </c>
      <c r="AH115" s="119">
        <v>0</v>
      </c>
      <c r="AI115" s="120">
        <f t="shared" si="110"/>
        <v>0.38108773580103694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</row>
    <row r="116" spans="1:71" ht="15">
      <c r="A116" s="26" t="s">
        <v>70</v>
      </c>
      <c r="B116" s="39">
        <v>0</v>
      </c>
      <c r="C116" s="39">
        <v>0</v>
      </c>
      <c r="D116" s="39">
        <v>0.14578819094274867</v>
      </c>
      <c r="E116" s="39">
        <v>0</v>
      </c>
      <c r="F116" s="411"/>
      <c r="G116" s="39">
        <v>0</v>
      </c>
      <c r="H116" s="40">
        <v>0</v>
      </c>
      <c r="I116" s="41">
        <f t="shared" si="108"/>
        <v>0.14578819094274867</v>
      </c>
      <c r="K116" s="74" t="s">
        <v>70</v>
      </c>
      <c r="L116" s="87">
        <v>0</v>
      </c>
      <c r="M116" s="87">
        <v>0</v>
      </c>
      <c r="N116" s="87">
        <v>0.14578819094274867</v>
      </c>
      <c r="O116" s="87">
        <v>0</v>
      </c>
      <c r="P116" s="87">
        <v>0</v>
      </c>
      <c r="Q116" s="87">
        <v>0</v>
      </c>
      <c r="R116" s="88">
        <v>0</v>
      </c>
      <c r="S116" s="89">
        <f t="shared" si="109"/>
        <v>0.14578819094274867</v>
      </c>
      <c r="U116" s="104" t="s">
        <v>57</v>
      </c>
      <c r="V116" s="121">
        <v>0</v>
      </c>
      <c r="W116" s="121">
        <v>0</v>
      </c>
      <c r="X116" s="121">
        <v>0</v>
      </c>
      <c r="Y116" s="121">
        <v>0</v>
      </c>
      <c r="Z116" s="121">
        <v>0.14578819094274867</v>
      </c>
      <c r="AA116" s="121">
        <v>0</v>
      </c>
      <c r="AB116" s="121">
        <v>0</v>
      </c>
      <c r="AC116" s="122">
        <v>0</v>
      </c>
      <c r="AD116" s="121">
        <v>0</v>
      </c>
      <c r="AE116" s="121">
        <v>0</v>
      </c>
      <c r="AF116" s="121">
        <v>0</v>
      </c>
      <c r="AG116" s="121">
        <v>0</v>
      </c>
      <c r="AH116" s="121">
        <v>0</v>
      </c>
      <c r="AI116" s="123">
        <f t="shared" si="110"/>
        <v>0.14578819094274867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</row>
    <row r="117" spans="1:71" ht="15">
      <c r="A117" s="27" t="s">
        <v>58</v>
      </c>
      <c r="B117" s="42">
        <v>0</v>
      </c>
      <c r="C117" s="42">
        <v>0</v>
      </c>
      <c r="D117" s="42">
        <v>0</v>
      </c>
      <c r="E117" s="42">
        <v>3.7363526550714177E-2</v>
      </c>
      <c r="F117" s="411"/>
      <c r="G117" s="42">
        <v>0</v>
      </c>
      <c r="H117" s="43">
        <v>0</v>
      </c>
      <c r="I117" s="38">
        <f t="shared" si="108"/>
        <v>3.7363526550714177E-2</v>
      </c>
      <c r="K117" s="75" t="s">
        <v>58</v>
      </c>
      <c r="L117" s="42">
        <v>0</v>
      </c>
      <c r="M117" s="42">
        <v>0</v>
      </c>
      <c r="N117" s="42">
        <v>0</v>
      </c>
      <c r="O117" s="42">
        <v>3.7363526550714177E-2</v>
      </c>
      <c r="P117" s="42">
        <v>3.0267966242164377</v>
      </c>
      <c r="Q117" s="42">
        <v>0</v>
      </c>
      <c r="R117" s="85">
        <v>0</v>
      </c>
      <c r="S117" s="86">
        <f t="shared" si="109"/>
        <v>3.0641601507671519</v>
      </c>
      <c r="U117" s="105" t="s">
        <v>58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3.7363526550714177E-2</v>
      </c>
      <c r="AB117" s="117">
        <v>3.0267966242164377</v>
      </c>
      <c r="AC117" s="118">
        <v>0</v>
      </c>
      <c r="AD117" s="117">
        <v>0</v>
      </c>
      <c r="AE117" s="117">
        <v>0</v>
      </c>
      <c r="AF117" s="117">
        <v>0</v>
      </c>
      <c r="AG117" s="117">
        <v>0</v>
      </c>
      <c r="AH117" s="117">
        <v>0</v>
      </c>
      <c r="AI117" s="120">
        <f t="shared" si="110"/>
        <v>3.0641601507671519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</row>
    <row r="118" spans="1:71" ht="15">
      <c r="A118" s="26" t="s">
        <v>12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108"/>
        <v>0</v>
      </c>
      <c r="K118" s="74" t="s">
        <v>12</v>
      </c>
      <c r="L118" s="87">
        <v>0</v>
      </c>
      <c r="M118" s="87">
        <v>0</v>
      </c>
      <c r="N118" s="87">
        <v>0</v>
      </c>
      <c r="O118" s="87">
        <v>0</v>
      </c>
      <c r="P118" s="87">
        <v>8.4674084065967298E-2</v>
      </c>
      <c r="Q118" s="87">
        <v>0</v>
      </c>
      <c r="R118" s="88">
        <v>0</v>
      </c>
      <c r="S118" s="89">
        <f t="shared" si="109"/>
        <v>8.4674084065967298E-2</v>
      </c>
      <c r="U118" s="104" t="s">
        <v>12</v>
      </c>
      <c r="V118" s="121">
        <v>0</v>
      </c>
      <c r="W118" s="121">
        <v>0</v>
      </c>
      <c r="X118" s="121">
        <v>0</v>
      </c>
      <c r="Y118" s="121">
        <v>0</v>
      </c>
      <c r="Z118" s="121">
        <v>0</v>
      </c>
      <c r="AA118" s="121">
        <v>0</v>
      </c>
      <c r="AB118" s="121">
        <v>8.4674084065967298E-2</v>
      </c>
      <c r="AC118" s="122">
        <v>0</v>
      </c>
      <c r="AD118" s="121">
        <v>0</v>
      </c>
      <c r="AE118" s="121">
        <v>0</v>
      </c>
      <c r="AF118" s="121">
        <v>0</v>
      </c>
      <c r="AG118" s="121">
        <v>0</v>
      </c>
      <c r="AH118" s="121">
        <v>0</v>
      </c>
      <c r="AI118" s="123">
        <f t="shared" si="110"/>
        <v>8.4674084065967298E-2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</row>
    <row r="119" spans="1:71" ht="15">
      <c r="A119" s="27" t="s">
        <v>59</v>
      </c>
      <c r="B119" s="42">
        <v>0.14913652007648173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108"/>
        <v>0.14913652007648173</v>
      </c>
      <c r="K119" s="75" t="s">
        <v>59</v>
      </c>
      <c r="L119" s="42">
        <v>0.14913652007648173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85">
        <v>0</v>
      </c>
      <c r="S119" s="86">
        <f t="shared" si="109"/>
        <v>0.14913652007648173</v>
      </c>
      <c r="U119" s="105" t="s">
        <v>59</v>
      </c>
      <c r="V119" s="117">
        <v>0</v>
      </c>
      <c r="W119" s="117">
        <v>0</v>
      </c>
      <c r="X119" s="117">
        <v>0</v>
      </c>
      <c r="Y119" s="117">
        <v>0</v>
      </c>
      <c r="Z119" s="117">
        <v>0</v>
      </c>
      <c r="AA119" s="117">
        <v>0</v>
      </c>
      <c r="AB119" s="117">
        <v>0</v>
      </c>
      <c r="AC119" s="118">
        <v>0.14913652007648173</v>
      </c>
      <c r="AD119" s="117">
        <v>0.14913652007648173</v>
      </c>
      <c r="AE119" s="117">
        <v>0</v>
      </c>
      <c r="AF119" s="117">
        <v>0</v>
      </c>
      <c r="AG119" s="117">
        <v>0</v>
      </c>
      <c r="AH119" s="117">
        <v>0</v>
      </c>
      <c r="AI119" s="120">
        <f t="shared" si="110"/>
        <v>0.14913652007648173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</row>
    <row r="120" spans="1:71" ht="15">
      <c r="A120" s="26" t="s">
        <v>17</v>
      </c>
      <c r="B120" s="39">
        <v>1.5492476460536404E-3</v>
      </c>
      <c r="C120" s="39">
        <v>0</v>
      </c>
      <c r="D120" s="39">
        <v>4.9581203591621575E-2</v>
      </c>
      <c r="E120" s="39">
        <v>0</v>
      </c>
      <c r="F120" s="411"/>
      <c r="G120" s="39">
        <v>0</v>
      </c>
      <c r="H120" s="40">
        <v>0</v>
      </c>
      <c r="I120" s="41">
        <f t="shared" si="108"/>
        <v>5.1130451237675213E-2</v>
      </c>
      <c r="K120" s="74" t="s">
        <v>17</v>
      </c>
      <c r="L120" s="87">
        <v>1.5492476460536404E-3</v>
      </c>
      <c r="M120" s="87">
        <v>0</v>
      </c>
      <c r="N120" s="87">
        <v>4.9581203591621575E-2</v>
      </c>
      <c r="O120" s="87">
        <v>0</v>
      </c>
      <c r="P120" s="87">
        <v>0</v>
      </c>
      <c r="Q120" s="87">
        <v>0</v>
      </c>
      <c r="R120" s="88">
        <v>0</v>
      </c>
      <c r="S120" s="89">
        <f t="shared" si="109"/>
        <v>5.1130451237675213E-2</v>
      </c>
      <c r="U120" s="104" t="s">
        <v>17</v>
      </c>
      <c r="V120" s="121">
        <v>1.5492476460536404E-3</v>
      </c>
      <c r="W120" s="121">
        <v>0</v>
      </c>
      <c r="X120" s="121">
        <v>0</v>
      </c>
      <c r="Y120" s="121">
        <v>0</v>
      </c>
      <c r="Z120" s="121">
        <v>4.9581203591621575E-2</v>
      </c>
      <c r="AA120" s="121">
        <v>0</v>
      </c>
      <c r="AB120" s="121">
        <v>0</v>
      </c>
      <c r="AC120" s="122">
        <v>0</v>
      </c>
      <c r="AD120" s="121">
        <v>0</v>
      </c>
      <c r="AE120" s="121">
        <v>0</v>
      </c>
      <c r="AF120" s="121">
        <v>0</v>
      </c>
      <c r="AG120" s="121">
        <v>0</v>
      </c>
      <c r="AH120" s="121">
        <v>0</v>
      </c>
      <c r="AI120" s="123">
        <f t="shared" si="110"/>
        <v>5.1130451237675213E-2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</row>
    <row r="121" spans="1:71" ht="15">
      <c r="A121" s="27" t="s">
        <v>139</v>
      </c>
      <c r="B121" s="42">
        <v>0.6365836272053651</v>
      </c>
      <c r="C121" s="42">
        <v>0.49253925306670382</v>
      </c>
      <c r="D121" s="42">
        <v>12.6118191343974</v>
      </c>
      <c r="E121" s="42">
        <v>0</v>
      </c>
      <c r="F121" s="411"/>
      <c r="G121" s="42">
        <v>0</v>
      </c>
      <c r="H121" s="43">
        <v>0</v>
      </c>
      <c r="I121" s="38">
        <f t="shared" si="108"/>
        <v>13.74094201466947</v>
      </c>
      <c r="K121" s="75" t="s">
        <v>139</v>
      </c>
      <c r="L121" s="42">
        <v>0.6365836272053651</v>
      </c>
      <c r="M121" s="42">
        <v>0.49253925306670382</v>
      </c>
      <c r="N121" s="42">
        <v>12.6118191343974</v>
      </c>
      <c r="O121" s="42">
        <v>0</v>
      </c>
      <c r="P121" s="42">
        <v>0</v>
      </c>
      <c r="Q121" s="42">
        <v>0</v>
      </c>
      <c r="R121" s="85">
        <v>0</v>
      </c>
      <c r="S121" s="86">
        <f t="shared" si="109"/>
        <v>13.74094201466947</v>
      </c>
      <c r="U121" s="105" t="s">
        <v>139</v>
      </c>
      <c r="V121" s="117">
        <v>0.59717284745706189</v>
      </c>
      <c r="W121" s="117">
        <v>0</v>
      </c>
      <c r="X121" s="117">
        <v>0</v>
      </c>
      <c r="Y121" s="117">
        <v>0.49253925306670382</v>
      </c>
      <c r="Z121" s="117">
        <v>12.311133818366208</v>
      </c>
      <c r="AA121" s="117">
        <v>0</v>
      </c>
      <c r="AB121" s="117">
        <v>0</v>
      </c>
      <c r="AC121" s="118">
        <v>0.34009609577949562</v>
      </c>
      <c r="AD121" s="117">
        <v>3.9410779748303239E-2</v>
      </c>
      <c r="AE121" s="117">
        <v>0</v>
      </c>
      <c r="AF121" s="117">
        <v>0</v>
      </c>
      <c r="AG121" s="117">
        <v>0.30068531603119242</v>
      </c>
      <c r="AH121" s="117">
        <v>0</v>
      </c>
      <c r="AI121" s="120">
        <f t="shared" si="110"/>
        <v>13.74094201466947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</row>
    <row r="122" spans="1:71" ht="15">
      <c r="A122" s="26" t="s">
        <v>25</v>
      </c>
      <c r="B122" s="39">
        <v>0.53414533434914957</v>
      </c>
      <c r="C122" s="39">
        <v>9.0408143154088825E-3</v>
      </c>
      <c r="D122" s="39">
        <v>6.5952182318370642</v>
      </c>
      <c r="E122" s="39">
        <v>9.468477681031974</v>
      </c>
      <c r="F122" s="411"/>
      <c r="G122" s="39">
        <v>0.76423604767241393</v>
      </c>
      <c r="H122" s="40">
        <v>2.2716080586601517E-2</v>
      </c>
      <c r="I122" s="41">
        <f t="shared" si="108"/>
        <v>17.39383418979261</v>
      </c>
      <c r="K122" s="74" t="s">
        <v>25</v>
      </c>
      <c r="L122" s="87">
        <v>0.53414533434914957</v>
      </c>
      <c r="M122" s="87">
        <v>9.0408143154088825E-3</v>
      </c>
      <c r="N122" s="87">
        <v>6.5952182318370642</v>
      </c>
      <c r="O122" s="87">
        <v>9.468477681031974</v>
      </c>
      <c r="P122" s="87">
        <v>8.1528500698423198E-2</v>
      </c>
      <c r="Q122" s="87">
        <v>0.76423604767241393</v>
      </c>
      <c r="R122" s="88">
        <v>2.2716080586601517E-2</v>
      </c>
      <c r="S122" s="89">
        <f t="shared" si="109"/>
        <v>17.475362690491036</v>
      </c>
      <c r="U122" s="104" t="s">
        <v>25</v>
      </c>
      <c r="V122" s="121">
        <v>1.1145266821776582E-2</v>
      </c>
      <c r="W122" s="121">
        <v>0.26130565366144848</v>
      </c>
      <c r="X122" s="121">
        <v>0.76423604767241393</v>
      </c>
      <c r="Y122" s="121">
        <v>9.0408143154088825E-3</v>
      </c>
      <c r="Z122" s="121">
        <v>6.5952182318370642</v>
      </c>
      <c r="AA122" s="121">
        <v>9.4539529092315977</v>
      </c>
      <c r="AB122" s="121">
        <v>8.1528500698423198E-2</v>
      </c>
      <c r="AC122" s="122">
        <v>0.29893526625290273</v>
      </c>
      <c r="AD122" s="121">
        <v>0.26169441386592457</v>
      </c>
      <c r="AE122" s="121">
        <v>1.452477180037663E-2</v>
      </c>
      <c r="AF122" s="121">
        <v>2.2716080586601517E-2</v>
      </c>
      <c r="AG122" s="121">
        <v>0</v>
      </c>
      <c r="AH122" s="121">
        <v>0</v>
      </c>
      <c r="AI122" s="123">
        <f t="shared" si="110"/>
        <v>17.475362690491036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</row>
    <row r="123" spans="1:71" ht="15">
      <c r="A123" s="27" t="s">
        <v>24</v>
      </c>
      <c r="B123" s="42">
        <v>0</v>
      </c>
      <c r="C123" s="42">
        <v>0</v>
      </c>
      <c r="D123" s="42">
        <v>0</v>
      </c>
      <c r="E123" s="42">
        <v>0</v>
      </c>
      <c r="F123" s="411"/>
      <c r="G123" s="42">
        <v>0</v>
      </c>
      <c r="H123" s="43">
        <v>0</v>
      </c>
      <c r="I123" s="38">
        <f t="shared" si="108"/>
        <v>0</v>
      </c>
      <c r="K123" s="75" t="s">
        <v>24</v>
      </c>
      <c r="L123" s="42">
        <v>0</v>
      </c>
      <c r="M123" s="42">
        <v>0</v>
      </c>
      <c r="N123" s="42">
        <v>0</v>
      </c>
      <c r="O123" s="42">
        <v>0</v>
      </c>
      <c r="P123" s="42">
        <v>0</v>
      </c>
      <c r="Q123" s="42">
        <v>0</v>
      </c>
      <c r="R123" s="85">
        <v>0</v>
      </c>
      <c r="S123" s="86">
        <f t="shared" si="109"/>
        <v>0</v>
      </c>
      <c r="U123" s="105" t="s">
        <v>24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v>0</v>
      </c>
      <c r="AC123" s="118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20">
        <f t="shared" si="110"/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</row>
    <row r="124" spans="1:71" ht="15">
      <c r="A124" s="26" t="s">
        <v>60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108"/>
        <v>0</v>
      </c>
      <c r="K124" s="74" t="s">
        <v>60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  <c r="R124" s="88">
        <v>0</v>
      </c>
      <c r="S124" s="89">
        <f t="shared" si="109"/>
        <v>0</v>
      </c>
      <c r="U124" s="104" t="s">
        <v>60</v>
      </c>
      <c r="V124" s="121">
        <v>0</v>
      </c>
      <c r="W124" s="121">
        <v>0</v>
      </c>
      <c r="X124" s="121">
        <v>0</v>
      </c>
      <c r="Y124" s="121">
        <v>0</v>
      </c>
      <c r="Z124" s="121">
        <v>0</v>
      </c>
      <c r="AA124" s="121">
        <v>0</v>
      </c>
      <c r="AB124" s="121">
        <v>0</v>
      </c>
      <c r="AC124" s="122">
        <v>0</v>
      </c>
      <c r="AD124" s="121">
        <v>0</v>
      </c>
      <c r="AE124" s="121">
        <v>0</v>
      </c>
      <c r="AF124" s="121">
        <v>0</v>
      </c>
      <c r="AG124" s="121">
        <v>0</v>
      </c>
      <c r="AH124" s="121">
        <v>0</v>
      </c>
      <c r="AI124" s="123">
        <f t="shared" si="110"/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</row>
    <row r="125" spans="1:71" ht="15">
      <c r="A125" s="27" t="s">
        <v>22</v>
      </c>
      <c r="B125" s="42">
        <v>0</v>
      </c>
      <c r="C125" s="42">
        <v>0.30597988047576513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108"/>
        <v>0.30597988047576513</v>
      </c>
      <c r="K125" s="75" t="s">
        <v>22</v>
      </c>
      <c r="L125" s="42">
        <v>0</v>
      </c>
      <c r="M125" s="42">
        <v>0.30597988047576513</v>
      </c>
      <c r="N125" s="42">
        <v>0</v>
      </c>
      <c r="O125" s="42">
        <v>0</v>
      </c>
      <c r="P125" s="42">
        <v>0.12431412987818466</v>
      </c>
      <c r="Q125" s="42">
        <v>0</v>
      </c>
      <c r="R125" s="85">
        <v>0</v>
      </c>
      <c r="S125" s="86">
        <f t="shared" si="109"/>
        <v>0.43029401035394976</v>
      </c>
      <c r="U125" s="105" t="s">
        <v>22</v>
      </c>
      <c r="V125" s="117">
        <v>0</v>
      </c>
      <c r="W125" s="117">
        <v>0</v>
      </c>
      <c r="X125" s="117">
        <v>0</v>
      </c>
      <c r="Y125" s="117">
        <v>0.30597988047576513</v>
      </c>
      <c r="Z125" s="117">
        <v>0</v>
      </c>
      <c r="AA125" s="117">
        <v>0</v>
      </c>
      <c r="AB125" s="117">
        <v>0.12431412987818466</v>
      </c>
      <c r="AC125" s="118">
        <v>0</v>
      </c>
      <c r="AD125" s="117">
        <v>0</v>
      </c>
      <c r="AE125" s="117">
        <v>0</v>
      </c>
      <c r="AF125" s="117">
        <v>0</v>
      </c>
      <c r="AG125" s="117">
        <v>0</v>
      </c>
      <c r="AH125" s="117">
        <v>0</v>
      </c>
      <c r="AI125" s="120">
        <f t="shared" si="110"/>
        <v>0.43029401035394976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</row>
    <row r="126" spans="1:71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108"/>
        <v>0</v>
      </c>
      <c r="K126" s="74" t="s">
        <v>21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s="87">
        <v>0</v>
      </c>
      <c r="R126" s="88">
        <v>0</v>
      </c>
      <c r="S126" s="89">
        <f t="shared" si="109"/>
        <v>0</v>
      </c>
      <c r="U126" s="104" t="s">
        <v>61</v>
      </c>
      <c r="V126" s="121">
        <v>0</v>
      </c>
      <c r="W126" s="121">
        <v>0</v>
      </c>
      <c r="X126" s="121">
        <v>0</v>
      </c>
      <c r="Y126" s="121">
        <v>0</v>
      </c>
      <c r="Z126" s="121">
        <v>0</v>
      </c>
      <c r="AA126" s="121">
        <v>0</v>
      </c>
      <c r="AB126" s="121">
        <v>0</v>
      </c>
      <c r="AC126" s="122">
        <v>0</v>
      </c>
      <c r="AD126" s="121">
        <v>0</v>
      </c>
      <c r="AE126" s="121">
        <v>0</v>
      </c>
      <c r="AF126" s="121">
        <v>0</v>
      </c>
      <c r="AG126" s="121">
        <v>0</v>
      </c>
      <c r="AH126" s="121">
        <v>0</v>
      </c>
      <c r="AI126" s="123">
        <f t="shared" si="110"/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</row>
    <row r="127" spans="1:71" ht="15">
      <c r="A127" s="28" t="s">
        <v>64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108"/>
        <v>0</v>
      </c>
      <c r="K127" s="76" t="s">
        <v>64</v>
      </c>
      <c r="L127" s="42">
        <v>0</v>
      </c>
      <c r="M127" s="42">
        <v>0</v>
      </c>
      <c r="N127" s="42">
        <v>0</v>
      </c>
      <c r="O127" s="42">
        <v>0</v>
      </c>
      <c r="P127" s="42">
        <v>0</v>
      </c>
      <c r="Q127" s="42">
        <v>0</v>
      </c>
      <c r="R127" s="85">
        <v>0</v>
      </c>
      <c r="S127" s="86">
        <f t="shared" si="109"/>
        <v>0</v>
      </c>
      <c r="U127" s="106" t="s">
        <v>62</v>
      </c>
      <c r="V127" s="117">
        <v>0</v>
      </c>
      <c r="W127" s="117">
        <v>0</v>
      </c>
      <c r="X127" s="117">
        <v>0</v>
      </c>
      <c r="Y127" s="117">
        <v>0</v>
      </c>
      <c r="Z127" s="117">
        <v>0</v>
      </c>
      <c r="AA127" s="117">
        <v>0</v>
      </c>
      <c r="AB127" s="117">
        <v>0</v>
      </c>
      <c r="AC127" s="118">
        <v>0</v>
      </c>
      <c r="AD127" s="119">
        <v>0</v>
      </c>
      <c r="AE127" s="119">
        <v>0</v>
      </c>
      <c r="AF127" s="119">
        <v>0</v>
      </c>
      <c r="AG127" s="119">
        <v>0</v>
      </c>
      <c r="AH127" s="119">
        <v>0</v>
      </c>
      <c r="AI127" s="120">
        <f t="shared" si="110"/>
        <v>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</row>
    <row r="128" spans="1:71">
      <c r="A128" s="56" t="s">
        <v>23</v>
      </c>
      <c r="B128" s="60">
        <v>0</v>
      </c>
      <c r="C128" s="60">
        <v>0</v>
      </c>
      <c r="D128" s="60">
        <v>0</v>
      </c>
      <c r="E128" s="60">
        <v>0</v>
      </c>
      <c r="F128" s="411"/>
      <c r="G128" s="60">
        <v>0</v>
      </c>
      <c r="H128" s="61">
        <v>0</v>
      </c>
      <c r="I128" s="62">
        <f t="shared" si="108"/>
        <v>0</v>
      </c>
      <c r="K128" s="77" t="s">
        <v>23</v>
      </c>
      <c r="L128" s="90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1">
        <v>0</v>
      </c>
      <c r="S128" s="92">
        <f t="shared" si="109"/>
        <v>0</v>
      </c>
      <c r="U128" s="107" t="s">
        <v>66</v>
      </c>
      <c r="V128" s="124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</v>
      </c>
      <c r="AD128" s="124">
        <v>0</v>
      </c>
      <c r="AE128" s="124">
        <v>0</v>
      </c>
      <c r="AF128" s="124">
        <v>0</v>
      </c>
      <c r="AG128" s="124">
        <v>0</v>
      </c>
      <c r="AH128" s="125">
        <v>0</v>
      </c>
      <c r="AI128" s="126">
        <f t="shared" si="110"/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</row>
    <row r="129" spans="1:71">
      <c r="A129" s="57" t="s">
        <v>19</v>
      </c>
      <c r="B129" s="63">
        <v>0</v>
      </c>
      <c r="C129" s="63">
        <v>0</v>
      </c>
      <c r="D129" s="63">
        <v>0</v>
      </c>
      <c r="E129" s="63">
        <v>0</v>
      </c>
      <c r="F129" s="411"/>
      <c r="G129" s="63">
        <v>0</v>
      </c>
      <c r="H129" s="64">
        <v>0</v>
      </c>
      <c r="I129" s="65">
        <f t="shared" si="108"/>
        <v>0</v>
      </c>
      <c r="K129" s="78" t="s">
        <v>19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93">
        <v>0</v>
      </c>
      <c r="S129" s="94">
        <f t="shared" si="109"/>
        <v>0</v>
      </c>
      <c r="U129" s="108" t="s">
        <v>19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8">
        <v>0</v>
      </c>
      <c r="AE129" s="128">
        <v>0</v>
      </c>
      <c r="AF129" s="128">
        <v>0</v>
      </c>
      <c r="AG129" s="128">
        <v>0</v>
      </c>
      <c r="AH129" s="128">
        <v>0</v>
      </c>
      <c r="AI129" s="129">
        <f t="shared" si="110"/>
        <v>0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</row>
    <row r="130" spans="1:71">
      <c r="A130" s="56" t="s">
        <v>20</v>
      </c>
      <c r="B130" s="60">
        <v>0</v>
      </c>
      <c r="C130" s="60">
        <v>0</v>
      </c>
      <c r="D130" s="60">
        <v>0</v>
      </c>
      <c r="E130" s="60">
        <v>0</v>
      </c>
      <c r="F130" s="411"/>
      <c r="G130" s="60">
        <v>0</v>
      </c>
      <c r="H130" s="61">
        <v>0</v>
      </c>
      <c r="I130" s="62">
        <f t="shared" si="108"/>
        <v>0</v>
      </c>
      <c r="K130" s="77" t="s">
        <v>20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1">
        <v>0</v>
      </c>
      <c r="S130" s="92">
        <f t="shared" si="109"/>
        <v>0</v>
      </c>
      <c r="U130" s="107" t="s">
        <v>20</v>
      </c>
      <c r="V130" s="124">
        <v>0</v>
      </c>
      <c r="W130" s="124">
        <v>0</v>
      </c>
      <c r="X130" s="124">
        <v>0</v>
      </c>
      <c r="Y130" s="124">
        <v>0</v>
      </c>
      <c r="Z130" s="124">
        <v>0</v>
      </c>
      <c r="AA130" s="124">
        <v>0</v>
      </c>
      <c r="AB130" s="124">
        <v>0</v>
      </c>
      <c r="AC130" s="124">
        <v>0</v>
      </c>
      <c r="AD130" s="124">
        <v>0</v>
      </c>
      <c r="AE130" s="124">
        <v>0</v>
      </c>
      <c r="AF130" s="124">
        <v>0</v>
      </c>
      <c r="AG130" s="124">
        <v>0</v>
      </c>
      <c r="AH130" s="125">
        <v>0</v>
      </c>
      <c r="AI130" s="126">
        <f t="shared" si="110"/>
        <v>0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</row>
    <row r="131" spans="1:71" ht="15" thickBot="1">
      <c r="A131" s="58" t="s">
        <v>11</v>
      </c>
      <c r="B131" s="52">
        <v>0</v>
      </c>
      <c r="C131" s="52">
        <v>0</v>
      </c>
      <c r="D131" s="52">
        <v>0</v>
      </c>
      <c r="E131" s="52">
        <v>0</v>
      </c>
      <c r="F131" s="412"/>
      <c r="G131" s="52">
        <v>0</v>
      </c>
      <c r="H131" s="66">
        <v>0</v>
      </c>
      <c r="I131" s="67">
        <f t="shared" si="108"/>
        <v>0</v>
      </c>
      <c r="K131" s="79" t="s">
        <v>11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95">
        <v>0</v>
      </c>
      <c r="S131" s="96">
        <f t="shared" si="109"/>
        <v>0</v>
      </c>
      <c r="U131" s="108" t="s">
        <v>11</v>
      </c>
      <c r="V131" s="127">
        <v>0</v>
      </c>
      <c r="W131" s="127">
        <v>0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8">
        <v>0</v>
      </c>
      <c r="AE131" s="128">
        <v>0</v>
      </c>
      <c r="AF131" s="128">
        <v>0</v>
      </c>
      <c r="AG131" s="128">
        <v>0</v>
      </c>
      <c r="AH131" s="128">
        <v>0</v>
      </c>
      <c r="AI131" s="129">
        <f t="shared" si="110"/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</row>
    <row r="132" spans="1:71" ht="15">
      <c r="A132" s="33" t="s">
        <v>26</v>
      </c>
      <c r="B132" s="68">
        <f>SUM(B111:B127)</f>
        <v>1.323938489116792</v>
      </c>
      <c r="C132" s="68">
        <f t="shared" ref="C132:I132" si="111">SUM(C111:C127)</f>
        <v>0.80755994785787788</v>
      </c>
      <c r="D132" s="68">
        <f t="shared" si="111"/>
        <v>19.780970736730129</v>
      </c>
      <c r="E132" s="68">
        <f t="shared" si="111"/>
        <v>9.5058412075826872</v>
      </c>
      <c r="F132" s="68">
        <f t="shared" si="111"/>
        <v>0</v>
      </c>
      <c r="G132" s="68">
        <f t="shared" si="111"/>
        <v>0.76423604767241393</v>
      </c>
      <c r="H132" s="69">
        <f t="shared" si="111"/>
        <v>2.2716080586601517E-2</v>
      </c>
      <c r="I132" s="38">
        <f t="shared" si="111"/>
        <v>32.2052625095465</v>
      </c>
      <c r="K132" s="80" t="s">
        <v>26</v>
      </c>
      <c r="L132" s="68">
        <f>SUM(L111:L127)</f>
        <v>1.323938489116792</v>
      </c>
      <c r="M132" s="68">
        <f t="shared" ref="M132:S132" si="112">SUM(M111:M127)</f>
        <v>0.80755994785787788</v>
      </c>
      <c r="N132" s="68">
        <f t="shared" si="112"/>
        <v>19.780970736730129</v>
      </c>
      <c r="O132" s="68">
        <f t="shared" si="112"/>
        <v>9.5058412075826872</v>
      </c>
      <c r="P132" s="68">
        <f t="shared" si="112"/>
        <v>3.3173133388590128</v>
      </c>
      <c r="Q132" s="68">
        <f t="shared" si="112"/>
        <v>0.76423604767241393</v>
      </c>
      <c r="R132" s="69">
        <f t="shared" si="112"/>
        <v>2.2716080586601517E-2</v>
      </c>
      <c r="S132" s="97">
        <f t="shared" si="112"/>
        <v>35.522575848405509</v>
      </c>
      <c r="T132" s="1" t="str">
        <f>IF(ABS(S132-AI132)&gt;0.01,S132-AI132,"")</f>
        <v/>
      </c>
      <c r="U132" s="109" t="s">
        <v>63</v>
      </c>
      <c r="V132" s="130">
        <f>SUM(V111:V127)</f>
        <v>0.61239112176463417</v>
      </c>
      <c r="W132" s="130">
        <f t="shared" ref="W132:AH132" si="113">SUM(W111:W127)</f>
        <v>0.26130565366144848</v>
      </c>
      <c r="X132" s="130">
        <f t="shared" si="113"/>
        <v>0.76423604767241393</v>
      </c>
      <c r="Y132" s="130">
        <f t="shared" si="113"/>
        <v>0.80755994785787788</v>
      </c>
      <c r="Z132" s="130">
        <f t="shared" si="113"/>
        <v>19.101721444737642</v>
      </c>
      <c r="AA132" s="130">
        <f t="shared" si="113"/>
        <v>9.4913164357823128</v>
      </c>
      <c r="AB132" s="130">
        <f t="shared" si="113"/>
        <v>3.3173133388590128</v>
      </c>
      <c r="AC132" s="130">
        <f t="shared" si="113"/>
        <v>1.1667318580701751</v>
      </c>
      <c r="AD132" s="131">
        <f t="shared" si="113"/>
        <v>0.45024171369070953</v>
      </c>
      <c r="AE132" s="131">
        <f t="shared" si="113"/>
        <v>1.452477180037663E-2</v>
      </c>
      <c r="AF132" s="131">
        <f t="shared" si="113"/>
        <v>2.2716080586601517E-2</v>
      </c>
      <c r="AG132" s="131">
        <f t="shared" si="113"/>
        <v>0.6792492919924874</v>
      </c>
      <c r="AH132" s="131">
        <f t="shared" si="113"/>
        <v>0</v>
      </c>
      <c r="AI132" s="132">
        <f>SUM(V132:AC132)</f>
        <v>35.522575848405516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</row>
    <row r="133" spans="1:71" s="9" customFormat="1" ht="15" thickBot="1">
      <c r="A133" s="30" t="s">
        <v>88</v>
      </c>
      <c r="B133" s="47">
        <f>IF($I132=0,"-",B132/$I132)</f>
        <v>4.1109383558800096E-2</v>
      </c>
      <c r="C133" s="47">
        <f t="shared" ref="C133:H133" si="114">IF($I132=0,"-",C132/$I132)</f>
        <v>2.507540336361163E-2</v>
      </c>
      <c r="D133" s="47">
        <f t="shared" si="114"/>
        <v>0.61421547894126061</v>
      </c>
      <c r="E133" s="47">
        <f t="shared" si="114"/>
        <v>0.2951642205917403</v>
      </c>
      <c r="F133" s="47">
        <f t="shared" si="114"/>
        <v>0</v>
      </c>
      <c r="G133" s="47">
        <f t="shared" si="114"/>
        <v>2.3730160480631819E-2</v>
      </c>
      <c r="H133" s="70">
        <f t="shared" si="114"/>
        <v>7.0535306395555269E-4</v>
      </c>
      <c r="I133" s="48">
        <f>SUM(B133:H133)</f>
        <v>1</v>
      </c>
      <c r="J133" s="5"/>
      <c r="K133" s="81" t="s">
        <v>88</v>
      </c>
      <c r="L133" s="98">
        <f>IF($S132=0,"-",L132/$S132)</f>
        <v>3.7270340269432323E-2</v>
      </c>
      <c r="M133" s="98">
        <f t="shared" ref="M133:R133" si="115">IF($S132=0,"-",M132/$S132)</f>
        <v>2.273371028340352E-2</v>
      </c>
      <c r="N133" s="98">
        <f t="shared" si="115"/>
        <v>0.55685631642104105</v>
      </c>
      <c r="O133" s="98">
        <f t="shared" si="115"/>
        <v>0.26759999748186541</v>
      </c>
      <c r="P133" s="98">
        <f t="shared" si="115"/>
        <v>9.3386058291938759E-2</v>
      </c>
      <c r="Q133" s="98">
        <f t="shared" si="115"/>
        <v>2.1514094330710477E-2</v>
      </c>
      <c r="R133" s="99">
        <f t="shared" si="115"/>
        <v>6.3948292160860196E-4</v>
      </c>
      <c r="S133" s="100">
        <f>SUM(L133:R133)</f>
        <v>1.0000000000000002</v>
      </c>
      <c r="T133" s="1"/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</row>
    <row r="134" spans="1:71" ht="15" thickBot="1">
      <c r="A134" s="32"/>
      <c r="B134" s="31"/>
      <c r="C134" s="31"/>
      <c r="D134" s="31"/>
      <c r="E134" s="31"/>
      <c r="F134" s="31"/>
      <c r="G134" s="31"/>
      <c r="H134" s="31"/>
      <c r="I134" s="31"/>
      <c r="K134" s="32"/>
      <c r="L134" s="31"/>
      <c r="M134" s="31"/>
      <c r="N134" s="31"/>
      <c r="O134" s="31"/>
      <c r="P134" s="31"/>
      <c r="Q134" s="31"/>
      <c r="R134" s="31"/>
      <c r="S134" s="31"/>
      <c r="U134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</row>
    <row r="135" spans="1:71" ht="30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  <c r="K135" s="415" t="s">
        <v>33</v>
      </c>
      <c r="L135" s="83" t="s">
        <v>0</v>
      </c>
      <c r="M135" s="83" t="s">
        <v>1</v>
      </c>
      <c r="N135" s="83" t="s">
        <v>2</v>
      </c>
      <c r="O135" s="83" t="s">
        <v>3</v>
      </c>
      <c r="P135" s="83" t="s">
        <v>27</v>
      </c>
      <c r="Q135" s="83" t="s">
        <v>4</v>
      </c>
      <c r="R135" s="83" t="s">
        <v>5</v>
      </c>
      <c r="S135" s="84" t="s">
        <v>6</v>
      </c>
      <c r="U135" s="417" t="s">
        <v>33</v>
      </c>
      <c r="V135" s="114" t="s">
        <v>74</v>
      </c>
      <c r="W135" s="114" t="s">
        <v>75</v>
      </c>
      <c r="X135" s="114" t="s">
        <v>4</v>
      </c>
      <c r="Y135" s="114" t="s">
        <v>1</v>
      </c>
      <c r="Z135" s="114" t="s">
        <v>2</v>
      </c>
      <c r="AA135" s="114" t="s">
        <v>3</v>
      </c>
      <c r="AB135" s="114" t="s">
        <v>55</v>
      </c>
      <c r="AC135" s="114" t="s">
        <v>68</v>
      </c>
      <c r="AD135" s="115" t="s">
        <v>76</v>
      </c>
      <c r="AE135" s="115" t="s">
        <v>83</v>
      </c>
      <c r="AF135" s="115" t="s">
        <v>77</v>
      </c>
      <c r="AG135" s="115" t="s">
        <v>84</v>
      </c>
      <c r="AH135" s="115" t="s">
        <v>85</v>
      </c>
      <c r="AI135" s="116" t="s">
        <v>63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</row>
    <row r="136" spans="1:71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  <c r="K136" s="416" t="s">
        <v>33</v>
      </c>
      <c r="L136" s="389" t="s">
        <v>69</v>
      </c>
      <c r="M136" s="390"/>
      <c r="N136" s="390"/>
      <c r="O136" s="390"/>
      <c r="P136" s="390"/>
      <c r="Q136" s="390"/>
      <c r="R136" s="390"/>
      <c r="S136" s="391"/>
      <c r="U136" s="418" t="s">
        <v>33</v>
      </c>
      <c r="V136" s="413" t="s">
        <v>69</v>
      </c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413"/>
      <c r="AH136" s="413"/>
      <c r="AI136" s="414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</row>
    <row r="137" spans="1:71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  <c r="K137" s="82" t="s">
        <v>7</v>
      </c>
      <c r="L137" s="36">
        <v>0</v>
      </c>
      <c r="M137" s="36">
        <v>0</v>
      </c>
      <c r="N137" s="36">
        <v>0</v>
      </c>
      <c r="O137" s="36">
        <v>0</v>
      </c>
      <c r="P137" s="36">
        <v>0</v>
      </c>
      <c r="Q137" s="36">
        <v>0</v>
      </c>
      <c r="R137" s="101">
        <v>0</v>
      </c>
      <c r="S137" s="102">
        <f>SUM(L137:R137)</f>
        <v>0</v>
      </c>
      <c r="U137" s="103" t="s">
        <v>7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8">
        <v>0</v>
      </c>
      <c r="AD137" s="119">
        <v>0</v>
      </c>
      <c r="AE137" s="119">
        <v>0</v>
      </c>
      <c r="AF137" s="119">
        <v>0</v>
      </c>
      <c r="AG137" s="119">
        <v>0</v>
      </c>
      <c r="AH137" s="119">
        <v>0</v>
      </c>
      <c r="AI137" s="120">
        <f>SUM(V137:AC137)</f>
        <v>0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</row>
    <row r="138" spans="1:71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7" si="116">SUM(B138:H138)</f>
        <v>0</v>
      </c>
      <c r="K138" s="74" t="s">
        <v>8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s="87">
        <v>0</v>
      </c>
      <c r="R138" s="88">
        <v>0</v>
      </c>
      <c r="S138" s="89">
        <f t="shared" ref="S138:S157" si="117">SUM(L138:R138)</f>
        <v>0</v>
      </c>
      <c r="U138" s="104" t="s">
        <v>8</v>
      </c>
      <c r="V138" s="121">
        <v>0</v>
      </c>
      <c r="W138" s="121">
        <v>0</v>
      </c>
      <c r="X138" s="121">
        <v>0</v>
      </c>
      <c r="Y138" s="121">
        <v>0</v>
      </c>
      <c r="Z138" s="121">
        <v>0</v>
      </c>
      <c r="AA138" s="121">
        <v>0</v>
      </c>
      <c r="AB138" s="121">
        <v>0</v>
      </c>
      <c r="AC138" s="122">
        <v>0</v>
      </c>
      <c r="AD138" s="121">
        <v>0</v>
      </c>
      <c r="AE138" s="121">
        <v>0</v>
      </c>
      <c r="AF138" s="121">
        <v>0</v>
      </c>
      <c r="AG138" s="121">
        <v>0</v>
      </c>
      <c r="AH138" s="121">
        <v>0</v>
      </c>
      <c r="AI138" s="123">
        <f t="shared" ref="AI138:AI157" si="118">SUM(V138:AC138)</f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</row>
    <row r="139" spans="1:71" ht="15" customHeight="1">
      <c r="A139" s="27" t="s">
        <v>10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116"/>
        <v>0</v>
      </c>
      <c r="K139" s="75" t="s">
        <v>10</v>
      </c>
      <c r="L139" s="42">
        <v>0</v>
      </c>
      <c r="M139" s="42">
        <v>0</v>
      </c>
      <c r="N139" s="42">
        <v>0</v>
      </c>
      <c r="O139" s="42">
        <v>0</v>
      </c>
      <c r="P139" s="42">
        <v>0</v>
      </c>
      <c r="Q139" s="42">
        <v>0</v>
      </c>
      <c r="R139" s="85">
        <v>0</v>
      </c>
      <c r="S139" s="86">
        <f t="shared" si="117"/>
        <v>0</v>
      </c>
      <c r="U139" s="105" t="s">
        <v>10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v>0</v>
      </c>
      <c r="AB139" s="117">
        <v>0</v>
      </c>
      <c r="AC139" s="118">
        <v>0</v>
      </c>
      <c r="AD139" s="119">
        <v>0</v>
      </c>
      <c r="AE139" s="119">
        <v>0</v>
      </c>
      <c r="AF139" s="119">
        <v>0</v>
      </c>
      <c r="AG139" s="119">
        <v>0</v>
      </c>
      <c r="AH139" s="119">
        <v>0</v>
      </c>
      <c r="AI139" s="120">
        <f t="shared" si="118"/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</row>
    <row r="140" spans="1:71" ht="15" customHeight="1">
      <c r="A140" s="26" t="s">
        <v>56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116"/>
        <v>0</v>
      </c>
      <c r="K140" s="74" t="s">
        <v>56</v>
      </c>
      <c r="L140" s="87">
        <v>0</v>
      </c>
      <c r="M140" s="87">
        <v>0</v>
      </c>
      <c r="N140" s="87">
        <v>0</v>
      </c>
      <c r="O140" s="87">
        <v>0</v>
      </c>
      <c r="P140" s="87">
        <v>0</v>
      </c>
      <c r="Q140" s="87">
        <v>0</v>
      </c>
      <c r="R140" s="88">
        <v>0</v>
      </c>
      <c r="S140" s="89">
        <f t="shared" si="117"/>
        <v>0</v>
      </c>
      <c r="U140" s="104" t="s">
        <v>56</v>
      </c>
      <c r="V140" s="121">
        <v>0</v>
      </c>
      <c r="W140" s="121">
        <v>0</v>
      </c>
      <c r="X140" s="121">
        <v>0</v>
      </c>
      <c r="Y140" s="121">
        <v>0</v>
      </c>
      <c r="Z140" s="121">
        <v>0</v>
      </c>
      <c r="AA140" s="121">
        <v>0</v>
      </c>
      <c r="AB140" s="121">
        <v>0</v>
      </c>
      <c r="AC140" s="122">
        <v>0</v>
      </c>
      <c r="AD140" s="121">
        <v>0</v>
      </c>
      <c r="AE140" s="121">
        <v>0</v>
      </c>
      <c r="AF140" s="121">
        <v>0</v>
      </c>
      <c r="AG140" s="121">
        <v>0</v>
      </c>
      <c r="AH140" s="121">
        <v>0</v>
      </c>
      <c r="AI140" s="123">
        <f t="shared" si="118"/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</row>
    <row r="141" spans="1:71" ht="15">
      <c r="A141" s="27" t="s">
        <v>16</v>
      </c>
      <c r="B141" s="42">
        <v>13.444698591189285</v>
      </c>
      <c r="C141" s="42">
        <v>167.23525730767645</v>
      </c>
      <c r="D141" s="42">
        <v>17.052045300912038</v>
      </c>
      <c r="E141" s="42">
        <v>0</v>
      </c>
      <c r="F141" s="411"/>
      <c r="G141" s="42">
        <v>0</v>
      </c>
      <c r="H141" s="43">
        <v>0</v>
      </c>
      <c r="I141" s="38">
        <f t="shared" si="116"/>
        <v>197.73200119977776</v>
      </c>
      <c r="K141" s="75" t="s">
        <v>16</v>
      </c>
      <c r="L141" s="42">
        <v>13.444698591189285</v>
      </c>
      <c r="M141" s="42">
        <v>167.23525730767645</v>
      </c>
      <c r="N141" s="42">
        <v>17.052045300912038</v>
      </c>
      <c r="O141" s="42">
        <v>0</v>
      </c>
      <c r="P141" s="42">
        <v>0</v>
      </c>
      <c r="Q141" s="42">
        <v>0</v>
      </c>
      <c r="R141" s="85">
        <v>0</v>
      </c>
      <c r="S141" s="86">
        <f t="shared" si="117"/>
        <v>197.73200119977776</v>
      </c>
      <c r="U141" s="105" t="s">
        <v>16</v>
      </c>
      <c r="V141" s="117">
        <v>13.444698591189285</v>
      </c>
      <c r="W141" s="117">
        <v>0</v>
      </c>
      <c r="X141" s="117">
        <v>0</v>
      </c>
      <c r="Y141" s="117">
        <v>167.23525730767645</v>
      </c>
      <c r="Z141" s="117">
        <v>1.0444717200117628</v>
      </c>
      <c r="AA141" s="117">
        <v>0</v>
      </c>
      <c r="AB141" s="117">
        <v>0</v>
      </c>
      <c r="AC141" s="118">
        <v>16.007573580900274</v>
      </c>
      <c r="AD141" s="119">
        <v>0</v>
      </c>
      <c r="AE141" s="119">
        <v>0</v>
      </c>
      <c r="AF141" s="119">
        <v>0</v>
      </c>
      <c r="AG141" s="119">
        <v>16.007573580900274</v>
      </c>
      <c r="AH141" s="119">
        <v>0</v>
      </c>
      <c r="AI141" s="120">
        <f t="shared" si="118"/>
        <v>197.73200119977776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</row>
    <row r="142" spans="1:71" ht="15">
      <c r="A142" s="26" t="s">
        <v>70</v>
      </c>
      <c r="B142" s="39">
        <v>4.128001927631705</v>
      </c>
      <c r="C142" s="39">
        <v>0.59681955580217416</v>
      </c>
      <c r="D142" s="39">
        <v>2.15849739348453</v>
      </c>
      <c r="E142" s="39">
        <v>0</v>
      </c>
      <c r="F142" s="411"/>
      <c r="G142" s="39">
        <v>0</v>
      </c>
      <c r="H142" s="40">
        <v>0</v>
      </c>
      <c r="I142" s="41">
        <f t="shared" si="116"/>
        <v>6.883318876918409</v>
      </c>
      <c r="K142" s="74" t="s">
        <v>70</v>
      </c>
      <c r="L142" s="87">
        <v>4.128001927631705</v>
      </c>
      <c r="M142" s="87">
        <v>0.59681955580217416</v>
      </c>
      <c r="N142" s="87">
        <v>2.15849739348453</v>
      </c>
      <c r="O142" s="87">
        <v>0</v>
      </c>
      <c r="P142" s="87">
        <v>0</v>
      </c>
      <c r="Q142" s="87">
        <v>0</v>
      </c>
      <c r="R142" s="88">
        <v>0</v>
      </c>
      <c r="S142" s="89">
        <f t="shared" si="117"/>
        <v>6.883318876918409</v>
      </c>
      <c r="U142" s="104" t="s">
        <v>57</v>
      </c>
      <c r="V142" s="121">
        <v>4.128001927631705</v>
      </c>
      <c r="W142" s="121">
        <v>0</v>
      </c>
      <c r="X142" s="121">
        <v>0</v>
      </c>
      <c r="Y142" s="121">
        <v>0.59681955580217416</v>
      </c>
      <c r="Z142" s="121">
        <v>0.8289160497252418</v>
      </c>
      <c r="AA142" s="121">
        <v>0</v>
      </c>
      <c r="AB142" s="121">
        <v>0</v>
      </c>
      <c r="AC142" s="122">
        <v>1.329581343759288</v>
      </c>
      <c r="AD142" s="121">
        <v>0</v>
      </c>
      <c r="AE142" s="121">
        <v>0</v>
      </c>
      <c r="AF142" s="121">
        <v>0</v>
      </c>
      <c r="AG142" s="121">
        <v>1.329581343759288</v>
      </c>
      <c r="AH142" s="121">
        <v>0</v>
      </c>
      <c r="AI142" s="123">
        <f t="shared" si="118"/>
        <v>6.883318876918409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</row>
    <row r="143" spans="1:71" ht="15">
      <c r="A143" s="27" t="s">
        <v>58</v>
      </c>
      <c r="B143" s="42">
        <v>0</v>
      </c>
      <c r="C143" s="42">
        <v>0</v>
      </c>
      <c r="D143" s="42">
        <v>0</v>
      </c>
      <c r="E143" s="42">
        <v>0</v>
      </c>
      <c r="F143" s="411"/>
      <c r="G143" s="42">
        <v>0</v>
      </c>
      <c r="H143" s="43">
        <v>0</v>
      </c>
      <c r="I143" s="38">
        <f t="shared" si="116"/>
        <v>0</v>
      </c>
      <c r="K143" s="75" t="s">
        <v>58</v>
      </c>
      <c r="L143" s="42">
        <v>0</v>
      </c>
      <c r="M143" s="42">
        <v>0</v>
      </c>
      <c r="N143" s="42">
        <v>0</v>
      </c>
      <c r="O143" s="42">
        <v>0</v>
      </c>
      <c r="P143" s="42">
        <v>30.020243313638595</v>
      </c>
      <c r="Q143" s="42">
        <v>0</v>
      </c>
      <c r="R143" s="85">
        <v>0</v>
      </c>
      <c r="S143" s="86">
        <f t="shared" si="117"/>
        <v>30.020243313638595</v>
      </c>
      <c r="U143" s="105" t="s">
        <v>58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v>30.020243313638595</v>
      </c>
      <c r="AC143" s="118">
        <v>0</v>
      </c>
      <c r="AD143" s="117">
        <v>0</v>
      </c>
      <c r="AE143" s="117">
        <v>0</v>
      </c>
      <c r="AF143" s="117">
        <v>0</v>
      </c>
      <c r="AG143" s="117">
        <v>0</v>
      </c>
      <c r="AH143" s="117">
        <v>0</v>
      </c>
      <c r="AI143" s="120">
        <f t="shared" si="118"/>
        <v>30.020243313638595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</row>
    <row r="144" spans="1:71" ht="15">
      <c r="A144" s="26" t="s">
        <v>12</v>
      </c>
      <c r="B144" s="39">
        <v>0</v>
      </c>
      <c r="C144" s="39">
        <v>0</v>
      </c>
      <c r="D144" s="39">
        <v>0</v>
      </c>
      <c r="E144" s="39">
        <v>0</v>
      </c>
      <c r="F144" s="411"/>
      <c r="G144" s="39">
        <v>0</v>
      </c>
      <c r="H144" s="40">
        <v>0</v>
      </c>
      <c r="I144" s="41">
        <f t="shared" si="116"/>
        <v>0</v>
      </c>
      <c r="K144" s="74" t="s">
        <v>12</v>
      </c>
      <c r="L144" s="87">
        <v>0</v>
      </c>
      <c r="M144" s="87">
        <v>0</v>
      </c>
      <c r="N144" s="87">
        <v>0</v>
      </c>
      <c r="O144" s="87">
        <v>0</v>
      </c>
      <c r="P144" s="87">
        <v>3.324570814205527</v>
      </c>
      <c r="Q144" s="87">
        <v>0</v>
      </c>
      <c r="R144" s="88">
        <v>0</v>
      </c>
      <c r="S144" s="89">
        <f t="shared" si="117"/>
        <v>3.324570814205527</v>
      </c>
      <c r="U144" s="104" t="s">
        <v>12</v>
      </c>
      <c r="V144" s="121">
        <v>0</v>
      </c>
      <c r="W144" s="121">
        <v>0</v>
      </c>
      <c r="X144" s="121">
        <v>0</v>
      </c>
      <c r="Y144" s="121">
        <v>0</v>
      </c>
      <c r="Z144" s="121">
        <v>0</v>
      </c>
      <c r="AA144" s="121">
        <v>0</v>
      </c>
      <c r="AB144" s="121">
        <v>3.324570814205527</v>
      </c>
      <c r="AC144" s="122">
        <v>0</v>
      </c>
      <c r="AD144" s="121">
        <v>0</v>
      </c>
      <c r="AE144" s="121">
        <v>0</v>
      </c>
      <c r="AF144" s="121">
        <v>0</v>
      </c>
      <c r="AG144" s="121">
        <v>0</v>
      </c>
      <c r="AH144" s="121">
        <v>0</v>
      </c>
      <c r="AI144" s="123">
        <f t="shared" si="118"/>
        <v>3.324570814205527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</row>
    <row r="145" spans="1:71" ht="15">
      <c r="A145" s="27" t="s">
        <v>59</v>
      </c>
      <c r="B145" s="42">
        <v>0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116"/>
        <v>0</v>
      </c>
      <c r="K145" s="75" t="s">
        <v>59</v>
      </c>
      <c r="L145" s="42">
        <v>0</v>
      </c>
      <c r="M145" s="42">
        <v>0</v>
      </c>
      <c r="N145" s="42">
        <v>0</v>
      </c>
      <c r="O145" s="42">
        <v>0</v>
      </c>
      <c r="P145" s="42">
        <v>0</v>
      </c>
      <c r="Q145" s="42">
        <v>0</v>
      </c>
      <c r="R145" s="85">
        <v>0</v>
      </c>
      <c r="S145" s="86">
        <f t="shared" si="117"/>
        <v>0</v>
      </c>
      <c r="U145" s="105" t="s">
        <v>59</v>
      </c>
      <c r="V145" s="117">
        <v>0</v>
      </c>
      <c r="W145" s="117">
        <v>0</v>
      </c>
      <c r="X145" s="117">
        <v>0</v>
      </c>
      <c r="Y145" s="117">
        <v>0</v>
      </c>
      <c r="Z145" s="117">
        <v>0</v>
      </c>
      <c r="AA145" s="117">
        <v>0</v>
      </c>
      <c r="AB145" s="117">
        <v>0</v>
      </c>
      <c r="AC145" s="118">
        <v>0</v>
      </c>
      <c r="AD145" s="117">
        <v>0</v>
      </c>
      <c r="AE145" s="117">
        <v>0</v>
      </c>
      <c r="AF145" s="117">
        <v>0</v>
      </c>
      <c r="AG145" s="117">
        <v>0</v>
      </c>
      <c r="AH145" s="117">
        <v>0</v>
      </c>
      <c r="AI145" s="120">
        <f t="shared" si="118"/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</row>
    <row r="146" spans="1:71" ht="15">
      <c r="A146" s="26" t="s">
        <v>17</v>
      </c>
      <c r="B146" s="39">
        <v>0</v>
      </c>
      <c r="C146" s="39">
        <v>0</v>
      </c>
      <c r="D146" s="39">
        <v>5.3865245563899862</v>
      </c>
      <c r="E146" s="39">
        <v>0</v>
      </c>
      <c r="F146" s="411"/>
      <c r="G146" s="39">
        <v>0</v>
      </c>
      <c r="H146" s="40">
        <v>0</v>
      </c>
      <c r="I146" s="41">
        <f t="shared" si="116"/>
        <v>5.3865245563899862</v>
      </c>
      <c r="K146" s="74" t="s">
        <v>17</v>
      </c>
      <c r="L146" s="87">
        <v>0</v>
      </c>
      <c r="M146" s="87">
        <v>0</v>
      </c>
      <c r="N146" s="87">
        <v>5.3865245563899862</v>
      </c>
      <c r="O146" s="87">
        <v>0</v>
      </c>
      <c r="P146" s="87">
        <v>0</v>
      </c>
      <c r="Q146" s="87">
        <v>0</v>
      </c>
      <c r="R146" s="88">
        <v>0</v>
      </c>
      <c r="S146" s="89">
        <f t="shared" si="117"/>
        <v>5.3865245563899862</v>
      </c>
      <c r="U146" s="104" t="s">
        <v>17</v>
      </c>
      <c r="V146" s="121">
        <v>0</v>
      </c>
      <c r="W146" s="121">
        <v>0</v>
      </c>
      <c r="X146" s="121">
        <v>0</v>
      </c>
      <c r="Y146" s="121">
        <v>0</v>
      </c>
      <c r="Z146" s="121">
        <v>5.3865245563899862</v>
      </c>
      <c r="AA146" s="121">
        <v>0</v>
      </c>
      <c r="AB146" s="121">
        <v>0</v>
      </c>
      <c r="AC146" s="122">
        <v>0</v>
      </c>
      <c r="AD146" s="121">
        <v>0</v>
      </c>
      <c r="AE146" s="121">
        <v>0</v>
      </c>
      <c r="AF146" s="121">
        <v>0</v>
      </c>
      <c r="AG146" s="121">
        <v>0</v>
      </c>
      <c r="AH146" s="121">
        <v>0</v>
      </c>
      <c r="AI146" s="123">
        <f t="shared" si="118"/>
        <v>5.3865245563899862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</row>
    <row r="147" spans="1:71" ht="15">
      <c r="A147" s="27" t="s">
        <v>139</v>
      </c>
      <c r="B147" s="42">
        <v>56.109862780886878</v>
      </c>
      <c r="C147" s="42">
        <v>227.555590043618</v>
      </c>
      <c r="D147" s="42">
        <v>51.071622553910537</v>
      </c>
      <c r="E147" s="42">
        <v>0</v>
      </c>
      <c r="F147" s="411"/>
      <c r="G147" s="42">
        <v>0</v>
      </c>
      <c r="H147" s="43">
        <v>0</v>
      </c>
      <c r="I147" s="38">
        <f t="shared" si="116"/>
        <v>334.7370753784154</v>
      </c>
      <c r="K147" s="75" t="s">
        <v>139</v>
      </c>
      <c r="L147" s="42">
        <v>56.109862780886878</v>
      </c>
      <c r="M147" s="42">
        <v>227.555590043618</v>
      </c>
      <c r="N147" s="42">
        <v>51.071622553910537</v>
      </c>
      <c r="O147" s="42">
        <v>0</v>
      </c>
      <c r="P147" s="42">
        <v>5.9185701992957758E-2</v>
      </c>
      <c r="Q147" s="42">
        <v>0</v>
      </c>
      <c r="R147" s="85">
        <v>0</v>
      </c>
      <c r="S147" s="86">
        <f t="shared" si="117"/>
        <v>334.79626108040833</v>
      </c>
      <c r="U147" s="105" t="s">
        <v>139</v>
      </c>
      <c r="V147" s="117">
        <v>55.124304645921413</v>
      </c>
      <c r="W147" s="117">
        <v>0</v>
      </c>
      <c r="X147" s="117">
        <v>0</v>
      </c>
      <c r="Y147" s="117">
        <v>227.555590043618</v>
      </c>
      <c r="Z147" s="117">
        <v>51.071622553910537</v>
      </c>
      <c r="AA147" s="117">
        <v>0</v>
      </c>
      <c r="AB147" s="117">
        <v>5.9185701992957758E-2</v>
      </c>
      <c r="AC147" s="118">
        <v>0.98555813496546785</v>
      </c>
      <c r="AD147" s="117">
        <v>0.98555813496546785</v>
      </c>
      <c r="AE147" s="117">
        <v>0</v>
      </c>
      <c r="AF147" s="117">
        <v>0</v>
      </c>
      <c r="AG147" s="117">
        <v>0</v>
      </c>
      <c r="AH147" s="117">
        <v>0</v>
      </c>
      <c r="AI147" s="120">
        <f t="shared" si="118"/>
        <v>334.79626108040833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</row>
    <row r="148" spans="1:71" ht="15">
      <c r="A148" s="26" t="s">
        <v>25</v>
      </c>
      <c r="B148" s="39">
        <v>133.23231654918715</v>
      </c>
      <c r="C148" s="39">
        <v>5.6321847407120949</v>
      </c>
      <c r="D148" s="39">
        <v>1.8058245785716607</v>
      </c>
      <c r="E148" s="39">
        <v>265.96727420698613</v>
      </c>
      <c r="F148" s="411"/>
      <c r="G148" s="39">
        <v>49.987891078656126</v>
      </c>
      <c r="H148" s="40">
        <v>0</v>
      </c>
      <c r="I148" s="41">
        <f t="shared" si="116"/>
        <v>456.62549115411315</v>
      </c>
      <c r="K148" s="74" t="s">
        <v>25</v>
      </c>
      <c r="L148" s="87">
        <v>133.23231654918715</v>
      </c>
      <c r="M148" s="87">
        <v>5.6321847407120949</v>
      </c>
      <c r="N148" s="87">
        <v>1.8058245785716607</v>
      </c>
      <c r="O148" s="87">
        <v>265.96727420698613</v>
      </c>
      <c r="P148" s="87">
        <v>5.5329707012637739</v>
      </c>
      <c r="Q148" s="87">
        <v>49.987891078656126</v>
      </c>
      <c r="R148" s="88">
        <v>0</v>
      </c>
      <c r="S148" s="89">
        <f t="shared" si="117"/>
        <v>462.15846185537691</v>
      </c>
      <c r="U148" s="104" t="s">
        <v>25</v>
      </c>
      <c r="V148" s="121">
        <v>3.7262190666963177</v>
      </c>
      <c r="W148" s="121">
        <v>92.219527217484909</v>
      </c>
      <c r="X148" s="121">
        <v>49.987891078656126</v>
      </c>
      <c r="Y148" s="121">
        <v>5.6321847407120949</v>
      </c>
      <c r="Z148" s="121">
        <v>1.7863568008801334</v>
      </c>
      <c r="AA148" s="121">
        <v>151.83375899275822</v>
      </c>
      <c r="AB148" s="121">
        <v>5.5329707012637739</v>
      </c>
      <c r="AC148" s="122">
        <v>151.43955325692536</v>
      </c>
      <c r="AD148" s="121">
        <v>37.286570265005921</v>
      </c>
      <c r="AE148" s="121">
        <v>114.1335152142279</v>
      </c>
      <c r="AF148" s="121">
        <v>0</v>
      </c>
      <c r="AG148" s="121">
        <v>1.9467777691527251E-2</v>
      </c>
      <c r="AH148" s="121">
        <v>0</v>
      </c>
      <c r="AI148" s="123">
        <f t="shared" si="118"/>
        <v>462.15846185537691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</row>
    <row r="149" spans="1:71" ht="15">
      <c r="A149" s="27" t="s">
        <v>24</v>
      </c>
      <c r="B149" s="42">
        <v>130.04305085927535</v>
      </c>
      <c r="C149" s="42">
        <v>0</v>
      </c>
      <c r="D149" s="42">
        <v>0</v>
      </c>
      <c r="E149" s="42">
        <v>0</v>
      </c>
      <c r="F149" s="411"/>
      <c r="G149" s="42">
        <v>0</v>
      </c>
      <c r="H149" s="43">
        <v>0</v>
      </c>
      <c r="I149" s="38">
        <f t="shared" si="116"/>
        <v>130.04305085927535</v>
      </c>
      <c r="K149" s="75" t="s">
        <v>24</v>
      </c>
      <c r="L149" s="42">
        <v>130.04305085927535</v>
      </c>
      <c r="M149" s="42">
        <v>0</v>
      </c>
      <c r="N149" s="42">
        <v>0</v>
      </c>
      <c r="O149" s="42">
        <v>0</v>
      </c>
      <c r="P149" s="42">
        <v>0</v>
      </c>
      <c r="Q149" s="42">
        <v>0</v>
      </c>
      <c r="R149" s="85">
        <v>0</v>
      </c>
      <c r="S149" s="86">
        <f t="shared" si="117"/>
        <v>130.04305085927535</v>
      </c>
      <c r="U149" s="105" t="s">
        <v>24</v>
      </c>
      <c r="V149" s="117">
        <v>26.008610171855072</v>
      </c>
      <c r="W149" s="117">
        <v>0</v>
      </c>
      <c r="X149" s="117">
        <v>0</v>
      </c>
      <c r="Y149" s="117">
        <v>0</v>
      </c>
      <c r="Z149" s="117">
        <v>0</v>
      </c>
      <c r="AA149" s="117">
        <v>0</v>
      </c>
      <c r="AB149" s="117">
        <v>0</v>
      </c>
      <c r="AC149" s="118">
        <v>104.03444068742029</v>
      </c>
      <c r="AD149" s="117">
        <v>104.03444068742029</v>
      </c>
      <c r="AE149" s="117">
        <v>0</v>
      </c>
      <c r="AF149" s="117">
        <v>0</v>
      </c>
      <c r="AG149" s="117">
        <v>0</v>
      </c>
      <c r="AH149" s="117">
        <v>0</v>
      </c>
      <c r="AI149" s="120">
        <f t="shared" si="118"/>
        <v>130.04305085927535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</row>
    <row r="150" spans="1:71" ht="15">
      <c r="A150" s="26" t="s">
        <v>60</v>
      </c>
      <c r="B150" s="39">
        <v>0.40243091817183663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116"/>
        <v>0.40243091817183663</v>
      </c>
      <c r="K150" s="74" t="s">
        <v>60</v>
      </c>
      <c r="L150" s="87">
        <v>0.40243091817183663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  <c r="R150" s="88">
        <v>0</v>
      </c>
      <c r="S150" s="89">
        <f t="shared" si="117"/>
        <v>0.40243091817183663</v>
      </c>
      <c r="U150" s="104" t="s">
        <v>60</v>
      </c>
      <c r="V150" s="121">
        <v>0.40243091817183663</v>
      </c>
      <c r="W150" s="121">
        <v>0</v>
      </c>
      <c r="X150" s="121">
        <v>0</v>
      </c>
      <c r="Y150" s="121">
        <v>0</v>
      </c>
      <c r="Z150" s="121">
        <v>0</v>
      </c>
      <c r="AA150" s="121">
        <v>0</v>
      </c>
      <c r="AB150" s="121">
        <v>0</v>
      </c>
      <c r="AC150" s="122">
        <v>0</v>
      </c>
      <c r="AD150" s="121">
        <v>0</v>
      </c>
      <c r="AE150" s="121">
        <v>0</v>
      </c>
      <c r="AF150" s="121">
        <v>0</v>
      </c>
      <c r="AG150" s="121">
        <v>0</v>
      </c>
      <c r="AH150" s="121">
        <v>0</v>
      </c>
      <c r="AI150" s="123">
        <f t="shared" si="118"/>
        <v>0.40243091817183663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</row>
    <row r="151" spans="1:71" ht="15">
      <c r="A151" s="27" t="s">
        <v>22</v>
      </c>
      <c r="B151" s="42">
        <v>0</v>
      </c>
      <c r="C151" s="42">
        <v>196.42122942651997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116"/>
        <v>196.42122942651997</v>
      </c>
      <c r="K151" s="75" t="s">
        <v>22</v>
      </c>
      <c r="L151" s="42">
        <v>0</v>
      </c>
      <c r="M151" s="42">
        <v>196.42122942651997</v>
      </c>
      <c r="N151" s="42">
        <v>0</v>
      </c>
      <c r="O151" s="42">
        <v>0</v>
      </c>
      <c r="P151" s="42">
        <v>1.2336685558361344</v>
      </c>
      <c r="Q151" s="42">
        <v>0</v>
      </c>
      <c r="R151" s="85">
        <v>0</v>
      </c>
      <c r="S151" s="86">
        <f t="shared" si="117"/>
        <v>197.65489798235612</v>
      </c>
      <c r="U151" s="105" t="s">
        <v>22</v>
      </c>
      <c r="V151" s="117">
        <v>0</v>
      </c>
      <c r="W151" s="117">
        <v>0</v>
      </c>
      <c r="X151" s="117">
        <v>0</v>
      </c>
      <c r="Y151" s="117">
        <v>196.42122942651997</v>
      </c>
      <c r="Z151" s="117">
        <v>0</v>
      </c>
      <c r="AA151" s="117">
        <v>0</v>
      </c>
      <c r="AB151" s="117">
        <v>1.2336685558361344</v>
      </c>
      <c r="AC151" s="118">
        <v>0</v>
      </c>
      <c r="AD151" s="117">
        <v>0</v>
      </c>
      <c r="AE151" s="117">
        <v>0</v>
      </c>
      <c r="AF151" s="117">
        <v>0</v>
      </c>
      <c r="AG151" s="117">
        <v>0</v>
      </c>
      <c r="AH151" s="117">
        <v>0</v>
      </c>
      <c r="AI151" s="120">
        <f t="shared" si="118"/>
        <v>197.65489798235612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</row>
    <row r="152" spans="1:71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116"/>
        <v>0</v>
      </c>
      <c r="K152" s="74" t="s">
        <v>21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  <c r="R152" s="88">
        <v>0</v>
      </c>
      <c r="S152" s="89">
        <f t="shared" si="117"/>
        <v>0</v>
      </c>
      <c r="U152" s="104" t="s">
        <v>61</v>
      </c>
      <c r="V152" s="121">
        <v>0</v>
      </c>
      <c r="W152" s="121">
        <v>0</v>
      </c>
      <c r="X152" s="121">
        <v>0</v>
      </c>
      <c r="Y152" s="121">
        <v>0</v>
      </c>
      <c r="Z152" s="121">
        <v>0</v>
      </c>
      <c r="AA152" s="121">
        <v>0</v>
      </c>
      <c r="AB152" s="121">
        <v>0</v>
      </c>
      <c r="AC152" s="122">
        <v>0</v>
      </c>
      <c r="AD152" s="121">
        <v>0</v>
      </c>
      <c r="AE152" s="121">
        <v>0</v>
      </c>
      <c r="AF152" s="121">
        <v>0</v>
      </c>
      <c r="AG152" s="121">
        <v>0</v>
      </c>
      <c r="AH152" s="121">
        <v>0</v>
      </c>
      <c r="AI152" s="123">
        <f t="shared" si="118"/>
        <v>0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</row>
    <row r="153" spans="1:71" ht="15">
      <c r="A153" s="28" t="s">
        <v>64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116"/>
        <v>0</v>
      </c>
      <c r="K153" s="76" t="s">
        <v>64</v>
      </c>
      <c r="L153" s="42">
        <v>0</v>
      </c>
      <c r="M153" s="42">
        <v>0</v>
      </c>
      <c r="N153" s="42">
        <v>0</v>
      </c>
      <c r="O153" s="42">
        <v>0</v>
      </c>
      <c r="P153" s="42">
        <v>0</v>
      </c>
      <c r="Q153" s="42">
        <v>0</v>
      </c>
      <c r="R153" s="85">
        <v>0</v>
      </c>
      <c r="S153" s="86">
        <f t="shared" si="117"/>
        <v>0</v>
      </c>
      <c r="U153" s="106" t="s">
        <v>62</v>
      </c>
      <c r="V153" s="117">
        <v>0</v>
      </c>
      <c r="W153" s="117">
        <v>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8">
        <v>0</v>
      </c>
      <c r="AD153" s="119">
        <v>0</v>
      </c>
      <c r="AE153" s="119">
        <v>0</v>
      </c>
      <c r="AF153" s="119">
        <v>0</v>
      </c>
      <c r="AG153" s="119">
        <v>0</v>
      </c>
      <c r="AH153" s="119">
        <v>0</v>
      </c>
      <c r="AI153" s="120">
        <f t="shared" si="118"/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</row>
    <row r="154" spans="1:71">
      <c r="A154" s="56" t="s">
        <v>23</v>
      </c>
      <c r="B154" s="60">
        <v>0</v>
      </c>
      <c r="C154" s="60">
        <v>0</v>
      </c>
      <c r="D154" s="60">
        <v>0</v>
      </c>
      <c r="E154" s="60">
        <v>0</v>
      </c>
      <c r="F154" s="411"/>
      <c r="G154" s="60">
        <v>0</v>
      </c>
      <c r="H154" s="61">
        <v>0</v>
      </c>
      <c r="I154" s="62">
        <f t="shared" si="116"/>
        <v>0</v>
      </c>
      <c r="K154" s="77" t="s">
        <v>23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1">
        <v>0</v>
      </c>
      <c r="S154" s="92">
        <f t="shared" si="117"/>
        <v>0</v>
      </c>
      <c r="U154" s="107" t="s">
        <v>66</v>
      </c>
      <c r="V154" s="124">
        <v>0</v>
      </c>
      <c r="W154" s="124">
        <v>0</v>
      </c>
      <c r="X154" s="124">
        <v>0</v>
      </c>
      <c r="Y154" s="124">
        <v>0</v>
      </c>
      <c r="Z154" s="124">
        <v>0</v>
      </c>
      <c r="AA154" s="124">
        <v>0</v>
      </c>
      <c r="AB154" s="124">
        <v>0</v>
      </c>
      <c r="AC154" s="124">
        <v>0</v>
      </c>
      <c r="AD154" s="124">
        <v>0</v>
      </c>
      <c r="AE154" s="124">
        <v>0</v>
      </c>
      <c r="AF154" s="124">
        <v>0</v>
      </c>
      <c r="AG154" s="124">
        <v>0</v>
      </c>
      <c r="AH154" s="125">
        <v>0</v>
      </c>
      <c r="AI154" s="126">
        <f t="shared" si="118"/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</row>
    <row r="155" spans="1:71">
      <c r="A155" s="57" t="s">
        <v>19</v>
      </c>
      <c r="B155" s="63">
        <v>0</v>
      </c>
      <c r="C155" s="63">
        <v>0</v>
      </c>
      <c r="D155" s="63">
        <v>0</v>
      </c>
      <c r="E155" s="63">
        <v>0</v>
      </c>
      <c r="F155" s="411"/>
      <c r="G155" s="63">
        <v>0</v>
      </c>
      <c r="H155" s="64">
        <v>0</v>
      </c>
      <c r="I155" s="65">
        <f t="shared" si="116"/>
        <v>0</v>
      </c>
      <c r="K155" s="78" t="s">
        <v>19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93">
        <v>0</v>
      </c>
      <c r="S155" s="94">
        <f t="shared" si="117"/>
        <v>0</v>
      </c>
      <c r="U155" s="108" t="s">
        <v>19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8">
        <v>0</v>
      </c>
      <c r="AE155" s="128">
        <v>0</v>
      </c>
      <c r="AF155" s="128">
        <v>0</v>
      </c>
      <c r="AG155" s="128">
        <v>0</v>
      </c>
      <c r="AH155" s="128">
        <v>0</v>
      </c>
      <c r="AI155" s="129">
        <f t="shared" si="118"/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</row>
    <row r="156" spans="1:71">
      <c r="A156" s="56" t="s">
        <v>20</v>
      </c>
      <c r="B156" s="60">
        <v>0</v>
      </c>
      <c r="C156" s="60">
        <v>0</v>
      </c>
      <c r="D156" s="60">
        <v>0</v>
      </c>
      <c r="E156" s="60">
        <v>0</v>
      </c>
      <c r="F156" s="411"/>
      <c r="G156" s="60">
        <v>0</v>
      </c>
      <c r="H156" s="61">
        <v>0</v>
      </c>
      <c r="I156" s="62">
        <f t="shared" si="116"/>
        <v>0</v>
      </c>
      <c r="K156" s="77" t="s">
        <v>20</v>
      </c>
      <c r="L156" s="90">
        <v>0</v>
      </c>
      <c r="M156" s="90">
        <v>0</v>
      </c>
      <c r="N156" s="90">
        <v>0</v>
      </c>
      <c r="O156" s="90">
        <v>0</v>
      </c>
      <c r="P156" s="90">
        <v>0</v>
      </c>
      <c r="Q156" s="90">
        <v>0</v>
      </c>
      <c r="R156" s="91">
        <v>0</v>
      </c>
      <c r="S156" s="92">
        <f t="shared" si="117"/>
        <v>0</v>
      </c>
      <c r="U156" s="107" t="s">
        <v>20</v>
      </c>
      <c r="V156" s="124">
        <v>0</v>
      </c>
      <c r="W156" s="124">
        <v>0</v>
      </c>
      <c r="X156" s="124">
        <v>0</v>
      </c>
      <c r="Y156" s="124">
        <v>0</v>
      </c>
      <c r="Z156" s="124">
        <v>0</v>
      </c>
      <c r="AA156" s="124">
        <v>0</v>
      </c>
      <c r="AB156" s="124">
        <v>0</v>
      </c>
      <c r="AC156" s="124">
        <v>0</v>
      </c>
      <c r="AD156" s="124">
        <v>0</v>
      </c>
      <c r="AE156" s="124">
        <v>0</v>
      </c>
      <c r="AF156" s="124">
        <v>0</v>
      </c>
      <c r="AG156" s="124">
        <v>0</v>
      </c>
      <c r="AH156" s="125">
        <v>0</v>
      </c>
      <c r="AI156" s="126">
        <f t="shared" si="118"/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</row>
    <row r="157" spans="1:71" ht="15" thickBot="1">
      <c r="A157" s="58" t="s">
        <v>11</v>
      </c>
      <c r="B157" s="52">
        <v>0</v>
      </c>
      <c r="C157" s="52">
        <v>0</v>
      </c>
      <c r="D157" s="52">
        <v>0</v>
      </c>
      <c r="E157" s="52">
        <v>0</v>
      </c>
      <c r="F157" s="412"/>
      <c r="G157" s="52">
        <v>0</v>
      </c>
      <c r="H157" s="66">
        <v>0</v>
      </c>
      <c r="I157" s="67">
        <f t="shared" si="116"/>
        <v>0</v>
      </c>
      <c r="K157" s="79" t="s">
        <v>11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95">
        <v>0</v>
      </c>
      <c r="S157" s="96">
        <f t="shared" si="117"/>
        <v>0</v>
      </c>
      <c r="U157" s="108" t="s">
        <v>11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8">
        <v>0</v>
      </c>
      <c r="AE157" s="128">
        <v>0</v>
      </c>
      <c r="AF157" s="128">
        <v>0</v>
      </c>
      <c r="AG157" s="128">
        <v>0</v>
      </c>
      <c r="AH157" s="128">
        <v>0</v>
      </c>
      <c r="AI157" s="129">
        <f t="shared" si="118"/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</row>
    <row r="158" spans="1:71" ht="15">
      <c r="A158" s="33" t="s">
        <v>26</v>
      </c>
      <c r="B158" s="68">
        <f>SUM(B137:B153)</f>
        <v>337.36036162634218</v>
      </c>
      <c r="C158" s="68">
        <f t="shared" ref="C158:I158" si="119">SUM(C137:C153)</f>
        <v>597.44108107432862</v>
      </c>
      <c r="D158" s="68">
        <f t="shared" si="119"/>
        <v>77.474514383268755</v>
      </c>
      <c r="E158" s="68">
        <f t="shared" si="119"/>
        <v>265.96727420698613</v>
      </c>
      <c r="F158" s="68">
        <f t="shared" si="119"/>
        <v>0</v>
      </c>
      <c r="G158" s="68">
        <f t="shared" si="119"/>
        <v>49.987891078656126</v>
      </c>
      <c r="H158" s="69">
        <f t="shared" si="119"/>
        <v>0</v>
      </c>
      <c r="I158" s="38">
        <f t="shared" si="119"/>
        <v>1328.231122369582</v>
      </c>
      <c r="K158" s="80" t="s">
        <v>26</v>
      </c>
      <c r="L158" s="68">
        <f>SUM(L137:L153)</f>
        <v>337.36036162634218</v>
      </c>
      <c r="M158" s="68">
        <f t="shared" ref="M158:S158" si="120">SUM(M137:M153)</f>
        <v>597.44108107432862</v>
      </c>
      <c r="N158" s="68">
        <f t="shared" si="120"/>
        <v>77.474514383268755</v>
      </c>
      <c r="O158" s="68">
        <f t="shared" si="120"/>
        <v>265.96727420698613</v>
      </c>
      <c r="P158" s="68">
        <f t="shared" si="120"/>
        <v>40.170639086936987</v>
      </c>
      <c r="Q158" s="68">
        <f t="shared" si="120"/>
        <v>49.987891078656126</v>
      </c>
      <c r="R158" s="69">
        <f t="shared" si="120"/>
        <v>0</v>
      </c>
      <c r="S158" s="97">
        <f t="shared" si="120"/>
        <v>1368.4017614565187</v>
      </c>
      <c r="T158" s="1" t="str">
        <f>IF(ABS(S158-AI158)&gt;0.01,S158-AI158,"")</f>
        <v/>
      </c>
      <c r="U158" s="109" t="s">
        <v>63</v>
      </c>
      <c r="V158" s="130">
        <f>SUM(V137:V153)</f>
        <v>102.83426532146562</v>
      </c>
      <c r="W158" s="130">
        <f t="shared" ref="W158:AH158" si="121">SUM(W137:W153)</f>
        <v>92.219527217484909</v>
      </c>
      <c r="X158" s="130">
        <f t="shared" si="121"/>
        <v>49.987891078656126</v>
      </c>
      <c r="Y158" s="130">
        <f t="shared" si="121"/>
        <v>597.44108107432862</v>
      </c>
      <c r="Z158" s="130">
        <f t="shared" si="121"/>
        <v>60.117891680917658</v>
      </c>
      <c r="AA158" s="130">
        <f t="shared" si="121"/>
        <v>151.83375899275822</v>
      </c>
      <c r="AB158" s="130">
        <f t="shared" si="121"/>
        <v>40.170639086936987</v>
      </c>
      <c r="AC158" s="130">
        <f t="shared" si="121"/>
        <v>273.79670700397065</v>
      </c>
      <c r="AD158" s="131">
        <f t="shared" si="121"/>
        <v>142.30656908739167</v>
      </c>
      <c r="AE158" s="131">
        <f t="shared" si="121"/>
        <v>114.1335152142279</v>
      </c>
      <c r="AF158" s="131">
        <f t="shared" si="121"/>
        <v>0</v>
      </c>
      <c r="AG158" s="131">
        <f t="shared" si="121"/>
        <v>17.356622702351089</v>
      </c>
      <c r="AH158" s="131">
        <f t="shared" si="121"/>
        <v>0</v>
      </c>
      <c r="AI158" s="132">
        <f>SUM(V158:AC158)</f>
        <v>1368.4017614565187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</row>
    <row r="159" spans="1:71" s="9" customFormat="1" ht="15" thickBot="1">
      <c r="A159" s="30" t="s">
        <v>88</v>
      </c>
      <c r="B159" s="47">
        <f>IF($I158=0,"-",B158/$I158)</f>
        <v>0.25399221260866617</v>
      </c>
      <c r="C159" s="47">
        <f t="shared" ref="C159:H159" si="122">IF($I158=0,"-",C158/$I158)</f>
        <v>0.44980204951716973</v>
      </c>
      <c r="D159" s="47">
        <f t="shared" si="122"/>
        <v>5.8329091284243656E-2</v>
      </c>
      <c r="E159" s="47">
        <f t="shared" si="122"/>
        <v>0.20024171224997123</v>
      </c>
      <c r="F159" s="47">
        <f t="shared" si="122"/>
        <v>0</v>
      </c>
      <c r="G159" s="47">
        <f t="shared" si="122"/>
        <v>3.7634934339949105E-2</v>
      </c>
      <c r="H159" s="70">
        <f t="shared" si="122"/>
        <v>0</v>
      </c>
      <c r="I159" s="48">
        <f>SUM(B159:H159)</f>
        <v>1</v>
      </c>
      <c r="J159" s="5"/>
      <c r="K159" s="81" t="s">
        <v>88</v>
      </c>
      <c r="L159" s="98">
        <f>IF($S158=0,"-",L158/$S158)</f>
        <v>0.24653604747428695</v>
      </c>
      <c r="M159" s="98">
        <f t="shared" ref="M159:R159" si="123">IF($S158=0,"-",M158/$S158)</f>
        <v>0.43659771413799986</v>
      </c>
      <c r="N159" s="98">
        <f t="shared" si="123"/>
        <v>5.6616789429447492E-2</v>
      </c>
      <c r="O159" s="98">
        <f t="shared" si="123"/>
        <v>0.19436344040064094</v>
      </c>
      <c r="P159" s="98">
        <f t="shared" si="123"/>
        <v>2.9355880866580877E-2</v>
      </c>
      <c r="Q159" s="98">
        <f t="shared" si="123"/>
        <v>3.6530127691043975E-2</v>
      </c>
      <c r="R159" s="99">
        <f t="shared" si="123"/>
        <v>0</v>
      </c>
      <c r="S159" s="100">
        <f>SUM(L159:R159)</f>
        <v>1</v>
      </c>
      <c r="T159" s="1"/>
      <c r="U159" s="110" t="s">
        <v>88</v>
      </c>
      <c r="V159" s="133">
        <f>+V158/$AI158</f>
        <v>7.514917637347196E-2</v>
      </c>
      <c r="W159" s="133">
        <f t="shared" ref="W159:AH159" si="124">+W158/$AI158</f>
        <v>6.7392143020429174E-2</v>
      </c>
      <c r="X159" s="133">
        <f t="shared" si="124"/>
        <v>3.6530127691043975E-2</v>
      </c>
      <c r="Y159" s="133">
        <f t="shared" si="124"/>
        <v>0.43659771413799986</v>
      </c>
      <c r="Z159" s="133">
        <f t="shared" si="124"/>
        <v>4.3932924799021403E-2</v>
      </c>
      <c r="AA159" s="133">
        <f t="shared" si="124"/>
        <v>0.11095700346888422</v>
      </c>
      <c r="AB159" s="133">
        <f t="shared" si="124"/>
        <v>2.9355880866580877E-2</v>
      </c>
      <c r="AC159" s="133">
        <f t="shared" si="124"/>
        <v>0.20008502964256861</v>
      </c>
      <c r="AD159" s="133">
        <f t="shared" si="124"/>
        <v>0.10399472808038583</v>
      </c>
      <c r="AE159" s="133">
        <f t="shared" si="124"/>
        <v>8.34064369317567E-2</v>
      </c>
      <c r="AF159" s="133">
        <f t="shared" si="124"/>
        <v>0</v>
      </c>
      <c r="AG159" s="133">
        <f t="shared" si="124"/>
        <v>1.2683864630426084E-2</v>
      </c>
      <c r="AH159" s="133">
        <f t="shared" si="124"/>
        <v>0</v>
      </c>
      <c r="AI159" s="134">
        <f>SUM(V159:AC159)</f>
        <v>1.0000000000000002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</row>
    <row r="160" spans="1:71" ht="15" thickBot="1">
      <c r="A160" s="31"/>
      <c r="B160" s="31"/>
      <c r="C160" s="31"/>
      <c r="D160" s="31"/>
      <c r="E160" s="31"/>
      <c r="F160" s="31"/>
      <c r="G160" s="31"/>
      <c r="H160" s="31"/>
      <c r="I160" s="31"/>
      <c r="K160" s="31"/>
      <c r="L160" s="49"/>
      <c r="M160" s="49"/>
      <c r="N160" s="49"/>
      <c r="O160" s="49"/>
      <c r="P160" s="49"/>
      <c r="Q160" s="49"/>
      <c r="R160" s="49"/>
      <c r="S160" s="49"/>
      <c r="U160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</row>
    <row r="161" spans="1:71" ht="30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  <c r="K161" s="415" t="s">
        <v>34</v>
      </c>
      <c r="L161" s="83" t="s">
        <v>0</v>
      </c>
      <c r="M161" s="83" t="s">
        <v>1</v>
      </c>
      <c r="N161" s="83" t="s">
        <v>2</v>
      </c>
      <c r="O161" s="83" t="s">
        <v>3</v>
      </c>
      <c r="P161" s="83" t="s">
        <v>27</v>
      </c>
      <c r="Q161" s="83" t="s">
        <v>4</v>
      </c>
      <c r="R161" s="83" t="s">
        <v>5</v>
      </c>
      <c r="S161" s="84" t="s">
        <v>6</v>
      </c>
      <c r="U161" s="417" t="s">
        <v>34</v>
      </c>
      <c r="V161" s="114" t="s">
        <v>74</v>
      </c>
      <c r="W161" s="114" t="s">
        <v>75</v>
      </c>
      <c r="X161" s="114" t="s">
        <v>4</v>
      </c>
      <c r="Y161" s="114" t="s">
        <v>1</v>
      </c>
      <c r="Z161" s="114" t="s">
        <v>2</v>
      </c>
      <c r="AA161" s="114" t="s">
        <v>3</v>
      </c>
      <c r="AB161" s="114" t="s">
        <v>55</v>
      </c>
      <c r="AC161" s="114" t="s">
        <v>68</v>
      </c>
      <c r="AD161" s="115" t="s">
        <v>76</v>
      </c>
      <c r="AE161" s="115" t="s">
        <v>83</v>
      </c>
      <c r="AF161" s="115" t="s">
        <v>77</v>
      </c>
      <c r="AG161" s="115" t="s">
        <v>84</v>
      </c>
      <c r="AH161" s="115" t="s">
        <v>85</v>
      </c>
      <c r="AI161" s="116" t="s">
        <v>63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</row>
    <row r="162" spans="1:71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  <c r="K162" s="416" t="s">
        <v>34</v>
      </c>
      <c r="L162" s="389" t="s">
        <v>69</v>
      </c>
      <c r="M162" s="390"/>
      <c r="N162" s="390"/>
      <c r="O162" s="390"/>
      <c r="P162" s="390"/>
      <c r="Q162" s="390"/>
      <c r="R162" s="390"/>
      <c r="S162" s="391"/>
      <c r="U162" s="418" t="s">
        <v>34</v>
      </c>
      <c r="V162" s="413" t="s">
        <v>69</v>
      </c>
      <c r="W162" s="413"/>
      <c r="X162" s="413"/>
      <c r="Y162" s="413"/>
      <c r="Z162" s="413"/>
      <c r="AA162" s="413"/>
      <c r="AB162" s="413"/>
      <c r="AC162" s="413"/>
      <c r="AD162" s="413"/>
      <c r="AE162" s="413"/>
      <c r="AF162" s="413"/>
      <c r="AG162" s="413"/>
      <c r="AH162" s="413"/>
      <c r="AI162" s="414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</row>
    <row r="163" spans="1:71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  <c r="K163" s="82" t="s">
        <v>7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101">
        <v>0</v>
      </c>
      <c r="S163" s="102">
        <f>SUM(L163:R163)</f>
        <v>0</v>
      </c>
      <c r="U163" s="103" t="s">
        <v>7</v>
      </c>
      <c r="V163" s="117">
        <v>0</v>
      </c>
      <c r="W163" s="117">
        <v>0</v>
      </c>
      <c r="X163" s="117">
        <v>0</v>
      </c>
      <c r="Y163" s="117">
        <v>0</v>
      </c>
      <c r="Z163" s="117">
        <v>0</v>
      </c>
      <c r="AA163" s="117">
        <v>0</v>
      </c>
      <c r="AB163" s="117">
        <v>0</v>
      </c>
      <c r="AC163" s="118">
        <v>0</v>
      </c>
      <c r="AD163" s="119">
        <v>0</v>
      </c>
      <c r="AE163" s="119">
        <v>0</v>
      </c>
      <c r="AF163" s="119">
        <v>0</v>
      </c>
      <c r="AG163" s="119">
        <v>0</v>
      </c>
      <c r="AH163" s="119">
        <v>0</v>
      </c>
      <c r="AI163" s="120">
        <f>SUM(V163:AC163)</f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</row>
    <row r="164" spans="1:71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3" si="125">SUM(B164:H164)</f>
        <v>0</v>
      </c>
      <c r="K164" s="74" t="s">
        <v>8</v>
      </c>
      <c r="L164" s="87">
        <v>0</v>
      </c>
      <c r="M164" s="87">
        <v>0</v>
      </c>
      <c r="N164" s="87">
        <v>0</v>
      </c>
      <c r="O164" s="87">
        <v>0</v>
      </c>
      <c r="P164" s="87">
        <v>0</v>
      </c>
      <c r="Q164" s="87">
        <v>0</v>
      </c>
      <c r="R164" s="88">
        <v>0</v>
      </c>
      <c r="S164" s="89">
        <f t="shared" ref="S164:S183" si="126">SUM(L164:R164)</f>
        <v>0</v>
      </c>
      <c r="U164" s="104" t="s">
        <v>8</v>
      </c>
      <c r="V164" s="121">
        <v>0</v>
      </c>
      <c r="W164" s="121">
        <v>0</v>
      </c>
      <c r="X164" s="121">
        <v>0</v>
      </c>
      <c r="Y164" s="121">
        <v>0</v>
      </c>
      <c r="Z164" s="121">
        <v>0</v>
      </c>
      <c r="AA164" s="121">
        <v>0</v>
      </c>
      <c r="AB164" s="121">
        <v>0</v>
      </c>
      <c r="AC164" s="122">
        <v>0</v>
      </c>
      <c r="AD164" s="121">
        <v>0</v>
      </c>
      <c r="AE164" s="121">
        <v>0</v>
      </c>
      <c r="AF164" s="121">
        <v>0</v>
      </c>
      <c r="AG164" s="121">
        <v>0</v>
      </c>
      <c r="AH164" s="121">
        <v>0</v>
      </c>
      <c r="AI164" s="123">
        <f t="shared" ref="AI164:AI183" si="127">SUM(V164:AC164)</f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</row>
    <row r="165" spans="1:71" ht="15" customHeight="1">
      <c r="A165" s="27" t="s">
        <v>10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125"/>
        <v>0</v>
      </c>
      <c r="K165" s="75" t="s">
        <v>10</v>
      </c>
      <c r="L165" s="42">
        <v>0</v>
      </c>
      <c r="M165" s="42">
        <v>0</v>
      </c>
      <c r="N165" s="42">
        <v>0</v>
      </c>
      <c r="O165" s="42">
        <v>0</v>
      </c>
      <c r="P165" s="42">
        <v>0</v>
      </c>
      <c r="Q165" s="42">
        <v>0</v>
      </c>
      <c r="R165" s="85">
        <v>0</v>
      </c>
      <c r="S165" s="86">
        <f t="shared" si="126"/>
        <v>0</v>
      </c>
      <c r="U165" s="105" t="s">
        <v>10</v>
      </c>
      <c r="V165" s="117">
        <v>0</v>
      </c>
      <c r="W165" s="117">
        <v>0</v>
      </c>
      <c r="X165" s="117">
        <v>0</v>
      </c>
      <c r="Y165" s="117">
        <v>0</v>
      </c>
      <c r="Z165" s="117">
        <v>0</v>
      </c>
      <c r="AA165" s="117">
        <v>0</v>
      </c>
      <c r="AB165" s="117">
        <v>0</v>
      </c>
      <c r="AC165" s="118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20">
        <f t="shared" si="127"/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</row>
    <row r="166" spans="1:71" ht="15" customHeight="1">
      <c r="A166" s="26" t="s">
        <v>56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125"/>
        <v>0</v>
      </c>
      <c r="K166" s="74" t="s">
        <v>56</v>
      </c>
      <c r="L166" s="87">
        <v>0</v>
      </c>
      <c r="M166" s="87">
        <v>0</v>
      </c>
      <c r="N166" s="87">
        <v>0</v>
      </c>
      <c r="O166" s="87">
        <v>0</v>
      </c>
      <c r="P166" s="87">
        <v>0</v>
      </c>
      <c r="Q166" s="87">
        <v>0</v>
      </c>
      <c r="R166" s="88">
        <v>0</v>
      </c>
      <c r="S166" s="89">
        <f t="shared" si="126"/>
        <v>0</v>
      </c>
      <c r="U166" s="104" t="s">
        <v>56</v>
      </c>
      <c r="V166" s="121">
        <v>0</v>
      </c>
      <c r="W166" s="121">
        <v>0</v>
      </c>
      <c r="X166" s="121">
        <v>0</v>
      </c>
      <c r="Y166" s="121">
        <v>0</v>
      </c>
      <c r="Z166" s="121">
        <v>0</v>
      </c>
      <c r="AA166" s="121">
        <v>0</v>
      </c>
      <c r="AB166" s="121">
        <v>0</v>
      </c>
      <c r="AC166" s="122">
        <v>0</v>
      </c>
      <c r="AD166" s="121">
        <v>0</v>
      </c>
      <c r="AE166" s="121">
        <v>0</v>
      </c>
      <c r="AF166" s="121">
        <v>0</v>
      </c>
      <c r="AG166" s="121">
        <v>0</v>
      </c>
      <c r="AH166" s="121">
        <v>0</v>
      </c>
      <c r="AI166" s="123">
        <f t="shared" si="127"/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</row>
    <row r="167" spans="1:71" ht="15">
      <c r="A167" s="27" t="s">
        <v>16</v>
      </c>
      <c r="B167" s="42">
        <v>1.0754838023746823E-2</v>
      </c>
      <c r="C167" s="42">
        <v>0</v>
      </c>
      <c r="D167" s="42">
        <v>6.6428899904555694E-2</v>
      </c>
      <c r="E167" s="42">
        <v>0</v>
      </c>
      <c r="F167" s="411"/>
      <c r="G167" s="42">
        <v>0</v>
      </c>
      <c r="H167" s="43">
        <v>0</v>
      </c>
      <c r="I167" s="38">
        <f t="shared" si="125"/>
        <v>7.718373792830252E-2</v>
      </c>
      <c r="K167" s="75" t="s">
        <v>16</v>
      </c>
      <c r="L167" s="42">
        <v>1.0754838023746823E-2</v>
      </c>
      <c r="M167" s="42">
        <v>0</v>
      </c>
      <c r="N167" s="42">
        <v>6.6428899904555694E-2</v>
      </c>
      <c r="O167" s="42">
        <v>0</v>
      </c>
      <c r="P167" s="42">
        <v>0</v>
      </c>
      <c r="Q167" s="42">
        <v>0</v>
      </c>
      <c r="R167" s="85">
        <v>0</v>
      </c>
      <c r="S167" s="86">
        <f t="shared" si="126"/>
        <v>7.718373792830252E-2</v>
      </c>
      <c r="U167" s="105" t="s">
        <v>16</v>
      </c>
      <c r="V167" s="117">
        <v>1.0754838023746823E-2</v>
      </c>
      <c r="W167" s="117">
        <v>0</v>
      </c>
      <c r="X167" s="117">
        <v>0</v>
      </c>
      <c r="Y167" s="117">
        <v>0</v>
      </c>
      <c r="Z167" s="117">
        <v>6.6428899904555694E-2</v>
      </c>
      <c r="AA167" s="117">
        <v>0</v>
      </c>
      <c r="AB167" s="117">
        <v>0</v>
      </c>
      <c r="AC167" s="118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20">
        <f t="shared" si="127"/>
        <v>7.718373792830252E-2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</row>
    <row r="168" spans="1:71" ht="15">
      <c r="A168" s="26" t="s">
        <v>70</v>
      </c>
      <c r="B168" s="39">
        <v>2.4528038619040378</v>
      </c>
      <c r="C168" s="39">
        <v>0</v>
      </c>
      <c r="D168" s="39">
        <v>0.10403838179917838</v>
      </c>
      <c r="E168" s="39">
        <v>0</v>
      </c>
      <c r="F168" s="411"/>
      <c r="G168" s="39">
        <v>0</v>
      </c>
      <c r="H168" s="40">
        <v>0</v>
      </c>
      <c r="I168" s="41">
        <f t="shared" si="125"/>
        <v>2.5568422437032163</v>
      </c>
      <c r="K168" s="74" t="s">
        <v>70</v>
      </c>
      <c r="L168" s="87">
        <v>2.4528038619040378</v>
      </c>
      <c r="M168" s="87">
        <v>0</v>
      </c>
      <c r="N168" s="87">
        <v>0.10403838179917838</v>
      </c>
      <c r="O168" s="87">
        <v>0</v>
      </c>
      <c r="P168" s="87">
        <v>0</v>
      </c>
      <c r="Q168" s="87">
        <v>0</v>
      </c>
      <c r="R168" s="88">
        <v>0</v>
      </c>
      <c r="S168" s="89">
        <f t="shared" si="126"/>
        <v>2.5568422437032163</v>
      </c>
      <c r="U168" s="104" t="s">
        <v>57</v>
      </c>
      <c r="V168" s="121">
        <v>2.4528038619040378</v>
      </c>
      <c r="W168" s="121">
        <v>0</v>
      </c>
      <c r="X168" s="121">
        <v>0</v>
      </c>
      <c r="Y168" s="121">
        <v>0</v>
      </c>
      <c r="Z168" s="121">
        <v>0.10403838179917838</v>
      </c>
      <c r="AA168" s="121">
        <v>0</v>
      </c>
      <c r="AB168" s="121">
        <v>0</v>
      </c>
      <c r="AC168" s="122">
        <v>0</v>
      </c>
      <c r="AD168" s="121">
        <v>0</v>
      </c>
      <c r="AE168" s="121">
        <v>0</v>
      </c>
      <c r="AF168" s="121">
        <v>0</v>
      </c>
      <c r="AG168" s="121">
        <v>0</v>
      </c>
      <c r="AH168" s="121">
        <v>0</v>
      </c>
      <c r="AI168" s="123">
        <f t="shared" si="127"/>
        <v>2.5568422437032163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</row>
    <row r="169" spans="1:71" ht="15">
      <c r="A169" s="27" t="s">
        <v>58</v>
      </c>
      <c r="B169" s="42">
        <v>0</v>
      </c>
      <c r="C169" s="42">
        <v>0</v>
      </c>
      <c r="D169" s="42">
        <v>0</v>
      </c>
      <c r="E169" s="42">
        <v>9.2489067776668293E-2</v>
      </c>
      <c r="F169" s="411"/>
      <c r="G169" s="42">
        <v>0</v>
      </c>
      <c r="H169" s="43">
        <v>0</v>
      </c>
      <c r="I169" s="38">
        <f t="shared" si="125"/>
        <v>9.2489067776668293E-2</v>
      </c>
      <c r="K169" s="75" t="s">
        <v>58</v>
      </c>
      <c r="L169" s="42">
        <v>0</v>
      </c>
      <c r="M169" s="42">
        <v>0</v>
      </c>
      <c r="N169" s="42">
        <v>0</v>
      </c>
      <c r="O169" s="42">
        <v>9.2489067776668293E-2</v>
      </c>
      <c r="P169" s="42">
        <v>1.3573309996840306</v>
      </c>
      <c r="Q169" s="42">
        <v>0</v>
      </c>
      <c r="R169" s="85">
        <v>0</v>
      </c>
      <c r="S169" s="86">
        <f t="shared" si="126"/>
        <v>1.4498200674606989</v>
      </c>
      <c r="U169" s="105" t="s">
        <v>58</v>
      </c>
      <c r="V169" s="117">
        <v>0</v>
      </c>
      <c r="W169" s="117">
        <v>0</v>
      </c>
      <c r="X169" s="117">
        <v>0</v>
      </c>
      <c r="Y169" s="117">
        <v>0</v>
      </c>
      <c r="Z169" s="117">
        <v>0</v>
      </c>
      <c r="AA169" s="117">
        <v>9.2489067776668293E-2</v>
      </c>
      <c r="AB169" s="117">
        <v>1.3573309996840306</v>
      </c>
      <c r="AC169" s="118">
        <v>0</v>
      </c>
      <c r="AD169" s="117">
        <v>0</v>
      </c>
      <c r="AE169" s="117">
        <v>0</v>
      </c>
      <c r="AF169" s="117">
        <v>0</v>
      </c>
      <c r="AG169" s="117">
        <v>0</v>
      </c>
      <c r="AH169" s="117">
        <v>0</v>
      </c>
      <c r="AI169" s="120">
        <f t="shared" si="127"/>
        <v>1.4498200674606989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</row>
    <row r="170" spans="1:71" ht="15">
      <c r="A170" s="26" t="s">
        <v>12</v>
      </c>
      <c r="B170" s="39">
        <v>0</v>
      </c>
      <c r="C170" s="39">
        <v>0</v>
      </c>
      <c r="D170" s="39">
        <v>0</v>
      </c>
      <c r="E170" s="39">
        <v>0</v>
      </c>
      <c r="F170" s="411"/>
      <c r="G170" s="39">
        <v>0</v>
      </c>
      <c r="H170" s="40">
        <v>0</v>
      </c>
      <c r="I170" s="41">
        <f t="shared" si="125"/>
        <v>0</v>
      </c>
      <c r="K170" s="74" t="s">
        <v>12</v>
      </c>
      <c r="L170" s="87">
        <v>0</v>
      </c>
      <c r="M170" s="87">
        <v>0</v>
      </c>
      <c r="N170" s="87">
        <v>0</v>
      </c>
      <c r="O170" s="87">
        <v>0</v>
      </c>
      <c r="P170" s="87">
        <v>0.47155072989328795</v>
      </c>
      <c r="Q170" s="87">
        <v>0</v>
      </c>
      <c r="R170" s="88">
        <v>0</v>
      </c>
      <c r="S170" s="89">
        <f t="shared" si="126"/>
        <v>0.47155072989328795</v>
      </c>
      <c r="U170" s="104" t="s">
        <v>12</v>
      </c>
      <c r="V170" s="121">
        <v>0</v>
      </c>
      <c r="W170" s="121">
        <v>0</v>
      </c>
      <c r="X170" s="121">
        <v>0</v>
      </c>
      <c r="Y170" s="121">
        <v>0</v>
      </c>
      <c r="Z170" s="121">
        <v>0</v>
      </c>
      <c r="AA170" s="121">
        <v>0</v>
      </c>
      <c r="AB170" s="121">
        <v>0.47155072989328795</v>
      </c>
      <c r="AC170" s="122">
        <v>0</v>
      </c>
      <c r="AD170" s="121">
        <v>0</v>
      </c>
      <c r="AE170" s="121">
        <v>0</v>
      </c>
      <c r="AF170" s="121">
        <v>0</v>
      </c>
      <c r="AG170" s="121">
        <v>0</v>
      </c>
      <c r="AH170" s="121">
        <v>0</v>
      </c>
      <c r="AI170" s="123">
        <f t="shared" si="127"/>
        <v>0.47155072989328795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</row>
    <row r="171" spans="1:71" ht="15">
      <c r="A171" s="27" t="s">
        <v>59</v>
      </c>
      <c r="B171" s="42">
        <v>0</v>
      </c>
      <c r="C171" s="42">
        <v>0</v>
      </c>
      <c r="D171" s="42">
        <v>0</v>
      </c>
      <c r="E171" s="42">
        <v>0</v>
      </c>
      <c r="F171" s="411"/>
      <c r="G171" s="42">
        <v>0</v>
      </c>
      <c r="H171" s="43">
        <v>0</v>
      </c>
      <c r="I171" s="38">
        <f t="shared" si="125"/>
        <v>0</v>
      </c>
      <c r="K171" s="75" t="s">
        <v>59</v>
      </c>
      <c r="L171" s="42">
        <v>0</v>
      </c>
      <c r="M171" s="42">
        <v>0</v>
      </c>
      <c r="N171" s="42">
        <v>0</v>
      </c>
      <c r="O171" s="42">
        <v>0</v>
      </c>
      <c r="P171" s="42">
        <v>0</v>
      </c>
      <c r="Q171" s="42">
        <v>0</v>
      </c>
      <c r="R171" s="85">
        <v>0</v>
      </c>
      <c r="S171" s="86">
        <f t="shared" si="126"/>
        <v>0</v>
      </c>
      <c r="U171" s="105" t="s">
        <v>59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8">
        <v>0</v>
      </c>
      <c r="AD171" s="117">
        <v>0</v>
      </c>
      <c r="AE171" s="117">
        <v>0</v>
      </c>
      <c r="AF171" s="117">
        <v>0</v>
      </c>
      <c r="AG171" s="117">
        <v>0</v>
      </c>
      <c r="AH171" s="117">
        <v>0</v>
      </c>
      <c r="AI171" s="120">
        <f t="shared" si="127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</row>
    <row r="172" spans="1:71" ht="15">
      <c r="A172" s="26" t="s">
        <v>17</v>
      </c>
      <c r="B172" s="39">
        <v>8.1298742269213225E-3</v>
      </c>
      <c r="C172" s="39">
        <v>0</v>
      </c>
      <c r="D172" s="39">
        <v>0.45592334664574768</v>
      </c>
      <c r="E172" s="39">
        <v>3.1121158540654819E-3</v>
      </c>
      <c r="F172" s="411"/>
      <c r="G172" s="39">
        <v>0</v>
      </c>
      <c r="H172" s="40">
        <v>0</v>
      </c>
      <c r="I172" s="41">
        <f t="shared" si="125"/>
        <v>0.46716533672673444</v>
      </c>
      <c r="K172" s="74" t="s">
        <v>17</v>
      </c>
      <c r="L172" s="87">
        <v>8.1298742269213225E-3</v>
      </c>
      <c r="M172" s="87">
        <v>0</v>
      </c>
      <c r="N172" s="87">
        <v>0.45592334664574768</v>
      </c>
      <c r="O172" s="87">
        <v>3.1121158540654819E-3</v>
      </c>
      <c r="P172" s="87">
        <v>8.1298742269213208E-3</v>
      </c>
      <c r="Q172" s="87">
        <v>0</v>
      </c>
      <c r="R172" s="88">
        <v>0</v>
      </c>
      <c r="S172" s="89">
        <f t="shared" si="126"/>
        <v>0.47529521095365573</v>
      </c>
      <c r="U172" s="104" t="s">
        <v>17</v>
      </c>
      <c r="V172" s="121">
        <v>8.1298742269213225E-3</v>
      </c>
      <c r="W172" s="121">
        <v>0</v>
      </c>
      <c r="X172" s="121">
        <v>0</v>
      </c>
      <c r="Y172" s="121">
        <v>0</v>
      </c>
      <c r="Z172" s="121">
        <v>0.45592334664574768</v>
      </c>
      <c r="AA172" s="121">
        <v>0</v>
      </c>
      <c r="AB172" s="121">
        <v>8.1298742269213208E-3</v>
      </c>
      <c r="AC172" s="122">
        <v>3.1121158540654819E-3</v>
      </c>
      <c r="AD172" s="121">
        <v>0</v>
      </c>
      <c r="AE172" s="121">
        <v>0</v>
      </c>
      <c r="AF172" s="121">
        <v>0</v>
      </c>
      <c r="AG172" s="121">
        <v>0</v>
      </c>
      <c r="AH172" s="121">
        <v>3.1121158540654819E-3</v>
      </c>
      <c r="AI172" s="123">
        <f t="shared" si="127"/>
        <v>0.47529521095365573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</row>
    <row r="173" spans="1:71" ht="15">
      <c r="A173" s="27" t="s">
        <v>139</v>
      </c>
      <c r="B173" s="42">
        <v>0.17283220830593995</v>
      </c>
      <c r="C173" s="42">
        <v>0.44045783236202118</v>
      </c>
      <c r="D173" s="42">
        <v>5.4618980492701725</v>
      </c>
      <c r="E173" s="42">
        <v>0</v>
      </c>
      <c r="F173" s="411"/>
      <c r="G173" s="42">
        <v>0</v>
      </c>
      <c r="H173" s="43">
        <v>0</v>
      </c>
      <c r="I173" s="38">
        <f t="shared" si="125"/>
        <v>6.0751880899381341</v>
      </c>
      <c r="K173" s="75" t="s">
        <v>139</v>
      </c>
      <c r="L173" s="42">
        <v>0.17283220830593995</v>
      </c>
      <c r="M173" s="42">
        <v>0.44045783236202118</v>
      </c>
      <c r="N173" s="42">
        <v>5.4618980492701725</v>
      </c>
      <c r="O173" s="42">
        <v>0</v>
      </c>
      <c r="P173" s="42">
        <v>0</v>
      </c>
      <c r="Q173" s="42">
        <v>0</v>
      </c>
      <c r="R173" s="85">
        <v>0</v>
      </c>
      <c r="S173" s="86">
        <f t="shared" si="126"/>
        <v>6.0751880899381341</v>
      </c>
      <c r="U173" s="105" t="s">
        <v>139</v>
      </c>
      <c r="V173" s="117">
        <v>0.17283220830593995</v>
      </c>
      <c r="W173" s="117">
        <v>0</v>
      </c>
      <c r="X173" s="117">
        <v>0</v>
      </c>
      <c r="Y173" s="117">
        <v>0.44045783236202118</v>
      </c>
      <c r="Z173" s="117">
        <v>5.4618980492701725</v>
      </c>
      <c r="AA173" s="117">
        <v>0</v>
      </c>
      <c r="AB173" s="117">
        <v>0</v>
      </c>
      <c r="AC173" s="118">
        <v>0</v>
      </c>
      <c r="AD173" s="117">
        <v>0</v>
      </c>
      <c r="AE173" s="117">
        <v>0</v>
      </c>
      <c r="AF173" s="117">
        <v>0</v>
      </c>
      <c r="AG173" s="117">
        <v>0</v>
      </c>
      <c r="AH173" s="117">
        <v>0</v>
      </c>
      <c r="AI173" s="120">
        <f t="shared" si="127"/>
        <v>6.0751880899381341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</row>
    <row r="174" spans="1:71" ht="15">
      <c r="A174" s="26" t="s">
        <v>25</v>
      </c>
      <c r="B174" s="39">
        <v>0.21242712377187933</v>
      </c>
      <c r="C174" s="39">
        <v>9.806255719525267E-2</v>
      </c>
      <c r="D174" s="39">
        <v>18.528505152374109</v>
      </c>
      <c r="E174" s="39">
        <v>1.8249502655848089</v>
      </c>
      <c r="F174" s="411"/>
      <c r="G174" s="39">
        <v>0.30352976225620076</v>
      </c>
      <c r="H174" s="40">
        <v>0.19895304327370608</v>
      </c>
      <c r="I174" s="41">
        <f t="shared" si="125"/>
        <v>21.166427904455958</v>
      </c>
      <c r="K174" s="74" t="s">
        <v>25</v>
      </c>
      <c r="L174" s="87">
        <v>0.21242712377187933</v>
      </c>
      <c r="M174" s="87">
        <v>9.806255719525267E-2</v>
      </c>
      <c r="N174" s="87">
        <v>18.528505152374109</v>
      </c>
      <c r="O174" s="87">
        <v>1.8249502655848089</v>
      </c>
      <c r="P174" s="87">
        <v>1.1032296296383354E-2</v>
      </c>
      <c r="Q174" s="87">
        <v>0.30352976225620076</v>
      </c>
      <c r="R174" s="88">
        <v>0.19895304327370608</v>
      </c>
      <c r="S174" s="89">
        <f t="shared" si="126"/>
        <v>21.177460200752343</v>
      </c>
      <c r="U174" s="104" t="s">
        <v>25</v>
      </c>
      <c r="V174" s="121">
        <v>5.2727962695260339E-2</v>
      </c>
      <c r="W174" s="121">
        <v>7.9432677597973927E-2</v>
      </c>
      <c r="X174" s="121">
        <v>0.30352976225620076</v>
      </c>
      <c r="Y174" s="121">
        <v>9.806255719525267E-2</v>
      </c>
      <c r="Z174" s="121">
        <v>18.443015942392552</v>
      </c>
      <c r="AA174" s="121">
        <v>1.8245819584390999</v>
      </c>
      <c r="AB174" s="121">
        <v>1.1032296296383354E-2</v>
      </c>
      <c r="AC174" s="122">
        <v>0.36507704387961787</v>
      </c>
      <c r="AD174" s="121">
        <v>8.0266483478645068E-2</v>
      </c>
      <c r="AE174" s="121">
        <v>3.6830714570903469E-4</v>
      </c>
      <c r="AF174" s="121">
        <v>0.19895304327370608</v>
      </c>
      <c r="AG174" s="121">
        <v>8.5489209981557707E-2</v>
      </c>
      <c r="AH174" s="121">
        <v>0</v>
      </c>
      <c r="AI174" s="123">
        <f t="shared" si="127"/>
        <v>21.177460200752346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</row>
    <row r="175" spans="1:71" ht="15">
      <c r="A175" s="27" t="s">
        <v>24</v>
      </c>
      <c r="B175" s="42">
        <v>8.9813580149080359</v>
      </c>
      <c r="C175" s="42">
        <v>0</v>
      </c>
      <c r="D175" s="42">
        <v>0</v>
      </c>
      <c r="E175" s="42">
        <v>0</v>
      </c>
      <c r="F175" s="411"/>
      <c r="G175" s="42">
        <v>0</v>
      </c>
      <c r="H175" s="43">
        <v>0</v>
      </c>
      <c r="I175" s="38">
        <f t="shared" si="125"/>
        <v>8.9813580149080359</v>
      </c>
      <c r="K175" s="75" t="s">
        <v>24</v>
      </c>
      <c r="L175" s="42">
        <v>8.9813580149080359</v>
      </c>
      <c r="M175" s="42">
        <v>0</v>
      </c>
      <c r="N175" s="42">
        <v>0</v>
      </c>
      <c r="O175" s="42">
        <v>0</v>
      </c>
      <c r="P175" s="42">
        <v>0</v>
      </c>
      <c r="Q175" s="42">
        <v>0</v>
      </c>
      <c r="R175" s="85">
        <v>0</v>
      </c>
      <c r="S175" s="86">
        <f t="shared" si="126"/>
        <v>8.9813580149080359</v>
      </c>
      <c r="U175" s="105" t="s">
        <v>24</v>
      </c>
      <c r="V175" s="117">
        <v>8.9813580149080359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8">
        <v>0</v>
      </c>
      <c r="AD175" s="117">
        <v>0</v>
      </c>
      <c r="AE175" s="117">
        <v>0</v>
      </c>
      <c r="AF175" s="117">
        <v>0</v>
      </c>
      <c r="AG175" s="117">
        <v>0</v>
      </c>
      <c r="AH175" s="117">
        <v>0</v>
      </c>
      <c r="AI175" s="120">
        <f t="shared" si="127"/>
        <v>8.9813580149080359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</row>
    <row r="176" spans="1:71" ht="15">
      <c r="A176" s="26" t="s">
        <v>60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125"/>
        <v>0</v>
      </c>
      <c r="K176" s="74" t="s">
        <v>60</v>
      </c>
      <c r="L176" s="87">
        <v>0</v>
      </c>
      <c r="M176" s="87">
        <v>0</v>
      </c>
      <c r="N176" s="87">
        <v>0</v>
      </c>
      <c r="O176" s="87">
        <v>0</v>
      </c>
      <c r="P176" s="87">
        <v>0</v>
      </c>
      <c r="Q176" s="87">
        <v>0</v>
      </c>
      <c r="R176" s="88">
        <v>0</v>
      </c>
      <c r="S176" s="89">
        <f t="shared" si="126"/>
        <v>0</v>
      </c>
      <c r="U176" s="104" t="s">
        <v>60</v>
      </c>
      <c r="V176" s="121">
        <v>0</v>
      </c>
      <c r="W176" s="121">
        <v>0</v>
      </c>
      <c r="X176" s="121">
        <v>0</v>
      </c>
      <c r="Y176" s="121">
        <v>0</v>
      </c>
      <c r="Z176" s="121">
        <v>0</v>
      </c>
      <c r="AA176" s="121">
        <v>0</v>
      </c>
      <c r="AB176" s="121">
        <v>0</v>
      </c>
      <c r="AC176" s="122">
        <v>0</v>
      </c>
      <c r="AD176" s="121">
        <v>0</v>
      </c>
      <c r="AE176" s="121">
        <v>0</v>
      </c>
      <c r="AF176" s="121">
        <v>0</v>
      </c>
      <c r="AG176" s="121">
        <v>0</v>
      </c>
      <c r="AH176" s="121">
        <v>0</v>
      </c>
      <c r="AI176" s="123">
        <f t="shared" si="127"/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</row>
    <row r="177" spans="1:71" ht="15">
      <c r="A177" s="27" t="s">
        <v>22</v>
      </c>
      <c r="B177" s="42">
        <v>4.2387097497633558E-3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125"/>
        <v>4.2387097497633558E-3</v>
      </c>
      <c r="K177" s="75" t="s">
        <v>22</v>
      </c>
      <c r="L177" s="42">
        <v>4.2387097497633558E-3</v>
      </c>
      <c r="M177" s="42">
        <v>0</v>
      </c>
      <c r="N177" s="42">
        <v>0</v>
      </c>
      <c r="O177" s="42">
        <v>0</v>
      </c>
      <c r="P177" s="42">
        <v>5.5603825119034236E-2</v>
      </c>
      <c r="Q177" s="42">
        <v>0</v>
      </c>
      <c r="R177" s="85">
        <v>0</v>
      </c>
      <c r="S177" s="86">
        <f t="shared" si="126"/>
        <v>5.9842534868797592E-2</v>
      </c>
      <c r="U177" s="105" t="s">
        <v>22</v>
      </c>
      <c r="V177" s="117">
        <v>4.2387097497633558E-3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v>5.5603825119034236E-2</v>
      </c>
      <c r="AC177" s="118">
        <v>0</v>
      </c>
      <c r="AD177" s="117">
        <v>0</v>
      </c>
      <c r="AE177" s="117">
        <v>0</v>
      </c>
      <c r="AF177" s="117">
        <v>0</v>
      </c>
      <c r="AG177" s="117">
        <v>0</v>
      </c>
      <c r="AH177" s="117">
        <v>0</v>
      </c>
      <c r="AI177" s="120">
        <f t="shared" si="127"/>
        <v>5.9842534868797592E-2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</row>
    <row r="178" spans="1:71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125"/>
        <v>0</v>
      </c>
      <c r="K178" s="74" t="s">
        <v>21</v>
      </c>
      <c r="L178" s="87">
        <v>0</v>
      </c>
      <c r="M178" s="87">
        <v>0</v>
      </c>
      <c r="N178" s="87">
        <v>0</v>
      </c>
      <c r="O178" s="87">
        <v>0</v>
      </c>
      <c r="P178" s="87">
        <v>0</v>
      </c>
      <c r="Q178" s="87">
        <v>0</v>
      </c>
      <c r="R178" s="88">
        <v>0</v>
      </c>
      <c r="S178" s="89">
        <f t="shared" si="126"/>
        <v>0</v>
      </c>
      <c r="U178" s="104" t="s">
        <v>61</v>
      </c>
      <c r="V178" s="121">
        <v>0</v>
      </c>
      <c r="W178" s="121">
        <v>0</v>
      </c>
      <c r="X178" s="121">
        <v>0</v>
      </c>
      <c r="Y178" s="121">
        <v>0</v>
      </c>
      <c r="Z178" s="121">
        <v>0</v>
      </c>
      <c r="AA178" s="121">
        <v>0</v>
      </c>
      <c r="AB178" s="121">
        <v>0</v>
      </c>
      <c r="AC178" s="122">
        <v>0</v>
      </c>
      <c r="AD178" s="121">
        <v>0</v>
      </c>
      <c r="AE178" s="121">
        <v>0</v>
      </c>
      <c r="AF178" s="121">
        <v>0</v>
      </c>
      <c r="AG178" s="121">
        <v>0</v>
      </c>
      <c r="AH178" s="121">
        <v>0</v>
      </c>
      <c r="AI178" s="123">
        <f t="shared" si="127"/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</row>
    <row r="179" spans="1:71" ht="15">
      <c r="A179" s="28" t="s">
        <v>64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125"/>
        <v>0</v>
      </c>
      <c r="K179" s="76" t="s">
        <v>64</v>
      </c>
      <c r="L179" s="42">
        <v>0</v>
      </c>
      <c r="M179" s="42">
        <v>0</v>
      </c>
      <c r="N179" s="42">
        <v>0</v>
      </c>
      <c r="O179" s="42">
        <v>0</v>
      </c>
      <c r="P179" s="42">
        <v>0</v>
      </c>
      <c r="Q179" s="42">
        <v>0</v>
      </c>
      <c r="R179" s="85">
        <v>0</v>
      </c>
      <c r="S179" s="86">
        <f t="shared" si="126"/>
        <v>0</v>
      </c>
      <c r="U179" s="106" t="s">
        <v>62</v>
      </c>
      <c r="V179" s="117">
        <v>0</v>
      </c>
      <c r="W179" s="117">
        <v>0</v>
      </c>
      <c r="X179" s="117">
        <v>0</v>
      </c>
      <c r="Y179" s="117">
        <v>0</v>
      </c>
      <c r="Z179" s="117">
        <v>0</v>
      </c>
      <c r="AA179" s="117">
        <v>0</v>
      </c>
      <c r="AB179" s="117">
        <v>0</v>
      </c>
      <c r="AC179" s="118">
        <v>0</v>
      </c>
      <c r="AD179" s="119">
        <v>0</v>
      </c>
      <c r="AE179" s="119">
        <v>0</v>
      </c>
      <c r="AF179" s="119">
        <v>0</v>
      </c>
      <c r="AG179" s="119">
        <v>0</v>
      </c>
      <c r="AH179" s="119">
        <v>0</v>
      </c>
      <c r="AI179" s="120">
        <f t="shared" si="127"/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</row>
    <row r="180" spans="1:71">
      <c r="A180" s="56" t="s">
        <v>23</v>
      </c>
      <c r="B180" s="60">
        <v>0</v>
      </c>
      <c r="C180" s="60">
        <v>0</v>
      </c>
      <c r="D180" s="60">
        <v>0</v>
      </c>
      <c r="E180" s="60">
        <v>0</v>
      </c>
      <c r="F180" s="411"/>
      <c r="G180" s="60">
        <v>0</v>
      </c>
      <c r="H180" s="61">
        <v>0</v>
      </c>
      <c r="I180" s="62">
        <f t="shared" si="125"/>
        <v>0</v>
      </c>
      <c r="K180" s="77" t="s">
        <v>23</v>
      </c>
      <c r="L180" s="90">
        <v>0</v>
      </c>
      <c r="M180" s="90">
        <v>0</v>
      </c>
      <c r="N180" s="90">
        <v>0</v>
      </c>
      <c r="O180" s="90">
        <v>0</v>
      </c>
      <c r="P180" s="90">
        <v>0</v>
      </c>
      <c r="Q180" s="90">
        <v>0</v>
      </c>
      <c r="R180" s="91">
        <v>0</v>
      </c>
      <c r="S180" s="92">
        <f t="shared" si="126"/>
        <v>0</v>
      </c>
      <c r="U180" s="107" t="s">
        <v>66</v>
      </c>
      <c r="V180" s="124">
        <v>0</v>
      </c>
      <c r="W180" s="124">
        <v>0</v>
      </c>
      <c r="X180" s="124">
        <v>0</v>
      </c>
      <c r="Y180" s="124">
        <v>0</v>
      </c>
      <c r="Z180" s="124">
        <v>0</v>
      </c>
      <c r="AA180" s="124">
        <v>0</v>
      </c>
      <c r="AB180" s="124">
        <v>0</v>
      </c>
      <c r="AC180" s="124">
        <v>0</v>
      </c>
      <c r="AD180" s="124">
        <v>0</v>
      </c>
      <c r="AE180" s="124">
        <v>0</v>
      </c>
      <c r="AF180" s="124">
        <v>0</v>
      </c>
      <c r="AG180" s="124">
        <v>0</v>
      </c>
      <c r="AH180" s="125">
        <v>0</v>
      </c>
      <c r="AI180" s="126">
        <f t="shared" si="127"/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</row>
    <row r="181" spans="1:71">
      <c r="A181" s="57" t="s">
        <v>19</v>
      </c>
      <c r="B181" s="63">
        <v>0</v>
      </c>
      <c r="C181" s="63">
        <v>0</v>
      </c>
      <c r="D181" s="63">
        <v>0</v>
      </c>
      <c r="E181" s="63">
        <v>0</v>
      </c>
      <c r="F181" s="411"/>
      <c r="G181" s="63">
        <v>0</v>
      </c>
      <c r="H181" s="64">
        <v>0</v>
      </c>
      <c r="I181" s="65">
        <f t="shared" si="125"/>
        <v>0</v>
      </c>
      <c r="K181" s="78" t="s">
        <v>19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93">
        <v>0</v>
      </c>
      <c r="S181" s="94">
        <f t="shared" si="126"/>
        <v>0</v>
      </c>
      <c r="U181" s="108" t="s">
        <v>19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8">
        <v>0</v>
      </c>
      <c r="AE181" s="128">
        <v>0</v>
      </c>
      <c r="AF181" s="128">
        <v>0</v>
      </c>
      <c r="AG181" s="128">
        <v>0</v>
      </c>
      <c r="AH181" s="128">
        <v>0</v>
      </c>
      <c r="AI181" s="129">
        <f t="shared" si="127"/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</row>
    <row r="182" spans="1:71">
      <c r="A182" s="56" t="s">
        <v>20</v>
      </c>
      <c r="B182" s="60">
        <v>0</v>
      </c>
      <c r="C182" s="60">
        <v>0</v>
      </c>
      <c r="D182" s="60">
        <v>0</v>
      </c>
      <c r="E182" s="60">
        <v>0</v>
      </c>
      <c r="F182" s="411"/>
      <c r="G182" s="60">
        <v>0</v>
      </c>
      <c r="H182" s="61">
        <v>0</v>
      </c>
      <c r="I182" s="62">
        <f t="shared" si="125"/>
        <v>0</v>
      </c>
      <c r="K182" s="77" t="s">
        <v>20</v>
      </c>
      <c r="L182" s="90">
        <v>0</v>
      </c>
      <c r="M182" s="90">
        <v>0</v>
      </c>
      <c r="N182" s="90">
        <v>0</v>
      </c>
      <c r="O182" s="90">
        <v>0</v>
      </c>
      <c r="P182" s="90">
        <v>0</v>
      </c>
      <c r="Q182" s="90">
        <v>0</v>
      </c>
      <c r="R182" s="91">
        <v>0</v>
      </c>
      <c r="S182" s="92">
        <f t="shared" si="126"/>
        <v>0</v>
      </c>
      <c r="U182" s="107" t="s">
        <v>20</v>
      </c>
      <c r="V182" s="124">
        <v>0</v>
      </c>
      <c r="W182" s="124">
        <v>0</v>
      </c>
      <c r="X182" s="124">
        <v>0</v>
      </c>
      <c r="Y182" s="124">
        <v>0</v>
      </c>
      <c r="Z182" s="124">
        <v>0</v>
      </c>
      <c r="AA182" s="124">
        <v>0</v>
      </c>
      <c r="AB182" s="124">
        <v>0</v>
      </c>
      <c r="AC182" s="124">
        <v>0</v>
      </c>
      <c r="AD182" s="124">
        <v>0</v>
      </c>
      <c r="AE182" s="124">
        <v>0</v>
      </c>
      <c r="AF182" s="124">
        <v>0</v>
      </c>
      <c r="AG182" s="124">
        <v>0</v>
      </c>
      <c r="AH182" s="125">
        <v>0</v>
      </c>
      <c r="AI182" s="126">
        <f t="shared" si="127"/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</row>
    <row r="183" spans="1:71" ht="15" thickBot="1">
      <c r="A183" s="58" t="s">
        <v>11</v>
      </c>
      <c r="B183" s="52">
        <v>0</v>
      </c>
      <c r="C183" s="52">
        <v>0</v>
      </c>
      <c r="D183" s="52">
        <v>0</v>
      </c>
      <c r="E183" s="52">
        <v>0</v>
      </c>
      <c r="F183" s="412"/>
      <c r="G183" s="52">
        <v>0</v>
      </c>
      <c r="H183" s="66">
        <v>0</v>
      </c>
      <c r="I183" s="67">
        <f t="shared" si="125"/>
        <v>0</v>
      </c>
      <c r="K183" s="79" t="s">
        <v>11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95">
        <v>0</v>
      </c>
      <c r="S183" s="96">
        <f t="shared" si="126"/>
        <v>0</v>
      </c>
      <c r="U183" s="108" t="s">
        <v>11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8">
        <v>0</v>
      </c>
      <c r="AE183" s="128">
        <v>0</v>
      </c>
      <c r="AF183" s="128">
        <v>0</v>
      </c>
      <c r="AG183" s="128">
        <v>0</v>
      </c>
      <c r="AH183" s="128">
        <v>0</v>
      </c>
      <c r="AI183" s="129">
        <f t="shared" si="127"/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</row>
    <row r="184" spans="1:71" ht="15">
      <c r="A184" s="33" t="s">
        <v>26</v>
      </c>
      <c r="B184" s="68">
        <f>SUM(B163:B179)</f>
        <v>11.842544630890325</v>
      </c>
      <c r="C184" s="68">
        <f t="shared" ref="C184:I184" si="128">SUM(C163:C179)</f>
        <v>0.53852038955727388</v>
      </c>
      <c r="D184" s="68">
        <f t="shared" si="128"/>
        <v>24.616793829993764</v>
      </c>
      <c r="E184" s="68">
        <f t="shared" si="128"/>
        <v>1.9205514492155427</v>
      </c>
      <c r="F184" s="68">
        <f t="shared" si="128"/>
        <v>0</v>
      </c>
      <c r="G184" s="68">
        <f t="shared" si="128"/>
        <v>0.30352976225620076</v>
      </c>
      <c r="H184" s="69">
        <f t="shared" si="128"/>
        <v>0.19895304327370608</v>
      </c>
      <c r="I184" s="38">
        <f t="shared" si="128"/>
        <v>39.420893105186813</v>
      </c>
      <c r="K184" s="80" t="s">
        <v>26</v>
      </c>
      <c r="L184" s="68">
        <f>SUM(L163:L179)</f>
        <v>11.842544630890325</v>
      </c>
      <c r="M184" s="68">
        <f t="shared" ref="M184:S184" si="129">SUM(M163:M179)</f>
        <v>0.53852038955727388</v>
      </c>
      <c r="N184" s="68">
        <f t="shared" si="129"/>
        <v>24.616793829993764</v>
      </c>
      <c r="O184" s="68">
        <f t="shared" si="129"/>
        <v>1.9205514492155427</v>
      </c>
      <c r="P184" s="68">
        <f t="shared" si="129"/>
        <v>1.9036477252196575</v>
      </c>
      <c r="Q184" s="68">
        <f t="shared" si="129"/>
        <v>0.30352976225620076</v>
      </c>
      <c r="R184" s="69">
        <f t="shared" si="129"/>
        <v>0.19895304327370608</v>
      </c>
      <c r="S184" s="97">
        <f t="shared" si="129"/>
        <v>41.32454083040647</v>
      </c>
      <c r="T184" s="1" t="str">
        <f>IF(ABS(S184-AI184)&gt;0.01,S184-AI184,"")</f>
        <v/>
      </c>
      <c r="U184" s="109" t="s">
        <v>63</v>
      </c>
      <c r="V184" s="130">
        <f>SUM(V163:V179)</f>
        <v>11.682845469813707</v>
      </c>
      <c r="W184" s="130">
        <f t="shared" ref="W184:AH184" si="130">SUM(W163:W179)</f>
        <v>7.9432677597973927E-2</v>
      </c>
      <c r="X184" s="130">
        <f t="shared" si="130"/>
        <v>0.30352976225620076</v>
      </c>
      <c r="Y184" s="130">
        <f t="shared" si="130"/>
        <v>0.53852038955727388</v>
      </c>
      <c r="Z184" s="130">
        <f t="shared" si="130"/>
        <v>24.531304620012207</v>
      </c>
      <c r="AA184" s="130">
        <f t="shared" si="130"/>
        <v>1.9170710262157682</v>
      </c>
      <c r="AB184" s="130">
        <f t="shared" si="130"/>
        <v>1.9036477252196575</v>
      </c>
      <c r="AC184" s="130">
        <f t="shared" si="130"/>
        <v>0.36818915973368332</v>
      </c>
      <c r="AD184" s="131">
        <f t="shared" si="130"/>
        <v>8.0266483478645068E-2</v>
      </c>
      <c r="AE184" s="131">
        <f t="shared" si="130"/>
        <v>3.6830714570903469E-4</v>
      </c>
      <c r="AF184" s="131">
        <f t="shared" si="130"/>
        <v>0.19895304327370608</v>
      </c>
      <c r="AG184" s="131">
        <f t="shared" si="130"/>
        <v>8.5489209981557707E-2</v>
      </c>
      <c r="AH184" s="131">
        <f t="shared" si="130"/>
        <v>3.1121158540654819E-3</v>
      </c>
      <c r="AI184" s="132">
        <f>SUM(V184:AC184)</f>
        <v>41.32454083040647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</row>
    <row r="185" spans="1:71" s="9" customFormat="1" ht="15" thickBot="1">
      <c r="A185" s="30" t="s">
        <v>88</v>
      </c>
      <c r="B185" s="47">
        <f>IF($I184=0,"-",B184/$I184)</f>
        <v>0.30041289524544385</v>
      </c>
      <c r="C185" s="47">
        <f t="shared" ref="C185:H185" si="131">IF($I184=0,"-",C184/$I184)</f>
        <v>1.3660786124767375E-2</v>
      </c>
      <c r="D185" s="47">
        <f t="shared" si="131"/>
        <v>0.62446058145635475</v>
      </c>
      <c r="E185" s="47">
        <f t="shared" si="131"/>
        <v>4.8719125771476891E-2</v>
      </c>
      <c r="F185" s="47">
        <f t="shared" si="131"/>
        <v>0</v>
      </c>
      <c r="G185" s="47">
        <f t="shared" si="131"/>
        <v>7.6997180517014664E-3</v>
      </c>
      <c r="H185" s="70">
        <f t="shared" si="131"/>
        <v>5.0468933502556485E-3</v>
      </c>
      <c r="I185" s="48">
        <f>SUM(B185:H185)</f>
        <v>1</v>
      </c>
      <c r="J185" s="5"/>
      <c r="K185" s="81" t="s">
        <v>88</v>
      </c>
      <c r="L185" s="98">
        <f>IF($S184=0,"-",L184/$S184)</f>
        <v>0.28657413713297974</v>
      </c>
      <c r="M185" s="98">
        <f t="shared" ref="M185:R185" si="132">IF($S184=0,"-",M184/$S184)</f>
        <v>1.3031491185040154E-2</v>
      </c>
      <c r="N185" s="98">
        <f t="shared" si="132"/>
        <v>0.59569430985379035</v>
      </c>
      <c r="O185" s="98">
        <f t="shared" si="132"/>
        <v>4.6474840630350255E-2</v>
      </c>
      <c r="P185" s="98">
        <f t="shared" si="132"/>
        <v>4.6065792552471854E-2</v>
      </c>
      <c r="Q185" s="98">
        <f t="shared" si="132"/>
        <v>7.3450244372192637E-3</v>
      </c>
      <c r="R185" s="99">
        <f t="shared" si="132"/>
        <v>4.8144042081483228E-3</v>
      </c>
      <c r="S185" s="100">
        <f>SUM(L185:R185)</f>
        <v>1</v>
      </c>
      <c r="T185" s="1"/>
      <c r="U185" s="110" t="s">
        <v>88</v>
      </c>
      <c r="V185" s="133">
        <f>+V184/$AI184</f>
        <v>0.28270962568608882</v>
      </c>
      <c r="W185" s="133">
        <f t="shared" ref="W185:AH185" si="133">+W184/$AI184</f>
        <v>1.9221672159398227E-3</v>
      </c>
      <c r="X185" s="133">
        <f t="shared" si="133"/>
        <v>7.3450244372192637E-3</v>
      </c>
      <c r="Y185" s="133">
        <f t="shared" si="133"/>
        <v>1.3031491185040154E-2</v>
      </c>
      <c r="Z185" s="133">
        <f t="shared" si="133"/>
        <v>0.59362558245201724</v>
      </c>
      <c r="AA185" s="133">
        <f t="shared" si="133"/>
        <v>4.6390618932302646E-2</v>
      </c>
      <c r="AB185" s="133">
        <f t="shared" si="133"/>
        <v>4.6065792552471854E-2</v>
      </c>
      <c r="AC185" s="133">
        <f t="shared" si="133"/>
        <v>8.9096975389202845E-3</v>
      </c>
      <c r="AD185" s="133">
        <f t="shared" si="133"/>
        <v>1.9423442309511455E-3</v>
      </c>
      <c r="AE185" s="133">
        <f t="shared" si="133"/>
        <v>8.9125526456675222E-6</v>
      </c>
      <c r="AF185" s="133">
        <f t="shared" si="133"/>
        <v>4.8144042081483228E-3</v>
      </c>
      <c r="AG185" s="133">
        <f t="shared" si="133"/>
        <v>2.06872740177321E-3</v>
      </c>
      <c r="AH185" s="133">
        <f t="shared" si="133"/>
        <v>7.5309145401939871E-5</v>
      </c>
      <c r="AI185" s="134">
        <f>SUM(V185:AC185)</f>
        <v>1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</row>
    <row r="186" spans="1:71" ht="15" thickBot="1">
      <c r="A186" s="31"/>
      <c r="B186" s="31"/>
      <c r="C186" s="31"/>
      <c r="D186" s="31"/>
      <c r="E186" s="31"/>
      <c r="F186" s="31"/>
      <c r="G186" s="31"/>
      <c r="H186" s="31"/>
      <c r="I186" s="31"/>
      <c r="K186" s="31"/>
      <c r="L186" s="31"/>
      <c r="M186" s="31"/>
      <c r="N186" s="31"/>
      <c r="O186" s="31"/>
      <c r="P186" s="31"/>
      <c r="Q186" s="31"/>
      <c r="R186" s="31"/>
      <c r="S186" s="31"/>
      <c r="U186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</row>
    <row r="187" spans="1:71" ht="30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  <c r="K187" s="415" t="s">
        <v>35</v>
      </c>
      <c r="L187" s="83" t="s">
        <v>0</v>
      </c>
      <c r="M187" s="83" t="s">
        <v>1</v>
      </c>
      <c r="N187" s="83" t="s">
        <v>2</v>
      </c>
      <c r="O187" s="83" t="s">
        <v>3</v>
      </c>
      <c r="P187" s="83" t="s">
        <v>27</v>
      </c>
      <c r="Q187" s="83" t="s">
        <v>4</v>
      </c>
      <c r="R187" s="83" t="s">
        <v>5</v>
      </c>
      <c r="S187" s="84" t="s">
        <v>6</v>
      </c>
      <c r="U187" s="417" t="s">
        <v>35</v>
      </c>
      <c r="V187" s="114" t="s">
        <v>74</v>
      </c>
      <c r="W187" s="114" t="s">
        <v>75</v>
      </c>
      <c r="X187" s="114" t="s">
        <v>4</v>
      </c>
      <c r="Y187" s="114" t="s">
        <v>1</v>
      </c>
      <c r="Z187" s="114" t="s">
        <v>2</v>
      </c>
      <c r="AA187" s="114" t="s">
        <v>3</v>
      </c>
      <c r="AB187" s="114" t="s">
        <v>55</v>
      </c>
      <c r="AC187" s="114" t="s">
        <v>68</v>
      </c>
      <c r="AD187" s="115" t="s">
        <v>76</v>
      </c>
      <c r="AE187" s="115" t="s">
        <v>83</v>
      </c>
      <c r="AF187" s="115" t="s">
        <v>77</v>
      </c>
      <c r="AG187" s="115" t="s">
        <v>84</v>
      </c>
      <c r="AH187" s="115" t="s">
        <v>85</v>
      </c>
      <c r="AI187" s="116" t="s">
        <v>63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</row>
    <row r="188" spans="1:71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  <c r="K188" s="416" t="s">
        <v>35</v>
      </c>
      <c r="L188" s="389" t="s">
        <v>69</v>
      </c>
      <c r="M188" s="390"/>
      <c r="N188" s="390"/>
      <c r="O188" s="390"/>
      <c r="P188" s="390"/>
      <c r="Q188" s="390"/>
      <c r="R188" s="390"/>
      <c r="S188" s="391"/>
      <c r="U188" s="418" t="s">
        <v>35</v>
      </c>
      <c r="V188" s="413" t="s">
        <v>69</v>
      </c>
      <c r="W188" s="413"/>
      <c r="X188" s="413"/>
      <c r="Y188" s="413"/>
      <c r="Z188" s="413"/>
      <c r="AA188" s="413"/>
      <c r="AB188" s="413"/>
      <c r="AC188" s="413"/>
      <c r="AD188" s="413"/>
      <c r="AE188" s="413"/>
      <c r="AF188" s="413"/>
      <c r="AG188" s="413"/>
      <c r="AH188" s="413"/>
      <c r="AI188" s="41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</row>
    <row r="189" spans="1:71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  <c r="K189" s="82" t="s">
        <v>7</v>
      </c>
      <c r="L189" s="36">
        <v>0</v>
      </c>
      <c r="M189" s="36">
        <v>0</v>
      </c>
      <c r="N189" s="36">
        <v>0</v>
      </c>
      <c r="O189" s="36">
        <v>0</v>
      </c>
      <c r="P189" s="36">
        <v>0</v>
      </c>
      <c r="Q189" s="36">
        <v>0</v>
      </c>
      <c r="R189" s="101">
        <v>0</v>
      </c>
      <c r="S189" s="102">
        <f>SUM(L189:R189)</f>
        <v>0</v>
      </c>
      <c r="U189" s="103" t="s">
        <v>7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v>0</v>
      </c>
      <c r="AB189" s="117">
        <v>0</v>
      </c>
      <c r="AC189" s="118">
        <v>0</v>
      </c>
      <c r="AD189" s="119">
        <v>0</v>
      </c>
      <c r="AE189" s="119">
        <v>0</v>
      </c>
      <c r="AF189" s="119">
        <v>0</v>
      </c>
      <c r="AG189" s="119">
        <v>0</v>
      </c>
      <c r="AH189" s="119">
        <v>0</v>
      </c>
      <c r="AI189" s="120">
        <f>SUM(V189:AC189)</f>
        <v>0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</row>
    <row r="190" spans="1:71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9" si="134">SUM(B190:H190)</f>
        <v>0</v>
      </c>
      <c r="K190" s="74" t="s">
        <v>8</v>
      </c>
      <c r="L190" s="87">
        <v>0</v>
      </c>
      <c r="M190" s="87">
        <v>0</v>
      </c>
      <c r="N190" s="87">
        <v>0</v>
      </c>
      <c r="O190" s="87">
        <v>0</v>
      </c>
      <c r="P190" s="87">
        <v>0</v>
      </c>
      <c r="Q190" s="87">
        <v>0</v>
      </c>
      <c r="R190" s="88">
        <v>0</v>
      </c>
      <c r="S190" s="89">
        <f t="shared" ref="S190:S209" si="135">SUM(L190:R190)</f>
        <v>0</v>
      </c>
      <c r="U190" s="104" t="s">
        <v>8</v>
      </c>
      <c r="V190" s="121">
        <v>0</v>
      </c>
      <c r="W190" s="121">
        <v>0</v>
      </c>
      <c r="X190" s="121">
        <v>0</v>
      </c>
      <c r="Y190" s="121">
        <v>0</v>
      </c>
      <c r="Z190" s="121">
        <v>0</v>
      </c>
      <c r="AA190" s="121">
        <v>0</v>
      </c>
      <c r="AB190" s="121">
        <v>0</v>
      </c>
      <c r="AC190" s="122">
        <v>0</v>
      </c>
      <c r="AD190" s="121">
        <v>0</v>
      </c>
      <c r="AE190" s="121">
        <v>0</v>
      </c>
      <c r="AF190" s="121">
        <v>0</v>
      </c>
      <c r="AG190" s="121">
        <v>0</v>
      </c>
      <c r="AH190" s="121">
        <v>0</v>
      </c>
      <c r="AI190" s="123">
        <f t="shared" ref="AI190:AI209" si="136">SUM(V190:AC190)</f>
        <v>0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</row>
    <row r="191" spans="1:71" ht="15" customHeight="1">
      <c r="A191" s="27" t="s">
        <v>10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134"/>
        <v>0</v>
      </c>
      <c r="K191" s="75" t="s">
        <v>10</v>
      </c>
      <c r="L191" s="42">
        <v>0</v>
      </c>
      <c r="M191" s="42">
        <v>0</v>
      </c>
      <c r="N191" s="42">
        <v>0</v>
      </c>
      <c r="O191" s="42">
        <v>0</v>
      </c>
      <c r="P191" s="42">
        <v>0</v>
      </c>
      <c r="Q191" s="42">
        <v>0</v>
      </c>
      <c r="R191" s="85">
        <v>0</v>
      </c>
      <c r="S191" s="86">
        <f t="shared" si="135"/>
        <v>0</v>
      </c>
      <c r="U191" s="105" t="s">
        <v>10</v>
      </c>
      <c r="V191" s="117">
        <v>0</v>
      </c>
      <c r="W191" s="117">
        <v>0</v>
      </c>
      <c r="X191" s="117">
        <v>0</v>
      </c>
      <c r="Y191" s="117">
        <v>0</v>
      </c>
      <c r="Z191" s="117">
        <v>0</v>
      </c>
      <c r="AA191" s="117">
        <v>0</v>
      </c>
      <c r="AB191" s="117">
        <v>0</v>
      </c>
      <c r="AC191" s="118">
        <v>0</v>
      </c>
      <c r="AD191" s="119">
        <v>0</v>
      </c>
      <c r="AE191" s="119">
        <v>0</v>
      </c>
      <c r="AF191" s="119">
        <v>0</v>
      </c>
      <c r="AG191" s="119">
        <v>0</v>
      </c>
      <c r="AH191" s="119">
        <v>0</v>
      </c>
      <c r="AI191" s="120">
        <f t="shared" si="136"/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</row>
    <row r="192" spans="1:71" ht="15" customHeight="1">
      <c r="A192" s="26" t="s">
        <v>56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134"/>
        <v>0</v>
      </c>
      <c r="K192" s="74" t="s">
        <v>56</v>
      </c>
      <c r="L192" s="87">
        <v>0</v>
      </c>
      <c r="M192" s="87">
        <v>0</v>
      </c>
      <c r="N192" s="87">
        <v>0</v>
      </c>
      <c r="O192" s="87">
        <v>0</v>
      </c>
      <c r="P192" s="87">
        <v>0</v>
      </c>
      <c r="Q192" s="87">
        <v>0</v>
      </c>
      <c r="R192" s="88">
        <v>0</v>
      </c>
      <c r="S192" s="89">
        <f t="shared" si="135"/>
        <v>0</v>
      </c>
      <c r="U192" s="104" t="s">
        <v>56</v>
      </c>
      <c r="V192" s="121">
        <v>0</v>
      </c>
      <c r="W192" s="121">
        <v>0</v>
      </c>
      <c r="X192" s="121">
        <v>0</v>
      </c>
      <c r="Y192" s="121">
        <v>0</v>
      </c>
      <c r="Z192" s="121">
        <v>0</v>
      </c>
      <c r="AA192" s="121">
        <v>0</v>
      </c>
      <c r="AB192" s="121">
        <v>0</v>
      </c>
      <c r="AC192" s="122">
        <v>0</v>
      </c>
      <c r="AD192" s="121">
        <v>0</v>
      </c>
      <c r="AE192" s="121">
        <v>0</v>
      </c>
      <c r="AF192" s="121">
        <v>0</v>
      </c>
      <c r="AG192" s="121">
        <v>0</v>
      </c>
      <c r="AH192" s="121">
        <v>0</v>
      </c>
      <c r="AI192" s="123">
        <f t="shared" si="136"/>
        <v>0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</row>
    <row r="193" spans="1:71" ht="15">
      <c r="A193" s="27" t="s">
        <v>16</v>
      </c>
      <c r="B193" s="42">
        <v>16.439569312373191</v>
      </c>
      <c r="C193" s="42">
        <v>0</v>
      </c>
      <c r="D193" s="42">
        <v>20.357966360394251</v>
      </c>
      <c r="E193" s="42">
        <v>0</v>
      </c>
      <c r="F193" s="411"/>
      <c r="G193" s="42">
        <v>0</v>
      </c>
      <c r="H193" s="43">
        <v>0</v>
      </c>
      <c r="I193" s="38">
        <f t="shared" si="134"/>
        <v>36.797535672767438</v>
      </c>
      <c r="K193" s="75" t="s">
        <v>16</v>
      </c>
      <c r="L193" s="42">
        <v>16.439569312373191</v>
      </c>
      <c r="M193" s="42">
        <v>0</v>
      </c>
      <c r="N193" s="42">
        <v>20.357966360394251</v>
      </c>
      <c r="O193" s="42">
        <v>0</v>
      </c>
      <c r="P193" s="42">
        <v>0</v>
      </c>
      <c r="Q193" s="42">
        <v>0</v>
      </c>
      <c r="R193" s="85">
        <v>0</v>
      </c>
      <c r="S193" s="86">
        <f t="shared" si="135"/>
        <v>36.797535672767438</v>
      </c>
      <c r="U193" s="105" t="s">
        <v>16</v>
      </c>
      <c r="V193" s="117">
        <v>16.439569312373191</v>
      </c>
      <c r="W193" s="117">
        <v>0</v>
      </c>
      <c r="X193" s="117">
        <v>0</v>
      </c>
      <c r="Y193" s="117">
        <v>0</v>
      </c>
      <c r="Z193" s="117">
        <v>20.357966360394251</v>
      </c>
      <c r="AA193" s="117">
        <v>0</v>
      </c>
      <c r="AB193" s="117">
        <v>0</v>
      </c>
      <c r="AC193" s="118">
        <v>0</v>
      </c>
      <c r="AD193" s="119">
        <v>0</v>
      </c>
      <c r="AE193" s="119">
        <v>0</v>
      </c>
      <c r="AF193" s="119">
        <v>0</v>
      </c>
      <c r="AG193" s="119">
        <v>0</v>
      </c>
      <c r="AH193" s="119">
        <v>0</v>
      </c>
      <c r="AI193" s="120">
        <f t="shared" si="136"/>
        <v>36.797535672767438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</row>
    <row r="194" spans="1:71" ht="15">
      <c r="A194" s="26" t="s">
        <v>70</v>
      </c>
      <c r="B194" s="39">
        <v>2.3713546894776192</v>
      </c>
      <c r="C194" s="39">
        <v>1.4979793311068674</v>
      </c>
      <c r="D194" s="39">
        <v>6.8408714490901108</v>
      </c>
      <c r="E194" s="39">
        <v>0</v>
      </c>
      <c r="F194" s="411"/>
      <c r="G194" s="39">
        <v>0</v>
      </c>
      <c r="H194" s="40">
        <v>0</v>
      </c>
      <c r="I194" s="41">
        <f t="shared" si="134"/>
        <v>10.710205469674598</v>
      </c>
      <c r="K194" s="74" t="s">
        <v>70</v>
      </c>
      <c r="L194" s="87">
        <v>2.3713546894776192</v>
      </c>
      <c r="M194" s="87">
        <v>1.4979793311068674</v>
      </c>
      <c r="N194" s="87">
        <v>6.8408714490901108</v>
      </c>
      <c r="O194" s="87">
        <v>0</v>
      </c>
      <c r="P194" s="87">
        <v>0</v>
      </c>
      <c r="Q194" s="87">
        <v>0</v>
      </c>
      <c r="R194" s="88">
        <v>0</v>
      </c>
      <c r="S194" s="89">
        <f t="shared" si="135"/>
        <v>10.710205469674598</v>
      </c>
      <c r="U194" s="104" t="s">
        <v>57</v>
      </c>
      <c r="V194" s="121">
        <v>2.3112772679664411</v>
      </c>
      <c r="W194" s="121">
        <v>0</v>
      </c>
      <c r="X194" s="121">
        <v>0</v>
      </c>
      <c r="Y194" s="121">
        <v>1.4979793311068674</v>
      </c>
      <c r="Z194" s="121">
        <v>4.6813699902547059</v>
      </c>
      <c r="AA194" s="121">
        <v>0</v>
      </c>
      <c r="AB194" s="121">
        <v>0</v>
      </c>
      <c r="AC194" s="122">
        <v>2.2195788803465826</v>
      </c>
      <c r="AD194" s="121">
        <v>6.0077421511178168E-2</v>
      </c>
      <c r="AE194" s="121">
        <v>0</v>
      </c>
      <c r="AF194" s="121">
        <v>0</v>
      </c>
      <c r="AG194" s="121">
        <v>2.1595014588354045</v>
      </c>
      <c r="AH194" s="121">
        <v>0</v>
      </c>
      <c r="AI194" s="123">
        <f t="shared" si="136"/>
        <v>10.710205469674598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</row>
    <row r="195" spans="1:71" ht="15">
      <c r="A195" s="27" t="s">
        <v>58</v>
      </c>
      <c r="B195" s="42">
        <v>0</v>
      </c>
      <c r="C195" s="42">
        <v>0</v>
      </c>
      <c r="D195" s="42">
        <v>8.6183139729216027E-2</v>
      </c>
      <c r="E195" s="42">
        <v>1.2080789614619551</v>
      </c>
      <c r="F195" s="411"/>
      <c r="G195" s="42">
        <v>0</v>
      </c>
      <c r="H195" s="43">
        <v>0</v>
      </c>
      <c r="I195" s="38">
        <f t="shared" si="134"/>
        <v>1.2942621011911712</v>
      </c>
      <c r="K195" s="75" t="s">
        <v>58</v>
      </c>
      <c r="L195" s="42">
        <v>0</v>
      </c>
      <c r="M195" s="42">
        <v>0</v>
      </c>
      <c r="N195" s="42">
        <v>8.6183139729216027E-2</v>
      </c>
      <c r="O195" s="42">
        <v>1.2080789614619551</v>
      </c>
      <c r="P195" s="42">
        <v>196.79845333503326</v>
      </c>
      <c r="Q195" s="42">
        <v>0</v>
      </c>
      <c r="R195" s="85">
        <v>0</v>
      </c>
      <c r="S195" s="86">
        <f t="shared" si="135"/>
        <v>198.09271543622444</v>
      </c>
      <c r="U195" s="105" t="s">
        <v>58</v>
      </c>
      <c r="V195" s="117">
        <v>0</v>
      </c>
      <c r="W195" s="117">
        <v>0</v>
      </c>
      <c r="X195" s="117">
        <v>0</v>
      </c>
      <c r="Y195" s="117">
        <v>0</v>
      </c>
      <c r="Z195" s="117">
        <v>0</v>
      </c>
      <c r="AA195" s="117">
        <v>0.15494371904972914</v>
      </c>
      <c r="AB195" s="117">
        <v>196.79845333503326</v>
      </c>
      <c r="AC195" s="118">
        <v>1.1393183821414419</v>
      </c>
      <c r="AD195" s="117">
        <v>0</v>
      </c>
      <c r="AE195" s="117">
        <v>1.053135242412226</v>
      </c>
      <c r="AF195" s="117">
        <v>0</v>
      </c>
      <c r="AG195" s="117">
        <v>8.6183139729216027E-2</v>
      </c>
      <c r="AH195" s="117">
        <v>0</v>
      </c>
      <c r="AI195" s="120">
        <f t="shared" si="136"/>
        <v>198.09271543622444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</row>
    <row r="196" spans="1:71" ht="15">
      <c r="A196" s="26" t="s">
        <v>12</v>
      </c>
      <c r="B196" s="39">
        <v>0</v>
      </c>
      <c r="C196" s="39">
        <v>0</v>
      </c>
      <c r="D196" s="39">
        <v>0</v>
      </c>
      <c r="E196" s="39">
        <v>0</v>
      </c>
      <c r="F196" s="411"/>
      <c r="G196" s="39">
        <v>0</v>
      </c>
      <c r="H196" s="40">
        <v>0</v>
      </c>
      <c r="I196" s="41">
        <f t="shared" si="134"/>
        <v>0</v>
      </c>
      <c r="K196" s="74" t="s">
        <v>12</v>
      </c>
      <c r="L196" s="87">
        <v>0</v>
      </c>
      <c r="M196" s="87">
        <v>0</v>
      </c>
      <c r="N196" s="87">
        <v>0</v>
      </c>
      <c r="O196" s="87">
        <v>0</v>
      </c>
      <c r="P196" s="87">
        <v>1.5892575126989856</v>
      </c>
      <c r="Q196" s="87">
        <v>0</v>
      </c>
      <c r="R196" s="88">
        <v>0</v>
      </c>
      <c r="S196" s="89">
        <f t="shared" si="135"/>
        <v>1.5892575126989856</v>
      </c>
      <c r="U196" s="104" t="s">
        <v>12</v>
      </c>
      <c r="V196" s="121">
        <v>0</v>
      </c>
      <c r="W196" s="121">
        <v>0</v>
      </c>
      <c r="X196" s="121">
        <v>0</v>
      </c>
      <c r="Y196" s="121">
        <v>0</v>
      </c>
      <c r="Z196" s="121">
        <v>0</v>
      </c>
      <c r="AA196" s="121">
        <v>0</v>
      </c>
      <c r="AB196" s="121">
        <v>1.5892575126989856</v>
      </c>
      <c r="AC196" s="122">
        <v>0</v>
      </c>
      <c r="AD196" s="121">
        <v>0</v>
      </c>
      <c r="AE196" s="121">
        <v>0</v>
      </c>
      <c r="AF196" s="121">
        <v>0</v>
      </c>
      <c r="AG196" s="121">
        <v>0</v>
      </c>
      <c r="AH196" s="121">
        <v>0</v>
      </c>
      <c r="AI196" s="123">
        <f t="shared" si="136"/>
        <v>1.5892575126989856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</row>
    <row r="197" spans="1:71" ht="15">
      <c r="A197" s="27" t="s">
        <v>59</v>
      </c>
      <c r="B197" s="42">
        <v>0</v>
      </c>
      <c r="C197" s="42">
        <v>0</v>
      </c>
      <c r="D197" s="42">
        <v>0</v>
      </c>
      <c r="E197" s="42">
        <v>0</v>
      </c>
      <c r="F197" s="411"/>
      <c r="G197" s="42">
        <v>0</v>
      </c>
      <c r="H197" s="43">
        <v>0</v>
      </c>
      <c r="I197" s="38">
        <f t="shared" si="134"/>
        <v>0</v>
      </c>
      <c r="K197" s="75" t="s">
        <v>59</v>
      </c>
      <c r="L197" s="42">
        <v>0</v>
      </c>
      <c r="M197" s="42">
        <v>0</v>
      </c>
      <c r="N197" s="42">
        <v>0</v>
      </c>
      <c r="O197" s="42">
        <v>0</v>
      </c>
      <c r="P197" s="42">
        <v>0</v>
      </c>
      <c r="Q197" s="42">
        <v>0</v>
      </c>
      <c r="R197" s="85">
        <v>0</v>
      </c>
      <c r="S197" s="86">
        <f t="shared" si="135"/>
        <v>0</v>
      </c>
      <c r="U197" s="105" t="s">
        <v>59</v>
      </c>
      <c r="V197" s="117">
        <v>0</v>
      </c>
      <c r="W197" s="117">
        <v>0</v>
      </c>
      <c r="X197" s="117">
        <v>0</v>
      </c>
      <c r="Y197" s="117">
        <v>0</v>
      </c>
      <c r="Z197" s="117">
        <v>0</v>
      </c>
      <c r="AA197" s="117">
        <v>0</v>
      </c>
      <c r="AB197" s="117">
        <v>0</v>
      </c>
      <c r="AC197" s="118">
        <v>0</v>
      </c>
      <c r="AD197" s="117">
        <v>0</v>
      </c>
      <c r="AE197" s="117">
        <v>0</v>
      </c>
      <c r="AF197" s="117">
        <v>0</v>
      </c>
      <c r="AG197" s="117">
        <v>0</v>
      </c>
      <c r="AH197" s="117">
        <v>0</v>
      </c>
      <c r="AI197" s="120">
        <f t="shared" si="136"/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</row>
    <row r="198" spans="1:71" ht="15">
      <c r="A198" s="26" t="s">
        <v>17</v>
      </c>
      <c r="B198" s="39">
        <v>7.8240451124967008</v>
      </c>
      <c r="C198" s="39">
        <v>0</v>
      </c>
      <c r="D198" s="39">
        <v>4.6586399553242694</v>
      </c>
      <c r="E198" s="39">
        <v>0</v>
      </c>
      <c r="F198" s="411"/>
      <c r="G198" s="39">
        <v>0</v>
      </c>
      <c r="H198" s="40">
        <v>0</v>
      </c>
      <c r="I198" s="41">
        <f t="shared" si="134"/>
        <v>12.48268506782097</v>
      </c>
      <c r="K198" s="74" t="s">
        <v>17</v>
      </c>
      <c r="L198" s="87">
        <v>7.8240451124967008</v>
      </c>
      <c r="M198" s="87">
        <v>0</v>
      </c>
      <c r="N198" s="87">
        <v>4.6586399553242694</v>
      </c>
      <c r="O198" s="87">
        <v>0</v>
      </c>
      <c r="P198" s="87">
        <v>2.4079308887681834</v>
      </c>
      <c r="Q198" s="87">
        <v>0</v>
      </c>
      <c r="R198" s="88">
        <v>0</v>
      </c>
      <c r="S198" s="89">
        <f t="shared" si="135"/>
        <v>14.890615956589153</v>
      </c>
      <c r="U198" s="104" t="s">
        <v>17</v>
      </c>
      <c r="V198" s="121">
        <v>7.8240451124967008</v>
      </c>
      <c r="W198" s="121">
        <v>0</v>
      </c>
      <c r="X198" s="121">
        <v>0</v>
      </c>
      <c r="Y198" s="121">
        <v>0</v>
      </c>
      <c r="Z198" s="121">
        <v>1.7398851889179887</v>
      </c>
      <c r="AA198" s="121">
        <v>0</v>
      </c>
      <c r="AB198" s="121">
        <v>2.4079308887681834</v>
      </c>
      <c r="AC198" s="122">
        <v>2.9187547664062805</v>
      </c>
      <c r="AD198" s="121">
        <v>0</v>
      </c>
      <c r="AE198" s="121">
        <v>0</v>
      </c>
      <c r="AF198" s="121">
        <v>0</v>
      </c>
      <c r="AG198" s="121">
        <v>2.9187547664062805</v>
      </c>
      <c r="AH198" s="121">
        <v>0</v>
      </c>
      <c r="AI198" s="123">
        <f t="shared" si="136"/>
        <v>14.890615956589153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</row>
    <row r="199" spans="1:71" ht="15">
      <c r="A199" s="27" t="s">
        <v>139</v>
      </c>
      <c r="B199" s="42">
        <v>13.049355841416954</v>
      </c>
      <c r="C199" s="42">
        <v>18.471217613615131</v>
      </c>
      <c r="D199" s="42">
        <v>144.53404566291761</v>
      </c>
      <c r="E199" s="42">
        <v>0</v>
      </c>
      <c r="F199" s="411"/>
      <c r="G199" s="42">
        <v>0</v>
      </c>
      <c r="H199" s="43">
        <v>0</v>
      </c>
      <c r="I199" s="38">
        <f t="shared" si="134"/>
        <v>176.0546191179497</v>
      </c>
      <c r="K199" s="75" t="s">
        <v>139</v>
      </c>
      <c r="L199" s="42">
        <v>13.049355841416954</v>
      </c>
      <c r="M199" s="42">
        <v>18.471217613615131</v>
      </c>
      <c r="N199" s="42">
        <v>144.53404566291761</v>
      </c>
      <c r="O199" s="42">
        <v>0</v>
      </c>
      <c r="P199" s="42">
        <v>0</v>
      </c>
      <c r="Q199" s="42">
        <v>0</v>
      </c>
      <c r="R199" s="85">
        <v>0</v>
      </c>
      <c r="S199" s="86">
        <f t="shared" si="135"/>
        <v>176.0546191179497</v>
      </c>
      <c r="U199" s="105" t="s">
        <v>139</v>
      </c>
      <c r="V199" s="117">
        <v>9.7311245156053232</v>
      </c>
      <c r="W199" s="117">
        <v>0</v>
      </c>
      <c r="X199" s="117">
        <v>0</v>
      </c>
      <c r="Y199" s="117">
        <v>18.471217613615131</v>
      </c>
      <c r="Z199" s="117">
        <v>140.712297898294</v>
      </c>
      <c r="AA199" s="117">
        <v>0</v>
      </c>
      <c r="AB199" s="117">
        <v>0</v>
      </c>
      <c r="AC199" s="118">
        <v>7.1399790904352463</v>
      </c>
      <c r="AD199" s="117">
        <v>3.3182313258116318</v>
      </c>
      <c r="AE199" s="117">
        <v>0</v>
      </c>
      <c r="AF199" s="117">
        <v>0</v>
      </c>
      <c r="AG199" s="117">
        <v>3.8217477646236149</v>
      </c>
      <c r="AH199" s="117">
        <v>0</v>
      </c>
      <c r="AI199" s="120">
        <f t="shared" si="136"/>
        <v>176.0546191179497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</row>
    <row r="200" spans="1:71" ht="15">
      <c r="A200" s="26" t="s">
        <v>25</v>
      </c>
      <c r="B200" s="39">
        <v>3.2611639349288186</v>
      </c>
      <c r="C200" s="39">
        <v>3.2426675013830668E-2</v>
      </c>
      <c r="D200" s="39">
        <v>33.850408056492419</v>
      </c>
      <c r="E200" s="39">
        <v>25.020724229395654</v>
      </c>
      <c r="F200" s="411"/>
      <c r="G200" s="39">
        <v>2.8230536949871272</v>
      </c>
      <c r="H200" s="40">
        <v>0</v>
      </c>
      <c r="I200" s="41">
        <f t="shared" si="134"/>
        <v>64.987776590817845</v>
      </c>
      <c r="K200" s="74" t="s">
        <v>25</v>
      </c>
      <c r="L200" s="87">
        <v>3.2611639349288186</v>
      </c>
      <c r="M200" s="87">
        <v>3.2426675013830668E-2</v>
      </c>
      <c r="N200" s="87">
        <v>33.850408056492419</v>
      </c>
      <c r="O200" s="87">
        <v>25.020724229395654</v>
      </c>
      <c r="P200" s="87">
        <v>0.86918570077054003</v>
      </c>
      <c r="Q200" s="87">
        <v>2.8230536949871272</v>
      </c>
      <c r="R200" s="88">
        <v>0</v>
      </c>
      <c r="S200" s="89">
        <f t="shared" si="135"/>
        <v>65.856962291588388</v>
      </c>
      <c r="U200" s="104" t="s">
        <v>25</v>
      </c>
      <c r="V200" s="121">
        <v>0.30852861990981745</v>
      </c>
      <c r="W200" s="121">
        <v>0.57180653293507511</v>
      </c>
      <c r="X200" s="121">
        <v>2.8230536949871272</v>
      </c>
      <c r="Y200" s="121">
        <v>3.2426675013830668E-2</v>
      </c>
      <c r="Z200" s="121">
        <v>33.31057579988579</v>
      </c>
      <c r="AA200" s="121">
        <v>24.987123627758827</v>
      </c>
      <c r="AB200" s="121">
        <v>0.86918570077054003</v>
      </c>
      <c r="AC200" s="122">
        <v>2.9542616403273865</v>
      </c>
      <c r="AD200" s="121">
        <v>2.3808287820839262</v>
      </c>
      <c r="AE200" s="121">
        <v>2.6065157542704723E-2</v>
      </c>
      <c r="AF200" s="121">
        <v>0</v>
      </c>
      <c r="AG200" s="121">
        <v>0.53983225660662937</v>
      </c>
      <c r="AH200" s="121">
        <v>7.5354440941257555E-3</v>
      </c>
      <c r="AI200" s="123">
        <f t="shared" si="136"/>
        <v>65.856962291588388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</row>
    <row r="201" spans="1:71" ht="15">
      <c r="A201" s="27" t="s">
        <v>24</v>
      </c>
      <c r="B201" s="42">
        <v>0.1788175749133544</v>
      </c>
      <c r="C201" s="42">
        <v>2.9308795610618877E-2</v>
      </c>
      <c r="D201" s="42">
        <v>0</v>
      </c>
      <c r="E201" s="42">
        <v>0</v>
      </c>
      <c r="F201" s="411"/>
      <c r="G201" s="42">
        <v>0</v>
      </c>
      <c r="H201" s="43">
        <v>0</v>
      </c>
      <c r="I201" s="38">
        <f t="shared" si="134"/>
        <v>0.20812637052397329</v>
      </c>
      <c r="K201" s="75" t="s">
        <v>24</v>
      </c>
      <c r="L201" s="42">
        <v>0.1788175749133544</v>
      </c>
      <c r="M201" s="42">
        <v>2.9308795610618877E-2</v>
      </c>
      <c r="N201" s="42">
        <v>0</v>
      </c>
      <c r="O201" s="42">
        <v>0</v>
      </c>
      <c r="P201" s="42">
        <v>0</v>
      </c>
      <c r="Q201" s="42">
        <v>0</v>
      </c>
      <c r="R201" s="85">
        <v>0</v>
      </c>
      <c r="S201" s="86">
        <f t="shared" si="135"/>
        <v>0.20812637052397329</v>
      </c>
      <c r="U201" s="105" t="s">
        <v>24</v>
      </c>
      <c r="V201" s="117">
        <v>0.17880078531686514</v>
      </c>
      <c r="W201" s="117">
        <v>0</v>
      </c>
      <c r="X201" s="117">
        <v>0</v>
      </c>
      <c r="Y201" s="117">
        <v>2.9308795610618877E-2</v>
      </c>
      <c r="Z201" s="117">
        <v>0</v>
      </c>
      <c r="AA201" s="117">
        <v>0</v>
      </c>
      <c r="AB201" s="117">
        <v>0</v>
      </c>
      <c r="AC201" s="118">
        <v>1.6789596489271087E-5</v>
      </c>
      <c r="AD201" s="117">
        <v>1.6789596489271087E-5</v>
      </c>
      <c r="AE201" s="117">
        <v>0</v>
      </c>
      <c r="AF201" s="117">
        <v>0</v>
      </c>
      <c r="AG201" s="117">
        <v>0</v>
      </c>
      <c r="AH201" s="117">
        <v>0</v>
      </c>
      <c r="AI201" s="120">
        <f t="shared" si="136"/>
        <v>0.20812637052397329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</row>
    <row r="202" spans="1:71" ht="15">
      <c r="A202" s="26" t="s">
        <v>60</v>
      </c>
      <c r="B202" s="39">
        <v>0.12083194095731432</v>
      </c>
      <c r="C202" s="39">
        <v>0.20491602358224956</v>
      </c>
      <c r="D202" s="39">
        <v>0.37370703388860099</v>
      </c>
      <c r="E202" s="39">
        <v>0</v>
      </c>
      <c r="F202" s="411"/>
      <c r="G202" s="39">
        <v>0</v>
      </c>
      <c r="H202" s="40">
        <v>0</v>
      </c>
      <c r="I202" s="41">
        <f t="shared" si="134"/>
        <v>0.69945499842816483</v>
      </c>
      <c r="K202" s="74" t="s">
        <v>60</v>
      </c>
      <c r="L202" s="87">
        <v>0.12083194095731432</v>
      </c>
      <c r="M202" s="87">
        <v>0.20491602358224956</v>
      </c>
      <c r="N202" s="87">
        <v>0.37370703388860099</v>
      </c>
      <c r="O202" s="87">
        <v>0</v>
      </c>
      <c r="P202" s="87">
        <v>0</v>
      </c>
      <c r="Q202" s="87">
        <v>0</v>
      </c>
      <c r="R202" s="88">
        <v>0</v>
      </c>
      <c r="S202" s="89">
        <f t="shared" si="135"/>
        <v>0.69945499842816483</v>
      </c>
      <c r="U202" s="104" t="s">
        <v>60</v>
      </c>
      <c r="V202" s="121">
        <v>0.12083194095731432</v>
      </c>
      <c r="W202" s="121">
        <v>0</v>
      </c>
      <c r="X202" s="121">
        <v>0</v>
      </c>
      <c r="Y202" s="121">
        <v>0.20491602358224956</v>
      </c>
      <c r="Z202" s="121">
        <v>0.37370703388860099</v>
      </c>
      <c r="AA202" s="121">
        <v>0</v>
      </c>
      <c r="AB202" s="121">
        <v>0</v>
      </c>
      <c r="AC202" s="122">
        <v>0</v>
      </c>
      <c r="AD202" s="121">
        <v>0</v>
      </c>
      <c r="AE202" s="121">
        <v>0</v>
      </c>
      <c r="AF202" s="121">
        <v>0</v>
      </c>
      <c r="AG202" s="121">
        <v>0</v>
      </c>
      <c r="AH202" s="121">
        <v>0</v>
      </c>
      <c r="AI202" s="123">
        <f t="shared" si="136"/>
        <v>0.69945499842816483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</row>
    <row r="203" spans="1:71" ht="15">
      <c r="A203" s="27" t="s">
        <v>22</v>
      </c>
      <c r="B203" s="42">
        <v>0</v>
      </c>
      <c r="C203" s="42">
        <v>0</v>
      </c>
      <c r="D203" s="42">
        <v>28.124025144290236</v>
      </c>
      <c r="E203" s="42">
        <v>0</v>
      </c>
      <c r="F203" s="411"/>
      <c r="G203" s="42">
        <v>0</v>
      </c>
      <c r="H203" s="43">
        <v>0</v>
      </c>
      <c r="I203" s="38">
        <f t="shared" si="134"/>
        <v>28.124025144290236</v>
      </c>
      <c r="K203" s="75" t="s">
        <v>22</v>
      </c>
      <c r="L203" s="42">
        <v>0</v>
      </c>
      <c r="M203" s="42">
        <v>0</v>
      </c>
      <c r="N203" s="42">
        <v>28.124025144290236</v>
      </c>
      <c r="O203" s="42">
        <v>0</v>
      </c>
      <c r="P203" s="42">
        <v>8.0848948294372409</v>
      </c>
      <c r="Q203" s="42">
        <v>0</v>
      </c>
      <c r="R203" s="85">
        <v>0</v>
      </c>
      <c r="S203" s="86">
        <f t="shared" si="135"/>
        <v>36.208919973727475</v>
      </c>
      <c r="U203" s="105" t="s">
        <v>22</v>
      </c>
      <c r="V203" s="117">
        <v>0</v>
      </c>
      <c r="W203" s="117">
        <v>0</v>
      </c>
      <c r="X203" s="117">
        <v>0</v>
      </c>
      <c r="Y203" s="117">
        <v>0</v>
      </c>
      <c r="Z203" s="117">
        <v>28.124025144290236</v>
      </c>
      <c r="AA203" s="117">
        <v>0</v>
      </c>
      <c r="AB203" s="117">
        <v>8.0848948294372409</v>
      </c>
      <c r="AC203" s="118">
        <v>0</v>
      </c>
      <c r="AD203" s="117">
        <v>0</v>
      </c>
      <c r="AE203" s="117">
        <v>0</v>
      </c>
      <c r="AF203" s="117">
        <v>0</v>
      </c>
      <c r="AG203" s="117">
        <v>0</v>
      </c>
      <c r="AH203" s="117">
        <v>0</v>
      </c>
      <c r="AI203" s="120">
        <f t="shared" si="136"/>
        <v>36.208919973727475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</row>
    <row r="204" spans="1:71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134"/>
        <v>0</v>
      </c>
      <c r="K204" s="74" t="s">
        <v>21</v>
      </c>
      <c r="L204" s="87">
        <v>0</v>
      </c>
      <c r="M204" s="87">
        <v>0</v>
      </c>
      <c r="N204" s="87">
        <v>0</v>
      </c>
      <c r="O204" s="87">
        <v>0</v>
      </c>
      <c r="P204" s="87">
        <v>0</v>
      </c>
      <c r="Q204" s="87">
        <v>0</v>
      </c>
      <c r="R204" s="88">
        <v>0</v>
      </c>
      <c r="S204" s="89">
        <f t="shared" si="135"/>
        <v>0</v>
      </c>
      <c r="U204" s="104" t="s">
        <v>61</v>
      </c>
      <c r="V204" s="121">
        <v>0</v>
      </c>
      <c r="W204" s="121">
        <v>0</v>
      </c>
      <c r="X204" s="121">
        <v>0</v>
      </c>
      <c r="Y204" s="121">
        <v>0</v>
      </c>
      <c r="Z204" s="121">
        <v>0</v>
      </c>
      <c r="AA204" s="121">
        <v>0</v>
      </c>
      <c r="AB204" s="121">
        <v>0</v>
      </c>
      <c r="AC204" s="122">
        <v>0</v>
      </c>
      <c r="AD204" s="121">
        <v>0</v>
      </c>
      <c r="AE204" s="121">
        <v>0</v>
      </c>
      <c r="AF204" s="121">
        <v>0</v>
      </c>
      <c r="AG204" s="121">
        <v>0</v>
      </c>
      <c r="AH204" s="121">
        <v>0</v>
      </c>
      <c r="AI204" s="123">
        <f t="shared" si="136"/>
        <v>0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</row>
    <row r="205" spans="1:71" ht="15">
      <c r="A205" s="28" t="s">
        <v>64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134"/>
        <v>0</v>
      </c>
      <c r="K205" s="76" t="s">
        <v>64</v>
      </c>
      <c r="L205" s="42">
        <v>0</v>
      </c>
      <c r="M205" s="42">
        <v>0</v>
      </c>
      <c r="N205" s="42">
        <v>0</v>
      </c>
      <c r="O205" s="42">
        <v>0</v>
      </c>
      <c r="P205" s="42">
        <v>0</v>
      </c>
      <c r="Q205" s="42">
        <v>0</v>
      </c>
      <c r="R205" s="85">
        <v>0</v>
      </c>
      <c r="S205" s="86">
        <f t="shared" si="135"/>
        <v>0</v>
      </c>
      <c r="U205" s="106" t="s">
        <v>62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v>0</v>
      </c>
      <c r="AB205" s="117">
        <v>0</v>
      </c>
      <c r="AC205" s="118">
        <v>0</v>
      </c>
      <c r="AD205" s="119">
        <v>0</v>
      </c>
      <c r="AE205" s="119">
        <v>0</v>
      </c>
      <c r="AF205" s="119">
        <v>0</v>
      </c>
      <c r="AG205" s="119">
        <v>0</v>
      </c>
      <c r="AH205" s="119">
        <v>0</v>
      </c>
      <c r="AI205" s="120">
        <f t="shared" si="136"/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</row>
    <row r="206" spans="1:71">
      <c r="A206" s="56" t="s">
        <v>23</v>
      </c>
      <c r="B206" s="60">
        <v>0</v>
      </c>
      <c r="C206" s="60">
        <v>0</v>
      </c>
      <c r="D206" s="60">
        <v>0</v>
      </c>
      <c r="E206" s="60">
        <v>0</v>
      </c>
      <c r="F206" s="411"/>
      <c r="G206" s="60">
        <v>0</v>
      </c>
      <c r="H206" s="61">
        <v>0</v>
      </c>
      <c r="I206" s="62">
        <f t="shared" si="134"/>
        <v>0</v>
      </c>
      <c r="K206" s="77" t="s">
        <v>23</v>
      </c>
      <c r="L206" s="90">
        <v>0</v>
      </c>
      <c r="M206" s="90">
        <v>0</v>
      </c>
      <c r="N206" s="90">
        <v>0</v>
      </c>
      <c r="O206" s="90">
        <v>0</v>
      </c>
      <c r="P206" s="90">
        <v>0</v>
      </c>
      <c r="Q206" s="90">
        <v>0</v>
      </c>
      <c r="R206" s="91">
        <v>0</v>
      </c>
      <c r="S206" s="92">
        <f t="shared" si="135"/>
        <v>0</v>
      </c>
      <c r="U206" s="107" t="s">
        <v>66</v>
      </c>
      <c r="V206" s="124">
        <v>0</v>
      </c>
      <c r="W206" s="124">
        <v>0</v>
      </c>
      <c r="X206" s="124">
        <v>0</v>
      </c>
      <c r="Y206" s="124">
        <v>0</v>
      </c>
      <c r="Z206" s="124">
        <v>0</v>
      </c>
      <c r="AA206" s="124">
        <v>0</v>
      </c>
      <c r="AB206" s="124">
        <v>0</v>
      </c>
      <c r="AC206" s="124">
        <v>0</v>
      </c>
      <c r="AD206" s="124">
        <v>0</v>
      </c>
      <c r="AE206" s="124">
        <v>0</v>
      </c>
      <c r="AF206" s="124">
        <v>0</v>
      </c>
      <c r="AG206" s="124">
        <v>0</v>
      </c>
      <c r="AH206" s="125">
        <v>0</v>
      </c>
      <c r="AI206" s="126">
        <f t="shared" si="136"/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</row>
    <row r="207" spans="1:71">
      <c r="A207" s="57" t="s">
        <v>19</v>
      </c>
      <c r="B207" s="63">
        <v>0</v>
      </c>
      <c r="C207" s="63">
        <v>0</v>
      </c>
      <c r="D207" s="63">
        <v>0</v>
      </c>
      <c r="E207" s="63">
        <v>0</v>
      </c>
      <c r="F207" s="411"/>
      <c r="G207" s="63">
        <v>0</v>
      </c>
      <c r="H207" s="64">
        <v>0</v>
      </c>
      <c r="I207" s="65">
        <f t="shared" si="134"/>
        <v>0</v>
      </c>
      <c r="K207" s="78" t="s">
        <v>19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93">
        <v>0</v>
      </c>
      <c r="S207" s="94">
        <f t="shared" si="135"/>
        <v>0</v>
      </c>
      <c r="U207" s="108" t="s">
        <v>19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8">
        <v>0</v>
      </c>
      <c r="AE207" s="128">
        <v>0</v>
      </c>
      <c r="AF207" s="128">
        <v>0</v>
      </c>
      <c r="AG207" s="128">
        <v>0</v>
      </c>
      <c r="AH207" s="128">
        <v>0</v>
      </c>
      <c r="AI207" s="129">
        <f t="shared" si="136"/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</row>
    <row r="208" spans="1:71">
      <c r="A208" s="56" t="s">
        <v>20</v>
      </c>
      <c r="B208" s="60">
        <v>0</v>
      </c>
      <c r="C208" s="60">
        <v>0</v>
      </c>
      <c r="D208" s="60">
        <v>0</v>
      </c>
      <c r="E208" s="60">
        <v>0</v>
      </c>
      <c r="F208" s="411"/>
      <c r="G208" s="60">
        <v>0</v>
      </c>
      <c r="H208" s="61">
        <v>0</v>
      </c>
      <c r="I208" s="62">
        <f t="shared" si="134"/>
        <v>0</v>
      </c>
      <c r="K208" s="77" t="s">
        <v>20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1">
        <v>0</v>
      </c>
      <c r="S208" s="92">
        <f t="shared" si="135"/>
        <v>0</v>
      </c>
      <c r="U208" s="107" t="s">
        <v>20</v>
      </c>
      <c r="V208" s="124">
        <v>0</v>
      </c>
      <c r="W208" s="124">
        <v>0</v>
      </c>
      <c r="X208" s="124">
        <v>0</v>
      </c>
      <c r="Y208" s="124">
        <v>0</v>
      </c>
      <c r="Z208" s="124">
        <v>0</v>
      </c>
      <c r="AA208" s="124">
        <v>0</v>
      </c>
      <c r="AB208" s="124">
        <v>0</v>
      </c>
      <c r="AC208" s="124">
        <v>0</v>
      </c>
      <c r="AD208" s="124">
        <v>0</v>
      </c>
      <c r="AE208" s="124">
        <v>0</v>
      </c>
      <c r="AF208" s="124">
        <v>0</v>
      </c>
      <c r="AG208" s="124">
        <v>0</v>
      </c>
      <c r="AH208" s="125">
        <v>0</v>
      </c>
      <c r="AI208" s="126">
        <f t="shared" si="136"/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</row>
    <row r="209" spans="1:71" ht="15" thickBot="1">
      <c r="A209" s="58" t="s">
        <v>11</v>
      </c>
      <c r="B209" s="52">
        <v>0</v>
      </c>
      <c r="C209" s="52">
        <v>0</v>
      </c>
      <c r="D209" s="52">
        <v>0</v>
      </c>
      <c r="E209" s="52">
        <v>0</v>
      </c>
      <c r="F209" s="412"/>
      <c r="G209" s="52">
        <v>0</v>
      </c>
      <c r="H209" s="66">
        <v>0</v>
      </c>
      <c r="I209" s="67">
        <f t="shared" si="134"/>
        <v>0</v>
      </c>
      <c r="K209" s="79" t="s">
        <v>11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95">
        <v>0</v>
      </c>
      <c r="S209" s="96">
        <f t="shared" si="135"/>
        <v>0</v>
      </c>
      <c r="U209" s="108" t="s">
        <v>11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8">
        <v>0</v>
      </c>
      <c r="AE209" s="128">
        <v>0</v>
      </c>
      <c r="AF209" s="128">
        <v>0</v>
      </c>
      <c r="AG209" s="128">
        <v>0</v>
      </c>
      <c r="AH209" s="128">
        <v>0</v>
      </c>
      <c r="AI209" s="129">
        <f t="shared" si="136"/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</row>
    <row r="210" spans="1:71" ht="15">
      <c r="A210" s="33" t="s">
        <v>26</v>
      </c>
      <c r="B210" s="68">
        <f>SUM(B189:B205)</f>
        <v>43.245138406563953</v>
      </c>
      <c r="C210" s="68">
        <f t="shared" ref="C210:I210" si="137">SUM(C189:C205)</f>
        <v>20.235848438928699</v>
      </c>
      <c r="D210" s="68">
        <f t="shared" si="137"/>
        <v>238.8258468021267</v>
      </c>
      <c r="E210" s="68">
        <f t="shared" si="137"/>
        <v>26.228803190857608</v>
      </c>
      <c r="F210" s="68">
        <f t="shared" si="137"/>
        <v>0</v>
      </c>
      <c r="G210" s="68">
        <f t="shared" si="137"/>
        <v>2.8230536949871272</v>
      </c>
      <c r="H210" s="69">
        <f t="shared" si="137"/>
        <v>0</v>
      </c>
      <c r="I210" s="38">
        <f t="shared" si="137"/>
        <v>331.35869053346408</v>
      </c>
      <c r="K210" s="80" t="s">
        <v>26</v>
      </c>
      <c r="L210" s="68">
        <f>SUM(L189:L205)</f>
        <v>43.245138406563953</v>
      </c>
      <c r="M210" s="68">
        <f t="shared" ref="M210:S210" si="138">SUM(M189:M205)</f>
        <v>20.235848438928699</v>
      </c>
      <c r="N210" s="68">
        <f t="shared" si="138"/>
        <v>238.8258468021267</v>
      </c>
      <c r="O210" s="68">
        <f t="shared" si="138"/>
        <v>26.228803190857608</v>
      </c>
      <c r="P210" s="68">
        <f t="shared" si="138"/>
        <v>209.74972226670823</v>
      </c>
      <c r="Q210" s="68">
        <f t="shared" si="138"/>
        <v>2.8230536949871272</v>
      </c>
      <c r="R210" s="69">
        <f t="shared" si="138"/>
        <v>0</v>
      </c>
      <c r="S210" s="97">
        <f t="shared" si="138"/>
        <v>541.10841280017235</v>
      </c>
      <c r="T210" s="1" t="str">
        <f>IF(ABS(S210-AI210)&gt;0.01,S210-AI210,"")</f>
        <v/>
      </c>
      <c r="U210" s="109" t="s">
        <v>63</v>
      </c>
      <c r="V210" s="130">
        <f>SUM(V189:V205)</f>
        <v>36.91417755462566</v>
      </c>
      <c r="W210" s="130">
        <f t="shared" ref="W210:AH210" si="139">SUM(W189:W205)</f>
        <v>0.57180653293507511</v>
      </c>
      <c r="X210" s="130">
        <f t="shared" si="139"/>
        <v>2.8230536949871272</v>
      </c>
      <c r="Y210" s="130">
        <f t="shared" si="139"/>
        <v>20.235848438928699</v>
      </c>
      <c r="Z210" s="130">
        <f t="shared" si="139"/>
        <v>229.29982741592556</v>
      </c>
      <c r="AA210" s="130">
        <f t="shared" si="139"/>
        <v>25.142067346808556</v>
      </c>
      <c r="AB210" s="130">
        <f t="shared" si="139"/>
        <v>209.74972226670823</v>
      </c>
      <c r="AC210" s="130">
        <f t="shared" si="139"/>
        <v>16.371909549253427</v>
      </c>
      <c r="AD210" s="131">
        <f t="shared" si="139"/>
        <v>5.7591543190032253</v>
      </c>
      <c r="AE210" s="131">
        <f t="shared" si="139"/>
        <v>1.0792003999549307</v>
      </c>
      <c r="AF210" s="131">
        <f t="shared" si="139"/>
        <v>0</v>
      </c>
      <c r="AG210" s="131">
        <f t="shared" si="139"/>
        <v>9.5260193862011455</v>
      </c>
      <c r="AH210" s="131">
        <f t="shared" si="139"/>
        <v>7.5354440941257555E-3</v>
      </c>
      <c r="AI210" s="132">
        <f>SUM(V210:AC210)</f>
        <v>541.10841280017246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</row>
    <row r="211" spans="1:71" s="9" customFormat="1" ht="15" thickBot="1">
      <c r="A211" s="30" t="s">
        <v>88</v>
      </c>
      <c r="B211" s="47">
        <f>IF($I210=0,"-",B210/$I210)</f>
        <v>0.13050853845704888</v>
      </c>
      <c r="C211" s="47">
        <f t="shared" ref="C211:H211" si="140">IF($I210=0,"-",C210/$I210)</f>
        <v>6.1069315569633659E-2</v>
      </c>
      <c r="D211" s="47">
        <f t="shared" si="140"/>
        <v>0.7207471951848734</v>
      </c>
      <c r="E211" s="47">
        <f t="shared" si="140"/>
        <v>7.9155320020824219E-2</v>
      </c>
      <c r="F211" s="47">
        <f t="shared" si="140"/>
        <v>0</v>
      </c>
      <c r="G211" s="47">
        <f t="shared" si="140"/>
        <v>8.5196307676198568E-3</v>
      </c>
      <c r="H211" s="70">
        <f t="shared" si="140"/>
        <v>0</v>
      </c>
      <c r="I211" s="48">
        <f>SUM(B211:H211)</f>
        <v>1</v>
      </c>
      <c r="J211" s="5"/>
      <c r="K211" s="81" t="s">
        <v>88</v>
      </c>
      <c r="L211" s="98">
        <f>IF($S210=0,"-",L210/$S210)</f>
        <v>7.9919545480314103E-2</v>
      </c>
      <c r="M211" s="98">
        <f t="shared" ref="M211:R211" si="141">IF($S210=0,"-",M210/$S210)</f>
        <v>3.7397031648816109E-2</v>
      </c>
      <c r="N211" s="98">
        <f t="shared" si="141"/>
        <v>0.44136413545343173</v>
      </c>
      <c r="O211" s="98">
        <f t="shared" si="141"/>
        <v>4.8472362599440356E-2</v>
      </c>
      <c r="P211" s="98">
        <f t="shared" si="141"/>
        <v>0.38762975644987313</v>
      </c>
      <c r="Q211" s="98">
        <f t="shared" si="141"/>
        <v>5.2171683681245251E-3</v>
      </c>
      <c r="R211" s="99">
        <f t="shared" si="141"/>
        <v>0</v>
      </c>
      <c r="S211" s="100">
        <f>SUM(L211:R211)</f>
        <v>1</v>
      </c>
      <c r="T211" s="1"/>
      <c r="U211" s="110" t="s">
        <v>88</v>
      </c>
      <c r="V211" s="133">
        <f>+V210/$AI210</f>
        <v>6.8219559484575615E-2</v>
      </c>
      <c r="W211" s="133">
        <f t="shared" ref="W211:AH211" si="142">+W210/$AI210</f>
        <v>1.0567319217530615E-3</v>
      </c>
      <c r="X211" s="133">
        <f t="shared" si="142"/>
        <v>5.2171683681245242E-3</v>
      </c>
      <c r="Y211" s="133">
        <f t="shared" si="142"/>
        <v>3.7397031648816102E-2</v>
      </c>
      <c r="Z211" s="133">
        <f t="shared" si="142"/>
        <v>0.42375949438547056</v>
      </c>
      <c r="AA211" s="133">
        <f t="shared" si="142"/>
        <v>4.6464011188998726E-2</v>
      </c>
      <c r="AB211" s="133">
        <f t="shared" si="142"/>
        <v>0.38762975644987308</v>
      </c>
      <c r="AC211" s="133">
        <f t="shared" si="142"/>
        <v>3.0256246552388122E-2</v>
      </c>
      <c r="AD211" s="133">
        <f t="shared" si="142"/>
        <v>1.064325407398543E-2</v>
      </c>
      <c r="AE211" s="133">
        <f t="shared" si="142"/>
        <v>1.9944254689558336E-3</v>
      </c>
      <c r="AF211" s="133">
        <f t="shared" si="142"/>
        <v>0</v>
      </c>
      <c r="AG211" s="133">
        <f t="shared" si="142"/>
        <v>1.7604641067961065E-2</v>
      </c>
      <c r="AH211" s="133">
        <f t="shared" si="142"/>
        <v>1.3925941485793425E-5</v>
      </c>
      <c r="AI211" s="134">
        <f>SUM(V211:AC211)</f>
        <v>0.99999999999999978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</row>
    <row r="212" spans="1:71" ht="15" thickBot="1">
      <c r="A212" s="31"/>
      <c r="B212" s="31"/>
      <c r="C212" s="31"/>
      <c r="D212" s="31"/>
      <c r="E212" s="31"/>
      <c r="F212" s="31"/>
      <c r="G212" s="31"/>
      <c r="H212" s="31"/>
      <c r="I212" s="31"/>
      <c r="K212" s="31"/>
      <c r="L212" s="31"/>
      <c r="M212" s="31"/>
      <c r="N212" s="31"/>
      <c r="O212" s="31"/>
      <c r="P212" s="31"/>
      <c r="Q212" s="31"/>
      <c r="R212" s="31"/>
      <c r="S212" s="31"/>
      <c r="U212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</row>
    <row r="213" spans="1:71" ht="30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  <c r="K213" s="415" t="s">
        <v>36</v>
      </c>
      <c r="L213" s="83" t="s">
        <v>0</v>
      </c>
      <c r="M213" s="83" t="s">
        <v>1</v>
      </c>
      <c r="N213" s="83" t="s">
        <v>2</v>
      </c>
      <c r="O213" s="83" t="s">
        <v>3</v>
      </c>
      <c r="P213" s="83" t="s">
        <v>27</v>
      </c>
      <c r="Q213" s="83" t="s">
        <v>4</v>
      </c>
      <c r="R213" s="83" t="s">
        <v>5</v>
      </c>
      <c r="S213" s="84" t="s">
        <v>6</v>
      </c>
      <c r="U213" s="417" t="s">
        <v>36</v>
      </c>
      <c r="V213" s="114" t="s">
        <v>74</v>
      </c>
      <c r="W213" s="114" t="s">
        <v>75</v>
      </c>
      <c r="X213" s="114" t="s">
        <v>4</v>
      </c>
      <c r="Y213" s="114" t="s">
        <v>1</v>
      </c>
      <c r="Z213" s="114" t="s">
        <v>2</v>
      </c>
      <c r="AA213" s="114" t="s">
        <v>3</v>
      </c>
      <c r="AB213" s="114" t="s">
        <v>55</v>
      </c>
      <c r="AC213" s="114" t="s">
        <v>68</v>
      </c>
      <c r="AD213" s="115" t="s">
        <v>76</v>
      </c>
      <c r="AE213" s="115" t="s">
        <v>83</v>
      </c>
      <c r="AF213" s="115" t="s">
        <v>77</v>
      </c>
      <c r="AG213" s="115" t="s">
        <v>84</v>
      </c>
      <c r="AH213" s="115" t="s">
        <v>85</v>
      </c>
      <c r="AI213" s="116" t="s">
        <v>63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</row>
    <row r="214" spans="1:71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  <c r="K214" s="416" t="s">
        <v>36</v>
      </c>
      <c r="L214" s="389" t="s">
        <v>69</v>
      </c>
      <c r="M214" s="390"/>
      <c r="N214" s="390"/>
      <c r="O214" s="390"/>
      <c r="P214" s="390"/>
      <c r="Q214" s="390"/>
      <c r="R214" s="390"/>
      <c r="S214" s="391"/>
      <c r="U214" s="418" t="s">
        <v>36</v>
      </c>
      <c r="V214" s="413" t="s">
        <v>69</v>
      </c>
      <c r="W214" s="413"/>
      <c r="X214" s="413"/>
      <c r="Y214" s="413"/>
      <c r="Z214" s="413"/>
      <c r="AA214" s="413"/>
      <c r="AB214" s="413"/>
      <c r="AC214" s="413"/>
      <c r="AD214" s="413"/>
      <c r="AE214" s="413"/>
      <c r="AF214" s="413"/>
      <c r="AG214" s="413"/>
      <c r="AH214" s="413"/>
      <c r="AI214" s="41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</row>
    <row r="215" spans="1:71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  <c r="K215" s="82" t="s">
        <v>7</v>
      </c>
      <c r="L215" s="36">
        <v>0</v>
      </c>
      <c r="M215" s="36">
        <v>0</v>
      </c>
      <c r="N215" s="36">
        <v>0</v>
      </c>
      <c r="O215" s="36">
        <v>0</v>
      </c>
      <c r="P215" s="36">
        <v>0</v>
      </c>
      <c r="Q215" s="36">
        <v>0</v>
      </c>
      <c r="R215" s="101">
        <v>0</v>
      </c>
      <c r="S215" s="102">
        <f>SUM(L215:R215)</f>
        <v>0</v>
      </c>
      <c r="U215" s="103" t="s">
        <v>7</v>
      </c>
      <c r="V215" s="117">
        <v>0</v>
      </c>
      <c r="W215" s="117">
        <v>0</v>
      </c>
      <c r="X215" s="117">
        <v>0</v>
      </c>
      <c r="Y215" s="117">
        <v>0</v>
      </c>
      <c r="Z215" s="117">
        <v>0</v>
      </c>
      <c r="AA215" s="117">
        <v>0</v>
      </c>
      <c r="AB215" s="117">
        <v>0</v>
      </c>
      <c r="AC215" s="118">
        <v>0</v>
      </c>
      <c r="AD215" s="119">
        <v>0</v>
      </c>
      <c r="AE215" s="119">
        <v>0</v>
      </c>
      <c r="AF215" s="119">
        <v>0</v>
      </c>
      <c r="AG215" s="119">
        <v>0</v>
      </c>
      <c r="AH215" s="119">
        <v>0</v>
      </c>
      <c r="AI215" s="120">
        <f>SUM(V215:AC215)</f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</row>
    <row r="216" spans="1:71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5" si="143">SUM(B216:H216)</f>
        <v>0</v>
      </c>
      <c r="K216" s="74" t="s">
        <v>8</v>
      </c>
      <c r="L216" s="87">
        <v>0</v>
      </c>
      <c r="M216" s="87">
        <v>0</v>
      </c>
      <c r="N216" s="87">
        <v>0</v>
      </c>
      <c r="O216" s="87">
        <v>0</v>
      </c>
      <c r="P216" s="87">
        <v>0</v>
      </c>
      <c r="Q216" s="87">
        <v>0</v>
      </c>
      <c r="R216" s="88">
        <v>0</v>
      </c>
      <c r="S216" s="89">
        <f t="shared" ref="S216:S235" si="144">SUM(L216:R216)</f>
        <v>0</v>
      </c>
      <c r="U216" s="104" t="s">
        <v>8</v>
      </c>
      <c r="V216" s="121">
        <v>0</v>
      </c>
      <c r="W216" s="121">
        <v>0</v>
      </c>
      <c r="X216" s="121">
        <v>0</v>
      </c>
      <c r="Y216" s="121">
        <v>0</v>
      </c>
      <c r="Z216" s="121">
        <v>0</v>
      </c>
      <c r="AA216" s="121">
        <v>0</v>
      </c>
      <c r="AB216" s="121">
        <v>0</v>
      </c>
      <c r="AC216" s="122">
        <v>0</v>
      </c>
      <c r="AD216" s="121">
        <v>0</v>
      </c>
      <c r="AE216" s="121">
        <v>0</v>
      </c>
      <c r="AF216" s="121">
        <v>0</v>
      </c>
      <c r="AG216" s="121">
        <v>0</v>
      </c>
      <c r="AH216" s="121">
        <v>0</v>
      </c>
      <c r="AI216" s="123">
        <f t="shared" ref="AI216:AI235" si="145">SUM(V216:AC216)</f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</row>
    <row r="217" spans="1:71" ht="15" customHeight="1">
      <c r="A217" s="27" t="s">
        <v>10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143"/>
        <v>0</v>
      </c>
      <c r="K217" s="75" t="s">
        <v>10</v>
      </c>
      <c r="L217" s="42">
        <v>0</v>
      </c>
      <c r="M217" s="42">
        <v>0</v>
      </c>
      <c r="N217" s="42">
        <v>0</v>
      </c>
      <c r="O217" s="42">
        <v>0</v>
      </c>
      <c r="P217" s="42">
        <v>0</v>
      </c>
      <c r="Q217" s="42">
        <v>0</v>
      </c>
      <c r="R217" s="85">
        <v>0</v>
      </c>
      <c r="S217" s="86">
        <f t="shared" si="144"/>
        <v>0</v>
      </c>
      <c r="U217" s="105" t="s">
        <v>10</v>
      </c>
      <c r="V217" s="117">
        <v>0</v>
      </c>
      <c r="W217" s="117">
        <v>0</v>
      </c>
      <c r="X217" s="117">
        <v>0</v>
      </c>
      <c r="Y217" s="117">
        <v>0</v>
      </c>
      <c r="Z217" s="117">
        <v>0</v>
      </c>
      <c r="AA217" s="117">
        <v>0</v>
      </c>
      <c r="AB217" s="117">
        <v>0</v>
      </c>
      <c r="AC217" s="118">
        <v>0</v>
      </c>
      <c r="AD217" s="119">
        <v>0</v>
      </c>
      <c r="AE217" s="119">
        <v>0</v>
      </c>
      <c r="AF217" s="119">
        <v>0</v>
      </c>
      <c r="AG217" s="119">
        <v>0</v>
      </c>
      <c r="AH217" s="119">
        <v>0</v>
      </c>
      <c r="AI217" s="120">
        <f t="shared" si="145"/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</row>
    <row r="218" spans="1:71" ht="15" customHeight="1">
      <c r="A218" s="26" t="s">
        <v>56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143"/>
        <v>0</v>
      </c>
      <c r="K218" s="74" t="s">
        <v>56</v>
      </c>
      <c r="L218" s="87">
        <v>0</v>
      </c>
      <c r="M218" s="87">
        <v>0</v>
      </c>
      <c r="N218" s="87">
        <v>0</v>
      </c>
      <c r="O218" s="87">
        <v>0</v>
      </c>
      <c r="P218" s="87">
        <v>0</v>
      </c>
      <c r="Q218" s="87">
        <v>0</v>
      </c>
      <c r="R218" s="88">
        <v>0</v>
      </c>
      <c r="S218" s="89">
        <f t="shared" si="144"/>
        <v>0</v>
      </c>
      <c r="U218" s="104" t="s">
        <v>56</v>
      </c>
      <c r="V218" s="121">
        <v>0</v>
      </c>
      <c r="W218" s="121">
        <v>0</v>
      </c>
      <c r="X218" s="121">
        <v>0</v>
      </c>
      <c r="Y218" s="121">
        <v>0</v>
      </c>
      <c r="Z218" s="121">
        <v>0</v>
      </c>
      <c r="AA218" s="121">
        <v>0</v>
      </c>
      <c r="AB218" s="121">
        <v>0</v>
      </c>
      <c r="AC218" s="122">
        <v>0</v>
      </c>
      <c r="AD218" s="121">
        <v>0</v>
      </c>
      <c r="AE218" s="121">
        <v>0</v>
      </c>
      <c r="AF218" s="121">
        <v>0</v>
      </c>
      <c r="AG218" s="121">
        <v>0</v>
      </c>
      <c r="AH218" s="121">
        <v>0</v>
      </c>
      <c r="AI218" s="123">
        <f t="shared" si="145"/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</row>
    <row r="219" spans="1:71" ht="15">
      <c r="A219" s="27" t="s">
        <v>16</v>
      </c>
      <c r="B219" s="42">
        <v>1.9098441152393386</v>
      </c>
      <c r="C219" s="42">
        <v>0.97865559023149973</v>
      </c>
      <c r="D219" s="42">
        <v>0.25855445346634937</v>
      </c>
      <c r="E219" s="42">
        <v>0</v>
      </c>
      <c r="F219" s="411"/>
      <c r="G219" s="42">
        <v>0</v>
      </c>
      <c r="H219" s="43">
        <v>0</v>
      </c>
      <c r="I219" s="38">
        <f t="shared" si="143"/>
        <v>3.1470541589371881</v>
      </c>
      <c r="K219" s="75" t="s">
        <v>16</v>
      </c>
      <c r="L219" s="42">
        <v>1.9098441152393386</v>
      </c>
      <c r="M219" s="42">
        <v>0.97865559023149973</v>
      </c>
      <c r="N219" s="42">
        <v>0.25855445346634937</v>
      </c>
      <c r="O219" s="42">
        <v>0</v>
      </c>
      <c r="P219" s="42">
        <v>0</v>
      </c>
      <c r="Q219" s="42">
        <v>0</v>
      </c>
      <c r="R219" s="85">
        <v>0</v>
      </c>
      <c r="S219" s="86">
        <f t="shared" si="144"/>
        <v>3.1470541589371881</v>
      </c>
      <c r="U219" s="105" t="s">
        <v>16</v>
      </c>
      <c r="V219" s="117">
        <v>1.9098441152393386</v>
      </c>
      <c r="W219" s="117">
        <v>0</v>
      </c>
      <c r="X219" s="117">
        <v>0</v>
      </c>
      <c r="Y219" s="117">
        <v>0.97865559023149973</v>
      </c>
      <c r="Z219" s="117">
        <v>0.1825090259762466</v>
      </c>
      <c r="AA219" s="117">
        <v>0</v>
      </c>
      <c r="AB219" s="117">
        <v>0</v>
      </c>
      <c r="AC219" s="118">
        <v>7.6045427490102763E-2</v>
      </c>
      <c r="AD219" s="119">
        <v>0</v>
      </c>
      <c r="AE219" s="119">
        <v>0</v>
      </c>
      <c r="AF219" s="119">
        <v>0</v>
      </c>
      <c r="AG219" s="119">
        <v>7.6045427490102763E-2</v>
      </c>
      <c r="AH219" s="119">
        <v>0</v>
      </c>
      <c r="AI219" s="120">
        <f t="shared" si="145"/>
        <v>3.1470541589371877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</row>
    <row r="220" spans="1:71" ht="15">
      <c r="A220" s="26" t="s">
        <v>70</v>
      </c>
      <c r="B220" s="39">
        <v>2.0658623824667877</v>
      </c>
      <c r="C220" s="39">
        <v>0</v>
      </c>
      <c r="D220" s="39">
        <v>2.0338551801682572</v>
      </c>
      <c r="E220" s="39">
        <v>0</v>
      </c>
      <c r="F220" s="411"/>
      <c r="G220" s="39">
        <v>0</v>
      </c>
      <c r="H220" s="40">
        <v>0</v>
      </c>
      <c r="I220" s="41">
        <f t="shared" si="143"/>
        <v>4.0997175626350444</v>
      </c>
      <c r="K220" s="74" t="s">
        <v>70</v>
      </c>
      <c r="L220" s="87">
        <v>2.0658623824667877</v>
      </c>
      <c r="M220" s="87">
        <v>0</v>
      </c>
      <c r="N220" s="87">
        <v>2.0338551801682572</v>
      </c>
      <c r="O220" s="87">
        <v>0</v>
      </c>
      <c r="P220" s="87">
        <v>0</v>
      </c>
      <c r="Q220" s="87">
        <v>0</v>
      </c>
      <c r="R220" s="88">
        <v>0</v>
      </c>
      <c r="S220" s="89">
        <f t="shared" si="144"/>
        <v>4.0997175626350444</v>
      </c>
      <c r="U220" s="104" t="s">
        <v>57</v>
      </c>
      <c r="V220" s="121">
        <v>2.0658623824667877</v>
      </c>
      <c r="W220" s="121">
        <v>0</v>
      </c>
      <c r="X220" s="121">
        <v>0</v>
      </c>
      <c r="Y220" s="121">
        <v>0</v>
      </c>
      <c r="Z220" s="121">
        <v>2.0338551801682572</v>
      </c>
      <c r="AA220" s="121">
        <v>0</v>
      </c>
      <c r="AB220" s="121">
        <v>0</v>
      </c>
      <c r="AC220" s="122">
        <v>0</v>
      </c>
      <c r="AD220" s="121">
        <v>0</v>
      </c>
      <c r="AE220" s="121">
        <v>0</v>
      </c>
      <c r="AF220" s="121">
        <v>0</v>
      </c>
      <c r="AG220" s="121">
        <v>0</v>
      </c>
      <c r="AH220" s="121">
        <v>0</v>
      </c>
      <c r="AI220" s="123">
        <f t="shared" si="145"/>
        <v>4.0997175626350444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</row>
    <row r="221" spans="1:71" ht="15">
      <c r="A221" s="27" t="s">
        <v>58</v>
      </c>
      <c r="B221" s="42">
        <v>0</v>
      </c>
      <c r="C221" s="42">
        <v>0</v>
      </c>
      <c r="D221" s="42">
        <v>0</v>
      </c>
      <c r="E221" s="42">
        <v>1.3070747396374551</v>
      </c>
      <c r="F221" s="411"/>
      <c r="G221" s="42">
        <v>0</v>
      </c>
      <c r="H221" s="43">
        <v>0</v>
      </c>
      <c r="I221" s="38">
        <f t="shared" si="143"/>
        <v>1.3070747396374551</v>
      </c>
      <c r="K221" s="75" t="s">
        <v>58</v>
      </c>
      <c r="L221" s="42">
        <v>0</v>
      </c>
      <c r="M221" s="42">
        <v>0</v>
      </c>
      <c r="N221" s="42">
        <v>0</v>
      </c>
      <c r="O221" s="42">
        <v>1.3070747396374551</v>
      </c>
      <c r="P221" s="42">
        <v>31.614786712142664</v>
      </c>
      <c r="Q221" s="42">
        <v>0</v>
      </c>
      <c r="R221" s="85">
        <v>0</v>
      </c>
      <c r="S221" s="86">
        <f t="shared" si="144"/>
        <v>32.921861451780117</v>
      </c>
      <c r="U221" s="105" t="s">
        <v>58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1.3070747396374551</v>
      </c>
      <c r="AB221" s="117">
        <v>31.614786712142664</v>
      </c>
      <c r="AC221" s="118">
        <v>0</v>
      </c>
      <c r="AD221" s="117">
        <v>0</v>
      </c>
      <c r="AE221" s="117">
        <v>0</v>
      </c>
      <c r="AF221" s="117">
        <v>0</v>
      </c>
      <c r="AG221" s="117">
        <v>0</v>
      </c>
      <c r="AH221" s="117">
        <v>0</v>
      </c>
      <c r="AI221" s="120">
        <f t="shared" si="145"/>
        <v>32.921861451780117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</row>
    <row r="222" spans="1:71" ht="15">
      <c r="A222" s="26" t="s">
        <v>12</v>
      </c>
      <c r="B222" s="39">
        <v>0</v>
      </c>
      <c r="C222" s="39">
        <v>0</v>
      </c>
      <c r="D222" s="39">
        <v>0</v>
      </c>
      <c r="E222" s="39">
        <v>0.30608536543124348</v>
      </c>
      <c r="F222" s="411"/>
      <c r="G222" s="39">
        <v>0</v>
      </c>
      <c r="H222" s="40">
        <v>0</v>
      </c>
      <c r="I222" s="41">
        <f t="shared" si="143"/>
        <v>0.30608536543124348</v>
      </c>
      <c r="K222" s="74" t="s">
        <v>12</v>
      </c>
      <c r="L222" s="87">
        <v>0</v>
      </c>
      <c r="M222" s="87">
        <v>0</v>
      </c>
      <c r="N222" s="87">
        <v>0</v>
      </c>
      <c r="O222" s="87">
        <v>0.30608536543124348</v>
      </c>
      <c r="P222" s="87">
        <v>1.2742105867489357</v>
      </c>
      <c r="Q222" s="87">
        <v>0</v>
      </c>
      <c r="R222" s="88">
        <v>0</v>
      </c>
      <c r="S222" s="89">
        <f t="shared" si="144"/>
        <v>1.5802959521801792</v>
      </c>
      <c r="U222" s="104" t="s">
        <v>12</v>
      </c>
      <c r="V222" s="121">
        <v>0</v>
      </c>
      <c r="W222" s="121">
        <v>0</v>
      </c>
      <c r="X222" s="121">
        <v>0</v>
      </c>
      <c r="Y222" s="121">
        <v>0</v>
      </c>
      <c r="Z222" s="121">
        <v>0</v>
      </c>
      <c r="AA222" s="121">
        <v>0.30608536543124348</v>
      </c>
      <c r="AB222" s="121">
        <v>1.2742105867489357</v>
      </c>
      <c r="AC222" s="122">
        <v>0</v>
      </c>
      <c r="AD222" s="121">
        <v>0</v>
      </c>
      <c r="AE222" s="121">
        <v>0</v>
      </c>
      <c r="AF222" s="121">
        <v>0</v>
      </c>
      <c r="AG222" s="121">
        <v>0</v>
      </c>
      <c r="AH222" s="121">
        <v>0</v>
      </c>
      <c r="AI222" s="123">
        <f t="shared" si="145"/>
        <v>1.5802959521801792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</row>
    <row r="223" spans="1:71" ht="15">
      <c r="A223" s="27" t="s">
        <v>59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143"/>
        <v>0</v>
      </c>
      <c r="K223" s="75" t="s">
        <v>59</v>
      </c>
      <c r="L223" s="42">
        <v>0</v>
      </c>
      <c r="M223" s="42">
        <v>0</v>
      </c>
      <c r="N223" s="42">
        <v>0</v>
      </c>
      <c r="O223" s="42">
        <v>0</v>
      </c>
      <c r="P223" s="42">
        <v>0</v>
      </c>
      <c r="Q223" s="42">
        <v>0</v>
      </c>
      <c r="R223" s="85">
        <v>0</v>
      </c>
      <c r="S223" s="86">
        <f t="shared" si="144"/>
        <v>0</v>
      </c>
      <c r="U223" s="105" t="s">
        <v>59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8">
        <v>0</v>
      </c>
      <c r="AD223" s="117">
        <v>0</v>
      </c>
      <c r="AE223" s="117">
        <v>0</v>
      </c>
      <c r="AF223" s="117">
        <v>0</v>
      </c>
      <c r="AG223" s="117">
        <v>0</v>
      </c>
      <c r="AH223" s="117">
        <v>0</v>
      </c>
      <c r="AI223" s="120">
        <f t="shared" si="145"/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</row>
    <row r="224" spans="1:71" ht="15">
      <c r="A224" s="26" t="s">
        <v>17</v>
      </c>
      <c r="B224" s="39">
        <v>0.69161389353612146</v>
      </c>
      <c r="C224" s="39">
        <v>0</v>
      </c>
      <c r="D224" s="39">
        <v>2.7394583447522014</v>
      </c>
      <c r="E224" s="39">
        <v>0.14478218960683953</v>
      </c>
      <c r="F224" s="411"/>
      <c r="G224" s="39">
        <v>0</v>
      </c>
      <c r="H224" s="40">
        <v>0</v>
      </c>
      <c r="I224" s="41">
        <f t="shared" si="143"/>
        <v>3.5758544278951625</v>
      </c>
      <c r="K224" s="74" t="s">
        <v>17</v>
      </c>
      <c r="L224" s="87">
        <v>0.69161389353612146</v>
      </c>
      <c r="M224" s="87">
        <v>0</v>
      </c>
      <c r="N224" s="87">
        <v>2.7394583447522014</v>
      </c>
      <c r="O224" s="87">
        <v>0.14478218960683953</v>
      </c>
      <c r="P224" s="87">
        <v>0</v>
      </c>
      <c r="Q224" s="87">
        <v>0</v>
      </c>
      <c r="R224" s="88">
        <v>0</v>
      </c>
      <c r="S224" s="89">
        <f t="shared" si="144"/>
        <v>3.5758544278951625</v>
      </c>
      <c r="U224" s="104" t="s">
        <v>17</v>
      </c>
      <c r="V224" s="121">
        <v>0.69161389353612146</v>
      </c>
      <c r="W224" s="121">
        <v>0</v>
      </c>
      <c r="X224" s="121">
        <v>0</v>
      </c>
      <c r="Y224" s="121">
        <v>0</v>
      </c>
      <c r="Z224" s="121">
        <v>2.7394583447522014</v>
      </c>
      <c r="AA224" s="121">
        <v>0.14478218960683953</v>
      </c>
      <c r="AB224" s="121">
        <v>0</v>
      </c>
      <c r="AC224" s="122">
        <v>0</v>
      </c>
      <c r="AD224" s="121">
        <v>0</v>
      </c>
      <c r="AE224" s="121">
        <v>0</v>
      </c>
      <c r="AF224" s="121">
        <v>0</v>
      </c>
      <c r="AG224" s="121">
        <v>0</v>
      </c>
      <c r="AH224" s="121">
        <v>0</v>
      </c>
      <c r="AI224" s="123">
        <f t="shared" si="145"/>
        <v>3.5758544278951625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</row>
    <row r="225" spans="1:71" ht="15">
      <c r="A225" s="27" t="s">
        <v>139</v>
      </c>
      <c r="B225" s="42">
        <v>8.0725941430483168</v>
      </c>
      <c r="C225" s="42">
        <v>0.31855570400645816</v>
      </c>
      <c r="D225" s="42">
        <v>69.305279876449006</v>
      </c>
      <c r="E225" s="42">
        <v>8.8215425724865348E-2</v>
      </c>
      <c r="F225" s="411"/>
      <c r="G225" s="42">
        <v>0</v>
      </c>
      <c r="H225" s="43">
        <v>0</v>
      </c>
      <c r="I225" s="38">
        <f t="shared" si="143"/>
        <v>77.784645149228652</v>
      </c>
      <c r="K225" s="75" t="s">
        <v>139</v>
      </c>
      <c r="L225" s="42">
        <v>8.0725941430483168</v>
      </c>
      <c r="M225" s="42">
        <v>0.31855570400645816</v>
      </c>
      <c r="N225" s="42">
        <v>69.305279876449006</v>
      </c>
      <c r="O225" s="42">
        <v>8.8215425724865348E-2</v>
      </c>
      <c r="P225" s="42">
        <v>0</v>
      </c>
      <c r="Q225" s="42">
        <v>0</v>
      </c>
      <c r="R225" s="85">
        <v>0</v>
      </c>
      <c r="S225" s="86">
        <f t="shared" si="144"/>
        <v>77.784645149228652</v>
      </c>
      <c r="U225" s="105" t="s">
        <v>139</v>
      </c>
      <c r="V225" s="117">
        <v>7.4157201548764604</v>
      </c>
      <c r="W225" s="117">
        <v>0</v>
      </c>
      <c r="X225" s="117">
        <v>0</v>
      </c>
      <c r="Y225" s="117">
        <v>0.31855570400645816</v>
      </c>
      <c r="Z225" s="117">
        <v>23.181788666248433</v>
      </c>
      <c r="AA225" s="117">
        <v>8.8215425724865348E-2</v>
      </c>
      <c r="AB225" s="117">
        <v>0</v>
      </c>
      <c r="AC225" s="118">
        <v>46.780365198372436</v>
      </c>
      <c r="AD225" s="117">
        <v>0.65687398817185638</v>
      </c>
      <c r="AE225" s="117">
        <v>0</v>
      </c>
      <c r="AF225" s="117">
        <v>0</v>
      </c>
      <c r="AG225" s="117">
        <v>46.123491210200577</v>
      </c>
      <c r="AH225" s="117">
        <v>0</v>
      </c>
      <c r="AI225" s="120">
        <f t="shared" si="145"/>
        <v>77.784645149228652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</row>
    <row r="226" spans="1:71" ht="15">
      <c r="A226" s="26" t="s">
        <v>25</v>
      </c>
      <c r="B226" s="39">
        <v>38.486134008865534</v>
      </c>
      <c r="C226" s="39">
        <v>1.6190728980523961</v>
      </c>
      <c r="D226" s="39">
        <v>49.069009246086445</v>
      </c>
      <c r="E226" s="39">
        <v>474.06102605761896</v>
      </c>
      <c r="F226" s="411"/>
      <c r="G226" s="39">
        <v>90.740972825406232</v>
      </c>
      <c r="H226" s="40">
        <v>9.9942771484715784</v>
      </c>
      <c r="I226" s="41">
        <f t="shared" si="143"/>
        <v>663.97049218450115</v>
      </c>
      <c r="K226" s="74" t="s">
        <v>25</v>
      </c>
      <c r="L226" s="87">
        <v>38.486134008865534</v>
      </c>
      <c r="M226" s="87">
        <v>1.6190728980523961</v>
      </c>
      <c r="N226" s="87">
        <v>49.069009246086445</v>
      </c>
      <c r="O226" s="87">
        <v>474.06102605761896</v>
      </c>
      <c r="P226" s="87">
        <v>6.308651392287044</v>
      </c>
      <c r="Q226" s="87">
        <v>90.740972825406232</v>
      </c>
      <c r="R226" s="88">
        <v>9.9942771484715784</v>
      </c>
      <c r="S226" s="89">
        <f t="shared" si="144"/>
        <v>670.27914357678833</v>
      </c>
      <c r="U226" s="104" t="s">
        <v>25</v>
      </c>
      <c r="V226" s="121">
        <v>0</v>
      </c>
      <c r="W226" s="121">
        <v>34.5232084589354</v>
      </c>
      <c r="X226" s="121">
        <v>90.740972825406232</v>
      </c>
      <c r="Y226" s="121">
        <v>1.6190728980523961</v>
      </c>
      <c r="Z226" s="121">
        <v>48.454076147493687</v>
      </c>
      <c r="AA226" s="121">
        <v>469.41817630907786</v>
      </c>
      <c r="AB226" s="121">
        <v>6.308651392287044</v>
      </c>
      <c r="AC226" s="122">
        <v>19.214985545535587</v>
      </c>
      <c r="AD226" s="121">
        <v>3.9629255499301363</v>
      </c>
      <c r="AE226" s="121">
        <v>2.5760332342371965</v>
      </c>
      <c r="AF226" s="121">
        <v>9.9942771484715784</v>
      </c>
      <c r="AG226" s="121">
        <v>0.61493309859275735</v>
      </c>
      <c r="AH226" s="121">
        <v>2.0668165143039228</v>
      </c>
      <c r="AI226" s="123">
        <f t="shared" si="145"/>
        <v>670.27914357678821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</row>
    <row r="227" spans="1:71" ht="15">
      <c r="A227" s="27" t="s">
        <v>24</v>
      </c>
      <c r="B227" s="42">
        <v>181.50883036024436</v>
      </c>
      <c r="C227" s="42">
        <v>0</v>
      </c>
      <c r="D227" s="42">
        <v>49.972163723517212</v>
      </c>
      <c r="E227" s="42">
        <v>0</v>
      </c>
      <c r="F227" s="411"/>
      <c r="G227" s="42">
        <v>0</v>
      </c>
      <c r="H227" s="43">
        <v>0</v>
      </c>
      <c r="I227" s="38">
        <f t="shared" si="143"/>
        <v>231.48099408376157</v>
      </c>
      <c r="K227" s="75" t="s">
        <v>24</v>
      </c>
      <c r="L227" s="42">
        <v>181.50883036024436</v>
      </c>
      <c r="M227" s="42">
        <v>0</v>
      </c>
      <c r="N227" s="42">
        <v>49.972163723517212</v>
      </c>
      <c r="O227" s="42">
        <v>0</v>
      </c>
      <c r="P227" s="42">
        <v>0</v>
      </c>
      <c r="Q227" s="42">
        <v>0</v>
      </c>
      <c r="R227" s="85">
        <v>0</v>
      </c>
      <c r="S227" s="86">
        <f t="shared" si="144"/>
        <v>231.48099408376157</v>
      </c>
      <c r="U227" s="105" t="s">
        <v>24</v>
      </c>
      <c r="V227" s="117">
        <v>181.50883036024436</v>
      </c>
      <c r="W227" s="117">
        <v>0</v>
      </c>
      <c r="X227" s="117">
        <v>0</v>
      </c>
      <c r="Y227" s="117">
        <v>0</v>
      </c>
      <c r="Z227" s="117">
        <v>0</v>
      </c>
      <c r="AA227" s="117">
        <v>0</v>
      </c>
      <c r="AB227" s="117">
        <v>0</v>
      </c>
      <c r="AC227" s="118">
        <v>49.972163723517212</v>
      </c>
      <c r="AD227" s="117">
        <v>0</v>
      </c>
      <c r="AE227" s="117">
        <v>0</v>
      </c>
      <c r="AF227" s="117">
        <v>0</v>
      </c>
      <c r="AG227" s="117">
        <v>49.972163723517212</v>
      </c>
      <c r="AH227" s="117">
        <v>0</v>
      </c>
      <c r="AI227" s="120">
        <f t="shared" si="145"/>
        <v>231.48099408376157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</row>
    <row r="228" spans="1:71" ht="15">
      <c r="A228" s="26" t="s">
        <v>60</v>
      </c>
      <c r="B228" s="39">
        <v>3.4725276400390893E-2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143"/>
        <v>3.4725276400390893E-2</v>
      </c>
      <c r="K228" s="74" t="s">
        <v>60</v>
      </c>
      <c r="L228" s="87">
        <v>3.4725276400390893E-2</v>
      </c>
      <c r="M228" s="87">
        <v>0</v>
      </c>
      <c r="N228" s="87">
        <v>0</v>
      </c>
      <c r="O228" s="87">
        <v>0</v>
      </c>
      <c r="P228" s="87">
        <v>0</v>
      </c>
      <c r="Q228" s="87">
        <v>0</v>
      </c>
      <c r="R228" s="88">
        <v>0</v>
      </c>
      <c r="S228" s="89">
        <f t="shared" si="144"/>
        <v>3.4725276400390893E-2</v>
      </c>
      <c r="U228" s="104" t="s">
        <v>60</v>
      </c>
      <c r="V228" s="121">
        <v>3.4725276400390893E-2</v>
      </c>
      <c r="W228" s="121">
        <v>0</v>
      </c>
      <c r="X228" s="121">
        <v>0</v>
      </c>
      <c r="Y228" s="121">
        <v>0</v>
      </c>
      <c r="Z228" s="121">
        <v>0</v>
      </c>
      <c r="AA228" s="121">
        <v>0</v>
      </c>
      <c r="AB228" s="121">
        <v>0</v>
      </c>
      <c r="AC228" s="122">
        <v>0</v>
      </c>
      <c r="AD228" s="121">
        <v>0</v>
      </c>
      <c r="AE228" s="121">
        <v>0</v>
      </c>
      <c r="AF228" s="121">
        <v>0</v>
      </c>
      <c r="AG228" s="121">
        <v>0</v>
      </c>
      <c r="AH228" s="121">
        <v>0</v>
      </c>
      <c r="AI228" s="123">
        <f t="shared" si="145"/>
        <v>3.4725276400390893E-2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</row>
    <row r="229" spans="1:71" ht="15">
      <c r="A229" s="27" t="s">
        <v>22</v>
      </c>
      <c r="B229" s="42">
        <v>0.32129120468841882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143"/>
        <v>0.32129120468841882</v>
      </c>
      <c r="K229" s="75" t="s">
        <v>22</v>
      </c>
      <c r="L229" s="42">
        <v>0.32129120468841882</v>
      </c>
      <c r="M229" s="42">
        <v>0</v>
      </c>
      <c r="N229" s="42">
        <v>0</v>
      </c>
      <c r="O229" s="42">
        <v>0</v>
      </c>
      <c r="P229" s="42">
        <v>1.2991555122697485</v>
      </c>
      <c r="Q229" s="42">
        <v>0</v>
      </c>
      <c r="R229" s="85">
        <v>0</v>
      </c>
      <c r="S229" s="86">
        <f t="shared" si="144"/>
        <v>1.6204467169581673</v>
      </c>
      <c r="U229" s="105" t="s">
        <v>22</v>
      </c>
      <c r="V229" s="117">
        <v>0.32129120468841882</v>
      </c>
      <c r="W229" s="117">
        <v>0</v>
      </c>
      <c r="X229" s="117">
        <v>0</v>
      </c>
      <c r="Y229" s="117">
        <v>0</v>
      </c>
      <c r="Z229" s="117">
        <v>0</v>
      </c>
      <c r="AA229" s="117">
        <v>0</v>
      </c>
      <c r="AB229" s="117">
        <v>1.2991555122697485</v>
      </c>
      <c r="AC229" s="118">
        <v>0</v>
      </c>
      <c r="AD229" s="117">
        <v>0</v>
      </c>
      <c r="AE229" s="117">
        <v>0</v>
      </c>
      <c r="AF229" s="117">
        <v>0</v>
      </c>
      <c r="AG229" s="117">
        <v>0</v>
      </c>
      <c r="AH229" s="117">
        <v>0</v>
      </c>
      <c r="AI229" s="120">
        <f t="shared" si="145"/>
        <v>1.6204467169581673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</row>
    <row r="230" spans="1:71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143"/>
        <v>0</v>
      </c>
      <c r="K230" s="74" t="s">
        <v>21</v>
      </c>
      <c r="L230" s="87">
        <v>0</v>
      </c>
      <c r="M230" s="87">
        <v>0</v>
      </c>
      <c r="N230" s="87">
        <v>0</v>
      </c>
      <c r="O230" s="87">
        <v>0</v>
      </c>
      <c r="P230" s="87">
        <v>0</v>
      </c>
      <c r="Q230" s="87">
        <v>0</v>
      </c>
      <c r="R230" s="88">
        <v>0</v>
      </c>
      <c r="S230" s="89">
        <f t="shared" si="144"/>
        <v>0</v>
      </c>
      <c r="U230" s="104" t="s">
        <v>61</v>
      </c>
      <c r="V230" s="121">
        <v>0</v>
      </c>
      <c r="W230" s="121">
        <v>0</v>
      </c>
      <c r="X230" s="121">
        <v>0</v>
      </c>
      <c r="Y230" s="121">
        <v>0</v>
      </c>
      <c r="Z230" s="121">
        <v>0</v>
      </c>
      <c r="AA230" s="121">
        <v>0</v>
      </c>
      <c r="AB230" s="121">
        <v>0</v>
      </c>
      <c r="AC230" s="122">
        <v>0</v>
      </c>
      <c r="AD230" s="121">
        <v>0</v>
      </c>
      <c r="AE230" s="121">
        <v>0</v>
      </c>
      <c r="AF230" s="121">
        <v>0</v>
      </c>
      <c r="AG230" s="121">
        <v>0</v>
      </c>
      <c r="AH230" s="121">
        <v>0</v>
      </c>
      <c r="AI230" s="123">
        <f t="shared" si="145"/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</row>
    <row r="231" spans="1:71" ht="15">
      <c r="A231" s="28" t="s">
        <v>64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143"/>
        <v>0</v>
      </c>
      <c r="K231" s="76" t="s">
        <v>64</v>
      </c>
      <c r="L231" s="42">
        <v>0</v>
      </c>
      <c r="M231" s="42">
        <v>0</v>
      </c>
      <c r="N231" s="42">
        <v>0</v>
      </c>
      <c r="O231" s="42">
        <v>0</v>
      </c>
      <c r="P231" s="42">
        <v>0</v>
      </c>
      <c r="Q231" s="42">
        <v>0</v>
      </c>
      <c r="R231" s="85">
        <v>0</v>
      </c>
      <c r="S231" s="86">
        <f t="shared" si="144"/>
        <v>0</v>
      </c>
      <c r="U231" s="106" t="s">
        <v>62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v>0</v>
      </c>
      <c r="AC231" s="118">
        <v>0</v>
      </c>
      <c r="AD231" s="119">
        <v>0</v>
      </c>
      <c r="AE231" s="119">
        <v>0</v>
      </c>
      <c r="AF231" s="119">
        <v>0</v>
      </c>
      <c r="AG231" s="119">
        <v>0</v>
      </c>
      <c r="AH231" s="119">
        <v>0</v>
      </c>
      <c r="AI231" s="120">
        <f t="shared" si="145"/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</row>
    <row r="232" spans="1:71">
      <c r="A232" s="56" t="s">
        <v>23</v>
      </c>
      <c r="B232" s="60">
        <v>0</v>
      </c>
      <c r="C232" s="60">
        <v>0</v>
      </c>
      <c r="D232" s="60">
        <v>0</v>
      </c>
      <c r="E232" s="60">
        <v>0</v>
      </c>
      <c r="F232" s="411"/>
      <c r="G232" s="60">
        <v>0</v>
      </c>
      <c r="H232" s="61">
        <v>0</v>
      </c>
      <c r="I232" s="62">
        <f t="shared" si="143"/>
        <v>0</v>
      </c>
      <c r="K232" s="77" t="s">
        <v>23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1">
        <v>0</v>
      </c>
      <c r="S232" s="92">
        <f t="shared" si="144"/>
        <v>0</v>
      </c>
      <c r="U232" s="107" t="s">
        <v>66</v>
      </c>
      <c r="V232" s="124">
        <v>0</v>
      </c>
      <c r="W232" s="124">
        <v>0</v>
      </c>
      <c r="X232" s="124">
        <v>0</v>
      </c>
      <c r="Y232" s="124">
        <v>0</v>
      </c>
      <c r="Z232" s="124">
        <v>0</v>
      </c>
      <c r="AA232" s="124">
        <v>0</v>
      </c>
      <c r="AB232" s="124">
        <v>0</v>
      </c>
      <c r="AC232" s="124">
        <v>0</v>
      </c>
      <c r="AD232" s="124">
        <v>0</v>
      </c>
      <c r="AE232" s="124">
        <v>0</v>
      </c>
      <c r="AF232" s="124">
        <v>0</v>
      </c>
      <c r="AG232" s="124">
        <v>0</v>
      </c>
      <c r="AH232" s="125">
        <v>0</v>
      </c>
      <c r="AI232" s="126">
        <f t="shared" si="145"/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</row>
    <row r="233" spans="1:71">
      <c r="A233" s="57" t="s">
        <v>19</v>
      </c>
      <c r="B233" s="63">
        <v>0</v>
      </c>
      <c r="C233" s="63">
        <v>0</v>
      </c>
      <c r="D233" s="63">
        <v>0</v>
      </c>
      <c r="E233" s="63">
        <v>0</v>
      </c>
      <c r="F233" s="411"/>
      <c r="G233" s="63">
        <v>0</v>
      </c>
      <c r="H233" s="64">
        <v>0</v>
      </c>
      <c r="I233" s="65">
        <f t="shared" si="143"/>
        <v>0</v>
      </c>
      <c r="K233" s="78" t="s">
        <v>19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93">
        <v>0</v>
      </c>
      <c r="S233" s="94">
        <f t="shared" si="144"/>
        <v>0</v>
      </c>
      <c r="U233" s="108" t="s">
        <v>19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8">
        <v>0</v>
      </c>
      <c r="AE233" s="128">
        <v>0</v>
      </c>
      <c r="AF233" s="128">
        <v>0</v>
      </c>
      <c r="AG233" s="128">
        <v>0</v>
      </c>
      <c r="AH233" s="128">
        <v>0</v>
      </c>
      <c r="AI233" s="129">
        <f t="shared" si="145"/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</row>
    <row r="234" spans="1:71">
      <c r="A234" s="56" t="s">
        <v>20</v>
      </c>
      <c r="B234" s="60">
        <v>0</v>
      </c>
      <c r="C234" s="60">
        <v>0</v>
      </c>
      <c r="D234" s="60">
        <v>0</v>
      </c>
      <c r="E234" s="60">
        <v>0</v>
      </c>
      <c r="F234" s="411"/>
      <c r="G234" s="60">
        <v>0</v>
      </c>
      <c r="H234" s="61">
        <v>0</v>
      </c>
      <c r="I234" s="62">
        <f t="shared" si="143"/>
        <v>0</v>
      </c>
      <c r="K234" s="77" t="s">
        <v>20</v>
      </c>
      <c r="L234" s="90">
        <v>0</v>
      </c>
      <c r="M234" s="90">
        <v>0</v>
      </c>
      <c r="N234" s="90">
        <v>0</v>
      </c>
      <c r="O234" s="90">
        <v>0</v>
      </c>
      <c r="P234" s="90">
        <v>0</v>
      </c>
      <c r="Q234" s="90">
        <v>0</v>
      </c>
      <c r="R234" s="91">
        <v>0</v>
      </c>
      <c r="S234" s="92">
        <f t="shared" si="144"/>
        <v>0</v>
      </c>
      <c r="U234" s="107" t="s">
        <v>20</v>
      </c>
      <c r="V234" s="124">
        <v>0</v>
      </c>
      <c r="W234" s="124">
        <v>0</v>
      </c>
      <c r="X234" s="124">
        <v>0</v>
      </c>
      <c r="Y234" s="124">
        <v>0</v>
      </c>
      <c r="Z234" s="124">
        <v>0</v>
      </c>
      <c r="AA234" s="124">
        <v>0</v>
      </c>
      <c r="AB234" s="124">
        <v>0</v>
      </c>
      <c r="AC234" s="124">
        <v>0</v>
      </c>
      <c r="AD234" s="124">
        <v>0</v>
      </c>
      <c r="AE234" s="124">
        <v>0</v>
      </c>
      <c r="AF234" s="124">
        <v>0</v>
      </c>
      <c r="AG234" s="124">
        <v>0</v>
      </c>
      <c r="AH234" s="125">
        <v>0</v>
      </c>
      <c r="AI234" s="126">
        <f t="shared" si="145"/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</row>
    <row r="235" spans="1:71" ht="15" thickBot="1">
      <c r="A235" s="58" t="s">
        <v>11</v>
      </c>
      <c r="B235" s="52">
        <v>0</v>
      </c>
      <c r="C235" s="52">
        <v>0</v>
      </c>
      <c r="D235" s="52">
        <v>0</v>
      </c>
      <c r="E235" s="52">
        <v>0</v>
      </c>
      <c r="F235" s="412"/>
      <c r="G235" s="52">
        <v>0</v>
      </c>
      <c r="H235" s="66">
        <v>0</v>
      </c>
      <c r="I235" s="67">
        <f t="shared" si="143"/>
        <v>0</v>
      </c>
      <c r="K235" s="79" t="s">
        <v>11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95">
        <v>0</v>
      </c>
      <c r="S235" s="96">
        <f t="shared" si="144"/>
        <v>0</v>
      </c>
      <c r="U235" s="108" t="s">
        <v>11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8">
        <v>0</v>
      </c>
      <c r="AE235" s="128">
        <v>0</v>
      </c>
      <c r="AF235" s="128">
        <v>0</v>
      </c>
      <c r="AG235" s="128">
        <v>0</v>
      </c>
      <c r="AH235" s="128">
        <v>0</v>
      </c>
      <c r="AI235" s="129">
        <f t="shared" si="145"/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</row>
    <row r="236" spans="1:71" ht="15">
      <c r="A236" s="33" t="s">
        <v>26</v>
      </c>
      <c r="B236" s="68">
        <f>SUM(B215:B231)</f>
        <v>233.09089538448924</v>
      </c>
      <c r="C236" s="68">
        <f t="shared" ref="C236:I236" si="146">SUM(C215:C231)</f>
        <v>2.916284192290354</v>
      </c>
      <c r="D236" s="68">
        <f t="shared" si="146"/>
        <v>173.37832082443947</v>
      </c>
      <c r="E236" s="68">
        <f t="shared" si="146"/>
        <v>475.90718377801937</v>
      </c>
      <c r="F236" s="68">
        <f t="shared" si="146"/>
        <v>0</v>
      </c>
      <c r="G236" s="68">
        <f t="shared" si="146"/>
        <v>90.740972825406232</v>
      </c>
      <c r="H236" s="69">
        <f t="shared" si="146"/>
        <v>9.9942771484715784</v>
      </c>
      <c r="I236" s="38">
        <f t="shared" si="146"/>
        <v>986.02793415311646</v>
      </c>
      <c r="K236" s="80" t="s">
        <v>26</v>
      </c>
      <c r="L236" s="68">
        <f>SUM(L215:L231)</f>
        <v>233.09089538448924</v>
      </c>
      <c r="M236" s="68">
        <f t="shared" ref="M236:S236" si="147">SUM(M215:M231)</f>
        <v>2.916284192290354</v>
      </c>
      <c r="N236" s="68">
        <f t="shared" si="147"/>
        <v>173.37832082443947</v>
      </c>
      <c r="O236" s="68">
        <f t="shared" si="147"/>
        <v>475.90718377801937</v>
      </c>
      <c r="P236" s="68">
        <f t="shared" si="147"/>
        <v>40.496804203448391</v>
      </c>
      <c r="Q236" s="68">
        <f t="shared" si="147"/>
        <v>90.740972825406232</v>
      </c>
      <c r="R236" s="69">
        <f t="shared" si="147"/>
        <v>9.9942771484715784</v>
      </c>
      <c r="S236" s="97">
        <f t="shared" si="147"/>
        <v>1026.524738356565</v>
      </c>
      <c r="T236" s="1" t="str">
        <f>IF(ABS(S236-AI236)&gt;0.01,S236-AI236,"")</f>
        <v/>
      </c>
      <c r="U236" s="109" t="s">
        <v>63</v>
      </c>
      <c r="V236" s="130">
        <f>SUM(V215:V231)</f>
        <v>193.94788738745186</v>
      </c>
      <c r="W236" s="130">
        <f t="shared" ref="W236:AH236" si="148">SUM(W215:W231)</f>
        <v>34.5232084589354</v>
      </c>
      <c r="X236" s="130">
        <f t="shared" si="148"/>
        <v>90.740972825406232</v>
      </c>
      <c r="Y236" s="130">
        <f t="shared" si="148"/>
        <v>2.916284192290354</v>
      </c>
      <c r="Z236" s="130">
        <f t="shared" si="148"/>
        <v>76.59168736463883</v>
      </c>
      <c r="AA236" s="130">
        <f t="shared" si="148"/>
        <v>471.26433402947828</v>
      </c>
      <c r="AB236" s="130">
        <f t="shared" si="148"/>
        <v>40.496804203448391</v>
      </c>
      <c r="AC236" s="130">
        <f t="shared" si="148"/>
        <v>116.04355989491533</v>
      </c>
      <c r="AD236" s="131">
        <f t="shared" si="148"/>
        <v>4.6197995381019927</v>
      </c>
      <c r="AE236" s="131">
        <f t="shared" si="148"/>
        <v>2.5760332342371965</v>
      </c>
      <c r="AF236" s="131">
        <f t="shared" si="148"/>
        <v>9.9942771484715784</v>
      </c>
      <c r="AG236" s="131">
        <f t="shared" si="148"/>
        <v>96.78663345980064</v>
      </c>
      <c r="AH236" s="131">
        <f t="shared" si="148"/>
        <v>2.0668165143039228</v>
      </c>
      <c r="AI236" s="132">
        <f>SUM(V236:AC236)</f>
        <v>1026.5247383565645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</row>
    <row r="237" spans="1:71" s="9" customFormat="1" ht="15" thickBot="1">
      <c r="A237" s="30" t="s">
        <v>88</v>
      </c>
      <c r="B237" s="47">
        <f>IF($I236=0,"-",B236/$I236)</f>
        <v>0.23639380519648995</v>
      </c>
      <c r="C237" s="47">
        <f t="shared" ref="C237:H237" si="149">IF($I236=0,"-",C236/$I236)</f>
        <v>2.9576080872344692E-3</v>
      </c>
      <c r="D237" s="47">
        <f t="shared" si="149"/>
        <v>0.17583510042578188</v>
      </c>
      <c r="E237" s="47">
        <f t="shared" si="149"/>
        <v>0.48265081271431565</v>
      </c>
      <c r="F237" s="47">
        <f t="shared" si="149"/>
        <v>0</v>
      </c>
      <c r="G237" s="47">
        <f t="shared" si="149"/>
        <v>9.202677701351554E-2</v>
      </c>
      <c r="H237" s="70">
        <f t="shared" si="149"/>
        <v>1.0135896562662297E-2</v>
      </c>
      <c r="I237" s="48">
        <f>SUM(B237:H237)</f>
        <v>0.99999999999999989</v>
      </c>
      <c r="J237" s="5"/>
      <c r="K237" s="81" t="s">
        <v>88</v>
      </c>
      <c r="L237" s="98">
        <f>IF($S236=0,"-",L236/$S236)</f>
        <v>0.22706797671302176</v>
      </c>
      <c r="M237" s="98">
        <f t="shared" ref="M237:R237" si="150">IF($S236=0,"-",M236/$S236)</f>
        <v>2.8409292862822152E-3</v>
      </c>
      <c r="N237" s="98">
        <f t="shared" si="150"/>
        <v>0.16889833663630252</v>
      </c>
      <c r="O237" s="98">
        <f t="shared" si="150"/>
        <v>0.46361004854099508</v>
      </c>
      <c r="P237" s="98">
        <f t="shared" si="150"/>
        <v>3.9450392854908249E-2</v>
      </c>
      <c r="Q237" s="98">
        <f t="shared" si="150"/>
        <v>8.8396284507161305E-2</v>
      </c>
      <c r="R237" s="99">
        <f t="shared" si="150"/>
        <v>9.7360314613285544E-3</v>
      </c>
      <c r="S237" s="100">
        <f>SUM(L237:R237)</f>
        <v>0.99999999999999967</v>
      </c>
      <c r="T237" s="1"/>
      <c r="U237" s="110" t="s">
        <v>88</v>
      </c>
      <c r="V237" s="133">
        <f>+V236/$AI236</f>
        <v>0.18893639884213276</v>
      </c>
      <c r="W237" s="133">
        <f t="shared" ref="W237:AH237" si="151">+W236/$AI236</f>
        <v>3.3631150978597972E-2</v>
      </c>
      <c r="X237" s="133">
        <f t="shared" si="151"/>
        <v>8.8396284507161346E-2</v>
      </c>
      <c r="Y237" s="133">
        <f t="shared" si="151"/>
        <v>2.8409292862822165E-3</v>
      </c>
      <c r="Z237" s="133">
        <f t="shared" si="151"/>
        <v>7.4612607473308279E-2</v>
      </c>
      <c r="AA237" s="133">
        <f t="shared" si="151"/>
        <v>0.45908716704086294</v>
      </c>
      <c r="AB237" s="133">
        <f t="shared" si="151"/>
        <v>3.945039285490827E-2</v>
      </c>
      <c r="AC237" s="133">
        <f t="shared" si="151"/>
        <v>0.11304506901674635</v>
      </c>
      <c r="AD237" s="133">
        <f t="shared" si="151"/>
        <v>4.5004268922911239E-3</v>
      </c>
      <c r="AE237" s="133">
        <f t="shared" si="151"/>
        <v>2.5094701939296165E-3</v>
      </c>
      <c r="AF237" s="133">
        <f t="shared" si="151"/>
        <v>9.7360314613285578E-3</v>
      </c>
      <c r="AG237" s="133">
        <f t="shared" si="151"/>
        <v>9.4285729162994311E-2</v>
      </c>
      <c r="AH237" s="133">
        <f t="shared" si="151"/>
        <v>2.013411306202746E-3</v>
      </c>
      <c r="AI237" s="134">
        <f>SUM(V237:AC237)</f>
        <v>1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</row>
    <row r="238" spans="1:71" ht="15" thickBot="1">
      <c r="A238" s="31"/>
      <c r="B238" s="31"/>
      <c r="C238" s="31"/>
      <c r="D238" s="31"/>
      <c r="E238" s="31"/>
      <c r="F238" s="31"/>
      <c r="G238" s="31"/>
      <c r="H238" s="31"/>
      <c r="I238" s="31"/>
      <c r="K238" s="31"/>
      <c r="L238" s="31"/>
      <c r="M238" s="31"/>
      <c r="N238" s="31"/>
      <c r="O238" s="31"/>
      <c r="P238" s="31"/>
      <c r="Q238" s="31"/>
      <c r="R238" s="31"/>
      <c r="S238" s="31"/>
      <c r="U238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</row>
    <row r="239" spans="1:71" ht="30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  <c r="K239" s="415" t="s">
        <v>71</v>
      </c>
      <c r="L239" s="83" t="s">
        <v>0</v>
      </c>
      <c r="M239" s="83" t="s">
        <v>1</v>
      </c>
      <c r="N239" s="83" t="s">
        <v>2</v>
      </c>
      <c r="O239" s="83" t="s">
        <v>3</v>
      </c>
      <c r="P239" s="83" t="s">
        <v>27</v>
      </c>
      <c r="Q239" s="83" t="s">
        <v>4</v>
      </c>
      <c r="R239" s="83" t="s">
        <v>5</v>
      </c>
      <c r="S239" s="84" t="s">
        <v>6</v>
      </c>
      <c r="U239" s="417" t="s">
        <v>71</v>
      </c>
      <c r="V239" s="114" t="s">
        <v>74</v>
      </c>
      <c r="W239" s="114" t="s">
        <v>75</v>
      </c>
      <c r="X239" s="114" t="s">
        <v>4</v>
      </c>
      <c r="Y239" s="114" t="s">
        <v>1</v>
      </c>
      <c r="Z239" s="114" t="s">
        <v>2</v>
      </c>
      <c r="AA239" s="114" t="s">
        <v>3</v>
      </c>
      <c r="AB239" s="114" t="s">
        <v>55</v>
      </c>
      <c r="AC239" s="114" t="s">
        <v>68</v>
      </c>
      <c r="AD239" s="115" t="s">
        <v>76</v>
      </c>
      <c r="AE239" s="115" t="s">
        <v>83</v>
      </c>
      <c r="AF239" s="115" t="s">
        <v>77</v>
      </c>
      <c r="AG239" s="115" t="s">
        <v>84</v>
      </c>
      <c r="AH239" s="115" t="s">
        <v>85</v>
      </c>
      <c r="AI239" s="116" t="s">
        <v>63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</row>
    <row r="240" spans="1:71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  <c r="K240" s="416" t="s">
        <v>71</v>
      </c>
      <c r="L240" s="389" t="s">
        <v>69</v>
      </c>
      <c r="M240" s="390"/>
      <c r="N240" s="390"/>
      <c r="O240" s="390"/>
      <c r="P240" s="390"/>
      <c r="Q240" s="390"/>
      <c r="R240" s="390"/>
      <c r="S240" s="391"/>
      <c r="U240" s="418" t="s">
        <v>71</v>
      </c>
      <c r="V240" s="413" t="s">
        <v>69</v>
      </c>
      <c r="W240" s="413"/>
      <c r="X240" s="413"/>
      <c r="Y240" s="413"/>
      <c r="Z240" s="413"/>
      <c r="AA240" s="413"/>
      <c r="AB240" s="413"/>
      <c r="AC240" s="413"/>
      <c r="AD240" s="413"/>
      <c r="AE240" s="413"/>
      <c r="AF240" s="413"/>
      <c r="AG240" s="413"/>
      <c r="AH240" s="413"/>
      <c r="AI240" s="41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</row>
    <row r="241" spans="1:71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  <c r="K241" s="82" t="s">
        <v>7</v>
      </c>
      <c r="L241" s="36">
        <v>0</v>
      </c>
      <c r="M241" s="36">
        <v>0</v>
      </c>
      <c r="N241" s="36">
        <v>0</v>
      </c>
      <c r="O241" s="36">
        <v>0</v>
      </c>
      <c r="P241" s="36">
        <v>0</v>
      </c>
      <c r="Q241" s="36">
        <v>0</v>
      </c>
      <c r="R241" s="101">
        <v>0</v>
      </c>
      <c r="S241" s="102">
        <f>SUM(L241:R241)</f>
        <v>0</v>
      </c>
      <c r="U241" s="103" t="s">
        <v>7</v>
      </c>
      <c r="V241" s="117">
        <v>0</v>
      </c>
      <c r="W241" s="117">
        <v>0</v>
      </c>
      <c r="X241" s="117">
        <v>0</v>
      </c>
      <c r="Y241" s="117">
        <v>0</v>
      </c>
      <c r="Z241" s="117">
        <v>0</v>
      </c>
      <c r="AA241" s="117">
        <v>0</v>
      </c>
      <c r="AB241" s="117">
        <v>0</v>
      </c>
      <c r="AC241" s="118">
        <v>0</v>
      </c>
      <c r="AD241" s="119">
        <v>0</v>
      </c>
      <c r="AE241" s="119">
        <v>0</v>
      </c>
      <c r="AF241" s="119">
        <v>0</v>
      </c>
      <c r="AG241" s="119">
        <v>0</v>
      </c>
      <c r="AH241" s="119">
        <v>0</v>
      </c>
      <c r="AI241" s="120">
        <f>SUM(V241:AC241)</f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</row>
    <row r="242" spans="1:71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1" si="152">SUM(B242:H242)</f>
        <v>0</v>
      </c>
      <c r="K242" s="74" t="s">
        <v>8</v>
      </c>
      <c r="L242" s="87">
        <v>0</v>
      </c>
      <c r="M242" s="87">
        <v>0</v>
      </c>
      <c r="N242" s="87">
        <v>0</v>
      </c>
      <c r="O242" s="87">
        <v>0</v>
      </c>
      <c r="P242" s="87">
        <v>0</v>
      </c>
      <c r="Q242" s="87">
        <v>0</v>
      </c>
      <c r="R242" s="88">
        <v>0</v>
      </c>
      <c r="S242" s="89">
        <f t="shared" ref="S242:S261" si="153">SUM(L242:R242)</f>
        <v>0</v>
      </c>
      <c r="U242" s="104" t="s">
        <v>8</v>
      </c>
      <c r="V242" s="121">
        <v>0</v>
      </c>
      <c r="W242" s="121">
        <v>0</v>
      </c>
      <c r="X242" s="121">
        <v>0</v>
      </c>
      <c r="Y242" s="121">
        <v>0</v>
      </c>
      <c r="Z242" s="121">
        <v>0</v>
      </c>
      <c r="AA242" s="121">
        <v>0</v>
      </c>
      <c r="AB242" s="121">
        <v>0</v>
      </c>
      <c r="AC242" s="122">
        <v>0</v>
      </c>
      <c r="AD242" s="121">
        <v>0</v>
      </c>
      <c r="AE242" s="121">
        <v>0</v>
      </c>
      <c r="AF242" s="121">
        <v>0</v>
      </c>
      <c r="AG242" s="121">
        <v>0</v>
      </c>
      <c r="AH242" s="121">
        <v>0</v>
      </c>
      <c r="AI242" s="123">
        <f t="shared" ref="AI242:AI261" si="154">SUM(V242:AC242)</f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</row>
    <row r="243" spans="1:71" ht="15" customHeight="1">
      <c r="A243" s="27" t="s">
        <v>10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152"/>
        <v>0</v>
      </c>
      <c r="K243" s="75" t="s">
        <v>10</v>
      </c>
      <c r="L243" s="42">
        <v>0</v>
      </c>
      <c r="M243" s="42">
        <v>0</v>
      </c>
      <c r="N243" s="42">
        <v>0</v>
      </c>
      <c r="O243" s="42">
        <v>0</v>
      </c>
      <c r="P243" s="42">
        <v>0</v>
      </c>
      <c r="Q243" s="42">
        <v>0</v>
      </c>
      <c r="R243" s="85">
        <v>0</v>
      </c>
      <c r="S243" s="86">
        <f t="shared" si="153"/>
        <v>0</v>
      </c>
      <c r="U243" s="105" t="s">
        <v>10</v>
      </c>
      <c r="V243" s="117">
        <v>0</v>
      </c>
      <c r="W243" s="117">
        <v>0</v>
      </c>
      <c r="X243" s="117">
        <v>0</v>
      </c>
      <c r="Y243" s="117">
        <v>0</v>
      </c>
      <c r="Z243" s="117">
        <v>0</v>
      </c>
      <c r="AA243" s="117">
        <v>0</v>
      </c>
      <c r="AB243" s="117">
        <v>0</v>
      </c>
      <c r="AC243" s="118">
        <v>0</v>
      </c>
      <c r="AD243" s="119">
        <v>0</v>
      </c>
      <c r="AE243" s="119">
        <v>0</v>
      </c>
      <c r="AF243" s="119">
        <v>0</v>
      </c>
      <c r="AG243" s="119">
        <v>0</v>
      </c>
      <c r="AH243" s="119">
        <v>0</v>
      </c>
      <c r="AI243" s="120">
        <f t="shared" si="154"/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</row>
    <row r="244" spans="1:71" ht="15" customHeight="1">
      <c r="A244" s="26" t="s">
        <v>56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152"/>
        <v>0</v>
      </c>
      <c r="K244" s="74" t="s">
        <v>56</v>
      </c>
      <c r="L244" s="87">
        <v>0</v>
      </c>
      <c r="M244" s="87">
        <v>0</v>
      </c>
      <c r="N244" s="87">
        <v>0</v>
      </c>
      <c r="O244" s="87">
        <v>0</v>
      </c>
      <c r="P244" s="87">
        <v>0</v>
      </c>
      <c r="Q244" s="87">
        <v>0</v>
      </c>
      <c r="R244" s="88">
        <v>0</v>
      </c>
      <c r="S244" s="89">
        <f t="shared" si="153"/>
        <v>0</v>
      </c>
      <c r="U244" s="104" t="s">
        <v>56</v>
      </c>
      <c r="V244" s="121">
        <v>0</v>
      </c>
      <c r="W244" s="121">
        <v>0</v>
      </c>
      <c r="X244" s="121">
        <v>0</v>
      </c>
      <c r="Y244" s="121">
        <v>0</v>
      </c>
      <c r="Z244" s="121">
        <v>0</v>
      </c>
      <c r="AA244" s="121">
        <v>0</v>
      </c>
      <c r="AB244" s="121">
        <v>0</v>
      </c>
      <c r="AC244" s="122">
        <v>0</v>
      </c>
      <c r="AD244" s="121">
        <v>0</v>
      </c>
      <c r="AE244" s="121">
        <v>0</v>
      </c>
      <c r="AF244" s="121">
        <v>0</v>
      </c>
      <c r="AG244" s="121">
        <v>0</v>
      </c>
      <c r="AH244" s="121">
        <v>0</v>
      </c>
      <c r="AI244" s="123">
        <f t="shared" si="154"/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</row>
    <row r="245" spans="1:71" ht="15">
      <c r="A245" s="27" t="s">
        <v>16</v>
      </c>
      <c r="B245" s="42">
        <v>55.284852073925599</v>
      </c>
      <c r="C245" s="42">
        <v>0.32622240434865063</v>
      </c>
      <c r="D245" s="42">
        <v>1.1807671395166617</v>
      </c>
      <c r="E245" s="42">
        <v>0</v>
      </c>
      <c r="F245" s="411"/>
      <c r="G245" s="42">
        <v>0</v>
      </c>
      <c r="H245" s="43">
        <v>0</v>
      </c>
      <c r="I245" s="38">
        <f t="shared" si="152"/>
        <v>56.791841617790908</v>
      </c>
      <c r="K245" s="75" t="s">
        <v>16</v>
      </c>
      <c r="L245" s="42">
        <v>55.284852073925599</v>
      </c>
      <c r="M245" s="42">
        <v>0.32622240434865063</v>
      </c>
      <c r="N245" s="42">
        <v>1.1807671395166617</v>
      </c>
      <c r="O245" s="42">
        <v>0</v>
      </c>
      <c r="P245" s="42">
        <v>0</v>
      </c>
      <c r="Q245" s="42">
        <v>0</v>
      </c>
      <c r="R245" s="85">
        <v>0</v>
      </c>
      <c r="S245" s="86">
        <f t="shared" si="153"/>
        <v>56.791841617790908</v>
      </c>
      <c r="U245" s="105" t="s">
        <v>16</v>
      </c>
      <c r="V245" s="117">
        <v>55.191942221232424</v>
      </c>
      <c r="W245" s="117">
        <v>0</v>
      </c>
      <c r="X245" s="117">
        <v>0</v>
      </c>
      <c r="Y245" s="117">
        <v>0.32622240434865063</v>
      </c>
      <c r="Z245" s="117">
        <v>1.1332261973874862</v>
      </c>
      <c r="AA245" s="117">
        <v>0</v>
      </c>
      <c r="AB245" s="117">
        <v>0</v>
      </c>
      <c r="AC245" s="118">
        <v>0.14045079482234987</v>
      </c>
      <c r="AD245" s="119">
        <v>9.2909852693174352E-2</v>
      </c>
      <c r="AE245" s="119">
        <v>0</v>
      </c>
      <c r="AF245" s="119">
        <v>0</v>
      </c>
      <c r="AG245" s="119">
        <v>4.7540942129175541E-2</v>
      </c>
      <c r="AH245" s="119">
        <v>0</v>
      </c>
      <c r="AI245" s="120">
        <f t="shared" si="154"/>
        <v>56.791841617790908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</row>
    <row r="246" spans="1:71" ht="15">
      <c r="A246" s="26" t="s">
        <v>70</v>
      </c>
      <c r="B246" s="39">
        <v>59.182046081053926</v>
      </c>
      <c r="C246" s="39">
        <v>0.28814020899335402</v>
      </c>
      <c r="D246" s="39">
        <v>0.99237954985412091</v>
      </c>
      <c r="E246" s="39">
        <v>0</v>
      </c>
      <c r="F246" s="411"/>
      <c r="G246" s="39">
        <v>0</v>
      </c>
      <c r="H246" s="40">
        <v>0</v>
      </c>
      <c r="I246" s="41">
        <f t="shared" si="152"/>
        <v>60.462565839901401</v>
      </c>
      <c r="K246" s="74" t="s">
        <v>70</v>
      </c>
      <c r="L246" s="87">
        <v>59.182046081053926</v>
      </c>
      <c r="M246" s="87">
        <v>0.28814020899335402</v>
      </c>
      <c r="N246" s="87">
        <v>0.99237954985412091</v>
      </c>
      <c r="O246" s="87">
        <v>0</v>
      </c>
      <c r="P246" s="87">
        <v>0</v>
      </c>
      <c r="Q246" s="87">
        <v>0</v>
      </c>
      <c r="R246" s="88">
        <v>0</v>
      </c>
      <c r="S246" s="89">
        <f t="shared" si="153"/>
        <v>60.462565839901401</v>
      </c>
      <c r="U246" s="104" t="s">
        <v>57</v>
      </c>
      <c r="V246" s="121">
        <v>59.175808074323797</v>
      </c>
      <c r="W246" s="121">
        <v>0</v>
      </c>
      <c r="X246" s="121">
        <v>0</v>
      </c>
      <c r="Y246" s="121">
        <v>0.28814020899335402</v>
      </c>
      <c r="Z246" s="121">
        <v>0.98733763487945159</v>
      </c>
      <c r="AA246" s="121">
        <v>0</v>
      </c>
      <c r="AB246" s="121">
        <v>0</v>
      </c>
      <c r="AC246" s="122">
        <v>1.1279921704799837E-2</v>
      </c>
      <c r="AD246" s="121">
        <v>6.2380067301304916E-3</v>
      </c>
      <c r="AE246" s="121">
        <v>0</v>
      </c>
      <c r="AF246" s="121">
        <v>0</v>
      </c>
      <c r="AG246" s="121">
        <v>5.0419149746693459E-3</v>
      </c>
      <c r="AH246" s="121">
        <v>0</v>
      </c>
      <c r="AI246" s="123">
        <f t="shared" si="154"/>
        <v>60.462565839901401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</row>
    <row r="247" spans="1:71" ht="15">
      <c r="A247" s="27" t="s">
        <v>58</v>
      </c>
      <c r="B247" s="42">
        <v>0</v>
      </c>
      <c r="C247" s="42">
        <v>0</v>
      </c>
      <c r="D247" s="42">
        <v>0</v>
      </c>
      <c r="E247" s="42">
        <v>1.9034842823652831</v>
      </c>
      <c r="F247" s="411"/>
      <c r="G247" s="42">
        <v>0</v>
      </c>
      <c r="H247" s="43">
        <v>0</v>
      </c>
      <c r="I247" s="38">
        <f t="shared" si="152"/>
        <v>1.9034842823652831</v>
      </c>
      <c r="K247" s="75" t="s">
        <v>58</v>
      </c>
      <c r="L247" s="42">
        <v>0</v>
      </c>
      <c r="M247" s="42">
        <v>0</v>
      </c>
      <c r="N247" s="42">
        <v>0</v>
      </c>
      <c r="O247" s="42">
        <v>1.9034842823652831</v>
      </c>
      <c r="P247" s="42">
        <v>354.19684635903474</v>
      </c>
      <c r="Q247" s="42">
        <v>0</v>
      </c>
      <c r="R247" s="85">
        <v>0</v>
      </c>
      <c r="S247" s="86">
        <f t="shared" si="153"/>
        <v>356.10033064140003</v>
      </c>
      <c r="U247" s="105" t="s">
        <v>58</v>
      </c>
      <c r="V247" s="117">
        <v>0</v>
      </c>
      <c r="W247" s="117">
        <v>0</v>
      </c>
      <c r="X247" s="117">
        <v>0</v>
      </c>
      <c r="Y247" s="117">
        <v>0</v>
      </c>
      <c r="Z247" s="117">
        <v>0</v>
      </c>
      <c r="AA247" s="117">
        <v>1.9034842823652831</v>
      </c>
      <c r="AB247" s="117">
        <v>354.19684635903474</v>
      </c>
      <c r="AC247" s="118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20">
        <f t="shared" si="154"/>
        <v>356.10033064140003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</row>
    <row r="248" spans="1:71" ht="15">
      <c r="A248" s="26" t="s">
        <v>12</v>
      </c>
      <c r="B248" s="39">
        <v>0</v>
      </c>
      <c r="C248" s="39">
        <v>0</v>
      </c>
      <c r="D248" s="39">
        <v>0</v>
      </c>
      <c r="E248" s="39">
        <v>1.1433892183793191</v>
      </c>
      <c r="F248" s="411"/>
      <c r="G248" s="39">
        <v>0</v>
      </c>
      <c r="H248" s="40">
        <v>0</v>
      </c>
      <c r="I248" s="41">
        <f t="shared" si="152"/>
        <v>1.1433892183793191</v>
      </c>
      <c r="K248" s="74" t="s">
        <v>12</v>
      </c>
      <c r="L248" s="87">
        <v>0</v>
      </c>
      <c r="M248" s="87">
        <v>0</v>
      </c>
      <c r="N248" s="87">
        <v>0</v>
      </c>
      <c r="O248" s="87">
        <v>1.1433892183793191</v>
      </c>
      <c r="P248" s="87">
        <v>31.557026966285001</v>
      </c>
      <c r="Q248" s="87">
        <v>0</v>
      </c>
      <c r="R248" s="88">
        <v>0</v>
      </c>
      <c r="S248" s="89">
        <f t="shared" si="153"/>
        <v>32.70041618466432</v>
      </c>
      <c r="U248" s="104" t="s">
        <v>12</v>
      </c>
      <c r="V248" s="121">
        <v>0</v>
      </c>
      <c r="W248" s="121">
        <v>0</v>
      </c>
      <c r="X248" s="121">
        <v>0</v>
      </c>
      <c r="Y248" s="121">
        <v>0</v>
      </c>
      <c r="Z248" s="121">
        <v>0</v>
      </c>
      <c r="AA248" s="121">
        <v>1.1433892183793191</v>
      </c>
      <c r="AB248" s="121">
        <v>31.557026966285001</v>
      </c>
      <c r="AC248" s="122">
        <v>0</v>
      </c>
      <c r="AD248" s="121">
        <v>0</v>
      </c>
      <c r="AE248" s="121">
        <v>0</v>
      </c>
      <c r="AF248" s="121">
        <v>0</v>
      </c>
      <c r="AG248" s="121">
        <v>0</v>
      </c>
      <c r="AH248" s="121">
        <v>0</v>
      </c>
      <c r="AI248" s="123">
        <f t="shared" si="154"/>
        <v>32.70041618466432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</row>
    <row r="249" spans="1:71" ht="15">
      <c r="A249" s="27" t="s">
        <v>59</v>
      </c>
      <c r="B249" s="42">
        <v>0</v>
      </c>
      <c r="C249" s="42">
        <v>0</v>
      </c>
      <c r="D249" s="42">
        <v>0.45025527615626348</v>
      </c>
      <c r="E249" s="42">
        <v>0</v>
      </c>
      <c r="F249" s="411"/>
      <c r="G249" s="42">
        <v>0</v>
      </c>
      <c r="H249" s="43">
        <v>0</v>
      </c>
      <c r="I249" s="38">
        <f t="shared" si="152"/>
        <v>0.45025527615626348</v>
      </c>
      <c r="K249" s="75" t="s">
        <v>59</v>
      </c>
      <c r="L249" s="42">
        <v>0</v>
      </c>
      <c r="M249" s="42">
        <v>0</v>
      </c>
      <c r="N249" s="42">
        <v>0.45025527615626348</v>
      </c>
      <c r="O249" s="42">
        <v>0</v>
      </c>
      <c r="P249" s="42">
        <v>0</v>
      </c>
      <c r="Q249" s="42">
        <v>0</v>
      </c>
      <c r="R249" s="85">
        <v>0</v>
      </c>
      <c r="S249" s="86">
        <f t="shared" si="153"/>
        <v>0.45025527615626348</v>
      </c>
      <c r="U249" s="105" t="s">
        <v>59</v>
      </c>
      <c r="V249" s="117">
        <v>0</v>
      </c>
      <c r="W249" s="117">
        <v>0</v>
      </c>
      <c r="X249" s="117">
        <v>0</v>
      </c>
      <c r="Y249" s="117">
        <v>0</v>
      </c>
      <c r="Z249" s="117">
        <v>0.45025527615626348</v>
      </c>
      <c r="AA249" s="117">
        <v>0</v>
      </c>
      <c r="AB249" s="117">
        <v>0</v>
      </c>
      <c r="AC249" s="118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0</v>
      </c>
      <c r="AI249" s="120">
        <f t="shared" si="154"/>
        <v>0.45025527615626348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</row>
    <row r="250" spans="1:71" ht="15">
      <c r="A250" s="26" t="s">
        <v>17</v>
      </c>
      <c r="B250" s="39">
        <v>6.6071755836296884</v>
      </c>
      <c r="C250" s="39">
        <v>0.31647125644802238</v>
      </c>
      <c r="D250" s="39">
        <v>3.2436973453404074</v>
      </c>
      <c r="E250" s="39">
        <v>1.2313179607641132E-2</v>
      </c>
      <c r="F250" s="411"/>
      <c r="G250" s="39">
        <v>0</v>
      </c>
      <c r="H250" s="40">
        <v>0</v>
      </c>
      <c r="I250" s="41">
        <f t="shared" si="152"/>
        <v>10.17965736502576</v>
      </c>
      <c r="K250" s="74" t="s">
        <v>17</v>
      </c>
      <c r="L250" s="87">
        <v>6.6071755836296884</v>
      </c>
      <c r="M250" s="87">
        <v>0.31647125644802238</v>
      </c>
      <c r="N250" s="87">
        <v>3.2436973453404074</v>
      </c>
      <c r="O250" s="87">
        <v>1.2313179607641132E-2</v>
      </c>
      <c r="P250" s="87">
        <v>3.6775444182651162E-3</v>
      </c>
      <c r="Q250" s="87">
        <v>0</v>
      </c>
      <c r="R250" s="88">
        <v>0</v>
      </c>
      <c r="S250" s="89">
        <f t="shared" si="153"/>
        <v>10.183334909444024</v>
      </c>
      <c r="U250" s="104" t="s">
        <v>17</v>
      </c>
      <c r="V250" s="121">
        <v>6.6014516630844389</v>
      </c>
      <c r="W250" s="121">
        <v>0</v>
      </c>
      <c r="X250" s="121">
        <v>0</v>
      </c>
      <c r="Y250" s="121">
        <v>0.31647125644802238</v>
      </c>
      <c r="Z250" s="121">
        <v>3.2436973453404074</v>
      </c>
      <c r="AA250" s="121">
        <v>0</v>
      </c>
      <c r="AB250" s="121">
        <v>3.6775444182651162E-3</v>
      </c>
      <c r="AC250" s="122">
        <v>1.80371001528906E-2</v>
      </c>
      <c r="AD250" s="121">
        <v>5.723920545249464E-3</v>
      </c>
      <c r="AE250" s="121">
        <v>0</v>
      </c>
      <c r="AF250" s="121">
        <v>0</v>
      </c>
      <c r="AG250" s="121">
        <v>0</v>
      </c>
      <c r="AH250" s="121">
        <v>1.2313179607641132E-2</v>
      </c>
      <c r="AI250" s="123">
        <f t="shared" si="154"/>
        <v>10.183334909444024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</row>
    <row r="251" spans="1:71" ht="15">
      <c r="A251" s="27" t="s">
        <v>139</v>
      </c>
      <c r="B251" s="42">
        <v>181.07698218986519</v>
      </c>
      <c r="C251" s="42">
        <v>5.3106606471309652</v>
      </c>
      <c r="D251" s="42">
        <v>124.84759432681507</v>
      </c>
      <c r="E251" s="42">
        <v>0.73207868593448355</v>
      </c>
      <c r="F251" s="411"/>
      <c r="G251" s="42">
        <v>0</v>
      </c>
      <c r="H251" s="43">
        <v>0</v>
      </c>
      <c r="I251" s="38">
        <f t="shared" si="152"/>
        <v>311.96731584974572</v>
      </c>
      <c r="K251" s="75" t="s">
        <v>139</v>
      </c>
      <c r="L251" s="42">
        <v>181.07698218986519</v>
      </c>
      <c r="M251" s="42">
        <v>5.3106606471309652</v>
      </c>
      <c r="N251" s="42">
        <v>124.84759432681507</v>
      </c>
      <c r="O251" s="42">
        <v>0.73207868593448355</v>
      </c>
      <c r="P251" s="42">
        <v>0.12233247998351576</v>
      </c>
      <c r="Q251" s="42">
        <v>0</v>
      </c>
      <c r="R251" s="85">
        <v>0</v>
      </c>
      <c r="S251" s="86">
        <f t="shared" si="153"/>
        <v>312.08964832972924</v>
      </c>
      <c r="U251" s="105" t="s">
        <v>139</v>
      </c>
      <c r="V251" s="117">
        <v>176.03164089678674</v>
      </c>
      <c r="W251" s="117">
        <v>0</v>
      </c>
      <c r="X251" s="117">
        <v>0</v>
      </c>
      <c r="Y251" s="117">
        <v>5.3106606471309652</v>
      </c>
      <c r="Z251" s="117">
        <v>124.7189452439859</v>
      </c>
      <c r="AA251" s="117">
        <v>0.73207868593448355</v>
      </c>
      <c r="AB251" s="117">
        <v>0.12233247998351576</v>
      </c>
      <c r="AC251" s="118">
        <v>5.1739903759076338</v>
      </c>
      <c r="AD251" s="117">
        <v>5.0453412930784562</v>
      </c>
      <c r="AE251" s="117">
        <v>0</v>
      </c>
      <c r="AF251" s="117">
        <v>0</v>
      </c>
      <c r="AG251" s="117">
        <v>0.12864908282917745</v>
      </c>
      <c r="AH251" s="117">
        <v>0</v>
      </c>
      <c r="AI251" s="120">
        <f t="shared" si="154"/>
        <v>312.08964832972924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</row>
    <row r="252" spans="1:71" ht="15">
      <c r="A252" s="26" t="s">
        <v>25</v>
      </c>
      <c r="B252" s="39">
        <v>106.33221935725513</v>
      </c>
      <c r="C252" s="39">
        <v>4.6763674059183611</v>
      </c>
      <c r="D252" s="39">
        <v>76.382148625663092</v>
      </c>
      <c r="E252" s="39">
        <v>508.85292928834082</v>
      </c>
      <c r="F252" s="411"/>
      <c r="G252" s="39">
        <v>79.547511388419181</v>
      </c>
      <c r="H252" s="40">
        <v>11.926678992288089</v>
      </c>
      <c r="I252" s="41">
        <f t="shared" si="152"/>
        <v>787.71785505788455</v>
      </c>
      <c r="K252" s="74" t="s">
        <v>25</v>
      </c>
      <c r="L252" s="87">
        <v>106.33221935725513</v>
      </c>
      <c r="M252" s="87">
        <v>4.6763674059183611</v>
      </c>
      <c r="N252" s="87">
        <v>76.382148625663092</v>
      </c>
      <c r="O252" s="87">
        <v>508.85292928834082</v>
      </c>
      <c r="P252" s="87">
        <v>14.46841882207258</v>
      </c>
      <c r="Q252" s="87">
        <v>79.547511388419181</v>
      </c>
      <c r="R252" s="88">
        <v>11.926678992288089</v>
      </c>
      <c r="S252" s="89">
        <f t="shared" si="153"/>
        <v>802.18627387995718</v>
      </c>
      <c r="U252" s="104" t="s">
        <v>25</v>
      </c>
      <c r="V252" s="121">
        <v>3.937259207453184</v>
      </c>
      <c r="W252" s="121">
        <v>39.556824563775073</v>
      </c>
      <c r="X252" s="121">
        <v>79.547511388419181</v>
      </c>
      <c r="Y252" s="121">
        <v>4.6763674059183611</v>
      </c>
      <c r="Z252" s="121">
        <v>75.511837802619013</v>
      </c>
      <c r="AA252" s="121">
        <v>471.96131302800751</v>
      </c>
      <c r="AB252" s="121">
        <v>14.46841882207258</v>
      </c>
      <c r="AC252" s="122">
        <v>112.52674166169243</v>
      </c>
      <c r="AD252" s="121">
        <v>62.83813558602688</v>
      </c>
      <c r="AE252" s="121">
        <v>35.222164297507014</v>
      </c>
      <c r="AF252" s="121">
        <v>11.926678992288089</v>
      </c>
      <c r="AG252" s="121">
        <v>0.87031082304407981</v>
      </c>
      <c r="AH252" s="121">
        <v>1.6694519628263156</v>
      </c>
      <c r="AI252" s="123">
        <f t="shared" si="154"/>
        <v>802.18627387995741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</row>
    <row r="253" spans="1:71" ht="15">
      <c r="A253" s="27" t="s">
        <v>24</v>
      </c>
      <c r="B253" s="42">
        <v>325.48724630267174</v>
      </c>
      <c r="C253" s="42">
        <v>0</v>
      </c>
      <c r="D253" s="42">
        <v>5.9811372245319552</v>
      </c>
      <c r="E253" s="42">
        <v>0</v>
      </c>
      <c r="F253" s="411"/>
      <c r="G253" s="42">
        <v>0</v>
      </c>
      <c r="H253" s="43">
        <v>0</v>
      </c>
      <c r="I253" s="38">
        <f t="shared" si="152"/>
        <v>331.46838352720368</v>
      </c>
      <c r="K253" s="75" t="s">
        <v>24</v>
      </c>
      <c r="L253" s="42">
        <v>325.48724630267174</v>
      </c>
      <c r="M253" s="42">
        <v>0</v>
      </c>
      <c r="N253" s="42">
        <v>5.9811372245319552</v>
      </c>
      <c r="O253" s="42">
        <v>0</v>
      </c>
      <c r="P253" s="42">
        <v>0</v>
      </c>
      <c r="Q253" s="42">
        <v>0</v>
      </c>
      <c r="R253" s="85">
        <v>0</v>
      </c>
      <c r="S253" s="86">
        <f t="shared" si="153"/>
        <v>331.46838352720368</v>
      </c>
      <c r="U253" s="105" t="s">
        <v>24</v>
      </c>
      <c r="V253" s="117">
        <v>322.87621894294892</v>
      </c>
      <c r="W253" s="117">
        <v>0</v>
      </c>
      <c r="X253" s="117">
        <v>0</v>
      </c>
      <c r="Y253" s="117">
        <v>0</v>
      </c>
      <c r="Z253" s="117">
        <v>5.9811372245319552</v>
      </c>
      <c r="AA253" s="117">
        <v>0</v>
      </c>
      <c r="AB253" s="117">
        <v>0</v>
      </c>
      <c r="AC253" s="118">
        <v>2.6110273597228102</v>
      </c>
      <c r="AD253" s="117">
        <v>2.6110273597228102</v>
      </c>
      <c r="AE253" s="117">
        <v>0</v>
      </c>
      <c r="AF253" s="117">
        <v>0</v>
      </c>
      <c r="AG253" s="117">
        <v>0</v>
      </c>
      <c r="AH253" s="117">
        <v>0</v>
      </c>
      <c r="AI253" s="120">
        <f t="shared" si="154"/>
        <v>331.46838352720368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</row>
    <row r="254" spans="1:71" ht="15">
      <c r="A254" s="26" t="s">
        <v>60</v>
      </c>
      <c r="B254" s="39">
        <v>0.58861772416442992</v>
      </c>
      <c r="C254" s="39">
        <v>0.99822284149534779</v>
      </c>
      <c r="D254" s="39">
        <v>1.8204671881374122</v>
      </c>
      <c r="E254" s="39">
        <v>0</v>
      </c>
      <c r="F254" s="411"/>
      <c r="G254" s="39">
        <v>0</v>
      </c>
      <c r="H254" s="40">
        <v>0</v>
      </c>
      <c r="I254" s="41">
        <f t="shared" si="152"/>
        <v>3.4073077537971899</v>
      </c>
      <c r="K254" s="74" t="s">
        <v>60</v>
      </c>
      <c r="L254" s="87">
        <v>0.58861772416442992</v>
      </c>
      <c r="M254" s="87">
        <v>0.99822284149534779</v>
      </c>
      <c r="N254" s="87">
        <v>1.8204671881374122</v>
      </c>
      <c r="O254" s="87">
        <v>0</v>
      </c>
      <c r="P254" s="87">
        <v>0</v>
      </c>
      <c r="Q254" s="87">
        <v>0</v>
      </c>
      <c r="R254" s="88">
        <v>0</v>
      </c>
      <c r="S254" s="89">
        <f t="shared" si="153"/>
        <v>3.4073077537971899</v>
      </c>
      <c r="U254" s="104" t="s">
        <v>60</v>
      </c>
      <c r="V254" s="121">
        <v>0.58861772416442992</v>
      </c>
      <c r="W254" s="121">
        <v>0</v>
      </c>
      <c r="X254" s="121">
        <v>0</v>
      </c>
      <c r="Y254" s="121">
        <v>0.99822284149534779</v>
      </c>
      <c r="Z254" s="121">
        <v>1.8204671881374122</v>
      </c>
      <c r="AA254" s="121">
        <v>0</v>
      </c>
      <c r="AB254" s="121">
        <v>0</v>
      </c>
      <c r="AC254" s="122">
        <v>0</v>
      </c>
      <c r="AD254" s="121">
        <v>0</v>
      </c>
      <c r="AE254" s="121">
        <v>0</v>
      </c>
      <c r="AF254" s="121">
        <v>0</v>
      </c>
      <c r="AG254" s="121">
        <v>0</v>
      </c>
      <c r="AH254" s="121">
        <v>0</v>
      </c>
      <c r="AI254" s="123">
        <f t="shared" si="154"/>
        <v>3.4073077537971899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</row>
    <row r="255" spans="1:71" ht="15">
      <c r="A255" s="27" t="s">
        <v>22</v>
      </c>
      <c r="B255" s="42">
        <v>0.78234291777112841</v>
      </c>
      <c r="C255" s="42">
        <v>0</v>
      </c>
      <c r="D255" s="42">
        <v>29.446654879301001</v>
      </c>
      <c r="E255" s="42">
        <v>0</v>
      </c>
      <c r="F255" s="411"/>
      <c r="G255" s="42">
        <v>0</v>
      </c>
      <c r="H255" s="43">
        <v>0</v>
      </c>
      <c r="I255" s="38">
        <f t="shared" si="152"/>
        <v>30.228997797072129</v>
      </c>
      <c r="K255" s="75" t="s">
        <v>22</v>
      </c>
      <c r="L255" s="42">
        <v>0.78234291777112841</v>
      </c>
      <c r="M255" s="42">
        <v>0</v>
      </c>
      <c r="N255" s="42">
        <v>29.446654879301001</v>
      </c>
      <c r="O255" s="42">
        <v>0</v>
      </c>
      <c r="P255" s="42">
        <v>14.551958526583153</v>
      </c>
      <c r="Q255" s="42">
        <v>0</v>
      </c>
      <c r="R255" s="85">
        <v>0</v>
      </c>
      <c r="S255" s="86">
        <f t="shared" si="153"/>
        <v>44.780956323655282</v>
      </c>
      <c r="U255" s="105" t="s">
        <v>22</v>
      </c>
      <c r="V255" s="117">
        <v>0.78234291777112841</v>
      </c>
      <c r="W255" s="117">
        <v>0</v>
      </c>
      <c r="X255" s="117">
        <v>0</v>
      </c>
      <c r="Y255" s="117">
        <v>0</v>
      </c>
      <c r="Z255" s="117">
        <v>29.43659774178759</v>
      </c>
      <c r="AA255" s="117">
        <v>0</v>
      </c>
      <c r="AB255" s="117">
        <v>14.551958526583153</v>
      </c>
      <c r="AC255" s="118">
        <v>1.0057137513411625E-2</v>
      </c>
      <c r="AD255" s="117">
        <v>0</v>
      </c>
      <c r="AE255" s="117">
        <v>0</v>
      </c>
      <c r="AF255" s="117">
        <v>0</v>
      </c>
      <c r="AG255" s="117">
        <v>1.0057137513411625E-2</v>
      </c>
      <c r="AH255" s="117">
        <v>0</v>
      </c>
      <c r="AI255" s="120">
        <f t="shared" si="154"/>
        <v>44.780956323655289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</row>
    <row r="256" spans="1:71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152"/>
        <v>0</v>
      </c>
      <c r="K256" s="74" t="s">
        <v>21</v>
      </c>
      <c r="L256" s="87">
        <v>0</v>
      </c>
      <c r="M256" s="87">
        <v>0</v>
      </c>
      <c r="N256" s="87">
        <v>0</v>
      </c>
      <c r="O256" s="87">
        <v>0</v>
      </c>
      <c r="P256" s="87">
        <v>0</v>
      </c>
      <c r="Q256" s="87">
        <v>0</v>
      </c>
      <c r="R256" s="88">
        <v>0</v>
      </c>
      <c r="S256" s="89">
        <f t="shared" si="153"/>
        <v>0</v>
      </c>
      <c r="U256" s="104" t="s">
        <v>61</v>
      </c>
      <c r="V256" s="121">
        <v>0</v>
      </c>
      <c r="W256" s="121">
        <v>0</v>
      </c>
      <c r="X256" s="121">
        <v>0</v>
      </c>
      <c r="Y256" s="121">
        <v>0</v>
      </c>
      <c r="Z256" s="121">
        <v>0</v>
      </c>
      <c r="AA256" s="121">
        <v>0</v>
      </c>
      <c r="AB256" s="121">
        <v>0</v>
      </c>
      <c r="AC256" s="122">
        <v>0</v>
      </c>
      <c r="AD256" s="121">
        <v>0</v>
      </c>
      <c r="AE256" s="121">
        <v>0</v>
      </c>
      <c r="AF256" s="121">
        <v>0</v>
      </c>
      <c r="AG256" s="121">
        <v>0</v>
      </c>
      <c r="AH256" s="121">
        <v>0</v>
      </c>
      <c r="AI256" s="123">
        <f t="shared" si="154"/>
        <v>0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</row>
    <row r="257" spans="1:71" ht="15">
      <c r="A257" s="28" t="s">
        <v>64</v>
      </c>
      <c r="B257" s="42">
        <v>0.28800000000000003</v>
      </c>
      <c r="C257" s="42">
        <v>0</v>
      </c>
      <c r="D257" s="42">
        <v>0</v>
      </c>
      <c r="E257" s="42">
        <v>0</v>
      </c>
      <c r="F257" s="411"/>
      <c r="G257" s="42">
        <v>0</v>
      </c>
      <c r="H257" s="43">
        <v>0</v>
      </c>
      <c r="I257" s="38">
        <f t="shared" si="152"/>
        <v>0.28800000000000003</v>
      </c>
      <c r="K257" s="76" t="s">
        <v>64</v>
      </c>
      <c r="L257" s="42">
        <v>0.28800000000000003</v>
      </c>
      <c r="M257" s="42">
        <v>0</v>
      </c>
      <c r="N257" s="42">
        <v>0</v>
      </c>
      <c r="O257" s="42">
        <v>0</v>
      </c>
      <c r="P257" s="42">
        <v>0</v>
      </c>
      <c r="Q257" s="42">
        <v>0</v>
      </c>
      <c r="R257" s="85">
        <v>0</v>
      </c>
      <c r="S257" s="86">
        <f t="shared" si="153"/>
        <v>0.28800000000000003</v>
      </c>
      <c r="U257" s="106" t="s">
        <v>62</v>
      </c>
      <c r="V257" s="117">
        <v>0.28800000000000003</v>
      </c>
      <c r="W257" s="117">
        <v>0</v>
      </c>
      <c r="X257" s="117">
        <v>0</v>
      </c>
      <c r="Y257" s="117">
        <v>0</v>
      </c>
      <c r="Z257" s="117">
        <v>0</v>
      </c>
      <c r="AA257" s="117">
        <v>0</v>
      </c>
      <c r="AB257" s="117">
        <v>0</v>
      </c>
      <c r="AC257" s="118">
        <v>0</v>
      </c>
      <c r="AD257" s="119">
        <v>0</v>
      </c>
      <c r="AE257" s="119">
        <v>0</v>
      </c>
      <c r="AF257" s="119">
        <v>0</v>
      </c>
      <c r="AG257" s="119">
        <v>0</v>
      </c>
      <c r="AH257" s="119">
        <v>0</v>
      </c>
      <c r="AI257" s="120">
        <f t="shared" si="154"/>
        <v>0.28800000000000003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</row>
    <row r="258" spans="1:71">
      <c r="A258" s="56" t="s">
        <v>23</v>
      </c>
      <c r="B258" s="60">
        <v>0.28800000000000003</v>
      </c>
      <c r="C258" s="60">
        <v>0</v>
      </c>
      <c r="D258" s="60">
        <v>0</v>
      </c>
      <c r="E258" s="60">
        <v>0</v>
      </c>
      <c r="F258" s="411"/>
      <c r="G258" s="60">
        <v>0</v>
      </c>
      <c r="H258" s="61">
        <v>0</v>
      </c>
      <c r="I258" s="62">
        <f t="shared" si="152"/>
        <v>0.28800000000000003</v>
      </c>
      <c r="K258" s="77" t="s">
        <v>23</v>
      </c>
      <c r="L258" s="90">
        <v>0.28800000000000003</v>
      </c>
      <c r="M258" s="90">
        <v>0</v>
      </c>
      <c r="N258" s="90">
        <v>0</v>
      </c>
      <c r="O258" s="90">
        <v>0</v>
      </c>
      <c r="P258" s="90">
        <v>0</v>
      </c>
      <c r="Q258" s="90">
        <v>0</v>
      </c>
      <c r="R258" s="91">
        <v>0</v>
      </c>
      <c r="S258" s="92">
        <f t="shared" si="153"/>
        <v>0.28800000000000003</v>
      </c>
      <c r="U258" s="107" t="s">
        <v>66</v>
      </c>
      <c r="V258" s="124">
        <v>0.28800000000000003</v>
      </c>
      <c r="W258" s="124">
        <v>0</v>
      </c>
      <c r="X258" s="124">
        <v>0</v>
      </c>
      <c r="Y258" s="124">
        <v>0</v>
      </c>
      <c r="Z258" s="124">
        <v>0</v>
      </c>
      <c r="AA258" s="124">
        <v>0</v>
      </c>
      <c r="AB258" s="124">
        <v>0</v>
      </c>
      <c r="AC258" s="124">
        <v>0</v>
      </c>
      <c r="AD258" s="124">
        <v>0</v>
      </c>
      <c r="AE258" s="124">
        <v>0</v>
      </c>
      <c r="AF258" s="124">
        <v>0</v>
      </c>
      <c r="AG258" s="124">
        <v>0</v>
      </c>
      <c r="AH258" s="125">
        <v>0</v>
      </c>
      <c r="AI258" s="126">
        <f t="shared" si="154"/>
        <v>0.28800000000000003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</row>
    <row r="259" spans="1:71">
      <c r="A259" s="57" t="s">
        <v>19</v>
      </c>
      <c r="B259" s="63">
        <v>0</v>
      </c>
      <c r="C259" s="63">
        <v>0</v>
      </c>
      <c r="D259" s="63">
        <v>0</v>
      </c>
      <c r="E259" s="63">
        <v>0</v>
      </c>
      <c r="F259" s="411"/>
      <c r="G259" s="63">
        <v>0</v>
      </c>
      <c r="H259" s="64">
        <v>0</v>
      </c>
      <c r="I259" s="65">
        <f t="shared" si="152"/>
        <v>0</v>
      </c>
      <c r="K259" s="78" t="s">
        <v>19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93">
        <v>0</v>
      </c>
      <c r="S259" s="94">
        <f t="shared" si="153"/>
        <v>0</v>
      </c>
      <c r="U259" s="108" t="s">
        <v>19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8">
        <v>0</v>
      </c>
      <c r="AE259" s="128">
        <v>0</v>
      </c>
      <c r="AF259" s="128">
        <v>0</v>
      </c>
      <c r="AG259" s="128">
        <v>0</v>
      </c>
      <c r="AH259" s="128">
        <v>0</v>
      </c>
      <c r="AI259" s="129">
        <f t="shared" si="154"/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</row>
    <row r="260" spans="1:71">
      <c r="A260" s="56" t="s">
        <v>20</v>
      </c>
      <c r="B260" s="60">
        <v>0</v>
      </c>
      <c r="C260" s="60">
        <v>0</v>
      </c>
      <c r="D260" s="60">
        <v>0</v>
      </c>
      <c r="E260" s="60">
        <v>0</v>
      </c>
      <c r="F260" s="411"/>
      <c r="G260" s="60">
        <v>0</v>
      </c>
      <c r="H260" s="61">
        <v>0</v>
      </c>
      <c r="I260" s="62">
        <f t="shared" si="152"/>
        <v>0</v>
      </c>
      <c r="K260" s="77" t="s">
        <v>20</v>
      </c>
      <c r="L260" s="90">
        <v>0</v>
      </c>
      <c r="M260" s="90">
        <v>0</v>
      </c>
      <c r="N260" s="90">
        <v>0</v>
      </c>
      <c r="O260" s="90">
        <v>0</v>
      </c>
      <c r="P260" s="90">
        <v>0</v>
      </c>
      <c r="Q260" s="90">
        <v>0</v>
      </c>
      <c r="R260" s="91">
        <v>0</v>
      </c>
      <c r="S260" s="92">
        <f t="shared" si="153"/>
        <v>0</v>
      </c>
      <c r="U260" s="107" t="s">
        <v>20</v>
      </c>
      <c r="V260" s="124">
        <v>0</v>
      </c>
      <c r="W260" s="124">
        <v>0</v>
      </c>
      <c r="X260" s="124">
        <v>0</v>
      </c>
      <c r="Y260" s="124">
        <v>0</v>
      </c>
      <c r="Z260" s="124">
        <v>0</v>
      </c>
      <c r="AA260" s="124">
        <v>0</v>
      </c>
      <c r="AB260" s="124">
        <v>0</v>
      </c>
      <c r="AC260" s="124">
        <v>0</v>
      </c>
      <c r="AD260" s="124">
        <v>0</v>
      </c>
      <c r="AE260" s="124">
        <v>0</v>
      </c>
      <c r="AF260" s="124">
        <v>0</v>
      </c>
      <c r="AG260" s="124">
        <v>0</v>
      </c>
      <c r="AH260" s="125">
        <v>0</v>
      </c>
      <c r="AI260" s="126">
        <f t="shared" si="154"/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</row>
    <row r="261" spans="1:71" ht="15" thickBot="1">
      <c r="A261" s="58" t="s">
        <v>11</v>
      </c>
      <c r="B261" s="52">
        <v>0</v>
      </c>
      <c r="C261" s="52">
        <v>0</v>
      </c>
      <c r="D261" s="52">
        <v>0</v>
      </c>
      <c r="E261" s="52">
        <v>0</v>
      </c>
      <c r="F261" s="412"/>
      <c r="G261" s="52">
        <v>0</v>
      </c>
      <c r="H261" s="66">
        <v>0</v>
      </c>
      <c r="I261" s="67">
        <f t="shared" si="152"/>
        <v>0</v>
      </c>
      <c r="K261" s="79" t="s">
        <v>11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95">
        <v>0</v>
      </c>
      <c r="S261" s="96">
        <f t="shared" si="153"/>
        <v>0</v>
      </c>
      <c r="U261" s="108" t="s">
        <v>11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8">
        <v>0</v>
      </c>
      <c r="AE261" s="128">
        <v>0</v>
      </c>
      <c r="AF261" s="128">
        <v>0</v>
      </c>
      <c r="AG261" s="128">
        <v>0</v>
      </c>
      <c r="AH261" s="128">
        <v>0</v>
      </c>
      <c r="AI261" s="129">
        <f t="shared" si="154"/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</row>
    <row r="262" spans="1:71" ht="15">
      <c r="A262" s="33" t="s">
        <v>26</v>
      </c>
      <c r="B262" s="68">
        <f>SUM(B241:B257)</f>
        <v>735.62948223033675</v>
      </c>
      <c r="C262" s="68">
        <f t="shared" ref="C262:I262" si="155">SUM(C241:C257)</f>
        <v>11.916084764334702</v>
      </c>
      <c r="D262" s="68">
        <f t="shared" si="155"/>
        <v>244.34510155531598</v>
      </c>
      <c r="E262" s="68">
        <f t="shared" si="155"/>
        <v>512.64419465462754</v>
      </c>
      <c r="F262" s="68">
        <f t="shared" si="155"/>
        <v>0</v>
      </c>
      <c r="G262" s="68">
        <f t="shared" si="155"/>
        <v>79.547511388419181</v>
      </c>
      <c r="H262" s="69">
        <f t="shared" si="155"/>
        <v>11.926678992288089</v>
      </c>
      <c r="I262" s="38">
        <f t="shared" si="155"/>
        <v>1596.0090535853224</v>
      </c>
      <c r="K262" s="80" t="s">
        <v>26</v>
      </c>
      <c r="L262" s="68">
        <f>SUM(L241:L257)</f>
        <v>735.62948223033675</v>
      </c>
      <c r="M262" s="68">
        <f t="shared" ref="M262:S262" si="156">SUM(M241:M257)</f>
        <v>11.916084764334702</v>
      </c>
      <c r="N262" s="68">
        <f t="shared" si="156"/>
        <v>244.34510155531598</v>
      </c>
      <c r="O262" s="68">
        <f t="shared" si="156"/>
        <v>512.64419465462754</v>
      </c>
      <c r="P262" s="68">
        <f t="shared" si="156"/>
        <v>414.90026069837728</v>
      </c>
      <c r="Q262" s="68">
        <f t="shared" si="156"/>
        <v>79.547511388419181</v>
      </c>
      <c r="R262" s="69">
        <f t="shared" si="156"/>
        <v>11.926678992288089</v>
      </c>
      <c r="S262" s="97">
        <f t="shared" si="156"/>
        <v>2010.9093142836996</v>
      </c>
      <c r="T262" s="1" t="str">
        <f>IF(ABS(S262-AI262)&gt;0.01,S262-AI262,"")</f>
        <v/>
      </c>
      <c r="U262" s="109" t="s">
        <v>63</v>
      </c>
      <c r="V262" s="130">
        <f>SUM(V241:V257)</f>
        <v>625.47328164776502</v>
      </c>
      <c r="W262" s="130">
        <f t="shared" ref="W262:AH262" si="157">SUM(W241:W257)</f>
        <v>39.556824563775073</v>
      </c>
      <c r="X262" s="130">
        <f t="shared" si="157"/>
        <v>79.547511388419181</v>
      </c>
      <c r="Y262" s="130">
        <f t="shared" si="157"/>
        <v>11.916084764334702</v>
      </c>
      <c r="Z262" s="130">
        <f t="shared" si="157"/>
        <v>243.28350165482544</v>
      </c>
      <c r="AA262" s="130">
        <f t="shared" si="157"/>
        <v>475.74026521468659</v>
      </c>
      <c r="AB262" s="130">
        <f t="shared" si="157"/>
        <v>414.90026069837728</v>
      </c>
      <c r="AC262" s="130">
        <f t="shared" si="157"/>
        <v>120.49158435151632</v>
      </c>
      <c r="AD262" s="131">
        <f t="shared" si="157"/>
        <v>70.599376018796704</v>
      </c>
      <c r="AE262" s="131">
        <f t="shared" si="157"/>
        <v>35.222164297507014</v>
      </c>
      <c r="AF262" s="131">
        <f t="shared" si="157"/>
        <v>11.926678992288089</v>
      </c>
      <c r="AG262" s="131">
        <f t="shared" si="157"/>
        <v>1.0615999004905137</v>
      </c>
      <c r="AH262" s="131">
        <f t="shared" si="157"/>
        <v>1.6817651424339568</v>
      </c>
      <c r="AI262" s="132">
        <f>SUM(V262:AC262)</f>
        <v>2010.9093142836996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</row>
    <row r="263" spans="1:71" s="9" customFormat="1" ht="15" thickBot="1">
      <c r="A263" s="30" t="s">
        <v>88</v>
      </c>
      <c r="B263" s="47">
        <f>IF($I262=0,"-",B262/$I262)</f>
        <v>0.46091811357698548</v>
      </c>
      <c r="C263" s="47">
        <f t="shared" ref="C263:H263" si="158">IF($I262=0,"-",C262/$I262)</f>
        <v>7.4661761708469344E-3</v>
      </c>
      <c r="D263" s="47">
        <f t="shared" si="158"/>
        <v>0.15309756608611452</v>
      </c>
      <c r="E263" s="47">
        <f t="shared" si="158"/>
        <v>0.32120381366447032</v>
      </c>
      <c r="F263" s="47">
        <f t="shared" si="158"/>
        <v>0</v>
      </c>
      <c r="G263" s="47">
        <f t="shared" si="158"/>
        <v>4.9841516380951148E-2</v>
      </c>
      <c r="H263" s="70">
        <f t="shared" si="158"/>
        <v>7.4728141206314843E-3</v>
      </c>
      <c r="I263" s="48">
        <f>SUM(B263:H263)</f>
        <v>1</v>
      </c>
      <c r="J263" s="5"/>
      <c r="K263" s="81" t="s">
        <v>88</v>
      </c>
      <c r="L263" s="98">
        <f>IF($S262=0,"-",L262/$S262)</f>
        <v>0.36581932213704688</v>
      </c>
      <c r="M263" s="98">
        <f t="shared" ref="M263:R263" si="159">IF($S262=0,"-",M262/$S262)</f>
        <v>5.9257196133577494E-3</v>
      </c>
      <c r="N263" s="98">
        <f t="shared" si="159"/>
        <v>0.12150975671538598</v>
      </c>
      <c r="O263" s="98">
        <f t="shared" si="159"/>
        <v>0.25493153321895828</v>
      </c>
      <c r="P263" s="98">
        <f t="shared" si="159"/>
        <v>0.20632469985160307</v>
      </c>
      <c r="Q263" s="98">
        <f t="shared" si="159"/>
        <v>3.9557980473502646E-2</v>
      </c>
      <c r="R263" s="99">
        <f t="shared" si="159"/>
        <v>5.9309879901453724E-3</v>
      </c>
      <c r="S263" s="100">
        <f>SUM(L263:R263)</f>
        <v>1</v>
      </c>
      <c r="T263" s="1"/>
      <c r="U263" s="110" t="s">
        <v>88</v>
      </c>
      <c r="V263" s="133">
        <f>+V262/$AI262</f>
        <v>0.31104002413483428</v>
      </c>
      <c r="W263" s="133">
        <f t="shared" ref="W263:AH263" si="160">+W262/$AI262</f>
        <v>1.9671113104305006E-2</v>
      </c>
      <c r="X263" s="133">
        <f t="shared" si="160"/>
        <v>3.9557980473502646E-2</v>
      </c>
      <c r="Y263" s="133">
        <f t="shared" si="160"/>
        <v>5.9257196133577494E-3</v>
      </c>
      <c r="Z263" s="133">
        <f t="shared" si="160"/>
        <v>0.12098183638951654</v>
      </c>
      <c r="AA263" s="133">
        <f t="shared" si="160"/>
        <v>0.23657967161196858</v>
      </c>
      <c r="AB263" s="133">
        <f t="shared" si="160"/>
        <v>0.20632469985160307</v>
      </c>
      <c r="AC263" s="133">
        <f t="shared" si="160"/>
        <v>5.9918954820912099E-2</v>
      </c>
      <c r="AD263" s="133">
        <f t="shared" si="160"/>
        <v>3.5108184897907596E-2</v>
      </c>
      <c r="AE263" s="133">
        <f t="shared" si="160"/>
        <v>1.7515540878606652E-2</v>
      </c>
      <c r="AF263" s="133">
        <f t="shared" si="160"/>
        <v>5.9309879901453724E-3</v>
      </c>
      <c r="AG263" s="133">
        <f t="shared" si="160"/>
        <v>5.2792032586942549E-4</v>
      </c>
      <c r="AH263" s="133">
        <f t="shared" si="160"/>
        <v>8.3632072838302695E-4</v>
      </c>
      <c r="AI263" s="134">
        <f>SUM(V263:AC263)</f>
        <v>1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</row>
    <row r="264" spans="1:71" ht="15" thickBot="1">
      <c r="A264" s="31"/>
      <c r="B264" s="31"/>
      <c r="C264" s="31"/>
      <c r="D264" s="31"/>
      <c r="E264" s="31"/>
      <c r="F264" s="31"/>
      <c r="G264" s="31"/>
      <c r="H264" s="31"/>
      <c r="I264" s="31"/>
      <c r="K264" s="31"/>
      <c r="L264" s="31"/>
      <c r="M264" s="31"/>
      <c r="N264" s="31"/>
      <c r="O264" s="31"/>
      <c r="P264" s="31"/>
      <c r="Q264" s="31"/>
      <c r="R264" s="31"/>
      <c r="S264" s="31"/>
      <c r="U264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</row>
    <row r="265" spans="1:71" ht="30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  <c r="K265" s="415" t="s">
        <v>37</v>
      </c>
      <c r="L265" s="83" t="s">
        <v>0</v>
      </c>
      <c r="M265" s="83" t="s">
        <v>1</v>
      </c>
      <c r="N265" s="83" t="s">
        <v>2</v>
      </c>
      <c r="O265" s="83" t="s">
        <v>3</v>
      </c>
      <c r="P265" s="83" t="s">
        <v>27</v>
      </c>
      <c r="Q265" s="83" t="s">
        <v>4</v>
      </c>
      <c r="R265" s="83" t="s">
        <v>5</v>
      </c>
      <c r="S265" s="84" t="s">
        <v>6</v>
      </c>
      <c r="U265" s="417" t="s">
        <v>37</v>
      </c>
      <c r="V265" s="114" t="s">
        <v>74</v>
      </c>
      <c r="W265" s="114" t="s">
        <v>75</v>
      </c>
      <c r="X265" s="114" t="s">
        <v>4</v>
      </c>
      <c r="Y265" s="114" t="s">
        <v>1</v>
      </c>
      <c r="Z265" s="114" t="s">
        <v>2</v>
      </c>
      <c r="AA265" s="114" t="s">
        <v>3</v>
      </c>
      <c r="AB265" s="114" t="s">
        <v>55</v>
      </c>
      <c r="AC265" s="114" t="s">
        <v>68</v>
      </c>
      <c r="AD265" s="115" t="s">
        <v>76</v>
      </c>
      <c r="AE265" s="115" t="s">
        <v>83</v>
      </c>
      <c r="AF265" s="115" t="s">
        <v>77</v>
      </c>
      <c r="AG265" s="115" t="s">
        <v>84</v>
      </c>
      <c r="AH265" s="115" t="s">
        <v>85</v>
      </c>
      <c r="AI265" s="116" t="s">
        <v>63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</row>
    <row r="266" spans="1:71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  <c r="K266" s="416" t="s">
        <v>37</v>
      </c>
      <c r="L266" s="389" t="s">
        <v>69</v>
      </c>
      <c r="M266" s="390"/>
      <c r="N266" s="390"/>
      <c r="O266" s="390"/>
      <c r="P266" s="390"/>
      <c r="Q266" s="390"/>
      <c r="R266" s="390"/>
      <c r="S266" s="391"/>
      <c r="U266" s="418" t="s">
        <v>37</v>
      </c>
      <c r="V266" s="413" t="s">
        <v>69</v>
      </c>
      <c r="W266" s="413"/>
      <c r="X266" s="413"/>
      <c r="Y266" s="413"/>
      <c r="Z266" s="413"/>
      <c r="AA266" s="413"/>
      <c r="AB266" s="413"/>
      <c r="AC266" s="413"/>
      <c r="AD266" s="413"/>
      <c r="AE266" s="413"/>
      <c r="AF266" s="413"/>
      <c r="AG266" s="413"/>
      <c r="AH266" s="413"/>
      <c r="AI266" s="41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</row>
    <row r="267" spans="1:71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  <c r="K267" s="82" t="s">
        <v>7</v>
      </c>
      <c r="L267" s="36">
        <v>0</v>
      </c>
      <c r="M267" s="36">
        <v>0</v>
      </c>
      <c r="N267" s="36">
        <v>0</v>
      </c>
      <c r="O267" s="36">
        <v>0</v>
      </c>
      <c r="P267" s="36">
        <v>0</v>
      </c>
      <c r="Q267" s="36">
        <v>0</v>
      </c>
      <c r="R267" s="101">
        <v>0</v>
      </c>
      <c r="S267" s="102">
        <f>SUM(L267:R267)</f>
        <v>0</v>
      </c>
      <c r="U267" s="103" t="s">
        <v>7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v>0</v>
      </c>
      <c r="AC267" s="118">
        <v>0</v>
      </c>
      <c r="AD267" s="119">
        <v>0</v>
      </c>
      <c r="AE267" s="119">
        <v>0</v>
      </c>
      <c r="AF267" s="119">
        <v>0</v>
      </c>
      <c r="AG267" s="119">
        <v>0</v>
      </c>
      <c r="AH267" s="119">
        <v>0</v>
      </c>
      <c r="AI267" s="120">
        <f>SUM(V267:AC267)</f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</row>
    <row r="268" spans="1:71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7" si="161">SUM(B268:H268)</f>
        <v>0</v>
      </c>
      <c r="K268" s="74" t="s">
        <v>8</v>
      </c>
      <c r="L268" s="87">
        <v>0</v>
      </c>
      <c r="M268" s="87">
        <v>0</v>
      </c>
      <c r="N268" s="87">
        <v>0</v>
      </c>
      <c r="O268" s="87">
        <v>0</v>
      </c>
      <c r="P268" s="87">
        <v>0</v>
      </c>
      <c r="Q268" s="87">
        <v>0</v>
      </c>
      <c r="R268" s="88">
        <v>0</v>
      </c>
      <c r="S268" s="89">
        <f t="shared" ref="S268:S287" si="162">SUM(L268:R268)</f>
        <v>0</v>
      </c>
      <c r="U268" s="104" t="s">
        <v>8</v>
      </c>
      <c r="V268" s="121">
        <v>0</v>
      </c>
      <c r="W268" s="121">
        <v>0</v>
      </c>
      <c r="X268" s="121">
        <v>0</v>
      </c>
      <c r="Y268" s="121">
        <v>0</v>
      </c>
      <c r="Z268" s="121">
        <v>0</v>
      </c>
      <c r="AA268" s="121">
        <v>0</v>
      </c>
      <c r="AB268" s="121">
        <v>0</v>
      </c>
      <c r="AC268" s="122">
        <v>0</v>
      </c>
      <c r="AD268" s="121">
        <v>0</v>
      </c>
      <c r="AE268" s="121">
        <v>0</v>
      </c>
      <c r="AF268" s="121">
        <v>0</v>
      </c>
      <c r="AG268" s="121">
        <v>0</v>
      </c>
      <c r="AH268" s="121">
        <v>0</v>
      </c>
      <c r="AI268" s="123">
        <f t="shared" ref="AI268:AI287" si="163">SUM(V268:AC268)</f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</row>
    <row r="269" spans="1:71" ht="15" customHeight="1">
      <c r="A269" s="27" t="s">
        <v>10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161"/>
        <v>0</v>
      </c>
      <c r="K269" s="75" t="s">
        <v>10</v>
      </c>
      <c r="L269" s="42">
        <v>0</v>
      </c>
      <c r="M269" s="42">
        <v>0</v>
      </c>
      <c r="N269" s="42">
        <v>0</v>
      </c>
      <c r="O269" s="42">
        <v>0</v>
      </c>
      <c r="P269" s="42">
        <v>0</v>
      </c>
      <c r="Q269" s="42">
        <v>0</v>
      </c>
      <c r="R269" s="85">
        <v>0</v>
      </c>
      <c r="S269" s="86">
        <f t="shared" si="162"/>
        <v>0</v>
      </c>
      <c r="U269" s="105" t="s">
        <v>10</v>
      </c>
      <c r="V269" s="117">
        <v>0</v>
      </c>
      <c r="W269" s="117">
        <v>0</v>
      </c>
      <c r="X269" s="117">
        <v>0</v>
      </c>
      <c r="Y269" s="117">
        <v>0</v>
      </c>
      <c r="Z269" s="117">
        <v>0</v>
      </c>
      <c r="AA269" s="117">
        <v>0</v>
      </c>
      <c r="AB269" s="117">
        <v>0</v>
      </c>
      <c r="AC269" s="118">
        <v>0</v>
      </c>
      <c r="AD269" s="119">
        <v>0</v>
      </c>
      <c r="AE269" s="119">
        <v>0</v>
      </c>
      <c r="AF269" s="119">
        <v>0</v>
      </c>
      <c r="AG269" s="119">
        <v>0</v>
      </c>
      <c r="AH269" s="119">
        <v>0</v>
      </c>
      <c r="AI269" s="120">
        <f t="shared" si="163"/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</row>
    <row r="270" spans="1:71" ht="15" customHeight="1">
      <c r="A270" s="26" t="s">
        <v>56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161"/>
        <v>0</v>
      </c>
      <c r="K270" s="74" t="s">
        <v>56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s="87">
        <v>0</v>
      </c>
      <c r="R270" s="88">
        <v>0</v>
      </c>
      <c r="S270" s="89">
        <f t="shared" si="162"/>
        <v>0</v>
      </c>
      <c r="U270" s="104" t="s">
        <v>56</v>
      </c>
      <c r="V270" s="121">
        <v>0</v>
      </c>
      <c r="W270" s="121">
        <v>0</v>
      </c>
      <c r="X270" s="121">
        <v>0</v>
      </c>
      <c r="Y270" s="121">
        <v>0</v>
      </c>
      <c r="Z270" s="121">
        <v>0</v>
      </c>
      <c r="AA270" s="121">
        <v>0</v>
      </c>
      <c r="AB270" s="121">
        <v>0</v>
      </c>
      <c r="AC270" s="122">
        <v>0</v>
      </c>
      <c r="AD270" s="121">
        <v>0</v>
      </c>
      <c r="AE270" s="121">
        <v>0</v>
      </c>
      <c r="AF270" s="121">
        <v>0</v>
      </c>
      <c r="AG270" s="121">
        <v>0</v>
      </c>
      <c r="AH270" s="121">
        <v>0</v>
      </c>
      <c r="AI270" s="123">
        <f t="shared" si="163"/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</row>
    <row r="271" spans="1:71" ht="15">
      <c r="A271" s="27" t="s">
        <v>16</v>
      </c>
      <c r="B271" s="42">
        <v>7.2312226959033818E-2</v>
      </c>
      <c r="C271" s="42">
        <v>0.39176969439976672</v>
      </c>
      <c r="D271" s="42">
        <v>0.140713466784644</v>
      </c>
      <c r="E271" s="42">
        <v>0</v>
      </c>
      <c r="F271" s="411"/>
      <c r="G271" s="42">
        <v>0</v>
      </c>
      <c r="H271" s="43">
        <v>0</v>
      </c>
      <c r="I271" s="38">
        <f t="shared" si="161"/>
        <v>0.60479538814344458</v>
      </c>
      <c r="K271" s="75" t="s">
        <v>16</v>
      </c>
      <c r="L271" s="42">
        <v>7.2312226959033818E-2</v>
      </c>
      <c r="M271" s="42">
        <v>0.39176969439976672</v>
      </c>
      <c r="N271" s="42">
        <v>0.140713466784644</v>
      </c>
      <c r="O271" s="42">
        <v>0</v>
      </c>
      <c r="P271" s="42">
        <v>0</v>
      </c>
      <c r="Q271" s="42">
        <v>0</v>
      </c>
      <c r="R271" s="85">
        <v>0</v>
      </c>
      <c r="S271" s="86">
        <f t="shared" si="162"/>
        <v>0.60479538814344458</v>
      </c>
      <c r="U271" s="105" t="s">
        <v>16</v>
      </c>
      <c r="V271" s="117">
        <v>7.2312226959033818E-2</v>
      </c>
      <c r="W271" s="117">
        <v>0</v>
      </c>
      <c r="X271" s="117">
        <v>0</v>
      </c>
      <c r="Y271" s="117">
        <v>0.39176969439976672</v>
      </c>
      <c r="Z271" s="117">
        <v>0.140713466784644</v>
      </c>
      <c r="AA271" s="117">
        <v>0</v>
      </c>
      <c r="AB271" s="117">
        <v>0</v>
      </c>
      <c r="AC271" s="118">
        <v>0</v>
      </c>
      <c r="AD271" s="119">
        <v>0</v>
      </c>
      <c r="AE271" s="119">
        <v>0</v>
      </c>
      <c r="AF271" s="119">
        <v>0</v>
      </c>
      <c r="AG271" s="119">
        <v>0</v>
      </c>
      <c r="AH271" s="119">
        <v>0</v>
      </c>
      <c r="AI271" s="120">
        <f t="shared" si="163"/>
        <v>0.60479538814344458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</row>
    <row r="272" spans="1:71" ht="15">
      <c r="A272" s="26" t="s">
        <v>70</v>
      </c>
      <c r="B272" s="39">
        <v>8.6899367984270337E-2</v>
      </c>
      <c r="C272" s="39">
        <v>1.3740726079589826E-2</v>
      </c>
      <c r="D272" s="39">
        <v>0.24297625384640537</v>
      </c>
      <c r="E272" s="39">
        <v>1.2433681403726403E-2</v>
      </c>
      <c r="F272" s="411"/>
      <c r="G272" s="39">
        <v>0</v>
      </c>
      <c r="H272" s="40">
        <v>0</v>
      </c>
      <c r="I272" s="41">
        <f t="shared" si="161"/>
        <v>0.35605002931399193</v>
      </c>
      <c r="K272" s="74" t="s">
        <v>70</v>
      </c>
      <c r="L272" s="87">
        <v>8.6899367984270337E-2</v>
      </c>
      <c r="M272" s="87">
        <v>1.3740726079589826E-2</v>
      </c>
      <c r="N272" s="87">
        <v>0.24297625384640537</v>
      </c>
      <c r="O272" s="87">
        <v>1.2433681403726403E-2</v>
      </c>
      <c r="P272" s="87">
        <v>0</v>
      </c>
      <c r="Q272" s="87">
        <v>0</v>
      </c>
      <c r="R272" s="88">
        <v>0</v>
      </c>
      <c r="S272" s="89">
        <f t="shared" si="162"/>
        <v>0.35605002931399193</v>
      </c>
      <c r="U272" s="104" t="s">
        <v>57</v>
      </c>
      <c r="V272" s="121">
        <v>8.6899367984270337E-2</v>
      </c>
      <c r="W272" s="121">
        <v>0</v>
      </c>
      <c r="X272" s="121">
        <v>0</v>
      </c>
      <c r="Y272" s="121">
        <v>1.3740726079589826E-2</v>
      </c>
      <c r="Z272" s="121">
        <v>0.24297625384640537</v>
      </c>
      <c r="AA272" s="121">
        <v>1.2433681403726403E-2</v>
      </c>
      <c r="AB272" s="121">
        <v>0</v>
      </c>
      <c r="AC272" s="122">
        <v>0</v>
      </c>
      <c r="AD272" s="121">
        <v>0</v>
      </c>
      <c r="AE272" s="121">
        <v>0</v>
      </c>
      <c r="AF272" s="121">
        <v>0</v>
      </c>
      <c r="AG272" s="121">
        <v>0</v>
      </c>
      <c r="AH272" s="121">
        <v>0</v>
      </c>
      <c r="AI272" s="123">
        <f t="shared" si="163"/>
        <v>0.35605002931399193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</row>
    <row r="273" spans="1:71" ht="15">
      <c r="A273" s="27" t="s">
        <v>58</v>
      </c>
      <c r="B273" s="42">
        <v>0</v>
      </c>
      <c r="C273" s="42">
        <v>0</v>
      </c>
      <c r="D273" s="42">
        <v>0</v>
      </c>
      <c r="E273" s="42">
        <v>0.38447883659746845</v>
      </c>
      <c r="F273" s="411"/>
      <c r="G273" s="42">
        <v>0</v>
      </c>
      <c r="H273" s="43">
        <v>0</v>
      </c>
      <c r="I273" s="38">
        <f t="shared" si="161"/>
        <v>0.38447883659746845</v>
      </c>
      <c r="K273" s="75" t="s">
        <v>58</v>
      </c>
      <c r="L273" s="42">
        <v>0</v>
      </c>
      <c r="M273" s="42">
        <v>0</v>
      </c>
      <c r="N273" s="42">
        <v>0</v>
      </c>
      <c r="O273" s="42">
        <v>0.38447883659746845</v>
      </c>
      <c r="P273" s="42">
        <v>5.2531743571848821</v>
      </c>
      <c r="Q273" s="42">
        <v>0</v>
      </c>
      <c r="R273" s="85">
        <v>0</v>
      </c>
      <c r="S273" s="86">
        <f t="shared" si="162"/>
        <v>5.6376531937823504</v>
      </c>
      <c r="U273" s="105" t="s">
        <v>58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0.38447883659746845</v>
      </c>
      <c r="AB273" s="117">
        <v>5.2531743571848821</v>
      </c>
      <c r="AC273" s="118">
        <v>0</v>
      </c>
      <c r="AD273" s="117">
        <v>0</v>
      </c>
      <c r="AE273" s="117">
        <v>0</v>
      </c>
      <c r="AF273" s="117">
        <v>0</v>
      </c>
      <c r="AG273" s="117">
        <v>0</v>
      </c>
      <c r="AH273" s="117">
        <v>0</v>
      </c>
      <c r="AI273" s="120">
        <f t="shared" si="163"/>
        <v>5.6376531937823504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</row>
    <row r="274" spans="1:71" ht="15">
      <c r="A274" s="26" t="s">
        <v>12</v>
      </c>
      <c r="B274" s="39">
        <v>0</v>
      </c>
      <c r="C274" s="39">
        <v>0</v>
      </c>
      <c r="D274" s="39">
        <v>0</v>
      </c>
      <c r="E274" s="39">
        <v>5.5095062370975334E-3</v>
      </c>
      <c r="F274" s="411"/>
      <c r="G274" s="39">
        <v>0</v>
      </c>
      <c r="H274" s="40">
        <v>0</v>
      </c>
      <c r="I274" s="41">
        <f t="shared" si="161"/>
        <v>5.5095062370975334E-3</v>
      </c>
      <c r="K274" s="74" t="s">
        <v>12</v>
      </c>
      <c r="L274" s="87">
        <v>0</v>
      </c>
      <c r="M274" s="87">
        <v>0</v>
      </c>
      <c r="N274" s="87">
        <v>0</v>
      </c>
      <c r="O274" s="87">
        <v>5.5095062370975334E-3</v>
      </c>
      <c r="P274" s="87">
        <v>5.3740710894848234E-3</v>
      </c>
      <c r="Q274" s="87">
        <v>0</v>
      </c>
      <c r="R274" s="88">
        <v>0</v>
      </c>
      <c r="S274" s="89">
        <f t="shared" si="162"/>
        <v>1.0883577326582357E-2</v>
      </c>
      <c r="U274" s="104" t="s">
        <v>12</v>
      </c>
      <c r="V274" s="121">
        <v>0</v>
      </c>
      <c r="W274" s="121">
        <v>0</v>
      </c>
      <c r="X274" s="121">
        <v>0</v>
      </c>
      <c r="Y274" s="121">
        <v>0</v>
      </c>
      <c r="Z274" s="121">
        <v>0</v>
      </c>
      <c r="AA274" s="121">
        <v>5.5095062370975334E-3</v>
      </c>
      <c r="AB274" s="121">
        <v>5.3740710894848234E-3</v>
      </c>
      <c r="AC274" s="122">
        <v>0</v>
      </c>
      <c r="AD274" s="121">
        <v>0</v>
      </c>
      <c r="AE274" s="121">
        <v>0</v>
      </c>
      <c r="AF274" s="121">
        <v>0</v>
      </c>
      <c r="AG274" s="121">
        <v>0</v>
      </c>
      <c r="AH274" s="121">
        <v>0</v>
      </c>
      <c r="AI274" s="123">
        <f t="shared" si="163"/>
        <v>1.0883577326582357E-2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</row>
    <row r="275" spans="1:71" ht="15">
      <c r="A275" s="27" t="s">
        <v>59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161"/>
        <v>0</v>
      </c>
      <c r="K275" s="75" t="s">
        <v>59</v>
      </c>
      <c r="L275" s="42">
        <v>0</v>
      </c>
      <c r="M275" s="42">
        <v>0</v>
      </c>
      <c r="N275" s="42">
        <v>0</v>
      </c>
      <c r="O275" s="42">
        <v>0</v>
      </c>
      <c r="P275" s="42">
        <v>0</v>
      </c>
      <c r="Q275" s="42">
        <v>0</v>
      </c>
      <c r="R275" s="85">
        <v>0</v>
      </c>
      <c r="S275" s="86">
        <f t="shared" si="162"/>
        <v>0</v>
      </c>
      <c r="U275" s="105" t="s">
        <v>59</v>
      </c>
      <c r="V275" s="117">
        <v>0</v>
      </c>
      <c r="W275" s="117">
        <v>0</v>
      </c>
      <c r="X275" s="117">
        <v>0</v>
      </c>
      <c r="Y275" s="117">
        <v>0</v>
      </c>
      <c r="Z275" s="117">
        <v>0</v>
      </c>
      <c r="AA275" s="117">
        <v>0</v>
      </c>
      <c r="AB275" s="117">
        <v>0</v>
      </c>
      <c r="AC275" s="118">
        <v>0</v>
      </c>
      <c r="AD275" s="117">
        <v>0</v>
      </c>
      <c r="AE275" s="117">
        <v>0</v>
      </c>
      <c r="AF275" s="117">
        <v>0</v>
      </c>
      <c r="AG275" s="117">
        <v>0</v>
      </c>
      <c r="AH275" s="117">
        <v>0</v>
      </c>
      <c r="AI275" s="120">
        <f t="shared" si="163"/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</row>
    <row r="276" spans="1:71" ht="15">
      <c r="A276" s="26" t="s">
        <v>17</v>
      </c>
      <c r="B276" s="39">
        <v>5.7522327562970731E-3</v>
      </c>
      <c r="C276" s="39">
        <v>0</v>
      </c>
      <c r="D276" s="39">
        <v>7.7732875085095576E-2</v>
      </c>
      <c r="E276" s="39">
        <v>0</v>
      </c>
      <c r="F276" s="411"/>
      <c r="G276" s="39">
        <v>0</v>
      </c>
      <c r="H276" s="40">
        <v>0</v>
      </c>
      <c r="I276" s="41">
        <f t="shared" si="161"/>
        <v>8.3485107841392653E-2</v>
      </c>
      <c r="K276" s="74" t="s">
        <v>17</v>
      </c>
      <c r="L276" s="87">
        <v>5.7522327562970731E-3</v>
      </c>
      <c r="M276" s="87">
        <v>0</v>
      </c>
      <c r="N276" s="87">
        <v>7.7732875085095576E-2</v>
      </c>
      <c r="O276" s="87">
        <v>0</v>
      </c>
      <c r="P276" s="87">
        <v>2.9693958282506504E-2</v>
      </c>
      <c r="Q276" s="87">
        <v>0</v>
      </c>
      <c r="R276" s="88">
        <v>0</v>
      </c>
      <c r="S276" s="89">
        <f t="shared" si="162"/>
        <v>0.11317906612389916</v>
      </c>
      <c r="U276" s="104" t="s">
        <v>17</v>
      </c>
      <c r="V276" s="121">
        <v>5.7522327562970731E-3</v>
      </c>
      <c r="W276" s="121">
        <v>0</v>
      </c>
      <c r="X276" s="121">
        <v>0</v>
      </c>
      <c r="Y276" s="121">
        <v>0</v>
      </c>
      <c r="Z276" s="121">
        <v>7.7732875085095576E-2</v>
      </c>
      <c r="AA276" s="121">
        <v>0</v>
      </c>
      <c r="AB276" s="121">
        <v>2.9693958282506504E-2</v>
      </c>
      <c r="AC276" s="122">
        <v>0</v>
      </c>
      <c r="AD276" s="121">
        <v>0</v>
      </c>
      <c r="AE276" s="121">
        <v>0</v>
      </c>
      <c r="AF276" s="121">
        <v>0</v>
      </c>
      <c r="AG276" s="121">
        <v>0</v>
      </c>
      <c r="AH276" s="121">
        <v>0</v>
      </c>
      <c r="AI276" s="123">
        <f t="shared" si="163"/>
        <v>0.11317906612389916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</row>
    <row r="277" spans="1:71" ht="15">
      <c r="A277" s="27" t="s">
        <v>139</v>
      </c>
      <c r="B277" s="42">
        <v>7.3117915278056757E-3</v>
      </c>
      <c r="C277" s="42">
        <v>8.4917885607644947E-2</v>
      </c>
      <c r="D277" s="42">
        <v>0.31876322877178986</v>
      </c>
      <c r="E277" s="42">
        <v>0</v>
      </c>
      <c r="F277" s="411"/>
      <c r="G277" s="42">
        <v>0</v>
      </c>
      <c r="H277" s="43">
        <v>0</v>
      </c>
      <c r="I277" s="38">
        <f t="shared" si="161"/>
        <v>0.41099290590724047</v>
      </c>
      <c r="K277" s="75" t="s">
        <v>139</v>
      </c>
      <c r="L277" s="42">
        <v>7.3117915278056757E-3</v>
      </c>
      <c r="M277" s="42">
        <v>8.4917885607644947E-2</v>
      </c>
      <c r="N277" s="42">
        <v>0.31876322877178986</v>
      </c>
      <c r="O277" s="42">
        <v>0</v>
      </c>
      <c r="P277" s="42">
        <v>0</v>
      </c>
      <c r="Q277" s="42">
        <v>0</v>
      </c>
      <c r="R277" s="85">
        <v>0</v>
      </c>
      <c r="S277" s="86">
        <f t="shared" si="162"/>
        <v>0.41099290590724047</v>
      </c>
      <c r="U277" s="105" t="s">
        <v>139</v>
      </c>
      <c r="V277" s="117">
        <v>7.217333368064135E-3</v>
      </c>
      <c r="W277" s="117">
        <v>0</v>
      </c>
      <c r="X277" s="117">
        <v>0</v>
      </c>
      <c r="Y277" s="117">
        <v>8.4917885607644947E-2</v>
      </c>
      <c r="Z277" s="117">
        <v>0.25246304644920253</v>
      </c>
      <c r="AA277" s="117">
        <v>0</v>
      </c>
      <c r="AB277" s="117">
        <v>0</v>
      </c>
      <c r="AC277" s="118">
        <v>6.6394640482328834E-2</v>
      </c>
      <c r="AD277" s="117">
        <v>9.4458159741540548E-5</v>
      </c>
      <c r="AE277" s="117">
        <v>0</v>
      </c>
      <c r="AF277" s="117">
        <v>0</v>
      </c>
      <c r="AG277" s="117">
        <v>6.6300182322587303E-2</v>
      </c>
      <c r="AH277" s="117">
        <v>0</v>
      </c>
      <c r="AI277" s="120">
        <f t="shared" si="163"/>
        <v>0.41099290590724047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</row>
    <row r="278" spans="1:71" ht="15">
      <c r="A278" s="26" t="s">
        <v>25</v>
      </c>
      <c r="B278" s="39">
        <v>1.2958621058367306E-2</v>
      </c>
      <c r="C278" s="39">
        <v>0</v>
      </c>
      <c r="D278" s="39">
        <v>1.9444900231117119E-3</v>
      </c>
      <c r="E278" s="39">
        <v>1.1276474084139325</v>
      </c>
      <c r="F278" s="411"/>
      <c r="G278" s="39">
        <v>1.1260410860783044E-2</v>
      </c>
      <c r="H278" s="40">
        <v>0</v>
      </c>
      <c r="I278" s="41">
        <f t="shared" si="161"/>
        <v>1.1538109303561945</v>
      </c>
      <c r="K278" s="74" t="s">
        <v>25</v>
      </c>
      <c r="L278" s="87">
        <v>1.2958621058367306E-2</v>
      </c>
      <c r="M278" s="87">
        <v>0</v>
      </c>
      <c r="N278" s="87">
        <v>1.9444900231117119E-3</v>
      </c>
      <c r="O278" s="87">
        <v>1.1276474084139325</v>
      </c>
      <c r="P278" s="87">
        <v>1.1331565825812185E-3</v>
      </c>
      <c r="Q278" s="87">
        <v>1.1260410860783044E-2</v>
      </c>
      <c r="R278" s="88">
        <v>0</v>
      </c>
      <c r="S278" s="89">
        <f t="shared" si="162"/>
        <v>1.1549440869387757</v>
      </c>
      <c r="U278" s="104" t="s">
        <v>25</v>
      </c>
      <c r="V278" s="121">
        <v>6.7216221087535409E-3</v>
      </c>
      <c r="W278" s="121">
        <v>3.4848612270540137E-3</v>
      </c>
      <c r="X278" s="121">
        <v>1.1260410860783044E-2</v>
      </c>
      <c r="Y278" s="121">
        <v>0</v>
      </c>
      <c r="Z278" s="121">
        <v>0</v>
      </c>
      <c r="AA278" s="121">
        <v>1.1257029183908207</v>
      </c>
      <c r="AB278" s="121">
        <v>1.1331565825812185E-3</v>
      </c>
      <c r="AC278" s="122">
        <v>6.6411177687831753E-3</v>
      </c>
      <c r="AD278" s="121">
        <v>2.752137722559752E-3</v>
      </c>
      <c r="AE278" s="121">
        <v>1.9444900231117119E-3</v>
      </c>
      <c r="AF278" s="121">
        <v>0</v>
      </c>
      <c r="AG278" s="121">
        <v>1.9444900231117119E-3</v>
      </c>
      <c r="AH278" s="121">
        <v>0</v>
      </c>
      <c r="AI278" s="123">
        <f t="shared" si="163"/>
        <v>1.1549440869387755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</row>
    <row r="279" spans="1:71" ht="15">
      <c r="A279" s="27" t="s">
        <v>24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 t="shared" si="161"/>
        <v>0</v>
      </c>
      <c r="K279" s="75" t="s">
        <v>24</v>
      </c>
      <c r="L279" s="42">
        <v>0</v>
      </c>
      <c r="M279" s="42">
        <v>0</v>
      </c>
      <c r="N279" s="42">
        <v>0</v>
      </c>
      <c r="O279" s="42">
        <v>0</v>
      </c>
      <c r="P279" s="42">
        <v>0</v>
      </c>
      <c r="Q279" s="42">
        <v>0</v>
      </c>
      <c r="R279" s="85">
        <v>0</v>
      </c>
      <c r="S279" s="86">
        <f t="shared" si="162"/>
        <v>0</v>
      </c>
      <c r="U279" s="105" t="s">
        <v>24</v>
      </c>
      <c r="V279" s="117">
        <v>0</v>
      </c>
      <c r="W279" s="117">
        <v>0</v>
      </c>
      <c r="X279" s="117">
        <v>0</v>
      </c>
      <c r="Y279" s="117">
        <v>0</v>
      </c>
      <c r="Z279" s="117">
        <v>0</v>
      </c>
      <c r="AA279" s="117">
        <v>0</v>
      </c>
      <c r="AB279" s="117">
        <v>0</v>
      </c>
      <c r="AC279" s="118">
        <v>0</v>
      </c>
      <c r="AD279" s="117">
        <v>0</v>
      </c>
      <c r="AE279" s="117">
        <v>0</v>
      </c>
      <c r="AF279" s="117">
        <v>0</v>
      </c>
      <c r="AG279" s="117">
        <v>0</v>
      </c>
      <c r="AH279" s="117">
        <v>0</v>
      </c>
      <c r="AI279" s="120">
        <f t="shared" si="163"/>
        <v>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</row>
    <row r="280" spans="1:71" ht="15">
      <c r="A280" s="26" t="s">
        <v>60</v>
      </c>
      <c r="B280" s="39">
        <v>5.381806668198162E-3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161"/>
        <v>5.381806668198162E-3</v>
      </c>
      <c r="K280" s="74" t="s">
        <v>60</v>
      </c>
      <c r="L280" s="87">
        <v>5.381806668198162E-3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8">
        <v>0</v>
      </c>
      <c r="S280" s="89">
        <f t="shared" si="162"/>
        <v>5.381806668198162E-3</v>
      </c>
      <c r="U280" s="104" t="s">
        <v>60</v>
      </c>
      <c r="V280" s="121">
        <v>5.381806668198162E-3</v>
      </c>
      <c r="W280" s="121">
        <v>0</v>
      </c>
      <c r="X280" s="121">
        <v>0</v>
      </c>
      <c r="Y280" s="121">
        <v>0</v>
      </c>
      <c r="Z280" s="121">
        <v>0</v>
      </c>
      <c r="AA280" s="121">
        <v>0</v>
      </c>
      <c r="AB280" s="121">
        <v>0</v>
      </c>
      <c r="AC280" s="122">
        <v>0</v>
      </c>
      <c r="AD280" s="121">
        <v>0</v>
      </c>
      <c r="AE280" s="121">
        <v>0</v>
      </c>
      <c r="AF280" s="121">
        <v>0</v>
      </c>
      <c r="AG280" s="121">
        <v>0</v>
      </c>
      <c r="AH280" s="121">
        <v>0</v>
      </c>
      <c r="AI280" s="123">
        <f t="shared" si="163"/>
        <v>5.381806668198162E-3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</row>
    <row r="281" spans="1:71" ht="15">
      <c r="A281" s="27" t="s">
        <v>22</v>
      </c>
      <c r="B281" s="42">
        <v>4.8146249156434701E-2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161"/>
        <v>4.8146249156434701E-2</v>
      </c>
      <c r="K281" s="75" t="s">
        <v>22</v>
      </c>
      <c r="L281" s="42">
        <v>4.8146249156434701E-2</v>
      </c>
      <c r="M281" s="42">
        <v>0</v>
      </c>
      <c r="N281" s="42">
        <v>0</v>
      </c>
      <c r="O281" s="42">
        <v>0</v>
      </c>
      <c r="P281" s="42">
        <v>0.21514901690101043</v>
      </c>
      <c r="Q281" s="42">
        <v>0</v>
      </c>
      <c r="R281" s="85">
        <v>0</v>
      </c>
      <c r="S281" s="86">
        <f t="shared" si="162"/>
        <v>0.26329526605744513</v>
      </c>
      <c r="U281" s="105" t="s">
        <v>22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v>0</v>
      </c>
      <c r="AB281" s="117">
        <v>0.21514901690101043</v>
      </c>
      <c r="AC281" s="118">
        <v>4.8146249156434701E-2</v>
      </c>
      <c r="AD281" s="117">
        <v>4.8146249156434701E-2</v>
      </c>
      <c r="AE281" s="117">
        <v>0</v>
      </c>
      <c r="AF281" s="117">
        <v>0</v>
      </c>
      <c r="AG281" s="117">
        <v>0</v>
      </c>
      <c r="AH281" s="117">
        <v>0</v>
      </c>
      <c r="AI281" s="120">
        <f t="shared" si="163"/>
        <v>0.26329526605744513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</row>
    <row r="282" spans="1:71" ht="15">
      <c r="A282" s="26" t="s">
        <v>21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161"/>
        <v>0</v>
      </c>
      <c r="K282" s="74" t="s">
        <v>21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s="87">
        <v>0</v>
      </c>
      <c r="R282" s="88">
        <v>0</v>
      </c>
      <c r="S282" s="89">
        <f t="shared" si="162"/>
        <v>0</v>
      </c>
      <c r="U282" s="104" t="s">
        <v>61</v>
      </c>
      <c r="V282" s="121">
        <v>0</v>
      </c>
      <c r="W282" s="121">
        <v>0</v>
      </c>
      <c r="X282" s="121">
        <v>0</v>
      </c>
      <c r="Y282" s="121">
        <v>0</v>
      </c>
      <c r="Z282" s="121">
        <v>0</v>
      </c>
      <c r="AA282" s="121">
        <v>0</v>
      </c>
      <c r="AB282" s="121">
        <v>0</v>
      </c>
      <c r="AC282" s="122">
        <v>0</v>
      </c>
      <c r="AD282" s="121">
        <v>0</v>
      </c>
      <c r="AE282" s="121">
        <v>0</v>
      </c>
      <c r="AF282" s="121">
        <v>0</v>
      </c>
      <c r="AG282" s="121">
        <v>0</v>
      </c>
      <c r="AH282" s="121">
        <v>0</v>
      </c>
      <c r="AI282" s="123">
        <f t="shared" si="163"/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</row>
    <row r="283" spans="1:71" ht="15">
      <c r="A283" s="28" t="s">
        <v>64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161"/>
        <v>0</v>
      </c>
      <c r="K283" s="76" t="s">
        <v>64</v>
      </c>
      <c r="L283" s="42">
        <v>0</v>
      </c>
      <c r="M283" s="42">
        <v>0</v>
      </c>
      <c r="N283" s="42">
        <v>0</v>
      </c>
      <c r="O283" s="42">
        <v>0</v>
      </c>
      <c r="P283" s="42">
        <v>0</v>
      </c>
      <c r="Q283" s="42">
        <v>0</v>
      </c>
      <c r="R283" s="85">
        <v>0</v>
      </c>
      <c r="S283" s="86">
        <f t="shared" si="162"/>
        <v>0</v>
      </c>
      <c r="U283" s="106" t="s">
        <v>62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8">
        <v>0</v>
      </c>
      <c r="AD283" s="119">
        <v>0</v>
      </c>
      <c r="AE283" s="119">
        <v>0</v>
      </c>
      <c r="AF283" s="119">
        <v>0</v>
      </c>
      <c r="AG283" s="119">
        <v>0</v>
      </c>
      <c r="AH283" s="119">
        <v>0</v>
      </c>
      <c r="AI283" s="120">
        <f t="shared" si="163"/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</row>
    <row r="284" spans="1:71">
      <c r="A284" s="56" t="s">
        <v>23</v>
      </c>
      <c r="B284" s="60">
        <v>0</v>
      </c>
      <c r="C284" s="60">
        <v>0</v>
      </c>
      <c r="D284" s="60">
        <v>0</v>
      </c>
      <c r="E284" s="60">
        <v>0</v>
      </c>
      <c r="F284" s="411"/>
      <c r="G284" s="60">
        <v>0</v>
      </c>
      <c r="H284" s="61">
        <v>0</v>
      </c>
      <c r="I284" s="62">
        <f t="shared" si="161"/>
        <v>0</v>
      </c>
      <c r="K284" s="77" t="s">
        <v>23</v>
      </c>
      <c r="L284" s="90">
        <v>0</v>
      </c>
      <c r="M284" s="90">
        <v>0</v>
      </c>
      <c r="N284" s="90">
        <v>0</v>
      </c>
      <c r="O284" s="90">
        <v>0</v>
      </c>
      <c r="P284" s="90">
        <v>0</v>
      </c>
      <c r="Q284" s="90">
        <v>0</v>
      </c>
      <c r="R284" s="91">
        <v>0</v>
      </c>
      <c r="S284" s="92">
        <f t="shared" si="162"/>
        <v>0</v>
      </c>
      <c r="U284" s="107" t="s">
        <v>66</v>
      </c>
      <c r="V284" s="124">
        <v>0</v>
      </c>
      <c r="W284" s="124">
        <v>0</v>
      </c>
      <c r="X284" s="124">
        <v>0</v>
      </c>
      <c r="Y284" s="124">
        <v>0</v>
      </c>
      <c r="Z284" s="124">
        <v>0</v>
      </c>
      <c r="AA284" s="124">
        <v>0</v>
      </c>
      <c r="AB284" s="124">
        <v>0</v>
      </c>
      <c r="AC284" s="124">
        <v>0</v>
      </c>
      <c r="AD284" s="124">
        <v>0</v>
      </c>
      <c r="AE284" s="124">
        <v>0</v>
      </c>
      <c r="AF284" s="124">
        <v>0</v>
      </c>
      <c r="AG284" s="124">
        <v>0</v>
      </c>
      <c r="AH284" s="125">
        <v>0</v>
      </c>
      <c r="AI284" s="126">
        <f t="shared" si="163"/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</row>
    <row r="285" spans="1:71">
      <c r="A285" s="57" t="s">
        <v>19</v>
      </c>
      <c r="B285" s="63">
        <v>0</v>
      </c>
      <c r="C285" s="63">
        <v>0</v>
      </c>
      <c r="D285" s="63">
        <v>0</v>
      </c>
      <c r="E285" s="63">
        <v>0</v>
      </c>
      <c r="F285" s="411"/>
      <c r="G285" s="63">
        <v>0</v>
      </c>
      <c r="H285" s="64">
        <v>0</v>
      </c>
      <c r="I285" s="65">
        <f t="shared" si="161"/>
        <v>0</v>
      </c>
      <c r="K285" s="78" t="s">
        <v>19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93">
        <v>0</v>
      </c>
      <c r="S285" s="94">
        <f t="shared" si="162"/>
        <v>0</v>
      </c>
      <c r="U285" s="108" t="s">
        <v>19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8">
        <v>0</v>
      </c>
      <c r="AE285" s="128">
        <v>0</v>
      </c>
      <c r="AF285" s="128">
        <v>0</v>
      </c>
      <c r="AG285" s="128">
        <v>0</v>
      </c>
      <c r="AH285" s="128">
        <v>0</v>
      </c>
      <c r="AI285" s="129">
        <f t="shared" si="163"/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</row>
    <row r="286" spans="1:71">
      <c r="A286" s="56" t="s">
        <v>20</v>
      </c>
      <c r="B286" s="60">
        <v>0</v>
      </c>
      <c r="C286" s="60">
        <v>0</v>
      </c>
      <c r="D286" s="60">
        <v>0</v>
      </c>
      <c r="E286" s="60">
        <v>0</v>
      </c>
      <c r="F286" s="411"/>
      <c r="G286" s="60">
        <v>0</v>
      </c>
      <c r="H286" s="61">
        <v>0</v>
      </c>
      <c r="I286" s="62">
        <f t="shared" si="161"/>
        <v>0</v>
      </c>
      <c r="K286" s="77" t="s">
        <v>20</v>
      </c>
      <c r="L286" s="90">
        <v>0</v>
      </c>
      <c r="M286" s="90">
        <v>0</v>
      </c>
      <c r="N286" s="90">
        <v>0</v>
      </c>
      <c r="O286" s="90">
        <v>0</v>
      </c>
      <c r="P286" s="90">
        <v>0</v>
      </c>
      <c r="Q286" s="90">
        <v>0</v>
      </c>
      <c r="R286" s="91">
        <v>0</v>
      </c>
      <c r="S286" s="92">
        <f t="shared" si="162"/>
        <v>0</v>
      </c>
      <c r="U286" s="107" t="s">
        <v>20</v>
      </c>
      <c r="V286" s="124">
        <v>0</v>
      </c>
      <c r="W286" s="124">
        <v>0</v>
      </c>
      <c r="X286" s="124">
        <v>0</v>
      </c>
      <c r="Y286" s="124">
        <v>0</v>
      </c>
      <c r="Z286" s="124">
        <v>0</v>
      </c>
      <c r="AA286" s="124">
        <v>0</v>
      </c>
      <c r="AB286" s="124">
        <v>0</v>
      </c>
      <c r="AC286" s="124">
        <v>0</v>
      </c>
      <c r="AD286" s="124">
        <v>0</v>
      </c>
      <c r="AE286" s="124">
        <v>0</v>
      </c>
      <c r="AF286" s="124">
        <v>0</v>
      </c>
      <c r="AG286" s="124">
        <v>0</v>
      </c>
      <c r="AH286" s="125">
        <v>0</v>
      </c>
      <c r="AI286" s="126">
        <f t="shared" si="163"/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</row>
    <row r="287" spans="1:71" ht="15" thickBot="1">
      <c r="A287" s="58" t="s">
        <v>11</v>
      </c>
      <c r="B287" s="52">
        <v>0</v>
      </c>
      <c r="C287" s="52">
        <v>0</v>
      </c>
      <c r="D287" s="52">
        <v>0</v>
      </c>
      <c r="E287" s="52">
        <v>0</v>
      </c>
      <c r="F287" s="412"/>
      <c r="G287" s="52">
        <v>0</v>
      </c>
      <c r="H287" s="66">
        <v>0</v>
      </c>
      <c r="I287" s="67">
        <f t="shared" si="161"/>
        <v>0</v>
      </c>
      <c r="K287" s="79" t="s">
        <v>11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95">
        <v>0</v>
      </c>
      <c r="S287" s="96">
        <f t="shared" si="162"/>
        <v>0</v>
      </c>
      <c r="U287" s="108" t="s">
        <v>11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8">
        <v>0</v>
      </c>
      <c r="AE287" s="128">
        <v>0</v>
      </c>
      <c r="AF287" s="128">
        <v>0</v>
      </c>
      <c r="AG287" s="128">
        <v>0</v>
      </c>
      <c r="AH287" s="128">
        <v>0</v>
      </c>
      <c r="AI287" s="129">
        <f t="shared" si="163"/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</row>
    <row r="288" spans="1:71" ht="15">
      <c r="A288" s="33" t="s">
        <v>26</v>
      </c>
      <c r="B288" s="68">
        <f>SUM(B267:B283)</f>
        <v>0.23876229611040709</v>
      </c>
      <c r="C288" s="68">
        <f t="shared" ref="C288:I288" si="164">SUM(C267:C283)</f>
        <v>0.4904283060870015</v>
      </c>
      <c r="D288" s="68">
        <f t="shared" si="164"/>
        <v>0.78213031451104642</v>
      </c>
      <c r="E288" s="68">
        <f t="shared" si="164"/>
        <v>1.5300694326522248</v>
      </c>
      <c r="F288" s="68">
        <f t="shared" si="164"/>
        <v>0</v>
      </c>
      <c r="G288" s="68">
        <f t="shared" si="164"/>
        <v>1.1260410860783044E-2</v>
      </c>
      <c r="H288" s="69">
        <f t="shared" si="164"/>
        <v>0</v>
      </c>
      <c r="I288" s="38">
        <f t="shared" si="164"/>
        <v>3.0526507602214634</v>
      </c>
      <c r="K288" s="80" t="s">
        <v>26</v>
      </c>
      <c r="L288" s="68">
        <f>SUM(L267:L283)</f>
        <v>0.23876229611040709</v>
      </c>
      <c r="M288" s="68">
        <f t="shared" ref="M288:S288" si="165">SUM(M267:M283)</f>
        <v>0.4904283060870015</v>
      </c>
      <c r="N288" s="68">
        <f t="shared" si="165"/>
        <v>0.78213031451104642</v>
      </c>
      <c r="O288" s="68">
        <f t="shared" si="165"/>
        <v>1.5300694326522248</v>
      </c>
      <c r="P288" s="68">
        <f t="shared" si="165"/>
        <v>5.5045245600404655</v>
      </c>
      <c r="Q288" s="68">
        <f t="shared" si="165"/>
        <v>1.1260410860783044E-2</v>
      </c>
      <c r="R288" s="69">
        <f t="shared" si="165"/>
        <v>0</v>
      </c>
      <c r="S288" s="97">
        <f t="shared" si="165"/>
        <v>8.5571753202619298</v>
      </c>
      <c r="T288" s="1" t="str">
        <f>IF(ABS(S288-AI288)&gt;0.01,S288-AI288,"")</f>
        <v/>
      </c>
      <c r="U288" s="111" t="s">
        <v>63</v>
      </c>
      <c r="V288" s="130">
        <f>SUM(V267:V283)</f>
        <v>0.18428458984461707</v>
      </c>
      <c r="W288" s="130">
        <f t="shared" ref="W288:AH288" si="166">SUM(W267:W283)</f>
        <v>3.4848612270540137E-3</v>
      </c>
      <c r="X288" s="130">
        <f t="shared" si="166"/>
        <v>1.1260410860783044E-2</v>
      </c>
      <c r="Y288" s="130">
        <f t="shared" si="166"/>
        <v>0.4904283060870015</v>
      </c>
      <c r="Z288" s="130">
        <f t="shared" si="166"/>
        <v>0.71388564216534744</v>
      </c>
      <c r="AA288" s="130">
        <f t="shared" si="166"/>
        <v>1.528124942629113</v>
      </c>
      <c r="AB288" s="130">
        <f t="shared" si="166"/>
        <v>5.5045245600404655</v>
      </c>
      <c r="AC288" s="130">
        <f t="shared" si="166"/>
        <v>0.12118200740754671</v>
      </c>
      <c r="AD288" s="131">
        <f t="shared" si="166"/>
        <v>5.0992845038735995E-2</v>
      </c>
      <c r="AE288" s="131">
        <f t="shared" si="166"/>
        <v>1.9444900231117119E-3</v>
      </c>
      <c r="AF288" s="131">
        <f t="shared" si="166"/>
        <v>0</v>
      </c>
      <c r="AG288" s="131">
        <f t="shared" si="166"/>
        <v>6.8244672345699017E-2</v>
      </c>
      <c r="AH288" s="131">
        <f t="shared" si="166"/>
        <v>0</v>
      </c>
      <c r="AI288" s="132">
        <f>SUM(V288:AC288)</f>
        <v>8.5571753202619298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</row>
    <row r="289" spans="1:71" s="9" customFormat="1" ht="15" thickBot="1">
      <c r="A289" s="30" t="s">
        <v>88</v>
      </c>
      <c r="B289" s="47">
        <f>IF($I288=0,"-",B288/$I288)</f>
        <v>7.8214743468750209E-2</v>
      </c>
      <c r="C289" s="47">
        <f t="shared" ref="C289:H289" si="167">IF($I288=0,"-",C288/$I288)</f>
        <v>0.16065653905703317</v>
      </c>
      <c r="D289" s="47">
        <f t="shared" si="167"/>
        <v>0.25621349310666136</v>
      </c>
      <c r="E289" s="47">
        <f t="shared" si="167"/>
        <v>0.50122649226379945</v>
      </c>
      <c r="F289" s="47">
        <f t="shared" si="167"/>
        <v>0</v>
      </c>
      <c r="G289" s="47">
        <f t="shared" si="167"/>
        <v>3.6887321037556635E-3</v>
      </c>
      <c r="H289" s="70">
        <f t="shared" si="167"/>
        <v>0</v>
      </c>
      <c r="I289" s="48">
        <f>SUM(B289:H289)</f>
        <v>0.99999999999999989</v>
      </c>
      <c r="J289" s="1"/>
      <c r="K289" s="81" t="s">
        <v>88</v>
      </c>
      <c r="L289" s="98">
        <f>IF($S288=0,"-",L288/$S288)</f>
        <v>2.7901998869306645E-2</v>
      </c>
      <c r="M289" s="98">
        <f t="shared" ref="M289:R289" si="168">IF($S288=0,"-",M288/$S288)</f>
        <v>5.7311938546561157E-2</v>
      </c>
      <c r="N289" s="98">
        <f t="shared" si="168"/>
        <v>9.1400524733798005E-2</v>
      </c>
      <c r="O289" s="98">
        <f t="shared" si="168"/>
        <v>0.17880543232873605</v>
      </c>
      <c r="P289" s="98">
        <f t="shared" si="168"/>
        <v>0.6432642027336628</v>
      </c>
      <c r="Q289" s="98">
        <f t="shared" si="168"/>
        <v>1.3159027879352096E-3</v>
      </c>
      <c r="R289" s="99">
        <f t="shared" si="168"/>
        <v>0</v>
      </c>
      <c r="S289" s="100">
        <f>SUM(L289:R289)</f>
        <v>0.99999999999999989</v>
      </c>
      <c r="T289" s="1"/>
      <c r="U289" s="112" t="s">
        <v>88</v>
      </c>
      <c r="V289" s="133">
        <f>+V288/$AI288</f>
        <v>2.1535680051834701E-2</v>
      </c>
      <c r="W289" s="133">
        <f t="shared" ref="W289:AH289" si="169">+W288/$AI288</f>
        <v>4.0724434134269252E-4</v>
      </c>
      <c r="X289" s="133">
        <f t="shared" si="169"/>
        <v>1.3159027879352096E-3</v>
      </c>
      <c r="Y289" s="133">
        <f t="shared" si="169"/>
        <v>5.7311938546561157E-2</v>
      </c>
      <c r="Z289" s="133">
        <f t="shared" si="169"/>
        <v>8.3425384597997906E-2</v>
      </c>
      <c r="AA289" s="133">
        <f t="shared" si="169"/>
        <v>0.17857819729493846</v>
      </c>
      <c r="AB289" s="133">
        <f t="shared" si="169"/>
        <v>0.6432642027336628</v>
      </c>
      <c r="AC289" s="133">
        <f t="shared" si="169"/>
        <v>1.4161449645726951E-2</v>
      </c>
      <c r="AD289" s="133">
        <f t="shared" si="169"/>
        <v>5.9590744761292488E-3</v>
      </c>
      <c r="AE289" s="133">
        <f t="shared" si="169"/>
        <v>2.2723503379760044E-4</v>
      </c>
      <c r="AF289" s="133">
        <f t="shared" si="169"/>
        <v>0</v>
      </c>
      <c r="AG289" s="133">
        <f t="shared" si="169"/>
        <v>7.9751401358001024E-3</v>
      </c>
      <c r="AH289" s="133">
        <f t="shared" si="169"/>
        <v>0</v>
      </c>
      <c r="AI289" s="134">
        <f>SUM(V289:AC289)</f>
        <v>0.99999999999999989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</row>
    <row r="290" spans="1:71" ht="15" thickBot="1">
      <c r="A290" s="31"/>
      <c r="B290" s="31"/>
      <c r="C290" s="31"/>
      <c r="D290" s="31"/>
      <c r="E290" s="31"/>
      <c r="F290" s="31"/>
      <c r="G290" s="31"/>
      <c r="H290" s="31"/>
      <c r="I290" s="31"/>
      <c r="K290" s="31"/>
      <c r="L290" s="31"/>
      <c r="M290" s="31"/>
      <c r="N290" s="31"/>
      <c r="O290" s="31"/>
      <c r="P290" s="31"/>
      <c r="Q290" s="31"/>
      <c r="R290" s="31"/>
      <c r="S290" s="31"/>
      <c r="U290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</row>
    <row r="291" spans="1:71" ht="30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  <c r="K291" s="415" t="s">
        <v>38</v>
      </c>
      <c r="L291" s="83" t="s">
        <v>0</v>
      </c>
      <c r="M291" s="83" t="s">
        <v>1</v>
      </c>
      <c r="N291" s="83" t="s">
        <v>2</v>
      </c>
      <c r="O291" s="83" t="s">
        <v>3</v>
      </c>
      <c r="P291" s="83" t="s">
        <v>27</v>
      </c>
      <c r="Q291" s="83" t="s">
        <v>4</v>
      </c>
      <c r="R291" s="83" t="s">
        <v>5</v>
      </c>
      <c r="S291" s="84" t="s">
        <v>6</v>
      </c>
      <c r="U291" s="417" t="s">
        <v>38</v>
      </c>
      <c r="V291" s="114" t="s">
        <v>74</v>
      </c>
      <c r="W291" s="114" t="s">
        <v>75</v>
      </c>
      <c r="X291" s="114" t="s">
        <v>4</v>
      </c>
      <c r="Y291" s="114" t="s">
        <v>1</v>
      </c>
      <c r="Z291" s="114" t="s">
        <v>2</v>
      </c>
      <c r="AA291" s="114" t="s">
        <v>3</v>
      </c>
      <c r="AB291" s="114" t="s">
        <v>55</v>
      </c>
      <c r="AC291" s="114" t="s">
        <v>68</v>
      </c>
      <c r="AD291" s="115" t="s">
        <v>76</v>
      </c>
      <c r="AE291" s="115" t="s">
        <v>83</v>
      </c>
      <c r="AF291" s="115" t="s">
        <v>77</v>
      </c>
      <c r="AG291" s="115" t="s">
        <v>84</v>
      </c>
      <c r="AH291" s="115" t="s">
        <v>85</v>
      </c>
      <c r="AI291" s="116" t="s">
        <v>63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</row>
    <row r="292" spans="1:71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  <c r="K292" s="416" t="s">
        <v>38</v>
      </c>
      <c r="L292" s="389" t="s">
        <v>69</v>
      </c>
      <c r="M292" s="390"/>
      <c r="N292" s="390"/>
      <c r="O292" s="390"/>
      <c r="P292" s="390"/>
      <c r="Q292" s="390"/>
      <c r="R292" s="390"/>
      <c r="S292" s="391"/>
      <c r="U292" s="418" t="s">
        <v>38</v>
      </c>
      <c r="V292" s="413" t="s">
        <v>69</v>
      </c>
      <c r="W292" s="413"/>
      <c r="X292" s="413"/>
      <c r="Y292" s="413"/>
      <c r="Z292" s="413"/>
      <c r="AA292" s="413"/>
      <c r="AB292" s="413"/>
      <c r="AC292" s="413"/>
      <c r="AD292" s="413"/>
      <c r="AE292" s="413"/>
      <c r="AF292" s="413"/>
      <c r="AG292" s="413"/>
      <c r="AH292" s="413"/>
      <c r="AI292" s="41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</row>
    <row r="293" spans="1:71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  <c r="K293" s="82" t="s">
        <v>7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101">
        <v>0</v>
      </c>
      <c r="S293" s="102">
        <f>SUM(L293:R293)</f>
        <v>0</v>
      </c>
      <c r="U293" s="103" t="s">
        <v>7</v>
      </c>
      <c r="V293" s="117">
        <v>0</v>
      </c>
      <c r="W293" s="117">
        <v>0</v>
      </c>
      <c r="X293" s="117">
        <v>0</v>
      </c>
      <c r="Y293" s="117">
        <v>0</v>
      </c>
      <c r="Z293" s="117">
        <v>0</v>
      </c>
      <c r="AA293" s="117">
        <v>0</v>
      </c>
      <c r="AB293" s="117">
        <v>0</v>
      </c>
      <c r="AC293" s="118">
        <v>0</v>
      </c>
      <c r="AD293" s="119">
        <v>0</v>
      </c>
      <c r="AE293" s="119">
        <v>0</v>
      </c>
      <c r="AF293" s="119">
        <v>0</v>
      </c>
      <c r="AG293" s="119">
        <v>0</v>
      </c>
      <c r="AH293" s="119">
        <v>0</v>
      </c>
      <c r="AI293" s="120">
        <f>SUM(V293:AC293)</f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</row>
    <row r="294" spans="1:71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3" si="170">SUM(B294:H294)</f>
        <v>0</v>
      </c>
      <c r="K294" s="74" t="s">
        <v>8</v>
      </c>
      <c r="L294" s="87">
        <v>0</v>
      </c>
      <c r="M294" s="87">
        <v>0</v>
      </c>
      <c r="N294" s="87">
        <v>0</v>
      </c>
      <c r="O294" s="87">
        <v>0</v>
      </c>
      <c r="P294" s="87">
        <v>0</v>
      </c>
      <c r="Q294" s="87">
        <v>0</v>
      </c>
      <c r="R294" s="88">
        <v>0</v>
      </c>
      <c r="S294" s="89">
        <f t="shared" ref="S294:S313" si="171">SUM(L294:R294)</f>
        <v>0</v>
      </c>
      <c r="U294" s="104" t="s">
        <v>8</v>
      </c>
      <c r="V294" s="121">
        <v>0</v>
      </c>
      <c r="W294" s="121">
        <v>0</v>
      </c>
      <c r="X294" s="121">
        <v>0</v>
      </c>
      <c r="Y294" s="121">
        <v>0</v>
      </c>
      <c r="Z294" s="121">
        <v>0</v>
      </c>
      <c r="AA294" s="121">
        <v>0</v>
      </c>
      <c r="AB294" s="121">
        <v>0</v>
      </c>
      <c r="AC294" s="122">
        <v>0</v>
      </c>
      <c r="AD294" s="121">
        <v>0</v>
      </c>
      <c r="AE294" s="121">
        <v>0</v>
      </c>
      <c r="AF294" s="121">
        <v>0</v>
      </c>
      <c r="AG294" s="121">
        <v>0</v>
      </c>
      <c r="AH294" s="121">
        <v>0</v>
      </c>
      <c r="AI294" s="123">
        <f t="shared" ref="AI294:AI313" si="172">SUM(V294:AC294)</f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</row>
    <row r="295" spans="1:71" ht="15" customHeight="1">
      <c r="A295" s="27" t="s">
        <v>10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170"/>
        <v>0</v>
      </c>
      <c r="K295" s="75" t="s">
        <v>10</v>
      </c>
      <c r="L295" s="42">
        <v>0</v>
      </c>
      <c r="M295" s="42">
        <v>0</v>
      </c>
      <c r="N295" s="42">
        <v>0</v>
      </c>
      <c r="O295" s="42">
        <v>0</v>
      </c>
      <c r="P295" s="42">
        <v>0</v>
      </c>
      <c r="Q295" s="42">
        <v>0</v>
      </c>
      <c r="R295" s="85">
        <v>0</v>
      </c>
      <c r="S295" s="86">
        <f t="shared" si="171"/>
        <v>0</v>
      </c>
      <c r="U295" s="105" t="s">
        <v>10</v>
      </c>
      <c r="V295" s="117">
        <v>0</v>
      </c>
      <c r="W295" s="117">
        <v>0</v>
      </c>
      <c r="X295" s="117">
        <v>0</v>
      </c>
      <c r="Y295" s="117">
        <v>0</v>
      </c>
      <c r="Z295" s="117">
        <v>0</v>
      </c>
      <c r="AA295" s="117">
        <v>0</v>
      </c>
      <c r="AB295" s="117">
        <v>0</v>
      </c>
      <c r="AC295" s="118">
        <v>0</v>
      </c>
      <c r="AD295" s="119">
        <v>0</v>
      </c>
      <c r="AE295" s="119">
        <v>0</v>
      </c>
      <c r="AF295" s="119">
        <v>0</v>
      </c>
      <c r="AG295" s="119">
        <v>0</v>
      </c>
      <c r="AH295" s="119">
        <v>0</v>
      </c>
      <c r="AI295" s="120">
        <f t="shared" si="172"/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</row>
    <row r="296" spans="1:71" ht="15" customHeight="1">
      <c r="A296" s="26" t="s">
        <v>56</v>
      </c>
      <c r="B296" s="39">
        <v>0</v>
      </c>
      <c r="C296" s="39">
        <v>0</v>
      </c>
      <c r="D296" s="39">
        <v>0</v>
      </c>
      <c r="E296" s="39">
        <v>0</v>
      </c>
      <c r="F296" s="411"/>
      <c r="G296" s="39">
        <v>0</v>
      </c>
      <c r="H296" s="40">
        <v>0</v>
      </c>
      <c r="I296" s="41">
        <f t="shared" si="170"/>
        <v>0</v>
      </c>
      <c r="K296" s="74" t="s">
        <v>56</v>
      </c>
      <c r="L296" s="87">
        <v>0</v>
      </c>
      <c r="M296" s="87">
        <v>0</v>
      </c>
      <c r="N296" s="87">
        <v>0</v>
      </c>
      <c r="O296" s="87">
        <v>0</v>
      </c>
      <c r="P296" s="87">
        <v>0</v>
      </c>
      <c r="Q296" s="87">
        <v>0</v>
      </c>
      <c r="R296" s="88">
        <v>0</v>
      </c>
      <c r="S296" s="89">
        <f t="shared" si="171"/>
        <v>0</v>
      </c>
      <c r="U296" s="104" t="s">
        <v>56</v>
      </c>
      <c r="V296" s="121">
        <v>0</v>
      </c>
      <c r="W296" s="121">
        <v>0</v>
      </c>
      <c r="X296" s="121">
        <v>0</v>
      </c>
      <c r="Y296" s="121">
        <v>0</v>
      </c>
      <c r="Z296" s="121">
        <v>0</v>
      </c>
      <c r="AA296" s="121">
        <v>0</v>
      </c>
      <c r="AB296" s="121">
        <v>0</v>
      </c>
      <c r="AC296" s="122">
        <v>0</v>
      </c>
      <c r="AD296" s="121">
        <v>0</v>
      </c>
      <c r="AE296" s="121">
        <v>0</v>
      </c>
      <c r="AF296" s="121">
        <v>0</v>
      </c>
      <c r="AG296" s="121">
        <v>0</v>
      </c>
      <c r="AH296" s="121">
        <v>0</v>
      </c>
      <c r="AI296" s="123">
        <f t="shared" si="172"/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</row>
    <row r="297" spans="1:71" ht="15">
      <c r="A297" s="27" t="s">
        <v>16</v>
      </c>
      <c r="B297" s="42">
        <v>14.192428048462341</v>
      </c>
      <c r="C297" s="42">
        <v>34.224268561212526</v>
      </c>
      <c r="D297" s="42">
        <v>4.5149213112731879</v>
      </c>
      <c r="E297" s="42">
        <v>0</v>
      </c>
      <c r="F297" s="411"/>
      <c r="G297" s="42">
        <v>0</v>
      </c>
      <c r="H297" s="43">
        <v>0</v>
      </c>
      <c r="I297" s="38">
        <f t="shared" si="170"/>
        <v>52.931617920948057</v>
      </c>
      <c r="K297" s="75" t="s">
        <v>16</v>
      </c>
      <c r="L297" s="42">
        <v>14.192428048462341</v>
      </c>
      <c r="M297" s="42">
        <v>34.224268561212526</v>
      </c>
      <c r="N297" s="42">
        <v>4.5149213112731879</v>
      </c>
      <c r="O297" s="42">
        <v>0</v>
      </c>
      <c r="P297" s="42">
        <v>0</v>
      </c>
      <c r="Q297" s="42">
        <v>0</v>
      </c>
      <c r="R297" s="85">
        <v>0</v>
      </c>
      <c r="S297" s="86">
        <f t="shared" si="171"/>
        <v>52.931617920948057</v>
      </c>
      <c r="U297" s="105" t="s">
        <v>16</v>
      </c>
      <c r="V297" s="117">
        <v>14.117682961279789</v>
      </c>
      <c r="W297" s="117">
        <v>0</v>
      </c>
      <c r="X297" s="117">
        <v>0</v>
      </c>
      <c r="Y297" s="117">
        <v>34.224268561212526</v>
      </c>
      <c r="Z297" s="117">
        <v>3.9048686525570537</v>
      </c>
      <c r="AA297" s="117">
        <v>0</v>
      </c>
      <c r="AB297" s="117">
        <v>0</v>
      </c>
      <c r="AC297" s="118">
        <v>0.68479774589868636</v>
      </c>
      <c r="AD297" s="119">
        <v>7.4745087182552156E-2</v>
      </c>
      <c r="AE297" s="119">
        <v>0</v>
      </c>
      <c r="AF297" s="119">
        <v>0</v>
      </c>
      <c r="AG297" s="119">
        <v>0.61005265871613423</v>
      </c>
      <c r="AH297" s="119">
        <v>0</v>
      </c>
      <c r="AI297" s="120">
        <f t="shared" si="172"/>
        <v>52.931617920948057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</row>
    <row r="298" spans="1:71" ht="15">
      <c r="A298" s="26" t="s">
        <v>70</v>
      </c>
      <c r="B298" s="39">
        <v>16.990595998971621</v>
      </c>
      <c r="C298" s="39">
        <v>30.689257906115785</v>
      </c>
      <c r="D298" s="39">
        <v>8.8548926971781299</v>
      </c>
      <c r="E298" s="39">
        <v>0.1331041223475993</v>
      </c>
      <c r="F298" s="411"/>
      <c r="G298" s="39">
        <v>0</v>
      </c>
      <c r="H298" s="40">
        <v>0</v>
      </c>
      <c r="I298" s="41">
        <f t="shared" si="170"/>
        <v>56.667850724613132</v>
      </c>
      <c r="K298" s="74" t="s">
        <v>70</v>
      </c>
      <c r="L298" s="87">
        <v>16.990595998971621</v>
      </c>
      <c r="M298" s="87">
        <v>30.689257906115785</v>
      </c>
      <c r="N298" s="87">
        <v>8.8548926971781299</v>
      </c>
      <c r="O298" s="87">
        <v>0.1331041223475993</v>
      </c>
      <c r="P298" s="87">
        <v>0</v>
      </c>
      <c r="Q298" s="87">
        <v>0</v>
      </c>
      <c r="R298" s="88">
        <v>0</v>
      </c>
      <c r="S298" s="89">
        <f t="shared" si="171"/>
        <v>56.667850724613132</v>
      </c>
      <c r="U298" s="104" t="s">
        <v>57</v>
      </c>
      <c r="V298" s="121">
        <v>16.138064095335249</v>
      </c>
      <c r="W298" s="121">
        <v>0</v>
      </c>
      <c r="X298" s="121">
        <v>0</v>
      </c>
      <c r="Y298" s="121">
        <v>30.689257906115785</v>
      </c>
      <c r="Z298" s="121">
        <v>8.2513027124043816</v>
      </c>
      <c r="AA298" s="121">
        <v>0.1331041223475993</v>
      </c>
      <c r="AB298" s="121">
        <v>0</v>
      </c>
      <c r="AC298" s="122">
        <v>1.456121888410121</v>
      </c>
      <c r="AD298" s="121">
        <v>0.85253190363637354</v>
      </c>
      <c r="AE298" s="121">
        <v>0</v>
      </c>
      <c r="AF298" s="121">
        <v>0</v>
      </c>
      <c r="AG298" s="121">
        <v>0.60358998477374737</v>
      </c>
      <c r="AH298" s="121">
        <v>0</v>
      </c>
      <c r="AI298" s="123">
        <f t="shared" si="172"/>
        <v>56.667850724613139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</row>
    <row r="299" spans="1:71" ht="15">
      <c r="A299" s="27" t="s">
        <v>58</v>
      </c>
      <c r="B299" s="42">
        <v>0</v>
      </c>
      <c r="C299" s="42">
        <v>0</v>
      </c>
      <c r="D299" s="42">
        <v>0</v>
      </c>
      <c r="E299" s="42">
        <v>0.55436423673069701</v>
      </c>
      <c r="F299" s="411"/>
      <c r="G299" s="42">
        <v>0</v>
      </c>
      <c r="H299" s="43">
        <v>0</v>
      </c>
      <c r="I299" s="38">
        <f t="shared" si="170"/>
        <v>0.55436423673069701</v>
      </c>
      <c r="K299" s="75" t="s">
        <v>58</v>
      </c>
      <c r="L299" s="42">
        <v>0</v>
      </c>
      <c r="M299" s="42">
        <v>0</v>
      </c>
      <c r="N299" s="42">
        <v>0</v>
      </c>
      <c r="O299" s="42">
        <v>0.55436423673069701</v>
      </c>
      <c r="P299" s="42">
        <v>206.9128780045894</v>
      </c>
      <c r="Q299" s="42">
        <v>0</v>
      </c>
      <c r="R299" s="85">
        <v>0</v>
      </c>
      <c r="S299" s="86">
        <f t="shared" si="171"/>
        <v>207.46724224132009</v>
      </c>
      <c r="U299" s="105" t="s">
        <v>58</v>
      </c>
      <c r="V299" s="117">
        <v>0</v>
      </c>
      <c r="W299" s="117">
        <v>0</v>
      </c>
      <c r="X299" s="117">
        <v>0</v>
      </c>
      <c r="Y299" s="117">
        <v>0</v>
      </c>
      <c r="Z299" s="117">
        <v>0</v>
      </c>
      <c r="AA299" s="117">
        <v>0.55436423673069701</v>
      </c>
      <c r="AB299" s="117">
        <v>206.9128780045894</v>
      </c>
      <c r="AC299" s="118">
        <v>0</v>
      </c>
      <c r="AD299" s="117">
        <v>0</v>
      </c>
      <c r="AE299" s="117">
        <v>0</v>
      </c>
      <c r="AF299" s="117">
        <v>0</v>
      </c>
      <c r="AG299" s="117">
        <v>0</v>
      </c>
      <c r="AH299" s="117">
        <v>0</v>
      </c>
      <c r="AI299" s="120">
        <f t="shared" si="172"/>
        <v>207.46724224132009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</row>
    <row r="300" spans="1:71" ht="15">
      <c r="A300" s="26" t="s">
        <v>12</v>
      </c>
      <c r="B300" s="39">
        <v>0</v>
      </c>
      <c r="C300" s="39">
        <v>0</v>
      </c>
      <c r="D300" s="39">
        <v>0</v>
      </c>
      <c r="E300" s="39">
        <v>0</v>
      </c>
      <c r="F300" s="411"/>
      <c r="G300" s="39">
        <v>0</v>
      </c>
      <c r="H300" s="40">
        <v>0</v>
      </c>
      <c r="I300" s="41">
        <f t="shared" si="170"/>
        <v>0</v>
      </c>
      <c r="K300" s="74" t="s">
        <v>12</v>
      </c>
      <c r="L300" s="87">
        <v>0</v>
      </c>
      <c r="M300" s="87">
        <v>0</v>
      </c>
      <c r="N300" s="87">
        <v>0</v>
      </c>
      <c r="O300" s="87">
        <v>0</v>
      </c>
      <c r="P300" s="87">
        <v>8.6967556104644679</v>
      </c>
      <c r="Q300" s="87">
        <v>0</v>
      </c>
      <c r="R300" s="88">
        <v>0</v>
      </c>
      <c r="S300" s="89">
        <f t="shared" si="171"/>
        <v>8.6967556104644679</v>
      </c>
      <c r="U300" s="104" t="s">
        <v>12</v>
      </c>
      <c r="V300" s="121">
        <v>0</v>
      </c>
      <c r="W300" s="121">
        <v>0</v>
      </c>
      <c r="X300" s="121">
        <v>0</v>
      </c>
      <c r="Y300" s="121">
        <v>0</v>
      </c>
      <c r="Z300" s="121">
        <v>0</v>
      </c>
      <c r="AA300" s="121">
        <v>0</v>
      </c>
      <c r="AB300" s="121">
        <v>8.6967556104644679</v>
      </c>
      <c r="AC300" s="122">
        <v>0</v>
      </c>
      <c r="AD300" s="121">
        <v>0</v>
      </c>
      <c r="AE300" s="121">
        <v>0</v>
      </c>
      <c r="AF300" s="121">
        <v>0</v>
      </c>
      <c r="AG300" s="121">
        <v>0</v>
      </c>
      <c r="AH300" s="121">
        <v>0</v>
      </c>
      <c r="AI300" s="123">
        <f t="shared" si="172"/>
        <v>8.6967556104644679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</row>
    <row r="301" spans="1:71" ht="15">
      <c r="A301" s="27" t="s">
        <v>59</v>
      </c>
      <c r="B301" s="42">
        <v>0</v>
      </c>
      <c r="C301" s="42">
        <v>0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170"/>
        <v>0</v>
      </c>
      <c r="K301" s="75" t="s">
        <v>59</v>
      </c>
      <c r="L301" s="42">
        <v>0</v>
      </c>
      <c r="M301" s="42">
        <v>0</v>
      </c>
      <c r="N301" s="42">
        <v>0</v>
      </c>
      <c r="O301" s="42">
        <v>0</v>
      </c>
      <c r="P301" s="42">
        <v>0</v>
      </c>
      <c r="Q301" s="42">
        <v>0</v>
      </c>
      <c r="R301" s="85">
        <v>0</v>
      </c>
      <c r="S301" s="86">
        <f t="shared" si="171"/>
        <v>0</v>
      </c>
      <c r="U301" s="105" t="s">
        <v>59</v>
      </c>
      <c r="V301" s="117">
        <v>0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7">
        <v>0</v>
      </c>
      <c r="AC301" s="118">
        <v>0</v>
      </c>
      <c r="AD301" s="117">
        <v>0</v>
      </c>
      <c r="AE301" s="117">
        <v>0</v>
      </c>
      <c r="AF301" s="117">
        <v>0</v>
      </c>
      <c r="AG301" s="117">
        <v>0</v>
      </c>
      <c r="AH301" s="117">
        <v>0</v>
      </c>
      <c r="AI301" s="120">
        <f t="shared" si="172"/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</row>
    <row r="302" spans="1:71" ht="15">
      <c r="A302" s="26" t="s">
        <v>17</v>
      </c>
      <c r="B302" s="39">
        <v>0.41567341967437577</v>
      </c>
      <c r="C302" s="39">
        <v>7.2402859194381025E-2</v>
      </c>
      <c r="D302" s="39">
        <v>1.8102149655099309</v>
      </c>
      <c r="E302" s="39">
        <v>3.5666433100680308</v>
      </c>
      <c r="F302" s="411"/>
      <c r="G302" s="39">
        <v>0</v>
      </c>
      <c r="H302" s="40">
        <v>0</v>
      </c>
      <c r="I302" s="41">
        <f t="shared" si="170"/>
        <v>5.8649345544467186</v>
      </c>
      <c r="K302" s="74" t="s">
        <v>17</v>
      </c>
      <c r="L302" s="87">
        <v>0.41567341967437577</v>
      </c>
      <c r="M302" s="87">
        <v>7.2402859194381025E-2</v>
      </c>
      <c r="N302" s="87">
        <v>1.8102149655099309</v>
      </c>
      <c r="O302" s="87">
        <v>3.5666433100680308</v>
      </c>
      <c r="P302" s="87">
        <v>6.3784672618960356E-2</v>
      </c>
      <c r="Q302" s="87">
        <v>0</v>
      </c>
      <c r="R302" s="88">
        <v>0</v>
      </c>
      <c r="S302" s="89">
        <f t="shared" si="171"/>
        <v>5.9287192270656792</v>
      </c>
      <c r="U302" s="104" t="s">
        <v>17</v>
      </c>
      <c r="V302" s="121">
        <v>0.32777042060524048</v>
      </c>
      <c r="W302" s="121">
        <v>0</v>
      </c>
      <c r="X302" s="121">
        <v>0</v>
      </c>
      <c r="Y302" s="121">
        <v>7.2402859194381025E-2</v>
      </c>
      <c r="Z302" s="121">
        <v>1.5908868998908048</v>
      </c>
      <c r="AA302" s="121">
        <v>3.5666433100680308</v>
      </c>
      <c r="AB302" s="121">
        <v>6.3784672618960356E-2</v>
      </c>
      <c r="AC302" s="122">
        <v>0.30723106468826139</v>
      </c>
      <c r="AD302" s="121">
        <v>8.7902999069135318E-2</v>
      </c>
      <c r="AE302" s="121">
        <v>0</v>
      </c>
      <c r="AF302" s="121">
        <v>0</v>
      </c>
      <c r="AG302" s="121">
        <v>0.21932806561912604</v>
      </c>
      <c r="AH302" s="121">
        <v>0</v>
      </c>
      <c r="AI302" s="123">
        <f t="shared" si="172"/>
        <v>5.9287192270656792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</row>
    <row r="303" spans="1:71" ht="15">
      <c r="A303" s="27" t="s">
        <v>139</v>
      </c>
      <c r="B303" s="42">
        <v>94.97103037846675</v>
      </c>
      <c r="C303" s="42">
        <v>1037.592395975453</v>
      </c>
      <c r="D303" s="42">
        <v>215.50394556562952</v>
      </c>
      <c r="E303" s="42">
        <v>0</v>
      </c>
      <c r="F303" s="411"/>
      <c r="G303" s="42">
        <v>0</v>
      </c>
      <c r="H303" s="43">
        <v>0</v>
      </c>
      <c r="I303" s="38">
        <f t="shared" si="170"/>
        <v>1348.0673719195493</v>
      </c>
      <c r="K303" s="75" t="s">
        <v>139</v>
      </c>
      <c r="L303" s="42">
        <v>94.97103037846675</v>
      </c>
      <c r="M303" s="42">
        <v>1037.592395975453</v>
      </c>
      <c r="N303" s="42">
        <v>215.50394556562952</v>
      </c>
      <c r="O303" s="42">
        <v>0</v>
      </c>
      <c r="P303" s="42">
        <v>0.44719764041125415</v>
      </c>
      <c r="Q303" s="42">
        <v>0</v>
      </c>
      <c r="R303" s="85">
        <v>0</v>
      </c>
      <c r="S303" s="86">
        <f t="shared" si="171"/>
        <v>1348.5145695599606</v>
      </c>
      <c r="U303" s="105" t="s">
        <v>139</v>
      </c>
      <c r="V303" s="117">
        <v>85.268144193399138</v>
      </c>
      <c r="W303" s="117">
        <v>0</v>
      </c>
      <c r="X303" s="117">
        <v>0</v>
      </c>
      <c r="Y303" s="117">
        <v>1037.592395975453</v>
      </c>
      <c r="Z303" s="117">
        <v>191.81177368596863</v>
      </c>
      <c r="AA303" s="117">
        <v>0</v>
      </c>
      <c r="AB303" s="117">
        <v>0.44719764041125415</v>
      </c>
      <c r="AC303" s="118">
        <v>33.395058064728509</v>
      </c>
      <c r="AD303" s="117">
        <v>9.7028861850676176</v>
      </c>
      <c r="AE303" s="117">
        <v>0</v>
      </c>
      <c r="AF303" s="117">
        <v>0</v>
      </c>
      <c r="AG303" s="117">
        <v>23.692171879660886</v>
      </c>
      <c r="AH303" s="117">
        <v>0</v>
      </c>
      <c r="AI303" s="120">
        <f t="shared" si="172"/>
        <v>1348.5145695599606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</row>
    <row r="304" spans="1:71" ht="15">
      <c r="A304" s="26" t="s">
        <v>25</v>
      </c>
      <c r="B304" s="39">
        <v>83.893847054442801</v>
      </c>
      <c r="C304" s="39">
        <v>3.0437842142109566</v>
      </c>
      <c r="D304" s="39">
        <v>10.549705041990791</v>
      </c>
      <c r="E304" s="39">
        <v>520.29788153784364</v>
      </c>
      <c r="F304" s="411"/>
      <c r="G304" s="39">
        <v>35.011661531814056</v>
      </c>
      <c r="H304" s="40">
        <v>0</v>
      </c>
      <c r="I304" s="41">
        <f t="shared" si="170"/>
        <v>652.79687938030224</v>
      </c>
      <c r="K304" s="74" t="s">
        <v>25</v>
      </c>
      <c r="L304" s="87">
        <v>83.893847054442801</v>
      </c>
      <c r="M304" s="87">
        <v>3.0437842142109566</v>
      </c>
      <c r="N304" s="87">
        <v>10.549705041990791</v>
      </c>
      <c r="O304" s="87">
        <v>520.29788153784364</v>
      </c>
      <c r="P304" s="87">
        <v>8.0479077067559412</v>
      </c>
      <c r="Q304" s="87">
        <v>35.011661531814056</v>
      </c>
      <c r="R304" s="88">
        <v>0</v>
      </c>
      <c r="S304" s="89">
        <f t="shared" si="171"/>
        <v>660.84478708705819</v>
      </c>
      <c r="U304" s="104" t="s">
        <v>25</v>
      </c>
      <c r="V304" s="121">
        <v>1.6826225738612992</v>
      </c>
      <c r="W304" s="121">
        <v>47.645435276540347</v>
      </c>
      <c r="X304" s="121">
        <v>35.011661531814056</v>
      </c>
      <c r="Y304" s="121">
        <v>3.0437842142109566</v>
      </c>
      <c r="Z304" s="121">
        <v>4.5275864159713626</v>
      </c>
      <c r="AA304" s="121">
        <v>459.54949225712204</v>
      </c>
      <c r="AB304" s="121">
        <v>8.0479077067559412</v>
      </c>
      <c r="AC304" s="122">
        <v>101.33629711078218</v>
      </c>
      <c r="AD304" s="121">
        <v>34.565789204041145</v>
      </c>
      <c r="AE304" s="121">
        <v>60.74838928072159</v>
      </c>
      <c r="AF304" s="121">
        <v>0</v>
      </c>
      <c r="AG304" s="121">
        <v>6.0221186260194282</v>
      </c>
      <c r="AH304" s="121">
        <v>0</v>
      </c>
      <c r="AI304" s="123">
        <f t="shared" si="172"/>
        <v>660.84478708705819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</row>
    <row r="305" spans="1:71" ht="15">
      <c r="A305" s="27" t="s">
        <v>24</v>
      </c>
      <c r="B305" s="42">
        <v>6.267706446213877</v>
      </c>
      <c r="C305" s="42">
        <v>0</v>
      </c>
      <c r="D305" s="42">
        <v>39.955884420778858</v>
      </c>
      <c r="E305" s="42">
        <v>0</v>
      </c>
      <c r="F305" s="411"/>
      <c r="G305" s="42">
        <v>0</v>
      </c>
      <c r="H305" s="43">
        <v>0</v>
      </c>
      <c r="I305" s="38">
        <f t="shared" si="170"/>
        <v>46.223590866992737</v>
      </c>
      <c r="K305" s="75" t="s">
        <v>24</v>
      </c>
      <c r="L305" s="42">
        <v>6.267706446213877</v>
      </c>
      <c r="M305" s="42">
        <v>0</v>
      </c>
      <c r="N305" s="42">
        <v>39.955884420778858</v>
      </c>
      <c r="O305" s="42">
        <v>0</v>
      </c>
      <c r="P305" s="42">
        <v>0</v>
      </c>
      <c r="Q305" s="42">
        <v>0</v>
      </c>
      <c r="R305" s="85">
        <v>0</v>
      </c>
      <c r="S305" s="86">
        <f t="shared" si="171"/>
        <v>46.223590866992737</v>
      </c>
      <c r="U305" s="105" t="s">
        <v>24</v>
      </c>
      <c r="V305" s="117">
        <v>4.9425737900247482</v>
      </c>
      <c r="W305" s="117">
        <v>0</v>
      </c>
      <c r="X305" s="117">
        <v>0</v>
      </c>
      <c r="Y305" s="117">
        <v>0</v>
      </c>
      <c r="Z305" s="117">
        <v>1.7002504008842063</v>
      </c>
      <c r="AA305" s="117">
        <v>0</v>
      </c>
      <c r="AB305" s="117">
        <v>0</v>
      </c>
      <c r="AC305" s="118">
        <v>39.580766676083769</v>
      </c>
      <c r="AD305" s="117">
        <v>1.3251326561891283</v>
      </c>
      <c r="AE305" s="117">
        <v>0</v>
      </c>
      <c r="AF305" s="117">
        <v>0</v>
      </c>
      <c r="AG305" s="117">
        <v>38.25563401989465</v>
      </c>
      <c r="AH305" s="117">
        <v>0</v>
      </c>
      <c r="AI305" s="120">
        <f t="shared" si="172"/>
        <v>46.223590866992723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</row>
    <row r="306" spans="1:71" ht="15">
      <c r="A306" s="26" t="s">
        <v>60</v>
      </c>
      <c r="B306" s="39">
        <v>0.9497304591231539</v>
      </c>
      <c r="C306" s="39">
        <v>0</v>
      </c>
      <c r="D306" s="39">
        <v>0.76391363016427605</v>
      </c>
      <c r="E306" s="39">
        <v>0</v>
      </c>
      <c r="F306" s="411"/>
      <c r="G306" s="39">
        <v>0</v>
      </c>
      <c r="H306" s="40">
        <v>0</v>
      </c>
      <c r="I306" s="41">
        <f t="shared" si="170"/>
        <v>1.7136440892874298</v>
      </c>
      <c r="K306" s="74" t="s">
        <v>60</v>
      </c>
      <c r="L306" s="87">
        <v>0.9497304591231539</v>
      </c>
      <c r="M306" s="87">
        <v>0</v>
      </c>
      <c r="N306" s="87">
        <v>0.76391363016427605</v>
      </c>
      <c r="O306" s="87">
        <v>0</v>
      </c>
      <c r="P306" s="87">
        <v>0</v>
      </c>
      <c r="Q306" s="87">
        <v>0</v>
      </c>
      <c r="R306" s="88">
        <v>0</v>
      </c>
      <c r="S306" s="89">
        <f t="shared" si="171"/>
        <v>1.7136440892874298</v>
      </c>
      <c r="U306" s="104" t="s">
        <v>60</v>
      </c>
      <c r="V306" s="121">
        <v>0.3303410292602274</v>
      </c>
      <c r="W306" s="121">
        <v>0</v>
      </c>
      <c r="X306" s="121">
        <v>0</v>
      </c>
      <c r="Y306" s="121">
        <v>0</v>
      </c>
      <c r="Z306" s="121">
        <v>0.76391363016427605</v>
      </c>
      <c r="AA306" s="121">
        <v>0</v>
      </c>
      <c r="AB306" s="121">
        <v>0</v>
      </c>
      <c r="AC306" s="122">
        <v>0.61938942986292644</v>
      </c>
      <c r="AD306" s="121">
        <v>0.61938942986292644</v>
      </c>
      <c r="AE306" s="121">
        <v>0</v>
      </c>
      <c r="AF306" s="121">
        <v>0</v>
      </c>
      <c r="AG306" s="121">
        <v>0</v>
      </c>
      <c r="AH306" s="121">
        <v>0</v>
      </c>
      <c r="AI306" s="123">
        <f t="shared" si="172"/>
        <v>1.7136440892874298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</row>
    <row r="307" spans="1:71" ht="15">
      <c r="A307" s="27" t="s">
        <v>22</v>
      </c>
      <c r="B307" s="42">
        <v>14.261220066674827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170"/>
        <v>14.261220066674827</v>
      </c>
      <c r="K307" s="75" t="s">
        <v>22</v>
      </c>
      <c r="L307" s="42">
        <v>14.261220066674827</v>
      </c>
      <c r="M307" s="42">
        <v>0</v>
      </c>
      <c r="N307" s="42">
        <v>0</v>
      </c>
      <c r="O307" s="42">
        <v>0</v>
      </c>
      <c r="P307" s="42">
        <v>8.5019433000206064</v>
      </c>
      <c r="Q307" s="42">
        <v>0</v>
      </c>
      <c r="R307" s="85">
        <v>0</v>
      </c>
      <c r="S307" s="86">
        <f t="shared" si="171"/>
        <v>22.763163366695434</v>
      </c>
      <c r="U307" s="105" t="s">
        <v>22</v>
      </c>
      <c r="V307" s="117">
        <v>14.261220066674827</v>
      </c>
      <c r="W307" s="117">
        <v>0</v>
      </c>
      <c r="X307" s="117">
        <v>0</v>
      </c>
      <c r="Y307" s="117">
        <v>0</v>
      </c>
      <c r="Z307" s="117">
        <v>0</v>
      </c>
      <c r="AA307" s="117">
        <v>0</v>
      </c>
      <c r="AB307" s="117">
        <v>8.5019433000206064</v>
      </c>
      <c r="AC307" s="118">
        <v>0</v>
      </c>
      <c r="AD307" s="117">
        <v>0</v>
      </c>
      <c r="AE307" s="117">
        <v>0</v>
      </c>
      <c r="AF307" s="117">
        <v>0</v>
      </c>
      <c r="AG307" s="117">
        <v>0</v>
      </c>
      <c r="AH307" s="117">
        <v>0</v>
      </c>
      <c r="AI307" s="120">
        <f t="shared" si="172"/>
        <v>22.763163366695434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</row>
    <row r="308" spans="1:71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170"/>
        <v>0</v>
      </c>
      <c r="K308" s="74" t="s">
        <v>21</v>
      </c>
      <c r="L308" s="87">
        <v>0</v>
      </c>
      <c r="M308" s="87">
        <v>0</v>
      </c>
      <c r="N308" s="87">
        <v>0</v>
      </c>
      <c r="O308" s="87">
        <v>0</v>
      </c>
      <c r="P308" s="87">
        <v>0</v>
      </c>
      <c r="Q308" s="87">
        <v>0</v>
      </c>
      <c r="R308" s="88">
        <v>0</v>
      </c>
      <c r="S308" s="89">
        <f t="shared" si="171"/>
        <v>0</v>
      </c>
      <c r="U308" s="104" t="s">
        <v>61</v>
      </c>
      <c r="V308" s="121">
        <v>0</v>
      </c>
      <c r="W308" s="121">
        <v>0</v>
      </c>
      <c r="X308" s="121">
        <v>0</v>
      </c>
      <c r="Y308" s="121">
        <v>0</v>
      </c>
      <c r="Z308" s="121">
        <v>0</v>
      </c>
      <c r="AA308" s="121">
        <v>0</v>
      </c>
      <c r="AB308" s="121">
        <v>0</v>
      </c>
      <c r="AC308" s="122">
        <v>0</v>
      </c>
      <c r="AD308" s="121">
        <v>0</v>
      </c>
      <c r="AE308" s="121">
        <v>0</v>
      </c>
      <c r="AF308" s="121">
        <v>0</v>
      </c>
      <c r="AG308" s="121">
        <v>0</v>
      </c>
      <c r="AH308" s="121">
        <v>0</v>
      </c>
      <c r="AI308" s="123">
        <f t="shared" si="172"/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</row>
    <row r="309" spans="1:71" ht="15">
      <c r="A309" s="28" t="s">
        <v>64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170"/>
        <v>0</v>
      </c>
      <c r="K309" s="76" t="s">
        <v>64</v>
      </c>
      <c r="L309" s="42">
        <v>0</v>
      </c>
      <c r="M309" s="42">
        <v>0</v>
      </c>
      <c r="N309" s="42">
        <v>0</v>
      </c>
      <c r="O309" s="42">
        <v>0</v>
      </c>
      <c r="P309" s="42">
        <v>0</v>
      </c>
      <c r="Q309" s="42">
        <v>0</v>
      </c>
      <c r="R309" s="85">
        <v>0</v>
      </c>
      <c r="S309" s="86">
        <f t="shared" si="171"/>
        <v>0</v>
      </c>
      <c r="U309" s="106" t="s">
        <v>62</v>
      </c>
      <c r="V309" s="117">
        <v>0</v>
      </c>
      <c r="W309" s="117">
        <v>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8">
        <v>0</v>
      </c>
      <c r="AD309" s="119">
        <v>0</v>
      </c>
      <c r="AE309" s="119">
        <v>0</v>
      </c>
      <c r="AF309" s="119">
        <v>0</v>
      </c>
      <c r="AG309" s="119">
        <v>0</v>
      </c>
      <c r="AH309" s="119">
        <v>0</v>
      </c>
      <c r="AI309" s="120">
        <f t="shared" si="172"/>
        <v>0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</row>
    <row r="310" spans="1:71">
      <c r="A310" s="56" t="s">
        <v>23</v>
      </c>
      <c r="B310" s="60">
        <v>0</v>
      </c>
      <c r="C310" s="60">
        <v>0</v>
      </c>
      <c r="D310" s="60">
        <v>0</v>
      </c>
      <c r="E310" s="60">
        <v>0</v>
      </c>
      <c r="F310" s="411"/>
      <c r="G310" s="60">
        <v>0</v>
      </c>
      <c r="H310" s="61">
        <v>0</v>
      </c>
      <c r="I310" s="62">
        <f t="shared" si="170"/>
        <v>0</v>
      </c>
      <c r="K310" s="77" t="s">
        <v>23</v>
      </c>
      <c r="L310" s="90">
        <v>0</v>
      </c>
      <c r="M310" s="90">
        <v>0</v>
      </c>
      <c r="N310" s="90">
        <v>0</v>
      </c>
      <c r="O310" s="90">
        <v>0</v>
      </c>
      <c r="P310" s="90">
        <v>0</v>
      </c>
      <c r="Q310" s="90">
        <v>0</v>
      </c>
      <c r="R310" s="91">
        <v>0</v>
      </c>
      <c r="S310" s="92">
        <f t="shared" si="171"/>
        <v>0</v>
      </c>
      <c r="U310" s="107" t="s">
        <v>66</v>
      </c>
      <c r="V310" s="124">
        <v>0</v>
      </c>
      <c r="W310" s="124">
        <v>0</v>
      </c>
      <c r="X310" s="124">
        <v>0</v>
      </c>
      <c r="Y310" s="124">
        <v>0</v>
      </c>
      <c r="Z310" s="124">
        <v>0</v>
      </c>
      <c r="AA310" s="124">
        <v>0</v>
      </c>
      <c r="AB310" s="124">
        <v>0</v>
      </c>
      <c r="AC310" s="124">
        <v>0</v>
      </c>
      <c r="AD310" s="124">
        <v>0</v>
      </c>
      <c r="AE310" s="124">
        <v>0</v>
      </c>
      <c r="AF310" s="124">
        <v>0</v>
      </c>
      <c r="AG310" s="124">
        <v>0</v>
      </c>
      <c r="AH310" s="125">
        <v>0</v>
      </c>
      <c r="AI310" s="126">
        <f t="shared" si="172"/>
        <v>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</row>
    <row r="311" spans="1:71">
      <c r="A311" s="57" t="s">
        <v>19</v>
      </c>
      <c r="B311" s="63">
        <v>0</v>
      </c>
      <c r="C311" s="63">
        <v>0</v>
      </c>
      <c r="D311" s="63">
        <v>0</v>
      </c>
      <c r="E311" s="63">
        <v>0</v>
      </c>
      <c r="F311" s="411"/>
      <c r="G311" s="63">
        <v>0</v>
      </c>
      <c r="H311" s="64">
        <v>0</v>
      </c>
      <c r="I311" s="65">
        <f t="shared" si="170"/>
        <v>0</v>
      </c>
      <c r="K311" s="78" t="s">
        <v>19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93">
        <v>0</v>
      </c>
      <c r="S311" s="94">
        <f t="shared" si="171"/>
        <v>0</v>
      </c>
      <c r="U311" s="108" t="s">
        <v>19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8">
        <v>0</v>
      </c>
      <c r="AE311" s="128">
        <v>0</v>
      </c>
      <c r="AF311" s="128">
        <v>0</v>
      </c>
      <c r="AG311" s="128">
        <v>0</v>
      </c>
      <c r="AH311" s="128">
        <v>0</v>
      </c>
      <c r="AI311" s="129">
        <f t="shared" si="172"/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</row>
    <row r="312" spans="1:71">
      <c r="A312" s="56" t="s">
        <v>20</v>
      </c>
      <c r="B312" s="60">
        <v>0</v>
      </c>
      <c r="C312" s="60">
        <v>0</v>
      </c>
      <c r="D312" s="60">
        <v>0</v>
      </c>
      <c r="E312" s="60">
        <v>0</v>
      </c>
      <c r="F312" s="411"/>
      <c r="G312" s="60">
        <v>0</v>
      </c>
      <c r="H312" s="61">
        <v>0</v>
      </c>
      <c r="I312" s="62">
        <f t="shared" si="170"/>
        <v>0</v>
      </c>
      <c r="K312" s="77" t="s">
        <v>20</v>
      </c>
      <c r="L312" s="90">
        <v>0</v>
      </c>
      <c r="M312" s="90">
        <v>0</v>
      </c>
      <c r="N312" s="90">
        <v>0</v>
      </c>
      <c r="O312" s="90">
        <v>0</v>
      </c>
      <c r="P312" s="90">
        <v>0</v>
      </c>
      <c r="Q312" s="90">
        <v>0</v>
      </c>
      <c r="R312" s="91">
        <v>0</v>
      </c>
      <c r="S312" s="92">
        <f t="shared" si="171"/>
        <v>0</v>
      </c>
      <c r="U312" s="107" t="s">
        <v>20</v>
      </c>
      <c r="V312" s="124">
        <v>0</v>
      </c>
      <c r="W312" s="124">
        <v>0</v>
      </c>
      <c r="X312" s="124">
        <v>0</v>
      </c>
      <c r="Y312" s="124">
        <v>0</v>
      </c>
      <c r="Z312" s="124">
        <v>0</v>
      </c>
      <c r="AA312" s="124">
        <v>0</v>
      </c>
      <c r="AB312" s="124">
        <v>0</v>
      </c>
      <c r="AC312" s="124">
        <v>0</v>
      </c>
      <c r="AD312" s="124">
        <v>0</v>
      </c>
      <c r="AE312" s="124">
        <v>0</v>
      </c>
      <c r="AF312" s="124">
        <v>0</v>
      </c>
      <c r="AG312" s="124">
        <v>0</v>
      </c>
      <c r="AH312" s="125">
        <v>0</v>
      </c>
      <c r="AI312" s="126">
        <f t="shared" si="172"/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</row>
    <row r="313" spans="1:71" ht="15" thickBot="1">
      <c r="A313" s="58" t="s">
        <v>11</v>
      </c>
      <c r="B313" s="52">
        <v>0</v>
      </c>
      <c r="C313" s="52">
        <v>0</v>
      </c>
      <c r="D313" s="52">
        <v>0</v>
      </c>
      <c r="E313" s="52">
        <v>0</v>
      </c>
      <c r="F313" s="412"/>
      <c r="G313" s="52">
        <v>0</v>
      </c>
      <c r="H313" s="66">
        <v>0</v>
      </c>
      <c r="I313" s="67">
        <f t="shared" si="170"/>
        <v>0</v>
      </c>
      <c r="K313" s="79" t="s">
        <v>11</v>
      </c>
      <c r="L313" s="52">
        <v>0</v>
      </c>
      <c r="M313" s="52">
        <v>0</v>
      </c>
      <c r="N313" s="52">
        <v>0</v>
      </c>
      <c r="O313" s="52">
        <v>0</v>
      </c>
      <c r="P313" s="52">
        <v>0</v>
      </c>
      <c r="Q313" s="52">
        <v>0</v>
      </c>
      <c r="R313" s="95">
        <v>0</v>
      </c>
      <c r="S313" s="96">
        <f t="shared" si="171"/>
        <v>0</v>
      </c>
      <c r="U313" s="108" t="s">
        <v>11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8">
        <v>0</v>
      </c>
      <c r="AE313" s="128">
        <v>0</v>
      </c>
      <c r="AF313" s="128">
        <v>0</v>
      </c>
      <c r="AG313" s="128">
        <v>0</v>
      </c>
      <c r="AH313" s="128">
        <v>0</v>
      </c>
      <c r="AI313" s="129">
        <f t="shared" si="172"/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</row>
    <row r="314" spans="1:71" ht="15">
      <c r="A314" s="33" t="s">
        <v>26</v>
      </c>
      <c r="B314" s="68">
        <f>SUM(B293:B309)</f>
        <v>231.94223187202974</v>
      </c>
      <c r="C314" s="68">
        <f t="shared" ref="C314:I314" si="173">SUM(C293:C309)</f>
        <v>1105.6221095161866</v>
      </c>
      <c r="D314" s="68">
        <f t="shared" si="173"/>
        <v>281.95347763252465</v>
      </c>
      <c r="E314" s="68">
        <f t="shared" si="173"/>
        <v>524.55199320699001</v>
      </c>
      <c r="F314" s="68">
        <f t="shared" si="173"/>
        <v>0</v>
      </c>
      <c r="G314" s="68">
        <f t="shared" si="173"/>
        <v>35.011661531814056</v>
      </c>
      <c r="H314" s="69">
        <f t="shared" si="173"/>
        <v>0</v>
      </c>
      <c r="I314" s="38">
        <f t="shared" si="173"/>
        <v>2179.0814737595451</v>
      </c>
      <c r="K314" s="80" t="s">
        <v>26</v>
      </c>
      <c r="L314" s="68">
        <f>SUM(L293:L309)</f>
        <v>231.94223187202974</v>
      </c>
      <c r="M314" s="68">
        <f t="shared" ref="M314:S314" si="174">SUM(M293:M309)</f>
        <v>1105.6221095161866</v>
      </c>
      <c r="N314" s="68">
        <f t="shared" si="174"/>
        <v>281.95347763252465</v>
      </c>
      <c r="O314" s="68">
        <f t="shared" si="174"/>
        <v>524.55199320699001</v>
      </c>
      <c r="P314" s="68">
        <f t="shared" si="174"/>
        <v>232.67046693486063</v>
      </c>
      <c r="Q314" s="68">
        <f t="shared" si="174"/>
        <v>35.011661531814056</v>
      </c>
      <c r="R314" s="69">
        <f t="shared" si="174"/>
        <v>0</v>
      </c>
      <c r="S314" s="97">
        <f t="shared" si="174"/>
        <v>2411.7519406944061</v>
      </c>
      <c r="T314" s="1" t="str">
        <f>IF(ABS(S314-AI314)&gt;0.01,S314-AI314,"")</f>
        <v/>
      </c>
      <c r="U314" s="109" t="s">
        <v>63</v>
      </c>
      <c r="V314" s="130">
        <f>SUM(V293:V309)</f>
        <v>137.06841913044053</v>
      </c>
      <c r="W314" s="130">
        <f t="shared" ref="W314:AH314" si="175">SUM(W293:W309)</f>
        <v>47.645435276540347</v>
      </c>
      <c r="X314" s="130">
        <f t="shared" si="175"/>
        <v>35.011661531814056</v>
      </c>
      <c r="Y314" s="130">
        <f t="shared" si="175"/>
        <v>1105.6221095161866</v>
      </c>
      <c r="Z314" s="130">
        <f t="shared" si="175"/>
        <v>212.55058239784071</v>
      </c>
      <c r="AA314" s="130">
        <f t="shared" si="175"/>
        <v>463.80360392626835</v>
      </c>
      <c r="AB314" s="130">
        <f t="shared" si="175"/>
        <v>232.67046693486063</v>
      </c>
      <c r="AC314" s="130">
        <f t="shared" si="175"/>
        <v>177.37966198045447</v>
      </c>
      <c r="AD314" s="131">
        <f t="shared" si="175"/>
        <v>47.228377465048879</v>
      </c>
      <c r="AE314" s="131">
        <f t="shared" si="175"/>
        <v>60.74838928072159</v>
      </c>
      <c r="AF314" s="131">
        <f t="shared" si="175"/>
        <v>0</v>
      </c>
      <c r="AG314" s="131">
        <f t="shared" si="175"/>
        <v>69.402895234683967</v>
      </c>
      <c r="AH314" s="131">
        <f t="shared" si="175"/>
        <v>0</v>
      </c>
      <c r="AI314" s="132">
        <f>SUM(V314:AC314)</f>
        <v>2411.7519406944057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</row>
    <row r="315" spans="1:71" s="9" customFormat="1" ht="15" thickBot="1">
      <c r="A315" s="30" t="s">
        <v>88</v>
      </c>
      <c r="B315" s="47">
        <f>IF($I314=0,"-",B314/$I314)</f>
        <v>0.10644036703770528</v>
      </c>
      <c r="C315" s="47">
        <f t="shared" ref="C315:H315" si="176">IF($I314=0,"-",C314/$I314)</f>
        <v>0.50737988589690908</v>
      </c>
      <c r="D315" s="47">
        <f t="shared" si="176"/>
        <v>0.12939097552239451</v>
      </c>
      <c r="E315" s="47">
        <f t="shared" si="176"/>
        <v>0.24072160656847139</v>
      </c>
      <c r="F315" s="47">
        <f t="shared" si="176"/>
        <v>0</v>
      </c>
      <c r="G315" s="47">
        <f t="shared" si="176"/>
        <v>1.6067164974519665E-2</v>
      </c>
      <c r="H315" s="70">
        <f t="shared" si="176"/>
        <v>0</v>
      </c>
      <c r="I315" s="48">
        <f>SUM(B315:H315)</f>
        <v>1</v>
      </c>
      <c r="J315" s="5"/>
      <c r="K315" s="81" t="s">
        <v>88</v>
      </c>
      <c r="L315" s="98">
        <f>IF($S314=0,"-",L314/$S314)</f>
        <v>9.6171678338215633E-2</v>
      </c>
      <c r="M315" s="98">
        <f t="shared" ref="M315:R315" si="177">IF($S314=0,"-",M314/$S314)</f>
        <v>0.45843110597761111</v>
      </c>
      <c r="N315" s="98">
        <f t="shared" si="177"/>
        <v>0.11690815828734978</v>
      </c>
      <c r="O315" s="98">
        <f t="shared" si="177"/>
        <v>0.21749831910820722</v>
      </c>
      <c r="P315" s="98">
        <f t="shared" si="177"/>
        <v>9.6473631060028819E-2</v>
      </c>
      <c r="Q315" s="98">
        <f t="shared" si="177"/>
        <v>1.4517107228587236E-2</v>
      </c>
      <c r="R315" s="99">
        <f t="shared" si="177"/>
        <v>0</v>
      </c>
      <c r="S315" s="100">
        <f>SUM(L315:R315)</f>
        <v>0.99999999999999989</v>
      </c>
      <c r="T315" s="1"/>
      <c r="U315" s="110" t="s">
        <v>88</v>
      </c>
      <c r="V315" s="133">
        <f>+V314/$AI314</f>
        <v>5.6833547769831995E-2</v>
      </c>
      <c r="W315" s="133">
        <f t="shared" ref="W315:AH315" si="178">+W314/$AI314</f>
        <v>1.9755528946655266E-2</v>
      </c>
      <c r="X315" s="133">
        <f t="shared" si="178"/>
        <v>1.4517107228587237E-2</v>
      </c>
      <c r="Y315" s="133">
        <f t="shared" si="178"/>
        <v>0.45843110597761122</v>
      </c>
      <c r="Z315" s="133">
        <f t="shared" si="178"/>
        <v>8.8131195755000377E-2</v>
      </c>
      <c r="AA315" s="133">
        <f t="shared" si="178"/>
        <v>0.19230982925745146</v>
      </c>
      <c r="AB315" s="133">
        <f t="shared" si="178"/>
        <v>9.6473631060028833E-2</v>
      </c>
      <c r="AC315" s="133">
        <f t="shared" si="178"/>
        <v>7.3548054004833635E-2</v>
      </c>
      <c r="AD315" s="133">
        <f t="shared" si="178"/>
        <v>1.9582601621728399E-2</v>
      </c>
      <c r="AE315" s="133">
        <f t="shared" si="178"/>
        <v>2.518848985075578E-2</v>
      </c>
      <c r="AF315" s="133">
        <f t="shared" si="178"/>
        <v>0</v>
      </c>
      <c r="AG315" s="133">
        <f t="shared" si="178"/>
        <v>2.8776962532349442E-2</v>
      </c>
      <c r="AH315" s="133">
        <f t="shared" si="178"/>
        <v>0</v>
      </c>
      <c r="AI315" s="134">
        <f>SUM(V315:AC315)</f>
        <v>1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</row>
    <row r="316" spans="1:71" ht="15" thickBot="1">
      <c r="A316" s="31"/>
      <c r="B316" s="31"/>
      <c r="C316" s="31"/>
      <c r="D316" s="31"/>
      <c r="E316" s="31"/>
      <c r="F316" s="31"/>
      <c r="G316" s="31"/>
      <c r="H316" s="31"/>
      <c r="I316" s="31"/>
      <c r="K316" s="31"/>
      <c r="L316" s="31"/>
      <c r="M316" s="31"/>
      <c r="N316" s="31"/>
      <c r="O316" s="31"/>
      <c r="P316" s="31"/>
      <c r="Q316" s="31"/>
      <c r="R316" s="31"/>
      <c r="S316" s="31"/>
      <c r="U316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</row>
    <row r="317" spans="1:71" ht="30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  <c r="K317" s="415" t="s">
        <v>39</v>
      </c>
      <c r="L317" s="83" t="s">
        <v>0</v>
      </c>
      <c r="M317" s="83" t="s">
        <v>1</v>
      </c>
      <c r="N317" s="83" t="s">
        <v>2</v>
      </c>
      <c r="O317" s="83" t="s">
        <v>3</v>
      </c>
      <c r="P317" s="83" t="s">
        <v>27</v>
      </c>
      <c r="Q317" s="83" t="s">
        <v>4</v>
      </c>
      <c r="R317" s="83" t="s">
        <v>5</v>
      </c>
      <c r="S317" s="84" t="s">
        <v>6</v>
      </c>
      <c r="U317" s="417" t="s">
        <v>39</v>
      </c>
      <c r="V317" s="114" t="s">
        <v>74</v>
      </c>
      <c r="W317" s="114" t="s">
        <v>75</v>
      </c>
      <c r="X317" s="114" t="s">
        <v>4</v>
      </c>
      <c r="Y317" s="114" t="s">
        <v>1</v>
      </c>
      <c r="Z317" s="114" t="s">
        <v>2</v>
      </c>
      <c r="AA317" s="114" t="s">
        <v>3</v>
      </c>
      <c r="AB317" s="114" t="s">
        <v>55</v>
      </c>
      <c r="AC317" s="114" t="s">
        <v>68</v>
      </c>
      <c r="AD317" s="115" t="s">
        <v>76</v>
      </c>
      <c r="AE317" s="115" t="s">
        <v>83</v>
      </c>
      <c r="AF317" s="115" t="s">
        <v>77</v>
      </c>
      <c r="AG317" s="115" t="s">
        <v>84</v>
      </c>
      <c r="AH317" s="115" t="s">
        <v>85</v>
      </c>
      <c r="AI317" s="116" t="s">
        <v>63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</row>
    <row r="318" spans="1:71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  <c r="K318" s="416" t="s">
        <v>39</v>
      </c>
      <c r="L318" s="389" t="s">
        <v>69</v>
      </c>
      <c r="M318" s="390"/>
      <c r="N318" s="390"/>
      <c r="O318" s="390"/>
      <c r="P318" s="390"/>
      <c r="Q318" s="390"/>
      <c r="R318" s="390"/>
      <c r="S318" s="391"/>
      <c r="U318" s="418" t="s">
        <v>39</v>
      </c>
      <c r="V318" s="413" t="s">
        <v>69</v>
      </c>
      <c r="W318" s="413"/>
      <c r="X318" s="413"/>
      <c r="Y318" s="413"/>
      <c r="Z318" s="413"/>
      <c r="AA318" s="413"/>
      <c r="AB318" s="413"/>
      <c r="AC318" s="413"/>
      <c r="AD318" s="413"/>
      <c r="AE318" s="413"/>
      <c r="AF318" s="413"/>
      <c r="AG318" s="413"/>
      <c r="AH318" s="413"/>
      <c r="AI318" s="41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</row>
    <row r="319" spans="1:71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  <c r="K319" s="82" t="s">
        <v>7</v>
      </c>
      <c r="L319" s="36">
        <v>0</v>
      </c>
      <c r="M319" s="36">
        <v>0</v>
      </c>
      <c r="N319" s="36">
        <v>0</v>
      </c>
      <c r="O319" s="36">
        <v>0</v>
      </c>
      <c r="P319" s="36">
        <v>0</v>
      </c>
      <c r="Q319" s="36">
        <v>0</v>
      </c>
      <c r="R319" s="101">
        <v>0</v>
      </c>
      <c r="S319" s="102">
        <f>SUM(L319:R319)</f>
        <v>0</v>
      </c>
      <c r="U319" s="103" t="s">
        <v>7</v>
      </c>
      <c r="V319" s="117">
        <v>0</v>
      </c>
      <c r="W319" s="117">
        <v>0</v>
      </c>
      <c r="X319" s="117">
        <v>0</v>
      </c>
      <c r="Y319" s="117">
        <v>0</v>
      </c>
      <c r="Z319" s="117">
        <v>0</v>
      </c>
      <c r="AA319" s="117">
        <v>0</v>
      </c>
      <c r="AB319" s="117">
        <v>0</v>
      </c>
      <c r="AC319" s="118">
        <v>0</v>
      </c>
      <c r="AD319" s="119">
        <v>0</v>
      </c>
      <c r="AE319" s="119">
        <v>0</v>
      </c>
      <c r="AF319" s="119">
        <v>0</v>
      </c>
      <c r="AG319" s="119">
        <v>0</v>
      </c>
      <c r="AH319" s="119">
        <v>0</v>
      </c>
      <c r="AI319" s="120">
        <f>SUM(V319:AC319)</f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</row>
    <row r="320" spans="1:71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9" si="179">SUM(B320:H320)</f>
        <v>0</v>
      </c>
      <c r="K320" s="74" t="s">
        <v>8</v>
      </c>
      <c r="L320" s="87">
        <v>0</v>
      </c>
      <c r="M320" s="87">
        <v>0</v>
      </c>
      <c r="N320" s="87">
        <v>0</v>
      </c>
      <c r="O320" s="87">
        <v>0</v>
      </c>
      <c r="P320" s="87">
        <v>0</v>
      </c>
      <c r="Q320" s="87">
        <v>0</v>
      </c>
      <c r="R320" s="88">
        <v>0</v>
      </c>
      <c r="S320" s="89">
        <f t="shared" ref="S320:S339" si="180">SUM(L320:R320)</f>
        <v>0</v>
      </c>
      <c r="U320" s="104" t="s">
        <v>8</v>
      </c>
      <c r="V320" s="121">
        <v>0</v>
      </c>
      <c r="W320" s="121">
        <v>0</v>
      </c>
      <c r="X320" s="121">
        <v>0</v>
      </c>
      <c r="Y320" s="121">
        <v>0</v>
      </c>
      <c r="Z320" s="121">
        <v>0</v>
      </c>
      <c r="AA320" s="121">
        <v>0</v>
      </c>
      <c r="AB320" s="121">
        <v>0</v>
      </c>
      <c r="AC320" s="122">
        <v>0</v>
      </c>
      <c r="AD320" s="121">
        <v>0</v>
      </c>
      <c r="AE320" s="121">
        <v>0</v>
      </c>
      <c r="AF320" s="121">
        <v>0</v>
      </c>
      <c r="AG320" s="121">
        <v>0</v>
      </c>
      <c r="AH320" s="121">
        <v>0</v>
      </c>
      <c r="AI320" s="123">
        <f t="shared" ref="AI320:AI339" si="181">SUM(V320:AC320)</f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</row>
    <row r="321" spans="1:71" ht="15" customHeight="1">
      <c r="A321" s="27" t="s">
        <v>10</v>
      </c>
      <c r="B321" s="42">
        <v>0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179"/>
        <v>0</v>
      </c>
      <c r="K321" s="75" t="s">
        <v>10</v>
      </c>
      <c r="L321" s="42">
        <v>0</v>
      </c>
      <c r="M321" s="42">
        <v>0</v>
      </c>
      <c r="N321" s="42">
        <v>0</v>
      </c>
      <c r="O321" s="42">
        <v>0</v>
      </c>
      <c r="P321" s="42">
        <v>0</v>
      </c>
      <c r="Q321" s="42">
        <v>0</v>
      </c>
      <c r="R321" s="85">
        <v>0</v>
      </c>
      <c r="S321" s="86">
        <f t="shared" si="180"/>
        <v>0</v>
      </c>
      <c r="U321" s="105" t="s">
        <v>10</v>
      </c>
      <c r="V321" s="117">
        <v>0</v>
      </c>
      <c r="W321" s="117">
        <v>0</v>
      </c>
      <c r="X321" s="117">
        <v>0</v>
      </c>
      <c r="Y321" s="117">
        <v>0</v>
      </c>
      <c r="Z321" s="117">
        <v>0</v>
      </c>
      <c r="AA321" s="117">
        <v>0</v>
      </c>
      <c r="AB321" s="117">
        <v>0</v>
      </c>
      <c r="AC321" s="118">
        <v>0</v>
      </c>
      <c r="AD321" s="119">
        <v>0</v>
      </c>
      <c r="AE321" s="119">
        <v>0</v>
      </c>
      <c r="AF321" s="119">
        <v>0</v>
      </c>
      <c r="AG321" s="119">
        <v>0</v>
      </c>
      <c r="AH321" s="119">
        <v>0</v>
      </c>
      <c r="AI321" s="120">
        <f t="shared" si="181"/>
        <v>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</row>
    <row r="322" spans="1:71" ht="15" customHeight="1">
      <c r="A322" s="26" t="s">
        <v>56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179"/>
        <v>0</v>
      </c>
      <c r="K322" s="74" t="s">
        <v>56</v>
      </c>
      <c r="L322" s="87">
        <v>0</v>
      </c>
      <c r="M322" s="87">
        <v>0</v>
      </c>
      <c r="N322" s="87">
        <v>0</v>
      </c>
      <c r="O322" s="87">
        <v>0</v>
      </c>
      <c r="P322" s="87">
        <v>0</v>
      </c>
      <c r="Q322" s="87">
        <v>0</v>
      </c>
      <c r="R322" s="88">
        <v>0</v>
      </c>
      <c r="S322" s="89">
        <f t="shared" si="180"/>
        <v>0</v>
      </c>
      <c r="U322" s="104" t="s">
        <v>56</v>
      </c>
      <c r="V322" s="121">
        <v>0</v>
      </c>
      <c r="W322" s="121">
        <v>0</v>
      </c>
      <c r="X322" s="121">
        <v>0</v>
      </c>
      <c r="Y322" s="121">
        <v>0</v>
      </c>
      <c r="Z322" s="121">
        <v>0</v>
      </c>
      <c r="AA322" s="121">
        <v>0</v>
      </c>
      <c r="AB322" s="121">
        <v>0</v>
      </c>
      <c r="AC322" s="122">
        <v>0</v>
      </c>
      <c r="AD322" s="121">
        <v>0</v>
      </c>
      <c r="AE322" s="121">
        <v>0</v>
      </c>
      <c r="AF322" s="121">
        <v>0</v>
      </c>
      <c r="AG322" s="121">
        <v>0</v>
      </c>
      <c r="AH322" s="121">
        <v>0</v>
      </c>
      <c r="AI322" s="123">
        <f t="shared" si="181"/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</row>
    <row r="323" spans="1:71" ht="15">
      <c r="A323" s="27" t="s">
        <v>16</v>
      </c>
      <c r="B323" s="42">
        <v>5.6052501824691792</v>
      </c>
      <c r="C323" s="42">
        <v>15.180298137617404</v>
      </c>
      <c r="D323" s="42">
        <v>8.4948168634089782</v>
      </c>
      <c r="E323" s="42">
        <v>0</v>
      </c>
      <c r="F323" s="411"/>
      <c r="G323" s="42">
        <v>0</v>
      </c>
      <c r="H323" s="43">
        <v>0</v>
      </c>
      <c r="I323" s="38">
        <f t="shared" si="179"/>
        <v>29.280365183495562</v>
      </c>
      <c r="K323" s="75" t="s">
        <v>16</v>
      </c>
      <c r="L323" s="42">
        <v>5.6052501824691792</v>
      </c>
      <c r="M323" s="42">
        <v>15.180298137617404</v>
      </c>
      <c r="N323" s="42">
        <v>8.4948168634089782</v>
      </c>
      <c r="O323" s="42">
        <v>0</v>
      </c>
      <c r="P323" s="42">
        <v>0</v>
      </c>
      <c r="Q323" s="42">
        <v>0</v>
      </c>
      <c r="R323" s="85">
        <v>0</v>
      </c>
      <c r="S323" s="86">
        <f t="shared" si="180"/>
        <v>29.280365183495562</v>
      </c>
      <c r="U323" s="105" t="s">
        <v>16</v>
      </c>
      <c r="V323" s="117">
        <v>5.6052501824691792</v>
      </c>
      <c r="W323" s="117">
        <v>0</v>
      </c>
      <c r="X323" s="117">
        <v>0</v>
      </c>
      <c r="Y323" s="117">
        <v>15.180298137617404</v>
      </c>
      <c r="Z323" s="117">
        <v>8.4948168634089782</v>
      </c>
      <c r="AA323" s="117">
        <v>0</v>
      </c>
      <c r="AB323" s="117">
        <v>0</v>
      </c>
      <c r="AC323" s="118">
        <v>0</v>
      </c>
      <c r="AD323" s="119">
        <v>0</v>
      </c>
      <c r="AE323" s="119">
        <v>0</v>
      </c>
      <c r="AF323" s="119">
        <v>0</v>
      </c>
      <c r="AG323" s="119">
        <v>0</v>
      </c>
      <c r="AH323" s="119">
        <v>0</v>
      </c>
      <c r="AI323" s="120">
        <f t="shared" si="181"/>
        <v>29.280365183495562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</row>
    <row r="324" spans="1:71" ht="15">
      <c r="A324" s="26" t="s">
        <v>70</v>
      </c>
      <c r="B324" s="39">
        <v>15.305578959046466</v>
      </c>
      <c r="C324" s="39">
        <v>6.795056283998099E-4</v>
      </c>
      <c r="D324" s="39">
        <v>0</v>
      </c>
      <c r="E324" s="39">
        <v>0</v>
      </c>
      <c r="F324" s="411"/>
      <c r="G324" s="39">
        <v>0</v>
      </c>
      <c r="H324" s="40">
        <v>0</v>
      </c>
      <c r="I324" s="41">
        <f t="shared" si="179"/>
        <v>15.306258464674865</v>
      </c>
      <c r="K324" s="74" t="s">
        <v>70</v>
      </c>
      <c r="L324" s="87">
        <v>15.305578959046466</v>
      </c>
      <c r="M324" s="87">
        <v>6.795056283998099E-4</v>
      </c>
      <c r="N324" s="87">
        <v>0</v>
      </c>
      <c r="O324" s="87">
        <v>0</v>
      </c>
      <c r="P324" s="87">
        <v>0</v>
      </c>
      <c r="Q324" s="87">
        <v>0</v>
      </c>
      <c r="R324" s="88">
        <v>0</v>
      </c>
      <c r="S324" s="89">
        <f t="shared" si="180"/>
        <v>15.306258464674865</v>
      </c>
      <c r="U324" s="104" t="s">
        <v>57</v>
      </c>
      <c r="V324" s="121">
        <v>15.298106788993881</v>
      </c>
      <c r="W324" s="121">
        <v>0</v>
      </c>
      <c r="X324" s="121">
        <v>0</v>
      </c>
      <c r="Y324" s="121">
        <v>6.795056283998099E-4</v>
      </c>
      <c r="Z324" s="121">
        <v>0</v>
      </c>
      <c r="AA324" s="121">
        <v>0</v>
      </c>
      <c r="AB324" s="121">
        <v>0</v>
      </c>
      <c r="AC324" s="122">
        <v>7.4721700525859419E-3</v>
      </c>
      <c r="AD324" s="121">
        <v>7.4721700525859419E-3</v>
      </c>
      <c r="AE324" s="121">
        <v>0</v>
      </c>
      <c r="AF324" s="121">
        <v>0</v>
      </c>
      <c r="AG324" s="121">
        <v>0</v>
      </c>
      <c r="AH324" s="121">
        <v>0</v>
      </c>
      <c r="AI324" s="123">
        <f t="shared" si="181"/>
        <v>15.306258464674865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</row>
    <row r="325" spans="1:71" ht="15">
      <c r="A325" s="27" t="s">
        <v>58</v>
      </c>
      <c r="B325" s="42">
        <v>0</v>
      </c>
      <c r="C325" s="42">
        <v>0</v>
      </c>
      <c r="D325" s="42">
        <v>0</v>
      </c>
      <c r="E325" s="42">
        <v>4.2864611848312801</v>
      </c>
      <c r="F325" s="411"/>
      <c r="G325" s="42">
        <v>0</v>
      </c>
      <c r="H325" s="43">
        <v>0</v>
      </c>
      <c r="I325" s="38">
        <f t="shared" si="179"/>
        <v>4.2864611848312801</v>
      </c>
      <c r="K325" s="75" t="s">
        <v>58</v>
      </c>
      <c r="L325" s="42">
        <v>0</v>
      </c>
      <c r="M325" s="42">
        <v>0</v>
      </c>
      <c r="N325" s="42">
        <v>0</v>
      </c>
      <c r="O325" s="42">
        <v>4.2864611848312801</v>
      </c>
      <c r="P325" s="42">
        <v>66.748519198013184</v>
      </c>
      <c r="Q325" s="42">
        <v>0</v>
      </c>
      <c r="R325" s="85">
        <v>0</v>
      </c>
      <c r="S325" s="86">
        <f t="shared" si="180"/>
        <v>71.034980382844466</v>
      </c>
      <c r="U325" s="105" t="s">
        <v>58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4.2864611848312801</v>
      </c>
      <c r="AB325" s="117">
        <v>66.748519198013184</v>
      </c>
      <c r="AC325" s="118">
        <v>0</v>
      </c>
      <c r="AD325" s="117">
        <v>0</v>
      </c>
      <c r="AE325" s="117">
        <v>0</v>
      </c>
      <c r="AF325" s="117">
        <v>0</v>
      </c>
      <c r="AG325" s="117">
        <v>0</v>
      </c>
      <c r="AH325" s="117">
        <v>0</v>
      </c>
      <c r="AI325" s="120">
        <f t="shared" si="181"/>
        <v>71.034980382844466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</row>
    <row r="326" spans="1:71" ht="15">
      <c r="A326" s="26" t="s">
        <v>12</v>
      </c>
      <c r="B326" s="39">
        <v>0</v>
      </c>
      <c r="C326" s="39">
        <v>0</v>
      </c>
      <c r="D326" s="39">
        <v>0</v>
      </c>
      <c r="E326" s="39">
        <v>0</v>
      </c>
      <c r="F326" s="411"/>
      <c r="G326" s="39">
        <v>0</v>
      </c>
      <c r="H326" s="40">
        <v>0</v>
      </c>
      <c r="I326" s="41">
        <f t="shared" si="179"/>
        <v>0</v>
      </c>
      <c r="K326" s="74" t="s">
        <v>12</v>
      </c>
      <c r="L326" s="87">
        <v>0</v>
      </c>
      <c r="M326" s="87">
        <v>0</v>
      </c>
      <c r="N326" s="87">
        <v>0</v>
      </c>
      <c r="O326" s="87">
        <v>0</v>
      </c>
      <c r="P326" s="87">
        <v>23.654234471869508</v>
      </c>
      <c r="Q326" s="87">
        <v>0</v>
      </c>
      <c r="R326" s="88">
        <v>0</v>
      </c>
      <c r="S326" s="89">
        <f t="shared" si="180"/>
        <v>23.654234471869508</v>
      </c>
      <c r="U326" s="104" t="s">
        <v>12</v>
      </c>
      <c r="V326" s="121">
        <v>0</v>
      </c>
      <c r="W326" s="121">
        <v>0</v>
      </c>
      <c r="X326" s="121">
        <v>0</v>
      </c>
      <c r="Y326" s="121">
        <v>0</v>
      </c>
      <c r="Z326" s="121">
        <v>0</v>
      </c>
      <c r="AA326" s="121">
        <v>0</v>
      </c>
      <c r="AB326" s="121">
        <v>23.654234471869508</v>
      </c>
      <c r="AC326" s="122">
        <v>0</v>
      </c>
      <c r="AD326" s="121">
        <v>0</v>
      </c>
      <c r="AE326" s="121">
        <v>0</v>
      </c>
      <c r="AF326" s="121">
        <v>0</v>
      </c>
      <c r="AG326" s="121">
        <v>0</v>
      </c>
      <c r="AH326" s="121">
        <v>0</v>
      </c>
      <c r="AI326" s="123">
        <f t="shared" si="181"/>
        <v>23.654234471869508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</row>
    <row r="327" spans="1:71" ht="15">
      <c r="A327" s="27" t="s">
        <v>59</v>
      </c>
      <c r="B327" s="42">
        <v>0</v>
      </c>
      <c r="C327" s="42">
        <v>0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179"/>
        <v>0</v>
      </c>
      <c r="K327" s="75" t="s">
        <v>59</v>
      </c>
      <c r="L327" s="42">
        <v>0</v>
      </c>
      <c r="M327" s="42">
        <v>0</v>
      </c>
      <c r="N327" s="42">
        <v>0</v>
      </c>
      <c r="O327" s="42">
        <v>0</v>
      </c>
      <c r="P327" s="42">
        <v>0</v>
      </c>
      <c r="Q327" s="42">
        <v>0</v>
      </c>
      <c r="R327" s="85">
        <v>0</v>
      </c>
      <c r="S327" s="86">
        <f t="shared" si="180"/>
        <v>0</v>
      </c>
      <c r="U327" s="105" t="s">
        <v>59</v>
      </c>
      <c r="V327" s="117">
        <v>0</v>
      </c>
      <c r="W327" s="117">
        <v>0</v>
      </c>
      <c r="X327" s="117">
        <v>0</v>
      </c>
      <c r="Y327" s="117">
        <v>0</v>
      </c>
      <c r="Z327" s="117">
        <v>0</v>
      </c>
      <c r="AA327" s="117">
        <v>0</v>
      </c>
      <c r="AB327" s="117">
        <v>0</v>
      </c>
      <c r="AC327" s="118">
        <v>0</v>
      </c>
      <c r="AD327" s="117">
        <v>0</v>
      </c>
      <c r="AE327" s="117">
        <v>0</v>
      </c>
      <c r="AF327" s="117">
        <v>0</v>
      </c>
      <c r="AG327" s="117">
        <v>0</v>
      </c>
      <c r="AH327" s="117">
        <v>0</v>
      </c>
      <c r="AI327" s="120">
        <f t="shared" si="181"/>
        <v>0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</row>
    <row r="328" spans="1:71" ht="15">
      <c r="A328" s="26" t="s">
        <v>17</v>
      </c>
      <c r="B328" s="39">
        <v>1.3718824555300599</v>
      </c>
      <c r="C328" s="39">
        <v>0</v>
      </c>
      <c r="D328" s="39">
        <v>1.7471238273927679E-2</v>
      </c>
      <c r="E328" s="39">
        <v>0</v>
      </c>
      <c r="F328" s="411"/>
      <c r="G328" s="39">
        <v>0</v>
      </c>
      <c r="H328" s="40">
        <v>0</v>
      </c>
      <c r="I328" s="41">
        <f t="shared" si="179"/>
        <v>1.3893536938039877</v>
      </c>
      <c r="K328" s="74" t="s">
        <v>17</v>
      </c>
      <c r="L328" s="87">
        <v>1.3718824555300599</v>
      </c>
      <c r="M328" s="87">
        <v>0</v>
      </c>
      <c r="N328" s="87">
        <v>1.7471238273927679E-2</v>
      </c>
      <c r="O328" s="87">
        <v>0</v>
      </c>
      <c r="P328" s="87">
        <v>0.41003911875137883</v>
      </c>
      <c r="Q328" s="87">
        <v>0</v>
      </c>
      <c r="R328" s="88">
        <v>0</v>
      </c>
      <c r="S328" s="89">
        <f t="shared" si="180"/>
        <v>1.7993928125553664</v>
      </c>
      <c r="U328" s="104" t="s">
        <v>17</v>
      </c>
      <c r="V328" s="121">
        <v>0</v>
      </c>
      <c r="W328" s="121">
        <v>1.3718824555300599</v>
      </c>
      <c r="X328" s="121">
        <v>0</v>
      </c>
      <c r="Y328" s="121">
        <v>0</v>
      </c>
      <c r="Z328" s="121">
        <v>0</v>
      </c>
      <c r="AA328" s="121">
        <v>0</v>
      </c>
      <c r="AB328" s="121">
        <v>0.41003911875137883</v>
      </c>
      <c r="AC328" s="122">
        <v>1.7471238273927679E-2</v>
      </c>
      <c r="AD328" s="121">
        <v>0</v>
      </c>
      <c r="AE328" s="121">
        <v>0</v>
      </c>
      <c r="AF328" s="121">
        <v>0</v>
      </c>
      <c r="AG328" s="121">
        <v>1.7471238273927679E-2</v>
      </c>
      <c r="AH328" s="121">
        <v>0</v>
      </c>
      <c r="AI328" s="123">
        <f t="shared" si="181"/>
        <v>1.7993928125553664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</row>
    <row r="329" spans="1:71" ht="15">
      <c r="A329" s="27" t="s">
        <v>139</v>
      </c>
      <c r="B329" s="42">
        <v>110.46019269520893</v>
      </c>
      <c r="C329" s="42">
        <v>1195.9044591648724</v>
      </c>
      <c r="D329" s="42">
        <v>247.13138987840142</v>
      </c>
      <c r="E329" s="42">
        <v>0</v>
      </c>
      <c r="F329" s="411"/>
      <c r="G329" s="42">
        <v>0</v>
      </c>
      <c r="H329" s="43">
        <v>0</v>
      </c>
      <c r="I329" s="38">
        <f t="shared" si="179"/>
        <v>1553.4960417384827</v>
      </c>
      <c r="K329" s="75" t="s">
        <v>139</v>
      </c>
      <c r="L329" s="42">
        <v>110.46019269520893</v>
      </c>
      <c r="M329" s="42">
        <v>1195.9044591648724</v>
      </c>
      <c r="N329" s="42">
        <v>247.13138987840142</v>
      </c>
      <c r="O329" s="42">
        <v>0</v>
      </c>
      <c r="P329" s="42">
        <v>0.44175800828687178</v>
      </c>
      <c r="Q329" s="42">
        <v>0</v>
      </c>
      <c r="R329" s="85">
        <v>0</v>
      </c>
      <c r="S329" s="86">
        <f t="shared" si="180"/>
        <v>1553.9377997467695</v>
      </c>
      <c r="U329" s="105" t="s">
        <v>139</v>
      </c>
      <c r="V329" s="117">
        <v>108.30423896483217</v>
      </c>
      <c r="W329" s="117">
        <v>0</v>
      </c>
      <c r="X329" s="117">
        <v>0</v>
      </c>
      <c r="Y329" s="117">
        <v>1195.9044591648724</v>
      </c>
      <c r="Z329" s="117">
        <v>71.154063273112016</v>
      </c>
      <c r="AA329" s="117">
        <v>0</v>
      </c>
      <c r="AB329" s="117">
        <v>0.44175800828687178</v>
      </c>
      <c r="AC329" s="118">
        <v>178.1332803356662</v>
      </c>
      <c r="AD329" s="117">
        <v>2.1559537303767713</v>
      </c>
      <c r="AE329" s="117">
        <v>0</v>
      </c>
      <c r="AF329" s="117">
        <v>0</v>
      </c>
      <c r="AG329" s="117">
        <v>175.97732660528942</v>
      </c>
      <c r="AH329" s="117">
        <v>0</v>
      </c>
      <c r="AI329" s="120">
        <f t="shared" si="181"/>
        <v>1553.9377997467695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</row>
    <row r="330" spans="1:71" ht="15">
      <c r="A330" s="26" t="s">
        <v>25</v>
      </c>
      <c r="B330" s="39">
        <v>36.560262926443443</v>
      </c>
      <c r="C330" s="39">
        <v>2.1194717304629687</v>
      </c>
      <c r="D330" s="39">
        <v>4.4373081227028255</v>
      </c>
      <c r="E330" s="39">
        <v>533.11899937163912</v>
      </c>
      <c r="F330" s="411"/>
      <c r="G330" s="39">
        <v>26.039982155250101</v>
      </c>
      <c r="H330" s="40">
        <v>0</v>
      </c>
      <c r="I330" s="41">
        <f t="shared" si="179"/>
        <v>602.27602430649847</v>
      </c>
      <c r="K330" s="74" t="s">
        <v>25</v>
      </c>
      <c r="L330" s="87">
        <v>36.560262926443443</v>
      </c>
      <c r="M330" s="87">
        <v>2.1194717304629687</v>
      </c>
      <c r="N330" s="87">
        <v>4.4373081227028255</v>
      </c>
      <c r="O330" s="87">
        <v>533.11899937163912</v>
      </c>
      <c r="P330" s="87">
        <v>4.4305422110037327</v>
      </c>
      <c r="Q330" s="87">
        <v>26.039982155250101</v>
      </c>
      <c r="R330" s="88">
        <v>0</v>
      </c>
      <c r="S330" s="89">
        <f t="shared" si="180"/>
        <v>606.70656651750221</v>
      </c>
      <c r="U330" s="104" t="s">
        <v>25</v>
      </c>
      <c r="V330" s="121">
        <v>1.0589198843322136</v>
      </c>
      <c r="W330" s="121">
        <v>10.95325912766689</v>
      </c>
      <c r="X330" s="121">
        <v>26.039982155250101</v>
      </c>
      <c r="Y330" s="121">
        <v>2.1194717304629687</v>
      </c>
      <c r="Z330" s="121">
        <v>3.6685543512006979E-2</v>
      </c>
      <c r="AA330" s="121">
        <v>525.42083189094842</v>
      </c>
      <c r="AB330" s="121">
        <v>4.4305422110037327</v>
      </c>
      <c r="AC330" s="122">
        <v>36.646873974325878</v>
      </c>
      <c r="AD330" s="121">
        <v>24.548083914444337</v>
      </c>
      <c r="AE330" s="121">
        <v>7.698167480690727</v>
      </c>
      <c r="AF330" s="121">
        <v>0</v>
      </c>
      <c r="AG330" s="121">
        <v>4.4006225791908182</v>
      </c>
      <c r="AH330" s="121">
        <v>0</v>
      </c>
      <c r="AI330" s="123">
        <f t="shared" si="181"/>
        <v>606.70656651750221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</row>
    <row r="331" spans="1:71" ht="15">
      <c r="A331" s="27" t="s">
        <v>24</v>
      </c>
      <c r="B331" s="42">
        <v>46.999407012375727</v>
      </c>
      <c r="C331" s="42">
        <v>0</v>
      </c>
      <c r="D331" s="42">
        <v>0</v>
      </c>
      <c r="E331" s="42">
        <v>0</v>
      </c>
      <c r="F331" s="411"/>
      <c r="G331" s="42">
        <v>0</v>
      </c>
      <c r="H331" s="43">
        <v>0</v>
      </c>
      <c r="I331" s="38">
        <f t="shared" si="179"/>
        <v>46.999407012375727</v>
      </c>
      <c r="K331" s="75" t="s">
        <v>24</v>
      </c>
      <c r="L331" s="42">
        <v>46.999407012375727</v>
      </c>
      <c r="M331" s="42">
        <v>0</v>
      </c>
      <c r="N331" s="42">
        <v>0</v>
      </c>
      <c r="O331" s="42">
        <v>0</v>
      </c>
      <c r="P331" s="42">
        <v>0</v>
      </c>
      <c r="Q331" s="42">
        <v>0</v>
      </c>
      <c r="R331" s="85">
        <v>0</v>
      </c>
      <c r="S331" s="86">
        <f t="shared" si="180"/>
        <v>46.999407012375727</v>
      </c>
      <c r="U331" s="105" t="s">
        <v>24</v>
      </c>
      <c r="V331" s="117">
        <v>43.603453202703882</v>
      </c>
      <c r="W331" s="117">
        <v>0</v>
      </c>
      <c r="X331" s="117">
        <v>0</v>
      </c>
      <c r="Y331" s="117">
        <v>0</v>
      </c>
      <c r="Z331" s="117">
        <v>0</v>
      </c>
      <c r="AA331" s="117">
        <v>0</v>
      </c>
      <c r="AB331" s="117">
        <v>0</v>
      </c>
      <c r="AC331" s="118">
        <v>3.3959538096718442</v>
      </c>
      <c r="AD331" s="117">
        <v>3.3959538096718442</v>
      </c>
      <c r="AE331" s="117">
        <v>0</v>
      </c>
      <c r="AF331" s="117">
        <v>0</v>
      </c>
      <c r="AG331" s="117">
        <v>0</v>
      </c>
      <c r="AH331" s="117">
        <v>0</v>
      </c>
      <c r="AI331" s="120">
        <f t="shared" si="181"/>
        <v>46.999407012375727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</row>
    <row r="332" spans="1:71" ht="15">
      <c r="A332" s="26" t="s">
        <v>60</v>
      </c>
      <c r="B332" s="39">
        <v>0</v>
      </c>
      <c r="C332" s="39">
        <v>0.19004113834961339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179"/>
        <v>0.19004113834961339</v>
      </c>
      <c r="K332" s="74" t="s">
        <v>60</v>
      </c>
      <c r="L332" s="87">
        <v>0</v>
      </c>
      <c r="M332" s="87">
        <v>0.19004113834961339</v>
      </c>
      <c r="N332" s="87">
        <v>0</v>
      </c>
      <c r="O332" s="87">
        <v>0</v>
      </c>
      <c r="P332" s="87">
        <v>0</v>
      </c>
      <c r="Q332" s="87">
        <v>0</v>
      </c>
      <c r="R332" s="88">
        <v>0</v>
      </c>
      <c r="S332" s="89">
        <f t="shared" si="180"/>
        <v>0.19004113834961339</v>
      </c>
      <c r="U332" s="104" t="s">
        <v>60</v>
      </c>
      <c r="V332" s="121">
        <v>0</v>
      </c>
      <c r="W332" s="121">
        <v>0</v>
      </c>
      <c r="X332" s="121">
        <v>0</v>
      </c>
      <c r="Y332" s="121">
        <v>0.19004113834961339</v>
      </c>
      <c r="Z332" s="121">
        <v>0</v>
      </c>
      <c r="AA332" s="121">
        <v>0</v>
      </c>
      <c r="AB332" s="121">
        <v>0</v>
      </c>
      <c r="AC332" s="122">
        <v>0</v>
      </c>
      <c r="AD332" s="121">
        <v>0</v>
      </c>
      <c r="AE332" s="121">
        <v>0</v>
      </c>
      <c r="AF332" s="121">
        <v>0</v>
      </c>
      <c r="AG332" s="121">
        <v>0</v>
      </c>
      <c r="AH332" s="121">
        <v>0</v>
      </c>
      <c r="AI332" s="123">
        <f t="shared" si="181"/>
        <v>0.19004113834961339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</row>
    <row r="333" spans="1:71" ht="15">
      <c r="A333" s="27" t="s">
        <v>22</v>
      </c>
      <c r="B333" s="42">
        <v>0</v>
      </c>
      <c r="C333" s="42">
        <v>8.3293254656964084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179"/>
        <v>8.3293254656964084</v>
      </c>
      <c r="K333" s="75" t="s">
        <v>22</v>
      </c>
      <c r="L333" s="42">
        <v>0</v>
      </c>
      <c r="M333" s="42">
        <v>8.3293254656964084</v>
      </c>
      <c r="N333" s="42">
        <v>0</v>
      </c>
      <c r="O333" s="42">
        <v>0</v>
      </c>
      <c r="P333" s="42">
        <v>2.7348861233271324</v>
      </c>
      <c r="Q333" s="42">
        <v>0</v>
      </c>
      <c r="R333" s="85">
        <v>0</v>
      </c>
      <c r="S333" s="86">
        <f t="shared" si="180"/>
        <v>11.064211589023541</v>
      </c>
      <c r="U333" s="105" t="s">
        <v>22</v>
      </c>
      <c r="V333" s="117">
        <v>0</v>
      </c>
      <c r="W333" s="117">
        <v>0</v>
      </c>
      <c r="X333" s="117">
        <v>0</v>
      </c>
      <c r="Y333" s="117">
        <v>8.3293254656964084</v>
      </c>
      <c r="Z333" s="117">
        <v>0</v>
      </c>
      <c r="AA333" s="117">
        <v>0</v>
      </c>
      <c r="AB333" s="117">
        <v>2.7348861233271324</v>
      </c>
      <c r="AC333" s="118">
        <v>0</v>
      </c>
      <c r="AD333" s="117">
        <v>0</v>
      </c>
      <c r="AE333" s="117">
        <v>0</v>
      </c>
      <c r="AF333" s="117">
        <v>0</v>
      </c>
      <c r="AG333" s="117">
        <v>0</v>
      </c>
      <c r="AH333" s="117">
        <v>0</v>
      </c>
      <c r="AI333" s="120">
        <f t="shared" si="181"/>
        <v>11.064211589023541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</row>
    <row r="334" spans="1:71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179"/>
        <v>0</v>
      </c>
      <c r="K334" s="74" t="s">
        <v>21</v>
      </c>
      <c r="L334" s="87">
        <v>0</v>
      </c>
      <c r="M334" s="87">
        <v>0</v>
      </c>
      <c r="N334" s="87">
        <v>0</v>
      </c>
      <c r="O334" s="87">
        <v>0</v>
      </c>
      <c r="P334" s="87">
        <v>0</v>
      </c>
      <c r="Q334" s="87">
        <v>0</v>
      </c>
      <c r="R334" s="88">
        <v>0</v>
      </c>
      <c r="S334" s="89">
        <f t="shared" si="180"/>
        <v>0</v>
      </c>
      <c r="U334" s="104" t="s">
        <v>61</v>
      </c>
      <c r="V334" s="121">
        <v>0</v>
      </c>
      <c r="W334" s="121">
        <v>0</v>
      </c>
      <c r="X334" s="121">
        <v>0</v>
      </c>
      <c r="Y334" s="121">
        <v>0</v>
      </c>
      <c r="Z334" s="121">
        <v>0</v>
      </c>
      <c r="AA334" s="121">
        <v>0</v>
      </c>
      <c r="AB334" s="121">
        <v>0</v>
      </c>
      <c r="AC334" s="122">
        <v>0</v>
      </c>
      <c r="AD334" s="121">
        <v>0</v>
      </c>
      <c r="AE334" s="121">
        <v>0</v>
      </c>
      <c r="AF334" s="121">
        <v>0</v>
      </c>
      <c r="AG334" s="121">
        <v>0</v>
      </c>
      <c r="AH334" s="121">
        <v>0</v>
      </c>
      <c r="AI334" s="123">
        <f t="shared" si="181"/>
        <v>0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</row>
    <row r="335" spans="1:71" ht="15">
      <c r="A335" s="28" t="s">
        <v>64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179"/>
        <v>0</v>
      </c>
      <c r="K335" s="76" t="s">
        <v>64</v>
      </c>
      <c r="L335" s="42">
        <v>0</v>
      </c>
      <c r="M335" s="42">
        <v>0</v>
      </c>
      <c r="N335" s="42">
        <v>0</v>
      </c>
      <c r="O335" s="42">
        <v>0</v>
      </c>
      <c r="P335" s="42">
        <v>0</v>
      </c>
      <c r="Q335" s="42">
        <v>0</v>
      </c>
      <c r="R335" s="85">
        <v>0</v>
      </c>
      <c r="S335" s="86">
        <f t="shared" si="180"/>
        <v>0</v>
      </c>
      <c r="U335" s="106" t="s">
        <v>62</v>
      </c>
      <c r="V335" s="117">
        <v>0</v>
      </c>
      <c r="W335" s="117">
        <v>0</v>
      </c>
      <c r="X335" s="117">
        <v>0</v>
      </c>
      <c r="Y335" s="117">
        <v>0</v>
      </c>
      <c r="Z335" s="117">
        <v>0</v>
      </c>
      <c r="AA335" s="117">
        <v>0</v>
      </c>
      <c r="AB335" s="117">
        <v>0</v>
      </c>
      <c r="AC335" s="118">
        <v>0</v>
      </c>
      <c r="AD335" s="119">
        <v>0</v>
      </c>
      <c r="AE335" s="119">
        <v>0</v>
      </c>
      <c r="AF335" s="119">
        <v>0</v>
      </c>
      <c r="AG335" s="119">
        <v>0</v>
      </c>
      <c r="AH335" s="119">
        <v>0</v>
      </c>
      <c r="AI335" s="120">
        <f t="shared" si="181"/>
        <v>0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</row>
    <row r="336" spans="1:71">
      <c r="A336" s="56" t="s">
        <v>23</v>
      </c>
      <c r="B336" s="60">
        <v>0</v>
      </c>
      <c r="C336" s="60">
        <v>0</v>
      </c>
      <c r="D336" s="60">
        <v>0</v>
      </c>
      <c r="E336" s="60">
        <v>0</v>
      </c>
      <c r="F336" s="411"/>
      <c r="G336" s="60">
        <v>0</v>
      </c>
      <c r="H336" s="61">
        <v>0</v>
      </c>
      <c r="I336" s="62">
        <f t="shared" si="179"/>
        <v>0</v>
      </c>
      <c r="K336" s="77" t="s">
        <v>23</v>
      </c>
      <c r="L336" s="90">
        <v>0</v>
      </c>
      <c r="M336" s="90">
        <v>0</v>
      </c>
      <c r="N336" s="90">
        <v>0</v>
      </c>
      <c r="O336" s="90">
        <v>0</v>
      </c>
      <c r="P336" s="90">
        <v>0</v>
      </c>
      <c r="Q336" s="90">
        <v>0</v>
      </c>
      <c r="R336" s="91">
        <v>0</v>
      </c>
      <c r="S336" s="92">
        <f t="shared" si="180"/>
        <v>0</v>
      </c>
      <c r="U336" s="107" t="s">
        <v>66</v>
      </c>
      <c r="V336" s="124">
        <v>0</v>
      </c>
      <c r="W336" s="124">
        <v>0</v>
      </c>
      <c r="X336" s="124">
        <v>0</v>
      </c>
      <c r="Y336" s="124">
        <v>0</v>
      </c>
      <c r="Z336" s="124">
        <v>0</v>
      </c>
      <c r="AA336" s="124">
        <v>0</v>
      </c>
      <c r="AB336" s="124">
        <v>0</v>
      </c>
      <c r="AC336" s="124">
        <v>0</v>
      </c>
      <c r="AD336" s="124">
        <v>0</v>
      </c>
      <c r="AE336" s="124">
        <v>0</v>
      </c>
      <c r="AF336" s="124">
        <v>0</v>
      </c>
      <c r="AG336" s="124">
        <v>0</v>
      </c>
      <c r="AH336" s="125">
        <v>0</v>
      </c>
      <c r="AI336" s="126">
        <f t="shared" si="181"/>
        <v>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</row>
    <row r="337" spans="1:71">
      <c r="A337" s="57" t="s">
        <v>19</v>
      </c>
      <c r="B337" s="63">
        <v>0</v>
      </c>
      <c r="C337" s="63">
        <v>0</v>
      </c>
      <c r="D337" s="63">
        <v>0</v>
      </c>
      <c r="E337" s="63">
        <v>0</v>
      </c>
      <c r="F337" s="411"/>
      <c r="G337" s="63">
        <v>0</v>
      </c>
      <c r="H337" s="64">
        <v>0</v>
      </c>
      <c r="I337" s="65">
        <f t="shared" si="179"/>
        <v>0</v>
      </c>
      <c r="K337" s="78" t="s">
        <v>19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93">
        <v>0</v>
      </c>
      <c r="S337" s="94">
        <f t="shared" si="180"/>
        <v>0</v>
      </c>
      <c r="U337" s="108" t="s">
        <v>19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8">
        <v>0</v>
      </c>
      <c r="AE337" s="128">
        <v>0</v>
      </c>
      <c r="AF337" s="128">
        <v>0</v>
      </c>
      <c r="AG337" s="128">
        <v>0</v>
      </c>
      <c r="AH337" s="128">
        <v>0</v>
      </c>
      <c r="AI337" s="129">
        <f t="shared" si="181"/>
        <v>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</row>
    <row r="338" spans="1:71">
      <c r="A338" s="56" t="s">
        <v>20</v>
      </c>
      <c r="B338" s="60">
        <v>0</v>
      </c>
      <c r="C338" s="60">
        <v>0</v>
      </c>
      <c r="D338" s="60">
        <v>0</v>
      </c>
      <c r="E338" s="60">
        <v>0</v>
      </c>
      <c r="F338" s="411"/>
      <c r="G338" s="60">
        <v>0</v>
      </c>
      <c r="H338" s="61">
        <v>0</v>
      </c>
      <c r="I338" s="62">
        <f t="shared" si="179"/>
        <v>0</v>
      </c>
      <c r="K338" s="77" t="s">
        <v>20</v>
      </c>
      <c r="L338" s="90">
        <v>0</v>
      </c>
      <c r="M338" s="90">
        <v>0</v>
      </c>
      <c r="N338" s="90">
        <v>0</v>
      </c>
      <c r="O338" s="90">
        <v>0</v>
      </c>
      <c r="P338" s="90">
        <v>0</v>
      </c>
      <c r="Q338" s="90">
        <v>0</v>
      </c>
      <c r="R338" s="91">
        <v>0</v>
      </c>
      <c r="S338" s="92">
        <f t="shared" si="180"/>
        <v>0</v>
      </c>
      <c r="U338" s="107" t="s">
        <v>20</v>
      </c>
      <c r="V338" s="124">
        <v>0</v>
      </c>
      <c r="W338" s="124">
        <v>0</v>
      </c>
      <c r="X338" s="124">
        <v>0</v>
      </c>
      <c r="Y338" s="124">
        <v>0</v>
      </c>
      <c r="Z338" s="124">
        <v>0</v>
      </c>
      <c r="AA338" s="124">
        <v>0</v>
      </c>
      <c r="AB338" s="124">
        <v>0</v>
      </c>
      <c r="AC338" s="124">
        <v>0</v>
      </c>
      <c r="AD338" s="124">
        <v>0</v>
      </c>
      <c r="AE338" s="124">
        <v>0</v>
      </c>
      <c r="AF338" s="124">
        <v>0</v>
      </c>
      <c r="AG338" s="124">
        <v>0</v>
      </c>
      <c r="AH338" s="125">
        <v>0</v>
      </c>
      <c r="AI338" s="126">
        <f t="shared" si="181"/>
        <v>0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</row>
    <row r="339" spans="1:71" ht="15" thickBot="1">
      <c r="A339" s="58" t="s">
        <v>11</v>
      </c>
      <c r="B339" s="52">
        <v>0</v>
      </c>
      <c r="C339" s="52">
        <v>0</v>
      </c>
      <c r="D339" s="52">
        <v>0</v>
      </c>
      <c r="E339" s="52">
        <v>0</v>
      </c>
      <c r="F339" s="412"/>
      <c r="G339" s="52">
        <v>0</v>
      </c>
      <c r="H339" s="66">
        <v>0</v>
      </c>
      <c r="I339" s="67">
        <f t="shared" si="179"/>
        <v>0</v>
      </c>
      <c r="K339" s="79" t="s">
        <v>11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95">
        <v>0</v>
      </c>
      <c r="S339" s="96">
        <f t="shared" si="180"/>
        <v>0</v>
      </c>
      <c r="U339" s="108" t="s">
        <v>11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8">
        <v>0</v>
      </c>
      <c r="AE339" s="128">
        <v>0</v>
      </c>
      <c r="AF339" s="128">
        <v>0</v>
      </c>
      <c r="AG339" s="128">
        <v>0</v>
      </c>
      <c r="AH339" s="128">
        <v>0</v>
      </c>
      <c r="AI339" s="129">
        <f t="shared" si="181"/>
        <v>0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</row>
    <row r="340" spans="1:71" ht="15">
      <c r="A340" s="33" t="s">
        <v>26</v>
      </c>
      <c r="B340" s="68">
        <f>SUM(B319:B335)</f>
        <v>216.30257423107383</v>
      </c>
      <c r="C340" s="68">
        <f t="shared" ref="C340:I340" si="182">SUM(C319:C335)</f>
        <v>1221.7242751426272</v>
      </c>
      <c r="D340" s="68">
        <f t="shared" si="182"/>
        <v>260.08098610278716</v>
      </c>
      <c r="E340" s="68">
        <f t="shared" si="182"/>
        <v>537.40546055647042</v>
      </c>
      <c r="F340" s="68">
        <f t="shared" si="182"/>
        <v>0</v>
      </c>
      <c r="G340" s="68">
        <f t="shared" si="182"/>
        <v>26.039982155250101</v>
      </c>
      <c r="H340" s="69">
        <f t="shared" si="182"/>
        <v>0</v>
      </c>
      <c r="I340" s="38">
        <f t="shared" si="182"/>
        <v>2261.5532781882084</v>
      </c>
      <c r="K340" s="80" t="s">
        <v>26</v>
      </c>
      <c r="L340" s="68">
        <f>SUM(L319:L335)</f>
        <v>216.30257423107383</v>
      </c>
      <c r="M340" s="68">
        <f t="shared" ref="M340:S340" si="183">SUM(M319:M335)</f>
        <v>1221.7242751426272</v>
      </c>
      <c r="N340" s="68">
        <f t="shared" si="183"/>
        <v>260.08098610278716</v>
      </c>
      <c r="O340" s="68">
        <f t="shared" si="183"/>
        <v>537.40546055647042</v>
      </c>
      <c r="P340" s="68">
        <f t="shared" si="183"/>
        <v>98.419979131251807</v>
      </c>
      <c r="Q340" s="68">
        <f t="shared" si="183"/>
        <v>26.039982155250101</v>
      </c>
      <c r="R340" s="69">
        <f t="shared" si="183"/>
        <v>0</v>
      </c>
      <c r="S340" s="97">
        <f t="shared" si="183"/>
        <v>2359.9732573194606</v>
      </c>
      <c r="T340" s="1" t="str">
        <f>IF(ABS(S340-AI340)&gt;0.01,S340-AI340,"")</f>
        <v/>
      </c>
      <c r="U340" s="109" t="s">
        <v>63</v>
      </c>
      <c r="V340" s="130">
        <f>SUM(V319:V335)</f>
        <v>173.86996902333135</v>
      </c>
      <c r="W340" s="130">
        <f t="shared" ref="W340:AH340" si="184">SUM(W319:W335)</f>
        <v>12.325141583196949</v>
      </c>
      <c r="X340" s="130">
        <f t="shared" si="184"/>
        <v>26.039982155250101</v>
      </c>
      <c r="Y340" s="130">
        <f t="shared" si="184"/>
        <v>1221.7242751426272</v>
      </c>
      <c r="Z340" s="130">
        <f t="shared" si="184"/>
        <v>79.685565680033008</v>
      </c>
      <c r="AA340" s="130">
        <f t="shared" si="184"/>
        <v>529.70729307577972</v>
      </c>
      <c r="AB340" s="130">
        <f t="shared" si="184"/>
        <v>98.419979131251807</v>
      </c>
      <c r="AC340" s="130">
        <f t="shared" si="184"/>
        <v>218.20105152799044</v>
      </c>
      <c r="AD340" s="131">
        <f t="shared" si="184"/>
        <v>30.107463624545538</v>
      </c>
      <c r="AE340" s="131">
        <f t="shared" si="184"/>
        <v>7.698167480690727</v>
      </c>
      <c r="AF340" s="131">
        <f t="shared" si="184"/>
        <v>0</v>
      </c>
      <c r="AG340" s="131">
        <f t="shared" si="184"/>
        <v>180.39542042275417</v>
      </c>
      <c r="AH340" s="131">
        <f t="shared" si="184"/>
        <v>0</v>
      </c>
      <c r="AI340" s="132">
        <f>SUM(V340:AC340)</f>
        <v>2359.9732573194606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</row>
    <row r="341" spans="1:71" s="9" customFormat="1" ht="15" thickBot="1">
      <c r="A341" s="30" t="s">
        <v>88</v>
      </c>
      <c r="B341" s="47">
        <f>IF($I340=0,"-",B340/$I340)</f>
        <v>9.5643368793133052E-2</v>
      </c>
      <c r="C341" s="47">
        <f t="shared" ref="C341:H341" si="185">IF($I340=0,"-",C340/$I340)</f>
        <v>0.54021467764022058</v>
      </c>
      <c r="D341" s="47">
        <f t="shared" si="185"/>
        <v>0.11500104313754884</v>
      </c>
      <c r="E341" s="47">
        <f t="shared" si="185"/>
        <v>0.23762670804156358</v>
      </c>
      <c r="F341" s="47">
        <f t="shared" si="185"/>
        <v>0</v>
      </c>
      <c r="G341" s="47">
        <f t="shared" si="185"/>
        <v>1.1514202387534039E-2</v>
      </c>
      <c r="H341" s="70">
        <f t="shared" si="185"/>
        <v>0</v>
      </c>
      <c r="I341" s="48">
        <f>SUM(B341:H341)</f>
        <v>1.0000000000000002</v>
      </c>
      <c r="J341" s="5"/>
      <c r="K341" s="81" t="s">
        <v>88</v>
      </c>
      <c r="L341" s="98">
        <f>IF($S340=0,"-",L340/$S340)</f>
        <v>9.1654671746898439E-2</v>
      </c>
      <c r="M341" s="98">
        <f t="shared" ref="M341:R341" si="186">IF($S340=0,"-",M340/$S340)</f>
        <v>0.51768564383238136</v>
      </c>
      <c r="N341" s="98">
        <f t="shared" si="186"/>
        <v>0.11020505647517216</v>
      </c>
      <c r="O341" s="98">
        <f t="shared" si="186"/>
        <v>0.22771675860720311</v>
      </c>
      <c r="P341" s="98">
        <f t="shared" si="186"/>
        <v>4.1703853561052905E-2</v>
      </c>
      <c r="Q341" s="98">
        <f t="shared" si="186"/>
        <v>1.1034015777291992E-2</v>
      </c>
      <c r="R341" s="99">
        <f t="shared" si="186"/>
        <v>0</v>
      </c>
      <c r="S341" s="100">
        <f>SUM(L341:R341)</f>
        <v>1</v>
      </c>
      <c r="T341" s="1"/>
      <c r="U341" s="110" t="s">
        <v>88</v>
      </c>
      <c r="V341" s="133">
        <f>+V340/$AI340</f>
        <v>7.36745505416527E-2</v>
      </c>
      <c r="W341" s="133">
        <f t="shared" ref="W341:AH341" si="187">+W340/$AI340</f>
        <v>5.2225768003813199E-3</v>
      </c>
      <c r="X341" s="133">
        <f t="shared" si="187"/>
        <v>1.1034015777291992E-2</v>
      </c>
      <c r="Y341" s="133">
        <f t="shared" si="187"/>
        <v>0.51768564383238136</v>
      </c>
      <c r="Z341" s="133">
        <f t="shared" si="187"/>
        <v>3.3765452821504699E-2</v>
      </c>
      <c r="AA341" s="133">
        <f t="shared" si="187"/>
        <v>0.22445478627051885</v>
      </c>
      <c r="AB341" s="133">
        <f t="shared" si="187"/>
        <v>4.1703853561052905E-2</v>
      </c>
      <c r="AC341" s="133">
        <f t="shared" si="187"/>
        <v>9.2459120395216157E-2</v>
      </c>
      <c r="AD341" s="133">
        <f t="shared" si="187"/>
        <v>1.2757544404864417E-2</v>
      </c>
      <c r="AE341" s="133">
        <f t="shared" si="187"/>
        <v>3.2619723366842609E-3</v>
      </c>
      <c r="AF341" s="133">
        <f t="shared" si="187"/>
        <v>0</v>
      </c>
      <c r="AG341" s="133">
        <f t="shared" si="187"/>
        <v>7.6439603653667476E-2</v>
      </c>
      <c r="AH341" s="133">
        <f t="shared" si="187"/>
        <v>0</v>
      </c>
      <c r="AI341" s="134">
        <f>SUM(V341:AC341)</f>
        <v>1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</row>
    <row r="342" spans="1:71" ht="15" thickBot="1">
      <c r="A342" s="31"/>
      <c r="B342" s="31"/>
      <c r="C342" s="31"/>
      <c r="D342" s="31"/>
      <c r="E342" s="31"/>
      <c r="F342" s="31"/>
      <c r="G342" s="31"/>
      <c r="H342" s="31"/>
      <c r="I342" s="31"/>
      <c r="K342" s="31"/>
      <c r="L342" s="31"/>
      <c r="M342" s="31"/>
      <c r="N342" s="31"/>
      <c r="O342" s="31"/>
      <c r="P342" s="31"/>
      <c r="Q342" s="31"/>
      <c r="R342" s="31"/>
      <c r="S342" s="31"/>
      <c r="U342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</row>
    <row r="343" spans="1:71" ht="30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  <c r="K343" s="415" t="s">
        <v>40</v>
      </c>
      <c r="L343" s="83" t="s">
        <v>0</v>
      </c>
      <c r="M343" s="83" t="s">
        <v>1</v>
      </c>
      <c r="N343" s="83" t="s">
        <v>2</v>
      </c>
      <c r="O343" s="83" t="s">
        <v>3</v>
      </c>
      <c r="P343" s="83" t="s">
        <v>27</v>
      </c>
      <c r="Q343" s="83" t="s">
        <v>4</v>
      </c>
      <c r="R343" s="83" t="s">
        <v>5</v>
      </c>
      <c r="S343" s="84" t="s">
        <v>6</v>
      </c>
      <c r="U343" s="417" t="s">
        <v>40</v>
      </c>
      <c r="V343" s="114" t="s">
        <v>74</v>
      </c>
      <c r="W343" s="114" t="s">
        <v>75</v>
      </c>
      <c r="X343" s="114" t="s">
        <v>4</v>
      </c>
      <c r="Y343" s="114" t="s">
        <v>1</v>
      </c>
      <c r="Z343" s="114" t="s">
        <v>2</v>
      </c>
      <c r="AA343" s="114" t="s">
        <v>3</v>
      </c>
      <c r="AB343" s="114" t="s">
        <v>55</v>
      </c>
      <c r="AC343" s="114" t="s">
        <v>68</v>
      </c>
      <c r="AD343" s="115" t="s">
        <v>76</v>
      </c>
      <c r="AE343" s="115" t="s">
        <v>83</v>
      </c>
      <c r="AF343" s="115" t="s">
        <v>77</v>
      </c>
      <c r="AG343" s="115" t="s">
        <v>84</v>
      </c>
      <c r="AH343" s="115" t="s">
        <v>85</v>
      </c>
      <c r="AI343" s="116" t="s">
        <v>63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</row>
    <row r="344" spans="1:71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  <c r="K344" s="416" t="s">
        <v>40</v>
      </c>
      <c r="L344" s="389" t="s">
        <v>69</v>
      </c>
      <c r="M344" s="390"/>
      <c r="N344" s="390"/>
      <c r="O344" s="390"/>
      <c r="P344" s="390"/>
      <c r="Q344" s="390"/>
      <c r="R344" s="390"/>
      <c r="S344" s="391"/>
      <c r="U344" s="418" t="s">
        <v>40</v>
      </c>
      <c r="V344" s="413" t="s">
        <v>69</v>
      </c>
      <c r="W344" s="413"/>
      <c r="X344" s="413"/>
      <c r="Y344" s="413"/>
      <c r="Z344" s="413"/>
      <c r="AA344" s="413"/>
      <c r="AB344" s="413"/>
      <c r="AC344" s="413"/>
      <c r="AD344" s="413"/>
      <c r="AE344" s="413"/>
      <c r="AF344" s="413"/>
      <c r="AG344" s="413"/>
      <c r="AH344" s="413"/>
      <c r="AI344" s="41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</row>
    <row r="345" spans="1:71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  <c r="K345" s="82" t="s">
        <v>7</v>
      </c>
      <c r="L345" s="36">
        <v>0</v>
      </c>
      <c r="M345" s="36">
        <v>0</v>
      </c>
      <c r="N345" s="36">
        <v>0</v>
      </c>
      <c r="O345" s="36">
        <v>0</v>
      </c>
      <c r="P345" s="36">
        <v>0</v>
      </c>
      <c r="Q345" s="36">
        <v>0</v>
      </c>
      <c r="R345" s="101">
        <v>0</v>
      </c>
      <c r="S345" s="102">
        <f>SUM(L345:R345)</f>
        <v>0</v>
      </c>
      <c r="U345" s="103" t="s">
        <v>7</v>
      </c>
      <c r="V345" s="117">
        <v>0</v>
      </c>
      <c r="W345" s="117">
        <v>0</v>
      </c>
      <c r="X345" s="117">
        <v>0</v>
      </c>
      <c r="Y345" s="117">
        <v>0</v>
      </c>
      <c r="Z345" s="117">
        <v>0</v>
      </c>
      <c r="AA345" s="117">
        <v>0</v>
      </c>
      <c r="AB345" s="117">
        <v>0</v>
      </c>
      <c r="AC345" s="118">
        <v>0</v>
      </c>
      <c r="AD345" s="119">
        <v>0</v>
      </c>
      <c r="AE345" s="119">
        <v>0</v>
      </c>
      <c r="AF345" s="119">
        <v>0</v>
      </c>
      <c r="AG345" s="119">
        <v>0</v>
      </c>
      <c r="AH345" s="119">
        <v>0</v>
      </c>
      <c r="AI345" s="120">
        <f>SUM(V345:AC345)</f>
        <v>0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</row>
    <row r="346" spans="1:71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5" si="188">SUM(B346:H346)</f>
        <v>0</v>
      </c>
      <c r="K346" s="74" t="s">
        <v>8</v>
      </c>
      <c r="L346" s="87">
        <v>0</v>
      </c>
      <c r="M346" s="87">
        <v>0</v>
      </c>
      <c r="N346" s="87">
        <v>0</v>
      </c>
      <c r="O346" s="87">
        <v>0</v>
      </c>
      <c r="P346" s="87">
        <v>0</v>
      </c>
      <c r="Q346" s="87">
        <v>0</v>
      </c>
      <c r="R346" s="88">
        <v>0</v>
      </c>
      <c r="S346" s="89">
        <f t="shared" ref="S346:S365" si="189">SUM(L346:R346)</f>
        <v>0</v>
      </c>
      <c r="U346" s="104" t="s">
        <v>8</v>
      </c>
      <c r="V346" s="121">
        <v>0</v>
      </c>
      <c r="W346" s="121">
        <v>0</v>
      </c>
      <c r="X346" s="121">
        <v>0</v>
      </c>
      <c r="Y346" s="121">
        <v>0</v>
      </c>
      <c r="Z346" s="121">
        <v>0</v>
      </c>
      <c r="AA346" s="121">
        <v>0</v>
      </c>
      <c r="AB346" s="121">
        <v>0</v>
      </c>
      <c r="AC346" s="122">
        <v>0</v>
      </c>
      <c r="AD346" s="121">
        <v>0</v>
      </c>
      <c r="AE346" s="121">
        <v>0</v>
      </c>
      <c r="AF346" s="121">
        <v>0</v>
      </c>
      <c r="AG346" s="121">
        <v>0</v>
      </c>
      <c r="AH346" s="121">
        <v>0</v>
      </c>
      <c r="AI346" s="123">
        <f t="shared" ref="AI346:AI365" si="190">SUM(V346:AC346)</f>
        <v>0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</row>
    <row r="347" spans="1:71" ht="15" customHeight="1">
      <c r="A347" s="27" t="s">
        <v>10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188"/>
        <v>0</v>
      </c>
      <c r="K347" s="75" t="s">
        <v>10</v>
      </c>
      <c r="L347" s="42">
        <v>0</v>
      </c>
      <c r="M347" s="42">
        <v>0</v>
      </c>
      <c r="N347" s="42">
        <v>0</v>
      </c>
      <c r="O347" s="42">
        <v>0</v>
      </c>
      <c r="P347" s="42">
        <v>0</v>
      </c>
      <c r="Q347" s="42">
        <v>0</v>
      </c>
      <c r="R347" s="85">
        <v>0</v>
      </c>
      <c r="S347" s="86">
        <f t="shared" si="189"/>
        <v>0</v>
      </c>
      <c r="U347" s="105" t="s">
        <v>10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v>0</v>
      </c>
      <c r="AB347" s="117">
        <v>0</v>
      </c>
      <c r="AC347" s="118">
        <v>0</v>
      </c>
      <c r="AD347" s="119">
        <v>0</v>
      </c>
      <c r="AE347" s="119">
        <v>0</v>
      </c>
      <c r="AF347" s="119">
        <v>0</v>
      </c>
      <c r="AG347" s="119">
        <v>0</v>
      </c>
      <c r="AH347" s="119">
        <v>0</v>
      </c>
      <c r="AI347" s="120">
        <f t="shared" si="190"/>
        <v>0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</row>
    <row r="348" spans="1:71" ht="15" customHeight="1">
      <c r="A348" s="26" t="s">
        <v>56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188"/>
        <v>0</v>
      </c>
      <c r="K348" s="74" t="s">
        <v>56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s="87">
        <v>0</v>
      </c>
      <c r="R348" s="88">
        <v>0</v>
      </c>
      <c r="S348" s="89">
        <f t="shared" si="189"/>
        <v>0</v>
      </c>
      <c r="U348" s="104" t="s">
        <v>56</v>
      </c>
      <c r="V348" s="121">
        <v>0</v>
      </c>
      <c r="W348" s="121">
        <v>0</v>
      </c>
      <c r="X348" s="121">
        <v>0</v>
      </c>
      <c r="Y348" s="121">
        <v>0</v>
      </c>
      <c r="Z348" s="121">
        <v>0</v>
      </c>
      <c r="AA348" s="121">
        <v>0</v>
      </c>
      <c r="AB348" s="121">
        <v>0</v>
      </c>
      <c r="AC348" s="122">
        <v>0</v>
      </c>
      <c r="AD348" s="121">
        <v>0</v>
      </c>
      <c r="AE348" s="121">
        <v>0</v>
      </c>
      <c r="AF348" s="121">
        <v>0</v>
      </c>
      <c r="AG348" s="121">
        <v>0</v>
      </c>
      <c r="AH348" s="121">
        <v>0</v>
      </c>
      <c r="AI348" s="123">
        <f t="shared" si="190"/>
        <v>0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</row>
    <row r="349" spans="1:71" ht="15">
      <c r="A349" s="27" t="s">
        <v>16</v>
      </c>
      <c r="B349" s="42">
        <v>0.37849916144855789</v>
      </c>
      <c r="C349" s="42">
        <v>0</v>
      </c>
      <c r="D349" s="42">
        <v>0.34550034288960113</v>
      </c>
      <c r="E349" s="42">
        <v>0</v>
      </c>
      <c r="F349" s="411"/>
      <c r="G349" s="42">
        <v>0</v>
      </c>
      <c r="H349" s="43">
        <v>0</v>
      </c>
      <c r="I349" s="38">
        <f t="shared" si="188"/>
        <v>0.72399950433815907</v>
      </c>
      <c r="K349" s="75" t="s">
        <v>16</v>
      </c>
      <c r="L349" s="42">
        <v>0.37849916144855789</v>
      </c>
      <c r="M349" s="42">
        <v>0</v>
      </c>
      <c r="N349" s="42">
        <v>0.34550034288960113</v>
      </c>
      <c r="O349" s="42">
        <v>0</v>
      </c>
      <c r="P349" s="42">
        <v>0</v>
      </c>
      <c r="Q349" s="42">
        <v>0</v>
      </c>
      <c r="R349" s="85">
        <v>0</v>
      </c>
      <c r="S349" s="86">
        <f t="shared" si="189"/>
        <v>0.72399950433815907</v>
      </c>
      <c r="U349" s="105" t="s">
        <v>16</v>
      </c>
      <c r="V349" s="117">
        <v>0.37849916144855789</v>
      </c>
      <c r="W349" s="117">
        <v>0</v>
      </c>
      <c r="X349" s="117">
        <v>0</v>
      </c>
      <c r="Y349" s="117">
        <v>0</v>
      </c>
      <c r="Z349" s="117">
        <v>0.30362151344843735</v>
      </c>
      <c r="AA349" s="117">
        <v>0</v>
      </c>
      <c r="AB349" s="117">
        <v>0</v>
      </c>
      <c r="AC349" s="118">
        <v>4.1878829441163772E-2</v>
      </c>
      <c r="AD349" s="119">
        <v>0</v>
      </c>
      <c r="AE349" s="119">
        <v>0</v>
      </c>
      <c r="AF349" s="119">
        <v>0</v>
      </c>
      <c r="AG349" s="119">
        <v>4.1878829441163772E-2</v>
      </c>
      <c r="AH349" s="119">
        <v>0</v>
      </c>
      <c r="AI349" s="120">
        <f t="shared" si="190"/>
        <v>0.72399950433815896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</row>
    <row r="350" spans="1:71" ht="15">
      <c r="A350" s="26" t="s">
        <v>70</v>
      </c>
      <c r="B350" s="39">
        <v>7.1326093201382523</v>
      </c>
      <c r="C350" s="39">
        <v>0</v>
      </c>
      <c r="D350" s="39">
        <v>1.3916833388775758E-2</v>
      </c>
      <c r="E350" s="39">
        <v>0</v>
      </c>
      <c r="F350" s="411"/>
      <c r="G350" s="39">
        <v>0</v>
      </c>
      <c r="H350" s="40">
        <v>0</v>
      </c>
      <c r="I350" s="41">
        <f t="shared" si="188"/>
        <v>7.1465261535270281</v>
      </c>
      <c r="K350" s="74" t="s">
        <v>70</v>
      </c>
      <c r="L350" s="87">
        <v>7.1326093201382523</v>
      </c>
      <c r="M350" s="87">
        <v>0</v>
      </c>
      <c r="N350" s="87">
        <v>1.3916833388775758E-2</v>
      </c>
      <c r="O350" s="87">
        <v>0</v>
      </c>
      <c r="P350" s="87">
        <v>0</v>
      </c>
      <c r="Q350" s="87">
        <v>0</v>
      </c>
      <c r="R350" s="88">
        <v>0</v>
      </c>
      <c r="S350" s="89">
        <f t="shared" si="189"/>
        <v>7.1465261535270281</v>
      </c>
      <c r="U350" s="104" t="s">
        <v>57</v>
      </c>
      <c r="V350" s="121">
        <v>7.1326093201382523</v>
      </c>
      <c r="W350" s="121">
        <v>0</v>
      </c>
      <c r="X350" s="121">
        <v>0</v>
      </c>
      <c r="Y350" s="121">
        <v>0</v>
      </c>
      <c r="Z350" s="121">
        <v>0</v>
      </c>
      <c r="AA350" s="121">
        <v>0</v>
      </c>
      <c r="AB350" s="121">
        <v>0</v>
      </c>
      <c r="AC350" s="122">
        <v>1.3916833388775758E-2</v>
      </c>
      <c r="AD350" s="121">
        <v>0</v>
      </c>
      <c r="AE350" s="121">
        <v>0</v>
      </c>
      <c r="AF350" s="121">
        <v>0</v>
      </c>
      <c r="AG350" s="121">
        <v>1.3916833388775758E-2</v>
      </c>
      <c r="AH350" s="121">
        <v>0</v>
      </c>
      <c r="AI350" s="123">
        <f t="shared" si="190"/>
        <v>7.1465261535270281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</row>
    <row r="351" spans="1:71" ht="15">
      <c r="A351" s="27" t="s">
        <v>58</v>
      </c>
      <c r="B351" s="42">
        <v>0</v>
      </c>
      <c r="C351" s="42">
        <v>0</v>
      </c>
      <c r="D351" s="42">
        <v>1.3350200445080631</v>
      </c>
      <c r="E351" s="42">
        <v>0</v>
      </c>
      <c r="F351" s="411"/>
      <c r="G351" s="42">
        <v>0</v>
      </c>
      <c r="H351" s="43">
        <v>0</v>
      </c>
      <c r="I351" s="38">
        <f t="shared" si="188"/>
        <v>1.3350200445080631</v>
      </c>
      <c r="K351" s="75" t="s">
        <v>58</v>
      </c>
      <c r="L351" s="42">
        <v>0</v>
      </c>
      <c r="M351" s="42">
        <v>0</v>
      </c>
      <c r="N351" s="42">
        <v>1.3350200445080631</v>
      </c>
      <c r="O351" s="42">
        <v>0</v>
      </c>
      <c r="P351" s="42">
        <v>77.453352174439516</v>
      </c>
      <c r="Q351" s="42">
        <v>0</v>
      </c>
      <c r="R351" s="85">
        <v>0</v>
      </c>
      <c r="S351" s="86">
        <f t="shared" si="189"/>
        <v>78.788372218947586</v>
      </c>
      <c r="U351" s="105" t="s">
        <v>58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v>77.453352174439516</v>
      </c>
      <c r="AC351" s="118">
        <v>1.3350200445080631</v>
      </c>
      <c r="AD351" s="117">
        <v>0</v>
      </c>
      <c r="AE351" s="117">
        <v>0</v>
      </c>
      <c r="AF351" s="117">
        <v>0</v>
      </c>
      <c r="AG351" s="117">
        <v>1.3350200445080631</v>
      </c>
      <c r="AH351" s="117">
        <v>0</v>
      </c>
      <c r="AI351" s="120">
        <f t="shared" si="190"/>
        <v>78.788372218947586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</row>
    <row r="352" spans="1:71" ht="15">
      <c r="A352" s="26" t="s">
        <v>12</v>
      </c>
      <c r="B352" s="39">
        <v>0</v>
      </c>
      <c r="C352" s="39">
        <v>0</v>
      </c>
      <c r="D352" s="39">
        <v>0</v>
      </c>
      <c r="E352" s="39">
        <v>0</v>
      </c>
      <c r="F352" s="411"/>
      <c r="G352" s="39">
        <v>0</v>
      </c>
      <c r="H352" s="40">
        <v>0</v>
      </c>
      <c r="I352" s="41">
        <f t="shared" si="188"/>
        <v>0</v>
      </c>
      <c r="K352" s="74" t="s">
        <v>12</v>
      </c>
      <c r="L352" s="87">
        <v>0</v>
      </c>
      <c r="M352" s="87">
        <v>0</v>
      </c>
      <c r="N352" s="87">
        <v>0</v>
      </c>
      <c r="O352" s="87">
        <v>0</v>
      </c>
      <c r="P352" s="87">
        <v>2.9702615483787431</v>
      </c>
      <c r="Q352" s="87">
        <v>0</v>
      </c>
      <c r="R352" s="88">
        <v>0</v>
      </c>
      <c r="S352" s="89">
        <f t="shared" si="189"/>
        <v>2.9702615483787431</v>
      </c>
      <c r="U352" s="104" t="s">
        <v>12</v>
      </c>
      <c r="V352" s="121">
        <v>0</v>
      </c>
      <c r="W352" s="121">
        <v>0</v>
      </c>
      <c r="X352" s="121">
        <v>0</v>
      </c>
      <c r="Y352" s="121">
        <v>0</v>
      </c>
      <c r="Z352" s="121">
        <v>0</v>
      </c>
      <c r="AA352" s="121">
        <v>0</v>
      </c>
      <c r="AB352" s="121">
        <v>2.9702615483787431</v>
      </c>
      <c r="AC352" s="122">
        <v>0</v>
      </c>
      <c r="AD352" s="121">
        <v>0</v>
      </c>
      <c r="AE352" s="121">
        <v>0</v>
      </c>
      <c r="AF352" s="121">
        <v>0</v>
      </c>
      <c r="AG352" s="121">
        <v>0</v>
      </c>
      <c r="AH352" s="121">
        <v>0</v>
      </c>
      <c r="AI352" s="123">
        <f t="shared" si="190"/>
        <v>2.9702615483787431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</row>
    <row r="353" spans="1:71" ht="15">
      <c r="A353" s="27" t="s">
        <v>59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188"/>
        <v>0</v>
      </c>
      <c r="K353" s="75" t="s">
        <v>59</v>
      </c>
      <c r="L353" s="42">
        <v>0</v>
      </c>
      <c r="M353" s="42">
        <v>0</v>
      </c>
      <c r="N353" s="42">
        <v>0</v>
      </c>
      <c r="O353" s="42">
        <v>0</v>
      </c>
      <c r="P353" s="42">
        <v>0</v>
      </c>
      <c r="Q353" s="42">
        <v>0</v>
      </c>
      <c r="R353" s="85">
        <v>0</v>
      </c>
      <c r="S353" s="86">
        <f t="shared" si="189"/>
        <v>0</v>
      </c>
      <c r="U353" s="105" t="s">
        <v>59</v>
      </c>
      <c r="V353" s="117">
        <v>0</v>
      </c>
      <c r="W353" s="117">
        <v>0</v>
      </c>
      <c r="X353" s="117">
        <v>0</v>
      </c>
      <c r="Y353" s="117">
        <v>0</v>
      </c>
      <c r="Z353" s="117">
        <v>0</v>
      </c>
      <c r="AA353" s="117">
        <v>0</v>
      </c>
      <c r="AB353" s="117">
        <v>0</v>
      </c>
      <c r="AC353" s="118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20">
        <f t="shared" si="190"/>
        <v>0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</row>
    <row r="354" spans="1:71" ht="15">
      <c r="A354" s="26" t="s">
        <v>17</v>
      </c>
      <c r="B354" s="39">
        <v>0</v>
      </c>
      <c r="C354" s="39">
        <v>0.33023676872857355</v>
      </c>
      <c r="D354" s="39">
        <v>0</v>
      </c>
      <c r="E354" s="39">
        <v>0</v>
      </c>
      <c r="F354" s="411"/>
      <c r="G354" s="39">
        <v>0</v>
      </c>
      <c r="H354" s="40">
        <v>0</v>
      </c>
      <c r="I354" s="41">
        <f t="shared" si="188"/>
        <v>0.33023676872857355</v>
      </c>
      <c r="K354" s="74" t="s">
        <v>17</v>
      </c>
      <c r="L354" s="87">
        <v>0</v>
      </c>
      <c r="M354" s="87">
        <v>0.33023676872857355</v>
      </c>
      <c r="N354" s="87">
        <v>0</v>
      </c>
      <c r="O354" s="87">
        <v>0</v>
      </c>
      <c r="P354" s="87">
        <v>1.8137375133943725E-3</v>
      </c>
      <c r="Q354" s="87">
        <v>0</v>
      </c>
      <c r="R354" s="88">
        <v>0</v>
      </c>
      <c r="S354" s="89">
        <f t="shared" si="189"/>
        <v>0.33205050624196791</v>
      </c>
      <c r="U354" s="104" t="s">
        <v>17</v>
      </c>
      <c r="V354" s="121">
        <v>0</v>
      </c>
      <c r="W354" s="121">
        <v>0</v>
      </c>
      <c r="X354" s="121">
        <v>0</v>
      </c>
      <c r="Y354" s="121">
        <v>0.33023676872857355</v>
      </c>
      <c r="Z354" s="121">
        <v>0</v>
      </c>
      <c r="AA354" s="121">
        <v>0</v>
      </c>
      <c r="AB354" s="121">
        <v>1.8137375133943725E-3</v>
      </c>
      <c r="AC354" s="122">
        <v>0</v>
      </c>
      <c r="AD354" s="121">
        <v>0</v>
      </c>
      <c r="AE354" s="121">
        <v>0</v>
      </c>
      <c r="AF354" s="121">
        <v>0</v>
      </c>
      <c r="AG354" s="121">
        <v>0</v>
      </c>
      <c r="AH354" s="121">
        <v>0</v>
      </c>
      <c r="AI354" s="123">
        <f t="shared" si="190"/>
        <v>0.33205050624196791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</row>
    <row r="355" spans="1:71" ht="15">
      <c r="A355" s="27" t="s">
        <v>139</v>
      </c>
      <c r="B355" s="42">
        <v>0.22555071559880002</v>
      </c>
      <c r="C355" s="42">
        <v>7.8263923932310311</v>
      </c>
      <c r="D355" s="42">
        <v>0</v>
      </c>
      <c r="E355" s="42">
        <v>0</v>
      </c>
      <c r="F355" s="411"/>
      <c r="G355" s="42">
        <v>0</v>
      </c>
      <c r="H355" s="43">
        <v>0</v>
      </c>
      <c r="I355" s="38">
        <f t="shared" si="188"/>
        <v>8.0519431088298319</v>
      </c>
      <c r="K355" s="75" t="s">
        <v>139</v>
      </c>
      <c r="L355" s="42">
        <v>0.22555071559880002</v>
      </c>
      <c r="M355" s="42">
        <v>7.8263923932310311</v>
      </c>
      <c r="N355" s="42">
        <v>0</v>
      </c>
      <c r="O355" s="42">
        <v>0</v>
      </c>
      <c r="P355" s="42">
        <v>0</v>
      </c>
      <c r="Q355" s="42">
        <v>0</v>
      </c>
      <c r="R355" s="85">
        <v>0</v>
      </c>
      <c r="S355" s="86">
        <f t="shared" si="189"/>
        <v>8.0519431088298319</v>
      </c>
      <c r="U355" s="105" t="s">
        <v>139</v>
      </c>
      <c r="V355" s="117">
        <v>0.22555071559880002</v>
      </c>
      <c r="W355" s="117">
        <v>0</v>
      </c>
      <c r="X355" s="117">
        <v>0</v>
      </c>
      <c r="Y355" s="117">
        <v>7.8263923932310311</v>
      </c>
      <c r="Z355" s="117">
        <v>0</v>
      </c>
      <c r="AA355" s="117">
        <v>0</v>
      </c>
      <c r="AB355" s="117">
        <v>0</v>
      </c>
      <c r="AC355" s="118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20">
        <f t="shared" si="190"/>
        <v>8.0519431088298319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</row>
    <row r="356" spans="1:71" ht="15">
      <c r="A356" s="26" t="s">
        <v>25</v>
      </c>
      <c r="B356" s="39">
        <v>0.47300306055233166</v>
      </c>
      <c r="C356" s="39">
        <v>0</v>
      </c>
      <c r="D356" s="39">
        <v>3.5705534129961727</v>
      </c>
      <c r="E356" s="39">
        <v>54.339515330216322</v>
      </c>
      <c r="F356" s="411"/>
      <c r="G356" s="39">
        <v>1.5482793122962661</v>
      </c>
      <c r="H356" s="40">
        <v>0</v>
      </c>
      <c r="I356" s="41">
        <f t="shared" si="188"/>
        <v>59.931351116061094</v>
      </c>
      <c r="K356" s="74" t="s">
        <v>25</v>
      </c>
      <c r="L356" s="87">
        <v>0.47300306055233166</v>
      </c>
      <c r="M356" s="87">
        <v>0</v>
      </c>
      <c r="N356" s="87">
        <v>3.5705534129961727</v>
      </c>
      <c r="O356" s="87">
        <v>54.339515330216322</v>
      </c>
      <c r="P356" s="87">
        <v>6.26307559775717E-2</v>
      </c>
      <c r="Q356" s="87">
        <v>1.5482793122962661</v>
      </c>
      <c r="R356" s="88">
        <v>0</v>
      </c>
      <c r="S356" s="89">
        <f t="shared" si="189"/>
        <v>59.993981872038667</v>
      </c>
      <c r="U356" s="104" t="s">
        <v>25</v>
      </c>
      <c r="V356" s="121">
        <v>3.3433380986943803E-2</v>
      </c>
      <c r="W356" s="121">
        <v>7.4873013541568403E-2</v>
      </c>
      <c r="X356" s="121">
        <v>1.5482793122962661</v>
      </c>
      <c r="Y356" s="121">
        <v>0</v>
      </c>
      <c r="Z356" s="121">
        <v>3.5065338393890459</v>
      </c>
      <c r="AA356" s="121">
        <v>54.320284373102247</v>
      </c>
      <c r="AB356" s="121">
        <v>6.26307559775717E-2</v>
      </c>
      <c r="AC356" s="122">
        <v>0.44794719674502453</v>
      </c>
      <c r="AD356" s="121">
        <v>0.36469666602381945</v>
      </c>
      <c r="AE356" s="121">
        <v>1.923095711407851E-2</v>
      </c>
      <c r="AF356" s="121">
        <v>0</v>
      </c>
      <c r="AG356" s="121">
        <v>6.4019573607126609E-2</v>
      </c>
      <c r="AH356" s="121">
        <v>0</v>
      </c>
      <c r="AI356" s="123">
        <f t="shared" si="190"/>
        <v>59.993981872038674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</row>
    <row r="357" spans="1:71" ht="15">
      <c r="A357" s="27" t="s">
        <v>24</v>
      </c>
      <c r="B357" s="42">
        <v>2.4791615136579197</v>
      </c>
      <c r="C357" s="42">
        <v>0</v>
      </c>
      <c r="D357" s="42">
        <v>9.3346950909408815</v>
      </c>
      <c r="E357" s="42">
        <v>0</v>
      </c>
      <c r="F357" s="411"/>
      <c r="G357" s="42">
        <v>0</v>
      </c>
      <c r="H357" s="43">
        <v>0</v>
      </c>
      <c r="I357" s="38">
        <f t="shared" si="188"/>
        <v>11.813856604598801</v>
      </c>
      <c r="K357" s="75" t="s">
        <v>24</v>
      </c>
      <c r="L357" s="42">
        <v>2.4791615136579197</v>
      </c>
      <c r="M357" s="42">
        <v>0</v>
      </c>
      <c r="N357" s="42">
        <v>9.3346950909408815</v>
      </c>
      <c r="O357" s="42">
        <v>0</v>
      </c>
      <c r="P357" s="42">
        <v>0</v>
      </c>
      <c r="Q357" s="42">
        <v>0</v>
      </c>
      <c r="R357" s="85">
        <v>0</v>
      </c>
      <c r="S357" s="86">
        <f t="shared" si="189"/>
        <v>11.813856604598801</v>
      </c>
      <c r="U357" s="105" t="s">
        <v>24</v>
      </c>
      <c r="V357" s="117">
        <v>2.4791615136579197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8">
        <v>9.3346950909408815</v>
      </c>
      <c r="AD357" s="117">
        <v>0</v>
      </c>
      <c r="AE357" s="117">
        <v>0</v>
      </c>
      <c r="AF357" s="117">
        <v>0</v>
      </c>
      <c r="AG357" s="117">
        <v>9.3346950909408815</v>
      </c>
      <c r="AH357" s="117">
        <v>0</v>
      </c>
      <c r="AI357" s="120">
        <f t="shared" si="190"/>
        <v>11.813856604598801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</row>
    <row r="358" spans="1:71" ht="15">
      <c r="A358" s="26" t="s">
        <v>60</v>
      </c>
      <c r="B358" s="39">
        <v>1.3006640338440167</v>
      </c>
      <c r="C358" s="39">
        <v>2.2057652945086677</v>
      </c>
      <c r="D358" s="39">
        <v>4.0226722696206698</v>
      </c>
      <c r="E358" s="39">
        <v>0</v>
      </c>
      <c r="F358" s="411"/>
      <c r="G358" s="39">
        <v>0</v>
      </c>
      <c r="H358" s="40">
        <v>0</v>
      </c>
      <c r="I358" s="41">
        <f t="shared" si="188"/>
        <v>7.5291015979733542</v>
      </c>
      <c r="K358" s="74" t="s">
        <v>60</v>
      </c>
      <c r="L358" s="87">
        <v>1.3006640338440167</v>
      </c>
      <c r="M358" s="87">
        <v>2.2057652945086677</v>
      </c>
      <c r="N358" s="87">
        <v>4.0226722696206698</v>
      </c>
      <c r="O358" s="87">
        <v>0</v>
      </c>
      <c r="P358" s="87">
        <v>0</v>
      </c>
      <c r="Q358" s="87">
        <v>0</v>
      </c>
      <c r="R358" s="88">
        <v>0</v>
      </c>
      <c r="S358" s="89">
        <f t="shared" si="189"/>
        <v>7.5291015979733542</v>
      </c>
      <c r="U358" s="104" t="s">
        <v>60</v>
      </c>
      <c r="V358" s="121">
        <v>1.3006640338440167</v>
      </c>
      <c r="W358" s="121">
        <v>0</v>
      </c>
      <c r="X358" s="121">
        <v>0</v>
      </c>
      <c r="Y358" s="121">
        <v>2.2057652945086677</v>
      </c>
      <c r="Z358" s="121">
        <v>4.0226722696206698</v>
      </c>
      <c r="AA358" s="121">
        <v>0</v>
      </c>
      <c r="AB358" s="121">
        <v>0</v>
      </c>
      <c r="AC358" s="122">
        <v>0</v>
      </c>
      <c r="AD358" s="121">
        <v>0</v>
      </c>
      <c r="AE358" s="121">
        <v>0</v>
      </c>
      <c r="AF358" s="121">
        <v>0</v>
      </c>
      <c r="AG358" s="121">
        <v>0</v>
      </c>
      <c r="AH358" s="121">
        <v>0</v>
      </c>
      <c r="AI358" s="123">
        <f t="shared" si="190"/>
        <v>7.5291015979733542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</row>
    <row r="359" spans="1:71" ht="15">
      <c r="A359" s="27" t="s">
        <v>22</v>
      </c>
      <c r="B359" s="42">
        <v>1.3350077318720224</v>
      </c>
      <c r="C359" s="42">
        <v>62.471986127103875</v>
      </c>
      <c r="D359" s="42">
        <v>27.61316541998945</v>
      </c>
      <c r="E359" s="42">
        <v>0</v>
      </c>
      <c r="F359" s="411"/>
      <c r="G359" s="42">
        <v>0</v>
      </c>
      <c r="H359" s="43">
        <v>0</v>
      </c>
      <c r="I359" s="38">
        <f t="shared" si="188"/>
        <v>91.420159278965343</v>
      </c>
      <c r="K359" s="75" t="s">
        <v>22</v>
      </c>
      <c r="L359" s="42">
        <v>1.3350077318720224</v>
      </c>
      <c r="M359" s="42">
        <v>62.471986127103875</v>
      </c>
      <c r="N359" s="42">
        <v>27.61316541998945</v>
      </c>
      <c r="O359" s="42">
        <v>0</v>
      </c>
      <c r="P359" s="42">
        <v>3.1803837847546697</v>
      </c>
      <c r="Q359" s="42">
        <v>0</v>
      </c>
      <c r="R359" s="85">
        <v>0</v>
      </c>
      <c r="S359" s="86">
        <f t="shared" si="189"/>
        <v>94.600543063720011</v>
      </c>
      <c r="U359" s="105" t="s">
        <v>22</v>
      </c>
      <c r="V359" s="117">
        <v>1.3350077318720224</v>
      </c>
      <c r="W359" s="117">
        <v>0</v>
      </c>
      <c r="X359" s="117">
        <v>0</v>
      </c>
      <c r="Y359" s="117">
        <v>62.471986127103875</v>
      </c>
      <c r="Z359" s="117">
        <v>8.4224506863400581</v>
      </c>
      <c r="AA359" s="117">
        <v>0</v>
      </c>
      <c r="AB359" s="117">
        <v>3.1803837847546697</v>
      </c>
      <c r="AC359" s="118">
        <v>19.19071473364939</v>
      </c>
      <c r="AD359" s="117">
        <v>0</v>
      </c>
      <c r="AE359" s="117">
        <v>0</v>
      </c>
      <c r="AF359" s="117">
        <v>0</v>
      </c>
      <c r="AG359" s="117">
        <v>19.19071473364939</v>
      </c>
      <c r="AH359" s="117">
        <v>0</v>
      </c>
      <c r="AI359" s="120">
        <f t="shared" si="190"/>
        <v>94.600543063720011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</row>
    <row r="360" spans="1:71" ht="15">
      <c r="A360" s="26" t="s">
        <v>21</v>
      </c>
      <c r="B360" s="39">
        <v>0</v>
      </c>
      <c r="C360" s="39">
        <v>0</v>
      </c>
      <c r="D360" s="39">
        <v>0</v>
      </c>
      <c r="E360" s="39">
        <v>0</v>
      </c>
      <c r="F360" s="411"/>
      <c r="G360" s="39">
        <v>0</v>
      </c>
      <c r="H360" s="40">
        <v>0</v>
      </c>
      <c r="I360" s="41">
        <f t="shared" si="188"/>
        <v>0</v>
      </c>
      <c r="K360" s="74" t="s">
        <v>21</v>
      </c>
      <c r="L360" s="87">
        <v>0</v>
      </c>
      <c r="M360" s="87">
        <v>0</v>
      </c>
      <c r="N360" s="87">
        <v>0</v>
      </c>
      <c r="O360" s="87">
        <v>0</v>
      </c>
      <c r="P360" s="87">
        <v>0</v>
      </c>
      <c r="Q360" s="87">
        <v>0</v>
      </c>
      <c r="R360" s="88">
        <v>0</v>
      </c>
      <c r="S360" s="89">
        <f t="shared" si="189"/>
        <v>0</v>
      </c>
      <c r="U360" s="104" t="s">
        <v>61</v>
      </c>
      <c r="V360" s="121">
        <v>0</v>
      </c>
      <c r="W360" s="121">
        <v>0</v>
      </c>
      <c r="X360" s="121">
        <v>0</v>
      </c>
      <c r="Y360" s="121">
        <v>0</v>
      </c>
      <c r="Z360" s="121">
        <v>0</v>
      </c>
      <c r="AA360" s="121">
        <v>0</v>
      </c>
      <c r="AB360" s="121">
        <v>0</v>
      </c>
      <c r="AC360" s="122">
        <v>0</v>
      </c>
      <c r="AD360" s="121">
        <v>0</v>
      </c>
      <c r="AE360" s="121">
        <v>0</v>
      </c>
      <c r="AF360" s="121">
        <v>0</v>
      </c>
      <c r="AG360" s="121">
        <v>0</v>
      </c>
      <c r="AH360" s="121">
        <v>0</v>
      </c>
      <c r="AI360" s="123">
        <f t="shared" si="190"/>
        <v>0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</row>
    <row r="361" spans="1:71" ht="15">
      <c r="A361" s="28" t="s">
        <v>64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188"/>
        <v>0</v>
      </c>
      <c r="K361" s="76" t="s">
        <v>64</v>
      </c>
      <c r="L361" s="42">
        <v>0</v>
      </c>
      <c r="M361" s="42">
        <v>0</v>
      </c>
      <c r="N361" s="42">
        <v>0</v>
      </c>
      <c r="O361" s="42">
        <v>0</v>
      </c>
      <c r="P361" s="42">
        <v>0</v>
      </c>
      <c r="Q361" s="42">
        <v>0</v>
      </c>
      <c r="R361" s="85">
        <v>0</v>
      </c>
      <c r="S361" s="86">
        <f t="shared" si="189"/>
        <v>0</v>
      </c>
      <c r="U361" s="106" t="s">
        <v>62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8">
        <v>0</v>
      </c>
      <c r="AD361" s="119">
        <v>0</v>
      </c>
      <c r="AE361" s="119">
        <v>0</v>
      </c>
      <c r="AF361" s="119">
        <v>0</v>
      </c>
      <c r="AG361" s="119">
        <v>0</v>
      </c>
      <c r="AH361" s="119">
        <v>0</v>
      </c>
      <c r="AI361" s="120">
        <f t="shared" si="190"/>
        <v>0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</row>
    <row r="362" spans="1:71">
      <c r="A362" s="56" t="s">
        <v>23</v>
      </c>
      <c r="B362" s="60">
        <v>0</v>
      </c>
      <c r="C362" s="60">
        <v>0</v>
      </c>
      <c r="D362" s="60">
        <v>0</v>
      </c>
      <c r="E362" s="60">
        <v>0</v>
      </c>
      <c r="F362" s="411"/>
      <c r="G362" s="60">
        <v>0</v>
      </c>
      <c r="H362" s="61">
        <v>0</v>
      </c>
      <c r="I362" s="62">
        <f t="shared" si="188"/>
        <v>0</v>
      </c>
      <c r="K362" s="77" t="s">
        <v>23</v>
      </c>
      <c r="L362" s="90">
        <v>0</v>
      </c>
      <c r="M362" s="90">
        <v>0</v>
      </c>
      <c r="N362" s="90">
        <v>0</v>
      </c>
      <c r="O362" s="90">
        <v>0</v>
      </c>
      <c r="P362" s="90">
        <v>0</v>
      </c>
      <c r="Q362" s="90">
        <v>0</v>
      </c>
      <c r="R362" s="91">
        <v>0</v>
      </c>
      <c r="S362" s="92">
        <f t="shared" si="189"/>
        <v>0</v>
      </c>
      <c r="U362" s="107" t="s">
        <v>66</v>
      </c>
      <c r="V362" s="124">
        <v>0</v>
      </c>
      <c r="W362" s="124">
        <v>0</v>
      </c>
      <c r="X362" s="124">
        <v>0</v>
      </c>
      <c r="Y362" s="124">
        <v>0</v>
      </c>
      <c r="Z362" s="124">
        <v>0</v>
      </c>
      <c r="AA362" s="124">
        <v>0</v>
      </c>
      <c r="AB362" s="124">
        <v>0</v>
      </c>
      <c r="AC362" s="124">
        <v>0</v>
      </c>
      <c r="AD362" s="124">
        <v>0</v>
      </c>
      <c r="AE362" s="124">
        <v>0</v>
      </c>
      <c r="AF362" s="124">
        <v>0</v>
      </c>
      <c r="AG362" s="124">
        <v>0</v>
      </c>
      <c r="AH362" s="125">
        <v>0</v>
      </c>
      <c r="AI362" s="126">
        <f t="shared" si="190"/>
        <v>0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</row>
    <row r="363" spans="1:71">
      <c r="A363" s="57" t="s">
        <v>19</v>
      </c>
      <c r="B363" s="63">
        <v>0</v>
      </c>
      <c r="C363" s="63">
        <v>0</v>
      </c>
      <c r="D363" s="63">
        <v>0</v>
      </c>
      <c r="E363" s="63">
        <v>0</v>
      </c>
      <c r="F363" s="411"/>
      <c r="G363" s="63">
        <v>0</v>
      </c>
      <c r="H363" s="64">
        <v>0</v>
      </c>
      <c r="I363" s="65">
        <f t="shared" si="188"/>
        <v>0</v>
      </c>
      <c r="K363" s="78" t="s">
        <v>19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93">
        <v>0</v>
      </c>
      <c r="S363" s="94">
        <f t="shared" si="189"/>
        <v>0</v>
      </c>
      <c r="U363" s="108" t="s">
        <v>19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8">
        <v>0</v>
      </c>
      <c r="AE363" s="128">
        <v>0</v>
      </c>
      <c r="AF363" s="128">
        <v>0</v>
      </c>
      <c r="AG363" s="128">
        <v>0</v>
      </c>
      <c r="AH363" s="128">
        <v>0</v>
      </c>
      <c r="AI363" s="129">
        <f t="shared" si="190"/>
        <v>0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</row>
    <row r="364" spans="1:71">
      <c r="A364" s="56" t="s">
        <v>20</v>
      </c>
      <c r="B364" s="60">
        <v>0</v>
      </c>
      <c r="C364" s="60">
        <v>0</v>
      </c>
      <c r="D364" s="60">
        <v>0</v>
      </c>
      <c r="E364" s="60">
        <v>0</v>
      </c>
      <c r="F364" s="411"/>
      <c r="G364" s="60">
        <v>0</v>
      </c>
      <c r="H364" s="61">
        <v>0</v>
      </c>
      <c r="I364" s="62">
        <f t="shared" si="188"/>
        <v>0</v>
      </c>
      <c r="K364" s="77" t="s">
        <v>20</v>
      </c>
      <c r="L364" s="90">
        <v>0</v>
      </c>
      <c r="M364" s="90">
        <v>0</v>
      </c>
      <c r="N364" s="90">
        <v>0</v>
      </c>
      <c r="O364" s="90">
        <v>0</v>
      </c>
      <c r="P364" s="90">
        <v>0</v>
      </c>
      <c r="Q364" s="90">
        <v>0</v>
      </c>
      <c r="R364" s="91">
        <v>0</v>
      </c>
      <c r="S364" s="92">
        <f t="shared" si="189"/>
        <v>0</v>
      </c>
      <c r="U364" s="107" t="s">
        <v>20</v>
      </c>
      <c r="V364" s="124">
        <v>0</v>
      </c>
      <c r="W364" s="124">
        <v>0</v>
      </c>
      <c r="X364" s="124">
        <v>0</v>
      </c>
      <c r="Y364" s="124">
        <v>0</v>
      </c>
      <c r="Z364" s="124">
        <v>0</v>
      </c>
      <c r="AA364" s="124">
        <v>0</v>
      </c>
      <c r="AB364" s="124">
        <v>0</v>
      </c>
      <c r="AC364" s="124">
        <v>0</v>
      </c>
      <c r="AD364" s="124">
        <v>0</v>
      </c>
      <c r="AE364" s="124">
        <v>0</v>
      </c>
      <c r="AF364" s="124">
        <v>0</v>
      </c>
      <c r="AG364" s="124">
        <v>0</v>
      </c>
      <c r="AH364" s="125">
        <v>0</v>
      </c>
      <c r="AI364" s="126">
        <f t="shared" si="190"/>
        <v>0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</row>
    <row r="365" spans="1:71" ht="15" thickBot="1">
      <c r="A365" s="58" t="s">
        <v>11</v>
      </c>
      <c r="B365" s="52">
        <v>0</v>
      </c>
      <c r="C365" s="52">
        <v>0</v>
      </c>
      <c r="D365" s="52">
        <v>0</v>
      </c>
      <c r="E365" s="52">
        <v>0</v>
      </c>
      <c r="F365" s="412"/>
      <c r="G365" s="52">
        <v>0</v>
      </c>
      <c r="H365" s="66">
        <v>0</v>
      </c>
      <c r="I365" s="67">
        <f t="shared" si="188"/>
        <v>0</v>
      </c>
      <c r="K365" s="79" t="s">
        <v>11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95">
        <v>0</v>
      </c>
      <c r="S365" s="96">
        <f t="shared" si="189"/>
        <v>0</v>
      </c>
      <c r="U365" s="108" t="s">
        <v>11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8">
        <v>0</v>
      </c>
      <c r="AE365" s="128">
        <v>0</v>
      </c>
      <c r="AF365" s="128">
        <v>0</v>
      </c>
      <c r="AG365" s="128">
        <v>0</v>
      </c>
      <c r="AH365" s="128">
        <v>0</v>
      </c>
      <c r="AI365" s="129">
        <f t="shared" si="190"/>
        <v>0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</row>
    <row r="366" spans="1:71" ht="15">
      <c r="A366" s="33" t="s">
        <v>26</v>
      </c>
      <c r="B366" s="68">
        <f>SUM(B345:B361)</f>
        <v>13.3244955371119</v>
      </c>
      <c r="C366" s="68">
        <f t="shared" ref="C366:I366" si="191">SUM(C345:C361)</f>
        <v>72.834380583572141</v>
      </c>
      <c r="D366" s="68">
        <f t="shared" si="191"/>
        <v>46.235523414333613</v>
      </c>
      <c r="E366" s="68">
        <f t="shared" si="191"/>
        <v>54.339515330216322</v>
      </c>
      <c r="F366" s="68">
        <f t="shared" si="191"/>
        <v>0</v>
      </c>
      <c r="G366" s="68">
        <f t="shared" si="191"/>
        <v>1.5482793122962661</v>
      </c>
      <c r="H366" s="69">
        <f t="shared" si="191"/>
        <v>0</v>
      </c>
      <c r="I366" s="38">
        <f t="shared" si="191"/>
        <v>188.28219417753024</v>
      </c>
      <c r="K366" s="80" t="s">
        <v>26</v>
      </c>
      <c r="L366" s="68">
        <f>SUM(L345:L361)</f>
        <v>13.3244955371119</v>
      </c>
      <c r="M366" s="68">
        <f t="shared" ref="M366:S366" si="192">SUM(M345:M361)</f>
        <v>72.834380583572141</v>
      </c>
      <c r="N366" s="68">
        <f t="shared" si="192"/>
        <v>46.235523414333613</v>
      </c>
      <c r="O366" s="68">
        <f t="shared" si="192"/>
        <v>54.339515330216322</v>
      </c>
      <c r="P366" s="68">
        <f t="shared" si="192"/>
        <v>83.66844200106388</v>
      </c>
      <c r="Q366" s="68">
        <f t="shared" si="192"/>
        <v>1.5482793122962661</v>
      </c>
      <c r="R366" s="69">
        <f t="shared" si="192"/>
        <v>0</v>
      </c>
      <c r="S366" s="97">
        <f t="shared" si="192"/>
        <v>271.95063617859415</v>
      </c>
      <c r="T366" s="1" t="str">
        <f>IF(ABS(S366-AI366)&gt;0.01,S366-AI366,"")</f>
        <v/>
      </c>
      <c r="U366" s="109" t="s">
        <v>63</v>
      </c>
      <c r="V366" s="130">
        <f>SUM(V345:V361)</f>
        <v>12.884925857546513</v>
      </c>
      <c r="W366" s="130">
        <f t="shared" ref="W366:AH366" si="193">SUM(W345:W361)</f>
        <v>7.4873013541568403E-2</v>
      </c>
      <c r="X366" s="130">
        <f t="shared" si="193"/>
        <v>1.5482793122962661</v>
      </c>
      <c r="Y366" s="130">
        <f t="shared" si="193"/>
        <v>72.834380583572141</v>
      </c>
      <c r="Z366" s="130">
        <f t="shared" si="193"/>
        <v>16.255278308798211</v>
      </c>
      <c r="AA366" s="130">
        <f t="shared" si="193"/>
        <v>54.320284373102247</v>
      </c>
      <c r="AB366" s="130">
        <f t="shared" si="193"/>
        <v>83.66844200106388</v>
      </c>
      <c r="AC366" s="130">
        <f t="shared" si="193"/>
        <v>30.364172728673299</v>
      </c>
      <c r="AD366" s="131">
        <f t="shared" si="193"/>
        <v>0.36469666602381945</v>
      </c>
      <c r="AE366" s="131">
        <f t="shared" si="193"/>
        <v>1.923095711407851E-2</v>
      </c>
      <c r="AF366" s="131">
        <f t="shared" si="193"/>
        <v>0</v>
      </c>
      <c r="AG366" s="131">
        <f t="shared" si="193"/>
        <v>29.980245105535403</v>
      </c>
      <c r="AH366" s="131">
        <f t="shared" si="193"/>
        <v>0</v>
      </c>
      <c r="AI366" s="132">
        <f>SUM(V366:AC366)</f>
        <v>271.9506361785941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</row>
    <row r="367" spans="1:71" s="9" customFormat="1" ht="15" thickBot="1">
      <c r="A367" s="30" t="s">
        <v>88</v>
      </c>
      <c r="B367" s="47">
        <f>IF($I366=0,"-",B366/$I366)</f>
        <v>7.0768750042015688E-2</v>
      </c>
      <c r="C367" s="47">
        <f t="shared" ref="C367:H367" si="194">IF($I366=0,"-",C366/$I366)</f>
        <v>0.38683626405424726</v>
      </c>
      <c r="D367" s="47">
        <f t="shared" si="194"/>
        <v>0.24556503399752391</v>
      </c>
      <c r="E367" s="47">
        <f t="shared" si="194"/>
        <v>0.28860676692018944</v>
      </c>
      <c r="F367" s="47">
        <f t="shared" si="194"/>
        <v>0</v>
      </c>
      <c r="G367" s="47">
        <f t="shared" si="194"/>
        <v>8.2231849860237034E-3</v>
      </c>
      <c r="H367" s="70">
        <f t="shared" si="194"/>
        <v>0</v>
      </c>
      <c r="I367" s="48">
        <f>SUM(B367:H367)</f>
        <v>1</v>
      </c>
      <c r="J367" s="5"/>
      <c r="K367" s="81" t="s">
        <v>88</v>
      </c>
      <c r="L367" s="98">
        <f>IF($S366=0,"-",L366/$S366)</f>
        <v>4.8996007968010416E-2</v>
      </c>
      <c r="M367" s="98">
        <f t="shared" ref="M367:R367" si="195">IF($S366=0,"-",M366/$S366)</f>
        <v>0.26782206361797473</v>
      </c>
      <c r="N367" s="98">
        <f t="shared" si="195"/>
        <v>0.17001439696566856</v>
      </c>
      <c r="O367" s="98">
        <f t="shared" si="195"/>
        <v>0.19981389304245176</v>
      </c>
      <c r="P367" s="98">
        <f t="shared" si="195"/>
        <v>0.30766040181688536</v>
      </c>
      <c r="Q367" s="98">
        <f t="shared" si="195"/>
        <v>5.6932365890090706E-3</v>
      </c>
      <c r="R367" s="99">
        <f t="shared" si="195"/>
        <v>0</v>
      </c>
      <c r="S367" s="100">
        <f>SUM(L367:R367)</f>
        <v>0.99999999999999989</v>
      </c>
      <c r="T367" s="1"/>
      <c r="U367" s="110" t="s">
        <v>88</v>
      </c>
      <c r="V367" s="133">
        <f>+V366/$AI366</f>
        <v>4.7379649625400352E-2</v>
      </c>
      <c r="W367" s="133">
        <f t="shared" ref="W367:AH367" si="196">+W366/$AI366</f>
        <v>2.753183981978191E-4</v>
      </c>
      <c r="X367" s="133">
        <f t="shared" si="196"/>
        <v>5.6932365890090715E-3</v>
      </c>
      <c r="Y367" s="133">
        <f t="shared" si="196"/>
        <v>0.26782206361797478</v>
      </c>
      <c r="Z367" s="133">
        <f t="shared" si="196"/>
        <v>5.9772900469051024E-2</v>
      </c>
      <c r="AA367" s="133">
        <f t="shared" si="196"/>
        <v>0.19974317816057358</v>
      </c>
      <c r="AB367" s="133">
        <f t="shared" si="196"/>
        <v>0.30766040181688542</v>
      </c>
      <c r="AC367" s="133">
        <f t="shared" si="196"/>
        <v>0.11165325132290806</v>
      </c>
      <c r="AD367" s="133">
        <f t="shared" si="196"/>
        <v>1.3410399444122559E-3</v>
      </c>
      <c r="AE367" s="133">
        <f t="shared" si="196"/>
        <v>7.0714881878228999E-5</v>
      </c>
      <c r="AF367" s="133">
        <f t="shared" si="196"/>
        <v>0</v>
      </c>
      <c r="AG367" s="133">
        <f t="shared" si="196"/>
        <v>0.11024149649661757</v>
      </c>
      <c r="AH367" s="133">
        <f t="shared" si="196"/>
        <v>0</v>
      </c>
      <c r="AI367" s="134">
        <f>SUM(V367:AC367)</f>
        <v>1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</row>
    <row r="368" spans="1:71" ht="15" thickBot="1">
      <c r="A368" s="31"/>
      <c r="B368" s="31"/>
      <c r="C368" s="31"/>
      <c r="D368" s="31"/>
      <c r="E368" s="31"/>
      <c r="F368" s="31"/>
      <c r="G368" s="31"/>
      <c r="H368" s="31"/>
      <c r="I368" s="31"/>
      <c r="K368" s="31"/>
      <c r="L368" s="31"/>
      <c r="M368" s="31"/>
      <c r="N368" s="31"/>
      <c r="O368" s="31"/>
      <c r="P368" s="31"/>
      <c r="Q368" s="31"/>
      <c r="R368" s="31"/>
      <c r="S368" s="31"/>
      <c r="U368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</row>
    <row r="369" spans="1:71" ht="30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  <c r="K369" s="415" t="s">
        <v>41</v>
      </c>
      <c r="L369" s="83" t="s">
        <v>0</v>
      </c>
      <c r="M369" s="83" t="s">
        <v>1</v>
      </c>
      <c r="N369" s="83" t="s">
        <v>2</v>
      </c>
      <c r="O369" s="83" t="s">
        <v>3</v>
      </c>
      <c r="P369" s="83" t="s">
        <v>27</v>
      </c>
      <c r="Q369" s="83" t="s">
        <v>4</v>
      </c>
      <c r="R369" s="83" t="s">
        <v>5</v>
      </c>
      <c r="S369" s="84" t="s">
        <v>6</v>
      </c>
      <c r="U369" s="417" t="s">
        <v>41</v>
      </c>
      <c r="V369" s="114" t="s">
        <v>74</v>
      </c>
      <c r="W369" s="114" t="s">
        <v>75</v>
      </c>
      <c r="X369" s="114" t="s">
        <v>4</v>
      </c>
      <c r="Y369" s="114" t="s">
        <v>1</v>
      </c>
      <c r="Z369" s="114" t="s">
        <v>2</v>
      </c>
      <c r="AA369" s="114" t="s">
        <v>3</v>
      </c>
      <c r="AB369" s="114" t="s">
        <v>55</v>
      </c>
      <c r="AC369" s="114" t="s">
        <v>68</v>
      </c>
      <c r="AD369" s="115" t="s">
        <v>76</v>
      </c>
      <c r="AE369" s="115" t="s">
        <v>83</v>
      </c>
      <c r="AF369" s="115" t="s">
        <v>77</v>
      </c>
      <c r="AG369" s="115" t="s">
        <v>84</v>
      </c>
      <c r="AH369" s="115" t="s">
        <v>85</v>
      </c>
      <c r="AI369" s="116" t="s">
        <v>63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</row>
    <row r="370" spans="1:71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  <c r="K370" s="416" t="s">
        <v>41</v>
      </c>
      <c r="L370" s="389" t="s">
        <v>69</v>
      </c>
      <c r="M370" s="390"/>
      <c r="N370" s="390"/>
      <c r="O370" s="390"/>
      <c r="P370" s="390"/>
      <c r="Q370" s="390"/>
      <c r="R370" s="390"/>
      <c r="S370" s="391"/>
      <c r="U370" s="418" t="s">
        <v>41</v>
      </c>
      <c r="V370" s="413" t="s">
        <v>69</v>
      </c>
      <c r="W370" s="413"/>
      <c r="X370" s="413"/>
      <c r="Y370" s="413"/>
      <c r="Z370" s="413"/>
      <c r="AA370" s="413"/>
      <c r="AB370" s="413"/>
      <c r="AC370" s="413"/>
      <c r="AD370" s="413"/>
      <c r="AE370" s="413"/>
      <c r="AF370" s="413"/>
      <c r="AG370" s="413"/>
      <c r="AH370" s="413"/>
      <c r="AI370" s="414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</row>
    <row r="371" spans="1:71" ht="15">
      <c r="A371" s="25" t="s">
        <v>7</v>
      </c>
      <c r="B371" s="36">
        <v>0</v>
      </c>
      <c r="C371" s="36">
        <v>0</v>
      </c>
      <c r="D371" s="36">
        <v>0</v>
      </c>
      <c r="E371" s="36">
        <v>0</v>
      </c>
      <c r="F371" s="410"/>
      <c r="G371" s="36">
        <v>0</v>
      </c>
      <c r="H371" s="37">
        <v>0</v>
      </c>
      <c r="I371" s="38">
        <f>SUM(B371:H371)</f>
        <v>0</v>
      </c>
      <c r="K371" s="82" t="s">
        <v>7</v>
      </c>
      <c r="L371" s="36">
        <v>0</v>
      </c>
      <c r="M371" s="36">
        <v>0</v>
      </c>
      <c r="N371" s="36">
        <v>0</v>
      </c>
      <c r="O371" s="36">
        <v>0</v>
      </c>
      <c r="P371" s="36">
        <v>0</v>
      </c>
      <c r="Q371" s="36">
        <v>0</v>
      </c>
      <c r="R371" s="101">
        <v>0</v>
      </c>
      <c r="S371" s="102">
        <f>SUM(L371:R371)</f>
        <v>0</v>
      </c>
      <c r="U371" s="103" t="s">
        <v>7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8">
        <v>0</v>
      </c>
      <c r="AD371" s="119">
        <v>0</v>
      </c>
      <c r="AE371" s="119">
        <v>0</v>
      </c>
      <c r="AF371" s="119">
        <v>0</v>
      </c>
      <c r="AG371" s="119">
        <v>0</v>
      </c>
      <c r="AH371" s="119">
        <v>0</v>
      </c>
      <c r="AI371" s="120">
        <f>SUM(V371:AC371)</f>
        <v>0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</row>
    <row r="372" spans="1:71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1" si="197">SUM(B372:H372)</f>
        <v>0</v>
      </c>
      <c r="K372" s="74" t="s">
        <v>8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s="87">
        <v>0</v>
      </c>
      <c r="R372" s="88">
        <v>0</v>
      </c>
      <c r="S372" s="89">
        <f t="shared" ref="S372:S391" si="198">SUM(L372:R372)</f>
        <v>0</v>
      </c>
      <c r="U372" s="104" t="s">
        <v>8</v>
      </c>
      <c r="V372" s="121">
        <v>0</v>
      </c>
      <c r="W372" s="121">
        <v>0</v>
      </c>
      <c r="X372" s="121">
        <v>0</v>
      </c>
      <c r="Y372" s="121">
        <v>0</v>
      </c>
      <c r="Z372" s="121">
        <v>0</v>
      </c>
      <c r="AA372" s="121">
        <v>0</v>
      </c>
      <c r="AB372" s="121">
        <v>0</v>
      </c>
      <c r="AC372" s="122">
        <v>0</v>
      </c>
      <c r="AD372" s="121">
        <v>0</v>
      </c>
      <c r="AE372" s="121">
        <v>0</v>
      </c>
      <c r="AF372" s="121">
        <v>0</v>
      </c>
      <c r="AG372" s="121">
        <v>0</v>
      </c>
      <c r="AH372" s="121">
        <v>0</v>
      </c>
      <c r="AI372" s="123">
        <f t="shared" ref="AI372:AI391" si="199">SUM(V372:AC372)</f>
        <v>0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</row>
    <row r="373" spans="1:71" ht="15" customHeight="1">
      <c r="A373" s="27" t="s">
        <v>10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197"/>
        <v>0</v>
      </c>
      <c r="K373" s="75" t="s">
        <v>10</v>
      </c>
      <c r="L373" s="42">
        <v>0</v>
      </c>
      <c r="M373" s="42">
        <v>0</v>
      </c>
      <c r="N373" s="42">
        <v>0</v>
      </c>
      <c r="O373" s="42">
        <v>0</v>
      </c>
      <c r="P373" s="42">
        <v>0</v>
      </c>
      <c r="Q373" s="42">
        <v>0</v>
      </c>
      <c r="R373" s="85">
        <v>0</v>
      </c>
      <c r="S373" s="86">
        <f t="shared" si="198"/>
        <v>0</v>
      </c>
      <c r="U373" s="105" t="s">
        <v>10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v>0</v>
      </c>
      <c r="AB373" s="117">
        <v>0</v>
      </c>
      <c r="AC373" s="118">
        <v>0</v>
      </c>
      <c r="AD373" s="119">
        <v>0</v>
      </c>
      <c r="AE373" s="119">
        <v>0</v>
      </c>
      <c r="AF373" s="119">
        <v>0</v>
      </c>
      <c r="AG373" s="119">
        <v>0</v>
      </c>
      <c r="AH373" s="119">
        <v>0</v>
      </c>
      <c r="AI373" s="120">
        <f t="shared" si="199"/>
        <v>0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</row>
    <row r="374" spans="1:71" ht="15" customHeight="1">
      <c r="A374" s="26" t="s">
        <v>56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197"/>
        <v>0</v>
      </c>
      <c r="K374" s="74" t="s">
        <v>56</v>
      </c>
      <c r="L374" s="87">
        <v>0</v>
      </c>
      <c r="M374" s="87">
        <v>0</v>
      </c>
      <c r="N374" s="87">
        <v>0</v>
      </c>
      <c r="O374" s="87">
        <v>0</v>
      </c>
      <c r="P374" s="87">
        <v>0</v>
      </c>
      <c r="Q374" s="87">
        <v>0</v>
      </c>
      <c r="R374" s="88">
        <v>0</v>
      </c>
      <c r="S374" s="89">
        <f t="shared" si="198"/>
        <v>0</v>
      </c>
      <c r="U374" s="104" t="s">
        <v>56</v>
      </c>
      <c r="V374" s="121">
        <v>0</v>
      </c>
      <c r="W374" s="121">
        <v>0</v>
      </c>
      <c r="X374" s="121">
        <v>0</v>
      </c>
      <c r="Y374" s="121">
        <v>0</v>
      </c>
      <c r="Z374" s="121">
        <v>0</v>
      </c>
      <c r="AA374" s="121">
        <v>0</v>
      </c>
      <c r="AB374" s="121">
        <v>0</v>
      </c>
      <c r="AC374" s="122">
        <v>0</v>
      </c>
      <c r="AD374" s="121">
        <v>0</v>
      </c>
      <c r="AE374" s="121">
        <v>0</v>
      </c>
      <c r="AF374" s="121">
        <v>0</v>
      </c>
      <c r="AG374" s="121">
        <v>0</v>
      </c>
      <c r="AH374" s="121">
        <v>0</v>
      </c>
      <c r="AI374" s="123">
        <f t="shared" si="199"/>
        <v>0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</row>
    <row r="375" spans="1:71" ht="15">
      <c r="A375" s="27" t="s">
        <v>16</v>
      </c>
      <c r="B375" s="42">
        <v>65.51567818899791</v>
      </c>
      <c r="C375" s="42">
        <v>1.3479838083751354</v>
      </c>
      <c r="D375" s="42">
        <v>1.3479838083751354</v>
      </c>
      <c r="E375" s="42">
        <v>0</v>
      </c>
      <c r="F375" s="411"/>
      <c r="G375" s="42">
        <v>0</v>
      </c>
      <c r="H375" s="43">
        <v>0</v>
      </c>
      <c r="I375" s="38">
        <f t="shared" si="197"/>
        <v>68.211645805748176</v>
      </c>
      <c r="K375" s="75" t="s">
        <v>16</v>
      </c>
      <c r="L375" s="42">
        <v>65.51567818899791</v>
      </c>
      <c r="M375" s="42">
        <v>1.3479838083751354</v>
      </c>
      <c r="N375" s="42">
        <v>1.3479838083751354</v>
      </c>
      <c r="O375" s="42">
        <v>0</v>
      </c>
      <c r="P375" s="42">
        <v>0</v>
      </c>
      <c r="Q375" s="42">
        <v>0</v>
      </c>
      <c r="R375" s="85">
        <v>0</v>
      </c>
      <c r="S375" s="86">
        <f t="shared" si="198"/>
        <v>68.211645805748176</v>
      </c>
      <c r="U375" s="105" t="s">
        <v>16</v>
      </c>
      <c r="V375" s="117">
        <v>65.51567818899791</v>
      </c>
      <c r="W375" s="117">
        <v>0</v>
      </c>
      <c r="X375" s="117">
        <v>0</v>
      </c>
      <c r="Y375" s="117">
        <v>1.3479838083751354</v>
      </c>
      <c r="Z375" s="117">
        <v>1.3479838083751354</v>
      </c>
      <c r="AA375" s="117">
        <v>0</v>
      </c>
      <c r="AB375" s="117">
        <v>0</v>
      </c>
      <c r="AC375" s="118">
        <v>0</v>
      </c>
      <c r="AD375" s="119">
        <v>0</v>
      </c>
      <c r="AE375" s="119">
        <v>0</v>
      </c>
      <c r="AF375" s="119">
        <v>0</v>
      </c>
      <c r="AG375" s="119">
        <v>0</v>
      </c>
      <c r="AH375" s="119">
        <v>0</v>
      </c>
      <c r="AI375" s="120">
        <f t="shared" si="199"/>
        <v>68.211645805748176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</row>
    <row r="376" spans="1:71" ht="15">
      <c r="A376" s="26" t="s">
        <v>70</v>
      </c>
      <c r="B376" s="39">
        <v>172.90591112550612</v>
      </c>
      <c r="C376" s="39">
        <v>0.85347155557965715</v>
      </c>
      <c r="D376" s="39">
        <v>0</v>
      </c>
      <c r="E376" s="39">
        <v>1.7956395538621255</v>
      </c>
      <c r="F376" s="411"/>
      <c r="G376" s="39">
        <v>0</v>
      </c>
      <c r="H376" s="40">
        <v>0</v>
      </c>
      <c r="I376" s="41">
        <f t="shared" si="197"/>
        <v>175.5550222349479</v>
      </c>
      <c r="K376" s="74" t="s">
        <v>70</v>
      </c>
      <c r="L376" s="87">
        <v>172.90591112550612</v>
      </c>
      <c r="M376" s="87">
        <v>0.85347155557965715</v>
      </c>
      <c r="N376" s="87">
        <v>0</v>
      </c>
      <c r="O376" s="87">
        <v>1.7956395538621255</v>
      </c>
      <c r="P376" s="87">
        <v>0</v>
      </c>
      <c r="Q376" s="87">
        <v>0</v>
      </c>
      <c r="R376" s="88">
        <v>0</v>
      </c>
      <c r="S376" s="89">
        <f t="shared" si="198"/>
        <v>175.5550222349479</v>
      </c>
      <c r="U376" s="104" t="s">
        <v>57</v>
      </c>
      <c r="V376" s="121">
        <v>170.68688508099902</v>
      </c>
      <c r="W376" s="121">
        <v>2.2190260445071086</v>
      </c>
      <c r="X376" s="121">
        <v>0</v>
      </c>
      <c r="Y376" s="121">
        <v>0.85347155557965715</v>
      </c>
      <c r="Z376" s="121">
        <v>0</v>
      </c>
      <c r="AA376" s="121">
        <v>0</v>
      </c>
      <c r="AB376" s="121">
        <v>0</v>
      </c>
      <c r="AC376" s="122">
        <v>1.7956395538621255</v>
      </c>
      <c r="AD376" s="121">
        <v>0</v>
      </c>
      <c r="AE376" s="121">
        <v>0</v>
      </c>
      <c r="AF376" s="121">
        <v>0</v>
      </c>
      <c r="AG376" s="121">
        <v>0</v>
      </c>
      <c r="AH376" s="121">
        <v>1.7956395538621255</v>
      </c>
      <c r="AI376" s="123">
        <f t="shared" si="199"/>
        <v>175.5550222349479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</row>
    <row r="377" spans="1:71" ht="15">
      <c r="A377" s="27" t="s">
        <v>58</v>
      </c>
      <c r="B377" s="42">
        <v>0</v>
      </c>
      <c r="C377" s="42">
        <v>0</v>
      </c>
      <c r="D377" s="42">
        <v>0</v>
      </c>
      <c r="E377" s="42">
        <v>2015.3964887066099</v>
      </c>
      <c r="F377" s="411"/>
      <c r="G377" s="42">
        <v>0</v>
      </c>
      <c r="H377" s="43">
        <v>0</v>
      </c>
      <c r="I377" s="38">
        <f t="shared" si="197"/>
        <v>2015.3964887066099</v>
      </c>
      <c r="K377" s="75" t="s">
        <v>58</v>
      </c>
      <c r="L377" s="42">
        <v>0</v>
      </c>
      <c r="M377" s="42">
        <v>0</v>
      </c>
      <c r="N377" s="42">
        <v>0</v>
      </c>
      <c r="O377" s="42">
        <v>2015.3964887066099</v>
      </c>
      <c r="P377" s="42">
        <v>1264.8314182929553</v>
      </c>
      <c r="Q377" s="42">
        <v>0</v>
      </c>
      <c r="R377" s="85">
        <v>0</v>
      </c>
      <c r="S377" s="86">
        <f t="shared" si="198"/>
        <v>3280.2279069995652</v>
      </c>
      <c r="U377" s="105" t="s">
        <v>58</v>
      </c>
      <c r="V377" s="117">
        <v>0</v>
      </c>
      <c r="W377" s="117">
        <v>0</v>
      </c>
      <c r="X377" s="117">
        <v>0</v>
      </c>
      <c r="Y377" s="117">
        <v>0</v>
      </c>
      <c r="Z377" s="117">
        <v>0</v>
      </c>
      <c r="AA377" s="117">
        <v>2015.3964887066099</v>
      </c>
      <c r="AB377" s="117">
        <v>1264.8314182929553</v>
      </c>
      <c r="AC377" s="118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20">
        <f t="shared" si="199"/>
        <v>3280.2279069995652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</row>
    <row r="378" spans="1:71" ht="15">
      <c r="A378" s="26" t="s">
        <v>12</v>
      </c>
      <c r="B378" s="39">
        <v>0</v>
      </c>
      <c r="C378" s="39">
        <v>0</v>
      </c>
      <c r="D378" s="39">
        <v>0</v>
      </c>
      <c r="E378" s="39">
        <v>39.230156720523532</v>
      </c>
      <c r="F378" s="411"/>
      <c r="G378" s="39">
        <v>0</v>
      </c>
      <c r="H378" s="40">
        <v>0</v>
      </c>
      <c r="I378" s="41">
        <f t="shared" si="197"/>
        <v>39.230156720523532</v>
      </c>
      <c r="K378" s="74" t="s">
        <v>12</v>
      </c>
      <c r="L378" s="87">
        <v>0</v>
      </c>
      <c r="M378" s="87">
        <v>0</v>
      </c>
      <c r="N378" s="87">
        <v>0</v>
      </c>
      <c r="O378" s="87">
        <v>39.230156720523532</v>
      </c>
      <c r="P378" s="87">
        <v>118.72588601029884</v>
      </c>
      <c r="Q378" s="87">
        <v>0</v>
      </c>
      <c r="R378" s="88">
        <v>0</v>
      </c>
      <c r="S378" s="89">
        <f t="shared" si="198"/>
        <v>157.95604273082236</v>
      </c>
      <c r="U378" s="104" t="s">
        <v>12</v>
      </c>
      <c r="V378" s="121">
        <v>0</v>
      </c>
      <c r="W378" s="121">
        <v>0</v>
      </c>
      <c r="X378" s="121">
        <v>0</v>
      </c>
      <c r="Y378" s="121">
        <v>0</v>
      </c>
      <c r="Z378" s="121">
        <v>0</v>
      </c>
      <c r="AA378" s="121">
        <v>39.230156720523532</v>
      </c>
      <c r="AB378" s="121">
        <v>118.72588601029884</v>
      </c>
      <c r="AC378" s="122">
        <v>0</v>
      </c>
      <c r="AD378" s="121">
        <v>0</v>
      </c>
      <c r="AE378" s="121">
        <v>0</v>
      </c>
      <c r="AF378" s="121">
        <v>0</v>
      </c>
      <c r="AG378" s="121">
        <v>0</v>
      </c>
      <c r="AH378" s="121">
        <v>0</v>
      </c>
      <c r="AI378" s="123">
        <f t="shared" si="199"/>
        <v>157.95604273082236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</row>
    <row r="379" spans="1:71" ht="15">
      <c r="A379" s="27" t="s">
        <v>59</v>
      </c>
      <c r="B379" s="42">
        <v>0</v>
      </c>
      <c r="C379" s="42">
        <v>0</v>
      </c>
      <c r="D379" s="42">
        <v>0</v>
      </c>
      <c r="E379" s="42">
        <v>1.2324980380483306E-2</v>
      </c>
      <c r="F379" s="411"/>
      <c r="G379" s="42">
        <v>0</v>
      </c>
      <c r="H379" s="43">
        <v>0</v>
      </c>
      <c r="I379" s="38">
        <f t="shared" si="197"/>
        <v>1.2324980380483306E-2</v>
      </c>
      <c r="K379" s="75" t="s">
        <v>59</v>
      </c>
      <c r="L379" s="42">
        <v>0</v>
      </c>
      <c r="M379" s="42">
        <v>0</v>
      </c>
      <c r="N379" s="42">
        <v>0</v>
      </c>
      <c r="O379" s="42">
        <v>1.2324980380483306E-2</v>
      </c>
      <c r="P379" s="42">
        <v>0</v>
      </c>
      <c r="Q379" s="42">
        <v>0</v>
      </c>
      <c r="R379" s="85">
        <v>0</v>
      </c>
      <c r="S379" s="86">
        <f t="shared" si="198"/>
        <v>1.2324980380483306E-2</v>
      </c>
      <c r="U379" s="105" t="s">
        <v>59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8">
        <v>1.2324980380483306E-2</v>
      </c>
      <c r="AD379" s="117">
        <v>0</v>
      </c>
      <c r="AE379" s="117">
        <v>0</v>
      </c>
      <c r="AF379" s="117">
        <v>0</v>
      </c>
      <c r="AG379" s="117">
        <v>0</v>
      </c>
      <c r="AH379" s="117">
        <v>1.2324980380483306E-2</v>
      </c>
      <c r="AI379" s="120">
        <f t="shared" si="199"/>
        <v>1.2324980380483306E-2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</row>
    <row r="380" spans="1:71" ht="15">
      <c r="A380" s="26" t="s">
        <v>17</v>
      </c>
      <c r="B380" s="39">
        <v>31.972747791907757</v>
      </c>
      <c r="C380" s="39">
        <v>0</v>
      </c>
      <c r="D380" s="39">
        <v>0</v>
      </c>
      <c r="E380" s="39">
        <v>16.678076438965789</v>
      </c>
      <c r="F380" s="411"/>
      <c r="G380" s="39">
        <v>0</v>
      </c>
      <c r="H380" s="40">
        <v>0</v>
      </c>
      <c r="I380" s="41">
        <f t="shared" si="197"/>
        <v>48.650824230873546</v>
      </c>
      <c r="K380" s="74" t="s">
        <v>17</v>
      </c>
      <c r="L380" s="87">
        <v>31.972747791907757</v>
      </c>
      <c r="M380" s="87">
        <v>0</v>
      </c>
      <c r="N380" s="87">
        <v>0</v>
      </c>
      <c r="O380" s="87">
        <v>16.678076438965789</v>
      </c>
      <c r="P380" s="87">
        <v>8.982552998045934E-2</v>
      </c>
      <c r="Q380" s="87">
        <v>0</v>
      </c>
      <c r="R380" s="88">
        <v>0</v>
      </c>
      <c r="S380" s="89">
        <f t="shared" si="198"/>
        <v>48.740649760854005</v>
      </c>
      <c r="U380" s="104" t="s">
        <v>17</v>
      </c>
      <c r="V380" s="121">
        <v>29.361551345150048</v>
      </c>
      <c r="W380" s="121">
        <v>0</v>
      </c>
      <c r="X380" s="121">
        <v>0</v>
      </c>
      <c r="Y380" s="121">
        <v>0</v>
      </c>
      <c r="Z380" s="121">
        <v>0</v>
      </c>
      <c r="AA380" s="121">
        <v>0</v>
      </c>
      <c r="AB380" s="121">
        <v>8.982552998045934E-2</v>
      </c>
      <c r="AC380" s="122">
        <v>19.289272885723499</v>
      </c>
      <c r="AD380" s="121">
        <v>2.6111964467577096</v>
      </c>
      <c r="AE380" s="121">
        <v>0</v>
      </c>
      <c r="AF380" s="121">
        <v>0</v>
      </c>
      <c r="AG380" s="121">
        <v>0</v>
      </c>
      <c r="AH380" s="121">
        <v>16.678076438965789</v>
      </c>
      <c r="AI380" s="123">
        <f t="shared" si="199"/>
        <v>48.740649760854005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</row>
    <row r="381" spans="1:71" ht="15">
      <c r="A381" s="27" t="s">
        <v>139</v>
      </c>
      <c r="B381" s="42">
        <v>305.06282255612126</v>
      </c>
      <c r="C381" s="42">
        <v>0</v>
      </c>
      <c r="D381" s="42">
        <v>232.44902745891548</v>
      </c>
      <c r="E381" s="42">
        <v>0.1307125587100878</v>
      </c>
      <c r="F381" s="411"/>
      <c r="G381" s="42">
        <v>0</v>
      </c>
      <c r="H381" s="43">
        <v>0</v>
      </c>
      <c r="I381" s="38">
        <f t="shared" si="197"/>
        <v>537.64256257374689</v>
      </c>
      <c r="K381" s="75" t="s">
        <v>139</v>
      </c>
      <c r="L381" s="42">
        <v>305.06282255612126</v>
      </c>
      <c r="M381" s="42">
        <v>0</v>
      </c>
      <c r="N381" s="42">
        <v>232.44902745891548</v>
      </c>
      <c r="O381" s="42">
        <v>0.1307125587100878</v>
      </c>
      <c r="P381" s="42">
        <v>0</v>
      </c>
      <c r="Q381" s="42">
        <v>0</v>
      </c>
      <c r="R381" s="85">
        <v>0</v>
      </c>
      <c r="S381" s="86">
        <f t="shared" si="198"/>
        <v>537.64256257374689</v>
      </c>
      <c r="U381" s="105" t="s">
        <v>139</v>
      </c>
      <c r="V381" s="117">
        <v>303.60585877156961</v>
      </c>
      <c r="W381" s="117">
        <v>0</v>
      </c>
      <c r="X381" s="117">
        <v>0</v>
      </c>
      <c r="Y381" s="117">
        <v>0</v>
      </c>
      <c r="Z381" s="117">
        <v>232.44902745891548</v>
      </c>
      <c r="AA381" s="117">
        <v>0.1307125587100878</v>
      </c>
      <c r="AB381" s="117">
        <v>0</v>
      </c>
      <c r="AC381" s="118">
        <v>1.4569637845516219</v>
      </c>
      <c r="AD381" s="117">
        <v>1.4569637845516219</v>
      </c>
      <c r="AE381" s="117">
        <v>0</v>
      </c>
      <c r="AF381" s="117">
        <v>0</v>
      </c>
      <c r="AG381" s="117">
        <v>0</v>
      </c>
      <c r="AH381" s="117">
        <v>0</v>
      </c>
      <c r="AI381" s="120">
        <f t="shared" si="199"/>
        <v>537.64256257374677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</row>
    <row r="382" spans="1:71" ht="15">
      <c r="A382" s="26" t="s">
        <v>25</v>
      </c>
      <c r="B382" s="39">
        <v>53.873742999026007</v>
      </c>
      <c r="C382" s="39">
        <v>9.2086882256376731E-3</v>
      </c>
      <c r="D382" s="39">
        <v>16.385861152740311</v>
      </c>
      <c r="E382" s="39">
        <v>193.95046893294554</v>
      </c>
      <c r="F382" s="411"/>
      <c r="G382" s="39">
        <v>212.63872247029923</v>
      </c>
      <c r="H382" s="40">
        <v>0</v>
      </c>
      <c r="I382" s="41">
        <f t="shared" si="197"/>
        <v>476.85800424323673</v>
      </c>
      <c r="K382" s="74" t="s">
        <v>25</v>
      </c>
      <c r="L382" s="87">
        <v>53.873742999026007</v>
      </c>
      <c r="M382" s="87">
        <v>9.2086882256376731E-3</v>
      </c>
      <c r="N382" s="87">
        <v>16.385861152740311</v>
      </c>
      <c r="O382" s="87">
        <v>193.95046893294554</v>
      </c>
      <c r="P382" s="87">
        <v>5.1453063243939914</v>
      </c>
      <c r="Q382" s="87">
        <v>212.63872247029923</v>
      </c>
      <c r="R382" s="88">
        <v>0</v>
      </c>
      <c r="S382" s="89">
        <f t="shared" si="198"/>
        <v>482.00331056763071</v>
      </c>
      <c r="U382" s="104" t="s">
        <v>25</v>
      </c>
      <c r="V382" s="121">
        <v>14.480540966300532</v>
      </c>
      <c r="W382" s="121">
        <v>25.549026715144109</v>
      </c>
      <c r="X382" s="121">
        <v>212.63872247029923</v>
      </c>
      <c r="Y382" s="121">
        <v>9.2086882256376731E-3</v>
      </c>
      <c r="Z382" s="121">
        <v>16.385861152740311</v>
      </c>
      <c r="AA382" s="121">
        <v>182.44261766667947</v>
      </c>
      <c r="AB382" s="121">
        <v>5.1453063243939914</v>
      </c>
      <c r="AC382" s="122">
        <v>25.352026583847451</v>
      </c>
      <c r="AD382" s="121">
        <v>13.844175317581369</v>
      </c>
      <c r="AE382" s="121">
        <v>0</v>
      </c>
      <c r="AF382" s="121">
        <v>0</v>
      </c>
      <c r="AG382" s="121">
        <v>0</v>
      </c>
      <c r="AH382" s="121">
        <v>11.50785126626608</v>
      </c>
      <c r="AI382" s="123">
        <f t="shared" si="199"/>
        <v>482.00331056763071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</row>
    <row r="383" spans="1:71" ht="15">
      <c r="A383" s="27" t="s">
        <v>24</v>
      </c>
      <c r="B383" s="42">
        <v>76.490405594792904</v>
      </c>
      <c r="C383" s="42">
        <v>0</v>
      </c>
      <c r="D383" s="42">
        <v>0</v>
      </c>
      <c r="E383" s="42">
        <v>0</v>
      </c>
      <c r="F383" s="411"/>
      <c r="G383" s="42">
        <v>0</v>
      </c>
      <c r="H383" s="43">
        <v>0</v>
      </c>
      <c r="I383" s="38">
        <f t="shared" si="197"/>
        <v>76.490405594792904</v>
      </c>
      <c r="K383" s="75" t="s">
        <v>24</v>
      </c>
      <c r="L383" s="42">
        <v>76.490405594792904</v>
      </c>
      <c r="M383" s="42">
        <v>0</v>
      </c>
      <c r="N383" s="42">
        <v>0</v>
      </c>
      <c r="O383" s="42">
        <v>0</v>
      </c>
      <c r="P383" s="42">
        <v>0</v>
      </c>
      <c r="Q383" s="42">
        <v>0</v>
      </c>
      <c r="R383" s="85">
        <v>0</v>
      </c>
      <c r="S383" s="86">
        <f t="shared" si="198"/>
        <v>76.490405594792904</v>
      </c>
      <c r="U383" s="105" t="s">
        <v>24</v>
      </c>
      <c r="V383" s="117">
        <v>76.490405594792904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v>0</v>
      </c>
      <c r="AC383" s="118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20">
        <f t="shared" si="199"/>
        <v>76.490405594792904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</row>
    <row r="384" spans="1:71" ht="15">
      <c r="A384" s="26" t="s">
        <v>60</v>
      </c>
      <c r="B384" s="39">
        <v>45.580281677905774</v>
      </c>
      <c r="C384" s="39">
        <v>0</v>
      </c>
      <c r="D384" s="39">
        <v>0</v>
      </c>
      <c r="E384" s="39">
        <v>0</v>
      </c>
      <c r="F384" s="411"/>
      <c r="G384" s="39">
        <v>0</v>
      </c>
      <c r="H384" s="40">
        <v>0</v>
      </c>
      <c r="I384" s="41">
        <f t="shared" si="197"/>
        <v>45.580281677905774</v>
      </c>
      <c r="K384" s="74" t="s">
        <v>60</v>
      </c>
      <c r="L384" s="87">
        <v>45.580281677905774</v>
      </c>
      <c r="M384" s="87">
        <v>0</v>
      </c>
      <c r="N384" s="87">
        <v>0</v>
      </c>
      <c r="O384" s="87">
        <v>0</v>
      </c>
      <c r="P384" s="87">
        <v>0</v>
      </c>
      <c r="Q384" s="87">
        <v>0</v>
      </c>
      <c r="R384" s="88">
        <v>0</v>
      </c>
      <c r="S384" s="89">
        <f t="shared" si="198"/>
        <v>45.580281677905774</v>
      </c>
      <c r="U384" s="104" t="s">
        <v>60</v>
      </c>
      <c r="V384" s="121">
        <v>45.580281677905774</v>
      </c>
      <c r="W384" s="121">
        <v>0</v>
      </c>
      <c r="X384" s="121">
        <v>0</v>
      </c>
      <c r="Y384" s="121">
        <v>0</v>
      </c>
      <c r="Z384" s="121">
        <v>0</v>
      </c>
      <c r="AA384" s="121">
        <v>0</v>
      </c>
      <c r="AB384" s="121">
        <v>0</v>
      </c>
      <c r="AC384" s="122">
        <v>0</v>
      </c>
      <c r="AD384" s="121">
        <v>0</v>
      </c>
      <c r="AE384" s="121">
        <v>0</v>
      </c>
      <c r="AF384" s="121">
        <v>0</v>
      </c>
      <c r="AG384" s="121">
        <v>0</v>
      </c>
      <c r="AH384" s="121">
        <v>0</v>
      </c>
      <c r="AI384" s="123">
        <f t="shared" si="199"/>
        <v>45.580281677905774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</row>
    <row r="385" spans="1:71" ht="15">
      <c r="A385" s="27" t="s">
        <v>22</v>
      </c>
      <c r="B385" s="42">
        <v>210.06010380644878</v>
      </c>
      <c r="C385" s="42">
        <v>0</v>
      </c>
      <c r="D385" s="42">
        <v>0</v>
      </c>
      <c r="E385" s="42">
        <v>0</v>
      </c>
      <c r="F385" s="411"/>
      <c r="G385" s="42">
        <v>0</v>
      </c>
      <c r="H385" s="43">
        <v>0</v>
      </c>
      <c r="I385" s="38">
        <f t="shared" si="197"/>
        <v>210.06010380644878</v>
      </c>
      <c r="K385" s="75" t="s">
        <v>22</v>
      </c>
      <c r="L385" s="42">
        <v>210.06010380644878</v>
      </c>
      <c r="M385" s="42">
        <v>0</v>
      </c>
      <c r="N385" s="42">
        <v>0</v>
      </c>
      <c r="O385" s="42">
        <v>0</v>
      </c>
      <c r="P385" s="42">
        <v>132.54762122820455</v>
      </c>
      <c r="Q385" s="42">
        <v>0</v>
      </c>
      <c r="R385" s="85">
        <v>0</v>
      </c>
      <c r="S385" s="86">
        <f t="shared" si="198"/>
        <v>342.6077250346533</v>
      </c>
      <c r="U385" s="105" t="s">
        <v>22</v>
      </c>
      <c r="V385" s="117">
        <v>208.08735476488644</v>
      </c>
      <c r="W385" s="117">
        <v>0</v>
      </c>
      <c r="X385" s="117">
        <v>0</v>
      </c>
      <c r="Y385" s="117">
        <v>0</v>
      </c>
      <c r="Z385" s="117">
        <v>0</v>
      </c>
      <c r="AA385" s="117">
        <v>0</v>
      </c>
      <c r="AB385" s="117">
        <v>132.54762122820455</v>
      </c>
      <c r="AC385" s="118">
        <v>1.972749041562337</v>
      </c>
      <c r="AD385" s="117">
        <v>1.972749041562337</v>
      </c>
      <c r="AE385" s="117">
        <v>0</v>
      </c>
      <c r="AF385" s="117">
        <v>0</v>
      </c>
      <c r="AG385" s="117">
        <v>0</v>
      </c>
      <c r="AH385" s="117">
        <v>0</v>
      </c>
      <c r="AI385" s="120">
        <f t="shared" si="199"/>
        <v>342.6077250346533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</row>
    <row r="386" spans="1:71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197"/>
        <v>0</v>
      </c>
      <c r="K386" s="74" t="s">
        <v>21</v>
      </c>
      <c r="L386" s="87">
        <v>0</v>
      </c>
      <c r="M386" s="87">
        <v>0</v>
      </c>
      <c r="N386" s="87">
        <v>0</v>
      </c>
      <c r="O386" s="87">
        <v>0</v>
      </c>
      <c r="P386" s="87">
        <v>0</v>
      </c>
      <c r="Q386" s="87">
        <v>0</v>
      </c>
      <c r="R386" s="88">
        <v>0</v>
      </c>
      <c r="S386" s="89">
        <f t="shared" si="198"/>
        <v>0</v>
      </c>
      <c r="U386" s="104" t="s">
        <v>61</v>
      </c>
      <c r="V386" s="121">
        <v>0</v>
      </c>
      <c r="W386" s="121">
        <v>0</v>
      </c>
      <c r="X386" s="121">
        <v>0</v>
      </c>
      <c r="Y386" s="121">
        <v>0</v>
      </c>
      <c r="Z386" s="121">
        <v>0</v>
      </c>
      <c r="AA386" s="121">
        <v>0</v>
      </c>
      <c r="AB386" s="121">
        <v>0</v>
      </c>
      <c r="AC386" s="122">
        <v>0</v>
      </c>
      <c r="AD386" s="121">
        <v>0</v>
      </c>
      <c r="AE386" s="121">
        <v>0</v>
      </c>
      <c r="AF386" s="121">
        <v>0</v>
      </c>
      <c r="AG386" s="121">
        <v>0</v>
      </c>
      <c r="AH386" s="121">
        <v>0</v>
      </c>
      <c r="AI386" s="123">
        <f t="shared" si="199"/>
        <v>0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</row>
    <row r="387" spans="1:71" ht="15">
      <c r="A387" s="28" t="s">
        <v>64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197"/>
        <v>0</v>
      </c>
      <c r="K387" s="76" t="s">
        <v>64</v>
      </c>
      <c r="L387" s="42">
        <v>0</v>
      </c>
      <c r="M387" s="42">
        <v>0</v>
      </c>
      <c r="N387" s="42">
        <v>0</v>
      </c>
      <c r="O387" s="42">
        <v>0</v>
      </c>
      <c r="P387" s="42">
        <v>0</v>
      </c>
      <c r="Q387" s="42">
        <v>0</v>
      </c>
      <c r="R387" s="85">
        <v>0</v>
      </c>
      <c r="S387" s="86">
        <f t="shared" si="198"/>
        <v>0</v>
      </c>
      <c r="U387" s="106" t="s">
        <v>62</v>
      </c>
      <c r="V387" s="117">
        <v>0</v>
      </c>
      <c r="W387" s="117">
        <v>0</v>
      </c>
      <c r="X387" s="117">
        <v>0</v>
      </c>
      <c r="Y387" s="117">
        <v>0</v>
      </c>
      <c r="Z387" s="117">
        <v>0</v>
      </c>
      <c r="AA387" s="117">
        <v>0</v>
      </c>
      <c r="AB387" s="117">
        <v>0</v>
      </c>
      <c r="AC387" s="118">
        <v>0</v>
      </c>
      <c r="AD387" s="119">
        <v>0</v>
      </c>
      <c r="AE387" s="119">
        <v>0</v>
      </c>
      <c r="AF387" s="119">
        <v>0</v>
      </c>
      <c r="AG387" s="119">
        <v>0</v>
      </c>
      <c r="AH387" s="119">
        <v>0</v>
      </c>
      <c r="AI387" s="120">
        <f t="shared" si="199"/>
        <v>0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</row>
    <row r="388" spans="1:71">
      <c r="A388" s="56" t="s">
        <v>23</v>
      </c>
      <c r="B388" s="60">
        <v>0</v>
      </c>
      <c r="C388" s="60">
        <v>0</v>
      </c>
      <c r="D388" s="60">
        <v>0</v>
      </c>
      <c r="E388" s="60">
        <v>0</v>
      </c>
      <c r="F388" s="411"/>
      <c r="G388" s="60">
        <v>0</v>
      </c>
      <c r="H388" s="61">
        <v>0</v>
      </c>
      <c r="I388" s="62">
        <f t="shared" si="197"/>
        <v>0</v>
      </c>
      <c r="K388" s="77" t="s">
        <v>23</v>
      </c>
      <c r="L388" s="90">
        <v>0</v>
      </c>
      <c r="M388" s="90">
        <v>0</v>
      </c>
      <c r="N388" s="90">
        <v>0</v>
      </c>
      <c r="O388" s="90">
        <v>0</v>
      </c>
      <c r="P388" s="90">
        <v>0</v>
      </c>
      <c r="Q388" s="90">
        <v>0</v>
      </c>
      <c r="R388" s="91">
        <v>0</v>
      </c>
      <c r="S388" s="92">
        <f t="shared" si="198"/>
        <v>0</v>
      </c>
      <c r="U388" s="107" t="s">
        <v>66</v>
      </c>
      <c r="V388" s="124">
        <v>0</v>
      </c>
      <c r="W388" s="124">
        <v>0</v>
      </c>
      <c r="X388" s="124">
        <v>0</v>
      </c>
      <c r="Y388" s="124">
        <v>0</v>
      </c>
      <c r="Z388" s="124">
        <v>0</v>
      </c>
      <c r="AA388" s="124">
        <v>0</v>
      </c>
      <c r="AB388" s="124">
        <v>0</v>
      </c>
      <c r="AC388" s="124">
        <v>0</v>
      </c>
      <c r="AD388" s="124">
        <v>0</v>
      </c>
      <c r="AE388" s="124">
        <v>0</v>
      </c>
      <c r="AF388" s="124">
        <v>0</v>
      </c>
      <c r="AG388" s="124">
        <v>0</v>
      </c>
      <c r="AH388" s="125">
        <v>0</v>
      </c>
      <c r="AI388" s="126">
        <f t="shared" si="199"/>
        <v>0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</row>
    <row r="389" spans="1:71">
      <c r="A389" s="57" t="s">
        <v>19</v>
      </c>
      <c r="B389" s="63">
        <v>0</v>
      </c>
      <c r="C389" s="63">
        <v>0</v>
      </c>
      <c r="D389" s="63">
        <v>0</v>
      </c>
      <c r="E389" s="63">
        <v>0</v>
      </c>
      <c r="F389" s="411"/>
      <c r="G389" s="63">
        <v>0</v>
      </c>
      <c r="H389" s="64">
        <v>0</v>
      </c>
      <c r="I389" s="65">
        <f t="shared" si="197"/>
        <v>0</v>
      </c>
      <c r="K389" s="78" t="s">
        <v>19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93">
        <v>0</v>
      </c>
      <c r="S389" s="94">
        <f t="shared" si="198"/>
        <v>0</v>
      </c>
      <c r="U389" s="108" t="s">
        <v>19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8">
        <v>0</v>
      </c>
      <c r="AE389" s="128">
        <v>0</v>
      </c>
      <c r="AF389" s="128">
        <v>0</v>
      </c>
      <c r="AG389" s="128">
        <v>0</v>
      </c>
      <c r="AH389" s="128">
        <v>0</v>
      </c>
      <c r="AI389" s="129">
        <f t="shared" si="199"/>
        <v>0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</row>
    <row r="390" spans="1:71">
      <c r="A390" s="56" t="s">
        <v>20</v>
      </c>
      <c r="B390" s="60">
        <v>0</v>
      </c>
      <c r="C390" s="60">
        <v>0</v>
      </c>
      <c r="D390" s="60">
        <v>0</v>
      </c>
      <c r="E390" s="60">
        <v>0</v>
      </c>
      <c r="F390" s="411"/>
      <c r="G390" s="60">
        <v>0</v>
      </c>
      <c r="H390" s="61">
        <v>0</v>
      </c>
      <c r="I390" s="62">
        <f t="shared" si="197"/>
        <v>0</v>
      </c>
      <c r="K390" s="77" t="s">
        <v>20</v>
      </c>
      <c r="L390" s="90">
        <v>0</v>
      </c>
      <c r="M390" s="90">
        <v>0</v>
      </c>
      <c r="N390" s="90">
        <v>0</v>
      </c>
      <c r="O390" s="90">
        <v>0</v>
      </c>
      <c r="P390" s="90">
        <v>0</v>
      </c>
      <c r="Q390" s="90">
        <v>0</v>
      </c>
      <c r="R390" s="91">
        <v>0</v>
      </c>
      <c r="S390" s="92">
        <f t="shared" si="198"/>
        <v>0</v>
      </c>
      <c r="U390" s="107" t="s">
        <v>20</v>
      </c>
      <c r="V390" s="124">
        <v>0</v>
      </c>
      <c r="W390" s="124">
        <v>0</v>
      </c>
      <c r="X390" s="124">
        <v>0</v>
      </c>
      <c r="Y390" s="124">
        <v>0</v>
      </c>
      <c r="Z390" s="124">
        <v>0</v>
      </c>
      <c r="AA390" s="124">
        <v>0</v>
      </c>
      <c r="AB390" s="124">
        <v>0</v>
      </c>
      <c r="AC390" s="124">
        <v>0</v>
      </c>
      <c r="AD390" s="124">
        <v>0</v>
      </c>
      <c r="AE390" s="124">
        <v>0</v>
      </c>
      <c r="AF390" s="124">
        <v>0</v>
      </c>
      <c r="AG390" s="124">
        <v>0</v>
      </c>
      <c r="AH390" s="125">
        <v>0</v>
      </c>
      <c r="AI390" s="126">
        <f t="shared" si="199"/>
        <v>0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</row>
    <row r="391" spans="1:71" ht="15" thickBot="1">
      <c r="A391" s="58" t="s">
        <v>11</v>
      </c>
      <c r="B391" s="52">
        <v>0</v>
      </c>
      <c r="C391" s="52">
        <v>0</v>
      </c>
      <c r="D391" s="52">
        <v>0</v>
      </c>
      <c r="E391" s="52">
        <v>0</v>
      </c>
      <c r="F391" s="412"/>
      <c r="G391" s="52">
        <v>0</v>
      </c>
      <c r="H391" s="66">
        <v>0</v>
      </c>
      <c r="I391" s="67">
        <f t="shared" si="197"/>
        <v>0</v>
      </c>
      <c r="K391" s="79" t="s">
        <v>11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95">
        <v>0</v>
      </c>
      <c r="S391" s="96">
        <f t="shared" si="198"/>
        <v>0</v>
      </c>
      <c r="U391" s="108" t="s">
        <v>11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8">
        <v>0</v>
      </c>
      <c r="AE391" s="128">
        <v>0</v>
      </c>
      <c r="AF391" s="128">
        <v>0</v>
      </c>
      <c r="AG391" s="128">
        <v>0</v>
      </c>
      <c r="AH391" s="128">
        <v>0</v>
      </c>
      <c r="AI391" s="129">
        <f t="shared" si="199"/>
        <v>0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</row>
    <row r="392" spans="1:71" ht="15">
      <c r="A392" s="33" t="s">
        <v>26</v>
      </c>
      <c r="B392" s="68">
        <f>SUM(B371:B387)</f>
        <v>961.46169374070655</v>
      </c>
      <c r="C392" s="68">
        <f t="shared" ref="C392:I392" si="200">SUM(C371:C387)</f>
        <v>2.2106640521804302</v>
      </c>
      <c r="D392" s="68">
        <f t="shared" si="200"/>
        <v>250.18287242003095</v>
      </c>
      <c r="E392" s="68">
        <f t="shared" si="200"/>
        <v>2267.1938678919978</v>
      </c>
      <c r="F392" s="68">
        <f t="shared" si="200"/>
        <v>0</v>
      </c>
      <c r="G392" s="68">
        <f t="shared" si="200"/>
        <v>212.63872247029923</v>
      </c>
      <c r="H392" s="69">
        <f t="shared" si="200"/>
        <v>0</v>
      </c>
      <c r="I392" s="38">
        <f t="shared" si="200"/>
        <v>3693.687820575215</v>
      </c>
      <c r="K392" s="80" t="s">
        <v>26</v>
      </c>
      <c r="L392" s="68">
        <f>SUM(L371:L387)</f>
        <v>961.46169374070655</v>
      </c>
      <c r="M392" s="68">
        <f t="shared" ref="M392:S392" si="201">SUM(M371:M387)</f>
        <v>2.2106640521804302</v>
      </c>
      <c r="N392" s="68">
        <f t="shared" si="201"/>
        <v>250.18287242003095</v>
      </c>
      <c r="O392" s="68">
        <f t="shared" si="201"/>
        <v>2267.1938678919978</v>
      </c>
      <c r="P392" s="68">
        <f t="shared" si="201"/>
        <v>1521.340057385833</v>
      </c>
      <c r="Q392" s="68">
        <f t="shared" si="201"/>
        <v>212.63872247029923</v>
      </c>
      <c r="R392" s="69">
        <f t="shared" si="201"/>
        <v>0</v>
      </c>
      <c r="S392" s="97">
        <f t="shared" si="201"/>
        <v>5215.0278779610471</v>
      </c>
      <c r="T392" s="1" t="str">
        <f>IF(ABS(S392-AI392)&gt;0.01,S392-AI392,"")</f>
        <v/>
      </c>
      <c r="U392" s="109" t="s">
        <v>63</v>
      </c>
      <c r="V392" s="130">
        <f>SUM(V371:V387)</f>
        <v>913.80855639060223</v>
      </c>
      <c r="W392" s="130">
        <f t="shared" ref="W392:AH392" si="202">SUM(W371:W387)</f>
        <v>27.768052759651219</v>
      </c>
      <c r="X392" s="130">
        <f t="shared" si="202"/>
        <v>212.63872247029923</v>
      </c>
      <c r="Y392" s="130">
        <f t="shared" si="202"/>
        <v>2.2106640521804302</v>
      </c>
      <c r="Z392" s="130">
        <f t="shared" si="202"/>
        <v>250.18287242003095</v>
      </c>
      <c r="AA392" s="130">
        <f t="shared" si="202"/>
        <v>2237.1999756525229</v>
      </c>
      <c r="AB392" s="130">
        <f t="shared" si="202"/>
        <v>1521.340057385833</v>
      </c>
      <c r="AC392" s="130">
        <f t="shared" si="202"/>
        <v>49.878976829927517</v>
      </c>
      <c r="AD392" s="131">
        <f t="shared" si="202"/>
        <v>19.88508459045304</v>
      </c>
      <c r="AE392" s="131">
        <f t="shared" si="202"/>
        <v>0</v>
      </c>
      <c r="AF392" s="131">
        <f t="shared" si="202"/>
        <v>0</v>
      </c>
      <c r="AG392" s="131">
        <f t="shared" si="202"/>
        <v>0</v>
      </c>
      <c r="AH392" s="131">
        <f t="shared" si="202"/>
        <v>29.993892239474476</v>
      </c>
      <c r="AI392" s="132">
        <f>SUM(V392:AC392)</f>
        <v>5215.027877961048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</row>
    <row r="393" spans="1:71" s="5" customFormat="1" ht="15" thickBot="1">
      <c r="A393" s="30" t="s">
        <v>88</v>
      </c>
      <c r="B393" s="47">
        <f>IF($I392=0,"-",B392/$I392)</f>
        <v>0.26029857975138215</v>
      </c>
      <c r="C393" s="47">
        <f t="shared" ref="C393:H393" si="203">IF($I392=0,"-",C392/$I392)</f>
        <v>5.9849780478637342E-4</v>
      </c>
      <c r="D393" s="47">
        <f t="shared" si="203"/>
        <v>6.7732543889177446E-2</v>
      </c>
      <c r="E393" s="47">
        <f t="shared" si="203"/>
        <v>0.6138022426429447</v>
      </c>
      <c r="F393" s="47">
        <f t="shared" si="203"/>
        <v>0</v>
      </c>
      <c r="G393" s="47">
        <f t="shared" si="203"/>
        <v>5.7568135911709284E-2</v>
      </c>
      <c r="H393" s="70">
        <f t="shared" si="203"/>
        <v>0</v>
      </c>
      <c r="I393" s="48">
        <f>SUM(B393:H393)</f>
        <v>1</v>
      </c>
      <c r="K393" s="81" t="s">
        <v>88</v>
      </c>
      <c r="L393" s="98">
        <f>IF($S392=0,"-",L392/$S392)</f>
        <v>0.18436367287774028</v>
      </c>
      <c r="M393" s="98">
        <f t="shared" ref="M393:R393" si="204">IF($S392=0,"-",M392/$S392)</f>
        <v>4.2390263367963961E-4</v>
      </c>
      <c r="N393" s="98">
        <f t="shared" si="204"/>
        <v>4.7973448709126849E-2</v>
      </c>
      <c r="O393" s="98">
        <f t="shared" si="204"/>
        <v>0.43474242534220492</v>
      </c>
      <c r="P393" s="98">
        <f t="shared" si="204"/>
        <v>0.29172232497837403</v>
      </c>
      <c r="Q393" s="98">
        <f t="shared" si="204"/>
        <v>4.0774225458874429E-2</v>
      </c>
      <c r="R393" s="99">
        <f t="shared" si="204"/>
        <v>0</v>
      </c>
      <c r="S393" s="100">
        <f>SUM(L393:R393)</f>
        <v>1</v>
      </c>
      <c r="U393" s="110" t="s">
        <v>88</v>
      </c>
      <c r="V393" s="133">
        <f>+V392/$AI392</f>
        <v>0.17522601561774961</v>
      </c>
      <c r="W393" s="133">
        <f t="shared" ref="W393:AH393" si="205">+W392/$AI392</f>
        <v>5.3246221131435E-3</v>
      </c>
      <c r="X393" s="133">
        <f t="shared" si="205"/>
        <v>4.0774225458874422E-2</v>
      </c>
      <c r="Y393" s="133">
        <f t="shared" si="205"/>
        <v>4.2390263367963956E-4</v>
      </c>
      <c r="Z393" s="133">
        <f t="shared" si="205"/>
        <v>4.7973448709126842E-2</v>
      </c>
      <c r="AA393" s="133">
        <f t="shared" si="205"/>
        <v>0.42899099065357538</v>
      </c>
      <c r="AB393" s="133">
        <f t="shared" si="205"/>
        <v>0.29172232497837403</v>
      </c>
      <c r="AC393" s="133">
        <f t="shared" si="205"/>
        <v>9.5644698354765099E-3</v>
      </c>
      <c r="AD393" s="133">
        <f t="shared" si="205"/>
        <v>3.8130351468471219E-3</v>
      </c>
      <c r="AE393" s="133">
        <f t="shared" si="205"/>
        <v>0</v>
      </c>
      <c r="AF393" s="133">
        <f t="shared" si="205"/>
        <v>0</v>
      </c>
      <c r="AG393" s="133">
        <f t="shared" si="205"/>
        <v>0</v>
      </c>
      <c r="AH393" s="133">
        <f t="shared" si="205"/>
        <v>5.7514346886293876E-3</v>
      </c>
      <c r="AI393" s="134">
        <f>SUM(V393:AC393)</f>
        <v>0.99999999999999989</v>
      </c>
    </row>
    <row r="394" spans="1:71" ht="15" thickBot="1">
      <c r="A394" s="31"/>
      <c r="B394" s="31"/>
      <c r="C394" s="31"/>
      <c r="D394" s="31"/>
      <c r="E394" s="31"/>
      <c r="F394" s="31"/>
      <c r="G394" s="31"/>
      <c r="H394" s="31"/>
      <c r="I394" s="31"/>
      <c r="K394" s="31"/>
      <c r="L394" s="31"/>
      <c r="M394" s="31"/>
      <c r="N394" s="31"/>
      <c r="O394" s="31"/>
      <c r="P394" s="31"/>
      <c r="Q394" s="31"/>
      <c r="R394" s="31"/>
      <c r="S394" s="31"/>
      <c r="U394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</row>
    <row r="395" spans="1:71" ht="30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  <c r="K395" s="415" t="s">
        <v>42</v>
      </c>
      <c r="L395" s="83" t="s">
        <v>0</v>
      </c>
      <c r="M395" s="83" t="s">
        <v>1</v>
      </c>
      <c r="N395" s="83" t="s">
        <v>2</v>
      </c>
      <c r="O395" s="83" t="s">
        <v>3</v>
      </c>
      <c r="P395" s="83" t="s">
        <v>27</v>
      </c>
      <c r="Q395" s="83" t="s">
        <v>4</v>
      </c>
      <c r="R395" s="83" t="s">
        <v>5</v>
      </c>
      <c r="S395" s="84" t="s">
        <v>6</v>
      </c>
      <c r="U395" s="417" t="s">
        <v>42</v>
      </c>
      <c r="V395" s="114" t="s">
        <v>74</v>
      </c>
      <c r="W395" s="114" t="s">
        <v>75</v>
      </c>
      <c r="X395" s="114" t="s">
        <v>4</v>
      </c>
      <c r="Y395" s="114" t="s">
        <v>1</v>
      </c>
      <c r="Z395" s="114" t="s">
        <v>2</v>
      </c>
      <c r="AA395" s="114" t="s">
        <v>3</v>
      </c>
      <c r="AB395" s="114" t="s">
        <v>55</v>
      </c>
      <c r="AC395" s="114" t="s">
        <v>68</v>
      </c>
      <c r="AD395" s="115" t="s">
        <v>76</v>
      </c>
      <c r="AE395" s="115" t="s">
        <v>83</v>
      </c>
      <c r="AF395" s="115" t="s">
        <v>77</v>
      </c>
      <c r="AG395" s="115" t="s">
        <v>84</v>
      </c>
      <c r="AH395" s="115" t="s">
        <v>85</v>
      </c>
      <c r="AI395" s="116" t="s">
        <v>63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</row>
    <row r="396" spans="1:71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  <c r="K396" s="416" t="s">
        <v>42</v>
      </c>
      <c r="L396" s="389" t="s">
        <v>69</v>
      </c>
      <c r="M396" s="390"/>
      <c r="N396" s="390"/>
      <c r="O396" s="390"/>
      <c r="P396" s="390"/>
      <c r="Q396" s="390"/>
      <c r="R396" s="390"/>
      <c r="S396" s="391"/>
      <c r="U396" s="418" t="s">
        <v>42</v>
      </c>
      <c r="V396" s="413" t="s">
        <v>69</v>
      </c>
      <c r="W396" s="413"/>
      <c r="X396" s="413"/>
      <c r="Y396" s="413"/>
      <c r="Z396" s="413"/>
      <c r="AA396" s="413"/>
      <c r="AB396" s="413"/>
      <c r="AC396" s="413"/>
      <c r="AD396" s="413"/>
      <c r="AE396" s="413"/>
      <c r="AF396" s="413"/>
      <c r="AG396" s="413"/>
      <c r="AH396" s="413"/>
      <c r="AI396" s="414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</row>
    <row r="397" spans="1:71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  <c r="K397" s="82" t="s">
        <v>7</v>
      </c>
      <c r="L397" s="36">
        <v>0</v>
      </c>
      <c r="M397" s="36">
        <v>0</v>
      </c>
      <c r="N397" s="36">
        <v>0</v>
      </c>
      <c r="O397" s="36">
        <v>0</v>
      </c>
      <c r="P397" s="36">
        <v>0</v>
      </c>
      <c r="Q397" s="36">
        <v>0</v>
      </c>
      <c r="R397" s="101">
        <v>0</v>
      </c>
      <c r="S397" s="102">
        <f>SUM(L397:R397)</f>
        <v>0</v>
      </c>
      <c r="U397" s="103" t="s">
        <v>7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8">
        <v>0</v>
      </c>
      <c r="AD397" s="119">
        <v>0</v>
      </c>
      <c r="AE397" s="119">
        <v>0</v>
      </c>
      <c r="AF397" s="119">
        <v>0</v>
      </c>
      <c r="AG397" s="119">
        <v>0</v>
      </c>
      <c r="AH397" s="119">
        <v>0</v>
      </c>
      <c r="AI397" s="120">
        <f>SUM(V397:AC397)</f>
        <v>0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</row>
    <row r="398" spans="1:71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7" si="206">SUM(B398:H398)</f>
        <v>0</v>
      </c>
      <c r="K398" s="74" t="s">
        <v>8</v>
      </c>
      <c r="L398" s="87">
        <v>0</v>
      </c>
      <c r="M398" s="87">
        <v>0</v>
      </c>
      <c r="N398" s="87">
        <v>0</v>
      </c>
      <c r="O398" s="87">
        <v>0</v>
      </c>
      <c r="P398" s="87">
        <v>0</v>
      </c>
      <c r="Q398" s="87">
        <v>0</v>
      </c>
      <c r="R398" s="88">
        <v>0</v>
      </c>
      <c r="S398" s="89">
        <f t="shared" ref="S398:S417" si="207">SUM(L398:R398)</f>
        <v>0</v>
      </c>
      <c r="U398" s="104" t="s">
        <v>8</v>
      </c>
      <c r="V398" s="121">
        <v>0</v>
      </c>
      <c r="W398" s="121">
        <v>0</v>
      </c>
      <c r="X398" s="121">
        <v>0</v>
      </c>
      <c r="Y398" s="121">
        <v>0</v>
      </c>
      <c r="Z398" s="121">
        <v>0</v>
      </c>
      <c r="AA398" s="121">
        <v>0</v>
      </c>
      <c r="AB398" s="121">
        <v>0</v>
      </c>
      <c r="AC398" s="122">
        <v>0</v>
      </c>
      <c r="AD398" s="121">
        <v>0</v>
      </c>
      <c r="AE398" s="121">
        <v>0</v>
      </c>
      <c r="AF398" s="121">
        <v>0</v>
      </c>
      <c r="AG398" s="121">
        <v>0</v>
      </c>
      <c r="AH398" s="121">
        <v>0</v>
      </c>
      <c r="AI398" s="123">
        <f t="shared" ref="AI398:AI417" si="208">SUM(V398:AC398)</f>
        <v>0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</row>
    <row r="399" spans="1:71" ht="15" customHeight="1">
      <c r="A399" s="27" t="s">
        <v>10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206"/>
        <v>0</v>
      </c>
      <c r="K399" s="75" t="s">
        <v>10</v>
      </c>
      <c r="L399" s="42">
        <v>0</v>
      </c>
      <c r="M399" s="42">
        <v>0</v>
      </c>
      <c r="N399" s="42">
        <v>0</v>
      </c>
      <c r="O399" s="42">
        <v>0</v>
      </c>
      <c r="P399" s="42">
        <v>0</v>
      </c>
      <c r="Q399" s="42">
        <v>0</v>
      </c>
      <c r="R399" s="85">
        <v>0</v>
      </c>
      <c r="S399" s="86">
        <f t="shared" si="207"/>
        <v>0</v>
      </c>
      <c r="U399" s="105" t="s">
        <v>10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8">
        <v>0</v>
      </c>
      <c r="AD399" s="119">
        <v>0</v>
      </c>
      <c r="AE399" s="119">
        <v>0</v>
      </c>
      <c r="AF399" s="119">
        <v>0</v>
      </c>
      <c r="AG399" s="119">
        <v>0</v>
      </c>
      <c r="AH399" s="119">
        <v>0</v>
      </c>
      <c r="AI399" s="120">
        <f t="shared" si="208"/>
        <v>0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</row>
    <row r="400" spans="1:71" ht="15" customHeight="1">
      <c r="A400" s="26" t="s">
        <v>56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206"/>
        <v>0</v>
      </c>
      <c r="K400" s="74" t="s">
        <v>56</v>
      </c>
      <c r="L400" s="87">
        <v>0</v>
      </c>
      <c r="M400" s="87">
        <v>0</v>
      </c>
      <c r="N400" s="87">
        <v>0</v>
      </c>
      <c r="O400" s="87">
        <v>0</v>
      </c>
      <c r="P400" s="87">
        <v>0</v>
      </c>
      <c r="Q400" s="87">
        <v>0</v>
      </c>
      <c r="R400" s="88">
        <v>0</v>
      </c>
      <c r="S400" s="89">
        <f t="shared" si="207"/>
        <v>0</v>
      </c>
      <c r="U400" s="104" t="s">
        <v>56</v>
      </c>
      <c r="V400" s="121">
        <v>0</v>
      </c>
      <c r="W400" s="121">
        <v>0</v>
      </c>
      <c r="X400" s="121">
        <v>0</v>
      </c>
      <c r="Y400" s="121">
        <v>0</v>
      </c>
      <c r="Z400" s="121">
        <v>0</v>
      </c>
      <c r="AA400" s="121">
        <v>0</v>
      </c>
      <c r="AB400" s="121">
        <v>0</v>
      </c>
      <c r="AC400" s="122">
        <v>0</v>
      </c>
      <c r="AD400" s="121">
        <v>0</v>
      </c>
      <c r="AE400" s="121">
        <v>0</v>
      </c>
      <c r="AF400" s="121">
        <v>0</v>
      </c>
      <c r="AG400" s="121">
        <v>0</v>
      </c>
      <c r="AH400" s="121">
        <v>0</v>
      </c>
      <c r="AI400" s="123">
        <f t="shared" si="208"/>
        <v>0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</row>
    <row r="401" spans="1:71" ht="15">
      <c r="A401" s="27" t="s">
        <v>16</v>
      </c>
      <c r="B401" s="42">
        <v>17.928192888647541</v>
      </c>
      <c r="C401" s="42">
        <v>7.8168400757772103</v>
      </c>
      <c r="D401" s="42">
        <v>0</v>
      </c>
      <c r="E401" s="42">
        <v>0</v>
      </c>
      <c r="F401" s="411"/>
      <c r="G401" s="42">
        <v>0</v>
      </c>
      <c r="H401" s="43">
        <v>0</v>
      </c>
      <c r="I401" s="38">
        <f t="shared" si="206"/>
        <v>25.745032964424752</v>
      </c>
      <c r="K401" s="75" t="s">
        <v>16</v>
      </c>
      <c r="L401" s="42">
        <v>17.928192888647541</v>
      </c>
      <c r="M401" s="42">
        <v>7.8168400757772103</v>
      </c>
      <c r="N401" s="42">
        <v>0</v>
      </c>
      <c r="O401" s="42">
        <v>0</v>
      </c>
      <c r="P401" s="42">
        <v>0</v>
      </c>
      <c r="Q401" s="42">
        <v>0</v>
      </c>
      <c r="R401" s="85">
        <v>0</v>
      </c>
      <c r="S401" s="86">
        <f t="shared" si="207"/>
        <v>25.745032964424752</v>
      </c>
      <c r="U401" s="105" t="s">
        <v>16</v>
      </c>
      <c r="V401" s="117">
        <v>17.928192888647541</v>
      </c>
      <c r="W401" s="117">
        <v>0</v>
      </c>
      <c r="X401" s="117">
        <v>0</v>
      </c>
      <c r="Y401" s="117">
        <v>7.8168400757772103</v>
      </c>
      <c r="Z401" s="117">
        <v>0</v>
      </c>
      <c r="AA401" s="117">
        <v>0</v>
      </c>
      <c r="AB401" s="117">
        <v>0</v>
      </c>
      <c r="AC401" s="118">
        <v>0</v>
      </c>
      <c r="AD401" s="119">
        <v>0</v>
      </c>
      <c r="AE401" s="119">
        <v>0</v>
      </c>
      <c r="AF401" s="119">
        <v>0</v>
      </c>
      <c r="AG401" s="119">
        <v>0</v>
      </c>
      <c r="AH401" s="119">
        <v>0</v>
      </c>
      <c r="AI401" s="120">
        <f t="shared" si="208"/>
        <v>25.745032964424752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</row>
    <row r="402" spans="1:71" ht="15">
      <c r="A402" s="26" t="s">
        <v>70</v>
      </c>
      <c r="B402" s="39">
        <v>8.7548086727009728</v>
      </c>
      <c r="C402" s="39">
        <v>5.5266341921494879</v>
      </c>
      <c r="D402" s="39">
        <v>1.3319574292608092</v>
      </c>
      <c r="E402" s="39">
        <v>0</v>
      </c>
      <c r="F402" s="411"/>
      <c r="G402" s="39">
        <v>0</v>
      </c>
      <c r="H402" s="40">
        <v>0</v>
      </c>
      <c r="I402" s="41">
        <f t="shared" si="206"/>
        <v>15.613400294111271</v>
      </c>
      <c r="K402" s="74" t="s">
        <v>70</v>
      </c>
      <c r="L402" s="87">
        <v>8.7548086727009728</v>
      </c>
      <c r="M402" s="87">
        <v>5.5266341921494879</v>
      </c>
      <c r="N402" s="87">
        <v>1.3319574292608092</v>
      </c>
      <c r="O402" s="87">
        <v>0</v>
      </c>
      <c r="P402" s="87">
        <v>0</v>
      </c>
      <c r="Q402" s="87">
        <v>0</v>
      </c>
      <c r="R402" s="88">
        <v>0</v>
      </c>
      <c r="S402" s="89">
        <f t="shared" si="207"/>
        <v>15.613400294111271</v>
      </c>
      <c r="U402" s="104" t="s">
        <v>57</v>
      </c>
      <c r="V402" s="121">
        <v>8.7548086727009728</v>
      </c>
      <c r="W402" s="121">
        <v>0</v>
      </c>
      <c r="X402" s="121">
        <v>0</v>
      </c>
      <c r="Y402" s="121">
        <v>5.5266341921494879</v>
      </c>
      <c r="Z402" s="121">
        <v>1.3319574292608092</v>
      </c>
      <c r="AA402" s="121">
        <v>0</v>
      </c>
      <c r="AB402" s="121">
        <v>0</v>
      </c>
      <c r="AC402" s="122">
        <v>0</v>
      </c>
      <c r="AD402" s="121">
        <v>0</v>
      </c>
      <c r="AE402" s="121">
        <v>0</v>
      </c>
      <c r="AF402" s="121">
        <v>0</v>
      </c>
      <c r="AG402" s="121">
        <v>0</v>
      </c>
      <c r="AH402" s="121">
        <v>0</v>
      </c>
      <c r="AI402" s="123">
        <f t="shared" si="208"/>
        <v>15.613400294111271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</row>
    <row r="403" spans="1:71" ht="15">
      <c r="A403" s="27" t="s">
        <v>58</v>
      </c>
      <c r="B403" s="42">
        <v>0</v>
      </c>
      <c r="C403" s="42">
        <v>0</v>
      </c>
      <c r="D403" s="42">
        <v>0</v>
      </c>
      <c r="E403" s="42">
        <v>0</v>
      </c>
      <c r="F403" s="411"/>
      <c r="G403" s="42">
        <v>0</v>
      </c>
      <c r="H403" s="43">
        <v>0</v>
      </c>
      <c r="I403" s="38">
        <f t="shared" si="206"/>
        <v>0</v>
      </c>
      <c r="K403" s="75" t="s">
        <v>58</v>
      </c>
      <c r="L403" s="42">
        <v>0</v>
      </c>
      <c r="M403" s="42">
        <v>0</v>
      </c>
      <c r="N403" s="42">
        <v>0</v>
      </c>
      <c r="O403" s="42">
        <v>0</v>
      </c>
      <c r="P403" s="42">
        <v>13.677109651676226</v>
      </c>
      <c r="Q403" s="42">
        <v>0</v>
      </c>
      <c r="R403" s="85">
        <v>0</v>
      </c>
      <c r="S403" s="86">
        <f t="shared" si="207"/>
        <v>13.677109651676226</v>
      </c>
      <c r="U403" s="105" t="s">
        <v>58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13.677109651676226</v>
      </c>
      <c r="AC403" s="118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20">
        <f t="shared" si="208"/>
        <v>13.677109651676226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</row>
    <row r="404" spans="1:71" ht="15">
      <c r="A404" s="26" t="s">
        <v>12</v>
      </c>
      <c r="B404" s="39">
        <v>0</v>
      </c>
      <c r="C404" s="39">
        <v>0.16086821434392434</v>
      </c>
      <c r="D404" s="39">
        <v>0</v>
      </c>
      <c r="E404" s="39">
        <v>0</v>
      </c>
      <c r="F404" s="411"/>
      <c r="G404" s="39">
        <v>0</v>
      </c>
      <c r="H404" s="40">
        <v>0</v>
      </c>
      <c r="I404" s="41">
        <f t="shared" si="206"/>
        <v>0.16086821434392434</v>
      </c>
      <c r="K404" s="74" t="s">
        <v>12</v>
      </c>
      <c r="L404" s="87">
        <v>0</v>
      </c>
      <c r="M404" s="87">
        <v>0.16086821434392434</v>
      </c>
      <c r="N404" s="87">
        <v>0</v>
      </c>
      <c r="O404" s="87">
        <v>0</v>
      </c>
      <c r="P404" s="87">
        <v>3.0770997303144276</v>
      </c>
      <c r="Q404" s="87">
        <v>0</v>
      </c>
      <c r="R404" s="88">
        <v>0</v>
      </c>
      <c r="S404" s="89">
        <f t="shared" si="207"/>
        <v>3.2379679446583518</v>
      </c>
      <c r="U404" s="104" t="s">
        <v>12</v>
      </c>
      <c r="V404" s="121">
        <v>0</v>
      </c>
      <c r="W404" s="121">
        <v>0</v>
      </c>
      <c r="X404" s="121">
        <v>0</v>
      </c>
      <c r="Y404" s="121">
        <v>0.16086821434392434</v>
      </c>
      <c r="Z404" s="121">
        <v>0</v>
      </c>
      <c r="AA404" s="121">
        <v>0</v>
      </c>
      <c r="AB404" s="121">
        <v>3.0770997303144276</v>
      </c>
      <c r="AC404" s="122">
        <v>0</v>
      </c>
      <c r="AD404" s="121">
        <v>0</v>
      </c>
      <c r="AE404" s="121">
        <v>0</v>
      </c>
      <c r="AF404" s="121">
        <v>0</v>
      </c>
      <c r="AG404" s="121">
        <v>0</v>
      </c>
      <c r="AH404" s="121">
        <v>0</v>
      </c>
      <c r="AI404" s="123">
        <f t="shared" si="208"/>
        <v>3.2379679446583518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</row>
    <row r="405" spans="1:71" ht="15">
      <c r="A405" s="27" t="s">
        <v>59</v>
      </c>
      <c r="B405" s="42">
        <v>0</v>
      </c>
      <c r="C405" s="42">
        <v>0</v>
      </c>
      <c r="D405" s="42">
        <v>0</v>
      </c>
      <c r="E405" s="42">
        <v>0</v>
      </c>
      <c r="F405" s="411"/>
      <c r="G405" s="42">
        <v>0</v>
      </c>
      <c r="H405" s="43">
        <v>0</v>
      </c>
      <c r="I405" s="38">
        <f t="shared" si="206"/>
        <v>0</v>
      </c>
      <c r="K405" s="75" t="s">
        <v>59</v>
      </c>
      <c r="L405" s="42">
        <v>0</v>
      </c>
      <c r="M405" s="42">
        <v>0</v>
      </c>
      <c r="N405" s="42">
        <v>0</v>
      </c>
      <c r="O405" s="42">
        <v>0</v>
      </c>
      <c r="P405" s="42">
        <v>0</v>
      </c>
      <c r="Q405" s="42">
        <v>0</v>
      </c>
      <c r="R405" s="85">
        <v>0</v>
      </c>
      <c r="S405" s="86">
        <f t="shared" si="207"/>
        <v>0</v>
      </c>
      <c r="U405" s="105" t="s">
        <v>59</v>
      </c>
      <c r="V405" s="117">
        <v>0</v>
      </c>
      <c r="W405" s="117">
        <v>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8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20">
        <f t="shared" si="208"/>
        <v>0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</row>
    <row r="406" spans="1:71" ht="15">
      <c r="A406" s="26" t="s">
        <v>17</v>
      </c>
      <c r="B406" s="39">
        <v>0</v>
      </c>
      <c r="C406" s="39">
        <v>0</v>
      </c>
      <c r="D406" s="39">
        <v>2.0243641389211655</v>
      </c>
      <c r="E406" s="39">
        <v>0</v>
      </c>
      <c r="F406" s="411"/>
      <c r="G406" s="39">
        <v>0</v>
      </c>
      <c r="H406" s="40">
        <v>0</v>
      </c>
      <c r="I406" s="41">
        <f t="shared" si="206"/>
        <v>2.0243641389211655</v>
      </c>
      <c r="K406" s="74" t="s">
        <v>17</v>
      </c>
      <c r="L406" s="87">
        <v>0</v>
      </c>
      <c r="M406" s="87">
        <v>0</v>
      </c>
      <c r="N406" s="87">
        <v>2.0243641389211655</v>
      </c>
      <c r="O406" s="87">
        <v>0</v>
      </c>
      <c r="P406" s="87">
        <v>0</v>
      </c>
      <c r="Q406" s="87">
        <v>0</v>
      </c>
      <c r="R406" s="88">
        <v>0</v>
      </c>
      <c r="S406" s="89">
        <f t="shared" si="207"/>
        <v>2.0243641389211655</v>
      </c>
      <c r="U406" s="104" t="s">
        <v>17</v>
      </c>
      <c r="V406" s="121">
        <v>0</v>
      </c>
      <c r="W406" s="121">
        <v>0</v>
      </c>
      <c r="X406" s="121">
        <v>0</v>
      </c>
      <c r="Y406" s="121">
        <v>0</v>
      </c>
      <c r="Z406" s="121">
        <v>2.0243641389211655</v>
      </c>
      <c r="AA406" s="121">
        <v>0</v>
      </c>
      <c r="AB406" s="121">
        <v>0</v>
      </c>
      <c r="AC406" s="122">
        <v>0</v>
      </c>
      <c r="AD406" s="121">
        <v>0</v>
      </c>
      <c r="AE406" s="121">
        <v>0</v>
      </c>
      <c r="AF406" s="121">
        <v>0</v>
      </c>
      <c r="AG406" s="121">
        <v>0</v>
      </c>
      <c r="AH406" s="121">
        <v>0</v>
      </c>
      <c r="AI406" s="123">
        <f t="shared" si="208"/>
        <v>2.0243641389211655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</row>
    <row r="407" spans="1:71" ht="15">
      <c r="A407" s="27" t="s">
        <v>139</v>
      </c>
      <c r="B407" s="42">
        <v>6.7834858156475839</v>
      </c>
      <c r="C407" s="42">
        <v>50.104354960656863</v>
      </c>
      <c r="D407" s="42">
        <v>19.797910786296917</v>
      </c>
      <c r="E407" s="42">
        <v>0</v>
      </c>
      <c r="F407" s="411"/>
      <c r="G407" s="42">
        <v>0</v>
      </c>
      <c r="H407" s="43">
        <v>0</v>
      </c>
      <c r="I407" s="38">
        <f t="shared" si="206"/>
        <v>76.685751562601354</v>
      </c>
      <c r="K407" s="75" t="s">
        <v>139</v>
      </c>
      <c r="L407" s="42">
        <v>6.7834858156475839</v>
      </c>
      <c r="M407" s="42">
        <v>50.104354960656863</v>
      </c>
      <c r="N407" s="42">
        <v>19.797910786296917</v>
      </c>
      <c r="O407" s="42">
        <v>0</v>
      </c>
      <c r="P407" s="42">
        <v>0</v>
      </c>
      <c r="Q407" s="42">
        <v>0</v>
      </c>
      <c r="R407" s="85">
        <v>0</v>
      </c>
      <c r="S407" s="86">
        <f t="shared" si="207"/>
        <v>76.685751562601354</v>
      </c>
      <c r="U407" s="105" t="s">
        <v>139</v>
      </c>
      <c r="V407" s="117">
        <v>6.7834858156475839</v>
      </c>
      <c r="W407" s="117">
        <v>0</v>
      </c>
      <c r="X407" s="117">
        <v>0</v>
      </c>
      <c r="Y407" s="117">
        <v>50.104354960656863</v>
      </c>
      <c r="Z407" s="117">
        <v>8.5823328783543413</v>
      </c>
      <c r="AA407" s="117">
        <v>0</v>
      </c>
      <c r="AB407" s="117">
        <v>0</v>
      </c>
      <c r="AC407" s="118">
        <v>11.215577907942578</v>
      </c>
      <c r="AD407" s="117">
        <v>0</v>
      </c>
      <c r="AE407" s="117">
        <v>0</v>
      </c>
      <c r="AF407" s="117">
        <v>0</v>
      </c>
      <c r="AG407" s="117">
        <v>11.215577907942578</v>
      </c>
      <c r="AH407" s="117">
        <v>0</v>
      </c>
      <c r="AI407" s="120">
        <f t="shared" si="208"/>
        <v>76.685751562601354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</row>
    <row r="408" spans="1:71" ht="15">
      <c r="A408" s="26" t="s">
        <v>25</v>
      </c>
      <c r="B408" s="39">
        <v>6.2287680845073394</v>
      </c>
      <c r="C408" s="39">
        <v>0.15223824899608032</v>
      </c>
      <c r="D408" s="39">
        <v>1.2269677925041234</v>
      </c>
      <c r="E408" s="39">
        <v>45.558573878426358</v>
      </c>
      <c r="F408" s="411"/>
      <c r="G408" s="39">
        <v>6.341701746263424</v>
      </c>
      <c r="H408" s="40">
        <v>0</v>
      </c>
      <c r="I408" s="41">
        <f t="shared" si="206"/>
        <v>59.508249750697324</v>
      </c>
      <c r="K408" s="74" t="s">
        <v>25</v>
      </c>
      <c r="L408" s="87">
        <v>6.2287680845073394</v>
      </c>
      <c r="M408" s="87">
        <v>0.15223824899608032</v>
      </c>
      <c r="N408" s="87">
        <v>1.2269677925041234</v>
      </c>
      <c r="O408" s="87">
        <v>45.558573878426358</v>
      </c>
      <c r="P408" s="87">
        <v>0.63181944433898762</v>
      </c>
      <c r="Q408" s="87">
        <v>6.341701746263424</v>
      </c>
      <c r="R408" s="88">
        <v>0</v>
      </c>
      <c r="S408" s="89">
        <f t="shared" si="207"/>
        <v>60.140069195036311</v>
      </c>
      <c r="U408" s="104" t="s">
        <v>25</v>
      </c>
      <c r="V408" s="121">
        <v>0</v>
      </c>
      <c r="W408" s="121">
        <v>4.8078098938308846</v>
      </c>
      <c r="X408" s="121">
        <v>6.341701746263424</v>
      </c>
      <c r="Y408" s="121">
        <v>0.15223824899608032</v>
      </c>
      <c r="Z408" s="121">
        <v>1.2269677925041234</v>
      </c>
      <c r="AA408" s="121">
        <v>43.701181826633217</v>
      </c>
      <c r="AB408" s="121">
        <v>0.63181944433898762</v>
      </c>
      <c r="AC408" s="122">
        <v>3.2783502424696005</v>
      </c>
      <c r="AD408" s="121">
        <v>1.4209581906764548</v>
      </c>
      <c r="AE408" s="121">
        <v>1.8573920517931444</v>
      </c>
      <c r="AF408" s="121">
        <v>0</v>
      </c>
      <c r="AG408" s="121">
        <v>0</v>
      </c>
      <c r="AH408" s="121">
        <v>0</v>
      </c>
      <c r="AI408" s="123">
        <f t="shared" si="208"/>
        <v>60.140069195036318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</row>
    <row r="409" spans="1:71" ht="15">
      <c r="A409" s="27" t="s">
        <v>24</v>
      </c>
      <c r="B409" s="42">
        <v>4.3285069643750225</v>
      </c>
      <c r="C409" s="42">
        <v>0</v>
      </c>
      <c r="D409" s="42">
        <v>0</v>
      </c>
      <c r="E409" s="42">
        <v>0</v>
      </c>
      <c r="F409" s="411"/>
      <c r="G409" s="42">
        <v>0</v>
      </c>
      <c r="H409" s="43">
        <v>0</v>
      </c>
      <c r="I409" s="38">
        <f t="shared" si="206"/>
        <v>4.3285069643750225</v>
      </c>
      <c r="K409" s="75" t="s">
        <v>24</v>
      </c>
      <c r="L409" s="42">
        <v>4.3285069643750225</v>
      </c>
      <c r="M409" s="42">
        <v>0</v>
      </c>
      <c r="N409" s="42">
        <v>0</v>
      </c>
      <c r="O409" s="42">
        <v>0</v>
      </c>
      <c r="P409" s="42">
        <v>0</v>
      </c>
      <c r="Q409" s="42">
        <v>0</v>
      </c>
      <c r="R409" s="85">
        <v>0</v>
      </c>
      <c r="S409" s="86">
        <f t="shared" si="207"/>
        <v>4.3285069643750225</v>
      </c>
      <c r="U409" s="105" t="s">
        <v>24</v>
      </c>
      <c r="V409" s="117">
        <v>4.3285069643750225</v>
      </c>
      <c r="W409" s="117">
        <v>0</v>
      </c>
      <c r="X409" s="117">
        <v>0</v>
      </c>
      <c r="Y409" s="117">
        <v>0</v>
      </c>
      <c r="Z409" s="117">
        <v>0</v>
      </c>
      <c r="AA409" s="117">
        <v>0</v>
      </c>
      <c r="AB409" s="117">
        <v>0</v>
      </c>
      <c r="AC409" s="118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20">
        <f t="shared" si="208"/>
        <v>4.3285069643750225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</row>
    <row r="410" spans="1:71" ht="15">
      <c r="A410" s="26" t="s">
        <v>60</v>
      </c>
      <c r="B410" s="39">
        <v>0.26760729070835154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206"/>
        <v>0.26760729070835154</v>
      </c>
      <c r="K410" s="74" t="s">
        <v>60</v>
      </c>
      <c r="L410" s="87">
        <v>0.26760729070835154</v>
      </c>
      <c r="M410" s="87">
        <v>0</v>
      </c>
      <c r="N410" s="87">
        <v>0</v>
      </c>
      <c r="O410" s="87">
        <v>0</v>
      </c>
      <c r="P410" s="87">
        <v>0</v>
      </c>
      <c r="Q410" s="87">
        <v>0</v>
      </c>
      <c r="R410" s="88">
        <v>0</v>
      </c>
      <c r="S410" s="89">
        <f t="shared" si="207"/>
        <v>0.26760729070835154</v>
      </c>
      <c r="U410" s="104" t="s">
        <v>60</v>
      </c>
      <c r="V410" s="121">
        <v>0.26760729070835154</v>
      </c>
      <c r="W410" s="121">
        <v>0</v>
      </c>
      <c r="X410" s="121">
        <v>0</v>
      </c>
      <c r="Y410" s="121">
        <v>0</v>
      </c>
      <c r="Z410" s="121">
        <v>0</v>
      </c>
      <c r="AA410" s="121">
        <v>0</v>
      </c>
      <c r="AB410" s="121">
        <v>0</v>
      </c>
      <c r="AC410" s="122">
        <v>0</v>
      </c>
      <c r="AD410" s="121">
        <v>0</v>
      </c>
      <c r="AE410" s="121">
        <v>0</v>
      </c>
      <c r="AF410" s="121">
        <v>0</v>
      </c>
      <c r="AG410" s="121">
        <v>0</v>
      </c>
      <c r="AH410" s="121">
        <v>0</v>
      </c>
      <c r="AI410" s="123">
        <f t="shared" si="208"/>
        <v>0.26760729070835154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</row>
    <row r="411" spans="1:71" ht="15">
      <c r="A411" s="27" t="s">
        <v>22</v>
      </c>
      <c r="B411" s="42">
        <v>1.7814039213810398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206"/>
        <v>1.7814039213810398</v>
      </c>
      <c r="K411" s="75" t="s">
        <v>22</v>
      </c>
      <c r="L411" s="42">
        <v>1.7814039213810398</v>
      </c>
      <c r="M411" s="42">
        <v>0</v>
      </c>
      <c r="N411" s="42">
        <v>0</v>
      </c>
      <c r="O411" s="42">
        <v>0</v>
      </c>
      <c r="P411" s="42">
        <v>0.56205474205234784</v>
      </c>
      <c r="Q411" s="42">
        <v>0</v>
      </c>
      <c r="R411" s="85">
        <v>0</v>
      </c>
      <c r="S411" s="86">
        <f t="shared" si="207"/>
        <v>2.3434586634333874</v>
      </c>
      <c r="U411" s="105" t="s">
        <v>22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0.56205474205234784</v>
      </c>
      <c r="AC411" s="118">
        <v>1.7814039213810398</v>
      </c>
      <c r="AD411" s="117">
        <v>1.7814039213810398</v>
      </c>
      <c r="AE411" s="117">
        <v>0</v>
      </c>
      <c r="AF411" s="117">
        <v>0</v>
      </c>
      <c r="AG411" s="117">
        <v>0</v>
      </c>
      <c r="AH411" s="117">
        <v>0</v>
      </c>
      <c r="AI411" s="120">
        <f t="shared" si="208"/>
        <v>2.3434586634333874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</row>
    <row r="412" spans="1:71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206"/>
        <v>0</v>
      </c>
      <c r="K412" s="74" t="s">
        <v>21</v>
      </c>
      <c r="L412" s="87">
        <v>0</v>
      </c>
      <c r="M412" s="87">
        <v>0</v>
      </c>
      <c r="N412" s="87">
        <v>0</v>
      </c>
      <c r="O412" s="87">
        <v>0</v>
      </c>
      <c r="P412" s="87">
        <v>0</v>
      </c>
      <c r="Q412" s="87">
        <v>0</v>
      </c>
      <c r="R412" s="88">
        <v>0</v>
      </c>
      <c r="S412" s="89">
        <f t="shared" si="207"/>
        <v>0</v>
      </c>
      <c r="U412" s="104" t="s">
        <v>61</v>
      </c>
      <c r="V412" s="121">
        <v>0</v>
      </c>
      <c r="W412" s="121">
        <v>0</v>
      </c>
      <c r="X412" s="121">
        <v>0</v>
      </c>
      <c r="Y412" s="121">
        <v>0</v>
      </c>
      <c r="Z412" s="121">
        <v>0</v>
      </c>
      <c r="AA412" s="121">
        <v>0</v>
      </c>
      <c r="AB412" s="121">
        <v>0</v>
      </c>
      <c r="AC412" s="122">
        <v>0</v>
      </c>
      <c r="AD412" s="121">
        <v>0</v>
      </c>
      <c r="AE412" s="121">
        <v>0</v>
      </c>
      <c r="AF412" s="121">
        <v>0</v>
      </c>
      <c r="AG412" s="121">
        <v>0</v>
      </c>
      <c r="AH412" s="121">
        <v>0</v>
      </c>
      <c r="AI412" s="123">
        <f t="shared" si="208"/>
        <v>0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</row>
    <row r="413" spans="1:71" ht="15">
      <c r="A413" s="28" t="s">
        <v>64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206"/>
        <v>0</v>
      </c>
      <c r="K413" s="76" t="s">
        <v>64</v>
      </c>
      <c r="L413" s="42">
        <v>0</v>
      </c>
      <c r="M413" s="42">
        <v>0</v>
      </c>
      <c r="N413" s="42">
        <v>0</v>
      </c>
      <c r="O413" s="42">
        <v>0</v>
      </c>
      <c r="P413" s="42">
        <v>0</v>
      </c>
      <c r="Q413" s="42">
        <v>0</v>
      </c>
      <c r="R413" s="85">
        <v>0</v>
      </c>
      <c r="S413" s="86">
        <f t="shared" si="207"/>
        <v>0</v>
      </c>
      <c r="U413" s="106" t="s">
        <v>62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8">
        <v>0</v>
      </c>
      <c r="AD413" s="119">
        <v>0</v>
      </c>
      <c r="AE413" s="119">
        <v>0</v>
      </c>
      <c r="AF413" s="119">
        <v>0</v>
      </c>
      <c r="AG413" s="119">
        <v>0</v>
      </c>
      <c r="AH413" s="119">
        <v>0</v>
      </c>
      <c r="AI413" s="120">
        <f t="shared" si="208"/>
        <v>0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</row>
    <row r="414" spans="1:71">
      <c r="A414" s="56" t="s">
        <v>23</v>
      </c>
      <c r="B414" s="60">
        <v>0</v>
      </c>
      <c r="C414" s="60">
        <v>0</v>
      </c>
      <c r="D414" s="60">
        <v>0</v>
      </c>
      <c r="E414" s="60">
        <v>0</v>
      </c>
      <c r="F414" s="411"/>
      <c r="G414" s="60">
        <v>0</v>
      </c>
      <c r="H414" s="61">
        <v>0</v>
      </c>
      <c r="I414" s="62">
        <f t="shared" si="206"/>
        <v>0</v>
      </c>
      <c r="K414" s="77" t="s">
        <v>23</v>
      </c>
      <c r="L414" s="90">
        <v>0</v>
      </c>
      <c r="M414" s="90">
        <v>0</v>
      </c>
      <c r="N414" s="90">
        <v>0</v>
      </c>
      <c r="O414" s="90">
        <v>0</v>
      </c>
      <c r="P414" s="90">
        <v>0</v>
      </c>
      <c r="Q414" s="90">
        <v>0</v>
      </c>
      <c r="R414" s="91">
        <v>0</v>
      </c>
      <c r="S414" s="92">
        <f t="shared" si="207"/>
        <v>0</v>
      </c>
      <c r="U414" s="107" t="s">
        <v>66</v>
      </c>
      <c r="V414" s="124">
        <v>0</v>
      </c>
      <c r="W414" s="124">
        <v>0</v>
      </c>
      <c r="X414" s="124">
        <v>0</v>
      </c>
      <c r="Y414" s="124">
        <v>0</v>
      </c>
      <c r="Z414" s="124">
        <v>0</v>
      </c>
      <c r="AA414" s="124">
        <v>0</v>
      </c>
      <c r="AB414" s="124">
        <v>0</v>
      </c>
      <c r="AC414" s="124">
        <v>0</v>
      </c>
      <c r="AD414" s="124">
        <v>0</v>
      </c>
      <c r="AE414" s="124">
        <v>0</v>
      </c>
      <c r="AF414" s="124">
        <v>0</v>
      </c>
      <c r="AG414" s="124">
        <v>0</v>
      </c>
      <c r="AH414" s="125">
        <v>0</v>
      </c>
      <c r="AI414" s="126">
        <f t="shared" si="208"/>
        <v>0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</row>
    <row r="415" spans="1:71">
      <c r="A415" s="57" t="s">
        <v>19</v>
      </c>
      <c r="B415" s="63">
        <v>0</v>
      </c>
      <c r="C415" s="63">
        <v>0</v>
      </c>
      <c r="D415" s="63">
        <v>0</v>
      </c>
      <c r="E415" s="63">
        <v>0</v>
      </c>
      <c r="F415" s="411"/>
      <c r="G415" s="63">
        <v>0</v>
      </c>
      <c r="H415" s="64">
        <v>0</v>
      </c>
      <c r="I415" s="65">
        <f t="shared" si="206"/>
        <v>0</v>
      </c>
      <c r="K415" s="78" t="s">
        <v>19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93">
        <v>0</v>
      </c>
      <c r="S415" s="94">
        <f t="shared" si="207"/>
        <v>0</v>
      </c>
      <c r="U415" s="108" t="s">
        <v>19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7">
        <v>0</v>
      </c>
      <c r="AB415" s="127">
        <v>0</v>
      </c>
      <c r="AC415" s="127">
        <v>0</v>
      </c>
      <c r="AD415" s="128">
        <v>0</v>
      </c>
      <c r="AE415" s="128">
        <v>0</v>
      </c>
      <c r="AF415" s="128">
        <v>0</v>
      </c>
      <c r="AG415" s="128">
        <v>0</v>
      </c>
      <c r="AH415" s="128">
        <v>0</v>
      </c>
      <c r="AI415" s="129">
        <f t="shared" si="208"/>
        <v>0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</row>
    <row r="416" spans="1:71">
      <c r="A416" s="56" t="s">
        <v>20</v>
      </c>
      <c r="B416" s="60">
        <v>0</v>
      </c>
      <c r="C416" s="60">
        <v>0</v>
      </c>
      <c r="D416" s="60">
        <v>0</v>
      </c>
      <c r="E416" s="60">
        <v>0</v>
      </c>
      <c r="F416" s="411"/>
      <c r="G416" s="60">
        <v>0</v>
      </c>
      <c r="H416" s="61">
        <v>0</v>
      </c>
      <c r="I416" s="62">
        <f t="shared" si="206"/>
        <v>0</v>
      </c>
      <c r="K416" s="77" t="s">
        <v>20</v>
      </c>
      <c r="L416" s="90">
        <v>0</v>
      </c>
      <c r="M416" s="90">
        <v>0</v>
      </c>
      <c r="N416" s="90">
        <v>0</v>
      </c>
      <c r="O416" s="90">
        <v>0</v>
      </c>
      <c r="P416" s="90">
        <v>0</v>
      </c>
      <c r="Q416" s="90">
        <v>0</v>
      </c>
      <c r="R416" s="91">
        <v>0</v>
      </c>
      <c r="S416" s="92">
        <f t="shared" si="207"/>
        <v>0</v>
      </c>
      <c r="U416" s="107" t="s">
        <v>20</v>
      </c>
      <c r="V416" s="124">
        <v>0</v>
      </c>
      <c r="W416" s="124">
        <v>0</v>
      </c>
      <c r="X416" s="124">
        <v>0</v>
      </c>
      <c r="Y416" s="124">
        <v>0</v>
      </c>
      <c r="Z416" s="124">
        <v>0</v>
      </c>
      <c r="AA416" s="124">
        <v>0</v>
      </c>
      <c r="AB416" s="124">
        <v>0</v>
      </c>
      <c r="AC416" s="124">
        <v>0</v>
      </c>
      <c r="AD416" s="124">
        <v>0</v>
      </c>
      <c r="AE416" s="124">
        <v>0</v>
      </c>
      <c r="AF416" s="124">
        <v>0</v>
      </c>
      <c r="AG416" s="124">
        <v>0</v>
      </c>
      <c r="AH416" s="125">
        <v>0</v>
      </c>
      <c r="AI416" s="126">
        <f t="shared" si="208"/>
        <v>0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</row>
    <row r="417" spans="1:71" ht="15" thickBot="1">
      <c r="A417" s="58" t="s">
        <v>11</v>
      </c>
      <c r="B417" s="52">
        <v>0</v>
      </c>
      <c r="C417" s="52">
        <v>0</v>
      </c>
      <c r="D417" s="52">
        <v>0</v>
      </c>
      <c r="E417" s="52">
        <v>0</v>
      </c>
      <c r="F417" s="412"/>
      <c r="G417" s="52">
        <v>0</v>
      </c>
      <c r="H417" s="66">
        <v>0</v>
      </c>
      <c r="I417" s="67">
        <f t="shared" si="206"/>
        <v>0</v>
      </c>
      <c r="K417" s="79" t="s">
        <v>11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95">
        <v>0</v>
      </c>
      <c r="S417" s="96">
        <f t="shared" si="207"/>
        <v>0</v>
      </c>
      <c r="U417" s="108" t="s">
        <v>11</v>
      </c>
      <c r="V417" s="127">
        <v>0</v>
      </c>
      <c r="W417" s="127">
        <v>0</v>
      </c>
      <c r="X417" s="127">
        <v>0</v>
      </c>
      <c r="Y417" s="127">
        <v>0</v>
      </c>
      <c r="Z417" s="127">
        <v>0</v>
      </c>
      <c r="AA417" s="127">
        <v>0</v>
      </c>
      <c r="AB417" s="127">
        <v>0</v>
      </c>
      <c r="AC417" s="127">
        <v>0</v>
      </c>
      <c r="AD417" s="128">
        <v>0</v>
      </c>
      <c r="AE417" s="128">
        <v>0</v>
      </c>
      <c r="AF417" s="128">
        <v>0</v>
      </c>
      <c r="AG417" s="128">
        <v>0</v>
      </c>
      <c r="AH417" s="128">
        <v>0</v>
      </c>
      <c r="AI417" s="129">
        <f t="shared" si="208"/>
        <v>0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</row>
    <row r="418" spans="1:71" ht="15">
      <c r="A418" s="33" t="s">
        <v>26</v>
      </c>
      <c r="B418" s="68">
        <f>SUM(B397:B413)</f>
        <v>46.072773637967856</v>
      </c>
      <c r="C418" s="68">
        <f t="shared" ref="C418:I418" si="209">SUM(C397:C413)</f>
        <v>63.760935691923564</v>
      </c>
      <c r="D418" s="68">
        <f t="shared" si="209"/>
        <v>24.381200146983016</v>
      </c>
      <c r="E418" s="68">
        <f t="shared" si="209"/>
        <v>45.558573878426358</v>
      </c>
      <c r="F418" s="68">
        <f t="shared" si="209"/>
        <v>0</v>
      </c>
      <c r="G418" s="68">
        <f t="shared" si="209"/>
        <v>6.341701746263424</v>
      </c>
      <c r="H418" s="69">
        <f t="shared" si="209"/>
        <v>0</v>
      </c>
      <c r="I418" s="38">
        <f t="shared" si="209"/>
        <v>186.11518510156421</v>
      </c>
      <c r="K418" s="80" t="s">
        <v>26</v>
      </c>
      <c r="L418" s="68">
        <f>SUM(L397:L413)</f>
        <v>46.072773637967856</v>
      </c>
      <c r="M418" s="68">
        <f t="shared" ref="M418:S418" si="210">SUM(M397:M413)</f>
        <v>63.760935691923564</v>
      </c>
      <c r="N418" s="68">
        <f t="shared" si="210"/>
        <v>24.381200146983016</v>
      </c>
      <c r="O418" s="68">
        <f t="shared" si="210"/>
        <v>45.558573878426358</v>
      </c>
      <c r="P418" s="68">
        <f t="shared" si="210"/>
        <v>17.948083568381985</v>
      </c>
      <c r="Q418" s="68">
        <f t="shared" si="210"/>
        <v>6.341701746263424</v>
      </c>
      <c r="R418" s="69">
        <f t="shared" si="210"/>
        <v>0</v>
      </c>
      <c r="S418" s="97">
        <f t="shared" si="210"/>
        <v>204.06326866994618</v>
      </c>
      <c r="T418" s="1" t="str">
        <f>IF(ABS(S418-AI418)&gt;0.01,S418-AI418,"")</f>
        <v/>
      </c>
      <c r="U418" s="109" t="s">
        <v>63</v>
      </c>
      <c r="V418" s="130">
        <f>SUM(V397:V413)</f>
        <v>38.062601632079478</v>
      </c>
      <c r="W418" s="130">
        <f t="shared" ref="W418:AH418" si="211">SUM(W397:W413)</f>
        <v>4.8078098938308846</v>
      </c>
      <c r="X418" s="130">
        <f t="shared" si="211"/>
        <v>6.341701746263424</v>
      </c>
      <c r="Y418" s="130">
        <f t="shared" si="211"/>
        <v>63.760935691923564</v>
      </c>
      <c r="Z418" s="130">
        <f t="shared" si="211"/>
        <v>13.165622239040438</v>
      </c>
      <c r="AA418" s="130">
        <f t="shared" si="211"/>
        <v>43.701181826633217</v>
      </c>
      <c r="AB418" s="130">
        <f t="shared" si="211"/>
        <v>17.948083568381985</v>
      </c>
      <c r="AC418" s="130">
        <f t="shared" si="211"/>
        <v>16.275332071793216</v>
      </c>
      <c r="AD418" s="131">
        <f t="shared" si="211"/>
        <v>3.2023621120574948</v>
      </c>
      <c r="AE418" s="131">
        <f t="shared" si="211"/>
        <v>1.8573920517931444</v>
      </c>
      <c r="AF418" s="131">
        <f t="shared" si="211"/>
        <v>0</v>
      </c>
      <c r="AG418" s="131">
        <f t="shared" si="211"/>
        <v>11.215577907942578</v>
      </c>
      <c r="AH418" s="131">
        <f t="shared" si="211"/>
        <v>0</v>
      </c>
      <c r="AI418" s="132">
        <f>SUM(V418:AC418)</f>
        <v>204.06326866994618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</row>
    <row r="419" spans="1:71" s="5" customFormat="1" ht="15" thickBot="1">
      <c r="A419" s="30" t="s">
        <v>88</v>
      </c>
      <c r="B419" s="47">
        <f>IF($I418=0,"-",B418/$I418)</f>
        <v>0.24754978274784864</v>
      </c>
      <c r="C419" s="47">
        <f t="shared" ref="C419:H419" si="212">IF($I418=0,"-",C418/$I418)</f>
        <v>0.34258857307709106</v>
      </c>
      <c r="D419" s="47">
        <f t="shared" si="212"/>
        <v>0.13100059586045085</v>
      </c>
      <c r="E419" s="47">
        <f t="shared" si="212"/>
        <v>0.24478697884627074</v>
      </c>
      <c r="F419" s="47">
        <f t="shared" si="212"/>
        <v>0</v>
      </c>
      <c r="G419" s="47">
        <f t="shared" si="212"/>
        <v>3.4074069468338748E-2</v>
      </c>
      <c r="H419" s="70">
        <f t="shared" si="212"/>
        <v>0</v>
      </c>
      <c r="I419" s="48">
        <f>SUM(B419:H419)</f>
        <v>1</v>
      </c>
      <c r="K419" s="81" t="s">
        <v>88</v>
      </c>
      <c r="L419" s="98">
        <f>IF($S418=0,"-",L418/$S418)</f>
        <v>0.22577690702625364</v>
      </c>
      <c r="M419" s="98">
        <f t="shared" ref="M419:R419" si="213">IF($S418=0,"-",M418/$S418)</f>
        <v>0.31245670084335997</v>
      </c>
      <c r="N419" s="98">
        <f t="shared" si="213"/>
        <v>0.1194786318277465</v>
      </c>
      <c r="O419" s="98">
        <f t="shared" si="213"/>
        <v>0.22325710146353295</v>
      </c>
      <c r="P419" s="98">
        <f t="shared" si="213"/>
        <v>8.7953523852503712E-2</v>
      </c>
      <c r="Q419" s="98">
        <f t="shared" si="213"/>
        <v>3.107713498660335E-2</v>
      </c>
      <c r="R419" s="99">
        <f t="shared" si="213"/>
        <v>0</v>
      </c>
      <c r="S419" s="100">
        <f>SUM(L419:R419)</f>
        <v>1</v>
      </c>
      <c r="U419" s="110" t="s">
        <v>88</v>
      </c>
      <c r="V419" s="133">
        <f>+V418/$AI418</f>
        <v>0.18652353204065492</v>
      </c>
      <c r="W419" s="133">
        <f t="shared" ref="W419:AH419" si="214">+W418/$AI418</f>
        <v>2.356038852639904E-2</v>
      </c>
      <c r="X419" s="133">
        <f t="shared" si="214"/>
        <v>3.107713498660335E-2</v>
      </c>
      <c r="Y419" s="133">
        <f t="shared" si="214"/>
        <v>0.31245670084335997</v>
      </c>
      <c r="Z419" s="133">
        <f t="shared" si="214"/>
        <v>6.4517354469777882E-2</v>
      </c>
      <c r="AA419" s="133">
        <f t="shared" si="214"/>
        <v>0.21415506137616522</v>
      </c>
      <c r="AB419" s="133">
        <f t="shared" si="214"/>
        <v>8.7953523852503712E-2</v>
      </c>
      <c r="AC419" s="133">
        <f t="shared" si="214"/>
        <v>7.9756303904536044E-2</v>
      </c>
      <c r="AD419" s="133">
        <f t="shared" si="214"/>
        <v>1.5692986459199695E-2</v>
      </c>
      <c r="AE419" s="133">
        <f t="shared" si="214"/>
        <v>9.1020400873677437E-3</v>
      </c>
      <c r="AF419" s="133">
        <f t="shared" si="214"/>
        <v>0</v>
      </c>
      <c r="AG419" s="133">
        <f t="shared" si="214"/>
        <v>5.4961277357968609E-2</v>
      </c>
      <c r="AH419" s="133">
        <f t="shared" si="214"/>
        <v>0</v>
      </c>
      <c r="AI419" s="134">
        <f>SUM(V419:AC419)</f>
        <v>1.0000000000000002</v>
      </c>
    </row>
    <row r="420" spans="1:71" ht="15" thickBot="1">
      <c r="A420" s="31"/>
      <c r="B420" s="31"/>
      <c r="C420" s="31"/>
      <c r="D420" s="31"/>
      <c r="E420" s="31"/>
      <c r="F420" s="31"/>
      <c r="G420" s="31"/>
      <c r="H420" s="31"/>
      <c r="I420" s="31"/>
      <c r="K420" s="31"/>
      <c r="L420" s="31"/>
      <c r="M420" s="31"/>
      <c r="N420" s="31"/>
      <c r="O420" s="31"/>
      <c r="P420" s="31"/>
      <c r="Q420" s="31"/>
      <c r="R420" s="31"/>
      <c r="S420" s="31"/>
      <c r="U420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</row>
    <row r="421" spans="1:71" ht="30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  <c r="K421" s="415" t="s">
        <v>43</v>
      </c>
      <c r="L421" s="83" t="s">
        <v>0</v>
      </c>
      <c r="M421" s="83" t="s">
        <v>1</v>
      </c>
      <c r="N421" s="83" t="s">
        <v>2</v>
      </c>
      <c r="O421" s="83" t="s">
        <v>3</v>
      </c>
      <c r="P421" s="83" t="s">
        <v>27</v>
      </c>
      <c r="Q421" s="83" t="s">
        <v>4</v>
      </c>
      <c r="R421" s="83" t="s">
        <v>5</v>
      </c>
      <c r="S421" s="84" t="s">
        <v>6</v>
      </c>
      <c r="U421" s="417" t="s">
        <v>43</v>
      </c>
      <c r="V421" s="114" t="s">
        <v>74</v>
      </c>
      <c r="W421" s="114" t="s">
        <v>75</v>
      </c>
      <c r="X421" s="114" t="s">
        <v>4</v>
      </c>
      <c r="Y421" s="114" t="s">
        <v>1</v>
      </c>
      <c r="Z421" s="114" t="s">
        <v>2</v>
      </c>
      <c r="AA421" s="114" t="s">
        <v>3</v>
      </c>
      <c r="AB421" s="114" t="s">
        <v>55</v>
      </c>
      <c r="AC421" s="114" t="s">
        <v>68</v>
      </c>
      <c r="AD421" s="115" t="s">
        <v>76</v>
      </c>
      <c r="AE421" s="115" t="s">
        <v>83</v>
      </c>
      <c r="AF421" s="115" t="s">
        <v>77</v>
      </c>
      <c r="AG421" s="115" t="s">
        <v>84</v>
      </c>
      <c r="AH421" s="115" t="s">
        <v>85</v>
      </c>
      <c r="AI421" s="116" t="s">
        <v>63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</row>
    <row r="422" spans="1:71" ht="15">
      <c r="A422" s="452" t="s">
        <v>43</v>
      </c>
      <c r="B422" s="392" t="s">
        <v>69</v>
      </c>
      <c r="C422" s="393"/>
      <c r="D422" s="393"/>
      <c r="E422" s="393"/>
      <c r="F422" s="393"/>
      <c r="G422" s="393"/>
      <c r="H422" s="393"/>
      <c r="I422" s="394"/>
      <c r="K422" s="416" t="s">
        <v>43</v>
      </c>
      <c r="L422" s="389" t="s">
        <v>69</v>
      </c>
      <c r="M422" s="390"/>
      <c r="N422" s="390"/>
      <c r="O422" s="390"/>
      <c r="P422" s="390"/>
      <c r="Q422" s="390"/>
      <c r="R422" s="390"/>
      <c r="S422" s="391"/>
      <c r="U422" s="418" t="s">
        <v>43</v>
      </c>
      <c r="V422" s="413" t="s">
        <v>69</v>
      </c>
      <c r="W422" s="413"/>
      <c r="X422" s="413"/>
      <c r="Y422" s="413"/>
      <c r="Z422" s="413"/>
      <c r="AA422" s="413"/>
      <c r="AB422" s="413"/>
      <c r="AC422" s="413"/>
      <c r="AD422" s="413"/>
      <c r="AE422" s="413"/>
      <c r="AF422" s="413"/>
      <c r="AG422" s="413"/>
      <c r="AH422" s="413"/>
      <c r="AI422" s="414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</row>
    <row r="423" spans="1:71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  <c r="K423" s="82" t="s">
        <v>7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101">
        <v>0</v>
      </c>
      <c r="S423" s="102">
        <f>SUM(L423:R423)</f>
        <v>0</v>
      </c>
      <c r="U423" s="103" t="s">
        <v>7</v>
      </c>
      <c r="V423" s="117">
        <v>0</v>
      </c>
      <c r="W423" s="117">
        <v>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8">
        <v>0</v>
      </c>
      <c r="AD423" s="119">
        <v>0</v>
      </c>
      <c r="AE423" s="119">
        <v>0</v>
      </c>
      <c r="AF423" s="119">
        <v>0</v>
      </c>
      <c r="AG423" s="119">
        <v>0</v>
      </c>
      <c r="AH423" s="119">
        <v>0</v>
      </c>
      <c r="AI423" s="120">
        <f>SUM(V423:AC423)</f>
        <v>0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</row>
    <row r="424" spans="1:71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3" si="215">SUM(B424:H424)</f>
        <v>0</v>
      </c>
      <c r="K424" s="74" t="s">
        <v>8</v>
      </c>
      <c r="L424" s="87">
        <v>0</v>
      </c>
      <c r="M424" s="87">
        <v>0</v>
      </c>
      <c r="N424" s="87">
        <v>0</v>
      </c>
      <c r="O424" s="87">
        <v>0</v>
      </c>
      <c r="P424" s="87">
        <v>0</v>
      </c>
      <c r="Q424" s="87">
        <v>0</v>
      </c>
      <c r="R424" s="88">
        <v>0</v>
      </c>
      <c r="S424" s="89">
        <f t="shared" ref="S424:S443" si="216">SUM(L424:R424)</f>
        <v>0</v>
      </c>
      <c r="U424" s="104" t="s">
        <v>8</v>
      </c>
      <c r="V424" s="121">
        <v>0</v>
      </c>
      <c r="W424" s="121">
        <v>0</v>
      </c>
      <c r="X424" s="121">
        <v>0</v>
      </c>
      <c r="Y424" s="121">
        <v>0</v>
      </c>
      <c r="Z424" s="121">
        <v>0</v>
      </c>
      <c r="AA424" s="121">
        <v>0</v>
      </c>
      <c r="AB424" s="121">
        <v>0</v>
      </c>
      <c r="AC424" s="122">
        <v>0</v>
      </c>
      <c r="AD424" s="121">
        <v>0</v>
      </c>
      <c r="AE424" s="121">
        <v>0</v>
      </c>
      <c r="AF424" s="121">
        <v>0</v>
      </c>
      <c r="AG424" s="121">
        <v>0</v>
      </c>
      <c r="AH424" s="121">
        <v>0</v>
      </c>
      <c r="AI424" s="123">
        <f t="shared" ref="AI424:AI443" si="217">SUM(V424:AC424)</f>
        <v>0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</row>
    <row r="425" spans="1:71" ht="15" customHeight="1">
      <c r="A425" s="27" t="s">
        <v>10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215"/>
        <v>0</v>
      </c>
      <c r="K425" s="75" t="s">
        <v>10</v>
      </c>
      <c r="L425" s="42">
        <v>0</v>
      </c>
      <c r="M425" s="42">
        <v>0</v>
      </c>
      <c r="N425" s="42">
        <v>0</v>
      </c>
      <c r="O425" s="42">
        <v>0</v>
      </c>
      <c r="P425" s="42">
        <v>0</v>
      </c>
      <c r="Q425" s="42">
        <v>0</v>
      </c>
      <c r="R425" s="85">
        <v>0</v>
      </c>
      <c r="S425" s="86">
        <f t="shared" si="216"/>
        <v>0</v>
      </c>
      <c r="U425" s="105" t="s">
        <v>10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8">
        <v>0</v>
      </c>
      <c r="AD425" s="119">
        <v>0</v>
      </c>
      <c r="AE425" s="119">
        <v>0</v>
      </c>
      <c r="AF425" s="119">
        <v>0</v>
      </c>
      <c r="AG425" s="119">
        <v>0</v>
      </c>
      <c r="AH425" s="119">
        <v>0</v>
      </c>
      <c r="AI425" s="120">
        <f t="shared" si="217"/>
        <v>0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</row>
    <row r="426" spans="1:71" ht="15" customHeight="1">
      <c r="A426" s="26" t="s">
        <v>56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215"/>
        <v>0</v>
      </c>
      <c r="K426" s="74" t="s">
        <v>56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s="87">
        <v>0</v>
      </c>
      <c r="R426" s="88">
        <v>0</v>
      </c>
      <c r="S426" s="89">
        <f t="shared" si="216"/>
        <v>0</v>
      </c>
      <c r="U426" s="104" t="s">
        <v>56</v>
      </c>
      <c r="V426" s="121">
        <v>0</v>
      </c>
      <c r="W426" s="121">
        <v>0</v>
      </c>
      <c r="X426" s="121">
        <v>0</v>
      </c>
      <c r="Y426" s="121">
        <v>0</v>
      </c>
      <c r="Z426" s="121">
        <v>0</v>
      </c>
      <c r="AA426" s="121">
        <v>0</v>
      </c>
      <c r="AB426" s="121">
        <v>0</v>
      </c>
      <c r="AC426" s="122">
        <v>0</v>
      </c>
      <c r="AD426" s="121">
        <v>0</v>
      </c>
      <c r="AE426" s="121">
        <v>0</v>
      </c>
      <c r="AF426" s="121">
        <v>0</v>
      </c>
      <c r="AG426" s="121">
        <v>0</v>
      </c>
      <c r="AH426" s="121">
        <v>0</v>
      </c>
      <c r="AI426" s="123">
        <f t="shared" si="217"/>
        <v>0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</row>
    <row r="427" spans="1:71" ht="15">
      <c r="A427" s="27" t="s">
        <v>16</v>
      </c>
      <c r="B427" s="42">
        <v>26.611566267297867</v>
      </c>
      <c r="C427" s="42">
        <v>0</v>
      </c>
      <c r="D427" s="42">
        <v>0.95137276521030001</v>
      </c>
      <c r="E427" s="42">
        <v>0</v>
      </c>
      <c r="F427" s="411"/>
      <c r="G427" s="42">
        <v>0</v>
      </c>
      <c r="H427" s="43">
        <v>0</v>
      </c>
      <c r="I427" s="38">
        <f t="shared" si="215"/>
        <v>27.562939032508169</v>
      </c>
      <c r="K427" s="75" t="s">
        <v>16</v>
      </c>
      <c r="L427" s="42">
        <v>26.611566267297867</v>
      </c>
      <c r="M427" s="42">
        <v>0</v>
      </c>
      <c r="N427" s="42">
        <v>0.95137276521030001</v>
      </c>
      <c r="O427" s="42">
        <v>0</v>
      </c>
      <c r="P427" s="42">
        <v>0</v>
      </c>
      <c r="Q427" s="42">
        <v>0</v>
      </c>
      <c r="R427" s="85">
        <v>0</v>
      </c>
      <c r="S427" s="86">
        <f t="shared" si="216"/>
        <v>27.562939032508169</v>
      </c>
      <c r="U427" s="105" t="s">
        <v>16</v>
      </c>
      <c r="V427" s="117">
        <v>17.972416668042708</v>
      </c>
      <c r="W427" s="117">
        <v>0</v>
      </c>
      <c r="X427" s="117">
        <v>0</v>
      </c>
      <c r="Y427" s="117">
        <v>0</v>
      </c>
      <c r="Z427" s="117">
        <v>0.89157637952875746</v>
      </c>
      <c r="AA427" s="117">
        <v>0</v>
      </c>
      <c r="AB427" s="117">
        <v>0</v>
      </c>
      <c r="AC427" s="118">
        <v>8.6989459849366995</v>
      </c>
      <c r="AD427" s="119">
        <v>8.6391495992551572</v>
      </c>
      <c r="AE427" s="119">
        <v>0</v>
      </c>
      <c r="AF427" s="119">
        <v>0</v>
      </c>
      <c r="AG427" s="119">
        <v>5.9796385681542524E-2</v>
      </c>
      <c r="AH427" s="119">
        <v>0</v>
      </c>
      <c r="AI427" s="120">
        <f t="shared" si="217"/>
        <v>27.562939032508165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</row>
    <row r="428" spans="1:71" ht="15">
      <c r="A428" s="26" t="s">
        <v>70</v>
      </c>
      <c r="B428" s="39">
        <v>12.348092855391602</v>
      </c>
      <c r="C428" s="39">
        <v>5.7939385077628343</v>
      </c>
      <c r="D428" s="39">
        <v>0</v>
      </c>
      <c r="E428" s="39">
        <v>0</v>
      </c>
      <c r="F428" s="411"/>
      <c r="G428" s="39">
        <v>0</v>
      </c>
      <c r="H428" s="40">
        <v>0</v>
      </c>
      <c r="I428" s="41">
        <f t="shared" si="215"/>
        <v>18.142031363154437</v>
      </c>
      <c r="K428" s="74" t="s">
        <v>70</v>
      </c>
      <c r="L428" s="87">
        <v>12.348092855391602</v>
      </c>
      <c r="M428" s="87">
        <v>5.7939385077628343</v>
      </c>
      <c r="N428" s="87">
        <v>0</v>
      </c>
      <c r="O428" s="87">
        <v>0</v>
      </c>
      <c r="P428" s="87">
        <v>0</v>
      </c>
      <c r="Q428" s="87">
        <v>0</v>
      </c>
      <c r="R428" s="88">
        <v>0</v>
      </c>
      <c r="S428" s="89">
        <f t="shared" si="216"/>
        <v>18.142031363154437</v>
      </c>
      <c r="U428" s="104" t="s">
        <v>57</v>
      </c>
      <c r="V428" s="121">
        <v>12.26324786836855</v>
      </c>
      <c r="W428" s="121">
        <v>0</v>
      </c>
      <c r="X428" s="121">
        <v>0</v>
      </c>
      <c r="Y428" s="121">
        <v>5.7939385077628343</v>
      </c>
      <c r="Z428" s="121">
        <v>0</v>
      </c>
      <c r="AA428" s="121">
        <v>0</v>
      </c>
      <c r="AB428" s="121">
        <v>0</v>
      </c>
      <c r="AC428" s="122">
        <v>8.4844987023051988E-2</v>
      </c>
      <c r="AD428" s="121">
        <v>8.4844987023051988E-2</v>
      </c>
      <c r="AE428" s="121">
        <v>0</v>
      </c>
      <c r="AF428" s="121">
        <v>0</v>
      </c>
      <c r="AG428" s="121">
        <v>0</v>
      </c>
      <c r="AH428" s="121">
        <v>0</v>
      </c>
      <c r="AI428" s="123">
        <f t="shared" si="217"/>
        <v>18.142031363154434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</row>
    <row r="429" spans="1:71" ht="15">
      <c r="A429" s="27" t="s">
        <v>58</v>
      </c>
      <c r="B429" s="42">
        <v>0</v>
      </c>
      <c r="C429" s="42">
        <v>0</v>
      </c>
      <c r="D429" s="42">
        <v>0</v>
      </c>
      <c r="E429" s="42">
        <v>8.9836722133323586E-3</v>
      </c>
      <c r="F429" s="411"/>
      <c r="G429" s="42">
        <v>0</v>
      </c>
      <c r="H429" s="43">
        <v>0</v>
      </c>
      <c r="I429" s="38">
        <f t="shared" si="215"/>
        <v>8.9836722133323586E-3</v>
      </c>
      <c r="K429" s="75" t="s">
        <v>58</v>
      </c>
      <c r="L429" s="42">
        <v>0</v>
      </c>
      <c r="M429" s="42">
        <v>0</v>
      </c>
      <c r="N429" s="42">
        <v>0</v>
      </c>
      <c r="O429" s="42">
        <v>8.9836722133323586E-3</v>
      </c>
      <c r="P429" s="42">
        <v>103.75198339343468</v>
      </c>
      <c r="Q429" s="42">
        <v>0</v>
      </c>
      <c r="R429" s="85">
        <v>0</v>
      </c>
      <c r="S429" s="86">
        <f t="shared" si="216"/>
        <v>103.76096706564802</v>
      </c>
      <c r="U429" s="105" t="s">
        <v>58</v>
      </c>
      <c r="V429" s="117">
        <v>0</v>
      </c>
      <c r="W429" s="117">
        <v>0</v>
      </c>
      <c r="X429" s="117">
        <v>0</v>
      </c>
      <c r="Y429" s="117">
        <v>0</v>
      </c>
      <c r="Z429" s="117">
        <v>0</v>
      </c>
      <c r="AA429" s="117">
        <v>8.9836722133323586E-3</v>
      </c>
      <c r="AB429" s="117">
        <v>103.75198339343468</v>
      </c>
      <c r="AC429" s="118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20">
        <f t="shared" si="217"/>
        <v>103.76096706564802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</row>
    <row r="430" spans="1:71" ht="15">
      <c r="A430" s="26" t="s">
        <v>12</v>
      </c>
      <c r="B430" s="39">
        <v>0</v>
      </c>
      <c r="C430" s="39">
        <v>0</v>
      </c>
      <c r="D430" s="39">
        <v>0</v>
      </c>
      <c r="E430" s="39">
        <v>0</v>
      </c>
      <c r="F430" s="411"/>
      <c r="G430" s="39">
        <v>0</v>
      </c>
      <c r="H430" s="40">
        <v>0</v>
      </c>
      <c r="I430" s="41">
        <f t="shared" si="215"/>
        <v>0</v>
      </c>
      <c r="K430" s="74" t="s">
        <v>12</v>
      </c>
      <c r="L430" s="87">
        <v>0</v>
      </c>
      <c r="M430" s="87">
        <v>0</v>
      </c>
      <c r="N430" s="87">
        <v>0</v>
      </c>
      <c r="O430" s="87">
        <v>0</v>
      </c>
      <c r="P430" s="87">
        <v>11.251238647614334</v>
      </c>
      <c r="Q430" s="87">
        <v>0</v>
      </c>
      <c r="R430" s="88">
        <v>0</v>
      </c>
      <c r="S430" s="89">
        <f t="shared" si="216"/>
        <v>11.251238647614334</v>
      </c>
      <c r="U430" s="104" t="s">
        <v>12</v>
      </c>
      <c r="V430" s="121">
        <v>0</v>
      </c>
      <c r="W430" s="121">
        <v>0</v>
      </c>
      <c r="X430" s="121">
        <v>0</v>
      </c>
      <c r="Y430" s="121">
        <v>0</v>
      </c>
      <c r="Z430" s="121">
        <v>0</v>
      </c>
      <c r="AA430" s="121">
        <v>0</v>
      </c>
      <c r="AB430" s="121">
        <v>11.251238647614334</v>
      </c>
      <c r="AC430" s="122">
        <v>0</v>
      </c>
      <c r="AD430" s="121">
        <v>0</v>
      </c>
      <c r="AE430" s="121">
        <v>0</v>
      </c>
      <c r="AF430" s="121">
        <v>0</v>
      </c>
      <c r="AG430" s="121">
        <v>0</v>
      </c>
      <c r="AH430" s="121">
        <v>0</v>
      </c>
      <c r="AI430" s="123">
        <f t="shared" si="217"/>
        <v>11.251238647614334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</row>
    <row r="431" spans="1:71" ht="15">
      <c r="A431" s="27" t="s">
        <v>59</v>
      </c>
      <c r="B431" s="42">
        <v>0</v>
      </c>
      <c r="C431" s="42">
        <v>0</v>
      </c>
      <c r="D431" s="42">
        <v>0</v>
      </c>
      <c r="E431" s="42">
        <v>0</v>
      </c>
      <c r="F431" s="411"/>
      <c r="G431" s="42">
        <v>0</v>
      </c>
      <c r="H431" s="43">
        <v>0</v>
      </c>
      <c r="I431" s="38">
        <f t="shared" si="215"/>
        <v>0</v>
      </c>
      <c r="K431" s="75" t="s">
        <v>59</v>
      </c>
      <c r="L431" s="42">
        <v>0</v>
      </c>
      <c r="M431" s="42">
        <v>0</v>
      </c>
      <c r="N431" s="42">
        <v>0</v>
      </c>
      <c r="O431" s="42">
        <v>0</v>
      </c>
      <c r="P431" s="42">
        <v>0</v>
      </c>
      <c r="Q431" s="42">
        <v>0</v>
      </c>
      <c r="R431" s="85">
        <v>0</v>
      </c>
      <c r="S431" s="86">
        <f t="shared" si="216"/>
        <v>0</v>
      </c>
      <c r="U431" s="105" t="s">
        <v>59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8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20">
        <f t="shared" si="217"/>
        <v>0</v>
      </c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</row>
    <row r="432" spans="1:71" ht="15">
      <c r="A432" s="26" t="s">
        <v>17</v>
      </c>
      <c r="B432" s="39">
        <v>0</v>
      </c>
      <c r="C432" s="39">
        <v>0</v>
      </c>
      <c r="D432" s="39">
        <v>0</v>
      </c>
      <c r="E432" s="39">
        <v>0</v>
      </c>
      <c r="F432" s="411"/>
      <c r="G432" s="39">
        <v>0</v>
      </c>
      <c r="H432" s="40">
        <v>0</v>
      </c>
      <c r="I432" s="41">
        <f t="shared" si="215"/>
        <v>0</v>
      </c>
      <c r="K432" s="74" t="s">
        <v>17</v>
      </c>
      <c r="L432" s="87">
        <v>0</v>
      </c>
      <c r="M432" s="87">
        <v>0</v>
      </c>
      <c r="N432" s="87">
        <v>0</v>
      </c>
      <c r="O432" s="87">
        <v>0</v>
      </c>
      <c r="P432" s="87">
        <v>4.1692349399598116</v>
      </c>
      <c r="Q432" s="87">
        <v>0</v>
      </c>
      <c r="R432" s="88">
        <v>0</v>
      </c>
      <c r="S432" s="89">
        <f t="shared" si="216"/>
        <v>4.1692349399598116</v>
      </c>
      <c r="U432" s="104" t="s">
        <v>17</v>
      </c>
      <c r="V432" s="121">
        <v>0</v>
      </c>
      <c r="W432" s="121">
        <v>0</v>
      </c>
      <c r="X432" s="121">
        <v>0</v>
      </c>
      <c r="Y432" s="121">
        <v>0</v>
      </c>
      <c r="Z432" s="121">
        <v>0</v>
      </c>
      <c r="AA432" s="121">
        <v>0</v>
      </c>
      <c r="AB432" s="121">
        <v>4.1692349399598116</v>
      </c>
      <c r="AC432" s="122">
        <v>0</v>
      </c>
      <c r="AD432" s="121">
        <v>0</v>
      </c>
      <c r="AE432" s="121">
        <v>0</v>
      </c>
      <c r="AF432" s="121">
        <v>0</v>
      </c>
      <c r="AG432" s="121">
        <v>0</v>
      </c>
      <c r="AH432" s="121">
        <v>0</v>
      </c>
      <c r="AI432" s="123">
        <f t="shared" si="217"/>
        <v>4.1692349399598116</v>
      </c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</row>
    <row r="433" spans="1:71" ht="15">
      <c r="A433" s="27" t="s">
        <v>139</v>
      </c>
      <c r="B433" s="42">
        <v>14.649555049279108</v>
      </c>
      <c r="C433" s="42">
        <v>29.094504853731575</v>
      </c>
      <c r="D433" s="42">
        <v>11.925155920769672</v>
      </c>
      <c r="E433" s="42">
        <v>0</v>
      </c>
      <c r="F433" s="411"/>
      <c r="G433" s="42">
        <v>0</v>
      </c>
      <c r="H433" s="43">
        <v>0</v>
      </c>
      <c r="I433" s="38">
        <f t="shared" si="215"/>
        <v>55.669215823780348</v>
      </c>
      <c r="K433" s="75" t="s">
        <v>139</v>
      </c>
      <c r="L433" s="42">
        <v>14.649555049279108</v>
      </c>
      <c r="M433" s="42">
        <v>29.094504853731575</v>
      </c>
      <c r="N433" s="42">
        <v>11.925155920769672</v>
      </c>
      <c r="O433" s="42">
        <v>0</v>
      </c>
      <c r="P433" s="42">
        <v>1.4424099563463296E-2</v>
      </c>
      <c r="Q433" s="42">
        <v>0</v>
      </c>
      <c r="R433" s="85">
        <v>0</v>
      </c>
      <c r="S433" s="86">
        <f t="shared" si="216"/>
        <v>55.683639923343812</v>
      </c>
      <c r="U433" s="105" t="s">
        <v>139</v>
      </c>
      <c r="V433" s="117">
        <v>14.053377263779257</v>
      </c>
      <c r="W433" s="117">
        <v>0</v>
      </c>
      <c r="X433" s="117">
        <v>0</v>
      </c>
      <c r="Y433" s="117">
        <v>29.094504853731575</v>
      </c>
      <c r="Z433" s="117">
        <v>11.925155920769672</v>
      </c>
      <c r="AA433" s="117">
        <v>0</v>
      </c>
      <c r="AB433" s="117">
        <v>1.4424099563463296E-2</v>
      </c>
      <c r="AC433" s="118">
        <v>0.59617778549985045</v>
      </c>
      <c r="AD433" s="117">
        <v>0.59617778549985045</v>
      </c>
      <c r="AE433" s="117">
        <v>0</v>
      </c>
      <c r="AF433" s="117">
        <v>0</v>
      </c>
      <c r="AG433" s="117">
        <v>0</v>
      </c>
      <c r="AH433" s="117">
        <v>0</v>
      </c>
      <c r="AI433" s="120">
        <f t="shared" si="217"/>
        <v>55.683639923343812</v>
      </c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</row>
    <row r="434" spans="1:71" ht="15">
      <c r="A434" s="26" t="s">
        <v>25</v>
      </c>
      <c r="B434" s="39">
        <v>80.795046228474192</v>
      </c>
      <c r="C434" s="39">
        <v>1.6281653776477158E-4</v>
      </c>
      <c r="D434" s="39">
        <v>2.3085860077828144</v>
      </c>
      <c r="E434" s="39">
        <v>153.49086490009154</v>
      </c>
      <c r="F434" s="411"/>
      <c r="G434" s="39">
        <v>42.97045715975122</v>
      </c>
      <c r="H434" s="40">
        <v>0</v>
      </c>
      <c r="I434" s="41">
        <f t="shared" si="215"/>
        <v>279.56511711263749</v>
      </c>
      <c r="K434" s="74" t="s">
        <v>25</v>
      </c>
      <c r="L434" s="87">
        <v>80.795046228474192</v>
      </c>
      <c r="M434" s="87">
        <v>1.6281653776477158E-4</v>
      </c>
      <c r="N434" s="87">
        <v>2.3085860077828144</v>
      </c>
      <c r="O434" s="87">
        <v>153.49086490009154</v>
      </c>
      <c r="P434" s="87">
        <v>0.31991609274935473</v>
      </c>
      <c r="Q434" s="87">
        <v>42.97045715975122</v>
      </c>
      <c r="R434" s="88">
        <v>0</v>
      </c>
      <c r="S434" s="89">
        <f t="shared" si="216"/>
        <v>279.88503320538689</v>
      </c>
      <c r="U434" s="104" t="s">
        <v>25</v>
      </c>
      <c r="V434" s="121">
        <v>0.11008470980121748</v>
      </c>
      <c r="W434" s="121">
        <v>76.742671455941405</v>
      </c>
      <c r="X434" s="121">
        <v>42.97045715975122</v>
      </c>
      <c r="Y434" s="121">
        <v>1.6281653776477158E-4</v>
      </c>
      <c r="Z434" s="121">
        <v>1.237590083819323</v>
      </c>
      <c r="AA434" s="121">
        <v>152.67341643037875</v>
      </c>
      <c r="AB434" s="121">
        <v>0.31991609274935473</v>
      </c>
      <c r="AC434" s="122">
        <v>5.8307344564078569</v>
      </c>
      <c r="AD434" s="121">
        <v>3.942290062731574</v>
      </c>
      <c r="AE434" s="121">
        <v>0.8174484697127915</v>
      </c>
      <c r="AF434" s="121">
        <v>0</v>
      </c>
      <c r="AG434" s="121">
        <v>1.0709959239634914</v>
      </c>
      <c r="AH434" s="121">
        <v>0</v>
      </c>
      <c r="AI434" s="123">
        <f t="shared" si="217"/>
        <v>279.88503320538689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</row>
    <row r="435" spans="1:71" ht="15">
      <c r="A435" s="27" t="s">
        <v>24</v>
      </c>
      <c r="B435" s="42">
        <v>30.810783921853723</v>
      </c>
      <c r="C435" s="42">
        <v>0</v>
      </c>
      <c r="D435" s="42">
        <v>0</v>
      </c>
      <c r="E435" s="42">
        <v>0</v>
      </c>
      <c r="F435" s="411"/>
      <c r="G435" s="42">
        <v>0</v>
      </c>
      <c r="H435" s="43">
        <v>0</v>
      </c>
      <c r="I435" s="38">
        <f t="shared" si="215"/>
        <v>30.810783921853723</v>
      </c>
      <c r="K435" s="75" t="s">
        <v>24</v>
      </c>
      <c r="L435" s="42">
        <v>30.810783921853723</v>
      </c>
      <c r="M435" s="42">
        <v>0</v>
      </c>
      <c r="N435" s="42">
        <v>0</v>
      </c>
      <c r="O435" s="42">
        <v>0</v>
      </c>
      <c r="P435" s="42">
        <v>0</v>
      </c>
      <c r="Q435" s="42">
        <v>0</v>
      </c>
      <c r="R435" s="85">
        <v>0</v>
      </c>
      <c r="S435" s="86">
        <f t="shared" si="216"/>
        <v>30.810783921853723</v>
      </c>
      <c r="U435" s="105" t="s">
        <v>24</v>
      </c>
      <c r="V435" s="117">
        <v>25.984701341888936</v>
      </c>
      <c r="W435" s="117">
        <v>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8">
        <v>4.826082579964786</v>
      </c>
      <c r="AD435" s="117">
        <v>4.826082579964786</v>
      </c>
      <c r="AE435" s="117">
        <v>0</v>
      </c>
      <c r="AF435" s="117">
        <v>0</v>
      </c>
      <c r="AG435" s="117">
        <v>0</v>
      </c>
      <c r="AH435" s="117">
        <v>0</v>
      </c>
      <c r="AI435" s="120">
        <f t="shared" si="217"/>
        <v>30.810783921853723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</row>
    <row r="436" spans="1:71" ht="15">
      <c r="A436" s="26" t="s">
        <v>60</v>
      </c>
      <c r="B436" s="39">
        <v>8.9709425968262941</v>
      </c>
      <c r="C436" s="39">
        <v>0.59474261284338881</v>
      </c>
      <c r="D436" s="39">
        <v>6.8060334629486174</v>
      </c>
      <c r="E436" s="39">
        <v>0</v>
      </c>
      <c r="F436" s="411"/>
      <c r="G436" s="39">
        <v>0</v>
      </c>
      <c r="H436" s="40">
        <v>0</v>
      </c>
      <c r="I436" s="41">
        <f t="shared" si="215"/>
        <v>16.3717186726183</v>
      </c>
      <c r="K436" s="74" t="s">
        <v>60</v>
      </c>
      <c r="L436" s="87">
        <v>8.9709425968262941</v>
      </c>
      <c r="M436" s="87">
        <v>0.59474261284338881</v>
      </c>
      <c r="N436" s="87">
        <v>6.8060334629486174</v>
      </c>
      <c r="O436" s="87">
        <v>0</v>
      </c>
      <c r="P436" s="87">
        <v>0</v>
      </c>
      <c r="Q436" s="87">
        <v>0</v>
      </c>
      <c r="R436" s="88">
        <v>0</v>
      </c>
      <c r="S436" s="89">
        <f t="shared" si="216"/>
        <v>16.3717186726183</v>
      </c>
      <c r="U436" s="104" t="s">
        <v>60</v>
      </c>
      <c r="V436" s="121">
        <v>8.9709425968262941</v>
      </c>
      <c r="W436" s="121">
        <v>0</v>
      </c>
      <c r="X436" s="121">
        <v>0</v>
      </c>
      <c r="Y436" s="121">
        <v>0.59474261284338881</v>
      </c>
      <c r="Z436" s="121">
        <v>6.8060334629486174</v>
      </c>
      <c r="AA436" s="121">
        <v>0</v>
      </c>
      <c r="AB436" s="121">
        <v>0</v>
      </c>
      <c r="AC436" s="122">
        <v>0</v>
      </c>
      <c r="AD436" s="121">
        <v>0</v>
      </c>
      <c r="AE436" s="121">
        <v>0</v>
      </c>
      <c r="AF436" s="121">
        <v>0</v>
      </c>
      <c r="AG436" s="121">
        <v>0</v>
      </c>
      <c r="AH436" s="121">
        <v>0</v>
      </c>
      <c r="AI436" s="123">
        <f t="shared" si="217"/>
        <v>16.3717186726183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</row>
    <row r="437" spans="1:71" ht="15">
      <c r="A437" s="27" t="s">
        <v>22</v>
      </c>
      <c r="B437" s="42">
        <v>20.990719685991966</v>
      </c>
      <c r="C437" s="42">
        <v>0</v>
      </c>
      <c r="D437" s="42">
        <v>111.7633678064976</v>
      </c>
      <c r="E437" s="42">
        <v>0</v>
      </c>
      <c r="F437" s="411"/>
      <c r="G437" s="42">
        <v>0</v>
      </c>
      <c r="H437" s="43">
        <v>0</v>
      </c>
      <c r="I437" s="38">
        <f t="shared" si="215"/>
        <v>132.75408749248956</v>
      </c>
      <c r="K437" s="75" t="s">
        <v>22</v>
      </c>
      <c r="L437" s="42">
        <v>20.990719685991966</v>
      </c>
      <c r="M437" s="42">
        <v>0</v>
      </c>
      <c r="N437" s="42">
        <v>111.7633678064976</v>
      </c>
      <c r="O437" s="42">
        <v>0</v>
      </c>
      <c r="P437" s="42">
        <v>4.2636246359777576</v>
      </c>
      <c r="Q437" s="42">
        <v>0</v>
      </c>
      <c r="R437" s="85">
        <v>0</v>
      </c>
      <c r="S437" s="86">
        <f t="shared" si="216"/>
        <v>137.01771212846731</v>
      </c>
      <c r="U437" s="105" t="s">
        <v>22</v>
      </c>
      <c r="V437" s="117">
        <v>20.926851056691337</v>
      </c>
      <c r="W437" s="117">
        <v>0</v>
      </c>
      <c r="X437" s="117">
        <v>0</v>
      </c>
      <c r="Y437" s="117">
        <v>0</v>
      </c>
      <c r="Z437" s="117">
        <v>103.92403926542899</v>
      </c>
      <c r="AA437" s="117">
        <v>0</v>
      </c>
      <c r="AB437" s="117">
        <v>4.2636246359777576</v>
      </c>
      <c r="AC437" s="118">
        <v>7.9031971703692427</v>
      </c>
      <c r="AD437" s="117">
        <v>6.3868629300630309E-2</v>
      </c>
      <c r="AE437" s="117">
        <v>0</v>
      </c>
      <c r="AF437" s="117">
        <v>0</v>
      </c>
      <c r="AG437" s="117">
        <v>7.8393285410686104</v>
      </c>
      <c r="AH437" s="117">
        <v>0</v>
      </c>
      <c r="AI437" s="120">
        <f t="shared" si="217"/>
        <v>137.01771212846734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</row>
    <row r="438" spans="1:71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215"/>
        <v>0</v>
      </c>
      <c r="K438" s="74" t="s">
        <v>21</v>
      </c>
      <c r="L438" s="87">
        <v>0</v>
      </c>
      <c r="M438" s="87">
        <v>0</v>
      </c>
      <c r="N438" s="87">
        <v>0</v>
      </c>
      <c r="O438" s="87">
        <v>0</v>
      </c>
      <c r="P438" s="87">
        <v>0</v>
      </c>
      <c r="Q438" s="87">
        <v>0</v>
      </c>
      <c r="R438" s="88">
        <v>0</v>
      </c>
      <c r="S438" s="89">
        <f t="shared" si="216"/>
        <v>0</v>
      </c>
      <c r="U438" s="104" t="s">
        <v>61</v>
      </c>
      <c r="V438" s="121">
        <v>0</v>
      </c>
      <c r="W438" s="121">
        <v>0</v>
      </c>
      <c r="X438" s="121">
        <v>0</v>
      </c>
      <c r="Y438" s="121">
        <v>0</v>
      </c>
      <c r="Z438" s="121">
        <v>0</v>
      </c>
      <c r="AA438" s="121">
        <v>0</v>
      </c>
      <c r="AB438" s="121">
        <v>0</v>
      </c>
      <c r="AC438" s="122">
        <v>0</v>
      </c>
      <c r="AD438" s="121">
        <v>0</v>
      </c>
      <c r="AE438" s="121">
        <v>0</v>
      </c>
      <c r="AF438" s="121">
        <v>0</v>
      </c>
      <c r="AG438" s="121">
        <v>0</v>
      </c>
      <c r="AH438" s="121">
        <v>0</v>
      </c>
      <c r="AI438" s="123">
        <f t="shared" si="217"/>
        <v>0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</row>
    <row r="439" spans="1:71" ht="15">
      <c r="A439" s="28" t="s">
        <v>64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215"/>
        <v>0</v>
      </c>
      <c r="K439" s="76" t="s">
        <v>64</v>
      </c>
      <c r="L439" s="42">
        <v>0</v>
      </c>
      <c r="M439" s="42">
        <v>0</v>
      </c>
      <c r="N439" s="42">
        <v>0</v>
      </c>
      <c r="O439" s="42">
        <v>0</v>
      </c>
      <c r="P439" s="42">
        <v>0</v>
      </c>
      <c r="Q439" s="42">
        <v>0</v>
      </c>
      <c r="R439" s="85">
        <v>0</v>
      </c>
      <c r="S439" s="86">
        <f t="shared" si="216"/>
        <v>0</v>
      </c>
      <c r="U439" s="106" t="s">
        <v>62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8">
        <v>0</v>
      </c>
      <c r="AD439" s="119">
        <v>0</v>
      </c>
      <c r="AE439" s="119">
        <v>0</v>
      </c>
      <c r="AF439" s="119">
        <v>0</v>
      </c>
      <c r="AG439" s="119">
        <v>0</v>
      </c>
      <c r="AH439" s="119">
        <v>0</v>
      </c>
      <c r="AI439" s="120">
        <f t="shared" si="217"/>
        <v>0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</row>
    <row r="440" spans="1:71">
      <c r="A440" s="56" t="s">
        <v>23</v>
      </c>
      <c r="B440" s="60">
        <v>0</v>
      </c>
      <c r="C440" s="60">
        <v>0</v>
      </c>
      <c r="D440" s="60">
        <v>0</v>
      </c>
      <c r="E440" s="60">
        <v>0</v>
      </c>
      <c r="F440" s="411"/>
      <c r="G440" s="60">
        <v>0</v>
      </c>
      <c r="H440" s="61">
        <v>0</v>
      </c>
      <c r="I440" s="62">
        <f t="shared" si="215"/>
        <v>0</v>
      </c>
      <c r="K440" s="77" t="s">
        <v>23</v>
      </c>
      <c r="L440" s="90">
        <v>0</v>
      </c>
      <c r="M440" s="90">
        <v>0</v>
      </c>
      <c r="N440" s="90">
        <v>0</v>
      </c>
      <c r="O440" s="90">
        <v>0</v>
      </c>
      <c r="P440" s="90">
        <v>0</v>
      </c>
      <c r="Q440" s="90">
        <v>0</v>
      </c>
      <c r="R440" s="91">
        <v>0</v>
      </c>
      <c r="S440" s="92">
        <f t="shared" si="216"/>
        <v>0</v>
      </c>
      <c r="U440" s="107" t="s">
        <v>66</v>
      </c>
      <c r="V440" s="124">
        <v>0</v>
      </c>
      <c r="W440" s="124">
        <v>0</v>
      </c>
      <c r="X440" s="124">
        <v>0</v>
      </c>
      <c r="Y440" s="124">
        <v>0</v>
      </c>
      <c r="Z440" s="124">
        <v>0</v>
      </c>
      <c r="AA440" s="124">
        <v>0</v>
      </c>
      <c r="AB440" s="124">
        <v>0</v>
      </c>
      <c r="AC440" s="124">
        <v>0</v>
      </c>
      <c r="AD440" s="124">
        <v>0</v>
      </c>
      <c r="AE440" s="124">
        <v>0</v>
      </c>
      <c r="AF440" s="124">
        <v>0</v>
      </c>
      <c r="AG440" s="124">
        <v>0</v>
      </c>
      <c r="AH440" s="125">
        <v>0</v>
      </c>
      <c r="AI440" s="126">
        <f t="shared" si="217"/>
        <v>0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</row>
    <row r="441" spans="1:71">
      <c r="A441" s="57" t="s">
        <v>19</v>
      </c>
      <c r="B441" s="63">
        <v>0</v>
      </c>
      <c r="C441" s="63">
        <v>0</v>
      </c>
      <c r="D441" s="63">
        <v>0</v>
      </c>
      <c r="E441" s="63">
        <v>0</v>
      </c>
      <c r="F441" s="411"/>
      <c r="G441" s="63">
        <v>0</v>
      </c>
      <c r="H441" s="64">
        <v>0</v>
      </c>
      <c r="I441" s="65">
        <f t="shared" si="215"/>
        <v>0</v>
      </c>
      <c r="K441" s="78" t="s">
        <v>19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93">
        <v>0</v>
      </c>
      <c r="S441" s="94">
        <f t="shared" si="216"/>
        <v>0</v>
      </c>
      <c r="U441" s="108" t="s">
        <v>19</v>
      </c>
      <c r="V441" s="127">
        <v>0</v>
      </c>
      <c r="W441" s="127">
        <v>0</v>
      </c>
      <c r="X441" s="127">
        <v>0</v>
      </c>
      <c r="Y441" s="127">
        <v>0</v>
      </c>
      <c r="Z441" s="127">
        <v>0</v>
      </c>
      <c r="AA441" s="127">
        <v>0</v>
      </c>
      <c r="AB441" s="127">
        <v>0</v>
      </c>
      <c r="AC441" s="127">
        <v>0</v>
      </c>
      <c r="AD441" s="128">
        <v>0</v>
      </c>
      <c r="AE441" s="128">
        <v>0</v>
      </c>
      <c r="AF441" s="128">
        <v>0</v>
      </c>
      <c r="AG441" s="128">
        <v>0</v>
      </c>
      <c r="AH441" s="128">
        <v>0</v>
      </c>
      <c r="AI441" s="129">
        <f t="shared" si="217"/>
        <v>0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</row>
    <row r="442" spans="1:71">
      <c r="A442" s="56" t="s">
        <v>20</v>
      </c>
      <c r="B442" s="60">
        <v>0</v>
      </c>
      <c r="C442" s="60">
        <v>0</v>
      </c>
      <c r="D442" s="60">
        <v>0</v>
      </c>
      <c r="E442" s="60">
        <v>0</v>
      </c>
      <c r="F442" s="411"/>
      <c r="G442" s="60">
        <v>0</v>
      </c>
      <c r="H442" s="61">
        <v>0</v>
      </c>
      <c r="I442" s="62">
        <f t="shared" si="215"/>
        <v>0</v>
      </c>
      <c r="K442" s="77" t="s">
        <v>20</v>
      </c>
      <c r="L442" s="90">
        <v>0</v>
      </c>
      <c r="M442" s="90">
        <v>0</v>
      </c>
      <c r="N442" s="90">
        <v>0</v>
      </c>
      <c r="O442" s="90">
        <v>0</v>
      </c>
      <c r="P442" s="90">
        <v>0</v>
      </c>
      <c r="Q442" s="90">
        <v>0</v>
      </c>
      <c r="R442" s="91">
        <v>0</v>
      </c>
      <c r="S442" s="92">
        <f t="shared" si="216"/>
        <v>0</v>
      </c>
      <c r="U442" s="107" t="s">
        <v>20</v>
      </c>
      <c r="V442" s="124">
        <v>0</v>
      </c>
      <c r="W442" s="124">
        <v>0</v>
      </c>
      <c r="X442" s="124">
        <v>0</v>
      </c>
      <c r="Y442" s="124">
        <v>0</v>
      </c>
      <c r="Z442" s="124">
        <v>0</v>
      </c>
      <c r="AA442" s="124">
        <v>0</v>
      </c>
      <c r="AB442" s="124">
        <v>0</v>
      </c>
      <c r="AC442" s="124">
        <v>0</v>
      </c>
      <c r="AD442" s="124">
        <v>0</v>
      </c>
      <c r="AE442" s="124">
        <v>0</v>
      </c>
      <c r="AF442" s="124">
        <v>0</v>
      </c>
      <c r="AG442" s="124">
        <v>0</v>
      </c>
      <c r="AH442" s="125">
        <v>0</v>
      </c>
      <c r="AI442" s="126">
        <f t="shared" si="217"/>
        <v>0</v>
      </c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</row>
    <row r="443" spans="1:71" ht="15" thickBot="1">
      <c r="A443" s="58" t="s">
        <v>11</v>
      </c>
      <c r="B443" s="52">
        <v>0</v>
      </c>
      <c r="C443" s="52">
        <v>0</v>
      </c>
      <c r="D443" s="52">
        <v>0</v>
      </c>
      <c r="E443" s="52">
        <v>0</v>
      </c>
      <c r="F443" s="412"/>
      <c r="G443" s="52">
        <v>0</v>
      </c>
      <c r="H443" s="66">
        <v>0</v>
      </c>
      <c r="I443" s="67">
        <f t="shared" si="215"/>
        <v>0</v>
      </c>
      <c r="K443" s="79" t="s">
        <v>11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95">
        <v>0</v>
      </c>
      <c r="S443" s="96">
        <f t="shared" si="216"/>
        <v>0</v>
      </c>
      <c r="U443" s="108" t="s">
        <v>11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7">
        <v>0</v>
      </c>
      <c r="AB443" s="127">
        <v>0</v>
      </c>
      <c r="AC443" s="127">
        <v>0</v>
      </c>
      <c r="AD443" s="128">
        <v>0</v>
      </c>
      <c r="AE443" s="128">
        <v>0</v>
      </c>
      <c r="AF443" s="128">
        <v>0</v>
      </c>
      <c r="AG443" s="128">
        <v>0</v>
      </c>
      <c r="AH443" s="128">
        <v>0</v>
      </c>
      <c r="AI443" s="129">
        <f t="shared" si="217"/>
        <v>0</v>
      </c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</row>
    <row r="444" spans="1:71" ht="15">
      <c r="A444" s="33" t="s">
        <v>26</v>
      </c>
      <c r="B444" s="68">
        <f>SUM(B423:B439)</f>
        <v>195.17670660511476</v>
      </c>
      <c r="C444" s="68">
        <f t="shared" ref="C444:I444" si="218">SUM(C423:C439)</f>
        <v>35.483348790875567</v>
      </c>
      <c r="D444" s="68">
        <f t="shared" si="218"/>
        <v>133.754515963209</v>
      </c>
      <c r="E444" s="68">
        <f t="shared" si="218"/>
        <v>153.49984857230487</v>
      </c>
      <c r="F444" s="68">
        <f t="shared" si="218"/>
        <v>0</v>
      </c>
      <c r="G444" s="68">
        <f t="shared" si="218"/>
        <v>42.97045715975122</v>
      </c>
      <c r="H444" s="69">
        <f t="shared" si="218"/>
        <v>0</v>
      </c>
      <c r="I444" s="38">
        <f t="shared" si="218"/>
        <v>560.88487709125536</v>
      </c>
      <c r="K444" s="80" t="s">
        <v>26</v>
      </c>
      <c r="L444" s="68">
        <f>SUM(L423:L439)</f>
        <v>195.17670660511476</v>
      </c>
      <c r="M444" s="68">
        <f t="shared" ref="M444:S444" si="219">SUM(M423:M439)</f>
        <v>35.483348790875567</v>
      </c>
      <c r="N444" s="68">
        <f t="shared" si="219"/>
        <v>133.754515963209</v>
      </c>
      <c r="O444" s="68">
        <f t="shared" si="219"/>
        <v>153.49984857230487</v>
      </c>
      <c r="P444" s="68">
        <f t="shared" si="219"/>
        <v>123.77042180929941</v>
      </c>
      <c r="Q444" s="68">
        <f t="shared" si="219"/>
        <v>42.97045715975122</v>
      </c>
      <c r="R444" s="69">
        <f t="shared" si="219"/>
        <v>0</v>
      </c>
      <c r="S444" s="97">
        <f t="shared" si="219"/>
        <v>684.65529890055484</v>
      </c>
      <c r="T444" s="1" t="str">
        <f>IF(ABS(S444-AI444)&gt;0.01,S444-AI444,"")</f>
        <v/>
      </c>
      <c r="U444" s="109" t="s">
        <v>63</v>
      </c>
      <c r="V444" s="130">
        <f>SUM(V423:V439)</f>
        <v>100.28162150539831</v>
      </c>
      <c r="W444" s="130">
        <f t="shared" ref="W444:AH444" si="220">SUM(W423:W439)</f>
        <v>76.742671455941405</v>
      </c>
      <c r="X444" s="130">
        <f t="shared" si="220"/>
        <v>42.97045715975122</v>
      </c>
      <c r="Y444" s="130">
        <f t="shared" si="220"/>
        <v>35.483348790875567</v>
      </c>
      <c r="Z444" s="130">
        <f t="shared" si="220"/>
        <v>124.78439511249536</v>
      </c>
      <c r="AA444" s="130">
        <f t="shared" si="220"/>
        <v>152.68240010259208</v>
      </c>
      <c r="AB444" s="130">
        <f t="shared" si="220"/>
        <v>123.77042180929941</v>
      </c>
      <c r="AC444" s="130">
        <f t="shared" si="220"/>
        <v>27.939982964201487</v>
      </c>
      <c r="AD444" s="131">
        <f t="shared" si="220"/>
        <v>18.152413643775049</v>
      </c>
      <c r="AE444" s="131">
        <f t="shared" si="220"/>
        <v>0.8174484697127915</v>
      </c>
      <c r="AF444" s="131">
        <f t="shared" si="220"/>
        <v>0</v>
      </c>
      <c r="AG444" s="131">
        <f t="shared" si="220"/>
        <v>8.970120850713645</v>
      </c>
      <c r="AH444" s="131">
        <f t="shared" si="220"/>
        <v>0</v>
      </c>
      <c r="AI444" s="132">
        <f>SUM(V444:AC444)</f>
        <v>684.65529890055473</v>
      </c>
      <c r="AJ444" s="1" t="str">
        <f>IF(ABS(S444-AI444)&gt;0.001,S444-AI444,"")</f>
        <v/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</row>
    <row r="445" spans="1:71" s="5" customFormat="1" ht="15" thickBot="1">
      <c r="A445" s="30" t="s">
        <v>88</v>
      </c>
      <c r="B445" s="47">
        <f>IF($I444=0,"-",B444/$I444)</f>
        <v>0.34797997695587668</v>
      </c>
      <c r="C445" s="47">
        <f t="shared" ref="C445:H445" si="221">IF($I444=0,"-",C444/$I444)</f>
        <v>6.3263158341675993E-2</v>
      </c>
      <c r="D445" s="47">
        <f t="shared" si="221"/>
        <v>0.23847053366255636</v>
      </c>
      <c r="E445" s="47">
        <f t="shared" si="221"/>
        <v>0.27367442917761287</v>
      </c>
      <c r="F445" s="47">
        <f t="shared" si="221"/>
        <v>0</v>
      </c>
      <c r="G445" s="47">
        <f t="shared" si="221"/>
        <v>7.6611901862278189E-2</v>
      </c>
      <c r="H445" s="70">
        <f t="shared" si="221"/>
        <v>0</v>
      </c>
      <c r="I445" s="48">
        <f>SUM(B445:H445)</f>
        <v>1.0000000000000002</v>
      </c>
      <c r="K445" s="81" t="s">
        <v>88</v>
      </c>
      <c r="L445" s="98">
        <f>IF($S444=0,"-",L444/$S444)</f>
        <v>0.28507295118950637</v>
      </c>
      <c r="M445" s="98">
        <f t="shared" ref="M445:R445" si="222">IF($S444=0,"-",M444/$S444)</f>
        <v>5.1826589011807929E-2</v>
      </c>
      <c r="N445" s="98">
        <f t="shared" si="222"/>
        <v>0.19536037503543319</v>
      </c>
      <c r="O445" s="98">
        <f t="shared" si="222"/>
        <v>0.22420019069274813</v>
      </c>
      <c r="P445" s="98">
        <f t="shared" si="222"/>
        <v>0.18077771691543845</v>
      </c>
      <c r="Q445" s="98">
        <f t="shared" si="222"/>
        <v>6.2762177155065907E-2</v>
      </c>
      <c r="R445" s="99">
        <f t="shared" si="222"/>
        <v>0</v>
      </c>
      <c r="S445" s="100">
        <f>SUM(L445:R445)</f>
        <v>1</v>
      </c>
      <c r="U445" s="110" t="s">
        <v>88</v>
      </c>
      <c r="V445" s="133">
        <f>+V444/$AI444</f>
        <v>0.14647023351230073</v>
      </c>
      <c r="W445" s="133">
        <f t="shared" ref="W445:AH445" si="223">+W444/$AI444</f>
        <v>0.11208950194233168</v>
      </c>
      <c r="X445" s="133">
        <f t="shared" si="223"/>
        <v>6.2762177155065907E-2</v>
      </c>
      <c r="Y445" s="133">
        <f t="shared" si="223"/>
        <v>5.1826589011807936E-2</v>
      </c>
      <c r="Z445" s="133">
        <f t="shared" si="223"/>
        <v>0.18225871517080031</v>
      </c>
      <c r="AA445" s="133">
        <f t="shared" si="223"/>
        <v>0.22300623444786777</v>
      </c>
      <c r="AB445" s="133">
        <f t="shared" si="223"/>
        <v>0.18077771691543848</v>
      </c>
      <c r="AC445" s="133">
        <f t="shared" si="223"/>
        <v>4.0808831844387335E-2</v>
      </c>
      <c r="AD445" s="133">
        <f t="shared" si="223"/>
        <v>2.6513215734873998E-2</v>
      </c>
      <c r="AE445" s="133">
        <f t="shared" si="223"/>
        <v>1.1939562448804253E-3</v>
      </c>
      <c r="AF445" s="133">
        <f t="shared" si="223"/>
        <v>0</v>
      </c>
      <c r="AG445" s="133">
        <f t="shared" si="223"/>
        <v>1.3101659864632909E-2</v>
      </c>
      <c r="AH445" s="133">
        <f t="shared" si="223"/>
        <v>0</v>
      </c>
      <c r="AI445" s="134">
        <f>SUM(V445:AC445)</f>
        <v>1.0000000000000002</v>
      </c>
    </row>
    <row r="446" spans="1:71" ht="15" thickBot="1">
      <c r="A446" s="31"/>
      <c r="B446" s="31"/>
      <c r="C446" s="31"/>
      <c r="D446" s="31"/>
      <c r="E446" s="31"/>
      <c r="F446" s="31"/>
      <c r="G446" s="31"/>
      <c r="H446" s="31"/>
      <c r="I446" s="31"/>
      <c r="K446" s="31"/>
      <c r="L446" s="31"/>
      <c r="M446" s="31"/>
      <c r="N446" s="31"/>
      <c r="O446" s="31"/>
      <c r="P446" s="31"/>
      <c r="Q446" s="31"/>
      <c r="R446" s="31"/>
      <c r="S446" s="31"/>
      <c r="U446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135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</row>
    <row r="447" spans="1:71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  <c r="K447" s="406" t="s">
        <v>44</v>
      </c>
      <c r="L447" s="83" t="s">
        <v>0</v>
      </c>
      <c r="M447" s="83" t="s">
        <v>1</v>
      </c>
      <c r="N447" s="83" t="s">
        <v>2</v>
      </c>
      <c r="O447" s="83" t="s">
        <v>3</v>
      </c>
      <c r="P447" s="83" t="s">
        <v>27</v>
      </c>
      <c r="Q447" s="83" t="s">
        <v>4</v>
      </c>
      <c r="R447" s="83" t="s">
        <v>5</v>
      </c>
      <c r="S447" s="84" t="s">
        <v>6</v>
      </c>
      <c r="U447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135"/>
    </row>
    <row r="448" spans="1:71" ht="15">
      <c r="A448" s="454" t="s">
        <v>44</v>
      </c>
      <c r="B448" s="392" t="s">
        <v>69</v>
      </c>
      <c r="C448" s="393"/>
      <c r="D448" s="393"/>
      <c r="E448" s="393"/>
      <c r="F448" s="393"/>
      <c r="G448" s="393"/>
      <c r="H448" s="393"/>
      <c r="I448" s="394"/>
      <c r="K448" s="407" t="s">
        <v>44</v>
      </c>
      <c r="L448" s="389" t="s">
        <v>69</v>
      </c>
      <c r="M448" s="390"/>
      <c r="N448" s="390"/>
      <c r="O448" s="390"/>
      <c r="P448" s="390"/>
      <c r="Q448" s="390"/>
      <c r="R448" s="390"/>
      <c r="S448" s="391"/>
      <c r="U448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135"/>
    </row>
    <row r="449" spans="1:38" ht="15">
      <c r="A449" s="25" t="s">
        <v>7</v>
      </c>
      <c r="B449" s="397"/>
      <c r="C449" s="398"/>
      <c r="D449" s="398"/>
      <c r="E449" s="399"/>
      <c r="F449" s="36">
        <v>0.44542109425853349</v>
      </c>
      <c r="G449" s="397"/>
      <c r="H449" s="399"/>
      <c r="I449" s="38">
        <f>SUM(B449:H449)</f>
        <v>0.44542109425853349</v>
      </c>
      <c r="K449" s="82" t="s">
        <v>7</v>
      </c>
      <c r="L449" s="397"/>
      <c r="M449" s="398"/>
      <c r="N449" s="398"/>
      <c r="O449" s="399"/>
      <c r="P449" s="36">
        <v>0</v>
      </c>
      <c r="Q449" s="397"/>
      <c r="R449" s="419"/>
      <c r="S449" s="102">
        <f>SUM(L449:R449)</f>
        <v>0</v>
      </c>
      <c r="U4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135"/>
    </row>
    <row r="450" spans="1:38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9" si="224">SUM(B450:H450)</f>
        <v>0</v>
      </c>
      <c r="K450" s="74" t="s">
        <v>8</v>
      </c>
      <c r="L450" s="400"/>
      <c r="M450" s="401"/>
      <c r="N450" s="401"/>
      <c r="O450" s="402"/>
      <c r="P450" s="87">
        <v>0</v>
      </c>
      <c r="Q450" s="400"/>
      <c r="R450" s="420"/>
      <c r="S450" s="89">
        <f t="shared" ref="S450:S469" si="225">SUM(L450:R450)</f>
        <v>0</v>
      </c>
      <c r="U450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135"/>
    </row>
    <row r="451" spans="1:38" ht="14.25" customHeight="1">
      <c r="A451" s="27" t="s">
        <v>10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224"/>
        <v>0</v>
      </c>
      <c r="K451" s="75" t="s">
        <v>10</v>
      </c>
      <c r="L451" s="400"/>
      <c r="M451" s="401"/>
      <c r="N451" s="401"/>
      <c r="O451" s="402"/>
      <c r="P451" s="42">
        <v>0</v>
      </c>
      <c r="Q451" s="400"/>
      <c r="R451" s="420"/>
      <c r="S451" s="86">
        <f t="shared" si="225"/>
        <v>0</v>
      </c>
      <c r="U451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135"/>
    </row>
    <row r="452" spans="1:38" ht="14.25" customHeight="1">
      <c r="A452" s="26" t="s">
        <v>56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224"/>
        <v>0</v>
      </c>
      <c r="K452" s="74" t="s">
        <v>56</v>
      </c>
      <c r="L452" s="400"/>
      <c r="M452" s="401"/>
      <c r="N452" s="401"/>
      <c r="O452" s="402"/>
      <c r="P452" s="87">
        <v>0</v>
      </c>
      <c r="Q452" s="400"/>
      <c r="R452" s="420"/>
      <c r="S452" s="89">
        <f t="shared" si="225"/>
        <v>0</v>
      </c>
      <c r="U452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135"/>
    </row>
    <row r="453" spans="1:38" ht="15">
      <c r="A453" s="27" t="s">
        <v>16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224"/>
        <v>0</v>
      </c>
      <c r="K453" s="75" t="s">
        <v>16</v>
      </c>
      <c r="L453" s="400"/>
      <c r="M453" s="401"/>
      <c r="N453" s="401"/>
      <c r="O453" s="402"/>
      <c r="P453" s="42">
        <v>0</v>
      </c>
      <c r="Q453" s="400"/>
      <c r="R453" s="420"/>
      <c r="S453" s="86">
        <f t="shared" si="225"/>
        <v>0</v>
      </c>
      <c r="U453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135"/>
    </row>
    <row r="454" spans="1:38" ht="15">
      <c r="A454" s="26" t="s">
        <v>70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224"/>
        <v>0</v>
      </c>
      <c r="K454" s="74" t="s">
        <v>70</v>
      </c>
      <c r="L454" s="400"/>
      <c r="M454" s="401"/>
      <c r="N454" s="401"/>
      <c r="O454" s="402"/>
      <c r="P454" s="87">
        <v>0</v>
      </c>
      <c r="Q454" s="400"/>
      <c r="R454" s="420"/>
      <c r="S454" s="89">
        <f t="shared" si="225"/>
        <v>0</v>
      </c>
      <c r="U454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135"/>
    </row>
    <row r="455" spans="1:38" ht="15">
      <c r="A455" s="27" t="s">
        <v>58</v>
      </c>
      <c r="B455" s="400"/>
      <c r="C455" s="401"/>
      <c r="D455" s="401"/>
      <c r="E455" s="402"/>
      <c r="F455" s="42">
        <v>258.68456002815634</v>
      </c>
      <c r="G455" s="400"/>
      <c r="H455" s="402"/>
      <c r="I455" s="38">
        <f t="shared" si="224"/>
        <v>258.68456002815634</v>
      </c>
      <c r="K455" s="75" t="s">
        <v>58</v>
      </c>
      <c r="L455" s="400"/>
      <c r="M455" s="401"/>
      <c r="N455" s="401"/>
      <c r="O455" s="402"/>
      <c r="P455" s="42">
        <v>0</v>
      </c>
      <c r="Q455" s="400"/>
      <c r="R455" s="420"/>
      <c r="S455" s="86">
        <f t="shared" si="225"/>
        <v>0</v>
      </c>
      <c r="U455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135"/>
    </row>
    <row r="456" spans="1:38" ht="15">
      <c r="A456" s="26" t="s">
        <v>12</v>
      </c>
      <c r="B456" s="400"/>
      <c r="C456" s="401"/>
      <c r="D456" s="401"/>
      <c r="E456" s="402"/>
      <c r="F456" s="39">
        <v>0</v>
      </c>
      <c r="G456" s="400"/>
      <c r="H456" s="402"/>
      <c r="I456" s="41">
        <f t="shared" si="224"/>
        <v>0</v>
      </c>
      <c r="K456" s="74" t="s">
        <v>12</v>
      </c>
      <c r="L456" s="400"/>
      <c r="M456" s="401"/>
      <c r="N456" s="401"/>
      <c r="O456" s="402"/>
      <c r="P456" s="87">
        <v>0</v>
      </c>
      <c r="Q456" s="400"/>
      <c r="R456" s="420"/>
      <c r="S456" s="89">
        <f t="shared" si="225"/>
        <v>0</v>
      </c>
      <c r="U456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135"/>
    </row>
    <row r="457" spans="1:38" ht="15">
      <c r="A457" s="27" t="s">
        <v>59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224"/>
        <v>0</v>
      </c>
      <c r="K457" s="75" t="s">
        <v>59</v>
      </c>
      <c r="L457" s="400"/>
      <c r="M457" s="401"/>
      <c r="N457" s="401"/>
      <c r="O457" s="402"/>
      <c r="P457" s="42">
        <v>0</v>
      </c>
      <c r="Q457" s="400"/>
      <c r="R457" s="420"/>
      <c r="S457" s="86">
        <f t="shared" si="225"/>
        <v>0</v>
      </c>
      <c r="U457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135"/>
    </row>
    <row r="458" spans="1:38" ht="15">
      <c r="A458" s="26" t="s">
        <v>17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224"/>
        <v>0</v>
      </c>
      <c r="K458" s="74" t="s">
        <v>17</v>
      </c>
      <c r="L458" s="400"/>
      <c r="M458" s="401"/>
      <c r="N458" s="401"/>
      <c r="O458" s="402"/>
      <c r="P458" s="87">
        <v>0</v>
      </c>
      <c r="Q458" s="400"/>
      <c r="R458" s="420"/>
      <c r="S458" s="89">
        <f t="shared" si="225"/>
        <v>0</v>
      </c>
      <c r="U458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135"/>
    </row>
    <row r="459" spans="1:38" ht="15">
      <c r="A459" s="27" t="s">
        <v>139</v>
      </c>
      <c r="B459" s="400"/>
      <c r="C459" s="401"/>
      <c r="D459" s="401"/>
      <c r="E459" s="402"/>
      <c r="F459" s="42">
        <v>0</v>
      </c>
      <c r="G459" s="400"/>
      <c r="H459" s="402"/>
      <c r="I459" s="38">
        <f t="shared" si="224"/>
        <v>0</v>
      </c>
      <c r="K459" s="75" t="s">
        <v>139</v>
      </c>
      <c r="L459" s="400"/>
      <c r="M459" s="401"/>
      <c r="N459" s="401"/>
      <c r="O459" s="402"/>
      <c r="P459" s="42">
        <v>0</v>
      </c>
      <c r="Q459" s="400"/>
      <c r="R459" s="420"/>
      <c r="S459" s="86">
        <f t="shared" si="225"/>
        <v>0</v>
      </c>
      <c r="U45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135"/>
    </row>
    <row r="460" spans="1:38" ht="15">
      <c r="A460" s="26" t="s">
        <v>25</v>
      </c>
      <c r="B460" s="400"/>
      <c r="C460" s="401"/>
      <c r="D460" s="401"/>
      <c r="E460" s="402"/>
      <c r="F460" s="39">
        <v>799.21938130096544</v>
      </c>
      <c r="G460" s="400"/>
      <c r="H460" s="402"/>
      <c r="I460" s="41">
        <f t="shared" si="224"/>
        <v>799.21938130096544</v>
      </c>
      <c r="K460" s="74" t="s">
        <v>25</v>
      </c>
      <c r="L460" s="400"/>
      <c r="M460" s="401"/>
      <c r="N460" s="401"/>
      <c r="O460" s="402"/>
      <c r="P460" s="87">
        <v>0</v>
      </c>
      <c r="Q460" s="400"/>
      <c r="R460" s="420"/>
      <c r="S460" s="89">
        <f t="shared" si="225"/>
        <v>0</v>
      </c>
      <c r="U460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135"/>
    </row>
    <row r="461" spans="1:38" ht="15">
      <c r="A461" s="27" t="s">
        <v>24</v>
      </c>
      <c r="B461" s="400"/>
      <c r="C461" s="401"/>
      <c r="D461" s="401"/>
      <c r="E461" s="402"/>
      <c r="F461" s="42">
        <v>0</v>
      </c>
      <c r="G461" s="400"/>
      <c r="H461" s="402"/>
      <c r="I461" s="38">
        <f t="shared" si="224"/>
        <v>0</v>
      </c>
      <c r="K461" s="75" t="s">
        <v>24</v>
      </c>
      <c r="L461" s="400"/>
      <c r="M461" s="401"/>
      <c r="N461" s="401"/>
      <c r="O461" s="402"/>
      <c r="P461" s="42">
        <v>0</v>
      </c>
      <c r="Q461" s="400"/>
      <c r="R461" s="420"/>
      <c r="S461" s="86">
        <f t="shared" si="225"/>
        <v>0</v>
      </c>
      <c r="U461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135"/>
    </row>
    <row r="462" spans="1:38" ht="15">
      <c r="A462" s="26" t="s">
        <v>60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224"/>
        <v>0</v>
      </c>
      <c r="K462" s="74" t="s">
        <v>60</v>
      </c>
      <c r="L462" s="400"/>
      <c r="M462" s="401"/>
      <c r="N462" s="401"/>
      <c r="O462" s="402"/>
      <c r="P462" s="87">
        <v>0</v>
      </c>
      <c r="Q462" s="400"/>
      <c r="R462" s="420"/>
      <c r="S462" s="89">
        <f t="shared" si="225"/>
        <v>0</v>
      </c>
      <c r="U462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135"/>
    </row>
    <row r="463" spans="1:38" ht="15">
      <c r="A463" s="27" t="s">
        <v>22</v>
      </c>
      <c r="B463" s="400"/>
      <c r="C463" s="401"/>
      <c r="D463" s="401"/>
      <c r="E463" s="402"/>
      <c r="F463" s="42">
        <v>11.855333749846659</v>
      </c>
      <c r="G463" s="400"/>
      <c r="H463" s="402"/>
      <c r="I463" s="38">
        <f t="shared" si="224"/>
        <v>11.855333749846659</v>
      </c>
      <c r="K463" s="75" t="s">
        <v>22</v>
      </c>
      <c r="L463" s="400"/>
      <c r="M463" s="401"/>
      <c r="N463" s="401"/>
      <c r="O463" s="402"/>
      <c r="P463" s="42">
        <v>0</v>
      </c>
      <c r="Q463" s="400"/>
      <c r="R463" s="420"/>
      <c r="S463" s="86">
        <f t="shared" si="225"/>
        <v>0</v>
      </c>
      <c r="U463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135"/>
    </row>
    <row r="464" spans="1:38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224"/>
        <v>0</v>
      </c>
      <c r="K464" s="74" t="s">
        <v>21</v>
      </c>
      <c r="L464" s="400"/>
      <c r="M464" s="401"/>
      <c r="N464" s="401"/>
      <c r="O464" s="402"/>
      <c r="P464" s="87">
        <v>0</v>
      </c>
      <c r="Q464" s="400"/>
      <c r="R464" s="420"/>
      <c r="S464" s="89">
        <f t="shared" si="225"/>
        <v>0</v>
      </c>
      <c r="U464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135"/>
      <c r="AJ464" s="11"/>
      <c r="AK464" s="11"/>
      <c r="AL464" s="11"/>
    </row>
    <row r="465" spans="1:38" ht="15">
      <c r="A465" s="28" t="s">
        <v>64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224"/>
        <v>0</v>
      </c>
      <c r="K465" s="76" t="s">
        <v>64</v>
      </c>
      <c r="L465" s="400"/>
      <c r="M465" s="401"/>
      <c r="N465" s="401"/>
      <c r="O465" s="402"/>
      <c r="P465" s="42">
        <v>0</v>
      </c>
      <c r="Q465" s="400"/>
      <c r="R465" s="420"/>
      <c r="S465" s="86">
        <f t="shared" si="225"/>
        <v>0</v>
      </c>
      <c r="U465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135"/>
      <c r="AJ465" s="11"/>
      <c r="AK465" s="11"/>
      <c r="AL465" s="11"/>
    </row>
    <row r="466" spans="1:38">
      <c r="A466" s="56" t="s">
        <v>23</v>
      </c>
      <c r="B466" s="400"/>
      <c r="C466" s="401"/>
      <c r="D466" s="401"/>
      <c r="E466" s="402"/>
      <c r="F466" s="60">
        <v>0</v>
      </c>
      <c r="G466" s="400"/>
      <c r="H466" s="402"/>
      <c r="I466" s="62">
        <f t="shared" si="224"/>
        <v>0</v>
      </c>
      <c r="K466" s="77" t="s">
        <v>23</v>
      </c>
      <c r="L466" s="400"/>
      <c r="M466" s="401"/>
      <c r="N466" s="401"/>
      <c r="O466" s="402"/>
      <c r="P466" s="90">
        <v>0</v>
      </c>
      <c r="Q466" s="400"/>
      <c r="R466" s="420"/>
      <c r="S466" s="92">
        <f t="shared" si="225"/>
        <v>0</v>
      </c>
      <c r="U466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135"/>
      <c r="AJ466" s="11"/>
      <c r="AK466" s="11"/>
      <c r="AL466" s="11"/>
    </row>
    <row r="467" spans="1:38">
      <c r="A467" s="57" t="s">
        <v>19</v>
      </c>
      <c r="B467" s="400"/>
      <c r="C467" s="401"/>
      <c r="D467" s="401"/>
      <c r="E467" s="402"/>
      <c r="F467" s="63">
        <v>0</v>
      </c>
      <c r="G467" s="400"/>
      <c r="H467" s="402"/>
      <c r="I467" s="65">
        <f t="shared" si="224"/>
        <v>0</v>
      </c>
      <c r="K467" s="78" t="s">
        <v>19</v>
      </c>
      <c r="L467" s="400"/>
      <c r="M467" s="401"/>
      <c r="N467" s="401"/>
      <c r="O467" s="402"/>
      <c r="P467" s="63">
        <v>0</v>
      </c>
      <c r="Q467" s="400"/>
      <c r="R467" s="420"/>
      <c r="S467" s="94">
        <f t="shared" si="225"/>
        <v>0</v>
      </c>
      <c r="U467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135"/>
      <c r="AJ467" s="11"/>
      <c r="AK467" s="11"/>
      <c r="AL467" s="11"/>
    </row>
    <row r="468" spans="1:38">
      <c r="A468" s="56" t="s">
        <v>20</v>
      </c>
      <c r="B468" s="400"/>
      <c r="C468" s="401"/>
      <c r="D468" s="401"/>
      <c r="E468" s="402"/>
      <c r="F468" s="60">
        <v>0</v>
      </c>
      <c r="G468" s="400"/>
      <c r="H468" s="402"/>
      <c r="I468" s="62">
        <f t="shared" si="224"/>
        <v>0</v>
      </c>
      <c r="K468" s="77" t="s">
        <v>20</v>
      </c>
      <c r="L468" s="400"/>
      <c r="M468" s="401"/>
      <c r="N468" s="401"/>
      <c r="O468" s="402"/>
      <c r="P468" s="90">
        <v>0</v>
      </c>
      <c r="Q468" s="400"/>
      <c r="R468" s="420"/>
      <c r="S468" s="92">
        <f t="shared" si="225"/>
        <v>0</v>
      </c>
      <c r="U468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135"/>
      <c r="AJ468" s="11"/>
      <c r="AK468" s="11"/>
      <c r="AL468" s="11"/>
    </row>
    <row r="469" spans="1:38" ht="15" thickBot="1">
      <c r="A469" s="58" t="s">
        <v>11</v>
      </c>
      <c r="B469" s="403"/>
      <c r="C469" s="404"/>
      <c r="D469" s="404"/>
      <c r="E469" s="405"/>
      <c r="F469" s="52">
        <v>0</v>
      </c>
      <c r="G469" s="403"/>
      <c r="H469" s="405"/>
      <c r="I469" s="67">
        <f t="shared" si="224"/>
        <v>0</v>
      </c>
      <c r="K469" s="79" t="s">
        <v>11</v>
      </c>
      <c r="L469" s="403"/>
      <c r="M469" s="404"/>
      <c r="N469" s="404"/>
      <c r="O469" s="405"/>
      <c r="P469" s="52">
        <v>0</v>
      </c>
      <c r="Q469" s="403"/>
      <c r="R469" s="421"/>
      <c r="S469" s="96">
        <f t="shared" si="225"/>
        <v>0</v>
      </c>
      <c r="U46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135"/>
      <c r="AJ469" s="11"/>
      <c r="AK469" s="11"/>
      <c r="AL469" s="11"/>
    </row>
    <row r="470" spans="1:38" ht="15">
      <c r="A470" s="33" t="s">
        <v>26</v>
      </c>
      <c r="B470" s="68">
        <f>SUM(B449:B465)</f>
        <v>0</v>
      </c>
      <c r="C470" s="68">
        <f t="shared" ref="C470:I470" si="226">SUM(C449:C465)</f>
        <v>0</v>
      </c>
      <c r="D470" s="68">
        <f t="shared" si="226"/>
        <v>0</v>
      </c>
      <c r="E470" s="68">
        <f t="shared" si="226"/>
        <v>0</v>
      </c>
      <c r="F470" s="68">
        <f t="shared" si="226"/>
        <v>1070.2046961732269</v>
      </c>
      <c r="G470" s="68">
        <f t="shared" si="226"/>
        <v>0</v>
      </c>
      <c r="H470" s="69">
        <f t="shared" si="226"/>
        <v>0</v>
      </c>
      <c r="I470" s="38">
        <f t="shared" si="226"/>
        <v>1070.2046961732269</v>
      </c>
      <c r="K470" s="80" t="s">
        <v>26</v>
      </c>
      <c r="L470" s="68">
        <f>SUM(L449:L465)</f>
        <v>0</v>
      </c>
      <c r="M470" s="68">
        <f t="shared" ref="M470:S470" si="227">SUM(M449:M465)</f>
        <v>0</v>
      </c>
      <c r="N470" s="68">
        <f t="shared" si="227"/>
        <v>0</v>
      </c>
      <c r="O470" s="68">
        <f t="shared" si="227"/>
        <v>0</v>
      </c>
      <c r="P470" s="68">
        <f t="shared" si="227"/>
        <v>0</v>
      </c>
      <c r="Q470" s="68">
        <f t="shared" si="227"/>
        <v>0</v>
      </c>
      <c r="R470" s="69">
        <f t="shared" si="227"/>
        <v>0</v>
      </c>
      <c r="S470" s="97">
        <f t="shared" si="227"/>
        <v>0</v>
      </c>
      <c r="U470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135"/>
      <c r="AJ470" s="11"/>
      <c r="AK470" s="11"/>
      <c r="AL470" s="11"/>
    </row>
    <row r="471" spans="1:38" s="9" customFormat="1" ht="15.75" thickBot="1">
      <c r="A471" s="30" t="s">
        <v>88</v>
      </c>
      <c r="B471" s="47">
        <f>IF($I470=0,"-",B470/$I470)</f>
        <v>0</v>
      </c>
      <c r="C471" s="47">
        <f t="shared" ref="C471:H471" si="228">IF($I470=0,"-",C470/$I470)</f>
        <v>0</v>
      </c>
      <c r="D471" s="47">
        <f t="shared" si="228"/>
        <v>0</v>
      </c>
      <c r="E471" s="47">
        <f t="shared" si="228"/>
        <v>0</v>
      </c>
      <c r="F471" s="47">
        <f t="shared" si="228"/>
        <v>1</v>
      </c>
      <c r="G471" s="47">
        <f t="shared" si="228"/>
        <v>0</v>
      </c>
      <c r="H471" s="70">
        <f t="shared" si="228"/>
        <v>0</v>
      </c>
      <c r="I471" s="48">
        <f>SUM(B471:H471)</f>
        <v>1</v>
      </c>
      <c r="J471" s="1"/>
      <c r="K471" s="81" t="s">
        <v>88</v>
      </c>
      <c r="L471" s="98" t="str">
        <f>IF($S470=0,"-",L470/$S470)</f>
        <v>-</v>
      </c>
      <c r="M471" s="98" t="str">
        <f t="shared" ref="M471:R471" si="229">IF($S470=0,"-",M470/$S470)</f>
        <v>-</v>
      </c>
      <c r="N471" s="98" t="str">
        <f t="shared" si="229"/>
        <v>-</v>
      </c>
      <c r="O471" s="98" t="str">
        <f t="shared" si="229"/>
        <v>-</v>
      </c>
      <c r="P471" s="98" t="str">
        <f t="shared" si="229"/>
        <v>-</v>
      </c>
      <c r="Q471" s="98" t="str">
        <f t="shared" si="229"/>
        <v>-</v>
      </c>
      <c r="R471" s="99" t="str">
        <f t="shared" si="229"/>
        <v>-</v>
      </c>
      <c r="S471" s="100">
        <f>SUM(L471:R471)</f>
        <v>0</v>
      </c>
      <c r="T471" s="1"/>
      <c r="U471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135"/>
      <c r="AJ471" s="10"/>
      <c r="AK471" s="8"/>
      <c r="AL471" s="8"/>
    </row>
    <row r="472" spans="1:38" ht="15" thickBot="1">
      <c r="A472" s="31"/>
      <c r="B472" s="31"/>
      <c r="C472" s="31"/>
      <c r="D472" s="31"/>
      <c r="E472" s="31"/>
      <c r="F472" s="31"/>
      <c r="G472" s="31"/>
      <c r="H472" s="31"/>
      <c r="I472" s="31"/>
      <c r="K472" s="31"/>
      <c r="L472" s="31"/>
      <c r="M472" s="31"/>
      <c r="N472" s="31"/>
      <c r="O472" s="31"/>
      <c r="P472" s="31"/>
      <c r="Q472" s="31"/>
      <c r="R472" s="31"/>
      <c r="S472" s="31"/>
      <c r="U472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135"/>
      <c r="AJ472" s="11"/>
      <c r="AK472" s="11"/>
      <c r="AL472" s="11"/>
    </row>
    <row r="473" spans="1:38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  <c r="K473" s="406" t="s">
        <v>45</v>
      </c>
      <c r="L473" s="83" t="s">
        <v>0</v>
      </c>
      <c r="M473" s="83" t="s">
        <v>1</v>
      </c>
      <c r="N473" s="83" t="s">
        <v>2</v>
      </c>
      <c r="O473" s="83" t="s">
        <v>3</v>
      </c>
      <c r="P473" s="83" t="s">
        <v>27</v>
      </c>
      <c r="Q473" s="83" t="s">
        <v>4</v>
      </c>
      <c r="R473" s="83" t="s">
        <v>5</v>
      </c>
      <c r="S473" s="84" t="s">
        <v>6</v>
      </c>
      <c r="U473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135"/>
      <c r="AJ473" s="11"/>
      <c r="AK473" s="11"/>
      <c r="AL473" s="11"/>
    </row>
    <row r="474" spans="1:38" ht="15">
      <c r="A474" s="454" t="s">
        <v>45</v>
      </c>
      <c r="B474" s="392" t="s">
        <v>69</v>
      </c>
      <c r="C474" s="393"/>
      <c r="D474" s="393"/>
      <c r="E474" s="393"/>
      <c r="F474" s="393"/>
      <c r="G474" s="393"/>
      <c r="H474" s="393"/>
      <c r="I474" s="394"/>
      <c r="K474" s="407" t="s">
        <v>45</v>
      </c>
      <c r="L474" s="389" t="s">
        <v>69</v>
      </c>
      <c r="M474" s="390"/>
      <c r="N474" s="390"/>
      <c r="O474" s="390"/>
      <c r="P474" s="390"/>
      <c r="Q474" s="390"/>
      <c r="R474" s="390"/>
      <c r="S474" s="391"/>
      <c r="U474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135"/>
      <c r="AJ474" s="11"/>
      <c r="AK474" s="11"/>
      <c r="AL474" s="11"/>
    </row>
    <row r="475" spans="1:38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  <c r="K475" s="82" t="s">
        <v>7</v>
      </c>
      <c r="L475" s="397"/>
      <c r="M475" s="398"/>
      <c r="N475" s="398"/>
      <c r="O475" s="399"/>
      <c r="P475" s="36">
        <v>0</v>
      </c>
      <c r="Q475" s="397"/>
      <c r="R475" s="419"/>
      <c r="S475" s="102">
        <f>SUM(L475:R475)</f>
        <v>0</v>
      </c>
      <c r="U475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135"/>
      <c r="AJ475" s="11"/>
      <c r="AK475" s="11"/>
      <c r="AL475" s="11"/>
    </row>
    <row r="476" spans="1:38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5" si="230">SUM(B476:H476)</f>
        <v>0</v>
      </c>
      <c r="K476" s="74" t="s">
        <v>8</v>
      </c>
      <c r="L476" s="400"/>
      <c r="M476" s="401"/>
      <c r="N476" s="401"/>
      <c r="O476" s="402"/>
      <c r="P476" s="87">
        <v>0</v>
      </c>
      <c r="Q476" s="400"/>
      <c r="R476" s="420"/>
      <c r="S476" s="89">
        <f t="shared" ref="S476:S495" si="231">SUM(L476:R476)</f>
        <v>0</v>
      </c>
      <c r="U476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135"/>
      <c r="AJ476" s="11"/>
      <c r="AK476" s="11"/>
      <c r="AL476" s="11"/>
    </row>
    <row r="477" spans="1:38" ht="14.25" customHeight="1">
      <c r="A477" s="27" t="s">
        <v>10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230"/>
        <v>0</v>
      </c>
      <c r="K477" s="75" t="s">
        <v>10</v>
      </c>
      <c r="L477" s="400"/>
      <c r="M477" s="401"/>
      <c r="N477" s="401"/>
      <c r="O477" s="402"/>
      <c r="P477" s="42">
        <v>0</v>
      </c>
      <c r="Q477" s="400"/>
      <c r="R477" s="420"/>
      <c r="S477" s="86">
        <f t="shared" si="231"/>
        <v>0</v>
      </c>
      <c r="U477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135"/>
      <c r="AJ477" s="11"/>
      <c r="AK477" s="11"/>
      <c r="AL477" s="11"/>
    </row>
    <row r="478" spans="1:38" ht="14.25" customHeight="1">
      <c r="A478" s="26" t="s">
        <v>56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230"/>
        <v>0</v>
      </c>
      <c r="K478" s="74" t="s">
        <v>56</v>
      </c>
      <c r="L478" s="400"/>
      <c r="M478" s="401"/>
      <c r="N478" s="401"/>
      <c r="O478" s="402"/>
      <c r="P478" s="87">
        <v>0</v>
      </c>
      <c r="Q478" s="400"/>
      <c r="R478" s="420"/>
      <c r="S478" s="89">
        <f t="shared" si="231"/>
        <v>0</v>
      </c>
      <c r="U478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135"/>
      <c r="AJ478" s="11"/>
      <c r="AK478" s="11"/>
      <c r="AL478" s="11"/>
    </row>
    <row r="479" spans="1:38" ht="15">
      <c r="A479" s="27" t="s">
        <v>16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230"/>
        <v>0</v>
      </c>
      <c r="K479" s="75" t="s">
        <v>16</v>
      </c>
      <c r="L479" s="400"/>
      <c r="M479" s="401"/>
      <c r="N479" s="401"/>
      <c r="O479" s="402"/>
      <c r="P479" s="42">
        <v>0</v>
      </c>
      <c r="Q479" s="400"/>
      <c r="R479" s="420"/>
      <c r="S479" s="86">
        <f t="shared" si="231"/>
        <v>0</v>
      </c>
      <c r="U47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135"/>
      <c r="AJ479" s="11"/>
      <c r="AK479" s="11"/>
      <c r="AL479" s="11"/>
    </row>
    <row r="480" spans="1:38" ht="15">
      <c r="A480" s="26" t="s">
        <v>70</v>
      </c>
      <c r="B480" s="400"/>
      <c r="C480" s="401"/>
      <c r="D480" s="401"/>
      <c r="E480" s="402"/>
      <c r="F480" s="39">
        <v>0</v>
      </c>
      <c r="G480" s="400"/>
      <c r="H480" s="402"/>
      <c r="I480" s="41">
        <f t="shared" si="230"/>
        <v>0</v>
      </c>
      <c r="K480" s="74" t="s">
        <v>70</v>
      </c>
      <c r="L480" s="400"/>
      <c r="M480" s="401"/>
      <c r="N480" s="401"/>
      <c r="O480" s="402"/>
      <c r="P480" s="87">
        <v>0</v>
      </c>
      <c r="Q480" s="400"/>
      <c r="R480" s="420"/>
      <c r="S480" s="89">
        <f t="shared" si="231"/>
        <v>0</v>
      </c>
      <c r="U480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135"/>
      <c r="AJ480" s="11"/>
      <c r="AK480" s="11"/>
      <c r="AL480" s="11"/>
    </row>
    <row r="481" spans="1:38" ht="15">
      <c r="A481" s="27" t="s">
        <v>58</v>
      </c>
      <c r="B481" s="400"/>
      <c r="C481" s="401"/>
      <c r="D481" s="401"/>
      <c r="E481" s="402"/>
      <c r="F481" s="42">
        <v>32837.378666301964</v>
      </c>
      <c r="G481" s="400"/>
      <c r="H481" s="402"/>
      <c r="I481" s="38">
        <f t="shared" si="230"/>
        <v>32837.378666301964</v>
      </c>
      <c r="K481" s="75" t="s">
        <v>58</v>
      </c>
      <c r="L481" s="400"/>
      <c r="M481" s="401"/>
      <c r="N481" s="401"/>
      <c r="O481" s="402"/>
      <c r="P481" s="42">
        <v>11757.068936551559</v>
      </c>
      <c r="Q481" s="400"/>
      <c r="R481" s="420"/>
      <c r="S481" s="86">
        <f t="shared" si="231"/>
        <v>11757.068936551559</v>
      </c>
      <c r="U481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135"/>
      <c r="AJ481" s="11"/>
      <c r="AK481" s="11"/>
      <c r="AL481" s="11"/>
    </row>
    <row r="482" spans="1:38" ht="15">
      <c r="A482" s="26" t="s">
        <v>12</v>
      </c>
      <c r="B482" s="400"/>
      <c r="C482" s="401"/>
      <c r="D482" s="401"/>
      <c r="E482" s="402"/>
      <c r="F482" s="39">
        <v>14014.981308223556</v>
      </c>
      <c r="G482" s="400"/>
      <c r="H482" s="402"/>
      <c r="I482" s="41">
        <f t="shared" si="230"/>
        <v>14014.981308223556</v>
      </c>
      <c r="K482" s="74" t="s">
        <v>12</v>
      </c>
      <c r="L482" s="400"/>
      <c r="M482" s="401"/>
      <c r="N482" s="401"/>
      <c r="O482" s="402"/>
      <c r="P482" s="87">
        <v>4811.2451988179819</v>
      </c>
      <c r="Q482" s="400"/>
      <c r="R482" s="420"/>
      <c r="S482" s="89">
        <f t="shared" si="231"/>
        <v>4811.2451988179819</v>
      </c>
      <c r="U482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135"/>
      <c r="AJ482" s="11"/>
      <c r="AK482" s="11"/>
      <c r="AL482" s="11"/>
    </row>
    <row r="483" spans="1:38" ht="15">
      <c r="A483" s="27" t="s">
        <v>59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230"/>
        <v>0</v>
      </c>
      <c r="K483" s="75" t="s">
        <v>59</v>
      </c>
      <c r="L483" s="400"/>
      <c r="M483" s="401"/>
      <c r="N483" s="401"/>
      <c r="O483" s="402"/>
      <c r="P483" s="42">
        <v>-2.4980018054066022E-16</v>
      </c>
      <c r="Q483" s="400"/>
      <c r="R483" s="420"/>
      <c r="S483" s="86">
        <f t="shared" si="231"/>
        <v>-2.4980018054066022E-16</v>
      </c>
      <c r="U483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135"/>
      <c r="AJ483" s="11"/>
      <c r="AK483" s="11"/>
      <c r="AL483" s="11"/>
    </row>
    <row r="484" spans="1:38" ht="15">
      <c r="A484" s="26" t="s">
        <v>17</v>
      </c>
      <c r="B484" s="400"/>
      <c r="C484" s="401"/>
      <c r="D484" s="401"/>
      <c r="E484" s="402"/>
      <c r="F484" s="39">
        <v>802.39589184058184</v>
      </c>
      <c r="G484" s="400"/>
      <c r="H484" s="402"/>
      <c r="I484" s="41">
        <f t="shared" si="230"/>
        <v>802.39589184058184</v>
      </c>
      <c r="K484" s="74" t="s">
        <v>17</v>
      </c>
      <c r="L484" s="400"/>
      <c r="M484" s="401"/>
      <c r="N484" s="401"/>
      <c r="O484" s="402"/>
      <c r="P484" s="87">
        <v>794.41785698214198</v>
      </c>
      <c r="Q484" s="400"/>
      <c r="R484" s="420"/>
      <c r="S484" s="89">
        <f t="shared" si="231"/>
        <v>794.41785698214198</v>
      </c>
      <c r="U484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135"/>
      <c r="AJ484" s="11"/>
      <c r="AK484" s="11"/>
      <c r="AL484" s="11"/>
    </row>
    <row r="485" spans="1:38" ht="15">
      <c r="A485" s="27" t="s">
        <v>139</v>
      </c>
      <c r="B485" s="400"/>
      <c r="C485" s="401"/>
      <c r="D485" s="401"/>
      <c r="E485" s="402"/>
      <c r="F485" s="42">
        <v>9.7624813853137482</v>
      </c>
      <c r="G485" s="400"/>
      <c r="H485" s="402"/>
      <c r="I485" s="38">
        <f t="shared" si="230"/>
        <v>9.7624813853137482</v>
      </c>
      <c r="K485" s="75" t="s">
        <v>139</v>
      </c>
      <c r="L485" s="400"/>
      <c r="M485" s="401"/>
      <c r="N485" s="401"/>
      <c r="O485" s="402"/>
      <c r="P485" s="42">
        <v>8.6775834550782225</v>
      </c>
      <c r="Q485" s="400"/>
      <c r="R485" s="420"/>
      <c r="S485" s="86">
        <f t="shared" si="231"/>
        <v>8.6775834550782225</v>
      </c>
      <c r="U485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135"/>
      <c r="AJ485" s="11"/>
      <c r="AK485" s="11"/>
      <c r="AL485" s="11"/>
    </row>
    <row r="486" spans="1:38" ht="15">
      <c r="A486" s="26" t="s">
        <v>25</v>
      </c>
      <c r="B486" s="400"/>
      <c r="C486" s="401"/>
      <c r="D486" s="401"/>
      <c r="E486" s="402"/>
      <c r="F486" s="39">
        <v>1682.3970328445532</v>
      </c>
      <c r="G486" s="400"/>
      <c r="H486" s="402"/>
      <c r="I486" s="41">
        <f t="shared" si="230"/>
        <v>1682.3970328445532</v>
      </c>
      <c r="K486" s="74" t="s">
        <v>25</v>
      </c>
      <c r="L486" s="400"/>
      <c r="M486" s="401"/>
      <c r="N486" s="401"/>
      <c r="O486" s="402"/>
      <c r="P486" s="87">
        <v>-2.3554491690447321E-12</v>
      </c>
      <c r="Q486" s="400"/>
      <c r="R486" s="420"/>
      <c r="S486" s="89">
        <f t="shared" si="231"/>
        <v>-2.3554491690447321E-12</v>
      </c>
      <c r="U486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135"/>
      <c r="AJ486" s="11"/>
      <c r="AK486" s="11"/>
      <c r="AL486" s="11"/>
    </row>
    <row r="487" spans="1:38" ht="15">
      <c r="A487" s="27" t="s">
        <v>24</v>
      </c>
      <c r="B487" s="400"/>
      <c r="C487" s="401"/>
      <c r="D487" s="401"/>
      <c r="E487" s="402"/>
      <c r="F487" s="42">
        <v>0</v>
      </c>
      <c r="G487" s="400"/>
      <c r="H487" s="402"/>
      <c r="I487" s="38">
        <f t="shared" si="230"/>
        <v>0</v>
      </c>
      <c r="K487" s="75" t="s">
        <v>24</v>
      </c>
      <c r="L487" s="400"/>
      <c r="M487" s="401"/>
      <c r="N487" s="401"/>
      <c r="O487" s="402"/>
      <c r="P487" s="42">
        <v>2.1600499167107046E-12</v>
      </c>
      <c r="Q487" s="400"/>
      <c r="R487" s="420"/>
      <c r="S487" s="86">
        <f t="shared" si="231"/>
        <v>2.1600499167107046E-12</v>
      </c>
      <c r="U487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135"/>
      <c r="AJ487" s="11"/>
      <c r="AK487" s="11"/>
      <c r="AL487" s="11"/>
    </row>
    <row r="488" spans="1:38" ht="15">
      <c r="A488" s="26" t="s">
        <v>60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230"/>
        <v>0</v>
      </c>
      <c r="K488" s="74" t="s">
        <v>60</v>
      </c>
      <c r="L488" s="400"/>
      <c r="M488" s="401"/>
      <c r="N488" s="401"/>
      <c r="O488" s="402"/>
      <c r="P488" s="87">
        <v>5.773159728050814E-14</v>
      </c>
      <c r="Q488" s="400"/>
      <c r="R488" s="420"/>
      <c r="S488" s="89">
        <f t="shared" si="231"/>
        <v>5.773159728050814E-14</v>
      </c>
      <c r="U488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135"/>
      <c r="AJ488" s="11"/>
      <c r="AK488" s="11"/>
      <c r="AL488" s="11"/>
    </row>
    <row r="489" spans="1:38" ht="15">
      <c r="A489" s="27" t="s">
        <v>22</v>
      </c>
      <c r="B489" s="400"/>
      <c r="C489" s="401"/>
      <c r="D489" s="401"/>
      <c r="E489" s="402"/>
      <c r="F489" s="42">
        <v>1955.6380409348026</v>
      </c>
      <c r="G489" s="400"/>
      <c r="H489" s="402"/>
      <c r="I489" s="38">
        <f t="shared" si="230"/>
        <v>1955.6380409348026</v>
      </c>
      <c r="K489" s="75" t="s">
        <v>22</v>
      </c>
      <c r="L489" s="400"/>
      <c r="M489" s="401"/>
      <c r="N489" s="401"/>
      <c r="O489" s="402"/>
      <c r="P489" s="42">
        <v>858.08366266509108</v>
      </c>
      <c r="Q489" s="400"/>
      <c r="R489" s="420"/>
      <c r="S489" s="86">
        <f t="shared" si="231"/>
        <v>858.08366266509108</v>
      </c>
      <c r="U48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135"/>
      <c r="AJ489" s="11"/>
      <c r="AK489" s="11"/>
      <c r="AL489" s="11"/>
    </row>
    <row r="490" spans="1:38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230"/>
        <v>0</v>
      </c>
      <c r="K490" s="74" t="s">
        <v>21</v>
      </c>
      <c r="L490" s="400"/>
      <c r="M490" s="401"/>
      <c r="N490" s="401"/>
      <c r="O490" s="402"/>
      <c r="P490" s="87">
        <v>0</v>
      </c>
      <c r="Q490" s="400"/>
      <c r="R490" s="420"/>
      <c r="S490" s="89">
        <f t="shared" si="231"/>
        <v>0</v>
      </c>
      <c r="U490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135"/>
      <c r="AJ490" s="11"/>
      <c r="AK490" s="11"/>
      <c r="AL490" s="11"/>
    </row>
    <row r="491" spans="1:38" ht="15">
      <c r="A491" s="28" t="s">
        <v>64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230"/>
        <v>0</v>
      </c>
      <c r="K491" s="76" t="s">
        <v>64</v>
      </c>
      <c r="L491" s="400"/>
      <c r="M491" s="401"/>
      <c r="N491" s="401"/>
      <c r="O491" s="402"/>
      <c r="P491" s="42">
        <v>0</v>
      </c>
      <c r="Q491" s="400"/>
      <c r="R491" s="420"/>
      <c r="S491" s="86">
        <f t="shared" si="231"/>
        <v>0</v>
      </c>
      <c r="U491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135"/>
      <c r="AJ491" s="11"/>
      <c r="AK491" s="11"/>
      <c r="AL491" s="11"/>
    </row>
    <row r="492" spans="1:38">
      <c r="A492" s="56" t="s">
        <v>23</v>
      </c>
      <c r="B492" s="400"/>
      <c r="C492" s="401"/>
      <c r="D492" s="401"/>
      <c r="E492" s="402"/>
      <c r="F492" s="60">
        <v>0</v>
      </c>
      <c r="G492" s="400"/>
      <c r="H492" s="402"/>
      <c r="I492" s="62">
        <f t="shared" si="230"/>
        <v>0</v>
      </c>
      <c r="K492" s="77" t="s">
        <v>23</v>
      </c>
      <c r="L492" s="400"/>
      <c r="M492" s="401"/>
      <c r="N492" s="401"/>
      <c r="O492" s="402"/>
      <c r="P492" s="90">
        <v>0</v>
      </c>
      <c r="Q492" s="400"/>
      <c r="R492" s="420"/>
      <c r="S492" s="92">
        <f t="shared" si="231"/>
        <v>0</v>
      </c>
      <c r="U492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135"/>
      <c r="AJ492" s="11"/>
      <c r="AK492" s="11"/>
      <c r="AL492" s="11"/>
    </row>
    <row r="493" spans="1:38">
      <c r="A493" s="57" t="s">
        <v>19</v>
      </c>
      <c r="B493" s="400"/>
      <c r="C493" s="401"/>
      <c r="D493" s="401"/>
      <c r="E493" s="402"/>
      <c r="F493" s="63">
        <v>0</v>
      </c>
      <c r="G493" s="400"/>
      <c r="H493" s="402"/>
      <c r="I493" s="65">
        <f t="shared" si="230"/>
        <v>0</v>
      </c>
      <c r="K493" s="78" t="s">
        <v>19</v>
      </c>
      <c r="L493" s="400"/>
      <c r="M493" s="401"/>
      <c r="N493" s="401"/>
      <c r="O493" s="402"/>
      <c r="P493" s="63">
        <v>0</v>
      </c>
      <c r="Q493" s="400"/>
      <c r="R493" s="420"/>
      <c r="S493" s="94">
        <f t="shared" si="231"/>
        <v>0</v>
      </c>
      <c r="U493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135"/>
      <c r="AJ493" s="11"/>
      <c r="AK493" s="11"/>
      <c r="AL493" s="11"/>
    </row>
    <row r="494" spans="1:38">
      <c r="A494" s="56" t="s">
        <v>20</v>
      </c>
      <c r="B494" s="400"/>
      <c r="C494" s="401"/>
      <c r="D494" s="401"/>
      <c r="E494" s="402"/>
      <c r="F494" s="60">
        <v>0</v>
      </c>
      <c r="G494" s="400"/>
      <c r="H494" s="402"/>
      <c r="I494" s="62">
        <f t="shared" si="230"/>
        <v>0</v>
      </c>
      <c r="K494" s="77" t="s">
        <v>20</v>
      </c>
      <c r="L494" s="400"/>
      <c r="M494" s="401"/>
      <c r="N494" s="401"/>
      <c r="O494" s="402"/>
      <c r="P494" s="90">
        <v>0</v>
      </c>
      <c r="Q494" s="400"/>
      <c r="R494" s="420"/>
      <c r="S494" s="92">
        <f t="shared" si="231"/>
        <v>0</v>
      </c>
      <c r="U494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135"/>
      <c r="AJ494" s="11"/>
      <c r="AK494" s="11"/>
      <c r="AL494" s="11"/>
    </row>
    <row r="495" spans="1:38" ht="15" thickBot="1">
      <c r="A495" s="58" t="s">
        <v>11</v>
      </c>
      <c r="B495" s="403"/>
      <c r="C495" s="404"/>
      <c r="D495" s="404"/>
      <c r="E495" s="405"/>
      <c r="F495" s="52">
        <v>0</v>
      </c>
      <c r="G495" s="403"/>
      <c r="H495" s="405"/>
      <c r="I495" s="67">
        <f t="shared" si="230"/>
        <v>0</v>
      </c>
      <c r="K495" s="79" t="s">
        <v>11</v>
      </c>
      <c r="L495" s="403"/>
      <c r="M495" s="404"/>
      <c r="N495" s="404"/>
      <c r="O495" s="405"/>
      <c r="P495" s="52">
        <v>0</v>
      </c>
      <c r="Q495" s="403"/>
      <c r="R495" s="421"/>
      <c r="S495" s="96">
        <f t="shared" si="231"/>
        <v>0</v>
      </c>
      <c r="U495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135"/>
      <c r="AJ495" s="11"/>
      <c r="AK495" s="11"/>
      <c r="AL495" s="11"/>
    </row>
    <row r="496" spans="1:38" ht="15">
      <c r="A496" s="33" t="s">
        <v>26</v>
      </c>
      <c r="B496" s="68">
        <f>SUM(B475:B491)</f>
        <v>0</v>
      </c>
      <c r="C496" s="68">
        <f t="shared" ref="C496:I496" si="232">SUM(C475:C491)</f>
        <v>0</v>
      </c>
      <c r="D496" s="68">
        <f t="shared" si="232"/>
        <v>0</v>
      </c>
      <c r="E496" s="68">
        <f t="shared" si="232"/>
        <v>0</v>
      </c>
      <c r="F496" s="68">
        <f t="shared" si="232"/>
        <v>51302.553421530771</v>
      </c>
      <c r="G496" s="68">
        <f t="shared" si="232"/>
        <v>0</v>
      </c>
      <c r="H496" s="69">
        <f t="shared" si="232"/>
        <v>0</v>
      </c>
      <c r="I496" s="38">
        <f t="shared" si="232"/>
        <v>51302.553421530771</v>
      </c>
      <c r="K496" s="80" t="s">
        <v>26</v>
      </c>
      <c r="L496" s="68">
        <f>SUM(L475:L491)</f>
        <v>0</v>
      </c>
      <c r="M496" s="68">
        <f t="shared" ref="M496:S496" si="233">SUM(M475:M491)</f>
        <v>0</v>
      </c>
      <c r="N496" s="68">
        <f t="shared" si="233"/>
        <v>0</v>
      </c>
      <c r="O496" s="68">
        <f t="shared" si="233"/>
        <v>0</v>
      </c>
      <c r="P496" s="68">
        <f t="shared" si="233"/>
        <v>18229.493238471852</v>
      </c>
      <c r="Q496" s="68">
        <f t="shared" si="233"/>
        <v>0</v>
      </c>
      <c r="R496" s="69">
        <f t="shared" si="233"/>
        <v>0</v>
      </c>
      <c r="S496" s="97">
        <f t="shared" si="233"/>
        <v>18229.493238471852</v>
      </c>
      <c r="U496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135"/>
      <c r="AJ496" s="11"/>
      <c r="AK496" s="11"/>
      <c r="AL496" s="11"/>
    </row>
    <row r="497" spans="1:38" s="9" customFormat="1" ht="15.75" thickBot="1">
      <c r="A497" s="30" t="s">
        <v>88</v>
      </c>
      <c r="B497" s="47">
        <f>IF($I496=0,"-",B496/$I496)</f>
        <v>0</v>
      </c>
      <c r="C497" s="47">
        <f t="shared" ref="C497:H497" si="234">IF($I496=0,"-",C496/$I496)</f>
        <v>0</v>
      </c>
      <c r="D497" s="47">
        <f t="shared" si="234"/>
        <v>0</v>
      </c>
      <c r="E497" s="47">
        <f t="shared" si="234"/>
        <v>0</v>
      </c>
      <c r="F497" s="47">
        <f t="shared" si="234"/>
        <v>1</v>
      </c>
      <c r="G497" s="47">
        <f t="shared" si="234"/>
        <v>0</v>
      </c>
      <c r="H497" s="70">
        <f t="shared" si="234"/>
        <v>0</v>
      </c>
      <c r="I497" s="48">
        <f>SUM(B497:H497)</f>
        <v>1</v>
      </c>
      <c r="J497" s="1"/>
      <c r="K497" s="81" t="s">
        <v>88</v>
      </c>
      <c r="L497" s="98">
        <f>IF($S496=0,"-",L496/$S496)</f>
        <v>0</v>
      </c>
      <c r="M497" s="98">
        <f t="shared" ref="M497:R497" si="235">IF($S496=0,"-",M496/$S496)</f>
        <v>0</v>
      </c>
      <c r="N497" s="98">
        <f t="shared" si="235"/>
        <v>0</v>
      </c>
      <c r="O497" s="98">
        <f t="shared" si="235"/>
        <v>0</v>
      </c>
      <c r="P497" s="98">
        <f t="shared" si="235"/>
        <v>1</v>
      </c>
      <c r="Q497" s="98">
        <f t="shared" si="235"/>
        <v>0</v>
      </c>
      <c r="R497" s="99">
        <f t="shared" si="235"/>
        <v>0</v>
      </c>
      <c r="S497" s="98">
        <f>SUM(L497:R497)</f>
        <v>1</v>
      </c>
      <c r="T497" s="1"/>
      <c r="U497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135"/>
      <c r="AJ497" s="10"/>
      <c r="AK497" s="8"/>
      <c r="AL497" s="8"/>
    </row>
    <row r="498" spans="1:38" ht="15" thickBot="1">
      <c r="A498" s="31"/>
      <c r="B498" s="31"/>
      <c r="C498" s="31"/>
      <c r="D498" s="31"/>
      <c r="E498" s="31"/>
      <c r="F498" s="31"/>
      <c r="G498" s="31"/>
      <c r="H498" s="31"/>
      <c r="I498" s="31"/>
      <c r="K498" s="31"/>
      <c r="L498" s="31"/>
      <c r="M498" s="31"/>
      <c r="N498" s="31"/>
      <c r="O498" s="31"/>
      <c r="P498" s="31"/>
      <c r="Q498" s="31"/>
      <c r="R498" s="31"/>
      <c r="S498" s="31"/>
      <c r="U498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135"/>
      <c r="AJ498" s="11"/>
      <c r="AK498" s="11"/>
      <c r="AL498" s="11"/>
    </row>
    <row r="499" spans="1:38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  <c r="K499" s="406" t="s">
        <v>46</v>
      </c>
      <c r="L499" s="83" t="s">
        <v>0</v>
      </c>
      <c r="M499" s="83" t="s">
        <v>1</v>
      </c>
      <c r="N499" s="83" t="s">
        <v>2</v>
      </c>
      <c r="O499" s="83" t="s">
        <v>3</v>
      </c>
      <c r="P499" s="83" t="s">
        <v>27</v>
      </c>
      <c r="Q499" s="83" t="s">
        <v>4</v>
      </c>
      <c r="R499" s="83" t="s">
        <v>5</v>
      </c>
      <c r="S499" s="84" t="s">
        <v>6</v>
      </c>
      <c r="U49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135"/>
      <c r="AJ499" s="11"/>
      <c r="AK499" s="11"/>
      <c r="AL499" s="11"/>
    </row>
    <row r="500" spans="1:38" ht="15">
      <c r="A500" s="454" t="s">
        <v>46</v>
      </c>
      <c r="B500" s="392" t="s">
        <v>69</v>
      </c>
      <c r="C500" s="393"/>
      <c r="D500" s="393"/>
      <c r="E500" s="393"/>
      <c r="F500" s="393"/>
      <c r="G500" s="393"/>
      <c r="H500" s="393"/>
      <c r="I500" s="394"/>
      <c r="K500" s="407" t="s">
        <v>46</v>
      </c>
      <c r="L500" s="389" t="s">
        <v>69</v>
      </c>
      <c r="M500" s="390"/>
      <c r="N500" s="390"/>
      <c r="O500" s="390"/>
      <c r="P500" s="390"/>
      <c r="Q500" s="390"/>
      <c r="R500" s="390"/>
      <c r="S500" s="391"/>
      <c r="U500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135"/>
      <c r="AJ500" s="11"/>
      <c r="AK500" s="11"/>
      <c r="AL500" s="11"/>
    </row>
    <row r="501" spans="1:38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  <c r="K501" s="82" t="s">
        <v>7</v>
      </c>
      <c r="L501" s="397"/>
      <c r="M501" s="398"/>
      <c r="N501" s="398"/>
      <c r="O501" s="399"/>
      <c r="P501" s="36">
        <v>0</v>
      </c>
      <c r="Q501" s="397"/>
      <c r="R501" s="419"/>
      <c r="S501" s="102">
        <f>SUM(L501:R501)</f>
        <v>0</v>
      </c>
      <c r="U501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135"/>
      <c r="AJ501" s="11"/>
      <c r="AK501" s="11"/>
      <c r="AL501" s="11"/>
    </row>
    <row r="502" spans="1:38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1" si="236">SUM(B502:H502)</f>
        <v>0</v>
      </c>
      <c r="K502" s="74" t="s">
        <v>8</v>
      </c>
      <c r="L502" s="400"/>
      <c r="M502" s="401"/>
      <c r="N502" s="401"/>
      <c r="O502" s="402"/>
      <c r="P502" s="87">
        <v>0</v>
      </c>
      <c r="Q502" s="400"/>
      <c r="R502" s="420"/>
      <c r="S502" s="89">
        <f t="shared" ref="S502:S521" si="237">SUM(L502:R502)</f>
        <v>0</v>
      </c>
      <c r="U502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135"/>
      <c r="AJ502" s="11"/>
      <c r="AK502" s="11"/>
      <c r="AL502" s="11"/>
    </row>
    <row r="503" spans="1:38" ht="14.25" customHeight="1">
      <c r="A503" s="27" t="s">
        <v>10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236"/>
        <v>0</v>
      </c>
      <c r="K503" s="75" t="s">
        <v>10</v>
      </c>
      <c r="L503" s="400"/>
      <c r="M503" s="401"/>
      <c r="N503" s="401"/>
      <c r="O503" s="402"/>
      <c r="P503" s="42">
        <v>0</v>
      </c>
      <c r="Q503" s="400"/>
      <c r="R503" s="420"/>
      <c r="S503" s="86">
        <f t="shared" si="237"/>
        <v>0</v>
      </c>
      <c r="U503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135"/>
      <c r="AJ503" s="11"/>
      <c r="AK503" s="11"/>
      <c r="AL503" s="11"/>
    </row>
    <row r="504" spans="1:38" ht="14.25" customHeight="1">
      <c r="A504" s="26" t="s">
        <v>56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236"/>
        <v>0</v>
      </c>
      <c r="K504" s="74" t="s">
        <v>56</v>
      </c>
      <c r="L504" s="400"/>
      <c r="M504" s="401"/>
      <c r="N504" s="401"/>
      <c r="O504" s="402"/>
      <c r="P504" s="87">
        <v>0</v>
      </c>
      <c r="Q504" s="400"/>
      <c r="R504" s="420"/>
      <c r="S504" s="89">
        <f t="shared" si="237"/>
        <v>0</v>
      </c>
      <c r="U504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135"/>
      <c r="AJ504" s="11"/>
      <c r="AK504" s="11"/>
      <c r="AL504" s="11"/>
    </row>
    <row r="505" spans="1:38" ht="15">
      <c r="A505" s="27" t="s">
        <v>16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236"/>
        <v>0</v>
      </c>
      <c r="K505" s="75" t="s">
        <v>16</v>
      </c>
      <c r="L505" s="400"/>
      <c r="M505" s="401"/>
      <c r="N505" s="401"/>
      <c r="O505" s="402"/>
      <c r="P505" s="42">
        <v>0</v>
      </c>
      <c r="Q505" s="400"/>
      <c r="R505" s="420"/>
      <c r="S505" s="86">
        <f t="shared" si="237"/>
        <v>0</v>
      </c>
      <c r="U505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135"/>
      <c r="AJ505" s="11"/>
      <c r="AK505" s="11"/>
      <c r="AL505" s="11"/>
    </row>
    <row r="506" spans="1:38" ht="15">
      <c r="A506" s="26" t="s">
        <v>70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236"/>
        <v>0</v>
      </c>
      <c r="K506" s="74" t="s">
        <v>70</v>
      </c>
      <c r="L506" s="400"/>
      <c r="M506" s="401"/>
      <c r="N506" s="401"/>
      <c r="O506" s="402"/>
      <c r="P506" s="87">
        <v>0</v>
      </c>
      <c r="Q506" s="400"/>
      <c r="R506" s="420"/>
      <c r="S506" s="89">
        <f t="shared" si="237"/>
        <v>0</v>
      </c>
      <c r="U506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135"/>
      <c r="AJ506" s="11"/>
      <c r="AK506" s="11"/>
      <c r="AL506" s="11"/>
    </row>
    <row r="507" spans="1:38" ht="15">
      <c r="A507" s="27" t="s">
        <v>58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236"/>
        <v>0</v>
      </c>
      <c r="K507" s="75" t="s">
        <v>58</v>
      </c>
      <c r="L507" s="400"/>
      <c r="M507" s="401"/>
      <c r="N507" s="401"/>
      <c r="O507" s="402"/>
      <c r="P507" s="42">
        <v>0</v>
      </c>
      <c r="Q507" s="400"/>
      <c r="R507" s="420"/>
      <c r="S507" s="86">
        <f t="shared" si="237"/>
        <v>0</v>
      </c>
      <c r="U507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135"/>
      <c r="AJ507" s="11"/>
      <c r="AK507" s="11"/>
      <c r="AL507" s="11"/>
    </row>
    <row r="508" spans="1:38" ht="15">
      <c r="A508" s="26" t="s">
        <v>12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236"/>
        <v>0</v>
      </c>
      <c r="K508" s="74" t="s">
        <v>12</v>
      </c>
      <c r="L508" s="400"/>
      <c r="M508" s="401"/>
      <c r="N508" s="401"/>
      <c r="O508" s="402"/>
      <c r="P508" s="87">
        <v>0</v>
      </c>
      <c r="Q508" s="400"/>
      <c r="R508" s="420"/>
      <c r="S508" s="89">
        <f t="shared" si="237"/>
        <v>0</v>
      </c>
      <c r="U508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135"/>
      <c r="AJ508" s="11"/>
      <c r="AK508" s="11"/>
      <c r="AL508" s="11"/>
    </row>
    <row r="509" spans="1:38" ht="15">
      <c r="A509" s="27" t="s">
        <v>59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236"/>
        <v>0</v>
      </c>
      <c r="K509" s="75" t="s">
        <v>59</v>
      </c>
      <c r="L509" s="400"/>
      <c r="M509" s="401"/>
      <c r="N509" s="401"/>
      <c r="O509" s="402"/>
      <c r="P509" s="42">
        <v>0</v>
      </c>
      <c r="Q509" s="400"/>
      <c r="R509" s="420"/>
      <c r="S509" s="86">
        <f t="shared" si="237"/>
        <v>0</v>
      </c>
      <c r="U50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135"/>
      <c r="AJ509" s="11"/>
      <c r="AK509" s="11"/>
      <c r="AL509" s="11"/>
    </row>
    <row r="510" spans="1:38" ht="15">
      <c r="A510" s="26" t="s">
        <v>17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236"/>
        <v>0</v>
      </c>
      <c r="K510" s="74" t="s">
        <v>17</v>
      </c>
      <c r="L510" s="400"/>
      <c r="M510" s="401"/>
      <c r="N510" s="401"/>
      <c r="O510" s="402"/>
      <c r="P510" s="87">
        <v>0</v>
      </c>
      <c r="Q510" s="400"/>
      <c r="R510" s="420"/>
      <c r="S510" s="89">
        <f t="shared" si="237"/>
        <v>0</v>
      </c>
      <c r="U510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135"/>
      <c r="AJ510" s="11"/>
      <c r="AK510" s="11"/>
      <c r="AL510" s="11"/>
    </row>
    <row r="511" spans="1:38" ht="15">
      <c r="A511" s="27" t="s">
        <v>139</v>
      </c>
      <c r="B511" s="400"/>
      <c r="C511" s="401"/>
      <c r="D511" s="401"/>
      <c r="E511" s="402"/>
      <c r="F511" s="42">
        <v>0</v>
      </c>
      <c r="G511" s="400"/>
      <c r="H511" s="402"/>
      <c r="I511" s="38">
        <f t="shared" si="236"/>
        <v>0</v>
      </c>
      <c r="K511" s="75" t="s">
        <v>139</v>
      </c>
      <c r="L511" s="400"/>
      <c r="M511" s="401"/>
      <c r="N511" s="401"/>
      <c r="O511" s="402"/>
      <c r="P511" s="42">
        <v>0</v>
      </c>
      <c r="Q511" s="400"/>
      <c r="R511" s="420"/>
      <c r="S511" s="86">
        <f t="shared" si="237"/>
        <v>0</v>
      </c>
      <c r="U511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135"/>
      <c r="AJ511" s="11"/>
      <c r="AK511" s="11"/>
      <c r="AL511" s="11"/>
    </row>
    <row r="512" spans="1:38" ht="15">
      <c r="A512" s="26" t="s">
        <v>25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236"/>
        <v>0</v>
      </c>
      <c r="K512" s="74" t="s">
        <v>25</v>
      </c>
      <c r="L512" s="400"/>
      <c r="M512" s="401"/>
      <c r="N512" s="401"/>
      <c r="O512" s="402"/>
      <c r="P512" s="87">
        <v>0</v>
      </c>
      <c r="Q512" s="400"/>
      <c r="R512" s="420"/>
      <c r="S512" s="89">
        <f t="shared" si="237"/>
        <v>0</v>
      </c>
      <c r="U512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135"/>
      <c r="AJ512" s="11"/>
      <c r="AK512" s="11"/>
      <c r="AL512" s="11"/>
    </row>
    <row r="513" spans="1:38" ht="15">
      <c r="A513" s="27" t="s">
        <v>24</v>
      </c>
      <c r="B513" s="400"/>
      <c r="C513" s="401"/>
      <c r="D513" s="401"/>
      <c r="E513" s="402"/>
      <c r="F513" s="42">
        <v>0</v>
      </c>
      <c r="G513" s="400"/>
      <c r="H513" s="402"/>
      <c r="I513" s="38">
        <f t="shared" si="236"/>
        <v>0</v>
      </c>
      <c r="K513" s="75" t="s">
        <v>24</v>
      </c>
      <c r="L513" s="400"/>
      <c r="M513" s="401"/>
      <c r="N513" s="401"/>
      <c r="O513" s="402"/>
      <c r="P513" s="42">
        <v>0</v>
      </c>
      <c r="Q513" s="400"/>
      <c r="R513" s="420"/>
      <c r="S513" s="86">
        <f t="shared" si="237"/>
        <v>0</v>
      </c>
      <c r="U513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135"/>
      <c r="AJ513" s="11"/>
      <c r="AK513" s="11"/>
      <c r="AL513" s="11"/>
    </row>
    <row r="514" spans="1:38" ht="15">
      <c r="A514" s="26" t="s">
        <v>60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236"/>
        <v>0</v>
      </c>
      <c r="K514" s="74" t="s">
        <v>60</v>
      </c>
      <c r="L514" s="400"/>
      <c r="M514" s="401"/>
      <c r="N514" s="401"/>
      <c r="O514" s="402"/>
      <c r="P514" s="87">
        <v>0</v>
      </c>
      <c r="Q514" s="400"/>
      <c r="R514" s="420"/>
      <c r="S514" s="89">
        <f t="shared" si="237"/>
        <v>0</v>
      </c>
      <c r="U514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135"/>
      <c r="AJ514" s="11"/>
      <c r="AK514" s="11"/>
      <c r="AL514" s="11"/>
    </row>
    <row r="515" spans="1:38" ht="15">
      <c r="A515" s="27" t="s">
        <v>22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236"/>
        <v>0</v>
      </c>
      <c r="K515" s="75" t="s">
        <v>22</v>
      </c>
      <c r="L515" s="400"/>
      <c r="M515" s="401"/>
      <c r="N515" s="401"/>
      <c r="O515" s="402"/>
      <c r="P515" s="42">
        <v>0</v>
      </c>
      <c r="Q515" s="400"/>
      <c r="R515" s="420"/>
      <c r="S515" s="86">
        <f t="shared" si="237"/>
        <v>0</v>
      </c>
      <c r="U515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135"/>
      <c r="AJ515" s="11"/>
      <c r="AK515" s="11"/>
      <c r="AL515" s="11"/>
    </row>
    <row r="516" spans="1:38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236"/>
        <v>0</v>
      </c>
      <c r="K516" s="74" t="s">
        <v>21</v>
      </c>
      <c r="L516" s="400"/>
      <c r="M516" s="401"/>
      <c r="N516" s="401"/>
      <c r="O516" s="402"/>
      <c r="P516" s="87">
        <v>0</v>
      </c>
      <c r="Q516" s="400"/>
      <c r="R516" s="420"/>
      <c r="S516" s="89">
        <f t="shared" si="237"/>
        <v>0</v>
      </c>
      <c r="U516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135"/>
      <c r="AJ516" s="11"/>
      <c r="AK516" s="11"/>
      <c r="AL516" s="11"/>
    </row>
    <row r="517" spans="1:38" ht="15">
      <c r="A517" s="28" t="s">
        <v>64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236"/>
        <v>0</v>
      </c>
      <c r="K517" s="76" t="s">
        <v>64</v>
      </c>
      <c r="L517" s="400"/>
      <c r="M517" s="401"/>
      <c r="N517" s="401"/>
      <c r="O517" s="402"/>
      <c r="P517" s="42">
        <v>0</v>
      </c>
      <c r="Q517" s="400"/>
      <c r="R517" s="420"/>
      <c r="S517" s="86">
        <f t="shared" si="237"/>
        <v>0</v>
      </c>
      <c r="U517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135"/>
      <c r="AJ517" s="11"/>
      <c r="AK517" s="11"/>
      <c r="AL517" s="11"/>
    </row>
    <row r="518" spans="1:38">
      <c r="A518" s="56" t="s">
        <v>23</v>
      </c>
      <c r="B518" s="400"/>
      <c r="C518" s="401"/>
      <c r="D518" s="401"/>
      <c r="E518" s="402"/>
      <c r="F518" s="60">
        <v>0</v>
      </c>
      <c r="G518" s="400"/>
      <c r="H518" s="402"/>
      <c r="I518" s="62">
        <f t="shared" si="236"/>
        <v>0</v>
      </c>
      <c r="K518" s="77" t="s">
        <v>23</v>
      </c>
      <c r="L518" s="400"/>
      <c r="M518" s="401"/>
      <c r="N518" s="401"/>
      <c r="O518" s="402"/>
      <c r="P518" s="90">
        <v>0</v>
      </c>
      <c r="Q518" s="400"/>
      <c r="R518" s="420"/>
      <c r="S518" s="92">
        <f t="shared" si="237"/>
        <v>0</v>
      </c>
      <c r="U518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135"/>
      <c r="AJ518" s="11"/>
      <c r="AK518" s="11"/>
      <c r="AL518" s="11"/>
    </row>
    <row r="519" spans="1:38">
      <c r="A519" s="57" t="s">
        <v>19</v>
      </c>
      <c r="B519" s="400"/>
      <c r="C519" s="401"/>
      <c r="D519" s="401"/>
      <c r="E519" s="402"/>
      <c r="F519" s="63">
        <v>0</v>
      </c>
      <c r="G519" s="400"/>
      <c r="H519" s="402"/>
      <c r="I519" s="65">
        <f t="shared" si="236"/>
        <v>0</v>
      </c>
      <c r="K519" s="78" t="s">
        <v>19</v>
      </c>
      <c r="L519" s="400"/>
      <c r="M519" s="401"/>
      <c r="N519" s="401"/>
      <c r="O519" s="402"/>
      <c r="P519" s="63">
        <v>0</v>
      </c>
      <c r="Q519" s="400"/>
      <c r="R519" s="420"/>
      <c r="S519" s="94">
        <f t="shared" si="237"/>
        <v>0</v>
      </c>
      <c r="U51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135"/>
      <c r="AJ519" s="11"/>
      <c r="AK519" s="11"/>
      <c r="AL519" s="11"/>
    </row>
    <row r="520" spans="1:38">
      <c r="A520" s="56" t="s">
        <v>20</v>
      </c>
      <c r="B520" s="400"/>
      <c r="C520" s="401"/>
      <c r="D520" s="401"/>
      <c r="E520" s="402"/>
      <c r="F520" s="60">
        <v>0</v>
      </c>
      <c r="G520" s="400"/>
      <c r="H520" s="402"/>
      <c r="I520" s="62">
        <f t="shared" si="236"/>
        <v>0</v>
      </c>
      <c r="K520" s="77" t="s">
        <v>20</v>
      </c>
      <c r="L520" s="400"/>
      <c r="M520" s="401"/>
      <c r="N520" s="401"/>
      <c r="O520" s="402"/>
      <c r="P520" s="90">
        <v>0</v>
      </c>
      <c r="Q520" s="400"/>
      <c r="R520" s="420"/>
      <c r="S520" s="92">
        <f t="shared" si="237"/>
        <v>0</v>
      </c>
      <c r="U520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135"/>
      <c r="AJ520" s="11"/>
      <c r="AK520" s="11"/>
      <c r="AL520" s="11"/>
    </row>
    <row r="521" spans="1:38" ht="15" thickBot="1">
      <c r="A521" s="58" t="s">
        <v>11</v>
      </c>
      <c r="B521" s="403"/>
      <c r="C521" s="404"/>
      <c r="D521" s="404"/>
      <c r="E521" s="405"/>
      <c r="F521" s="52">
        <v>0</v>
      </c>
      <c r="G521" s="403"/>
      <c r="H521" s="405"/>
      <c r="I521" s="67">
        <f t="shared" si="236"/>
        <v>0</v>
      </c>
      <c r="K521" s="79" t="s">
        <v>11</v>
      </c>
      <c r="L521" s="403"/>
      <c r="M521" s="404"/>
      <c r="N521" s="404"/>
      <c r="O521" s="405"/>
      <c r="P521" s="52">
        <v>0</v>
      </c>
      <c r="Q521" s="403"/>
      <c r="R521" s="421"/>
      <c r="S521" s="96">
        <f t="shared" si="237"/>
        <v>0</v>
      </c>
      <c r="U521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135"/>
      <c r="AJ521" s="11"/>
      <c r="AK521" s="11"/>
      <c r="AL521" s="11"/>
    </row>
    <row r="522" spans="1:38" ht="15">
      <c r="A522" s="33" t="s">
        <v>26</v>
      </c>
      <c r="B522" s="68">
        <f>SUM(B501:B517)</f>
        <v>0</v>
      </c>
      <c r="C522" s="68">
        <f t="shared" ref="C522:I522" si="238">SUM(C501:C517)</f>
        <v>0</v>
      </c>
      <c r="D522" s="68">
        <f t="shared" si="238"/>
        <v>0</v>
      </c>
      <c r="E522" s="68">
        <f t="shared" si="238"/>
        <v>0</v>
      </c>
      <c r="F522" s="68">
        <f t="shared" si="238"/>
        <v>0</v>
      </c>
      <c r="G522" s="68">
        <f t="shared" si="238"/>
        <v>0</v>
      </c>
      <c r="H522" s="69">
        <f t="shared" si="238"/>
        <v>0</v>
      </c>
      <c r="I522" s="38">
        <f t="shared" si="238"/>
        <v>0</v>
      </c>
      <c r="K522" s="80" t="s">
        <v>26</v>
      </c>
      <c r="L522" s="68">
        <f>SUM(L501:L517)</f>
        <v>0</v>
      </c>
      <c r="M522" s="68">
        <f t="shared" ref="M522:S522" si="239">SUM(M501:M517)</f>
        <v>0</v>
      </c>
      <c r="N522" s="68">
        <f t="shared" si="239"/>
        <v>0</v>
      </c>
      <c r="O522" s="68">
        <f t="shared" si="239"/>
        <v>0</v>
      </c>
      <c r="P522" s="68">
        <f t="shared" si="239"/>
        <v>0</v>
      </c>
      <c r="Q522" s="68">
        <f t="shared" si="239"/>
        <v>0</v>
      </c>
      <c r="R522" s="69">
        <f t="shared" si="239"/>
        <v>0</v>
      </c>
      <c r="S522" s="97">
        <f t="shared" si="239"/>
        <v>0</v>
      </c>
      <c r="U522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135"/>
      <c r="AJ522" s="11"/>
      <c r="AK522" s="11"/>
      <c r="AL522" s="11"/>
    </row>
    <row r="523" spans="1:38" s="9" customFormat="1" ht="15.75" thickBot="1">
      <c r="A523" s="30" t="s">
        <v>88</v>
      </c>
      <c r="B523" s="47" t="str">
        <f>IF($I522=0,"-",B522/$I522)</f>
        <v>-</v>
      </c>
      <c r="C523" s="47" t="str">
        <f t="shared" ref="C523:H523" si="240">IF($I522=0,"-",C522/$I522)</f>
        <v>-</v>
      </c>
      <c r="D523" s="47" t="str">
        <f t="shared" si="240"/>
        <v>-</v>
      </c>
      <c r="E523" s="47" t="str">
        <f t="shared" si="240"/>
        <v>-</v>
      </c>
      <c r="F523" s="47" t="str">
        <f t="shared" si="240"/>
        <v>-</v>
      </c>
      <c r="G523" s="47" t="str">
        <f t="shared" si="240"/>
        <v>-</v>
      </c>
      <c r="H523" s="70" t="str">
        <f t="shared" si="240"/>
        <v>-</v>
      </c>
      <c r="I523" s="48">
        <f>SUM(B523:H523)</f>
        <v>0</v>
      </c>
      <c r="J523" s="1"/>
      <c r="K523" s="81" t="s">
        <v>88</v>
      </c>
      <c r="L523" s="158" t="str">
        <f>IF($S522=0,"-",L522/$S522)</f>
        <v>-</v>
      </c>
      <c r="M523" s="158" t="str">
        <f t="shared" ref="M523:R523" si="241">IF($S522=0,"-",M522/$S522)</f>
        <v>-</v>
      </c>
      <c r="N523" s="158" t="str">
        <f t="shared" si="241"/>
        <v>-</v>
      </c>
      <c r="O523" s="158" t="str">
        <f t="shared" si="241"/>
        <v>-</v>
      </c>
      <c r="P523" s="98" t="str">
        <f t="shared" si="241"/>
        <v>-</v>
      </c>
      <c r="Q523" s="158" t="str">
        <f t="shared" si="241"/>
        <v>-</v>
      </c>
      <c r="R523" s="158" t="str">
        <f t="shared" si="241"/>
        <v>-</v>
      </c>
      <c r="S523" s="159">
        <f>SUM(L523:R523)</f>
        <v>0</v>
      </c>
      <c r="T523" s="1"/>
      <c r="U523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135"/>
      <c r="AJ523" s="10"/>
      <c r="AK523" s="8"/>
      <c r="AL523" s="8"/>
    </row>
    <row r="524" spans="1:38" ht="15" thickBot="1">
      <c r="A524" s="31"/>
      <c r="B524" s="31"/>
      <c r="C524" s="31"/>
      <c r="D524" s="31"/>
      <c r="E524" s="31"/>
      <c r="F524" s="31"/>
      <c r="G524" s="31"/>
      <c r="H524" s="31"/>
      <c r="I524" s="31"/>
      <c r="K524" s="31"/>
      <c r="L524" s="31"/>
      <c r="M524" s="31"/>
      <c r="N524" s="31"/>
      <c r="O524" s="31"/>
      <c r="P524" s="31"/>
      <c r="Q524" s="31"/>
      <c r="R524" s="31"/>
      <c r="S524" s="31"/>
      <c r="U524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135"/>
      <c r="AJ524" s="11"/>
      <c r="AK524" s="11"/>
      <c r="AL524" s="11"/>
    </row>
    <row r="525" spans="1:38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  <c r="K525" s="406" t="s">
        <v>47</v>
      </c>
      <c r="L525" s="83" t="s">
        <v>0</v>
      </c>
      <c r="M525" s="83" t="s">
        <v>1</v>
      </c>
      <c r="N525" s="83" t="s">
        <v>2</v>
      </c>
      <c r="O525" s="83" t="s">
        <v>3</v>
      </c>
      <c r="P525" s="83" t="s">
        <v>27</v>
      </c>
      <c r="Q525" s="83" t="s">
        <v>4</v>
      </c>
      <c r="R525" s="83" t="s">
        <v>5</v>
      </c>
      <c r="S525" s="84" t="s">
        <v>6</v>
      </c>
      <c r="U525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135"/>
      <c r="AJ525" s="11"/>
      <c r="AK525" s="11"/>
      <c r="AL525" s="11"/>
    </row>
    <row r="526" spans="1:38" ht="15">
      <c r="A526" s="454" t="s">
        <v>47</v>
      </c>
      <c r="B526" s="392" t="s">
        <v>69</v>
      </c>
      <c r="C526" s="393"/>
      <c r="D526" s="393"/>
      <c r="E526" s="393"/>
      <c r="F526" s="393"/>
      <c r="G526" s="393"/>
      <c r="H526" s="393"/>
      <c r="I526" s="394"/>
      <c r="K526" s="407" t="s">
        <v>47</v>
      </c>
      <c r="L526" s="389" t="s">
        <v>69</v>
      </c>
      <c r="M526" s="390"/>
      <c r="N526" s="390"/>
      <c r="O526" s="390"/>
      <c r="P526" s="390"/>
      <c r="Q526" s="390"/>
      <c r="R526" s="390"/>
      <c r="S526" s="391"/>
      <c r="U526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135"/>
      <c r="AJ526" s="11"/>
      <c r="AK526" s="11"/>
      <c r="AL526" s="11"/>
    </row>
    <row r="527" spans="1:38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  <c r="K527" s="82" t="s">
        <v>7</v>
      </c>
      <c r="L527" s="397"/>
      <c r="M527" s="398"/>
      <c r="N527" s="398"/>
      <c r="O527" s="399"/>
      <c r="P527" s="36">
        <v>0</v>
      </c>
      <c r="Q527" s="397"/>
      <c r="R527" s="419"/>
      <c r="S527" s="102">
        <f>SUM(L527:R527)</f>
        <v>0</v>
      </c>
      <c r="U527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135"/>
      <c r="AJ527" s="11"/>
      <c r="AK527" s="11"/>
      <c r="AL527" s="11"/>
    </row>
    <row r="528" spans="1:38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7" si="242">SUM(B528:H528)</f>
        <v>0</v>
      </c>
      <c r="K528" s="74" t="s">
        <v>8</v>
      </c>
      <c r="L528" s="400"/>
      <c r="M528" s="401"/>
      <c r="N528" s="401"/>
      <c r="O528" s="402"/>
      <c r="P528" s="87">
        <v>0</v>
      </c>
      <c r="Q528" s="400"/>
      <c r="R528" s="420"/>
      <c r="S528" s="89">
        <f t="shared" ref="S528:S547" si="243">SUM(L528:R528)</f>
        <v>0</v>
      </c>
      <c r="U528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135"/>
      <c r="AJ528" s="11"/>
      <c r="AK528" s="11"/>
      <c r="AL528" s="11"/>
    </row>
    <row r="529" spans="1:38" ht="14.25" customHeight="1">
      <c r="A529" s="27" t="s">
        <v>10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242"/>
        <v>0</v>
      </c>
      <c r="K529" s="75" t="s">
        <v>10</v>
      </c>
      <c r="L529" s="400"/>
      <c r="M529" s="401"/>
      <c r="N529" s="401"/>
      <c r="O529" s="402"/>
      <c r="P529" s="42">
        <v>0</v>
      </c>
      <c r="Q529" s="400"/>
      <c r="R529" s="420"/>
      <c r="S529" s="86">
        <f t="shared" si="243"/>
        <v>0</v>
      </c>
      <c r="U52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135"/>
      <c r="AJ529" s="11"/>
      <c r="AK529" s="11"/>
      <c r="AL529" s="11"/>
    </row>
    <row r="530" spans="1:38" ht="14.25" customHeight="1">
      <c r="A530" s="26" t="s">
        <v>56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242"/>
        <v>0</v>
      </c>
      <c r="K530" s="74" t="s">
        <v>56</v>
      </c>
      <c r="L530" s="400"/>
      <c r="M530" s="401"/>
      <c r="N530" s="401"/>
      <c r="O530" s="402"/>
      <c r="P530" s="87">
        <v>0</v>
      </c>
      <c r="Q530" s="400"/>
      <c r="R530" s="420"/>
      <c r="S530" s="89">
        <f t="shared" si="243"/>
        <v>0</v>
      </c>
      <c r="U530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135"/>
      <c r="AJ530" s="11"/>
      <c r="AK530" s="11"/>
      <c r="AL530" s="11"/>
    </row>
    <row r="531" spans="1:38" ht="15">
      <c r="A531" s="27" t="s">
        <v>16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242"/>
        <v>0</v>
      </c>
      <c r="K531" s="75" t="s">
        <v>16</v>
      </c>
      <c r="L531" s="400"/>
      <c r="M531" s="401"/>
      <c r="N531" s="401"/>
      <c r="O531" s="402"/>
      <c r="P531" s="42">
        <v>0</v>
      </c>
      <c r="Q531" s="400"/>
      <c r="R531" s="420"/>
      <c r="S531" s="86">
        <f t="shared" si="243"/>
        <v>0</v>
      </c>
      <c r="U531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135"/>
      <c r="AJ531" s="11"/>
      <c r="AK531" s="11"/>
      <c r="AL531" s="11"/>
    </row>
    <row r="532" spans="1:38" ht="15">
      <c r="A532" s="26" t="s">
        <v>70</v>
      </c>
      <c r="B532" s="400"/>
      <c r="C532" s="401"/>
      <c r="D532" s="401"/>
      <c r="E532" s="402"/>
      <c r="F532" s="39">
        <v>0</v>
      </c>
      <c r="G532" s="400"/>
      <c r="H532" s="402"/>
      <c r="I532" s="41">
        <f t="shared" si="242"/>
        <v>0</v>
      </c>
      <c r="K532" s="74" t="s">
        <v>70</v>
      </c>
      <c r="L532" s="400"/>
      <c r="M532" s="401"/>
      <c r="N532" s="401"/>
      <c r="O532" s="402"/>
      <c r="P532" s="87">
        <v>0</v>
      </c>
      <c r="Q532" s="400"/>
      <c r="R532" s="420"/>
      <c r="S532" s="89">
        <f t="shared" si="243"/>
        <v>0</v>
      </c>
      <c r="U532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135"/>
      <c r="AJ532" s="11"/>
      <c r="AK532" s="11"/>
      <c r="AL532" s="11"/>
    </row>
    <row r="533" spans="1:38" ht="15">
      <c r="A533" s="27" t="s">
        <v>58</v>
      </c>
      <c r="B533" s="400"/>
      <c r="C533" s="401"/>
      <c r="D533" s="401"/>
      <c r="E533" s="402"/>
      <c r="F533" s="42">
        <v>81.369394885925871</v>
      </c>
      <c r="G533" s="400"/>
      <c r="H533" s="402"/>
      <c r="I533" s="38">
        <f t="shared" si="242"/>
        <v>81.369394885925871</v>
      </c>
      <c r="K533" s="75" t="s">
        <v>58</v>
      </c>
      <c r="L533" s="400"/>
      <c r="M533" s="401"/>
      <c r="N533" s="401"/>
      <c r="O533" s="402"/>
      <c r="P533" s="42">
        <v>0</v>
      </c>
      <c r="Q533" s="400"/>
      <c r="R533" s="420"/>
      <c r="S533" s="86">
        <f t="shared" si="243"/>
        <v>0</v>
      </c>
      <c r="U533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135"/>
      <c r="AJ533" s="11"/>
      <c r="AK533" s="11"/>
      <c r="AL533" s="11"/>
    </row>
    <row r="534" spans="1:38" ht="15">
      <c r="A534" s="26" t="s">
        <v>12</v>
      </c>
      <c r="B534" s="400"/>
      <c r="C534" s="401"/>
      <c r="D534" s="401"/>
      <c r="E534" s="402"/>
      <c r="F534" s="39">
        <v>8.2481658807364209</v>
      </c>
      <c r="G534" s="400"/>
      <c r="H534" s="402"/>
      <c r="I534" s="41">
        <f t="shared" si="242"/>
        <v>8.2481658807364209</v>
      </c>
      <c r="K534" s="74" t="s">
        <v>12</v>
      </c>
      <c r="L534" s="400"/>
      <c r="M534" s="401"/>
      <c r="N534" s="401"/>
      <c r="O534" s="402"/>
      <c r="P534" s="87">
        <v>0</v>
      </c>
      <c r="Q534" s="400"/>
      <c r="R534" s="420"/>
      <c r="S534" s="89">
        <f t="shared" si="243"/>
        <v>0</v>
      </c>
      <c r="U534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135"/>
      <c r="AJ534" s="11"/>
      <c r="AK534" s="11"/>
      <c r="AL534" s="11"/>
    </row>
    <row r="535" spans="1:38" ht="15">
      <c r="A535" s="27" t="s">
        <v>59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242"/>
        <v>0</v>
      </c>
      <c r="K535" s="75" t="s">
        <v>59</v>
      </c>
      <c r="L535" s="400"/>
      <c r="M535" s="401"/>
      <c r="N535" s="401"/>
      <c r="O535" s="402"/>
      <c r="P535" s="42">
        <v>0</v>
      </c>
      <c r="Q535" s="400"/>
      <c r="R535" s="420"/>
      <c r="S535" s="86">
        <f t="shared" si="243"/>
        <v>0</v>
      </c>
      <c r="U535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135"/>
      <c r="AJ535" s="11"/>
      <c r="AK535" s="11"/>
      <c r="AL535" s="11"/>
    </row>
    <row r="536" spans="1:38" ht="15">
      <c r="A536" s="26" t="s">
        <v>17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242"/>
        <v>0</v>
      </c>
      <c r="K536" s="74" t="s">
        <v>17</v>
      </c>
      <c r="L536" s="400"/>
      <c r="M536" s="401"/>
      <c r="N536" s="401"/>
      <c r="O536" s="402"/>
      <c r="P536" s="87">
        <v>0</v>
      </c>
      <c r="Q536" s="400"/>
      <c r="R536" s="420"/>
      <c r="S536" s="89">
        <f t="shared" si="243"/>
        <v>0</v>
      </c>
      <c r="U536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135"/>
      <c r="AJ536" s="11"/>
      <c r="AK536" s="11"/>
      <c r="AL536" s="11"/>
    </row>
    <row r="537" spans="1:38" ht="15">
      <c r="A537" s="27" t="s">
        <v>139</v>
      </c>
      <c r="B537" s="400"/>
      <c r="C537" s="401"/>
      <c r="D537" s="401"/>
      <c r="E537" s="402"/>
      <c r="F537" s="42">
        <v>0</v>
      </c>
      <c r="G537" s="400"/>
      <c r="H537" s="402"/>
      <c r="I537" s="38">
        <f t="shared" si="242"/>
        <v>0</v>
      </c>
      <c r="K537" s="75" t="s">
        <v>139</v>
      </c>
      <c r="L537" s="400"/>
      <c r="M537" s="401"/>
      <c r="N537" s="401"/>
      <c r="O537" s="402"/>
      <c r="P537" s="42">
        <v>0</v>
      </c>
      <c r="Q537" s="400"/>
      <c r="R537" s="420"/>
      <c r="S537" s="86">
        <f t="shared" si="243"/>
        <v>0</v>
      </c>
      <c r="U537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135"/>
      <c r="AJ537" s="11"/>
      <c r="AK537" s="11"/>
      <c r="AL537" s="11"/>
    </row>
    <row r="538" spans="1:38" ht="15">
      <c r="A538" s="26" t="s">
        <v>25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242"/>
        <v>0</v>
      </c>
      <c r="K538" s="74" t="s">
        <v>25</v>
      </c>
      <c r="L538" s="400"/>
      <c r="M538" s="401"/>
      <c r="N538" s="401"/>
      <c r="O538" s="402"/>
      <c r="P538" s="87">
        <v>0</v>
      </c>
      <c r="Q538" s="400"/>
      <c r="R538" s="420"/>
      <c r="S538" s="89">
        <f t="shared" si="243"/>
        <v>0</v>
      </c>
      <c r="U538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135"/>
      <c r="AJ538" s="11"/>
      <c r="AK538" s="11"/>
      <c r="AL538" s="11"/>
    </row>
    <row r="539" spans="1:38" ht="15">
      <c r="A539" s="27" t="s">
        <v>24</v>
      </c>
      <c r="B539" s="400"/>
      <c r="C539" s="401"/>
      <c r="D539" s="401"/>
      <c r="E539" s="402"/>
      <c r="F539" s="42">
        <v>0</v>
      </c>
      <c r="G539" s="400"/>
      <c r="H539" s="402"/>
      <c r="I539" s="38">
        <f t="shared" si="242"/>
        <v>0</v>
      </c>
      <c r="K539" s="75" t="s">
        <v>24</v>
      </c>
      <c r="L539" s="400"/>
      <c r="M539" s="401"/>
      <c r="N539" s="401"/>
      <c r="O539" s="402"/>
      <c r="P539" s="42">
        <v>0</v>
      </c>
      <c r="Q539" s="400"/>
      <c r="R539" s="420"/>
      <c r="S539" s="86">
        <f t="shared" si="243"/>
        <v>0</v>
      </c>
      <c r="U53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135"/>
      <c r="AJ539" s="11"/>
      <c r="AK539" s="11"/>
      <c r="AL539" s="11"/>
    </row>
    <row r="540" spans="1:38" ht="15">
      <c r="A540" s="26" t="s">
        <v>60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242"/>
        <v>0</v>
      </c>
      <c r="K540" s="74" t="s">
        <v>60</v>
      </c>
      <c r="L540" s="400"/>
      <c r="M540" s="401"/>
      <c r="N540" s="401"/>
      <c r="O540" s="402"/>
      <c r="P540" s="87">
        <v>0</v>
      </c>
      <c r="Q540" s="400"/>
      <c r="R540" s="420"/>
      <c r="S540" s="89">
        <f t="shared" si="243"/>
        <v>0</v>
      </c>
      <c r="U540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135"/>
      <c r="AJ540" s="11"/>
      <c r="AK540" s="11"/>
      <c r="AL540" s="11"/>
    </row>
    <row r="541" spans="1:38" ht="15">
      <c r="A541" s="27" t="s">
        <v>22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242"/>
        <v>0</v>
      </c>
      <c r="K541" s="75" t="s">
        <v>22</v>
      </c>
      <c r="L541" s="400"/>
      <c r="M541" s="401"/>
      <c r="N541" s="401"/>
      <c r="O541" s="402"/>
      <c r="P541" s="42">
        <v>0</v>
      </c>
      <c r="Q541" s="400"/>
      <c r="R541" s="420"/>
      <c r="S541" s="86">
        <f t="shared" si="243"/>
        <v>0</v>
      </c>
      <c r="U541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135"/>
      <c r="AJ541" s="11"/>
      <c r="AK541" s="11"/>
      <c r="AL541" s="11"/>
    </row>
    <row r="542" spans="1:38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242"/>
        <v>0</v>
      </c>
      <c r="K542" s="74" t="s">
        <v>21</v>
      </c>
      <c r="L542" s="400"/>
      <c r="M542" s="401"/>
      <c r="N542" s="401"/>
      <c r="O542" s="402"/>
      <c r="P542" s="87">
        <v>0</v>
      </c>
      <c r="Q542" s="400"/>
      <c r="R542" s="420"/>
      <c r="S542" s="89">
        <f t="shared" si="243"/>
        <v>0</v>
      </c>
      <c r="U542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135"/>
      <c r="AJ542" s="11"/>
      <c r="AK542" s="11"/>
      <c r="AL542" s="11"/>
    </row>
    <row r="543" spans="1:38" ht="15">
      <c r="A543" s="28" t="s">
        <v>64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242"/>
        <v>0</v>
      </c>
      <c r="K543" s="76" t="s">
        <v>64</v>
      </c>
      <c r="L543" s="400"/>
      <c r="M543" s="401"/>
      <c r="N543" s="401"/>
      <c r="O543" s="402"/>
      <c r="P543" s="42">
        <v>0</v>
      </c>
      <c r="Q543" s="400"/>
      <c r="R543" s="420"/>
      <c r="S543" s="86">
        <f t="shared" si="243"/>
        <v>0</v>
      </c>
      <c r="U543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135"/>
      <c r="AJ543" s="11"/>
      <c r="AK543" s="11"/>
      <c r="AL543" s="11"/>
    </row>
    <row r="544" spans="1:38">
      <c r="A544" s="56" t="s">
        <v>23</v>
      </c>
      <c r="B544" s="400"/>
      <c r="C544" s="401"/>
      <c r="D544" s="401"/>
      <c r="E544" s="402"/>
      <c r="F544" s="60">
        <v>0</v>
      </c>
      <c r="G544" s="400"/>
      <c r="H544" s="402"/>
      <c r="I544" s="62">
        <f t="shared" si="242"/>
        <v>0</v>
      </c>
      <c r="K544" s="77" t="s">
        <v>23</v>
      </c>
      <c r="L544" s="400"/>
      <c r="M544" s="401"/>
      <c r="N544" s="401"/>
      <c r="O544" s="402"/>
      <c r="P544" s="90">
        <v>0</v>
      </c>
      <c r="Q544" s="400"/>
      <c r="R544" s="420"/>
      <c r="S544" s="92">
        <f t="shared" si="243"/>
        <v>0</v>
      </c>
      <c r="U544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135"/>
      <c r="AJ544" s="11"/>
      <c r="AK544" s="11"/>
      <c r="AL544" s="11"/>
    </row>
    <row r="545" spans="1:38">
      <c r="A545" s="57" t="s">
        <v>19</v>
      </c>
      <c r="B545" s="400"/>
      <c r="C545" s="401"/>
      <c r="D545" s="401"/>
      <c r="E545" s="402"/>
      <c r="F545" s="63">
        <v>0</v>
      </c>
      <c r="G545" s="400"/>
      <c r="H545" s="402"/>
      <c r="I545" s="65">
        <f t="shared" si="242"/>
        <v>0</v>
      </c>
      <c r="K545" s="78" t="s">
        <v>19</v>
      </c>
      <c r="L545" s="400"/>
      <c r="M545" s="401"/>
      <c r="N545" s="401"/>
      <c r="O545" s="402"/>
      <c r="P545" s="63">
        <v>0</v>
      </c>
      <c r="Q545" s="400"/>
      <c r="R545" s="420"/>
      <c r="S545" s="94">
        <f t="shared" si="243"/>
        <v>0</v>
      </c>
      <c r="U545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135"/>
      <c r="AJ545" s="11"/>
      <c r="AK545" s="11"/>
      <c r="AL545" s="11"/>
    </row>
    <row r="546" spans="1:38">
      <c r="A546" s="56" t="s">
        <v>20</v>
      </c>
      <c r="B546" s="400"/>
      <c r="C546" s="401"/>
      <c r="D546" s="401"/>
      <c r="E546" s="402"/>
      <c r="F546" s="60">
        <v>0</v>
      </c>
      <c r="G546" s="400"/>
      <c r="H546" s="402"/>
      <c r="I546" s="62">
        <f t="shared" si="242"/>
        <v>0</v>
      </c>
      <c r="K546" s="77" t="s">
        <v>20</v>
      </c>
      <c r="L546" s="400"/>
      <c r="M546" s="401"/>
      <c r="N546" s="401"/>
      <c r="O546" s="402"/>
      <c r="P546" s="90">
        <v>0</v>
      </c>
      <c r="Q546" s="400"/>
      <c r="R546" s="420"/>
      <c r="S546" s="92">
        <f t="shared" si="243"/>
        <v>0</v>
      </c>
      <c r="U546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135"/>
      <c r="AJ546" s="11"/>
      <c r="AK546" s="11"/>
      <c r="AL546" s="11"/>
    </row>
    <row r="547" spans="1:38" ht="15" thickBot="1">
      <c r="A547" s="58" t="s">
        <v>11</v>
      </c>
      <c r="B547" s="403"/>
      <c r="C547" s="404"/>
      <c r="D547" s="404"/>
      <c r="E547" s="405"/>
      <c r="F547" s="52">
        <v>0</v>
      </c>
      <c r="G547" s="403"/>
      <c r="H547" s="405"/>
      <c r="I547" s="67">
        <f t="shared" si="242"/>
        <v>0</v>
      </c>
      <c r="K547" s="79" t="s">
        <v>11</v>
      </c>
      <c r="L547" s="403"/>
      <c r="M547" s="404"/>
      <c r="N547" s="404"/>
      <c r="O547" s="405"/>
      <c r="P547" s="52">
        <v>0</v>
      </c>
      <c r="Q547" s="403"/>
      <c r="R547" s="421"/>
      <c r="S547" s="96">
        <f t="shared" si="243"/>
        <v>0</v>
      </c>
      <c r="U547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135"/>
      <c r="AJ547" s="11"/>
      <c r="AK547" s="11"/>
      <c r="AL547" s="11"/>
    </row>
    <row r="548" spans="1:38" ht="15">
      <c r="A548" s="33" t="s">
        <v>26</v>
      </c>
      <c r="B548" s="68">
        <f>SUM(B527:B543)</f>
        <v>0</v>
      </c>
      <c r="C548" s="68">
        <f t="shared" ref="C548:I548" si="244">SUM(C527:C543)</f>
        <v>0</v>
      </c>
      <c r="D548" s="68">
        <f t="shared" si="244"/>
        <v>0</v>
      </c>
      <c r="E548" s="68">
        <f t="shared" si="244"/>
        <v>0</v>
      </c>
      <c r="F548" s="68">
        <f t="shared" si="244"/>
        <v>89.617560766662294</v>
      </c>
      <c r="G548" s="68">
        <f t="shared" si="244"/>
        <v>0</v>
      </c>
      <c r="H548" s="69">
        <f t="shared" si="244"/>
        <v>0</v>
      </c>
      <c r="I548" s="38">
        <f t="shared" si="244"/>
        <v>89.617560766662294</v>
      </c>
      <c r="K548" s="80" t="s">
        <v>26</v>
      </c>
      <c r="L548" s="68">
        <f>SUM(L527:L543)</f>
        <v>0</v>
      </c>
      <c r="M548" s="68">
        <f t="shared" ref="M548:S548" si="245">SUM(M527:M543)</f>
        <v>0</v>
      </c>
      <c r="N548" s="68">
        <f t="shared" si="245"/>
        <v>0</v>
      </c>
      <c r="O548" s="68">
        <f t="shared" si="245"/>
        <v>0</v>
      </c>
      <c r="P548" s="68">
        <f t="shared" si="245"/>
        <v>0</v>
      </c>
      <c r="Q548" s="68">
        <f t="shared" si="245"/>
        <v>0</v>
      </c>
      <c r="R548" s="69">
        <f t="shared" si="245"/>
        <v>0</v>
      </c>
      <c r="S548" s="97">
        <f t="shared" si="245"/>
        <v>0</v>
      </c>
      <c r="U548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135"/>
      <c r="AJ548" s="11"/>
      <c r="AK548" s="11"/>
      <c r="AL548" s="11"/>
    </row>
    <row r="549" spans="1:38" s="9" customFormat="1" ht="15.75" thickBot="1">
      <c r="A549" s="30" t="s">
        <v>88</v>
      </c>
      <c r="B549" s="47">
        <f>IF($I548=0,"-",B548/$I548)</f>
        <v>0</v>
      </c>
      <c r="C549" s="47">
        <f t="shared" ref="C549:H549" si="246">IF($I548=0,"-",C548/$I548)</f>
        <v>0</v>
      </c>
      <c r="D549" s="47">
        <f t="shared" si="246"/>
        <v>0</v>
      </c>
      <c r="E549" s="47">
        <f t="shared" si="246"/>
        <v>0</v>
      </c>
      <c r="F549" s="47">
        <f t="shared" si="246"/>
        <v>1</v>
      </c>
      <c r="G549" s="47">
        <f t="shared" si="246"/>
        <v>0</v>
      </c>
      <c r="H549" s="70">
        <f t="shared" si="246"/>
        <v>0</v>
      </c>
      <c r="I549" s="48">
        <f>SUM(B549:H549)</f>
        <v>1</v>
      </c>
      <c r="J549" s="1"/>
      <c r="K549" s="81" t="s">
        <v>88</v>
      </c>
      <c r="L549" s="158" t="str">
        <f>IF($S548=0,"-",L548/$S548)</f>
        <v>-</v>
      </c>
      <c r="M549" s="158" t="str">
        <f t="shared" ref="M549:R549" si="247">IF($S548=0,"-",M548/$S548)</f>
        <v>-</v>
      </c>
      <c r="N549" s="158" t="str">
        <f t="shared" si="247"/>
        <v>-</v>
      </c>
      <c r="O549" s="158" t="str">
        <f t="shared" si="247"/>
        <v>-</v>
      </c>
      <c r="P549" s="98" t="str">
        <f t="shared" si="247"/>
        <v>-</v>
      </c>
      <c r="Q549" s="158" t="str">
        <f t="shared" si="247"/>
        <v>-</v>
      </c>
      <c r="R549" s="158" t="str">
        <f t="shared" si="247"/>
        <v>-</v>
      </c>
      <c r="S549" s="159">
        <f>SUM(L549:R549)</f>
        <v>0</v>
      </c>
      <c r="T549" s="1"/>
      <c r="U5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135"/>
      <c r="AJ549" s="10"/>
      <c r="AK549" s="8"/>
      <c r="AL549" s="8"/>
    </row>
    <row r="550" spans="1:38" ht="15" thickBot="1">
      <c r="A550" s="31"/>
      <c r="B550" s="31"/>
      <c r="C550" s="31"/>
      <c r="D550" s="31"/>
      <c r="E550" s="31"/>
      <c r="F550" s="31"/>
      <c r="G550" s="31"/>
      <c r="H550" s="31"/>
      <c r="I550" s="31"/>
      <c r="K550" s="31"/>
      <c r="L550" s="31"/>
      <c r="M550" s="31"/>
      <c r="N550" s="31"/>
      <c r="O550" s="31"/>
      <c r="P550" s="31"/>
      <c r="Q550" s="31"/>
      <c r="R550" s="31"/>
      <c r="S550" s="31"/>
      <c r="U550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135"/>
      <c r="AJ550" s="11"/>
      <c r="AK550" s="11"/>
      <c r="AL550" s="11"/>
    </row>
    <row r="551" spans="1:38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  <c r="K551" s="406" t="s">
        <v>48</v>
      </c>
      <c r="L551" s="83" t="s">
        <v>0</v>
      </c>
      <c r="M551" s="83" t="s">
        <v>1</v>
      </c>
      <c r="N551" s="83" t="s">
        <v>2</v>
      </c>
      <c r="O551" s="83" t="s">
        <v>3</v>
      </c>
      <c r="P551" s="83" t="s">
        <v>27</v>
      </c>
      <c r="Q551" s="83" t="s">
        <v>4</v>
      </c>
      <c r="R551" s="83" t="s">
        <v>5</v>
      </c>
      <c r="S551" s="84" t="s">
        <v>6</v>
      </c>
      <c r="U551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135"/>
      <c r="AJ551" s="11"/>
      <c r="AK551" s="11"/>
      <c r="AL551" s="11"/>
    </row>
    <row r="552" spans="1:38" ht="15">
      <c r="A552" s="454" t="s">
        <v>48</v>
      </c>
      <c r="B552" s="392" t="s">
        <v>69</v>
      </c>
      <c r="C552" s="393"/>
      <c r="D552" s="393"/>
      <c r="E552" s="393"/>
      <c r="F552" s="393"/>
      <c r="G552" s="393"/>
      <c r="H552" s="393"/>
      <c r="I552" s="394"/>
      <c r="K552" s="407" t="s">
        <v>48</v>
      </c>
      <c r="L552" s="389" t="s">
        <v>69</v>
      </c>
      <c r="M552" s="390"/>
      <c r="N552" s="390"/>
      <c r="O552" s="390"/>
      <c r="P552" s="390"/>
      <c r="Q552" s="390"/>
      <c r="R552" s="390"/>
      <c r="S552" s="391"/>
      <c r="U552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135"/>
      <c r="AJ552" s="11"/>
      <c r="AK552" s="11"/>
      <c r="AL552" s="11"/>
    </row>
    <row r="553" spans="1:38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  <c r="K553" s="82" t="s">
        <v>7</v>
      </c>
      <c r="L553" s="397"/>
      <c r="M553" s="398"/>
      <c r="N553" s="398"/>
      <c r="O553" s="399"/>
      <c r="P553" s="36">
        <v>0</v>
      </c>
      <c r="Q553" s="397"/>
      <c r="R553" s="419"/>
      <c r="S553" s="102">
        <f>SUM(L553:R553)</f>
        <v>0</v>
      </c>
      <c r="U553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135"/>
      <c r="AJ553" s="11"/>
      <c r="AK553" s="11"/>
      <c r="AL553" s="11"/>
    </row>
    <row r="554" spans="1:38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3" si="248">SUM(B554:H554)</f>
        <v>0</v>
      </c>
      <c r="K554" s="74" t="s">
        <v>8</v>
      </c>
      <c r="L554" s="400"/>
      <c r="M554" s="401"/>
      <c r="N554" s="401"/>
      <c r="O554" s="402"/>
      <c r="P554" s="87">
        <v>0</v>
      </c>
      <c r="Q554" s="400"/>
      <c r="R554" s="420"/>
      <c r="S554" s="89">
        <f t="shared" ref="S554:S573" si="249">SUM(L554:R554)</f>
        <v>0</v>
      </c>
      <c r="U554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135"/>
      <c r="AJ554" s="11"/>
      <c r="AK554" s="11"/>
      <c r="AL554" s="11"/>
    </row>
    <row r="555" spans="1:38" ht="14.25" customHeight="1">
      <c r="A555" s="27" t="s">
        <v>10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248"/>
        <v>0</v>
      </c>
      <c r="K555" s="75" t="s">
        <v>10</v>
      </c>
      <c r="L555" s="400"/>
      <c r="M555" s="401"/>
      <c r="N555" s="401"/>
      <c r="O555" s="402"/>
      <c r="P555" s="42">
        <v>0</v>
      </c>
      <c r="Q555" s="400"/>
      <c r="R555" s="420"/>
      <c r="S555" s="86">
        <f t="shared" si="249"/>
        <v>0</v>
      </c>
      <c r="U555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135"/>
      <c r="AJ555" s="11"/>
      <c r="AK555" s="11"/>
      <c r="AL555" s="11"/>
    </row>
    <row r="556" spans="1:38" ht="14.25" customHeight="1">
      <c r="A556" s="26" t="s">
        <v>56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248"/>
        <v>0</v>
      </c>
      <c r="K556" s="74" t="s">
        <v>56</v>
      </c>
      <c r="L556" s="400"/>
      <c r="M556" s="401"/>
      <c r="N556" s="401"/>
      <c r="O556" s="402"/>
      <c r="P556" s="87">
        <v>0</v>
      </c>
      <c r="Q556" s="400"/>
      <c r="R556" s="420"/>
      <c r="S556" s="89">
        <f t="shared" si="249"/>
        <v>0</v>
      </c>
      <c r="U556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135"/>
      <c r="AJ556" s="11"/>
      <c r="AK556" s="11"/>
      <c r="AL556" s="11"/>
    </row>
    <row r="557" spans="1:38" ht="15">
      <c r="A557" s="27" t="s">
        <v>16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248"/>
        <v>0</v>
      </c>
      <c r="K557" s="75" t="s">
        <v>16</v>
      </c>
      <c r="L557" s="400"/>
      <c r="M557" s="401"/>
      <c r="N557" s="401"/>
      <c r="O557" s="402"/>
      <c r="P557" s="42">
        <v>0</v>
      </c>
      <c r="Q557" s="400"/>
      <c r="R557" s="420"/>
      <c r="S557" s="86">
        <f t="shared" si="249"/>
        <v>0</v>
      </c>
      <c r="U557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135"/>
      <c r="AJ557" s="11"/>
      <c r="AK557" s="11"/>
      <c r="AL557" s="11"/>
    </row>
    <row r="558" spans="1:38" ht="15">
      <c r="A558" s="26" t="s">
        <v>70</v>
      </c>
      <c r="B558" s="400"/>
      <c r="C558" s="401"/>
      <c r="D558" s="401"/>
      <c r="E558" s="402"/>
      <c r="F558" s="39">
        <v>0</v>
      </c>
      <c r="G558" s="400"/>
      <c r="H558" s="402"/>
      <c r="I558" s="41">
        <f t="shared" si="248"/>
        <v>0</v>
      </c>
      <c r="K558" s="74" t="s">
        <v>70</v>
      </c>
      <c r="L558" s="400"/>
      <c r="M558" s="401"/>
      <c r="N558" s="401"/>
      <c r="O558" s="402"/>
      <c r="P558" s="87">
        <v>0</v>
      </c>
      <c r="Q558" s="400"/>
      <c r="R558" s="420"/>
      <c r="S558" s="89">
        <f t="shared" si="249"/>
        <v>0</v>
      </c>
      <c r="U558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135"/>
      <c r="AJ558" s="11"/>
      <c r="AK558" s="11"/>
      <c r="AL558" s="11"/>
    </row>
    <row r="559" spans="1:38" ht="15">
      <c r="A559" s="27" t="s">
        <v>58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248"/>
        <v>0</v>
      </c>
      <c r="K559" s="75" t="s">
        <v>58</v>
      </c>
      <c r="L559" s="400"/>
      <c r="M559" s="401"/>
      <c r="N559" s="401"/>
      <c r="O559" s="402"/>
      <c r="P559" s="42">
        <v>0</v>
      </c>
      <c r="Q559" s="400"/>
      <c r="R559" s="420"/>
      <c r="S559" s="86">
        <f t="shared" si="249"/>
        <v>0</v>
      </c>
      <c r="U55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135"/>
      <c r="AJ559" s="11"/>
      <c r="AK559" s="11"/>
      <c r="AL559" s="11"/>
    </row>
    <row r="560" spans="1:38" ht="15">
      <c r="A560" s="26" t="s">
        <v>12</v>
      </c>
      <c r="B560" s="400"/>
      <c r="C560" s="401"/>
      <c r="D560" s="401"/>
      <c r="E560" s="402"/>
      <c r="F560" s="39">
        <v>0.37612626294726592</v>
      </c>
      <c r="G560" s="400"/>
      <c r="H560" s="402"/>
      <c r="I560" s="41">
        <f t="shared" si="248"/>
        <v>0.37612626294726592</v>
      </c>
      <c r="K560" s="74" t="s">
        <v>12</v>
      </c>
      <c r="L560" s="400"/>
      <c r="M560" s="401"/>
      <c r="N560" s="401"/>
      <c r="O560" s="402"/>
      <c r="P560" s="87">
        <v>0</v>
      </c>
      <c r="Q560" s="400"/>
      <c r="R560" s="420"/>
      <c r="S560" s="89">
        <f t="shared" si="249"/>
        <v>0</v>
      </c>
      <c r="U560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135"/>
      <c r="AJ560" s="11"/>
      <c r="AK560" s="11"/>
      <c r="AL560" s="11"/>
    </row>
    <row r="561" spans="1:38" ht="15">
      <c r="A561" s="27" t="s">
        <v>59</v>
      </c>
      <c r="B561" s="400"/>
      <c r="C561" s="401"/>
      <c r="D561" s="401"/>
      <c r="E561" s="402"/>
      <c r="F561" s="42">
        <v>4.4065365095433062</v>
      </c>
      <c r="G561" s="400"/>
      <c r="H561" s="402"/>
      <c r="I561" s="38">
        <f t="shared" si="248"/>
        <v>4.4065365095433062</v>
      </c>
      <c r="K561" s="75" t="s">
        <v>59</v>
      </c>
      <c r="L561" s="400"/>
      <c r="M561" s="401"/>
      <c r="N561" s="401"/>
      <c r="O561" s="402"/>
      <c r="P561" s="42">
        <v>0</v>
      </c>
      <c r="Q561" s="400"/>
      <c r="R561" s="420"/>
      <c r="S561" s="86">
        <f t="shared" si="249"/>
        <v>0</v>
      </c>
      <c r="U561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135"/>
      <c r="AJ561" s="11"/>
      <c r="AK561" s="11"/>
      <c r="AL561" s="11"/>
    </row>
    <row r="562" spans="1:38" ht="15">
      <c r="A562" s="26" t="s">
        <v>17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248"/>
        <v>0</v>
      </c>
      <c r="K562" s="74" t="s">
        <v>17</v>
      </c>
      <c r="L562" s="400"/>
      <c r="M562" s="401"/>
      <c r="N562" s="401"/>
      <c r="O562" s="402"/>
      <c r="P562" s="87">
        <v>0</v>
      </c>
      <c r="Q562" s="400"/>
      <c r="R562" s="420"/>
      <c r="S562" s="89">
        <f t="shared" si="249"/>
        <v>0</v>
      </c>
      <c r="U562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135"/>
      <c r="AJ562" s="11"/>
      <c r="AK562" s="11"/>
      <c r="AL562" s="11"/>
    </row>
    <row r="563" spans="1:38" ht="15">
      <c r="A563" s="27" t="s">
        <v>139</v>
      </c>
      <c r="B563" s="400"/>
      <c r="C563" s="401"/>
      <c r="D563" s="401"/>
      <c r="E563" s="402"/>
      <c r="F563" s="42">
        <v>0</v>
      </c>
      <c r="G563" s="400"/>
      <c r="H563" s="402"/>
      <c r="I563" s="38">
        <f t="shared" si="248"/>
        <v>0</v>
      </c>
      <c r="K563" s="75" t="s">
        <v>139</v>
      </c>
      <c r="L563" s="400"/>
      <c r="M563" s="401"/>
      <c r="N563" s="401"/>
      <c r="O563" s="402"/>
      <c r="P563" s="42">
        <v>0</v>
      </c>
      <c r="Q563" s="400"/>
      <c r="R563" s="420"/>
      <c r="S563" s="86">
        <f t="shared" si="249"/>
        <v>0</v>
      </c>
      <c r="U563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135"/>
      <c r="AJ563" s="11"/>
      <c r="AK563" s="11"/>
      <c r="AL563" s="11"/>
    </row>
    <row r="564" spans="1:38" ht="15">
      <c r="A564" s="26" t="s">
        <v>25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248"/>
        <v>0</v>
      </c>
      <c r="K564" s="74" t="s">
        <v>25</v>
      </c>
      <c r="L564" s="400"/>
      <c r="M564" s="401"/>
      <c r="N564" s="401"/>
      <c r="O564" s="402"/>
      <c r="P564" s="87">
        <v>0</v>
      </c>
      <c r="Q564" s="400"/>
      <c r="R564" s="420"/>
      <c r="S564" s="89">
        <f t="shared" si="249"/>
        <v>0</v>
      </c>
      <c r="U564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135"/>
      <c r="AJ564" s="11"/>
      <c r="AK564" s="11"/>
      <c r="AL564" s="11"/>
    </row>
    <row r="565" spans="1:38" ht="15">
      <c r="A565" s="27" t="s">
        <v>24</v>
      </c>
      <c r="B565" s="400"/>
      <c r="C565" s="401"/>
      <c r="D565" s="401"/>
      <c r="E565" s="402"/>
      <c r="F565" s="42">
        <v>0</v>
      </c>
      <c r="G565" s="400"/>
      <c r="H565" s="402"/>
      <c r="I565" s="38">
        <f t="shared" si="248"/>
        <v>0</v>
      </c>
      <c r="K565" s="75" t="s">
        <v>24</v>
      </c>
      <c r="L565" s="400"/>
      <c r="M565" s="401"/>
      <c r="N565" s="401"/>
      <c r="O565" s="402"/>
      <c r="P565" s="42">
        <v>0</v>
      </c>
      <c r="Q565" s="400"/>
      <c r="R565" s="420"/>
      <c r="S565" s="86">
        <f t="shared" si="249"/>
        <v>0</v>
      </c>
      <c r="U565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135"/>
      <c r="AJ565" s="11"/>
      <c r="AK565" s="11"/>
      <c r="AL565" s="11"/>
    </row>
    <row r="566" spans="1:38" ht="15">
      <c r="A566" s="26" t="s">
        <v>60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248"/>
        <v>0</v>
      </c>
      <c r="K566" s="74" t="s">
        <v>60</v>
      </c>
      <c r="L566" s="400"/>
      <c r="M566" s="401"/>
      <c r="N566" s="401"/>
      <c r="O566" s="402"/>
      <c r="P566" s="87">
        <v>0</v>
      </c>
      <c r="Q566" s="400"/>
      <c r="R566" s="420"/>
      <c r="S566" s="89">
        <f t="shared" si="249"/>
        <v>0</v>
      </c>
      <c r="U566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135"/>
      <c r="AJ566" s="11"/>
      <c r="AK566" s="11"/>
      <c r="AL566" s="11"/>
    </row>
    <row r="567" spans="1:38" ht="15">
      <c r="A567" s="27" t="s">
        <v>22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248"/>
        <v>0</v>
      </c>
      <c r="K567" s="75" t="s">
        <v>22</v>
      </c>
      <c r="L567" s="400"/>
      <c r="M567" s="401"/>
      <c r="N567" s="401"/>
      <c r="O567" s="402"/>
      <c r="P567" s="42">
        <v>0</v>
      </c>
      <c r="Q567" s="400"/>
      <c r="R567" s="420"/>
      <c r="S567" s="86">
        <f t="shared" si="249"/>
        <v>0</v>
      </c>
      <c r="U567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135"/>
      <c r="AJ567" s="11"/>
      <c r="AK567" s="11"/>
      <c r="AL567" s="11"/>
    </row>
    <row r="568" spans="1:38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248"/>
        <v>0</v>
      </c>
      <c r="K568" s="74" t="s">
        <v>21</v>
      </c>
      <c r="L568" s="400"/>
      <c r="M568" s="401"/>
      <c r="N568" s="401"/>
      <c r="O568" s="402"/>
      <c r="P568" s="87">
        <v>0</v>
      </c>
      <c r="Q568" s="400"/>
      <c r="R568" s="420"/>
      <c r="S568" s="89">
        <f t="shared" si="249"/>
        <v>0</v>
      </c>
      <c r="U568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135"/>
      <c r="AJ568" s="11"/>
      <c r="AK568" s="11"/>
      <c r="AL568" s="11"/>
    </row>
    <row r="569" spans="1:38" ht="15">
      <c r="A569" s="28" t="s">
        <v>64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248"/>
        <v>0</v>
      </c>
      <c r="K569" s="76" t="s">
        <v>64</v>
      </c>
      <c r="L569" s="400"/>
      <c r="M569" s="401"/>
      <c r="N569" s="401"/>
      <c r="O569" s="402"/>
      <c r="P569" s="42">
        <v>0</v>
      </c>
      <c r="Q569" s="400"/>
      <c r="R569" s="420"/>
      <c r="S569" s="86">
        <f t="shared" si="249"/>
        <v>0</v>
      </c>
      <c r="U56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135"/>
      <c r="AJ569" s="11"/>
      <c r="AK569" s="11"/>
      <c r="AL569" s="11"/>
    </row>
    <row r="570" spans="1:38">
      <c r="A570" s="56" t="s">
        <v>23</v>
      </c>
      <c r="B570" s="400"/>
      <c r="C570" s="401"/>
      <c r="D570" s="401"/>
      <c r="E570" s="402"/>
      <c r="F570" s="60">
        <v>0</v>
      </c>
      <c r="G570" s="400"/>
      <c r="H570" s="402"/>
      <c r="I570" s="62">
        <f t="shared" si="248"/>
        <v>0</v>
      </c>
      <c r="K570" s="77" t="s">
        <v>23</v>
      </c>
      <c r="L570" s="400"/>
      <c r="M570" s="401"/>
      <c r="N570" s="401"/>
      <c r="O570" s="402"/>
      <c r="P570" s="90">
        <v>0</v>
      </c>
      <c r="Q570" s="400"/>
      <c r="R570" s="420"/>
      <c r="S570" s="92">
        <f t="shared" si="249"/>
        <v>0</v>
      </c>
      <c r="U570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135"/>
      <c r="AJ570" s="11"/>
      <c r="AK570" s="11"/>
      <c r="AL570" s="11"/>
    </row>
    <row r="571" spans="1:38">
      <c r="A571" s="57" t="s">
        <v>19</v>
      </c>
      <c r="B571" s="400"/>
      <c r="C571" s="401"/>
      <c r="D571" s="401"/>
      <c r="E571" s="402"/>
      <c r="F571" s="63">
        <v>0</v>
      </c>
      <c r="G571" s="400"/>
      <c r="H571" s="402"/>
      <c r="I571" s="65">
        <f t="shared" si="248"/>
        <v>0</v>
      </c>
      <c r="K571" s="78" t="s">
        <v>19</v>
      </c>
      <c r="L571" s="400"/>
      <c r="M571" s="401"/>
      <c r="N571" s="401"/>
      <c r="O571" s="402"/>
      <c r="P571" s="63">
        <v>0</v>
      </c>
      <c r="Q571" s="400"/>
      <c r="R571" s="420"/>
      <c r="S571" s="94">
        <f t="shared" si="249"/>
        <v>0</v>
      </c>
      <c r="U571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135"/>
      <c r="AJ571" s="11"/>
      <c r="AK571" s="11"/>
      <c r="AL571" s="11"/>
    </row>
    <row r="572" spans="1:38">
      <c r="A572" s="56" t="s">
        <v>20</v>
      </c>
      <c r="B572" s="400"/>
      <c r="C572" s="401"/>
      <c r="D572" s="401"/>
      <c r="E572" s="402"/>
      <c r="F572" s="60">
        <v>0</v>
      </c>
      <c r="G572" s="400"/>
      <c r="H572" s="402"/>
      <c r="I572" s="62">
        <f t="shared" si="248"/>
        <v>0</v>
      </c>
      <c r="K572" s="77" t="s">
        <v>20</v>
      </c>
      <c r="L572" s="400"/>
      <c r="M572" s="401"/>
      <c r="N572" s="401"/>
      <c r="O572" s="402"/>
      <c r="P572" s="90">
        <v>0</v>
      </c>
      <c r="Q572" s="400"/>
      <c r="R572" s="420"/>
      <c r="S572" s="92">
        <f t="shared" si="249"/>
        <v>0</v>
      </c>
      <c r="U572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135"/>
      <c r="AJ572" s="11"/>
      <c r="AK572" s="11"/>
      <c r="AL572" s="11"/>
    </row>
    <row r="573" spans="1:38" ht="15" thickBot="1">
      <c r="A573" s="58" t="s">
        <v>11</v>
      </c>
      <c r="B573" s="403"/>
      <c r="C573" s="404"/>
      <c r="D573" s="404"/>
      <c r="E573" s="405"/>
      <c r="F573" s="52">
        <v>0</v>
      </c>
      <c r="G573" s="403"/>
      <c r="H573" s="405"/>
      <c r="I573" s="67">
        <f t="shared" si="248"/>
        <v>0</v>
      </c>
      <c r="K573" s="79" t="s">
        <v>11</v>
      </c>
      <c r="L573" s="403"/>
      <c r="M573" s="404"/>
      <c r="N573" s="404"/>
      <c r="O573" s="405"/>
      <c r="P573" s="52">
        <v>0</v>
      </c>
      <c r="Q573" s="403"/>
      <c r="R573" s="421"/>
      <c r="S573" s="96">
        <f t="shared" si="249"/>
        <v>0</v>
      </c>
      <c r="U573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135"/>
      <c r="AJ573" s="11"/>
      <c r="AK573" s="11"/>
      <c r="AL573" s="11"/>
    </row>
    <row r="574" spans="1:38" ht="15">
      <c r="A574" s="33" t="s">
        <v>26</v>
      </c>
      <c r="B574" s="68">
        <f>SUM(B553:B569)</f>
        <v>0</v>
      </c>
      <c r="C574" s="68">
        <f t="shared" ref="C574:I574" si="250">SUM(C553:C569)</f>
        <v>0</v>
      </c>
      <c r="D574" s="68">
        <f t="shared" si="250"/>
        <v>0</v>
      </c>
      <c r="E574" s="68">
        <f t="shared" si="250"/>
        <v>0</v>
      </c>
      <c r="F574" s="68">
        <f t="shared" si="250"/>
        <v>4.7826627724905721</v>
      </c>
      <c r="G574" s="68">
        <f t="shared" si="250"/>
        <v>0</v>
      </c>
      <c r="H574" s="69">
        <f t="shared" si="250"/>
        <v>0</v>
      </c>
      <c r="I574" s="38">
        <f t="shared" si="250"/>
        <v>4.7826627724905721</v>
      </c>
      <c r="K574" s="80" t="s">
        <v>26</v>
      </c>
      <c r="L574" s="68">
        <f>SUM(L553:L569)</f>
        <v>0</v>
      </c>
      <c r="M574" s="68">
        <f t="shared" ref="M574:S574" si="251">SUM(M553:M569)</f>
        <v>0</v>
      </c>
      <c r="N574" s="68">
        <f t="shared" si="251"/>
        <v>0</v>
      </c>
      <c r="O574" s="68">
        <f t="shared" si="251"/>
        <v>0</v>
      </c>
      <c r="P574" s="68">
        <f t="shared" si="251"/>
        <v>0</v>
      </c>
      <c r="Q574" s="68">
        <f t="shared" si="251"/>
        <v>0</v>
      </c>
      <c r="R574" s="69">
        <f t="shared" si="251"/>
        <v>0</v>
      </c>
      <c r="S574" s="97">
        <f t="shared" si="251"/>
        <v>0</v>
      </c>
      <c r="U574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135"/>
      <c r="AJ574" s="11"/>
      <c r="AK574" s="11"/>
      <c r="AL574" s="11"/>
    </row>
    <row r="575" spans="1:38" s="9" customFormat="1" ht="15.75" thickBot="1">
      <c r="A575" s="30" t="s">
        <v>88</v>
      </c>
      <c r="B575" s="47">
        <f>IF($I574=0,"-",B574/$I574)</f>
        <v>0</v>
      </c>
      <c r="C575" s="47">
        <f t="shared" ref="C575:H575" si="252">IF($I574=0,"-",C574/$I574)</f>
        <v>0</v>
      </c>
      <c r="D575" s="47">
        <f t="shared" si="252"/>
        <v>0</v>
      </c>
      <c r="E575" s="47">
        <f t="shared" si="252"/>
        <v>0</v>
      </c>
      <c r="F575" s="47">
        <f t="shared" si="252"/>
        <v>1</v>
      </c>
      <c r="G575" s="47">
        <f t="shared" si="252"/>
        <v>0</v>
      </c>
      <c r="H575" s="70">
        <f t="shared" si="252"/>
        <v>0</v>
      </c>
      <c r="I575" s="48">
        <f>SUM(B575:H575)</f>
        <v>1</v>
      </c>
      <c r="J575" s="1"/>
      <c r="K575" s="81" t="s">
        <v>88</v>
      </c>
      <c r="L575" s="158" t="str">
        <f>IF($S574=0,"-",L574/$S574)</f>
        <v>-</v>
      </c>
      <c r="M575" s="158" t="str">
        <f t="shared" ref="M575:R575" si="253">IF($S574=0,"-",M574/$S574)</f>
        <v>-</v>
      </c>
      <c r="N575" s="158" t="str">
        <f t="shared" si="253"/>
        <v>-</v>
      </c>
      <c r="O575" s="158" t="str">
        <f t="shared" si="253"/>
        <v>-</v>
      </c>
      <c r="P575" s="98" t="str">
        <f t="shared" si="253"/>
        <v>-</v>
      </c>
      <c r="Q575" s="158" t="str">
        <f t="shared" si="253"/>
        <v>-</v>
      </c>
      <c r="R575" s="158" t="str">
        <f t="shared" si="253"/>
        <v>-</v>
      </c>
      <c r="S575" s="159">
        <f>SUM(L575:R575)</f>
        <v>0</v>
      </c>
      <c r="T575" s="1"/>
      <c r="U575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135"/>
      <c r="AJ575" s="10"/>
      <c r="AK575" s="8"/>
      <c r="AL575" s="8"/>
    </row>
    <row r="576" spans="1:38" ht="15" thickBot="1">
      <c r="A576" s="31"/>
      <c r="B576" s="31"/>
      <c r="C576" s="31"/>
      <c r="D576" s="31"/>
      <c r="E576" s="31"/>
      <c r="F576" s="31"/>
      <c r="G576" s="31"/>
      <c r="H576" s="31"/>
      <c r="I576" s="31"/>
      <c r="K576" s="31"/>
      <c r="L576" s="31"/>
      <c r="M576" s="31"/>
      <c r="N576" s="31"/>
      <c r="O576" s="31"/>
      <c r="P576" s="31"/>
      <c r="Q576" s="31"/>
      <c r="R576" s="31"/>
      <c r="S576" s="31"/>
      <c r="U576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135"/>
      <c r="AJ576" s="11"/>
      <c r="AK576" s="11"/>
      <c r="AL576" s="11"/>
    </row>
    <row r="577" spans="1:38" ht="28.5">
      <c r="A577" s="459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  <c r="K577" s="408" t="s">
        <v>49</v>
      </c>
      <c r="L577" s="83" t="s">
        <v>0</v>
      </c>
      <c r="M577" s="83" t="s">
        <v>1</v>
      </c>
      <c r="N577" s="83" t="s">
        <v>2</v>
      </c>
      <c r="O577" s="83" t="s">
        <v>3</v>
      </c>
      <c r="P577" s="83" t="s">
        <v>27</v>
      </c>
      <c r="Q577" s="83" t="s">
        <v>4</v>
      </c>
      <c r="R577" s="83" t="s">
        <v>5</v>
      </c>
      <c r="S577" s="84" t="s">
        <v>6</v>
      </c>
      <c r="U577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135"/>
      <c r="AJ577" s="11"/>
      <c r="AK577" s="11"/>
      <c r="AL577" s="11"/>
    </row>
    <row r="578" spans="1:38" ht="15">
      <c r="A578" s="460" t="s">
        <v>49</v>
      </c>
      <c r="B578" s="392" t="s">
        <v>69</v>
      </c>
      <c r="C578" s="393"/>
      <c r="D578" s="393"/>
      <c r="E578" s="393"/>
      <c r="F578" s="393"/>
      <c r="G578" s="393"/>
      <c r="H578" s="393"/>
      <c r="I578" s="394"/>
      <c r="K578" s="409" t="s">
        <v>49</v>
      </c>
      <c r="L578" s="389" t="s">
        <v>69</v>
      </c>
      <c r="M578" s="390"/>
      <c r="N578" s="390"/>
      <c r="O578" s="390"/>
      <c r="P578" s="390"/>
      <c r="Q578" s="390"/>
      <c r="R578" s="390"/>
      <c r="S578" s="391"/>
      <c r="U578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135"/>
      <c r="AJ578" s="11"/>
      <c r="AK578" s="11"/>
      <c r="AL578" s="11"/>
    </row>
    <row r="579" spans="1:38" ht="15">
      <c r="A579" s="25" t="s">
        <v>7</v>
      </c>
      <c r="B579" s="36">
        <v>17.48143962173959</v>
      </c>
      <c r="C579" s="36">
        <v>0</v>
      </c>
      <c r="D579" s="36">
        <v>3.3331122998960123</v>
      </c>
      <c r="E579" s="36">
        <v>0</v>
      </c>
      <c r="F579" s="410"/>
      <c r="G579" s="36">
        <v>0</v>
      </c>
      <c r="H579" s="37">
        <v>0</v>
      </c>
      <c r="I579" s="38">
        <f>SUM(B579:H579)</f>
        <v>20.814551921635601</v>
      </c>
      <c r="K579" s="82" t="s">
        <v>7</v>
      </c>
      <c r="L579" s="36">
        <v>17.48143962173959</v>
      </c>
      <c r="M579" s="36">
        <v>0</v>
      </c>
      <c r="N579" s="36">
        <v>3.3331122998960123</v>
      </c>
      <c r="O579" s="36">
        <v>0</v>
      </c>
      <c r="P579" s="36">
        <v>0.44542109425853349</v>
      </c>
      <c r="Q579" s="36">
        <v>0</v>
      </c>
      <c r="R579" s="101">
        <v>0</v>
      </c>
      <c r="S579" s="102">
        <f>SUM(L579:R579)</f>
        <v>21.259973015894136</v>
      </c>
      <c r="U57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135"/>
      <c r="AJ579" s="11"/>
      <c r="AK579" s="11"/>
      <c r="AL579" s="11"/>
    </row>
    <row r="580" spans="1:38" ht="15">
      <c r="A580" s="26" t="s">
        <v>8</v>
      </c>
      <c r="B580" s="39">
        <v>44.360910231396986</v>
      </c>
      <c r="C580" s="39">
        <v>0</v>
      </c>
      <c r="D580" s="39">
        <v>10.791722307309216</v>
      </c>
      <c r="E580" s="39">
        <v>0</v>
      </c>
      <c r="F580" s="411"/>
      <c r="G580" s="39">
        <v>0</v>
      </c>
      <c r="H580" s="40">
        <v>0</v>
      </c>
      <c r="I580" s="41">
        <f t="shared" ref="I580:I599" si="254">SUM(B580:H580)</f>
        <v>55.1526325387062</v>
      </c>
      <c r="K580" s="74" t="s">
        <v>8</v>
      </c>
      <c r="L580" s="87">
        <v>44.360910231396986</v>
      </c>
      <c r="M580" s="87">
        <v>0</v>
      </c>
      <c r="N580" s="87">
        <v>10.791722307309216</v>
      </c>
      <c r="O580" s="87">
        <v>0</v>
      </c>
      <c r="P580" s="87">
        <v>0</v>
      </c>
      <c r="Q580" s="87">
        <v>0</v>
      </c>
      <c r="R580" s="88">
        <v>0</v>
      </c>
      <c r="S580" s="89">
        <f t="shared" ref="S580:S599" si="255">SUM(L580:R580)</f>
        <v>55.1526325387062</v>
      </c>
      <c r="U580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135"/>
      <c r="AJ580" s="11"/>
      <c r="AK580" s="11"/>
      <c r="AL580" s="11"/>
    </row>
    <row r="581" spans="1:38" ht="15" customHeight="1">
      <c r="A581" s="27" t="s">
        <v>10</v>
      </c>
      <c r="B581" s="42">
        <v>13.300777679798244</v>
      </c>
      <c r="C581" s="42">
        <v>0</v>
      </c>
      <c r="D581" s="42">
        <v>0</v>
      </c>
      <c r="E581" s="42">
        <v>0</v>
      </c>
      <c r="F581" s="411"/>
      <c r="G581" s="42">
        <v>0</v>
      </c>
      <c r="H581" s="43">
        <v>0</v>
      </c>
      <c r="I581" s="38">
        <f t="shared" si="254"/>
        <v>13.300777679798244</v>
      </c>
      <c r="K581" s="75" t="s">
        <v>10</v>
      </c>
      <c r="L581" s="42">
        <v>13.300777679798244</v>
      </c>
      <c r="M581" s="42">
        <v>0</v>
      </c>
      <c r="N581" s="42">
        <v>0</v>
      </c>
      <c r="O581" s="42">
        <v>0</v>
      </c>
      <c r="P581" s="42">
        <v>0</v>
      </c>
      <c r="Q581" s="42">
        <v>0</v>
      </c>
      <c r="R581" s="85">
        <v>0</v>
      </c>
      <c r="S581" s="86">
        <f t="shared" si="255"/>
        <v>13.300777679798244</v>
      </c>
      <c r="U581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135"/>
      <c r="AJ581" s="11"/>
      <c r="AK581" s="11"/>
      <c r="AL581" s="11"/>
    </row>
    <row r="582" spans="1:38" ht="15" customHeight="1">
      <c r="A582" s="26" t="s">
        <v>56</v>
      </c>
      <c r="B582" s="39">
        <v>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254"/>
        <v>0</v>
      </c>
      <c r="K582" s="74" t="s">
        <v>56</v>
      </c>
      <c r="L582" s="87">
        <v>0</v>
      </c>
      <c r="M582" s="87">
        <v>0</v>
      </c>
      <c r="N582" s="87">
        <v>0</v>
      </c>
      <c r="O582" s="87">
        <v>0</v>
      </c>
      <c r="P582" s="87">
        <v>0</v>
      </c>
      <c r="Q582" s="87">
        <v>0</v>
      </c>
      <c r="R582" s="88">
        <v>0</v>
      </c>
      <c r="S582" s="89">
        <f t="shared" si="255"/>
        <v>0</v>
      </c>
      <c r="U582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135"/>
      <c r="AJ582" s="11"/>
      <c r="AK582" s="11"/>
      <c r="AL582" s="11"/>
    </row>
    <row r="583" spans="1:38" ht="15">
      <c r="A583" s="27" t="s">
        <v>16</v>
      </c>
      <c r="B583" s="42">
        <v>354.5528889611046</v>
      </c>
      <c r="C583" s="42">
        <v>42.945147413068902</v>
      </c>
      <c r="D583" s="42">
        <v>9.259915152746327</v>
      </c>
      <c r="E583" s="42">
        <v>20.652240109857839</v>
      </c>
      <c r="F583" s="411"/>
      <c r="G583" s="42">
        <v>0</v>
      </c>
      <c r="H583" s="43">
        <v>0</v>
      </c>
      <c r="I583" s="38">
        <f t="shared" si="254"/>
        <v>427.41019163677765</v>
      </c>
      <c r="K583" s="75" t="s">
        <v>16</v>
      </c>
      <c r="L583" s="42">
        <v>354.5528889611046</v>
      </c>
      <c r="M583" s="42">
        <v>42.945147413068902</v>
      </c>
      <c r="N583" s="42">
        <v>9.259915152746327</v>
      </c>
      <c r="O583" s="42">
        <v>20.652240109857839</v>
      </c>
      <c r="P583" s="42">
        <v>0</v>
      </c>
      <c r="Q583" s="42">
        <v>0</v>
      </c>
      <c r="R583" s="85">
        <v>0</v>
      </c>
      <c r="S583" s="86">
        <f t="shared" si="255"/>
        <v>427.41019163677765</v>
      </c>
      <c r="U583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135"/>
      <c r="AJ583" s="11"/>
      <c r="AK583" s="11"/>
      <c r="AL583" s="11"/>
    </row>
    <row r="584" spans="1:38" ht="15">
      <c r="A584" s="26" t="s">
        <v>70</v>
      </c>
      <c r="B584" s="39">
        <v>991.31939687961233</v>
      </c>
      <c r="C584" s="39">
        <v>15.044109425794419</v>
      </c>
      <c r="D584" s="39">
        <v>17.788118090059889</v>
      </c>
      <c r="E584" s="39">
        <v>0</v>
      </c>
      <c r="F584" s="411"/>
      <c r="G584" s="39">
        <v>0</v>
      </c>
      <c r="H584" s="40">
        <v>0</v>
      </c>
      <c r="I584" s="41">
        <f t="shared" si="254"/>
        <v>1024.1516243954666</v>
      </c>
      <c r="K584" s="74" t="s">
        <v>70</v>
      </c>
      <c r="L584" s="87">
        <v>991.31939687961233</v>
      </c>
      <c r="M584" s="87">
        <v>15.044109425794419</v>
      </c>
      <c r="N584" s="87">
        <v>17.788118090059889</v>
      </c>
      <c r="O584" s="87">
        <v>0</v>
      </c>
      <c r="P584" s="87">
        <v>0</v>
      </c>
      <c r="Q584" s="87">
        <v>0</v>
      </c>
      <c r="R584" s="88">
        <v>0</v>
      </c>
      <c r="S584" s="89">
        <f t="shared" si="255"/>
        <v>1024.1516243954666</v>
      </c>
      <c r="U584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135"/>
      <c r="AJ584" s="11"/>
      <c r="AK584" s="11"/>
      <c r="AL584" s="11"/>
    </row>
    <row r="585" spans="1:38" ht="15">
      <c r="A585" s="27" t="s">
        <v>58</v>
      </c>
      <c r="B585" s="42">
        <v>0</v>
      </c>
      <c r="C585" s="42">
        <v>0</v>
      </c>
      <c r="D585" s="42">
        <v>0.50218081142342896</v>
      </c>
      <c r="E585" s="42">
        <v>234.25964247184297</v>
      </c>
      <c r="F585" s="411"/>
      <c r="G585" s="42">
        <v>0</v>
      </c>
      <c r="H585" s="43">
        <v>0</v>
      </c>
      <c r="I585" s="38">
        <f t="shared" si="254"/>
        <v>234.76182328326638</v>
      </c>
      <c r="K585" s="75" t="s">
        <v>58</v>
      </c>
      <c r="L585" s="42">
        <v>0</v>
      </c>
      <c r="M585" s="42">
        <v>0</v>
      </c>
      <c r="N585" s="42">
        <v>0.50218081142342896</v>
      </c>
      <c r="O585" s="42">
        <v>234.25964247184297</v>
      </c>
      <c r="P585" s="42">
        <v>9369.3458402702072</v>
      </c>
      <c r="Q585" s="42">
        <v>0</v>
      </c>
      <c r="R585" s="85">
        <v>0</v>
      </c>
      <c r="S585" s="86">
        <f t="shared" si="255"/>
        <v>9604.1076635534737</v>
      </c>
      <c r="U585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135"/>
      <c r="AJ585" s="11"/>
      <c r="AK585" s="11"/>
      <c r="AL585" s="11"/>
    </row>
    <row r="586" spans="1:38" ht="15">
      <c r="A586" s="26" t="s">
        <v>12</v>
      </c>
      <c r="B586" s="39">
        <v>0</v>
      </c>
      <c r="C586" s="39">
        <v>0</v>
      </c>
      <c r="D586" s="39">
        <v>8.0998825743245087E-2</v>
      </c>
      <c r="E586" s="39">
        <v>2.3682038997151715</v>
      </c>
      <c r="F586" s="411"/>
      <c r="G586" s="39">
        <v>0</v>
      </c>
      <c r="H586" s="40">
        <v>0</v>
      </c>
      <c r="I586" s="41">
        <f t="shared" si="254"/>
        <v>2.4492027254584166</v>
      </c>
      <c r="K586" s="74" t="s">
        <v>12</v>
      </c>
      <c r="L586" s="87">
        <v>0</v>
      </c>
      <c r="M586" s="87">
        <v>0</v>
      </c>
      <c r="N586" s="87">
        <v>8.0998825743245087E-2</v>
      </c>
      <c r="O586" s="87">
        <v>2.3682038997151715</v>
      </c>
      <c r="P586" s="87">
        <v>495.80606956798852</v>
      </c>
      <c r="Q586" s="87">
        <v>0</v>
      </c>
      <c r="R586" s="88">
        <v>0</v>
      </c>
      <c r="S586" s="89">
        <f t="shared" si="255"/>
        <v>498.25527229344692</v>
      </c>
      <c r="U586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135"/>
      <c r="AJ586" s="11"/>
      <c r="AK586" s="11"/>
      <c r="AL586" s="11"/>
    </row>
    <row r="587" spans="1:38" ht="15">
      <c r="A587" s="27" t="s">
        <v>59</v>
      </c>
      <c r="B587" s="42">
        <v>0</v>
      </c>
      <c r="C587" s="42">
        <v>0</v>
      </c>
      <c r="D587" s="42">
        <v>0</v>
      </c>
      <c r="E587" s="42">
        <v>0</v>
      </c>
      <c r="F587" s="411"/>
      <c r="G587" s="42">
        <v>0</v>
      </c>
      <c r="H587" s="43">
        <v>0</v>
      </c>
      <c r="I587" s="38">
        <f t="shared" si="254"/>
        <v>0</v>
      </c>
      <c r="K587" s="75" t="s">
        <v>59</v>
      </c>
      <c r="L587" s="42">
        <v>0</v>
      </c>
      <c r="M587" s="42">
        <v>0</v>
      </c>
      <c r="N587" s="42">
        <v>0</v>
      </c>
      <c r="O587" s="42">
        <v>0</v>
      </c>
      <c r="P587" s="42">
        <v>4.4065365095433062</v>
      </c>
      <c r="Q587" s="42">
        <v>0</v>
      </c>
      <c r="R587" s="85">
        <v>0</v>
      </c>
      <c r="S587" s="86">
        <f t="shared" si="255"/>
        <v>4.4065365095433062</v>
      </c>
      <c r="U587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135"/>
      <c r="AJ587" s="11"/>
      <c r="AK587" s="11"/>
      <c r="AL587" s="11"/>
    </row>
    <row r="588" spans="1:38" ht="15">
      <c r="A588" s="26" t="s">
        <v>17</v>
      </c>
      <c r="B588" s="39">
        <v>151.73533356713995</v>
      </c>
      <c r="C588" s="39">
        <v>0.82214675428016704</v>
      </c>
      <c r="D588" s="39">
        <v>19.257703809803161</v>
      </c>
      <c r="E588" s="39">
        <v>2.6251585984678134</v>
      </c>
      <c r="F588" s="411"/>
      <c r="G588" s="39">
        <v>0</v>
      </c>
      <c r="H588" s="40">
        <v>0</v>
      </c>
      <c r="I588" s="41">
        <f t="shared" si="254"/>
        <v>174.44034272969108</v>
      </c>
      <c r="K588" s="74" t="s">
        <v>17</v>
      </c>
      <c r="L588" s="87">
        <v>151.73533356713995</v>
      </c>
      <c r="M588" s="87">
        <v>0.82214675428016704</v>
      </c>
      <c r="N588" s="87">
        <v>19.257703809803161</v>
      </c>
      <c r="O588" s="87">
        <v>2.6251585984678134</v>
      </c>
      <c r="P588" s="87">
        <v>0.79390459392000001</v>
      </c>
      <c r="Q588" s="87">
        <v>0</v>
      </c>
      <c r="R588" s="88">
        <v>0</v>
      </c>
      <c r="S588" s="89">
        <f t="shared" si="255"/>
        <v>175.23424732361107</v>
      </c>
      <c r="U588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135"/>
      <c r="AJ588" s="11"/>
      <c r="AK588" s="11"/>
      <c r="AL588" s="11"/>
    </row>
    <row r="589" spans="1:38" ht="15">
      <c r="A589" s="27" t="s">
        <v>139</v>
      </c>
      <c r="B589" s="42">
        <v>3096.4425448888269</v>
      </c>
      <c r="C589" s="42">
        <v>487.95842122007451</v>
      </c>
      <c r="D589" s="42">
        <v>95.167115104030756</v>
      </c>
      <c r="E589" s="42">
        <v>74.93643527936743</v>
      </c>
      <c r="F589" s="411"/>
      <c r="G589" s="42">
        <v>0</v>
      </c>
      <c r="H589" s="43">
        <v>0</v>
      </c>
      <c r="I589" s="38">
        <f t="shared" si="254"/>
        <v>3754.5045164922994</v>
      </c>
      <c r="K589" s="75" t="s">
        <v>139</v>
      </c>
      <c r="L589" s="42">
        <v>3096.4425448888269</v>
      </c>
      <c r="M589" s="42">
        <v>487.95842122007451</v>
      </c>
      <c r="N589" s="42">
        <v>95.167115104030756</v>
      </c>
      <c r="O589" s="42">
        <v>74.93643527936743</v>
      </c>
      <c r="P589" s="42">
        <v>0</v>
      </c>
      <c r="Q589" s="42">
        <v>0</v>
      </c>
      <c r="R589" s="85">
        <v>0</v>
      </c>
      <c r="S589" s="86">
        <f t="shared" si="255"/>
        <v>3754.5045164922994</v>
      </c>
      <c r="U58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135"/>
      <c r="AJ589" s="11"/>
      <c r="AK589" s="11"/>
      <c r="AL589" s="11"/>
    </row>
    <row r="590" spans="1:38" ht="15">
      <c r="A590" s="26" t="s">
        <v>25</v>
      </c>
      <c r="B590" s="39">
        <v>2286.1380220798974</v>
      </c>
      <c r="C590" s="39">
        <v>0</v>
      </c>
      <c r="D590" s="39">
        <v>5042.1450186718794</v>
      </c>
      <c r="E590" s="39">
        <v>1111.104288571682</v>
      </c>
      <c r="F590" s="411"/>
      <c r="G590" s="39">
        <v>3454.4406901264842</v>
      </c>
      <c r="H590" s="40">
        <v>0.89930507407213767</v>
      </c>
      <c r="I590" s="41">
        <f t="shared" si="254"/>
        <v>11894.727324524016</v>
      </c>
      <c r="K590" s="74" t="s">
        <v>25</v>
      </c>
      <c r="L590" s="87">
        <v>2286.1380220798974</v>
      </c>
      <c r="M590" s="87">
        <v>0</v>
      </c>
      <c r="N590" s="87">
        <v>5042.1450186718794</v>
      </c>
      <c r="O590" s="87">
        <v>1111.104288571682</v>
      </c>
      <c r="P590" s="87">
        <v>2435.7053710403279</v>
      </c>
      <c r="Q590" s="87">
        <v>3454.4406901264842</v>
      </c>
      <c r="R590" s="88">
        <v>0.89930507407213767</v>
      </c>
      <c r="S590" s="89">
        <f t="shared" si="255"/>
        <v>14330.432695564345</v>
      </c>
      <c r="U590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135"/>
      <c r="AJ590" s="11"/>
      <c r="AK590" s="11"/>
      <c r="AL590" s="11"/>
    </row>
    <row r="591" spans="1:38" ht="15">
      <c r="A591" s="27" t="s">
        <v>24</v>
      </c>
      <c r="B591" s="42">
        <v>10469.873538567164</v>
      </c>
      <c r="C591" s="42">
        <v>66.377129841596897</v>
      </c>
      <c r="D591" s="42">
        <v>0</v>
      </c>
      <c r="E591" s="42">
        <v>0</v>
      </c>
      <c r="F591" s="411"/>
      <c r="G591" s="42">
        <v>0</v>
      </c>
      <c r="H591" s="43">
        <v>0</v>
      </c>
      <c r="I591" s="38">
        <f t="shared" si="254"/>
        <v>10536.250668408762</v>
      </c>
      <c r="K591" s="75" t="s">
        <v>24</v>
      </c>
      <c r="L591" s="42">
        <v>10469.873538567164</v>
      </c>
      <c r="M591" s="42">
        <v>66.377129841596897</v>
      </c>
      <c r="N591" s="42">
        <v>0</v>
      </c>
      <c r="O591" s="42">
        <v>0</v>
      </c>
      <c r="P591" s="42">
        <v>0</v>
      </c>
      <c r="Q591" s="42">
        <v>0</v>
      </c>
      <c r="R591" s="85">
        <v>0</v>
      </c>
      <c r="S591" s="86">
        <f t="shared" si="255"/>
        <v>10536.250668408762</v>
      </c>
      <c r="U591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135"/>
      <c r="AJ591" s="11"/>
      <c r="AK591" s="11"/>
      <c r="AL591" s="11"/>
    </row>
    <row r="592" spans="1:38" ht="15">
      <c r="A592" s="26" t="s">
        <v>60</v>
      </c>
      <c r="B592" s="39">
        <v>103.67168017352314</v>
      </c>
      <c r="C592" s="39">
        <v>0</v>
      </c>
      <c r="D592" s="39">
        <v>18.429771826476863</v>
      </c>
      <c r="E592" s="39">
        <v>0</v>
      </c>
      <c r="F592" s="411"/>
      <c r="G592" s="39">
        <v>0</v>
      </c>
      <c r="H592" s="40">
        <v>0</v>
      </c>
      <c r="I592" s="41">
        <f t="shared" si="254"/>
        <v>122.10145200000001</v>
      </c>
      <c r="K592" s="74" t="s">
        <v>60</v>
      </c>
      <c r="L592" s="87">
        <v>103.67168017352314</v>
      </c>
      <c r="M592" s="87">
        <v>0</v>
      </c>
      <c r="N592" s="87">
        <v>18.429771826476863</v>
      </c>
      <c r="O592" s="87">
        <v>0</v>
      </c>
      <c r="P592" s="87">
        <v>0</v>
      </c>
      <c r="Q592" s="87">
        <v>0</v>
      </c>
      <c r="R592" s="88">
        <v>0</v>
      </c>
      <c r="S592" s="89">
        <f t="shared" si="255"/>
        <v>122.10145200000001</v>
      </c>
      <c r="U592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135"/>
      <c r="AJ592" s="11"/>
      <c r="AK592" s="11"/>
      <c r="AL592" s="11"/>
    </row>
    <row r="593" spans="1:38" ht="15">
      <c r="A593" s="27" t="s">
        <v>22</v>
      </c>
      <c r="B593" s="42">
        <v>497.30949614610205</v>
      </c>
      <c r="C593" s="42">
        <v>0</v>
      </c>
      <c r="D593" s="42">
        <v>30.673660913829405</v>
      </c>
      <c r="E593" s="42">
        <v>0</v>
      </c>
      <c r="F593" s="411"/>
      <c r="G593" s="42">
        <v>0</v>
      </c>
      <c r="H593" s="43">
        <v>0</v>
      </c>
      <c r="I593" s="38">
        <f t="shared" si="254"/>
        <v>527.9831570599315</v>
      </c>
      <c r="K593" s="75" t="s">
        <v>22</v>
      </c>
      <c r="L593" s="42">
        <v>497.30949614610205</v>
      </c>
      <c r="M593" s="42">
        <v>0</v>
      </c>
      <c r="N593" s="42">
        <v>30.673660913829405</v>
      </c>
      <c r="O593" s="42">
        <v>0</v>
      </c>
      <c r="P593" s="42">
        <v>432.59991759579219</v>
      </c>
      <c r="Q593" s="42">
        <v>0</v>
      </c>
      <c r="R593" s="85">
        <v>0</v>
      </c>
      <c r="S593" s="86">
        <f t="shared" si="255"/>
        <v>960.58307465572375</v>
      </c>
      <c r="U593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135"/>
      <c r="AJ593" s="11"/>
      <c r="AK593" s="11"/>
      <c r="AL593" s="11"/>
    </row>
    <row r="594" spans="1:38" ht="15">
      <c r="A594" s="26" t="s">
        <v>21</v>
      </c>
      <c r="B594" s="39">
        <v>79.20040435244097</v>
      </c>
      <c r="C594" s="39">
        <v>0</v>
      </c>
      <c r="D594" s="39">
        <v>1.4633270682542576</v>
      </c>
      <c r="E594" s="39">
        <v>0</v>
      </c>
      <c r="F594" s="411"/>
      <c r="G594" s="39">
        <v>0</v>
      </c>
      <c r="H594" s="40">
        <v>0</v>
      </c>
      <c r="I594" s="41">
        <f t="shared" si="254"/>
        <v>80.663731420695228</v>
      </c>
      <c r="K594" s="74" t="s">
        <v>21</v>
      </c>
      <c r="L594" s="87">
        <v>79.20040435244097</v>
      </c>
      <c r="M594" s="87">
        <v>0</v>
      </c>
      <c r="N594" s="87">
        <v>1.4633270682542576</v>
      </c>
      <c r="O594" s="87">
        <v>0</v>
      </c>
      <c r="P594" s="87">
        <v>0</v>
      </c>
      <c r="Q594" s="87">
        <v>0</v>
      </c>
      <c r="R594" s="88">
        <v>0</v>
      </c>
      <c r="S594" s="89">
        <f t="shared" si="255"/>
        <v>80.663731420695228</v>
      </c>
      <c r="U594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135"/>
      <c r="AJ594" s="11"/>
      <c r="AK594" s="11"/>
      <c r="AL594" s="11"/>
    </row>
    <row r="595" spans="1:38" ht="15">
      <c r="A595" s="28" t="s">
        <v>64</v>
      </c>
      <c r="B595" s="42">
        <v>101.01054165753878</v>
      </c>
      <c r="C595" s="42">
        <v>0</v>
      </c>
      <c r="D595" s="42">
        <v>0</v>
      </c>
      <c r="E595" s="42">
        <v>0</v>
      </c>
      <c r="F595" s="411"/>
      <c r="G595" s="42">
        <v>0</v>
      </c>
      <c r="H595" s="43">
        <v>0</v>
      </c>
      <c r="I595" s="38">
        <f t="shared" si="254"/>
        <v>101.01054165753878</v>
      </c>
      <c r="K595" s="76" t="s">
        <v>64</v>
      </c>
      <c r="L595" s="42">
        <v>101.01054165753878</v>
      </c>
      <c r="M595" s="42">
        <v>0</v>
      </c>
      <c r="N595" s="42">
        <v>0</v>
      </c>
      <c r="O595" s="42">
        <v>0</v>
      </c>
      <c r="P595" s="42">
        <v>0</v>
      </c>
      <c r="Q595" s="42">
        <v>0</v>
      </c>
      <c r="R595" s="85">
        <v>0</v>
      </c>
      <c r="S595" s="86">
        <f t="shared" si="255"/>
        <v>101.01054165753878</v>
      </c>
      <c r="U595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135"/>
      <c r="AJ595" s="11"/>
      <c r="AK595" s="11"/>
      <c r="AL595" s="11"/>
    </row>
    <row r="596" spans="1:38">
      <c r="A596" s="56" t="s">
        <v>23</v>
      </c>
      <c r="B596" s="60">
        <v>101.01054165753878</v>
      </c>
      <c r="C596" s="60">
        <v>0</v>
      </c>
      <c r="D596" s="60">
        <v>0</v>
      </c>
      <c r="E596" s="60">
        <v>0</v>
      </c>
      <c r="F596" s="411"/>
      <c r="G596" s="60">
        <v>0</v>
      </c>
      <c r="H596" s="61">
        <v>0</v>
      </c>
      <c r="I596" s="62">
        <f t="shared" si="254"/>
        <v>101.01054165753878</v>
      </c>
      <c r="K596" s="77" t="s">
        <v>23</v>
      </c>
      <c r="L596" s="90">
        <v>101.01054165753878</v>
      </c>
      <c r="M596" s="90">
        <v>0</v>
      </c>
      <c r="N596" s="90">
        <v>0</v>
      </c>
      <c r="O596" s="90">
        <v>0</v>
      </c>
      <c r="P596" s="90">
        <v>0</v>
      </c>
      <c r="Q596" s="90">
        <v>0</v>
      </c>
      <c r="R596" s="91">
        <v>0</v>
      </c>
      <c r="S596" s="92">
        <f t="shared" si="255"/>
        <v>101.01054165753878</v>
      </c>
      <c r="U596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135"/>
      <c r="AJ596" s="11"/>
      <c r="AK596" s="11"/>
      <c r="AL596" s="11"/>
    </row>
    <row r="597" spans="1:38">
      <c r="A597" s="57" t="s">
        <v>19</v>
      </c>
      <c r="B597" s="63">
        <v>0</v>
      </c>
      <c r="C597" s="63">
        <v>0</v>
      </c>
      <c r="D597" s="63">
        <v>0</v>
      </c>
      <c r="E597" s="63">
        <v>0</v>
      </c>
      <c r="F597" s="411"/>
      <c r="G597" s="63">
        <v>0</v>
      </c>
      <c r="H597" s="64">
        <v>0</v>
      </c>
      <c r="I597" s="65">
        <f t="shared" si="254"/>
        <v>0</v>
      </c>
      <c r="K597" s="78" t="s">
        <v>19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93">
        <v>0</v>
      </c>
      <c r="S597" s="94">
        <f t="shared" si="255"/>
        <v>0</v>
      </c>
      <c r="U597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135"/>
      <c r="AJ597" s="11"/>
      <c r="AK597" s="11"/>
      <c r="AL597" s="11"/>
    </row>
    <row r="598" spans="1:38">
      <c r="A598" s="56" t="s">
        <v>20</v>
      </c>
      <c r="B598" s="60">
        <v>0</v>
      </c>
      <c r="C598" s="60">
        <v>0</v>
      </c>
      <c r="D598" s="60">
        <v>0</v>
      </c>
      <c r="E598" s="60">
        <v>0</v>
      </c>
      <c r="F598" s="411"/>
      <c r="G598" s="60">
        <v>0</v>
      </c>
      <c r="H598" s="61">
        <v>0</v>
      </c>
      <c r="I598" s="62">
        <f t="shared" si="254"/>
        <v>0</v>
      </c>
      <c r="K598" s="77" t="s">
        <v>20</v>
      </c>
      <c r="L598" s="90">
        <v>0</v>
      </c>
      <c r="M598" s="90">
        <v>0</v>
      </c>
      <c r="N598" s="90">
        <v>0</v>
      </c>
      <c r="O598" s="90">
        <v>0</v>
      </c>
      <c r="P598" s="90">
        <v>0</v>
      </c>
      <c r="Q598" s="90">
        <v>0</v>
      </c>
      <c r="R598" s="91">
        <v>0</v>
      </c>
      <c r="S598" s="92">
        <f t="shared" si="255"/>
        <v>0</v>
      </c>
      <c r="U598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135"/>
      <c r="AJ598" s="11"/>
      <c r="AK598" s="11"/>
      <c r="AL598" s="11"/>
    </row>
    <row r="599" spans="1:38" ht="15" thickBot="1">
      <c r="A599" s="58" t="s">
        <v>11</v>
      </c>
      <c r="B599" s="52">
        <v>0</v>
      </c>
      <c r="C599" s="52">
        <v>0</v>
      </c>
      <c r="D599" s="52">
        <v>0</v>
      </c>
      <c r="E599" s="52">
        <v>0</v>
      </c>
      <c r="F599" s="412"/>
      <c r="G599" s="52">
        <v>0</v>
      </c>
      <c r="H599" s="66">
        <v>0</v>
      </c>
      <c r="I599" s="67">
        <f t="shared" si="254"/>
        <v>0</v>
      </c>
      <c r="K599" s="79" t="s">
        <v>11</v>
      </c>
      <c r="L599" s="52">
        <v>0</v>
      </c>
      <c r="M599" s="52">
        <v>0</v>
      </c>
      <c r="N599" s="52">
        <v>0</v>
      </c>
      <c r="O599" s="52">
        <v>0</v>
      </c>
      <c r="P599" s="52">
        <v>0</v>
      </c>
      <c r="Q599" s="52">
        <v>0</v>
      </c>
      <c r="R599" s="95">
        <v>0</v>
      </c>
      <c r="S599" s="96">
        <f t="shared" si="255"/>
        <v>0</v>
      </c>
      <c r="U59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135"/>
      <c r="AJ599" s="11"/>
      <c r="AK599" s="11"/>
      <c r="AL599" s="11"/>
    </row>
    <row r="600" spans="1:38" ht="15">
      <c r="A600" s="33" t="s">
        <v>26</v>
      </c>
      <c r="B600" s="68">
        <f>SUM(B579:B595)</f>
        <v>18206.396974806285</v>
      </c>
      <c r="C600" s="68">
        <f t="shared" ref="C600:I600" si="256">SUM(C579:C595)</f>
        <v>613.14695465481486</v>
      </c>
      <c r="D600" s="68">
        <f t="shared" si="256"/>
        <v>5248.8926448814527</v>
      </c>
      <c r="E600" s="68">
        <f t="shared" si="256"/>
        <v>1445.9459689309333</v>
      </c>
      <c r="F600" s="68">
        <f t="shared" si="256"/>
        <v>0</v>
      </c>
      <c r="G600" s="68">
        <f t="shared" si="256"/>
        <v>3454.4406901264842</v>
      </c>
      <c r="H600" s="69">
        <f t="shared" si="256"/>
        <v>0.89930507407213767</v>
      </c>
      <c r="I600" s="38">
        <f t="shared" si="256"/>
        <v>28969.722538474045</v>
      </c>
      <c r="K600" s="80" t="s">
        <v>26</v>
      </c>
      <c r="L600" s="68">
        <f>SUM(L579:L595)</f>
        <v>18206.396974806285</v>
      </c>
      <c r="M600" s="68">
        <f t="shared" ref="M600:S600" si="257">SUM(M579:M595)</f>
        <v>613.14695465481486</v>
      </c>
      <c r="N600" s="68">
        <f t="shared" si="257"/>
        <v>5248.8926448814527</v>
      </c>
      <c r="O600" s="68">
        <f t="shared" si="257"/>
        <v>1445.9459689309333</v>
      </c>
      <c r="P600" s="68">
        <f t="shared" si="257"/>
        <v>12739.103060672038</v>
      </c>
      <c r="Q600" s="68">
        <f t="shared" si="257"/>
        <v>3454.4406901264842</v>
      </c>
      <c r="R600" s="69">
        <f t="shared" si="257"/>
        <v>0.89930507407213767</v>
      </c>
      <c r="S600" s="97">
        <f t="shared" si="257"/>
        <v>41708.82559914609</v>
      </c>
      <c r="U600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135"/>
      <c r="AJ600" s="11"/>
      <c r="AK600" s="11"/>
      <c r="AL600" s="11"/>
    </row>
    <row r="601" spans="1:38" s="9" customFormat="1" ht="15.75" thickBot="1">
      <c r="A601" s="59" t="s">
        <v>88</v>
      </c>
      <c r="B601" s="47">
        <f>IF($I600=0,"-",B600/$I600)</f>
        <v>0.62846293921616869</v>
      </c>
      <c r="C601" s="47">
        <f t="shared" ref="C601:H601" si="258">IF($I600=0,"-",C600/$I600)</f>
        <v>2.1165095863120816E-2</v>
      </c>
      <c r="D601" s="47">
        <f t="shared" si="258"/>
        <v>0.18118546485595488</v>
      </c>
      <c r="E601" s="47">
        <f t="shared" si="258"/>
        <v>4.9912316799396492E-2</v>
      </c>
      <c r="F601" s="47">
        <f t="shared" si="258"/>
        <v>0</v>
      </c>
      <c r="G601" s="47">
        <f t="shared" si="258"/>
        <v>0.11924314033517988</v>
      </c>
      <c r="H601" s="70">
        <f t="shared" si="258"/>
        <v>3.1042930179182443E-5</v>
      </c>
      <c r="I601" s="48">
        <f>SUM(B601:H601)</f>
        <v>0.99999999999999989</v>
      </c>
      <c r="J601" s="1"/>
      <c r="K601" s="81" t="s">
        <v>88</v>
      </c>
      <c r="L601" s="98">
        <f>IF($S600=0,"-",L600/$S600)</f>
        <v>0.43651185842017631</v>
      </c>
      <c r="M601" s="98">
        <f t="shared" ref="M601:R601" si="259">IF($S600=0,"-",M600/$S600)</f>
        <v>1.4700652580046941E-2</v>
      </c>
      <c r="N601" s="98">
        <f t="shared" si="259"/>
        <v>0.12584609059308816</v>
      </c>
      <c r="O601" s="98">
        <f t="shared" si="259"/>
        <v>3.4667626051799849E-2</v>
      </c>
      <c r="P601" s="98">
        <f t="shared" si="259"/>
        <v>0.30542943556130353</v>
      </c>
      <c r="Q601" s="98">
        <f t="shared" si="259"/>
        <v>8.2822775288048572E-2</v>
      </c>
      <c r="R601" s="99">
        <f t="shared" si="259"/>
        <v>2.1561505536385786E-5</v>
      </c>
      <c r="S601" s="100">
        <f>SUM(L601:R601)</f>
        <v>0.99999999999999978</v>
      </c>
      <c r="T601" s="1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10"/>
      <c r="AK601" s="8"/>
      <c r="AL601" s="8"/>
    </row>
    <row r="602" spans="1:38" ht="15" thickBot="1">
      <c r="A602" s="31"/>
      <c r="B602" s="31"/>
      <c r="C602" s="31"/>
      <c r="D602" s="31"/>
      <c r="E602" s="31"/>
      <c r="F602" s="31"/>
      <c r="G602" s="31"/>
      <c r="H602" s="31"/>
      <c r="I602" s="31"/>
      <c r="K602" s="31"/>
      <c r="L602" s="31"/>
      <c r="M602" s="31"/>
      <c r="N602" s="31"/>
      <c r="O602" s="31"/>
      <c r="P602" s="31"/>
      <c r="Q602" s="31"/>
      <c r="R602" s="31"/>
      <c r="S602" s="31"/>
      <c r="U602" s="113"/>
      <c r="V602" s="49"/>
      <c r="W602" s="49"/>
      <c r="X602" s="49"/>
      <c r="Y602" s="49"/>
      <c r="Z602" s="49"/>
      <c r="AA602" s="141"/>
      <c r="AB602" s="49"/>
      <c r="AC602" s="141"/>
      <c r="AD602" s="141"/>
      <c r="AE602" s="141"/>
      <c r="AF602" s="141"/>
      <c r="AG602" s="141"/>
      <c r="AH602" s="141"/>
      <c r="AI602" s="142"/>
    </row>
    <row r="603" spans="1:38" ht="28.5">
      <c r="A603" s="457" t="s">
        <v>50</v>
      </c>
      <c r="B603" s="34" t="s">
        <v>0</v>
      </c>
      <c r="C603" s="34" t="s">
        <v>28</v>
      </c>
      <c r="D603" s="34" t="s">
        <v>29</v>
      </c>
      <c r="E603" s="34" t="s">
        <v>30</v>
      </c>
      <c r="F603" s="34" t="s">
        <v>27</v>
      </c>
      <c r="G603" s="34" t="s">
        <v>4</v>
      </c>
      <c r="H603" s="34" t="s">
        <v>5</v>
      </c>
      <c r="I603" s="35" t="s">
        <v>6</v>
      </c>
      <c r="K603" s="395" t="s">
        <v>50</v>
      </c>
      <c r="L603" s="83" t="s">
        <v>0</v>
      </c>
      <c r="M603" s="83" t="s">
        <v>28</v>
      </c>
      <c r="N603" s="83" t="s">
        <v>29</v>
      </c>
      <c r="O603" s="83" t="s">
        <v>30</v>
      </c>
      <c r="P603" s="83" t="s">
        <v>27</v>
      </c>
      <c r="Q603" s="83" t="s">
        <v>4</v>
      </c>
      <c r="R603" s="83" t="s">
        <v>5</v>
      </c>
      <c r="S603" s="84" t="s">
        <v>6</v>
      </c>
      <c r="U603" s="461" t="s">
        <v>50</v>
      </c>
      <c r="V603" s="115" t="s">
        <v>78</v>
      </c>
      <c r="W603" s="115" t="s">
        <v>65</v>
      </c>
      <c r="X603" s="115" t="s">
        <v>72</v>
      </c>
      <c r="Y603" s="115" t="s">
        <v>79</v>
      </c>
      <c r="Z603" s="115" t="s">
        <v>80</v>
      </c>
      <c r="AA603" s="115" t="s">
        <v>73</v>
      </c>
      <c r="AB603" s="115" t="s">
        <v>81</v>
      </c>
      <c r="AC603" s="115" t="s">
        <v>82</v>
      </c>
      <c r="AD603" s="115" t="s">
        <v>68</v>
      </c>
      <c r="AE603" s="143" t="s">
        <v>27</v>
      </c>
      <c r="AF603" s="144" t="s">
        <v>63</v>
      </c>
      <c r="AG603" s="145"/>
      <c r="AH603"/>
      <c r="AI603"/>
    </row>
    <row r="604" spans="1:38" ht="15" customHeight="1">
      <c r="A604" s="458" t="s">
        <v>50</v>
      </c>
      <c r="B604" s="392" t="s">
        <v>69</v>
      </c>
      <c r="C604" s="393"/>
      <c r="D604" s="393"/>
      <c r="E604" s="393"/>
      <c r="F604" s="393"/>
      <c r="G604" s="393"/>
      <c r="H604" s="393"/>
      <c r="I604" s="394"/>
      <c r="K604" s="396" t="s">
        <v>50</v>
      </c>
      <c r="L604" s="389" t="s">
        <v>69</v>
      </c>
      <c r="M604" s="390"/>
      <c r="N604" s="390"/>
      <c r="O604" s="390"/>
      <c r="P604" s="390"/>
      <c r="Q604" s="390"/>
      <c r="R604" s="390"/>
      <c r="S604" s="391"/>
      <c r="U604" s="462" t="s">
        <v>50</v>
      </c>
      <c r="V604" s="463" t="s">
        <v>69</v>
      </c>
      <c r="W604" s="464"/>
      <c r="X604" s="464"/>
      <c r="Y604" s="464"/>
      <c r="Z604" s="464"/>
      <c r="AA604" s="464"/>
      <c r="AB604" s="464"/>
      <c r="AC604" s="464"/>
      <c r="AD604" s="464"/>
      <c r="AE604" s="464"/>
      <c r="AF604" s="465"/>
      <c r="AG604" s="146"/>
      <c r="AH604"/>
      <c r="AI604"/>
    </row>
    <row r="605" spans="1:38" ht="15">
      <c r="A605" s="25" t="s">
        <v>7</v>
      </c>
      <c r="B605" s="36">
        <v>8.5639470508550914</v>
      </c>
      <c r="C605" s="36">
        <v>0</v>
      </c>
      <c r="D605" s="36">
        <v>0</v>
      </c>
      <c r="E605" s="36">
        <v>0</v>
      </c>
      <c r="F605" s="410"/>
      <c r="G605" s="36">
        <v>0</v>
      </c>
      <c r="H605" s="37">
        <v>0</v>
      </c>
      <c r="I605" s="38">
        <f>SUM(B605:H605)</f>
        <v>8.5639470508550914</v>
      </c>
      <c r="K605" s="82" t="s">
        <v>7</v>
      </c>
      <c r="L605" s="36">
        <v>8.5639470508550914</v>
      </c>
      <c r="M605" s="36">
        <v>0</v>
      </c>
      <c r="N605" s="36">
        <v>0</v>
      </c>
      <c r="O605" s="36">
        <v>0</v>
      </c>
      <c r="P605" s="36">
        <v>0</v>
      </c>
      <c r="Q605" s="36">
        <v>0</v>
      </c>
      <c r="R605" s="101">
        <v>0</v>
      </c>
      <c r="S605" s="102">
        <f>SUM(L605:R605)</f>
        <v>8.5639470508550914</v>
      </c>
      <c r="U605" s="103" t="s">
        <v>7</v>
      </c>
      <c r="V605" s="117">
        <v>8.5639470508550914</v>
      </c>
      <c r="W605" s="117">
        <v>0</v>
      </c>
      <c r="X605" s="117">
        <v>0</v>
      </c>
      <c r="Y605" s="117">
        <v>0</v>
      </c>
      <c r="Z605" s="117">
        <v>0</v>
      </c>
      <c r="AA605" s="117">
        <v>0</v>
      </c>
      <c r="AB605" s="117">
        <v>0</v>
      </c>
      <c r="AC605" s="117">
        <v>0</v>
      </c>
      <c r="AD605" s="119">
        <v>0</v>
      </c>
      <c r="AE605" s="119">
        <f t="shared" ref="AE605:AE610" si="260">+P605</f>
        <v>0</v>
      </c>
      <c r="AF605" s="120">
        <f t="shared" ref="AF605:AF625" si="261">SUM(V605:AE605)</f>
        <v>8.5639470508550914</v>
      </c>
      <c r="AG605" s="147" t="str">
        <f>+IF(ABS(S605-AF605)&gt;0.01,S605-AF605,"")</f>
        <v/>
      </c>
      <c r="AH605"/>
      <c r="AI605"/>
    </row>
    <row r="606" spans="1:38" ht="15">
      <c r="A606" s="26" t="s">
        <v>8</v>
      </c>
      <c r="B606" s="39">
        <v>7.2191508355809377</v>
      </c>
      <c r="C606" s="39">
        <v>0</v>
      </c>
      <c r="D606" s="39">
        <v>0</v>
      </c>
      <c r="E606" s="39">
        <v>0</v>
      </c>
      <c r="F606" s="411"/>
      <c r="G606" s="39">
        <v>0</v>
      </c>
      <c r="H606" s="40">
        <v>0</v>
      </c>
      <c r="I606" s="41">
        <f t="shared" ref="I606:I625" si="262">SUM(B606:H606)</f>
        <v>7.2191508355809377</v>
      </c>
      <c r="K606" s="74" t="s">
        <v>8</v>
      </c>
      <c r="L606" s="87">
        <v>7.2191508355809377</v>
      </c>
      <c r="M606" s="87">
        <v>0</v>
      </c>
      <c r="N606" s="87">
        <v>0</v>
      </c>
      <c r="O606" s="87">
        <v>0</v>
      </c>
      <c r="P606" s="87">
        <v>0</v>
      </c>
      <c r="Q606" s="87">
        <v>0</v>
      </c>
      <c r="R606" s="88">
        <v>0</v>
      </c>
      <c r="S606" s="89">
        <f t="shared" ref="S606:S625" si="263">SUM(L606:R606)</f>
        <v>7.2191508355809377</v>
      </c>
      <c r="U606" s="104" t="s">
        <v>8</v>
      </c>
      <c r="V606" s="121">
        <v>7.2191508355809377</v>
      </c>
      <c r="W606" s="121">
        <v>0</v>
      </c>
      <c r="X606" s="121">
        <v>0</v>
      </c>
      <c r="Y606" s="121">
        <v>0</v>
      </c>
      <c r="Z606" s="121">
        <v>0</v>
      </c>
      <c r="AA606" s="121">
        <v>0</v>
      </c>
      <c r="AB606" s="121">
        <v>0</v>
      </c>
      <c r="AC606" s="121">
        <v>0</v>
      </c>
      <c r="AD606" s="121">
        <v>0</v>
      </c>
      <c r="AE606" s="121">
        <f t="shared" si="260"/>
        <v>0</v>
      </c>
      <c r="AF606" s="123">
        <f t="shared" si="261"/>
        <v>7.2191508355809377</v>
      </c>
      <c r="AG606" s="147" t="str">
        <f t="shared" ref="AG606:AG626" si="264">+IF(ABS(S606-AF606)&gt;0.01,S606-AF606,"")</f>
        <v/>
      </c>
      <c r="AH606"/>
      <c r="AI606"/>
    </row>
    <row r="607" spans="1:38" ht="15" customHeight="1">
      <c r="A607" s="27" t="s">
        <v>10</v>
      </c>
      <c r="B607" s="42">
        <v>21.479100785601549</v>
      </c>
      <c r="C607" s="42">
        <v>0</v>
      </c>
      <c r="D607" s="42">
        <v>0</v>
      </c>
      <c r="E607" s="42">
        <v>0</v>
      </c>
      <c r="F607" s="411"/>
      <c r="G607" s="42">
        <v>0</v>
      </c>
      <c r="H607" s="43">
        <v>0</v>
      </c>
      <c r="I607" s="38">
        <f t="shared" si="262"/>
        <v>21.479100785601549</v>
      </c>
      <c r="K607" s="75" t="s">
        <v>10</v>
      </c>
      <c r="L607" s="42">
        <v>21.479100785601549</v>
      </c>
      <c r="M607" s="42">
        <v>0</v>
      </c>
      <c r="N607" s="42">
        <v>0</v>
      </c>
      <c r="O607" s="42">
        <v>0</v>
      </c>
      <c r="P607" s="42">
        <v>0</v>
      </c>
      <c r="Q607" s="42">
        <v>0</v>
      </c>
      <c r="R607" s="85">
        <v>0</v>
      </c>
      <c r="S607" s="86">
        <f t="shared" si="263"/>
        <v>21.479100785601549</v>
      </c>
      <c r="U607" s="287" t="s">
        <v>10</v>
      </c>
      <c r="V607" s="117">
        <v>21.479100785601549</v>
      </c>
      <c r="W607" s="117">
        <v>0</v>
      </c>
      <c r="X607" s="117">
        <v>0</v>
      </c>
      <c r="Y607" s="117">
        <v>0</v>
      </c>
      <c r="Z607" s="117">
        <v>0</v>
      </c>
      <c r="AA607" s="117">
        <v>0</v>
      </c>
      <c r="AB607" s="117">
        <v>0</v>
      </c>
      <c r="AC607" s="117">
        <v>0</v>
      </c>
      <c r="AD607" s="119">
        <v>0</v>
      </c>
      <c r="AE607" s="119">
        <f t="shared" si="260"/>
        <v>0</v>
      </c>
      <c r="AF607" s="120">
        <f t="shared" si="261"/>
        <v>21.479100785601549</v>
      </c>
      <c r="AG607" s="147" t="str">
        <f t="shared" si="264"/>
        <v/>
      </c>
      <c r="AH607"/>
      <c r="AI607"/>
    </row>
    <row r="608" spans="1:38" ht="15" customHeight="1">
      <c r="A608" s="26" t="s">
        <v>56</v>
      </c>
      <c r="B608" s="39">
        <v>0</v>
      </c>
      <c r="C608" s="39">
        <v>0</v>
      </c>
      <c r="D608" s="39">
        <v>0</v>
      </c>
      <c r="E608" s="39">
        <v>0</v>
      </c>
      <c r="F608" s="411"/>
      <c r="G608" s="39">
        <v>0</v>
      </c>
      <c r="H608" s="40">
        <v>0</v>
      </c>
      <c r="I608" s="41">
        <f t="shared" si="262"/>
        <v>0</v>
      </c>
      <c r="K608" s="74" t="s">
        <v>56</v>
      </c>
      <c r="L608" s="87">
        <v>0</v>
      </c>
      <c r="M608" s="87">
        <v>0</v>
      </c>
      <c r="N608" s="87">
        <v>0</v>
      </c>
      <c r="O608" s="87">
        <v>0</v>
      </c>
      <c r="P608" s="87">
        <v>0</v>
      </c>
      <c r="Q608" s="87">
        <v>0</v>
      </c>
      <c r="R608" s="88">
        <v>0</v>
      </c>
      <c r="S608" s="89">
        <f t="shared" si="263"/>
        <v>0</v>
      </c>
      <c r="U608" s="104" t="s">
        <v>56</v>
      </c>
      <c r="V608" s="121">
        <v>0</v>
      </c>
      <c r="W608" s="121">
        <v>0</v>
      </c>
      <c r="X608" s="121">
        <v>0</v>
      </c>
      <c r="Y608" s="121">
        <v>0</v>
      </c>
      <c r="Z608" s="121">
        <v>0</v>
      </c>
      <c r="AA608" s="121">
        <v>0</v>
      </c>
      <c r="AB608" s="121">
        <v>0</v>
      </c>
      <c r="AC608" s="121">
        <v>0</v>
      </c>
      <c r="AD608" s="121">
        <v>0</v>
      </c>
      <c r="AE608" s="121">
        <f t="shared" si="260"/>
        <v>0</v>
      </c>
      <c r="AF608" s="123">
        <f t="shared" si="261"/>
        <v>0</v>
      </c>
      <c r="AG608" s="147" t="str">
        <f t="shared" si="264"/>
        <v/>
      </c>
      <c r="AH608"/>
      <c r="AI608"/>
    </row>
    <row r="609" spans="1:35" ht="15">
      <c r="A609" s="27" t="s">
        <v>16</v>
      </c>
      <c r="B609" s="42">
        <v>78.062646454622239</v>
      </c>
      <c r="C609" s="42">
        <v>0</v>
      </c>
      <c r="D609" s="42">
        <v>12.218352788073046</v>
      </c>
      <c r="E609" s="42">
        <v>0</v>
      </c>
      <c r="F609" s="411"/>
      <c r="G609" s="42">
        <v>0</v>
      </c>
      <c r="H609" s="43">
        <v>0</v>
      </c>
      <c r="I609" s="38">
        <f t="shared" si="262"/>
        <v>90.280999242695287</v>
      </c>
      <c r="K609" s="75" t="s">
        <v>16</v>
      </c>
      <c r="L609" s="42">
        <v>78.062646454622239</v>
      </c>
      <c r="M609" s="42">
        <v>0</v>
      </c>
      <c r="N609" s="42">
        <v>12.218352788073046</v>
      </c>
      <c r="O609" s="42">
        <v>0</v>
      </c>
      <c r="P609" s="42">
        <v>0</v>
      </c>
      <c r="Q609" s="42">
        <v>0</v>
      </c>
      <c r="R609" s="85">
        <v>0</v>
      </c>
      <c r="S609" s="86">
        <f t="shared" si="263"/>
        <v>90.280999242695287</v>
      </c>
      <c r="U609" s="287" t="s">
        <v>16</v>
      </c>
      <c r="V609" s="117">
        <v>78.062646454622239</v>
      </c>
      <c r="W609" s="117">
        <v>12.218352788073046</v>
      </c>
      <c r="X609" s="117">
        <v>0</v>
      </c>
      <c r="Y609" s="117">
        <v>0</v>
      </c>
      <c r="Z609" s="117">
        <v>0</v>
      </c>
      <c r="AA609" s="117">
        <v>0</v>
      </c>
      <c r="AB609" s="117">
        <v>0</v>
      </c>
      <c r="AC609" s="117">
        <v>0</v>
      </c>
      <c r="AD609" s="119">
        <v>0</v>
      </c>
      <c r="AE609" s="119">
        <f t="shared" si="260"/>
        <v>0</v>
      </c>
      <c r="AF609" s="120">
        <f t="shared" si="261"/>
        <v>90.280999242695287</v>
      </c>
      <c r="AG609" s="147" t="str">
        <f t="shared" si="264"/>
        <v/>
      </c>
      <c r="AH609"/>
      <c r="AI609"/>
    </row>
    <row r="610" spans="1:35" ht="15">
      <c r="A610" s="26" t="s">
        <v>70</v>
      </c>
      <c r="B610" s="39">
        <v>1184.6575976134104</v>
      </c>
      <c r="C610" s="39">
        <v>0</v>
      </c>
      <c r="D610" s="39">
        <v>185.42241543304308</v>
      </c>
      <c r="E610" s="39">
        <v>0</v>
      </c>
      <c r="F610" s="411"/>
      <c r="G610" s="39">
        <v>0</v>
      </c>
      <c r="H610" s="40">
        <v>0</v>
      </c>
      <c r="I610" s="41">
        <f t="shared" si="262"/>
        <v>1370.0800130464536</v>
      </c>
      <c r="K610" s="74" t="s">
        <v>70</v>
      </c>
      <c r="L610" s="87">
        <v>1184.6575976134104</v>
      </c>
      <c r="M610" s="87">
        <v>0</v>
      </c>
      <c r="N610" s="87">
        <v>185.42241543304308</v>
      </c>
      <c r="O610" s="87">
        <v>0</v>
      </c>
      <c r="P610" s="87">
        <v>0</v>
      </c>
      <c r="Q610" s="87">
        <v>0</v>
      </c>
      <c r="R610" s="88">
        <v>0</v>
      </c>
      <c r="S610" s="89">
        <f t="shared" si="263"/>
        <v>1370.0800130464536</v>
      </c>
      <c r="U610" s="104" t="s">
        <v>15</v>
      </c>
      <c r="V610" s="121">
        <v>1184.6575976134104</v>
      </c>
      <c r="W610" s="121">
        <v>185.42241543304308</v>
      </c>
      <c r="X610" s="121">
        <v>0</v>
      </c>
      <c r="Y610" s="121">
        <v>0</v>
      </c>
      <c r="Z610" s="121">
        <v>0</v>
      </c>
      <c r="AA610" s="121">
        <v>0</v>
      </c>
      <c r="AB610" s="121">
        <v>0</v>
      </c>
      <c r="AC610" s="121">
        <v>0</v>
      </c>
      <c r="AD610" s="121">
        <v>0</v>
      </c>
      <c r="AE610" s="121">
        <f t="shared" si="260"/>
        <v>0</v>
      </c>
      <c r="AF610" s="123">
        <f t="shared" si="261"/>
        <v>1370.0800130464536</v>
      </c>
      <c r="AG610" s="147" t="str">
        <f t="shared" si="264"/>
        <v/>
      </c>
      <c r="AH610"/>
      <c r="AI610"/>
    </row>
    <row r="611" spans="1:35" ht="15">
      <c r="A611" s="27" t="s">
        <v>58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262"/>
        <v>0</v>
      </c>
      <c r="K611" s="75" t="s">
        <v>58</v>
      </c>
      <c r="L611" s="42">
        <v>0</v>
      </c>
      <c r="M611" s="42">
        <v>0</v>
      </c>
      <c r="N611" s="42">
        <v>0</v>
      </c>
      <c r="O611" s="42">
        <v>0</v>
      </c>
      <c r="P611" s="42">
        <v>9695.3749519782414</v>
      </c>
      <c r="Q611" s="42">
        <v>0</v>
      </c>
      <c r="R611" s="85">
        <v>0</v>
      </c>
      <c r="S611" s="86">
        <f t="shared" si="263"/>
        <v>9695.3749519782414</v>
      </c>
      <c r="U611" s="288" t="s">
        <v>58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v>0</v>
      </c>
      <c r="AE611" s="117">
        <f>+P611</f>
        <v>9695.3749519782414</v>
      </c>
      <c r="AF611" s="148">
        <f t="shared" si="261"/>
        <v>9695.3749519782414</v>
      </c>
      <c r="AG611" s="147" t="str">
        <f t="shared" si="264"/>
        <v/>
      </c>
      <c r="AH611"/>
      <c r="AI611"/>
    </row>
    <row r="612" spans="1:35" ht="15">
      <c r="A612" s="26" t="s">
        <v>12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 t="shared" si="262"/>
        <v>0</v>
      </c>
      <c r="K612" s="74" t="s">
        <v>12</v>
      </c>
      <c r="L612" s="87">
        <v>0</v>
      </c>
      <c r="M612" s="87">
        <v>0</v>
      </c>
      <c r="N612" s="87">
        <v>0</v>
      </c>
      <c r="O612" s="87">
        <v>0</v>
      </c>
      <c r="P612" s="87">
        <v>8509.8721911973407</v>
      </c>
      <c r="Q612" s="87">
        <v>0</v>
      </c>
      <c r="R612" s="88">
        <v>0</v>
      </c>
      <c r="S612" s="89">
        <f t="shared" si="263"/>
        <v>8509.8721911973407</v>
      </c>
      <c r="U612" s="104" t="s">
        <v>12</v>
      </c>
      <c r="V612" s="121">
        <v>0</v>
      </c>
      <c r="W612" s="121">
        <v>0</v>
      </c>
      <c r="X612" s="121">
        <v>0</v>
      </c>
      <c r="Y612" s="121">
        <v>0</v>
      </c>
      <c r="Z612" s="121">
        <v>0</v>
      </c>
      <c r="AA612" s="121">
        <v>0</v>
      </c>
      <c r="AB612" s="121">
        <v>0</v>
      </c>
      <c r="AC612" s="121">
        <v>0</v>
      </c>
      <c r="AD612" s="121">
        <v>0</v>
      </c>
      <c r="AE612" s="121">
        <f t="shared" ref="AE612:AE625" si="265">+P612</f>
        <v>8509.8721911973407</v>
      </c>
      <c r="AF612" s="123">
        <f t="shared" si="261"/>
        <v>8509.8721911973407</v>
      </c>
      <c r="AG612" s="147" t="str">
        <f t="shared" si="264"/>
        <v/>
      </c>
      <c r="AH612"/>
      <c r="AI612"/>
    </row>
    <row r="613" spans="1:35" ht="15">
      <c r="A613" s="27" t="s">
        <v>59</v>
      </c>
      <c r="B613" s="42">
        <v>0</v>
      </c>
      <c r="C613" s="42">
        <v>0</v>
      </c>
      <c r="D613" s="42">
        <v>0</v>
      </c>
      <c r="E613" s="42">
        <v>0</v>
      </c>
      <c r="F613" s="411"/>
      <c r="G613" s="42">
        <v>0</v>
      </c>
      <c r="H613" s="43">
        <v>0</v>
      </c>
      <c r="I613" s="38">
        <f t="shared" si="262"/>
        <v>0</v>
      </c>
      <c r="K613" s="75" t="s">
        <v>59</v>
      </c>
      <c r="L613" s="42">
        <v>0</v>
      </c>
      <c r="M613" s="42">
        <v>0</v>
      </c>
      <c r="N613" s="42">
        <v>0</v>
      </c>
      <c r="O613" s="42">
        <v>0</v>
      </c>
      <c r="P613" s="42">
        <v>0</v>
      </c>
      <c r="Q613" s="42">
        <v>0</v>
      </c>
      <c r="R613" s="85">
        <v>0</v>
      </c>
      <c r="S613" s="86">
        <f t="shared" si="263"/>
        <v>0</v>
      </c>
      <c r="U613" s="289" t="s">
        <v>59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v>0</v>
      </c>
      <c r="AC613" s="117">
        <v>0</v>
      </c>
      <c r="AD613" s="117">
        <v>0</v>
      </c>
      <c r="AE613" s="117">
        <f t="shared" si="265"/>
        <v>0</v>
      </c>
      <c r="AF613" s="148">
        <f t="shared" si="261"/>
        <v>0</v>
      </c>
      <c r="AG613" s="147" t="str">
        <f t="shared" si="264"/>
        <v/>
      </c>
      <c r="AH613"/>
      <c r="AI613"/>
    </row>
    <row r="614" spans="1:35" ht="15">
      <c r="A614" s="26" t="s">
        <v>17</v>
      </c>
      <c r="B614" s="39">
        <v>34.212427302421482</v>
      </c>
      <c r="C614" s="39">
        <v>0</v>
      </c>
      <c r="D614" s="39">
        <v>7.5929571866221925</v>
      </c>
      <c r="E614" s="39">
        <v>0</v>
      </c>
      <c r="F614" s="411"/>
      <c r="G614" s="39">
        <v>0</v>
      </c>
      <c r="H614" s="40">
        <v>0</v>
      </c>
      <c r="I614" s="41">
        <f t="shared" si="262"/>
        <v>41.805384489043675</v>
      </c>
      <c r="K614" s="74" t="s">
        <v>17</v>
      </c>
      <c r="L614" s="87">
        <v>34.212427302421482</v>
      </c>
      <c r="M614" s="87">
        <v>0</v>
      </c>
      <c r="N614" s="87">
        <v>7.5929571866221925</v>
      </c>
      <c r="O614" s="87">
        <v>0</v>
      </c>
      <c r="P614" s="87">
        <v>0</v>
      </c>
      <c r="Q614" s="87">
        <v>0</v>
      </c>
      <c r="R614" s="88">
        <v>0</v>
      </c>
      <c r="S614" s="89">
        <f t="shared" si="263"/>
        <v>41.805384489043675</v>
      </c>
      <c r="U614" s="104" t="s">
        <v>17</v>
      </c>
      <c r="V614" s="121">
        <v>34.212427302421482</v>
      </c>
      <c r="W614" s="121">
        <v>5.6452432202768765</v>
      </c>
      <c r="X614" s="121">
        <v>1.9477139663453158</v>
      </c>
      <c r="Y614" s="121">
        <v>0</v>
      </c>
      <c r="Z614" s="121">
        <v>0</v>
      </c>
      <c r="AA614" s="121">
        <v>0</v>
      </c>
      <c r="AB614" s="121">
        <v>0</v>
      </c>
      <c r="AC614" s="121">
        <v>0</v>
      </c>
      <c r="AD614" s="121">
        <v>0</v>
      </c>
      <c r="AE614" s="121">
        <f t="shared" si="265"/>
        <v>0</v>
      </c>
      <c r="AF614" s="123">
        <f t="shared" si="261"/>
        <v>41.805384489043675</v>
      </c>
      <c r="AG614" s="147" t="str">
        <f t="shared" si="264"/>
        <v/>
      </c>
      <c r="AH614"/>
      <c r="AI614"/>
    </row>
    <row r="615" spans="1:35" ht="15">
      <c r="A615" s="27" t="s">
        <v>139</v>
      </c>
      <c r="B615" s="42">
        <v>15777.2393074762</v>
      </c>
      <c r="C615" s="42">
        <v>0</v>
      </c>
      <c r="D615" s="42">
        <v>3389.3476798096935</v>
      </c>
      <c r="E615" s="42">
        <v>0</v>
      </c>
      <c r="F615" s="411"/>
      <c r="G615" s="42">
        <v>0</v>
      </c>
      <c r="H615" s="43">
        <v>0</v>
      </c>
      <c r="I615" s="38">
        <f t="shared" si="262"/>
        <v>19166.586987285893</v>
      </c>
      <c r="K615" s="75" t="s">
        <v>139</v>
      </c>
      <c r="L615" s="42">
        <v>15777.2393074762</v>
      </c>
      <c r="M615" s="42">
        <v>0</v>
      </c>
      <c r="N615" s="42">
        <v>3389.3476798096935</v>
      </c>
      <c r="O615" s="42">
        <v>0</v>
      </c>
      <c r="P615" s="42">
        <v>0</v>
      </c>
      <c r="Q615" s="42">
        <v>0</v>
      </c>
      <c r="R615" s="85">
        <v>0</v>
      </c>
      <c r="S615" s="86">
        <f t="shared" si="263"/>
        <v>19166.586987285893</v>
      </c>
      <c r="U615" s="105" t="s">
        <v>139</v>
      </c>
      <c r="V615" s="117">
        <v>15777.2393074762</v>
      </c>
      <c r="W615" s="117">
        <v>3012.7386048183412</v>
      </c>
      <c r="X615" s="117">
        <v>376.60907499135232</v>
      </c>
      <c r="Y615" s="117">
        <v>0</v>
      </c>
      <c r="Z615" s="117">
        <v>0</v>
      </c>
      <c r="AA615" s="117">
        <v>0</v>
      </c>
      <c r="AB615" s="117">
        <v>0</v>
      </c>
      <c r="AC615" s="117">
        <v>0</v>
      </c>
      <c r="AD615" s="117">
        <v>0</v>
      </c>
      <c r="AE615" s="117">
        <f t="shared" si="265"/>
        <v>0</v>
      </c>
      <c r="AF615" s="148">
        <f t="shared" si="261"/>
        <v>19166.586987285893</v>
      </c>
      <c r="AG615" s="147" t="str">
        <f t="shared" si="264"/>
        <v/>
      </c>
      <c r="AH615"/>
      <c r="AI615"/>
    </row>
    <row r="616" spans="1:35" ht="15">
      <c r="A616" s="26" t="s">
        <v>25</v>
      </c>
      <c r="B616" s="39">
        <v>1230.6505982643325</v>
      </c>
      <c r="C616" s="39">
        <v>0</v>
      </c>
      <c r="D616" s="39">
        <v>2228.9566155900256</v>
      </c>
      <c r="E616" s="39">
        <v>4549.8690170278842</v>
      </c>
      <c r="F616" s="411"/>
      <c r="G616" s="39">
        <v>2485.1147005424154</v>
      </c>
      <c r="H616" s="40">
        <v>0</v>
      </c>
      <c r="I616" s="41">
        <f t="shared" si="262"/>
        <v>10494.590931424658</v>
      </c>
      <c r="K616" s="74" t="s">
        <v>25</v>
      </c>
      <c r="L616" s="87">
        <v>1230.6505982643325</v>
      </c>
      <c r="M616" s="87">
        <v>0</v>
      </c>
      <c r="N616" s="87">
        <v>2228.9566155900256</v>
      </c>
      <c r="O616" s="87">
        <v>4549.8690170278842</v>
      </c>
      <c r="P616" s="87">
        <v>0</v>
      </c>
      <c r="Q616" s="87">
        <v>2485.1147005424154</v>
      </c>
      <c r="R616" s="88">
        <v>0</v>
      </c>
      <c r="S616" s="89">
        <f t="shared" si="263"/>
        <v>10494.590931424658</v>
      </c>
      <c r="U616" s="104" t="s">
        <v>25</v>
      </c>
      <c r="V616" s="121">
        <v>1230.6505982643325</v>
      </c>
      <c r="W616" s="121">
        <v>1241.4630478155793</v>
      </c>
      <c r="X616" s="121">
        <v>987.49356777444632</v>
      </c>
      <c r="Y616" s="121">
        <v>1340.5042185459204</v>
      </c>
      <c r="Z616" s="121">
        <v>1223.2414008896735</v>
      </c>
      <c r="AA616" s="121">
        <v>452.16868192580819</v>
      </c>
      <c r="AB616" s="121">
        <v>1298.2588661972634</v>
      </c>
      <c r="AC616" s="121">
        <v>1186.8558343451518</v>
      </c>
      <c r="AD616" s="121">
        <v>1533.9547156664823</v>
      </c>
      <c r="AE616" s="121">
        <f t="shared" si="265"/>
        <v>0</v>
      </c>
      <c r="AF616" s="123">
        <f t="shared" si="261"/>
        <v>10494.590931424658</v>
      </c>
      <c r="AG616" s="147" t="str">
        <f t="shared" si="264"/>
        <v/>
      </c>
      <c r="AH616"/>
      <c r="AI616"/>
    </row>
    <row r="617" spans="1:35" ht="15">
      <c r="A617" s="27" t="s">
        <v>24</v>
      </c>
      <c r="B617" s="42">
        <v>5569.1467100892614</v>
      </c>
      <c r="C617" s="42">
        <v>0</v>
      </c>
      <c r="D617" s="42">
        <v>1661.7136102942056</v>
      </c>
      <c r="E617" s="42">
        <v>0</v>
      </c>
      <c r="F617" s="411"/>
      <c r="G617" s="42">
        <v>0</v>
      </c>
      <c r="H617" s="43">
        <v>0</v>
      </c>
      <c r="I617" s="38">
        <f t="shared" si="262"/>
        <v>7230.8603203834673</v>
      </c>
      <c r="K617" s="75" t="s">
        <v>24</v>
      </c>
      <c r="L617" s="42">
        <v>5569.1467100892614</v>
      </c>
      <c r="M617" s="42">
        <v>0</v>
      </c>
      <c r="N617" s="42">
        <v>1661.7136102942056</v>
      </c>
      <c r="O617" s="42">
        <v>0</v>
      </c>
      <c r="P617" s="42">
        <v>0</v>
      </c>
      <c r="Q617" s="42">
        <v>0</v>
      </c>
      <c r="R617" s="85">
        <v>0</v>
      </c>
      <c r="S617" s="86">
        <f t="shared" si="263"/>
        <v>7230.8603203834673</v>
      </c>
      <c r="U617" s="289" t="s">
        <v>24</v>
      </c>
      <c r="V617" s="117">
        <v>5569.1467100892614</v>
      </c>
      <c r="W617" s="117">
        <v>1661.7136102942056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v>0</v>
      </c>
      <c r="AD617" s="117">
        <v>0</v>
      </c>
      <c r="AE617" s="117">
        <f t="shared" si="265"/>
        <v>0</v>
      </c>
      <c r="AF617" s="148">
        <f t="shared" si="261"/>
        <v>7230.8603203834673</v>
      </c>
      <c r="AG617" s="147" t="str">
        <f t="shared" si="264"/>
        <v/>
      </c>
      <c r="AH617"/>
      <c r="AI617"/>
    </row>
    <row r="618" spans="1:35" ht="15">
      <c r="A618" s="26" t="s">
        <v>60</v>
      </c>
      <c r="B618" s="39">
        <v>731.77279218778926</v>
      </c>
      <c r="C618" s="39">
        <v>0</v>
      </c>
      <c r="D618" s="39">
        <v>19.350074569116011</v>
      </c>
      <c r="E618" s="39">
        <v>0</v>
      </c>
      <c r="F618" s="411"/>
      <c r="G618" s="39">
        <v>0</v>
      </c>
      <c r="H618" s="40">
        <v>0</v>
      </c>
      <c r="I618" s="41">
        <f t="shared" si="262"/>
        <v>751.1228667569053</v>
      </c>
      <c r="K618" s="74" t="s">
        <v>60</v>
      </c>
      <c r="L618" s="87">
        <v>731.77279218778926</v>
      </c>
      <c r="M618" s="87">
        <v>0</v>
      </c>
      <c r="N618" s="87">
        <v>19.350074569116011</v>
      </c>
      <c r="O618" s="87">
        <v>0</v>
      </c>
      <c r="P618" s="87">
        <v>0</v>
      </c>
      <c r="Q618" s="87">
        <v>0</v>
      </c>
      <c r="R618" s="88">
        <v>0</v>
      </c>
      <c r="S618" s="89">
        <f t="shared" si="263"/>
        <v>751.1228667569053</v>
      </c>
      <c r="U618" s="104" t="s">
        <v>60</v>
      </c>
      <c r="V618" s="121">
        <v>731.77279218778926</v>
      </c>
      <c r="W618" s="121">
        <v>18.35559210652389</v>
      </c>
      <c r="X618" s="121">
        <v>0.99448246259211959</v>
      </c>
      <c r="Y618" s="121">
        <v>0</v>
      </c>
      <c r="Z618" s="121">
        <v>0</v>
      </c>
      <c r="AA618" s="121">
        <v>0</v>
      </c>
      <c r="AB618" s="121">
        <v>0</v>
      </c>
      <c r="AC618" s="121">
        <v>0</v>
      </c>
      <c r="AD618" s="121">
        <v>0</v>
      </c>
      <c r="AE618" s="121">
        <f t="shared" si="265"/>
        <v>0</v>
      </c>
      <c r="AF618" s="123">
        <f t="shared" si="261"/>
        <v>751.1228667569053</v>
      </c>
      <c r="AG618" s="147" t="str">
        <f t="shared" si="264"/>
        <v/>
      </c>
      <c r="AH618"/>
      <c r="AI618"/>
    </row>
    <row r="619" spans="1:35" ht="15">
      <c r="A619" s="27" t="s">
        <v>22</v>
      </c>
      <c r="B619" s="42">
        <v>169.23730139517025</v>
      </c>
      <c r="C619" s="42">
        <v>0</v>
      </c>
      <c r="D619" s="42">
        <v>9.9616649361672174</v>
      </c>
      <c r="E619" s="42">
        <v>0</v>
      </c>
      <c r="F619" s="411"/>
      <c r="G619" s="42">
        <v>0</v>
      </c>
      <c r="H619" s="43">
        <v>0</v>
      </c>
      <c r="I619" s="38">
        <f t="shared" si="262"/>
        <v>179.19896633133746</v>
      </c>
      <c r="K619" s="75" t="s">
        <v>22</v>
      </c>
      <c r="L619" s="42">
        <v>169.23730139517025</v>
      </c>
      <c r="M619" s="42">
        <v>0</v>
      </c>
      <c r="N619" s="42">
        <v>9.9616649361672174</v>
      </c>
      <c r="O619" s="42">
        <v>0</v>
      </c>
      <c r="P619" s="42">
        <v>499.4545362134038</v>
      </c>
      <c r="Q619" s="42">
        <v>0</v>
      </c>
      <c r="R619" s="85">
        <v>0</v>
      </c>
      <c r="S619" s="86">
        <f t="shared" si="263"/>
        <v>678.65350254474129</v>
      </c>
      <c r="U619" s="289" t="s">
        <v>22</v>
      </c>
      <c r="V619" s="117">
        <v>169.23730139517025</v>
      </c>
      <c r="W619" s="117">
        <v>9.8293913001795641</v>
      </c>
      <c r="X619" s="117">
        <v>0.1322736359876541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f t="shared" si="265"/>
        <v>499.4545362134038</v>
      </c>
      <c r="AF619" s="148">
        <f t="shared" si="261"/>
        <v>678.65350254474129</v>
      </c>
      <c r="AG619" s="147" t="str">
        <f t="shared" si="264"/>
        <v/>
      </c>
      <c r="AH619"/>
      <c r="AI619"/>
    </row>
    <row r="620" spans="1:35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262"/>
        <v>0</v>
      </c>
      <c r="K620" s="74" t="s">
        <v>21</v>
      </c>
      <c r="L620" s="87">
        <v>0</v>
      </c>
      <c r="M620" s="87">
        <v>0</v>
      </c>
      <c r="N620" s="87">
        <v>0</v>
      </c>
      <c r="O620" s="87">
        <v>0</v>
      </c>
      <c r="P620" s="87">
        <v>0</v>
      </c>
      <c r="Q620" s="87">
        <v>0</v>
      </c>
      <c r="R620" s="88">
        <v>0</v>
      </c>
      <c r="S620" s="89">
        <f t="shared" si="263"/>
        <v>0</v>
      </c>
      <c r="U620" s="104" t="s">
        <v>21</v>
      </c>
      <c r="V620" s="121">
        <v>0</v>
      </c>
      <c r="W620" s="121">
        <v>0</v>
      </c>
      <c r="X620" s="121">
        <v>0</v>
      </c>
      <c r="Y620" s="121">
        <v>0</v>
      </c>
      <c r="Z620" s="121">
        <v>0</v>
      </c>
      <c r="AA620" s="121">
        <v>0</v>
      </c>
      <c r="AB620" s="121">
        <v>0</v>
      </c>
      <c r="AC620" s="121">
        <v>0</v>
      </c>
      <c r="AD620" s="121">
        <v>0</v>
      </c>
      <c r="AE620" s="121">
        <f t="shared" si="265"/>
        <v>0</v>
      </c>
      <c r="AF620" s="123">
        <f t="shared" si="261"/>
        <v>0</v>
      </c>
      <c r="AG620" s="147" t="str">
        <f t="shared" si="264"/>
        <v/>
      </c>
      <c r="AH620"/>
      <c r="AI620"/>
    </row>
    <row r="621" spans="1:35" ht="15">
      <c r="A621" s="28" t="s">
        <v>64</v>
      </c>
      <c r="B621" s="42">
        <v>71.464160116462864</v>
      </c>
      <c r="C621" s="42">
        <v>0</v>
      </c>
      <c r="D621" s="42">
        <v>64.448709786353334</v>
      </c>
      <c r="E621" s="42">
        <v>0</v>
      </c>
      <c r="F621" s="411"/>
      <c r="G621" s="42">
        <v>0</v>
      </c>
      <c r="H621" s="43">
        <v>0</v>
      </c>
      <c r="I621" s="38">
        <f t="shared" si="262"/>
        <v>135.9128699028162</v>
      </c>
      <c r="K621" s="76" t="s">
        <v>64</v>
      </c>
      <c r="L621" s="42">
        <v>71.464160116462864</v>
      </c>
      <c r="M621" s="42">
        <v>0</v>
      </c>
      <c r="N621" s="42">
        <v>64.448709786353334</v>
      </c>
      <c r="O621" s="42">
        <v>0</v>
      </c>
      <c r="P621" s="42">
        <v>0</v>
      </c>
      <c r="Q621" s="42">
        <v>0</v>
      </c>
      <c r="R621" s="85">
        <v>0</v>
      </c>
      <c r="S621" s="86">
        <f t="shared" si="263"/>
        <v>135.9128699028162</v>
      </c>
      <c r="U621" s="290" t="s">
        <v>64</v>
      </c>
      <c r="V621" s="117">
        <v>71.464160116462864</v>
      </c>
      <c r="W621" s="117">
        <v>64.448709786353334</v>
      </c>
      <c r="X621" s="117">
        <v>0</v>
      </c>
      <c r="Y621" s="117">
        <v>0</v>
      </c>
      <c r="Z621" s="117">
        <v>0</v>
      </c>
      <c r="AA621" s="117">
        <v>0</v>
      </c>
      <c r="AB621" s="117">
        <v>0</v>
      </c>
      <c r="AC621" s="117">
        <v>0</v>
      </c>
      <c r="AD621" s="119">
        <v>0</v>
      </c>
      <c r="AE621" s="119">
        <f t="shared" si="265"/>
        <v>0</v>
      </c>
      <c r="AF621" s="120">
        <f t="shared" si="261"/>
        <v>135.9128699028162</v>
      </c>
      <c r="AG621" s="147" t="str">
        <f t="shared" si="264"/>
        <v/>
      </c>
      <c r="AH621"/>
      <c r="AI621"/>
    </row>
    <row r="622" spans="1:35" ht="15">
      <c r="A622" s="56" t="s">
        <v>23</v>
      </c>
      <c r="B622" s="60">
        <v>71.464160116462864</v>
      </c>
      <c r="C622" s="60">
        <v>0</v>
      </c>
      <c r="D622" s="60">
        <v>64.448709786353334</v>
      </c>
      <c r="E622" s="60">
        <v>0</v>
      </c>
      <c r="F622" s="411"/>
      <c r="G622" s="60">
        <v>0</v>
      </c>
      <c r="H622" s="61">
        <v>0</v>
      </c>
      <c r="I622" s="62">
        <f t="shared" si="262"/>
        <v>135.9128699028162</v>
      </c>
      <c r="K622" s="77" t="s">
        <v>23</v>
      </c>
      <c r="L622" s="90">
        <v>71.464160116462864</v>
      </c>
      <c r="M622" s="90">
        <v>0</v>
      </c>
      <c r="N622" s="90">
        <v>64.448709786353334</v>
      </c>
      <c r="O622" s="90">
        <v>0</v>
      </c>
      <c r="P622" s="90">
        <v>0</v>
      </c>
      <c r="Q622" s="90">
        <v>0</v>
      </c>
      <c r="R622" s="91">
        <v>0</v>
      </c>
      <c r="S622" s="92">
        <f t="shared" si="263"/>
        <v>135.9128699028162</v>
      </c>
      <c r="U622" s="291" t="s">
        <v>134</v>
      </c>
      <c r="V622" s="121">
        <v>71.464160116462864</v>
      </c>
      <c r="W622" s="121">
        <v>64.448709786353334</v>
      </c>
      <c r="X622" s="121">
        <v>0</v>
      </c>
      <c r="Y622" s="121">
        <v>0</v>
      </c>
      <c r="Z622" s="121">
        <v>0</v>
      </c>
      <c r="AA622" s="121">
        <v>0</v>
      </c>
      <c r="AB622" s="121">
        <v>0</v>
      </c>
      <c r="AC622" s="121">
        <v>0</v>
      </c>
      <c r="AD622" s="121">
        <v>0</v>
      </c>
      <c r="AE622" s="121">
        <f t="shared" si="265"/>
        <v>0</v>
      </c>
      <c r="AF622" s="123">
        <f t="shared" si="261"/>
        <v>135.9128699028162</v>
      </c>
      <c r="AG622" s="149" t="str">
        <f t="shared" si="264"/>
        <v/>
      </c>
      <c r="AH622"/>
      <c r="AI622"/>
    </row>
    <row r="623" spans="1:35" ht="15">
      <c r="A623" s="57" t="s">
        <v>19</v>
      </c>
      <c r="B623" s="63">
        <v>0</v>
      </c>
      <c r="C623" s="63">
        <v>0</v>
      </c>
      <c r="D623" s="63">
        <v>0</v>
      </c>
      <c r="E623" s="63">
        <v>0</v>
      </c>
      <c r="F623" s="411"/>
      <c r="G623" s="63">
        <v>0</v>
      </c>
      <c r="H623" s="64">
        <v>0</v>
      </c>
      <c r="I623" s="65">
        <f t="shared" si="262"/>
        <v>0</v>
      </c>
      <c r="K623" s="78" t="s">
        <v>19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93">
        <v>0</v>
      </c>
      <c r="S623" s="94">
        <f t="shared" si="263"/>
        <v>0</v>
      </c>
      <c r="U623" s="292" t="s">
        <v>19</v>
      </c>
      <c r="V623" s="117">
        <v>0</v>
      </c>
      <c r="W623" s="117">
        <v>0</v>
      </c>
      <c r="X623" s="117">
        <v>0</v>
      </c>
      <c r="Y623" s="117">
        <v>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f t="shared" si="265"/>
        <v>0</v>
      </c>
      <c r="AF623" s="148">
        <f t="shared" si="261"/>
        <v>0</v>
      </c>
      <c r="AG623" s="149" t="str">
        <f t="shared" si="264"/>
        <v/>
      </c>
      <c r="AH623"/>
      <c r="AI623"/>
    </row>
    <row r="624" spans="1:35" ht="15">
      <c r="A624" s="56" t="s">
        <v>20</v>
      </c>
      <c r="B624" s="60">
        <v>0</v>
      </c>
      <c r="C624" s="60">
        <v>0</v>
      </c>
      <c r="D624" s="60">
        <v>0</v>
      </c>
      <c r="E624" s="60">
        <v>0</v>
      </c>
      <c r="F624" s="411"/>
      <c r="G624" s="60">
        <v>0</v>
      </c>
      <c r="H624" s="61">
        <v>0</v>
      </c>
      <c r="I624" s="62">
        <f t="shared" si="262"/>
        <v>0</v>
      </c>
      <c r="K624" s="77" t="s">
        <v>20</v>
      </c>
      <c r="L624" s="90">
        <v>0</v>
      </c>
      <c r="M624" s="90">
        <v>0</v>
      </c>
      <c r="N624" s="90">
        <v>0</v>
      </c>
      <c r="O624" s="90">
        <v>0</v>
      </c>
      <c r="P624" s="90">
        <v>0</v>
      </c>
      <c r="Q624" s="90">
        <v>0</v>
      </c>
      <c r="R624" s="91">
        <v>0</v>
      </c>
      <c r="S624" s="92">
        <f t="shared" si="263"/>
        <v>0</v>
      </c>
      <c r="U624" s="291" t="s">
        <v>135</v>
      </c>
      <c r="V624" s="121">
        <v>0</v>
      </c>
      <c r="W624" s="121">
        <v>0</v>
      </c>
      <c r="X624" s="121">
        <v>0</v>
      </c>
      <c r="Y624" s="121">
        <v>0</v>
      </c>
      <c r="Z624" s="121">
        <v>0</v>
      </c>
      <c r="AA624" s="121">
        <v>0</v>
      </c>
      <c r="AB624" s="121">
        <v>0</v>
      </c>
      <c r="AC624" s="121">
        <v>0</v>
      </c>
      <c r="AD624" s="121">
        <v>0</v>
      </c>
      <c r="AE624" s="121">
        <f t="shared" si="265"/>
        <v>0</v>
      </c>
      <c r="AF624" s="123">
        <f t="shared" si="261"/>
        <v>0</v>
      </c>
      <c r="AG624" s="149" t="str">
        <f t="shared" si="264"/>
        <v/>
      </c>
      <c r="AH624"/>
      <c r="AI624"/>
    </row>
    <row r="625" spans="1:38" ht="15.75" thickBot="1">
      <c r="A625" s="58" t="s">
        <v>11</v>
      </c>
      <c r="B625" s="52">
        <v>0</v>
      </c>
      <c r="C625" s="52">
        <v>0</v>
      </c>
      <c r="D625" s="52">
        <v>0</v>
      </c>
      <c r="E625" s="52">
        <v>0</v>
      </c>
      <c r="F625" s="412"/>
      <c r="G625" s="52">
        <v>0</v>
      </c>
      <c r="H625" s="66">
        <v>0</v>
      </c>
      <c r="I625" s="67">
        <f t="shared" si="262"/>
        <v>0</v>
      </c>
      <c r="K625" s="79" t="s">
        <v>11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95">
        <v>0</v>
      </c>
      <c r="S625" s="96">
        <f t="shared" si="263"/>
        <v>0</v>
      </c>
      <c r="U625" s="293" t="s">
        <v>11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v>0</v>
      </c>
      <c r="AD625" s="117">
        <v>0</v>
      </c>
      <c r="AE625" s="150">
        <f t="shared" si="265"/>
        <v>0</v>
      </c>
      <c r="AF625" s="148">
        <f t="shared" si="261"/>
        <v>0</v>
      </c>
      <c r="AG625" s="149" t="str">
        <f t="shared" si="264"/>
        <v/>
      </c>
      <c r="AH625"/>
      <c r="AI625"/>
    </row>
    <row r="626" spans="1:38" ht="15">
      <c r="A626" s="33" t="s">
        <v>26</v>
      </c>
      <c r="B626" s="68">
        <f>SUM(B605:B621)</f>
        <v>24883.705739571706</v>
      </c>
      <c r="C626" s="68">
        <f t="shared" ref="C626:I626" si="266">SUM(C605:C621)</f>
        <v>0</v>
      </c>
      <c r="D626" s="68">
        <f t="shared" si="266"/>
        <v>7579.0120803932996</v>
      </c>
      <c r="E626" s="68">
        <f t="shared" si="266"/>
        <v>4549.8690170278842</v>
      </c>
      <c r="F626" s="68">
        <f t="shared" si="266"/>
        <v>0</v>
      </c>
      <c r="G626" s="68">
        <f t="shared" si="266"/>
        <v>2485.1147005424154</v>
      </c>
      <c r="H626" s="69">
        <f t="shared" si="266"/>
        <v>0</v>
      </c>
      <c r="I626" s="38">
        <f t="shared" si="266"/>
        <v>39497.701537535308</v>
      </c>
      <c r="K626" s="80" t="s">
        <v>26</v>
      </c>
      <c r="L626" s="68">
        <f>SUM(L605:L621)</f>
        <v>24883.705739571706</v>
      </c>
      <c r="M626" s="68">
        <f t="shared" ref="M626:S626" si="267">SUM(M605:M621)</f>
        <v>0</v>
      </c>
      <c r="N626" s="68">
        <f t="shared" si="267"/>
        <v>7579.0120803932996</v>
      </c>
      <c r="O626" s="68">
        <f t="shared" si="267"/>
        <v>4549.8690170278842</v>
      </c>
      <c r="P626" s="68">
        <f t="shared" si="267"/>
        <v>18704.701679388989</v>
      </c>
      <c r="Q626" s="68">
        <f t="shared" si="267"/>
        <v>2485.1147005424154</v>
      </c>
      <c r="R626" s="69">
        <f t="shared" si="267"/>
        <v>0</v>
      </c>
      <c r="S626" s="97">
        <f t="shared" si="267"/>
        <v>58202.403216924293</v>
      </c>
      <c r="U626" s="109" t="s">
        <v>63</v>
      </c>
      <c r="V626" s="130">
        <f>SUM(V605:V621)</f>
        <v>24883.705739571706</v>
      </c>
      <c r="W626" s="130">
        <f t="shared" ref="W626:AE626" si="268">SUM(W605:W621)</f>
        <v>6211.8349675625759</v>
      </c>
      <c r="X626" s="130">
        <f t="shared" si="268"/>
        <v>1367.1771128307237</v>
      </c>
      <c r="Y626" s="130">
        <f t="shared" si="268"/>
        <v>1340.5042185459204</v>
      </c>
      <c r="Z626" s="130">
        <f t="shared" si="268"/>
        <v>1223.2414008896735</v>
      </c>
      <c r="AA626" s="130">
        <f t="shared" si="268"/>
        <v>452.16868192580819</v>
      </c>
      <c r="AB626" s="130">
        <f t="shared" si="268"/>
        <v>1298.2588661972634</v>
      </c>
      <c r="AC626" s="130">
        <f t="shared" si="268"/>
        <v>1186.8558343451518</v>
      </c>
      <c r="AD626" s="131">
        <f t="shared" si="268"/>
        <v>1533.9547156664823</v>
      </c>
      <c r="AE626" s="151">
        <f t="shared" si="268"/>
        <v>18704.701679388989</v>
      </c>
      <c r="AF626" s="132">
        <f>SUM(AF605:AF621)</f>
        <v>58202.403216924293</v>
      </c>
      <c r="AG626" s="152" t="str">
        <f t="shared" si="264"/>
        <v/>
      </c>
      <c r="AH626"/>
      <c r="AI626"/>
    </row>
    <row r="627" spans="1:38" ht="15" thickBot="1">
      <c r="A627" s="59" t="s">
        <v>88</v>
      </c>
      <c r="B627" s="47">
        <f>IF($I626=0,"-",B626/$I626)</f>
        <v>0.63000389316133532</v>
      </c>
      <c r="C627" s="47">
        <f t="shared" ref="C627:H627" si="269">IF($I626=0,"-",C626/$I626)</f>
        <v>0</v>
      </c>
      <c r="D627" s="47">
        <f t="shared" si="269"/>
        <v>0.19188488912932924</v>
      </c>
      <c r="E627" s="47">
        <f t="shared" si="269"/>
        <v>0.11519326036488654</v>
      </c>
      <c r="F627" s="47">
        <f t="shared" si="269"/>
        <v>0</v>
      </c>
      <c r="G627" s="47">
        <f t="shared" si="269"/>
        <v>6.2917957344448786E-2</v>
      </c>
      <c r="H627" s="70">
        <f t="shared" si="269"/>
        <v>0</v>
      </c>
      <c r="I627" s="48">
        <f>SUM(B627:H627)</f>
        <v>0.99999999999999989</v>
      </c>
      <c r="K627" s="81" t="s">
        <v>88</v>
      </c>
      <c r="L627" s="98">
        <f>IF($S626=0,"-",L626/$S626)</f>
        <v>0.42753742739502443</v>
      </c>
      <c r="M627" s="98">
        <f t="shared" ref="M627:R627" si="270">IF($S626=0,"-",M626/$S626)</f>
        <v>0</v>
      </c>
      <c r="N627" s="98">
        <f t="shared" si="270"/>
        <v>0.13021819824425135</v>
      </c>
      <c r="O627" s="98">
        <f t="shared" si="270"/>
        <v>7.817321563287026E-2</v>
      </c>
      <c r="P627" s="98">
        <f t="shared" si="270"/>
        <v>0.32137335652061139</v>
      </c>
      <c r="Q627" s="98">
        <f t="shared" si="270"/>
        <v>4.2697802207242626E-2</v>
      </c>
      <c r="R627" s="99">
        <f t="shared" si="270"/>
        <v>0</v>
      </c>
      <c r="S627" s="100">
        <f>SUM(L627:R627)</f>
        <v>1</v>
      </c>
      <c r="U627" s="110" t="s">
        <v>88</v>
      </c>
      <c r="V627" s="133">
        <f>V626/$AF626</f>
        <v>0.42753742739502443</v>
      </c>
      <c r="W627" s="133">
        <f t="shared" ref="W627:AF627" si="271">W626/$AF626</f>
        <v>0.1067281525199337</v>
      </c>
      <c r="X627" s="133">
        <f t="shared" si="271"/>
        <v>2.3490045724317638E-2</v>
      </c>
      <c r="Y627" s="133">
        <f t="shared" si="271"/>
        <v>2.303176749505979E-2</v>
      </c>
      <c r="Z627" s="133">
        <f t="shared" si="271"/>
        <v>2.1017025642920104E-2</v>
      </c>
      <c r="AA627" s="133">
        <f t="shared" si="271"/>
        <v>7.7689005424835282E-3</v>
      </c>
      <c r="AB627" s="133">
        <f t="shared" si="271"/>
        <v>2.2305932305897485E-2</v>
      </c>
      <c r="AC627" s="133">
        <f t="shared" si="271"/>
        <v>2.0391869901345137E-2</v>
      </c>
      <c r="AD627" s="133">
        <f t="shared" si="271"/>
        <v>2.6355521952406834E-2</v>
      </c>
      <c r="AE627" s="133">
        <f t="shared" si="271"/>
        <v>0.32137335652061139</v>
      </c>
      <c r="AF627" s="134">
        <f t="shared" si="271"/>
        <v>1</v>
      </c>
      <c r="AG627" s="153"/>
      <c r="AH627" s="23"/>
      <c r="AI627" s="23"/>
    </row>
    <row r="628" spans="1:38" s="9" customFormat="1" ht="15.75" thickBot="1">
      <c r="A628" s="31"/>
      <c r="B628" s="31"/>
      <c r="C628" s="31"/>
      <c r="D628" s="31"/>
      <c r="E628" s="31"/>
      <c r="F628" s="31"/>
      <c r="G628" s="31"/>
      <c r="H628" s="31"/>
      <c r="I628" s="31"/>
      <c r="J628" s="1"/>
      <c r="K628" s="31"/>
      <c r="L628" s="31"/>
      <c r="M628" s="31"/>
      <c r="N628" s="31"/>
      <c r="O628" s="31"/>
      <c r="P628" s="31"/>
      <c r="Q628" s="31"/>
      <c r="R628" s="31"/>
      <c r="S628" s="31"/>
      <c r="T628" s="1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10"/>
      <c r="AK628" s="8"/>
      <c r="AL628" s="8"/>
    </row>
    <row r="629" spans="1:38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  <c r="K629" s="395" t="s">
        <v>51</v>
      </c>
      <c r="L629" s="83" t="s">
        <v>0</v>
      </c>
      <c r="M629" s="83" t="s">
        <v>1</v>
      </c>
      <c r="N629" s="83" t="s">
        <v>2</v>
      </c>
      <c r="O629" s="83" t="s">
        <v>3</v>
      </c>
      <c r="P629" s="83" t="s">
        <v>27</v>
      </c>
      <c r="Q629" s="83" t="s">
        <v>4</v>
      </c>
      <c r="R629" s="83" t="s">
        <v>5</v>
      </c>
      <c r="S629" s="84" t="s">
        <v>6</v>
      </c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</row>
    <row r="630" spans="1:38" ht="15">
      <c r="A630" s="458" t="s">
        <v>51</v>
      </c>
      <c r="B630" s="392" t="s">
        <v>69</v>
      </c>
      <c r="C630" s="393"/>
      <c r="D630" s="393"/>
      <c r="E630" s="393"/>
      <c r="F630" s="393"/>
      <c r="G630" s="393"/>
      <c r="H630" s="393"/>
      <c r="I630" s="394"/>
      <c r="K630" s="396" t="s">
        <v>51</v>
      </c>
      <c r="L630" s="389" t="s">
        <v>69</v>
      </c>
      <c r="M630" s="390"/>
      <c r="N630" s="390"/>
      <c r="O630" s="390"/>
      <c r="P630" s="390"/>
      <c r="Q630" s="390"/>
      <c r="R630" s="390"/>
      <c r="S630" s="391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  <c r="AG630" s="11"/>
      <c r="AH630" s="11"/>
      <c r="AI630" s="11"/>
      <c r="AJ630" s="11"/>
      <c r="AK630" s="11"/>
      <c r="AL630" s="11"/>
    </row>
    <row r="631" spans="1:38" ht="15">
      <c r="A631" s="25" t="s">
        <v>7</v>
      </c>
      <c r="B631" s="36">
        <v>2.493743499901627E-2</v>
      </c>
      <c r="C631" s="36">
        <v>0</v>
      </c>
      <c r="D631" s="36">
        <v>3.7445234168245835E-2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6.2382669167262109E-2</v>
      </c>
      <c r="K631" s="82" t="s">
        <v>7</v>
      </c>
      <c r="L631" s="36">
        <v>2.493743499901627E-2</v>
      </c>
      <c r="M631" s="36">
        <v>0</v>
      </c>
      <c r="N631" s="36">
        <v>3.7445234168245835E-2</v>
      </c>
      <c r="O631" s="36">
        <v>0</v>
      </c>
      <c r="P631" s="36">
        <v>0</v>
      </c>
      <c r="Q631" s="36">
        <v>0</v>
      </c>
      <c r="R631" s="101">
        <v>0</v>
      </c>
      <c r="S631" s="102">
        <f>SUM(L631:R631)</f>
        <v>6.2382669167262109E-2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  <c r="AG631" s="11"/>
      <c r="AH631" s="11"/>
      <c r="AI631" s="11"/>
      <c r="AJ631" s="11"/>
      <c r="AK631" s="11"/>
      <c r="AL631" s="11"/>
    </row>
    <row r="632" spans="1:38" ht="15">
      <c r="A632" s="26" t="s">
        <v>8</v>
      </c>
      <c r="B632" s="39">
        <v>1.0472096136489142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1" si="272">SUM(B632:H632)</f>
        <v>1.0472096136489142</v>
      </c>
      <c r="K632" s="74" t="s">
        <v>8</v>
      </c>
      <c r="L632" s="87">
        <v>1.0472096136489142</v>
      </c>
      <c r="M632" s="87">
        <v>0</v>
      </c>
      <c r="N632" s="87">
        <v>0</v>
      </c>
      <c r="O632" s="87">
        <v>0</v>
      </c>
      <c r="P632" s="87">
        <v>0</v>
      </c>
      <c r="Q632" s="87">
        <v>0</v>
      </c>
      <c r="R632" s="88">
        <v>0</v>
      </c>
      <c r="S632" s="89">
        <f t="shared" ref="S632:S651" si="273">SUM(L632:R632)</f>
        <v>1.0472096136489142</v>
      </c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</row>
    <row r="633" spans="1:38" ht="15" customHeight="1">
      <c r="A633" s="27" t="s">
        <v>10</v>
      </c>
      <c r="B633" s="42">
        <v>0.49460332083626335</v>
      </c>
      <c r="C633" s="42">
        <v>0</v>
      </c>
      <c r="D633" s="42">
        <v>1.5844347523685561E-3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272"/>
        <v>0.49618775558863193</v>
      </c>
      <c r="K633" s="75" t="s">
        <v>10</v>
      </c>
      <c r="L633" s="42">
        <v>0.49460332083626335</v>
      </c>
      <c r="M633" s="42">
        <v>0</v>
      </c>
      <c r="N633" s="42">
        <v>1.5844347523685561E-3</v>
      </c>
      <c r="O633" s="42">
        <v>0</v>
      </c>
      <c r="P633" s="42">
        <v>0</v>
      </c>
      <c r="Q633" s="42">
        <v>0</v>
      </c>
      <c r="R633" s="85">
        <v>0</v>
      </c>
      <c r="S633" s="86">
        <f t="shared" si="273"/>
        <v>0.49618775558863193</v>
      </c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</row>
    <row r="634" spans="1:38" ht="15" customHeight="1">
      <c r="A634" s="26" t="s">
        <v>56</v>
      </c>
      <c r="B634" s="39">
        <v>0</v>
      </c>
      <c r="C634" s="39">
        <v>0</v>
      </c>
      <c r="D634" s="39">
        <v>0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272"/>
        <v>0</v>
      </c>
      <c r="K634" s="74" t="s">
        <v>56</v>
      </c>
      <c r="L634" s="87">
        <v>0</v>
      </c>
      <c r="M634" s="87">
        <v>0</v>
      </c>
      <c r="N634" s="87">
        <v>0</v>
      </c>
      <c r="O634" s="87">
        <v>0</v>
      </c>
      <c r="P634" s="87">
        <v>0</v>
      </c>
      <c r="Q634" s="87">
        <v>0</v>
      </c>
      <c r="R634" s="88">
        <v>0</v>
      </c>
      <c r="S634" s="89">
        <f t="shared" si="273"/>
        <v>0</v>
      </c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</row>
    <row r="635" spans="1:38" ht="15">
      <c r="A635" s="27" t="s">
        <v>16</v>
      </c>
      <c r="B635" s="42">
        <v>19.932641216607347</v>
      </c>
      <c r="C635" s="42">
        <v>8.6150124671766387E-2</v>
      </c>
      <c r="D635" s="42">
        <v>1.6061668438753032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272"/>
        <v>21.624958185154419</v>
      </c>
      <c r="K635" s="75" t="s">
        <v>16</v>
      </c>
      <c r="L635" s="42">
        <v>19.932641216607347</v>
      </c>
      <c r="M635" s="42">
        <v>8.6150124671766387E-2</v>
      </c>
      <c r="N635" s="42">
        <v>1.6061668438753032</v>
      </c>
      <c r="O635" s="42">
        <v>0</v>
      </c>
      <c r="P635" s="42">
        <v>0</v>
      </c>
      <c r="Q635" s="42">
        <v>0</v>
      </c>
      <c r="R635" s="85">
        <v>0</v>
      </c>
      <c r="S635" s="86">
        <f t="shared" si="273"/>
        <v>21.624958185154419</v>
      </c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</row>
    <row r="636" spans="1:38" ht="15">
      <c r="A636" s="26" t="s">
        <v>70</v>
      </c>
      <c r="B636" s="39">
        <v>1.3569071771914185</v>
      </c>
      <c r="C636" s="39">
        <v>3.0622418452549791E-2</v>
      </c>
      <c r="D636" s="39">
        <v>0</v>
      </c>
      <c r="E636" s="39">
        <v>0</v>
      </c>
      <c r="F636" s="39">
        <v>0</v>
      </c>
      <c r="G636" s="39">
        <v>0</v>
      </c>
      <c r="H636" s="40">
        <v>0</v>
      </c>
      <c r="I636" s="41">
        <f t="shared" si="272"/>
        <v>1.3875295956439684</v>
      </c>
      <c r="K636" s="74" t="s">
        <v>70</v>
      </c>
      <c r="L636" s="87">
        <v>1.3569071771914185</v>
      </c>
      <c r="M636" s="87">
        <v>3.0622418452549791E-2</v>
      </c>
      <c r="N636" s="87">
        <v>0</v>
      </c>
      <c r="O636" s="87">
        <v>0</v>
      </c>
      <c r="P636" s="87">
        <v>0</v>
      </c>
      <c r="Q636" s="87">
        <v>0</v>
      </c>
      <c r="R636" s="88">
        <v>0</v>
      </c>
      <c r="S636" s="89">
        <f t="shared" si="273"/>
        <v>1.3875295956439684</v>
      </c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</row>
    <row r="637" spans="1:38" ht="15">
      <c r="A637" s="27" t="s">
        <v>58</v>
      </c>
      <c r="B637" s="42">
        <v>0</v>
      </c>
      <c r="C637" s="42">
        <v>1.4815239528347707E-2</v>
      </c>
      <c r="D637" s="42">
        <v>0</v>
      </c>
      <c r="E637" s="42">
        <v>0.71906743927136496</v>
      </c>
      <c r="F637" s="42">
        <v>28.39797193260091</v>
      </c>
      <c r="G637" s="42">
        <v>0</v>
      </c>
      <c r="H637" s="43">
        <v>0</v>
      </c>
      <c r="I637" s="38">
        <f t="shared" si="272"/>
        <v>29.131854611400623</v>
      </c>
      <c r="K637" s="75" t="s">
        <v>58</v>
      </c>
      <c r="L637" s="42">
        <v>0</v>
      </c>
      <c r="M637" s="42">
        <v>1.4815239528347707E-2</v>
      </c>
      <c r="N637" s="42">
        <v>0</v>
      </c>
      <c r="O637" s="42">
        <v>0.71906743927136496</v>
      </c>
      <c r="P637" s="42">
        <v>28.39797193260091</v>
      </c>
      <c r="Q637" s="42">
        <v>0</v>
      </c>
      <c r="R637" s="85">
        <v>0</v>
      </c>
      <c r="S637" s="86">
        <f t="shared" si="273"/>
        <v>29.131854611400623</v>
      </c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</row>
    <row r="638" spans="1:38" ht="15">
      <c r="A638" s="26" t="s">
        <v>12</v>
      </c>
      <c r="B638" s="39">
        <v>0</v>
      </c>
      <c r="C638" s="39">
        <v>0</v>
      </c>
      <c r="D638" s="39">
        <v>0</v>
      </c>
      <c r="E638" s="39">
        <v>0.67054329810739932</v>
      </c>
      <c r="F638" s="39">
        <v>0</v>
      </c>
      <c r="G638" s="39">
        <v>0</v>
      </c>
      <c r="H638" s="40">
        <v>0</v>
      </c>
      <c r="I638" s="41">
        <f t="shared" si="272"/>
        <v>0.67054329810739932</v>
      </c>
      <c r="K638" s="74" t="s">
        <v>12</v>
      </c>
      <c r="L638" s="87">
        <v>0</v>
      </c>
      <c r="M638" s="87">
        <v>0</v>
      </c>
      <c r="N638" s="87">
        <v>0</v>
      </c>
      <c r="O638" s="87">
        <v>0.67054329810739932</v>
      </c>
      <c r="P638" s="87">
        <v>0</v>
      </c>
      <c r="Q638" s="87">
        <v>0</v>
      </c>
      <c r="R638" s="88">
        <v>0</v>
      </c>
      <c r="S638" s="89">
        <f t="shared" si="273"/>
        <v>0.67054329810739932</v>
      </c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</row>
    <row r="639" spans="1:38" ht="15">
      <c r="A639" s="27" t="s">
        <v>59</v>
      </c>
      <c r="B639" s="42">
        <v>0</v>
      </c>
      <c r="C639" s="42">
        <v>0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272"/>
        <v>0</v>
      </c>
      <c r="K639" s="75" t="s">
        <v>59</v>
      </c>
      <c r="L639" s="42">
        <v>0</v>
      </c>
      <c r="M639" s="42">
        <v>0</v>
      </c>
      <c r="N639" s="42">
        <v>0</v>
      </c>
      <c r="O639" s="42">
        <v>0</v>
      </c>
      <c r="P639" s="42">
        <v>0</v>
      </c>
      <c r="Q639" s="42">
        <v>0</v>
      </c>
      <c r="R639" s="85">
        <v>0</v>
      </c>
      <c r="S639" s="86">
        <f t="shared" si="273"/>
        <v>0</v>
      </c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</row>
    <row r="640" spans="1:38" ht="15">
      <c r="A640" s="26" t="s">
        <v>17</v>
      </c>
      <c r="B640" s="39">
        <v>4.1356165249955694</v>
      </c>
      <c r="C640" s="39">
        <v>0</v>
      </c>
      <c r="D640" s="39">
        <v>2.0021478237107548E-2</v>
      </c>
      <c r="E640" s="39">
        <v>0.12182495351846584</v>
      </c>
      <c r="F640" s="39">
        <v>0</v>
      </c>
      <c r="G640" s="39">
        <v>0</v>
      </c>
      <c r="H640" s="40">
        <v>0</v>
      </c>
      <c r="I640" s="41">
        <f t="shared" si="272"/>
        <v>4.2774629567511431</v>
      </c>
      <c r="K640" s="74" t="s">
        <v>17</v>
      </c>
      <c r="L640" s="87">
        <v>4.1356165249955694</v>
      </c>
      <c r="M640" s="87">
        <v>0</v>
      </c>
      <c r="N640" s="87">
        <v>2.0021478237107548E-2</v>
      </c>
      <c r="O640" s="87">
        <v>0.12182495351846584</v>
      </c>
      <c r="P640" s="87">
        <v>0</v>
      </c>
      <c r="Q640" s="87">
        <v>0</v>
      </c>
      <c r="R640" s="88">
        <v>0</v>
      </c>
      <c r="S640" s="89">
        <f t="shared" si="273"/>
        <v>4.2774629567511431</v>
      </c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</row>
    <row r="641" spans="1:38" ht="15">
      <c r="A641" s="27" t="s">
        <v>139</v>
      </c>
      <c r="B641" s="42">
        <v>199.05219617264112</v>
      </c>
      <c r="C641" s="42">
        <v>0</v>
      </c>
      <c r="D641" s="42">
        <v>51.446301483068346</v>
      </c>
      <c r="E641" s="42">
        <v>0</v>
      </c>
      <c r="F641" s="42">
        <v>0</v>
      </c>
      <c r="G641" s="42">
        <v>0</v>
      </c>
      <c r="H641" s="43">
        <v>0</v>
      </c>
      <c r="I641" s="38">
        <f t="shared" si="272"/>
        <v>250.49849765570946</v>
      </c>
      <c r="K641" s="75" t="s">
        <v>139</v>
      </c>
      <c r="L641" s="42">
        <v>199.05219617264112</v>
      </c>
      <c r="M641" s="42">
        <v>0</v>
      </c>
      <c r="N641" s="42">
        <v>51.446301483068346</v>
      </c>
      <c r="O641" s="42">
        <v>0</v>
      </c>
      <c r="P641" s="42">
        <v>0</v>
      </c>
      <c r="Q641" s="42">
        <v>0</v>
      </c>
      <c r="R641" s="85">
        <v>0</v>
      </c>
      <c r="S641" s="86">
        <f t="shared" si="273"/>
        <v>250.49849765570946</v>
      </c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</row>
    <row r="642" spans="1:38" ht="15">
      <c r="A642" s="26" t="s">
        <v>25</v>
      </c>
      <c r="B642" s="39">
        <v>33.100923125099165</v>
      </c>
      <c r="C642" s="39">
        <v>4.3008806219416031E-2</v>
      </c>
      <c r="D642" s="39">
        <v>0.68466946448135424</v>
      </c>
      <c r="E642" s="39">
        <v>55.003369460222885</v>
      </c>
      <c r="F642" s="39">
        <v>0</v>
      </c>
      <c r="G642" s="39">
        <v>18.548250189145143</v>
      </c>
      <c r="H642" s="40">
        <v>0.26023178649074136</v>
      </c>
      <c r="I642" s="41">
        <f t="shared" si="272"/>
        <v>107.64045283165869</v>
      </c>
      <c r="K642" s="74" t="s">
        <v>25</v>
      </c>
      <c r="L642" s="87">
        <v>33.100923125099165</v>
      </c>
      <c r="M642" s="87">
        <v>4.3008806219416031E-2</v>
      </c>
      <c r="N642" s="87">
        <v>0.68466946448135424</v>
      </c>
      <c r="O642" s="87">
        <v>55.003369460222885</v>
      </c>
      <c r="P642" s="87">
        <v>0</v>
      </c>
      <c r="Q642" s="87">
        <v>18.548250189145143</v>
      </c>
      <c r="R642" s="88">
        <v>0.26023178649074136</v>
      </c>
      <c r="S642" s="89">
        <f t="shared" si="273"/>
        <v>107.64045283165869</v>
      </c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</row>
    <row r="643" spans="1:38" ht="15">
      <c r="A643" s="27" t="s">
        <v>24</v>
      </c>
      <c r="B643" s="42">
        <v>102.2164821707011</v>
      </c>
      <c r="C643" s="42">
        <v>0</v>
      </c>
      <c r="D643" s="42">
        <v>0</v>
      </c>
      <c r="E643" s="42">
        <v>0</v>
      </c>
      <c r="F643" s="42">
        <v>0</v>
      </c>
      <c r="G643" s="42">
        <v>0</v>
      </c>
      <c r="H643" s="43">
        <v>0</v>
      </c>
      <c r="I643" s="38">
        <f t="shared" si="272"/>
        <v>102.2164821707011</v>
      </c>
      <c r="K643" s="75" t="s">
        <v>24</v>
      </c>
      <c r="L643" s="42">
        <v>102.2164821707011</v>
      </c>
      <c r="M643" s="42">
        <v>0</v>
      </c>
      <c r="N643" s="42">
        <v>0</v>
      </c>
      <c r="O643" s="42">
        <v>0</v>
      </c>
      <c r="P643" s="42">
        <v>0</v>
      </c>
      <c r="Q643" s="42">
        <v>0</v>
      </c>
      <c r="R643" s="85">
        <v>0</v>
      </c>
      <c r="S643" s="86">
        <f t="shared" si="273"/>
        <v>102.2164821707011</v>
      </c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</row>
    <row r="644" spans="1:38" ht="15">
      <c r="A644" s="26" t="s">
        <v>60</v>
      </c>
      <c r="B644" s="39">
        <v>29.324580438969935</v>
      </c>
      <c r="C644" s="39">
        <v>1.3283039671005044</v>
      </c>
      <c r="D644" s="39">
        <v>16.697638878183465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272"/>
        <v>47.350523284253903</v>
      </c>
      <c r="K644" s="74" t="s">
        <v>60</v>
      </c>
      <c r="L644" s="87">
        <v>29.324580438969935</v>
      </c>
      <c r="M644" s="87">
        <v>1.3283039671005044</v>
      </c>
      <c r="N644" s="87">
        <v>16.697638878183465</v>
      </c>
      <c r="O644" s="87">
        <v>0</v>
      </c>
      <c r="P644" s="87">
        <v>0</v>
      </c>
      <c r="Q644" s="87">
        <v>0</v>
      </c>
      <c r="R644" s="88">
        <v>0</v>
      </c>
      <c r="S644" s="89">
        <f t="shared" si="273"/>
        <v>47.350523284253903</v>
      </c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</row>
    <row r="645" spans="1:38" ht="15">
      <c r="A645" s="27" t="s">
        <v>22</v>
      </c>
      <c r="B645" s="42">
        <v>5.0320610081898236</v>
      </c>
      <c r="C645" s="42">
        <v>0</v>
      </c>
      <c r="D645" s="42">
        <v>0</v>
      </c>
      <c r="E645" s="42">
        <v>2.700800334887675E-2</v>
      </c>
      <c r="F645" s="42">
        <v>1.4200664086284196</v>
      </c>
      <c r="G645" s="42">
        <v>0</v>
      </c>
      <c r="H645" s="43">
        <v>0</v>
      </c>
      <c r="I645" s="38">
        <f t="shared" si="272"/>
        <v>6.4791354201671201</v>
      </c>
      <c r="K645" s="75" t="s">
        <v>22</v>
      </c>
      <c r="L645" s="42">
        <v>5.0320610081898236</v>
      </c>
      <c r="M645" s="42">
        <v>0</v>
      </c>
      <c r="N645" s="42">
        <v>0</v>
      </c>
      <c r="O645" s="42">
        <v>2.700800334887675E-2</v>
      </c>
      <c r="P645" s="42">
        <v>1.4200664086284196</v>
      </c>
      <c r="Q645" s="42">
        <v>0</v>
      </c>
      <c r="R645" s="85">
        <v>0</v>
      </c>
      <c r="S645" s="86">
        <f t="shared" si="273"/>
        <v>6.4791354201671201</v>
      </c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</row>
    <row r="646" spans="1:38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272"/>
        <v>0</v>
      </c>
      <c r="K646" s="74" t="s">
        <v>21</v>
      </c>
      <c r="L646" s="87">
        <v>0</v>
      </c>
      <c r="M646" s="87">
        <v>0</v>
      </c>
      <c r="N646" s="87">
        <v>0</v>
      </c>
      <c r="O646" s="87">
        <v>0</v>
      </c>
      <c r="P646" s="87">
        <v>0</v>
      </c>
      <c r="Q646" s="87">
        <v>0</v>
      </c>
      <c r="R646" s="88">
        <v>0</v>
      </c>
      <c r="S646" s="89">
        <f t="shared" si="273"/>
        <v>0</v>
      </c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</row>
    <row r="647" spans="1:38" ht="15">
      <c r="A647" s="28" t="s">
        <v>64</v>
      </c>
      <c r="B647" s="42">
        <v>1.8352026693672827</v>
      </c>
      <c r="C647" s="42">
        <v>0</v>
      </c>
      <c r="D647" s="42">
        <v>0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272"/>
        <v>1.8352026693672827</v>
      </c>
      <c r="K647" s="76" t="s">
        <v>64</v>
      </c>
      <c r="L647" s="42">
        <v>1.8352026693672827</v>
      </c>
      <c r="M647" s="42">
        <v>0</v>
      </c>
      <c r="N647" s="42">
        <v>0</v>
      </c>
      <c r="O647" s="42">
        <v>0</v>
      </c>
      <c r="P647" s="42">
        <v>0</v>
      </c>
      <c r="Q647" s="42">
        <v>0</v>
      </c>
      <c r="R647" s="85">
        <v>0</v>
      </c>
      <c r="S647" s="86">
        <f t="shared" si="273"/>
        <v>1.8352026693672827</v>
      </c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</row>
    <row r="648" spans="1:38">
      <c r="A648" s="56" t="s">
        <v>23</v>
      </c>
      <c r="B648" s="60">
        <v>1.8352026693672827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1">
        <v>0</v>
      </c>
      <c r="I648" s="62">
        <f t="shared" si="272"/>
        <v>1.8352026693672827</v>
      </c>
      <c r="K648" s="77" t="s">
        <v>23</v>
      </c>
      <c r="L648" s="90">
        <v>1.8352026693672827</v>
      </c>
      <c r="M648" s="90">
        <v>0</v>
      </c>
      <c r="N648" s="90">
        <v>0</v>
      </c>
      <c r="O648" s="90">
        <v>0</v>
      </c>
      <c r="P648" s="90">
        <v>0</v>
      </c>
      <c r="Q648" s="90">
        <v>0</v>
      </c>
      <c r="R648" s="91">
        <v>0</v>
      </c>
      <c r="S648" s="92">
        <f t="shared" si="273"/>
        <v>1.8352026693672827</v>
      </c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</row>
    <row r="649" spans="1:38">
      <c r="A649" s="57" t="s">
        <v>19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72"/>
        <v>0</v>
      </c>
      <c r="K649" s="78" t="s">
        <v>19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93">
        <v>0</v>
      </c>
      <c r="S649" s="94">
        <f t="shared" si="273"/>
        <v>0</v>
      </c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</row>
    <row r="650" spans="1:38">
      <c r="A650" s="56" t="s">
        <v>20</v>
      </c>
      <c r="B650" s="60">
        <v>0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272"/>
        <v>0</v>
      </c>
      <c r="K650" s="77" t="s">
        <v>20</v>
      </c>
      <c r="L650" s="90">
        <v>0</v>
      </c>
      <c r="M650" s="90">
        <v>0</v>
      </c>
      <c r="N650" s="90">
        <v>0</v>
      </c>
      <c r="O650" s="90">
        <v>0</v>
      </c>
      <c r="P650" s="90">
        <v>0</v>
      </c>
      <c r="Q650" s="90">
        <v>0</v>
      </c>
      <c r="R650" s="91">
        <v>0</v>
      </c>
      <c r="S650" s="92">
        <f t="shared" si="273"/>
        <v>0</v>
      </c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</row>
    <row r="651" spans="1:38" ht="15" thickBot="1">
      <c r="A651" s="58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6">
        <v>0</v>
      </c>
      <c r="I651" s="67">
        <f t="shared" si="272"/>
        <v>0</v>
      </c>
      <c r="K651" s="79" t="s">
        <v>11</v>
      </c>
      <c r="L651" s="52">
        <v>0</v>
      </c>
      <c r="M651" s="52">
        <v>0</v>
      </c>
      <c r="N651" s="52">
        <v>0</v>
      </c>
      <c r="O651" s="52">
        <v>0</v>
      </c>
      <c r="P651" s="52">
        <v>0</v>
      </c>
      <c r="Q651" s="52">
        <v>0</v>
      </c>
      <c r="R651" s="95">
        <v>0</v>
      </c>
      <c r="S651" s="96">
        <f t="shared" si="273"/>
        <v>0</v>
      </c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</row>
    <row r="652" spans="1:38" ht="15">
      <c r="A652" s="33" t="s">
        <v>26</v>
      </c>
      <c r="B652" s="68">
        <f>SUM(B631:B647)</f>
        <v>397.55336087324696</v>
      </c>
      <c r="C652" s="68">
        <f t="shared" ref="C652:I652" si="274">SUM(C631:C647)</f>
        <v>1.5029005559725843</v>
      </c>
      <c r="D652" s="68">
        <f t="shared" si="274"/>
        <v>70.493827816766185</v>
      </c>
      <c r="E652" s="68">
        <f t="shared" si="274"/>
        <v>56.54181315446899</v>
      </c>
      <c r="F652" s="68">
        <f t="shared" si="274"/>
        <v>29.818038341229329</v>
      </c>
      <c r="G652" s="68">
        <f t="shared" si="274"/>
        <v>18.548250189145143</v>
      </c>
      <c r="H652" s="69">
        <f t="shared" si="274"/>
        <v>0.26023178649074136</v>
      </c>
      <c r="I652" s="38">
        <f t="shared" si="274"/>
        <v>574.71842271731998</v>
      </c>
      <c r="K652" s="80" t="s">
        <v>26</v>
      </c>
      <c r="L652" s="68">
        <f>SUM(L631:L647)</f>
        <v>397.55336087324696</v>
      </c>
      <c r="M652" s="68">
        <f t="shared" ref="M652:S652" si="275">SUM(M631:M647)</f>
        <v>1.5029005559725843</v>
      </c>
      <c r="N652" s="68">
        <f t="shared" si="275"/>
        <v>70.493827816766185</v>
      </c>
      <c r="O652" s="68">
        <f t="shared" si="275"/>
        <v>56.54181315446899</v>
      </c>
      <c r="P652" s="68">
        <f t="shared" si="275"/>
        <v>29.818038341229329</v>
      </c>
      <c r="Q652" s="68">
        <f t="shared" si="275"/>
        <v>18.548250189145143</v>
      </c>
      <c r="R652" s="69">
        <f t="shared" si="275"/>
        <v>0.26023178649074136</v>
      </c>
      <c r="S652" s="97">
        <f t="shared" si="275"/>
        <v>574.71842271731998</v>
      </c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</row>
    <row r="653" spans="1:38" ht="15" thickBot="1">
      <c r="A653" s="59" t="s">
        <v>88</v>
      </c>
      <c r="B653" s="47">
        <f>IF($I652=0,"-",B652/$I652)</f>
        <v>0.69173589214972298</v>
      </c>
      <c r="C653" s="47">
        <f t="shared" ref="C653:H653" si="276">IF($I652=0,"-",C652/$I652)</f>
        <v>2.6150206719783515E-3</v>
      </c>
      <c r="D653" s="47">
        <f t="shared" si="276"/>
        <v>0.12265802700993136</v>
      </c>
      <c r="E653" s="47">
        <f t="shared" si="276"/>
        <v>9.8381765608163821E-2</v>
      </c>
      <c r="F653" s="47">
        <f t="shared" si="276"/>
        <v>5.1882865004130169E-2</v>
      </c>
      <c r="G653" s="47">
        <f t="shared" si="276"/>
        <v>3.2273630800709954E-2</v>
      </c>
      <c r="H653" s="70">
        <f t="shared" si="276"/>
        <v>4.5279875536326513E-4</v>
      </c>
      <c r="I653" s="48">
        <f>SUM(B653:H653)</f>
        <v>1</v>
      </c>
      <c r="K653" s="81" t="s">
        <v>88</v>
      </c>
      <c r="L653" s="98">
        <f>IF($S652=0,"-",L652/$S652)</f>
        <v>0.69173589214972298</v>
      </c>
      <c r="M653" s="98">
        <f t="shared" ref="M653:R653" si="277">IF($S652=0,"-",M652/$S652)</f>
        <v>2.6150206719783515E-3</v>
      </c>
      <c r="N653" s="98">
        <f t="shared" si="277"/>
        <v>0.12265802700993136</v>
      </c>
      <c r="O653" s="98">
        <f t="shared" si="277"/>
        <v>9.8381765608163821E-2</v>
      </c>
      <c r="P653" s="98">
        <f t="shared" si="277"/>
        <v>5.1882865004130169E-2</v>
      </c>
      <c r="Q653" s="98">
        <f t="shared" si="277"/>
        <v>3.2273630800709954E-2</v>
      </c>
      <c r="R653" s="99">
        <f t="shared" si="277"/>
        <v>4.5279875536326513E-4</v>
      </c>
      <c r="S653" s="100">
        <f>SUM(L653:R653)</f>
        <v>1</v>
      </c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</row>
    <row r="654" spans="1:38" s="9" customFormat="1" ht="15">
      <c r="A654" s="2"/>
      <c r="B654" s="2"/>
      <c r="C654" s="2"/>
      <c r="D654" s="2"/>
      <c r="E654" s="2"/>
      <c r="F654" s="2"/>
      <c r="G654" s="2"/>
      <c r="H654" s="2"/>
      <c r="I654" s="2"/>
      <c r="J654" s="1"/>
      <c r="K654" s="2"/>
      <c r="L654" s="2"/>
      <c r="M654" s="2"/>
      <c r="N654" s="2"/>
      <c r="O654" s="2"/>
      <c r="P654" s="2"/>
      <c r="Q654" s="2"/>
      <c r="R654" s="2"/>
      <c r="S654" s="2"/>
      <c r="T654" s="1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10"/>
      <c r="AK654" s="8"/>
      <c r="AL654" s="8"/>
    </row>
    <row r="655" spans="1:38">
      <c r="H655" s="11"/>
      <c r="R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</row>
    <row r="656" spans="1:38">
      <c r="H656" s="11"/>
      <c r="R656" s="11"/>
    </row>
    <row r="657" spans="8:18">
      <c r="H657" s="11"/>
      <c r="R657" s="11"/>
    </row>
    <row r="658" spans="8:18">
      <c r="H658" s="11"/>
      <c r="R658" s="11"/>
    </row>
    <row r="659" spans="8:18">
      <c r="H659" s="11"/>
      <c r="R659" s="11"/>
    </row>
    <row r="660" spans="8:18">
      <c r="H660" s="11"/>
      <c r="R660" s="11"/>
    </row>
    <row r="661" spans="8:18">
      <c r="H661" s="11"/>
      <c r="R661" s="11"/>
    </row>
    <row r="662" spans="8:18">
      <c r="H662" s="11"/>
      <c r="R662" s="11"/>
    </row>
    <row r="663" spans="8:18">
      <c r="H663" s="11"/>
      <c r="R663" s="11"/>
    </row>
    <row r="664" spans="8:18">
      <c r="H664" s="11"/>
      <c r="R664" s="11"/>
    </row>
    <row r="665" spans="8:18">
      <c r="H665" s="11"/>
      <c r="R665" s="11"/>
    </row>
    <row r="666" spans="8:18">
      <c r="H666" s="11"/>
      <c r="R666" s="11"/>
    </row>
    <row r="667" spans="8:18">
      <c r="H667" s="11"/>
      <c r="R667" s="11"/>
    </row>
    <row r="668" spans="8:18">
      <c r="H668" s="11"/>
      <c r="R668" s="11"/>
    </row>
    <row r="669" spans="8:18">
      <c r="H669" s="11"/>
      <c r="R669" s="11"/>
    </row>
    <row r="670" spans="8:18">
      <c r="H670" s="11"/>
      <c r="R670" s="11"/>
    </row>
    <row r="671" spans="8:18">
      <c r="H671" s="11"/>
      <c r="R671" s="11"/>
    </row>
    <row r="672" spans="8:18">
      <c r="H672" s="11"/>
      <c r="R672" s="11"/>
    </row>
    <row r="673" spans="8:18">
      <c r="H673" s="11"/>
      <c r="R673" s="11"/>
    </row>
    <row r="674" spans="8:18">
      <c r="H674" s="11"/>
      <c r="R674" s="11"/>
    </row>
    <row r="675" spans="8:18">
      <c r="H675" s="11"/>
      <c r="R675" s="11"/>
    </row>
    <row r="676" spans="8:18">
      <c r="H676" s="11"/>
      <c r="R676" s="11"/>
    </row>
    <row r="677" spans="8:18">
      <c r="H677" s="11"/>
      <c r="R677" s="11"/>
    </row>
    <row r="678" spans="8:18">
      <c r="H678" s="11"/>
      <c r="R678" s="11"/>
    </row>
    <row r="679" spans="8:18">
      <c r="H679" s="11"/>
      <c r="R679" s="11"/>
    </row>
    <row r="680" spans="8:18">
      <c r="H680" s="11"/>
      <c r="R680" s="11"/>
    </row>
    <row r="681" spans="8:18">
      <c r="H681" s="11"/>
      <c r="R681" s="11"/>
    </row>
    <row r="682" spans="8:18">
      <c r="H682" s="11"/>
      <c r="R682" s="11"/>
    </row>
    <row r="683" spans="8:18">
      <c r="H683" s="11"/>
      <c r="R683" s="11"/>
    </row>
    <row r="684" spans="8:18">
      <c r="H684" s="11"/>
      <c r="R684" s="11"/>
    </row>
    <row r="685" spans="8:18">
      <c r="H685" s="11"/>
      <c r="R685" s="11"/>
    </row>
    <row r="686" spans="8:18">
      <c r="H686" s="11"/>
      <c r="R686" s="11"/>
    </row>
    <row r="687" spans="8:18">
      <c r="H687" s="11"/>
      <c r="R687" s="11"/>
    </row>
    <row r="688" spans="8:18">
      <c r="H688" s="11"/>
      <c r="R688" s="11"/>
    </row>
    <row r="689" spans="8:18">
      <c r="H689" s="11"/>
      <c r="R689" s="11"/>
    </row>
    <row r="690" spans="8:18">
      <c r="H690" s="11"/>
      <c r="R690" s="11"/>
    </row>
    <row r="691" spans="8:18">
      <c r="H691" s="11"/>
      <c r="R691" s="11"/>
    </row>
    <row r="692" spans="8:18">
      <c r="H692" s="11"/>
      <c r="R692" s="11"/>
    </row>
    <row r="693" spans="8:18">
      <c r="H693" s="11"/>
      <c r="R693" s="11"/>
    </row>
    <row r="694" spans="8:18">
      <c r="H694" s="11"/>
      <c r="R694" s="11"/>
    </row>
    <row r="695" spans="8:18">
      <c r="H695" s="11"/>
      <c r="R695" s="11"/>
    </row>
    <row r="696" spans="8:18">
      <c r="H696" s="11"/>
      <c r="R696" s="11"/>
    </row>
    <row r="697" spans="8:18">
      <c r="H697" s="11"/>
      <c r="R697" s="11"/>
    </row>
    <row r="698" spans="8:18">
      <c r="H698" s="11"/>
      <c r="R698" s="11"/>
    </row>
    <row r="699" spans="8:18">
      <c r="H699" s="11"/>
      <c r="R699" s="11"/>
    </row>
    <row r="700" spans="8:18">
      <c r="H700" s="11"/>
      <c r="R700" s="11"/>
    </row>
    <row r="701" spans="8:18">
      <c r="H701" s="11"/>
      <c r="R701" s="11"/>
    </row>
    <row r="702" spans="8:18">
      <c r="H702" s="11"/>
      <c r="R702" s="11"/>
    </row>
    <row r="703" spans="8:18">
      <c r="H703" s="11"/>
      <c r="R703" s="11"/>
    </row>
    <row r="704" spans="8:18">
      <c r="H704" s="11"/>
      <c r="R704" s="11"/>
    </row>
    <row r="705" spans="8:18">
      <c r="H705" s="11"/>
      <c r="R705" s="11"/>
    </row>
    <row r="706" spans="8:18">
      <c r="H706" s="11"/>
      <c r="R706" s="11"/>
    </row>
    <row r="707" spans="8:18">
      <c r="H707" s="11"/>
      <c r="R707" s="11"/>
    </row>
    <row r="708" spans="8:18">
      <c r="H708" s="11"/>
      <c r="R708" s="11"/>
    </row>
    <row r="709" spans="8:18">
      <c r="H709" s="11"/>
      <c r="R709" s="11"/>
    </row>
    <row r="710" spans="8:18">
      <c r="H710" s="11"/>
      <c r="R710" s="11"/>
    </row>
    <row r="711" spans="8:18">
      <c r="H711" s="11"/>
      <c r="R711" s="11"/>
    </row>
    <row r="712" spans="8:18">
      <c r="H712" s="11"/>
      <c r="R712" s="11"/>
    </row>
    <row r="713" spans="8:18">
      <c r="H713" s="11"/>
      <c r="R713" s="11"/>
    </row>
    <row r="714" spans="8:18">
      <c r="H714" s="11"/>
      <c r="R714" s="11"/>
    </row>
    <row r="715" spans="8:18">
      <c r="H715" s="11"/>
      <c r="R715" s="11"/>
    </row>
    <row r="716" spans="8:18">
      <c r="H716" s="11"/>
      <c r="R716" s="11"/>
    </row>
    <row r="717" spans="8:18">
      <c r="H717" s="11"/>
      <c r="R717" s="11"/>
    </row>
    <row r="718" spans="8:18">
      <c r="H718" s="11"/>
      <c r="R718" s="11"/>
    </row>
    <row r="719" spans="8:18">
      <c r="H719" s="11"/>
      <c r="R719" s="11"/>
    </row>
    <row r="720" spans="8:18">
      <c r="H720" s="11"/>
      <c r="R720" s="11"/>
    </row>
    <row r="721" spans="8:18">
      <c r="H721" s="11"/>
      <c r="R721" s="11"/>
    </row>
    <row r="722" spans="8:18">
      <c r="H722" s="11"/>
      <c r="R722" s="11"/>
    </row>
    <row r="723" spans="8:18">
      <c r="H723" s="11"/>
      <c r="R723" s="11"/>
    </row>
    <row r="724" spans="8:18">
      <c r="H724" s="11"/>
      <c r="R724" s="11"/>
    </row>
    <row r="725" spans="8:18">
      <c r="H725" s="11"/>
      <c r="R725" s="11"/>
    </row>
    <row r="726" spans="8:18">
      <c r="H726" s="11"/>
      <c r="R726" s="11"/>
    </row>
    <row r="727" spans="8:18">
      <c r="H727" s="11"/>
      <c r="R727" s="11"/>
    </row>
    <row r="728" spans="8:18">
      <c r="H728" s="11"/>
      <c r="R728" s="11"/>
    </row>
    <row r="729" spans="8:18">
      <c r="H729" s="11"/>
      <c r="R729" s="11"/>
    </row>
    <row r="730" spans="8:18">
      <c r="H730" s="11"/>
      <c r="R730" s="11"/>
    </row>
    <row r="731" spans="8:18">
      <c r="H731" s="11"/>
      <c r="R731" s="11"/>
    </row>
    <row r="732" spans="8:18">
      <c r="H732" s="11"/>
      <c r="R732" s="11"/>
    </row>
    <row r="733" spans="8:18">
      <c r="H733" s="11"/>
      <c r="R733" s="11"/>
    </row>
    <row r="734" spans="8:18">
      <c r="H734" s="11"/>
      <c r="R734" s="11"/>
    </row>
    <row r="735" spans="8:18">
      <c r="H735" s="11"/>
      <c r="R735" s="11"/>
    </row>
    <row r="736" spans="8:18">
      <c r="H736" s="11"/>
      <c r="R736" s="11"/>
    </row>
    <row r="737" spans="8:18">
      <c r="H737" s="11"/>
      <c r="R737" s="11"/>
    </row>
    <row r="738" spans="8:18">
      <c r="H738" s="11"/>
      <c r="R738" s="11"/>
    </row>
    <row r="739" spans="8:18">
      <c r="H739" s="11"/>
      <c r="R739" s="11"/>
    </row>
    <row r="740" spans="8:18">
      <c r="H740" s="11"/>
      <c r="R740" s="11"/>
    </row>
    <row r="741" spans="8:18">
      <c r="H741" s="11"/>
      <c r="R741" s="11"/>
    </row>
    <row r="742" spans="8:18">
      <c r="H742" s="11"/>
      <c r="R742" s="11"/>
    </row>
    <row r="743" spans="8:18">
      <c r="H743" s="11"/>
      <c r="R743" s="11"/>
    </row>
    <row r="744" spans="8:18">
      <c r="H744" s="11"/>
      <c r="R744" s="11"/>
    </row>
    <row r="745" spans="8:18">
      <c r="H745" s="11"/>
      <c r="R745" s="11"/>
    </row>
    <row r="746" spans="8:18">
      <c r="H746" s="11"/>
      <c r="R746" s="11"/>
    </row>
    <row r="747" spans="8:18">
      <c r="H747" s="11"/>
      <c r="R747" s="11"/>
    </row>
    <row r="748" spans="8:18">
      <c r="H748" s="11"/>
      <c r="R748" s="11"/>
    </row>
    <row r="749" spans="8:18">
      <c r="H749" s="11"/>
      <c r="R749" s="11"/>
    </row>
    <row r="750" spans="8:18">
      <c r="H750" s="11"/>
      <c r="R750" s="11"/>
    </row>
    <row r="751" spans="8:18">
      <c r="H751" s="11"/>
      <c r="R751" s="11"/>
    </row>
    <row r="752" spans="8:18">
      <c r="H752" s="11"/>
      <c r="R752" s="11"/>
    </row>
    <row r="753" spans="8:18">
      <c r="H753" s="11"/>
      <c r="R753" s="11"/>
    </row>
    <row r="754" spans="8:18">
      <c r="H754" s="11"/>
      <c r="R754" s="11"/>
    </row>
    <row r="755" spans="8:18">
      <c r="H755" s="11"/>
      <c r="R755" s="11"/>
    </row>
    <row r="756" spans="8:18">
      <c r="H756" s="11"/>
      <c r="R756" s="11"/>
    </row>
    <row r="757" spans="8:18">
      <c r="H757" s="11"/>
      <c r="R757" s="11"/>
    </row>
    <row r="758" spans="8:18">
      <c r="H758" s="11"/>
      <c r="R758" s="11"/>
    </row>
    <row r="759" spans="8:18">
      <c r="H759" s="11"/>
      <c r="R759" s="11"/>
    </row>
    <row r="760" spans="8:18">
      <c r="H760" s="11"/>
      <c r="R760" s="11"/>
    </row>
    <row r="761" spans="8:18">
      <c r="H761" s="11"/>
      <c r="R761" s="11"/>
    </row>
    <row r="762" spans="8:18">
      <c r="H762" s="11"/>
      <c r="R762" s="11"/>
    </row>
    <row r="763" spans="8:18">
      <c r="H763" s="11"/>
      <c r="R763" s="11"/>
    </row>
    <row r="764" spans="8:18">
      <c r="H764" s="11"/>
      <c r="R764" s="11"/>
    </row>
    <row r="765" spans="8:18">
      <c r="H765" s="11"/>
      <c r="R765" s="11"/>
    </row>
    <row r="766" spans="8:18">
      <c r="H766" s="11"/>
      <c r="R766" s="11"/>
    </row>
    <row r="767" spans="8:18">
      <c r="H767" s="11"/>
      <c r="R767" s="11"/>
    </row>
    <row r="768" spans="8:18">
      <c r="H768" s="11"/>
      <c r="R768" s="11"/>
    </row>
    <row r="769" spans="8:19">
      <c r="H769" s="11"/>
      <c r="R769" s="11"/>
    </row>
    <row r="770" spans="8:19">
      <c r="H770" s="11"/>
      <c r="R770" s="11"/>
    </row>
    <row r="771" spans="8:19">
      <c r="H771" s="11"/>
      <c r="R771" s="11"/>
    </row>
    <row r="772" spans="8:19">
      <c r="H772" s="11"/>
      <c r="R772" s="11"/>
    </row>
    <row r="773" spans="8:19">
      <c r="H773" s="11"/>
      <c r="R773" s="11"/>
    </row>
    <row r="774" spans="8:19">
      <c r="H774" s="11"/>
      <c r="R774" s="11"/>
    </row>
    <row r="775" spans="8:19">
      <c r="H775" s="11"/>
      <c r="R775" s="11"/>
    </row>
    <row r="776" spans="8:19">
      <c r="I776" s="11"/>
      <c r="S776" s="11"/>
    </row>
    <row r="777" spans="8:19">
      <c r="I777" s="11"/>
      <c r="S777" s="11"/>
    </row>
    <row r="778" spans="8:19">
      <c r="I778" s="11"/>
      <c r="S778" s="11"/>
    </row>
    <row r="779" spans="8:19">
      <c r="I779" s="11"/>
      <c r="S779" s="11"/>
    </row>
    <row r="780" spans="8:19">
      <c r="I780" s="11"/>
      <c r="S780" s="11"/>
    </row>
    <row r="781" spans="8:19">
      <c r="I781" s="11"/>
      <c r="S781" s="11"/>
    </row>
    <row r="782" spans="8:19">
      <c r="I782" s="11"/>
      <c r="S782" s="11"/>
    </row>
    <row r="783" spans="8:19">
      <c r="I783" s="11"/>
      <c r="S783" s="11"/>
    </row>
    <row r="784" spans="8:19">
      <c r="I784" s="11"/>
      <c r="S784" s="11"/>
    </row>
    <row r="785" spans="9:19">
      <c r="I785" s="11"/>
      <c r="S785" s="11"/>
    </row>
    <row r="786" spans="9:19">
      <c r="I786" s="11"/>
      <c r="S786" s="11"/>
    </row>
    <row r="787" spans="9:19">
      <c r="I787" s="11"/>
      <c r="S787" s="11"/>
    </row>
  </sheetData>
  <mergeCells count="173">
    <mergeCell ref="U603:U604"/>
    <mergeCell ref="V604:AF604"/>
    <mergeCell ref="L553:O573"/>
    <mergeCell ref="Q553:R573"/>
    <mergeCell ref="U31:U32"/>
    <mergeCell ref="U109:U110"/>
    <mergeCell ref="U135:U136"/>
    <mergeCell ref="U161:U162"/>
    <mergeCell ref="U187:U188"/>
    <mergeCell ref="U213:U214"/>
    <mergeCell ref="U239:U240"/>
    <mergeCell ref="U265:U266"/>
    <mergeCell ref="U291:U292"/>
    <mergeCell ref="U317:U318"/>
    <mergeCell ref="U343:U344"/>
    <mergeCell ref="U369:U370"/>
    <mergeCell ref="U395:U396"/>
    <mergeCell ref="U421:U422"/>
    <mergeCell ref="L475:O495"/>
    <mergeCell ref="Q475:R495"/>
    <mergeCell ref="L501:O521"/>
    <mergeCell ref="Q501:R521"/>
    <mergeCell ref="L527:O547"/>
    <mergeCell ref="Q527:R547"/>
    <mergeCell ref="B553:E573"/>
    <mergeCell ref="G553:H573"/>
    <mergeCell ref="F579:F599"/>
    <mergeCell ref="F605:F625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F397:F417"/>
    <mergeCell ref="F423:F443"/>
    <mergeCell ref="B449:E469"/>
    <mergeCell ref="G449:H469"/>
    <mergeCell ref="B475:E495"/>
    <mergeCell ref="G475:H495"/>
    <mergeCell ref="G501:H521"/>
    <mergeCell ref="B527:E547"/>
    <mergeCell ref="A577:A578"/>
    <mergeCell ref="A603:A604"/>
    <mergeCell ref="A629:A630"/>
    <mergeCell ref="F33:F53"/>
    <mergeCell ref="B59:E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A447:A448"/>
    <mergeCell ref="A473:A474"/>
    <mergeCell ref="A499:A500"/>
    <mergeCell ref="A525:A526"/>
    <mergeCell ref="A551:A552"/>
    <mergeCell ref="A239:A240"/>
    <mergeCell ref="A265:A266"/>
    <mergeCell ref="A291:A292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317:A318"/>
    <mergeCell ref="A343:A344"/>
    <mergeCell ref="A369:A370"/>
    <mergeCell ref="A395:A396"/>
    <mergeCell ref="A421:A422"/>
    <mergeCell ref="A1:I3"/>
    <mergeCell ref="K1:S3"/>
    <mergeCell ref="U1:AI3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  <mergeCell ref="B552:I552"/>
    <mergeCell ref="L552:S552"/>
    <mergeCell ref="B526:I526"/>
    <mergeCell ref="L526:S526"/>
    <mergeCell ref="B500:I500"/>
    <mergeCell ref="L500:S500"/>
    <mergeCell ref="B501:E521"/>
    <mergeCell ref="G527:H547"/>
    <mergeCell ref="K499:K500"/>
    <mergeCell ref="K525:K526"/>
    <mergeCell ref="K551:K552"/>
    <mergeCell ref="B474:I474"/>
    <mergeCell ref="L474:S474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L449:O469"/>
    <mergeCell ref="Q449:R469"/>
    <mergeCell ref="V370:AI370"/>
    <mergeCell ref="B396:I396"/>
    <mergeCell ref="L396:S396"/>
    <mergeCell ref="V396:AI396"/>
    <mergeCell ref="B370:I370"/>
    <mergeCell ref="L370:S370"/>
    <mergeCell ref="K369:K370"/>
    <mergeCell ref="K395:K396"/>
    <mergeCell ref="V318:AI318"/>
    <mergeCell ref="B344:I344"/>
    <mergeCell ref="L344:S344"/>
    <mergeCell ref="V344:AI344"/>
    <mergeCell ref="B318:I318"/>
    <mergeCell ref="L318:S318"/>
    <mergeCell ref="K317:K318"/>
    <mergeCell ref="K343:K344"/>
    <mergeCell ref="V266:AI266"/>
    <mergeCell ref="B292:I292"/>
    <mergeCell ref="L292:S292"/>
    <mergeCell ref="V292:AI292"/>
    <mergeCell ref="B266:I266"/>
    <mergeCell ref="L266:S266"/>
    <mergeCell ref="V214:AI214"/>
    <mergeCell ref="B240:I240"/>
    <mergeCell ref="L240:S240"/>
    <mergeCell ref="V240:AI240"/>
    <mergeCell ref="B214:I214"/>
    <mergeCell ref="L214:S214"/>
    <mergeCell ref="B6:I6"/>
    <mergeCell ref="L6:S6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B84:I84"/>
    <mergeCell ref="L84:S84"/>
    <mergeCell ref="B162:I162"/>
    <mergeCell ref="L162:S162"/>
    <mergeCell ref="V32:AI32"/>
    <mergeCell ref="B58:I58"/>
    <mergeCell ref="L58:S58"/>
    <mergeCell ref="B32:I32"/>
    <mergeCell ref="L32:S32"/>
    <mergeCell ref="B110:I110"/>
    <mergeCell ref="L110:S110"/>
    <mergeCell ref="G59:H79"/>
    <mergeCell ref="L59:O79"/>
    <mergeCell ref="Q59:R79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656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2" customWidth="1"/>
    <col min="2" max="9" width="16.625" style="2" customWidth="1"/>
    <col min="10" max="10" width="16.625" style="1" customWidth="1"/>
    <col min="11" max="11" width="39.5" style="2" customWidth="1"/>
    <col min="12" max="19" width="16.625" style="2" customWidth="1"/>
    <col min="20" max="20" width="16.625" style="1" customWidth="1"/>
    <col min="21" max="21" width="36.625" style="2" customWidth="1"/>
    <col min="22" max="24" width="16.625" style="2" customWidth="1"/>
    <col min="25" max="25" width="19.125" style="2" customWidth="1"/>
    <col min="26" max="37" width="16.625" style="2" customWidth="1"/>
    <col min="38" max="44" width="16.625" style="16" customWidth="1"/>
    <col min="45" max="51" width="11.125" style="16" bestFit="1" customWidth="1"/>
    <col min="52" max="52" width="11" style="16"/>
    <col min="53" max="67" width="11.125" style="16" bestFit="1" customWidth="1"/>
    <col min="68" max="68" width="11.125" style="2" bestFit="1" customWidth="1"/>
    <col min="69" max="70" width="11" style="2"/>
    <col min="71" max="71" width="11.125" style="2" bestFit="1" customWidth="1"/>
    <col min="72" max="16384" width="11" style="2"/>
  </cols>
  <sheetData>
    <row r="1" spans="1:85" customFormat="1" ht="15" customHeight="1" thickTop="1">
      <c r="A1" s="422" t="s">
        <v>119</v>
      </c>
      <c r="B1" s="423"/>
      <c r="C1" s="423"/>
      <c r="D1" s="423"/>
      <c r="E1" s="423"/>
      <c r="F1" s="423"/>
      <c r="G1" s="423"/>
      <c r="H1" s="423"/>
      <c r="I1" s="424"/>
      <c r="K1" s="431" t="s">
        <v>120</v>
      </c>
      <c r="L1" s="432"/>
      <c r="M1" s="432"/>
      <c r="N1" s="432"/>
      <c r="O1" s="432"/>
      <c r="P1" s="432"/>
      <c r="Q1" s="432"/>
      <c r="R1" s="432"/>
      <c r="S1" s="433"/>
      <c r="U1" s="440" t="s">
        <v>121</v>
      </c>
      <c r="V1" s="441"/>
      <c r="W1" s="441"/>
      <c r="X1" s="441"/>
      <c r="Y1" s="441"/>
      <c r="Z1" s="441"/>
      <c r="AA1" s="441"/>
      <c r="AB1" s="441"/>
      <c r="AC1" s="441"/>
      <c r="AD1" s="441"/>
      <c r="AE1" s="441"/>
      <c r="AF1" s="441"/>
      <c r="AG1" s="441"/>
      <c r="AH1" s="441"/>
      <c r="AI1" s="442"/>
      <c r="BA1" s="71"/>
      <c r="BR1" s="71"/>
      <c r="CG1" s="23"/>
    </row>
    <row r="2" spans="1:85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  <c r="K2" s="434"/>
      <c r="L2" s="435"/>
      <c r="M2" s="435"/>
      <c r="N2" s="435"/>
      <c r="O2" s="435"/>
      <c r="P2" s="435"/>
      <c r="Q2" s="435"/>
      <c r="R2" s="435"/>
      <c r="S2" s="436"/>
      <c r="U2" s="443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5"/>
      <c r="BA2" s="71"/>
      <c r="BR2" s="71"/>
      <c r="CG2" s="23"/>
    </row>
    <row r="3" spans="1:85" customFormat="1" ht="15" customHeight="1" thickBot="1">
      <c r="A3" s="428"/>
      <c r="B3" s="429"/>
      <c r="C3" s="429"/>
      <c r="D3" s="429"/>
      <c r="E3" s="429"/>
      <c r="F3" s="429"/>
      <c r="G3" s="429"/>
      <c r="H3" s="429"/>
      <c r="I3" s="430"/>
      <c r="K3" s="437"/>
      <c r="L3" s="438"/>
      <c r="M3" s="438"/>
      <c r="N3" s="438"/>
      <c r="O3" s="438"/>
      <c r="P3" s="438"/>
      <c r="Q3" s="438"/>
      <c r="R3" s="438"/>
      <c r="S3" s="439"/>
      <c r="U3" s="446"/>
      <c r="V3" s="447"/>
      <c r="W3" s="447"/>
      <c r="X3" s="447"/>
      <c r="Y3" s="447"/>
      <c r="Z3" s="447"/>
      <c r="AA3" s="447"/>
      <c r="AB3" s="447"/>
      <c r="AC3" s="447"/>
      <c r="AD3" s="447"/>
      <c r="AE3" s="447"/>
      <c r="AF3" s="447"/>
      <c r="AG3" s="447"/>
      <c r="AH3" s="447"/>
      <c r="AI3" s="448"/>
      <c r="BA3" s="71"/>
      <c r="BR3" s="71"/>
      <c r="CG3" s="23"/>
    </row>
    <row r="4" spans="1:85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K4" s="24"/>
      <c r="L4" s="24"/>
      <c r="M4" s="24"/>
      <c r="N4" s="24"/>
      <c r="O4" s="24"/>
      <c r="P4" s="24"/>
      <c r="Q4" s="24"/>
      <c r="R4" s="24"/>
      <c r="S4" s="24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BA4" s="71"/>
      <c r="BR4" s="71"/>
      <c r="CG4" s="23"/>
    </row>
    <row r="5" spans="1:85" ht="80.099999999999994" customHeight="1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K5" s="455" t="s">
        <v>90</v>
      </c>
      <c r="L5" s="83" t="s">
        <v>0</v>
      </c>
      <c r="M5" s="83" t="s">
        <v>1</v>
      </c>
      <c r="N5" s="83" t="s">
        <v>2</v>
      </c>
      <c r="O5" s="83" t="s">
        <v>3</v>
      </c>
      <c r="P5" s="83" t="s">
        <v>27</v>
      </c>
      <c r="Q5" s="83" t="s">
        <v>4</v>
      </c>
      <c r="R5" s="83" t="s">
        <v>5</v>
      </c>
      <c r="S5" s="84" t="s">
        <v>6</v>
      </c>
      <c r="V5" s="3"/>
      <c r="W5" s="4"/>
      <c r="X5" s="4"/>
      <c r="Y5" s="4"/>
      <c r="Z5" s="4"/>
      <c r="AA5" s="4"/>
      <c r="AB5" s="4"/>
      <c r="AC5" s="4"/>
      <c r="AD5" s="4"/>
      <c r="AE5" s="3"/>
      <c r="AF5" s="3"/>
      <c r="AG5" s="4"/>
      <c r="AH5" s="4"/>
      <c r="AI5" s="4"/>
      <c r="AJ5" s="4"/>
      <c r="AK5" s="4"/>
      <c r="AL5" s="17"/>
      <c r="AM5" s="17"/>
      <c r="AN5" s="17"/>
      <c r="AO5" s="17"/>
      <c r="AP5" s="18"/>
      <c r="AQ5" s="18"/>
    </row>
    <row r="6" spans="1:85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  <c r="K6" s="456" t="s">
        <v>87</v>
      </c>
      <c r="L6" s="389" t="s">
        <v>69</v>
      </c>
      <c r="M6" s="390"/>
      <c r="N6" s="390"/>
      <c r="O6" s="390"/>
      <c r="P6" s="390"/>
      <c r="Q6" s="390"/>
      <c r="R6" s="390"/>
      <c r="S6" s="391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18"/>
      <c r="AM6" s="18"/>
      <c r="AN6" s="18"/>
      <c r="AO6" s="18"/>
      <c r="AP6" s="18"/>
      <c r="AQ6" s="18"/>
    </row>
    <row r="7" spans="1:85" ht="15">
      <c r="A7" s="25" t="s">
        <v>7</v>
      </c>
      <c r="B7" s="36">
        <f>B33+B85</f>
        <v>82.248431138813316</v>
      </c>
      <c r="C7" s="36">
        <f>C33+C85</f>
        <v>0</v>
      </c>
      <c r="D7" s="36">
        <f>D33+D85</f>
        <v>6.7130130802825532</v>
      </c>
      <c r="E7" s="36">
        <f>E33+E85</f>
        <v>0</v>
      </c>
      <c r="F7" s="36">
        <f>F59+F85</f>
        <v>0.53201566407399425</v>
      </c>
      <c r="G7" s="36">
        <f>G33+G85</f>
        <v>0</v>
      </c>
      <c r="H7" s="36">
        <f>H33+H85</f>
        <v>0</v>
      </c>
      <c r="I7" s="38">
        <f>SUM(B7:H7)</f>
        <v>89.493459883169862</v>
      </c>
      <c r="K7" s="73" t="s">
        <v>7</v>
      </c>
      <c r="L7" s="36">
        <f>L33+L85</f>
        <v>82.248431138813316</v>
      </c>
      <c r="M7" s="36">
        <f t="shared" ref="M7:O7" si="0">M33+M85</f>
        <v>0</v>
      </c>
      <c r="N7" s="36">
        <f t="shared" si="0"/>
        <v>6.7130130802825532</v>
      </c>
      <c r="O7" s="36">
        <f t="shared" si="0"/>
        <v>0</v>
      </c>
      <c r="P7" s="42">
        <f>P59+P85+P33</f>
        <v>0.53201566407399425</v>
      </c>
      <c r="Q7" s="36">
        <f t="shared" ref="Q7:R7" si="1">Q33+Q85</f>
        <v>0</v>
      </c>
      <c r="R7" s="36">
        <f t="shared" si="1"/>
        <v>0</v>
      </c>
      <c r="S7" s="86">
        <f>SUM(L7:R7)</f>
        <v>89.493459883169862</v>
      </c>
      <c r="T7" s="1" t="str">
        <f>IF(ABS(S7-I7)&gt;0.01,S7-I7,"")</f>
        <v/>
      </c>
      <c r="V7" s="3"/>
      <c r="W7" s="6"/>
      <c r="X7" s="6"/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/>
      <c r="AK7" s="3"/>
      <c r="AL7" s="18"/>
      <c r="AM7" s="18"/>
      <c r="AN7" s="18"/>
      <c r="AO7" s="18"/>
      <c r="AP7" s="18"/>
      <c r="AQ7" s="18"/>
    </row>
    <row r="8" spans="1:85" ht="15">
      <c r="A8" s="26" t="s">
        <v>8</v>
      </c>
      <c r="B8" s="39">
        <f t="shared" ref="B8:C27" si="2">B34+B86</f>
        <v>84.635537095377018</v>
      </c>
      <c r="C8" s="39">
        <f t="shared" si="2"/>
        <v>0</v>
      </c>
      <c r="D8" s="39">
        <f t="shared" ref="D8:E8" si="3">D34+D86</f>
        <v>10.591204423248813</v>
      </c>
      <c r="E8" s="39">
        <f t="shared" si="3"/>
        <v>0</v>
      </c>
      <c r="F8" s="39">
        <f t="shared" ref="F8:F27" si="4">F60+F86</f>
        <v>0</v>
      </c>
      <c r="G8" s="39">
        <f t="shared" ref="G8:H8" si="5">G34+G86</f>
        <v>0</v>
      </c>
      <c r="H8" s="39">
        <f t="shared" si="5"/>
        <v>0</v>
      </c>
      <c r="I8" s="41">
        <f t="shared" ref="I8:I27" si="6">SUM(B8:H8)</f>
        <v>95.226741518625829</v>
      </c>
      <c r="K8" s="74" t="s">
        <v>8</v>
      </c>
      <c r="L8" s="87">
        <f t="shared" ref="L8:O27" si="7">L34+L86</f>
        <v>84.635537095377018</v>
      </c>
      <c r="M8" s="87">
        <f t="shared" si="7"/>
        <v>0</v>
      </c>
      <c r="N8" s="87">
        <f t="shared" si="7"/>
        <v>10.591204423248813</v>
      </c>
      <c r="O8" s="87">
        <f t="shared" si="7"/>
        <v>0</v>
      </c>
      <c r="P8" s="87">
        <f t="shared" ref="P8:P27" si="8">P60+P86+P34</f>
        <v>0</v>
      </c>
      <c r="Q8" s="87">
        <f t="shared" ref="Q8:R8" si="9">Q34+Q86</f>
        <v>0</v>
      </c>
      <c r="R8" s="87">
        <f t="shared" si="9"/>
        <v>0</v>
      </c>
      <c r="S8" s="89">
        <f t="shared" ref="S8:S27" si="10">SUM(L8:R8)</f>
        <v>95.226741518625829</v>
      </c>
      <c r="T8" s="1" t="str">
        <f t="shared" ref="T8:T24" si="11">IF(ABS(S8-I8)&gt;0.01,S8-I8,"")</f>
        <v/>
      </c>
      <c r="V8" s="3"/>
      <c r="W8" s="6"/>
      <c r="X8" s="6"/>
      <c r="Y8" s="6"/>
      <c r="Z8" s="6"/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18"/>
      <c r="AM8" s="18"/>
      <c r="AN8" s="18"/>
      <c r="AO8" s="18"/>
      <c r="AP8" s="18"/>
      <c r="AQ8" s="18"/>
    </row>
    <row r="9" spans="1:85" ht="15" customHeight="1">
      <c r="A9" s="27" t="s">
        <v>10</v>
      </c>
      <c r="B9" s="42">
        <f t="shared" si="2"/>
        <v>99.843167265593166</v>
      </c>
      <c r="C9" s="42">
        <f t="shared" si="2"/>
        <v>0</v>
      </c>
      <c r="D9" s="42">
        <f t="shared" ref="D9:E9" si="12">D35+D87</f>
        <v>5.8839137106239279E-3</v>
      </c>
      <c r="E9" s="42">
        <f t="shared" si="12"/>
        <v>0</v>
      </c>
      <c r="F9" s="42">
        <f t="shared" si="4"/>
        <v>0</v>
      </c>
      <c r="G9" s="42">
        <f t="shared" ref="G9:H9" si="13">G35+G87</f>
        <v>0</v>
      </c>
      <c r="H9" s="42">
        <f t="shared" si="13"/>
        <v>0</v>
      </c>
      <c r="I9" s="38">
        <f t="shared" si="6"/>
        <v>99.849051179303785</v>
      </c>
      <c r="K9" s="73" t="s">
        <v>10</v>
      </c>
      <c r="L9" s="42">
        <f t="shared" si="7"/>
        <v>99.843167265593166</v>
      </c>
      <c r="M9" s="42">
        <f t="shared" si="7"/>
        <v>0</v>
      </c>
      <c r="N9" s="42">
        <f t="shared" si="7"/>
        <v>5.8839137106239279E-3</v>
      </c>
      <c r="O9" s="42">
        <f t="shared" si="7"/>
        <v>0</v>
      </c>
      <c r="P9" s="42">
        <f t="shared" si="8"/>
        <v>0</v>
      </c>
      <c r="Q9" s="42">
        <f t="shared" ref="Q9:R9" si="14">Q35+Q87</f>
        <v>0</v>
      </c>
      <c r="R9" s="42">
        <f t="shared" si="14"/>
        <v>0</v>
      </c>
      <c r="S9" s="86">
        <f t="shared" si="10"/>
        <v>99.849051179303785</v>
      </c>
      <c r="T9" s="1" t="str">
        <f t="shared" si="11"/>
        <v/>
      </c>
      <c r="V9" s="3"/>
      <c r="W9" s="6"/>
      <c r="X9" s="6"/>
      <c r="Y9" s="6"/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18"/>
      <c r="AM9" s="18"/>
      <c r="AN9" s="18"/>
      <c r="AO9" s="18"/>
      <c r="AP9" s="18"/>
      <c r="AQ9" s="18"/>
    </row>
    <row r="10" spans="1:85" ht="15" customHeight="1">
      <c r="A10" s="26" t="s">
        <v>56</v>
      </c>
      <c r="B10" s="39">
        <f t="shared" si="2"/>
        <v>0</v>
      </c>
      <c r="C10" s="39">
        <f t="shared" si="2"/>
        <v>0</v>
      </c>
      <c r="D10" s="39">
        <f t="shared" ref="D10:E10" si="15">D36+D88</f>
        <v>0</v>
      </c>
      <c r="E10" s="39">
        <f t="shared" si="15"/>
        <v>0</v>
      </c>
      <c r="F10" s="39">
        <f t="shared" si="4"/>
        <v>0</v>
      </c>
      <c r="G10" s="39">
        <f t="shared" ref="G10:H10" si="16">G36+G88</f>
        <v>0</v>
      </c>
      <c r="H10" s="39">
        <f t="shared" si="16"/>
        <v>0</v>
      </c>
      <c r="I10" s="41">
        <f t="shared" si="6"/>
        <v>0</v>
      </c>
      <c r="K10" s="74" t="s">
        <v>56</v>
      </c>
      <c r="L10" s="87">
        <f t="shared" si="7"/>
        <v>0</v>
      </c>
      <c r="M10" s="87">
        <f t="shared" si="7"/>
        <v>0</v>
      </c>
      <c r="N10" s="87">
        <f t="shared" si="7"/>
        <v>0</v>
      </c>
      <c r="O10" s="87">
        <f t="shared" si="7"/>
        <v>0</v>
      </c>
      <c r="P10" s="87">
        <f t="shared" si="8"/>
        <v>0</v>
      </c>
      <c r="Q10" s="87">
        <f t="shared" ref="Q10:R10" si="17">Q36+Q88</f>
        <v>0</v>
      </c>
      <c r="R10" s="87">
        <f t="shared" si="17"/>
        <v>0</v>
      </c>
      <c r="S10" s="89">
        <f t="shared" si="10"/>
        <v>0</v>
      </c>
      <c r="T10" s="1" t="str">
        <f t="shared" si="11"/>
        <v/>
      </c>
      <c r="V10" s="3"/>
      <c r="W10" s="6"/>
      <c r="X10" s="6"/>
      <c r="Y10" s="6"/>
      <c r="Z10" s="6"/>
      <c r="AA10" s="6"/>
      <c r="AB10" s="6"/>
      <c r="AC10" s="6"/>
      <c r="AD10" s="6"/>
      <c r="AE10" s="3"/>
      <c r="AF10" s="3"/>
      <c r="AG10" s="3"/>
      <c r="AH10" s="3"/>
      <c r="AI10" s="3"/>
      <c r="AJ10" s="3"/>
      <c r="AK10" s="3"/>
      <c r="AL10" s="18"/>
      <c r="AM10" s="18"/>
      <c r="AN10" s="18"/>
      <c r="AO10" s="18"/>
      <c r="AP10" s="18"/>
      <c r="AQ10" s="18"/>
    </row>
    <row r="11" spans="1:85" ht="15">
      <c r="A11" s="27" t="s">
        <v>16</v>
      </c>
      <c r="B11" s="42">
        <f t="shared" si="2"/>
        <v>1335.6448859861118</v>
      </c>
      <c r="C11" s="42">
        <f t="shared" si="2"/>
        <v>271.09702340016469</v>
      </c>
      <c r="D11" s="42">
        <f t="shared" ref="D11:E11" si="18">D37+D89</f>
        <v>95.669764557412819</v>
      </c>
      <c r="E11" s="42">
        <f t="shared" si="18"/>
        <v>52.413770249935887</v>
      </c>
      <c r="F11" s="42">
        <f t="shared" si="4"/>
        <v>0</v>
      </c>
      <c r="G11" s="42">
        <f t="shared" ref="G11:H11" si="19">G37+G89</f>
        <v>0</v>
      </c>
      <c r="H11" s="42">
        <f t="shared" si="19"/>
        <v>0</v>
      </c>
      <c r="I11" s="38">
        <f t="shared" si="6"/>
        <v>1754.8254441936253</v>
      </c>
      <c r="K11" s="73" t="s">
        <v>16</v>
      </c>
      <c r="L11" s="42">
        <f t="shared" si="7"/>
        <v>1335.6448859861118</v>
      </c>
      <c r="M11" s="42">
        <f t="shared" si="7"/>
        <v>271.09702340016469</v>
      </c>
      <c r="N11" s="42">
        <f t="shared" si="7"/>
        <v>95.669764557412819</v>
      </c>
      <c r="O11" s="42">
        <f t="shared" si="7"/>
        <v>52.413770249935887</v>
      </c>
      <c r="P11" s="42">
        <f t="shared" si="8"/>
        <v>0</v>
      </c>
      <c r="Q11" s="42">
        <f t="shared" ref="Q11:R11" si="20">Q37+Q89</f>
        <v>0</v>
      </c>
      <c r="R11" s="42">
        <f t="shared" si="20"/>
        <v>0</v>
      </c>
      <c r="S11" s="86">
        <f t="shared" si="10"/>
        <v>1754.8254441936253</v>
      </c>
      <c r="T11" s="1" t="str">
        <f t="shared" si="11"/>
        <v/>
      </c>
      <c r="V11" s="3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18"/>
      <c r="AM11" s="18"/>
      <c r="AN11" s="18"/>
      <c r="AO11" s="18"/>
      <c r="AP11" s="18"/>
      <c r="AQ11" s="18"/>
    </row>
    <row r="12" spans="1:85" ht="15">
      <c r="A12" s="26" t="s">
        <v>70</v>
      </c>
      <c r="B12" s="39">
        <f t="shared" si="2"/>
        <v>3342.93891743222</v>
      </c>
      <c r="C12" s="39">
        <f t="shared" si="2"/>
        <v>71.313680176346494</v>
      </c>
      <c r="D12" s="39">
        <f t="shared" ref="D12:E12" si="21">D38+D90</f>
        <v>271.42962540867461</v>
      </c>
      <c r="E12" s="39">
        <f t="shared" si="21"/>
        <v>2.5323258769229051</v>
      </c>
      <c r="F12" s="39">
        <f t="shared" si="4"/>
        <v>0</v>
      </c>
      <c r="G12" s="39">
        <f t="shared" ref="G12:H12" si="22">G38+G90</f>
        <v>0</v>
      </c>
      <c r="H12" s="39">
        <f t="shared" si="22"/>
        <v>0</v>
      </c>
      <c r="I12" s="41">
        <f t="shared" si="6"/>
        <v>3688.2145488941642</v>
      </c>
      <c r="K12" s="74" t="s">
        <v>70</v>
      </c>
      <c r="L12" s="87">
        <f t="shared" si="7"/>
        <v>3342.93891743222</v>
      </c>
      <c r="M12" s="87">
        <f t="shared" si="7"/>
        <v>71.313680176346494</v>
      </c>
      <c r="N12" s="87">
        <f t="shared" si="7"/>
        <v>271.42962540867461</v>
      </c>
      <c r="O12" s="87">
        <f t="shared" si="7"/>
        <v>2.5323258769229051</v>
      </c>
      <c r="P12" s="87">
        <f t="shared" si="8"/>
        <v>0</v>
      </c>
      <c r="Q12" s="87">
        <f t="shared" ref="Q12:R12" si="23">Q38+Q90</f>
        <v>0</v>
      </c>
      <c r="R12" s="87">
        <f t="shared" si="23"/>
        <v>0</v>
      </c>
      <c r="S12" s="89">
        <f t="shared" si="10"/>
        <v>3688.2145488941642</v>
      </c>
      <c r="T12" s="1" t="str">
        <f t="shared" si="11"/>
        <v/>
      </c>
      <c r="V12" s="3"/>
      <c r="W12" s="6"/>
      <c r="X12" s="6"/>
      <c r="Y12" s="6"/>
      <c r="Z12" s="6"/>
      <c r="AA12" s="6"/>
      <c r="AB12" s="6"/>
      <c r="AC12" s="6"/>
      <c r="AD12" s="6"/>
      <c r="AE12" s="3"/>
      <c r="AF12" s="3"/>
      <c r="AG12" s="3"/>
      <c r="AH12" s="3"/>
      <c r="AI12" s="3"/>
      <c r="AJ12" s="3"/>
      <c r="AK12" s="3"/>
      <c r="AL12" s="18"/>
      <c r="AM12" s="18"/>
      <c r="AN12" s="18"/>
      <c r="AO12" s="18"/>
      <c r="AP12" s="18"/>
      <c r="AQ12" s="18"/>
    </row>
    <row r="13" spans="1:85" ht="15">
      <c r="A13" s="27" t="s">
        <v>58</v>
      </c>
      <c r="B13" s="42">
        <f t="shared" si="2"/>
        <v>0</v>
      </c>
      <c r="C13" s="42">
        <f t="shared" si="2"/>
        <v>1.528193026734972E-2</v>
      </c>
      <c r="D13" s="42">
        <f t="shared" ref="D13:E13" si="24">D39+D91</f>
        <v>1.5498371409291045</v>
      </c>
      <c r="E13" s="42">
        <f t="shared" si="24"/>
        <v>2230.4366658918066</v>
      </c>
      <c r="F13" s="42">
        <f t="shared" si="4"/>
        <v>32780.104121326862</v>
      </c>
      <c r="G13" s="42">
        <f t="shared" ref="G13:H13" si="25">G39+G91</f>
        <v>0</v>
      </c>
      <c r="H13" s="42">
        <f t="shared" si="25"/>
        <v>0</v>
      </c>
      <c r="I13" s="38">
        <f t="shared" si="6"/>
        <v>35012.105906289864</v>
      </c>
      <c r="K13" s="75" t="s">
        <v>58</v>
      </c>
      <c r="L13" s="42">
        <f t="shared" si="7"/>
        <v>0</v>
      </c>
      <c r="M13" s="42">
        <f t="shared" si="7"/>
        <v>1.528193026734972E-2</v>
      </c>
      <c r="N13" s="42">
        <f t="shared" si="7"/>
        <v>1.5498371409291045</v>
      </c>
      <c r="O13" s="42">
        <f t="shared" si="7"/>
        <v>2230.4366658918066</v>
      </c>
      <c r="P13" s="42">
        <f t="shared" si="8"/>
        <v>32780.104121326862</v>
      </c>
      <c r="Q13" s="42">
        <f t="shared" ref="Q13:R13" si="26">Q39+Q91</f>
        <v>0</v>
      </c>
      <c r="R13" s="42">
        <f t="shared" si="26"/>
        <v>0</v>
      </c>
      <c r="S13" s="86">
        <f t="shared" si="10"/>
        <v>35012.105906289864</v>
      </c>
      <c r="T13" s="1" t="str">
        <f t="shared" si="11"/>
        <v/>
      </c>
      <c r="V13" s="3"/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/>
      <c r="AK13" s="3"/>
      <c r="AL13" s="18"/>
      <c r="AM13" s="18"/>
      <c r="AN13" s="18"/>
      <c r="AO13" s="18"/>
      <c r="AP13" s="18"/>
      <c r="AQ13" s="18"/>
    </row>
    <row r="14" spans="1:85" ht="15">
      <c r="A14" s="26" t="s">
        <v>12</v>
      </c>
      <c r="B14" s="39">
        <f t="shared" si="2"/>
        <v>0</v>
      </c>
      <c r="C14" s="39">
        <f t="shared" si="2"/>
        <v>0.1389008764794108</v>
      </c>
      <c r="D14" s="39">
        <f t="shared" ref="D14:E14" si="27">D40+D92</f>
        <v>6.486799371499502E-2</v>
      </c>
      <c r="E14" s="39">
        <f t="shared" si="27"/>
        <v>30.63604980140158</v>
      </c>
      <c r="F14" s="39">
        <f t="shared" si="4"/>
        <v>14557.601822686627</v>
      </c>
      <c r="G14" s="39">
        <f t="shared" ref="G14:H14" si="28">G40+G92</f>
        <v>0</v>
      </c>
      <c r="H14" s="39">
        <f t="shared" si="28"/>
        <v>0</v>
      </c>
      <c r="I14" s="41">
        <f t="shared" si="6"/>
        <v>14588.441641358224</v>
      </c>
      <c r="K14" s="74" t="s">
        <v>12</v>
      </c>
      <c r="L14" s="87">
        <f t="shared" si="7"/>
        <v>0</v>
      </c>
      <c r="M14" s="87">
        <f t="shared" si="7"/>
        <v>0.1389008764794108</v>
      </c>
      <c r="N14" s="87">
        <f t="shared" si="7"/>
        <v>6.486799371499502E-2</v>
      </c>
      <c r="O14" s="87">
        <f t="shared" si="7"/>
        <v>30.63604980140158</v>
      </c>
      <c r="P14" s="87">
        <f t="shared" si="8"/>
        <v>14557.601822686629</v>
      </c>
      <c r="Q14" s="87">
        <f t="shared" ref="Q14:R14" si="29">Q40+Q92</f>
        <v>0</v>
      </c>
      <c r="R14" s="87">
        <f t="shared" si="29"/>
        <v>0</v>
      </c>
      <c r="S14" s="89">
        <f t="shared" si="10"/>
        <v>14588.441641358226</v>
      </c>
      <c r="T14" s="1" t="str">
        <f t="shared" si="11"/>
        <v/>
      </c>
      <c r="V14" s="3"/>
      <c r="W14" s="6"/>
      <c r="X14" s="6"/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/>
      <c r="AJ14" s="3"/>
      <c r="AK14" s="3"/>
      <c r="AL14" s="18"/>
      <c r="AM14" s="18"/>
      <c r="AN14" s="18"/>
      <c r="AO14" s="18"/>
      <c r="AP14" s="18"/>
      <c r="AQ14" s="18"/>
    </row>
    <row r="15" spans="1:85" ht="15">
      <c r="A15" s="27" t="s">
        <v>59</v>
      </c>
      <c r="B15" s="42">
        <f t="shared" si="2"/>
        <v>0.22552351816443597</v>
      </c>
      <c r="C15" s="42">
        <f t="shared" si="2"/>
        <v>0</v>
      </c>
      <c r="D15" s="42">
        <f t="shared" ref="D15:E15" si="30">D41+D93</f>
        <v>0.45531432420296347</v>
      </c>
      <c r="E15" s="42">
        <f t="shared" si="30"/>
        <v>1.1503315021784427E-2</v>
      </c>
      <c r="F15" s="42">
        <f t="shared" si="4"/>
        <v>3.6320912531903478</v>
      </c>
      <c r="G15" s="42">
        <f t="shared" ref="G15:H15" si="31">G41+G93</f>
        <v>0</v>
      </c>
      <c r="H15" s="42">
        <f t="shared" si="31"/>
        <v>0</v>
      </c>
      <c r="I15" s="38">
        <f t="shared" si="6"/>
        <v>4.324432410579532</v>
      </c>
      <c r="K15" s="75" t="s">
        <v>59</v>
      </c>
      <c r="L15" s="42">
        <f t="shared" si="7"/>
        <v>0.22552351816443597</v>
      </c>
      <c r="M15" s="42">
        <f t="shared" si="7"/>
        <v>0</v>
      </c>
      <c r="N15" s="42">
        <f t="shared" si="7"/>
        <v>0.45531432420296347</v>
      </c>
      <c r="O15" s="42">
        <f t="shared" si="7"/>
        <v>1.1503315021784427E-2</v>
      </c>
      <c r="P15" s="42">
        <f t="shared" si="8"/>
        <v>3.6320912531903482</v>
      </c>
      <c r="Q15" s="42">
        <f t="shared" ref="Q15:R15" si="32">Q41+Q93</f>
        <v>0</v>
      </c>
      <c r="R15" s="42">
        <f t="shared" si="32"/>
        <v>0</v>
      </c>
      <c r="S15" s="86">
        <f t="shared" si="10"/>
        <v>4.324432410579532</v>
      </c>
      <c r="T15" s="1" t="str">
        <f t="shared" si="11"/>
        <v/>
      </c>
      <c r="V15" s="3"/>
      <c r="W15" s="6"/>
      <c r="X15" s="6"/>
      <c r="Y15" s="6"/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18"/>
      <c r="AM15" s="18"/>
      <c r="AN15" s="18"/>
      <c r="AO15" s="18"/>
      <c r="AP15" s="18"/>
      <c r="AQ15" s="18"/>
    </row>
    <row r="16" spans="1:85" ht="15">
      <c r="A16" s="26" t="s">
        <v>17</v>
      </c>
      <c r="B16" s="39">
        <f t="shared" si="2"/>
        <v>253.74821213198456</v>
      </c>
      <c r="C16" s="39">
        <f t="shared" si="2"/>
        <v>2.1785789672569664</v>
      </c>
      <c r="D16" s="39">
        <f t="shared" ref="D16:E16" si="33">D42+D94</f>
        <v>61.019320548537081</v>
      </c>
      <c r="E16" s="39">
        <f t="shared" si="33"/>
        <v>22.211437933519363</v>
      </c>
      <c r="F16" s="39">
        <f t="shared" si="4"/>
        <v>814.50977903239982</v>
      </c>
      <c r="G16" s="39">
        <f t="shared" ref="G16:H16" si="34">G42+G94</f>
        <v>0</v>
      </c>
      <c r="H16" s="39">
        <f t="shared" si="34"/>
        <v>0</v>
      </c>
      <c r="I16" s="41">
        <f t="shared" si="6"/>
        <v>1153.6673286136979</v>
      </c>
      <c r="K16" s="74" t="s">
        <v>17</v>
      </c>
      <c r="L16" s="87">
        <f t="shared" si="7"/>
        <v>253.74821213198456</v>
      </c>
      <c r="M16" s="87">
        <f t="shared" si="7"/>
        <v>2.1785789672569664</v>
      </c>
      <c r="N16" s="87">
        <f t="shared" si="7"/>
        <v>61.019320548537081</v>
      </c>
      <c r="O16" s="87">
        <f t="shared" si="7"/>
        <v>22.211437933519363</v>
      </c>
      <c r="P16" s="87">
        <f t="shared" si="8"/>
        <v>814.50977903240005</v>
      </c>
      <c r="Q16" s="87">
        <f t="shared" ref="Q16:R16" si="35">Q42+Q94</f>
        <v>0</v>
      </c>
      <c r="R16" s="87">
        <f t="shared" si="35"/>
        <v>0</v>
      </c>
      <c r="S16" s="89">
        <f t="shared" si="10"/>
        <v>1153.6673286136979</v>
      </c>
      <c r="T16" s="1" t="str">
        <f t="shared" si="11"/>
        <v/>
      </c>
      <c r="V16" s="3"/>
      <c r="W16" s="6"/>
      <c r="X16" s="6"/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/>
      <c r="AK16" s="3"/>
      <c r="AL16" s="18"/>
      <c r="AM16" s="18"/>
      <c r="AN16" s="18"/>
      <c r="AO16" s="18"/>
      <c r="AP16" s="18"/>
      <c r="AQ16" s="18"/>
    </row>
    <row r="17" spans="1:43" ht="15">
      <c r="A17" s="27" t="s">
        <v>139</v>
      </c>
      <c r="B17" s="42">
        <f t="shared" si="2"/>
        <v>21755.991081439552</v>
      </c>
      <c r="C17" s="42">
        <f t="shared" si="2"/>
        <v>3040.0553901259136</v>
      </c>
      <c r="D17" s="42">
        <f t="shared" ref="D17:E17" si="36">D43+D95</f>
        <v>5444.6957858242195</v>
      </c>
      <c r="E17" s="42">
        <f t="shared" si="36"/>
        <v>54.976653585631354</v>
      </c>
      <c r="F17" s="42">
        <f t="shared" si="4"/>
        <v>1.1152831226402338</v>
      </c>
      <c r="G17" s="42">
        <f t="shared" ref="G17:H17" si="37">G43+G95</f>
        <v>0</v>
      </c>
      <c r="H17" s="42">
        <f t="shared" si="37"/>
        <v>0</v>
      </c>
      <c r="I17" s="38">
        <f t="shared" si="6"/>
        <v>30296.834194097959</v>
      </c>
      <c r="K17" s="75" t="s">
        <v>139</v>
      </c>
      <c r="L17" s="42">
        <f t="shared" si="7"/>
        <v>21755.991081439552</v>
      </c>
      <c r="M17" s="42">
        <f t="shared" si="7"/>
        <v>3040.0553901259136</v>
      </c>
      <c r="N17" s="42">
        <f t="shared" si="7"/>
        <v>5444.6957858242195</v>
      </c>
      <c r="O17" s="42">
        <f t="shared" si="7"/>
        <v>54.976653585631354</v>
      </c>
      <c r="P17" s="42">
        <f t="shared" si="8"/>
        <v>1.1152831226424844</v>
      </c>
      <c r="Q17" s="42">
        <f t="shared" ref="Q17:R17" si="38">Q43+Q95</f>
        <v>0</v>
      </c>
      <c r="R17" s="42">
        <f t="shared" si="38"/>
        <v>0</v>
      </c>
      <c r="S17" s="86">
        <f t="shared" si="10"/>
        <v>30296.834194097963</v>
      </c>
      <c r="T17" s="1" t="str">
        <f t="shared" si="11"/>
        <v/>
      </c>
      <c r="V17" s="3"/>
      <c r="W17" s="6"/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18"/>
      <c r="AM17" s="18"/>
      <c r="AN17" s="18"/>
      <c r="AO17" s="18"/>
      <c r="AP17" s="18"/>
      <c r="AQ17" s="18"/>
    </row>
    <row r="18" spans="1:43" ht="15">
      <c r="A18" s="26" t="s">
        <v>25</v>
      </c>
      <c r="B18" s="39">
        <f t="shared" si="2"/>
        <v>4069.5150424131753</v>
      </c>
      <c r="C18" s="39">
        <f t="shared" si="2"/>
        <v>16.574790304020247</v>
      </c>
      <c r="D18" s="39">
        <f t="shared" ref="D18:E18" si="39">D44+D96</f>
        <v>7413.6342748383977</v>
      </c>
      <c r="E18" s="39">
        <f t="shared" si="39"/>
        <v>8627.630616469236</v>
      </c>
      <c r="F18" s="39">
        <f t="shared" si="4"/>
        <v>2481.8067597543577</v>
      </c>
      <c r="G18" s="39">
        <f t="shared" ref="G18:H18" si="40">G44+G96</f>
        <v>6491.0097146018925</v>
      </c>
      <c r="H18" s="39">
        <f t="shared" si="40"/>
        <v>24.02564871893351</v>
      </c>
      <c r="I18" s="41">
        <f t="shared" si="6"/>
        <v>29124.196847100011</v>
      </c>
      <c r="K18" s="74" t="s">
        <v>25</v>
      </c>
      <c r="L18" s="87">
        <f t="shared" si="7"/>
        <v>4069.5150424131753</v>
      </c>
      <c r="M18" s="87">
        <f t="shared" si="7"/>
        <v>16.574790304020247</v>
      </c>
      <c r="N18" s="87">
        <f t="shared" si="7"/>
        <v>7413.6342748383977</v>
      </c>
      <c r="O18" s="87">
        <f t="shared" si="7"/>
        <v>8627.630616469236</v>
      </c>
      <c r="P18" s="87">
        <f t="shared" si="8"/>
        <v>2481.8067597543559</v>
      </c>
      <c r="Q18" s="87">
        <f t="shared" ref="Q18:R18" si="41">Q44+Q96</f>
        <v>6491.0097146018925</v>
      </c>
      <c r="R18" s="87">
        <f t="shared" si="41"/>
        <v>24.02564871893351</v>
      </c>
      <c r="S18" s="89">
        <f t="shared" si="10"/>
        <v>29124.196847100011</v>
      </c>
      <c r="T18" s="1" t="str">
        <f t="shared" si="11"/>
        <v/>
      </c>
      <c r="V18" s="3"/>
      <c r="W18" s="6"/>
      <c r="X18" s="6"/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/>
      <c r="AJ18" s="3"/>
      <c r="AK18" s="3"/>
      <c r="AL18" s="18"/>
      <c r="AM18" s="18"/>
      <c r="AN18" s="18"/>
      <c r="AO18" s="18"/>
      <c r="AP18" s="18"/>
      <c r="AQ18" s="18"/>
    </row>
    <row r="19" spans="1:43" ht="15">
      <c r="A19" s="27" t="s">
        <v>24</v>
      </c>
      <c r="B19" s="42">
        <f t="shared" si="2"/>
        <v>17971.630627817594</v>
      </c>
      <c r="C19" s="42">
        <f t="shared" si="2"/>
        <v>77.319180254738626</v>
      </c>
      <c r="D19" s="42">
        <f t="shared" ref="D19:E19" si="42">D45+D97</f>
        <v>1705.350786474683</v>
      </c>
      <c r="E19" s="42">
        <f t="shared" si="42"/>
        <v>0</v>
      </c>
      <c r="F19" s="42">
        <f t="shared" si="4"/>
        <v>0</v>
      </c>
      <c r="G19" s="42">
        <f t="shared" ref="G19:H19" si="43">G45+G97</f>
        <v>0</v>
      </c>
      <c r="H19" s="42">
        <f t="shared" si="43"/>
        <v>0</v>
      </c>
      <c r="I19" s="38">
        <f t="shared" si="6"/>
        <v>19754.300594547014</v>
      </c>
      <c r="K19" s="75" t="s">
        <v>24</v>
      </c>
      <c r="L19" s="42">
        <f t="shared" si="7"/>
        <v>17971.630627817594</v>
      </c>
      <c r="M19" s="42">
        <f t="shared" si="7"/>
        <v>77.319180254738626</v>
      </c>
      <c r="N19" s="42">
        <f t="shared" si="7"/>
        <v>1705.350786474683</v>
      </c>
      <c r="O19" s="42">
        <f t="shared" si="7"/>
        <v>0</v>
      </c>
      <c r="P19" s="42">
        <f t="shared" si="8"/>
        <v>-4.4764192352886312E-12</v>
      </c>
      <c r="Q19" s="42">
        <f t="shared" ref="Q19:R19" si="44">Q45+Q97</f>
        <v>0</v>
      </c>
      <c r="R19" s="42">
        <f t="shared" si="44"/>
        <v>0</v>
      </c>
      <c r="S19" s="86">
        <f t="shared" si="10"/>
        <v>19754.30059454701</v>
      </c>
      <c r="T19" s="1" t="str">
        <f t="shared" si="11"/>
        <v/>
      </c>
      <c r="V19" s="3"/>
      <c r="W19" s="6"/>
      <c r="X19" s="6"/>
      <c r="Y19" s="6"/>
      <c r="Z19" s="6"/>
      <c r="AA19" s="6"/>
      <c r="AB19" s="6"/>
      <c r="AC19" s="6"/>
      <c r="AD19" s="6"/>
      <c r="AE19" s="3"/>
      <c r="AF19" s="3"/>
      <c r="AG19" s="3"/>
      <c r="AH19" s="3"/>
      <c r="AI19" s="3"/>
      <c r="AJ19" s="3"/>
      <c r="AK19" s="3"/>
      <c r="AL19" s="18"/>
      <c r="AM19" s="18"/>
      <c r="AN19" s="18"/>
      <c r="AO19" s="18"/>
      <c r="AP19" s="18"/>
      <c r="AQ19" s="18"/>
    </row>
    <row r="20" spans="1:43" ht="15">
      <c r="A20" s="26" t="s">
        <v>60</v>
      </c>
      <c r="B20" s="39">
        <f t="shared" si="2"/>
        <v>987.71631345927301</v>
      </c>
      <c r="C20" s="39">
        <f t="shared" si="2"/>
        <v>9.0173695876959314</v>
      </c>
      <c r="D20" s="39">
        <f t="shared" ref="D20:E20" si="45">D46+D98</f>
        <v>95.039815671671278</v>
      </c>
      <c r="E20" s="39">
        <f t="shared" si="45"/>
        <v>0</v>
      </c>
      <c r="F20" s="39">
        <f t="shared" si="4"/>
        <v>0</v>
      </c>
      <c r="G20" s="39">
        <f t="shared" ref="G20:H20" si="46">G46+G98</f>
        <v>0</v>
      </c>
      <c r="H20" s="39">
        <f t="shared" si="46"/>
        <v>0</v>
      </c>
      <c r="I20" s="41">
        <f t="shared" si="6"/>
        <v>1091.7734987186402</v>
      </c>
      <c r="K20" s="74" t="s">
        <v>60</v>
      </c>
      <c r="L20" s="87">
        <f t="shared" si="7"/>
        <v>987.71631345927301</v>
      </c>
      <c r="M20" s="87">
        <f t="shared" si="7"/>
        <v>9.0173695876959314</v>
      </c>
      <c r="N20" s="87">
        <f t="shared" si="7"/>
        <v>95.039815671671278</v>
      </c>
      <c r="O20" s="87">
        <f t="shared" si="7"/>
        <v>0</v>
      </c>
      <c r="P20" s="87">
        <f t="shared" si="8"/>
        <v>-6.0111637889548319E-14</v>
      </c>
      <c r="Q20" s="87">
        <f t="shared" ref="Q20:R20" si="47">Q46+Q98</f>
        <v>0</v>
      </c>
      <c r="R20" s="87">
        <f t="shared" si="47"/>
        <v>0</v>
      </c>
      <c r="S20" s="89">
        <f t="shared" si="10"/>
        <v>1091.7734987186402</v>
      </c>
      <c r="T20" s="1" t="str">
        <f t="shared" si="11"/>
        <v/>
      </c>
      <c r="V20" s="3"/>
      <c r="W20" s="6"/>
      <c r="X20" s="6"/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18"/>
      <c r="AM20" s="18"/>
      <c r="AN20" s="18"/>
      <c r="AO20" s="18"/>
      <c r="AP20" s="18"/>
      <c r="AQ20" s="18"/>
    </row>
    <row r="21" spans="1:43" ht="15">
      <c r="A21" s="27" t="s">
        <v>22</v>
      </c>
      <c r="B21" s="42">
        <f t="shared" si="2"/>
        <v>778.48869287693719</v>
      </c>
      <c r="C21" s="42">
        <f t="shared" si="2"/>
        <v>37.431429469109602</v>
      </c>
      <c r="D21" s="42">
        <f t="shared" ref="D21:E21" si="48">D47+D99</f>
        <v>156.24377684920842</v>
      </c>
      <c r="E21" s="42">
        <f t="shared" si="48"/>
        <v>2.6247120090626592E-2</v>
      </c>
      <c r="F21" s="42">
        <f t="shared" si="4"/>
        <v>1560.2906121697051</v>
      </c>
      <c r="G21" s="42">
        <f t="shared" ref="G21:H21" si="49">G47+G99</f>
        <v>0</v>
      </c>
      <c r="H21" s="42">
        <f t="shared" si="49"/>
        <v>0</v>
      </c>
      <c r="I21" s="38">
        <f t="shared" si="6"/>
        <v>2532.480758485051</v>
      </c>
      <c r="K21" s="75" t="s">
        <v>22</v>
      </c>
      <c r="L21" s="42">
        <f t="shared" si="7"/>
        <v>778.48869287693719</v>
      </c>
      <c r="M21" s="42">
        <f t="shared" si="7"/>
        <v>37.431429469109602</v>
      </c>
      <c r="N21" s="42">
        <f t="shared" si="7"/>
        <v>156.24377684920842</v>
      </c>
      <c r="O21" s="42">
        <f t="shared" si="7"/>
        <v>2.6247120090626592E-2</v>
      </c>
      <c r="P21" s="42">
        <f t="shared" si="8"/>
        <v>1560.2906121697054</v>
      </c>
      <c r="Q21" s="42">
        <f t="shared" ref="Q21:R21" si="50">Q47+Q99</f>
        <v>0</v>
      </c>
      <c r="R21" s="42">
        <f t="shared" si="50"/>
        <v>0</v>
      </c>
      <c r="S21" s="86">
        <f t="shared" si="10"/>
        <v>2532.4807584850514</v>
      </c>
      <c r="T21" s="1" t="str">
        <f t="shared" si="11"/>
        <v/>
      </c>
      <c r="V21" s="3"/>
      <c r="W21" s="6"/>
      <c r="X21" s="6"/>
      <c r="Y21" s="6"/>
      <c r="Z21" s="6"/>
      <c r="AA21" s="6"/>
      <c r="AB21" s="6"/>
      <c r="AC21" s="6"/>
      <c r="AD21" s="6"/>
      <c r="AE21" s="3"/>
      <c r="AF21" s="3"/>
      <c r="AG21" s="3"/>
      <c r="AH21" s="3"/>
      <c r="AI21" s="3"/>
      <c r="AJ21" s="3"/>
      <c r="AK21" s="3"/>
      <c r="AL21" s="18"/>
      <c r="AM21" s="18"/>
      <c r="AN21" s="18"/>
      <c r="AO21" s="18"/>
      <c r="AP21" s="18"/>
      <c r="AQ21" s="18"/>
    </row>
    <row r="22" spans="1:43" ht="15">
      <c r="A22" s="26" t="s">
        <v>21</v>
      </c>
      <c r="B22" s="39">
        <f t="shared" si="2"/>
        <v>157.91522336947742</v>
      </c>
      <c r="C22" s="39">
        <f t="shared" si="2"/>
        <v>0</v>
      </c>
      <c r="D22" s="39">
        <f t="shared" ref="D22:E22" si="51">D48+D100</f>
        <v>2.9176823367929137</v>
      </c>
      <c r="E22" s="39">
        <f t="shared" si="51"/>
        <v>0</v>
      </c>
      <c r="F22" s="39">
        <f t="shared" si="4"/>
        <v>0</v>
      </c>
      <c r="G22" s="39">
        <f t="shared" ref="G22:H22" si="52">G48+G100</f>
        <v>0</v>
      </c>
      <c r="H22" s="39">
        <f t="shared" si="52"/>
        <v>0</v>
      </c>
      <c r="I22" s="41">
        <f t="shared" si="6"/>
        <v>160.83290570627034</v>
      </c>
      <c r="K22" s="74" t="s">
        <v>21</v>
      </c>
      <c r="L22" s="87">
        <f t="shared" si="7"/>
        <v>157.91522336947742</v>
      </c>
      <c r="M22" s="87">
        <f t="shared" si="7"/>
        <v>0</v>
      </c>
      <c r="N22" s="87">
        <f t="shared" si="7"/>
        <v>2.9176823367929137</v>
      </c>
      <c r="O22" s="87">
        <f t="shared" si="7"/>
        <v>0</v>
      </c>
      <c r="P22" s="87">
        <f t="shared" si="8"/>
        <v>0</v>
      </c>
      <c r="Q22" s="87">
        <f t="shared" ref="Q22:R22" si="53">Q48+Q100</f>
        <v>0</v>
      </c>
      <c r="R22" s="87">
        <f t="shared" si="53"/>
        <v>0</v>
      </c>
      <c r="S22" s="89">
        <f t="shared" si="10"/>
        <v>160.83290570627034</v>
      </c>
      <c r="T22" s="1" t="str">
        <f t="shared" si="11"/>
        <v/>
      </c>
      <c r="V22" s="3"/>
      <c r="W22" s="6"/>
      <c r="X22" s="6"/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/>
      <c r="AL22" s="18"/>
      <c r="AM22" s="18"/>
      <c r="AN22" s="18"/>
      <c r="AO22" s="18"/>
      <c r="AP22" s="18"/>
      <c r="AQ22" s="18"/>
    </row>
    <row r="23" spans="1:43" ht="15">
      <c r="A23" s="28" t="s">
        <v>64</v>
      </c>
      <c r="B23" s="42">
        <f t="shared" si="2"/>
        <v>83.113760776156639</v>
      </c>
      <c r="C23" s="42">
        <f t="shared" si="2"/>
        <v>0</v>
      </c>
      <c r="D23" s="42">
        <f t="shared" ref="D23:E23" si="54">D49+D101</f>
        <v>53.037564803453144</v>
      </c>
      <c r="E23" s="42">
        <f t="shared" si="54"/>
        <v>0</v>
      </c>
      <c r="F23" s="42">
        <f t="shared" si="4"/>
        <v>0</v>
      </c>
      <c r="G23" s="42">
        <f t="shared" ref="G23:H23" si="55">G49+G101</f>
        <v>0</v>
      </c>
      <c r="H23" s="42">
        <f t="shared" si="55"/>
        <v>0</v>
      </c>
      <c r="I23" s="38">
        <f t="shared" si="6"/>
        <v>136.15132557960979</v>
      </c>
      <c r="K23" s="76" t="s">
        <v>64</v>
      </c>
      <c r="L23" s="42">
        <f t="shared" si="7"/>
        <v>83.113760776156639</v>
      </c>
      <c r="M23" s="42">
        <f t="shared" si="7"/>
        <v>0</v>
      </c>
      <c r="N23" s="42">
        <f t="shared" si="7"/>
        <v>53.037564803453144</v>
      </c>
      <c r="O23" s="42">
        <f t="shared" si="7"/>
        <v>0</v>
      </c>
      <c r="P23" s="42">
        <f t="shared" si="8"/>
        <v>0</v>
      </c>
      <c r="Q23" s="42">
        <f t="shared" ref="Q23:R23" si="56">Q49+Q101</f>
        <v>0</v>
      </c>
      <c r="R23" s="42">
        <f t="shared" si="56"/>
        <v>0</v>
      </c>
      <c r="S23" s="86">
        <f t="shared" si="10"/>
        <v>136.15132557960979</v>
      </c>
      <c r="T23" s="1" t="str">
        <f t="shared" si="11"/>
        <v/>
      </c>
      <c r="V23" s="3"/>
      <c r="W23" s="6"/>
      <c r="X23" s="6"/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/>
      <c r="AJ23" s="3"/>
      <c r="AK23" s="3"/>
      <c r="AL23" s="18"/>
      <c r="AM23" s="18"/>
      <c r="AN23" s="18"/>
      <c r="AO23" s="18"/>
      <c r="AP23" s="18"/>
      <c r="AQ23" s="18"/>
    </row>
    <row r="24" spans="1:43">
      <c r="A24" s="56" t="s">
        <v>23</v>
      </c>
      <c r="B24" s="60">
        <f t="shared" si="2"/>
        <v>83.113760776156639</v>
      </c>
      <c r="C24" s="60">
        <f t="shared" si="2"/>
        <v>0</v>
      </c>
      <c r="D24" s="60">
        <f t="shared" ref="D24:E24" si="57">D50+D102</f>
        <v>53.037564803453144</v>
      </c>
      <c r="E24" s="60">
        <f t="shared" si="57"/>
        <v>0</v>
      </c>
      <c r="F24" s="60">
        <f t="shared" si="4"/>
        <v>0</v>
      </c>
      <c r="G24" s="60">
        <f t="shared" ref="G24:H24" si="58">G50+G102</f>
        <v>0</v>
      </c>
      <c r="H24" s="60">
        <f t="shared" si="58"/>
        <v>0</v>
      </c>
      <c r="I24" s="62">
        <f t="shared" si="6"/>
        <v>136.15132557960979</v>
      </c>
      <c r="K24" s="77" t="s">
        <v>23</v>
      </c>
      <c r="L24" s="90">
        <f t="shared" si="7"/>
        <v>83.113760776156639</v>
      </c>
      <c r="M24" s="90">
        <f t="shared" si="7"/>
        <v>0</v>
      </c>
      <c r="N24" s="90">
        <f t="shared" si="7"/>
        <v>53.037564803453144</v>
      </c>
      <c r="O24" s="90">
        <f t="shared" si="7"/>
        <v>0</v>
      </c>
      <c r="P24" s="90">
        <f t="shared" si="8"/>
        <v>0</v>
      </c>
      <c r="Q24" s="90">
        <f t="shared" ref="Q24:R24" si="59">Q50+Q102</f>
        <v>0</v>
      </c>
      <c r="R24" s="90">
        <f t="shared" si="59"/>
        <v>0</v>
      </c>
      <c r="S24" s="92">
        <f t="shared" si="10"/>
        <v>136.15132557960979</v>
      </c>
      <c r="T24" s="1" t="str">
        <f t="shared" si="11"/>
        <v/>
      </c>
      <c r="V24" s="3"/>
      <c r="W24" s="6"/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18"/>
      <c r="AM24" s="18"/>
      <c r="AN24" s="18"/>
      <c r="AO24" s="18"/>
      <c r="AP24" s="18"/>
      <c r="AQ24" s="18"/>
    </row>
    <row r="25" spans="1:43">
      <c r="A25" s="57" t="s">
        <v>19</v>
      </c>
      <c r="B25" s="63">
        <f t="shared" si="2"/>
        <v>0</v>
      </c>
      <c r="C25" s="63">
        <f t="shared" si="2"/>
        <v>0</v>
      </c>
      <c r="D25" s="63">
        <f t="shared" ref="D25:E25" si="60">D51+D103</f>
        <v>0</v>
      </c>
      <c r="E25" s="63">
        <f t="shared" si="60"/>
        <v>0</v>
      </c>
      <c r="F25" s="63">
        <f t="shared" si="4"/>
        <v>0</v>
      </c>
      <c r="G25" s="63">
        <f t="shared" ref="G25:H25" si="61">G51+G103</f>
        <v>0</v>
      </c>
      <c r="H25" s="63">
        <f t="shared" si="61"/>
        <v>0</v>
      </c>
      <c r="I25" s="65">
        <f t="shared" si="6"/>
        <v>0</v>
      </c>
      <c r="K25" s="78" t="s">
        <v>19</v>
      </c>
      <c r="L25" s="63">
        <f t="shared" si="7"/>
        <v>0</v>
      </c>
      <c r="M25" s="63">
        <f t="shared" si="7"/>
        <v>0</v>
      </c>
      <c r="N25" s="63">
        <f t="shared" si="7"/>
        <v>0</v>
      </c>
      <c r="O25" s="63">
        <f t="shared" si="7"/>
        <v>0</v>
      </c>
      <c r="P25" s="63">
        <f t="shared" si="8"/>
        <v>0</v>
      </c>
      <c r="Q25" s="63">
        <f t="shared" ref="Q25:R25" si="62">Q51+Q103</f>
        <v>0</v>
      </c>
      <c r="R25" s="63">
        <f t="shared" si="62"/>
        <v>0</v>
      </c>
      <c r="S25" s="94">
        <f t="shared" si="10"/>
        <v>0</v>
      </c>
      <c r="V25" s="3"/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/>
      <c r="AK25" s="3"/>
      <c r="AL25" s="18"/>
      <c r="AM25" s="18"/>
      <c r="AN25" s="18"/>
      <c r="AO25" s="18"/>
      <c r="AP25" s="18"/>
      <c r="AQ25" s="18"/>
    </row>
    <row r="26" spans="1:43">
      <c r="A26" s="56" t="s">
        <v>20</v>
      </c>
      <c r="B26" s="60">
        <f t="shared" si="2"/>
        <v>0</v>
      </c>
      <c r="C26" s="60">
        <f t="shared" si="2"/>
        <v>0</v>
      </c>
      <c r="D26" s="60">
        <f t="shared" ref="D26:E26" si="63">D52+D104</f>
        <v>0</v>
      </c>
      <c r="E26" s="60">
        <f t="shared" si="63"/>
        <v>0</v>
      </c>
      <c r="F26" s="60">
        <f t="shared" si="4"/>
        <v>0</v>
      </c>
      <c r="G26" s="60">
        <f t="shared" ref="G26:H26" si="64">G52+G104</f>
        <v>0</v>
      </c>
      <c r="H26" s="60">
        <f t="shared" si="64"/>
        <v>0</v>
      </c>
      <c r="I26" s="62">
        <f t="shared" si="6"/>
        <v>0</v>
      </c>
      <c r="K26" s="77" t="s">
        <v>20</v>
      </c>
      <c r="L26" s="90">
        <f t="shared" si="7"/>
        <v>0</v>
      </c>
      <c r="M26" s="90">
        <f t="shared" si="7"/>
        <v>0</v>
      </c>
      <c r="N26" s="90">
        <f t="shared" si="7"/>
        <v>0</v>
      </c>
      <c r="O26" s="90">
        <f t="shared" si="7"/>
        <v>0</v>
      </c>
      <c r="P26" s="90">
        <f t="shared" si="8"/>
        <v>0</v>
      </c>
      <c r="Q26" s="90">
        <f t="shared" ref="Q26:R26" si="65">Q52+Q104</f>
        <v>0</v>
      </c>
      <c r="R26" s="90">
        <f t="shared" si="65"/>
        <v>0</v>
      </c>
      <c r="S26" s="92">
        <f t="shared" si="10"/>
        <v>0</v>
      </c>
      <c r="V26" s="3"/>
      <c r="W26" s="6"/>
      <c r="X26" s="6"/>
      <c r="Y26" s="6"/>
      <c r="Z26" s="6"/>
      <c r="AA26" s="6"/>
      <c r="AB26" s="6"/>
      <c r="AC26" s="6"/>
      <c r="AD26" s="6"/>
      <c r="AE26" s="3"/>
      <c r="AF26" s="3"/>
      <c r="AG26" s="3"/>
      <c r="AH26" s="3"/>
      <c r="AI26" s="3"/>
      <c r="AJ26" s="3"/>
      <c r="AK26" s="3"/>
      <c r="AL26" s="18"/>
      <c r="AM26" s="18"/>
      <c r="AN26" s="18"/>
      <c r="AO26" s="18"/>
      <c r="AP26" s="18"/>
      <c r="AQ26" s="18"/>
    </row>
    <row r="27" spans="1:43" ht="15" thickBot="1">
      <c r="A27" s="58" t="s">
        <v>11</v>
      </c>
      <c r="B27" s="52">
        <f t="shared" si="2"/>
        <v>0</v>
      </c>
      <c r="C27" s="52">
        <f t="shared" si="2"/>
        <v>0</v>
      </c>
      <c r="D27" s="52">
        <f t="shared" ref="D27:E27" si="66">D53+D105</f>
        <v>0</v>
      </c>
      <c r="E27" s="52">
        <f t="shared" si="66"/>
        <v>0</v>
      </c>
      <c r="F27" s="52">
        <f t="shared" si="4"/>
        <v>0</v>
      </c>
      <c r="G27" s="52">
        <f t="shared" ref="G27:H27" si="67">G53+G105</f>
        <v>0</v>
      </c>
      <c r="H27" s="52">
        <f t="shared" si="67"/>
        <v>0</v>
      </c>
      <c r="I27" s="67">
        <f t="shared" si="6"/>
        <v>0</v>
      </c>
      <c r="K27" s="79" t="s">
        <v>67</v>
      </c>
      <c r="L27" s="52">
        <f t="shared" si="7"/>
        <v>0</v>
      </c>
      <c r="M27" s="52">
        <f t="shared" si="7"/>
        <v>0</v>
      </c>
      <c r="N27" s="52">
        <f t="shared" si="7"/>
        <v>0</v>
      </c>
      <c r="O27" s="52">
        <f t="shared" si="7"/>
        <v>0</v>
      </c>
      <c r="P27" s="52">
        <f t="shared" si="8"/>
        <v>0</v>
      </c>
      <c r="Q27" s="52">
        <f t="shared" ref="Q27:R27" si="68">Q53+Q105</f>
        <v>0</v>
      </c>
      <c r="R27" s="52">
        <f t="shared" si="68"/>
        <v>0</v>
      </c>
      <c r="S27" s="96">
        <f t="shared" si="10"/>
        <v>0</v>
      </c>
      <c r="V27" s="3"/>
      <c r="W27" s="6"/>
      <c r="X27" s="6"/>
      <c r="Y27" s="6"/>
      <c r="Z27" s="6"/>
      <c r="AA27" s="6"/>
      <c r="AB27" s="6"/>
      <c r="AC27" s="6"/>
      <c r="AD27" s="6"/>
      <c r="AE27" s="3"/>
      <c r="AF27" s="3"/>
      <c r="AG27" s="3"/>
      <c r="AH27" s="3"/>
      <c r="AI27" s="3"/>
      <c r="AJ27" s="3"/>
      <c r="AK27" s="3"/>
      <c r="AL27" s="18"/>
      <c r="AM27" s="18"/>
      <c r="AN27" s="18"/>
      <c r="AO27" s="18"/>
      <c r="AP27" s="18"/>
      <c r="AQ27" s="18"/>
    </row>
    <row r="28" spans="1:43" ht="15">
      <c r="A28" s="33" t="s">
        <v>26</v>
      </c>
      <c r="B28" s="68">
        <f>SUM(B7:B23)</f>
        <v>51003.655416720423</v>
      </c>
      <c r="C28" s="68">
        <f t="shared" ref="C28:I28" si="69">SUM(C7:C23)</f>
        <v>3525.1416250919924</v>
      </c>
      <c r="D28" s="68">
        <f t="shared" si="69"/>
        <v>15318.418518189139</v>
      </c>
      <c r="E28" s="68">
        <f t="shared" si="69"/>
        <v>11020.875270243567</v>
      </c>
      <c r="F28" s="68">
        <f t="shared" si="69"/>
        <v>52199.592485009853</v>
      </c>
      <c r="G28" s="68">
        <f t="shared" si="69"/>
        <v>6491.0097146018925</v>
      </c>
      <c r="H28" s="69">
        <f t="shared" si="69"/>
        <v>24.02564871893351</v>
      </c>
      <c r="I28" s="38">
        <f t="shared" si="69"/>
        <v>139582.71867857582</v>
      </c>
      <c r="J28" s="468"/>
      <c r="K28" s="80" t="s">
        <v>26</v>
      </c>
      <c r="L28" s="68">
        <f>SUM(L7:L23)</f>
        <v>51003.655416720423</v>
      </c>
      <c r="M28" s="68">
        <f t="shared" ref="M28:S28" si="70">SUM(M7:M23)</f>
        <v>3525.1416250919924</v>
      </c>
      <c r="N28" s="68">
        <f t="shared" si="70"/>
        <v>15318.418518189139</v>
      </c>
      <c r="O28" s="68">
        <f t="shared" si="70"/>
        <v>11020.875270243567</v>
      </c>
      <c r="P28" s="68">
        <f t="shared" si="70"/>
        <v>52199.592485009853</v>
      </c>
      <c r="Q28" s="68">
        <f t="shared" si="70"/>
        <v>6491.0097146018925</v>
      </c>
      <c r="R28" s="69">
        <f t="shared" si="70"/>
        <v>24.02564871893351</v>
      </c>
      <c r="S28" s="97">
        <f t="shared" si="70"/>
        <v>139582.71867857582</v>
      </c>
      <c r="T28" s="1" t="str">
        <f>IF(ABS(S28-S54-S80-S106)&gt;0.01,S28-S54-S80-S106,"")</f>
        <v/>
      </c>
    </row>
    <row r="29" spans="1:43" s="16" customFormat="1" ht="15" thickBot="1">
      <c r="A29" s="30" t="s">
        <v>88</v>
      </c>
      <c r="B29" s="53">
        <f>IF($I28=0,"-",B28/$I28)</f>
        <v>0.3654009314302662</v>
      </c>
      <c r="C29" s="53">
        <f t="shared" ref="C29:H29" si="71">IF($I28=0,"-",C28/$I28)</f>
        <v>2.525485718049033E-2</v>
      </c>
      <c r="D29" s="53">
        <f t="shared" si="71"/>
        <v>0.10974437712066373</v>
      </c>
      <c r="E29" s="53">
        <f t="shared" si="71"/>
        <v>7.8955872006060385E-2</v>
      </c>
      <c r="F29" s="53">
        <f t="shared" si="71"/>
        <v>0.37396887651409405</v>
      </c>
      <c r="G29" s="53">
        <f t="shared" si="71"/>
        <v>4.650296093995037E-2</v>
      </c>
      <c r="H29" s="53">
        <f t="shared" si="71"/>
        <v>1.7212480847474096E-4</v>
      </c>
      <c r="I29" s="54">
        <f>SUM(B29:H29)</f>
        <v>0.99999999999999967</v>
      </c>
      <c r="J29" s="5"/>
      <c r="K29" s="81" t="s">
        <v>88</v>
      </c>
      <c r="L29" s="98">
        <f>IF($S28=0,"-",L28/$S28)</f>
        <v>0.3654009314302662</v>
      </c>
      <c r="M29" s="98">
        <f t="shared" ref="M29:R29" si="72">IF($S28=0,"-",M28/$S28)</f>
        <v>2.525485718049033E-2</v>
      </c>
      <c r="N29" s="98">
        <f t="shared" si="72"/>
        <v>0.10974437712066373</v>
      </c>
      <c r="O29" s="98">
        <f t="shared" si="72"/>
        <v>7.8955872006060385E-2</v>
      </c>
      <c r="P29" s="98">
        <f t="shared" si="72"/>
        <v>0.37396887651409405</v>
      </c>
      <c r="Q29" s="98">
        <f t="shared" si="72"/>
        <v>4.650296093995037E-2</v>
      </c>
      <c r="R29" s="99">
        <f t="shared" si="72"/>
        <v>1.7212480847474096E-4</v>
      </c>
      <c r="S29" s="100">
        <f>SUM(L29:R29)</f>
        <v>0.99999999999999967</v>
      </c>
      <c r="T29" s="1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J29" s="2"/>
    </row>
    <row r="30" spans="1:43" ht="15" thickBot="1">
      <c r="A30"/>
      <c r="B30" s="49"/>
      <c r="C30" s="49"/>
      <c r="D30" s="49"/>
      <c r="E30" s="49"/>
      <c r="F30" s="49"/>
      <c r="G30" s="49"/>
      <c r="H30" s="49"/>
      <c r="I30" s="49"/>
      <c r="K30"/>
      <c r="L30" s="49"/>
      <c r="M30" s="49"/>
      <c r="N30" s="49"/>
      <c r="O30" s="49"/>
      <c r="P30" s="49"/>
      <c r="Q30" s="49"/>
      <c r="R30" s="49"/>
      <c r="S30" s="49"/>
    </row>
    <row r="31" spans="1:43" ht="30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K31" s="415" t="s">
        <v>53</v>
      </c>
      <c r="L31" s="83" t="s">
        <v>0</v>
      </c>
      <c r="M31" s="83" t="s">
        <v>1</v>
      </c>
      <c r="N31" s="83" t="s">
        <v>2</v>
      </c>
      <c r="O31" s="83" t="s">
        <v>3</v>
      </c>
      <c r="P31" s="83" t="s">
        <v>27</v>
      </c>
      <c r="Q31" s="83" t="s">
        <v>4</v>
      </c>
      <c r="R31" s="83" t="s">
        <v>5</v>
      </c>
      <c r="S31" s="84" t="s">
        <v>6</v>
      </c>
      <c r="U31" s="417" t="s">
        <v>53</v>
      </c>
      <c r="V31" s="114" t="s">
        <v>74</v>
      </c>
      <c r="W31" s="114" t="s">
        <v>75</v>
      </c>
      <c r="X31" s="114" t="s">
        <v>4</v>
      </c>
      <c r="Y31" s="114" t="s">
        <v>1</v>
      </c>
      <c r="Z31" s="114" t="s">
        <v>2</v>
      </c>
      <c r="AA31" s="114" t="s">
        <v>3</v>
      </c>
      <c r="AB31" s="114" t="s">
        <v>55</v>
      </c>
      <c r="AC31" s="114" t="s">
        <v>68</v>
      </c>
      <c r="AD31" s="115" t="s">
        <v>76</v>
      </c>
      <c r="AE31" s="115" t="s">
        <v>83</v>
      </c>
      <c r="AF31" s="115" t="s">
        <v>77</v>
      </c>
      <c r="AG31" s="115" t="s">
        <v>84</v>
      </c>
      <c r="AH31" s="115" t="s">
        <v>85</v>
      </c>
      <c r="AI31" s="116" t="s">
        <v>63</v>
      </c>
    </row>
    <row r="32" spans="1:43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  <c r="K32" s="416" t="s">
        <v>53</v>
      </c>
      <c r="L32" s="389" t="s">
        <v>69</v>
      </c>
      <c r="M32" s="390"/>
      <c r="N32" s="390"/>
      <c r="O32" s="390"/>
      <c r="P32" s="390"/>
      <c r="Q32" s="390"/>
      <c r="R32" s="390"/>
      <c r="S32" s="391"/>
      <c r="U32" s="418" t="s">
        <v>53</v>
      </c>
      <c r="V32" s="413" t="s">
        <v>69</v>
      </c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413"/>
      <c r="AH32" s="413"/>
      <c r="AI32" s="414"/>
    </row>
    <row r="33" spans="1:36" ht="15">
      <c r="A33" s="25" t="s">
        <v>7</v>
      </c>
      <c r="B33" s="36">
        <f>B111+B137+B163+B189+B215+B241+B267+B293+B319+B345+B371+B397+B423</f>
        <v>0</v>
      </c>
      <c r="C33" s="36">
        <f t="shared" ref="C33:E33" si="73">C111+C137+C163+C189+C215+C241+C267+C293+C319+C345+C371+C397+C423</f>
        <v>0</v>
      </c>
      <c r="D33" s="36">
        <f t="shared" si="73"/>
        <v>0</v>
      </c>
      <c r="E33" s="36">
        <f t="shared" si="73"/>
        <v>0</v>
      </c>
      <c r="F33" s="410">
        <v>0</v>
      </c>
      <c r="G33" s="36">
        <f t="shared" ref="G33:H48" si="74">G111+G137+G163+G189+G215+G241+G267+G293+G319+G345+G371+G397+G423</f>
        <v>0</v>
      </c>
      <c r="H33" s="36">
        <f t="shared" si="74"/>
        <v>0</v>
      </c>
      <c r="I33" s="38">
        <f>SUM(B33:H33)</f>
        <v>0</v>
      </c>
      <c r="K33" s="82" t="s">
        <v>7</v>
      </c>
      <c r="L33" s="36">
        <f t="shared" ref="L33:R48" si="75">L111+L137+L163+L189+L215+L241+L267+L293+L319+L345+L371+L397+L423</f>
        <v>0</v>
      </c>
      <c r="M33" s="36">
        <f t="shared" si="75"/>
        <v>0</v>
      </c>
      <c r="N33" s="36">
        <f t="shared" si="75"/>
        <v>0</v>
      </c>
      <c r="O33" s="36">
        <f t="shared" si="75"/>
        <v>0</v>
      </c>
      <c r="P33" s="36">
        <f t="shared" si="75"/>
        <v>0</v>
      </c>
      <c r="Q33" s="36">
        <f t="shared" si="75"/>
        <v>0</v>
      </c>
      <c r="R33" s="36">
        <f t="shared" si="75"/>
        <v>0</v>
      </c>
      <c r="S33" s="102">
        <f>SUM(L33:R33)</f>
        <v>0</v>
      </c>
      <c r="U33" s="103" t="s">
        <v>7</v>
      </c>
      <c r="V33" s="117">
        <f t="shared" ref="V33:AH48" si="76">V111+V137+V163+V189+V215+V241+V267+V293+V319+V345+V371+V397+V423</f>
        <v>0</v>
      </c>
      <c r="W33" s="117">
        <f t="shared" si="76"/>
        <v>0</v>
      </c>
      <c r="X33" s="117">
        <f t="shared" si="76"/>
        <v>0</v>
      </c>
      <c r="Y33" s="117">
        <f t="shared" si="76"/>
        <v>0</v>
      </c>
      <c r="Z33" s="117">
        <f t="shared" si="76"/>
        <v>0</v>
      </c>
      <c r="AA33" s="117">
        <f t="shared" si="76"/>
        <v>0</v>
      </c>
      <c r="AB33" s="117">
        <f t="shared" si="76"/>
        <v>0</v>
      </c>
      <c r="AC33" s="118">
        <f t="shared" si="76"/>
        <v>0</v>
      </c>
      <c r="AD33" s="117">
        <f t="shared" si="76"/>
        <v>0</v>
      </c>
      <c r="AE33" s="117">
        <f t="shared" si="76"/>
        <v>0</v>
      </c>
      <c r="AF33" s="117">
        <f t="shared" si="76"/>
        <v>0</v>
      </c>
      <c r="AG33" s="117">
        <f t="shared" si="76"/>
        <v>0</v>
      </c>
      <c r="AH33" s="117">
        <f t="shared" si="76"/>
        <v>0</v>
      </c>
      <c r="AI33" s="120">
        <f>SUM(V33:AC33)</f>
        <v>0</v>
      </c>
      <c r="AJ33" s="2" t="str">
        <f>IF(ABS(S33-AI33)&gt;0.001,S33-AI33,"")</f>
        <v/>
      </c>
    </row>
    <row r="34" spans="1:36" ht="15">
      <c r="A34" s="26" t="s">
        <v>8</v>
      </c>
      <c r="B34" s="39">
        <f t="shared" ref="B34:E49" si="77">B112+B138+B164+B190+B216+B242+B268+B294+B320+B346+B372+B398+B424</f>
        <v>0</v>
      </c>
      <c r="C34" s="39">
        <f t="shared" si="77"/>
        <v>0</v>
      </c>
      <c r="D34" s="39">
        <f t="shared" si="77"/>
        <v>0</v>
      </c>
      <c r="E34" s="39">
        <f t="shared" si="77"/>
        <v>0</v>
      </c>
      <c r="F34" s="411">
        <v>0</v>
      </c>
      <c r="G34" s="39">
        <f t="shared" si="74"/>
        <v>0</v>
      </c>
      <c r="H34" s="39">
        <f t="shared" si="74"/>
        <v>0</v>
      </c>
      <c r="I34" s="41">
        <f t="shared" ref="I34:I53" si="78">SUM(B34:H34)</f>
        <v>0</v>
      </c>
      <c r="K34" s="74" t="s">
        <v>8</v>
      </c>
      <c r="L34" s="87">
        <f t="shared" si="75"/>
        <v>0</v>
      </c>
      <c r="M34" s="87">
        <f t="shared" si="75"/>
        <v>0</v>
      </c>
      <c r="N34" s="87">
        <f t="shared" si="75"/>
        <v>0</v>
      </c>
      <c r="O34" s="87">
        <f t="shared" si="75"/>
        <v>0</v>
      </c>
      <c r="P34" s="87">
        <f t="shared" si="75"/>
        <v>0</v>
      </c>
      <c r="Q34" s="87">
        <f t="shared" si="75"/>
        <v>0</v>
      </c>
      <c r="R34" s="87">
        <f t="shared" si="75"/>
        <v>0</v>
      </c>
      <c r="S34" s="89">
        <f t="shared" ref="S34:S53" si="79">SUM(L34:R34)</f>
        <v>0</v>
      </c>
      <c r="U34" s="104" t="s">
        <v>8</v>
      </c>
      <c r="V34" s="121">
        <f t="shared" si="76"/>
        <v>0</v>
      </c>
      <c r="W34" s="121">
        <f t="shared" si="76"/>
        <v>0</v>
      </c>
      <c r="X34" s="121">
        <f t="shared" si="76"/>
        <v>0</v>
      </c>
      <c r="Y34" s="121">
        <f t="shared" si="76"/>
        <v>0</v>
      </c>
      <c r="Z34" s="121">
        <f t="shared" si="76"/>
        <v>0</v>
      </c>
      <c r="AA34" s="121">
        <f t="shared" si="76"/>
        <v>0</v>
      </c>
      <c r="AB34" s="121">
        <f t="shared" si="76"/>
        <v>0</v>
      </c>
      <c r="AC34" s="122">
        <f t="shared" si="76"/>
        <v>0</v>
      </c>
      <c r="AD34" s="121">
        <f t="shared" si="76"/>
        <v>0</v>
      </c>
      <c r="AE34" s="121">
        <f t="shared" si="76"/>
        <v>0</v>
      </c>
      <c r="AF34" s="121">
        <f t="shared" si="76"/>
        <v>0</v>
      </c>
      <c r="AG34" s="121">
        <f t="shared" si="76"/>
        <v>0</v>
      </c>
      <c r="AH34" s="121">
        <f t="shared" si="76"/>
        <v>0</v>
      </c>
      <c r="AI34" s="123">
        <f t="shared" ref="AI34:AI53" si="80">SUM(V34:AC34)</f>
        <v>0</v>
      </c>
      <c r="AJ34" s="2" t="str">
        <f t="shared" ref="AJ34:AJ54" si="81">IF(ABS(S34-AI34)&gt;0.001,S34-AI34,"")</f>
        <v/>
      </c>
    </row>
    <row r="35" spans="1:36" ht="15" customHeight="1">
      <c r="A35" s="27" t="s">
        <v>10</v>
      </c>
      <c r="B35" s="42">
        <f t="shared" si="77"/>
        <v>0</v>
      </c>
      <c r="C35" s="42">
        <f t="shared" si="77"/>
        <v>0</v>
      </c>
      <c r="D35" s="42">
        <f t="shared" si="77"/>
        <v>0</v>
      </c>
      <c r="E35" s="42">
        <f t="shared" si="77"/>
        <v>0</v>
      </c>
      <c r="F35" s="411">
        <v>0</v>
      </c>
      <c r="G35" s="42">
        <f t="shared" si="74"/>
        <v>0</v>
      </c>
      <c r="H35" s="42">
        <f t="shared" si="74"/>
        <v>0</v>
      </c>
      <c r="I35" s="38">
        <f t="shared" si="78"/>
        <v>0</v>
      </c>
      <c r="K35" s="75" t="s">
        <v>10</v>
      </c>
      <c r="L35" s="42">
        <f t="shared" si="75"/>
        <v>0</v>
      </c>
      <c r="M35" s="42">
        <f t="shared" si="75"/>
        <v>0</v>
      </c>
      <c r="N35" s="42">
        <f t="shared" si="75"/>
        <v>0</v>
      </c>
      <c r="O35" s="42">
        <f t="shared" si="75"/>
        <v>0</v>
      </c>
      <c r="P35" s="42">
        <f t="shared" si="75"/>
        <v>0</v>
      </c>
      <c r="Q35" s="42">
        <f t="shared" si="75"/>
        <v>0</v>
      </c>
      <c r="R35" s="42">
        <f t="shared" si="75"/>
        <v>0</v>
      </c>
      <c r="S35" s="86">
        <f t="shared" si="79"/>
        <v>0</v>
      </c>
      <c r="U35" s="105" t="s">
        <v>10</v>
      </c>
      <c r="V35" s="117">
        <f t="shared" si="76"/>
        <v>0</v>
      </c>
      <c r="W35" s="117">
        <f t="shared" si="76"/>
        <v>0</v>
      </c>
      <c r="X35" s="117">
        <f t="shared" si="76"/>
        <v>0</v>
      </c>
      <c r="Y35" s="117">
        <f t="shared" si="76"/>
        <v>0</v>
      </c>
      <c r="Z35" s="117">
        <f t="shared" si="76"/>
        <v>0</v>
      </c>
      <c r="AA35" s="117">
        <f t="shared" si="76"/>
        <v>0</v>
      </c>
      <c r="AB35" s="117">
        <f t="shared" si="76"/>
        <v>0</v>
      </c>
      <c r="AC35" s="118">
        <f t="shared" si="76"/>
        <v>0</v>
      </c>
      <c r="AD35" s="117">
        <f t="shared" si="76"/>
        <v>0</v>
      </c>
      <c r="AE35" s="117">
        <f t="shared" si="76"/>
        <v>0</v>
      </c>
      <c r="AF35" s="117">
        <f t="shared" si="76"/>
        <v>0</v>
      </c>
      <c r="AG35" s="117">
        <f t="shared" si="76"/>
        <v>0</v>
      </c>
      <c r="AH35" s="117">
        <f t="shared" si="76"/>
        <v>0</v>
      </c>
      <c r="AI35" s="120">
        <f t="shared" si="80"/>
        <v>0</v>
      </c>
      <c r="AJ35" s="2" t="str">
        <f t="shared" si="81"/>
        <v/>
      </c>
    </row>
    <row r="36" spans="1:36" ht="15" customHeight="1">
      <c r="A36" s="26" t="s">
        <v>56</v>
      </c>
      <c r="B36" s="39">
        <f t="shared" si="77"/>
        <v>0</v>
      </c>
      <c r="C36" s="39">
        <f t="shared" si="77"/>
        <v>0</v>
      </c>
      <c r="D36" s="39">
        <f t="shared" si="77"/>
        <v>0</v>
      </c>
      <c r="E36" s="39">
        <f t="shared" si="77"/>
        <v>0</v>
      </c>
      <c r="F36" s="411">
        <v>0</v>
      </c>
      <c r="G36" s="39">
        <f t="shared" si="74"/>
        <v>0</v>
      </c>
      <c r="H36" s="39">
        <f t="shared" si="74"/>
        <v>0</v>
      </c>
      <c r="I36" s="41">
        <f t="shared" si="78"/>
        <v>0</v>
      </c>
      <c r="K36" s="74" t="s">
        <v>56</v>
      </c>
      <c r="L36" s="87">
        <f t="shared" si="75"/>
        <v>0</v>
      </c>
      <c r="M36" s="87">
        <f t="shared" si="75"/>
        <v>0</v>
      </c>
      <c r="N36" s="87">
        <f t="shared" si="75"/>
        <v>0</v>
      </c>
      <c r="O36" s="87">
        <f t="shared" si="75"/>
        <v>0</v>
      </c>
      <c r="P36" s="87">
        <f t="shared" si="75"/>
        <v>0</v>
      </c>
      <c r="Q36" s="87">
        <f t="shared" si="75"/>
        <v>0</v>
      </c>
      <c r="R36" s="87">
        <f t="shared" si="75"/>
        <v>0</v>
      </c>
      <c r="S36" s="89">
        <f t="shared" si="79"/>
        <v>0</v>
      </c>
      <c r="U36" s="104" t="s">
        <v>56</v>
      </c>
      <c r="V36" s="121">
        <f t="shared" si="76"/>
        <v>0</v>
      </c>
      <c r="W36" s="121">
        <f t="shared" si="76"/>
        <v>0</v>
      </c>
      <c r="X36" s="121">
        <f t="shared" si="76"/>
        <v>0</v>
      </c>
      <c r="Y36" s="121">
        <f t="shared" si="76"/>
        <v>0</v>
      </c>
      <c r="Z36" s="121">
        <f t="shared" si="76"/>
        <v>0</v>
      </c>
      <c r="AA36" s="121">
        <f t="shared" si="76"/>
        <v>0</v>
      </c>
      <c r="AB36" s="121">
        <f t="shared" si="76"/>
        <v>0</v>
      </c>
      <c r="AC36" s="122">
        <f t="shared" si="76"/>
        <v>0</v>
      </c>
      <c r="AD36" s="121">
        <f t="shared" si="76"/>
        <v>0</v>
      </c>
      <c r="AE36" s="121">
        <f t="shared" si="76"/>
        <v>0</v>
      </c>
      <c r="AF36" s="121">
        <f t="shared" si="76"/>
        <v>0</v>
      </c>
      <c r="AG36" s="121">
        <f t="shared" si="76"/>
        <v>0</v>
      </c>
      <c r="AH36" s="121">
        <f t="shared" si="76"/>
        <v>0</v>
      </c>
      <c r="AI36" s="123">
        <f t="shared" si="80"/>
        <v>0</v>
      </c>
      <c r="AJ36" s="2" t="str">
        <f t="shared" si="81"/>
        <v/>
      </c>
    </row>
    <row r="37" spans="1:36" ht="15">
      <c r="A37" s="27" t="s">
        <v>16</v>
      </c>
      <c r="B37" s="42">
        <f t="shared" si="77"/>
        <v>254.89920500700683</v>
      </c>
      <c r="C37" s="42">
        <f t="shared" si="77"/>
        <v>161.95414204744401</v>
      </c>
      <c r="D37" s="42">
        <f t="shared" si="77"/>
        <v>49.86335297538286</v>
      </c>
      <c r="E37" s="42">
        <f t="shared" si="77"/>
        <v>0</v>
      </c>
      <c r="F37" s="411">
        <v>0</v>
      </c>
      <c r="G37" s="42">
        <f t="shared" si="74"/>
        <v>0</v>
      </c>
      <c r="H37" s="42">
        <f t="shared" si="74"/>
        <v>0</v>
      </c>
      <c r="I37" s="38">
        <f t="shared" si="78"/>
        <v>466.7167000298337</v>
      </c>
      <c r="K37" s="75" t="s">
        <v>16</v>
      </c>
      <c r="L37" s="42">
        <f t="shared" si="75"/>
        <v>254.89920500700683</v>
      </c>
      <c r="M37" s="42">
        <f t="shared" si="75"/>
        <v>161.95414204744401</v>
      </c>
      <c r="N37" s="42">
        <f t="shared" si="75"/>
        <v>49.86335297538286</v>
      </c>
      <c r="O37" s="42">
        <f t="shared" si="75"/>
        <v>0</v>
      </c>
      <c r="P37" s="42">
        <f t="shared" si="75"/>
        <v>0</v>
      </c>
      <c r="Q37" s="42">
        <f t="shared" si="75"/>
        <v>0</v>
      </c>
      <c r="R37" s="42">
        <f t="shared" si="75"/>
        <v>0</v>
      </c>
      <c r="S37" s="86">
        <f t="shared" si="79"/>
        <v>466.7167000298337</v>
      </c>
      <c r="U37" s="105" t="s">
        <v>16</v>
      </c>
      <c r="V37" s="117">
        <f t="shared" si="76"/>
        <v>242.5534344926767</v>
      </c>
      <c r="W37" s="117">
        <f t="shared" si="76"/>
        <v>0</v>
      </c>
      <c r="X37" s="117">
        <f t="shared" si="76"/>
        <v>0</v>
      </c>
      <c r="Y37" s="117">
        <f t="shared" si="76"/>
        <v>161.95414204744401</v>
      </c>
      <c r="Z37" s="117">
        <f t="shared" si="76"/>
        <v>39.928146346197231</v>
      </c>
      <c r="AA37" s="117">
        <f t="shared" si="76"/>
        <v>0</v>
      </c>
      <c r="AB37" s="117">
        <f t="shared" si="76"/>
        <v>0</v>
      </c>
      <c r="AC37" s="118">
        <f t="shared" si="76"/>
        <v>22.280977143515756</v>
      </c>
      <c r="AD37" s="117">
        <f t="shared" si="76"/>
        <v>12.345770514330114</v>
      </c>
      <c r="AE37" s="117">
        <f t="shared" si="76"/>
        <v>0</v>
      </c>
      <c r="AF37" s="117">
        <f t="shared" si="76"/>
        <v>0</v>
      </c>
      <c r="AG37" s="117">
        <f t="shared" si="76"/>
        <v>9.9352066291856413</v>
      </c>
      <c r="AH37" s="117">
        <f t="shared" si="76"/>
        <v>0</v>
      </c>
      <c r="AI37" s="120">
        <f t="shared" si="80"/>
        <v>466.7167000298337</v>
      </c>
      <c r="AJ37" s="2" t="str">
        <f t="shared" si="81"/>
        <v/>
      </c>
    </row>
    <row r="38" spans="1:36" ht="15">
      <c r="A38" s="26" t="s">
        <v>70</v>
      </c>
      <c r="B38" s="39">
        <f t="shared" si="77"/>
        <v>388.48328236179043</v>
      </c>
      <c r="C38" s="39">
        <f t="shared" si="77"/>
        <v>52.030992526095098</v>
      </c>
      <c r="D38" s="39">
        <f t="shared" si="77"/>
        <v>23.678468184066929</v>
      </c>
      <c r="E38" s="39">
        <f t="shared" si="77"/>
        <v>2.5323258769229051</v>
      </c>
      <c r="F38" s="411">
        <v>0</v>
      </c>
      <c r="G38" s="39">
        <f t="shared" si="74"/>
        <v>0</v>
      </c>
      <c r="H38" s="39">
        <f t="shared" si="74"/>
        <v>0</v>
      </c>
      <c r="I38" s="41">
        <f t="shared" si="78"/>
        <v>466.72506894887539</v>
      </c>
      <c r="K38" s="74" t="s">
        <v>70</v>
      </c>
      <c r="L38" s="87">
        <f t="shared" si="75"/>
        <v>388.48328236179043</v>
      </c>
      <c r="M38" s="87">
        <f t="shared" si="75"/>
        <v>52.030992526095098</v>
      </c>
      <c r="N38" s="87">
        <f t="shared" si="75"/>
        <v>23.678468184066929</v>
      </c>
      <c r="O38" s="87">
        <f t="shared" si="75"/>
        <v>2.5323258769229051</v>
      </c>
      <c r="P38" s="87">
        <f t="shared" si="75"/>
        <v>0</v>
      </c>
      <c r="Q38" s="87">
        <f t="shared" si="75"/>
        <v>0</v>
      </c>
      <c r="R38" s="87">
        <f t="shared" si="75"/>
        <v>0</v>
      </c>
      <c r="S38" s="89">
        <f t="shared" si="79"/>
        <v>466.72506894887539</v>
      </c>
      <c r="U38" s="104" t="s">
        <v>57</v>
      </c>
      <c r="V38" s="121">
        <f t="shared" si="76"/>
        <v>384.46501209483188</v>
      </c>
      <c r="W38" s="121">
        <f t="shared" si="76"/>
        <v>2.9256690611797906</v>
      </c>
      <c r="X38" s="121">
        <f t="shared" si="76"/>
        <v>0</v>
      </c>
      <c r="Y38" s="121">
        <f t="shared" si="76"/>
        <v>52.030992526095098</v>
      </c>
      <c r="Z38" s="121">
        <f t="shared" si="76"/>
        <v>19.791461386581069</v>
      </c>
      <c r="AA38" s="121">
        <f t="shared" si="76"/>
        <v>0.16486962251377668</v>
      </c>
      <c r="AB38" s="121">
        <f t="shared" si="76"/>
        <v>0</v>
      </c>
      <c r="AC38" s="122">
        <f t="shared" si="76"/>
        <v>7.3470642576736997</v>
      </c>
      <c r="AD38" s="121">
        <f t="shared" si="76"/>
        <v>1.0926012057787131</v>
      </c>
      <c r="AE38" s="121">
        <f t="shared" si="76"/>
        <v>0</v>
      </c>
      <c r="AF38" s="121">
        <f t="shared" si="76"/>
        <v>0</v>
      </c>
      <c r="AG38" s="121">
        <f t="shared" si="76"/>
        <v>3.8870067974858586</v>
      </c>
      <c r="AH38" s="121">
        <f t="shared" si="76"/>
        <v>2.3674562544091282</v>
      </c>
      <c r="AI38" s="123">
        <f t="shared" si="80"/>
        <v>466.72506894887533</v>
      </c>
      <c r="AJ38" s="2" t="str">
        <f t="shared" si="81"/>
        <v/>
      </c>
    </row>
    <row r="39" spans="1:36" ht="15">
      <c r="A39" s="27" t="s">
        <v>58</v>
      </c>
      <c r="B39" s="42">
        <f t="shared" si="77"/>
        <v>0</v>
      </c>
      <c r="C39" s="42">
        <f t="shared" si="77"/>
        <v>0</v>
      </c>
      <c r="D39" s="42">
        <f t="shared" si="77"/>
        <v>1.0619093304283962</v>
      </c>
      <c r="E39" s="42">
        <f t="shared" si="77"/>
        <v>2002.0841110528424</v>
      </c>
      <c r="F39" s="411">
        <v>0</v>
      </c>
      <c r="G39" s="42">
        <f t="shared" si="74"/>
        <v>0</v>
      </c>
      <c r="H39" s="42">
        <f t="shared" si="74"/>
        <v>0</v>
      </c>
      <c r="I39" s="38">
        <f t="shared" si="78"/>
        <v>2003.1460203832708</v>
      </c>
      <c r="K39" s="75" t="s">
        <v>58</v>
      </c>
      <c r="L39" s="42">
        <f t="shared" si="75"/>
        <v>0</v>
      </c>
      <c r="M39" s="42">
        <f t="shared" si="75"/>
        <v>0</v>
      </c>
      <c r="N39" s="42">
        <f t="shared" si="75"/>
        <v>1.0619093304283962</v>
      </c>
      <c r="O39" s="42">
        <f t="shared" si="75"/>
        <v>2002.0841110528424</v>
      </c>
      <c r="P39" s="42">
        <f t="shared" si="75"/>
        <v>2364.5933086976866</v>
      </c>
      <c r="Q39" s="42">
        <f t="shared" si="75"/>
        <v>0</v>
      </c>
      <c r="R39" s="42">
        <f t="shared" si="75"/>
        <v>0</v>
      </c>
      <c r="S39" s="86">
        <f t="shared" si="79"/>
        <v>4367.7393290809578</v>
      </c>
      <c r="U39" s="105" t="s">
        <v>58</v>
      </c>
      <c r="V39" s="117">
        <f t="shared" si="76"/>
        <v>0</v>
      </c>
      <c r="W39" s="117">
        <f t="shared" si="76"/>
        <v>0</v>
      </c>
      <c r="X39" s="117">
        <f t="shared" si="76"/>
        <v>0</v>
      </c>
      <c r="Y39" s="117">
        <f t="shared" si="76"/>
        <v>0</v>
      </c>
      <c r="Z39" s="117">
        <f t="shared" si="76"/>
        <v>0</v>
      </c>
      <c r="AA39" s="117">
        <f t="shared" si="76"/>
        <v>2001.2312626145304</v>
      </c>
      <c r="AB39" s="117">
        <f t="shared" si="76"/>
        <v>2364.5933086976866</v>
      </c>
      <c r="AC39" s="118">
        <f t="shared" si="76"/>
        <v>1.9147577687405737</v>
      </c>
      <c r="AD39" s="117">
        <f t="shared" si="76"/>
        <v>0</v>
      </c>
      <c r="AE39" s="117">
        <f t="shared" si="76"/>
        <v>0.85284843831217738</v>
      </c>
      <c r="AF39" s="117">
        <f t="shared" si="76"/>
        <v>0</v>
      </c>
      <c r="AG39" s="117">
        <f t="shared" si="76"/>
        <v>1.0619093304283962</v>
      </c>
      <c r="AH39" s="117">
        <f t="shared" si="76"/>
        <v>0</v>
      </c>
      <c r="AI39" s="120">
        <f t="shared" si="80"/>
        <v>4367.7393290809578</v>
      </c>
      <c r="AJ39" s="2" t="str">
        <f t="shared" si="81"/>
        <v/>
      </c>
    </row>
    <row r="40" spans="1:36" ht="15">
      <c r="A40" s="26" t="s">
        <v>12</v>
      </c>
      <c r="B40" s="39">
        <f t="shared" si="77"/>
        <v>0</v>
      </c>
      <c r="C40" s="39">
        <f t="shared" si="77"/>
        <v>0.1389008764794108</v>
      </c>
      <c r="D40" s="39">
        <f t="shared" si="77"/>
        <v>0</v>
      </c>
      <c r="E40" s="39">
        <f t="shared" si="77"/>
        <v>28.072689349908526</v>
      </c>
      <c r="F40" s="411">
        <v>0</v>
      </c>
      <c r="G40" s="39">
        <f t="shared" si="74"/>
        <v>0</v>
      </c>
      <c r="H40" s="39">
        <f t="shared" si="74"/>
        <v>0</v>
      </c>
      <c r="I40" s="41">
        <f t="shared" si="78"/>
        <v>28.211590226387937</v>
      </c>
      <c r="K40" s="74" t="s">
        <v>12</v>
      </c>
      <c r="L40" s="87">
        <f t="shared" si="75"/>
        <v>0</v>
      </c>
      <c r="M40" s="87">
        <f t="shared" si="75"/>
        <v>0.1389008764794108</v>
      </c>
      <c r="N40" s="87">
        <f t="shared" si="75"/>
        <v>0</v>
      </c>
      <c r="O40" s="87">
        <f t="shared" si="75"/>
        <v>28.072689349908526</v>
      </c>
      <c r="P40" s="87">
        <f t="shared" si="75"/>
        <v>226.24609060590507</v>
      </c>
      <c r="Q40" s="87">
        <f t="shared" si="75"/>
        <v>0</v>
      </c>
      <c r="R40" s="87">
        <f t="shared" si="75"/>
        <v>0</v>
      </c>
      <c r="S40" s="89">
        <f t="shared" si="79"/>
        <v>254.45768083229299</v>
      </c>
      <c r="U40" s="104" t="s">
        <v>12</v>
      </c>
      <c r="V40" s="121">
        <f t="shared" si="76"/>
        <v>0</v>
      </c>
      <c r="W40" s="121">
        <f t="shared" si="76"/>
        <v>0</v>
      </c>
      <c r="X40" s="121">
        <f t="shared" si="76"/>
        <v>0</v>
      </c>
      <c r="Y40" s="121">
        <f t="shared" si="76"/>
        <v>0.1389008764794108</v>
      </c>
      <c r="Z40" s="121">
        <f t="shared" si="76"/>
        <v>0</v>
      </c>
      <c r="AA40" s="121">
        <f t="shared" si="76"/>
        <v>28.072689349908526</v>
      </c>
      <c r="AB40" s="121">
        <f t="shared" si="76"/>
        <v>226.24609060590507</v>
      </c>
      <c r="AC40" s="122">
        <f t="shared" si="76"/>
        <v>0</v>
      </c>
      <c r="AD40" s="121">
        <f t="shared" si="76"/>
        <v>0</v>
      </c>
      <c r="AE40" s="121">
        <f t="shared" si="76"/>
        <v>0</v>
      </c>
      <c r="AF40" s="121">
        <f t="shared" si="76"/>
        <v>0</v>
      </c>
      <c r="AG40" s="121">
        <f t="shared" si="76"/>
        <v>0</v>
      </c>
      <c r="AH40" s="121">
        <f t="shared" si="76"/>
        <v>0</v>
      </c>
      <c r="AI40" s="123">
        <f t="shared" si="80"/>
        <v>254.45768083229299</v>
      </c>
      <c r="AJ40" s="2" t="str">
        <f t="shared" si="81"/>
        <v/>
      </c>
    </row>
    <row r="41" spans="1:36" ht="15">
      <c r="A41" s="27" t="s">
        <v>59</v>
      </c>
      <c r="B41" s="42">
        <f t="shared" si="77"/>
        <v>0.22552351816443597</v>
      </c>
      <c r="C41" s="42">
        <f t="shared" si="77"/>
        <v>0</v>
      </c>
      <c r="D41" s="42">
        <f t="shared" si="77"/>
        <v>0.45531432420296347</v>
      </c>
      <c r="E41" s="42">
        <f t="shared" si="77"/>
        <v>1.1503315021784427E-2</v>
      </c>
      <c r="F41" s="411">
        <v>0</v>
      </c>
      <c r="G41" s="42">
        <f t="shared" si="74"/>
        <v>0</v>
      </c>
      <c r="H41" s="42">
        <f t="shared" si="74"/>
        <v>0</v>
      </c>
      <c r="I41" s="38">
        <f t="shared" si="78"/>
        <v>0.69234115738918389</v>
      </c>
      <c r="K41" s="75" t="s">
        <v>59</v>
      </c>
      <c r="L41" s="42">
        <f t="shared" si="75"/>
        <v>0.22552351816443597</v>
      </c>
      <c r="M41" s="42">
        <f t="shared" si="75"/>
        <v>0</v>
      </c>
      <c r="N41" s="42">
        <f t="shared" si="75"/>
        <v>0.45531432420296347</v>
      </c>
      <c r="O41" s="42">
        <f t="shared" si="75"/>
        <v>1.1503315021784427E-2</v>
      </c>
      <c r="P41" s="42">
        <f t="shared" si="75"/>
        <v>0</v>
      </c>
      <c r="Q41" s="42">
        <f t="shared" si="75"/>
        <v>0</v>
      </c>
      <c r="R41" s="42">
        <f t="shared" si="75"/>
        <v>0</v>
      </c>
      <c r="S41" s="86">
        <f t="shared" si="79"/>
        <v>0.69234115738918389</v>
      </c>
      <c r="U41" s="105" t="s">
        <v>59</v>
      </c>
      <c r="V41" s="117">
        <f t="shared" si="76"/>
        <v>0</v>
      </c>
      <c r="W41" s="117">
        <f t="shared" si="76"/>
        <v>0</v>
      </c>
      <c r="X41" s="117">
        <f t="shared" si="76"/>
        <v>0</v>
      </c>
      <c r="Y41" s="117">
        <f t="shared" si="76"/>
        <v>0</v>
      </c>
      <c r="Z41" s="117">
        <f t="shared" si="76"/>
        <v>0.45531432420296347</v>
      </c>
      <c r="AA41" s="117">
        <f t="shared" si="76"/>
        <v>0</v>
      </c>
      <c r="AB41" s="117">
        <f t="shared" si="76"/>
        <v>0</v>
      </c>
      <c r="AC41" s="118">
        <f t="shared" si="76"/>
        <v>0.23702683318622039</v>
      </c>
      <c r="AD41" s="117">
        <f t="shared" si="76"/>
        <v>0.22552351816443597</v>
      </c>
      <c r="AE41" s="117">
        <f t="shared" si="76"/>
        <v>0</v>
      </c>
      <c r="AF41" s="117">
        <f t="shared" si="76"/>
        <v>0</v>
      </c>
      <c r="AG41" s="117">
        <f t="shared" si="76"/>
        <v>0</v>
      </c>
      <c r="AH41" s="117">
        <f t="shared" si="76"/>
        <v>1.1503315021784427E-2</v>
      </c>
      <c r="AI41" s="120">
        <f t="shared" si="80"/>
        <v>0.69234115738918389</v>
      </c>
      <c r="AJ41" s="2" t="str">
        <f t="shared" si="81"/>
        <v/>
      </c>
    </row>
    <row r="42" spans="1:36" ht="15">
      <c r="A42" s="26" t="s">
        <v>17</v>
      </c>
      <c r="B42" s="39">
        <f t="shared" si="77"/>
        <v>44.530609621915822</v>
      </c>
      <c r="C42" s="39">
        <f t="shared" si="77"/>
        <v>1.0902138723166481</v>
      </c>
      <c r="D42" s="39">
        <f t="shared" si="77"/>
        <v>26.888034021222555</v>
      </c>
      <c r="E42" s="39">
        <f t="shared" si="77"/>
        <v>18.691204452051004</v>
      </c>
      <c r="F42" s="411">
        <v>0</v>
      </c>
      <c r="G42" s="39">
        <f t="shared" si="74"/>
        <v>0</v>
      </c>
      <c r="H42" s="39">
        <f t="shared" si="74"/>
        <v>0</v>
      </c>
      <c r="I42" s="41">
        <f t="shared" si="78"/>
        <v>91.200061967506031</v>
      </c>
      <c r="K42" s="74" t="s">
        <v>17</v>
      </c>
      <c r="L42" s="87">
        <f t="shared" si="75"/>
        <v>44.530609621915822</v>
      </c>
      <c r="M42" s="87">
        <f t="shared" si="75"/>
        <v>1.0902138723166481</v>
      </c>
      <c r="N42" s="87">
        <f t="shared" si="75"/>
        <v>26.888034021222555</v>
      </c>
      <c r="O42" s="87">
        <f t="shared" si="75"/>
        <v>18.691204452051004</v>
      </c>
      <c r="P42" s="87">
        <f t="shared" si="75"/>
        <v>6.9045613101554117</v>
      </c>
      <c r="Q42" s="87">
        <f t="shared" si="75"/>
        <v>0</v>
      </c>
      <c r="R42" s="87">
        <f t="shared" si="75"/>
        <v>0</v>
      </c>
      <c r="S42" s="89">
        <f t="shared" si="79"/>
        <v>98.104623277661446</v>
      </c>
      <c r="U42" s="104" t="s">
        <v>17</v>
      </c>
      <c r="V42" s="121">
        <f t="shared" si="76"/>
        <v>40.104191478032725</v>
      </c>
      <c r="W42" s="121">
        <f t="shared" si="76"/>
        <v>2.1118547957662264</v>
      </c>
      <c r="X42" s="121">
        <f t="shared" si="76"/>
        <v>0</v>
      </c>
      <c r="Y42" s="121">
        <f t="shared" si="76"/>
        <v>1.0902138723166481</v>
      </c>
      <c r="Z42" s="121">
        <f t="shared" si="76"/>
        <v>24.763136419110467</v>
      </c>
      <c r="AA42" s="121">
        <f t="shared" si="76"/>
        <v>4.627396327666264</v>
      </c>
      <c r="AB42" s="121">
        <f t="shared" si="76"/>
        <v>6.9045613101554117</v>
      </c>
      <c r="AC42" s="122">
        <f t="shared" si="76"/>
        <v>18.503269074613698</v>
      </c>
      <c r="AD42" s="121">
        <f t="shared" si="76"/>
        <v>2.3145633481168724</v>
      </c>
      <c r="AE42" s="121">
        <f t="shared" si="76"/>
        <v>0</v>
      </c>
      <c r="AF42" s="121">
        <f t="shared" si="76"/>
        <v>0</v>
      </c>
      <c r="AG42" s="121">
        <f t="shared" si="76"/>
        <v>2.1248976021120867</v>
      </c>
      <c r="AH42" s="121">
        <f t="shared" si="76"/>
        <v>14.063808124384741</v>
      </c>
      <c r="AI42" s="123">
        <f t="shared" si="80"/>
        <v>98.104623277661446</v>
      </c>
      <c r="AJ42" s="2" t="str">
        <f t="shared" si="81"/>
        <v/>
      </c>
    </row>
    <row r="43" spans="1:36" ht="15">
      <c r="A43" s="27" t="s">
        <v>139</v>
      </c>
      <c r="B43" s="42">
        <f t="shared" si="77"/>
        <v>776.6593289995642</v>
      </c>
      <c r="C43" s="42">
        <f t="shared" si="77"/>
        <v>2688.0413491256827</v>
      </c>
      <c r="D43" s="42">
        <f t="shared" si="77"/>
        <v>1142.0830049520775</v>
      </c>
      <c r="E43" s="42">
        <f t="shared" si="77"/>
        <v>0.91738079987626098</v>
      </c>
      <c r="F43" s="411">
        <v>0</v>
      </c>
      <c r="G43" s="42">
        <f t="shared" si="74"/>
        <v>0</v>
      </c>
      <c r="H43" s="42">
        <f t="shared" si="74"/>
        <v>0</v>
      </c>
      <c r="I43" s="38">
        <f t="shared" si="78"/>
        <v>4607.7010638771999</v>
      </c>
      <c r="K43" s="75" t="s">
        <v>139</v>
      </c>
      <c r="L43" s="42">
        <f t="shared" si="75"/>
        <v>776.6593289995642</v>
      </c>
      <c r="M43" s="42">
        <f t="shared" si="75"/>
        <v>2688.0413491256827</v>
      </c>
      <c r="N43" s="42">
        <f t="shared" si="75"/>
        <v>1142.0830049520775</v>
      </c>
      <c r="O43" s="42">
        <f t="shared" si="75"/>
        <v>0.91738079987626098</v>
      </c>
      <c r="P43" s="42">
        <f t="shared" si="75"/>
        <v>1.1165201064721693</v>
      </c>
      <c r="Q43" s="42">
        <f t="shared" si="75"/>
        <v>0</v>
      </c>
      <c r="R43" s="42">
        <f t="shared" si="75"/>
        <v>0</v>
      </c>
      <c r="S43" s="86">
        <f t="shared" si="79"/>
        <v>4608.8175839836722</v>
      </c>
      <c r="U43" s="105" t="s">
        <v>139</v>
      </c>
      <c r="V43" s="117">
        <f t="shared" si="76"/>
        <v>752.58252684147749</v>
      </c>
      <c r="W43" s="117">
        <f t="shared" si="76"/>
        <v>0</v>
      </c>
      <c r="X43" s="117">
        <f t="shared" si="76"/>
        <v>0</v>
      </c>
      <c r="Y43" s="117">
        <f t="shared" si="76"/>
        <v>2688.0413491256827</v>
      </c>
      <c r="Z43" s="117">
        <f t="shared" si="76"/>
        <v>873.56478371880917</v>
      </c>
      <c r="AA43" s="117">
        <f t="shared" si="76"/>
        <v>0.91738079987626098</v>
      </c>
      <c r="AB43" s="117">
        <f t="shared" si="76"/>
        <v>1.1165201064721693</v>
      </c>
      <c r="AC43" s="118">
        <f t="shared" si="76"/>
        <v>292.59502339135526</v>
      </c>
      <c r="AD43" s="117">
        <f t="shared" si="76"/>
        <v>24.076802158086817</v>
      </c>
      <c r="AE43" s="117">
        <f t="shared" si="76"/>
        <v>0</v>
      </c>
      <c r="AF43" s="117">
        <f t="shared" si="76"/>
        <v>0</v>
      </c>
      <c r="AG43" s="117">
        <f t="shared" si="76"/>
        <v>268.51822123326843</v>
      </c>
      <c r="AH43" s="117">
        <f t="shared" si="76"/>
        <v>0</v>
      </c>
      <c r="AI43" s="120">
        <f t="shared" si="80"/>
        <v>4608.8175839836731</v>
      </c>
      <c r="AJ43" s="2" t="str">
        <f t="shared" si="81"/>
        <v/>
      </c>
    </row>
    <row r="44" spans="1:36" ht="15">
      <c r="A44" s="26" t="s">
        <v>25</v>
      </c>
      <c r="B44" s="39">
        <f t="shared" si="77"/>
        <v>535.41593413280725</v>
      </c>
      <c r="C44" s="39">
        <f t="shared" si="77"/>
        <v>16.533882555232257</v>
      </c>
      <c r="D44" s="39">
        <f t="shared" si="77"/>
        <v>235.54643453670559</v>
      </c>
      <c r="E44" s="39">
        <f t="shared" si="77"/>
        <v>2819.9059216404712</v>
      </c>
      <c r="F44" s="411">
        <v>0</v>
      </c>
      <c r="G44" s="39">
        <f t="shared" si="74"/>
        <v>551.52869218342107</v>
      </c>
      <c r="H44" s="39">
        <f t="shared" si="74"/>
        <v>22.898761388189495</v>
      </c>
      <c r="I44" s="41">
        <f t="shared" si="78"/>
        <v>4181.8296264368264</v>
      </c>
      <c r="K44" s="74" t="s">
        <v>25</v>
      </c>
      <c r="L44" s="87">
        <f t="shared" si="75"/>
        <v>535.41593413280725</v>
      </c>
      <c r="M44" s="87">
        <f t="shared" si="75"/>
        <v>16.533882555232257</v>
      </c>
      <c r="N44" s="87">
        <f t="shared" si="75"/>
        <v>235.54643453670559</v>
      </c>
      <c r="O44" s="87">
        <f t="shared" si="75"/>
        <v>2819.9059216404712</v>
      </c>
      <c r="P44" s="87">
        <f t="shared" si="75"/>
        <v>57.652457185554077</v>
      </c>
      <c r="Q44" s="87">
        <f t="shared" si="75"/>
        <v>551.52869218342107</v>
      </c>
      <c r="R44" s="87">
        <f t="shared" si="75"/>
        <v>22.898761388189495</v>
      </c>
      <c r="S44" s="89">
        <f t="shared" si="79"/>
        <v>4239.4820836223798</v>
      </c>
      <c r="U44" s="104" t="s">
        <v>25</v>
      </c>
      <c r="V44" s="121">
        <f t="shared" si="76"/>
        <v>24.712119702080184</v>
      </c>
      <c r="W44" s="121">
        <f t="shared" si="76"/>
        <v>329.46564598126611</v>
      </c>
      <c r="X44" s="121">
        <f t="shared" si="76"/>
        <v>551.52869218342107</v>
      </c>
      <c r="Y44" s="121">
        <f t="shared" si="76"/>
        <v>16.533882555232257</v>
      </c>
      <c r="Z44" s="121">
        <f t="shared" si="76"/>
        <v>221.47609002090732</v>
      </c>
      <c r="AA44" s="121">
        <f t="shared" si="76"/>
        <v>2604.2288069825186</v>
      </c>
      <c r="AB44" s="121">
        <f t="shared" si="76"/>
        <v>57.652457185554077</v>
      </c>
      <c r="AC44" s="122">
        <f t="shared" si="76"/>
        <v>433.88438901140125</v>
      </c>
      <c r="AD44" s="121">
        <f t="shared" si="76"/>
        <v>181.23816844946089</v>
      </c>
      <c r="AE44" s="121">
        <f t="shared" si="76"/>
        <v>200.38246565811099</v>
      </c>
      <c r="AF44" s="121">
        <f t="shared" si="76"/>
        <v>22.898761388189495</v>
      </c>
      <c r="AG44" s="121">
        <f t="shared" si="76"/>
        <v>14.070344515798267</v>
      </c>
      <c r="AH44" s="121">
        <f t="shared" si="76"/>
        <v>15.294648999841517</v>
      </c>
      <c r="AI44" s="123">
        <f t="shared" si="80"/>
        <v>4239.4820836223807</v>
      </c>
      <c r="AJ44" s="2" t="str">
        <f t="shared" si="81"/>
        <v/>
      </c>
    </row>
    <row r="45" spans="1:36" ht="15">
      <c r="A45" s="27" t="s">
        <v>24</v>
      </c>
      <c r="B45" s="42">
        <f t="shared" si="77"/>
        <v>956.00961205180511</v>
      </c>
      <c r="C45" s="42">
        <f t="shared" si="77"/>
        <v>5.8617591221237754E-2</v>
      </c>
      <c r="D45" s="42">
        <f t="shared" si="77"/>
        <v>144.79440210307428</v>
      </c>
      <c r="E45" s="42">
        <f t="shared" si="77"/>
        <v>0</v>
      </c>
      <c r="F45" s="411">
        <v>0</v>
      </c>
      <c r="G45" s="42">
        <f t="shared" si="74"/>
        <v>0</v>
      </c>
      <c r="H45" s="42">
        <f t="shared" si="74"/>
        <v>0</v>
      </c>
      <c r="I45" s="38">
        <f t="shared" si="78"/>
        <v>1100.8626317461008</v>
      </c>
      <c r="K45" s="75" t="s">
        <v>24</v>
      </c>
      <c r="L45" s="42">
        <f t="shared" si="75"/>
        <v>956.00961205180511</v>
      </c>
      <c r="M45" s="42">
        <f t="shared" si="75"/>
        <v>5.8617591221237754E-2</v>
      </c>
      <c r="N45" s="42">
        <f t="shared" si="75"/>
        <v>144.79440210307428</v>
      </c>
      <c r="O45" s="42">
        <f t="shared" si="75"/>
        <v>0</v>
      </c>
      <c r="P45" s="42">
        <f t="shared" si="75"/>
        <v>0</v>
      </c>
      <c r="Q45" s="42">
        <f t="shared" si="75"/>
        <v>0</v>
      </c>
      <c r="R45" s="42">
        <f t="shared" si="75"/>
        <v>0</v>
      </c>
      <c r="S45" s="86">
        <f t="shared" si="79"/>
        <v>1100.8626317461008</v>
      </c>
      <c r="U45" s="105" t="s">
        <v>24</v>
      </c>
      <c r="V45" s="117">
        <f t="shared" si="76"/>
        <v>848.57919628242985</v>
      </c>
      <c r="W45" s="117">
        <f t="shared" si="76"/>
        <v>0</v>
      </c>
      <c r="X45" s="117">
        <f t="shared" si="76"/>
        <v>0</v>
      </c>
      <c r="Y45" s="117">
        <f t="shared" si="76"/>
        <v>5.8617591221237754E-2</v>
      </c>
      <c r="Z45" s="117">
        <f t="shared" si="76"/>
        <v>7.2986354693918685</v>
      </c>
      <c r="AA45" s="117">
        <f t="shared" si="76"/>
        <v>0</v>
      </c>
      <c r="AB45" s="117">
        <f t="shared" si="76"/>
        <v>0</v>
      </c>
      <c r="AC45" s="118">
        <f t="shared" si="76"/>
        <v>244.92618240305765</v>
      </c>
      <c r="AD45" s="117">
        <f t="shared" si="76"/>
        <v>107.43041576937522</v>
      </c>
      <c r="AE45" s="117">
        <f t="shared" si="76"/>
        <v>0</v>
      </c>
      <c r="AF45" s="117">
        <f t="shared" si="76"/>
        <v>0</v>
      </c>
      <c r="AG45" s="117">
        <f t="shared" si="76"/>
        <v>137.49576663368242</v>
      </c>
      <c r="AH45" s="117">
        <f t="shared" si="76"/>
        <v>0</v>
      </c>
      <c r="AI45" s="120">
        <f t="shared" si="80"/>
        <v>1100.8626317461008</v>
      </c>
      <c r="AJ45" s="2" t="str">
        <f t="shared" si="81"/>
        <v/>
      </c>
    </row>
    <row r="46" spans="1:36" ht="15">
      <c r="A46" s="26" t="s">
        <v>60</v>
      </c>
      <c r="B46" s="39">
        <f t="shared" si="77"/>
        <v>65.923135095759875</v>
      </c>
      <c r="C46" s="39">
        <f t="shared" si="77"/>
        <v>7.2599100395183669</v>
      </c>
      <c r="D46" s="39">
        <f t="shared" si="77"/>
        <v>23.627216548022396</v>
      </c>
      <c r="E46" s="39">
        <f t="shared" si="77"/>
        <v>0</v>
      </c>
      <c r="F46" s="411">
        <v>0</v>
      </c>
      <c r="G46" s="39">
        <f t="shared" si="74"/>
        <v>0</v>
      </c>
      <c r="H46" s="39">
        <f t="shared" si="74"/>
        <v>0</v>
      </c>
      <c r="I46" s="41">
        <f t="shared" si="78"/>
        <v>96.810261683300638</v>
      </c>
      <c r="K46" s="74" t="s">
        <v>60</v>
      </c>
      <c r="L46" s="87">
        <f t="shared" si="75"/>
        <v>65.923135095759875</v>
      </c>
      <c r="M46" s="87">
        <f t="shared" si="75"/>
        <v>7.2599100395183669</v>
      </c>
      <c r="N46" s="87">
        <f t="shared" si="75"/>
        <v>23.627216548022396</v>
      </c>
      <c r="O46" s="87">
        <f t="shared" si="75"/>
        <v>0</v>
      </c>
      <c r="P46" s="87">
        <f t="shared" si="75"/>
        <v>0</v>
      </c>
      <c r="Q46" s="87">
        <f t="shared" si="75"/>
        <v>0</v>
      </c>
      <c r="R46" s="87">
        <f t="shared" si="75"/>
        <v>0</v>
      </c>
      <c r="S46" s="89">
        <f t="shared" si="79"/>
        <v>96.810261683300638</v>
      </c>
      <c r="U46" s="104" t="s">
        <v>60</v>
      </c>
      <c r="V46" s="121">
        <f t="shared" si="76"/>
        <v>65.220873814156789</v>
      </c>
      <c r="W46" s="121">
        <f t="shared" si="76"/>
        <v>0</v>
      </c>
      <c r="X46" s="121">
        <f t="shared" si="76"/>
        <v>0</v>
      </c>
      <c r="Y46" s="121">
        <f t="shared" si="76"/>
        <v>7.2599100395183669</v>
      </c>
      <c r="Z46" s="121">
        <f t="shared" si="76"/>
        <v>23.627216548022396</v>
      </c>
      <c r="AA46" s="121">
        <f t="shared" si="76"/>
        <v>0</v>
      </c>
      <c r="AB46" s="121">
        <f t="shared" si="76"/>
        <v>0</v>
      </c>
      <c r="AC46" s="122">
        <f t="shared" si="76"/>
        <v>0.70226128160309143</v>
      </c>
      <c r="AD46" s="121">
        <f t="shared" si="76"/>
        <v>0.70226128160309143</v>
      </c>
      <c r="AE46" s="121">
        <f t="shared" si="76"/>
        <v>0</v>
      </c>
      <c r="AF46" s="121">
        <f t="shared" si="76"/>
        <v>0</v>
      </c>
      <c r="AG46" s="121">
        <f t="shared" si="76"/>
        <v>0</v>
      </c>
      <c r="AH46" s="121">
        <f t="shared" si="76"/>
        <v>0</v>
      </c>
      <c r="AI46" s="123">
        <f t="shared" si="80"/>
        <v>96.810261683300638</v>
      </c>
      <c r="AJ46" s="2" t="str">
        <f t="shared" si="81"/>
        <v/>
      </c>
    </row>
    <row r="47" spans="1:36" ht="15">
      <c r="A47" s="27" t="s">
        <v>22</v>
      </c>
      <c r="B47" s="42">
        <f t="shared" si="77"/>
        <v>198.2204703608104</v>
      </c>
      <c r="C47" s="42">
        <f t="shared" si="77"/>
        <v>37.431429469109602</v>
      </c>
      <c r="D47" s="42">
        <f t="shared" si="77"/>
        <v>123.75361850220261</v>
      </c>
      <c r="E47" s="42">
        <f t="shared" si="77"/>
        <v>0</v>
      </c>
      <c r="F47" s="411">
        <v>0</v>
      </c>
      <c r="G47" s="42">
        <f t="shared" si="74"/>
        <v>0</v>
      </c>
      <c r="H47" s="42">
        <f t="shared" si="74"/>
        <v>0</v>
      </c>
      <c r="I47" s="38">
        <f t="shared" si="78"/>
        <v>359.4055183321226</v>
      </c>
      <c r="K47" s="75" t="s">
        <v>22</v>
      </c>
      <c r="L47" s="42">
        <f t="shared" si="75"/>
        <v>198.2204703608104</v>
      </c>
      <c r="M47" s="42">
        <f t="shared" si="75"/>
        <v>37.431429469109602</v>
      </c>
      <c r="N47" s="42">
        <f t="shared" si="75"/>
        <v>123.75361850220261</v>
      </c>
      <c r="O47" s="42">
        <f t="shared" si="75"/>
        <v>0</v>
      </c>
      <c r="P47" s="42">
        <f t="shared" si="75"/>
        <v>149.35846277203385</v>
      </c>
      <c r="Q47" s="42">
        <f t="shared" si="75"/>
        <v>0</v>
      </c>
      <c r="R47" s="42">
        <f t="shared" si="75"/>
        <v>0</v>
      </c>
      <c r="S47" s="86">
        <f t="shared" si="79"/>
        <v>508.76398110415641</v>
      </c>
      <c r="U47" s="105" t="s">
        <v>22</v>
      </c>
      <c r="V47" s="117">
        <f t="shared" si="76"/>
        <v>193.91864414895903</v>
      </c>
      <c r="W47" s="117">
        <f t="shared" si="76"/>
        <v>0</v>
      </c>
      <c r="X47" s="117">
        <f t="shared" si="76"/>
        <v>0</v>
      </c>
      <c r="Y47" s="117">
        <f t="shared" si="76"/>
        <v>37.431429469109602</v>
      </c>
      <c r="Z47" s="117">
        <f t="shared" si="76"/>
        <v>106.21411927536381</v>
      </c>
      <c r="AA47" s="117">
        <f t="shared" si="76"/>
        <v>0</v>
      </c>
      <c r="AB47" s="117">
        <f t="shared" si="76"/>
        <v>149.35846277203385</v>
      </c>
      <c r="AC47" s="118">
        <f t="shared" si="76"/>
        <v>21.84132543869012</v>
      </c>
      <c r="AD47" s="117">
        <f t="shared" si="76"/>
        <v>4.3018262118513331</v>
      </c>
      <c r="AE47" s="117">
        <f t="shared" si="76"/>
        <v>0</v>
      </c>
      <c r="AF47" s="117">
        <f t="shared" si="76"/>
        <v>0</v>
      </c>
      <c r="AG47" s="117">
        <f t="shared" si="76"/>
        <v>17.539499226838785</v>
      </c>
      <c r="AH47" s="117">
        <f t="shared" si="76"/>
        <v>0</v>
      </c>
      <c r="AI47" s="120">
        <f t="shared" si="80"/>
        <v>508.76398110415641</v>
      </c>
      <c r="AJ47" s="2" t="str">
        <f t="shared" si="81"/>
        <v/>
      </c>
    </row>
    <row r="48" spans="1:36" ht="15">
      <c r="A48" s="26" t="s">
        <v>21</v>
      </c>
      <c r="B48" s="39">
        <f t="shared" si="77"/>
        <v>0</v>
      </c>
      <c r="C48" s="39">
        <f t="shared" si="77"/>
        <v>0</v>
      </c>
      <c r="D48" s="39">
        <f t="shared" si="77"/>
        <v>0</v>
      </c>
      <c r="E48" s="39">
        <f t="shared" si="77"/>
        <v>0</v>
      </c>
      <c r="F48" s="411">
        <v>0</v>
      </c>
      <c r="G48" s="39">
        <f t="shared" si="74"/>
        <v>0</v>
      </c>
      <c r="H48" s="39">
        <f t="shared" si="74"/>
        <v>0</v>
      </c>
      <c r="I48" s="41">
        <f t="shared" si="78"/>
        <v>0</v>
      </c>
      <c r="K48" s="74" t="s">
        <v>21</v>
      </c>
      <c r="L48" s="87">
        <f t="shared" si="75"/>
        <v>0</v>
      </c>
      <c r="M48" s="87">
        <f t="shared" si="75"/>
        <v>0</v>
      </c>
      <c r="N48" s="87">
        <f t="shared" si="75"/>
        <v>0</v>
      </c>
      <c r="O48" s="87">
        <f t="shared" si="75"/>
        <v>0</v>
      </c>
      <c r="P48" s="87">
        <f t="shared" si="75"/>
        <v>0</v>
      </c>
      <c r="Q48" s="87">
        <f t="shared" si="75"/>
        <v>0</v>
      </c>
      <c r="R48" s="87">
        <f t="shared" si="75"/>
        <v>0</v>
      </c>
      <c r="S48" s="89">
        <f t="shared" si="79"/>
        <v>0</v>
      </c>
      <c r="U48" s="104" t="s">
        <v>61</v>
      </c>
      <c r="V48" s="121">
        <f t="shared" si="76"/>
        <v>0</v>
      </c>
      <c r="W48" s="121">
        <f t="shared" si="76"/>
        <v>0</v>
      </c>
      <c r="X48" s="121">
        <f t="shared" si="76"/>
        <v>0</v>
      </c>
      <c r="Y48" s="121">
        <f t="shared" si="76"/>
        <v>0</v>
      </c>
      <c r="Z48" s="121">
        <f t="shared" si="76"/>
        <v>0</v>
      </c>
      <c r="AA48" s="121">
        <f t="shared" si="76"/>
        <v>0</v>
      </c>
      <c r="AB48" s="121">
        <f t="shared" si="76"/>
        <v>0</v>
      </c>
      <c r="AC48" s="122">
        <f t="shared" si="76"/>
        <v>0</v>
      </c>
      <c r="AD48" s="121">
        <f t="shared" si="76"/>
        <v>0</v>
      </c>
      <c r="AE48" s="121">
        <f t="shared" si="76"/>
        <v>0</v>
      </c>
      <c r="AF48" s="121">
        <f t="shared" si="76"/>
        <v>0</v>
      </c>
      <c r="AG48" s="121">
        <f t="shared" si="76"/>
        <v>0</v>
      </c>
      <c r="AH48" s="121">
        <f t="shared" si="76"/>
        <v>0</v>
      </c>
      <c r="AI48" s="123">
        <f t="shared" si="80"/>
        <v>0</v>
      </c>
      <c r="AJ48" s="2" t="str">
        <f t="shared" si="81"/>
        <v/>
      </c>
    </row>
    <row r="49" spans="1:67" ht="15">
      <c r="A49" s="28" t="s">
        <v>64</v>
      </c>
      <c r="B49" s="42">
        <f t="shared" si="77"/>
        <v>0</v>
      </c>
      <c r="C49" s="42">
        <f t="shared" si="77"/>
        <v>0</v>
      </c>
      <c r="D49" s="42">
        <f t="shared" si="77"/>
        <v>0</v>
      </c>
      <c r="E49" s="42">
        <f t="shared" si="77"/>
        <v>0</v>
      </c>
      <c r="F49" s="411">
        <v>0</v>
      </c>
      <c r="G49" s="42">
        <f t="shared" ref="G49:H53" si="82">G127+G153+G179+G205+G231+G257+G283+G309+G335+G361+G387+G413+G439</f>
        <v>0</v>
      </c>
      <c r="H49" s="42">
        <f t="shared" si="82"/>
        <v>0</v>
      </c>
      <c r="I49" s="38">
        <f t="shared" si="78"/>
        <v>0</v>
      </c>
      <c r="K49" s="76" t="s">
        <v>64</v>
      </c>
      <c r="L49" s="42">
        <f t="shared" ref="L49:R53" si="83">L127+L153+L179+L205+L231+L257+L283+L309+L335+L361+L387+L413+L439</f>
        <v>0</v>
      </c>
      <c r="M49" s="42">
        <f t="shared" si="83"/>
        <v>0</v>
      </c>
      <c r="N49" s="42">
        <f t="shared" si="83"/>
        <v>0</v>
      </c>
      <c r="O49" s="42">
        <f t="shared" si="83"/>
        <v>0</v>
      </c>
      <c r="P49" s="42">
        <f t="shared" si="83"/>
        <v>0</v>
      </c>
      <c r="Q49" s="42">
        <f t="shared" si="83"/>
        <v>0</v>
      </c>
      <c r="R49" s="42">
        <f t="shared" si="83"/>
        <v>0</v>
      </c>
      <c r="S49" s="86">
        <f t="shared" si="79"/>
        <v>0</v>
      </c>
      <c r="U49" s="106" t="s">
        <v>62</v>
      </c>
      <c r="V49" s="117">
        <f t="shared" ref="V49:AH53" si="84">V127+V153+V179+V205+V231+V257+V283+V309+V335+V361+V387+V413+V439</f>
        <v>0</v>
      </c>
      <c r="W49" s="117">
        <f t="shared" si="84"/>
        <v>0</v>
      </c>
      <c r="X49" s="117">
        <f t="shared" si="84"/>
        <v>0</v>
      </c>
      <c r="Y49" s="117">
        <f t="shared" si="84"/>
        <v>0</v>
      </c>
      <c r="Z49" s="117">
        <f t="shared" si="84"/>
        <v>0</v>
      </c>
      <c r="AA49" s="117">
        <f t="shared" si="84"/>
        <v>0</v>
      </c>
      <c r="AB49" s="117">
        <f t="shared" si="84"/>
        <v>0</v>
      </c>
      <c r="AC49" s="118">
        <f t="shared" si="84"/>
        <v>0</v>
      </c>
      <c r="AD49" s="117">
        <f t="shared" si="84"/>
        <v>0</v>
      </c>
      <c r="AE49" s="117">
        <f t="shared" si="84"/>
        <v>0</v>
      </c>
      <c r="AF49" s="117">
        <f t="shared" si="84"/>
        <v>0</v>
      </c>
      <c r="AG49" s="117">
        <f t="shared" si="84"/>
        <v>0</v>
      </c>
      <c r="AH49" s="117">
        <f t="shared" si="84"/>
        <v>0</v>
      </c>
      <c r="AI49" s="120">
        <f t="shared" si="80"/>
        <v>0</v>
      </c>
      <c r="AJ49" s="2" t="str">
        <f t="shared" si="81"/>
        <v/>
      </c>
    </row>
    <row r="50" spans="1:67">
      <c r="A50" s="56" t="s">
        <v>23</v>
      </c>
      <c r="B50" s="60">
        <f t="shared" ref="B50:E53" si="85">B128+B154+B180+B206+B232+B258+B284+B310+B336+B362+B388+B414+B440</f>
        <v>0</v>
      </c>
      <c r="C50" s="60">
        <f t="shared" si="85"/>
        <v>0</v>
      </c>
      <c r="D50" s="60">
        <f t="shared" si="85"/>
        <v>0</v>
      </c>
      <c r="E50" s="60">
        <f t="shared" si="85"/>
        <v>0</v>
      </c>
      <c r="F50" s="411">
        <v>0</v>
      </c>
      <c r="G50" s="60">
        <f t="shared" si="82"/>
        <v>0</v>
      </c>
      <c r="H50" s="60">
        <f t="shared" si="82"/>
        <v>0</v>
      </c>
      <c r="I50" s="62">
        <f t="shared" si="78"/>
        <v>0</v>
      </c>
      <c r="K50" s="77" t="s">
        <v>23</v>
      </c>
      <c r="L50" s="90">
        <f t="shared" si="83"/>
        <v>0</v>
      </c>
      <c r="M50" s="90">
        <f t="shared" si="83"/>
        <v>0</v>
      </c>
      <c r="N50" s="90">
        <f t="shared" si="83"/>
        <v>0</v>
      </c>
      <c r="O50" s="90">
        <f t="shared" si="83"/>
        <v>0</v>
      </c>
      <c r="P50" s="90">
        <f t="shared" si="83"/>
        <v>0</v>
      </c>
      <c r="Q50" s="90">
        <f t="shared" si="83"/>
        <v>0</v>
      </c>
      <c r="R50" s="90">
        <f t="shared" si="83"/>
        <v>0</v>
      </c>
      <c r="S50" s="92">
        <f t="shared" si="79"/>
        <v>0</v>
      </c>
      <c r="U50" s="107" t="s">
        <v>66</v>
      </c>
      <c r="V50" s="124">
        <f t="shared" si="84"/>
        <v>0</v>
      </c>
      <c r="W50" s="124">
        <f t="shared" si="84"/>
        <v>0</v>
      </c>
      <c r="X50" s="124">
        <f t="shared" si="84"/>
        <v>0</v>
      </c>
      <c r="Y50" s="124">
        <f t="shared" si="84"/>
        <v>0</v>
      </c>
      <c r="Z50" s="124">
        <f t="shared" si="84"/>
        <v>0</v>
      </c>
      <c r="AA50" s="124">
        <f t="shared" si="84"/>
        <v>0</v>
      </c>
      <c r="AB50" s="124">
        <f t="shared" si="84"/>
        <v>0</v>
      </c>
      <c r="AC50" s="297">
        <f t="shared" si="84"/>
        <v>0</v>
      </c>
      <c r="AD50" s="124">
        <f t="shared" si="84"/>
        <v>0</v>
      </c>
      <c r="AE50" s="124">
        <f t="shared" si="84"/>
        <v>0</v>
      </c>
      <c r="AF50" s="124">
        <f t="shared" si="84"/>
        <v>0</v>
      </c>
      <c r="AG50" s="124">
        <f t="shared" si="84"/>
        <v>0</v>
      </c>
      <c r="AH50" s="124">
        <f t="shared" si="84"/>
        <v>0</v>
      </c>
      <c r="AI50" s="126">
        <f t="shared" si="80"/>
        <v>0</v>
      </c>
      <c r="AJ50" s="2" t="str">
        <f>IF(ABS(S50-AI50)&gt;0.3,S50-AI50,"")</f>
        <v/>
      </c>
    </row>
    <row r="51" spans="1:67">
      <c r="A51" s="57" t="s">
        <v>19</v>
      </c>
      <c r="B51" s="63">
        <f t="shared" si="85"/>
        <v>0</v>
      </c>
      <c r="C51" s="63">
        <f t="shared" si="85"/>
        <v>0</v>
      </c>
      <c r="D51" s="63">
        <f t="shared" si="85"/>
        <v>0</v>
      </c>
      <c r="E51" s="63">
        <f t="shared" si="85"/>
        <v>0</v>
      </c>
      <c r="F51" s="411">
        <v>0</v>
      </c>
      <c r="G51" s="63">
        <f t="shared" si="82"/>
        <v>0</v>
      </c>
      <c r="H51" s="63">
        <f t="shared" si="82"/>
        <v>0</v>
      </c>
      <c r="I51" s="65">
        <f t="shared" si="78"/>
        <v>0</v>
      </c>
      <c r="K51" s="78" t="s">
        <v>19</v>
      </c>
      <c r="L51" s="63">
        <f t="shared" si="83"/>
        <v>0</v>
      </c>
      <c r="M51" s="63">
        <f t="shared" si="83"/>
        <v>0</v>
      </c>
      <c r="N51" s="63">
        <f t="shared" si="83"/>
        <v>0</v>
      </c>
      <c r="O51" s="63">
        <f t="shared" si="83"/>
        <v>0</v>
      </c>
      <c r="P51" s="63">
        <f t="shared" si="83"/>
        <v>0</v>
      </c>
      <c r="Q51" s="63">
        <f t="shared" si="83"/>
        <v>0</v>
      </c>
      <c r="R51" s="63">
        <f t="shared" si="83"/>
        <v>0</v>
      </c>
      <c r="S51" s="94">
        <f t="shared" si="79"/>
        <v>0</v>
      </c>
      <c r="U51" s="108" t="s">
        <v>19</v>
      </c>
      <c r="V51" s="127">
        <f t="shared" si="84"/>
        <v>0</v>
      </c>
      <c r="W51" s="127">
        <f t="shared" si="84"/>
        <v>0</v>
      </c>
      <c r="X51" s="127">
        <f t="shared" si="84"/>
        <v>0</v>
      </c>
      <c r="Y51" s="127">
        <f t="shared" si="84"/>
        <v>0</v>
      </c>
      <c r="Z51" s="127">
        <f t="shared" si="84"/>
        <v>0</v>
      </c>
      <c r="AA51" s="127">
        <f t="shared" si="84"/>
        <v>0</v>
      </c>
      <c r="AB51" s="127">
        <f t="shared" si="84"/>
        <v>0</v>
      </c>
      <c r="AC51" s="298">
        <f t="shared" si="84"/>
        <v>0</v>
      </c>
      <c r="AD51" s="127">
        <f t="shared" si="84"/>
        <v>0</v>
      </c>
      <c r="AE51" s="127">
        <f t="shared" si="84"/>
        <v>0</v>
      </c>
      <c r="AF51" s="127">
        <f t="shared" si="84"/>
        <v>0</v>
      </c>
      <c r="AG51" s="127">
        <f t="shared" si="84"/>
        <v>0</v>
      </c>
      <c r="AH51" s="127">
        <f t="shared" si="84"/>
        <v>0</v>
      </c>
      <c r="AI51" s="129">
        <f t="shared" si="80"/>
        <v>0</v>
      </c>
      <c r="AJ51" s="2" t="str">
        <f t="shared" si="81"/>
        <v/>
      </c>
    </row>
    <row r="52" spans="1:67">
      <c r="A52" s="56" t="s">
        <v>20</v>
      </c>
      <c r="B52" s="60">
        <f t="shared" si="85"/>
        <v>0</v>
      </c>
      <c r="C52" s="60">
        <f t="shared" si="85"/>
        <v>0</v>
      </c>
      <c r="D52" s="60">
        <f t="shared" si="85"/>
        <v>0</v>
      </c>
      <c r="E52" s="60">
        <f t="shared" si="85"/>
        <v>0</v>
      </c>
      <c r="F52" s="411">
        <v>0</v>
      </c>
      <c r="G52" s="60">
        <f t="shared" si="82"/>
        <v>0</v>
      </c>
      <c r="H52" s="60">
        <f t="shared" si="82"/>
        <v>0</v>
      </c>
      <c r="I52" s="62">
        <f t="shared" si="78"/>
        <v>0</v>
      </c>
      <c r="K52" s="77" t="s">
        <v>20</v>
      </c>
      <c r="L52" s="90">
        <f t="shared" si="83"/>
        <v>0</v>
      </c>
      <c r="M52" s="90">
        <f t="shared" si="83"/>
        <v>0</v>
      </c>
      <c r="N52" s="90">
        <f t="shared" si="83"/>
        <v>0</v>
      </c>
      <c r="O52" s="90">
        <f t="shared" si="83"/>
        <v>0</v>
      </c>
      <c r="P52" s="90">
        <f t="shared" si="83"/>
        <v>0</v>
      </c>
      <c r="Q52" s="90">
        <f t="shared" si="83"/>
        <v>0</v>
      </c>
      <c r="R52" s="90">
        <f t="shared" si="83"/>
        <v>0</v>
      </c>
      <c r="S52" s="92">
        <f t="shared" si="79"/>
        <v>0</v>
      </c>
      <c r="U52" s="107" t="s">
        <v>20</v>
      </c>
      <c r="V52" s="124">
        <f t="shared" si="84"/>
        <v>0</v>
      </c>
      <c r="W52" s="124">
        <f t="shared" si="84"/>
        <v>0</v>
      </c>
      <c r="X52" s="124">
        <f t="shared" si="84"/>
        <v>0</v>
      </c>
      <c r="Y52" s="124">
        <f t="shared" si="84"/>
        <v>0</v>
      </c>
      <c r="Z52" s="124">
        <f t="shared" si="84"/>
        <v>0</v>
      </c>
      <c r="AA52" s="124">
        <f t="shared" si="84"/>
        <v>0</v>
      </c>
      <c r="AB52" s="124">
        <f t="shared" si="84"/>
        <v>0</v>
      </c>
      <c r="AC52" s="297">
        <f t="shared" si="84"/>
        <v>0</v>
      </c>
      <c r="AD52" s="124">
        <f t="shared" si="84"/>
        <v>0</v>
      </c>
      <c r="AE52" s="124">
        <f t="shared" si="84"/>
        <v>0</v>
      </c>
      <c r="AF52" s="124">
        <f t="shared" si="84"/>
        <v>0</v>
      </c>
      <c r="AG52" s="124">
        <f t="shared" si="84"/>
        <v>0</v>
      </c>
      <c r="AH52" s="124">
        <f t="shared" si="84"/>
        <v>0</v>
      </c>
      <c r="AI52" s="126">
        <f t="shared" si="80"/>
        <v>0</v>
      </c>
      <c r="AJ52" s="2" t="str">
        <f t="shared" si="81"/>
        <v/>
      </c>
    </row>
    <row r="53" spans="1:67" ht="15" thickBot="1">
      <c r="A53" s="58" t="s">
        <v>11</v>
      </c>
      <c r="B53" s="52">
        <f t="shared" si="85"/>
        <v>0</v>
      </c>
      <c r="C53" s="52">
        <f t="shared" si="85"/>
        <v>0</v>
      </c>
      <c r="D53" s="52">
        <f t="shared" si="85"/>
        <v>0</v>
      </c>
      <c r="E53" s="52">
        <f t="shared" si="85"/>
        <v>0</v>
      </c>
      <c r="F53" s="412">
        <v>0</v>
      </c>
      <c r="G53" s="52">
        <f t="shared" si="82"/>
        <v>0</v>
      </c>
      <c r="H53" s="52">
        <f t="shared" si="82"/>
        <v>0</v>
      </c>
      <c r="I53" s="67">
        <f t="shared" si="78"/>
        <v>0</v>
      </c>
      <c r="K53" s="79" t="s">
        <v>11</v>
      </c>
      <c r="L53" s="52">
        <f t="shared" si="83"/>
        <v>0</v>
      </c>
      <c r="M53" s="52">
        <f t="shared" si="83"/>
        <v>0</v>
      </c>
      <c r="N53" s="52">
        <f t="shared" si="83"/>
        <v>0</v>
      </c>
      <c r="O53" s="52">
        <f t="shared" si="83"/>
        <v>0</v>
      </c>
      <c r="P53" s="52">
        <f t="shared" si="83"/>
        <v>0</v>
      </c>
      <c r="Q53" s="52">
        <f t="shared" si="83"/>
        <v>0</v>
      </c>
      <c r="R53" s="52">
        <f t="shared" si="83"/>
        <v>0</v>
      </c>
      <c r="S53" s="96">
        <f t="shared" si="79"/>
        <v>0</v>
      </c>
      <c r="U53" s="108" t="s">
        <v>11</v>
      </c>
      <c r="V53" s="127">
        <f t="shared" si="84"/>
        <v>0</v>
      </c>
      <c r="W53" s="127">
        <f t="shared" si="84"/>
        <v>0</v>
      </c>
      <c r="X53" s="127">
        <f t="shared" si="84"/>
        <v>0</v>
      </c>
      <c r="Y53" s="127">
        <f t="shared" si="84"/>
        <v>0</v>
      </c>
      <c r="Z53" s="127">
        <f t="shared" si="84"/>
        <v>0</v>
      </c>
      <c r="AA53" s="127">
        <f t="shared" si="84"/>
        <v>0</v>
      </c>
      <c r="AB53" s="127">
        <f t="shared" si="84"/>
        <v>0</v>
      </c>
      <c r="AC53" s="298">
        <f t="shared" si="84"/>
        <v>0</v>
      </c>
      <c r="AD53" s="127">
        <f t="shared" si="84"/>
        <v>0</v>
      </c>
      <c r="AE53" s="127">
        <f t="shared" si="84"/>
        <v>0</v>
      </c>
      <c r="AF53" s="127">
        <f t="shared" si="84"/>
        <v>0</v>
      </c>
      <c r="AG53" s="127">
        <f t="shared" si="84"/>
        <v>0</v>
      </c>
      <c r="AH53" s="127">
        <f t="shared" si="84"/>
        <v>0</v>
      </c>
      <c r="AI53" s="129">
        <f t="shared" si="80"/>
        <v>0</v>
      </c>
      <c r="AJ53" s="2" t="str">
        <f t="shared" si="81"/>
        <v/>
      </c>
    </row>
    <row r="54" spans="1:67" ht="15">
      <c r="A54" s="33" t="s">
        <v>26</v>
      </c>
      <c r="B54" s="68">
        <f>SUM(B33:B49)</f>
        <v>3220.3671011496244</v>
      </c>
      <c r="C54" s="68">
        <f t="shared" ref="C54:I54" si="86">SUM(C33:C49)</f>
        <v>2964.5394381030987</v>
      </c>
      <c r="D54" s="68">
        <f t="shared" si="86"/>
        <v>1771.7517554773865</v>
      </c>
      <c r="E54" s="68">
        <f t="shared" si="86"/>
        <v>4872.2151364870942</v>
      </c>
      <c r="F54" s="68">
        <f t="shared" si="86"/>
        <v>0</v>
      </c>
      <c r="G54" s="68">
        <f t="shared" si="86"/>
        <v>551.52869218342107</v>
      </c>
      <c r="H54" s="69">
        <f t="shared" si="86"/>
        <v>22.898761388189495</v>
      </c>
      <c r="I54" s="38">
        <f t="shared" si="86"/>
        <v>13403.300884788814</v>
      </c>
      <c r="K54" s="80" t="s">
        <v>26</v>
      </c>
      <c r="L54" s="68">
        <f>SUM(L33:L49)</f>
        <v>3220.3671011496244</v>
      </c>
      <c r="M54" s="68">
        <f t="shared" ref="M54:S54" si="87">SUM(M33:M49)</f>
        <v>2964.5394381030987</v>
      </c>
      <c r="N54" s="68">
        <f t="shared" si="87"/>
        <v>1771.7517554773865</v>
      </c>
      <c r="O54" s="68">
        <f t="shared" si="87"/>
        <v>4872.2151364870942</v>
      </c>
      <c r="P54" s="68">
        <f t="shared" si="87"/>
        <v>2805.8714006778068</v>
      </c>
      <c r="Q54" s="68">
        <f t="shared" si="87"/>
        <v>551.52869218342107</v>
      </c>
      <c r="R54" s="69">
        <f t="shared" si="87"/>
        <v>22.898761388189495</v>
      </c>
      <c r="S54" s="97">
        <f t="shared" si="87"/>
        <v>16209.17228546662</v>
      </c>
      <c r="T54" s="1" t="str">
        <f>IF(ABS(S54-AI54)&gt;0.01,S54-AI54,"")</f>
        <v/>
      </c>
      <c r="U54" s="109" t="s">
        <v>63</v>
      </c>
      <c r="V54" s="130">
        <f>SUM(V33:V49)</f>
        <v>2552.1359988546446</v>
      </c>
      <c r="W54" s="130">
        <f t="shared" ref="W54:AH54" si="88">SUM(W33:W49)</f>
        <v>334.5031698382121</v>
      </c>
      <c r="X54" s="130">
        <f t="shared" si="88"/>
        <v>551.52869218342107</v>
      </c>
      <c r="Y54" s="130">
        <f t="shared" si="88"/>
        <v>2964.5394381030987</v>
      </c>
      <c r="Z54" s="130">
        <f t="shared" si="88"/>
        <v>1317.1189035085865</v>
      </c>
      <c r="AA54" s="130">
        <f t="shared" si="88"/>
        <v>4639.242405697014</v>
      </c>
      <c r="AB54" s="130">
        <f t="shared" si="88"/>
        <v>2805.8714006778068</v>
      </c>
      <c r="AC54" s="130">
        <f t="shared" si="88"/>
        <v>1044.2322766038374</v>
      </c>
      <c r="AD54" s="131">
        <f t="shared" si="88"/>
        <v>333.72793245676752</v>
      </c>
      <c r="AE54" s="131">
        <f t="shared" si="88"/>
        <v>201.23531409642317</v>
      </c>
      <c r="AF54" s="131">
        <f t="shared" si="88"/>
        <v>22.898761388189495</v>
      </c>
      <c r="AG54" s="131">
        <f t="shared" si="88"/>
        <v>454.63285196879986</v>
      </c>
      <c r="AH54" s="131">
        <f t="shared" si="88"/>
        <v>31.73741669365717</v>
      </c>
      <c r="AI54" s="132">
        <f>SUM(V54:AC54)</f>
        <v>16209.17228546662</v>
      </c>
      <c r="AJ54" s="2" t="str">
        <f t="shared" si="81"/>
        <v/>
      </c>
    </row>
    <row r="55" spans="1:67" s="9" customFormat="1" ht="15" thickBot="1">
      <c r="A55" s="30" t="s">
        <v>88</v>
      </c>
      <c r="B55" s="47">
        <f>IF($I54=0,"-",B54/$I54)</f>
        <v>0.24026671704463234</v>
      </c>
      <c r="C55" s="47">
        <f t="shared" ref="C55:H55" si="89">IF($I54=0,"-",C54/$I54)</f>
        <v>0.22117980216854685</v>
      </c>
      <c r="D55" s="47">
        <f t="shared" si="89"/>
        <v>0.13218771783957475</v>
      </c>
      <c r="E55" s="47">
        <f t="shared" si="89"/>
        <v>0.36350859973728494</v>
      </c>
      <c r="F55" s="47">
        <f t="shared" si="89"/>
        <v>0</v>
      </c>
      <c r="G55" s="47">
        <f t="shared" si="89"/>
        <v>4.1148721268306522E-2</v>
      </c>
      <c r="H55" s="70">
        <f t="shared" si="89"/>
        <v>1.7084419416546056E-3</v>
      </c>
      <c r="I55" s="48">
        <f>SUM(B55:H55)</f>
        <v>1</v>
      </c>
      <c r="J55" s="5"/>
      <c r="K55" s="81" t="s">
        <v>88</v>
      </c>
      <c r="L55" s="98">
        <f>IF($S54=0,"-",L54/$S54)</f>
        <v>0.19867560443151391</v>
      </c>
      <c r="M55" s="98">
        <f t="shared" ref="M55:R55" si="90">IF($S54=0,"-",M54/$S54)</f>
        <v>0.18289270950381273</v>
      </c>
      <c r="N55" s="98">
        <f t="shared" si="90"/>
        <v>0.10930550457940193</v>
      </c>
      <c r="O55" s="98">
        <f t="shared" si="90"/>
        <v>0.30058383307182152</v>
      </c>
      <c r="P55" s="98">
        <f t="shared" si="90"/>
        <v>0.17310392852037187</v>
      </c>
      <c r="Q55" s="98">
        <f t="shared" si="90"/>
        <v>3.402571596317288E-2</v>
      </c>
      <c r="R55" s="99">
        <f t="shared" si="90"/>
        <v>1.4127039299052216E-3</v>
      </c>
      <c r="S55" s="100">
        <f>SUM(L55:R55)</f>
        <v>1</v>
      </c>
      <c r="T55" s="1"/>
      <c r="U55" s="110" t="s">
        <v>88</v>
      </c>
      <c r="V55" s="133">
        <f>+V54/$AI54</f>
        <v>0.15745011243682855</v>
      </c>
      <c r="W55" s="133">
        <f t="shared" ref="W55:AH55" si="91">+W54/$AI54</f>
        <v>2.063665953739862E-2</v>
      </c>
      <c r="X55" s="133">
        <f t="shared" si="91"/>
        <v>3.402571596317288E-2</v>
      </c>
      <c r="Y55" s="133">
        <f t="shared" si="91"/>
        <v>0.18289270950381273</v>
      </c>
      <c r="Z55" s="133">
        <f t="shared" si="91"/>
        <v>8.1257628724789019E-2</v>
      </c>
      <c r="AA55" s="133">
        <f t="shared" si="91"/>
        <v>0.28621093810302861</v>
      </c>
      <c r="AB55" s="133">
        <f t="shared" si="91"/>
        <v>0.17310392852037187</v>
      </c>
      <c r="AC55" s="133">
        <f t="shared" si="91"/>
        <v>6.4422307210597746E-2</v>
      </c>
      <c r="AD55" s="133">
        <f t="shared" si="91"/>
        <v>2.058883245728672E-2</v>
      </c>
      <c r="AE55" s="133">
        <f t="shared" si="91"/>
        <v>1.2414903768828077E-2</v>
      </c>
      <c r="AF55" s="133">
        <f t="shared" si="91"/>
        <v>1.4127039299052216E-3</v>
      </c>
      <c r="AG55" s="133">
        <f t="shared" si="91"/>
        <v>2.8047875854612901E-2</v>
      </c>
      <c r="AH55" s="133">
        <f t="shared" si="91"/>
        <v>1.9579911999648126E-3</v>
      </c>
      <c r="AI55" s="134">
        <f>SUM(V55:AC55)</f>
        <v>1.0000000000000002</v>
      </c>
      <c r="AJ55" s="2" t="str">
        <f>IF(ABS(S55-AI55)&gt;0.001,S55-AI55,"")</f>
        <v/>
      </c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</row>
    <row r="56" spans="1:67" ht="15" thickBot="1">
      <c r="A56"/>
      <c r="B56" s="49"/>
      <c r="C56" s="49"/>
      <c r="D56" s="49"/>
      <c r="E56" s="49"/>
      <c r="F56" s="49"/>
      <c r="G56" s="49"/>
      <c r="H56" s="49"/>
      <c r="I56" s="49"/>
      <c r="K56"/>
      <c r="L56" s="49"/>
      <c r="M56" s="49"/>
      <c r="N56" s="49"/>
      <c r="O56" s="49"/>
      <c r="P56" s="49"/>
      <c r="Q56" s="49"/>
      <c r="R56" s="49"/>
      <c r="S56" s="49"/>
      <c r="U56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135"/>
    </row>
    <row r="57" spans="1:67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  <c r="K57" s="406" t="s">
        <v>52</v>
      </c>
      <c r="L57" s="83" t="s">
        <v>0</v>
      </c>
      <c r="M57" s="83" t="s">
        <v>1</v>
      </c>
      <c r="N57" s="83" t="s">
        <v>2</v>
      </c>
      <c r="O57" s="83" t="s">
        <v>3</v>
      </c>
      <c r="P57" s="83" t="s">
        <v>27</v>
      </c>
      <c r="Q57" s="83" t="s">
        <v>4</v>
      </c>
      <c r="R57" s="83" t="s">
        <v>5</v>
      </c>
      <c r="S57" s="84" t="s">
        <v>6</v>
      </c>
      <c r="U57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135"/>
    </row>
    <row r="58" spans="1:67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  <c r="K58" s="407" t="s">
        <v>52</v>
      </c>
      <c r="L58" s="389" t="s">
        <v>69</v>
      </c>
      <c r="M58" s="390"/>
      <c r="N58" s="390"/>
      <c r="O58" s="390"/>
      <c r="P58" s="390"/>
      <c r="Q58" s="390"/>
      <c r="R58" s="390"/>
      <c r="S58" s="391"/>
      <c r="U58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135"/>
    </row>
    <row r="59" spans="1:67" ht="15">
      <c r="A59" s="25" t="s">
        <v>7</v>
      </c>
      <c r="B59" s="397"/>
      <c r="C59" s="398"/>
      <c r="D59" s="398"/>
      <c r="E59" s="399"/>
      <c r="F59" s="36">
        <f>F449+F475+F501+F527+F553</f>
        <v>0.53201566407399425</v>
      </c>
      <c r="G59" s="397"/>
      <c r="H59" s="399"/>
      <c r="I59" s="38">
        <f>SUM(B59:H59)</f>
        <v>0.53201566407399425</v>
      </c>
      <c r="K59" s="82" t="s">
        <v>7</v>
      </c>
      <c r="L59" s="397"/>
      <c r="M59" s="398"/>
      <c r="N59" s="398"/>
      <c r="O59" s="399"/>
      <c r="P59" s="36">
        <f>P449+P475+P501+P527+P553</f>
        <v>0</v>
      </c>
      <c r="Q59" s="397"/>
      <c r="R59" s="419"/>
      <c r="S59" s="102">
        <f>SUM(L59:R59)</f>
        <v>0</v>
      </c>
      <c r="U5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135"/>
    </row>
    <row r="60" spans="1:67" ht="15">
      <c r="A60" s="26" t="s">
        <v>8</v>
      </c>
      <c r="B60" s="400"/>
      <c r="C60" s="401"/>
      <c r="D60" s="401"/>
      <c r="E60" s="402"/>
      <c r="F60" s="39">
        <f t="shared" ref="F60:F79" si="92">F450+F476+F502+F528+F554</f>
        <v>0</v>
      </c>
      <c r="G60" s="400"/>
      <c r="H60" s="402"/>
      <c r="I60" s="41">
        <f t="shared" ref="I60:I79" si="93">SUM(B60:H60)</f>
        <v>0</v>
      </c>
      <c r="K60" s="74" t="s">
        <v>8</v>
      </c>
      <c r="L60" s="400"/>
      <c r="M60" s="401"/>
      <c r="N60" s="401"/>
      <c r="O60" s="402"/>
      <c r="P60" s="87">
        <f t="shared" ref="P60:P79" si="94">P450+P476+P502+P528+P554</f>
        <v>0</v>
      </c>
      <c r="Q60" s="400"/>
      <c r="R60" s="420"/>
      <c r="S60" s="89">
        <f t="shared" ref="S60:S79" si="95">SUM(L60:R60)</f>
        <v>0</v>
      </c>
      <c r="U60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135"/>
    </row>
    <row r="61" spans="1:67" ht="14.25" customHeight="1">
      <c r="A61" s="27" t="s">
        <v>10</v>
      </c>
      <c r="B61" s="400"/>
      <c r="C61" s="401"/>
      <c r="D61" s="401"/>
      <c r="E61" s="402"/>
      <c r="F61" s="42">
        <f t="shared" si="92"/>
        <v>0</v>
      </c>
      <c r="G61" s="400"/>
      <c r="H61" s="402"/>
      <c r="I61" s="38">
        <f t="shared" si="93"/>
        <v>0</v>
      </c>
      <c r="K61" s="75" t="s">
        <v>10</v>
      </c>
      <c r="L61" s="400"/>
      <c r="M61" s="401"/>
      <c r="N61" s="401"/>
      <c r="O61" s="402"/>
      <c r="P61" s="42">
        <f t="shared" si="94"/>
        <v>0</v>
      </c>
      <c r="Q61" s="400"/>
      <c r="R61" s="420"/>
      <c r="S61" s="86">
        <f t="shared" si="95"/>
        <v>0</v>
      </c>
      <c r="U61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135"/>
    </row>
    <row r="62" spans="1:67" ht="14.25" customHeight="1">
      <c r="A62" s="26" t="s">
        <v>56</v>
      </c>
      <c r="B62" s="400"/>
      <c r="C62" s="401"/>
      <c r="D62" s="401"/>
      <c r="E62" s="402"/>
      <c r="F62" s="39">
        <f t="shared" si="92"/>
        <v>0</v>
      </c>
      <c r="G62" s="400"/>
      <c r="H62" s="402"/>
      <c r="I62" s="41">
        <f t="shared" si="93"/>
        <v>0</v>
      </c>
      <c r="K62" s="74" t="s">
        <v>56</v>
      </c>
      <c r="L62" s="400"/>
      <c r="M62" s="401"/>
      <c r="N62" s="401"/>
      <c r="O62" s="402"/>
      <c r="P62" s="87">
        <f t="shared" si="94"/>
        <v>0</v>
      </c>
      <c r="Q62" s="400"/>
      <c r="R62" s="420"/>
      <c r="S62" s="89">
        <f t="shared" si="95"/>
        <v>0</v>
      </c>
      <c r="U62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135"/>
    </row>
    <row r="63" spans="1:67" ht="15">
      <c r="A63" s="27" t="s">
        <v>16</v>
      </c>
      <c r="B63" s="400"/>
      <c r="C63" s="401"/>
      <c r="D63" s="401"/>
      <c r="E63" s="402"/>
      <c r="F63" s="42">
        <f t="shared" si="92"/>
        <v>0</v>
      </c>
      <c r="G63" s="400"/>
      <c r="H63" s="402"/>
      <c r="I63" s="38">
        <f t="shared" si="93"/>
        <v>0</v>
      </c>
      <c r="K63" s="75" t="s">
        <v>16</v>
      </c>
      <c r="L63" s="400"/>
      <c r="M63" s="401"/>
      <c r="N63" s="401"/>
      <c r="O63" s="402"/>
      <c r="P63" s="42">
        <f t="shared" si="94"/>
        <v>0</v>
      </c>
      <c r="Q63" s="400"/>
      <c r="R63" s="420"/>
      <c r="S63" s="86">
        <f t="shared" si="95"/>
        <v>0</v>
      </c>
      <c r="U63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135"/>
    </row>
    <row r="64" spans="1:67" ht="15">
      <c r="A64" s="26" t="s">
        <v>70</v>
      </c>
      <c r="B64" s="400"/>
      <c r="C64" s="401"/>
      <c r="D64" s="401"/>
      <c r="E64" s="402"/>
      <c r="F64" s="39">
        <f t="shared" si="92"/>
        <v>0</v>
      </c>
      <c r="G64" s="400"/>
      <c r="H64" s="402"/>
      <c r="I64" s="41">
        <f t="shared" si="93"/>
        <v>0</v>
      </c>
      <c r="K64" s="74" t="s">
        <v>70</v>
      </c>
      <c r="L64" s="400"/>
      <c r="M64" s="401"/>
      <c r="N64" s="401"/>
      <c r="O64" s="402"/>
      <c r="P64" s="87">
        <f t="shared" si="94"/>
        <v>0</v>
      </c>
      <c r="Q64" s="400"/>
      <c r="R64" s="420"/>
      <c r="S64" s="89">
        <f t="shared" si="95"/>
        <v>0</v>
      </c>
      <c r="U64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135"/>
    </row>
    <row r="65" spans="1:35" ht="15">
      <c r="A65" s="27" t="s">
        <v>58</v>
      </c>
      <c r="B65" s="400"/>
      <c r="C65" s="401"/>
      <c r="D65" s="401"/>
      <c r="E65" s="402"/>
      <c r="F65" s="42">
        <f t="shared" si="92"/>
        <v>32750.811592780308</v>
      </c>
      <c r="G65" s="400"/>
      <c r="H65" s="402"/>
      <c r="I65" s="38">
        <f t="shared" si="93"/>
        <v>32750.811592780308</v>
      </c>
      <c r="K65" s="75" t="s">
        <v>58</v>
      </c>
      <c r="L65" s="400"/>
      <c r="M65" s="401"/>
      <c r="N65" s="401"/>
      <c r="O65" s="402"/>
      <c r="P65" s="42">
        <f t="shared" si="94"/>
        <v>11576.642491283608</v>
      </c>
      <c r="Q65" s="400"/>
      <c r="R65" s="420"/>
      <c r="S65" s="86">
        <f t="shared" si="95"/>
        <v>11576.642491283608</v>
      </c>
      <c r="U65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135"/>
    </row>
    <row r="66" spans="1:35" ht="15">
      <c r="A66" s="26" t="s">
        <v>12</v>
      </c>
      <c r="B66" s="400"/>
      <c r="C66" s="401"/>
      <c r="D66" s="401"/>
      <c r="E66" s="402"/>
      <c r="F66" s="39">
        <f t="shared" si="92"/>
        <v>14557.601822686627</v>
      </c>
      <c r="G66" s="400"/>
      <c r="H66" s="402"/>
      <c r="I66" s="41">
        <f t="shared" si="93"/>
        <v>14557.601822686627</v>
      </c>
      <c r="K66" s="74" t="s">
        <v>12</v>
      </c>
      <c r="L66" s="400"/>
      <c r="M66" s="401"/>
      <c r="N66" s="401"/>
      <c r="O66" s="402"/>
      <c r="P66" s="87">
        <f t="shared" si="94"/>
        <v>4962.6654377872501</v>
      </c>
      <c r="Q66" s="400"/>
      <c r="R66" s="420"/>
      <c r="S66" s="89">
        <f t="shared" si="95"/>
        <v>4962.6654377872501</v>
      </c>
      <c r="U66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135"/>
    </row>
    <row r="67" spans="1:35" ht="15">
      <c r="A67" s="27" t="s">
        <v>59</v>
      </c>
      <c r="B67" s="400"/>
      <c r="C67" s="401"/>
      <c r="D67" s="401"/>
      <c r="E67" s="402"/>
      <c r="F67" s="42">
        <f t="shared" si="92"/>
        <v>3.6320912531903478</v>
      </c>
      <c r="G67" s="400"/>
      <c r="H67" s="402"/>
      <c r="I67" s="38">
        <f t="shared" si="93"/>
        <v>3.6320912531903478</v>
      </c>
      <c r="K67" s="75" t="s">
        <v>59</v>
      </c>
      <c r="L67" s="400"/>
      <c r="M67" s="401"/>
      <c r="N67" s="401"/>
      <c r="O67" s="402"/>
      <c r="P67" s="42">
        <f t="shared" si="94"/>
        <v>3.0531133177191805E-16</v>
      </c>
      <c r="Q67" s="400"/>
      <c r="R67" s="420"/>
      <c r="S67" s="86">
        <f t="shared" si="95"/>
        <v>3.0531133177191805E-16</v>
      </c>
      <c r="U67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135"/>
    </row>
    <row r="68" spans="1:35" ht="15">
      <c r="A68" s="26" t="s">
        <v>17</v>
      </c>
      <c r="B68" s="400"/>
      <c r="C68" s="401"/>
      <c r="D68" s="401"/>
      <c r="E68" s="402"/>
      <c r="F68" s="39">
        <f t="shared" si="92"/>
        <v>814.50977903239982</v>
      </c>
      <c r="G68" s="400"/>
      <c r="H68" s="402"/>
      <c r="I68" s="41">
        <f t="shared" si="93"/>
        <v>814.50977903239982</v>
      </c>
      <c r="K68" s="74" t="s">
        <v>17</v>
      </c>
      <c r="L68" s="400"/>
      <c r="M68" s="401"/>
      <c r="N68" s="401"/>
      <c r="O68" s="402"/>
      <c r="P68" s="87">
        <f t="shared" si="94"/>
        <v>806.79925267444469</v>
      </c>
      <c r="Q68" s="400"/>
      <c r="R68" s="420"/>
      <c r="S68" s="89">
        <f t="shared" si="95"/>
        <v>806.79925267444469</v>
      </c>
      <c r="U68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135"/>
    </row>
    <row r="69" spans="1:35" ht="15">
      <c r="A69" s="27" t="s">
        <v>139</v>
      </c>
      <c r="B69" s="400"/>
      <c r="C69" s="401"/>
      <c r="D69" s="401"/>
      <c r="E69" s="402"/>
      <c r="F69" s="42">
        <f t="shared" si="92"/>
        <v>1.1152831226402338</v>
      </c>
      <c r="G69" s="400"/>
      <c r="H69" s="402"/>
      <c r="I69" s="38">
        <f t="shared" si="93"/>
        <v>1.1152831226402338</v>
      </c>
      <c r="K69" s="75" t="s">
        <v>139</v>
      </c>
      <c r="L69" s="400"/>
      <c r="M69" s="401"/>
      <c r="N69" s="401"/>
      <c r="O69" s="402"/>
      <c r="P69" s="42">
        <f t="shared" si="94"/>
        <v>-1.2369838296848457E-3</v>
      </c>
      <c r="Q69" s="400"/>
      <c r="R69" s="420"/>
      <c r="S69" s="86">
        <f t="shared" si="95"/>
        <v>-1.2369838296848457E-3</v>
      </c>
      <c r="U6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135"/>
    </row>
    <row r="70" spans="1:35" ht="15">
      <c r="A70" s="26" t="s">
        <v>25</v>
      </c>
      <c r="B70" s="400"/>
      <c r="C70" s="401"/>
      <c r="D70" s="401"/>
      <c r="E70" s="402"/>
      <c r="F70" s="39">
        <f t="shared" si="92"/>
        <v>2481.8067597543577</v>
      </c>
      <c r="G70" s="400"/>
      <c r="H70" s="402"/>
      <c r="I70" s="41">
        <f t="shared" si="93"/>
        <v>2481.8067597543577</v>
      </c>
      <c r="K70" s="74" t="s">
        <v>25</v>
      </c>
      <c r="L70" s="400"/>
      <c r="M70" s="401"/>
      <c r="N70" s="401"/>
      <c r="O70" s="402"/>
      <c r="P70" s="87">
        <f t="shared" si="94"/>
        <v>-1.6484591469634324E-12</v>
      </c>
      <c r="Q70" s="400"/>
      <c r="R70" s="420"/>
      <c r="S70" s="89">
        <f t="shared" si="95"/>
        <v>-1.6484591469634324E-12</v>
      </c>
      <c r="U70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135"/>
    </row>
    <row r="71" spans="1:35" ht="15">
      <c r="A71" s="27" t="s">
        <v>24</v>
      </c>
      <c r="B71" s="400"/>
      <c r="C71" s="401"/>
      <c r="D71" s="401"/>
      <c r="E71" s="402"/>
      <c r="F71" s="42">
        <f t="shared" si="92"/>
        <v>0</v>
      </c>
      <c r="G71" s="400"/>
      <c r="H71" s="402"/>
      <c r="I71" s="38">
        <f t="shared" si="93"/>
        <v>0</v>
      </c>
      <c r="K71" s="75" t="s">
        <v>24</v>
      </c>
      <c r="L71" s="400"/>
      <c r="M71" s="401"/>
      <c r="N71" s="401"/>
      <c r="O71" s="402"/>
      <c r="P71" s="42">
        <f t="shared" si="94"/>
        <v>-4.4764192352886312E-12</v>
      </c>
      <c r="Q71" s="400"/>
      <c r="R71" s="420"/>
      <c r="S71" s="86">
        <f t="shared" si="95"/>
        <v>-4.4764192352886312E-12</v>
      </c>
      <c r="U71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135"/>
    </row>
    <row r="72" spans="1:35" ht="15">
      <c r="A72" s="26" t="s">
        <v>60</v>
      </c>
      <c r="B72" s="400"/>
      <c r="C72" s="401"/>
      <c r="D72" s="401"/>
      <c r="E72" s="402"/>
      <c r="F72" s="39">
        <f t="shared" si="92"/>
        <v>0</v>
      </c>
      <c r="G72" s="400"/>
      <c r="H72" s="402"/>
      <c r="I72" s="41">
        <f t="shared" si="93"/>
        <v>0</v>
      </c>
      <c r="K72" s="74" t="s">
        <v>60</v>
      </c>
      <c r="L72" s="400"/>
      <c r="M72" s="401"/>
      <c r="N72" s="401"/>
      <c r="O72" s="402"/>
      <c r="P72" s="87">
        <f t="shared" si="94"/>
        <v>-6.0111637889548319E-14</v>
      </c>
      <c r="Q72" s="400"/>
      <c r="R72" s="420"/>
      <c r="S72" s="89">
        <f t="shared" si="95"/>
        <v>-6.0111637889548319E-14</v>
      </c>
      <c r="U72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135"/>
    </row>
    <row r="73" spans="1:35" ht="15">
      <c r="A73" s="27" t="s">
        <v>22</v>
      </c>
      <c r="B73" s="400"/>
      <c r="C73" s="401"/>
      <c r="D73" s="401"/>
      <c r="E73" s="402"/>
      <c r="F73" s="50">
        <f t="shared" si="92"/>
        <v>1558.8733356230084</v>
      </c>
      <c r="G73" s="400"/>
      <c r="H73" s="402"/>
      <c r="I73" s="38">
        <f t="shared" si="93"/>
        <v>1558.8733356230084</v>
      </c>
      <c r="K73" s="75" t="s">
        <v>22</v>
      </c>
      <c r="L73" s="400"/>
      <c r="M73" s="401"/>
      <c r="N73" s="401"/>
      <c r="O73" s="402"/>
      <c r="P73" s="42">
        <f t="shared" si="94"/>
        <v>639.54682737827648</v>
      </c>
      <c r="Q73" s="400"/>
      <c r="R73" s="420"/>
      <c r="S73" s="86">
        <f t="shared" si="95"/>
        <v>639.54682737827648</v>
      </c>
      <c r="U73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135"/>
    </row>
    <row r="74" spans="1:35" ht="15">
      <c r="A74" s="26" t="s">
        <v>21</v>
      </c>
      <c r="B74" s="400"/>
      <c r="C74" s="401"/>
      <c r="D74" s="401"/>
      <c r="E74" s="402"/>
      <c r="F74" s="39">
        <f t="shared" si="92"/>
        <v>0</v>
      </c>
      <c r="G74" s="400"/>
      <c r="H74" s="402"/>
      <c r="I74" s="41">
        <f t="shared" si="93"/>
        <v>0</v>
      </c>
      <c r="K74" s="74" t="s">
        <v>21</v>
      </c>
      <c r="L74" s="400"/>
      <c r="M74" s="401"/>
      <c r="N74" s="401"/>
      <c r="O74" s="402"/>
      <c r="P74" s="87">
        <f t="shared" si="94"/>
        <v>0</v>
      </c>
      <c r="Q74" s="400"/>
      <c r="R74" s="420"/>
      <c r="S74" s="89">
        <f t="shared" si="95"/>
        <v>0</v>
      </c>
      <c r="U74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135"/>
    </row>
    <row r="75" spans="1:35" ht="15">
      <c r="A75" s="28" t="s">
        <v>64</v>
      </c>
      <c r="B75" s="400"/>
      <c r="C75" s="401"/>
      <c r="D75" s="401"/>
      <c r="E75" s="402"/>
      <c r="F75" s="42">
        <f t="shared" si="92"/>
        <v>0</v>
      </c>
      <c r="G75" s="400"/>
      <c r="H75" s="402"/>
      <c r="I75" s="38">
        <f t="shared" si="93"/>
        <v>0</v>
      </c>
      <c r="K75" s="76" t="s">
        <v>64</v>
      </c>
      <c r="L75" s="400"/>
      <c r="M75" s="401"/>
      <c r="N75" s="401"/>
      <c r="O75" s="402"/>
      <c r="P75" s="42">
        <f t="shared" si="94"/>
        <v>0</v>
      </c>
      <c r="Q75" s="400"/>
      <c r="R75" s="420"/>
      <c r="S75" s="86">
        <f t="shared" si="95"/>
        <v>0</v>
      </c>
      <c r="U75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135"/>
    </row>
    <row r="76" spans="1:35">
      <c r="A76" s="56" t="s">
        <v>23</v>
      </c>
      <c r="B76" s="400"/>
      <c r="C76" s="401"/>
      <c r="D76" s="401"/>
      <c r="E76" s="402"/>
      <c r="F76" s="60">
        <f t="shared" si="92"/>
        <v>0</v>
      </c>
      <c r="G76" s="400"/>
      <c r="H76" s="402"/>
      <c r="I76" s="62">
        <f t="shared" si="93"/>
        <v>0</v>
      </c>
      <c r="K76" s="77" t="s">
        <v>23</v>
      </c>
      <c r="L76" s="400"/>
      <c r="M76" s="401"/>
      <c r="N76" s="401"/>
      <c r="O76" s="402"/>
      <c r="P76" s="90">
        <f t="shared" si="94"/>
        <v>0</v>
      </c>
      <c r="Q76" s="400"/>
      <c r="R76" s="420"/>
      <c r="S76" s="92">
        <f t="shared" si="95"/>
        <v>0</v>
      </c>
      <c r="U76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135"/>
    </row>
    <row r="77" spans="1:35">
      <c r="A77" s="57" t="s">
        <v>19</v>
      </c>
      <c r="B77" s="400"/>
      <c r="C77" s="401"/>
      <c r="D77" s="401"/>
      <c r="E77" s="402"/>
      <c r="F77" s="63">
        <f t="shared" si="92"/>
        <v>0</v>
      </c>
      <c r="G77" s="400"/>
      <c r="H77" s="402"/>
      <c r="I77" s="65">
        <f t="shared" si="93"/>
        <v>0</v>
      </c>
      <c r="K77" s="78" t="s">
        <v>19</v>
      </c>
      <c r="L77" s="400"/>
      <c r="M77" s="401"/>
      <c r="N77" s="401"/>
      <c r="O77" s="402"/>
      <c r="P77" s="63">
        <f t="shared" si="94"/>
        <v>0</v>
      </c>
      <c r="Q77" s="400"/>
      <c r="R77" s="420"/>
      <c r="S77" s="94">
        <f t="shared" si="95"/>
        <v>0</v>
      </c>
      <c r="U77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135"/>
    </row>
    <row r="78" spans="1:35">
      <c r="A78" s="56" t="s">
        <v>20</v>
      </c>
      <c r="B78" s="400"/>
      <c r="C78" s="401"/>
      <c r="D78" s="401"/>
      <c r="E78" s="402"/>
      <c r="F78" s="60">
        <f t="shared" si="92"/>
        <v>0</v>
      </c>
      <c r="G78" s="400"/>
      <c r="H78" s="402"/>
      <c r="I78" s="62">
        <f t="shared" si="93"/>
        <v>0</v>
      </c>
      <c r="K78" s="77" t="s">
        <v>20</v>
      </c>
      <c r="L78" s="400"/>
      <c r="M78" s="401"/>
      <c r="N78" s="401"/>
      <c r="O78" s="402"/>
      <c r="P78" s="90">
        <f t="shared" si="94"/>
        <v>0</v>
      </c>
      <c r="Q78" s="400"/>
      <c r="R78" s="420"/>
      <c r="S78" s="92">
        <f t="shared" si="95"/>
        <v>0</v>
      </c>
      <c r="U78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135"/>
    </row>
    <row r="79" spans="1:35" ht="15" thickBot="1">
      <c r="A79" s="58" t="s">
        <v>11</v>
      </c>
      <c r="B79" s="403"/>
      <c r="C79" s="404"/>
      <c r="D79" s="404"/>
      <c r="E79" s="405"/>
      <c r="F79" s="52">
        <f t="shared" si="92"/>
        <v>0</v>
      </c>
      <c r="G79" s="403"/>
      <c r="H79" s="405"/>
      <c r="I79" s="67">
        <f t="shared" si="93"/>
        <v>0</v>
      </c>
      <c r="K79" s="79" t="s">
        <v>11</v>
      </c>
      <c r="L79" s="403"/>
      <c r="M79" s="404"/>
      <c r="N79" s="404"/>
      <c r="O79" s="405"/>
      <c r="P79" s="52">
        <f t="shared" si="94"/>
        <v>0</v>
      </c>
      <c r="Q79" s="403"/>
      <c r="R79" s="421"/>
      <c r="S79" s="96">
        <f t="shared" si="95"/>
        <v>0</v>
      </c>
      <c r="U7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135"/>
    </row>
    <row r="80" spans="1:35" ht="15">
      <c r="A80" s="33" t="s">
        <v>26</v>
      </c>
      <c r="B80" s="68">
        <f>SUM(B59:B75)</f>
        <v>0</v>
      </c>
      <c r="C80" s="68">
        <f t="shared" ref="C80:I80" si="96">SUM(C59:C75)</f>
        <v>0</v>
      </c>
      <c r="D80" s="68">
        <f t="shared" si="96"/>
        <v>0</v>
      </c>
      <c r="E80" s="68">
        <f t="shared" si="96"/>
        <v>0</v>
      </c>
      <c r="F80" s="68">
        <f t="shared" si="96"/>
        <v>52168.882679916605</v>
      </c>
      <c r="G80" s="68">
        <f t="shared" si="96"/>
        <v>0</v>
      </c>
      <c r="H80" s="69">
        <f t="shared" si="96"/>
        <v>0</v>
      </c>
      <c r="I80" s="38">
        <f t="shared" si="96"/>
        <v>52168.882679916605</v>
      </c>
      <c r="K80" s="80" t="s">
        <v>26</v>
      </c>
      <c r="L80" s="68">
        <f>SUM(L59:L75)</f>
        <v>0</v>
      </c>
      <c r="M80" s="68">
        <f t="shared" ref="M80:S80" si="97">SUM(M59:M75)</f>
        <v>0</v>
      </c>
      <c r="N80" s="68">
        <f t="shared" si="97"/>
        <v>0</v>
      </c>
      <c r="O80" s="68">
        <f t="shared" si="97"/>
        <v>0</v>
      </c>
      <c r="P80" s="68">
        <f t="shared" si="97"/>
        <v>17985.652772139747</v>
      </c>
      <c r="Q80" s="68">
        <f t="shared" si="97"/>
        <v>0</v>
      </c>
      <c r="R80" s="69">
        <f t="shared" si="97"/>
        <v>0</v>
      </c>
      <c r="S80" s="97">
        <f t="shared" si="97"/>
        <v>17985.652772139747</v>
      </c>
      <c r="U80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135"/>
    </row>
    <row r="81" spans="1:67" s="9" customFormat="1" ht="15" thickBot="1">
      <c r="A81" s="30" t="s">
        <v>88</v>
      </c>
      <c r="B81" s="47">
        <f>IF($I80=0,"-",B80/$I80)</f>
        <v>0</v>
      </c>
      <c r="C81" s="47">
        <f t="shared" ref="C81:H81" si="98">IF($I80=0,"-",C80/$I80)</f>
        <v>0</v>
      </c>
      <c r="D81" s="47">
        <f t="shared" si="98"/>
        <v>0</v>
      </c>
      <c r="E81" s="47">
        <f t="shared" si="98"/>
        <v>0</v>
      </c>
      <c r="F81" s="47">
        <f t="shared" si="98"/>
        <v>1</v>
      </c>
      <c r="G81" s="47">
        <f t="shared" si="98"/>
        <v>0</v>
      </c>
      <c r="H81" s="47">
        <f t="shared" si="98"/>
        <v>0</v>
      </c>
      <c r="I81" s="48">
        <f>SUM(B81:H81)</f>
        <v>1</v>
      </c>
      <c r="J81" s="1"/>
      <c r="K81" s="81" t="s">
        <v>88</v>
      </c>
      <c r="L81" s="158">
        <f>IF($S80=0,"-",L80/$S80)</f>
        <v>0</v>
      </c>
      <c r="M81" s="158">
        <f t="shared" ref="M81:R81" si="99">IF($S80=0,"-",M80/$S80)</f>
        <v>0</v>
      </c>
      <c r="N81" s="158">
        <f t="shared" si="99"/>
        <v>0</v>
      </c>
      <c r="O81" s="158">
        <f t="shared" si="99"/>
        <v>0</v>
      </c>
      <c r="P81" s="98">
        <f t="shared" si="99"/>
        <v>1</v>
      </c>
      <c r="Q81" s="158">
        <f t="shared" si="99"/>
        <v>0</v>
      </c>
      <c r="R81" s="158">
        <f t="shared" si="99"/>
        <v>0</v>
      </c>
      <c r="S81" s="100">
        <f>SUM(L81:R81)</f>
        <v>1</v>
      </c>
      <c r="T81" s="1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</row>
    <row r="82" spans="1:67" ht="15" thickBot="1">
      <c r="A82" s="31"/>
      <c r="B82" s="31"/>
      <c r="C82" s="31"/>
      <c r="D82" s="31"/>
      <c r="E82" s="31"/>
      <c r="F82" s="31"/>
      <c r="G82" s="31"/>
      <c r="H82" s="31"/>
      <c r="I82" s="31"/>
      <c r="K82" s="31"/>
      <c r="L82" s="49"/>
      <c r="M82" s="49"/>
      <c r="N82" s="49"/>
      <c r="O82" s="49"/>
      <c r="P82" s="49"/>
      <c r="Q82" s="49"/>
      <c r="R82" s="49"/>
      <c r="S82" s="49"/>
      <c r="U82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135"/>
    </row>
    <row r="83" spans="1:67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  <c r="K83" s="408" t="s">
        <v>54</v>
      </c>
      <c r="L83" s="83" t="s">
        <v>0</v>
      </c>
      <c r="M83" s="83" t="s">
        <v>1</v>
      </c>
      <c r="N83" s="83" t="s">
        <v>2</v>
      </c>
      <c r="O83" s="83" t="s">
        <v>3</v>
      </c>
      <c r="P83" s="83" t="s">
        <v>27</v>
      </c>
      <c r="Q83" s="83" t="s">
        <v>4</v>
      </c>
      <c r="R83" s="83" t="s">
        <v>5</v>
      </c>
      <c r="S83" s="84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6"/>
    </row>
    <row r="84" spans="1:67" ht="15">
      <c r="A84" s="460" t="s">
        <v>54</v>
      </c>
      <c r="B84" s="392" t="s">
        <v>69</v>
      </c>
      <c r="C84" s="393"/>
      <c r="D84" s="393"/>
      <c r="E84" s="393"/>
      <c r="F84" s="393"/>
      <c r="G84" s="393"/>
      <c r="H84" s="393"/>
      <c r="I84" s="394"/>
      <c r="K84" s="409" t="s">
        <v>54</v>
      </c>
      <c r="L84" s="389" t="s">
        <v>69</v>
      </c>
      <c r="M84" s="390"/>
      <c r="N84" s="390"/>
      <c r="O84" s="390"/>
      <c r="P84" s="390"/>
      <c r="Q84" s="390"/>
      <c r="R84" s="390"/>
      <c r="S84" s="391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7"/>
    </row>
    <row r="85" spans="1:67" ht="15">
      <c r="A85" s="25" t="s">
        <v>7</v>
      </c>
      <c r="B85" s="36">
        <f t="shared" ref="B85:H105" si="100">B579+B605+B631</f>
        <v>82.248431138813316</v>
      </c>
      <c r="C85" s="36">
        <f t="shared" si="100"/>
        <v>0</v>
      </c>
      <c r="D85" s="36">
        <f t="shared" si="100"/>
        <v>6.7130130802825532</v>
      </c>
      <c r="E85" s="36">
        <f t="shared" si="100"/>
        <v>0</v>
      </c>
      <c r="F85" s="36">
        <f t="shared" si="100"/>
        <v>0</v>
      </c>
      <c r="G85" s="36">
        <f t="shared" si="100"/>
        <v>0</v>
      </c>
      <c r="H85" s="36">
        <f t="shared" si="100"/>
        <v>0</v>
      </c>
      <c r="I85" s="38">
        <f>SUM(B85:H85)</f>
        <v>88.961444219095867</v>
      </c>
      <c r="K85" s="82" t="s">
        <v>7</v>
      </c>
      <c r="L85" s="36">
        <f t="shared" ref="L85:R105" si="101">L579+L605+L631</f>
        <v>82.248431138813316</v>
      </c>
      <c r="M85" s="36">
        <f t="shared" si="101"/>
        <v>0</v>
      </c>
      <c r="N85" s="36">
        <f t="shared" si="101"/>
        <v>6.7130130802825532</v>
      </c>
      <c r="O85" s="36">
        <f t="shared" si="101"/>
        <v>0</v>
      </c>
      <c r="P85" s="36">
        <f t="shared" si="101"/>
        <v>0.53201566407399425</v>
      </c>
      <c r="Q85" s="36">
        <f t="shared" si="101"/>
        <v>0</v>
      </c>
      <c r="R85" s="36">
        <f t="shared" si="101"/>
        <v>0</v>
      </c>
      <c r="S85" s="102">
        <f>SUM(L85:R85)</f>
        <v>89.493459883169862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8"/>
    </row>
    <row r="86" spans="1:67" ht="15">
      <c r="A86" s="26" t="s">
        <v>8</v>
      </c>
      <c r="B86" s="39">
        <f t="shared" si="100"/>
        <v>84.635537095377018</v>
      </c>
      <c r="C86" s="39">
        <f t="shared" si="100"/>
        <v>0</v>
      </c>
      <c r="D86" s="39">
        <f t="shared" si="100"/>
        <v>10.591204423248813</v>
      </c>
      <c r="E86" s="39">
        <f t="shared" si="100"/>
        <v>0</v>
      </c>
      <c r="F86" s="39">
        <f t="shared" si="100"/>
        <v>0</v>
      </c>
      <c r="G86" s="39">
        <f t="shared" si="100"/>
        <v>0</v>
      </c>
      <c r="H86" s="39">
        <f t="shared" si="100"/>
        <v>0</v>
      </c>
      <c r="I86" s="41">
        <f t="shared" ref="I86:I105" si="102">SUM(B86:H86)</f>
        <v>95.226741518625829</v>
      </c>
      <c r="K86" s="74" t="s">
        <v>8</v>
      </c>
      <c r="L86" s="87">
        <f t="shared" si="101"/>
        <v>84.635537095377018</v>
      </c>
      <c r="M86" s="87">
        <f t="shared" si="101"/>
        <v>0</v>
      </c>
      <c r="N86" s="87">
        <f t="shared" si="101"/>
        <v>10.591204423248813</v>
      </c>
      <c r="O86" s="87">
        <f t="shared" si="101"/>
        <v>0</v>
      </c>
      <c r="P86" s="87">
        <f t="shared" si="101"/>
        <v>0</v>
      </c>
      <c r="Q86" s="87">
        <f t="shared" si="101"/>
        <v>0</v>
      </c>
      <c r="R86" s="87">
        <f t="shared" si="101"/>
        <v>0</v>
      </c>
      <c r="S86" s="89">
        <f t="shared" ref="S86:S105" si="103">SUM(L86:R86)</f>
        <v>95.226741518625829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8"/>
    </row>
    <row r="87" spans="1:67" ht="14.25" customHeight="1">
      <c r="A87" s="27" t="s">
        <v>10</v>
      </c>
      <c r="B87" s="42">
        <f t="shared" si="100"/>
        <v>99.843167265593166</v>
      </c>
      <c r="C87" s="42">
        <f t="shared" si="100"/>
        <v>0</v>
      </c>
      <c r="D87" s="42">
        <f t="shared" si="100"/>
        <v>5.8839137106239279E-3</v>
      </c>
      <c r="E87" s="42">
        <f t="shared" si="100"/>
        <v>0</v>
      </c>
      <c r="F87" s="42">
        <f t="shared" si="100"/>
        <v>0</v>
      </c>
      <c r="G87" s="42">
        <f t="shared" si="100"/>
        <v>0</v>
      </c>
      <c r="H87" s="42">
        <f t="shared" si="100"/>
        <v>0</v>
      </c>
      <c r="I87" s="38">
        <f t="shared" si="102"/>
        <v>99.849051179303785</v>
      </c>
      <c r="K87" s="75" t="s">
        <v>10</v>
      </c>
      <c r="L87" s="42">
        <f t="shared" si="101"/>
        <v>99.843167265593166</v>
      </c>
      <c r="M87" s="42">
        <f t="shared" si="101"/>
        <v>0</v>
      </c>
      <c r="N87" s="42">
        <f t="shared" si="101"/>
        <v>5.8839137106239279E-3</v>
      </c>
      <c r="O87" s="42">
        <f t="shared" si="101"/>
        <v>0</v>
      </c>
      <c r="P87" s="42">
        <f t="shared" si="101"/>
        <v>0</v>
      </c>
      <c r="Q87" s="42">
        <f t="shared" si="101"/>
        <v>0</v>
      </c>
      <c r="R87" s="42">
        <f t="shared" si="101"/>
        <v>0</v>
      </c>
      <c r="S87" s="86">
        <f t="shared" si="103"/>
        <v>99.849051179303785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8"/>
    </row>
    <row r="88" spans="1:67" ht="14.25" customHeight="1">
      <c r="A88" s="26" t="s">
        <v>56</v>
      </c>
      <c r="B88" s="39">
        <f t="shared" si="100"/>
        <v>0</v>
      </c>
      <c r="C88" s="39">
        <f t="shared" si="100"/>
        <v>0</v>
      </c>
      <c r="D88" s="39">
        <f t="shared" si="100"/>
        <v>0</v>
      </c>
      <c r="E88" s="39">
        <f t="shared" si="100"/>
        <v>0</v>
      </c>
      <c r="F88" s="39">
        <f t="shared" si="100"/>
        <v>0</v>
      </c>
      <c r="G88" s="39">
        <f t="shared" si="100"/>
        <v>0</v>
      </c>
      <c r="H88" s="39">
        <f t="shared" si="100"/>
        <v>0</v>
      </c>
      <c r="I88" s="41">
        <f t="shared" si="102"/>
        <v>0</v>
      </c>
      <c r="K88" s="74" t="s">
        <v>56</v>
      </c>
      <c r="L88" s="87">
        <f t="shared" si="101"/>
        <v>0</v>
      </c>
      <c r="M88" s="87">
        <f t="shared" si="101"/>
        <v>0</v>
      </c>
      <c r="N88" s="87">
        <f t="shared" si="101"/>
        <v>0</v>
      </c>
      <c r="O88" s="87">
        <f t="shared" si="101"/>
        <v>0</v>
      </c>
      <c r="P88" s="87">
        <f t="shared" si="101"/>
        <v>0</v>
      </c>
      <c r="Q88" s="87">
        <f t="shared" si="101"/>
        <v>0</v>
      </c>
      <c r="R88" s="87">
        <f t="shared" si="101"/>
        <v>0</v>
      </c>
      <c r="S88" s="89">
        <f t="shared" si="103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8"/>
    </row>
    <row r="89" spans="1:67" ht="15">
      <c r="A89" s="27" t="s">
        <v>16</v>
      </c>
      <c r="B89" s="42">
        <f t="shared" si="100"/>
        <v>1080.7456809791049</v>
      </c>
      <c r="C89" s="42">
        <f t="shared" si="100"/>
        <v>109.14288135272066</v>
      </c>
      <c r="D89" s="42">
        <f t="shared" si="100"/>
        <v>45.806411582029959</v>
      </c>
      <c r="E89" s="42">
        <f t="shared" si="100"/>
        <v>52.413770249935887</v>
      </c>
      <c r="F89" s="42">
        <f t="shared" si="100"/>
        <v>0</v>
      </c>
      <c r="G89" s="42">
        <f t="shared" si="100"/>
        <v>0</v>
      </c>
      <c r="H89" s="42">
        <f t="shared" si="100"/>
        <v>0</v>
      </c>
      <c r="I89" s="38">
        <f t="shared" si="102"/>
        <v>1288.1087441637915</v>
      </c>
      <c r="K89" s="75" t="s">
        <v>16</v>
      </c>
      <c r="L89" s="42">
        <f t="shared" si="101"/>
        <v>1080.7456809791049</v>
      </c>
      <c r="M89" s="42">
        <f t="shared" si="101"/>
        <v>109.14288135272066</v>
      </c>
      <c r="N89" s="42">
        <f t="shared" si="101"/>
        <v>45.806411582029959</v>
      </c>
      <c r="O89" s="42">
        <f t="shared" si="101"/>
        <v>52.413770249935887</v>
      </c>
      <c r="P89" s="42">
        <f t="shared" si="101"/>
        <v>0</v>
      </c>
      <c r="Q89" s="42">
        <f t="shared" si="101"/>
        <v>0</v>
      </c>
      <c r="R89" s="42">
        <f t="shared" si="101"/>
        <v>0</v>
      </c>
      <c r="S89" s="86">
        <f t="shared" si="103"/>
        <v>1288.1087441637915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8"/>
    </row>
    <row r="90" spans="1:67" ht="15">
      <c r="A90" s="26" t="s">
        <v>70</v>
      </c>
      <c r="B90" s="39">
        <f t="shared" si="100"/>
        <v>2954.4556350704297</v>
      </c>
      <c r="C90" s="39">
        <f t="shared" si="100"/>
        <v>19.282687650251393</v>
      </c>
      <c r="D90" s="39">
        <f t="shared" si="100"/>
        <v>247.75115722460771</v>
      </c>
      <c r="E90" s="39">
        <f t="shared" si="100"/>
        <v>0</v>
      </c>
      <c r="F90" s="39">
        <f t="shared" si="100"/>
        <v>0</v>
      </c>
      <c r="G90" s="39">
        <f t="shared" si="100"/>
        <v>0</v>
      </c>
      <c r="H90" s="39">
        <f t="shared" si="100"/>
        <v>0</v>
      </c>
      <c r="I90" s="41">
        <f t="shared" si="102"/>
        <v>3221.4894799452886</v>
      </c>
      <c r="K90" s="74" t="s">
        <v>70</v>
      </c>
      <c r="L90" s="87">
        <f t="shared" si="101"/>
        <v>2954.4556350704297</v>
      </c>
      <c r="M90" s="87">
        <f t="shared" si="101"/>
        <v>19.282687650251393</v>
      </c>
      <c r="N90" s="87">
        <f t="shared" si="101"/>
        <v>247.75115722460771</v>
      </c>
      <c r="O90" s="87">
        <f t="shared" si="101"/>
        <v>0</v>
      </c>
      <c r="P90" s="87">
        <f t="shared" si="101"/>
        <v>0</v>
      </c>
      <c r="Q90" s="87">
        <f t="shared" si="101"/>
        <v>0</v>
      </c>
      <c r="R90" s="87">
        <f t="shared" si="101"/>
        <v>0</v>
      </c>
      <c r="S90" s="89">
        <f t="shared" si="103"/>
        <v>3221.4894799452886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8"/>
    </row>
    <row r="91" spans="1:67" ht="15">
      <c r="A91" s="27" t="s">
        <v>58</v>
      </c>
      <c r="B91" s="42">
        <f t="shared" si="100"/>
        <v>0</v>
      </c>
      <c r="C91" s="42">
        <f t="shared" si="100"/>
        <v>1.528193026734972E-2</v>
      </c>
      <c r="D91" s="42">
        <f t="shared" si="100"/>
        <v>0.48792781050070827</v>
      </c>
      <c r="E91" s="42">
        <f t="shared" si="100"/>
        <v>228.3525548389641</v>
      </c>
      <c r="F91" s="42">
        <f t="shared" si="100"/>
        <v>29.292528546554081</v>
      </c>
      <c r="G91" s="42">
        <f t="shared" si="100"/>
        <v>0</v>
      </c>
      <c r="H91" s="42">
        <f t="shared" si="100"/>
        <v>0</v>
      </c>
      <c r="I91" s="38">
        <f t="shared" si="102"/>
        <v>258.14829312628626</v>
      </c>
      <c r="K91" s="75" t="s">
        <v>58</v>
      </c>
      <c r="L91" s="42">
        <f t="shared" si="101"/>
        <v>0</v>
      </c>
      <c r="M91" s="42">
        <f t="shared" si="101"/>
        <v>1.528193026734972E-2</v>
      </c>
      <c r="N91" s="42">
        <f t="shared" si="101"/>
        <v>0.48792781050070827</v>
      </c>
      <c r="O91" s="42">
        <f t="shared" si="101"/>
        <v>228.3525548389641</v>
      </c>
      <c r="P91" s="42">
        <f t="shared" si="101"/>
        <v>18838.868321345566</v>
      </c>
      <c r="Q91" s="42">
        <f t="shared" si="101"/>
        <v>0</v>
      </c>
      <c r="R91" s="42">
        <f t="shared" si="101"/>
        <v>0</v>
      </c>
      <c r="S91" s="86">
        <f t="shared" si="103"/>
        <v>19067.7240859253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8"/>
    </row>
    <row r="92" spans="1:67" ht="15">
      <c r="A92" s="26" t="s">
        <v>12</v>
      </c>
      <c r="B92" s="39">
        <f t="shared" si="100"/>
        <v>0</v>
      </c>
      <c r="C92" s="39">
        <f t="shared" si="100"/>
        <v>0</v>
      </c>
      <c r="D92" s="39">
        <f t="shared" si="100"/>
        <v>6.486799371499502E-2</v>
      </c>
      <c r="E92" s="39">
        <f t="shared" si="100"/>
        <v>2.5633604514930548</v>
      </c>
      <c r="F92" s="39">
        <f t="shared" si="100"/>
        <v>0</v>
      </c>
      <c r="G92" s="39">
        <f t="shared" si="100"/>
        <v>0</v>
      </c>
      <c r="H92" s="39">
        <f t="shared" si="100"/>
        <v>0</v>
      </c>
      <c r="I92" s="41">
        <f t="shared" si="102"/>
        <v>2.62822844520805</v>
      </c>
      <c r="K92" s="74" t="s">
        <v>12</v>
      </c>
      <c r="L92" s="87">
        <f t="shared" si="101"/>
        <v>0</v>
      </c>
      <c r="M92" s="87">
        <f t="shared" si="101"/>
        <v>0</v>
      </c>
      <c r="N92" s="87">
        <f t="shared" si="101"/>
        <v>6.486799371499502E-2</v>
      </c>
      <c r="O92" s="87">
        <f t="shared" si="101"/>
        <v>2.5633604514930548</v>
      </c>
      <c r="P92" s="87">
        <f t="shared" si="101"/>
        <v>9368.6902942934739</v>
      </c>
      <c r="Q92" s="87">
        <f t="shared" si="101"/>
        <v>0</v>
      </c>
      <c r="R92" s="87">
        <f t="shared" si="101"/>
        <v>0</v>
      </c>
      <c r="S92" s="89">
        <f t="shared" si="103"/>
        <v>9371.3185227386821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8"/>
    </row>
    <row r="93" spans="1:67" ht="15">
      <c r="A93" s="27" t="s">
        <v>59</v>
      </c>
      <c r="B93" s="42">
        <f t="shared" si="100"/>
        <v>0</v>
      </c>
      <c r="C93" s="42">
        <f t="shared" si="100"/>
        <v>0</v>
      </c>
      <c r="D93" s="42">
        <f t="shared" si="100"/>
        <v>0</v>
      </c>
      <c r="E93" s="42">
        <f t="shared" si="100"/>
        <v>0</v>
      </c>
      <c r="F93" s="42">
        <f t="shared" si="100"/>
        <v>0</v>
      </c>
      <c r="G93" s="42">
        <f t="shared" si="100"/>
        <v>0</v>
      </c>
      <c r="H93" s="42">
        <f t="shared" si="100"/>
        <v>0</v>
      </c>
      <c r="I93" s="38">
        <f t="shared" si="102"/>
        <v>0</v>
      </c>
      <c r="K93" s="75" t="s">
        <v>59</v>
      </c>
      <c r="L93" s="42">
        <f t="shared" si="101"/>
        <v>0</v>
      </c>
      <c r="M93" s="42">
        <f t="shared" si="101"/>
        <v>0</v>
      </c>
      <c r="N93" s="42">
        <f t="shared" si="101"/>
        <v>0</v>
      </c>
      <c r="O93" s="42">
        <f t="shared" si="101"/>
        <v>0</v>
      </c>
      <c r="P93" s="42">
        <f t="shared" si="101"/>
        <v>3.6320912531903478</v>
      </c>
      <c r="Q93" s="42">
        <f t="shared" si="101"/>
        <v>0</v>
      </c>
      <c r="R93" s="42">
        <f t="shared" si="101"/>
        <v>0</v>
      </c>
      <c r="S93" s="86">
        <f t="shared" si="103"/>
        <v>3.6320912531903478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8"/>
    </row>
    <row r="94" spans="1:67" ht="15">
      <c r="A94" s="26" t="s">
        <v>17</v>
      </c>
      <c r="B94" s="39">
        <f t="shared" si="100"/>
        <v>209.21760251006873</v>
      </c>
      <c r="C94" s="39">
        <f t="shared" si="100"/>
        <v>1.0883650949403183</v>
      </c>
      <c r="D94" s="39">
        <f t="shared" si="100"/>
        <v>34.131286527314529</v>
      </c>
      <c r="E94" s="39">
        <f t="shared" si="100"/>
        <v>3.5202334814683613</v>
      </c>
      <c r="F94" s="39">
        <f t="shared" si="100"/>
        <v>0</v>
      </c>
      <c r="G94" s="39">
        <f t="shared" si="100"/>
        <v>0</v>
      </c>
      <c r="H94" s="39">
        <f t="shared" si="100"/>
        <v>0</v>
      </c>
      <c r="I94" s="41">
        <f t="shared" si="102"/>
        <v>247.95748761379193</v>
      </c>
      <c r="K94" s="74" t="s">
        <v>17</v>
      </c>
      <c r="L94" s="87">
        <f t="shared" si="101"/>
        <v>209.21760251006873</v>
      </c>
      <c r="M94" s="87">
        <f t="shared" si="101"/>
        <v>1.0883650949403183</v>
      </c>
      <c r="N94" s="87">
        <f t="shared" si="101"/>
        <v>34.131286527314529</v>
      </c>
      <c r="O94" s="87">
        <f t="shared" si="101"/>
        <v>3.5202334814683613</v>
      </c>
      <c r="P94" s="87">
        <f t="shared" si="101"/>
        <v>0.8059650478</v>
      </c>
      <c r="Q94" s="87">
        <f t="shared" si="101"/>
        <v>0</v>
      </c>
      <c r="R94" s="87">
        <f t="shared" si="101"/>
        <v>0</v>
      </c>
      <c r="S94" s="89">
        <f t="shared" si="103"/>
        <v>248.76345266159191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8"/>
    </row>
    <row r="95" spans="1:67" ht="15">
      <c r="A95" s="27" t="s">
        <v>139</v>
      </c>
      <c r="B95" s="42">
        <f t="shared" si="100"/>
        <v>20979.331752439986</v>
      </c>
      <c r="C95" s="42">
        <f t="shared" si="100"/>
        <v>352.01404100023086</v>
      </c>
      <c r="D95" s="42">
        <f t="shared" si="100"/>
        <v>4302.6127808721421</v>
      </c>
      <c r="E95" s="42">
        <f t="shared" si="100"/>
        <v>54.059272785755091</v>
      </c>
      <c r="F95" s="42">
        <f t="shared" si="100"/>
        <v>0</v>
      </c>
      <c r="G95" s="42">
        <f t="shared" si="100"/>
        <v>0</v>
      </c>
      <c r="H95" s="42">
        <f t="shared" si="100"/>
        <v>0</v>
      </c>
      <c r="I95" s="38">
        <f t="shared" si="102"/>
        <v>25688.017847098115</v>
      </c>
      <c r="K95" s="75" t="s">
        <v>139</v>
      </c>
      <c r="L95" s="42">
        <f t="shared" si="101"/>
        <v>20979.331752439986</v>
      </c>
      <c r="M95" s="42">
        <f t="shared" si="101"/>
        <v>352.01404100023086</v>
      </c>
      <c r="N95" s="42">
        <f t="shared" si="101"/>
        <v>4302.6127808721421</v>
      </c>
      <c r="O95" s="42">
        <f t="shared" si="101"/>
        <v>54.059272785755091</v>
      </c>
      <c r="P95" s="42">
        <f t="shared" si="101"/>
        <v>0</v>
      </c>
      <c r="Q95" s="42">
        <f t="shared" si="101"/>
        <v>0</v>
      </c>
      <c r="R95" s="42">
        <f t="shared" si="101"/>
        <v>0</v>
      </c>
      <c r="S95" s="86">
        <f t="shared" si="103"/>
        <v>25688.017847098115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8"/>
    </row>
    <row r="96" spans="1:67" ht="15">
      <c r="A96" s="26" t="s">
        <v>25</v>
      </c>
      <c r="B96" s="39">
        <f t="shared" si="100"/>
        <v>3534.099108280368</v>
      </c>
      <c r="C96" s="39">
        <f t="shared" si="100"/>
        <v>4.0907748787991714E-2</v>
      </c>
      <c r="D96" s="39">
        <f t="shared" si="100"/>
        <v>7178.0878403016923</v>
      </c>
      <c r="E96" s="39">
        <f t="shared" si="100"/>
        <v>5807.7246948287639</v>
      </c>
      <c r="F96" s="39">
        <f t="shared" si="100"/>
        <v>0</v>
      </c>
      <c r="G96" s="39">
        <f t="shared" si="100"/>
        <v>5939.4810224184712</v>
      </c>
      <c r="H96" s="39">
        <f t="shared" si="100"/>
        <v>1.1268873307440139</v>
      </c>
      <c r="I96" s="41">
        <f t="shared" si="102"/>
        <v>22460.56046090883</v>
      </c>
      <c r="K96" s="74" t="s">
        <v>25</v>
      </c>
      <c r="L96" s="87">
        <f t="shared" si="101"/>
        <v>3534.099108280368</v>
      </c>
      <c r="M96" s="87">
        <f t="shared" si="101"/>
        <v>4.0907748787991714E-2</v>
      </c>
      <c r="N96" s="87">
        <f t="shared" si="101"/>
        <v>7178.0878403016923</v>
      </c>
      <c r="O96" s="87">
        <f t="shared" si="101"/>
        <v>5807.7246948287639</v>
      </c>
      <c r="P96" s="87">
        <f t="shared" si="101"/>
        <v>2424.1543025688038</v>
      </c>
      <c r="Q96" s="87">
        <f t="shared" si="101"/>
        <v>5939.4810224184712</v>
      </c>
      <c r="R96" s="87">
        <f t="shared" si="101"/>
        <v>1.1268873307440139</v>
      </c>
      <c r="S96" s="89">
        <f t="shared" si="103"/>
        <v>24884.71476347763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8"/>
    </row>
    <row r="97" spans="1:71" ht="15">
      <c r="A97" s="27" t="s">
        <v>24</v>
      </c>
      <c r="B97" s="42">
        <f t="shared" si="100"/>
        <v>17015.621015765788</v>
      </c>
      <c r="C97" s="42">
        <f t="shared" si="100"/>
        <v>77.260562663517391</v>
      </c>
      <c r="D97" s="42">
        <f t="shared" si="100"/>
        <v>1560.5563843716088</v>
      </c>
      <c r="E97" s="42">
        <f t="shared" si="100"/>
        <v>0</v>
      </c>
      <c r="F97" s="42">
        <f t="shared" si="100"/>
        <v>0</v>
      </c>
      <c r="G97" s="42">
        <f t="shared" si="100"/>
        <v>0</v>
      </c>
      <c r="H97" s="42">
        <f t="shared" si="100"/>
        <v>0</v>
      </c>
      <c r="I97" s="38">
        <f t="shared" si="102"/>
        <v>18653.437962800912</v>
      </c>
      <c r="K97" s="75" t="s">
        <v>24</v>
      </c>
      <c r="L97" s="42">
        <f t="shared" si="101"/>
        <v>17015.621015765788</v>
      </c>
      <c r="M97" s="42">
        <f t="shared" si="101"/>
        <v>77.260562663517391</v>
      </c>
      <c r="N97" s="42">
        <f t="shared" si="101"/>
        <v>1560.5563843716088</v>
      </c>
      <c r="O97" s="42">
        <f t="shared" si="101"/>
        <v>0</v>
      </c>
      <c r="P97" s="42">
        <f t="shared" si="101"/>
        <v>0</v>
      </c>
      <c r="Q97" s="42">
        <f t="shared" si="101"/>
        <v>0</v>
      </c>
      <c r="R97" s="42">
        <f t="shared" si="101"/>
        <v>0</v>
      </c>
      <c r="S97" s="86">
        <f t="shared" si="103"/>
        <v>18653.437962800912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8"/>
    </row>
    <row r="98" spans="1:71" ht="15">
      <c r="A98" s="26" t="s">
        <v>60</v>
      </c>
      <c r="B98" s="39">
        <f t="shared" si="100"/>
        <v>921.79317836351311</v>
      </c>
      <c r="C98" s="39">
        <f t="shared" si="100"/>
        <v>1.7574595481775648</v>
      </c>
      <c r="D98" s="39">
        <f t="shared" si="100"/>
        <v>71.412599123648874</v>
      </c>
      <c r="E98" s="39">
        <f t="shared" si="100"/>
        <v>0</v>
      </c>
      <c r="F98" s="39">
        <f t="shared" si="100"/>
        <v>0</v>
      </c>
      <c r="G98" s="39">
        <f t="shared" si="100"/>
        <v>0</v>
      </c>
      <c r="H98" s="39">
        <f t="shared" si="100"/>
        <v>0</v>
      </c>
      <c r="I98" s="41">
        <f t="shared" si="102"/>
        <v>994.9632370353396</v>
      </c>
      <c r="K98" s="74" t="s">
        <v>60</v>
      </c>
      <c r="L98" s="87">
        <f t="shared" si="101"/>
        <v>921.79317836351311</v>
      </c>
      <c r="M98" s="87">
        <f t="shared" si="101"/>
        <v>1.7574595481775648</v>
      </c>
      <c r="N98" s="87">
        <f t="shared" si="101"/>
        <v>71.412599123648874</v>
      </c>
      <c r="O98" s="87">
        <f t="shared" si="101"/>
        <v>0</v>
      </c>
      <c r="P98" s="87">
        <f t="shared" si="101"/>
        <v>0</v>
      </c>
      <c r="Q98" s="87">
        <f t="shared" si="101"/>
        <v>0</v>
      </c>
      <c r="R98" s="87">
        <f t="shared" si="101"/>
        <v>0</v>
      </c>
      <c r="S98" s="89">
        <f t="shared" si="103"/>
        <v>994.9632370353396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8"/>
    </row>
    <row r="99" spans="1:71" ht="15">
      <c r="A99" s="27" t="s">
        <v>22</v>
      </c>
      <c r="B99" s="42">
        <f t="shared" si="100"/>
        <v>580.2682225161268</v>
      </c>
      <c r="C99" s="42">
        <f t="shared" si="100"/>
        <v>0</v>
      </c>
      <c r="D99" s="42">
        <f t="shared" si="100"/>
        <v>32.490158347005803</v>
      </c>
      <c r="E99" s="42">
        <f t="shared" si="100"/>
        <v>2.6247120090626592E-2</v>
      </c>
      <c r="F99" s="42">
        <f t="shared" si="100"/>
        <v>1.417276546696782</v>
      </c>
      <c r="G99" s="42">
        <f t="shared" si="100"/>
        <v>0</v>
      </c>
      <c r="H99" s="42">
        <f t="shared" si="100"/>
        <v>0</v>
      </c>
      <c r="I99" s="38">
        <f t="shared" si="102"/>
        <v>614.20190452992006</v>
      </c>
      <c r="K99" s="75" t="s">
        <v>22</v>
      </c>
      <c r="L99" s="42">
        <f t="shared" si="101"/>
        <v>580.2682225161268</v>
      </c>
      <c r="M99" s="42">
        <f t="shared" si="101"/>
        <v>0</v>
      </c>
      <c r="N99" s="42">
        <f t="shared" si="101"/>
        <v>32.490158347005803</v>
      </c>
      <c r="O99" s="42">
        <f t="shared" si="101"/>
        <v>2.6247120090626592E-2</v>
      </c>
      <c r="P99" s="42">
        <f t="shared" si="101"/>
        <v>771.38532201939506</v>
      </c>
      <c r="Q99" s="42">
        <f t="shared" si="101"/>
        <v>0</v>
      </c>
      <c r="R99" s="42">
        <f t="shared" si="101"/>
        <v>0</v>
      </c>
      <c r="S99" s="86">
        <f t="shared" si="103"/>
        <v>1384.1699500026184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8"/>
    </row>
    <row r="100" spans="1:71" ht="15">
      <c r="A100" s="26" t="s">
        <v>21</v>
      </c>
      <c r="B100" s="39">
        <f t="shared" si="100"/>
        <v>157.91522336947742</v>
      </c>
      <c r="C100" s="39">
        <f t="shared" si="100"/>
        <v>0</v>
      </c>
      <c r="D100" s="39">
        <f t="shared" si="100"/>
        <v>2.9176823367929137</v>
      </c>
      <c r="E100" s="39">
        <f t="shared" si="100"/>
        <v>0</v>
      </c>
      <c r="F100" s="39">
        <f t="shared" si="100"/>
        <v>0</v>
      </c>
      <c r="G100" s="39">
        <f t="shared" si="100"/>
        <v>0</v>
      </c>
      <c r="H100" s="39">
        <f t="shared" si="100"/>
        <v>0</v>
      </c>
      <c r="I100" s="41">
        <f t="shared" si="102"/>
        <v>160.83290570627034</v>
      </c>
      <c r="K100" s="74" t="s">
        <v>21</v>
      </c>
      <c r="L100" s="87">
        <f t="shared" si="101"/>
        <v>157.91522336947742</v>
      </c>
      <c r="M100" s="87">
        <f t="shared" si="101"/>
        <v>0</v>
      </c>
      <c r="N100" s="87">
        <f t="shared" si="101"/>
        <v>2.9176823367929137</v>
      </c>
      <c r="O100" s="87">
        <f t="shared" si="101"/>
        <v>0</v>
      </c>
      <c r="P100" s="87">
        <f t="shared" si="101"/>
        <v>0</v>
      </c>
      <c r="Q100" s="87">
        <f t="shared" si="101"/>
        <v>0</v>
      </c>
      <c r="R100" s="87">
        <f t="shared" si="101"/>
        <v>0</v>
      </c>
      <c r="S100" s="89">
        <f t="shared" si="103"/>
        <v>160.83290570627034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8"/>
    </row>
    <row r="101" spans="1:71" ht="15">
      <c r="A101" s="28" t="s">
        <v>64</v>
      </c>
      <c r="B101" s="42">
        <f t="shared" si="100"/>
        <v>83.113760776156639</v>
      </c>
      <c r="C101" s="42">
        <f t="shared" si="100"/>
        <v>0</v>
      </c>
      <c r="D101" s="42">
        <f t="shared" si="100"/>
        <v>53.037564803453144</v>
      </c>
      <c r="E101" s="42">
        <f t="shared" si="100"/>
        <v>0</v>
      </c>
      <c r="F101" s="42">
        <f t="shared" si="100"/>
        <v>0</v>
      </c>
      <c r="G101" s="42">
        <f t="shared" si="100"/>
        <v>0</v>
      </c>
      <c r="H101" s="42">
        <f t="shared" si="100"/>
        <v>0</v>
      </c>
      <c r="I101" s="38">
        <f t="shared" si="102"/>
        <v>136.15132557960979</v>
      </c>
      <c r="K101" s="76" t="s">
        <v>64</v>
      </c>
      <c r="L101" s="42">
        <f t="shared" si="101"/>
        <v>83.113760776156639</v>
      </c>
      <c r="M101" s="42">
        <f t="shared" si="101"/>
        <v>0</v>
      </c>
      <c r="N101" s="42">
        <f t="shared" si="101"/>
        <v>53.037564803453144</v>
      </c>
      <c r="O101" s="42">
        <f t="shared" si="101"/>
        <v>0</v>
      </c>
      <c r="P101" s="42">
        <f t="shared" si="101"/>
        <v>0</v>
      </c>
      <c r="Q101" s="42">
        <f t="shared" si="101"/>
        <v>0</v>
      </c>
      <c r="R101" s="42">
        <f t="shared" si="101"/>
        <v>0</v>
      </c>
      <c r="S101" s="86">
        <f t="shared" si="103"/>
        <v>136.15132557960979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8"/>
    </row>
    <row r="102" spans="1:71">
      <c r="A102" s="56" t="s">
        <v>23</v>
      </c>
      <c r="B102" s="60">
        <f t="shared" si="100"/>
        <v>83.113760776156639</v>
      </c>
      <c r="C102" s="60">
        <f t="shared" si="100"/>
        <v>0</v>
      </c>
      <c r="D102" s="60">
        <f t="shared" si="100"/>
        <v>53.037564803453144</v>
      </c>
      <c r="E102" s="60">
        <f t="shared" si="100"/>
        <v>0</v>
      </c>
      <c r="F102" s="60">
        <f t="shared" si="100"/>
        <v>0</v>
      </c>
      <c r="G102" s="60">
        <f t="shared" si="100"/>
        <v>0</v>
      </c>
      <c r="H102" s="60">
        <f t="shared" si="100"/>
        <v>0</v>
      </c>
      <c r="I102" s="62">
        <f t="shared" si="102"/>
        <v>136.15132557960979</v>
      </c>
      <c r="K102" s="77" t="s">
        <v>23</v>
      </c>
      <c r="L102" s="90">
        <f t="shared" si="101"/>
        <v>83.113760776156639</v>
      </c>
      <c r="M102" s="90">
        <f t="shared" si="101"/>
        <v>0</v>
      </c>
      <c r="N102" s="90">
        <f t="shared" si="101"/>
        <v>53.037564803453144</v>
      </c>
      <c r="O102" s="90">
        <f t="shared" si="101"/>
        <v>0</v>
      </c>
      <c r="P102" s="90">
        <f t="shared" si="101"/>
        <v>0</v>
      </c>
      <c r="Q102" s="90">
        <f t="shared" si="101"/>
        <v>0</v>
      </c>
      <c r="R102" s="90">
        <f t="shared" si="101"/>
        <v>0</v>
      </c>
      <c r="S102" s="92">
        <f t="shared" si="103"/>
        <v>136.15132557960979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9"/>
    </row>
    <row r="103" spans="1:71">
      <c r="A103" s="57" t="s">
        <v>19</v>
      </c>
      <c r="B103" s="63">
        <f t="shared" si="100"/>
        <v>0</v>
      </c>
      <c r="C103" s="63">
        <f t="shared" si="100"/>
        <v>0</v>
      </c>
      <c r="D103" s="63">
        <f t="shared" si="100"/>
        <v>0</v>
      </c>
      <c r="E103" s="63">
        <f t="shared" si="100"/>
        <v>0</v>
      </c>
      <c r="F103" s="63">
        <f t="shared" si="100"/>
        <v>0</v>
      </c>
      <c r="G103" s="63">
        <f t="shared" si="100"/>
        <v>0</v>
      </c>
      <c r="H103" s="63">
        <f t="shared" si="100"/>
        <v>0</v>
      </c>
      <c r="I103" s="65">
        <f t="shared" si="102"/>
        <v>0</v>
      </c>
      <c r="K103" s="78" t="s">
        <v>19</v>
      </c>
      <c r="L103" s="63">
        <f t="shared" si="101"/>
        <v>0</v>
      </c>
      <c r="M103" s="63">
        <f t="shared" si="101"/>
        <v>0</v>
      </c>
      <c r="N103" s="63">
        <f t="shared" si="101"/>
        <v>0</v>
      </c>
      <c r="O103" s="63">
        <f t="shared" si="101"/>
        <v>0</v>
      </c>
      <c r="P103" s="63">
        <f t="shared" si="101"/>
        <v>0</v>
      </c>
      <c r="Q103" s="63">
        <f t="shared" si="101"/>
        <v>0</v>
      </c>
      <c r="R103" s="63">
        <f t="shared" si="101"/>
        <v>0</v>
      </c>
      <c r="S103" s="94">
        <f t="shared" si="103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9"/>
    </row>
    <row r="104" spans="1:71">
      <c r="A104" s="56" t="s">
        <v>20</v>
      </c>
      <c r="B104" s="60">
        <f t="shared" si="100"/>
        <v>0</v>
      </c>
      <c r="C104" s="60">
        <f t="shared" si="100"/>
        <v>0</v>
      </c>
      <c r="D104" s="60">
        <f t="shared" si="100"/>
        <v>0</v>
      </c>
      <c r="E104" s="60">
        <f t="shared" si="100"/>
        <v>0</v>
      </c>
      <c r="F104" s="60">
        <f t="shared" si="100"/>
        <v>0</v>
      </c>
      <c r="G104" s="60">
        <f t="shared" si="100"/>
        <v>0</v>
      </c>
      <c r="H104" s="60">
        <f t="shared" si="100"/>
        <v>0</v>
      </c>
      <c r="I104" s="62">
        <f t="shared" si="102"/>
        <v>0</v>
      </c>
      <c r="K104" s="77" t="s">
        <v>20</v>
      </c>
      <c r="L104" s="90">
        <f t="shared" si="101"/>
        <v>0</v>
      </c>
      <c r="M104" s="90">
        <f t="shared" si="101"/>
        <v>0</v>
      </c>
      <c r="N104" s="90">
        <f t="shared" si="101"/>
        <v>0</v>
      </c>
      <c r="O104" s="90">
        <f t="shared" si="101"/>
        <v>0</v>
      </c>
      <c r="P104" s="90">
        <f t="shared" si="101"/>
        <v>0</v>
      </c>
      <c r="Q104" s="90">
        <f t="shared" si="101"/>
        <v>0</v>
      </c>
      <c r="R104" s="90">
        <f t="shared" si="101"/>
        <v>0</v>
      </c>
      <c r="S104" s="92">
        <f t="shared" si="103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9"/>
    </row>
    <row r="105" spans="1:71" ht="15" thickBot="1">
      <c r="A105" s="58" t="s">
        <v>11</v>
      </c>
      <c r="B105" s="52">
        <f t="shared" si="100"/>
        <v>0</v>
      </c>
      <c r="C105" s="52">
        <f t="shared" si="100"/>
        <v>0</v>
      </c>
      <c r="D105" s="52">
        <f t="shared" si="100"/>
        <v>0</v>
      </c>
      <c r="E105" s="52">
        <f t="shared" si="100"/>
        <v>0</v>
      </c>
      <c r="F105" s="52">
        <f t="shared" si="100"/>
        <v>0</v>
      </c>
      <c r="G105" s="52">
        <f t="shared" si="100"/>
        <v>0</v>
      </c>
      <c r="H105" s="52">
        <f t="shared" si="100"/>
        <v>0</v>
      </c>
      <c r="I105" s="67">
        <f t="shared" si="102"/>
        <v>0</v>
      </c>
      <c r="K105" s="79" t="s">
        <v>11</v>
      </c>
      <c r="L105" s="52">
        <f t="shared" si="101"/>
        <v>0</v>
      </c>
      <c r="M105" s="52">
        <f t="shared" si="101"/>
        <v>0</v>
      </c>
      <c r="N105" s="52">
        <f t="shared" si="101"/>
        <v>0</v>
      </c>
      <c r="O105" s="52">
        <f t="shared" si="101"/>
        <v>0</v>
      </c>
      <c r="P105" s="52">
        <f t="shared" si="101"/>
        <v>0</v>
      </c>
      <c r="Q105" s="52">
        <f t="shared" si="101"/>
        <v>0</v>
      </c>
      <c r="R105" s="52">
        <f t="shared" si="101"/>
        <v>0</v>
      </c>
      <c r="S105" s="96">
        <f t="shared" si="103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9"/>
    </row>
    <row r="106" spans="1:71" ht="15">
      <c r="A106" s="33" t="s">
        <v>26</v>
      </c>
      <c r="B106" s="68">
        <f>SUM(B85:B101)</f>
        <v>47783.288315570804</v>
      </c>
      <c r="C106" s="68">
        <f t="shared" ref="C106:I106" si="104">SUM(C85:C101)</f>
        <v>560.60218698889366</v>
      </c>
      <c r="D106" s="68">
        <f t="shared" si="104"/>
        <v>13546.666762711751</v>
      </c>
      <c r="E106" s="68">
        <f t="shared" si="104"/>
        <v>6148.6601337564707</v>
      </c>
      <c r="F106" s="68">
        <f t="shared" si="104"/>
        <v>30.709805093250864</v>
      </c>
      <c r="G106" s="68">
        <f t="shared" si="104"/>
        <v>5939.4810224184712</v>
      </c>
      <c r="H106" s="69">
        <f t="shared" si="104"/>
        <v>1.1268873307440139</v>
      </c>
      <c r="I106" s="38">
        <f t="shared" si="104"/>
        <v>74010.535113870385</v>
      </c>
      <c r="K106" s="80" t="s">
        <v>26</v>
      </c>
      <c r="L106" s="68">
        <f>SUM(L85:L101)</f>
        <v>47783.288315570804</v>
      </c>
      <c r="M106" s="68">
        <f t="shared" ref="M106:S106" si="105">SUM(M85:M101)</f>
        <v>560.60218698889366</v>
      </c>
      <c r="N106" s="68">
        <f t="shared" si="105"/>
        <v>13546.666762711751</v>
      </c>
      <c r="O106" s="68">
        <f t="shared" si="105"/>
        <v>6148.6601337564707</v>
      </c>
      <c r="P106" s="68">
        <f t="shared" si="105"/>
        <v>31408.068312192307</v>
      </c>
      <c r="Q106" s="68">
        <f t="shared" si="105"/>
        <v>5939.4810224184712</v>
      </c>
      <c r="R106" s="69">
        <f t="shared" si="105"/>
        <v>1.1268873307440139</v>
      </c>
      <c r="S106" s="97">
        <f t="shared" si="105"/>
        <v>105387.89362096945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8"/>
    </row>
    <row r="107" spans="1:71" s="9" customFormat="1" ht="15" thickBot="1">
      <c r="A107" s="59" t="s">
        <v>88</v>
      </c>
      <c r="B107" s="47">
        <f>IF($I106=0,"-",B106/$I106)</f>
        <v>0.64562819660812987</v>
      </c>
      <c r="C107" s="47">
        <f t="shared" ref="C107:H107" si="106">IF($I106=0,"-",C106/$I106)</f>
        <v>7.5746268571949653E-3</v>
      </c>
      <c r="D107" s="47">
        <f t="shared" si="106"/>
        <v>0.18303700604068404</v>
      </c>
      <c r="E107" s="47">
        <f t="shared" si="106"/>
        <v>8.3078174266627405E-2</v>
      </c>
      <c r="F107" s="47">
        <f t="shared" si="106"/>
        <v>4.1493829285252002E-4</v>
      </c>
      <c r="G107" s="47">
        <f t="shared" si="106"/>
        <v>8.0251831895015543E-2</v>
      </c>
      <c r="H107" s="70">
        <f t="shared" si="106"/>
        <v>1.5226039495731505E-5</v>
      </c>
      <c r="I107" s="48">
        <f>SUM(B107:H107)</f>
        <v>1.0000000000000002</v>
      </c>
      <c r="J107" s="1"/>
      <c r="K107" s="81" t="s">
        <v>88</v>
      </c>
      <c r="L107" s="98">
        <f>IF($S106=0,"-",L106/$S106)</f>
        <v>0.45340396011163064</v>
      </c>
      <c r="M107" s="98">
        <f t="shared" ref="M107:R107" si="107">IF($S106=0,"-",M106/$S106)</f>
        <v>5.319417323256458E-3</v>
      </c>
      <c r="N107" s="98">
        <f t="shared" si="107"/>
        <v>0.12854101450620811</v>
      </c>
      <c r="O107" s="98">
        <f t="shared" si="107"/>
        <v>5.8343135273870271E-2</v>
      </c>
      <c r="P107" s="98">
        <f t="shared" si="107"/>
        <v>0.29802349428438446</v>
      </c>
      <c r="Q107" s="98">
        <f t="shared" si="107"/>
        <v>5.6358285741813792E-2</v>
      </c>
      <c r="R107" s="99">
        <f t="shared" si="107"/>
        <v>1.069275883619893E-5</v>
      </c>
      <c r="S107" s="100">
        <f>SUM(L107:R107)</f>
        <v>1</v>
      </c>
      <c r="T107" s="1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140"/>
      <c r="AJ107" s="2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</row>
    <row r="108" spans="1:71" ht="15" thickBot="1">
      <c r="A108" s="32"/>
      <c r="B108" s="51"/>
      <c r="C108" s="51"/>
      <c r="D108" s="51"/>
      <c r="E108" s="51"/>
      <c r="F108" s="51"/>
      <c r="G108" s="51"/>
      <c r="H108" s="51"/>
      <c r="I108" s="51"/>
      <c r="K108" s="32"/>
      <c r="L108" s="49"/>
      <c r="M108" s="49"/>
      <c r="N108" s="49"/>
      <c r="O108" s="49"/>
      <c r="P108" s="49"/>
      <c r="Q108" s="49"/>
      <c r="R108" s="49"/>
      <c r="S108" s="49"/>
      <c r="U108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</row>
    <row r="109" spans="1:71" ht="30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  <c r="K109" s="415" t="s">
        <v>32</v>
      </c>
      <c r="L109" s="83" t="s">
        <v>0</v>
      </c>
      <c r="M109" s="83" t="s">
        <v>1</v>
      </c>
      <c r="N109" s="83" t="s">
        <v>2</v>
      </c>
      <c r="O109" s="83" t="s">
        <v>3</v>
      </c>
      <c r="P109" s="83" t="s">
        <v>27</v>
      </c>
      <c r="Q109" s="83" t="s">
        <v>4</v>
      </c>
      <c r="R109" s="83" t="s">
        <v>5</v>
      </c>
      <c r="S109" s="84" t="s">
        <v>6</v>
      </c>
      <c r="U109" s="417" t="s">
        <v>32</v>
      </c>
      <c r="V109" s="114" t="s">
        <v>74</v>
      </c>
      <c r="W109" s="114" t="s">
        <v>75</v>
      </c>
      <c r="X109" s="114" t="s">
        <v>4</v>
      </c>
      <c r="Y109" s="114" t="s">
        <v>1</v>
      </c>
      <c r="Z109" s="114" t="s">
        <v>2</v>
      </c>
      <c r="AA109" s="114" t="s">
        <v>3</v>
      </c>
      <c r="AB109" s="114" t="s">
        <v>55</v>
      </c>
      <c r="AC109" s="114" t="s">
        <v>68</v>
      </c>
      <c r="AD109" s="115" t="s">
        <v>76</v>
      </c>
      <c r="AE109" s="115" t="s">
        <v>83</v>
      </c>
      <c r="AF109" s="115" t="s">
        <v>77</v>
      </c>
      <c r="AG109" s="115" t="s">
        <v>84</v>
      </c>
      <c r="AH109" s="115" t="s">
        <v>85</v>
      </c>
      <c r="AI109" s="116" t="s">
        <v>63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</row>
    <row r="110" spans="1:71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  <c r="K110" s="416" t="s">
        <v>32</v>
      </c>
      <c r="L110" s="389" t="s">
        <v>69</v>
      </c>
      <c r="M110" s="390"/>
      <c r="N110" s="390"/>
      <c r="O110" s="390"/>
      <c r="P110" s="390"/>
      <c r="Q110" s="390"/>
      <c r="R110" s="390"/>
      <c r="S110" s="391"/>
      <c r="U110" s="418" t="s">
        <v>32</v>
      </c>
      <c r="V110" s="413" t="s">
        <v>69</v>
      </c>
      <c r="W110" s="413"/>
      <c r="X110" s="413"/>
      <c r="Y110" s="413"/>
      <c r="Z110" s="413"/>
      <c r="AA110" s="413"/>
      <c r="AB110" s="413"/>
      <c r="AC110" s="413"/>
      <c r="AD110" s="413"/>
      <c r="AE110" s="413"/>
      <c r="AF110" s="413"/>
      <c r="AG110" s="413"/>
      <c r="AH110" s="413"/>
      <c r="AI110" s="414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</row>
    <row r="111" spans="1:71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  <c r="K111" s="82" t="s">
        <v>7</v>
      </c>
      <c r="L111" s="36">
        <v>0</v>
      </c>
      <c r="M111" s="36">
        <v>0</v>
      </c>
      <c r="N111" s="36">
        <v>0</v>
      </c>
      <c r="O111" s="36">
        <v>0</v>
      </c>
      <c r="P111" s="36">
        <v>0</v>
      </c>
      <c r="Q111" s="36">
        <v>0</v>
      </c>
      <c r="R111" s="101">
        <v>0</v>
      </c>
      <c r="S111" s="102">
        <f>SUM(L111:R111)</f>
        <v>0</v>
      </c>
      <c r="U111" s="103" t="s">
        <v>7</v>
      </c>
      <c r="V111" s="117">
        <v>0</v>
      </c>
      <c r="W111" s="117">
        <v>0</v>
      </c>
      <c r="X111" s="117">
        <v>0</v>
      </c>
      <c r="Y111" s="117">
        <v>0</v>
      </c>
      <c r="Z111" s="117">
        <v>0</v>
      </c>
      <c r="AA111" s="117">
        <v>0</v>
      </c>
      <c r="AB111" s="117">
        <v>0</v>
      </c>
      <c r="AC111" s="118">
        <v>0</v>
      </c>
      <c r="AD111" s="119">
        <v>0</v>
      </c>
      <c r="AE111" s="119">
        <v>0</v>
      </c>
      <c r="AF111" s="119">
        <v>0</v>
      </c>
      <c r="AG111" s="119">
        <v>0</v>
      </c>
      <c r="AH111" s="119">
        <v>0</v>
      </c>
      <c r="AI111" s="120">
        <f>SUM(V111:AC111)</f>
        <v>0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</row>
    <row r="112" spans="1:71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1" si="108">SUM(B112:H112)</f>
        <v>0</v>
      </c>
      <c r="K112" s="74" t="s">
        <v>8</v>
      </c>
      <c r="L112" s="87">
        <v>0</v>
      </c>
      <c r="M112" s="87">
        <v>0</v>
      </c>
      <c r="N112" s="87">
        <v>0</v>
      </c>
      <c r="O112" s="87">
        <v>0</v>
      </c>
      <c r="P112" s="87">
        <v>0</v>
      </c>
      <c r="Q112" s="87">
        <v>0</v>
      </c>
      <c r="R112" s="88">
        <v>0</v>
      </c>
      <c r="S112" s="89">
        <f t="shared" ref="S112:S131" si="109">SUM(L112:R112)</f>
        <v>0</v>
      </c>
      <c r="U112" s="104" t="s">
        <v>8</v>
      </c>
      <c r="V112" s="121">
        <v>0</v>
      </c>
      <c r="W112" s="121">
        <v>0</v>
      </c>
      <c r="X112" s="121">
        <v>0</v>
      </c>
      <c r="Y112" s="121">
        <v>0</v>
      </c>
      <c r="Z112" s="121">
        <v>0</v>
      </c>
      <c r="AA112" s="121">
        <v>0</v>
      </c>
      <c r="AB112" s="121">
        <v>0</v>
      </c>
      <c r="AC112" s="122">
        <v>0</v>
      </c>
      <c r="AD112" s="121">
        <v>0</v>
      </c>
      <c r="AE112" s="121">
        <v>0</v>
      </c>
      <c r="AF112" s="121">
        <v>0</v>
      </c>
      <c r="AG112" s="121">
        <v>0</v>
      </c>
      <c r="AH112" s="121">
        <v>0</v>
      </c>
      <c r="AI112" s="123">
        <f t="shared" ref="AI112:AI131" si="110">SUM(V112:AC112)</f>
        <v>0</v>
      </c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</row>
    <row r="113" spans="1:71" ht="15" customHeight="1">
      <c r="A113" s="27" t="s">
        <v>10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108"/>
        <v>0</v>
      </c>
      <c r="K113" s="75" t="s">
        <v>10</v>
      </c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85">
        <v>0</v>
      </c>
      <c r="S113" s="86">
        <f t="shared" si="109"/>
        <v>0</v>
      </c>
      <c r="U113" s="105" t="s">
        <v>10</v>
      </c>
      <c r="V113" s="117">
        <v>0</v>
      </c>
      <c r="W113" s="117">
        <v>0</v>
      </c>
      <c r="X113" s="117">
        <v>0</v>
      </c>
      <c r="Y113" s="117">
        <v>0</v>
      </c>
      <c r="Z113" s="117">
        <v>0</v>
      </c>
      <c r="AA113" s="117">
        <v>0</v>
      </c>
      <c r="AB113" s="117">
        <v>0</v>
      </c>
      <c r="AC113" s="118">
        <v>0</v>
      </c>
      <c r="AD113" s="119">
        <v>0</v>
      </c>
      <c r="AE113" s="119">
        <v>0</v>
      </c>
      <c r="AF113" s="119">
        <v>0</v>
      </c>
      <c r="AG113" s="119">
        <v>0</v>
      </c>
      <c r="AH113" s="119">
        <v>0</v>
      </c>
      <c r="AI113" s="120">
        <f t="shared" si="110"/>
        <v>0</v>
      </c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</row>
    <row r="114" spans="1:71" ht="15" customHeight="1">
      <c r="A114" s="26" t="s">
        <v>56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108"/>
        <v>0</v>
      </c>
      <c r="K114" s="74" t="s">
        <v>56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8">
        <v>0</v>
      </c>
      <c r="S114" s="89">
        <f t="shared" si="109"/>
        <v>0</v>
      </c>
      <c r="U114" s="104" t="s">
        <v>56</v>
      </c>
      <c r="V114" s="121">
        <v>0</v>
      </c>
      <c r="W114" s="121">
        <v>0</v>
      </c>
      <c r="X114" s="121">
        <v>0</v>
      </c>
      <c r="Y114" s="121">
        <v>0</v>
      </c>
      <c r="Z114" s="121">
        <v>0</v>
      </c>
      <c r="AA114" s="121">
        <v>0</v>
      </c>
      <c r="AB114" s="121">
        <v>0</v>
      </c>
      <c r="AC114" s="122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3">
        <f t="shared" si="110"/>
        <v>0</v>
      </c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</row>
    <row r="115" spans="1:71" ht="15">
      <c r="A115" s="27" t="s">
        <v>16</v>
      </c>
      <c r="B115" s="42">
        <v>9.2995902399650634E-4</v>
      </c>
      <c r="C115" s="42">
        <v>0</v>
      </c>
      <c r="D115" s="42">
        <v>0.13949385359947594</v>
      </c>
      <c r="E115" s="42">
        <v>0</v>
      </c>
      <c r="F115" s="411"/>
      <c r="G115" s="42">
        <v>0</v>
      </c>
      <c r="H115" s="43">
        <v>0</v>
      </c>
      <c r="I115" s="38">
        <f t="shared" si="108"/>
        <v>0.14042381262347245</v>
      </c>
      <c r="K115" s="75" t="s">
        <v>16</v>
      </c>
      <c r="L115" s="42">
        <v>9.2995902399650634E-4</v>
      </c>
      <c r="M115" s="42">
        <v>0</v>
      </c>
      <c r="N115" s="42">
        <v>0.13949385359947594</v>
      </c>
      <c r="O115" s="42">
        <v>0</v>
      </c>
      <c r="P115" s="42">
        <v>0</v>
      </c>
      <c r="Q115" s="42">
        <v>0</v>
      </c>
      <c r="R115" s="85">
        <v>0</v>
      </c>
      <c r="S115" s="86">
        <f t="shared" si="109"/>
        <v>0.14042381262347245</v>
      </c>
      <c r="U115" s="105" t="s">
        <v>16</v>
      </c>
      <c r="V115" s="117">
        <v>9.2995902399650634E-4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8">
        <v>0.13949385359947594</v>
      </c>
      <c r="AD115" s="119">
        <v>0</v>
      </c>
      <c r="AE115" s="119">
        <v>0</v>
      </c>
      <c r="AF115" s="119">
        <v>0</v>
      </c>
      <c r="AG115" s="119">
        <v>0.13949385359947594</v>
      </c>
      <c r="AH115" s="119">
        <v>0</v>
      </c>
      <c r="AI115" s="120">
        <f t="shared" si="110"/>
        <v>0.14042381262347245</v>
      </c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</row>
    <row r="116" spans="1:71" ht="15">
      <c r="A116" s="26" t="s">
        <v>70</v>
      </c>
      <c r="B116" s="39">
        <v>0</v>
      </c>
      <c r="C116" s="39">
        <v>0</v>
      </c>
      <c r="D116" s="39">
        <v>5.3876622979529082E-2</v>
      </c>
      <c r="E116" s="39">
        <v>0</v>
      </c>
      <c r="F116" s="411"/>
      <c r="G116" s="39">
        <v>0</v>
      </c>
      <c r="H116" s="40">
        <v>0</v>
      </c>
      <c r="I116" s="41">
        <f t="shared" si="108"/>
        <v>5.3876622979529082E-2</v>
      </c>
      <c r="K116" s="74" t="s">
        <v>70</v>
      </c>
      <c r="L116" s="87">
        <v>0</v>
      </c>
      <c r="M116" s="87">
        <v>0</v>
      </c>
      <c r="N116" s="87">
        <v>5.3876622979529082E-2</v>
      </c>
      <c r="O116" s="87">
        <v>0</v>
      </c>
      <c r="P116" s="87">
        <v>0</v>
      </c>
      <c r="Q116" s="87">
        <v>0</v>
      </c>
      <c r="R116" s="88">
        <v>0</v>
      </c>
      <c r="S116" s="89">
        <f t="shared" si="109"/>
        <v>5.3876622979529082E-2</v>
      </c>
      <c r="U116" s="104" t="s">
        <v>57</v>
      </c>
      <c r="V116" s="121">
        <v>0</v>
      </c>
      <c r="W116" s="121">
        <v>0</v>
      </c>
      <c r="X116" s="121">
        <v>0</v>
      </c>
      <c r="Y116" s="121">
        <v>0</v>
      </c>
      <c r="Z116" s="121">
        <v>5.3876622979529082E-2</v>
      </c>
      <c r="AA116" s="121">
        <v>0</v>
      </c>
      <c r="AB116" s="121">
        <v>0</v>
      </c>
      <c r="AC116" s="122">
        <v>0</v>
      </c>
      <c r="AD116" s="121">
        <v>0</v>
      </c>
      <c r="AE116" s="121">
        <v>0</v>
      </c>
      <c r="AF116" s="121">
        <v>0</v>
      </c>
      <c r="AG116" s="121">
        <v>0</v>
      </c>
      <c r="AH116" s="121">
        <v>0</v>
      </c>
      <c r="AI116" s="123">
        <f t="shared" si="110"/>
        <v>5.3876622979529082E-2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</row>
    <row r="117" spans="1:71" ht="15">
      <c r="A117" s="27" t="s">
        <v>58</v>
      </c>
      <c r="B117" s="42">
        <v>0</v>
      </c>
      <c r="C117" s="42">
        <v>0</v>
      </c>
      <c r="D117" s="42">
        <v>0</v>
      </c>
      <c r="E117" s="42">
        <v>4.6184952220463121E-3</v>
      </c>
      <c r="F117" s="411"/>
      <c r="G117" s="42">
        <v>0</v>
      </c>
      <c r="H117" s="43">
        <v>0</v>
      </c>
      <c r="I117" s="38">
        <f t="shared" si="108"/>
        <v>4.6184952220463121E-3</v>
      </c>
      <c r="K117" s="75" t="s">
        <v>58</v>
      </c>
      <c r="L117" s="42">
        <v>0</v>
      </c>
      <c r="M117" s="42">
        <v>0</v>
      </c>
      <c r="N117" s="42">
        <v>0</v>
      </c>
      <c r="O117" s="42">
        <v>4.6184952220463121E-3</v>
      </c>
      <c r="P117" s="42">
        <v>0.37425326989053526</v>
      </c>
      <c r="Q117" s="42">
        <v>0</v>
      </c>
      <c r="R117" s="85">
        <v>0</v>
      </c>
      <c r="S117" s="86">
        <f t="shared" si="109"/>
        <v>0.37887176511258158</v>
      </c>
      <c r="U117" s="105" t="s">
        <v>58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4.6184952220463121E-3</v>
      </c>
      <c r="AB117" s="117">
        <v>0.37425326989053526</v>
      </c>
      <c r="AC117" s="118">
        <v>0</v>
      </c>
      <c r="AD117" s="117">
        <v>0</v>
      </c>
      <c r="AE117" s="117">
        <v>0</v>
      </c>
      <c r="AF117" s="117">
        <v>0</v>
      </c>
      <c r="AG117" s="117">
        <v>0</v>
      </c>
      <c r="AH117" s="117">
        <v>0</v>
      </c>
      <c r="AI117" s="120">
        <f t="shared" si="110"/>
        <v>0.37887176511258158</v>
      </c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</row>
    <row r="118" spans="1:71" ht="15">
      <c r="A118" s="26" t="s">
        <v>12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108"/>
        <v>0</v>
      </c>
      <c r="K118" s="74" t="s">
        <v>12</v>
      </c>
      <c r="L118" s="87">
        <v>0</v>
      </c>
      <c r="M118" s="87">
        <v>0</v>
      </c>
      <c r="N118" s="87">
        <v>0</v>
      </c>
      <c r="O118" s="87">
        <v>0</v>
      </c>
      <c r="P118" s="87">
        <v>9.2588008583416273E-2</v>
      </c>
      <c r="Q118" s="87">
        <v>0</v>
      </c>
      <c r="R118" s="88">
        <v>0</v>
      </c>
      <c r="S118" s="89">
        <f t="shared" si="109"/>
        <v>9.2588008583416273E-2</v>
      </c>
      <c r="U118" s="104" t="s">
        <v>12</v>
      </c>
      <c r="V118" s="121">
        <v>0</v>
      </c>
      <c r="W118" s="121">
        <v>0</v>
      </c>
      <c r="X118" s="121">
        <v>0</v>
      </c>
      <c r="Y118" s="121">
        <v>0</v>
      </c>
      <c r="Z118" s="121">
        <v>0</v>
      </c>
      <c r="AA118" s="121">
        <v>0</v>
      </c>
      <c r="AB118" s="121">
        <v>9.2588008583416273E-2</v>
      </c>
      <c r="AC118" s="122">
        <v>0</v>
      </c>
      <c r="AD118" s="121">
        <v>0</v>
      </c>
      <c r="AE118" s="121">
        <v>0</v>
      </c>
      <c r="AF118" s="121">
        <v>0</v>
      </c>
      <c r="AG118" s="121">
        <v>0</v>
      </c>
      <c r="AH118" s="121">
        <v>0</v>
      </c>
      <c r="AI118" s="123">
        <f t="shared" si="110"/>
        <v>9.2588008583416273E-2</v>
      </c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</row>
    <row r="119" spans="1:71" ht="15">
      <c r="A119" s="27" t="s">
        <v>59</v>
      </c>
      <c r="B119" s="42">
        <v>0.22552351816443597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108"/>
        <v>0.22552351816443597</v>
      </c>
      <c r="K119" s="75" t="s">
        <v>59</v>
      </c>
      <c r="L119" s="42">
        <v>0.22552351816443597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85">
        <v>0</v>
      </c>
      <c r="S119" s="86">
        <f t="shared" si="109"/>
        <v>0.22552351816443597</v>
      </c>
      <c r="U119" s="105" t="s">
        <v>59</v>
      </c>
      <c r="V119" s="117">
        <v>0</v>
      </c>
      <c r="W119" s="117">
        <v>0</v>
      </c>
      <c r="X119" s="117">
        <v>0</v>
      </c>
      <c r="Y119" s="117">
        <v>0</v>
      </c>
      <c r="Z119" s="117">
        <v>0</v>
      </c>
      <c r="AA119" s="117">
        <v>0</v>
      </c>
      <c r="AB119" s="117">
        <v>0</v>
      </c>
      <c r="AC119" s="118">
        <v>0.22552351816443597</v>
      </c>
      <c r="AD119" s="117">
        <v>0.22552351816443597</v>
      </c>
      <c r="AE119" s="117">
        <v>0</v>
      </c>
      <c r="AF119" s="117">
        <v>0</v>
      </c>
      <c r="AG119" s="117">
        <v>0</v>
      </c>
      <c r="AH119" s="117">
        <v>0</v>
      </c>
      <c r="AI119" s="120">
        <f t="shared" si="110"/>
        <v>0.22552351816443597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</row>
    <row r="120" spans="1:71" ht="15">
      <c r="A120" s="26" t="s">
        <v>17</v>
      </c>
      <c r="B120" s="39">
        <v>3.0984952921072808E-3</v>
      </c>
      <c r="C120" s="39">
        <v>0</v>
      </c>
      <c r="D120" s="39">
        <v>9.9162407183243151E-2</v>
      </c>
      <c r="E120" s="39">
        <v>0</v>
      </c>
      <c r="F120" s="411"/>
      <c r="G120" s="39">
        <v>0</v>
      </c>
      <c r="H120" s="40">
        <v>0</v>
      </c>
      <c r="I120" s="41">
        <f t="shared" si="108"/>
        <v>0.10226090247535043</v>
      </c>
      <c r="K120" s="74" t="s">
        <v>17</v>
      </c>
      <c r="L120" s="87">
        <v>3.0984952921072808E-3</v>
      </c>
      <c r="M120" s="87">
        <v>0</v>
      </c>
      <c r="N120" s="87">
        <v>9.9162407183243151E-2</v>
      </c>
      <c r="O120" s="87">
        <v>0</v>
      </c>
      <c r="P120" s="87">
        <v>0</v>
      </c>
      <c r="Q120" s="87">
        <v>0</v>
      </c>
      <c r="R120" s="88">
        <v>0</v>
      </c>
      <c r="S120" s="89">
        <f t="shared" si="109"/>
        <v>0.10226090247535043</v>
      </c>
      <c r="U120" s="104" t="s">
        <v>17</v>
      </c>
      <c r="V120" s="121">
        <v>3.0984952921072808E-3</v>
      </c>
      <c r="W120" s="121">
        <v>0</v>
      </c>
      <c r="X120" s="121">
        <v>0</v>
      </c>
      <c r="Y120" s="121">
        <v>0</v>
      </c>
      <c r="Z120" s="121">
        <v>9.9162407183243151E-2</v>
      </c>
      <c r="AA120" s="121">
        <v>0</v>
      </c>
      <c r="AB120" s="121">
        <v>0</v>
      </c>
      <c r="AC120" s="122">
        <v>0</v>
      </c>
      <c r="AD120" s="121">
        <v>0</v>
      </c>
      <c r="AE120" s="121">
        <v>0</v>
      </c>
      <c r="AF120" s="121">
        <v>0</v>
      </c>
      <c r="AG120" s="121">
        <v>0</v>
      </c>
      <c r="AH120" s="121">
        <v>0</v>
      </c>
      <c r="AI120" s="123">
        <f t="shared" si="110"/>
        <v>0.10226090247535043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</row>
    <row r="121" spans="1:71" ht="15">
      <c r="A121" s="27" t="s">
        <v>139</v>
      </c>
      <c r="B121" s="42">
        <v>1.2359792064991337</v>
      </c>
      <c r="C121" s="42">
        <v>0.95630526636002977</v>
      </c>
      <c r="D121" s="42">
        <v>24.486878926929016</v>
      </c>
      <c r="E121" s="42">
        <v>0</v>
      </c>
      <c r="F121" s="411"/>
      <c r="G121" s="42">
        <v>0</v>
      </c>
      <c r="H121" s="43">
        <v>0</v>
      </c>
      <c r="I121" s="38">
        <f t="shared" si="108"/>
        <v>26.67916339978818</v>
      </c>
      <c r="K121" s="75" t="s">
        <v>139</v>
      </c>
      <c r="L121" s="42">
        <v>1.2359792064991337</v>
      </c>
      <c r="M121" s="42">
        <v>0.95630526636002977</v>
      </c>
      <c r="N121" s="42">
        <v>24.486878926929016</v>
      </c>
      <c r="O121" s="42">
        <v>0</v>
      </c>
      <c r="P121" s="42">
        <v>0</v>
      </c>
      <c r="Q121" s="42">
        <v>0</v>
      </c>
      <c r="R121" s="85">
        <v>0</v>
      </c>
      <c r="S121" s="86">
        <f t="shared" si="109"/>
        <v>26.67916339978818</v>
      </c>
      <c r="U121" s="105" t="s">
        <v>139</v>
      </c>
      <c r="V121" s="117">
        <v>1.1594599524701488</v>
      </c>
      <c r="W121" s="117">
        <v>0</v>
      </c>
      <c r="X121" s="117">
        <v>0</v>
      </c>
      <c r="Y121" s="117">
        <v>0.95630526636002977</v>
      </c>
      <c r="Z121" s="117">
        <v>23.903073779527258</v>
      </c>
      <c r="AA121" s="117">
        <v>0</v>
      </c>
      <c r="AB121" s="117">
        <v>0</v>
      </c>
      <c r="AC121" s="118">
        <v>0.66032440143074367</v>
      </c>
      <c r="AD121" s="117">
        <v>7.6519254028984907E-2</v>
      </c>
      <c r="AE121" s="117">
        <v>0</v>
      </c>
      <c r="AF121" s="117">
        <v>0</v>
      </c>
      <c r="AG121" s="117">
        <v>0.58380514740175871</v>
      </c>
      <c r="AH121" s="117">
        <v>0</v>
      </c>
      <c r="AI121" s="120">
        <f t="shared" si="110"/>
        <v>26.67916339978818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</row>
    <row r="122" spans="1:71" ht="15">
      <c r="A122" s="26" t="s">
        <v>25</v>
      </c>
      <c r="B122" s="39">
        <v>0.70180330434391269</v>
      </c>
      <c r="C122" s="39">
        <v>1.1878552432260525E-2</v>
      </c>
      <c r="D122" s="39">
        <v>8.6653306699988359</v>
      </c>
      <c r="E122" s="39">
        <v>12.440451121325811</v>
      </c>
      <c r="F122" s="411"/>
      <c r="G122" s="39">
        <v>1.0041150770487601</v>
      </c>
      <c r="H122" s="40">
        <v>2.9846222352283534E-2</v>
      </c>
      <c r="I122" s="41">
        <f t="shared" si="108"/>
        <v>22.853424947501864</v>
      </c>
      <c r="K122" s="74" t="s">
        <v>25</v>
      </c>
      <c r="L122" s="87">
        <v>0.70180330434391269</v>
      </c>
      <c r="M122" s="87">
        <v>1.1878552432260525E-2</v>
      </c>
      <c r="N122" s="87">
        <v>8.6653306699988359</v>
      </c>
      <c r="O122" s="87">
        <v>12.440451121325811</v>
      </c>
      <c r="P122" s="87">
        <v>0.10711873249813675</v>
      </c>
      <c r="Q122" s="87">
        <v>1.0041150770487601</v>
      </c>
      <c r="R122" s="88">
        <v>2.9846222352283534E-2</v>
      </c>
      <c r="S122" s="89">
        <f t="shared" si="109"/>
        <v>22.960543680000001</v>
      </c>
      <c r="U122" s="104" t="s">
        <v>25</v>
      </c>
      <c r="V122" s="121">
        <v>1.4643552195112113E-2</v>
      </c>
      <c r="W122" s="121">
        <v>0.34332448378829977</v>
      </c>
      <c r="X122" s="121">
        <v>1.0041150770487601</v>
      </c>
      <c r="Y122" s="121">
        <v>1.1878552432260525E-2</v>
      </c>
      <c r="Z122" s="121">
        <v>8.6653306699988359</v>
      </c>
      <c r="AA122" s="121">
        <v>12.421367302393335</v>
      </c>
      <c r="AB122" s="121">
        <v>0.10711873249813675</v>
      </c>
      <c r="AC122" s="122">
        <v>0.39276530964525963</v>
      </c>
      <c r="AD122" s="121">
        <v>0.34383526836050088</v>
      </c>
      <c r="AE122" s="121">
        <v>1.9083818932475207E-2</v>
      </c>
      <c r="AF122" s="121">
        <v>2.9846222352283534E-2</v>
      </c>
      <c r="AG122" s="121">
        <v>0</v>
      </c>
      <c r="AH122" s="121">
        <v>0</v>
      </c>
      <c r="AI122" s="123">
        <f t="shared" si="110"/>
        <v>22.960543680000001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</row>
    <row r="123" spans="1:71" ht="15">
      <c r="A123" s="27" t="s">
        <v>24</v>
      </c>
      <c r="B123" s="42">
        <v>0</v>
      </c>
      <c r="C123" s="42">
        <v>0</v>
      </c>
      <c r="D123" s="42">
        <v>0</v>
      </c>
      <c r="E123" s="42">
        <v>0</v>
      </c>
      <c r="F123" s="411"/>
      <c r="G123" s="42">
        <v>0</v>
      </c>
      <c r="H123" s="43">
        <v>0</v>
      </c>
      <c r="I123" s="38">
        <f t="shared" si="108"/>
        <v>0</v>
      </c>
      <c r="K123" s="75" t="s">
        <v>24</v>
      </c>
      <c r="L123" s="42">
        <v>0</v>
      </c>
      <c r="M123" s="42">
        <v>0</v>
      </c>
      <c r="N123" s="42">
        <v>0</v>
      </c>
      <c r="O123" s="42">
        <v>0</v>
      </c>
      <c r="P123" s="42">
        <v>0</v>
      </c>
      <c r="Q123" s="42">
        <v>0</v>
      </c>
      <c r="R123" s="85">
        <v>0</v>
      </c>
      <c r="S123" s="86">
        <f t="shared" si="109"/>
        <v>0</v>
      </c>
      <c r="U123" s="105" t="s">
        <v>24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v>0</v>
      </c>
      <c r="AC123" s="118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20">
        <f t="shared" si="110"/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</row>
    <row r="124" spans="1:71" ht="15">
      <c r="A124" s="26" t="s">
        <v>60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108"/>
        <v>0</v>
      </c>
      <c r="K124" s="74" t="s">
        <v>60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  <c r="R124" s="88">
        <v>0</v>
      </c>
      <c r="S124" s="89">
        <f t="shared" si="109"/>
        <v>0</v>
      </c>
      <c r="U124" s="104" t="s">
        <v>60</v>
      </c>
      <c r="V124" s="121">
        <v>0</v>
      </c>
      <c r="W124" s="121">
        <v>0</v>
      </c>
      <c r="X124" s="121">
        <v>0</v>
      </c>
      <c r="Y124" s="121">
        <v>0</v>
      </c>
      <c r="Z124" s="121">
        <v>0</v>
      </c>
      <c r="AA124" s="121">
        <v>0</v>
      </c>
      <c r="AB124" s="121">
        <v>0</v>
      </c>
      <c r="AC124" s="122">
        <v>0</v>
      </c>
      <c r="AD124" s="121">
        <v>0</v>
      </c>
      <c r="AE124" s="121">
        <v>0</v>
      </c>
      <c r="AF124" s="121">
        <v>0</v>
      </c>
      <c r="AG124" s="121">
        <v>0</v>
      </c>
      <c r="AH124" s="121">
        <v>0</v>
      </c>
      <c r="AI124" s="123">
        <f t="shared" si="110"/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</row>
    <row r="125" spans="1:71" ht="15">
      <c r="A125" s="27" t="s">
        <v>22</v>
      </c>
      <c r="B125" s="42">
        <v>0</v>
      </c>
      <c r="C125" s="42">
        <v>1.8928177445533788E-4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108"/>
        <v>1.8928177445533788E-4</v>
      </c>
      <c r="K125" s="75" t="s">
        <v>22</v>
      </c>
      <c r="L125" s="42">
        <v>0</v>
      </c>
      <c r="M125" s="42">
        <v>1.8928177445533788E-4</v>
      </c>
      <c r="N125" s="42">
        <v>0</v>
      </c>
      <c r="O125" s="42">
        <v>0</v>
      </c>
      <c r="P125" s="42">
        <v>1.3651528279662371E-2</v>
      </c>
      <c r="Q125" s="42">
        <v>0</v>
      </c>
      <c r="R125" s="85">
        <v>0</v>
      </c>
      <c r="S125" s="86">
        <f t="shared" si="109"/>
        <v>1.3840810054117709E-2</v>
      </c>
      <c r="U125" s="105" t="s">
        <v>22</v>
      </c>
      <c r="V125" s="117">
        <v>0</v>
      </c>
      <c r="W125" s="117">
        <v>0</v>
      </c>
      <c r="X125" s="117">
        <v>0</v>
      </c>
      <c r="Y125" s="117">
        <v>1.8928177445533788E-4</v>
      </c>
      <c r="Z125" s="117">
        <v>0</v>
      </c>
      <c r="AA125" s="117">
        <v>0</v>
      </c>
      <c r="AB125" s="117">
        <v>1.3651528279662371E-2</v>
      </c>
      <c r="AC125" s="118">
        <v>0</v>
      </c>
      <c r="AD125" s="117">
        <v>0</v>
      </c>
      <c r="AE125" s="117">
        <v>0</v>
      </c>
      <c r="AF125" s="117">
        <v>0</v>
      </c>
      <c r="AG125" s="117">
        <v>0</v>
      </c>
      <c r="AH125" s="117">
        <v>0</v>
      </c>
      <c r="AI125" s="120">
        <f t="shared" si="110"/>
        <v>1.3840810054117709E-2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</row>
    <row r="126" spans="1:71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108"/>
        <v>0</v>
      </c>
      <c r="K126" s="74" t="s">
        <v>21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s="87">
        <v>0</v>
      </c>
      <c r="R126" s="88">
        <v>0</v>
      </c>
      <c r="S126" s="89">
        <f t="shared" si="109"/>
        <v>0</v>
      </c>
      <c r="U126" s="104" t="s">
        <v>61</v>
      </c>
      <c r="V126" s="121">
        <v>0</v>
      </c>
      <c r="W126" s="121">
        <v>0</v>
      </c>
      <c r="X126" s="121">
        <v>0</v>
      </c>
      <c r="Y126" s="121">
        <v>0</v>
      </c>
      <c r="Z126" s="121">
        <v>0</v>
      </c>
      <c r="AA126" s="121">
        <v>0</v>
      </c>
      <c r="AB126" s="121">
        <v>0</v>
      </c>
      <c r="AC126" s="122">
        <v>0</v>
      </c>
      <c r="AD126" s="121">
        <v>0</v>
      </c>
      <c r="AE126" s="121">
        <v>0</v>
      </c>
      <c r="AF126" s="121">
        <v>0</v>
      </c>
      <c r="AG126" s="121">
        <v>0</v>
      </c>
      <c r="AH126" s="121">
        <v>0</v>
      </c>
      <c r="AI126" s="123">
        <f t="shared" si="110"/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</row>
    <row r="127" spans="1:71" ht="15">
      <c r="A127" s="28" t="s">
        <v>64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108"/>
        <v>0</v>
      </c>
      <c r="K127" s="76" t="s">
        <v>64</v>
      </c>
      <c r="L127" s="42">
        <v>0</v>
      </c>
      <c r="M127" s="42">
        <v>0</v>
      </c>
      <c r="N127" s="42">
        <v>0</v>
      </c>
      <c r="O127" s="42">
        <v>0</v>
      </c>
      <c r="P127" s="42">
        <v>0</v>
      </c>
      <c r="Q127" s="42">
        <v>0</v>
      </c>
      <c r="R127" s="85">
        <v>0</v>
      </c>
      <c r="S127" s="86">
        <f t="shared" si="109"/>
        <v>0</v>
      </c>
      <c r="U127" s="106" t="s">
        <v>62</v>
      </c>
      <c r="V127" s="117">
        <v>0</v>
      </c>
      <c r="W127" s="117">
        <v>0</v>
      </c>
      <c r="X127" s="117">
        <v>0</v>
      </c>
      <c r="Y127" s="117">
        <v>0</v>
      </c>
      <c r="Z127" s="117">
        <v>0</v>
      </c>
      <c r="AA127" s="117">
        <v>0</v>
      </c>
      <c r="AB127" s="117">
        <v>0</v>
      </c>
      <c r="AC127" s="118">
        <v>0</v>
      </c>
      <c r="AD127" s="119">
        <v>0</v>
      </c>
      <c r="AE127" s="119">
        <v>0</v>
      </c>
      <c r="AF127" s="119">
        <v>0</v>
      </c>
      <c r="AG127" s="119">
        <v>0</v>
      </c>
      <c r="AH127" s="119">
        <v>0</v>
      </c>
      <c r="AI127" s="120">
        <f t="shared" si="110"/>
        <v>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</row>
    <row r="128" spans="1:71">
      <c r="A128" s="56" t="s">
        <v>23</v>
      </c>
      <c r="B128" s="60">
        <v>0</v>
      </c>
      <c r="C128" s="60">
        <v>0</v>
      </c>
      <c r="D128" s="60">
        <v>0</v>
      </c>
      <c r="E128" s="60">
        <v>0</v>
      </c>
      <c r="F128" s="411"/>
      <c r="G128" s="60">
        <v>0</v>
      </c>
      <c r="H128" s="61">
        <v>0</v>
      </c>
      <c r="I128" s="62">
        <f t="shared" si="108"/>
        <v>0</v>
      </c>
      <c r="K128" s="77" t="s">
        <v>23</v>
      </c>
      <c r="L128" s="90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1">
        <v>0</v>
      </c>
      <c r="S128" s="92">
        <f t="shared" si="109"/>
        <v>0</v>
      </c>
      <c r="U128" s="107" t="s">
        <v>66</v>
      </c>
      <c r="V128" s="124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</v>
      </c>
      <c r="AD128" s="124">
        <v>0</v>
      </c>
      <c r="AE128" s="124">
        <v>0</v>
      </c>
      <c r="AF128" s="124">
        <v>0</v>
      </c>
      <c r="AG128" s="124">
        <v>0</v>
      </c>
      <c r="AH128" s="125">
        <v>0</v>
      </c>
      <c r="AI128" s="126">
        <f t="shared" si="110"/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</row>
    <row r="129" spans="1:71">
      <c r="A129" s="57" t="s">
        <v>19</v>
      </c>
      <c r="B129" s="63">
        <v>0</v>
      </c>
      <c r="C129" s="63">
        <v>0</v>
      </c>
      <c r="D129" s="63">
        <v>0</v>
      </c>
      <c r="E129" s="63">
        <v>0</v>
      </c>
      <c r="F129" s="411"/>
      <c r="G129" s="63">
        <v>0</v>
      </c>
      <c r="H129" s="64">
        <v>0</v>
      </c>
      <c r="I129" s="65">
        <f t="shared" si="108"/>
        <v>0</v>
      </c>
      <c r="K129" s="78" t="s">
        <v>19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93">
        <v>0</v>
      </c>
      <c r="S129" s="94">
        <f t="shared" si="109"/>
        <v>0</v>
      </c>
      <c r="U129" s="108" t="s">
        <v>19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8">
        <v>0</v>
      </c>
      <c r="AE129" s="128">
        <v>0</v>
      </c>
      <c r="AF129" s="128">
        <v>0</v>
      </c>
      <c r="AG129" s="128">
        <v>0</v>
      </c>
      <c r="AH129" s="128">
        <v>0</v>
      </c>
      <c r="AI129" s="129">
        <f t="shared" si="110"/>
        <v>0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</row>
    <row r="130" spans="1:71">
      <c r="A130" s="56" t="s">
        <v>20</v>
      </c>
      <c r="B130" s="60">
        <v>0</v>
      </c>
      <c r="C130" s="60">
        <v>0</v>
      </c>
      <c r="D130" s="60">
        <v>0</v>
      </c>
      <c r="E130" s="60">
        <v>0</v>
      </c>
      <c r="F130" s="411"/>
      <c r="G130" s="60">
        <v>0</v>
      </c>
      <c r="H130" s="61">
        <v>0</v>
      </c>
      <c r="I130" s="62">
        <f t="shared" si="108"/>
        <v>0</v>
      </c>
      <c r="K130" s="77" t="s">
        <v>20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1">
        <v>0</v>
      </c>
      <c r="S130" s="92">
        <f t="shared" si="109"/>
        <v>0</v>
      </c>
      <c r="U130" s="107" t="s">
        <v>20</v>
      </c>
      <c r="V130" s="124">
        <v>0</v>
      </c>
      <c r="W130" s="124">
        <v>0</v>
      </c>
      <c r="X130" s="124">
        <v>0</v>
      </c>
      <c r="Y130" s="124">
        <v>0</v>
      </c>
      <c r="Z130" s="124">
        <v>0</v>
      </c>
      <c r="AA130" s="124">
        <v>0</v>
      </c>
      <c r="AB130" s="124">
        <v>0</v>
      </c>
      <c r="AC130" s="124">
        <v>0</v>
      </c>
      <c r="AD130" s="124">
        <v>0</v>
      </c>
      <c r="AE130" s="124">
        <v>0</v>
      </c>
      <c r="AF130" s="124">
        <v>0</v>
      </c>
      <c r="AG130" s="124">
        <v>0</v>
      </c>
      <c r="AH130" s="125">
        <v>0</v>
      </c>
      <c r="AI130" s="126">
        <f t="shared" si="110"/>
        <v>0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</row>
    <row r="131" spans="1:71" ht="15" thickBot="1">
      <c r="A131" s="58" t="s">
        <v>11</v>
      </c>
      <c r="B131" s="52">
        <v>0</v>
      </c>
      <c r="C131" s="52">
        <v>0</v>
      </c>
      <c r="D131" s="52">
        <v>0</v>
      </c>
      <c r="E131" s="52">
        <v>0</v>
      </c>
      <c r="F131" s="412"/>
      <c r="G131" s="52">
        <v>0</v>
      </c>
      <c r="H131" s="66">
        <v>0</v>
      </c>
      <c r="I131" s="67">
        <f t="shared" si="108"/>
        <v>0</v>
      </c>
      <c r="K131" s="79" t="s">
        <v>11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95">
        <v>0</v>
      </c>
      <c r="S131" s="96">
        <f t="shared" si="109"/>
        <v>0</v>
      </c>
      <c r="U131" s="108" t="s">
        <v>11</v>
      </c>
      <c r="V131" s="127">
        <v>0</v>
      </c>
      <c r="W131" s="127">
        <v>0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8">
        <v>0</v>
      </c>
      <c r="AE131" s="128">
        <v>0</v>
      </c>
      <c r="AF131" s="128">
        <v>0</v>
      </c>
      <c r="AG131" s="128">
        <v>0</v>
      </c>
      <c r="AH131" s="128">
        <v>0</v>
      </c>
      <c r="AI131" s="129">
        <f t="shared" si="110"/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</row>
    <row r="132" spans="1:71" ht="15">
      <c r="A132" s="33" t="s">
        <v>26</v>
      </c>
      <c r="B132" s="68">
        <f>SUM(B111:B127)</f>
        <v>2.1673344833235859</v>
      </c>
      <c r="C132" s="68">
        <f t="shared" ref="C132:I132" si="111">SUM(C111:C127)</f>
        <v>0.96837310056674564</v>
      </c>
      <c r="D132" s="68">
        <f t="shared" si="111"/>
        <v>33.444742480690103</v>
      </c>
      <c r="E132" s="68">
        <f t="shared" si="111"/>
        <v>12.445069616547858</v>
      </c>
      <c r="F132" s="68">
        <f t="shared" si="111"/>
        <v>0</v>
      </c>
      <c r="G132" s="68">
        <f t="shared" si="111"/>
        <v>1.0041150770487601</v>
      </c>
      <c r="H132" s="69">
        <f t="shared" si="111"/>
        <v>2.9846222352283534E-2</v>
      </c>
      <c r="I132" s="38">
        <f t="shared" si="111"/>
        <v>50.059480980529329</v>
      </c>
      <c r="K132" s="80" t="s">
        <v>26</v>
      </c>
      <c r="L132" s="68">
        <f>SUM(L111:L127)</f>
        <v>2.1673344833235859</v>
      </c>
      <c r="M132" s="68">
        <f t="shared" ref="M132:S132" si="112">SUM(M111:M127)</f>
        <v>0.96837310056674564</v>
      </c>
      <c r="N132" s="68">
        <f t="shared" si="112"/>
        <v>33.444742480690103</v>
      </c>
      <c r="O132" s="68">
        <f t="shared" si="112"/>
        <v>12.445069616547858</v>
      </c>
      <c r="P132" s="68">
        <f t="shared" si="112"/>
        <v>0.58761153925175058</v>
      </c>
      <c r="Q132" s="68">
        <f t="shared" si="112"/>
        <v>1.0041150770487601</v>
      </c>
      <c r="R132" s="69">
        <f t="shared" si="112"/>
        <v>2.9846222352283534E-2</v>
      </c>
      <c r="S132" s="97">
        <f t="shared" si="112"/>
        <v>50.647092519781083</v>
      </c>
      <c r="T132" s="1" t="str">
        <f>IF(ABS(S132-AI132)&gt;0.01,S132-AI132,"")</f>
        <v/>
      </c>
      <c r="U132" s="109" t="s">
        <v>63</v>
      </c>
      <c r="V132" s="130">
        <f>SUM(V111:V127)</f>
        <v>1.1781319589813646</v>
      </c>
      <c r="W132" s="130">
        <f t="shared" ref="W132:AH132" si="113">SUM(W111:W127)</f>
        <v>0.34332448378829977</v>
      </c>
      <c r="X132" s="130">
        <f t="shared" si="113"/>
        <v>1.0041150770487601</v>
      </c>
      <c r="Y132" s="130">
        <f t="shared" si="113"/>
        <v>0.96837310056674564</v>
      </c>
      <c r="Z132" s="130">
        <f t="shared" si="113"/>
        <v>32.721443479688865</v>
      </c>
      <c r="AA132" s="130">
        <f t="shared" si="113"/>
        <v>12.425985797615382</v>
      </c>
      <c r="AB132" s="130">
        <f t="shared" si="113"/>
        <v>0.58761153925175058</v>
      </c>
      <c r="AC132" s="130">
        <f t="shared" si="113"/>
        <v>1.4181070828399152</v>
      </c>
      <c r="AD132" s="131">
        <f t="shared" si="113"/>
        <v>0.64587804055392173</v>
      </c>
      <c r="AE132" s="131">
        <f t="shared" si="113"/>
        <v>1.9083818932475207E-2</v>
      </c>
      <c r="AF132" s="131">
        <f t="shared" si="113"/>
        <v>2.9846222352283534E-2</v>
      </c>
      <c r="AG132" s="131">
        <f t="shared" si="113"/>
        <v>0.72329900100123468</v>
      </c>
      <c r="AH132" s="131">
        <f t="shared" si="113"/>
        <v>0</v>
      </c>
      <c r="AI132" s="132">
        <f>SUM(V132:AC132)</f>
        <v>50.64709251978109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</row>
    <row r="133" spans="1:71" s="16" customFormat="1" ht="15" thickBot="1">
      <c r="A133" s="30" t="s">
        <v>88</v>
      </c>
      <c r="B133" s="47">
        <f>IF($I132=0,"-",B132/$I132)</f>
        <v>4.3295184865511732E-2</v>
      </c>
      <c r="C133" s="47">
        <f t="shared" ref="C133:H133" si="114">IF($I132=0,"-",C132/$I132)</f>
        <v>1.934444947488359E-2</v>
      </c>
      <c r="D133" s="47">
        <f t="shared" si="114"/>
        <v>0.66810006467503047</v>
      </c>
      <c r="E133" s="47">
        <f t="shared" si="114"/>
        <v>0.24860564617896011</v>
      </c>
      <c r="F133" s="47">
        <f t="shared" si="114"/>
        <v>0</v>
      </c>
      <c r="G133" s="47">
        <f t="shared" si="114"/>
        <v>2.0058439627836162E-2</v>
      </c>
      <c r="H133" s="70">
        <f t="shared" si="114"/>
        <v>5.9621517777805658E-4</v>
      </c>
      <c r="I133" s="48">
        <f>SUM(B133:H133)</f>
        <v>1</v>
      </c>
      <c r="J133" s="5"/>
      <c r="K133" s="81" t="s">
        <v>88</v>
      </c>
      <c r="L133" s="98">
        <f>IF($S132=0,"-",L132/$S132)</f>
        <v>4.2792870735414802E-2</v>
      </c>
      <c r="M133" s="98">
        <f t="shared" ref="M133:R133" si="115">IF($S132=0,"-",M132/$S132)</f>
        <v>1.9120013655049024E-2</v>
      </c>
      <c r="N133" s="98">
        <f t="shared" si="115"/>
        <v>0.66034871533104667</v>
      </c>
      <c r="O133" s="98">
        <f t="shared" si="115"/>
        <v>0.24572130397588421</v>
      </c>
      <c r="P133" s="98">
        <f t="shared" si="115"/>
        <v>1.1602078421821527E-2</v>
      </c>
      <c r="Q133" s="98">
        <f t="shared" si="115"/>
        <v>1.9825720038254634E-2</v>
      </c>
      <c r="R133" s="99">
        <f t="shared" si="115"/>
        <v>5.8929784252919519E-4</v>
      </c>
      <c r="S133" s="100">
        <f>SUM(L133:R133)</f>
        <v>1</v>
      </c>
      <c r="T133" s="1"/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</row>
    <row r="134" spans="1:71" ht="15" thickBot="1">
      <c r="A134" s="32"/>
      <c r="B134" s="31"/>
      <c r="C134" s="31"/>
      <c r="D134" s="31"/>
      <c r="E134" s="31"/>
      <c r="F134" s="31"/>
      <c r="G134" s="31"/>
      <c r="H134" s="31"/>
      <c r="I134" s="31"/>
      <c r="K134" s="32"/>
      <c r="L134" s="31"/>
      <c r="M134" s="31"/>
      <c r="N134" s="31"/>
      <c r="O134" s="31"/>
      <c r="P134" s="31"/>
      <c r="Q134" s="31"/>
      <c r="R134" s="31"/>
      <c r="S134" s="31"/>
      <c r="U134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</row>
    <row r="135" spans="1:71" ht="30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  <c r="K135" s="415" t="s">
        <v>33</v>
      </c>
      <c r="L135" s="83" t="s">
        <v>0</v>
      </c>
      <c r="M135" s="83" t="s">
        <v>1</v>
      </c>
      <c r="N135" s="83" t="s">
        <v>2</v>
      </c>
      <c r="O135" s="83" t="s">
        <v>3</v>
      </c>
      <c r="P135" s="83" t="s">
        <v>27</v>
      </c>
      <c r="Q135" s="83" t="s">
        <v>4</v>
      </c>
      <c r="R135" s="83" t="s">
        <v>5</v>
      </c>
      <c r="S135" s="84" t="s">
        <v>6</v>
      </c>
      <c r="U135" s="417" t="s">
        <v>33</v>
      </c>
      <c r="V135" s="114" t="s">
        <v>74</v>
      </c>
      <c r="W135" s="114" t="s">
        <v>75</v>
      </c>
      <c r="X135" s="114" t="s">
        <v>4</v>
      </c>
      <c r="Y135" s="114" t="s">
        <v>1</v>
      </c>
      <c r="Z135" s="114" t="s">
        <v>2</v>
      </c>
      <c r="AA135" s="114" t="s">
        <v>3</v>
      </c>
      <c r="AB135" s="114" t="s">
        <v>55</v>
      </c>
      <c r="AC135" s="114" t="s">
        <v>68</v>
      </c>
      <c r="AD135" s="115" t="s">
        <v>76</v>
      </c>
      <c r="AE135" s="115" t="s">
        <v>83</v>
      </c>
      <c r="AF135" s="115" t="s">
        <v>77</v>
      </c>
      <c r="AG135" s="115" t="s">
        <v>84</v>
      </c>
      <c r="AH135" s="115" t="s">
        <v>85</v>
      </c>
      <c r="AI135" s="116" t="s">
        <v>63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</row>
    <row r="136" spans="1:71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  <c r="K136" s="416" t="s">
        <v>33</v>
      </c>
      <c r="L136" s="389" t="s">
        <v>69</v>
      </c>
      <c r="M136" s="390"/>
      <c r="N136" s="390"/>
      <c r="O136" s="390"/>
      <c r="P136" s="390"/>
      <c r="Q136" s="390"/>
      <c r="R136" s="390"/>
      <c r="S136" s="391"/>
      <c r="U136" s="418" t="s">
        <v>33</v>
      </c>
      <c r="V136" s="413" t="s">
        <v>69</v>
      </c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413"/>
      <c r="AH136" s="413"/>
      <c r="AI136" s="414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</row>
    <row r="137" spans="1:71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  <c r="K137" s="82" t="s">
        <v>7</v>
      </c>
      <c r="L137" s="36">
        <v>0</v>
      </c>
      <c r="M137" s="36">
        <v>0</v>
      </c>
      <c r="N137" s="36">
        <v>0</v>
      </c>
      <c r="O137" s="36">
        <v>0</v>
      </c>
      <c r="P137" s="36">
        <v>0</v>
      </c>
      <c r="Q137" s="36">
        <v>0</v>
      </c>
      <c r="R137" s="101">
        <v>0</v>
      </c>
      <c r="S137" s="102">
        <f>SUM(L137:R137)</f>
        <v>0</v>
      </c>
      <c r="U137" s="103" t="s">
        <v>7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8">
        <v>0</v>
      </c>
      <c r="AD137" s="119">
        <v>0</v>
      </c>
      <c r="AE137" s="119">
        <v>0</v>
      </c>
      <c r="AF137" s="119">
        <v>0</v>
      </c>
      <c r="AG137" s="119">
        <v>0</v>
      </c>
      <c r="AH137" s="119">
        <v>0</v>
      </c>
      <c r="AI137" s="120">
        <f>SUM(V137:AC137)</f>
        <v>0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</row>
    <row r="138" spans="1:71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7" si="116">SUM(B138:H138)</f>
        <v>0</v>
      </c>
      <c r="K138" s="74" t="s">
        <v>8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s="87">
        <v>0</v>
      </c>
      <c r="R138" s="88">
        <v>0</v>
      </c>
      <c r="S138" s="89">
        <f t="shared" ref="S138:S157" si="117">SUM(L138:R138)</f>
        <v>0</v>
      </c>
      <c r="U138" s="104" t="s">
        <v>8</v>
      </c>
      <c r="V138" s="121">
        <v>0</v>
      </c>
      <c r="W138" s="121">
        <v>0</v>
      </c>
      <c r="X138" s="121">
        <v>0</v>
      </c>
      <c r="Y138" s="121">
        <v>0</v>
      </c>
      <c r="Z138" s="121">
        <v>0</v>
      </c>
      <c r="AA138" s="121">
        <v>0</v>
      </c>
      <c r="AB138" s="121">
        <v>0</v>
      </c>
      <c r="AC138" s="122">
        <v>0</v>
      </c>
      <c r="AD138" s="121">
        <v>0</v>
      </c>
      <c r="AE138" s="121">
        <v>0</v>
      </c>
      <c r="AF138" s="121">
        <v>0</v>
      </c>
      <c r="AG138" s="121">
        <v>0</v>
      </c>
      <c r="AH138" s="121">
        <v>0</v>
      </c>
      <c r="AI138" s="123">
        <f t="shared" ref="AI138:AI157" si="118">SUM(V138:AC138)</f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</row>
    <row r="139" spans="1:71" ht="15" customHeight="1">
      <c r="A139" s="27" t="s">
        <v>10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116"/>
        <v>0</v>
      </c>
      <c r="K139" s="75" t="s">
        <v>10</v>
      </c>
      <c r="L139" s="42">
        <v>0</v>
      </c>
      <c r="M139" s="42">
        <v>0</v>
      </c>
      <c r="N139" s="42">
        <v>0</v>
      </c>
      <c r="O139" s="42">
        <v>0</v>
      </c>
      <c r="P139" s="42">
        <v>0</v>
      </c>
      <c r="Q139" s="42">
        <v>0</v>
      </c>
      <c r="R139" s="85">
        <v>0</v>
      </c>
      <c r="S139" s="86">
        <f t="shared" si="117"/>
        <v>0</v>
      </c>
      <c r="U139" s="105" t="s">
        <v>10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v>0</v>
      </c>
      <c r="AB139" s="117">
        <v>0</v>
      </c>
      <c r="AC139" s="118">
        <v>0</v>
      </c>
      <c r="AD139" s="119">
        <v>0</v>
      </c>
      <c r="AE139" s="119">
        <v>0</v>
      </c>
      <c r="AF139" s="119">
        <v>0</v>
      </c>
      <c r="AG139" s="119">
        <v>0</v>
      </c>
      <c r="AH139" s="119">
        <v>0</v>
      </c>
      <c r="AI139" s="120">
        <f t="shared" si="118"/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</row>
    <row r="140" spans="1:71" ht="15" customHeight="1">
      <c r="A140" s="26" t="s">
        <v>56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116"/>
        <v>0</v>
      </c>
      <c r="K140" s="74" t="s">
        <v>56</v>
      </c>
      <c r="L140" s="87">
        <v>0</v>
      </c>
      <c r="M140" s="87">
        <v>0</v>
      </c>
      <c r="N140" s="87">
        <v>0</v>
      </c>
      <c r="O140" s="87">
        <v>0</v>
      </c>
      <c r="P140" s="87">
        <v>0</v>
      </c>
      <c r="Q140" s="87">
        <v>0</v>
      </c>
      <c r="R140" s="88">
        <v>0</v>
      </c>
      <c r="S140" s="89">
        <f t="shared" si="117"/>
        <v>0</v>
      </c>
      <c r="U140" s="104" t="s">
        <v>56</v>
      </c>
      <c r="V140" s="121">
        <v>0</v>
      </c>
      <c r="W140" s="121">
        <v>0</v>
      </c>
      <c r="X140" s="121">
        <v>0</v>
      </c>
      <c r="Y140" s="121">
        <v>0</v>
      </c>
      <c r="Z140" s="121">
        <v>0</v>
      </c>
      <c r="AA140" s="121">
        <v>0</v>
      </c>
      <c r="AB140" s="121">
        <v>0</v>
      </c>
      <c r="AC140" s="122">
        <v>0</v>
      </c>
      <c r="AD140" s="121">
        <v>0</v>
      </c>
      <c r="AE140" s="121">
        <v>0</v>
      </c>
      <c r="AF140" s="121">
        <v>0</v>
      </c>
      <c r="AG140" s="121">
        <v>0</v>
      </c>
      <c r="AH140" s="121">
        <v>0</v>
      </c>
      <c r="AI140" s="123">
        <f t="shared" si="118"/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</row>
    <row r="141" spans="1:71" ht="15">
      <c r="A141" s="27" t="s">
        <v>16</v>
      </c>
      <c r="B141" s="42">
        <v>7.4262661960056722</v>
      </c>
      <c r="C141" s="42">
        <v>92.373475664094428</v>
      </c>
      <c r="D141" s="42">
        <v>9.4188074750821755</v>
      </c>
      <c r="E141" s="42">
        <v>0</v>
      </c>
      <c r="F141" s="411"/>
      <c r="G141" s="42">
        <v>0</v>
      </c>
      <c r="H141" s="43">
        <v>0</v>
      </c>
      <c r="I141" s="38">
        <f t="shared" si="116"/>
        <v>109.21854933518227</v>
      </c>
      <c r="K141" s="75" t="s">
        <v>16</v>
      </c>
      <c r="L141" s="42">
        <v>7.4262661960056722</v>
      </c>
      <c r="M141" s="42">
        <v>92.373475664094428</v>
      </c>
      <c r="N141" s="42">
        <v>9.4188074750821755</v>
      </c>
      <c r="O141" s="42">
        <v>0</v>
      </c>
      <c r="P141" s="42">
        <v>0</v>
      </c>
      <c r="Q141" s="42">
        <v>0</v>
      </c>
      <c r="R141" s="85">
        <v>0</v>
      </c>
      <c r="S141" s="86">
        <f t="shared" si="117"/>
        <v>109.21854933518227</v>
      </c>
      <c r="U141" s="105" t="s">
        <v>16</v>
      </c>
      <c r="V141" s="117">
        <v>7.4262661960056722</v>
      </c>
      <c r="W141" s="117">
        <v>0</v>
      </c>
      <c r="X141" s="117">
        <v>0</v>
      </c>
      <c r="Y141" s="117">
        <v>92.373475664094428</v>
      </c>
      <c r="Z141" s="117">
        <v>0.57692070777178583</v>
      </c>
      <c r="AA141" s="117">
        <v>0</v>
      </c>
      <c r="AB141" s="117">
        <v>0</v>
      </c>
      <c r="AC141" s="118">
        <v>8.84188676731039</v>
      </c>
      <c r="AD141" s="119">
        <v>0</v>
      </c>
      <c r="AE141" s="119">
        <v>0</v>
      </c>
      <c r="AF141" s="119">
        <v>0</v>
      </c>
      <c r="AG141" s="119">
        <v>8.84188676731039</v>
      </c>
      <c r="AH141" s="119">
        <v>0</v>
      </c>
      <c r="AI141" s="120">
        <f t="shared" si="118"/>
        <v>109.21854933518227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</row>
    <row r="142" spans="1:71" ht="15">
      <c r="A142" s="26" t="s">
        <v>70</v>
      </c>
      <c r="B142" s="39">
        <v>4.2370527167951622</v>
      </c>
      <c r="C142" s="39">
        <v>0.61258593495833669</v>
      </c>
      <c r="D142" s="39">
        <v>2.215519131432651</v>
      </c>
      <c r="E142" s="39">
        <v>0</v>
      </c>
      <c r="F142" s="411"/>
      <c r="G142" s="39">
        <v>0</v>
      </c>
      <c r="H142" s="40">
        <v>0</v>
      </c>
      <c r="I142" s="41">
        <f t="shared" si="116"/>
        <v>7.0651577831861498</v>
      </c>
      <c r="K142" s="74" t="s">
        <v>70</v>
      </c>
      <c r="L142" s="87">
        <v>4.2370527167951622</v>
      </c>
      <c r="M142" s="87">
        <v>0.61258593495833669</v>
      </c>
      <c r="N142" s="87">
        <v>2.215519131432651</v>
      </c>
      <c r="O142" s="87">
        <v>0</v>
      </c>
      <c r="P142" s="87">
        <v>0</v>
      </c>
      <c r="Q142" s="87">
        <v>0</v>
      </c>
      <c r="R142" s="88">
        <v>0</v>
      </c>
      <c r="S142" s="89">
        <f t="shared" si="117"/>
        <v>7.0651577831861498</v>
      </c>
      <c r="U142" s="104" t="s">
        <v>57</v>
      </c>
      <c r="V142" s="121">
        <v>4.2370527167951622</v>
      </c>
      <c r="W142" s="121">
        <v>0</v>
      </c>
      <c r="X142" s="121">
        <v>0</v>
      </c>
      <c r="Y142" s="121">
        <v>0.61258593495833669</v>
      </c>
      <c r="Z142" s="121">
        <v>0.85081379855324535</v>
      </c>
      <c r="AA142" s="121">
        <v>0</v>
      </c>
      <c r="AB142" s="121">
        <v>0</v>
      </c>
      <c r="AC142" s="122">
        <v>1.3647053328794057</v>
      </c>
      <c r="AD142" s="121">
        <v>0</v>
      </c>
      <c r="AE142" s="121">
        <v>0</v>
      </c>
      <c r="AF142" s="121">
        <v>0</v>
      </c>
      <c r="AG142" s="121">
        <v>1.3647053328794057</v>
      </c>
      <c r="AH142" s="121">
        <v>0</v>
      </c>
      <c r="AI142" s="123">
        <f t="shared" si="118"/>
        <v>7.0651577831861498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</row>
    <row r="143" spans="1:71" ht="15">
      <c r="A143" s="27" t="s">
        <v>58</v>
      </c>
      <c r="B143" s="42">
        <v>0</v>
      </c>
      <c r="C143" s="42">
        <v>0</v>
      </c>
      <c r="D143" s="42">
        <v>0</v>
      </c>
      <c r="E143" s="42">
        <v>0</v>
      </c>
      <c r="F143" s="411"/>
      <c r="G143" s="42">
        <v>0</v>
      </c>
      <c r="H143" s="43">
        <v>0</v>
      </c>
      <c r="I143" s="38">
        <f t="shared" si="116"/>
        <v>0</v>
      </c>
      <c r="K143" s="75" t="s">
        <v>58</v>
      </c>
      <c r="L143" s="42">
        <v>0</v>
      </c>
      <c r="M143" s="42">
        <v>0</v>
      </c>
      <c r="N143" s="42">
        <v>0</v>
      </c>
      <c r="O143" s="42">
        <v>0</v>
      </c>
      <c r="P143" s="42">
        <v>33.459372019974097</v>
      </c>
      <c r="Q143" s="42">
        <v>0</v>
      </c>
      <c r="R143" s="85">
        <v>0</v>
      </c>
      <c r="S143" s="86">
        <f t="shared" si="117"/>
        <v>33.459372019974097</v>
      </c>
      <c r="U143" s="105" t="s">
        <v>58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v>33.459372019974097</v>
      </c>
      <c r="AC143" s="118">
        <v>0</v>
      </c>
      <c r="AD143" s="117">
        <v>0</v>
      </c>
      <c r="AE143" s="117">
        <v>0</v>
      </c>
      <c r="AF143" s="117">
        <v>0</v>
      </c>
      <c r="AG143" s="117">
        <v>0</v>
      </c>
      <c r="AH143" s="117">
        <v>0</v>
      </c>
      <c r="AI143" s="120">
        <f t="shared" si="118"/>
        <v>33.459372019974097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</row>
    <row r="144" spans="1:71" ht="15">
      <c r="A144" s="26" t="s">
        <v>12</v>
      </c>
      <c r="B144" s="39">
        <v>0</v>
      </c>
      <c r="C144" s="39">
        <v>0</v>
      </c>
      <c r="D144" s="39">
        <v>0</v>
      </c>
      <c r="E144" s="39">
        <v>0</v>
      </c>
      <c r="F144" s="411"/>
      <c r="G144" s="39">
        <v>0</v>
      </c>
      <c r="H144" s="40">
        <v>0</v>
      </c>
      <c r="I144" s="41">
        <f t="shared" si="116"/>
        <v>0</v>
      </c>
      <c r="K144" s="74" t="s">
        <v>12</v>
      </c>
      <c r="L144" s="87">
        <v>0</v>
      </c>
      <c r="M144" s="87">
        <v>0</v>
      </c>
      <c r="N144" s="87">
        <v>0</v>
      </c>
      <c r="O144" s="87">
        <v>0</v>
      </c>
      <c r="P144" s="87">
        <v>2.0952218691946767</v>
      </c>
      <c r="Q144" s="87">
        <v>0</v>
      </c>
      <c r="R144" s="88">
        <v>0</v>
      </c>
      <c r="S144" s="89">
        <f t="shared" si="117"/>
        <v>2.0952218691946767</v>
      </c>
      <c r="U144" s="104" t="s">
        <v>12</v>
      </c>
      <c r="V144" s="121">
        <v>0</v>
      </c>
      <c r="W144" s="121">
        <v>0</v>
      </c>
      <c r="X144" s="121">
        <v>0</v>
      </c>
      <c r="Y144" s="121">
        <v>0</v>
      </c>
      <c r="Z144" s="121">
        <v>0</v>
      </c>
      <c r="AA144" s="121">
        <v>0</v>
      </c>
      <c r="AB144" s="121">
        <v>2.0952218691946767</v>
      </c>
      <c r="AC144" s="122">
        <v>0</v>
      </c>
      <c r="AD144" s="121">
        <v>0</v>
      </c>
      <c r="AE144" s="121">
        <v>0</v>
      </c>
      <c r="AF144" s="121">
        <v>0</v>
      </c>
      <c r="AG144" s="121">
        <v>0</v>
      </c>
      <c r="AH144" s="121">
        <v>0</v>
      </c>
      <c r="AI144" s="123">
        <f t="shared" si="118"/>
        <v>2.0952218691946767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</row>
    <row r="145" spans="1:71" ht="15">
      <c r="A145" s="27" t="s">
        <v>59</v>
      </c>
      <c r="B145" s="42">
        <v>0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116"/>
        <v>0</v>
      </c>
      <c r="K145" s="75" t="s">
        <v>59</v>
      </c>
      <c r="L145" s="42">
        <v>0</v>
      </c>
      <c r="M145" s="42">
        <v>0</v>
      </c>
      <c r="N145" s="42">
        <v>0</v>
      </c>
      <c r="O145" s="42">
        <v>0</v>
      </c>
      <c r="P145" s="42">
        <v>0</v>
      </c>
      <c r="Q145" s="42">
        <v>0</v>
      </c>
      <c r="R145" s="85">
        <v>0</v>
      </c>
      <c r="S145" s="86">
        <f t="shared" si="117"/>
        <v>0</v>
      </c>
      <c r="U145" s="105" t="s">
        <v>59</v>
      </c>
      <c r="V145" s="117">
        <v>0</v>
      </c>
      <c r="W145" s="117">
        <v>0</v>
      </c>
      <c r="X145" s="117">
        <v>0</v>
      </c>
      <c r="Y145" s="117">
        <v>0</v>
      </c>
      <c r="Z145" s="117">
        <v>0</v>
      </c>
      <c r="AA145" s="117">
        <v>0</v>
      </c>
      <c r="AB145" s="117">
        <v>0</v>
      </c>
      <c r="AC145" s="118">
        <v>0</v>
      </c>
      <c r="AD145" s="117">
        <v>0</v>
      </c>
      <c r="AE145" s="117">
        <v>0</v>
      </c>
      <c r="AF145" s="117">
        <v>0</v>
      </c>
      <c r="AG145" s="117">
        <v>0</v>
      </c>
      <c r="AH145" s="117">
        <v>0</v>
      </c>
      <c r="AI145" s="120">
        <f t="shared" si="118"/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</row>
    <row r="146" spans="1:71" ht="15">
      <c r="A146" s="26" t="s">
        <v>17</v>
      </c>
      <c r="B146" s="39">
        <v>0</v>
      </c>
      <c r="C146" s="39">
        <v>0</v>
      </c>
      <c r="D146" s="39">
        <v>7.9597905913163132</v>
      </c>
      <c r="E146" s="39">
        <v>0</v>
      </c>
      <c r="F146" s="411"/>
      <c r="G146" s="39">
        <v>0</v>
      </c>
      <c r="H146" s="40">
        <v>0</v>
      </c>
      <c r="I146" s="41">
        <f t="shared" si="116"/>
        <v>7.9597905913163132</v>
      </c>
      <c r="K146" s="74" t="s">
        <v>17</v>
      </c>
      <c r="L146" s="87">
        <v>0</v>
      </c>
      <c r="M146" s="87">
        <v>0</v>
      </c>
      <c r="N146" s="87">
        <v>7.9597905913163132</v>
      </c>
      <c r="O146" s="87">
        <v>0</v>
      </c>
      <c r="P146" s="87">
        <v>0</v>
      </c>
      <c r="Q146" s="87">
        <v>0</v>
      </c>
      <c r="R146" s="88">
        <v>0</v>
      </c>
      <c r="S146" s="89">
        <f t="shared" si="117"/>
        <v>7.9597905913163132</v>
      </c>
      <c r="U146" s="104" t="s">
        <v>17</v>
      </c>
      <c r="V146" s="121">
        <v>0</v>
      </c>
      <c r="W146" s="121">
        <v>0</v>
      </c>
      <c r="X146" s="121">
        <v>0</v>
      </c>
      <c r="Y146" s="121">
        <v>0</v>
      </c>
      <c r="Z146" s="121">
        <v>7.9597905913163132</v>
      </c>
      <c r="AA146" s="121">
        <v>0</v>
      </c>
      <c r="AB146" s="121">
        <v>0</v>
      </c>
      <c r="AC146" s="122">
        <v>0</v>
      </c>
      <c r="AD146" s="121">
        <v>0</v>
      </c>
      <c r="AE146" s="121">
        <v>0</v>
      </c>
      <c r="AF146" s="121">
        <v>0</v>
      </c>
      <c r="AG146" s="121">
        <v>0</v>
      </c>
      <c r="AH146" s="121">
        <v>0</v>
      </c>
      <c r="AI146" s="123">
        <f t="shared" si="118"/>
        <v>7.9597905913163132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</row>
    <row r="147" spans="1:71" ht="15">
      <c r="A147" s="27" t="s">
        <v>139</v>
      </c>
      <c r="B147" s="42">
        <v>73.018759997566178</v>
      </c>
      <c r="C147" s="42">
        <v>296.13023792956903</v>
      </c>
      <c r="D147" s="42">
        <v>66.462229011555905</v>
      </c>
      <c r="E147" s="42">
        <v>0</v>
      </c>
      <c r="F147" s="411"/>
      <c r="G147" s="42">
        <v>0</v>
      </c>
      <c r="H147" s="43">
        <v>0</v>
      </c>
      <c r="I147" s="38">
        <f t="shared" si="116"/>
        <v>435.61122693869112</v>
      </c>
      <c r="K147" s="75" t="s">
        <v>139</v>
      </c>
      <c r="L147" s="42">
        <v>73.018759997566178</v>
      </c>
      <c r="M147" s="42">
        <v>296.13023792956903</v>
      </c>
      <c r="N147" s="42">
        <v>66.462229011555905</v>
      </c>
      <c r="O147" s="42">
        <v>0</v>
      </c>
      <c r="P147" s="42">
        <v>7.7038915854280798E-2</v>
      </c>
      <c r="Q147" s="42">
        <v>0</v>
      </c>
      <c r="R147" s="85">
        <v>0</v>
      </c>
      <c r="S147" s="86">
        <f t="shared" si="117"/>
        <v>435.68826585454542</v>
      </c>
      <c r="U147" s="105" t="s">
        <v>139</v>
      </c>
      <c r="V147" s="117">
        <v>71.736200580129747</v>
      </c>
      <c r="W147" s="117">
        <v>0</v>
      </c>
      <c r="X147" s="117">
        <v>0</v>
      </c>
      <c r="Y147" s="117">
        <v>296.13023792956903</v>
      </c>
      <c r="Z147" s="117">
        <v>66.462229011555905</v>
      </c>
      <c r="AA147" s="117">
        <v>0</v>
      </c>
      <c r="AB147" s="117">
        <v>7.7038915854280798E-2</v>
      </c>
      <c r="AC147" s="118">
        <v>1.2825594174364321</v>
      </c>
      <c r="AD147" s="117">
        <v>1.2825594174364321</v>
      </c>
      <c r="AE147" s="117">
        <v>0</v>
      </c>
      <c r="AF147" s="117">
        <v>0</v>
      </c>
      <c r="AG147" s="117">
        <v>0</v>
      </c>
      <c r="AH147" s="117">
        <v>0</v>
      </c>
      <c r="AI147" s="120">
        <f t="shared" si="118"/>
        <v>435.68826585454548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</row>
    <row r="148" spans="1:71" ht="15">
      <c r="A148" s="26" t="s">
        <v>25</v>
      </c>
      <c r="B148" s="39">
        <v>105.32612527548571</v>
      </c>
      <c r="C148" s="39">
        <v>4.4524947921018505</v>
      </c>
      <c r="D148" s="39">
        <v>1.4275853690344793</v>
      </c>
      <c r="E148" s="39">
        <v>210.25906602744109</v>
      </c>
      <c r="F148" s="411"/>
      <c r="G148" s="39">
        <v>39.517671195517401</v>
      </c>
      <c r="H148" s="40">
        <v>0</v>
      </c>
      <c r="I148" s="41">
        <f t="shared" si="116"/>
        <v>360.98294265958049</v>
      </c>
      <c r="K148" s="74" t="s">
        <v>25</v>
      </c>
      <c r="L148" s="87">
        <v>105.32612527548571</v>
      </c>
      <c r="M148" s="87">
        <v>4.4524947921018505</v>
      </c>
      <c r="N148" s="87">
        <v>1.4275853690344793</v>
      </c>
      <c r="O148" s="87">
        <v>210.25906602744109</v>
      </c>
      <c r="P148" s="87">
        <v>4.3740616415068683</v>
      </c>
      <c r="Q148" s="87">
        <v>39.517671195517401</v>
      </c>
      <c r="R148" s="88">
        <v>0</v>
      </c>
      <c r="S148" s="89">
        <f t="shared" si="117"/>
        <v>365.35700430108733</v>
      </c>
      <c r="U148" s="104" t="s">
        <v>25</v>
      </c>
      <c r="V148" s="121">
        <v>2.9457433931043826</v>
      </c>
      <c r="W148" s="121">
        <v>72.903674785005748</v>
      </c>
      <c r="X148" s="121">
        <v>39.517671195517401</v>
      </c>
      <c r="Y148" s="121">
        <v>4.4524947921018505</v>
      </c>
      <c r="Z148" s="121">
        <v>1.4121952171172745</v>
      </c>
      <c r="AA148" s="121">
        <v>120.03140030080579</v>
      </c>
      <c r="AB148" s="121">
        <v>4.3740616415068683</v>
      </c>
      <c r="AC148" s="122">
        <v>119.71976297592811</v>
      </c>
      <c r="AD148" s="121">
        <v>29.476707097375574</v>
      </c>
      <c r="AE148" s="121">
        <v>90.227665726635308</v>
      </c>
      <c r="AF148" s="121">
        <v>0</v>
      </c>
      <c r="AG148" s="121">
        <v>1.5390151917204768E-2</v>
      </c>
      <c r="AH148" s="121">
        <v>0</v>
      </c>
      <c r="AI148" s="123">
        <f t="shared" si="118"/>
        <v>365.35700430108739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</row>
    <row r="149" spans="1:71" ht="15">
      <c r="A149" s="27" t="s">
        <v>24</v>
      </c>
      <c r="B149" s="42">
        <v>119.03581693731759</v>
      </c>
      <c r="C149" s="42">
        <v>0</v>
      </c>
      <c r="D149" s="42">
        <v>0</v>
      </c>
      <c r="E149" s="42">
        <v>0</v>
      </c>
      <c r="F149" s="411"/>
      <c r="G149" s="42">
        <v>0</v>
      </c>
      <c r="H149" s="43">
        <v>0</v>
      </c>
      <c r="I149" s="38">
        <f t="shared" si="116"/>
        <v>119.03581693731759</v>
      </c>
      <c r="K149" s="75" t="s">
        <v>24</v>
      </c>
      <c r="L149" s="42">
        <v>119.03581693731759</v>
      </c>
      <c r="M149" s="42">
        <v>0</v>
      </c>
      <c r="N149" s="42">
        <v>0</v>
      </c>
      <c r="O149" s="42">
        <v>0</v>
      </c>
      <c r="P149" s="42">
        <v>0</v>
      </c>
      <c r="Q149" s="42">
        <v>0</v>
      </c>
      <c r="R149" s="85">
        <v>0</v>
      </c>
      <c r="S149" s="86">
        <f t="shared" si="117"/>
        <v>119.03581693731759</v>
      </c>
      <c r="U149" s="105" t="s">
        <v>24</v>
      </c>
      <c r="V149" s="117">
        <v>23.807163387463518</v>
      </c>
      <c r="W149" s="117">
        <v>0</v>
      </c>
      <c r="X149" s="117">
        <v>0</v>
      </c>
      <c r="Y149" s="117">
        <v>0</v>
      </c>
      <c r="Z149" s="117">
        <v>0</v>
      </c>
      <c r="AA149" s="117">
        <v>0</v>
      </c>
      <c r="AB149" s="117">
        <v>0</v>
      </c>
      <c r="AC149" s="118">
        <v>95.228653549854073</v>
      </c>
      <c r="AD149" s="117">
        <v>95.228653549854073</v>
      </c>
      <c r="AE149" s="117">
        <v>0</v>
      </c>
      <c r="AF149" s="117">
        <v>0</v>
      </c>
      <c r="AG149" s="117">
        <v>0</v>
      </c>
      <c r="AH149" s="117">
        <v>0</v>
      </c>
      <c r="AI149" s="120">
        <f t="shared" si="118"/>
        <v>119.03581693731759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</row>
    <row r="150" spans="1:71" ht="15">
      <c r="A150" s="26" t="s">
        <v>60</v>
      </c>
      <c r="B150" s="39">
        <v>2.5089302080816216E-2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116"/>
        <v>2.5089302080816216E-2</v>
      </c>
      <c r="K150" s="74" t="s">
        <v>60</v>
      </c>
      <c r="L150" s="87">
        <v>2.5089302080816216E-2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  <c r="R150" s="88">
        <v>0</v>
      </c>
      <c r="S150" s="89">
        <f t="shared" si="117"/>
        <v>2.5089302080816216E-2</v>
      </c>
      <c r="U150" s="104" t="s">
        <v>60</v>
      </c>
      <c r="V150" s="121">
        <v>2.5089302080816216E-2</v>
      </c>
      <c r="W150" s="121">
        <v>0</v>
      </c>
      <c r="X150" s="121">
        <v>0</v>
      </c>
      <c r="Y150" s="121">
        <v>0</v>
      </c>
      <c r="Z150" s="121">
        <v>0</v>
      </c>
      <c r="AA150" s="121">
        <v>0</v>
      </c>
      <c r="AB150" s="121">
        <v>0</v>
      </c>
      <c r="AC150" s="122">
        <v>0</v>
      </c>
      <c r="AD150" s="121">
        <v>0</v>
      </c>
      <c r="AE150" s="121">
        <v>0</v>
      </c>
      <c r="AF150" s="121">
        <v>0</v>
      </c>
      <c r="AG150" s="121">
        <v>0</v>
      </c>
      <c r="AH150" s="121">
        <v>0</v>
      </c>
      <c r="AI150" s="123">
        <f t="shared" si="118"/>
        <v>2.5089302080816216E-2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</row>
    <row r="151" spans="1:71" ht="15">
      <c r="A151" s="27" t="s">
        <v>22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116"/>
        <v>0</v>
      </c>
      <c r="K151" s="75" t="s">
        <v>22</v>
      </c>
      <c r="L151" s="42">
        <v>0</v>
      </c>
      <c r="M151" s="42">
        <v>0</v>
      </c>
      <c r="N151" s="42">
        <v>0</v>
      </c>
      <c r="O151" s="42">
        <v>0</v>
      </c>
      <c r="P151" s="42">
        <v>1.2211170975090384</v>
      </c>
      <c r="Q151" s="42">
        <v>0</v>
      </c>
      <c r="R151" s="85">
        <v>0</v>
      </c>
      <c r="S151" s="86">
        <f t="shared" si="117"/>
        <v>1.2211170975090384</v>
      </c>
      <c r="U151" s="105" t="s">
        <v>22</v>
      </c>
      <c r="V151" s="117">
        <v>0</v>
      </c>
      <c r="W151" s="117">
        <v>0</v>
      </c>
      <c r="X151" s="117">
        <v>0</v>
      </c>
      <c r="Y151" s="117">
        <v>0</v>
      </c>
      <c r="Z151" s="117">
        <v>0</v>
      </c>
      <c r="AA151" s="117">
        <v>0</v>
      </c>
      <c r="AB151" s="117">
        <v>1.2211170975090384</v>
      </c>
      <c r="AC151" s="118">
        <v>0</v>
      </c>
      <c r="AD151" s="117">
        <v>0</v>
      </c>
      <c r="AE151" s="117">
        <v>0</v>
      </c>
      <c r="AF151" s="117">
        <v>0</v>
      </c>
      <c r="AG151" s="117">
        <v>0</v>
      </c>
      <c r="AH151" s="117">
        <v>0</v>
      </c>
      <c r="AI151" s="120">
        <f t="shared" si="118"/>
        <v>1.2211170975090384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</row>
    <row r="152" spans="1:71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116"/>
        <v>0</v>
      </c>
      <c r="K152" s="74" t="s">
        <v>21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  <c r="R152" s="88">
        <v>0</v>
      </c>
      <c r="S152" s="89">
        <f t="shared" si="117"/>
        <v>0</v>
      </c>
      <c r="U152" s="104" t="s">
        <v>61</v>
      </c>
      <c r="V152" s="121">
        <v>0</v>
      </c>
      <c r="W152" s="121">
        <v>0</v>
      </c>
      <c r="X152" s="121">
        <v>0</v>
      </c>
      <c r="Y152" s="121">
        <v>0</v>
      </c>
      <c r="Z152" s="121">
        <v>0</v>
      </c>
      <c r="AA152" s="121">
        <v>0</v>
      </c>
      <c r="AB152" s="121">
        <v>0</v>
      </c>
      <c r="AC152" s="122">
        <v>0</v>
      </c>
      <c r="AD152" s="121">
        <v>0</v>
      </c>
      <c r="AE152" s="121">
        <v>0</v>
      </c>
      <c r="AF152" s="121">
        <v>0</v>
      </c>
      <c r="AG152" s="121">
        <v>0</v>
      </c>
      <c r="AH152" s="121">
        <v>0</v>
      </c>
      <c r="AI152" s="123">
        <f t="shared" si="118"/>
        <v>0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</row>
    <row r="153" spans="1:71" ht="15">
      <c r="A153" s="28" t="s">
        <v>64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116"/>
        <v>0</v>
      </c>
      <c r="K153" s="76" t="s">
        <v>64</v>
      </c>
      <c r="L153" s="42">
        <v>0</v>
      </c>
      <c r="M153" s="42">
        <v>0</v>
      </c>
      <c r="N153" s="42">
        <v>0</v>
      </c>
      <c r="O153" s="42">
        <v>0</v>
      </c>
      <c r="P153" s="42">
        <v>0</v>
      </c>
      <c r="Q153" s="42">
        <v>0</v>
      </c>
      <c r="R153" s="85">
        <v>0</v>
      </c>
      <c r="S153" s="86">
        <f t="shared" si="117"/>
        <v>0</v>
      </c>
      <c r="U153" s="106" t="s">
        <v>62</v>
      </c>
      <c r="V153" s="117">
        <v>0</v>
      </c>
      <c r="W153" s="117">
        <v>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8">
        <v>0</v>
      </c>
      <c r="AD153" s="119">
        <v>0</v>
      </c>
      <c r="AE153" s="119">
        <v>0</v>
      </c>
      <c r="AF153" s="119">
        <v>0</v>
      </c>
      <c r="AG153" s="119">
        <v>0</v>
      </c>
      <c r="AH153" s="119">
        <v>0</v>
      </c>
      <c r="AI153" s="120">
        <f t="shared" si="118"/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</row>
    <row r="154" spans="1:71">
      <c r="A154" s="56" t="s">
        <v>23</v>
      </c>
      <c r="B154" s="60">
        <v>0</v>
      </c>
      <c r="C154" s="60">
        <v>0</v>
      </c>
      <c r="D154" s="60">
        <v>0</v>
      </c>
      <c r="E154" s="60">
        <v>0</v>
      </c>
      <c r="F154" s="411"/>
      <c r="G154" s="60">
        <v>0</v>
      </c>
      <c r="H154" s="61">
        <v>0</v>
      </c>
      <c r="I154" s="62">
        <f t="shared" si="116"/>
        <v>0</v>
      </c>
      <c r="K154" s="77" t="s">
        <v>23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1">
        <v>0</v>
      </c>
      <c r="S154" s="92">
        <f t="shared" si="117"/>
        <v>0</v>
      </c>
      <c r="U154" s="107" t="s">
        <v>66</v>
      </c>
      <c r="V154" s="124">
        <v>0</v>
      </c>
      <c r="W154" s="124">
        <v>0</v>
      </c>
      <c r="X154" s="124">
        <v>0</v>
      </c>
      <c r="Y154" s="124">
        <v>0</v>
      </c>
      <c r="Z154" s="124">
        <v>0</v>
      </c>
      <c r="AA154" s="124">
        <v>0</v>
      </c>
      <c r="AB154" s="124">
        <v>0</v>
      </c>
      <c r="AC154" s="124">
        <v>0</v>
      </c>
      <c r="AD154" s="124">
        <v>0</v>
      </c>
      <c r="AE154" s="124">
        <v>0</v>
      </c>
      <c r="AF154" s="124">
        <v>0</v>
      </c>
      <c r="AG154" s="124">
        <v>0</v>
      </c>
      <c r="AH154" s="125">
        <v>0</v>
      </c>
      <c r="AI154" s="126">
        <f t="shared" si="118"/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</row>
    <row r="155" spans="1:71">
      <c r="A155" s="57" t="s">
        <v>19</v>
      </c>
      <c r="B155" s="63">
        <v>0</v>
      </c>
      <c r="C155" s="63">
        <v>0</v>
      </c>
      <c r="D155" s="63">
        <v>0</v>
      </c>
      <c r="E155" s="63">
        <v>0</v>
      </c>
      <c r="F155" s="411"/>
      <c r="G155" s="63">
        <v>0</v>
      </c>
      <c r="H155" s="64">
        <v>0</v>
      </c>
      <c r="I155" s="65">
        <f t="shared" si="116"/>
        <v>0</v>
      </c>
      <c r="K155" s="78" t="s">
        <v>19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93">
        <v>0</v>
      </c>
      <c r="S155" s="94">
        <f t="shared" si="117"/>
        <v>0</v>
      </c>
      <c r="U155" s="108" t="s">
        <v>19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8">
        <v>0</v>
      </c>
      <c r="AE155" s="128">
        <v>0</v>
      </c>
      <c r="AF155" s="128">
        <v>0</v>
      </c>
      <c r="AG155" s="128">
        <v>0</v>
      </c>
      <c r="AH155" s="128">
        <v>0</v>
      </c>
      <c r="AI155" s="129">
        <f t="shared" si="118"/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</row>
    <row r="156" spans="1:71">
      <c r="A156" s="56" t="s">
        <v>20</v>
      </c>
      <c r="B156" s="60">
        <v>0</v>
      </c>
      <c r="C156" s="60">
        <v>0</v>
      </c>
      <c r="D156" s="60">
        <v>0</v>
      </c>
      <c r="E156" s="60">
        <v>0</v>
      </c>
      <c r="F156" s="411"/>
      <c r="G156" s="60">
        <v>0</v>
      </c>
      <c r="H156" s="61">
        <v>0</v>
      </c>
      <c r="I156" s="62">
        <f t="shared" si="116"/>
        <v>0</v>
      </c>
      <c r="K156" s="77" t="s">
        <v>20</v>
      </c>
      <c r="L156" s="90">
        <v>0</v>
      </c>
      <c r="M156" s="90">
        <v>0</v>
      </c>
      <c r="N156" s="90">
        <v>0</v>
      </c>
      <c r="O156" s="90">
        <v>0</v>
      </c>
      <c r="P156" s="90">
        <v>0</v>
      </c>
      <c r="Q156" s="90">
        <v>0</v>
      </c>
      <c r="R156" s="91">
        <v>0</v>
      </c>
      <c r="S156" s="92">
        <f t="shared" si="117"/>
        <v>0</v>
      </c>
      <c r="U156" s="107" t="s">
        <v>20</v>
      </c>
      <c r="V156" s="124">
        <v>0</v>
      </c>
      <c r="W156" s="124">
        <v>0</v>
      </c>
      <c r="X156" s="124">
        <v>0</v>
      </c>
      <c r="Y156" s="124">
        <v>0</v>
      </c>
      <c r="Z156" s="124">
        <v>0</v>
      </c>
      <c r="AA156" s="124">
        <v>0</v>
      </c>
      <c r="AB156" s="124">
        <v>0</v>
      </c>
      <c r="AC156" s="124">
        <v>0</v>
      </c>
      <c r="AD156" s="124">
        <v>0</v>
      </c>
      <c r="AE156" s="124">
        <v>0</v>
      </c>
      <c r="AF156" s="124">
        <v>0</v>
      </c>
      <c r="AG156" s="124">
        <v>0</v>
      </c>
      <c r="AH156" s="125">
        <v>0</v>
      </c>
      <c r="AI156" s="126">
        <f t="shared" si="118"/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</row>
    <row r="157" spans="1:71" ht="15" thickBot="1">
      <c r="A157" s="58" t="s">
        <v>11</v>
      </c>
      <c r="B157" s="52">
        <v>0</v>
      </c>
      <c r="C157" s="52">
        <v>0</v>
      </c>
      <c r="D157" s="52">
        <v>0</v>
      </c>
      <c r="E157" s="52">
        <v>0</v>
      </c>
      <c r="F157" s="412"/>
      <c r="G157" s="52">
        <v>0</v>
      </c>
      <c r="H157" s="66">
        <v>0</v>
      </c>
      <c r="I157" s="67">
        <f t="shared" si="116"/>
        <v>0</v>
      </c>
      <c r="K157" s="79" t="s">
        <v>11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95">
        <v>0</v>
      </c>
      <c r="S157" s="96">
        <f t="shared" si="117"/>
        <v>0</v>
      </c>
      <c r="U157" s="108" t="s">
        <v>11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8">
        <v>0</v>
      </c>
      <c r="AE157" s="128">
        <v>0</v>
      </c>
      <c r="AF157" s="128">
        <v>0</v>
      </c>
      <c r="AG157" s="128">
        <v>0</v>
      </c>
      <c r="AH157" s="128">
        <v>0</v>
      </c>
      <c r="AI157" s="129">
        <f t="shared" si="118"/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</row>
    <row r="158" spans="1:71" ht="15">
      <c r="A158" s="33" t="s">
        <v>26</v>
      </c>
      <c r="B158" s="68">
        <f>SUM(B137:B153)</f>
        <v>309.0691104252511</v>
      </c>
      <c r="C158" s="68">
        <f t="shared" ref="C158:I158" si="119">SUM(C137:C153)</f>
        <v>393.56879432072361</v>
      </c>
      <c r="D158" s="68">
        <f t="shared" si="119"/>
        <v>87.483931578421519</v>
      </c>
      <c r="E158" s="68">
        <f t="shared" si="119"/>
        <v>210.25906602744109</v>
      </c>
      <c r="F158" s="68">
        <f t="shared" si="119"/>
        <v>0</v>
      </c>
      <c r="G158" s="68">
        <f t="shared" si="119"/>
        <v>39.517671195517401</v>
      </c>
      <c r="H158" s="69">
        <f t="shared" si="119"/>
        <v>0</v>
      </c>
      <c r="I158" s="38">
        <f t="shared" si="119"/>
        <v>1039.8985735473548</v>
      </c>
      <c r="K158" s="80" t="s">
        <v>26</v>
      </c>
      <c r="L158" s="68">
        <f>SUM(L137:L153)</f>
        <v>309.0691104252511</v>
      </c>
      <c r="M158" s="68">
        <f t="shared" ref="M158:S158" si="120">SUM(M137:M153)</f>
        <v>393.56879432072361</v>
      </c>
      <c r="N158" s="68">
        <f t="shared" si="120"/>
        <v>87.483931578421519</v>
      </c>
      <c r="O158" s="68">
        <f t="shared" si="120"/>
        <v>210.25906602744109</v>
      </c>
      <c r="P158" s="68">
        <f t="shared" si="120"/>
        <v>41.226811544038959</v>
      </c>
      <c r="Q158" s="68">
        <f t="shared" si="120"/>
        <v>39.517671195517401</v>
      </c>
      <c r="R158" s="69">
        <f t="shared" si="120"/>
        <v>0</v>
      </c>
      <c r="S158" s="97">
        <f t="shared" si="120"/>
        <v>1081.1253850913938</v>
      </c>
      <c r="T158" s="1" t="str">
        <f>IF(ABS(S158-AI158)&gt;0.01,S158-AI158,"")</f>
        <v/>
      </c>
      <c r="U158" s="109" t="s">
        <v>63</v>
      </c>
      <c r="V158" s="130">
        <f>SUM(V137:V153)</f>
        <v>110.17751557557929</v>
      </c>
      <c r="W158" s="130">
        <f t="shared" ref="W158:AH158" si="121">SUM(W137:W153)</f>
        <v>72.903674785005748</v>
      </c>
      <c r="X158" s="130">
        <f t="shared" si="121"/>
        <v>39.517671195517401</v>
      </c>
      <c r="Y158" s="130">
        <f t="shared" si="121"/>
        <v>393.56879432072361</v>
      </c>
      <c r="Z158" s="130">
        <f t="shared" si="121"/>
        <v>77.261949326314522</v>
      </c>
      <c r="AA158" s="130">
        <f t="shared" si="121"/>
        <v>120.03140030080579</v>
      </c>
      <c r="AB158" s="130">
        <f t="shared" si="121"/>
        <v>41.226811544038959</v>
      </c>
      <c r="AC158" s="130">
        <f t="shared" si="121"/>
        <v>226.43756804340842</v>
      </c>
      <c r="AD158" s="131">
        <f t="shared" si="121"/>
        <v>125.98792006466607</v>
      </c>
      <c r="AE158" s="131">
        <f t="shared" si="121"/>
        <v>90.227665726635308</v>
      </c>
      <c r="AF158" s="131">
        <f t="shared" si="121"/>
        <v>0</v>
      </c>
      <c r="AG158" s="131">
        <f t="shared" si="121"/>
        <v>10.221982252106999</v>
      </c>
      <c r="AH158" s="131">
        <f t="shared" si="121"/>
        <v>0</v>
      </c>
      <c r="AI158" s="132">
        <f>SUM(V158:AC158)</f>
        <v>1081.1253850913936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</row>
    <row r="159" spans="1:71" s="9" customFormat="1" ht="15" thickBot="1">
      <c r="A159" s="30" t="s">
        <v>88</v>
      </c>
      <c r="B159" s="47">
        <f>IF($I158=0,"-",B158/$I158)</f>
        <v>0.29721082256218401</v>
      </c>
      <c r="C159" s="47">
        <f t="shared" ref="C159:H159" si="122">IF($I158=0,"-",C158/$I158)</f>
        <v>0.37846844330035168</v>
      </c>
      <c r="D159" s="47">
        <f t="shared" si="122"/>
        <v>8.4127369537580862E-2</v>
      </c>
      <c r="E159" s="47">
        <f t="shared" si="122"/>
        <v>0.20219189772536633</v>
      </c>
      <c r="F159" s="47">
        <f t="shared" si="122"/>
        <v>0</v>
      </c>
      <c r="G159" s="47">
        <f t="shared" si="122"/>
        <v>3.8001466874517116E-2</v>
      </c>
      <c r="H159" s="70">
        <f t="shared" si="122"/>
        <v>0</v>
      </c>
      <c r="I159" s="48">
        <f>SUM(B159:H159)</f>
        <v>0.99999999999999989</v>
      </c>
      <c r="J159" s="5"/>
      <c r="K159" s="81" t="s">
        <v>88</v>
      </c>
      <c r="L159" s="98">
        <f>IF($S158=0,"-",L158/$S158)</f>
        <v>0.28587721154944823</v>
      </c>
      <c r="M159" s="98">
        <f t="shared" ref="M159:R159" si="123">IF($S158=0,"-",M158/$S158)</f>
        <v>0.36403621610221737</v>
      </c>
      <c r="N159" s="98">
        <f t="shared" si="123"/>
        <v>8.091932053840914E-2</v>
      </c>
      <c r="O159" s="98">
        <f t="shared" si="123"/>
        <v>0.19448166598147787</v>
      </c>
      <c r="P159" s="98">
        <f t="shared" si="123"/>
        <v>3.8133237932021932E-2</v>
      </c>
      <c r="Q159" s="98">
        <f t="shared" si="123"/>
        <v>3.6552347896425301E-2</v>
      </c>
      <c r="R159" s="99">
        <f t="shared" si="123"/>
        <v>0</v>
      </c>
      <c r="S159" s="100">
        <f>SUM(L159:R159)</f>
        <v>0.99999999999999978</v>
      </c>
      <c r="T159" s="1"/>
      <c r="U159" s="110" t="s">
        <v>88</v>
      </c>
      <c r="V159" s="133">
        <f>+V158/$AI158</f>
        <v>0.10191002551130124</v>
      </c>
      <c r="W159" s="133">
        <f t="shared" ref="W159:AH159" si="124">+W158/$AI158</f>
        <v>6.7433135684666953E-2</v>
      </c>
      <c r="X159" s="133">
        <f t="shared" si="124"/>
        <v>3.6552347896425308E-2</v>
      </c>
      <c r="Y159" s="133">
        <f t="shared" si="124"/>
        <v>0.36403621610221742</v>
      </c>
      <c r="Z159" s="133">
        <f t="shared" si="124"/>
        <v>7.1464374430337818E-2</v>
      </c>
      <c r="AA159" s="133">
        <f t="shared" si="124"/>
        <v>0.11102449536013703</v>
      </c>
      <c r="AB159" s="133">
        <f t="shared" si="124"/>
        <v>3.8133237932021939E-2</v>
      </c>
      <c r="AC159" s="133">
        <f t="shared" si="124"/>
        <v>0.2094461670828924</v>
      </c>
      <c r="AD159" s="133">
        <f t="shared" si="124"/>
        <v>0.11653405035348015</v>
      </c>
      <c r="AE159" s="133">
        <f t="shared" si="124"/>
        <v>8.3457170621340893E-2</v>
      </c>
      <c r="AF159" s="133">
        <f t="shared" si="124"/>
        <v>0</v>
      </c>
      <c r="AG159" s="133">
        <f t="shared" si="124"/>
        <v>9.4549461080713389E-3</v>
      </c>
      <c r="AH159" s="133">
        <f t="shared" si="124"/>
        <v>0</v>
      </c>
      <c r="AI159" s="134">
        <f>SUM(V159:AC159)</f>
        <v>1.0000000000000002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</row>
    <row r="160" spans="1:71" ht="15" thickBot="1">
      <c r="A160" s="31"/>
      <c r="B160" s="31"/>
      <c r="C160" s="31"/>
      <c r="D160" s="31"/>
      <c r="E160" s="31"/>
      <c r="F160" s="31"/>
      <c r="G160" s="31"/>
      <c r="H160" s="31"/>
      <c r="I160" s="31"/>
      <c r="K160" s="31"/>
      <c r="L160" s="49"/>
      <c r="M160" s="49"/>
      <c r="N160" s="49"/>
      <c r="O160" s="49"/>
      <c r="P160" s="49"/>
      <c r="Q160" s="49"/>
      <c r="R160" s="49"/>
      <c r="S160" s="49"/>
      <c r="U160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</row>
    <row r="161" spans="1:71" ht="30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  <c r="K161" s="415" t="s">
        <v>34</v>
      </c>
      <c r="L161" s="83" t="s">
        <v>0</v>
      </c>
      <c r="M161" s="83" t="s">
        <v>1</v>
      </c>
      <c r="N161" s="83" t="s">
        <v>2</v>
      </c>
      <c r="O161" s="83" t="s">
        <v>3</v>
      </c>
      <c r="P161" s="83" t="s">
        <v>27</v>
      </c>
      <c r="Q161" s="83" t="s">
        <v>4</v>
      </c>
      <c r="R161" s="83" t="s">
        <v>5</v>
      </c>
      <c r="S161" s="84" t="s">
        <v>6</v>
      </c>
      <c r="U161" s="417" t="s">
        <v>34</v>
      </c>
      <c r="V161" s="114" t="s">
        <v>74</v>
      </c>
      <c r="W161" s="114" t="s">
        <v>75</v>
      </c>
      <c r="X161" s="114" t="s">
        <v>4</v>
      </c>
      <c r="Y161" s="114" t="s">
        <v>1</v>
      </c>
      <c r="Z161" s="114" t="s">
        <v>2</v>
      </c>
      <c r="AA161" s="114" t="s">
        <v>3</v>
      </c>
      <c r="AB161" s="114" t="s">
        <v>55</v>
      </c>
      <c r="AC161" s="114" t="s">
        <v>68</v>
      </c>
      <c r="AD161" s="115" t="s">
        <v>76</v>
      </c>
      <c r="AE161" s="115" t="s">
        <v>83</v>
      </c>
      <c r="AF161" s="115" t="s">
        <v>77</v>
      </c>
      <c r="AG161" s="115" t="s">
        <v>84</v>
      </c>
      <c r="AH161" s="115" t="s">
        <v>85</v>
      </c>
      <c r="AI161" s="116" t="s">
        <v>63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</row>
    <row r="162" spans="1:71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  <c r="K162" s="416" t="s">
        <v>34</v>
      </c>
      <c r="L162" s="389" t="s">
        <v>69</v>
      </c>
      <c r="M162" s="390"/>
      <c r="N162" s="390"/>
      <c r="O162" s="390"/>
      <c r="P162" s="390"/>
      <c r="Q162" s="390"/>
      <c r="R162" s="390"/>
      <c r="S162" s="391"/>
      <c r="U162" s="418" t="s">
        <v>34</v>
      </c>
      <c r="V162" s="413" t="s">
        <v>69</v>
      </c>
      <c r="W162" s="413"/>
      <c r="X162" s="413"/>
      <c r="Y162" s="413"/>
      <c r="Z162" s="413"/>
      <c r="AA162" s="413"/>
      <c r="AB162" s="413"/>
      <c r="AC162" s="413"/>
      <c r="AD162" s="413"/>
      <c r="AE162" s="413"/>
      <c r="AF162" s="413"/>
      <c r="AG162" s="413"/>
      <c r="AH162" s="413"/>
      <c r="AI162" s="414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</row>
    <row r="163" spans="1:71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  <c r="K163" s="82" t="s">
        <v>7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101">
        <v>0</v>
      </c>
      <c r="S163" s="102">
        <f>SUM(L163:R163)</f>
        <v>0</v>
      </c>
      <c r="U163" s="103" t="s">
        <v>7</v>
      </c>
      <c r="V163" s="117">
        <v>0</v>
      </c>
      <c r="W163" s="117">
        <v>0</v>
      </c>
      <c r="X163" s="117">
        <v>0</v>
      </c>
      <c r="Y163" s="117">
        <v>0</v>
      </c>
      <c r="Z163" s="117">
        <v>0</v>
      </c>
      <c r="AA163" s="117">
        <v>0</v>
      </c>
      <c r="AB163" s="117">
        <v>0</v>
      </c>
      <c r="AC163" s="118">
        <v>0</v>
      </c>
      <c r="AD163" s="119">
        <v>0</v>
      </c>
      <c r="AE163" s="119">
        <v>0</v>
      </c>
      <c r="AF163" s="119">
        <v>0</v>
      </c>
      <c r="AG163" s="119">
        <v>0</v>
      </c>
      <c r="AH163" s="119">
        <v>0</v>
      </c>
      <c r="AI163" s="120">
        <f>SUM(V163:AC163)</f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</row>
    <row r="164" spans="1:71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3" si="125">SUM(B164:H164)</f>
        <v>0</v>
      </c>
      <c r="K164" s="74" t="s">
        <v>8</v>
      </c>
      <c r="L164" s="87">
        <v>0</v>
      </c>
      <c r="M164" s="87">
        <v>0</v>
      </c>
      <c r="N164" s="87">
        <v>0</v>
      </c>
      <c r="O164" s="87">
        <v>0</v>
      </c>
      <c r="P164" s="87">
        <v>0</v>
      </c>
      <c r="Q164" s="87">
        <v>0</v>
      </c>
      <c r="R164" s="88">
        <v>0</v>
      </c>
      <c r="S164" s="89">
        <f t="shared" ref="S164:S183" si="126">SUM(L164:R164)</f>
        <v>0</v>
      </c>
      <c r="U164" s="104" t="s">
        <v>8</v>
      </c>
      <c r="V164" s="121">
        <v>0</v>
      </c>
      <c r="W164" s="121">
        <v>0</v>
      </c>
      <c r="X164" s="121">
        <v>0</v>
      </c>
      <c r="Y164" s="121">
        <v>0</v>
      </c>
      <c r="Z164" s="121">
        <v>0</v>
      </c>
      <c r="AA164" s="121">
        <v>0</v>
      </c>
      <c r="AB164" s="121">
        <v>0</v>
      </c>
      <c r="AC164" s="122">
        <v>0</v>
      </c>
      <c r="AD164" s="121">
        <v>0</v>
      </c>
      <c r="AE164" s="121">
        <v>0</v>
      </c>
      <c r="AF164" s="121">
        <v>0</v>
      </c>
      <c r="AG164" s="121">
        <v>0</v>
      </c>
      <c r="AH164" s="121">
        <v>0</v>
      </c>
      <c r="AI164" s="123">
        <f t="shared" ref="AI164:AI183" si="127">SUM(V164:AC164)</f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</row>
    <row r="165" spans="1:71" ht="15" customHeight="1">
      <c r="A165" s="27" t="s">
        <v>10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125"/>
        <v>0</v>
      </c>
      <c r="K165" s="75" t="s">
        <v>10</v>
      </c>
      <c r="L165" s="42">
        <v>0</v>
      </c>
      <c r="M165" s="42">
        <v>0</v>
      </c>
      <c r="N165" s="42">
        <v>0</v>
      </c>
      <c r="O165" s="42">
        <v>0</v>
      </c>
      <c r="P165" s="42">
        <v>0</v>
      </c>
      <c r="Q165" s="42">
        <v>0</v>
      </c>
      <c r="R165" s="85">
        <v>0</v>
      </c>
      <c r="S165" s="86">
        <f t="shared" si="126"/>
        <v>0</v>
      </c>
      <c r="U165" s="105" t="s">
        <v>10</v>
      </c>
      <c r="V165" s="117">
        <v>0</v>
      </c>
      <c r="W165" s="117">
        <v>0</v>
      </c>
      <c r="X165" s="117">
        <v>0</v>
      </c>
      <c r="Y165" s="117">
        <v>0</v>
      </c>
      <c r="Z165" s="117">
        <v>0</v>
      </c>
      <c r="AA165" s="117">
        <v>0</v>
      </c>
      <c r="AB165" s="117">
        <v>0</v>
      </c>
      <c r="AC165" s="118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20">
        <f t="shared" si="127"/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</row>
    <row r="166" spans="1:71" ht="15" customHeight="1">
      <c r="A166" s="26" t="s">
        <v>56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125"/>
        <v>0</v>
      </c>
      <c r="K166" s="74" t="s">
        <v>56</v>
      </c>
      <c r="L166" s="87">
        <v>0</v>
      </c>
      <c r="M166" s="87">
        <v>0</v>
      </c>
      <c r="N166" s="87">
        <v>0</v>
      </c>
      <c r="O166" s="87">
        <v>0</v>
      </c>
      <c r="P166" s="87">
        <v>0</v>
      </c>
      <c r="Q166" s="87">
        <v>0</v>
      </c>
      <c r="R166" s="88">
        <v>0</v>
      </c>
      <c r="S166" s="89">
        <f t="shared" si="126"/>
        <v>0</v>
      </c>
      <c r="U166" s="104" t="s">
        <v>56</v>
      </c>
      <c r="V166" s="121">
        <v>0</v>
      </c>
      <c r="W166" s="121">
        <v>0</v>
      </c>
      <c r="X166" s="121">
        <v>0</v>
      </c>
      <c r="Y166" s="121">
        <v>0</v>
      </c>
      <c r="Z166" s="121">
        <v>0</v>
      </c>
      <c r="AA166" s="121">
        <v>0</v>
      </c>
      <c r="AB166" s="121">
        <v>0</v>
      </c>
      <c r="AC166" s="122">
        <v>0</v>
      </c>
      <c r="AD166" s="121">
        <v>0</v>
      </c>
      <c r="AE166" s="121">
        <v>0</v>
      </c>
      <c r="AF166" s="121">
        <v>0</v>
      </c>
      <c r="AG166" s="121">
        <v>0</v>
      </c>
      <c r="AH166" s="121">
        <v>0</v>
      </c>
      <c r="AI166" s="123">
        <f t="shared" si="127"/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</row>
    <row r="167" spans="1:71" ht="15">
      <c r="A167" s="27" t="s">
        <v>16</v>
      </c>
      <c r="B167" s="42">
        <v>1.6365411310538529E-2</v>
      </c>
      <c r="C167" s="42">
        <v>0</v>
      </c>
      <c r="D167" s="42">
        <v>0.10108346285125228</v>
      </c>
      <c r="E167" s="42">
        <v>0</v>
      </c>
      <c r="F167" s="411"/>
      <c r="G167" s="42">
        <v>0</v>
      </c>
      <c r="H167" s="43">
        <v>0</v>
      </c>
      <c r="I167" s="38">
        <f t="shared" si="125"/>
        <v>0.11744887416179081</v>
      </c>
      <c r="K167" s="75" t="s">
        <v>16</v>
      </c>
      <c r="L167" s="42">
        <v>1.6365411310538529E-2</v>
      </c>
      <c r="M167" s="42">
        <v>0</v>
      </c>
      <c r="N167" s="42">
        <v>0.10108346285125228</v>
      </c>
      <c r="O167" s="42">
        <v>0</v>
      </c>
      <c r="P167" s="42">
        <v>0</v>
      </c>
      <c r="Q167" s="42">
        <v>0</v>
      </c>
      <c r="R167" s="85">
        <v>0</v>
      </c>
      <c r="S167" s="86">
        <f t="shared" si="126"/>
        <v>0.11744887416179081</v>
      </c>
      <c r="U167" s="105" t="s">
        <v>16</v>
      </c>
      <c r="V167" s="117">
        <v>1.6365411310538529E-2</v>
      </c>
      <c r="W167" s="117">
        <v>0</v>
      </c>
      <c r="X167" s="117">
        <v>0</v>
      </c>
      <c r="Y167" s="117">
        <v>0</v>
      </c>
      <c r="Z167" s="117">
        <v>0.10108346285125228</v>
      </c>
      <c r="AA167" s="117">
        <v>0</v>
      </c>
      <c r="AB167" s="117">
        <v>0</v>
      </c>
      <c r="AC167" s="118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20">
        <f t="shared" si="127"/>
        <v>0.11744887416179081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</row>
    <row r="168" spans="1:71" ht="15">
      <c r="A168" s="26" t="s">
        <v>70</v>
      </c>
      <c r="B168" s="39">
        <v>3.7432437103399812</v>
      </c>
      <c r="C168" s="39">
        <v>0</v>
      </c>
      <c r="D168" s="39">
        <v>0.15877381161713139</v>
      </c>
      <c r="E168" s="39">
        <v>0</v>
      </c>
      <c r="F168" s="411"/>
      <c r="G168" s="39">
        <v>0</v>
      </c>
      <c r="H168" s="40">
        <v>0</v>
      </c>
      <c r="I168" s="41">
        <f t="shared" si="125"/>
        <v>3.9020175219571125</v>
      </c>
      <c r="K168" s="74" t="s">
        <v>70</v>
      </c>
      <c r="L168" s="87">
        <v>3.7432437103399812</v>
      </c>
      <c r="M168" s="87">
        <v>0</v>
      </c>
      <c r="N168" s="87">
        <v>0.15877381161713139</v>
      </c>
      <c r="O168" s="87">
        <v>0</v>
      </c>
      <c r="P168" s="87">
        <v>0</v>
      </c>
      <c r="Q168" s="87">
        <v>0</v>
      </c>
      <c r="R168" s="88">
        <v>0</v>
      </c>
      <c r="S168" s="89">
        <f t="shared" si="126"/>
        <v>3.9020175219571125</v>
      </c>
      <c r="U168" s="104" t="s">
        <v>57</v>
      </c>
      <c r="V168" s="121">
        <v>3.7432437103399812</v>
      </c>
      <c r="W168" s="121">
        <v>0</v>
      </c>
      <c r="X168" s="121">
        <v>0</v>
      </c>
      <c r="Y168" s="121">
        <v>0</v>
      </c>
      <c r="Z168" s="121">
        <v>0.15877381161713139</v>
      </c>
      <c r="AA168" s="121">
        <v>0</v>
      </c>
      <c r="AB168" s="121">
        <v>0</v>
      </c>
      <c r="AC168" s="122">
        <v>0</v>
      </c>
      <c r="AD168" s="121">
        <v>0</v>
      </c>
      <c r="AE168" s="121">
        <v>0</v>
      </c>
      <c r="AF168" s="121">
        <v>0</v>
      </c>
      <c r="AG168" s="121">
        <v>0</v>
      </c>
      <c r="AH168" s="121">
        <v>0</v>
      </c>
      <c r="AI168" s="123">
        <f t="shared" si="127"/>
        <v>3.9020175219571125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</row>
    <row r="169" spans="1:71" ht="15">
      <c r="A169" s="27" t="s">
        <v>58</v>
      </c>
      <c r="B169" s="42">
        <v>0</v>
      </c>
      <c r="C169" s="42">
        <v>0</v>
      </c>
      <c r="D169" s="42">
        <v>0</v>
      </c>
      <c r="E169" s="42">
        <v>8.4766324638399171E-2</v>
      </c>
      <c r="F169" s="411"/>
      <c r="G169" s="42">
        <v>0</v>
      </c>
      <c r="H169" s="43">
        <v>0</v>
      </c>
      <c r="I169" s="38">
        <f t="shared" si="125"/>
        <v>8.4766324638399171E-2</v>
      </c>
      <c r="K169" s="75" t="s">
        <v>58</v>
      </c>
      <c r="L169" s="42">
        <v>0</v>
      </c>
      <c r="M169" s="42">
        <v>0</v>
      </c>
      <c r="N169" s="42">
        <v>0</v>
      </c>
      <c r="O169" s="42">
        <v>8.4766324638399171E-2</v>
      </c>
      <c r="P169" s="42">
        <v>1.244066703845077</v>
      </c>
      <c r="Q169" s="42">
        <v>0</v>
      </c>
      <c r="R169" s="85">
        <v>0</v>
      </c>
      <c r="S169" s="86">
        <f t="shared" si="126"/>
        <v>1.3288330284834762</v>
      </c>
      <c r="U169" s="105" t="s">
        <v>58</v>
      </c>
      <c r="V169" s="117">
        <v>0</v>
      </c>
      <c r="W169" s="117">
        <v>0</v>
      </c>
      <c r="X169" s="117">
        <v>0</v>
      </c>
      <c r="Y169" s="117">
        <v>0</v>
      </c>
      <c r="Z169" s="117">
        <v>0</v>
      </c>
      <c r="AA169" s="117">
        <v>8.4766324638399171E-2</v>
      </c>
      <c r="AB169" s="117">
        <v>1.244066703845077</v>
      </c>
      <c r="AC169" s="118">
        <v>0</v>
      </c>
      <c r="AD169" s="117">
        <v>0</v>
      </c>
      <c r="AE169" s="117">
        <v>0</v>
      </c>
      <c r="AF169" s="117">
        <v>0</v>
      </c>
      <c r="AG169" s="117">
        <v>0</v>
      </c>
      <c r="AH169" s="117">
        <v>0</v>
      </c>
      <c r="AI169" s="120">
        <f t="shared" si="127"/>
        <v>1.3288330284834762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</row>
    <row r="170" spans="1:71" ht="15">
      <c r="A170" s="26" t="s">
        <v>12</v>
      </c>
      <c r="B170" s="39">
        <v>0</v>
      </c>
      <c r="C170" s="39">
        <v>0</v>
      </c>
      <c r="D170" s="39">
        <v>0</v>
      </c>
      <c r="E170" s="39">
        <v>0</v>
      </c>
      <c r="F170" s="411"/>
      <c r="G170" s="39">
        <v>0</v>
      </c>
      <c r="H170" s="40">
        <v>0</v>
      </c>
      <c r="I170" s="41">
        <f t="shared" si="125"/>
        <v>0</v>
      </c>
      <c r="K170" s="74" t="s">
        <v>12</v>
      </c>
      <c r="L170" s="87">
        <v>0</v>
      </c>
      <c r="M170" s="87">
        <v>0</v>
      </c>
      <c r="N170" s="87">
        <v>0</v>
      </c>
      <c r="O170" s="87">
        <v>0</v>
      </c>
      <c r="P170" s="87">
        <v>0.59214178262777628</v>
      </c>
      <c r="Q170" s="87">
        <v>0</v>
      </c>
      <c r="R170" s="88">
        <v>0</v>
      </c>
      <c r="S170" s="89">
        <f t="shared" si="126"/>
        <v>0.59214178262777628</v>
      </c>
      <c r="U170" s="104" t="s">
        <v>12</v>
      </c>
      <c r="V170" s="121">
        <v>0</v>
      </c>
      <c r="W170" s="121">
        <v>0</v>
      </c>
      <c r="X170" s="121">
        <v>0</v>
      </c>
      <c r="Y170" s="121">
        <v>0</v>
      </c>
      <c r="Z170" s="121">
        <v>0</v>
      </c>
      <c r="AA170" s="121">
        <v>0</v>
      </c>
      <c r="AB170" s="121">
        <v>0.59214178262777628</v>
      </c>
      <c r="AC170" s="122">
        <v>0</v>
      </c>
      <c r="AD170" s="121">
        <v>0</v>
      </c>
      <c r="AE170" s="121">
        <v>0</v>
      </c>
      <c r="AF170" s="121">
        <v>0</v>
      </c>
      <c r="AG170" s="121">
        <v>0</v>
      </c>
      <c r="AH170" s="121">
        <v>0</v>
      </c>
      <c r="AI170" s="123">
        <f t="shared" si="127"/>
        <v>0.59214178262777628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</row>
    <row r="171" spans="1:71" ht="15">
      <c r="A171" s="27" t="s">
        <v>59</v>
      </c>
      <c r="B171" s="42">
        <v>0</v>
      </c>
      <c r="C171" s="42">
        <v>0</v>
      </c>
      <c r="D171" s="42">
        <v>0</v>
      </c>
      <c r="E171" s="42">
        <v>0</v>
      </c>
      <c r="F171" s="411"/>
      <c r="G171" s="42">
        <v>0</v>
      </c>
      <c r="H171" s="43">
        <v>0</v>
      </c>
      <c r="I171" s="38">
        <f t="shared" si="125"/>
        <v>0</v>
      </c>
      <c r="K171" s="75" t="s">
        <v>59</v>
      </c>
      <c r="L171" s="42">
        <v>0</v>
      </c>
      <c r="M171" s="42">
        <v>0</v>
      </c>
      <c r="N171" s="42">
        <v>0</v>
      </c>
      <c r="O171" s="42">
        <v>0</v>
      </c>
      <c r="P171" s="42">
        <v>0</v>
      </c>
      <c r="Q171" s="42">
        <v>0</v>
      </c>
      <c r="R171" s="85">
        <v>0</v>
      </c>
      <c r="S171" s="86">
        <f t="shared" si="126"/>
        <v>0</v>
      </c>
      <c r="U171" s="105" t="s">
        <v>59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8">
        <v>0</v>
      </c>
      <c r="AD171" s="117">
        <v>0</v>
      </c>
      <c r="AE171" s="117">
        <v>0</v>
      </c>
      <c r="AF171" s="117">
        <v>0</v>
      </c>
      <c r="AG171" s="117">
        <v>0</v>
      </c>
      <c r="AH171" s="117">
        <v>0</v>
      </c>
      <c r="AI171" s="120">
        <f t="shared" si="127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</row>
    <row r="172" spans="1:71" ht="15">
      <c r="A172" s="26" t="s">
        <v>17</v>
      </c>
      <c r="B172" s="39">
        <v>1.4877249634593991E-2</v>
      </c>
      <c r="C172" s="39">
        <v>0</v>
      </c>
      <c r="D172" s="39">
        <v>0.83431615950803095</v>
      </c>
      <c r="E172" s="39">
        <v>5.6950111601225799E-3</v>
      </c>
      <c r="F172" s="411"/>
      <c r="G172" s="39">
        <v>0</v>
      </c>
      <c r="H172" s="40">
        <v>0</v>
      </c>
      <c r="I172" s="41">
        <f t="shared" si="125"/>
        <v>0.85488842030274759</v>
      </c>
      <c r="K172" s="74" t="s">
        <v>17</v>
      </c>
      <c r="L172" s="87">
        <v>1.4877249634593991E-2</v>
      </c>
      <c r="M172" s="87">
        <v>0</v>
      </c>
      <c r="N172" s="87">
        <v>0.83431615950803095</v>
      </c>
      <c r="O172" s="87">
        <v>5.6950111601225799E-3</v>
      </c>
      <c r="P172" s="87">
        <v>1.4877249634593989E-2</v>
      </c>
      <c r="Q172" s="87">
        <v>0</v>
      </c>
      <c r="R172" s="88">
        <v>0</v>
      </c>
      <c r="S172" s="89">
        <f t="shared" si="126"/>
        <v>0.86976566993734161</v>
      </c>
      <c r="U172" s="104" t="s">
        <v>17</v>
      </c>
      <c r="V172" s="121">
        <v>1.4877249634593991E-2</v>
      </c>
      <c r="W172" s="121">
        <v>0</v>
      </c>
      <c r="X172" s="121">
        <v>0</v>
      </c>
      <c r="Y172" s="121">
        <v>0</v>
      </c>
      <c r="Z172" s="121">
        <v>0.83431615950803095</v>
      </c>
      <c r="AA172" s="121">
        <v>0</v>
      </c>
      <c r="AB172" s="121">
        <v>1.4877249634593989E-2</v>
      </c>
      <c r="AC172" s="122">
        <v>5.6950111601225799E-3</v>
      </c>
      <c r="AD172" s="121">
        <v>0</v>
      </c>
      <c r="AE172" s="121">
        <v>0</v>
      </c>
      <c r="AF172" s="121">
        <v>0</v>
      </c>
      <c r="AG172" s="121">
        <v>0</v>
      </c>
      <c r="AH172" s="121">
        <v>5.6950111601225799E-3</v>
      </c>
      <c r="AI172" s="123">
        <f t="shared" si="127"/>
        <v>0.86976566993734161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</row>
    <row r="173" spans="1:71" ht="15">
      <c r="A173" s="27" t="s">
        <v>139</v>
      </c>
      <c r="B173" s="42">
        <v>0.21792869793915973</v>
      </c>
      <c r="C173" s="42">
        <v>0.5553849183819114</v>
      </c>
      <c r="D173" s="42">
        <v>6.8870515618643307</v>
      </c>
      <c r="E173" s="42">
        <v>0</v>
      </c>
      <c r="F173" s="411"/>
      <c r="G173" s="42">
        <v>0</v>
      </c>
      <c r="H173" s="43">
        <v>0</v>
      </c>
      <c r="I173" s="38">
        <f t="shared" si="125"/>
        <v>7.6603651781854021</v>
      </c>
      <c r="K173" s="75" t="s">
        <v>139</v>
      </c>
      <c r="L173" s="42">
        <v>0.21792869793915973</v>
      </c>
      <c r="M173" s="42">
        <v>0.5553849183819114</v>
      </c>
      <c r="N173" s="42">
        <v>6.8870515618643307</v>
      </c>
      <c r="O173" s="42">
        <v>0</v>
      </c>
      <c r="P173" s="42">
        <v>0</v>
      </c>
      <c r="Q173" s="42">
        <v>0</v>
      </c>
      <c r="R173" s="85">
        <v>0</v>
      </c>
      <c r="S173" s="86">
        <f t="shared" si="126"/>
        <v>7.6603651781854021</v>
      </c>
      <c r="U173" s="105" t="s">
        <v>139</v>
      </c>
      <c r="V173" s="117">
        <v>0.21792869793915973</v>
      </c>
      <c r="W173" s="117">
        <v>0</v>
      </c>
      <c r="X173" s="117">
        <v>0</v>
      </c>
      <c r="Y173" s="117">
        <v>0.5553849183819114</v>
      </c>
      <c r="Z173" s="117">
        <v>6.8870515618643307</v>
      </c>
      <c r="AA173" s="117">
        <v>0</v>
      </c>
      <c r="AB173" s="117">
        <v>0</v>
      </c>
      <c r="AC173" s="118">
        <v>0</v>
      </c>
      <c r="AD173" s="117">
        <v>0</v>
      </c>
      <c r="AE173" s="117">
        <v>0</v>
      </c>
      <c r="AF173" s="117">
        <v>0</v>
      </c>
      <c r="AG173" s="117">
        <v>0</v>
      </c>
      <c r="AH173" s="117">
        <v>0</v>
      </c>
      <c r="AI173" s="120">
        <f t="shared" si="127"/>
        <v>7.6603651781854021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</row>
    <row r="174" spans="1:71" ht="15">
      <c r="A174" s="26" t="s">
        <v>25</v>
      </c>
      <c r="B174" s="39">
        <v>0.29145881461865081</v>
      </c>
      <c r="C174" s="39">
        <v>0.13454589117957783</v>
      </c>
      <c r="D174" s="39">
        <v>25.421876700480951</v>
      </c>
      <c r="E174" s="39">
        <v>2.5039073716242255</v>
      </c>
      <c r="F174" s="411"/>
      <c r="G174" s="39">
        <v>0.41645540897910599</v>
      </c>
      <c r="H174" s="40">
        <v>0.27297181794730713</v>
      </c>
      <c r="I174" s="41">
        <f t="shared" si="125"/>
        <v>29.04121600482982</v>
      </c>
      <c r="K174" s="74" t="s">
        <v>25</v>
      </c>
      <c r="L174" s="87">
        <v>0.29145881461865081</v>
      </c>
      <c r="M174" s="87">
        <v>0.13454589117957783</v>
      </c>
      <c r="N174" s="87">
        <v>25.421876700480951</v>
      </c>
      <c r="O174" s="87">
        <v>2.5039073716242255</v>
      </c>
      <c r="P174" s="87">
        <v>1.513676758396745E-2</v>
      </c>
      <c r="Q174" s="87">
        <v>0.41645540897910599</v>
      </c>
      <c r="R174" s="88">
        <v>0.27297181794730713</v>
      </c>
      <c r="S174" s="89">
        <f t="shared" si="126"/>
        <v>29.056352772413788</v>
      </c>
      <c r="U174" s="104" t="s">
        <v>25</v>
      </c>
      <c r="V174" s="121">
        <v>7.2344949324458202E-2</v>
      </c>
      <c r="W174" s="121">
        <v>0.10898492454076934</v>
      </c>
      <c r="X174" s="121">
        <v>0.41645540897910599</v>
      </c>
      <c r="Y174" s="121">
        <v>0.13454589117957783</v>
      </c>
      <c r="Z174" s="121">
        <v>25.304581962589253</v>
      </c>
      <c r="AA174" s="121">
        <v>2.503402038961438</v>
      </c>
      <c r="AB174" s="121">
        <v>1.513676758396745E-2</v>
      </c>
      <c r="AC174" s="122">
        <v>0.50090082925521529</v>
      </c>
      <c r="AD174" s="121">
        <v>0.11012894075342328</v>
      </c>
      <c r="AE174" s="121">
        <v>5.0533266278750158E-4</v>
      </c>
      <c r="AF174" s="121">
        <v>0.27297181794730713</v>
      </c>
      <c r="AG174" s="121">
        <v>0.11729473789169736</v>
      </c>
      <c r="AH174" s="121">
        <v>0</v>
      </c>
      <c r="AI174" s="123">
        <f t="shared" si="127"/>
        <v>29.056352772413788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</row>
    <row r="175" spans="1:71" ht="15">
      <c r="A175" s="27" t="s">
        <v>24</v>
      </c>
      <c r="B175" s="42">
        <v>11.743844426834464</v>
      </c>
      <c r="C175" s="42">
        <v>0</v>
      </c>
      <c r="D175" s="42">
        <v>0</v>
      </c>
      <c r="E175" s="42">
        <v>0</v>
      </c>
      <c r="F175" s="411"/>
      <c r="G175" s="42">
        <v>0</v>
      </c>
      <c r="H175" s="43">
        <v>0</v>
      </c>
      <c r="I175" s="38">
        <f t="shared" si="125"/>
        <v>11.743844426834464</v>
      </c>
      <c r="K175" s="75" t="s">
        <v>24</v>
      </c>
      <c r="L175" s="42">
        <v>11.743844426834464</v>
      </c>
      <c r="M175" s="42">
        <v>0</v>
      </c>
      <c r="N175" s="42">
        <v>0</v>
      </c>
      <c r="O175" s="42">
        <v>0</v>
      </c>
      <c r="P175" s="42">
        <v>0</v>
      </c>
      <c r="Q175" s="42">
        <v>0</v>
      </c>
      <c r="R175" s="85">
        <v>0</v>
      </c>
      <c r="S175" s="86">
        <f t="shared" si="126"/>
        <v>11.743844426834464</v>
      </c>
      <c r="U175" s="105" t="s">
        <v>24</v>
      </c>
      <c r="V175" s="117">
        <v>11.743844426834464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8">
        <v>0</v>
      </c>
      <c r="AD175" s="117">
        <v>0</v>
      </c>
      <c r="AE175" s="117">
        <v>0</v>
      </c>
      <c r="AF175" s="117">
        <v>0</v>
      </c>
      <c r="AG175" s="117">
        <v>0</v>
      </c>
      <c r="AH175" s="117">
        <v>0</v>
      </c>
      <c r="AI175" s="120">
        <f t="shared" si="127"/>
        <v>11.743844426834464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</row>
    <row r="176" spans="1:71" ht="15">
      <c r="A176" s="26" t="s">
        <v>60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125"/>
        <v>0</v>
      </c>
      <c r="K176" s="74" t="s">
        <v>60</v>
      </c>
      <c r="L176" s="87">
        <v>0</v>
      </c>
      <c r="M176" s="87">
        <v>0</v>
      </c>
      <c r="N176" s="87">
        <v>0</v>
      </c>
      <c r="O176" s="87">
        <v>0</v>
      </c>
      <c r="P176" s="87">
        <v>0</v>
      </c>
      <c r="Q176" s="87">
        <v>0</v>
      </c>
      <c r="R176" s="88">
        <v>0</v>
      </c>
      <c r="S176" s="89">
        <f t="shared" si="126"/>
        <v>0</v>
      </c>
      <c r="U176" s="104" t="s">
        <v>60</v>
      </c>
      <c r="V176" s="121">
        <v>0</v>
      </c>
      <c r="W176" s="121">
        <v>0</v>
      </c>
      <c r="X176" s="121">
        <v>0</v>
      </c>
      <c r="Y176" s="121">
        <v>0</v>
      </c>
      <c r="Z176" s="121">
        <v>0</v>
      </c>
      <c r="AA176" s="121">
        <v>0</v>
      </c>
      <c r="AB176" s="121">
        <v>0</v>
      </c>
      <c r="AC176" s="122">
        <v>0</v>
      </c>
      <c r="AD176" s="121">
        <v>0</v>
      </c>
      <c r="AE176" s="121">
        <v>0</v>
      </c>
      <c r="AF176" s="121">
        <v>0</v>
      </c>
      <c r="AG176" s="121">
        <v>0</v>
      </c>
      <c r="AH176" s="121">
        <v>0</v>
      </c>
      <c r="AI176" s="123">
        <f t="shared" si="127"/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</row>
    <row r="177" spans="1:71" ht="15">
      <c r="A177" s="27" t="s">
        <v>22</v>
      </c>
      <c r="B177" s="42">
        <v>3.4740147104676457E-3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125"/>
        <v>3.4740147104676457E-3</v>
      </c>
      <c r="K177" s="75" t="s">
        <v>22</v>
      </c>
      <c r="L177" s="42">
        <v>3.4740147104676457E-3</v>
      </c>
      <c r="M177" s="42">
        <v>0</v>
      </c>
      <c r="N177" s="42">
        <v>0</v>
      </c>
      <c r="O177" s="42">
        <v>0</v>
      </c>
      <c r="P177" s="42">
        <v>4.5273676152041337E-2</v>
      </c>
      <c r="Q177" s="42">
        <v>0</v>
      </c>
      <c r="R177" s="85">
        <v>0</v>
      </c>
      <c r="S177" s="86">
        <f t="shared" si="126"/>
        <v>4.8747690862508984E-2</v>
      </c>
      <c r="U177" s="105" t="s">
        <v>22</v>
      </c>
      <c r="V177" s="117">
        <v>3.4740147104676457E-3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v>4.5273676152041337E-2</v>
      </c>
      <c r="AC177" s="118">
        <v>0</v>
      </c>
      <c r="AD177" s="117">
        <v>0</v>
      </c>
      <c r="AE177" s="117">
        <v>0</v>
      </c>
      <c r="AF177" s="117">
        <v>0</v>
      </c>
      <c r="AG177" s="117">
        <v>0</v>
      </c>
      <c r="AH177" s="117">
        <v>0</v>
      </c>
      <c r="AI177" s="120">
        <f t="shared" si="127"/>
        <v>4.8747690862508984E-2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</row>
    <row r="178" spans="1:71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125"/>
        <v>0</v>
      </c>
      <c r="K178" s="74" t="s">
        <v>21</v>
      </c>
      <c r="L178" s="87">
        <v>0</v>
      </c>
      <c r="M178" s="87">
        <v>0</v>
      </c>
      <c r="N178" s="87">
        <v>0</v>
      </c>
      <c r="O178" s="87">
        <v>0</v>
      </c>
      <c r="P178" s="87">
        <v>0</v>
      </c>
      <c r="Q178" s="87">
        <v>0</v>
      </c>
      <c r="R178" s="88">
        <v>0</v>
      </c>
      <c r="S178" s="89">
        <f t="shared" si="126"/>
        <v>0</v>
      </c>
      <c r="U178" s="104" t="s">
        <v>61</v>
      </c>
      <c r="V178" s="121">
        <v>0</v>
      </c>
      <c r="W178" s="121">
        <v>0</v>
      </c>
      <c r="X178" s="121">
        <v>0</v>
      </c>
      <c r="Y178" s="121">
        <v>0</v>
      </c>
      <c r="Z178" s="121">
        <v>0</v>
      </c>
      <c r="AA178" s="121">
        <v>0</v>
      </c>
      <c r="AB178" s="121">
        <v>0</v>
      </c>
      <c r="AC178" s="122">
        <v>0</v>
      </c>
      <c r="AD178" s="121">
        <v>0</v>
      </c>
      <c r="AE178" s="121">
        <v>0</v>
      </c>
      <c r="AF178" s="121">
        <v>0</v>
      </c>
      <c r="AG178" s="121">
        <v>0</v>
      </c>
      <c r="AH178" s="121">
        <v>0</v>
      </c>
      <c r="AI178" s="123">
        <f t="shared" si="127"/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</row>
    <row r="179" spans="1:71" ht="15">
      <c r="A179" s="28" t="s">
        <v>64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125"/>
        <v>0</v>
      </c>
      <c r="K179" s="76" t="s">
        <v>64</v>
      </c>
      <c r="L179" s="42">
        <v>0</v>
      </c>
      <c r="M179" s="42">
        <v>0</v>
      </c>
      <c r="N179" s="42">
        <v>0</v>
      </c>
      <c r="O179" s="42">
        <v>0</v>
      </c>
      <c r="P179" s="42">
        <v>0</v>
      </c>
      <c r="Q179" s="42">
        <v>0</v>
      </c>
      <c r="R179" s="85">
        <v>0</v>
      </c>
      <c r="S179" s="86">
        <f t="shared" si="126"/>
        <v>0</v>
      </c>
      <c r="U179" s="106" t="s">
        <v>62</v>
      </c>
      <c r="V179" s="117">
        <v>0</v>
      </c>
      <c r="W179" s="117">
        <v>0</v>
      </c>
      <c r="X179" s="117">
        <v>0</v>
      </c>
      <c r="Y179" s="117">
        <v>0</v>
      </c>
      <c r="Z179" s="117">
        <v>0</v>
      </c>
      <c r="AA179" s="117">
        <v>0</v>
      </c>
      <c r="AB179" s="117">
        <v>0</v>
      </c>
      <c r="AC179" s="118">
        <v>0</v>
      </c>
      <c r="AD179" s="119">
        <v>0</v>
      </c>
      <c r="AE179" s="119">
        <v>0</v>
      </c>
      <c r="AF179" s="119">
        <v>0</v>
      </c>
      <c r="AG179" s="119">
        <v>0</v>
      </c>
      <c r="AH179" s="119">
        <v>0</v>
      </c>
      <c r="AI179" s="120">
        <f t="shared" si="127"/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</row>
    <row r="180" spans="1:71">
      <c r="A180" s="56" t="s">
        <v>23</v>
      </c>
      <c r="B180" s="60">
        <v>0</v>
      </c>
      <c r="C180" s="60">
        <v>0</v>
      </c>
      <c r="D180" s="60">
        <v>0</v>
      </c>
      <c r="E180" s="60">
        <v>0</v>
      </c>
      <c r="F180" s="411"/>
      <c r="G180" s="60">
        <v>0</v>
      </c>
      <c r="H180" s="61">
        <v>0</v>
      </c>
      <c r="I180" s="62">
        <f t="shared" si="125"/>
        <v>0</v>
      </c>
      <c r="K180" s="77" t="s">
        <v>23</v>
      </c>
      <c r="L180" s="90">
        <v>0</v>
      </c>
      <c r="M180" s="90">
        <v>0</v>
      </c>
      <c r="N180" s="90">
        <v>0</v>
      </c>
      <c r="O180" s="90">
        <v>0</v>
      </c>
      <c r="P180" s="90">
        <v>0</v>
      </c>
      <c r="Q180" s="90">
        <v>0</v>
      </c>
      <c r="R180" s="91">
        <v>0</v>
      </c>
      <c r="S180" s="92">
        <f t="shared" si="126"/>
        <v>0</v>
      </c>
      <c r="U180" s="107" t="s">
        <v>66</v>
      </c>
      <c r="V180" s="124">
        <v>0</v>
      </c>
      <c r="W180" s="124">
        <v>0</v>
      </c>
      <c r="X180" s="124">
        <v>0</v>
      </c>
      <c r="Y180" s="124">
        <v>0</v>
      </c>
      <c r="Z180" s="124">
        <v>0</v>
      </c>
      <c r="AA180" s="124">
        <v>0</v>
      </c>
      <c r="AB180" s="124">
        <v>0</v>
      </c>
      <c r="AC180" s="124">
        <v>0</v>
      </c>
      <c r="AD180" s="124">
        <v>0</v>
      </c>
      <c r="AE180" s="124">
        <v>0</v>
      </c>
      <c r="AF180" s="124">
        <v>0</v>
      </c>
      <c r="AG180" s="124">
        <v>0</v>
      </c>
      <c r="AH180" s="125">
        <v>0</v>
      </c>
      <c r="AI180" s="126">
        <f t="shared" si="127"/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</row>
    <row r="181" spans="1:71">
      <c r="A181" s="57" t="s">
        <v>19</v>
      </c>
      <c r="B181" s="63">
        <v>0</v>
      </c>
      <c r="C181" s="63">
        <v>0</v>
      </c>
      <c r="D181" s="63">
        <v>0</v>
      </c>
      <c r="E181" s="63">
        <v>0</v>
      </c>
      <c r="F181" s="411"/>
      <c r="G181" s="63">
        <v>0</v>
      </c>
      <c r="H181" s="64">
        <v>0</v>
      </c>
      <c r="I181" s="65">
        <f t="shared" si="125"/>
        <v>0</v>
      </c>
      <c r="K181" s="78" t="s">
        <v>19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93">
        <v>0</v>
      </c>
      <c r="S181" s="94">
        <f t="shared" si="126"/>
        <v>0</v>
      </c>
      <c r="U181" s="108" t="s">
        <v>19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8">
        <v>0</v>
      </c>
      <c r="AE181" s="128">
        <v>0</v>
      </c>
      <c r="AF181" s="128">
        <v>0</v>
      </c>
      <c r="AG181" s="128">
        <v>0</v>
      </c>
      <c r="AH181" s="128">
        <v>0</v>
      </c>
      <c r="AI181" s="129">
        <f t="shared" si="127"/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</row>
    <row r="182" spans="1:71">
      <c r="A182" s="56" t="s">
        <v>20</v>
      </c>
      <c r="B182" s="60">
        <v>0</v>
      </c>
      <c r="C182" s="60">
        <v>0</v>
      </c>
      <c r="D182" s="60">
        <v>0</v>
      </c>
      <c r="E182" s="60">
        <v>0</v>
      </c>
      <c r="F182" s="411"/>
      <c r="G182" s="60">
        <v>0</v>
      </c>
      <c r="H182" s="61">
        <v>0</v>
      </c>
      <c r="I182" s="62">
        <f t="shared" si="125"/>
        <v>0</v>
      </c>
      <c r="K182" s="77" t="s">
        <v>20</v>
      </c>
      <c r="L182" s="90">
        <v>0</v>
      </c>
      <c r="M182" s="90">
        <v>0</v>
      </c>
      <c r="N182" s="90">
        <v>0</v>
      </c>
      <c r="O182" s="90">
        <v>0</v>
      </c>
      <c r="P182" s="90">
        <v>0</v>
      </c>
      <c r="Q182" s="90">
        <v>0</v>
      </c>
      <c r="R182" s="91">
        <v>0</v>
      </c>
      <c r="S182" s="92">
        <f t="shared" si="126"/>
        <v>0</v>
      </c>
      <c r="U182" s="107" t="s">
        <v>20</v>
      </c>
      <c r="V182" s="124">
        <v>0</v>
      </c>
      <c r="W182" s="124">
        <v>0</v>
      </c>
      <c r="X182" s="124">
        <v>0</v>
      </c>
      <c r="Y182" s="124">
        <v>0</v>
      </c>
      <c r="Z182" s="124">
        <v>0</v>
      </c>
      <c r="AA182" s="124">
        <v>0</v>
      </c>
      <c r="AB182" s="124">
        <v>0</v>
      </c>
      <c r="AC182" s="124">
        <v>0</v>
      </c>
      <c r="AD182" s="124">
        <v>0</v>
      </c>
      <c r="AE182" s="124">
        <v>0</v>
      </c>
      <c r="AF182" s="124">
        <v>0</v>
      </c>
      <c r="AG182" s="124">
        <v>0</v>
      </c>
      <c r="AH182" s="125">
        <v>0</v>
      </c>
      <c r="AI182" s="126">
        <f t="shared" si="127"/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</row>
    <row r="183" spans="1:71" ht="15" thickBot="1">
      <c r="A183" s="58" t="s">
        <v>11</v>
      </c>
      <c r="B183" s="52">
        <v>0</v>
      </c>
      <c r="C183" s="52">
        <v>0</v>
      </c>
      <c r="D183" s="52">
        <v>0</v>
      </c>
      <c r="E183" s="52">
        <v>0</v>
      </c>
      <c r="F183" s="412"/>
      <c r="G183" s="52">
        <v>0</v>
      </c>
      <c r="H183" s="66">
        <v>0</v>
      </c>
      <c r="I183" s="67">
        <f t="shared" si="125"/>
        <v>0</v>
      </c>
      <c r="K183" s="79" t="s">
        <v>11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95">
        <v>0</v>
      </c>
      <c r="S183" s="96">
        <f t="shared" si="126"/>
        <v>0</v>
      </c>
      <c r="U183" s="108" t="s">
        <v>11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8">
        <v>0</v>
      </c>
      <c r="AE183" s="128">
        <v>0</v>
      </c>
      <c r="AF183" s="128">
        <v>0</v>
      </c>
      <c r="AG183" s="128">
        <v>0</v>
      </c>
      <c r="AH183" s="128">
        <v>0</v>
      </c>
      <c r="AI183" s="129">
        <f t="shared" si="127"/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</row>
    <row r="184" spans="1:71" ht="15">
      <c r="A184" s="33" t="s">
        <v>26</v>
      </c>
      <c r="B184" s="68">
        <f>SUM(B163:B179)</f>
        <v>16.031192325387856</v>
      </c>
      <c r="C184" s="68">
        <f t="shared" ref="C184:I184" si="128">SUM(C163:C179)</f>
        <v>0.68993080956148922</v>
      </c>
      <c r="D184" s="68">
        <f t="shared" si="128"/>
        <v>33.403101696321698</v>
      </c>
      <c r="E184" s="68">
        <f t="shared" si="128"/>
        <v>2.5943687074227473</v>
      </c>
      <c r="F184" s="68">
        <f t="shared" si="128"/>
        <v>0</v>
      </c>
      <c r="G184" s="68">
        <f t="shared" si="128"/>
        <v>0.41645540897910599</v>
      </c>
      <c r="H184" s="69">
        <f t="shared" si="128"/>
        <v>0.27297181794730713</v>
      </c>
      <c r="I184" s="38">
        <f t="shared" si="128"/>
        <v>53.408020765620208</v>
      </c>
      <c r="K184" s="80" t="s">
        <v>26</v>
      </c>
      <c r="L184" s="68">
        <f>SUM(L163:L179)</f>
        <v>16.031192325387856</v>
      </c>
      <c r="M184" s="68">
        <f t="shared" ref="M184:S184" si="129">SUM(M163:M179)</f>
        <v>0.68993080956148922</v>
      </c>
      <c r="N184" s="68">
        <f t="shared" si="129"/>
        <v>33.403101696321698</v>
      </c>
      <c r="O184" s="68">
        <f t="shared" si="129"/>
        <v>2.5943687074227473</v>
      </c>
      <c r="P184" s="68">
        <f t="shared" si="129"/>
        <v>1.911496179843456</v>
      </c>
      <c r="Q184" s="68">
        <f t="shared" si="129"/>
        <v>0.41645540897910599</v>
      </c>
      <c r="R184" s="69">
        <f t="shared" si="129"/>
        <v>0.27297181794730713</v>
      </c>
      <c r="S184" s="97">
        <f t="shared" si="129"/>
        <v>55.319516945463661</v>
      </c>
      <c r="T184" s="1" t="str">
        <f>IF(ABS(S184-AI184)&gt;0.01,S184-AI184,"")</f>
        <v/>
      </c>
      <c r="U184" s="109" t="s">
        <v>63</v>
      </c>
      <c r="V184" s="130">
        <f>SUM(V163:V179)</f>
        <v>15.812078460093664</v>
      </c>
      <c r="W184" s="130">
        <f t="shared" ref="W184:AH184" si="130">SUM(W163:W179)</f>
        <v>0.10898492454076934</v>
      </c>
      <c r="X184" s="130">
        <f t="shared" si="130"/>
        <v>0.41645540897910599</v>
      </c>
      <c r="Y184" s="130">
        <f t="shared" si="130"/>
        <v>0.68993080956148922</v>
      </c>
      <c r="Z184" s="130">
        <f t="shared" si="130"/>
        <v>33.285806958430001</v>
      </c>
      <c r="AA184" s="130">
        <f t="shared" si="130"/>
        <v>2.5881683635998369</v>
      </c>
      <c r="AB184" s="130">
        <f t="shared" si="130"/>
        <v>1.911496179843456</v>
      </c>
      <c r="AC184" s="130">
        <f t="shared" si="130"/>
        <v>0.50659584041533789</v>
      </c>
      <c r="AD184" s="131">
        <f t="shared" si="130"/>
        <v>0.11012894075342328</v>
      </c>
      <c r="AE184" s="131">
        <f t="shared" si="130"/>
        <v>5.0533266278750158E-4</v>
      </c>
      <c r="AF184" s="131">
        <f t="shared" si="130"/>
        <v>0.27297181794730713</v>
      </c>
      <c r="AG184" s="131">
        <f t="shared" si="130"/>
        <v>0.11729473789169736</v>
      </c>
      <c r="AH184" s="131">
        <f t="shared" si="130"/>
        <v>5.6950111601225799E-3</v>
      </c>
      <c r="AI184" s="132">
        <f>SUM(V184:AC184)</f>
        <v>55.319516945463654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</row>
    <row r="185" spans="1:71" s="9" customFormat="1" ht="15" thickBot="1">
      <c r="A185" s="30" t="s">
        <v>88</v>
      </c>
      <c r="B185" s="47">
        <f>IF($I184=0,"-",B184/$I184)</f>
        <v>0.30016450891787116</v>
      </c>
      <c r="C185" s="47">
        <f t="shared" ref="C185:H185" si="131">IF($I184=0,"-",C184/$I184)</f>
        <v>1.2918112292332152E-2</v>
      </c>
      <c r="D185" s="47">
        <f t="shared" si="131"/>
        <v>0.62543230805931549</v>
      </c>
      <c r="E185" s="47">
        <f t="shared" si="131"/>
        <v>4.8576387408327128E-2</v>
      </c>
      <c r="F185" s="47">
        <f t="shared" si="131"/>
        <v>0</v>
      </c>
      <c r="G185" s="47">
        <f t="shared" si="131"/>
        <v>7.7976192154116768E-3</v>
      </c>
      <c r="H185" s="70">
        <f t="shared" si="131"/>
        <v>5.111064106742268E-3</v>
      </c>
      <c r="I185" s="48">
        <f>SUM(B185:H185)</f>
        <v>0.99999999999999978</v>
      </c>
      <c r="J185" s="5"/>
      <c r="K185" s="81" t="s">
        <v>88</v>
      </c>
      <c r="L185" s="98">
        <f>IF($S184=0,"-",L184/$S184)</f>
        <v>0.2897927026584865</v>
      </c>
      <c r="M185" s="98">
        <f t="shared" ref="M185:R185" si="132">IF($S184=0,"-",M184/$S184)</f>
        <v>1.2471743204873832E-2</v>
      </c>
      <c r="N185" s="98">
        <f t="shared" si="132"/>
        <v>0.60382128298864035</v>
      </c>
      <c r="O185" s="98">
        <f t="shared" si="132"/>
        <v>4.6897891570173808E-2</v>
      </c>
      <c r="P185" s="98">
        <f t="shared" si="132"/>
        <v>3.4553739536950234E-2</v>
      </c>
      <c r="Q185" s="98">
        <f t="shared" si="132"/>
        <v>7.5281823120340241E-3</v>
      </c>
      <c r="R185" s="99">
        <f t="shared" si="132"/>
        <v>4.9344577288412406E-3</v>
      </c>
      <c r="S185" s="100">
        <f>SUM(L185:R185)</f>
        <v>0.99999999999999989</v>
      </c>
      <c r="T185" s="1"/>
      <c r="U185" s="110" t="s">
        <v>88</v>
      </c>
      <c r="V185" s="133">
        <f>+V184/$AI184</f>
        <v>0.28583182452012168</v>
      </c>
      <c r="W185" s="133">
        <f t="shared" ref="W185:AH185" si="133">+W184/$AI184</f>
        <v>1.9700989914321078E-3</v>
      </c>
      <c r="X185" s="133">
        <f t="shared" si="133"/>
        <v>7.5281823120340249E-3</v>
      </c>
      <c r="Y185" s="133">
        <f t="shared" si="133"/>
        <v>1.2471743204873834E-2</v>
      </c>
      <c r="Z185" s="133">
        <f t="shared" si="133"/>
        <v>0.60170096913978066</v>
      </c>
      <c r="AA185" s="133">
        <f t="shared" si="133"/>
        <v>4.678580917746198E-2</v>
      </c>
      <c r="AB185" s="133">
        <f t="shared" si="133"/>
        <v>3.4553739536950234E-2</v>
      </c>
      <c r="AC185" s="133">
        <f t="shared" si="133"/>
        <v>9.1576331173455795E-3</v>
      </c>
      <c r="AD185" s="133">
        <f t="shared" si="133"/>
        <v>1.9907791469327744E-3</v>
      </c>
      <c r="AE185" s="133">
        <f t="shared" si="133"/>
        <v>9.1347989044387373E-6</v>
      </c>
      <c r="AF185" s="133">
        <f t="shared" si="133"/>
        <v>4.9344577288412406E-3</v>
      </c>
      <c r="AG185" s="133">
        <f t="shared" si="133"/>
        <v>2.1203138488597351E-3</v>
      </c>
      <c r="AH185" s="133">
        <f t="shared" si="133"/>
        <v>1.0294759380738928E-4</v>
      </c>
      <c r="AI185" s="134">
        <f>SUM(V185:AC185)</f>
        <v>1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</row>
    <row r="186" spans="1:71" ht="15" thickBot="1">
      <c r="A186" s="31"/>
      <c r="B186" s="31"/>
      <c r="C186" s="31"/>
      <c r="D186" s="31"/>
      <c r="E186" s="31"/>
      <c r="F186" s="31"/>
      <c r="G186" s="31"/>
      <c r="H186" s="31"/>
      <c r="I186" s="31"/>
      <c r="K186" s="31"/>
      <c r="L186" s="31"/>
      <c r="M186" s="31"/>
      <c r="N186" s="31"/>
      <c r="O186" s="31"/>
      <c r="P186" s="31"/>
      <c r="Q186" s="31"/>
      <c r="R186" s="31"/>
      <c r="S186" s="31"/>
      <c r="U186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</row>
    <row r="187" spans="1:71" ht="30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  <c r="K187" s="415" t="s">
        <v>35</v>
      </c>
      <c r="L187" s="83" t="s">
        <v>0</v>
      </c>
      <c r="M187" s="83" t="s">
        <v>1</v>
      </c>
      <c r="N187" s="83" t="s">
        <v>2</v>
      </c>
      <c r="O187" s="83" t="s">
        <v>3</v>
      </c>
      <c r="P187" s="83" t="s">
        <v>27</v>
      </c>
      <c r="Q187" s="83" t="s">
        <v>4</v>
      </c>
      <c r="R187" s="83" t="s">
        <v>5</v>
      </c>
      <c r="S187" s="84" t="s">
        <v>6</v>
      </c>
      <c r="U187" s="417" t="s">
        <v>35</v>
      </c>
      <c r="V187" s="114" t="s">
        <v>74</v>
      </c>
      <c r="W187" s="114" t="s">
        <v>75</v>
      </c>
      <c r="X187" s="114" t="s">
        <v>4</v>
      </c>
      <c r="Y187" s="114" t="s">
        <v>1</v>
      </c>
      <c r="Z187" s="114" t="s">
        <v>2</v>
      </c>
      <c r="AA187" s="114" t="s">
        <v>3</v>
      </c>
      <c r="AB187" s="114" t="s">
        <v>55</v>
      </c>
      <c r="AC187" s="114" t="s">
        <v>68</v>
      </c>
      <c r="AD187" s="115" t="s">
        <v>76</v>
      </c>
      <c r="AE187" s="115" t="s">
        <v>83</v>
      </c>
      <c r="AF187" s="115" t="s">
        <v>77</v>
      </c>
      <c r="AG187" s="115" t="s">
        <v>84</v>
      </c>
      <c r="AH187" s="115" t="s">
        <v>85</v>
      </c>
      <c r="AI187" s="116" t="s">
        <v>63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</row>
    <row r="188" spans="1:71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  <c r="K188" s="416" t="s">
        <v>35</v>
      </c>
      <c r="L188" s="389" t="s">
        <v>69</v>
      </c>
      <c r="M188" s="390"/>
      <c r="N188" s="390"/>
      <c r="O188" s="390"/>
      <c r="P188" s="390"/>
      <c r="Q188" s="390"/>
      <c r="R188" s="390"/>
      <c r="S188" s="391"/>
      <c r="U188" s="418" t="s">
        <v>35</v>
      </c>
      <c r="V188" s="413" t="s">
        <v>69</v>
      </c>
      <c r="W188" s="413"/>
      <c r="X188" s="413"/>
      <c r="Y188" s="413"/>
      <c r="Z188" s="413"/>
      <c r="AA188" s="413"/>
      <c r="AB188" s="413"/>
      <c r="AC188" s="413"/>
      <c r="AD188" s="413"/>
      <c r="AE188" s="413"/>
      <c r="AF188" s="413"/>
      <c r="AG188" s="413"/>
      <c r="AH188" s="413"/>
      <c r="AI188" s="41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</row>
    <row r="189" spans="1:71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  <c r="K189" s="82" t="s">
        <v>7</v>
      </c>
      <c r="L189" s="36">
        <v>0</v>
      </c>
      <c r="M189" s="36">
        <v>0</v>
      </c>
      <c r="N189" s="36">
        <v>0</v>
      </c>
      <c r="O189" s="36">
        <v>0</v>
      </c>
      <c r="P189" s="36">
        <v>0</v>
      </c>
      <c r="Q189" s="36">
        <v>0</v>
      </c>
      <c r="R189" s="101">
        <v>0</v>
      </c>
      <c r="S189" s="102">
        <f>SUM(L189:R189)</f>
        <v>0</v>
      </c>
      <c r="U189" s="103" t="s">
        <v>7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v>0</v>
      </c>
      <c r="AB189" s="117">
        <v>0</v>
      </c>
      <c r="AC189" s="118">
        <v>0</v>
      </c>
      <c r="AD189" s="119">
        <v>0</v>
      </c>
      <c r="AE189" s="119">
        <v>0</v>
      </c>
      <c r="AF189" s="119">
        <v>0</v>
      </c>
      <c r="AG189" s="119">
        <v>0</v>
      </c>
      <c r="AH189" s="119">
        <v>0</v>
      </c>
      <c r="AI189" s="120">
        <f>SUM(V189:AC189)</f>
        <v>0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</row>
    <row r="190" spans="1:71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9" si="134">SUM(B190:H190)</f>
        <v>0</v>
      </c>
      <c r="K190" s="74" t="s">
        <v>8</v>
      </c>
      <c r="L190" s="87">
        <v>0</v>
      </c>
      <c r="M190" s="87">
        <v>0</v>
      </c>
      <c r="N190" s="87">
        <v>0</v>
      </c>
      <c r="O190" s="87">
        <v>0</v>
      </c>
      <c r="P190" s="87">
        <v>0</v>
      </c>
      <c r="Q190" s="87">
        <v>0</v>
      </c>
      <c r="R190" s="88">
        <v>0</v>
      </c>
      <c r="S190" s="89">
        <f t="shared" ref="S190:S209" si="135">SUM(L190:R190)</f>
        <v>0</v>
      </c>
      <c r="U190" s="104" t="s">
        <v>8</v>
      </c>
      <c r="V190" s="121">
        <v>0</v>
      </c>
      <c r="W190" s="121">
        <v>0</v>
      </c>
      <c r="X190" s="121">
        <v>0</v>
      </c>
      <c r="Y190" s="121">
        <v>0</v>
      </c>
      <c r="Z190" s="121">
        <v>0</v>
      </c>
      <c r="AA190" s="121">
        <v>0</v>
      </c>
      <c r="AB190" s="121">
        <v>0</v>
      </c>
      <c r="AC190" s="122">
        <v>0</v>
      </c>
      <c r="AD190" s="121">
        <v>0</v>
      </c>
      <c r="AE190" s="121">
        <v>0</v>
      </c>
      <c r="AF190" s="121">
        <v>0</v>
      </c>
      <c r="AG190" s="121">
        <v>0</v>
      </c>
      <c r="AH190" s="121">
        <v>0</v>
      </c>
      <c r="AI190" s="123">
        <f t="shared" ref="AI190:AI209" si="136">SUM(V190:AC190)</f>
        <v>0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</row>
    <row r="191" spans="1:71" ht="15" customHeight="1">
      <c r="A191" s="27" t="s">
        <v>10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134"/>
        <v>0</v>
      </c>
      <c r="K191" s="75" t="s">
        <v>10</v>
      </c>
      <c r="L191" s="42">
        <v>0</v>
      </c>
      <c r="M191" s="42">
        <v>0</v>
      </c>
      <c r="N191" s="42">
        <v>0</v>
      </c>
      <c r="O191" s="42">
        <v>0</v>
      </c>
      <c r="P191" s="42">
        <v>0</v>
      </c>
      <c r="Q191" s="42">
        <v>0</v>
      </c>
      <c r="R191" s="85">
        <v>0</v>
      </c>
      <c r="S191" s="86">
        <f t="shared" si="135"/>
        <v>0</v>
      </c>
      <c r="U191" s="105" t="s">
        <v>10</v>
      </c>
      <c r="V191" s="117">
        <v>0</v>
      </c>
      <c r="W191" s="117">
        <v>0</v>
      </c>
      <c r="X191" s="117">
        <v>0</v>
      </c>
      <c r="Y191" s="117">
        <v>0</v>
      </c>
      <c r="Z191" s="117">
        <v>0</v>
      </c>
      <c r="AA191" s="117">
        <v>0</v>
      </c>
      <c r="AB191" s="117">
        <v>0</v>
      </c>
      <c r="AC191" s="118">
        <v>0</v>
      </c>
      <c r="AD191" s="119">
        <v>0</v>
      </c>
      <c r="AE191" s="119">
        <v>0</v>
      </c>
      <c r="AF191" s="119">
        <v>0</v>
      </c>
      <c r="AG191" s="119">
        <v>0</v>
      </c>
      <c r="AH191" s="119">
        <v>0</v>
      </c>
      <c r="AI191" s="120">
        <f t="shared" si="136"/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</row>
    <row r="192" spans="1:71" ht="15" customHeight="1">
      <c r="A192" s="26" t="s">
        <v>56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134"/>
        <v>0</v>
      </c>
      <c r="K192" s="74" t="s">
        <v>56</v>
      </c>
      <c r="L192" s="87">
        <v>0</v>
      </c>
      <c r="M192" s="87">
        <v>0</v>
      </c>
      <c r="N192" s="87">
        <v>0</v>
      </c>
      <c r="O192" s="87">
        <v>0</v>
      </c>
      <c r="P192" s="87">
        <v>0</v>
      </c>
      <c r="Q192" s="87">
        <v>0</v>
      </c>
      <c r="R192" s="88">
        <v>0</v>
      </c>
      <c r="S192" s="89">
        <f t="shared" si="135"/>
        <v>0</v>
      </c>
      <c r="U192" s="104" t="s">
        <v>56</v>
      </c>
      <c r="V192" s="121">
        <v>0</v>
      </c>
      <c r="W192" s="121">
        <v>0</v>
      </c>
      <c r="X192" s="121">
        <v>0</v>
      </c>
      <c r="Y192" s="121">
        <v>0</v>
      </c>
      <c r="Z192" s="121">
        <v>0</v>
      </c>
      <c r="AA192" s="121">
        <v>0</v>
      </c>
      <c r="AB192" s="121">
        <v>0</v>
      </c>
      <c r="AC192" s="122">
        <v>0</v>
      </c>
      <c r="AD192" s="121">
        <v>0</v>
      </c>
      <c r="AE192" s="121">
        <v>0</v>
      </c>
      <c r="AF192" s="121">
        <v>0</v>
      </c>
      <c r="AG192" s="121">
        <v>0</v>
      </c>
      <c r="AH192" s="121">
        <v>0</v>
      </c>
      <c r="AI192" s="123">
        <f t="shared" si="136"/>
        <v>0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</row>
    <row r="193" spans="1:71" ht="15">
      <c r="A193" s="27" t="s">
        <v>16</v>
      </c>
      <c r="B193" s="42">
        <v>15.838020815111586</v>
      </c>
      <c r="C193" s="42">
        <v>0</v>
      </c>
      <c r="D193" s="42">
        <v>19.613037838320359</v>
      </c>
      <c r="E193" s="42">
        <v>0</v>
      </c>
      <c r="F193" s="411"/>
      <c r="G193" s="42">
        <v>0</v>
      </c>
      <c r="H193" s="43">
        <v>0</v>
      </c>
      <c r="I193" s="38">
        <f t="shared" si="134"/>
        <v>35.451058653431943</v>
      </c>
      <c r="K193" s="75" t="s">
        <v>16</v>
      </c>
      <c r="L193" s="42">
        <v>15.838020815111586</v>
      </c>
      <c r="M193" s="42">
        <v>0</v>
      </c>
      <c r="N193" s="42">
        <v>19.613037838320359</v>
      </c>
      <c r="O193" s="42">
        <v>0</v>
      </c>
      <c r="P193" s="42">
        <v>0</v>
      </c>
      <c r="Q193" s="42">
        <v>0</v>
      </c>
      <c r="R193" s="85">
        <v>0</v>
      </c>
      <c r="S193" s="86">
        <f t="shared" si="135"/>
        <v>35.451058653431943</v>
      </c>
      <c r="U193" s="105" t="s">
        <v>16</v>
      </c>
      <c r="V193" s="117">
        <v>15.838020815111586</v>
      </c>
      <c r="W193" s="117">
        <v>0</v>
      </c>
      <c r="X193" s="117">
        <v>0</v>
      </c>
      <c r="Y193" s="117">
        <v>0</v>
      </c>
      <c r="Z193" s="117">
        <v>19.613037838320359</v>
      </c>
      <c r="AA193" s="117">
        <v>0</v>
      </c>
      <c r="AB193" s="117">
        <v>0</v>
      </c>
      <c r="AC193" s="118">
        <v>0</v>
      </c>
      <c r="AD193" s="119">
        <v>0</v>
      </c>
      <c r="AE193" s="119">
        <v>0</v>
      </c>
      <c r="AF193" s="119">
        <v>0</v>
      </c>
      <c r="AG193" s="119">
        <v>0</v>
      </c>
      <c r="AH193" s="119">
        <v>0</v>
      </c>
      <c r="AI193" s="120">
        <f t="shared" si="136"/>
        <v>35.451058653431943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</row>
    <row r="194" spans="1:71" ht="15">
      <c r="A194" s="26" t="s">
        <v>70</v>
      </c>
      <c r="B194" s="39">
        <v>2.0409722940041362</v>
      </c>
      <c r="C194" s="39">
        <v>1.2892775278815243</v>
      </c>
      <c r="D194" s="39">
        <v>5.887786064391956</v>
      </c>
      <c r="E194" s="39">
        <v>0</v>
      </c>
      <c r="F194" s="411"/>
      <c r="G194" s="39">
        <v>0</v>
      </c>
      <c r="H194" s="40">
        <v>0</v>
      </c>
      <c r="I194" s="41">
        <f t="shared" si="134"/>
        <v>9.2180358862776153</v>
      </c>
      <c r="K194" s="74" t="s">
        <v>70</v>
      </c>
      <c r="L194" s="87">
        <v>2.0409722940041362</v>
      </c>
      <c r="M194" s="87">
        <v>1.2892775278815243</v>
      </c>
      <c r="N194" s="87">
        <v>5.887786064391956</v>
      </c>
      <c r="O194" s="87">
        <v>0</v>
      </c>
      <c r="P194" s="87">
        <v>0</v>
      </c>
      <c r="Q194" s="87">
        <v>0</v>
      </c>
      <c r="R194" s="88">
        <v>0</v>
      </c>
      <c r="S194" s="89">
        <f t="shared" si="135"/>
        <v>9.2180358862776153</v>
      </c>
      <c r="U194" s="104" t="s">
        <v>57</v>
      </c>
      <c r="V194" s="121">
        <v>1.9892649921215428</v>
      </c>
      <c r="W194" s="121">
        <v>0</v>
      </c>
      <c r="X194" s="121">
        <v>0</v>
      </c>
      <c r="Y194" s="121">
        <v>1.2892775278815243</v>
      </c>
      <c r="Z194" s="121">
        <v>4.0291511390044388</v>
      </c>
      <c r="AA194" s="121">
        <v>0</v>
      </c>
      <c r="AB194" s="121">
        <v>0</v>
      </c>
      <c r="AC194" s="122">
        <v>1.9103422272701105</v>
      </c>
      <c r="AD194" s="121">
        <v>5.1707301882593378E-2</v>
      </c>
      <c r="AE194" s="121">
        <v>0</v>
      </c>
      <c r="AF194" s="121">
        <v>0</v>
      </c>
      <c r="AG194" s="121">
        <v>1.858634925387517</v>
      </c>
      <c r="AH194" s="121">
        <v>0</v>
      </c>
      <c r="AI194" s="123">
        <f t="shared" si="136"/>
        <v>9.2180358862776171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</row>
    <row r="195" spans="1:71" ht="15">
      <c r="A195" s="27" t="s">
        <v>58</v>
      </c>
      <c r="B195" s="42">
        <v>0</v>
      </c>
      <c r="C195" s="42">
        <v>0</v>
      </c>
      <c r="D195" s="42">
        <v>6.9792703887248411E-2</v>
      </c>
      <c r="E195" s="42">
        <v>0.97832473375469342</v>
      </c>
      <c r="F195" s="411"/>
      <c r="G195" s="42">
        <v>0</v>
      </c>
      <c r="H195" s="43">
        <v>0</v>
      </c>
      <c r="I195" s="38">
        <f t="shared" si="134"/>
        <v>1.0481174376419418</v>
      </c>
      <c r="K195" s="75" t="s">
        <v>58</v>
      </c>
      <c r="L195" s="42">
        <v>0</v>
      </c>
      <c r="M195" s="42">
        <v>0</v>
      </c>
      <c r="N195" s="42">
        <v>6.9792703887248411E-2</v>
      </c>
      <c r="O195" s="42">
        <v>0.97832473375469342</v>
      </c>
      <c r="P195" s="42">
        <v>159.42262163828971</v>
      </c>
      <c r="Q195" s="42">
        <v>0</v>
      </c>
      <c r="R195" s="85">
        <v>0</v>
      </c>
      <c r="S195" s="86">
        <f t="shared" si="135"/>
        <v>160.47073907593165</v>
      </c>
      <c r="U195" s="105" t="s">
        <v>58</v>
      </c>
      <c r="V195" s="117">
        <v>0</v>
      </c>
      <c r="W195" s="117">
        <v>0</v>
      </c>
      <c r="X195" s="117">
        <v>0</v>
      </c>
      <c r="Y195" s="117">
        <v>0</v>
      </c>
      <c r="Z195" s="117">
        <v>0</v>
      </c>
      <c r="AA195" s="117">
        <v>0.12547629544251609</v>
      </c>
      <c r="AB195" s="117">
        <v>159.42262163828971</v>
      </c>
      <c r="AC195" s="118">
        <v>0.92264114219942572</v>
      </c>
      <c r="AD195" s="117">
        <v>0</v>
      </c>
      <c r="AE195" s="117">
        <v>0.85284843831217738</v>
      </c>
      <c r="AF195" s="117">
        <v>0</v>
      </c>
      <c r="AG195" s="117">
        <v>6.9792703887248411E-2</v>
      </c>
      <c r="AH195" s="117">
        <v>0</v>
      </c>
      <c r="AI195" s="120">
        <f t="shared" si="136"/>
        <v>160.47073907593168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</row>
    <row r="196" spans="1:71" ht="15">
      <c r="A196" s="26" t="s">
        <v>12</v>
      </c>
      <c r="B196" s="39">
        <v>0</v>
      </c>
      <c r="C196" s="39">
        <v>0</v>
      </c>
      <c r="D196" s="39">
        <v>0</v>
      </c>
      <c r="E196" s="39">
        <v>0</v>
      </c>
      <c r="F196" s="411"/>
      <c r="G196" s="39">
        <v>0</v>
      </c>
      <c r="H196" s="40">
        <v>0</v>
      </c>
      <c r="I196" s="41">
        <f t="shared" si="134"/>
        <v>0</v>
      </c>
      <c r="K196" s="74" t="s">
        <v>12</v>
      </c>
      <c r="L196" s="87">
        <v>0</v>
      </c>
      <c r="M196" s="87">
        <v>0</v>
      </c>
      <c r="N196" s="87">
        <v>0</v>
      </c>
      <c r="O196" s="87">
        <v>0</v>
      </c>
      <c r="P196" s="87">
        <v>1.4721061454268223</v>
      </c>
      <c r="Q196" s="87">
        <v>0</v>
      </c>
      <c r="R196" s="88">
        <v>0</v>
      </c>
      <c r="S196" s="89">
        <f t="shared" si="135"/>
        <v>1.4721061454268223</v>
      </c>
      <c r="U196" s="104" t="s">
        <v>12</v>
      </c>
      <c r="V196" s="121">
        <v>0</v>
      </c>
      <c r="W196" s="121">
        <v>0</v>
      </c>
      <c r="X196" s="121">
        <v>0</v>
      </c>
      <c r="Y196" s="121">
        <v>0</v>
      </c>
      <c r="Z196" s="121">
        <v>0</v>
      </c>
      <c r="AA196" s="121">
        <v>0</v>
      </c>
      <c r="AB196" s="121">
        <v>1.4721061454268223</v>
      </c>
      <c r="AC196" s="122">
        <v>0</v>
      </c>
      <c r="AD196" s="121">
        <v>0</v>
      </c>
      <c r="AE196" s="121">
        <v>0</v>
      </c>
      <c r="AF196" s="121">
        <v>0</v>
      </c>
      <c r="AG196" s="121">
        <v>0</v>
      </c>
      <c r="AH196" s="121">
        <v>0</v>
      </c>
      <c r="AI196" s="123">
        <f t="shared" si="136"/>
        <v>1.4721061454268223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</row>
    <row r="197" spans="1:71" ht="15">
      <c r="A197" s="27" t="s">
        <v>59</v>
      </c>
      <c r="B197" s="42">
        <v>0</v>
      </c>
      <c r="C197" s="42">
        <v>0</v>
      </c>
      <c r="D197" s="42">
        <v>0</v>
      </c>
      <c r="E197" s="42">
        <v>0</v>
      </c>
      <c r="F197" s="411"/>
      <c r="G197" s="42">
        <v>0</v>
      </c>
      <c r="H197" s="43">
        <v>0</v>
      </c>
      <c r="I197" s="38">
        <f t="shared" si="134"/>
        <v>0</v>
      </c>
      <c r="K197" s="75" t="s">
        <v>59</v>
      </c>
      <c r="L197" s="42">
        <v>0</v>
      </c>
      <c r="M197" s="42">
        <v>0</v>
      </c>
      <c r="N197" s="42">
        <v>0</v>
      </c>
      <c r="O197" s="42">
        <v>0</v>
      </c>
      <c r="P197" s="42">
        <v>0</v>
      </c>
      <c r="Q197" s="42">
        <v>0</v>
      </c>
      <c r="R197" s="85">
        <v>0</v>
      </c>
      <c r="S197" s="86">
        <f t="shared" si="135"/>
        <v>0</v>
      </c>
      <c r="U197" s="105" t="s">
        <v>59</v>
      </c>
      <c r="V197" s="117">
        <v>0</v>
      </c>
      <c r="W197" s="117">
        <v>0</v>
      </c>
      <c r="X197" s="117">
        <v>0</v>
      </c>
      <c r="Y197" s="117">
        <v>0</v>
      </c>
      <c r="Z197" s="117">
        <v>0</v>
      </c>
      <c r="AA197" s="117">
        <v>0</v>
      </c>
      <c r="AB197" s="117">
        <v>0</v>
      </c>
      <c r="AC197" s="118">
        <v>0</v>
      </c>
      <c r="AD197" s="117">
        <v>0</v>
      </c>
      <c r="AE197" s="117">
        <v>0</v>
      </c>
      <c r="AF197" s="117">
        <v>0</v>
      </c>
      <c r="AG197" s="117">
        <v>0</v>
      </c>
      <c r="AH197" s="117">
        <v>0</v>
      </c>
      <c r="AI197" s="120">
        <f t="shared" si="136"/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</row>
    <row r="198" spans="1:71" ht="15">
      <c r="A198" s="26" t="s">
        <v>17</v>
      </c>
      <c r="B198" s="39">
        <v>4.8988454449605214</v>
      </c>
      <c r="C198" s="39">
        <v>0</v>
      </c>
      <c r="D198" s="39">
        <v>2.916899991846897</v>
      </c>
      <c r="E198" s="39">
        <v>0</v>
      </c>
      <c r="F198" s="411"/>
      <c r="G198" s="39">
        <v>0</v>
      </c>
      <c r="H198" s="40">
        <v>0</v>
      </c>
      <c r="I198" s="41">
        <f t="shared" si="134"/>
        <v>7.8157454368074184</v>
      </c>
      <c r="K198" s="74" t="s">
        <v>17</v>
      </c>
      <c r="L198" s="87">
        <v>4.8988454449605214</v>
      </c>
      <c r="M198" s="87">
        <v>0</v>
      </c>
      <c r="N198" s="87">
        <v>2.916899991846897</v>
      </c>
      <c r="O198" s="87">
        <v>0</v>
      </c>
      <c r="P198" s="87">
        <v>1.5048023003578281</v>
      </c>
      <c r="Q198" s="87">
        <v>0</v>
      </c>
      <c r="R198" s="88">
        <v>0</v>
      </c>
      <c r="S198" s="89">
        <f t="shared" si="135"/>
        <v>9.3205477371652456</v>
      </c>
      <c r="U198" s="104" t="s">
        <v>17</v>
      </c>
      <c r="V198" s="121">
        <v>4.8988454449605214</v>
      </c>
      <c r="W198" s="121">
        <v>0</v>
      </c>
      <c r="X198" s="121">
        <v>0</v>
      </c>
      <c r="Y198" s="121">
        <v>0</v>
      </c>
      <c r="Z198" s="121">
        <v>1.0893889937918937</v>
      </c>
      <c r="AA198" s="121">
        <v>0</v>
      </c>
      <c r="AB198" s="121">
        <v>1.5048023003578281</v>
      </c>
      <c r="AC198" s="122">
        <v>1.8275109980550035</v>
      </c>
      <c r="AD198" s="121">
        <v>0</v>
      </c>
      <c r="AE198" s="121">
        <v>0</v>
      </c>
      <c r="AF198" s="121">
        <v>0</v>
      </c>
      <c r="AG198" s="121">
        <v>1.8275109980550035</v>
      </c>
      <c r="AH198" s="121">
        <v>0</v>
      </c>
      <c r="AI198" s="123">
        <f t="shared" si="136"/>
        <v>9.3205477371652474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</row>
    <row r="199" spans="1:71" ht="15">
      <c r="A199" s="27" t="s">
        <v>139</v>
      </c>
      <c r="B199" s="42">
        <v>12.462474260820757</v>
      </c>
      <c r="C199" s="42">
        <v>17.640493283590448</v>
      </c>
      <c r="D199" s="42">
        <v>138.03377314376422</v>
      </c>
      <c r="E199" s="42">
        <v>0</v>
      </c>
      <c r="F199" s="411"/>
      <c r="G199" s="42">
        <v>0</v>
      </c>
      <c r="H199" s="43">
        <v>0</v>
      </c>
      <c r="I199" s="38">
        <f t="shared" si="134"/>
        <v>168.13674068817542</v>
      </c>
      <c r="K199" s="75" t="s">
        <v>139</v>
      </c>
      <c r="L199" s="42">
        <v>12.462474260820757</v>
      </c>
      <c r="M199" s="42">
        <v>17.640493283590448</v>
      </c>
      <c r="N199" s="42">
        <v>138.03377314376422</v>
      </c>
      <c r="O199" s="42">
        <v>0</v>
      </c>
      <c r="P199" s="42">
        <v>0</v>
      </c>
      <c r="Q199" s="42">
        <v>0</v>
      </c>
      <c r="R199" s="85">
        <v>0</v>
      </c>
      <c r="S199" s="86">
        <f t="shared" si="135"/>
        <v>168.13674068817542</v>
      </c>
      <c r="U199" s="105" t="s">
        <v>139</v>
      </c>
      <c r="V199" s="117">
        <v>9.2934770327639988</v>
      </c>
      <c r="W199" s="117">
        <v>0</v>
      </c>
      <c r="X199" s="117">
        <v>0</v>
      </c>
      <c r="Y199" s="117">
        <v>17.640493283590448</v>
      </c>
      <c r="Z199" s="117">
        <v>134.38390461946477</v>
      </c>
      <c r="AA199" s="117">
        <v>0</v>
      </c>
      <c r="AB199" s="117">
        <v>0</v>
      </c>
      <c r="AC199" s="118">
        <v>6.8188657523562188</v>
      </c>
      <c r="AD199" s="117">
        <v>3.168997228056758</v>
      </c>
      <c r="AE199" s="117">
        <v>0</v>
      </c>
      <c r="AF199" s="117">
        <v>0</v>
      </c>
      <c r="AG199" s="117">
        <v>3.6498685242994613</v>
      </c>
      <c r="AH199" s="117">
        <v>0</v>
      </c>
      <c r="AI199" s="120">
        <f t="shared" si="136"/>
        <v>168.13674068817545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</row>
    <row r="200" spans="1:71" ht="15">
      <c r="A200" s="26" t="s">
        <v>25</v>
      </c>
      <c r="B200" s="39">
        <v>3.041400614596534</v>
      </c>
      <c r="C200" s="39">
        <v>3.0241506187434056E-2</v>
      </c>
      <c r="D200" s="39">
        <v>31.569296705596816</v>
      </c>
      <c r="E200" s="39">
        <v>23.334627626009034</v>
      </c>
      <c r="F200" s="411"/>
      <c r="G200" s="39">
        <v>2.6328137481872012</v>
      </c>
      <c r="H200" s="40">
        <v>0</v>
      </c>
      <c r="I200" s="41">
        <f t="shared" si="134"/>
        <v>60.608380200577017</v>
      </c>
      <c r="K200" s="74" t="s">
        <v>25</v>
      </c>
      <c r="L200" s="87">
        <v>3.041400614596534</v>
      </c>
      <c r="M200" s="87">
        <v>3.0241506187434056E-2</v>
      </c>
      <c r="N200" s="87">
        <v>31.569296705596816</v>
      </c>
      <c r="O200" s="87">
        <v>23.334627626009034</v>
      </c>
      <c r="P200" s="87">
        <v>0.81061301341164882</v>
      </c>
      <c r="Q200" s="87">
        <v>2.6328137481872012</v>
      </c>
      <c r="R200" s="88">
        <v>0</v>
      </c>
      <c r="S200" s="89">
        <f t="shared" si="135"/>
        <v>61.418993213988664</v>
      </c>
      <c r="U200" s="104" t="s">
        <v>25</v>
      </c>
      <c r="V200" s="121">
        <v>0.28773749279023003</v>
      </c>
      <c r="W200" s="121">
        <v>0.53327363340199874</v>
      </c>
      <c r="X200" s="121">
        <v>2.6328137481872012</v>
      </c>
      <c r="Y200" s="121">
        <v>3.0241506187434056E-2</v>
      </c>
      <c r="Z200" s="121">
        <v>31.065842665940181</v>
      </c>
      <c r="AA200" s="121">
        <v>23.3032913017677</v>
      </c>
      <c r="AB200" s="121">
        <v>0.81061301341164882</v>
      </c>
      <c r="AC200" s="122">
        <v>2.7551798523022715</v>
      </c>
      <c r="AD200" s="121">
        <v>2.2203894884043054</v>
      </c>
      <c r="AE200" s="121">
        <v>2.4308678665572188E-2</v>
      </c>
      <c r="AF200" s="121">
        <v>0</v>
      </c>
      <c r="AG200" s="121">
        <v>0.50345403965663349</v>
      </c>
      <c r="AH200" s="121">
        <v>7.0276455757604011E-3</v>
      </c>
      <c r="AI200" s="123">
        <f t="shared" si="136"/>
        <v>61.418993213988664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</row>
    <row r="201" spans="1:71" ht="15">
      <c r="A201" s="27" t="s">
        <v>24</v>
      </c>
      <c r="B201" s="42">
        <v>0.3576351498267088</v>
      </c>
      <c r="C201" s="42">
        <v>5.8617591221237754E-2</v>
      </c>
      <c r="D201" s="42">
        <v>0</v>
      </c>
      <c r="E201" s="42">
        <v>0</v>
      </c>
      <c r="F201" s="411"/>
      <c r="G201" s="42">
        <v>0</v>
      </c>
      <c r="H201" s="43">
        <v>0</v>
      </c>
      <c r="I201" s="38">
        <f t="shared" si="134"/>
        <v>0.41625274104794657</v>
      </c>
      <c r="K201" s="75" t="s">
        <v>24</v>
      </c>
      <c r="L201" s="42">
        <v>0.3576351498267088</v>
      </c>
      <c r="M201" s="42">
        <v>5.8617591221237754E-2</v>
      </c>
      <c r="N201" s="42">
        <v>0</v>
      </c>
      <c r="O201" s="42">
        <v>0</v>
      </c>
      <c r="P201" s="42">
        <v>0</v>
      </c>
      <c r="Q201" s="42">
        <v>0</v>
      </c>
      <c r="R201" s="85">
        <v>0</v>
      </c>
      <c r="S201" s="86">
        <f t="shared" si="135"/>
        <v>0.41625274104794657</v>
      </c>
      <c r="U201" s="105" t="s">
        <v>24</v>
      </c>
      <c r="V201" s="117">
        <v>0.35760157063373027</v>
      </c>
      <c r="W201" s="117">
        <v>0</v>
      </c>
      <c r="X201" s="117">
        <v>0</v>
      </c>
      <c r="Y201" s="117">
        <v>5.8617591221237754E-2</v>
      </c>
      <c r="Z201" s="117">
        <v>0</v>
      </c>
      <c r="AA201" s="117">
        <v>0</v>
      </c>
      <c r="AB201" s="117">
        <v>0</v>
      </c>
      <c r="AC201" s="118">
        <v>3.3579192978542175E-5</v>
      </c>
      <c r="AD201" s="117">
        <v>3.3579192978542175E-5</v>
      </c>
      <c r="AE201" s="117">
        <v>0</v>
      </c>
      <c r="AF201" s="117">
        <v>0</v>
      </c>
      <c r="AG201" s="117">
        <v>0</v>
      </c>
      <c r="AH201" s="117">
        <v>0</v>
      </c>
      <c r="AI201" s="120">
        <f t="shared" si="136"/>
        <v>0.41625274104794657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</row>
    <row r="202" spans="1:71" ht="15">
      <c r="A202" s="26" t="s">
        <v>60</v>
      </c>
      <c r="B202" s="39">
        <v>0.21734416046933047</v>
      </c>
      <c r="C202" s="39">
        <v>0.36858880821860684</v>
      </c>
      <c r="D202" s="39">
        <v>0.67219843444122818</v>
      </c>
      <c r="E202" s="39">
        <v>0</v>
      </c>
      <c r="F202" s="411"/>
      <c r="G202" s="39">
        <v>0</v>
      </c>
      <c r="H202" s="40">
        <v>0</v>
      </c>
      <c r="I202" s="41">
        <f t="shared" si="134"/>
        <v>1.2581314031291655</v>
      </c>
      <c r="K202" s="74" t="s">
        <v>60</v>
      </c>
      <c r="L202" s="87">
        <v>0.21734416046933047</v>
      </c>
      <c r="M202" s="87">
        <v>0.36858880821860684</v>
      </c>
      <c r="N202" s="87">
        <v>0.67219843444122818</v>
      </c>
      <c r="O202" s="87">
        <v>0</v>
      </c>
      <c r="P202" s="87">
        <v>0</v>
      </c>
      <c r="Q202" s="87">
        <v>0</v>
      </c>
      <c r="R202" s="88">
        <v>0</v>
      </c>
      <c r="S202" s="89">
        <f t="shared" si="135"/>
        <v>1.2581314031291655</v>
      </c>
      <c r="U202" s="104" t="s">
        <v>60</v>
      </c>
      <c r="V202" s="121">
        <v>0.21734416046933047</v>
      </c>
      <c r="W202" s="121">
        <v>0</v>
      </c>
      <c r="X202" s="121">
        <v>0</v>
      </c>
      <c r="Y202" s="121">
        <v>0.36858880821860684</v>
      </c>
      <c r="Z202" s="121">
        <v>0.67219843444122818</v>
      </c>
      <c r="AA202" s="121">
        <v>0</v>
      </c>
      <c r="AB202" s="121">
        <v>0</v>
      </c>
      <c r="AC202" s="122">
        <v>0</v>
      </c>
      <c r="AD202" s="121">
        <v>0</v>
      </c>
      <c r="AE202" s="121">
        <v>0</v>
      </c>
      <c r="AF202" s="121">
        <v>0</v>
      </c>
      <c r="AG202" s="121">
        <v>0</v>
      </c>
      <c r="AH202" s="121">
        <v>0</v>
      </c>
      <c r="AI202" s="123">
        <f t="shared" si="136"/>
        <v>1.2581314031291655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</row>
    <row r="203" spans="1:71" ht="15">
      <c r="A203" s="27" t="s">
        <v>22</v>
      </c>
      <c r="B203" s="42">
        <v>0</v>
      </c>
      <c r="C203" s="42">
        <v>0</v>
      </c>
      <c r="D203" s="42">
        <v>0.47401203080797272</v>
      </c>
      <c r="E203" s="42">
        <v>0</v>
      </c>
      <c r="F203" s="411"/>
      <c r="G203" s="42">
        <v>0</v>
      </c>
      <c r="H203" s="43">
        <v>0</v>
      </c>
      <c r="I203" s="38">
        <f t="shared" si="134"/>
        <v>0.47401203080797272</v>
      </c>
      <c r="K203" s="75" t="s">
        <v>22</v>
      </c>
      <c r="L203" s="42">
        <v>0</v>
      </c>
      <c r="M203" s="42">
        <v>0</v>
      </c>
      <c r="N203" s="42">
        <v>0.47401203080797272</v>
      </c>
      <c r="O203" s="42">
        <v>0</v>
      </c>
      <c r="P203" s="42">
        <v>5.8166137718232163</v>
      </c>
      <c r="Q203" s="42">
        <v>0</v>
      </c>
      <c r="R203" s="85">
        <v>0</v>
      </c>
      <c r="S203" s="86">
        <f t="shared" si="135"/>
        <v>6.2906258026311885</v>
      </c>
      <c r="U203" s="105" t="s">
        <v>22</v>
      </c>
      <c r="V203" s="117">
        <v>0</v>
      </c>
      <c r="W203" s="117">
        <v>0</v>
      </c>
      <c r="X203" s="117">
        <v>0</v>
      </c>
      <c r="Y203" s="117">
        <v>0</v>
      </c>
      <c r="Z203" s="117">
        <v>0.47401203080797272</v>
      </c>
      <c r="AA203" s="117">
        <v>0</v>
      </c>
      <c r="AB203" s="117">
        <v>5.8166137718232163</v>
      </c>
      <c r="AC203" s="118">
        <v>0</v>
      </c>
      <c r="AD203" s="117">
        <v>0</v>
      </c>
      <c r="AE203" s="117">
        <v>0</v>
      </c>
      <c r="AF203" s="117">
        <v>0</v>
      </c>
      <c r="AG203" s="117">
        <v>0</v>
      </c>
      <c r="AH203" s="117">
        <v>0</v>
      </c>
      <c r="AI203" s="120">
        <f t="shared" si="136"/>
        <v>6.2906258026311885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</row>
    <row r="204" spans="1:71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134"/>
        <v>0</v>
      </c>
      <c r="K204" s="74" t="s">
        <v>21</v>
      </c>
      <c r="L204" s="87">
        <v>0</v>
      </c>
      <c r="M204" s="87">
        <v>0</v>
      </c>
      <c r="N204" s="87">
        <v>0</v>
      </c>
      <c r="O204" s="87">
        <v>0</v>
      </c>
      <c r="P204" s="87">
        <v>0</v>
      </c>
      <c r="Q204" s="87">
        <v>0</v>
      </c>
      <c r="R204" s="88">
        <v>0</v>
      </c>
      <c r="S204" s="89">
        <f t="shared" si="135"/>
        <v>0</v>
      </c>
      <c r="U204" s="104" t="s">
        <v>61</v>
      </c>
      <c r="V204" s="121">
        <v>0</v>
      </c>
      <c r="W204" s="121">
        <v>0</v>
      </c>
      <c r="X204" s="121">
        <v>0</v>
      </c>
      <c r="Y204" s="121">
        <v>0</v>
      </c>
      <c r="Z204" s="121">
        <v>0</v>
      </c>
      <c r="AA204" s="121">
        <v>0</v>
      </c>
      <c r="AB204" s="121">
        <v>0</v>
      </c>
      <c r="AC204" s="122">
        <v>0</v>
      </c>
      <c r="AD204" s="121">
        <v>0</v>
      </c>
      <c r="AE204" s="121">
        <v>0</v>
      </c>
      <c r="AF204" s="121">
        <v>0</v>
      </c>
      <c r="AG204" s="121">
        <v>0</v>
      </c>
      <c r="AH204" s="121">
        <v>0</v>
      </c>
      <c r="AI204" s="123">
        <f t="shared" si="136"/>
        <v>0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</row>
    <row r="205" spans="1:71" ht="15">
      <c r="A205" s="28" t="s">
        <v>64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134"/>
        <v>0</v>
      </c>
      <c r="K205" s="76" t="s">
        <v>64</v>
      </c>
      <c r="L205" s="42">
        <v>0</v>
      </c>
      <c r="M205" s="42">
        <v>0</v>
      </c>
      <c r="N205" s="42">
        <v>0</v>
      </c>
      <c r="O205" s="42">
        <v>0</v>
      </c>
      <c r="P205" s="42">
        <v>0</v>
      </c>
      <c r="Q205" s="42">
        <v>0</v>
      </c>
      <c r="R205" s="85">
        <v>0</v>
      </c>
      <c r="S205" s="86">
        <f t="shared" si="135"/>
        <v>0</v>
      </c>
      <c r="U205" s="106" t="s">
        <v>62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v>0</v>
      </c>
      <c r="AB205" s="117">
        <v>0</v>
      </c>
      <c r="AC205" s="118">
        <v>0</v>
      </c>
      <c r="AD205" s="119">
        <v>0</v>
      </c>
      <c r="AE205" s="119">
        <v>0</v>
      </c>
      <c r="AF205" s="119">
        <v>0</v>
      </c>
      <c r="AG205" s="119">
        <v>0</v>
      </c>
      <c r="AH205" s="119">
        <v>0</v>
      </c>
      <c r="AI205" s="120">
        <f t="shared" si="136"/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</row>
    <row r="206" spans="1:71">
      <c r="A206" s="56" t="s">
        <v>23</v>
      </c>
      <c r="B206" s="60">
        <v>0</v>
      </c>
      <c r="C206" s="60">
        <v>0</v>
      </c>
      <c r="D206" s="60">
        <v>0</v>
      </c>
      <c r="E206" s="60">
        <v>0</v>
      </c>
      <c r="F206" s="411"/>
      <c r="G206" s="60">
        <v>0</v>
      </c>
      <c r="H206" s="61">
        <v>0</v>
      </c>
      <c r="I206" s="62">
        <f t="shared" si="134"/>
        <v>0</v>
      </c>
      <c r="K206" s="77" t="s">
        <v>23</v>
      </c>
      <c r="L206" s="90">
        <v>0</v>
      </c>
      <c r="M206" s="90">
        <v>0</v>
      </c>
      <c r="N206" s="90">
        <v>0</v>
      </c>
      <c r="O206" s="90">
        <v>0</v>
      </c>
      <c r="P206" s="90">
        <v>0</v>
      </c>
      <c r="Q206" s="90">
        <v>0</v>
      </c>
      <c r="R206" s="91">
        <v>0</v>
      </c>
      <c r="S206" s="92">
        <f t="shared" si="135"/>
        <v>0</v>
      </c>
      <c r="U206" s="107" t="s">
        <v>66</v>
      </c>
      <c r="V206" s="124">
        <v>0</v>
      </c>
      <c r="W206" s="124">
        <v>0</v>
      </c>
      <c r="X206" s="124">
        <v>0</v>
      </c>
      <c r="Y206" s="124">
        <v>0</v>
      </c>
      <c r="Z206" s="124">
        <v>0</v>
      </c>
      <c r="AA206" s="124">
        <v>0</v>
      </c>
      <c r="AB206" s="124">
        <v>0</v>
      </c>
      <c r="AC206" s="124">
        <v>0</v>
      </c>
      <c r="AD206" s="124">
        <v>0</v>
      </c>
      <c r="AE206" s="124">
        <v>0</v>
      </c>
      <c r="AF206" s="124">
        <v>0</v>
      </c>
      <c r="AG206" s="124">
        <v>0</v>
      </c>
      <c r="AH206" s="125">
        <v>0</v>
      </c>
      <c r="AI206" s="126">
        <f t="shared" si="136"/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</row>
    <row r="207" spans="1:71">
      <c r="A207" s="57" t="s">
        <v>19</v>
      </c>
      <c r="B207" s="63">
        <v>0</v>
      </c>
      <c r="C207" s="63">
        <v>0</v>
      </c>
      <c r="D207" s="63">
        <v>0</v>
      </c>
      <c r="E207" s="63">
        <v>0</v>
      </c>
      <c r="F207" s="411"/>
      <c r="G207" s="63">
        <v>0</v>
      </c>
      <c r="H207" s="64">
        <v>0</v>
      </c>
      <c r="I207" s="65">
        <f t="shared" si="134"/>
        <v>0</v>
      </c>
      <c r="K207" s="78" t="s">
        <v>19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93">
        <v>0</v>
      </c>
      <c r="S207" s="94">
        <f t="shared" si="135"/>
        <v>0</v>
      </c>
      <c r="U207" s="108" t="s">
        <v>19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8">
        <v>0</v>
      </c>
      <c r="AE207" s="128">
        <v>0</v>
      </c>
      <c r="AF207" s="128">
        <v>0</v>
      </c>
      <c r="AG207" s="128">
        <v>0</v>
      </c>
      <c r="AH207" s="128">
        <v>0</v>
      </c>
      <c r="AI207" s="129">
        <f t="shared" si="136"/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</row>
    <row r="208" spans="1:71">
      <c r="A208" s="56" t="s">
        <v>20</v>
      </c>
      <c r="B208" s="60">
        <v>0</v>
      </c>
      <c r="C208" s="60">
        <v>0</v>
      </c>
      <c r="D208" s="60">
        <v>0</v>
      </c>
      <c r="E208" s="60">
        <v>0</v>
      </c>
      <c r="F208" s="411"/>
      <c r="G208" s="60">
        <v>0</v>
      </c>
      <c r="H208" s="61">
        <v>0</v>
      </c>
      <c r="I208" s="62">
        <f t="shared" si="134"/>
        <v>0</v>
      </c>
      <c r="K208" s="77" t="s">
        <v>20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1">
        <v>0</v>
      </c>
      <c r="S208" s="92">
        <f t="shared" si="135"/>
        <v>0</v>
      </c>
      <c r="U208" s="107" t="s">
        <v>20</v>
      </c>
      <c r="V208" s="124">
        <v>0</v>
      </c>
      <c r="W208" s="124">
        <v>0</v>
      </c>
      <c r="X208" s="124">
        <v>0</v>
      </c>
      <c r="Y208" s="124">
        <v>0</v>
      </c>
      <c r="Z208" s="124">
        <v>0</v>
      </c>
      <c r="AA208" s="124">
        <v>0</v>
      </c>
      <c r="AB208" s="124">
        <v>0</v>
      </c>
      <c r="AC208" s="124">
        <v>0</v>
      </c>
      <c r="AD208" s="124">
        <v>0</v>
      </c>
      <c r="AE208" s="124">
        <v>0</v>
      </c>
      <c r="AF208" s="124">
        <v>0</v>
      </c>
      <c r="AG208" s="124">
        <v>0</v>
      </c>
      <c r="AH208" s="125">
        <v>0</v>
      </c>
      <c r="AI208" s="126">
        <f t="shared" si="136"/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</row>
    <row r="209" spans="1:71" ht="15" thickBot="1">
      <c r="A209" s="58" t="s">
        <v>11</v>
      </c>
      <c r="B209" s="52">
        <v>0</v>
      </c>
      <c r="C209" s="52">
        <v>0</v>
      </c>
      <c r="D209" s="52">
        <v>0</v>
      </c>
      <c r="E209" s="52">
        <v>0</v>
      </c>
      <c r="F209" s="412"/>
      <c r="G209" s="52">
        <v>0</v>
      </c>
      <c r="H209" s="66">
        <v>0</v>
      </c>
      <c r="I209" s="67">
        <f t="shared" si="134"/>
        <v>0</v>
      </c>
      <c r="K209" s="79" t="s">
        <v>11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95">
        <v>0</v>
      </c>
      <c r="S209" s="96">
        <f t="shared" si="135"/>
        <v>0</v>
      </c>
      <c r="U209" s="108" t="s">
        <v>11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8">
        <v>0</v>
      </c>
      <c r="AE209" s="128">
        <v>0</v>
      </c>
      <c r="AF209" s="128">
        <v>0</v>
      </c>
      <c r="AG209" s="128">
        <v>0</v>
      </c>
      <c r="AH209" s="128">
        <v>0</v>
      </c>
      <c r="AI209" s="129">
        <f t="shared" si="136"/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</row>
    <row r="210" spans="1:71" ht="15">
      <c r="A210" s="33" t="s">
        <v>26</v>
      </c>
      <c r="B210" s="68">
        <f>SUM(B189:B205)</f>
        <v>38.856692739789572</v>
      </c>
      <c r="C210" s="68">
        <f t="shared" ref="C210:I210" si="137">SUM(C189:C205)</f>
        <v>19.387218717099252</v>
      </c>
      <c r="D210" s="68">
        <f t="shared" si="137"/>
        <v>199.23679691305674</v>
      </c>
      <c r="E210" s="68">
        <f t="shared" si="137"/>
        <v>24.312952359763727</v>
      </c>
      <c r="F210" s="68">
        <f t="shared" si="137"/>
        <v>0</v>
      </c>
      <c r="G210" s="68">
        <f t="shared" si="137"/>
        <v>2.6328137481872012</v>
      </c>
      <c r="H210" s="69">
        <f t="shared" si="137"/>
        <v>0</v>
      </c>
      <c r="I210" s="38">
        <f t="shared" si="137"/>
        <v>284.42647447789642</v>
      </c>
      <c r="K210" s="80" t="s">
        <v>26</v>
      </c>
      <c r="L210" s="68">
        <f>SUM(L189:L205)</f>
        <v>38.856692739789572</v>
      </c>
      <c r="M210" s="68">
        <f t="shared" ref="M210:S210" si="138">SUM(M189:M205)</f>
        <v>19.387218717099252</v>
      </c>
      <c r="N210" s="68">
        <f t="shared" si="138"/>
        <v>199.23679691305674</v>
      </c>
      <c r="O210" s="68">
        <f t="shared" si="138"/>
        <v>24.312952359763727</v>
      </c>
      <c r="P210" s="68">
        <f t="shared" si="138"/>
        <v>169.02675686930925</v>
      </c>
      <c r="Q210" s="68">
        <f t="shared" si="138"/>
        <v>2.6328137481872012</v>
      </c>
      <c r="R210" s="69">
        <f t="shared" si="138"/>
        <v>0</v>
      </c>
      <c r="S210" s="97">
        <f t="shared" si="138"/>
        <v>453.4532313472057</v>
      </c>
      <c r="T210" s="1" t="str">
        <f>IF(ABS(S210-AI210)&gt;0.01,S210-AI210,"")</f>
        <v/>
      </c>
      <c r="U210" s="109" t="s">
        <v>63</v>
      </c>
      <c r="V210" s="130">
        <f>SUM(V189:V205)</f>
        <v>32.88229150885094</v>
      </c>
      <c r="W210" s="130">
        <f t="shared" ref="W210:AH210" si="139">SUM(W189:W205)</f>
        <v>0.53327363340199874</v>
      </c>
      <c r="X210" s="130">
        <f t="shared" si="139"/>
        <v>2.6328137481872012</v>
      </c>
      <c r="Y210" s="130">
        <f t="shared" si="139"/>
        <v>19.387218717099252</v>
      </c>
      <c r="Z210" s="130">
        <f t="shared" si="139"/>
        <v>191.32753572177086</v>
      </c>
      <c r="AA210" s="130">
        <f t="shared" si="139"/>
        <v>23.428767597210218</v>
      </c>
      <c r="AB210" s="130">
        <f t="shared" si="139"/>
        <v>169.02675686930925</v>
      </c>
      <c r="AC210" s="130">
        <f t="shared" si="139"/>
        <v>14.234573551376009</v>
      </c>
      <c r="AD210" s="131">
        <f t="shared" si="139"/>
        <v>5.4411275975366351</v>
      </c>
      <c r="AE210" s="131">
        <f t="shared" si="139"/>
        <v>0.87715711697774956</v>
      </c>
      <c r="AF210" s="131">
        <f t="shared" si="139"/>
        <v>0</v>
      </c>
      <c r="AG210" s="131">
        <f t="shared" si="139"/>
        <v>7.9092611912858635</v>
      </c>
      <c r="AH210" s="131">
        <f t="shared" si="139"/>
        <v>7.0276455757604011E-3</v>
      </c>
      <c r="AI210" s="132">
        <f>SUM(V210:AC210)</f>
        <v>453.4532313472057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</row>
    <row r="211" spans="1:71" s="9" customFormat="1" ht="15" thickBot="1">
      <c r="A211" s="30" t="s">
        <v>88</v>
      </c>
      <c r="B211" s="47">
        <f>IF($I210=0,"-",B210/$I210)</f>
        <v>0.13661419110550918</v>
      </c>
      <c r="C211" s="47">
        <f t="shared" ref="C211:H211" si="140">IF($I210=0,"-",C210/$I210)</f>
        <v>6.8162497013286596E-2</v>
      </c>
      <c r="D211" s="47">
        <f t="shared" si="140"/>
        <v>0.70048611782283299</v>
      </c>
      <c r="E211" s="47">
        <f t="shared" si="140"/>
        <v>8.548062343490867E-2</v>
      </c>
      <c r="F211" s="47">
        <f t="shared" si="140"/>
        <v>0</v>
      </c>
      <c r="G211" s="47">
        <f t="shared" si="140"/>
        <v>9.256570623462846E-3</v>
      </c>
      <c r="H211" s="70">
        <f t="shared" si="140"/>
        <v>0</v>
      </c>
      <c r="I211" s="48">
        <f>SUM(B211:H211)</f>
        <v>1.0000000000000002</v>
      </c>
      <c r="J211" s="5"/>
      <c r="K211" s="81" t="s">
        <v>88</v>
      </c>
      <c r="L211" s="98">
        <f>IF($S210=0,"-",L210/$S210)</f>
        <v>8.5690629272497779E-2</v>
      </c>
      <c r="M211" s="98">
        <f t="shared" ref="M211:R211" si="141">IF($S210=0,"-",M210/$S210)</f>
        <v>4.2754615860824255E-2</v>
      </c>
      <c r="N211" s="98">
        <f t="shared" si="141"/>
        <v>0.43937672760898827</v>
      </c>
      <c r="O211" s="98">
        <f t="shared" si="141"/>
        <v>5.3617331797438411E-2</v>
      </c>
      <c r="P211" s="98">
        <f t="shared" si="141"/>
        <v>0.37275455368822091</v>
      </c>
      <c r="Q211" s="98">
        <f t="shared" si="141"/>
        <v>5.806141772030456E-3</v>
      </c>
      <c r="R211" s="99">
        <f t="shared" si="141"/>
        <v>0</v>
      </c>
      <c r="S211" s="100">
        <f>SUM(L211:R211)</f>
        <v>1.0000000000000002</v>
      </c>
      <c r="T211" s="1"/>
      <c r="U211" s="110" t="s">
        <v>88</v>
      </c>
      <c r="V211" s="133">
        <f>+V210/$AI210</f>
        <v>7.2515287654159905E-2</v>
      </c>
      <c r="W211" s="133">
        <f t="shared" ref="W211:AH211" si="142">+W210/$AI210</f>
        <v>1.1760278602881433E-3</v>
      </c>
      <c r="X211" s="133">
        <f t="shared" si="142"/>
        <v>5.806141772030456E-3</v>
      </c>
      <c r="Y211" s="133">
        <f t="shared" si="142"/>
        <v>4.2754615860824255E-2</v>
      </c>
      <c r="Z211" s="133">
        <f t="shared" si="142"/>
        <v>0.42193444107419498</v>
      </c>
      <c r="AA211" s="133">
        <f t="shared" si="142"/>
        <v>5.1667439942160186E-2</v>
      </c>
      <c r="AB211" s="133">
        <f t="shared" si="142"/>
        <v>0.37275455368822091</v>
      </c>
      <c r="AC211" s="133">
        <f t="shared" si="142"/>
        <v>3.1391492148121231E-2</v>
      </c>
      <c r="AD211" s="133">
        <f t="shared" si="142"/>
        <v>1.1999313758049735E-2</v>
      </c>
      <c r="AE211" s="133">
        <f t="shared" si="142"/>
        <v>1.9343937948611001E-3</v>
      </c>
      <c r="AF211" s="133">
        <f t="shared" si="142"/>
        <v>0</v>
      </c>
      <c r="AG211" s="133">
        <f t="shared" si="142"/>
        <v>1.744228653479327E-2</v>
      </c>
      <c r="AH211" s="133">
        <f t="shared" si="142"/>
        <v>1.5498060417126868E-5</v>
      </c>
      <c r="AI211" s="134">
        <f>SUM(V211:AC211)</f>
        <v>1.0000000000000002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</row>
    <row r="212" spans="1:71" ht="15" thickBot="1">
      <c r="A212" s="31"/>
      <c r="B212" s="31"/>
      <c r="C212" s="31"/>
      <c r="D212" s="31"/>
      <c r="E212" s="31"/>
      <c r="F212" s="31"/>
      <c r="G212" s="31"/>
      <c r="H212" s="31"/>
      <c r="I212" s="31"/>
      <c r="K212" s="31"/>
      <c r="L212" s="31"/>
      <c r="M212" s="31"/>
      <c r="N212" s="31"/>
      <c r="O212" s="31"/>
      <c r="P212" s="31"/>
      <c r="Q212" s="31"/>
      <c r="R212" s="31"/>
      <c r="S212" s="31"/>
      <c r="U212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</row>
    <row r="213" spans="1:71" ht="30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  <c r="K213" s="415" t="s">
        <v>36</v>
      </c>
      <c r="L213" s="83" t="s">
        <v>0</v>
      </c>
      <c r="M213" s="83" t="s">
        <v>1</v>
      </c>
      <c r="N213" s="83" t="s">
        <v>2</v>
      </c>
      <c r="O213" s="83" t="s">
        <v>3</v>
      </c>
      <c r="P213" s="83" t="s">
        <v>27</v>
      </c>
      <c r="Q213" s="83" t="s">
        <v>4</v>
      </c>
      <c r="R213" s="83" t="s">
        <v>5</v>
      </c>
      <c r="S213" s="84" t="s">
        <v>6</v>
      </c>
      <c r="U213" s="417" t="s">
        <v>36</v>
      </c>
      <c r="V213" s="114" t="s">
        <v>74</v>
      </c>
      <c r="W213" s="114" t="s">
        <v>75</v>
      </c>
      <c r="X213" s="114" t="s">
        <v>4</v>
      </c>
      <c r="Y213" s="114" t="s">
        <v>1</v>
      </c>
      <c r="Z213" s="114" t="s">
        <v>2</v>
      </c>
      <c r="AA213" s="114" t="s">
        <v>3</v>
      </c>
      <c r="AB213" s="114" t="s">
        <v>55</v>
      </c>
      <c r="AC213" s="114" t="s">
        <v>68</v>
      </c>
      <c r="AD213" s="115" t="s">
        <v>76</v>
      </c>
      <c r="AE213" s="115" t="s">
        <v>83</v>
      </c>
      <c r="AF213" s="115" t="s">
        <v>77</v>
      </c>
      <c r="AG213" s="115" t="s">
        <v>84</v>
      </c>
      <c r="AH213" s="115" t="s">
        <v>85</v>
      </c>
      <c r="AI213" s="116" t="s">
        <v>63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</row>
    <row r="214" spans="1:71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  <c r="K214" s="416" t="s">
        <v>36</v>
      </c>
      <c r="L214" s="389" t="s">
        <v>69</v>
      </c>
      <c r="M214" s="390"/>
      <c r="N214" s="390"/>
      <c r="O214" s="390"/>
      <c r="P214" s="390"/>
      <c r="Q214" s="390"/>
      <c r="R214" s="390"/>
      <c r="S214" s="391"/>
      <c r="U214" s="418" t="s">
        <v>36</v>
      </c>
      <c r="V214" s="413" t="s">
        <v>69</v>
      </c>
      <c r="W214" s="413"/>
      <c r="X214" s="413"/>
      <c r="Y214" s="413"/>
      <c r="Z214" s="413"/>
      <c r="AA214" s="413"/>
      <c r="AB214" s="413"/>
      <c r="AC214" s="413"/>
      <c r="AD214" s="413"/>
      <c r="AE214" s="413"/>
      <c r="AF214" s="413"/>
      <c r="AG214" s="413"/>
      <c r="AH214" s="413"/>
      <c r="AI214" s="41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</row>
    <row r="215" spans="1:71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  <c r="K215" s="82" t="s">
        <v>7</v>
      </c>
      <c r="L215" s="36">
        <v>0</v>
      </c>
      <c r="M215" s="36">
        <v>0</v>
      </c>
      <c r="N215" s="36">
        <v>0</v>
      </c>
      <c r="O215" s="36">
        <v>0</v>
      </c>
      <c r="P215" s="36">
        <v>0</v>
      </c>
      <c r="Q215" s="36">
        <v>0</v>
      </c>
      <c r="R215" s="101">
        <v>0</v>
      </c>
      <c r="S215" s="102">
        <f>SUM(L215:R215)</f>
        <v>0</v>
      </c>
      <c r="U215" s="103" t="s">
        <v>7</v>
      </c>
      <c r="V215" s="117">
        <v>0</v>
      </c>
      <c r="W215" s="117">
        <v>0</v>
      </c>
      <c r="X215" s="117">
        <v>0</v>
      </c>
      <c r="Y215" s="117">
        <v>0</v>
      </c>
      <c r="Z215" s="117">
        <v>0</v>
      </c>
      <c r="AA215" s="117">
        <v>0</v>
      </c>
      <c r="AB215" s="117">
        <v>0</v>
      </c>
      <c r="AC215" s="118">
        <v>0</v>
      </c>
      <c r="AD215" s="119">
        <v>0</v>
      </c>
      <c r="AE215" s="119">
        <v>0</v>
      </c>
      <c r="AF215" s="119">
        <v>0</v>
      </c>
      <c r="AG215" s="119">
        <v>0</v>
      </c>
      <c r="AH215" s="119">
        <v>0</v>
      </c>
      <c r="AI215" s="120">
        <f>SUM(V215:AC215)</f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</row>
    <row r="216" spans="1:71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5" si="143">SUM(B216:H216)</f>
        <v>0</v>
      </c>
      <c r="K216" s="74" t="s">
        <v>8</v>
      </c>
      <c r="L216" s="87">
        <v>0</v>
      </c>
      <c r="M216" s="87">
        <v>0</v>
      </c>
      <c r="N216" s="87">
        <v>0</v>
      </c>
      <c r="O216" s="87">
        <v>0</v>
      </c>
      <c r="P216" s="87">
        <v>0</v>
      </c>
      <c r="Q216" s="87">
        <v>0</v>
      </c>
      <c r="R216" s="88">
        <v>0</v>
      </c>
      <c r="S216" s="89">
        <f t="shared" ref="S216:S235" si="144">SUM(L216:R216)</f>
        <v>0</v>
      </c>
      <c r="U216" s="104" t="s">
        <v>8</v>
      </c>
      <c r="V216" s="121">
        <v>0</v>
      </c>
      <c r="W216" s="121">
        <v>0</v>
      </c>
      <c r="X216" s="121">
        <v>0</v>
      </c>
      <c r="Y216" s="121">
        <v>0</v>
      </c>
      <c r="Z216" s="121">
        <v>0</v>
      </c>
      <c r="AA216" s="121">
        <v>0</v>
      </c>
      <c r="AB216" s="121">
        <v>0</v>
      </c>
      <c r="AC216" s="122">
        <v>0</v>
      </c>
      <c r="AD216" s="121">
        <v>0</v>
      </c>
      <c r="AE216" s="121">
        <v>0</v>
      </c>
      <c r="AF216" s="121">
        <v>0</v>
      </c>
      <c r="AG216" s="121">
        <v>0</v>
      </c>
      <c r="AH216" s="121">
        <v>0</v>
      </c>
      <c r="AI216" s="123">
        <f t="shared" ref="AI216:AI235" si="145">SUM(V216:AC216)</f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</row>
    <row r="217" spans="1:71" ht="15" customHeight="1">
      <c r="A217" s="27" t="s">
        <v>10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143"/>
        <v>0</v>
      </c>
      <c r="K217" s="75" t="s">
        <v>10</v>
      </c>
      <c r="L217" s="42">
        <v>0</v>
      </c>
      <c r="M217" s="42">
        <v>0</v>
      </c>
      <c r="N217" s="42">
        <v>0</v>
      </c>
      <c r="O217" s="42">
        <v>0</v>
      </c>
      <c r="P217" s="42">
        <v>0</v>
      </c>
      <c r="Q217" s="42">
        <v>0</v>
      </c>
      <c r="R217" s="85">
        <v>0</v>
      </c>
      <c r="S217" s="86">
        <f t="shared" si="144"/>
        <v>0</v>
      </c>
      <c r="U217" s="105" t="s">
        <v>10</v>
      </c>
      <c r="V217" s="117">
        <v>0</v>
      </c>
      <c r="W217" s="117">
        <v>0</v>
      </c>
      <c r="X217" s="117">
        <v>0</v>
      </c>
      <c r="Y217" s="117">
        <v>0</v>
      </c>
      <c r="Z217" s="117">
        <v>0</v>
      </c>
      <c r="AA217" s="117">
        <v>0</v>
      </c>
      <c r="AB217" s="117">
        <v>0</v>
      </c>
      <c r="AC217" s="118">
        <v>0</v>
      </c>
      <c r="AD217" s="119">
        <v>0</v>
      </c>
      <c r="AE217" s="119">
        <v>0</v>
      </c>
      <c r="AF217" s="119">
        <v>0</v>
      </c>
      <c r="AG217" s="119">
        <v>0</v>
      </c>
      <c r="AH217" s="119">
        <v>0</v>
      </c>
      <c r="AI217" s="120">
        <f t="shared" si="145"/>
        <v>0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</row>
    <row r="218" spans="1:71" ht="15" customHeight="1">
      <c r="A218" s="26" t="s">
        <v>56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143"/>
        <v>0</v>
      </c>
      <c r="K218" s="74" t="s">
        <v>56</v>
      </c>
      <c r="L218" s="87">
        <v>0</v>
      </c>
      <c r="M218" s="87">
        <v>0</v>
      </c>
      <c r="N218" s="87">
        <v>0</v>
      </c>
      <c r="O218" s="87">
        <v>0</v>
      </c>
      <c r="P218" s="87">
        <v>0</v>
      </c>
      <c r="Q218" s="87">
        <v>0</v>
      </c>
      <c r="R218" s="88">
        <v>0</v>
      </c>
      <c r="S218" s="89">
        <f t="shared" si="144"/>
        <v>0</v>
      </c>
      <c r="U218" s="104" t="s">
        <v>56</v>
      </c>
      <c r="V218" s="121">
        <v>0</v>
      </c>
      <c r="W218" s="121">
        <v>0</v>
      </c>
      <c r="X218" s="121">
        <v>0</v>
      </c>
      <c r="Y218" s="121">
        <v>0</v>
      </c>
      <c r="Z218" s="121">
        <v>0</v>
      </c>
      <c r="AA218" s="121">
        <v>0</v>
      </c>
      <c r="AB218" s="121">
        <v>0</v>
      </c>
      <c r="AC218" s="122">
        <v>0</v>
      </c>
      <c r="AD218" s="121">
        <v>0</v>
      </c>
      <c r="AE218" s="121">
        <v>0</v>
      </c>
      <c r="AF218" s="121">
        <v>0</v>
      </c>
      <c r="AG218" s="121">
        <v>0</v>
      </c>
      <c r="AH218" s="121">
        <v>0</v>
      </c>
      <c r="AI218" s="123">
        <f t="shared" si="145"/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</row>
    <row r="219" spans="1:71" ht="15">
      <c r="A219" s="27" t="s">
        <v>16</v>
      </c>
      <c r="B219" s="42">
        <v>2.5272606598280327</v>
      </c>
      <c r="C219" s="42">
        <v>1.2950364655300157</v>
      </c>
      <c r="D219" s="42">
        <v>0.34214022676241046</v>
      </c>
      <c r="E219" s="42">
        <v>0</v>
      </c>
      <c r="F219" s="411"/>
      <c r="G219" s="42">
        <v>0</v>
      </c>
      <c r="H219" s="43">
        <v>0</v>
      </c>
      <c r="I219" s="38">
        <f t="shared" si="143"/>
        <v>4.1644373521204585</v>
      </c>
      <c r="K219" s="75" t="s">
        <v>16</v>
      </c>
      <c r="L219" s="42">
        <v>2.5272606598280327</v>
      </c>
      <c r="M219" s="42">
        <v>1.2950364655300157</v>
      </c>
      <c r="N219" s="42">
        <v>0.34214022676241046</v>
      </c>
      <c r="O219" s="42">
        <v>0</v>
      </c>
      <c r="P219" s="42">
        <v>0</v>
      </c>
      <c r="Q219" s="42">
        <v>0</v>
      </c>
      <c r="R219" s="85">
        <v>0</v>
      </c>
      <c r="S219" s="86">
        <f t="shared" si="144"/>
        <v>4.1644373521204585</v>
      </c>
      <c r="U219" s="105" t="s">
        <v>16</v>
      </c>
      <c r="V219" s="117">
        <v>2.5272606598280327</v>
      </c>
      <c r="W219" s="117">
        <v>0</v>
      </c>
      <c r="X219" s="117">
        <v>0</v>
      </c>
      <c r="Y219" s="117">
        <v>1.2950364655300157</v>
      </c>
      <c r="Z219" s="117">
        <v>0.24151074830287794</v>
      </c>
      <c r="AA219" s="117">
        <v>0</v>
      </c>
      <c r="AB219" s="117">
        <v>0</v>
      </c>
      <c r="AC219" s="118">
        <v>0.1006294784595325</v>
      </c>
      <c r="AD219" s="119">
        <v>0</v>
      </c>
      <c r="AE219" s="119">
        <v>0</v>
      </c>
      <c r="AF219" s="119">
        <v>0</v>
      </c>
      <c r="AG219" s="119">
        <v>0.1006294784595325</v>
      </c>
      <c r="AH219" s="119">
        <v>0</v>
      </c>
      <c r="AI219" s="120">
        <f t="shared" si="145"/>
        <v>4.1644373521204585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</row>
    <row r="220" spans="1:71" ht="15">
      <c r="A220" s="26" t="s">
        <v>70</v>
      </c>
      <c r="B220" s="39">
        <v>2.6330031395834248</v>
      </c>
      <c r="C220" s="39">
        <v>0</v>
      </c>
      <c r="D220" s="39">
        <v>2.592209006897451</v>
      </c>
      <c r="E220" s="39">
        <v>0</v>
      </c>
      <c r="F220" s="411"/>
      <c r="G220" s="39">
        <v>0</v>
      </c>
      <c r="H220" s="40">
        <v>0</v>
      </c>
      <c r="I220" s="41">
        <f t="shared" si="143"/>
        <v>5.2252121464808763</v>
      </c>
      <c r="K220" s="74" t="s">
        <v>70</v>
      </c>
      <c r="L220" s="87">
        <v>2.6330031395834248</v>
      </c>
      <c r="M220" s="87">
        <v>0</v>
      </c>
      <c r="N220" s="87">
        <v>2.592209006897451</v>
      </c>
      <c r="O220" s="87">
        <v>0</v>
      </c>
      <c r="P220" s="87">
        <v>0</v>
      </c>
      <c r="Q220" s="87">
        <v>0</v>
      </c>
      <c r="R220" s="88">
        <v>0</v>
      </c>
      <c r="S220" s="89">
        <f t="shared" si="144"/>
        <v>5.2252121464808763</v>
      </c>
      <c r="U220" s="104" t="s">
        <v>57</v>
      </c>
      <c r="V220" s="121">
        <v>2.6330031395834248</v>
      </c>
      <c r="W220" s="121">
        <v>0</v>
      </c>
      <c r="X220" s="121">
        <v>0</v>
      </c>
      <c r="Y220" s="121">
        <v>0</v>
      </c>
      <c r="Z220" s="121">
        <v>2.592209006897451</v>
      </c>
      <c r="AA220" s="121">
        <v>0</v>
      </c>
      <c r="AB220" s="121">
        <v>0</v>
      </c>
      <c r="AC220" s="122">
        <v>0</v>
      </c>
      <c r="AD220" s="121">
        <v>0</v>
      </c>
      <c r="AE220" s="121">
        <v>0</v>
      </c>
      <c r="AF220" s="121">
        <v>0</v>
      </c>
      <c r="AG220" s="121">
        <v>0</v>
      </c>
      <c r="AH220" s="121">
        <v>0</v>
      </c>
      <c r="AI220" s="123">
        <f t="shared" si="145"/>
        <v>5.2252121464808763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</row>
    <row r="221" spans="1:71" ht="15">
      <c r="A221" s="27" t="s">
        <v>58</v>
      </c>
      <c r="B221" s="42">
        <v>0</v>
      </c>
      <c r="C221" s="42">
        <v>0</v>
      </c>
      <c r="D221" s="42">
        <v>0</v>
      </c>
      <c r="E221" s="42">
        <v>2.0650989926549603</v>
      </c>
      <c r="F221" s="411"/>
      <c r="G221" s="42">
        <v>0</v>
      </c>
      <c r="H221" s="43">
        <v>0</v>
      </c>
      <c r="I221" s="38">
        <f t="shared" si="143"/>
        <v>2.0650989926549603</v>
      </c>
      <c r="K221" s="75" t="s">
        <v>58</v>
      </c>
      <c r="L221" s="42">
        <v>0</v>
      </c>
      <c r="M221" s="42">
        <v>0</v>
      </c>
      <c r="N221" s="42">
        <v>0</v>
      </c>
      <c r="O221" s="42">
        <v>2.0650989926549603</v>
      </c>
      <c r="P221" s="42">
        <v>24.602450238855202</v>
      </c>
      <c r="Q221" s="42">
        <v>0</v>
      </c>
      <c r="R221" s="85">
        <v>0</v>
      </c>
      <c r="S221" s="86">
        <f t="shared" si="144"/>
        <v>26.667549231510161</v>
      </c>
      <c r="U221" s="105" t="s">
        <v>58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2.0650989926549603</v>
      </c>
      <c r="AB221" s="117">
        <v>24.602450238855202</v>
      </c>
      <c r="AC221" s="118">
        <v>0</v>
      </c>
      <c r="AD221" s="117">
        <v>0</v>
      </c>
      <c r="AE221" s="117">
        <v>0</v>
      </c>
      <c r="AF221" s="117">
        <v>0</v>
      </c>
      <c r="AG221" s="117">
        <v>0</v>
      </c>
      <c r="AH221" s="117">
        <v>0</v>
      </c>
      <c r="AI221" s="120">
        <f t="shared" si="145"/>
        <v>26.667549231510161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</row>
    <row r="222" spans="1:71" ht="15">
      <c r="A222" s="26" t="s">
        <v>12</v>
      </c>
      <c r="B222" s="39">
        <v>0</v>
      </c>
      <c r="C222" s="39">
        <v>0</v>
      </c>
      <c r="D222" s="39">
        <v>0</v>
      </c>
      <c r="E222" s="39">
        <v>0.48359635501318909</v>
      </c>
      <c r="F222" s="411"/>
      <c r="G222" s="39">
        <v>0</v>
      </c>
      <c r="H222" s="40">
        <v>0</v>
      </c>
      <c r="I222" s="41">
        <f t="shared" si="143"/>
        <v>0.48359635501318909</v>
      </c>
      <c r="K222" s="74" t="s">
        <v>12</v>
      </c>
      <c r="L222" s="87">
        <v>0</v>
      </c>
      <c r="M222" s="87">
        <v>0</v>
      </c>
      <c r="N222" s="87">
        <v>0</v>
      </c>
      <c r="O222" s="87">
        <v>0.48359635501318909</v>
      </c>
      <c r="P222" s="87">
        <v>2.2578987064157059</v>
      </c>
      <c r="Q222" s="87">
        <v>0</v>
      </c>
      <c r="R222" s="88">
        <v>0</v>
      </c>
      <c r="S222" s="89">
        <f t="shared" si="144"/>
        <v>2.7414950614288949</v>
      </c>
      <c r="U222" s="104" t="s">
        <v>12</v>
      </c>
      <c r="V222" s="121">
        <v>0</v>
      </c>
      <c r="W222" s="121">
        <v>0</v>
      </c>
      <c r="X222" s="121">
        <v>0</v>
      </c>
      <c r="Y222" s="121">
        <v>0</v>
      </c>
      <c r="Z222" s="121">
        <v>0</v>
      </c>
      <c r="AA222" s="121">
        <v>0.48359635501318909</v>
      </c>
      <c r="AB222" s="121">
        <v>2.2578987064157059</v>
      </c>
      <c r="AC222" s="122">
        <v>0</v>
      </c>
      <c r="AD222" s="121">
        <v>0</v>
      </c>
      <c r="AE222" s="121">
        <v>0</v>
      </c>
      <c r="AF222" s="121">
        <v>0</v>
      </c>
      <c r="AG222" s="121">
        <v>0</v>
      </c>
      <c r="AH222" s="121">
        <v>0</v>
      </c>
      <c r="AI222" s="123">
        <f t="shared" si="145"/>
        <v>2.7414950614288949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</row>
    <row r="223" spans="1:71" ht="15">
      <c r="A223" s="27" t="s">
        <v>59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143"/>
        <v>0</v>
      </c>
      <c r="K223" s="75" t="s">
        <v>59</v>
      </c>
      <c r="L223" s="42">
        <v>0</v>
      </c>
      <c r="M223" s="42">
        <v>0</v>
      </c>
      <c r="N223" s="42">
        <v>0</v>
      </c>
      <c r="O223" s="42">
        <v>0</v>
      </c>
      <c r="P223" s="42">
        <v>0</v>
      </c>
      <c r="Q223" s="42">
        <v>0</v>
      </c>
      <c r="R223" s="85">
        <v>0</v>
      </c>
      <c r="S223" s="86">
        <f t="shared" si="144"/>
        <v>0</v>
      </c>
      <c r="U223" s="105" t="s">
        <v>59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8">
        <v>0</v>
      </c>
      <c r="AD223" s="117">
        <v>0</v>
      </c>
      <c r="AE223" s="117">
        <v>0</v>
      </c>
      <c r="AF223" s="117">
        <v>0</v>
      </c>
      <c r="AG223" s="117">
        <v>0</v>
      </c>
      <c r="AH223" s="117">
        <v>0</v>
      </c>
      <c r="AI223" s="120">
        <f t="shared" si="145"/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</row>
    <row r="224" spans="1:71" ht="15">
      <c r="A224" s="26" t="s">
        <v>17</v>
      </c>
      <c r="B224" s="39">
        <v>1.0927080996483607</v>
      </c>
      <c r="C224" s="39">
        <v>0</v>
      </c>
      <c r="D224" s="39">
        <v>4.3281784098567737</v>
      </c>
      <c r="E224" s="39">
        <v>0.22874709826799566</v>
      </c>
      <c r="F224" s="411"/>
      <c r="G224" s="39">
        <v>0</v>
      </c>
      <c r="H224" s="40">
        <v>0</v>
      </c>
      <c r="I224" s="41">
        <f t="shared" si="143"/>
        <v>5.6496336077731302</v>
      </c>
      <c r="K224" s="74" t="s">
        <v>17</v>
      </c>
      <c r="L224" s="87">
        <v>1.0927080996483607</v>
      </c>
      <c r="M224" s="87">
        <v>0</v>
      </c>
      <c r="N224" s="87">
        <v>4.3281784098567737</v>
      </c>
      <c r="O224" s="87">
        <v>0.22874709826799566</v>
      </c>
      <c r="P224" s="87">
        <v>0</v>
      </c>
      <c r="Q224" s="87">
        <v>0</v>
      </c>
      <c r="R224" s="88">
        <v>0</v>
      </c>
      <c r="S224" s="89">
        <f t="shared" si="144"/>
        <v>5.6496336077731302</v>
      </c>
      <c r="U224" s="104" t="s">
        <v>17</v>
      </c>
      <c r="V224" s="121">
        <v>1.0927080996483607</v>
      </c>
      <c r="W224" s="121">
        <v>0</v>
      </c>
      <c r="X224" s="121">
        <v>0</v>
      </c>
      <c r="Y224" s="121">
        <v>0</v>
      </c>
      <c r="Z224" s="121">
        <v>4.3281784098567737</v>
      </c>
      <c r="AA224" s="121">
        <v>0.22874709826799566</v>
      </c>
      <c r="AB224" s="121">
        <v>0</v>
      </c>
      <c r="AC224" s="122">
        <v>0</v>
      </c>
      <c r="AD224" s="121">
        <v>0</v>
      </c>
      <c r="AE224" s="121">
        <v>0</v>
      </c>
      <c r="AF224" s="121">
        <v>0</v>
      </c>
      <c r="AG224" s="121">
        <v>0</v>
      </c>
      <c r="AH224" s="121">
        <v>0</v>
      </c>
      <c r="AI224" s="123">
        <f t="shared" si="145"/>
        <v>5.6496336077731302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</row>
    <row r="225" spans="1:71" ht="15">
      <c r="A225" s="27" t="s">
        <v>139</v>
      </c>
      <c r="B225" s="42">
        <v>8.0763069167879546</v>
      </c>
      <c r="C225" s="42">
        <v>0.31870221518136532</v>
      </c>
      <c r="D225" s="42">
        <v>69.337154986058607</v>
      </c>
      <c r="E225" s="42">
        <v>8.8255998050224244E-2</v>
      </c>
      <c r="F225" s="411"/>
      <c r="G225" s="42">
        <v>0</v>
      </c>
      <c r="H225" s="43">
        <v>0</v>
      </c>
      <c r="I225" s="38">
        <f t="shared" si="143"/>
        <v>77.820420116078154</v>
      </c>
      <c r="K225" s="75" t="s">
        <v>139</v>
      </c>
      <c r="L225" s="42">
        <v>8.0763069167879546</v>
      </c>
      <c r="M225" s="42">
        <v>0.31870221518136532</v>
      </c>
      <c r="N225" s="42">
        <v>69.337154986058607</v>
      </c>
      <c r="O225" s="42">
        <v>8.8255998050224244E-2</v>
      </c>
      <c r="P225" s="42">
        <v>0</v>
      </c>
      <c r="Q225" s="42">
        <v>0</v>
      </c>
      <c r="R225" s="85">
        <v>0</v>
      </c>
      <c r="S225" s="86">
        <f t="shared" si="144"/>
        <v>77.820420116078154</v>
      </c>
      <c r="U225" s="105" t="s">
        <v>139</v>
      </c>
      <c r="V225" s="117">
        <v>7.4191308169961747</v>
      </c>
      <c r="W225" s="117">
        <v>0</v>
      </c>
      <c r="X225" s="117">
        <v>0</v>
      </c>
      <c r="Y225" s="117">
        <v>0.31870221518136532</v>
      </c>
      <c r="Z225" s="117">
        <v>23.192450509848236</v>
      </c>
      <c r="AA225" s="117">
        <v>8.8255998050224244E-2</v>
      </c>
      <c r="AB225" s="117">
        <v>0</v>
      </c>
      <c r="AC225" s="118">
        <v>46.801880576002155</v>
      </c>
      <c r="AD225" s="117">
        <v>0.65717609979177916</v>
      </c>
      <c r="AE225" s="117">
        <v>0</v>
      </c>
      <c r="AF225" s="117">
        <v>0</v>
      </c>
      <c r="AG225" s="117">
        <v>46.144704476210372</v>
      </c>
      <c r="AH225" s="117">
        <v>0</v>
      </c>
      <c r="AI225" s="120">
        <f t="shared" si="145"/>
        <v>77.820420116078154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</row>
    <row r="226" spans="1:71" ht="15">
      <c r="A226" s="26" t="s">
        <v>25</v>
      </c>
      <c r="B226" s="39">
        <v>39.775370042573314</v>
      </c>
      <c r="C226" s="39">
        <v>1.6733097595903201</v>
      </c>
      <c r="D226" s="39">
        <v>50.712758000997034</v>
      </c>
      <c r="E226" s="39">
        <v>489.94146125095835</v>
      </c>
      <c r="F226" s="411"/>
      <c r="G226" s="39">
        <v>93.780678810768734</v>
      </c>
      <c r="H226" s="40">
        <v>10.329072590063701</v>
      </c>
      <c r="I226" s="41">
        <f t="shared" si="143"/>
        <v>686.21265045495136</v>
      </c>
      <c r="K226" s="74" t="s">
        <v>25</v>
      </c>
      <c r="L226" s="87">
        <v>39.775370042573314</v>
      </c>
      <c r="M226" s="87">
        <v>1.6733097595903201</v>
      </c>
      <c r="N226" s="87">
        <v>50.712758000997034</v>
      </c>
      <c r="O226" s="87">
        <v>489.94146125095835</v>
      </c>
      <c r="P226" s="87">
        <v>18.573612958825869</v>
      </c>
      <c r="Q226" s="87">
        <v>93.780678810768734</v>
      </c>
      <c r="R226" s="88">
        <v>10.329072590063701</v>
      </c>
      <c r="S226" s="89">
        <f t="shared" si="144"/>
        <v>704.78626341377719</v>
      </c>
      <c r="U226" s="104" t="s">
        <v>25</v>
      </c>
      <c r="V226" s="121">
        <v>0</v>
      </c>
      <c r="W226" s="121">
        <v>35.679691579173245</v>
      </c>
      <c r="X226" s="121">
        <v>93.780678810768734</v>
      </c>
      <c r="Y226" s="121">
        <v>1.6733097595903201</v>
      </c>
      <c r="Z226" s="121">
        <v>50.077225433804941</v>
      </c>
      <c r="AA226" s="121">
        <v>485.14308200201248</v>
      </c>
      <c r="AB226" s="121">
        <v>18.573612958825869</v>
      </c>
      <c r="AC226" s="122">
        <v>19.858662869601758</v>
      </c>
      <c r="AD226" s="121">
        <v>4.095678463400068</v>
      </c>
      <c r="AE226" s="121">
        <v>2.6623270373207264</v>
      </c>
      <c r="AF226" s="121">
        <v>10.329072590063701</v>
      </c>
      <c r="AG226" s="121">
        <v>0.63553256719209072</v>
      </c>
      <c r="AH226" s="121">
        <v>2.1360522116251737</v>
      </c>
      <c r="AI226" s="123">
        <f t="shared" si="145"/>
        <v>704.78626341377731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</row>
    <row r="227" spans="1:71" ht="15">
      <c r="A227" s="27" t="s">
        <v>24</v>
      </c>
      <c r="B227" s="42">
        <v>346.19102676790726</v>
      </c>
      <c r="C227" s="42">
        <v>0</v>
      </c>
      <c r="D227" s="42">
        <v>95.311697149515496</v>
      </c>
      <c r="E227" s="42">
        <v>0</v>
      </c>
      <c r="F227" s="411"/>
      <c r="G227" s="42">
        <v>0</v>
      </c>
      <c r="H227" s="43">
        <v>0</v>
      </c>
      <c r="I227" s="38">
        <f t="shared" si="143"/>
        <v>441.50272391742277</v>
      </c>
      <c r="K227" s="75" t="s">
        <v>24</v>
      </c>
      <c r="L227" s="42">
        <v>346.19102676790726</v>
      </c>
      <c r="M227" s="42">
        <v>0</v>
      </c>
      <c r="N227" s="42">
        <v>95.311697149515496</v>
      </c>
      <c r="O227" s="42">
        <v>0</v>
      </c>
      <c r="P227" s="42">
        <v>0</v>
      </c>
      <c r="Q227" s="42">
        <v>0</v>
      </c>
      <c r="R227" s="85">
        <v>0</v>
      </c>
      <c r="S227" s="86">
        <f t="shared" si="144"/>
        <v>441.50272391742277</v>
      </c>
      <c r="U227" s="105" t="s">
        <v>24</v>
      </c>
      <c r="V227" s="117">
        <v>346.19102676790726</v>
      </c>
      <c r="W227" s="117">
        <v>0</v>
      </c>
      <c r="X227" s="117">
        <v>0</v>
      </c>
      <c r="Y227" s="117">
        <v>0</v>
      </c>
      <c r="Z227" s="117">
        <v>0</v>
      </c>
      <c r="AA227" s="117">
        <v>0</v>
      </c>
      <c r="AB227" s="117">
        <v>0</v>
      </c>
      <c r="AC227" s="118">
        <v>95.311697149515496</v>
      </c>
      <c r="AD227" s="117">
        <v>0</v>
      </c>
      <c r="AE227" s="117">
        <v>0</v>
      </c>
      <c r="AF227" s="117">
        <v>0</v>
      </c>
      <c r="AG227" s="117">
        <v>95.311697149515496</v>
      </c>
      <c r="AH227" s="117">
        <v>0</v>
      </c>
      <c r="AI227" s="120">
        <f t="shared" si="145"/>
        <v>441.50272391742277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</row>
    <row r="228" spans="1:71" ht="15">
      <c r="A228" s="26" t="s">
        <v>60</v>
      </c>
      <c r="B228" s="39">
        <v>6.9450552800781787E-2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143"/>
        <v>6.9450552800781787E-2</v>
      </c>
      <c r="K228" s="74" t="s">
        <v>60</v>
      </c>
      <c r="L228" s="87">
        <v>6.9450552800781787E-2</v>
      </c>
      <c r="M228" s="87">
        <v>0</v>
      </c>
      <c r="N228" s="87">
        <v>0</v>
      </c>
      <c r="O228" s="87">
        <v>0</v>
      </c>
      <c r="P228" s="87">
        <v>0</v>
      </c>
      <c r="Q228" s="87">
        <v>0</v>
      </c>
      <c r="R228" s="88">
        <v>0</v>
      </c>
      <c r="S228" s="89">
        <f t="shared" si="144"/>
        <v>6.9450552800781787E-2</v>
      </c>
      <c r="U228" s="104" t="s">
        <v>60</v>
      </c>
      <c r="V228" s="121">
        <v>6.9450552800781787E-2</v>
      </c>
      <c r="W228" s="121">
        <v>0</v>
      </c>
      <c r="X228" s="121">
        <v>0</v>
      </c>
      <c r="Y228" s="121">
        <v>0</v>
      </c>
      <c r="Z228" s="121">
        <v>0</v>
      </c>
      <c r="AA228" s="121">
        <v>0</v>
      </c>
      <c r="AB228" s="121">
        <v>0</v>
      </c>
      <c r="AC228" s="122">
        <v>0</v>
      </c>
      <c r="AD228" s="121">
        <v>0</v>
      </c>
      <c r="AE228" s="121">
        <v>0</v>
      </c>
      <c r="AF228" s="121">
        <v>0</v>
      </c>
      <c r="AG228" s="121">
        <v>0</v>
      </c>
      <c r="AH228" s="121">
        <v>0</v>
      </c>
      <c r="AI228" s="123">
        <f t="shared" si="145"/>
        <v>6.9450552800781787E-2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</row>
    <row r="229" spans="1:71" ht="15">
      <c r="A229" s="27" t="s">
        <v>22</v>
      </c>
      <c r="B229" s="42">
        <v>0.25487246090151533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143"/>
        <v>0.25487246090151533</v>
      </c>
      <c r="K229" s="75" t="s">
        <v>22</v>
      </c>
      <c r="L229" s="42">
        <v>0.25487246090151533</v>
      </c>
      <c r="M229" s="42">
        <v>0</v>
      </c>
      <c r="N229" s="42">
        <v>0</v>
      </c>
      <c r="O229" s="42">
        <v>0</v>
      </c>
      <c r="P229" s="42">
        <v>0.89785404360663668</v>
      </c>
      <c r="Q229" s="42">
        <v>0</v>
      </c>
      <c r="R229" s="85">
        <v>0</v>
      </c>
      <c r="S229" s="86">
        <f t="shared" si="144"/>
        <v>1.1527265045081521</v>
      </c>
      <c r="U229" s="105" t="s">
        <v>22</v>
      </c>
      <c r="V229" s="117">
        <v>0.25487246090151533</v>
      </c>
      <c r="W229" s="117">
        <v>0</v>
      </c>
      <c r="X229" s="117">
        <v>0</v>
      </c>
      <c r="Y229" s="117">
        <v>0</v>
      </c>
      <c r="Z229" s="117">
        <v>0</v>
      </c>
      <c r="AA229" s="117">
        <v>0</v>
      </c>
      <c r="AB229" s="117">
        <v>0.89785404360663668</v>
      </c>
      <c r="AC229" s="118">
        <v>0</v>
      </c>
      <c r="AD229" s="117">
        <v>0</v>
      </c>
      <c r="AE229" s="117">
        <v>0</v>
      </c>
      <c r="AF229" s="117">
        <v>0</v>
      </c>
      <c r="AG229" s="117">
        <v>0</v>
      </c>
      <c r="AH229" s="117">
        <v>0</v>
      </c>
      <c r="AI229" s="120">
        <f t="shared" si="145"/>
        <v>1.1527265045081521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</row>
    <row r="230" spans="1:71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143"/>
        <v>0</v>
      </c>
      <c r="K230" s="74" t="s">
        <v>21</v>
      </c>
      <c r="L230" s="87">
        <v>0</v>
      </c>
      <c r="M230" s="87">
        <v>0</v>
      </c>
      <c r="N230" s="87">
        <v>0</v>
      </c>
      <c r="O230" s="87">
        <v>0</v>
      </c>
      <c r="P230" s="87">
        <v>0</v>
      </c>
      <c r="Q230" s="87">
        <v>0</v>
      </c>
      <c r="R230" s="88">
        <v>0</v>
      </c>
      <c r="S230" s="89">
        <f t="shared" si="144"/>
        <v>0</v>
      </c>
      <c r="U230" s="104" t="s">
        <v>61</v>
      </c>
      <c r="V230" s="121">
        <v>0</v>
      </c>
      <c r="W230" s="121">
        <v>0</v>
      </c>
      <c r="X230" s="121">
        <v>0</v>
      </c>
      <c r="Y230" s="121">
        <v>0</v>
      </c>
      <c r="Z230" s="121">
        <v>0</v>
      </c>
      <c r="AA230" s="121">
        <v>0</v>
      </c>
      <c r="AB230" s="121">
        <v>0</v>
      </c>
      <c r="AC230" s="122">
        <v>0</v>
      </c>
      <c r="AD230" s="121">
        <v>0</v>
      </c>
      <c r="AE230" s="121">
        <v>0</v>
      </c>
      <c r="AF230" s="121">
        <v>0</v>
      </c>
      <c r="AG230" s="121">
        <v>0</v>
      </c>
      <c r="AH230" s="121">
        <v>0</v>
      </c>
      <c r="AI230" s="123">
        <f t="shared" si="145"/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</row>
    <row r="231" spans="1:71" ht="15">
      <c r="A231" s="28" t="s">
        <v>64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143"/>
        <v>0</v>
      </c>
      <c r="K231" s="76" t="s">
        <v>64</v>
      </c>
      <c r="L231" s="42">
        <v>0</v>
      </c>
      <c r="M231" s="42">
        <v>0</v>
      </c>
      <c r="N231" s="42">
        <v>0</v>
      </c>
      <c r="O231" s="42">
        <v>0</v>
      </c>
      <c r="P231" s="42">
        <v>0</v>
      </c>
      <c r="Q231" s="42">
        <v>0</v>
      </c>
      <c r="R231" s="85">
        <v>0</v>
      </c>
      <c r="S231" s="86">
        <f t="shared" si="144"/>
        <v>0</v>
      </c>
      <c r="U231" s="106" t="s">
        <v>62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v>0</v>
      </c>
      <c r="AC231" s="118">
        <v>0</v>
      </c>
      <c r="AD231" s="119">
        <v>0</v>
      </c>
      <c r="AE231" s="119">
        <v>0</v>
      </c>
      <c r="AF231" s="119">
        <v>0</v>
      </c>
      <c r="AG231" s="119">
        <v>0</v>
      </c>
      <c r="AH231" s="119">
        <v>0</v>
      </c>
      <c r="AI231" s="120">
        <f t="shared" si="145"/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</row>
    <row r="232" spans="1:71">
      <c r="A232" s="56" t="s">
        <v>23</v>
      </c>
      <c r="B232" s="60">
        <v>0</v>
      </c>
      <c r="C232" s="60">
        <v>0</v>
      </c>
      <c r="D232" s="60">
        <v>0</v>
      </c>
      <c r="E232" s="60">
        <v>0</v>
      </c>
      <c r="F232" s="411"/>
      <c r="G232" s="60">
        <v>0</v>
      </c>
      <c r="H232" s="61">
        <v>0</v>
      </c>
      <c r="I232" s="62">
        <f t="shared" si="143"/>
        <v>0</v>
      </c>
      <c r="K232" s="77" t="s">
        <v>23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1">
        <v>0</v>
      </c>
      <c r="S232" s="92">
        <f t="shared" si="144"/>
        <v>0</v>
      </c>
      <c r="U232" s="107" t="s">
        <v>66</v>
      </c>
      <c r="V232" s="124">
        <v>0</v>
      </c>
      <c r="W232" s="124">
        <v>0</v>
      </c>
      <c r="X232" s="124">
        <v>0</v>
      </c>
      <c r="Y232" s="124">
        <v>0</v>
      </c>
      <c r="Z232" s="124">
        <v>0</v>
      </c>
      <c r="AA232" s="124">
        <v>0</v>
      </c>
      <c r="AB232" s="124">
        <v>0</v>
      </c>
      <c r="AC232" s="124">
        <v>0</v>
      </c>
      <c r="AD232" s="124">
        <v>0</v>
      </c>
      <c r="AE232" s="124">
        <v>0</v>
      </c>
      <c r="AF232" s="124">
        <v>0</v>
      </c>
      <c r="AG232" s="124">
        <v>0</v>
      </c>
      <c r="AH232" s="125">
        <v>0</v>
      </c>
      <c r="AI232" s="126">
        <f t="shared" si="145"/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</row>
    <row r="233" spans="1:71">
      <c r="A233" s="57" t="s">
        <v>19</v>
      </c>
      <c r="B233" s="63">
        <v>0</v>
      </c>
      <c r="C233" s="63">
        <v>0</v>
      </c>
      <c r="D233" s="63">
        <v>0</v>
      </c>
      <c r="E233" s="63">
        <v>0</v>
      </c>
      <c r="F233" s="411"/>
      <c r="G233" s="63">
        <v>0</v>
      </c>
      <c r="H233" s="64">
        <v>0</v>
      </c>
      <c r="I233" s="65">
        <f t="shared" si="143"/>
        <v>0</v>
      </c>
      <c r="K233" s="78" t="s">
        <v>19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93">
        <v>0</v>
      </c>
      <c r="S233" s="94">
        <f t="shared" si="144"/>
        <v>0</v>
      </c>
      <c r="U233" s="108" t="s">
        <v>19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8">
        <v>0</v>
      </c>
      <c r="AE233" s="128">
        <v>0</v>
      </c>
      <c r="AF233" s="128">
        <v>0</v>
      </c>
      <c r="AG233" s="128">
        <v>0</v>
      </c>
      <c r="AH233" s="128">
        <v>0</v>
      </c>
      <c r="AI233" s="129">
        <f t="shared" si="145"/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</row>
    <row r="234" spans="1:71">
      <c r="A234" s="56" t="s">
        <v>20</v>
      </c>
      <c r="B234" s="60">
        <v>0</v>
      </c>
      <c r="C234" s="60">
        <v>0</v>
      </c>
      <c r="D234" s="60">
        <v>0</v>
      </c>
      <c r="E234" s="60">
        <v>0</v>
      </c>
      <c r="F234" s="411"/>
      <c r="G234" s="60">
        <v>0</v>
      </c>
      <c r="H234" s="61">
        <v>0</v>
      </c>
      <c r="I234" s="62">
        <f t="shared" si="143"/>
        <v>0</v>
      </c>
      <c r="K234" s="77" t="s">
        <v>20</v>
      </c>
      <c r="L234" s="90">
        <v>0</v>
      </c>
      <c r="M234" s="90">
        <v>0</v>
      </c>
      <c r="N234" s="90">
        <v>0</v>
      </c>
      <c r="O234" s="90">
        <v>0</v>
      </c>
      <c r="P234" s="90">
        <v>0</v>
      </c>
      <c r="Q234" s="90">
        <v>0</v>
      </c>
      <c r="R234" s="91">
        <v>0</v>
      </c>
      <c r="S234" s="92">
        <f t="shared" si="144"/>
        <v>0</v>
      </c>
      <c r="U234" s="107" t="s">
        <v>20</v>
      </c>
      <c r="V234" s="124">
        <v>0</v>
      </c>
      <c r="W234" s="124">
        <v>0</v>
      </c>
      <c r="X234" s="124">
        <v>0</v>
      </c>
      <c r="Y234" s="124">
        <v>0</v>
      </c>
      <c r="Z234" s="124">
        <v>0</v>
      </c>
      <c r="AA234" s="124">
        <v>0</v>
      </c>
      <c r="AB234" s="124">
        <v>0</v>
      </c>
      <c r="AC234" s="124">
        <v>0</v>
      </c>
      <c r="AD234" s="124">
        <v>0</v>
      </c>
      <c r="AE234" s="124">
        <v>0</v>
      </c>
      <c r="AF234" s="124">
        <v>0</v>
      </c>
      <c r="AG234" s="124">
        <v>0</v>
      </c>
      <c r="AH234" s="125">
        <v>0</v>
      </c>
      <c r="AI234" s="126">
        <f t="shared" si="145"/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</row>
    <row r="235" spans="1:71" ht="15" thickBot="1">
      <c r="A235" s="58" t="s">
        <v>11</v>
      </c>
      <c r="B235" s="52">
        <v>0</v>
      </c>
      <c r="C235" s="52">
        <v>0</v>
      </c>
      <c r="D235" s="52">
        <v>0</v>
      </c>
      <c r="E235" s="52">
        <v>0</v>
      </c>
      <c r="F235" s="412"/>
      <c r="G235" s="52">
        <v>0</v>
      </c>
      <c r="H235" s="66">
        <v>0</v>
      </c>
      <c r="I235" s="67">
        <f t="shared" si="143"/>
        <v>0</v>
      </c>
      <c r="K235" s="79" t="s">
        <v>11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95">
        <v>0</v>
      </c>
      <c r="S235" s="96">
        <f t="shared" si="144"/>
        <v>0</v>
      </c>
      <c r="U235" s="108" t="s">
        <v>11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8">
        <v>0</v>
      </c>
      <c r="AE235" s="128">
        <v>0</v>
      </c>
      <c r="AF235" s="128">
        <v>0</v>
      </c>
      <c r="AG235" s="128">
        <v>0</v>
      </c>
      <c r="AH235" s="128">
        <v>0</v>
      </c>
      <c r="AI235" s="129">
        <f t="shared" si="145"/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</row>
    <row r="236" spans="1:71" ht="15">
      <c r="A236" s="33" t="s">
        <v>26</v>
      </c>
      <c r="B236" s="68">
        <f>SUM(B215:B231)</f>
        <v>400.6199986400307</v>
      </c>
      <c r="C236" s="68">
        <f t="shared" ref="C236:I236" si="146">SUM(C215:C231)</f>
        <v>3.2870484403017013</v>
      </c>
      <c r="D236" s="68">
        <f t="shared" si="146"/>
        <v>222.62413778008778</v>
      </c>
      <c r="E236" s="68">
        <f t="shared" si="146"/>
        <v>492.80715969494474</v>
      </c>
      <c r="F236" s="68">
        <f t="shared" si="146"/>
        <v>0</v>
      </c>
      <c r="G236" s="68">
        <f t="shared" si="146"/>
        <v>93.780678810768734</v>
      </c>
      <c r="H236" s="69">
        <f t="shared" si="146"/>
        <v>10.329072590063701</v>
      </c>
      <c r="I236" s="38">
        <f t="shared" si="146"/>
        <v>1223.4480959561972</v>
      </c>
      <c r="K236" s="80" t="s">
        <v>26</v>
      </c>
      <c r="L236" s="68">
        <f>SUM(L215:L231)</f>
        <v>400.6199986400307</v>
      </c>
      <c r="M236" s="68">
        <f t="shared" ref="M236:S236" si="147">SUM(M215:M231)</f>
        <v>3.2870484403017013</v>
      </c>
      <c r="N236" s="68">
        <f t="shared" si="147"/>
        <v>222.62413778008778</v>
      </c>
      <c r="O236" s="68">
        <f t="shared" si="147"/>
        <v>492.80715969494474</v>
      </c>
      <c r="P236" s="68">
        <f t="shared" si="147"/>
        <v>46.331815947703411</v>
      </c>
      <c r="Q236" s="68">
        <f t="shared" si="147"/>
        <v>93.780678810768734</v>
      </c>
      <c r="R236" s="69">
        <f t="shared" si="147"/>
        <v>10.329072590063701</v>
      </c>
      <c r="S236" s="97">
        <f t="shared" si="147"/>
        <v>1269.7799119039007</v>
      </c>
      <c r="T236" s="1" t="str">
        <f>IF(ABS(S236-AI236)&gt;0.01,S236-AI236,"")</f>
        <v/>
      </c>
      <c r="U236" s="109" t="s">
        <v>63</v>
      </c>
      <c r="V236" s="130">
        <f>SUM(V215:V231)</f>
        <v>360.18745249766556</v>
      </c>
      <c r="W236" s="130">
        <f t="shared" ref="W236:AH236" si="148">SUM(W215:W231)</f>
        <v>35.679691579173245</v>
      </c>
      <c r="X236" s="130">
        <f t="shared" si="148"/>
        <v>93.780678810768734</v>
      </c>
      <c r="Y236" s="130">
        <f t="shared" si="148"/>
        <v>3.2870484403017013</v>
      </c>
      <c r="Z236" s="130">
        <f t="shared" si="148"/>
        <v>80.431574108710279</v>
      </c>
      <c r="AA236" s="130">
        <f t="shared" si="148"/>
        <v>488.00878044599887</v>
      </c>
      <c r="AB236" s="130">
        <f t="shared" si="148"/>
        <v>46.331815947703411</v>
      </c>
      <c r="AC236" s="130">
        <f t="shared" si="148"/>
        <v>162.07287007357894</v>
      </c>
      <c r="AD236" s="131">
        <f t="shared" si="148"/>
        <v>4.7528545631918471</v>
      </c>
      <c r="AE236" s="131">
        <f t="shared" si="148"/>
        <v>2.6623270373207264</v>
      </c>
      <c r="AF236" s="131">
        <f t="shared" si="148"/>
        <v>10.329072590063701</v>
      </c>
      <c r="AG236" s="131">
        <f t="shared" si="148"/>
        <v>142.19256367137748</v>
      </c>
      <c r="AH236" s="131">
        <f t="shared" si="148"/>
        <v>2.1360522116251737</v>
      </c>
      <c r="AI236" s="132">
        <f>SUM(V236:AC236)</f>
        <v>1269.7799119039009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</row>
    <row r="237" spans="1:71" s="9" customFormat="1" ht="15" thickBot="1">
      <c r="A237" s="30" t="s">
        <v>88</v>
      </c>
      <c r="B237" s="47">
        <f>IF($I236=0,"-",B236/$I236)</f>
        <v>0.32745156902379452</v>
      </c>
      <c r="C237" s="47">
        <f t="shared" ref="C237:H237" si="149">IF($I236=0,"-",C236/$I236)</f>
        <v>2.6867085339919369E-3</v>
      </c>
      <c r="D237" s="47">
        <f t="shared" si="149"/>
        <v>0.18196451366912611</v>
      </c>
      <c r="E237" s="47">
        <f t="shared" si="149"/>
        <v>0.40280185266853247</v>
      </c>
      <c r="F237" s="47">
        <f t="shared" si="149"/>
        <v>0</v>
      </c>
      <c r="G237" s="47">
        <f t="shared" si="149"/>
        <v>7.6652764527352979E-2</v>
      </c>
      <c r="H237" s="70">
        <f t="shared" si="149"/>
        <v>8.4425915772020702E-3</v>
      </c>
      <c r="I237" s="48">
        <f>SUM(B237:H237)</f>
        <v>1.0000000000000002</v>
      </c>
      <c r="J237" s="5"/>
      <c r="K237" s="81" t="s">
        <v>88</v>
      </c>
      <c r="L237" s="98">
        <f>IF($S236=0,"-",L236/$S236)</f>
        <v>0.31550349386087184</v>
      </c>
      <c r="M237" s="98">
        <f t="shared" ref="M237:R237" si="150">IF($S236=0,"-",M236/$S236)</f>
        <v>2.5886757299326932E-3</v>
      </c>
      <c r="N237" s="98">
        <f t="shared" si="150"/>
        <v>0.17532498009539813</v>
      </c>
      <c r="O237" s="98">
        <f t="shared" si="150"/>
        <v>0.3881043912216508</v>
      </c>
      <c r="P237" s="98">
        <f t="shared" si="150"/>
        <v>3.6488068139488641E-2</v>
      </c>
      <c r="Q237" s="98">
        <f t="shared" si="150"/>
        <v>7.3855853232198732E-2</v>
      </c>
      <c r="R237" s="99">
        <f t="shared" si="150"/>
        <v>8.1345377204592485E-3</v>
      </c>
      <c r="S237" s="100">
        <f>SUM(L237:R237)</f>
        <v>1.0000000000000002</v>
      </c>
      <c r="T237" s="1"/>
      <c r="U237" s="110" t="s">
        <v>88</v>
      </c>
      <c r="V237" s="133">
        <f>+V236/$AI236</f>
        <v>0.28366132518004833</v>
      </c>
      <c r="W237" s="133">
        <f t="shared" ref="W237:AH237" si="151">+W236/$AI236</f>
        <v>2.80991148502856E-2</v>
      </c>
      <c r="X237" s="133">
        <f t="shared" si="151"/>
        <v>7.3855853232198732E-2</v>
      </c>
      <c r="Y237" s="133">
        <f t="shared" si="151"/>
        <v>2.5886757299326928E-3</v>
      </c>
      <c r="Z237" s="133">
        <f t="shared" si="151"/>
        <v>6.3342925301213521E-2</v>
      </c>
      <c r="AA237" s="133">
        <f t="shared" si="151"/>
        <v>0.38432548496871494</v>
      </c>
      <c r="AB237" s="133">
        <f t="shared" si="151"/>
        <v>3.6488068139488634E-2</v>
      </c>
      <c r="AC237" s="133">
        <f t="shared" si="151"/>
        <v>0.12763855259811741</v>
      </c>
      <c r="AD237" s="133">
        <f t="shared" si="151"/>
        <v>3.7430538305378005E-3</v>
      </c>
      <c r="AE237" s="133">
        <f t="shared" si="151"/>
        <v>2.0966838523448117E-3</v>
      </c>
      <c r="AF237" s="133">
        <f t="shared" si="151"/>
        <v>8.1345377204592468E-3</v>
      </c>
      <c r="AG237" s="133">
        <f t="shared" si="151"/>
        <v>0.11198205479418456</v>
      </c>
      <c r="AH237" s="133">
        <f t="shared" si="151"/>
        <v>1.6822224005909724E-3</v>
      </c>
      <c r="AI237" s="134">
        <f>SUM(V237:AC237)</f>
        <v>0.99999999999999989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</row>
    <row r="238" spans="1:71" ht="15" thickBot="1">
      <c r="A238" s="31"/>
      <c r="B238" s="31"/>
      <c r="C238" s="31"/>
      <c r="D238" s="31"/>
      <c r="E238" s="31"/>
      <c r="F238" s="31"/>
      <c r="G238" s="31"/>
      <c r="H238" s="31"/>
      <c r="I238" s="31"/>
      <c r="K238" s="31"/>
      <c r="L238" s="31"/>
      <c r="M238" s="31"/>
      <c r="N238" s="31"/>
      <c r="O238" s="31"/>
      <c r="P238" s="31"/>
      <c r="Q238" s="31"/>
      <c r="R238" s="31"/>
      <c r="S238" s="31"/>
      <c r="U238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</row>
    <row r="239" spans="1:71" ht="30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  <c r="K239" s="415" t="s">
        <v>71</v>
      </c>
      <c r="L239" s="83" t="s">
        <v>0</v>
      </c>
      <c r="M239" s="83" t="s">
        <v>1</v>
      </c>
      <c r="N239" s="83" t="s">
        <v>2</v>
      </c>
      <c r="O239" s="83" t="s">
        <v>3</v>
      </c>
      <c r="P239" s="83" t="s">
        <v>27</v>
      </c>
      <c r="Q239" s="83" t="s">
        <v>4</v>
      </c>
      <c r="R239" s="83" t="s">
        <v>5</v>
      </c>
      <c r="S239" s="84" t="s">
        <v>6</v>
      </c>
      <c r="U239" s="417" t="s">
        <v>71</v>
      </c>
      <c r="V239" s="114" t="s">
        <v>74</v>
      </c>
      <c r="W239" s="114" t="s">
        <v>75</v>
      </c>
      <c r="X239" s="114" t="s">
        <v>4</v>
      </c>
      <c r="Y239" s="114" t="s">
        <v>1</v>
      </c>
      <c r="Z239" s="114" t="s">
        <v>2</v>
      </c>
      <c r="AA239" s="114" t="s">
        <v>3</v>
      </c>
      <c r="AB239" s="114" t="s">
        <v>55</v>
      </c>
      <c r="AC239" s="114" t="s">
        <v>68</v>
      </c>
      <c r="AD239" s="115" t="s">
        <v>76</v>
      </c>
      <c r="AE239" s="115" t="s">
        <v>83</v>
      </c>
      <c r="AF239" s="115" t="s">
        <v>77</v>
      </c>
      <c r="AG239" s="115" t="s">
        <v>84</v>
      </c>
      <c r="AH239" s="115" t="s">
        <v>85</v>
      </c>
      <c r="AI239" s="116" t="s">
        <v>63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</row>
    <row r="240" spans="1:71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  <c r="K240" s="416" t="s">
        <v>71</v>
      </c>
      <c r="L240" s="389" t="s">
        <v>69</v>
      </c>
      <c r="M240" s="390"/>
      <c r="N240" s="390"/>
      <c r="O240" s="390"/>
      <c r="P240" s="390"/>
      <c r="Q240" s="390"/>
      <c r="R240" s="390"/>
      <c r="S240" s="391"/>
      <c r="U240" s="418" t="s">
        <v>71</v>
      </c>
      <c r="V240" s="413" t="s">
        <v>69</v>
      </c>
      <c r="W240" s="413"/>
      <c r="X240" s="413"/>
      <c r="Y240" s="413"/>
      <c r="Z240" s="413"/>
      <c r="AA240" s="413"/>
      <c r="AB240" s="413"/>
      <c r="AC240" s="413"/>
      <c r="AD240" s="413"/>
      <c r="AE240" s="413"/>
      <c r="AF240" s="413"/>
      <c r="AG240" s="413"/>
      <c r="AH240" s="413"/>
      <c r="AI240" s="41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</row>
    <row r="241" spans="1:71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  <c r="K241" s="82" t="s">
        <v>7</v>
      </c>
      <c r="L241" s="36">
        <v>0</v>
      </c>
      <c r="M241" s="36">
        <v>0</v>
      </c>
      <c r="N241" s="36">
        <v>0</v>
      </c>
      <c r="O241" s="36">
        <v>0</v>
      </c>
      <c r="P241" s="36">
        <v>0</v>
      </c>
      <c r="Q241" s="36">
        <v>0</v>
      </c>
      <c r="R241" s="101">
        <v>0</v>
      </c>
      <c r="S241" s="102">
        <f>SUM(L241:R241)</f>
        <v>0</v>
      </c>
      <c r="U241" s="103" t="s">
        <v>7</v>
      </c>
      <c r="V241" s="117">
        <v>0</v>
      </c>
      <c r="W241" s="117">
        <v>0</v>
      </c>
      <c r="X241" s="117">
        <v>0</v>
      </c>
      <c r="Y241" s="117">
        <v>0</v>
      </c>
      <c r="Z241" s="117">
        <v>0</v>
      </c>
      <c r="AA241" s="117">
        <v>0</v>
      </c>
      <c r="AB241" s="117">
        <v>0</v>
      </c>
      <c r="AC241" s="118">
        <v>0</v>
      </c>
      <c r="AD241" s="119">
        <v>0</v>
      </c>
      <c r="AE241" s="119">
        <v>0</v>
      </c>
      <c r="AF241" s="119">
        <v>0</v>
      </c>
      <c r="AG241" s="119">
        <v>0</v>
      </c>
      <c r="AH241" s="119">
        <v>0</v>
      </c>
      <c r="AI241" s="120">
        <f>SUM(V241:AC241)</f>
        <v>0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</row>
    <row r="242" spans="1:71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1" si="152">SUM(B242:H242)</f>
        <v>0</v>
      </c>
      <c r="K242" s="74" t="s">
        <v>8</v>
      </c>
      <c r="L242" s="87">
        <v>0</v>
      </c>
      <c r="M242" s="87">
        <v>0</v>
      </c>
      <c r="N242" s="87">
        <v>0</v>
      </c>
      <c r="O242" s="87">
        <v>0</v>
      </c>
      <c r="P242" s="87">
        <v>0</v>
      </c>
      <c r="Q242" s="87">
        <v>0</v>
      </c>
      <c r="R242" s="88">
        <v>0</v>
      </c>
      <c r="S242" s="89">
        <f t="shared" ref="S242:S261" si="153">SUM(L242:R242)</f>
        <v>0</v>
      </c>
      <c r="U242" s="104" t="s">
        <v>8</v>
      </c>
      <c r="V242" s="121">
        <v>0</v>
      </c>
      <c r="W242" s="121">
        <v>0</v>
      </c>
      <c r="X242" s="121">
        <v>0</v>
      </c>
      <c r="Y242" s="121">
        <v>0</v>
      </c>
      <c r="Z242" s="121">
        <v>0</v>
      </c>
      <c r="AA242" s="121">
        <v>0</v>
      </c>
      <c r="AB242" s="121">
        <v>0</v>
      </c>
      <c r="AC242" s="122">
        <v>0</v>
      </c>
      <c r="AD242" s="121">
        <v>0</v>
      </c>
      <c r="AE242" s="121">
        <v>0</v>
      </c>
      <c r="AF242" s="121">
        <v>0</v>
      </c>
      <c r="AG242" s="121">
        <v>0</v>
      </c>
      <c r="AH242" s="121">
        <v>0</v>
      </c>
      <c r="AI242" s="123">
        <f t="shared" ref="AI242:AI261" si="154">SUM(V242:AC242)</f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</row>
    <row r="243" spans="1:71" ht="15" customHeight="1">
      <c r="A243" s="27" t="s">
        <v>10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152"/>
        <v>0</v>
      </c>
      <c r="K243" s="75" t="s">
        <v>10</v>
      </c>
      <c r="L243" s="42">
        <v>0</v>
      </c>
      <c r="M243" s="42">
        <v>0</v>
      </c>
      <c r="N243" s="42">
        <v>0</v>
      </c>
      <c r="O243" s="42">
        <v>0</v>
      </c>
      <c r="P243" s="42">
        <v>0</v>
      </c>
      <c r="Q243" s="42">
        <v>0</v>
      </c>
      <c r="R243" s="85">
        <v>0</v>
      </c>
      <c r="S243" s="86">
        <f t="shared" si="153"/>
        <v>0</v>
      </c>
      <c r="U243" s="105" t="s">
        <v>10</v>
      </c>
      <c r="V243" s="117">
        <v>0</v>
      </c>
      <c r="W243" s="117">
        <v>0</v>
      </c>
      <c r="X243" s="117">
        <v>0</v>
      </c>
      <c r="Y243" s="117">
        <v>0</v>
      </c>
      <c r="Z243" s="117">
        <v>0</v>
      </c>
      <c r="AA243" s="117">
        <v>0</v>
      </c>
      <c r="AB243" s="117">
        <v>0</v>
      </c>
      <c r="AC243" s="118">
        <v>0</v>
      </c>
      <c r="AD243" s="119">
        <v>0</v>
      </c>
      <c r="AE243" s="119">
        <v>0</v>
      </c>
      <c r="AF243" s="119">
        <v>0</v>
      </c>
      <c r="AG243" s="119">
        <v>0</v>
      </c>
      <c r="AH243" s="119">
        <v>0</v>
      </c>
      <c r="AI243" s="120">
        <f t="shared" si="154"/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</row>
    <row r="244" spans="1:71" ht="15" customHeight="1">
      <c r="A244" s="26" t="s">
        <v>56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152"/>
        <v>0</v>
      </c>
      <c r="K244" s="74" t="s">
        <v>56</v>
      </c>
      <c r="L244" s="87">
        <v>0</v>
      </c>
      <c r="M244" s="87">
        <v>0</v>
      </c>
      <c r="N244" s="87">
        <v>0</v>
      </c>
      <c r="O244" s="87">
        <v>0</v>
      </c>
      <c r="P244" s="87">
        <v>0</v>
      </c>
      <c r="Q244" s="87">
        <v>0</v>
      </c>
      <c r="R244" s="88">
        <v>0</v>
      </c>
      <c r="S244" s="89">
        <f t="shared" si="153"/>
        <v>0</v>
      </c>
      <c r="U244" s="104" t="s">
        <v>56</v>
      </c>
      <c r="V244" s="121">
        <v>0</v>
      </c>
      <c r="W244" s="121">
        <v>0</v>
      </c>
      <c r="X244" s="121">
        <v>0</v>
      </c>
      <c r="Y244" s="121">
        <v>0</v>
      </c>
      <c r="Z244" s="121">
        <v>0</v>
      </c>
      <c r="AA244" s="121">
        <v>0</v>
      </c>
      <c r="AB244" s="121">
        <v>0</v>
      </c>
      <c r="AC244" s="122">
        <v>0</v>
      </c>
      <c r="AD244" s="121">
        <v>0</v>
      </c>
      <c r="AE244" s="121">
        <v>0</v>
      </c>
      <c r="AF244" s="121">
        <v>0</v>
      </c>
      <c r="AG244" s="121">
        <v>0</v>
      </c>
      <c r="AH244" s="121">
        <v>0</v>
      </c>
      <c r="AI244" s="123">
        <f t="shared" si="154"/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</row>
    <row r="245" spans="1:71" ht="15">
      <c r="A245" s="27" t="s">
        <v>16</v>
      </c>
      <c r="B245" s="42">
        <v>63.262922715096352</v>
      </c>
      <c r="C245" s="42">
        <v>0.37329904992140051</v>
      </c>
      <c r="D245" s="42">
        <v>1.3511618009194006</v>
      </c>
      <c r="E245" s="42">
        <v>0</v>
      </c>
      <c r="F245" s="411"/>
      <c r="G245" s="42">
        <v>0</v>
      </c>
      <c r="H245" s="43">
        <v>0</v>
      </c>
      <c r="I245" s="38">
        <f t="shared" si="152"/>
        <v>64.987383565937151</v>
      </c>
      <c r="K245" s="75" t="s">
        <v>16</v>
      </c>
      <c r="L245" s="42">
        <v>63.262922715096352</v>
      </c>
      <c r="M245" s="42">
        <v>0.37329904992140051</v>
      </c>
      <c r="N245" s="42">
        <v>1.3511618009194006</v>
      </c>
      <c r="O245" s="42">
        <v>0</v>
      </c>
      <c r="P245" s="42">
        <v>0</v>
      </c>
      <c r="Q245" s="42">
        <v>0</v>
      </c>
      <c r="R245" s="85">
        <v>0</v>
      </c>
      <c r="S245" s="86">
        <f t="shared" si="153"/>
        <v>64.987383565937151</v>
      </c>
      <c r="U245" s="105" t="s">
        <v>16</v>
      </c>
      <c r="V245" s="117">
        <v>63.156605186697441</v>
      </c>
      <c r="W245" s="117">
        <v>0</v>
      </c>
      <c r="X245" s="117">
        <v>0</v>
      </c>
      <c r="Y245" s="117">
        <v>0.37329904992140051</v>
      </c>
      <c r="Z245" s="117">
        <v>1.2967602996962584</v>
      </c>
      <c r="AA245" s="117">
        <v>0</v>
      </c>
      <c r="AB245" s="117">
        <v>0</v>
      </c>
      <c r="AC245" s="118">
        <v>0.16071902962205495</v>
      </c>
      <c r="AD245" s="119">
        <v>0.10631752839891277</v>
      </c>
      <c r="AE245" s="119">
        <v>0</v>
      </c>
      <c r="AF245" s="119">
        <v>0</v>
      </c>
      <c r="AG245" s="119">
        <v>5.4401501223142225E-2</v>
      </c>
      <c r="AH245" s="119">
        <v>0</v>
      </c>
      <c r="AI245" s="120">
        <f t="shared" si="154"/>
        <v>64.987383565937151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</row>
    <row r="246" spans="1:71" ht="15">
      <c r="A246" s="26" t="s">
        <v>70</v>
      </c>
      <c r="B246" s="39">
        <v>64.100218662024119</v>
      </c>
      <c r="C246" s="39">
        <v>0.31208536414066479</v>
      </c>
      <c r="D246" s="39">
        <v>1.0748487143254477</v>
      </c>
      <c r="E246" s="39">
        <v>0</v>
      </c>
      <c r="F246" s="411"/>
      <c r="G246" s="39">
        <v>0</v>
      </c>
      <c r="H246" s="40">
        <v>0</v>
      </c>
      <c r="I246" s="41">
        <f t="shared" si="152"/>
        <v>65.487152740490231</v>
      </c>
      <c r="K246" s="74" t="s">
        <v>70</v>
      </c>
      <c r="L246" s="87">
        <v>64.100218662024119</v>
      </c>
      <c r="M246" s="87">
        <v>0.31208536414066479</v>
      </c>
      <c r="N246" s="87">
        <v>1.0748487143254477</v>
      </c>
      <c r="O246" s="87">
        <v>0</v>
      </c>
      <c r="P246" s="87">
        <v>0</v>
      </c>
      <c r="Q246" s="87">
        <v>0</v>
      </c>
      <c r="R246" s="88">
        <v>0</v>
      </c>
      <c r="S246" s="89">
        <f t="shared" si="153"/>
        <v>65.487152740490231</v>
      </c>
      <c r="U246" s="104" t="s">
        <v>57</v>
      </c>
      <c r="V246" s="121">
        <v>64.093462261698434</v>
      </c>
      <c r="W246" s="121">
        <v>0</v>
      </c>
      <c r="X246" s="121">
        <v>0</v>
      </c>
      <c r="Y246" s="121">
        <v>0.31208536414066479</v>
      </c>
      <c r="Z246" s="121">
        <v>1.0693878039015496</v>
      </c>
      <c r="AA246" s="121">
        <v>0</v>
      </c>
      <c r="AB246" s="121">
        <v>0</v>
      </c>
      <c r="AC246" s="122">
        <v>1.2217310749579701E-2</v>
      </c>
      <c r="AD246" s="121">
        <v>6.7564003256817065E-3</v>
      </c>
      <c r="AE246" s="121">
        <v>0</v>
      </c>
      <c r="AF246" s="121">
        <v>0</v>
      </c>
      <c r="AG246" s="121">
        <v>5.4609104238979942E-3</v>
      </c>
      <c r="AH246" s="121">
        <v>0</v>
      </c>
      <c r="AI246" s="123">
        <f t="shared" si="154"/>
        <v>65.487152740490231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</row>
    <row r="247" spans="1:71" ht="15">
      <c r="A247" s="27" t="s">
        <v>58</v>
      </c>
      <c r="B247" s="42">
        <v>0</v>
      </c>
      <c r="C247" s="42">
        <v>0</v>
      </c>
      <c r="D247" s="42">
        <v>0</v>
      </c>
      <c r="E247" s="42">
        <v>2.0391754846574548</v>
      </c>
      <c r="F247" s="411"/>
      <c r="G247" s="42">
        <v>0</v>
      </c>
      <c r="H247" s="43">
        <v>0</v>
      </c>
      <c r="I247" s="38">
        <f t="shared" si="152"/>
        <v>2.0391754846574548</v>
      </c>
      <c r="K247" s="75" t="s">
        <v>58</v>
      </c>
      <c r="L247" s="42">
        <v>0</v>
      </c>
      <c r="M247" s="42">
        <v>0</v>
      </c>
      <c r="N247" s="42">
        <v>0</v>
      </c>
      <c r="O247" s="42">
        <v>2.0391754846574548</v>
      </c>
      <c r="P247" s="42">
        <v>379.57081086814316</v>
      </c>
      <c r="Q247" s="42">
        <v>0</v>
      </c>
      <c r="R247" s="85">
        <v>0</v>
      </c>
      <c r="S247" s="86">
        <f t="shared" si="153"/>
        <v>381.6099863528006</v>
      </c>
      <c r="U247" s="105" t="s">
        <v>58</v>
      </c>
      <c r="V247" s="117">
        <v>0</v>
      </c>
      <c r="W247" s="117">
        <v>0</v>
      </c>
      <c r="X247" s="117">
        <v>0</v>
      </c>
      <c r="Y247" s="117">
        <v>0</v>
      </c>
      <c r="Z247" s="117">
        <v>0</v>
      </c>
      <c r="AA247" s="117">
        <v>2.0391754846574548</v>
      </c>
      <c r="AB247" s="117">
        <v>379.57081086814316</v>
      </c>
      <c r="AC247" s="118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20">
        <f t="shared" si="154"/>
        <v>381.6099863528006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</row>
    <row r="248" spans="1:71" ht="15">
      <c r="A248" s="26" t="s">
        <v>12</v>
      </c>
      <c r="B248" s="39">
        <v>0</v>
      </c>
      <c r="C248" s="39">
        <v>0</v>
      </c>
      <c r="D248" s="39">
        <v>0</v>
      </c>
      <c r="E248" s="39">
        <v>0.94314419481538081</v>
      </c>
      <c r="F248" s="411"/>
      <c r="G248" s="39">
        <v>0</v>
      </c>
      <c r="H248" s="40">
        <v>0</v>
      </c>
      <c r="I248" s="41">
        <f t="shared" si="152"/>
        <v>0.94314419481538081</v>
      </c>
      <c r="K248" s="74" t="s">
        <v>12</v>
      </c>
      <c r="L248" s="87">
        <v>0</v>
      </c>
      <c r="M248" s="87">
        <v>0</v>
      </c>
      <c r="N248" s="87">
        <v>0</v>
      </c>
      <c r="O248" s="87">
        <v>0.94314419481538081</v>
      </c>
      <c r="P248" s="87">
        <v>34.644676340928861</v>
      </c>
      <c r="Q248" s="87">
        <v>0</v>
      </c>
      <c r="R248" s="88">
        <v>0</v>
      </c>
      <c r="S248" s="89">
        <f t="shared" si="153"/>
        <v>35.587820535744243</v>
      </c>
      <c r="U248" s="104" t="s">
        <v>12</v>
      </c>
      <c r="V248" s="121">
        <v>0</v>
      </c>
      <c r="W248" s="121">
        <v>0</v>
      </c>
      <c r="X248" s="121">
        <v>0</v>
      </c>
      <c r="Y248" s="121">
        <v>0</v>
      </c>
      <c r="Z248" s="121">
        <v>0</v>
      </c>
      <c r="AA248" s="121">
        <v>0.94314419481538081</v>
      </c>
      <c r="AB248" s="121">
        <v>34.644676340928861</v>
      </c>
      <c r="AC248" s="122">
        <v>0</v>
      </c>
      <c r="AD248" s="121">
        <v>0</v>
      </c>
      <c r="AE248" s="121">
        <v>0</v>
      </c>
      <c r="AF248" s="121">
        <v>0</v>
      </c>
      <c r="AG248" s="121">
        <v>0</v>
      </c>
      <c r="AH248" s="121">
        <v>0</v>
      </c>
      <c r="AI248" s="123">
        <f t="shared" si="154"/>
        <v>35.587820535744243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</row>
    <row r="249" spans="1:71" ht="15">
      <c r="A249" s="27" t="s">
        <v>59</v>
      </c>
      <c r="B249" s="42">
        <v>0</v>
      </c>
      <c r="C249" s="42">
        <v>0</v>
      </c>
      <c r="D249" s="42">
        <v>0.45531432420296347</v>
      </c>
      <c r="E249" s="42">
        <v>0</v>
      </c>
      <c r="F249" s="411"/>
      <c r="G249" s="42">
        <v>0</v>
      </c>
      <c r="H249" s="43">
        <v>0</v>
      </c>
      <c r="I249" s="38">
        <f t="shared" si="152"/>
        <v>0.45531432420296347</v>
      </c>
      <c r="K249" s="75" t="s">
        <v>59</v>
      </c>
      <c r="L249" s="42">
        <v>0</v>
      </c>
      <c r="M249" s="42">
        <v>0</v>
      </c>
      <c r="N249" s="42">
        <v>0.45531432420296347</v>
      </c>
      <c r="O249" s="42">
        <v>0</v>
      </c>
      <c r="P249" s="42">
        <v>0</v>
      </c>
      <c r="Q249" s="42">
        <v>0</v>
      </c>
      <c r="R249" s="85">
        <v>0</v>
      </c>
      <c r="S249" s="86">
        <f t="shared" si="153"/>
        <v>0.45531432420296347</v>
      </c>
      <c r="U249" s="105" t="s">
        <v>59</v>
      </c>
      <c r="V249" s="117">
        <v>0</v>
      </c>
      <c r="W249" s="117">
        <v>0</v>
      </c>
      <c r="X249" s="117">
        <v>0</v>
      </c>
      <c r="Y249" s="117">
        <v>0</v>
      </c>
      <c r="Z249" s="117">
        <v>0.45531432420296347</v>
      </c>
      <c r="AA249" s="117">
        <v>0</v>
      </c>
      <c r="AB249" s="117">
        <v>0</v>
      </c>
      <c r="AC249" s="118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0</v>
      </c>
      <c r="AI249" s="120">
        <f t="shared" si="154"/>
        <v>0.45531432420296347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</row>
    <row r="250" spans="1:71" ht="15">
      <c r="A250" s="26" t="s">
        <v>17</v>
      </c>
      <c r="B250" s="39">
        <v>8.9669768734835422</v>
      </c>
      <c r="C250" s="39">
        <v>0.4295012901916464</v>
      </c>
      <c r="D250" s="39">
        <v>4.4022076774095273</v>
      </c>
      <c r="E250" s="39">
        <v>1.6710922145663904E-2</v>
      </c>
      <c r="F250" s="411"/>
      <c r="G250" s="39">
        <v>0</v>
      </c>
      <c r="H250" s="40">
        <v>0</v>
      </c>
      <c r="I250" s="41">
        <f t="shared" si="152"/>
        <v>13.81539676323038</v>
      </c>
      <c r="K250" s="74" t="s">
        <v>17</v>
      </c>
      <c r="L250" s="87">
        <v>8.9669768734835422</v>
      </c>
      <c r="M250" s="87">
        <v>0.4295012901916464</v>
      </c>
      <c r="N250" s="87">
        <v>4.4022076774095273</v>
      </c>
      <c r="O250" s="87">
        <v>1.6710922145663904E-2</v>
      </c>
      <c r="P250" s="87">
        <v>4.9403128185334638E-3</v>
      </c>
      <c r="Q250" s="87">
        <v>0</v>
      </c>
      <c r="R250" s="88">
        <v>0</v>
      </c>
      <c r="S250" s="89">
        <f t="shared" si="153"/>
        <v>13.820337076048913</v>
      </c>
      <c r="U250" s="104" t="s">
        <v>17</v>
      </c>
      <c r="V250" s="121">
        <v>8.9592086126729651</v>
      </c>
      <c r="W250" s="121">
        <v>0</v>
      </c>
      <c r="X250" s="121">
        <v>0</v>
      </c>
      <c r="Y250" s="121">
        <v>0.4295012901916464</v>
      </c>
      <c r="Z250" s="121">
        <v>4.4022076774095273</v>
      </c>
      <c r="AA250" s="121">
        <v>0</v>
      </c>
      <c r="AB250" s="121">
        <v>4.9403128185334638E-3</v>
      </c>
      <c r="AC250" s="122">
        <v>2.447918295624053E-2</v>
      </c>
      <c r="AD250" s="121">
        <v>7.7682608105766248E-3</v>
      </c>
      <c r="AE250" s="121">
        <v>0</v>
      </c>
      <c r="AF250" s="121">
        <v>0</v>
      </c>
      <c r="AG250" s="121">
        <v>0</v>
      </c>
      <c r="AH250" s="121">
        <v>1.6710922145663904E-2</v>
      </c>
      <c r="AI250" s="123">
        <f t="shared" si="154"/>
        <v>13.820337076048913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</row>
    <row r="251" spans="1:71" ht="15">
      <c r="A251" s="27" t="s">
        <v>139</v>
      </c>
      <c r="B251" s="42">
        <v>176.39427185356212</v>
      </c>
      <c r="C251" s="42">
        <v>5.1733252155141356</v>
      </c>
      <c r="D251" s="42">
        <v>121.6189944609097</v>
      </c>
      <c r="E251" s="42">
        <v>0.71314689025203681</v>
      </c>
      <c r="F251" s="411"/>
      <c r="G251" s="42">
        <v>0</v>
      </c>
      <c r="H251" s="43">
        <v>0</v>
      </c>
      <c r="I251" s="38">
        <f t="shared" si="152"/>
        <v>303.89973842023801</v>
      </c>
      <c r="K251" s="75" t="s">
        <v>139</v>
      </c>
      <c r="L251" s="42">
        <v>176.39427185356212</v>
      </c>
      <c r="M251" s="42">
        <v>5.1733252155141356</v>
      </c>
      <c r="N251" s="42">
        <v>121.6189944609097</v>
      </c>
      <c r="O251" s="42">
        <v>0.71314689025203681</v>
      </c>
      <c r="P251" s="42">
        <v>0.11919584657774182</v>
      </c>
      <c r="Q251" s="42">
        <v>0</v>
      </c>
      <c r="R251" s="85">
        <v>0</v>
      </c>
      <c r="S251" s="86">
        <f t="shared" si="153"/>
        <v>304.01893426681573</v>
      </c>
      <c r="U251" s="105" t="s">
        <v>139</v>
      </c>
      <c r="V251" s="117">
        <v>171.47940474631091</v>
      </c>
      <c r="W251" s="117">
        <v>0</v>
      </c>
      <c r="X251" s="117">
        <v>0</v>
      </c>
      <c r="Y251" s="117">
        <v>5.1733252155141356</v>
      </c>
      <c r="Z251" s="117">
        <v>121.49367228568984</v>
      </c>
      <c r="AA251" s="117">
        <v>0.71314689025203681</v>
      </c>
      <c r="AB251" s="117">
        <v>0.11919584657774182</v>
      </c>
      <c r="AC251" s="118">
        <v>5.0401892824710801</v>
      </c>
      <c r="AD251" s="117">
        <v>4.9148671072512231</v>
      </c>
      <c r="AE251" s="117">
        <v>0</v>
      </c>
      <c r="AF251" s="117">
        <v>0</v>
      </c>
      <c r="AG251" s="117">
        <v>0.12532217521985783</v>
      </c>
      <c r="AH251" s="117">
        <v>0</v>
      </c>
      <c r="AI251" s="120">
        <f t="shared" si="154"/>
        <v>304.01893426681573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</row>
    <row r="252" spans="1:71" ht="15">
      <c r="A252" s="26" t="s">
        <v>25</v>
      </c>
      <c r="B252" s="39">
        <v>109.36519655569577</v>
      </c>
      <c r="C252" s="39">
        <v>4.8097542175490693</v>
      </c>
      <c r="D252" s="39">
        <v>78.560842125619018</v>
      </c>
      <c r="E252" s="39">
        <v>523.36724433998052</v>
      </c>
      <c r="F252" s="411"/>
      <c r="G252" s="39">
        <v>81.81649241498053</v>
      </c>
      <c r="H252" s="40">
        <v>12.266870757826203</v>
      </c>
      <c r="I252" s="41">
        <f t="shared" si="152"/>
        <v>810.18640041165099</v>
      </c>
      <c r="K252" s="74" t="s">
        <v>25</v>
      </c>
      <c r="L252" s="87">
        <v>109.36519655569577</v>
      </c>
      <c r="M252" s="87">
        <v>4.8097542175490693</v>
      </c>
      <c r="N252" s="87">
        <v>78.560842125619018</v>
      </c>
      <c r="O252" s="87">
        <v>523.36724433998052</v>
      </c>
      <c r="P252" s="87">
        <v>14.881110146020212</v>
      </c>
      <c r="Q252" s="87">
        <v>81.81649241498053</v>
      </c>
      <c r="R252" s="88">
        <v>12.266870757826203</v>
      </c>
      <c r="S252" s="89">
        <f t="shared" si="153"/>
        <v>825.0675105576712</v>
      </c>
      <c r="U252" s="104" t="s">
        <v>25</v>
      </c>
      <c r="V252" s="121">
        <v>4.049563995905257</v>
      </c>
      <c r="W252" s="121">
        <v>40.685127421270728</v>
      </c>
      <c r="X252" s="121">
        <v>81.81649241498053</v>
      </c>
      <c r="Y252" s="121">
        <v>4.8097542175490693</v>
      </c>
      <c r="Z252" s="121">
        <v>77.665706908822941</v>
      </c>
      <c r="AA252" s="121">
        <v>485.42334654534312</v>
      </c>
      <c r="AB252" s="121">
        <v>14.881110146020212</v>
      </c>
      <c r="AC252" s="122">
        <v>115.73640890777955</v>
      </c>
      <c r="AD252" s="121">
        <v>64.63050513851978</v>
      </c>
      <c r="AE252" s="121">
        <v>36.226827059554211</v>
      </c>
      <c r="AF252" s="121">
        <v>12.266870757826203</v>
      </c>
      <c r="AG252" s="121">
        <v>0.89513521679608221</v>
      </c>
      <c r="AH252" s="121">
        <v>1.7170707350832184</v>
      </c>
      <c r="AI252" s="123">
        <f t="shared" si="154"/>
        <v>825.06751055767131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</row>
    <row r="253" spans="1:71" ht="15">
      <c r="A253" s="27" t="s">
        <v>24</v>
      </c>
      <c r="B253" s="42">
        <v>309.93116132781222</v>
      </c>
      <c r="C253" s="42">
        <v>0</v>
      </c>
      <c r="D253" s="42">
        <v>5.6952793914892634</v>
      </c>
      <c r="E253" s="42">
        <v>0</v>
      </c>
      <c r="F253" s="411"/>
      <c r="G253" s="42">
        <v>0</v>
      </c>
      <c r="H253" s="43">
        <v>0</v>
      </c>
      <c r="I253" s="38">
        <f t="shared" si="152"/>
        <v>315.62644071930146</v>
      </c>
      <c r="K253" s="75" t="s">
        <v>24</v>
      </c>
      <c r="L253" s="42">
        <v>309.93116132781222</v>
      </c>
      <c r="M253" s="42">
        <v>0</v>
      </c>
      <c r="N253" s="42">
        <v>5.6952793914892634</v>
      </c>
      <c r="O253" s="42">
        <v>0</v>
      </c>
      <c r="P253" s="42">
        <v>0</v>
      </c>
      <c r="Q253" s="42">
        <v>0</v>
      </c>
      <c r="R253" s="85">
        <v>0</v>
      </c>
      <c r="S253" s="86">
        <f t="shared" si="153"/>
        <v>315.62644071930146</v>
      </c>
      <c r="U253" s="105" t="s">
        <v>24</v>
      </c>
      <c r="V253" s="117">
        <v>307.44492338439039</v>
      </c>
      <c r="W253" s="117">
        <v>0</v>
      </c>
      <c r="X253" s="117">
        <v>0</v>
      </c>
      <c r="Y253" s="117">
        <v>0</v>
      </c>
      <c r="Z253" s="117">
        <v>5.6952793914892634</v>
      </c>
      <c r="AA253" s="117">
        <v>0</v>
      </c>
      <c r="AB253" s="117">
        <v>0</v>
      </c>
      <c r="AC253" s="118">
        <v>2.4862379434218069</v>
      </c>
      <c r="AD253" s="117">
        <v>2.4862379434218069</v>
      </c>
      <c r="AE253" s="117">
        <v>0</v>
      </c>
      <c r="AF253" s="117">
        <v>0</v>
      </c>
      <c r="AG253" s="117">
        <v>0</v>
      </c>
      <c r="AH253" s="117">
        <v>0</v>
      </c>
      <c r="AI253" s="120">
        <f t="shared" si="154"/>
        <v>315.62644071930146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</row>
    <row r="254" spans="1:71" ht="15">
      <c r="A254" s="26" t="s">
        <v>60</v>
      </c>
      <c r="B254" s="39">
        <v>0.91011701167634373</v>
      </c>
      <c r="C254" s="39">
        <v>1.54344586000782</v>
      </c>
      <c r="D254" s="39">
        <v>2.8147948814732278</v>
      </c>
      <c r="E254" s="39">
        <v>0</v>
      </c>
      <c r="F254" s="411"/>
      <c r="G254" s="39">
        <v>0</v>
      </c>
      <c r="H254" s="40">
        <v>0</v>
      </c>
      <c r="I254" s="41">
        <f t="shared" si="152"/>
        <v>5.2683577531573915</v>
      </c>
      <c r="K254" s="74" t="s">
        <v>60</v>
      </c>
      <c r="L254" s="87">
        <v>0.91011701167634373</v>
      </c>
      <c r="M254" s="87">
        <v>1.54344586000782</v>
      </c>
      <c r="N254" s="87">
        <v>2.8147948814732278</v>
      </c>
      <c r="O254" s="87">
        <v>0</v>
      </c>
      <c r="P254" s="87">
        <v>0</v>
      </c>
      <c r="Q254" s="87">
        <v>0</v>
      </c>
      <c r="R254" s="88">
        <v>0</v>
      </c>
      <c r="S254" s="89">
        <f t="shared" si="153"/>
        <v>5.2683577531573915</v>
      </c>
      <c r="U254" s="104" t="s">
        <v>60</v>
      </c>
      <c r="V254" s="121">
        <v>0.91011701167634373</v>
      </c>
      <c r="W254" s="121">
        <v>0</v>
      </c>
      <c r="X254" s="121">
        <v>0</v>
      </c>
      <c r="Y254" s="121">
        <v>1.54344586000782</v>
      </c>
      <c r="Z254" s="121">
        <v>2.8147948814732278</v>
      </c>
      <c r="AA254" s="121">
        <v>0</v>
      </c>
      <c r="AB254" s="121">
        <v>0</v>
      </c>
      <c r="AC254" s="122">
        <v>0</v>
      </c>
      <c r="AD254" s="121">
        <v>0</v>
      </c>
      <c r="AE254" s="121">
        <v>0</v>
      </c>
      <c r="AF254" s="121">
        <v>0</v>
      </c>
      <c r="AG254" s="121">
        <v>0</v>
      </c>
      <c r="AH254" s="121">
        <v>0</v>
      </c>
      <c r="AI254" s="123">
        <f t="shared" si="154"/>
        <v>5.2683577531573915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</row>
    <row r="255" spans="1:71" ht="15">
      <c r="A255" s="27" t="s">
        <v>22</v>
      </c>
      <c r="B255" s="42">
        <v>0.23026646485682201</v>
      </c>
      <c r="C255" s="42">
        <v>0</v>
      </c>
      <c r="D255" s="42">
        <v>8.6670141275557171</v>
      </c>
      <c r="E255" s="42">
        <v>0</v>
      </c>
      <c r="F255" s="411"/>
      <c r="G255" s="42">
        <v>0</v>
      </c>
      <c r="H255" s="43">
        <v>0</v>
      </c>
      <c r="I255" s="38">
        <f t="shared" si="152"/>
        <v>8.8972805924125389</v>
      </c>
      <c r="K255" s="75" t="s">
        <v>22</v>
      </c>
      <c r="L255" s="42">
        <v>0.23026646485682201</v>
      </c>
      <c r="M255" s="42">
        <v>0</v>
      </c>
      <c r="N255" s="42">
        <v>8.6670141275557171</v>
      </c>
      <c r="O255" s="42">
        <v>0</v>
      </c>
      <c r="P255" s="42">
        <v>13.849525516398389</v>
      </c>
      <c r="Q255" s="42">
        <v>0</v>
      </c>
      <c r="R255" s="85">
        <v>0</v>
      </c>
      <c r="S255" s="86">
        <f t="shared" si="153"/>
        <v>22.746806108810929</v>
      </c>
      <c r="U255" s="105" t="s">
        <v>22</v>
      </c>
      <c r="V255" s="117">
        <v>0.23026646485682201</v>
      </c>
      <c r="W255" s="117">
        <v>0</v>
      </c>
      <c r="X255" s="117">
        <v>0</v>
      </c>
      <c r="Y255" s="117">
        <v>0</v>
      </c>
      <c r="Z255" s="117">
        <v>8.6640540170348856</v>
      </c>
      <c r="AA255" s="117">
        <v>0</v>
      </c>
      <c r="AB255" s="117">
        <v>13.849525516398389</v>
      </c>
      <c r="AC255" s="118">
        <v>2.9601105208313648E-3</v>
      </c>
      <c r="AD255" s="117">
        <v>0</v>
      </c>
      <c r="AE255" s="117">
        <v>0</v>
      </c>
      <c r="AF255" s="117">
        <v>0</v>
      </c>
      <c r="AG255" s="117">
        <v>2.9601105208313648E-3</v>
      </c>
      <c r="AH255" s="117">
        <v>0</v>
      </c>
      <c r="AI255" s="120">
        <f t="shared" si="154"/>
        <v>22.746806108810929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</row>
    <row r="256" spans="1:71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152"/>
        <v>0</v>
      </c>
      <c r="K256" s="74" t="s">
        <v>21</v>
      </c>
      <c r="L256" s="87">
        <v>0</v>
      </c>
      <c r="M256" s="87">
        <v>0</v>
      </c>
      <c r="N256" s="87">
        <v>0</v>
      </c>
      <c r="O256" s="87">
        <v>0</v>
      </c>
      <c r="P256" s="87">
        <v>0</v>
      </c>
      <c r="Q256" s="87">
        <v>0</v>
      </c>
      <c r="R256" s="88">
        <v>0</v>
      </c>
      <c r="S256" s="89">
        <f t="shared" si="153"/>
        <v>0</v>
      </c>
      <c r="U256" s="104" t="s">
        <v>61</v>
      </c>
      <c r="V256" s="121">
        <v>0</v>
      </c>
      <c r="W256" s="121">
        <v>0</v>
      </c>
      <c r="X256" s="121">
        <v>0</v>
      </c>
      <c r="Y256" s="121">
        <v>0</v>
      </c>
      <c r="Z256" s="121">
        <v>0</v>
      </c>
      <c r="AA256" s="121">
        <v>0</v>
      </c>
      <c r="AB256" s="121">
        <v>0</v>
      </c>
      <c r="AC256" s="122">
        <v>0</v>
      </c>
      <c r="AD256" s="121">
        <v>0</v>
      </c>
      <c r="AE256" s="121">
        <v>0</v>
      </c>
      <c r="AF256" s="121">
        <v>0</v>
      </c>
      <c r="AG256" s="121">
        <v>0</v>
      </c>
      <c r="AH256" s="121">
        <v>0</v>
      </c>
      <c r="AI256" s="123">
        <f t="shared" si="154"/>
        <v>0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</row>
    <row r="257" spans="1:71" ht="15">
      <c r="A257" s="28" t="s">
        <v>64</v>
      </c>
      <c r="B257" s="42">
        <v>0</v>
      </c>
      <c r="C257" s="42">
        <v>0</v>
      </c>
      <c r="D257" s="42">
        <v>0</v>
      </c>
      <c r="E257" s="42">
        <v>0</v>
      </c>
      <c r="F257" s="411"/>
      <c r="G257" s="42">
        <v>0</v>
      </c>
      <c r="H257" s="43">
        <v>0</v>
      </c>
      <c r="I257" s="38">
        <f t="shared" si="152"/>
        <v>0</v>
      </c>
      <c r="K257" s="76" t="s">
        <v>64</v>
      </c>
      <c r="L257" s="42">
        <v>0</v>
      </c>
      <c r="M257" s="42">
        <v>0</v>
      </c>
      <c r="N257" s="42">
        <v>0</v>
      </c>
      <c r="O257" s="42">
        <v>0</v>
      </c>
      <c r="P257" s="42">
        <v>0</v>
      </c>
      <c r="Q257" s="42">
        <v>0</v>
      </c>
      <c r="R257" s="85">
        <v>0</v>
      </c>
      <c r="S257" s="86">
        <f t="shared" si="153"/>
        <v>0</v>
      </c>
      <c r="U257" s="106" t="s">
        <v>62</v>
      </c>
      <c r="V257" s="117">
        <v>0</v>
      </c>
      <c r="W257" s="117">
        <v>0</v>
      </c>
      <c r="X257" s="117">
        <v>0</v>
      </c>
      <c r="Y257" s="117">
        <v>0</v>
      </c>
      <c r="Z257" s="117">
        <v>0</v>
      </c>
      <c r="AA257" s="117">
        <v>0</v>
      </c>
      <c r="AB257" s="117">
        <v>0</v>
      </c>
      <c r="AC257" s="118">
        <v>0</v>
      </c>
      <c r="AD257" s="119">
        <v>0</v>
      </c>
      <c r="AE257" s="119">
        <v>0</v>
      </c>
      <c r="AF257" s="119">
        <v>0</v>
      </c>
      <c r="AG257" s="119">
        <v>0</v>
      </c>
      <c r="AH257" s="119">
        <v>0</v>
      </c>
      <c r="AI257" s="120">
        <f t="shared" si="154"/>
        <v>0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</row>
    <row r="258" spans="1:71">
      <c r="A258" s="56" t="s">
        <v>23</v>
      </c>
      <c r="B258" s="60">
        <v>0</v>
      </c>
      <c r="C258" s="60">
        <v>0</v>
      </c>
      <c r="D258" s="60">
        <v>0</v>
      </c>
      <c r="E258" s="60">
        <v>0</v>
      </c>
      <c r="F258" s="411"/>
      <c r="G258" s="60">
        <v>0</v>
      </c>
      <c r="H258" s="61">
        <v>0</v>
      </c>
      <c r="I258" s="62">
        <f t="shared" si="152"/>
        <v>0</v>
      </c>
      <c r="K258" s="77" t="s">
        <v>23</v>
      </c>
      <c r="L258" s="90">
        <v>0</v>
      </c>
      <c r="M258" s="90">
        <v>0</v>
      </c>
      <c r="N258" s="90">
        <v>0</v>
      </c>
      <c r="O258" s="90">
        <v>0</v>
      </c>
      <c r="P258" s="90">
        <v>0</v>
      </c>
      <c r="Q258" s="90">
        <v>0</v>
      </c>
      <c r="R258" s="91">
        <v>0</v>
      </c>
      <c r="S258" s="92">
        <f t="shared" si="153"/>
        <v>0</v>
      </c>
      <c r="U258" s="107" t="s">
        <v>66</v>
      </c>
      <c r="V258" s="124">
        <v>0</v>
      </c>
      <c r="W258" s="124">
        <v>0</v>
      </c>
      <c r="X258" s="124">
        <v>0</v>
      </c>
      <c r="Y258" s="124">
        <v>0</v>
      </c>
      <c r="Z258" s="124">
        <v>0</v>
      </c>
      <c r="AA258" s="124">
        <v>0</v>
      </c>
      <c r="AB258" s="124">
        <v>0</v>
      </c>
      <c r="AC258" s="124">
        <v>0</v>
      </c>
      <c r="AD258" s="124">
        <v>0</v>
      </c>
      <c r="AE258" s="124">
        <v>0</v>
      </c>
      <c r="AF258" s="124">
        <v>0</v>
      </c>
      <c r="AG258" s="124">
        <v>0</v>
      </c>
      <c r="AH258" s="125">
        <v>0</v>
      </c>
      <c r="AI258" s="126">
        <f t="shared" si="154"/>
        <v>0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</row>
    <row r="259" spans="1:71">
      <c r="A259" s="57" t="s">
        <v>19</v>
      </c>
      <c r="B259" s="63">
        <v>0</v>
      </c>
      <c r="C259" s="63">
        <v>0</v>
      </c>
      <c r="D259" s="63">
        <v>0</v>
      </c>
      <c r="E259" s="63">
        <v>0</v>
      </c>
      <c r="F259" s="411"/>
      <c r="G259" s="63">
        <v>0</v>
      </c>
      <c r="H259" s="64">
        <v>0</v>
      </c>
      <c r="I259" s="65">
        <f t="shared" si="152"/>
        <v>0</v>
      </c>
      <c r="K259" s="78" t="s">
        <v>19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93">
        <v>0</v>
      </c>
      <c r="S259" s="94">
        <f t="shared" si="153"/>
        <v>0</v>
      </c>
      <c r="U259" s="108" t="s">
        <v>19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8">
        <v>0</v>
      </c>
      <c r="AE259" s="128">
        <v>0</v>
      </c>
      <c r="AF259" s="128">
        <v>0</v>
      </c>
      <c r="AG259" s="128">
        <v>0</v>
      </c>
      <c r="AH259" s="128">
        <v>0</v>
      </c>
      <c r="AI259" s="129">
        <f t="shared" si="154"/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</row>
    <row r="260" spans="1:71">
      <c r="A260" s="56" t="s">
        <v>20</v>
      </c>
      <c r="B260" s="60">
        <v>0</v>
      </c>
      <c r="C260" s="60">
        <v>0</v>
      </c>
      <c r="D260" s="60">
        <v>0</v>
      </c>
      <c r="E260" s="60">
        <v>0</v>
      </c>
      <c r="F260" s="411"/>
      <c r="G260" s="60">
        <v>0</v>
      </c>
      <c r="H260" s="61">
        <v>0</v>
      </c>
      <c r="I260" s="62">
        <f t="shared" si="152"/>
        <v>0</v>
      </c>
      <c r="K260" s="77" t="s">
        <v>20</v>
      </c>
      <c r="L260" s="90">
        <v>0</v>
      </c>
      <c r="M260" s="90">
        <v>0</v>
      </c>
      <c r="N260" s="90">
        <v>0</v>
      </c>
      <c r="O260" s="90">
        <v>0</v>
      </c>
      <c r="P260" s="90">
        <v>0</v>
      </c>
      <c r="Q260" s="90">
        <v>0</v>
      </c>
      <c r="R260" s="91">
        <v>0</v>
      </c>
      <c r="S260" s="92">
        <f t="shared" si="153"/>
        <v>0</v>
      </c>
      <c r="U260" s="107" t="s">
        <v>20</v>
      </c>
      <c r="V260" s="124">
        <v>0</v>
      </c>
      <c r="W260" s="124">
        <v>0</v>
      </c>
      <c r="X260" s="124">
        <v>0</v>
      </c>
      <c r="Y260" s="124">
        <v>0</v>
      </c>
      <c r="Z260" s="124">
        <v>0</v>
      </c>
      <c r="AA260" s="124">
        <v>0</v>
      </c>
      <c r="AB260" s="124">
        <v>0</v>
      </c>
      <c r="AC260" s="124">
        <v>0</v>
      </c>
      <c r="AD260" s="124">
        <v>0</v>
      </c>
      <c r="AE260" s="124">
        <v>0</v>
      </c>
      <c r="AF260" s="124">
        <v>0</v>
      </c>
      <c r="AG260" s="124">
        <v>0</v>
      </c>
      <c r="AH260" s="125">
        <v>0</v>
      </c>
      <c r="AI260" s="126">
        <f t="shared" si="154"/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</row>
    <row r="261" spans="1:71" ht="15" thickBot="1">
      <c r="A261" s="58" t="s">
        <v>11</v>
      </c>
      <c r="B261" s="52">
        <v>0</v>
      </c>
      <c r="C261" s="52">
        <v>0</v>
      </c>
      <c r="D261" s="52">
        <v>0</v>
      </c>
      <c r="E261" s="52">
        <v>0</v>
      </c>
      <c r="F261" s="412"/>
      <c r="G261" s="52">
        <v>0</v>
      </c>
      <c r="H261" s="66">
        <v>0</v>
      </c>
      <c r="I261" s="67">
        <f t="shared" si="152"/>
        <v>0</v>
      </c>
      <c r="K261" s="79" t="s">
        <v>11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95">
        <v>0</v>
      </c>
      <c r="S261" s="96">
        <f t="shared" si="153"/>
        <v>0</v>
      </c>
      <c r="U261" s="108" t="s">
        <v>11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8">
        <v>0</v>
      </c>
      <c r="AE261" s="128">
        <v>0</v>
      </c>
      <c r="AF261" s="128">
        <v>0</v>
      </c>
      <c r="AG261" s="128">
        <v>0</v>
      </c>
      <c r="AH261" s="128">
        <v>0</v>
      </c>
      <c r="AI261" s="129">
        <f t="shared" si="154"/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</row>
    <row r="262" spans="1:71" ht="15">
      <c r="A262" s="33" t="s">
        <v>26</v>
      </c>
      <c r="B262" s="68">
        <f>SUM(B241:B257)</f>
        <v>733.1611314642073</v>
      </c>
      <c r="C262" s="68">
        <f t="shared" ref="C262:I262" si="155">SUM(C241:C257)</f>
        <v>12.641410997324735</v>
      </c>
      <c r="D262" s="68">
        <f t="shared" si="155"/>
        <v>224.64045750390429</v>
      </c>
      <c r="E262" s="68">
        <f t="shared" si="155"/>
        <v>527.07942183185105</v>
      </c>
      <c r="F262" s="68">
        <f t="shared" si="155"/>
        <v>0</v>
      </c>
      <c r="G262" s="68">
        <f t="shared" si="155"/>
        <v>81.81649241498053</v>
      </c>
      <c r="H262" s="69">
        <f t="shared" si="155"/>
        <v>12.266870757826203</v>
      </c>
      <c r="I262" s="38">
        <f t="shared" si="155"/>
        <v>1591.605784970094</v>
      </c>
      <c r="K262" s="80" t="s">
        <v>26</v>
      </c>
      <c r="L262" s="68">
        <f>SUM(L241:L257)</f>
        <v>733.1611314642073</v>
      </c>
      <c r="M262" s="68">
        <f t="shared" ref="M262:S262" si="156">SUM(M241:M257)</f>
        <v>12.641410997324735</v>
      </c>
      <c r="N262" s="68">
        <f t="shared" si="156"/>
        <v>224.64045750390429</v>
      </c>
      <c r="O262" s="68">
        <f t="shared" si="156"/>
        <v>527.07942183185105</v>
      </c>
      <c r="P262" s="68">
        <f t="shared" si="156"/>
        <v>443.07025903088686</v>
      </c>
      <c r="Q262" s="68">
        <f t="shared" si="156"/>
        <v>81.81649241498053</v>
      </c>
      <c r="R262" s="69">
        <f t="shared" si="156"/>
        <v>12.266870757826203</v>
      </c>
      <c r="S262" s="97">
        <f t="shared" si="156"/>
        <v>2034.6760440009807</v>
      </c>
      <c r="T262" s="1" t="str">
        <f>IF(ABS(S262-AI262)&gt;0.01,S262-AI262,"")</f>
        <v/>
      </c>
      <c r="U262" s="109" t="s">
        <v>63</v>
      </c>
      <c r="V262" s="130">
        <f>SUM(V241:V257)</f>
        <v>620.32355166420859</v>
      </c>
      <c r="W262" s="130">
        <f t="shared" ref="W262:AH262" si="157">SUM(W241:W257)</f>
        <v>40.685127421270728</v>
      </c>
      <c r="X262" s="130">
        <f t="shared" si="157"/>
        <v>81.81649241498053</v>
      </c>
      <c r="Y262" s="130">
        <f t="shared" si="157"/>
        <v>12.641410997324735</v>
      </c>
      <c r="Z262" s="130">
        <f t="shared" si="157"/>
        <v>223.55717758972048</v>
      </c>
      <c r="AA262" s="130">
        <f t="shared" si="157"/>
        <v>489.11881311506801</v>
      </c>
      <c r="AB262" s="130">
        <f t="shared" si="157"/>
        <v>443.07025903088686</v>
      </c>
      <c r="AC262" s="130">
        <f t="shared" si="157"/>
        <v>123.46321176752114</v>
      </c>
      <c r="AD262" s="131">
        <f t="shared" si="157"/>
        <v>72.152452378727986</v>
      </c>
      <c r="AE262" s="131">
        <f t="shared" si="157"/>
        <v>36.226827059554211</v>
      </c>
      <c r="AF262" s="131">
        <f t="shared" si="157"/>
        <v>12.266870757826203</v>
      </c>
      <c r="AG262" s="131">
        <f t="shared" si="157"/>
        <v>1.0832799141838116</v>
      </c>
      <c r="AH262" s="131">
        <f t="shared" si="157"/>
        <v>1.7337816572288822</v>
      </c>
      <c r="AI262" s="132">
        <f>SUM(V262:AC262)</f>
        <v>2034.6760440009814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</row>
    <row r="263" spans="1:71" s="9" customFormat="1" ht="15" thickBot="1">
      <c r="A263" s="30" t="s">
        <v>88</v>
      </c>
      <c r="B263" s="47">
        <f>IF($I262=0,"-",B262/$I262)</f>
        <v>0.46064241433878883</v>
      </c>
      <c r="C263" s="47">
        <f t="shared" ref="C263:H263" si="158">IF($I262=0,"-",C262/$I262)</f>
        <v>7.9425515518355989E-3</v>
      </c>
      <c r="D263" s="47">
        <f t="shared" si="158"/>
        <v>0.14114076464488676</v>
      </c>
      <c r="E263" s="47">
        <f t="shared" si="158"/>
        <v>0.33116204201391164</v>
      </c>
      <c r="F263" s="47">
        <f t="shared" si="158"/>
        <v>0</v>
      </c>
      <c r="G263" s="47">
        <f t="shared" si="158"/>
        <v>5.1404998139358893E-2</v>
      </c>
      <c r="H263" s="70">
        <f t="shared" si="158"/>
        <v>7.7072293112183526E-3</v>
      </c>
      <c r="I263" s="48">
        <f>SUM(B263:H263)</f>
        <v>1</v>
      </c>
      <c r="J263" s="5"/>
      <c r="K263" s="81" t="s">
        <v>88</v>
      </c>
      <c r="L263" s="98">
        <f>IF($S262=0,"-",L262/$S262)</f>
        <v>0.3603331024739061</v>
      </c>
      <c r="M263" s="98">
        <f t="shared" ref="M263:R263" si="159">IF($S262=0,"-",M262/$S262)</f>
        <v>6.2129846343827316E-3</v>
      </c>
      <c r="N263" s="98">
        <f t="shared" si="159"/>
        <v>0.11040600697404977</v>
      </c>
      <c r="O263" s="98">
        <f t="shared" si="159"/>
        <v>0.25904832535178607</v>
      </c>
      <c r="P263" s="98">
        <f t="shared" si="159"/>
        <v>0.21775960863019495</v>
      </c>
      <c r="Q263" s="98">
        <f t="shared" si="159"/>
        <v>4.0211065862896203E-2</v>
      </c>
      <c r="R263" s="99">
        <f t="shared" si="159"/>
        <v>6.0289060727842774E-3</v>
      </c>
      <c r="S263" s="100">
        <f>SUM(L263:R263)</f>
        <v>1.0000000000000002</v>
      </c>
      <c r="T263" s="1"/>
      <c r="U263" s="110" t="s">
        <v>88</v>
      </c>
      <c r="V263" s="133">
        <f>+V262/$AI262</f>
        <v>0.30487583195033152</v>
      </c>
      <c r="W263" s="133">
        <f t="shared" ref="W263:AH263" si="160">+W262/$AI262</f>
        <v>1.9995874793545809E-2</v>
      </c>
      <c r="X263" s="133">
        <f t="shared" si="160"/>
        <v>4.0211065862896189E-2</v>
      </c>
      <c r="Y263" s="133">
        <f t="shared" si="160"/>
        <v>6.212984634382729E-3</v>
      </c>
      <c r="Z263" s="133">
        <f t="shared" si="160"/>
        <v>0.10987359793656304</v>
      </c>
      <c r="AA263" s="133">
        <f t="shared" si="160"/>
        <v>0.24039149355357137</v>
      </c>
      <c r="AB263" s="133">
        <f t="shared" si="160"/>
        <v>0.21775960863019486</v>
      </c>
      <c r="AC263" s="133">
        <f t="shared" si="160"/>
        <v>6.06795426385143E-2</v>
      </c>
      <c r="AD263" s="133">
        <f t="shared" si="160"/>
        <v>3.5461395730028648E-2</v>
      </c>
      <c r="AE263" s="133">
        <f t="shared" si="160"/>
        <v>1.7804714989575379E-2</v>
      </c>
      <c r="AF263" s="133">
        <f t="shared" si="160"/>
        <v>6.0289060727842757E-3</v>
      </c>
      <c r="AG263" s="133">
        <f t="shared" si="160"/>
        <v>5.3240903748670132E-4</v>
      </c>
      <c r="AH263" s="133">
        <f t="shared" si="160"/>
        <v>8.5211680863926556E-4</v>
      </c>
      <c r="AI263" s="134">
        <f>SUM(V263:AC263)</f>
        <v>0.99999999999999978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</row>
    <row r="264" spans="1:71" ht="15" thickBot="1">
      <c r="A264" s="31"/>
      <c r="B264" s="31"/>
      <c r="C264" s="31"/>
      <c r="D264" s="31"/>
      <c r="E264" s="31"/>
      <c r="F264" s="31"/>
      <c r="G264" s="31"/>
      <c r="H264" s="31"/>
      <c r="I264" s="31"/>
      <c r="K264" s="31"/>
      <c r="L264" s="31"/>
      <c r="M264" s="31"/>
      <c r="N264" s="31"/>
      <c r="O264" s="31"/>
      <c r="P264" s="31"/>
      <c r="Q264" s="31"/>
      <c r="R264" s="31"/>
      <c r="S264" s="31"/>
      <c r="U264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</row>
    <row r="265" spans="1:71" ht="30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  <c r="K265" s="415" t="s">
        <v>37</v>
      </c>
      <c r="L265" s="83" t="s">
        <v>0</v>
      </c>
      <c r="M265" s="83" t="s">
        <v>1</v>
      </c>
      <c r="N265" s="83" t="s">
        <v>2</v>
      </c>
      <c r="O265" s="83" t="s">
        <v>3</v>
      </c>
      <c r="P265" s="83" t="s">
        <v>27</v>
      </c>
      <c r="Q265" s="83" t="s">
        <v>4</v>
      </c>
      <c r="R265" s="83" t="s">
        <v>5</v>
      </c>
      <c r="S265" s="84" t="s">
        <v>6</v>
      </c>
      <c r="U265" s="417" t="s">
        <v>37</v>
      </c>
      <c r="V265" s="114" t="s">
        <v>74</v>
      </c>
      <c r="W265" s="114" t="s">
        <v>75</v>
      </c>
      <c r="X265" s="114" t="s">
        <v>4</v>
      </c>
      <c r="Y265" s="114" t="s">
        <v>1</v>
      </c>
      <c r="Z265" s="114" t="s">
        <v>2</v>
      </c>
      <c r="AA265" s="114" t="s">
        <v>3</v>
      </c>
      <c r="AB265" s="114" t="s">
        <v>55</v>
      </c>
      <c r="AC265" s="114" t="s">
        <v>68</v>
      </c>
      <c r="AD265" s="115" t="s">
        <v>76</v>
      </c>
      <c r="AE265" s="115" t="s">
        <v>83</v>
      </c>
      <c r="AF265" s="115" t="s">
        <v>77</v>
      </c>
      <c r="AG265" s="115" t="s">
        <v>84</v>
      </c>
      <c r="AH265" s="115" t="s">
        <v>85</v>
      </c>
      <c r="AI265" s="116" t="s">
        <v>63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</row>
    <row r="266" spans="1:71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  <c r="K266" s="416" t="s">
        <v>37</v>
      </c>
      <c r="L266" s="389" t="s">
        <v>69</v>
      </c>
      <c r="M266" s="390"/>
      <c r="N266" s="390"/>
      <c r="O266" s="390"/>
      <c r="P266" s="390"/>
      <c r="Q266" s="390"/>
      <c r="R266" s="390"/>
      <c r="S266" s="391"/>
      <c r="U266" s="418" t="s">
        <v>37</v>
      </c>
      <c r="V266" s="413" t="s">
        <v>69</v>
      </c>
      <c r="W266" s="413"/>
      <c r="X266" s="413"/>
      <c r="Y266" s="413"/>
      <c r="Z266" s="413"/>
      <c r="AA266" s="413"/>
      <c r="AB266" s="413"/>
      <c r="AC266" s="413"/>
      <c r="AD266" s="413"/>
      <c r="AE266" s="413"/>
      <c r="AF266" s="413"/>
      <c r="AG266" s="413"/>
      <c r="AH266" s="413"/>
      <c r="AI266" s="41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</row>
    <row r="267" spans="1:71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  <c r="K267" s="82" t="s">
        <v>7</v>
      </c>
      <c r="L267" s="36">
        <v>0</v>
      </c>
      <c r="M267" s="36">
        <v>0</v>
      </c>
      <c r="N267" s="36">
        <v>0</v>
      </c>
      <c r="O267" s="36">
        <v>0</v>
      </c>
      <c r="P267" s="36">
        <v>0</v>
      </c>
      <c r="Q267" s="36">
        <v>0</v>
      </c>
      <c r="R267" s="101">
        <v>0</v>
      </c>
      <c r="S267" s="102">
        <f>SUM(L267:R267)</f>
        <v>0</v>
      </c>
      <c r="U267" s="103" t="s">
        <v>7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v>0</v>
      </c>
      <c r="AC267" s="118">
        <v>0</v>
      </c>
      <c r="AD267" s="119">
        <v>0</v>
      </c>
      <c r="AE267" s="119">
        <v>0</v>
      </c>
      <c r="AF267" s="119">
        <v>0</v>
      </c>
      <c r="AG267" s="119">
        <v>0</v>
      </c>
      <c r="AH267" s="119">
        <v>0</v>
      </c>
      <c r="AI267" s="120">
        <f>SUM(V267:AC267)</f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</row>
    <row r="268" spans="1:71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7" si="161">SUM(B268:H268)</f>
        <v>0</v>
      </c>
      <c r="K268" s="74" t="s">
        <v>8</v>
      </c>
      <c r="L268" s="87">
        <v>0</v>
      </c>
      <c r="M268" s="87">
        <v>0</v>
      </c>
      <c r="N268" s="87">
        <v>0</v>
      </c>
      <c r="O268" s="87">
        <v>0</v>
      </c>
      <c r="P268" s="87">
        <v>0</v>
      </c>
      <c r="Q268" s="87">
        <v>0</v>
      </c>
      <c r="R268" s="88">
        <v>0</v>
      </c>
      <c r="S268" s="89">
        <f t="shared" ref="S268:S287" si="162">SUM(L268:R268)</f>
        <v>0</v>
      </c>
      <c r="U268" s="104" t="s">
        <v>8</v>
      </c>
      <c r="V268" s="121">
        <v>0</v>
      </c>
      <c r="W268" s="121">
        <v>0</v>
      </c>
      <c r="X268" s="121">
        <v>0</v>
      </c>
      <c r="Y268" s="121">
        <v>0</v>
      </c>
      <c r="Z268" s="121">
        <v>0</v>
      </c>
      <c r="AA268" s="121">
        <v>0</v>
      </c>
      <c r="AB268" s="121">
        <v>0</v>
      </c>
      <c r="AC268" s="122">
        <v>0</v>
      </c>
      <c r="AD268" s="121">
        <v>0</v>
      </c>
      <c r="AE268" s="121">
        <v>0</v>
      </c>
      <c r="AF268" s="121">
        <v>0</v>
      </c>
      <c r="AG268" s="121">
        <v>0</v>
      </c>
      <c r="AH268" s="121">
        <v>0</v>
      </c>
      <c r="AI268" s="123">
        <f t="shared" ref="AI268:AI287" si="163">SUM(V268:AC268)</f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</row>
    <row r="269" spans="1:71" ht="15" customHeight="1">
      <c r="A269" s="27" t="s">
        <v>10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161"/>
        <v>0</v>
      </c>
      <c r="K269" s="75" t="s">
        <v>10</v>
      </c>
      <c r="L269" s="42">
        <v>0</v>
      </c>
      <c r="M269" s="42">
        <v>0</v>
      </c>
      <c r="N269" s="42">
        <v>0</v>
      </c>
      <c r="O269" s="42">
        <v>0</v>
      </c>
      <c r="P269" s="42">
        <v>0</v>
      </c>
      <c r="Q269" s="42">
        <v>0</v>
      </c>
      <c r="R269" s="85">
        <v>0</v>
      </c>
      <c r="S269" s="86">
        <f t="shared" si="162"/>
        <v>0</v>
      </c>
      <c r="U269" s="105" t="s">
        <v>10</v>
      </c>
      <c r="V269" s="117">
        <v>0</v>
      </c>
      <c r="W269" s="117">
        <v>0</v>
      </c>
      <c r="X269" s="117">
        <v>0</v>
      </c>
      <c r="Y269" s="117">
        <v>0</v>
      </c>
      <c r="Z269" s="117">
        <v>0</v>
      </c>
      <c r="AA269" s="117">
        <v>0</v>
      </c>
      <c r="AB269" s="117">
        <v>0</v>
      </c>
      <c r="AC269" s="118">
        <v>0</v>
      </c>
      <c r="AD269" s="119">
        <v>0</v>
      </c>
      <c r="AE269" s="119">
        <v>0</v>
      </c>
      <c r="AF269" s="119">
        <v>0</v>
      </c>
      <c r="AG269" s="119">
        <v>0</v>
      </c>
      <c r="AH269" s="119">
        <v>0</v>
      </c>
      <c r="AI269" s="120">
        <f t="shared" si="163"/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</row>
    <row r="270" spans="1:71" ht="15" customHeight="1">
      <c r="A270" s="26" t="s">
        <v>56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161"/>
        <v>0</v>
      </c>
      <c r="K270" s="74" t="s">
        <v>56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s="87">
        <v>0</v>
      </c>
      <c r="R270" s="88">
        <v>0</v>
      </c>
      <c r="S270" s="89">
        <f t="shared" si="162"/>
        <v>0</v>
      </c>
      <c r="U270" s="104" t="s">
        <v>56</v>
      </c>
      <c r="V270" s="121">
        <v>0</v>
      </c>
      <c r="W270" s="121">
        <v>0</v>
      </c>
      <c r="X270" s="121">
        <v>0</v>
      </c>
      <c r="Y270" s="121">
        <v>0</v>
      </c>
      <c r="Z270" s="121">
        <v>0</v>
      </c>
      <c r="AA270" s="121">
        <v>0</v>
      </c>
      <c r="AB270" s="121">
        <v>0</v>
      </c>
      <c r="AC270" s="122">
        <v>0</v>
      </c>
      <c r="AD270" s="121">
        <v>0</v>
      </c>
      <c r="AE270" s="121">
        <v>0</v>
      </c>
      <c r="AF270" s="121">
        <v>0</v>
      </c>
      <c r="AG270" s="121">
        <v>0</v>
      </c>
      <c r="AH270" s="121">
        <v>0</v>
      </c>
      <c r="AI270" s="123">
        <f t="shared" si="163"/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</row>
    <row r="271" spans="1:71" ht="15">
      <c r="A271" s="27" t="s">
        <v>16</v>
      </c>
      <c r="B271" s="42">
        <v>0.14420472836632695</v>
      </c>
      <c r="C271" s="42">
        <v>0.78126541995564236</v>
      </c>
      <c r="D271" s="42">
        <v>0.2806101832081494</v>
      </c>
      <c r="E271" s="42">
        <v>0</v>
      </c>
      <c r="F271" s="411"/>
      <c r="G271" s="42">
        <v>0</v>
      </c>
      <c r="H271" s="43">
        <v>0</v>
      </c>
      <c r="I271" s="38">
        <f t="shared" si="161"/>
        <v>1.2060803315301187</v>
      </c>
      <c r="K271" s="75" t="s">
        <v>16</v>
      </c>
      <c r="L271" s="42">
        <v>0.14420472836632695</v>
      </c>
      <c r="M271" s="42">
        <v>0.78126541995564236</v>
      </c>
      <c r="N271" s="42">
        <v>0.2806101832081494</v>
      </c>
      <c r="O271" s="42">
        <v>0</v>
      </c>
      <c r="P271" s="42">
        <v>0</v>
      </c>
      <c r="Q271" s="42">
        <v>0</v>
      </c>
      <c r="R271" s="85">
        <v>0</v>
      </c>
      <c r="S271" s="86">
        <f t="shared" si="162"/>
        <v>1.2060803315301187</v>
      </c>
      <c r="U271" s="105" t="s">
        <v>16</v>
      </c>
      <c r="V271" s="117">
        <v>0.14420472836632695</v>
      </c>
      <c r="W271" s="117">
        <v>0</v>
      </c>
      <c r="X271" s="117">
        <v>0</v>
      </c>
      <c r="Y271" s="117">
        <v>0.78126541995564236</v>
      </c>
      <c r="Z271" s="117">
        <v>0.2806101832081494</v>
      </c>
      <c r="AA271" s="117">
        <v>0</v>
      </c>
      <c r="AB271" s="117">
        <v>0</v>
      </c>
      <c r="AC271" s="118">
        <v>0</v>
      </c>
      <c r="AD271" s="119">
        <v>0</v>
      </c>
      <c r="AE271" s="119">
        <v>0</v>
      </c>
      <c r="AF271" s="119">
        <v>0</v>
      </c>
      <c r="AG271" s="119">
        <v>0</v>
      </c>
      <c r="AH271" s="119">
        <v>0</v>
      </c>
      <c r="AI271" s="120">
        <f t="shared" si="163"/>
        <v>1.2060803315301187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</row>
    <row r="272" spans="1:71" ht="15">
      <c r="A272" s="26" t="s">
        <v>70</v>
      </c>
      <c r="B272" s="39">
        <v>0.17379873596854067</v>
      </c>
      <c r="C272" s="39">
        <v>2.7481452159179652E-2</v>
      </c>
      <c r="D272" s="39">
        <v>0.48595250769281073</v>
      </c>
      <c r="E272" s="39">
        <v>2.4867362807452807E-2</v>
      </c>
      <c r="F272" s="411"/>
      <c r="G272" s="39">
        <v>0</v>
      </c>
      <c r="H272" s="40">
        <v>0</v>
      </c>
      <c r="I272" s="41">
        <f t="shared" si="161"/>
        <v>0.71210005862798387</v>
      </c>
      <c r="K272" s="74" t="s">
        <v>70</v>
      </c>
      <c r="L272" s="87">
        <v>0.17379873596854067</v>
      </c>
      <c r="M272" s="87">
        <v>2.7481452159179652E-2</v>
      </c>
      <c r="N272" s="87">
        <v>0.48595250769281073</v>
      </c>
      <c r="O272" s="87">
        <v>2.4867362807452807E-2</v>
      </c>
      <c r="P272" s="87">
        <v>0</v>
      </c>
      <c r="Q272" s="87">
        <v>0</v>
      </c>
      <c r="R272" s="88">
        <v>0</v>
      </c>
      <c r="S272" s="89">
        <f t="shared" si="162"/>
        <v>0.71210005862798387</v>
      </c>
      <c r="U272" s="104" t="s">
        <v>57</v>
      </c>
      <c r="V272" s="121">
        <v>0.17379873596854067</v>
      </c>
      <c r="W272" s="121">
        <v>0</v>
      </c>
      <c r="X272" s="121">
        <v>0</v>
      </c>
      <c r="Y272" s="121">
        <v>2.7481452159179652E-2</v>
      </c>
      <c r="Z272" s="121">
        <v>0.48595250769281073</v>
      </c>
      <c r="AA272" s="121">
        <v>2.4867362807452807E-2</v>
      </c>
      <c r="AB272" s="121">
        <v>0</v>
      </c>
      <c r="AC272" s="122">
        <v>0</v>
      </c>
      <c r="AD272" s="121">
        <v>0</v>
      </c>
      <c r="AE272" s="121">
        <v>0</v>
      </c>
      <c r="AF272" s="121">
        <v>0</v>
      </c>
      <c r="AG272" s="121">
        <v>0</v>
      </c>
      <c r="AH272" s="121">
        <v>0</v>
      </c>
      <c r="AI272" s="123">
        <f t="shared" si="163"/>
        <v>0.71210005862798387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</row>
    <row r="273" spans="1:71" ht="15">
      <c r="A273" s="27" t="s">
        <v>58</v>
      </c>
      <c r="B273" s="42">
        <v>0</v>
      </c>
      <c r="C273" s="42">
        <v>0</v>
      </c>
      <c r="D273" s="42">
        <v>0</v>
      </c>
      <c r="E273" s="42">
        <v>0.77311610234828998</v>
      </c>
      <c r="F273" s="411"/>
      <c r="G273" s="42">
        <v>0</v>
      </c>
      <c r="H273" s="43">
        <v>0</v>
      </c>
      <c r="I273" s="38">
        <f t="shared" si="161"/>
        <v>0.77311610234828998</v>
      </c>
      <c r="K273" s="75" t="s">
        <v>58</v>
      </c>
      <c r="L273" s="42">
        <v>0</v>
      </c>
      <c r="M273" s="42">
        <v>0</v>
      </c>
      <c r="N273" s="42">
        <v>0</v>
      </c>
      <c r="O273" s="42">
        <v>0.77311610234828998</v>
      </c>
      <c r="P273" s="42">
        <v>10.563541910473607</v>
      </c>
      <c r="Q273" s="42">
        <v>0</v>
      </c>
      <c r="R273" s="85">
        <v>0</v>
      </c>
      <c r="S273" s="86">
        <f t="shared" si="162"/>
        <v>11.336658012821896</v>
      </c>
      <c r="U273" s="105" t="s">
        <v>58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0.77311610234828998</v>
      </c>
      <c r="AB273" s="117">
        <v>10.563541910473607</v>
      </c>
      <c r="AC273" s="118">
        <v>0</v>
      </c>
      <c r="AD273" s="117">
        <v>0</v>
      </c>
      <c r="AE273" s="117">
        <v>0</v>
      </c>
      <c r="AF273" s="117">
        <v>0</v>
      </c>
      <c r="AG273" s="117">
        <v>0</v>
      </c>
      <c r="AH273" s="117">
        <v>0</v>
      </c>
      <c r="AI273" s="120">
        <f t="shared" si="163"/>
        <v>11.336658012821896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</row>
    <row r="274" spans="1:71" ht="15">
      <c r="A274" s="26" t="s">
        <v>12</v>
      </c>
      <c r="B274" s="39">
        <v>0</v>
      </c>
      <c r="C274" s="39">
        <v>0</v>
      </c>
      <c r="D274" s="39">
        <v>0</v>
      </c>
      <c r="E274" s="39">
        <v>4.9879220336667279E-3</v>
      </c>
      <c r="F274" s="411"/>
      <c r="G274" s="39">
        <v>0</v>
      </c>
      <c r="H274" s="40">
        <v>0</v>
      </c>
      <c r="I274" s="41">
        <f t="shared" si="161"/>
        <v>4.9879220336667279E-3</v>
      </c>
      <c r="K274" s="74" t="s">
        <v>12</v>
      </c>
      <c r="L274" s="87">
        <v>0</v>
      </c>
      <c r="M274" s="87">
        <v>0</v>
      </c>
      <c r="N274" s="87">
        <v>0</v>
      </c>
      <c r="O274" s="87">
        <v>4.9879220336667279E-3</v>
      </c>
      <c r="P274" s="87">
        <v>1.6784400904333151E-2</v>
      </c>
      <c r="Q274" s="87">
        <v>0</v>
      </c>
      <c r="R274" s="88">
        <v>0</v>
      </c>
      <c r="S274" s="89">
        <f t="shared" si="162"/>
        <v>2.1772322937999879E-2</v>
      </c>
      <c r="U274" s="104" t="s">
        <v>12</v>
      </c>
      <c r="V274" s="121">
        <v>0</v>
      </c>
      <c r="W274" s="121">
        <v>0</v>
      </c>
      <c r="X274" s="121">
        <v>0</v>
      </c>
      <c r="Y274" s="121">
        <v>0</v>
      </c>
      <c r="Z274" s="121">
        <v>0</v>
      </c>
      <c r="AA274" s="121">
        <v>4.9879220336667279E-3</v>
      </c>
      <c r="AB274" s="121">
        <v>1.6784400904333151E-2</v>
      </c>
      <c r="AC274" s="122">
        <v>0</v>
      </c>
      <c r="AD274" s="121">
        <v>0</v>
      </c>
      <c r="AE274" s="121">
        <v>0</v>
      </c>
      <c r="AF274" s="121">
        <v>0</v>
      </c>
      <c r="AG274" s="121">
        <v>0</v>
      </c>
      <c r="AH274" s="121">
        <v>0</v>
      </c>
      <c r="AI274" s="123">
        <f t="shared" si="163"/>
        <v>2.1772322937999879E-2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</row>
    <row r="275" spans="1:71" ht="15">
      <c r="A275" s="27" t="s">
        <v>59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161"/>
        <v>0</v>
      </c>
      <c r="K275" s="75" t="s">
        <v>59</v>
      </c>
      <c r="L275" s="42">
        <v>0</v>
      </c>
      <c r="M275" s="42">
        <v>0</v>
      </c>
      <c r="N275" s="42">
        <v>0</v>
      </c>
      <c r="O275" s="42">
        <v>0</v>
      </c>
      <c r="P275" s="42">
        <v>0</v>
      </c>
      <c r="Q275" s="42">
        <v>0</v>
      </c>
      <c r="R275" s="85">
        <v>0</v>
      </c>
      <c r="S275" s="86">
        <f t="shared" si="162"/>
        <v>0</v>
      </c>
      <c r="U275" s="105" t="s">
        <v>59</v>
      </c>
      <c r="V275" s="117">
        <v>0</v>
      </c>
      <c r="W275" s="117">
        <v>0</v>
      </c>
      <c r="X275" s="117">
        <v>0</v>
      </c>
      <c r="Y275" s="117">
        <v>0</v>
      </c>
      <c r="Z275" s="117">
        <v>0</v>
      </c>
      <c r="AA275" s="117">
        <v>0</v>
      </c>
      <c r="AB275" s="117">
        <v>0</v>
      </c>
      <c r="AC275" s="118">
        <v>0</v>
      </c>
      <c r="AD275" s="117">
        <v>0</v>
      </c>
      <c r="AE275" s="117">
        <v>0</v>
      </c>
      <c r="AF275" s="117">
        <v>0</v>
      </c>
      <c r="AG275" s="117">
        <v>0</v>
      </c>
      <c r="AH275" s="117">
        <v>0</v>
      </c>
      <c r="AI275" s="120">
        <f t="shared" si="163"/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</row>
    <row r="276" spans="1:71" ht="15">
      <c r="A276" s="26" t="s">
        <v>17</v>
      </c>
      <c r="B276" s="39">
        <v>1.1504465512594146E-2</v>
      </c>
      <c r="C276" s="39">
        <v>0</v>
      </c>
      <c r="D276" s="39">
        <v>0.15546575017019115</v>
      </c>
      <c r="E276" s="39">
        <v>0</v>
      </c>
      <c r="F276" s="411"/>
      <c r="G276" s="39">
        <v>0</v>
      </c>
      <c r="H276" s="40">
        <v>0</v>
      </c>
      <c r="I276" s="41">
        <f t="shared" si="161"/>
        <v>0.16697021568278531</v>
      </c>
      <c r="K276" s="74" t="s">
        <v>17</v>
      </c>
      <c r="L276" s="87">
        <v>1.1504465512594146E-2</v>
      </c>
      <c r="M276" s="87">
        <v>0</v>
      </c>
      <c r="N276" s="87">
        <v>0.15546575017019115</v>
      </c>
      <c r="O276" s="87">
        <v>0</v>
      </c>
      <c r="P276" s="87">
        <v>5.9387916565013008E-2</v>
      </c>
      <c r="Q276" s="87">
        <v>0</v>
      </c>
      <c r="R276" s="88">
        <v>0</v>
      </c>
      <c r="S276" s="89">
        <f t="shared" si="162"/>
        <v>0.22635813224779833</v>
      </c>
      <c r="U276" s="104" t="s">
        <v>17</v>
      </c>
      <c r="V276" s="121">
        <v>1.1504465512594146E-2</v>
      </c>
      <c r="W276" s="121">
        <v>0</v>
      </c>
      <c r="X276" s="121">
        <v>0</v>
      </c>
      <c r="Y276" s="121">
        <v>0</v>
      </c>
      <c r="Z276" s="121">
        <v>0.15546575017019115</v>
      </c>
      <c r="AA276" s="121">
        <v>0</v>
      </c>
      <c r="AB276" s="121">
        <v>5.9387916565013008E-2</v>
      </c>
      <c r="AC276" s="122">
        <v>0</v>
      </c>
      <c r="AD276" s="121">
        <v>0</v>
      </c>
      <c r="AE276" s="121">
        <v>0</v>
      </c>
      <c r="AF276" s="121">
        <v>0</v>
      </c>
      <c r="AG276" s="121">
        <v>0</v>
      </c>
      <c r="AH276" s="121">
        <v>0</v>
      </c>
      <c r="AI276" s="123">
        <f t="shared" si="163"/>
        <v>0.22635813224779833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</row>
    <row r="277" spans="1:71" ht="15">
      <c r="A277" s="27" t="s">
        <v>139</v>
      </c>
      <c r="B277" s="42">
        <v>1.462027978032877E-2</v>
      </c>
      <c r="C277" s="42">
        <v>0.16979740754593337</v>
      </c>
      <c r="D277" s="42">
        <v>0.6373824486928632</v>
      </c>
      <c r="E277" s="42">
        <v>0</v>
      </c>
      <c r="F277" s="411"/>
      <c r="G277" s="42">
        <v>0</v>
      </c>
      <c r="H277" s="43">
        <v>0</v>
      </c>
      <c r="I277" s="38">
        <f t="shared" si="161"/>
        <v>0.82180013601912538</v>
      </c>
      <c r="K277" s="75" t="s">
        <v>139</v>
      </c>
      <c r="L277" s="42">
        <v>1.462027978032877E-2</v>
      </c>
      <c r="M277" s="42">
        <v>0.16979740754593337</v>
      </c>
      <c r="N277" s="42">
        <v>0.6373824486928632</v>
      </c>
      <c r="O277" s="42">
        <v>0</v>
      </c>
      <c r="P277" s="42">
        <v>0</v>
      </c>
      <c r="Q277" s="42">
        <v>0</v>
      </c>
      <c r="R277" s="85">
        <v>0</v>
      </c>
      <c r="S277" s="86">
        <f t="shared" si="162"/>
        <v>0.82180013601912538</v>
      </c>
      <c r="U277" s="105" t="s">
        <v>139</v>
      </c>
      <c r="V277" s="117">
        <v>1.4431406134560213E-2</v>
      </c>
      <c r="W277" s="117">
        <v>0</v>
      </c>
      <c r="X277" s="117">
        <v>0</v>
      </c>
      <c r="Y277" s="117">
        <v>0.16979740754593337</v>
      </c>
      <c r="Z277" s="117">
        <v>0.50481203672791264</v>
      </c>
      <c r="AA277" s="117">
        <v>0</v>
      </c>
      <c r="AB277" s="117">
        <v>0</v>
      </c>
      <c r="AC277" s="118">
        <v>0.13275928561071917</v>
      </c>
      <c r="AD277" s="117">
        <v>1.8887364576855768E-4</v>
      </c>
      <c r="AE277" s="117">
        <v>0</v>
      </c>
      <c r="AF277" s="117">
        <v>0</v>
      </c>
      <c r="AG277" s="117">
        <v>0.13257041196495062</v>
      </c>
      <c r="AH277" s="117">
        <v>0</v>
      </c>
      <c r="AI277" s="120">
        <f t="shared" si="163"/>
        <v>0.82180013601912538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</row>
    <row r="278" spans="1:71" ht="15">
      <c r="A278" s="26" t="s">
        <v>25</v>
      </c>
      <c r="B278" s="39">
        <v>2.5917242116734612E-2</v>
      </c>
      <c r="C278" s="39">
        <v>0</v>
      </c>
      <c r="D278" s="39">
        <v>3.8889800462234237E-3</v>
      </c>
      <c r="E278" s="39">
        <v>2.255294816827865</v>
      </c>
      <c r="F278" s="411"/>
      <c r="G278" s="39">
        <v>2.2520821721566088E-2</v>
      </c>
      <c r="H278" s="40">
        <v>0</v>
      </c>
      <c r="I278" s="41">
        <f t="shared" si="161"/>
        <v>2.3076218607123891</v>
      </c>
      <c r="K278" s="74" t="s">
        <v>25</v>
      </c>
      <c r="L278" s="87">
        <v>2.5917242116734612E-2</v>
      </c>
      <c r="M278" s="87">
        <v>0</v>
      </c>
      <c r="N278" s="87">
        <v>3.8889800462234237E-3</v>
      </c>
      <c r="O278" s="87">
        <v>2.255294816827865</v>
      </c>
      <c r="P278" s="87">
        <v>2.2663131651624369E-3</v>
      </c>
      <c r="Q278" s="87">
        <v>2.2520821721566088E-2</v>
      </c>
      <c r="R278" s="88">
        <v>0</v>
      </c>
      <c r="S278" s="89">
        <f t="shared" si="162"/>
        <v>2.3098881738775514</v>
      </c>
      <c r="U278" s="104" t="s">
        <v>25</v>
      </c>
      <c r="V278" s="121">
        <v>1.3443244217507082E-2</v>
      </c>
      <c r="W278" s="121">
        <v>6.9697224541080275E-3</v>
      </c>
      <c r="X278" s="121">
        <v>2.2520821721566088E-2</v>
      </c>
      <c r="Y278" s="121">
        <v>0</v>
      </c>
      <c r="Z278" s="121">
        <v>0</v>
      </c>
      <c r="AA278" s="121">
        <v>2.2514058367816414</v>
      </c>
      <c r="AB278" s="121">
        <v>2.2663131651624369E-3</v>
      </c>
      <c r="AC278" s="122">
        <v>1.3282235537566351E-2</v>
      </c>
      <c r="AD278" s="121">
        <v>5.5042754451195041E-3</v>
      </c>
      <c r="AE278" s="121">
        <v>3.8889800462234237E-3</v>
      </c>
      <c r="AF278" s="121">
        <v>0</v>
      </c>
      <c r="AG278" s="121">
        <v>3.8889800462234237E-3</v>
      </c>
      <c r="AH278" s="121">
        <v>0</v>
      </c>
      <c r="AI278" s="123">
        <f t="shared" si="163"/>
        <v>2.309888173877551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</row>
    <row r="279" spans="1:71" ht="15">
      <c r="A279" s="27" t="s">
        <v>24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 t="shared" si="161"/>
        <v>0</v>
      </c>
      <c r="K279" s="75" t="s">
        <v>24</v>
      </c>
      <c r="L279" s="42">
        <v>0</v>
      </c>
      <c r="M279" s="42">
        <v>0</v>
      </c>
      <c r="N279" s="42">
        <v>0</v>
      </c>
      <c r="O279" s="42">
        <v>0</v>
      </c>
      <c r="P279" s="42">
        <v>0</v>
      </c>
      <c r="Q279" s="42">
        <v>0</v>
      </c>
      <c r="R279" s="85">
        <v>0</v>
      </c>
      <c r="S279" s="86">
        <f t="shared" si="162"/>
        <v>0</v>
      </c>
      <c r="U279" s="105" t="s">
        <v>24</v>
      </c>
      <c r="V279" s="117">
        <v>0</v>
      </c>
      <c r="W279" s="117">
        <v>0</v>
      </c>
      <c r="X279" s="117">
        <v>0</v>
      </c>
      <c r="Y279" s="117">
        <v>0</v>
      </c>
      <c r="Z279" s="117">
        <v>0</v>
      </c>
      <c r="AA279" s="117">
        <v>0</v>
      </c>
      <c r="AB279" s="117">
        <v>0</v>
      </c>
      <c r="AC279" s="118">
        <v>0</v>
      </c>
      <c r="AD279" s="117">
        <v>0</v>
      </c>
      <c r="AE279" s="117">
        <v>0</v>
      </c>
      <c r="AF279" s="117">
        <v>0</v>
      </c>
      <c r="AG279" s="117">
        <v>0</v>
      </c>
      <c r="AH279" s="117">
        <v>0</v>
      </c>
      <c r="AI279" s="120">
        <f t="shared" si="163"/>
        <v>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</row>
    <row r="280" spans="1:71" ht="15">
      <c r="A280" s="26" t="s">
        <v>60</v>
      </c>
      <c r="B280" s="39">
        <v>1.0763613336396324E-2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161"/>
        <v>1.0763613336396324E-2</v>
      </c>
      <c r="K280" s="74" t="s">
        <v>60</v>
      </c>
      <c r="L280" s="87">
        <v>1.0763613336396324E-2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8">
        <v>0</v>
      </c>
      <c r="S280" s="89">
        <f t="shared" si="162"/>
        <v>1.0763613336396324E-2</v>
      </c>
      <c r="U280" s="104" t="s">
        <v>60</v>
      </c>
      <c r="V280" s="121">
        <v>1.0763613336396324E-2</v>
      </c>
      <c r="W280" s="121">
        <v>0</v>
      </c>
      <c r="X280" s="121">
        <v>0</v>
      </c>
      <c r="Y280" s="121">
        <v>0</v>
      </c>
      <c r="Z280" s="121">
        <v>0</v>
      </c>
      <c r="AA280" s="121">
        <v>0</v>
      </c>
      <c r="AB280" s="121">
        <v>0</v>
      </c>
      <c r="AC280" s="122">
        <v>0</v>
      </c>
      <c r="AD280" s="121">
        <v>0</v>
      </c>
      <c r="AE280" s="121">
        <v>0</v>
      </c>
      <c r="AF280" s="121">
        <v>0</v>
      </c>
      <c r="AG280" s="121">
        <v>0</v>
      </c>
      <c r="AH280" s="121">
        <v>0</v>
      </c>
      <c r="AI280" s="123">
        <f t="shared" si="163"/>
        <v>1.0763613336396324E-2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</row>
    <row r="281" spans="1:71" ht="15">
      <c r="A281" s="27" t="s">
        <v>22</v>
      </c>
      <c r="B281" s="42">
        <v>9.2002996236262902E-2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161"/>
        <v>9.2002996236262902E-2</v>
      </c>
      <c r="K281" s="75" t="s">
        <v>22</v>
      </c>
      <c r="L281" s="42">
        <v>9.2002996236262902E-2</v>
      </c>
      <c r="M281" s="42">
        <v>0</v>
      </c>
      <c r="N281" s="42">
        <v>0</v>
      </c>
      <c r="O281" s="42">
        <v>0</v>
      </c>
      <c r="P281" s="42">
        <v>0.38434371675635981</v>
      </c>
      <c r="Q281" s="42">
        <v>0</v>
      </c>
      <c r="R281" s="85">
        <v>0</v>
      </c>
      <c r="S281" s="86">
        <f t="shared" si="162"/>
        <v>0.47634671299262271</v>
      </c>
      <c r="U281" s="105" t="s">
        <v>22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v>0</v>
      </c>
      <c r="AB281" s="117">
        <v>0.38434371675635981</v>
      </c>
      <c r="AC281" s="118">
        <v>9.2002996236262902E-2</v>
      </c>
      <c r="AD281" s="117">
        <v>9.2002996236262902E-2</v>
      </c>
      <c r="AE281" s="117">
        <v>0</v>
      </c>
      <c r="AF281" s="117">
        <v>0</v>
      </c>
      <c r="AG281" s="117">
        <v>0</v>
      </c>
      <c r="AH281" s="117">
        <v>0</v>
      </c>
      <c r="AI281" s="120">
        <f t="shared" si="163"/>
        <v>0.47634671299262271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</row>
    <row r="282" spans="1:71" ht="15">
      <c r="A282" s="26" t="s">
        <v>21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161"/>
        <v>0</v>
      </c>
      <c r="K282" s="74" t="s">
        <v>21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s="87">
        <v>0</v>
      </c>
      <c r="R282" s="88">
        <v>0</v>
      </c>
      <c r="S282" s="89">
        <f t="shared" si="162"/>
        <v>0</v>
      </c>
      <c r="U282" s="104" t="s">
        <v>61</v>
      </c>
      <c r="V282" s="121">
        <v>0</v>
      </c>
      <c r="W282" s="121">
        <v>0</v>
      </c>
      <c r="X282" s="121">
        <v>0</v>
      </c>
      <c r="Y282" s="121">
        <v>0</v>
      </c>
      <c r="Z282" s="121">
        <v>0</v>
      </c>
      <c r="AA282" s="121">
        <v>0</v>
      </c>
      <c r="AB282" s="121">
        <v>0</v>
      </c>
      <c r="AC282" s="122">
        <v>0</v>
      </c>
      <c r="AD282" s="121">
        <v>0</v>
      </c>
      <c r="AE282" s="121">
        <v>0</v>
      </c>
      <c r="AF282" s="121">
        <v>0</v>
      </c>
      <c r="AG282" s="121">
        <v>0</v>
      </c>
      <c r="AH282" s="121">
        <v>0</v>
      </c>
      <c r="AI282" s="123">
        <f t="shared" si="163"/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</row>
    <row r="283" spans="1:71" ht="15">
      <c r="A283" s="28" t="s">
        <v>64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161"/>
        <v>0</v>
      </c>
      <c r="K283" s="76" t="s">
        <v>64</v>
      </c>
      <c r="L283" s="42">
        <v>0</v>
      </c>
      <c r="M283" s="42">
        <v>0</v>
      </c>
      <c r="N283" s="42">
        <v>0</v>
      </c>
      <c r="O283" s="42">
        <v>0</v>
      </c>
      <c r="P283" s="42">
        <v>0</v>
      </c>
      <c r="Q283" s="42">
        <v>0</v>
      </c>
      <c r="R283" s="85">
        <v>0</v>
      </c>
      <c r="S283" s="86">
        <f t="shared" si="162"/>
        <v>0</v>
      </c>
      <c r="U283" s="106" t="s">
        <v>62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8">
        <v>0</v>
      </c>
      <c r="AD283" s="119">
        <v>0</v>
      </c>
      <c r="AE283" s="119">
        <v>0</v>
      </c>
      <c r="AF283" s="119">
        <v>0</v>
      </c>
      <c r="AG283" s="119">
        <v>0</v>
      </c>
      <c r="AH283" s="119">
        <v>0</v>
      </c>
      <c r="AI283" s="120">
        <f t="shared" si="163"/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</row>
    <row r="284" spans="1:71">
      <c r="A284" s="56" t="s">
        <v>23</v>
      </c>
      <c r="B284" s="60">
        <v>0</v>
      </c>
      <c r="C284" s="60">
        <v>0</v>
      </c>
      <c r="D284" s="60">
        <v>0</v>
      </c>
      <c r="E284" s="60">
        <v>0</v>
      </c>
      <c r="F284" s="411"/>
      <c r="G284" s="60">
        <v>0</v>
      </c>
      <c r="H284" s="61">
        <v>0</v>
      </c>
      <c r="I284" s="62">
        <f t="shared" si="161"/>
        <v>0</v>
      </c>
      <c r="K284" s="77" t="s">
        <v>23</v>
      </c>
      <c r="L284" s="90">
        <v>0</v>
      </c>
      <c r="M284" s="90">
        <v>0</v>
      </c>
      <c r="N284" s="90">
        <v>0</v>
      </c>
      <c r="O284" s="90">
        <v>0</v>
      </c>
      <c r="P284" s="90">
        <v>0</v>
      </c>
      <c r="Q284" s="90">
        <v>0</v>
      </c>
      <c r="R284" s="91">
        <v>0</v>
      </c>
      <c r="S284" s="92">
        <f t="shared" si="162"/>
        <v>0</v>
      </c>
      <c r="U284" s="107" t="s">
        <v>66</v>
      </c>
      <c r="V284" s="124">
        <v>0</v>
      </c>
      <c r="W284" s="124">
        <v>0</v>
      </c>
      <c r="X284" s="124">
        <v>0</v>
      </c>
      <c r="Y284" s="124">
        <v>0</v>
      </c>
      <c r="Z284" s="124">
        <v>0</v>
      </c>
      <c r="AA284" s="124">
        <v>0</v>
      </c>
      <c r="AB284" s="124">
        <v>0</v>
      </c>
      <c r="AC284" s="124">
        <v>0</v>
      </c>
      <c r="AD284" s="124">
        <v>0</v>
      </c>
      <c r="AE284" s="124">
        <v>0</v>
      </c>
      <c r="AF284" s="124">
        <v>0</v>
      </c>
      <c r="AG284" s="124">
        <v>0</v>
      </c>
      <c r="AH284" s="125">
        <v>0</v>
      </c>
      <c r="AI284" s="126">
        <f t="shared" si="163"/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</row>
    <row r="285" spans="1:71">
      <c r="A285" s="57" t="s">
        <v>19</v>
      </c>
      <c r="B285" s="63">
        <v>0</v>
      </c>
      <c r="C285" s="63">
        <v>0</v>
      </c>
      <c r="D285" s="63">
        <v>0</v>
      </c>
      <c r="E285" s="63">
        <v>0</v>
      </c>
      <c r="F285" s="411"/>
      <c r="G285" s="63">
        <v>0</v>
      </c>
      <c r="H285" s="64">
        <v>0</v>
      </c>
      <c r="I285" s="65">
        <f t="shared" si="161"/>
        <v>0</v>
      </c>
      <c r="K285" s="78" t="s">
        <v>19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93">
        <v>0</v>
      </c>
      <c r="S285" s="94">
        <f t="shared" si="162"/>
        <v>0</v>
      </c>
      <c r="U285" s="108" t="s">
        <v>19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8">
        <v>0</v>
      </c>
      <c r="AE285" s="128">
        <v>0</v>
      </c>
      <c r="AF285" s="128">
        <v>0</v>
      </c>
      <c r="AG285" s="128">
        <v>0</v>
      </c>
      <c r="AH285" s="128">
        <v>0</v>
      </c>
      <c r="AI285" s="129">
        <f t="shared" si="163"/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</row>
    <row r="286" spans="1:71">
      <c r="A286" s="56" t="s">
        <v>20</v>
      </c>
      <c r="B286" s="60">
        <v>0</v>
      </c>
      <c r="C286" s="60">
        <v>0</v>
      </c>
      <c r="D286" s="60">
        <v>0</v>
      </c>
      <c r="E286" s="60">
        <v>0</v>
      </c>
      <c r="F286" s="411"/>
      <c r="G286" s="60">
        <v>0</v>
      </c>
      <c r="H286" s="61">
        <v>0</v>
      </c>
      <c r="I286" s="62">
        <f t="shared" si="161"/>
        <v>0</v>
      </c>
      <c r="K286" s="77" t="s">
        <v>20</v>
      </c>
      <c r="L286" s="90">
        <v>0</v>
      </c>
      <c r="M286" s="90">
        <v>0</v>
      </c>
      <c r="N286" s="90">
        <v>0</v>
      </c>
      <c r="O286" s="90">
        <v>0</v>
      </c>
      <c r="P286" s="90">
        <v>0</v>
      </c>
      <c r="Q286" s="90">
        <v>0</v>
      </c>
      <c r="R286" s="91">
        <v>0</v>
      </c>
      <c r="S286" s="92">
        <f t="shared" si="162"/>
        <v>0</v>
      </c>
      <c r="U286" s="107" t="s">
        <v>20</v>
      </c>
      <c r="V286" s="124">
        <v>0</v>
      </c>
      <c r="W286" s="124">
        <v>0</v>
      </c>
      <c r="X286" s="124">
        <v>0</v>
      </c>
      <c r="Y286" s="124">
        <v>0</v>
      </c>
      <c r="Z286" s="124">
        <v>0</v>
      </c>
      <c r="AA286" s="124">
        <v>0</v>
      </c>
      <c r="AB286" s="124">
        <v>0</v>
      </c>
      <c r="AC286" s="124">
        <v>0</v>
      </c>
      <c r="AD286" s="124">
        <v>0</v>
      </c>
      <c r="AE286" s="124">
        <v>0</v>
      </c>
      <c r="AF286" s="124">
        <v>0</v>
      </c>
      <c r="AG286" s="124">
        <v>0</v>
      </c>
      <c r="AH286" s="125">
        <v>0</v>
      </c>
      <c r="AI286" s="126">
        <f t="shared" si="163"/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</row>
    <row r="287" spans="1:71" ht="15" thickBot="1">
      <c r="A287" s="58" t="s">
        <v>11</v>
      </c>
      <c r="B287" s="52">
        <v>0</v>
      </c>
      <c r="C287" s="52">
        <v>0</v>
      </c>
      <c r="D287" s="52">
        <v>0</v>
      </c>
      <c r="E287" s="52">
        <v>0</v>
      </c>
      <c r="F287" s="412"/>
      <c r="G287" s="52">
        <v>0</v>
      </c>
      <c r="H287" s="66">
        <v>0</v>
      </c>
      <c r="I287" s="67">
        <f t="shared" si="161"/>
        <v>0</v>
      </c>
      <c r="K287" s="79" t="s">
        <v>11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95">
        <v>0</v>
      </c>
      <c r="S287" s="96">
        <f t="shared" si="162"/>
        <v>0</v>
      </c>
      <c r="U287" s="108" t="s">
        <v>11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8">
        <v>0</v>
      </c>
      <c r="AE287" s="128">
        <v>0</v>
      </c>
      <c r="AF287" s="128">
        <v>0</v>
      </c>
      <c r="AG287" s="128">
        <v>0</v>
      </c>
      <c r="AH287" s="128">
        <v>0</v>
      </c>
      <c r="AI287" s="129">
        <f t="shared" si="163"/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</row>
    <row r="288" spans="1:71" ht="15">
      <c r="A288" s="33" t="s">
        <v>26</v>
      </c>
      <c r="B288" s="68">
        <f>SUM(B267:B283)</f>
        <v>0.47281206131718434</v>
      </c>
      <c r="C288" s="68">
        <f t="shared" ref="C288:I288" si="164">SUM(C267:C283)</f>
        <v>0.9785442796607553</v>
      </c>
      <c r="D288" s="68">
        <f t="shared" si="164"/>
        <v>1.5632998698102381</v>
      </c>
      <c r="E288" s="68">
        <f t="shared" si="164"/>
        <v>3.0582662040172748</v>
      </c>
      <c r="F288" s="68">
        <f t="shared" si="164"/>
        <v>0</v>
      </c>
      <c r="G288" s="68">
        <f t="shared" si="164"/>
        <v>2.2520821721566088E-2</v>
      </c>
      <c r="H288" s="69">
        <f t="shared" si="164"/>
        <v>0</v>
      </c>
      <c r="I288" s="38">
        <f t="shared" si="164"/>
        <v>6.0954432365270188</v>
      </c>
      <c r="K288" s="80" t="s">
        <v>26</v>
      </c>
      <c r="L288" s="68">
        <f>SUM(L267:L283)</f>
        <v>0.47281206131718434</v>
      </c>
      <c r="M288" s="68">
        <f t="shared" ref="M288:S288" si="165">SUM(M267:M283)</f>
        <v>0.9785442796607553</v>
      </c>
      <c r="N288" s="68">
        <f t="shared" si="165"/>
        <v>1.5632998698102381</v>
      </c>
      <c r="O288" s="68">
        <f t="shared" si="165"/>
        <v>3.0582662040172748</v>
      </c>
      <c r="P288" s="68">
        <f t="shared" si="165"/>
        <v>11.026324257864475</v>
      </c>
      <c r="Q288" s="68">
        <f t="shared" si="165"/>
        <v>2.2520821721566088E-2</v>
      </c>
      <c r="R288" s="69">
        <f t="shared" si="165"/>
        <v>0</v>
      </c>
      <c r="S288" s="97">
        <f t="shared" si="165"/>
        <v>17.121767494391495</v>
      </c>
      <c r="T288" s="1" t="str">
        <f>IF(ABS(S288-AI288)&gt;0.01,S288-AI288,"")</f>
        <v/>
      </c>
      <c r="U288" s="111" t="s">
        <v>63</v>
      </c>
      <c r="V288" s="130">
        <f>SUM(V267:V283)</f>
        <v>0.36814619353592537</v>
      </c>
      <c r="W288" s="130">
        <f t="shared" ref="W288:AH288" si="166">SUM(W267:W283)</f>
        <v>6.9697224541080275E-3</v>
      </c>
      <c r="X288" s="130">
        <f t="shared" si="166"/>
        <v>2.2520821721566088E-2</v>
      </c>
      <c r="Y288" s="130">
        <f t="shared" si="166"/>
        <v>0.9785442796607553</v>
      </c>
      <c r="Z288" s="130">
        <f t="shared" si="166"/>
        <v>1.426840477799064</v>
      </c>
      <c r="AA288" s="130">
        <f t="shared" si="166"/>
        <v>3.0543772239710512</v>
      </c>
      <c r="AB288" s="130">
        <f t="shared" si="166"/>
        <v>11.026324257864475</v>
      </c>
      <c r="AC288" s="130">
        <f t="shared" si="166"/>
        <v>0.23804451738454843</v>
      </c>
      <c r="AD288" s="131">
        <f t="shared" si="166"/>
        <v>9.7696145327150957E-2</v>
      </c>
      <c r="AE288" s="131">
        <f t="shared" si="166"/>
        <v>3.8889800462234237E-3</v>
      </c>
      <c r="AF288" s="131">
        <f t="shared" si="166"/>
        <v>0</v>
      </c>
      <c r="AG288" s="131">
        <f t="shared" si="166"/>
        <v>0.13645939201117405</v>
      </c>
      <c r="AH288" s="131">
        <f t="shared" si="166"/>
        <v>0</v>
      </c>
      <c r="AI288" s="132">
        <f>SUM(V288:AC288)</f>
        <v>17.121767494391495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</row>
    <row r="289" spans="1:71" s="9" customFormat="1" ht="15" thickBot="1">
      <c r="A289" s="30" t="s">
        <v>88</v>
      </c>
      <c r="B289" s="47">
        <f>IF($I288=0,"-",B288/$I288)</f>
        <v>7.7568118177830325E-2</v>
      </c>
      <c r="C289" s="47">
        <f t="shared" ref="C289:H289" si="167">IF($I288=0,"-",C288/$I288)</f>
        <v>0.1605370178491396</v>
      </c>
      <c r="D289" s="47">
        <f t="shared" si="167"/>
        <v>0.25647025312977151</v>
      </c>
      <c r="E289" s="47">
        <f t="shared" si="167"/>
        <v>0.50172991287829194</v>
      </c>
      <c r="F289" s="47">
        <f t="shared" si="167"/>
        <v>0</v>
      </c>
      <c r="G289" s="47">
        <f t="shared" si="167"/>
        <v>3.6946979649666468E-3</v>
      </c>
      <c r="H289" s="70">
        <f t="shared" si="167"/>
        <v>0</v>
      </c>
      <c r="I289" s="48">
        <f>SUM(B289:H289)</f>
        <v>1</v>
      </c>
      <c r="J289" s="1"/>
      <c r="K289" s="81" t="s">
        <v>88</v>
      </c>
      <c r="L289" s="98">
        <f>IF($S288=0,"-",L288/$S288)</f>
        <v>2.7614675965671267E-2</v>
      </c>
      <c r="M289" s="98">
        <f t="shared" ref="M289:R289" si="168">IF($S288=0,"-",M288/$S288)</f>
        <v>5.7152059796472116E-2</v>
      </c>
      <c r="N289" s="98">
        <f t="shared" si="168"/>
        <v>9.1304818285981373E-2</v>
      </c>
      <c r="O289" s="98">
        <f t="shared" si="168"/>
        <v>0.17861860377551897</v>
      </c>
      <c r="P289" s="98">
        <f t="shared" si="168"/>
        <v>0.64399450941477399</v>
      </c>
      <c r="Q289" s="98">
        <f t="shared" si="168"/>
        <v>1.3153327615821871E-3</v>
      </c>
      <c r="R289" s="99">
        <f t="shared" si="168"/>
        <v>0</v>
      </c>
      <c r="S289" s="100">
        <f>SUM(L289:R289)</f>
        <v>0.99999999999999989</v>
      </c>
      <c r="T289" s="1"/>
      <c r="U289" s="112" t="s">
        <v>88</v>
      </c>
      <c r="V289" s="133">
        <f>+V288/$AI288</f>
        <v>2.150164658272094E-2</v>
      </c>
      <c r="W289" s="133">
        <f t="shared" ref="W289:AH289" si="169">+W288/$AI288</f>
        <v>4.0706793012993954E-4</v>
      </c>
      <c r="X289" s="133">
        <f t="shared" si="169"/>
        <v>1.3153327615821871E-3</v>
      </c>
      <c r="Y289" s="133">
        <f t="shared" si="169"/>
        <v>5.7152059796472116E-2</v>
      </c>
      <c r="Z289" s="133">
        <f t="shared" si="169"/>
        <v>8.3334882234935626E-2</v>
      </c>
      <c r="AA289" s="133">
        <f t="shared" si="169"/>
        <v>0.17839146717601209</v>
      </c>
      <c r="AB289" s="133">
        <f t="shared" si="169"/>
        <v>0.64399450941477399</v>
      </c>
      <c r="AC289" s="133">
        <f t="shared" si="169"/>
        <v>1.3903034103373011E-2</v>
      </c>
      <c r="AD289" s="133">
        <f t="shared" si="169"/>
        <v>5.7059614528203861E-3</v>
      </c>
      <c r="AE289" s="133">
        <f t="shared" si="169"/>
        <v>2.2713659950687452E-4</v>
      </c>
      <c r="AF289" s="133">
        <f t="shared" si="169"/>
        <v>0</v>
      </c>
      <c r="AG289" s="133">
        <f t="shared" si="169"/>
        <v>7.9699360510457513E-3</v>
      </c>
      <c r="AH289" s="133">
        <f t="shared" si="169"/>
        <v>0</v>
      </c>
      <c r="AI289" s="134">
        <f>SUM(V289:AC289)</f>
        <v>0.99999999999999989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</row>
    <row r="290" spans="1:71" ht="15" thickBot="1">
      <c r="A290" s="31"/>
      <c r="B290" s="31"/>
      <c r="C290" s="31"/>
      <c r="D290" s="31"/>
      <c r="E290" s="31"/>
      <c r="F290" s="31"/>
      <c r="G290" s="31"/>
      <c r="H290" s="31"/>
      <c r="I290" s="31"/>
      <c r="K290" s="31"/>
      <c r="L290" s="31"/>
      <c r="M290" s="31"/>
      <c r="N290" s="31"/>
      <c r="O290" s="31"/>
      <c r="P290" s="31"/>
      <c r="Q290" s="31"/>
      <c r="R290" s="31"/>
      <c r="S290" s="31"/>
      <c r="U290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</row>
    <row r="291" spans="1:71" ht="30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  <c r="K291" s="415" t="s">
        <v>38</v>
      </c>
      <c r="L291" s="83" t="s">
        <v>0</v>
      </c>
      <c r="M291" s="83" t="s">
        <v>1</v>
      </c>
      <c r="N291" s="83" t="s">
        <v>2</v>
      </c>
      <c r="O291" s="83" t="s">
        <v>3</v>
      </c>
      <c r="P291" s="83" t="s">
        <v>27</v>
      </c>
      <c r="Q291" s="83" t="s">
        <v>4</v>
      </c>
      <c r="R291" s="83" t="s">
        <v>5</v>
      </c>
      <c r="S291" s="84" t="s">
        <v>6</v>
      </c>
      <c r="U291" s="417" t="s">
        <v>38</v>
      </c>
      <c r="V291" s="114" t="s">
        <v>74</v>
      </c>
      <c r="W291" s="114" t="s">
        <v>75</v>
      </c>
      <c r="X291" s="114" t="s">
        <v>4</v>
      </c>
      <c r="Y291" s="114" t="s">
        <v>1</v>
      </c>
      <c r="Z291" s="114" t="s">
        <v>2</v>
      </c>
      <c r="AA291" s="114" t="s">
        <v>3</v>
      </c>
      <c r="AB291" s="114" t="s">
        <v>55</v>
      </c>
      <c r="AC291" s="114" t="s">
        <v>68</v>
      </c>
      <c r="AD291" s="115" t="s">
        <v>76</v>
      </c>
      <c r="AE291" s="115" t="s">
        <v>83</v>
      </c>
      <c r="AF291" s="115" t="s">
        <v>77</v>
      </c>
      <c r="AG291" s="115" t="s">
        <v>84</v>
      </c>
      <c r="AH291" s="115" t="s">
        <v>85</v>
      </c>
      <c r="AI291" s="116" t="s">
        <v>63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</row>
    <row r="292" spans="1:71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  <c r="K292" s="416" t="s">
        <v>38</v>
      </c>
      <c r="L292" s="389" t="s">
        <v>69</v>
      </c>
      <c r="M292" s="390"/>
      <c r="N292" s="390"/>
      <c r="O292" s="390"/>
      <c r="P292" s="390"/>
      <c r="Q292" s="390"/>
      <c r="R292" s="390"/>
      <c r="S292" s="391"/>
      <c r="U292" s="418" t="s">
        <v>38</v>
      </c>
      <c r="V292" s="413" t="s">
        <v>69</v>
      </c>
      <c r="W292" s="413"/>
      <c r="X292" s="413"/>
      <c r="Y292" s="413"/>
      <c r="Z292" s="413"/>
      <c r="AA292" s="413"/>
      <c r="AB292" s="413"/>
      <c r="AC292" s="413"/>
      <c r="AD292" s="413"/>
      <c r="AE292" s="413"/>
      <c r="AF292" s="413"/>
      <c r="AG292" s="413"/>
      <c r="AH292" s="413"/>
      <c r="AI292" s="41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</row>
    <row r="293" spans="1:71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  <c r="K293" s="82" t="s">
        <v>7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101">
        <v>0</v>
      </c>
      <c r="S293" s="102">
        <f>SUM(L293:R293)</f>
        <v>0</v>
      </c>
      <c r="U293" s="103" t="s">
        <v>7</v>
      </c>
      <c r="V293" s="117">
        <v>0</v>
      </c>
      <c r="W293" s="117">
        <v>0</v>
      </c>
      <c r="X293" s="117">
        <v>0</v>
      </c>
      <c r="Y293" s="117">
        <v>0</v>
      </c>
      <c r="Z293" s="117">
        <v>0</v>
      </c>
      <c r="AA293" s="117">
        <v>0</v>
      </c>
      <c r="AB293" s="117">
        <v>0</v>
      </c>
      <c r="AC293" s="118">
        <v>0</v>
      </c>
      <c r="AD293" s="119">
        <v>0</v>
      </c>
      <c r="AE293" s="119">
        <v>0</v>
      </c>
      <c r="AF293" s="119">
        <v>0</v>
      </c>
      <c r="AG293" s="119">
        <v>0</v>
      </c>
      <c r="AH293" s="119">
        <v>0</v>
      </c>
      <c r="AI293" s="120">
        <f>SUM(V293:AC293)</f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</row>
    <row r="294" spans="1:71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3" si="170">SUM(B294:H294)</f>
        <v>0</v>
      </c>
      <c r="K294" s="74" t="s">
        <v>8</v>
      </c>
      <c r="L294" s="87">
        <v>0</v>
      </c>
      <c r="M294" s="87">
        <v>0</v>
      </c>
      <c r="N294" s="87">
        <v>0</v>
      </c>
      <c r="O294" s="87">
        <v>0</v>
      </c>
      <c r="P294" s="87">
        <v>0</v>
      </c>
      <c r="Q294" s="87">
        <v>0</v>
      </c>
      <c r="R294" s="88">
        <v>0</v>
      </c>
      <c r="S294" s="89">
        <f t="shared" ref="S294:S313" si="171">SUM(L294:R294)</f>
        <v>0</v>
      </c>
      <c r="U294" s="104" t="s">
        <v>8</v>
      </c>
      <c r="V294" s="121">
        <v>0</v>
      </c>
      <c r="W294" s="121">
        <v>0</v>
      </c>
      <c r="X294" s="121">
        <v>0</v>
      </c>
      <c r="Y294" s="121">
        <v>0</v>
      </c>
      <c r="Z294" s="121">
        <v>0</v>
      </c>
      <c r="AA294" s="121">
        <v>0</v>
      </c>
      <c r="AB294" s="121">
        <v>0</v>
      </c>
      <c r="AC294" s="122">
        <v>0</v>
      </c>
      <c r="AD294" s="121">
        <v>0</v>
      </c>
      <c r="AE294" s="121">
        <v>0</v>
      </c>
      <c r="AF294" s="121">
        <v>0</v>
      </c>
      <c r="AG294" s="121">
        <v>0</v>
      </c>
      <c r="AH294" s="121">
        <v>0</v>
      </c>
      <c r="AI294" s="123">
        <f t="shared" ref="AI294:AI313" si="172">SUM(V294:AC294)</f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</row>
    <row r="295" spans="1:71" ht="15" customHeight="1">
      <c r="A295" s="27" t="s">
        <v>10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170"/>
        <v>0</v>
      </c>
      <c r="K295" s="75" t="s">
        <v>10</v>
      </c>
      <c r="L295" s="42">
        <v>0</v>
      </c>
      <c r="M295" s="42">
        <v>0</v>
      </c>
      <c r="N295" s="42">
        <v>0</v>
      </c>
      <c r="O295" s="42">
        <v>0</v>
      </c>
      <c r="P295" s="42">
        <v>0</v>
      </c>
      <c r="Q295" s="42">
        <v>0</v>
      </c>
      <c r="R295" s="85">
        <v>0</v>
      </c>
      <c r="S295" s="86">
        <f t="shared" si="171"/>
        <v>0</v>
      </c>
      <c r="U295" s="105" t="s">
        <v>10</v>
      </c>
      <c r="V295" s="117">
        <v>0</v>
      </c>
      <c r="W295" s="117">
        <v>0</v>
      </c>
      <c r="X295" s="117">
        <v>0</v>
      </c>
      <c r="Y295" s="117">
        <v>0</v>
      </c>
      <c r="Z295" s="117">
        <v>0</v>
      </c>
      <c r="AA295" s="117">
        <v>0</v>
      </c>
      <c r="AB295" s="117">
        <v>0</v>
      </c>
      <c r="AC295" s="118">
        <v>0</v>
      </c>
      <c r="AD295" s="119">
        <v>0</v>
      </c>
      <c r="AE295" s="119">
        <v>0</v>
      </c>
      <c r="AF295" s="119">
        <v>0</v>
      </c>
      <c r="AG295" s="119">
        <v>0</v>
      </c>
      <c r="AH295" s="119">
        <v>0</v>
      </c>
      <c r="AI295" s="120">
        <f t="shared" si="172"/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</row>
    <row r="296" spans="1:71" ht="15" customHeight="1">
      <c r="A296" s="26" t="s">
        <v>56</v>
      </c>
      <c r="B296" s="39">
        <v>0</v>
      </c>
      <c r="C296" s="39">
        <v>0</v>
      </c>
      <c r="D296" s="39">
        <v>0</v>
      </c>
      <c r="E296" s="39">
        <v>0</v>
      </c>
      <c r="F296" s="411"/>
      <c r="G296" s="39">
        <v>0</v>
      </c>
      <c r="H296" s="40">
        <v>0</v>
      </c>
      <c r="I296" s="41">
        <f t="shared" si="170"/>
        <v>0</v>
      </c>
      <c r="K296" s="74" t="s">
        <v>56</v>
      </c>
      <c r="L296" s="87">
        <v>0</v>
      </c>
      <c r="M296" s="87">
        <v>0</v>
      </c>
      <c r="N296" s="87">
        <v>0</v>
      </c>
      <c r="O296" s="87">
        <v>0</v>
      </c>
      <c r="P296" s="87">
        <v>0</v>
      </c>
      <c r="Q296" s="87">
        <v>0</v>
      </c>
      <c r="R296" s="88">
        <v>0</v>
      </c>
      <c r="S296" s="89">
        <f t="shared" si="171"/>
        <v>0</v>
      </c>
      <c r="U296" s="104" t="s">
        <v>56</v>
      </c>
      <c r="V296" s="121">
        <v>0</v>
      </c>
      <c r="W296" s="121">
        <v>0</v>
      </c>
      <c r="X296" s="121">
        <v>0</v>
      </c>
      <c r="Y296" s="121">
        <v>0</v>
      </c>
      <c r="Z296" s="121">
        <v>0</v>
      </c>
      <c r="AA296" s="121">
        <v>0</v>
      </c>
      <c r="AB296" s="121">
        <v>0</v>
      </c>
      <c r="AC296" s="122">
        <v>0</v>
      </c>
      <c r="AD296" s="121">
        <v>0</v>
      </c>
      <c r="AE296" s="121">
        <v>0</v>
      </c>
      <c r="AF296" s="121">
        <v>0</v>
      </c>
      <c r="AG296" s="121">
        <v>0</v>
      </c>
      <c r="AH296" s="121">
        <v>0</v>
      </c>
      <c r="AI296" s="123">
        <f t="shared" si="172"/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</row>
    <row r="297" spans="1:71" ht="15">
      <c r="A297" s="27" t="s">
        <v>16</v>
      </c>
      <c r="B297" s="42">
        <v>14.996394306754528</v>
      </c>
      <c r="C297" s="42">
        <v>36.162989479436661</v>
      </c>
      <c r="D297" s="42">
        <v>4.7706805358902349</v>
      </c>
      <c r="E297" s="42">
        <v>0</v>
      </c>
      <c r="F297" s="411"/>
      <c r="G297" s="42">
        <v>0</v>
      </c>
      <c r="H297" s="43">
        <v>0</v>
      </c>
      <c r="I297" s="38">
        <f t="shared" si="170"/>
        <v>55.930064322081421</v>
      </c>
      <c r="K297" s="75" t="s">
        <v>16</v>
      </c>
      <c r="L297" s="42">
        <v>14.996394306754528</v>
      </c>
      <c r="M297" s="42">
        <v>36.162989479436661</v>
      </c>
      <c r="N297" s="42">
        <v>4.7706805358902349</v>
      </c>
      <c r="O297" s="42">
        <v>0</v>
      </c>
      <c r="P297" s="42">
        <v>0</v>
      </c>
      <c r="Q297" s="42">
        <v>0</v>
      </c>
      <c r="R297" s="85">
        <v>0</v>
      </c>
      <c r="S297" s="86">
        <f t="shared" si="171"/>
        <v>55.930064322081421</v>
      </c>
      <c r="U297" s="105" t="s">
        <v>16</v>
      </c>
      <c r="V297" s="117">
        <v>14.917415093609689</v>
      </c>
      <c r="W297" s="117">
        <v>0</v>
      </c>
      <c r="X297" s="117">
        <v>0</v>
      </c>
      <c r="Y297" s="117">
        <v>36.162989479436661</v>
      </c>
      <c r="Z297" s="117">
        <v>4.1260698895123387</v>
      </c>
      <c r="AA297" s="117">
        <v>0</v>
      </c>
      <c r="AB297" s="117">
        <v>0</v>
      </c>
      <c r="AC297" s="118">
        <v>0.72358985952273536</v>
      </c>
      <c r="AD297" s="119">
        <v>7.8979213144838814E-2</v>
      </c>
      <c r="AE297" s="119">
        <v>0</v>
      </c>
      <c r="AF297" s="119">
        <v>0</v>
      </c>
      <c r="AG297" s="119">
        <v>0.64461064637789656</v>
      </c>
      <c r="AH297" s="119">
        <v>0</v>
      </c>
      <c r="AI297" s="120">
        <f t="shared" si="172"/>
        <v>55.930064322081421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</row>
    <row r="298" spans="1:71" ht="15">
      <c r="A298" s="26" t="s">
        <v>70</v>
      </c>
      <c r="B298" s="39">
        <v>17.871135706836021</v>
      </c>
      <c r="C298" s="39">
        <v>32.279732436430201</v>
      </c>
      <c r="D298" s="39">
        <v>9.3137985901330183</v>
      </c>
      <c r="E298" s="39">
        <v>0.14000225970632388</v>
      </c>
      <c r="F298" s="411"/>
      <c r="G298" s="39">
        <v>0</v>
      </c>
      <c r="H298" s="40">
        <v>0</v>
      </c>
      <c r="I298" s="41">
        <f t="shared" si="170"/>
        <v>59.604668993105562</v>
      </c>
      <c r="K298" s="74" t="s">
        <v>70</v>
      </c>
      <c r="L298" s="87">
        <v>17.871135706836021</v>
      </c>
      <c r="M298" s="87">
        <v>32.279732436430201</v>
      </c>
      <c r="N298" s="87">
        <v>9.3137985901330183</v>
      </c>
      <c r="O298" s="87">
        <v>0.14000225970632388</v>
      </c>
      <c r="P298" s="87">
        <v>0</v>
      </c>
      <c r="Q298" s="87">
        <v>0</v>
      </c>
      <c r="R298" s="88">
        <v>0</v>
      </c>
      <c r="S298" s="89">
        <f t="shared" si="171"/>
        <v>59.604668993105562</v>
      </c>
      <c r="U298" s="104" t="s">
        <v>57</v>
      </c>
      <c r="V298" s="121">
        <v>16.974421233417019</v>
      </c>
      <c r="W298" s="121">
        <v>0</v>
      </c>
      <c r="X298" s="121">
        <v>0</v>
      </c>
      <c r="Y298" s="121">
        <v>32.279732436430201</v>
      </c>
      <c r="Z298" s="121">
        <v>8.6789274808540018</v>
      </c>
      <c r="AA298" s="121">
        <v>0.14000225970632388</v>
      </c>
      <c r="AB298" s="121">
        <v>0</v>
      </c>
      <c r="AC298" s="122">
        <v>1.5315855826980207</v>
      </c>
      <c r="AD298" s="121">
        <v>0.89671447341900434</v>
      </c>
      <c r="AE298" s="121">
        <v>0</v>
      </c>
      <c r="AF298" s="121">
        <v>0</v>
      </c>
      <c r="AG298" s="121">
        <v>0.63487110927901613</v>
      </c>
      <c r="AH298" s="121">
        <v>0</v>
      </c>
      <c r="AI298" s="123">
        <f t="shared" si="172"/>
        <v>59.604668993105562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</row>
    <row r="299" spans="1:71" ht="15">
      <c r="A299" s="27" t="s">
        <v>58</v>
      </c>
      <c r="B299" s="42">
        <v>0</v>
      </c>
      <c r="C299" s="42">
        <v>0</v>
      </c>
      <c r="D299" s="42">
        <v>0</v>
      </c>
      <c r="E299" s="42">
        <v>0.60199831312745711</v>
      </c>
      <c r="F299" s="411"/>
      <c r="G299" s="42">
        <v>0</v>
      </c>
      <c r="H299" s="43">
        <v>0</v>
      </c>
      <c r="I299" s="38">
        <f t="shared" si="170"/>
        <v>0.60199831312745711</v>
      </c>
      <c r="K299" s="75" t="s">
        <v>58</v>
      </c>
      <c r="L299" s="42">
        <v>0</v>
      </c>
      <c r="M299" s="42">
        <v>0</v>
      </c>
      <c r="N299" s="42">
        <v>0</v>
      </c>
      <c r="O299" s="42">
        <v>0.60199831312745711</v>
      </c>
      <c r="P299" s="42">
        <v>224.76850741134953</v>
      </c>
      <c r="Q299" s="42">
        <v>0</v>
      </c>
      <c r="R299" s="85">
        <v>0</v>
      </c>
      <c r="S299" s="86">
        <f t="shared" si="171"/>
        <v>225.370505724477</v>
      </c>
      <c r="U299" s="105" t="s">
        <v>58</v>
      </c>
      <c r="V299" s="117">
        <v>0</v>
      </c>
      <c r="W299" s="117">
        <v>0</v>
      </c>
      <c r="X299" s="117">
        <v>0</v>
      </c>
      <c r="Y299" s="117">
        <v>0</v>
      </c>
      <c r="Z299" s="117">
        <v>0</v>
      </c>
      <c r="AA299" s="117">
        <v>0.60199831312745711</v>
      </c>
      <c r="AB299" s="117">
        <v>224.76850741134953</v>
      </c>
      <c r="AC299" s="118">
        <v>0</v>
      </c>
      <c r="AD299" s="117">
        <v>0</v>
      </c>
      <c r="AE299" s="117">
        <v>0</v>
      </c>
      <c r="AF299" s="117">
        <v>0</v>
      </c>
      <c r="AG299" s="117">
        <v>0</v>
      </c>
      <c r="AH299" s="117">
        <v>0</v>
      </c>
      <c r="AI299" s="120">
        <f t="shared" si="172"/>
        <v>225.370505724477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</row>
    <row r="300" spans="1:71" ht="15">
      <c r="A300" s="26" t="s">
        <v>12</v>
      </c>
      <c r="B300" s="39">
        <v>0</v>
      </c>
      <c r="C300" s="39">
        <v>0</v>
      </c>
      <c r="D300" s="39">
        <v>0</v>
      </c>
      <c r="E300" s="39">
        <v>0</v>
      </c>
      <c r="F300" s="411"/>
      <c r="G300" s="39">
        <v>0</v>
      </c>
      <c r="H300" s="40">
        <v>0</v>
      </c>
      <c r="I300" s="41">
        <f t="shared" si="170"/>
        <v>0</v>
      </c>
      <c r="K300" s="74" t="s">
        <v>12</v>
      </c>
      <c r="L300" s="87">
        <v>0</v>
      </c>
      <c r="M300" s="87">
        <v>0</v>
      </c>
      <c r="N300" s="87">
        <v>0</v>
      </c>
      <c r="O300" s="87">
        <v>0</v>
      </c>
      <c r="P300" s="87">
        <v>10.390714866959058</v>
      </c>
      <c r="Q300" s="87">
        <v>0</v>
      </c>
      <c r="R300" s="88">
        <v>0</v>
      </c>
      <c r="S300" s="89">
        <f t="shared" si="171"/>
        <v>10.390714866959058</v>
      </c>
      <c r="U300" s="104" t="s">
        <v>12</v>
      </c>
      <c r="V300" s="121">
        <v>0</v>
      </c>
      <c r="W300" s="121">
        <v>0</v>
      </c>
      <c r="X300" s="121">
        <v>0</v>
      </c>
      <c r="Y300" s="121">
        <v>0</v>
      </c>
      <c r="Z300" s="121">
        <v>0</v>
      </c>
      <c r="AA300" s="121">
        <v>0</v>
      </c>
      <c r="AB300" s="121">
        <v>10.390714866959058</v>
      </c>
      <c r="AC300" s="122">
        <v>0</v>
      </c>
      <c r="AD300" s="121">
        <v>0</v>
      </c>
      <c r="AE300" s="121">
        <v>0</v>
      </c>
      <c r="AF300" s="121">
        <v>0</v>
      </c>
      <c r="AG300" s="121">
        <v>0</v>
      </c>
      <c r="AH300" s="121">
        <v>0</v>
      </c>
      <c r="AI300" s="123">
        <f t="shared" si="172"/>
        <v>10.390714866959058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</row>
    <row r="301" spans="1:71" ht="15">
      <c r="A301" s="27" t="s">
        <v>59</v>
      </c>
      <c r="B301" s="42">
        <v>0</v>
      </c>
      <c r="C301" s="42">
        <v>0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170"/>
        <v>0</v>
      </c>
      <c r="K301" s="75" t="s">
        <v>59</v>
      </c>
      <c r="L301" s="42">
        <v>0</v>
      </c>
      <c r="M301" s="42">
        <v>0</v>
      </c>
      <c r="N301" s="42">
        <v>0</v>
      </c>
      <c r="O301" s="42">
        <v>0</v>
      </c>
      <c r="P301" s="42">
        <v>0</v>
      </c>
      <c r="Q301" s="42">
        <v>0</v>
      </c>
      <c r="R301" s="85">
        <v>0</v>
      </c>
      <c r="S301" s="86">
        <f t="shared" si="171"/>
        <v>0</v>
      </c>
      <c r="U301" s="105" t="s">
        <v>59</v>
      </c>
      <c r="V301" s="117">
        <v>0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7">
        <v>0</v>
      </c>
      <c r="AC301" s="118">
        <v>0</v>
      </c>
      <c r="AD301" s="117">
        <v>0</v>
      </c>
      <c r="AE301" s="117">
        <v>0</v>
      </c>
      <c r="AF301" s="117">
        <v>0</v>
      </c>
      <c r="AG301" s="117">
        <v>0</v>
      </c>
      <c r="AH301" s="117">
        <v>0</v>
      </c>
      <c r="AI301" s="120">
        <f t="shared" si="172"/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</row>
    <row r="302" spans="1:71" ht="15">
      <c r="A302" s="26" t="s">
        <v>17</v>
      </c>
      <c r="B302" s="39">
        <v>0.51263931046055755</v>
      </c>
      <c r="C302" s="39">
        <v>8.9292579356784849E-2</v>
      </c>
      <c r="D302" s="39">
        <v>2.2324914410725278</v>
      </c>
      <c r="E302" s="39">
        <v>4.3986492293982682</v>
      </c>
      <c r="F302" s="411"/>
      <c r="G302" s="39">
        <v>0</v>
      </c>
      <c r="H302" s="40">
        <v>0</v>
      </c>
      <c r="I302" s="41">
        <f t="shared" si="170"/>
        <v>7.2330725602881385</v>
      </c>
      <c r="K302" s="74" t="s">
        <v>17</v>
      </c>
      <c r="L302" s="87">
        <v>0.51263931046055755</v>
      </c>
      <c r="M302" s="87">
        <v>8.9292579356784849E-2</v>
      </c>
      <c r="N302" s="87">
        <v>2.2324914410725278</v>
      </c>
      <c r="O302" s="87">
        <v>4.3986492293982682</v>
      </c>
      <c r="P302" s="87">
        <v>7.4928714459404952E-2</v>
      </c>
      <c r="Q302" s="87">
        <v>0</v>
      </c>
      <c r="R302" s="88">
        <v>0</v>
      </c>
      <c r="S302" s="89">
        <f t="shared" si="171"/>
        <v>7.3080012747475438</v>
      </c>
      <c r="U302" s="104" t="s">
        <v>17</v>
      </c>
      <c r="V302" s="121">
        <v>0.40423080826304641</v>
      </c>
      <c r="W302" s="121">
        <v>0</v>
      </c>
      <c r="X302" s="121">
        <v>0</v>
      </c>
      <c r="Y302" s="121">
        <v>8.9292579356784849E-2</v>
      </c>
      <c r="Z302" s="121">
        <v>1.9619997930578068</v>
      </c>
      <c r="AA302" s="121">
        <v>4.3986492293982682</v>
      </c>
      <c r="AB302" s="121">
        <v>7.4928714459404952E-2</v>
      </c>
      <c r="AC302" s="122">
        <v>0.37890015021223233</v>
      </c>
      <c r="AD302" s="121">
        <v>0.10840850219751119</v>
      </c>
      <c r="AE302" s="121">
        <v>0</v>
      </c>
      <c r="AF302" s="121">
        <v>0</v>
      </c>
      <c r="AG302" s="121">
        <v>0.27049164801472109</v>
      </c>
      <c r="AH302" s="121">
        <v>0</v>
      </c>
      <c r="AI302" s="123">
        <f t="shared" si="172"/>
        <v>7.3080012747475438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</row>
    <row r="303" spans="1:71" ht="15">
      <c r="A303" s="27" t="s">
        <v>139</v>
      </c>
      <c r="B303" s="42">
        <v>95.518226652153004</v>
      </c>
      <c r="C303" s="42">
        <v>1043.5707105248514</v>
      </c>
      <c r="D303" s="42">
        <v>216.74561847902493</v>
      </c>
      <c r="E303" s="42">
        <v>0</v>
      </c>
      <c r="F303" s="411"/>
      <c r="G303" s="42">
        <v>0</v>
      </c>
      <c r="H303" s="43">
        <v>0</v>
      </c>
      <c r="I303" s="38">
        <f t="shared" si="170"/>
        <v>1355.8345556560294</v>
      </c>
      <c r="K303" s="75" t="s">
        <v>139</v>
      </c>
      <c r="L303" s="42">
        <v>95.518226652153004</v>
      </c>
      <c r="M303" s="42">
        <v>1043.5707105248514</v>
      </c>
      <c r="N303" s="42">
        <v>216.74561847902493</v>
      </c>
      <c r="O303" s="42">
        <v>0</v>
      </c>
      <c r="P303" s="42">
        <v>0.44983194143559807</v>
      </c>
      <c r="Q303" s="42">
        <v>0</v>
      </c>
      <c r="R303" s="85">
        <v>0</v>
      </c>
      <c r="S303" s="86">
        <f t="shared" si="171"/>
        <v>1356.284387597465</v>
      </c>
      <c r="U303" s="105" t="s">
        <v>139</v>
      </c>
      <c r="V303" s="117">
        <v>85.759435175299956</v>
      </c>
      <c r="W303" s="117">
        <v>0</v>
      </c>
      <c r="X303" s="117">
        <v>0</v>
      </c>
      <c r="Y303" s="117">
        <v>1043.5707105248514</v>
      </c>
      <c r="Z303" s="117">
        <v>192.91693899155541</v>
      </c>
      <c r="AA303" s="117">
        <v>0</v>
      </c>
      <c r="AB303" s="117">
        <v>0.44983194143559807</v>
      </c>
      <c r="AC303" s="118">
        <v>33.587470964322556</v>
      </c>
      <c r="AD303" s="117">
        <v>9.7587914768530428</v>
      </c>
      <c r="AE303" s="117">
        <v>0</v>
      </c>
      <c r="AF303" s="117">
        <v>0</v>
      </c>
      <c r="AG303" s="117">
        <v>23.828679487469508</v>
      </c>
      <c r="AH303" s="117">
        <v>0</v>
      </c>
      <c r="AI303" s="120">
        <f t="shared" si="172"/>
        <v>1356.284387597465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</row>
    <row r="304" spans="1:71" ht="15">
      <c r="A304" s="26" t="s">
        <v>25</v>
      </c>
      <c r="B304" s="39">
        <v>82.881872430331498</v>
      </c>
      <c r="C304" s="39">
        <v>3.0070683823090878</v>
      </c>
      <c r="D304" s="39">
        <v>10.422448584345865</v>
      </c>
      <c r="E304" s="39">
        <v>514.0217567494135</v>
      </c>
      <c r="F304" s="411"/>
      <c r="G304" s="39">
        <v>34.589331238685688</v>
      </c>
      <c r="H304" s="40">
        <v>0</v>
      </c>
      <c r="I304" s="41">
        <f t="shared" si="170"/>
        <v>644.92247738508559</v>
      </c>
      <c r="K304" s="74" t="s">
        <v>25</v>
      </c>
      <c r="L304" s="87">
        <v>82.881872430331498</v>
      </c>
      <c r="M304" s="87">
        <v>3.0070683823090878</v>
      </c>
      <c r="N304" s="87">
        <v>10.422448584345865</v>
      </c>
      <c r="O304" s="87">
        <v>514.0217567494135</v>
      </c>
      <c r="P304" s="87">
        <v>7.9508293313759015</v>
      </c>
      <c r="Q304" s="87">
        <v>34.589331238685688</v>
      </c>
      <c r="R304" s="88">
        <v>0</v>
      </c>
      <c r="S304" s="89">
        <f t="shared" si="171"/>
        <v>652.87330671646146</v>
      </c>
      <c r="U304" s="104" t="s">
        <v>25</v>
      </c>
      <c r="V304" s="121">
        <v>1.662325836895602</v>
      </c>
      <c r="W304" s="121">
        <v>47.070709320496086</v>
      </c>
      <c r="X304" s="121">
        <v>34.589331238685688</v>
      </c>
      <c r="Y304" s="121">
        <v>3.0070683823090878</v>
      </c>
      <c r="Z304" s="121">
        <v>4.472972129914595</v>
      </c>
      <c r="AA304" s="121">
        <v>454.00614860302022</v>
      </c>
      <c r="AB304" s="121">
        <v>7.9508293313759015</v>
      </c>
      <c r="AC304" s="122">
        <v>100.11392187376433</v>
      </c>
      <c r="AD304" s="121">
        <v>34.148837272939808</v>
      </c>
      <c r="AE304" s="121">
        <v>60.015608146393227</v>
      </c>
      <c r="AF304" s="121">
        <v>0</v>
      </c>
      <c r="AG304" s="121">
        <v>5.9494764544312693</v>
      </c>
      <c r="AH304" s="121">
        <v>0</v>
      </c>
      <c r="AI304" s="123">
        <f t="shared" si="172"/>
        <v>652.87330671646146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</row>
    <row r="305" spans="1:71" ht="15">
      <c r="A305" s="27" t="s">
        <v>24</v>
      </c>
      <c r="B305" s="42">
        <v>5.9105207208421984</v>
      </c>
      <c r="C305" s="42">
        <v>0</v>
      </c>
      <c r="D305" s="42">
        <v>37.678867830711226</v>
      </c>
      <c r="E305" s="42">
        <v>0</v>
      </c>
      <c r="F305" s="411"/>
      <c r="G305" s="42">
        <v>0</v>
      </c>
      <c r="H305" s="43">
        <v>0</v>
      </c>
      <c r="I305" s="38">
        <f t="shared" si="170"/>
        <v>43.589388551553427</v>
      </c>
      <c r="K305" s="75" t="s">
        <v>24</v>
      </c>
      <c r="L305" s="42">
        <v>5.9105207208421984</v>
      </c>
      <c r="M305" s="42">
        <v>0</v>
      </c>
      <c r="N305" s="42">
        <v>37.678867830711226</v>
      </c>
      <c r="O305" s="42">
        <v>0</v>
      </c>
      <c r="P305" s="42">
        <v>0</v>
      </c>
      <c r="Q305" s="42">
        <v>0</v>
      </c>
      <c r="R305" s="85">
        <v>0</v>
      </c>
      <c r="S305" s="86">
        <f t="shared" si="171"/>
        <v>43.589388551553427</v>
      </c>
      <c r="U305" s="105" t="s">
        <v>24</v>
      </c>
      <c r="V305" s="117">
        <v>4.6609050776268557</v>
      </c>
      <c r="W305" s="117">
        <v>0</v>
      </c>
      <c r="X305" s="117">
        <v>0</v>
      </c>
      <c r="Y305" s="117">
        <v>0</v>
      </c>
      <c r="Z305" s="117">
        <v>1.6033560779026053</v>
      </c>
      <c r="AA305" s="117">
        <v>0</v>
      </c>
      <c r="AB305" s="117">
        <v>0</v>
      </c>
      <c r="AC305" s="118">
        <v>37.325127396023966</v>
      </c>
      <c r="AD305" s="117">
        <v>1.2496156432153429</v>
      </c>
      <c r="AE305" s="117">
        <v>0</v>
      </c>
      <c r="AF305" s="117">
        <v>0</v>
      </c>
      <c r="AG305" s="117">
        <v>36.075511752808623</v>
      </c>
      <c r="AH305" s="117">
        <v>0</v>
      </c>
      <c r="AI305" s="120">
        <f t="shared" si="172"/>
        <v>43.589388551553427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</row>
    <row r="306" spans="1:71" ht="15">
      <c r="A306" s="26" t="s">
        <v>60</v>
      </c>
      <c r="B306" s="39">
        <v>1.0768006317914067</v>
      </c>
      <c r="C306" s="39">
        <v>0</v>
      </c>
      <c r="D306" s="39">
        <v>0.8661222473104796</v>
      </c>
      <c r="E306" s="39">
        <v>0</v>
      </c>
      <c r="F306" s="411"/>
      <c r="G306" s="39">
        <v>0</v>
      </c>
      <c r="H306" s="40">
        <v>0</v>
      </c>
      <c r="I306" s="41">
        <f t="shared" si="170"/>
        <v>1.9429228791018862</v>
      </c>
      <c r="K306" s="74" t="s">
        <v>60</v>
      </c>
      <c r="L306" s="87">
        <v>1.0768006317914067</v>
      </c>
      <c r="M306" s="87">
        <v>0</v>
      </c>
      <c r="N306" s="87">
        <v>0.8661222473104796</v>
      </c>
      <c r="O306" s="87">
        <v>0</v>
      </c>
      <c r="P306" s="87">
        <v>0</v>
      </c>
      <c r="Q306" s="87">
        <v>0</v>
      </c>
      <c r="R306" s="88">
        <v>0</v>
      </c>
      <c r="S306" s="89">
        <f t="shared" si="171"/>
        <v>1.9429228791018862</v>
      </c>
      <c r="U306" s="104" t="s">
        <v>60</v>
      </c>
      <c r="V306" s="121">
        <v>0.37453935018831541</v>
      </c>
      <c r="W306" s="121">
        <v>0</v>
      </c>
      <c r="X306" s="121">
        <v>0</v>
      </c>
      <c r="Y306" s="121">
        <v>0</v>
      </c>
      <c r="Z306" s="121">
        <v>0.8661222473104796</v>
      </c>
      <c r="AA306" s="121">
        <v>0</v>
      </c>
      <c r="AB306" s="121">
        <v>0</v>
      </c>
      <c r="AC306" s="122">
        <v>0.70226128160309143</v>
      </c>
      <c r="AD306" s="121">
        <v>0.70226128160309143</v>
      </c>
      <c r="AE306" s="121">
        <v>0</v>
      </c>
      <c r="AF306" s="121">
        <v>0</v>
      </c>
      <c r="AG306" s="121">
        <v>0</v>
      </c>
      <c r="AH306" s="121">
        <v>0</v>
      </c>
      <c r="AI306" s="123">
        <f t="shared" si="172"/>
        <v>1.9429228791018867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</row>
    <row r="307" spans="1:71" ht="15">
      <c r="A307" s="27" t="s">
        <v>22</v>
      </c>
      <c r="B307" s="42">
        <v>10.106978632597649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170"/>
        <v>10.106978632597649</v>
      </c>
      <c r="K307" s="75" t="s">
        <v>22</v>
      </c>
      <c r="L307" s="42">
        <v>10.106978632597649</v>
      </c>
      <c r="M307" s="42">
        <v>0</v>
      </c>
      <c r="N307" s="42">
        <v>0</v>
      </c>
      <c r="O307" s="42">
        <v>0</v>
      </c>
      <c r="P307" s="42">
        <v>8.2021255662057637</v>
      </c>
      <c r="Q307" s="42">
        <v>0</v>
      </c>
      <c r="R307" s="85">
        <v>0</v>
      </c>
      <c r="S307" s="86">
        <f t="shared" si="171"/>
        <v>18.309104198803411</v>
      </c>
      <c r="U307" s="105" t="s">
        <v>22</v>
      </c>
      <c r="V307" s="117">
        <v>10.106978632597649</v>
      </c>
      <c r="W307" s="117">
        <v>0</v>
      </c>
      <c r="X307" s="117">
        <v>0</v>
      </c>
      <c r="Y307" s="117">
        <v>0</v>
      </c>
      <c r="Z307" s="117">
        <v>0</v>
      </c>
      <c r="AA307" s="117">
        <v>0</v>
      </c>
      <c r="AB307" s="117">
        <v>8.2021255662057637</v>
      </c>
      <c r="AC307" s="118">
        <v>0</v>
      </c>
      <c r="AD307" s="117">
        <v>0</v>
      </c>
      <c r="AE307" s="117">
        <v>0</v>
      </c>
      <c r="AF307" s="117">
        <v>0</v>
      </c>
      <c r="AG307" s="117">
        <v>0</v>
      </c>
      <c r="AH307" s="117">
        <v>0</v>
      </c>
      <c r="AI307" s="120">
        <f t="shared" si="172"/>
        <v>18.309104198803411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</row>
    <row r="308" spans="1:71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170"/>
        <v>0</v>
      </c>
      <c r="K308" s="74" t="s">
        <v>21</v>
      </c>
      <c r="L308" s="87">
        <v>0</v>
      </c>
      <c r="M308" s="87">
        <v>0</v>
      </c>
      <c r="N308" s="87">
        <v>0</v>
      </c>
      <c r="O308" s="87">
        <v>0</v>
      </c>
      <c r="P308" s="87">
        <v>0</v>
      </c>
      <c r="Q308" s="87">
        <v>0</v>
      </c>
      <c r="R308" s="88">
        <v>0</v>
      </c>
      <c r="S308" s="89">
        <f t="shared" si="171"/>
        <v>0</v>
      </c>
      <c r="U308" s="104" t="s">
        <v>61</v>
      </c>
      <c r="V308" s="121">
        <v>0</v>
      </c>
      <c r="W308" s="121">
        <v>0</v>
      </c>
      <c r="X308" s="121">
        <v>0</v>
      </c>
      <c r="Y308" s="121">
        <v>0</v>
      </c>
      <c r="Z308" s="121">
        <v>0</v>
      </c>
      <c r="AA308" s="121">
        <v>0</v>
      </c>
      <c r="AB308" s="121">
        <v>0</v>
      </c>
      <c r="AC308" s="122">
        <v>0</v>
      </c>
      <c r="AD308" s="121">
        <v>0</v>
      </c>
      <c r="AE308" s="121">
        <v>0</v>
      </c>
      <c r="AF308" s="121">
        <v>0</v>
      </c>
      <c r="AG308" s="121">
        <v>0</v>
      </c>
      <c r="AH308" s="121">
        <v>0</v>
      </c>
      <c r="AI308" s="123">
        <f t="shared" si="172"/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</row>
    <row r="309" spans="1:71" ht="15">
      <c r="A309" s="28" t="s">
        <v>64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170"/>
        <v>0</v>
      </c>
      <c r="K309" s="76" t="s">
        <v>64</v>
      </c>
      <c r="L309" s="42">
        <v>0</v>
      </c>
      <c r="M309" s="42">
        <v>0</v>
      </c>
      <c r="N309" s="42">
        <v>0</v>
      </c>
      <c r="O309" s="42">
        <v>0</v>
      </c>
      <c r="P309" s="42">
        <v>0</v>
      </c>
      <c r="Q309" s="42">
        <v>0</v>
      </c>
      <c r="R309" s="85">
        <v>0</v>
      </c>
      <c r="S309" s="86">
        <f t="shared" si="171"/>
        <v>0</v>
      </c>
      <c r="U309" s="106" t="s">
        <v>62</v>
      </c>
      <c r="V309" s="117">
        <v>0</v>
      </c>
      <c r="W309" s="117">
        <v>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8">
        <v>0</v>
      </c>
      <c r="AD309" s="119">
        <v>0</v>
      </c>
      <c r="AE309" s="119">
        <v>0</v>
      </c>
      <c r="AF309" s="119">
        <v>0</v>
      </c>
      <c r="AG309" s="119">
        <v>0</v>
      </c>
      <c r="AH309" s="119">
        <v>0</v>
      </c>
      <c r="AI309" s="120">
        <f t="shared" si="172"/>
        <v>0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</row>
    <row r="310" spans="1:71">
      <c r="A310" s="56" t="s">
        <v>23</v>
      </c>
      <c r="B310" s="60">
        <v>0</v>
      </c>
      <c r="C310" s="60">
        <v>0</v>
      </c>
      <c r="D310" s="60">
        <v>0</v>
      </c>
      <c r="E310" s="60">
        <v>0</v>
      </c>
      <c r="F310" s="411"/>
      <c r="G310" s="60">
        <v>0</v>
      </c>
      <c r="H310" s="61">
        <v>0</v>
      </c>
      <c r="I310" s="62">
        <f t="shared" si="170"/>
        <v>0</v>
      </c>
      <c r="K310" s="77" t="s">
        <v>23</v>
      </c>
      <c r="L310" s="90">
        <v>0</v>
      </c>
      <c r="M310" s="90">
        <v>0</v>
      </c>
      <c r="N310" s="90">
        <v>0</v>
      </c>
      <c r="O310" s="90">
        <v>0</v>
      </c>
      <c r="P310" s="90">
        <v>0</v>
      </c>
      <c r="Q310" s="90">
        <v>0</v>
      </c>
      <c r="R310" s="91">
        <v>0</v>
      </c>
      <c r="S310" s="92">
        <f t="shared" si="171"/>
        <v>0</v>
      </c>
      <c r="U310" s="107" t="s">
        <v>66</v>
      </c>
      <c r="V310" s="124">
        <v>0</v>
      </c>
      <c r="W310" s="124">
        <v>0</v>
      </c>
      <c r="X310" s="124">
        <v>0</v>
      </c>
      <c r="Y310" s="124">
        <v>0</v>
      </c>
      <c r="Z310" s="124">
        <v>0</v>
      </c>
      <c r="AA310" s="124">
        <v>0</v>
      </c>
      <c r="AB310" s="124">
        <v>0</v>
      </c>
      <c r="AC310" s="124">
        <v>0</v>
      </c>
      <c r="AD310" s="124">
        <v>0</v>
      </c>
      <c r="AE310" s="124">
        <v>0</v>
      </c>
      <c r="AF310" s="124">
        <v>0</v>
      </c>
      <c r="AG310" s="124">
        <v>0</v>
      </c>
      <c r="AH310" s="125">
        <v>0</v>
      </c>
      <c r="AI310" s="126">
        <f t="shared" si="172"/>
        <v>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</row>
    <row r="311" spans="1:71">
      <c r="A311" s="57" t="s">
        <v>19</v>
      </c>
      <c r="B311" s="63">
        <v>0</v>
      </c>
      <c r="C311" s="63">
        <v>0</v>
      </c>
      <c r="D311" s="63">
        <v>0</v>
      </c>
      <c r="E311" s="63">
        <v>0</v>
      </c>
      <c r="F311" s="411"/>
      <c r="G311" s="63">
        <v>0</v>
      </c>
      <c r="H311" s="64">
        <v>0</v>
      </c>
      <c r="I311" s="65">
        <f t="shared" si="170"/>
        <v>0</v>
      </c>
      <c r="K311" s="78" t="s">
        <v>19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93">
        <v>0</v>
      </c>
      <c r="S311" s="94">
        <f t="shared" si="171"/>
        <v>0</v>
      </c>
      <c r="U311" s="108" t="s">
        <v>19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8">
        <v>0</v>
      </c>
      <c r="AE311" s="128">
        <v>0</v>
      </c>
      <c r="AF311" s="128">
        <v>0</v>
      </c>
      <c r="AG311" s="128">
        <v>0</v>
      </c>
      <c r="AH311" s="128">
        <v>0</v>
      </c>
      <c r="AI311" s="129">
        <f t="shared" si="172"/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</row>
    <row r="312" spans="1:71">
      <c r="A312" s="56" t="s">
        <v>20</v>
      </c>
      <c r="B312" s="60">
        <v>0</v>
      </c>
      <c r="C312" s="60">
        <v>0</v>
      </c>
      <c r="D312" s="60">
        <v>0</v>
      </c>
      <c r="E312" s="60">
        <v>0</v>
      </c>
      <c r="F312" s="411"/>
      <c r="G312" s="60">
        <v>0</v>
      </c>
      <c r="H312" s="61">
        <v>0</v>
      </c>
      <c r="I312" s="62">
        <f t="shared" si="170"/>
        <v>0</v>
      </c>
      <c r="K312" s="77" t="s">
        <v>20</v>
      </c>
      <c r="L312" s="90">
        <v>0</v>
      </c>
      <c r="M312" s="90">
        <v>0</v>
      </c>
      <c r="N312" s="90">
        <v>0</v>
      </c>
      <c r="O312" s="90">
        <v>0</v>
      </c>
      <c r="P312" s="90">
        <v>0</v>
      </c>
      <c r="Q312" s="90">
        <v>0</v>
      </c>
      <c r="R312" s="91">
        <v>0</v>
      </c>
      <c r="S312" s="92">
        <f t="shared" si="171"/>
        <v>0</v>
      </c>
      <c r="U312" s="107" t="s">
        <v>20</v>
      </c>
      <c r="V312" s="124">
        <v>0</v>
      </c>
      <c r="W312" s="124">
        <v>0</v>
      </c>
      <c r="X312" s="124">
        <v>0</v>
      </c>
      <c r="Y312" s="124">
        <v>0</v>
      </c>
      <c r="Z312" s="124">
        <v>0</v>
      </c>
      <c r="AA312" s="124">
        <v>0</v>
      </c>
      <c r="AB312" s="124">
        <v>0</v>
      </c>
      <c r="AC312" s="124">
        <v>0</v>
      </c>
      <c r="AD312" s="124">
        <v>0</v>
      </c>
      <c r="AE312" s="124">
        <v>0</v>
      </c>
      <c r="AF312" s="124">
        <v>0</v>
      </c>
      <c r="AG312" s="124">
        <v>0</v>
      </c>
      <c r="AH312" s="125">
        <v>0</v>
      </c>
      <c r="AI312" s="126">
        <f t="shared" si="172"/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</row>
    <row r="313" spans="1:71" ht="15" thickBot="1">
      <c r="A313" s="58" t="s">
        <v>11</v>
      </c>
      <c r="B313" s="52">
        <v>0</v>
      </c>
      <c r="C313" s="52">
        <v>0</v>
      </c>
      <c r="D313" s="52">
        <v>0</v>
      </c>
      <c r="E313" s="52">
        <v>0</v>
      </c>
      <c r="F313" s="412"/>
      <c r="G313" s="52">
        <v>0</v>
      </c>
      <c r="H313" s="66">
        <v>0</v>
      </c>
      <c r="I313" s="67">
        <f t="shared" si="170"/>
        <v>0</v>
      </c>
      <c r="K313" s="79" t="s">
        <v>11</v>
      </c>
      <c r="L313" s="52">
        <v>0</v>
      </c>
      <c r="M313" s="52">
        <v>0</v>
      </c>
      <c r="N313" s="52">
        <v>0</v>
      </c>
      <c r="O313" s="52">
        <v>0</v>
      </c>
      <c r="P313" s="52">
        <v>0</v>
      </c>
      <c r="Q313" s="52">
        <v>0</v>
      </c>
      <c r="R313" s="95">
        <v>0</v>
      </c>
      <c r="S313" s="96">
        <f t="shared" si="171"/>
        <v>0</v>
      </c>
      <c r="U313" s="108" t="s">
        <v>11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8">
        <v>0</v>
      </c>
      <c r="AE313" s="128">
        <v>0</v>
      </c>
      <c r="AF313" s="128">
        <v>0</v>
      </c>
      <c r="AG313" s="128">
        <v>0</v>
      </c>
      <c r="AH313" s="128">
        <v>0</v>
      </c>
      <c r="AI313" s="129">
        <f t="shared" si="172"/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</row>
    <row r="314" spans="1:71" ht="15">
      <c r="A314" s="33" t="s">
        <v>26</v>
      </c>
      <c r="B314" s="68">
        <f>SUM(B293:B309)</f>
        <v>228.87456839176684</v>
      </c>
      <c r="C314" s="68">
        <f t="shared" ref="C314:I314" si="173">SUM(C293:C309)</f>
        <v>1115.1097934023842</v>
      </c>
      <c r="D314" s="68">
        <f t="shared" si="173"/>
        <v>282.03002770848832</v>
      </c>
      <c r="E314" s="68">
        <f t="shared" si="173"/>
        <v>519.16240655164552</v>
      </c>
      <c r="F314" s="68">
        <f t="shared" si="173"/>
        <v>0</v>
      </c>
      <c r="G314" s="68">
        <f t="shared" si="173"/>
        <v>34.589331238685688</v>
      </c>
      <c r="H314" s="69">
        <f t="shared" si="173"/>
        <v>0</v>
      </c>
      <c r="I314" s="38">
        <f t="shared" si="173"/>
        <v>2179.7661272929699</v>
      </c>
      <c r="K314" s="80" t="s">
        <v>26</v>
      </c>
      <c r="L314" s="68">
        <f>SUM(L293:L309)</f>
        <v>228.87456839176684</v>
      </c>
      <c r="M314" s="68">
        <f t="shared" ref="M314:S314" si="174">SUM(M293:M309)</f>
        <v>1115.1097934023842</v>
      </c>
      <c r="N314" s="68">
        <f t="shared" si="174"/>
        <v>282.03002770848832</v>
      </c>
      <c r="O314" s="68">
        <f t="shared" si="174"/>
        <v>519.16240655164552</v>
      </c>
      <c r="P314" s="68">
        <f t="shared" si="174"/>
        <v>251.83693783178526</v>
      </c>
      <c r="Q314" s="68">
        <f t="shared" si="174"/>
        <v>34.589331238685688</v>
      </c>
      <c r="R314" s="69">
        <f t="shared" si="174"/>
        <v>0</v>
      </c>
      <c r="S314" s="97">
        <f t="shared" si="174"/>
        <v>2431.6030651247556</v>
      </c>
      <c r="T314" s="1" t="str">
        <f>IF(ABS(S314-AI314)&gt;0.01,S314-AI314,"")</f>
        <v/>
      </c>
      <c r="U314" s="109" t="s">
        <v>63</v>
      </c>
      <c r="V314" s="130">
        <f>SUM(V293:V309)</f>
        <v>134.86025120789813</v>
      </c>
      <c r="W314" s="130">
        <f t="shared" ref="W314:AH314" si="175">SUM(W293:W309)</f>
        <v>47.070709320496086</v>
      </c>
      <c r="X314" s="130">
        <f t="shared" si="175"/>
        <v>34.589331238685688</v>
      </c>
      <c r="Y314" s="130">
        <f t="shared" si="175"/>
        <v>1115.1097934023842</v>
      </c>
      <c r="Z314" s="130">
        <f t="shared" si="175"/>
        <v>214.62638661010723</v>
      </c>
      <c r="AA314" s="130">
        <f t="shared" si="175"/>
        <v>459.1467984052523</v>
      </c>
      <c r="AB314" s="130">
        <f t="shared" si="175"/>
        <v>251.83693783178526</v>
      </c>
      <c r="AC314" s="130">
        <f t="shared" si="175"/>
        <v>174.36285710814693</v>
      </c>
      <c r="AD314" s="131">
        <f t="shared" si="175"/>
        <v>46.943607863372641</v>
      </c>
      <c r="AE314" s="131">
        <f t="shared" si="175"/>
        <v>60.015608146393227</v>
      </c>
      <c r="AF314" s="131">
        <f t="shared" si="175"/>
        <v>0</v>
      </c>
      <c r="AG314" s="131">
        <f t="shared" si="175"/>
        <v>67.40364109838103</v>
      </c>
      <c r="AH314" s="131">
        <f t="shared" si="175"/>
        <v>0</v>
      </c>
      <c r="AI314" s="132">
        <f>SUM(V314:AC314)</f>
        <v>2431.6030651247556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</row>
    <row r="315" spans="1:71" s="9" customFormat="1" ht="15" thickBot="1">
      <c r="A315" s="30" t="s">
        <v>88</v>
      </c>
      <c r="B315" s="47">
        <f>IF($I314=0,"-",B314/$I314)</f>
        <v>0.10499959859271871</v>
      </c>
      <c r="C315" s="47">
        <f t="shared" ref="C315:H315" si="176">IF($I314=0,"-",C314/$I314)</f>
        <v>0.5115731359617135</v>
      </c>
      <c r="D315" s="47">
        <f t="shared" si="176"/>
        <v>0.12938545295166076</v>
      </c>
      <c r="E315" s="47">
        <f t="shared" si="176"/>
        <v>0.23817344441276744</v>
      </c>
      <c r="F315" s="47">
        <f t="shared" si="176"/>
        <v>0</v>
      </c>
      <c r="G315" s="47">
        <f t="shared" si="176"/>
        <v>1.5868368081139898E-2</v>
      </c>
      <c r="H315" s="70">
        <f t="shared" si="176"/>
        <v>0</v>
      </c>
      <c r="I315" s="48">
        <f>SUM(B315:H315)</f>
        <v>1.0000000000000004</v>
      </c>
      <c r="J315" s="5"/>
      <c r="K315" s="81" t="s">
        <v>88</v>
      </c>
      <c r="L315" s="98">
        <f>IF($S314=0,"-",L314/$S314)</f>
        <v>9.4124971165893898E-2</v>
      </c>
      <c r="M315" s="98">
        <f t="shared" ref="M315:R315" si="177">IF($S314=0,"-",M314/$S314)</f>
        <v>0.45859038812536307</v>
      </c>
      <c r="N315" s="98">
        <f t="shared" si="177"/>
        <v>0.115985224625475</v>
      </c>
      <c r="O315" s="98">
        <f t="shared" si="177"/>
        <v>0.21350623134084978</v>
      </c>
      <c r="P315" s="98">
        <f t="shared" si="177"/>
        <v>0.10356827618938066</v>
      </c>
      <c r="Q315" s="98">
        <f t="shared" si="177"/>
        <v>1.4224908553037645E-2</v>
      </c>
      <c r="R315" s="99">
        <f t="shared" si="177"/>
        <v>0</v>
      </c>
      <c r="S315" s="100">
        <f>SUM(L315:R315)</f>
        <v>1</v>
      </c>
      <c r="T315" s="1"/>
      <c r="U315" s="110" t="s">
        <v>88</v>
      </c>
      <c r="V315" s="133">
        <f>+V314/$AI314</f>
        <v>5.5461457974835628E-2</v>
      </c>
      <c r="W315" s="133">
        <f t="shared" ref="W315:AH315" si="178">+W314/$AI314</f>
        <v>1.9357891917314671E-2</v>
      </c>
      <c r="X315" s="133">
        <f t="shared" si="178"/>
        <v>1.4224908553037645E-2</v>
      </c>
      <c r="Y315" s="133">
        <f t="shared" si="178"/>
        <v>0.45859038812536307</v>
      </c>
      <c r="Z315" s="133">
        <f t="shared" si="178"/>
        <v>8.8265387426255615E-2</v>
      </c>
      <c r="AA315" s="133">
        <f t="shared" si="178"/>
        <v>0.18882473253573373</v>
      </c>
      <c r="AB315" s="133">
        <f t="shared" si="178"/>
        <v>0.10356827618938066</v>
      </c>
      <c r="AC315" s="133">
        <f t="shared" si="178"/>
        <v>7.1706957278079048E-2</v>
      </c>
      <c r="AD315" s="133">
        <f t="shared" si="178"/>
        <v>1.9305621273743606E-2</v>
      </c>
      <c r="AE315" s="133">
        <f t="shared" si="178"/>
        <v>2.4681498805116067E-2</v>
      </c>
      <c r="AF315" s="133">
        <f t="shared" si="178"/>
        <v>0</v>
      </c>
      <c r="AG315" s="133">
        <f t="shared" si="178"/>
        <v>2.7719837199219364E-2</v>
      </c>
      <c r="AH315" s="133">
        <f t="shared" si="178"/>
        <v>0</v>
      </c>
      <c r="AI315" s="134">
        <f>SUM(V315:AC315)</f>
        <v>1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</row>
    <row r="316" spans="1:71" ht="15" thickBot="1">
      <c r="A316" s="31"/>
      <c r="B316" s="31"/>
      <c r="C316" s="31"/>
      <c r="D316" s="31"/>
      <c r="E316" s="31"/>
      <c r="F316" s="31"/>
      <c r="G316" s="31"/>
      <c r="H316" s="31"/>
      <c r="I316" s="31"/>
      <c r="K316" s="31"/>
      <c r="L316" s="31"/>
      <c r="M316" s="31"/>
      <c r="N316" s="31"/>
      <c r="O316" s="31"/>
      <c r="P316" s="31"/>
      <c r="Q316" s="31"/>
      <c r="R316" s="31"/>
      <c r="S316" s="31"/>
      <c r="U316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</row>
    <row r="317" spans="1:71" ht="30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  <c r="K317" s="415" t="s">
        <v>39</v>
      </c>
      <c r="L317" s="83" t="s">
        <v>0</v>
      </c>
      <c r="M317" s="83" t="s">
        <v>1</v>
      </c>
      <c r="N317" s="83" t="s">
        <v>2</v>
      </c>
      <c r="O317" s="83" t="s">
        <v>3</v>
      </c>
      <c r="P317" s="83" t="s">
        <v>27</v>
      </c>
      <c r="Q317" s="83" t="s">
        <v>4</v>
      </c>
      <c r="R317" s="83" t="s">
        <v>5</v>
      </c>
      <c r="S317" s="84" t="s">
        <v>6</v>
      </c>
      <c r="U317" s="417" t="s">
        <v>39</v>
      </c>
      <c r="V317" s="114" t="s">
        <v>74</v>
      </c>
      <c r="W317" s="114" t="s">
        <v>75</v>
      </c>
      <c r="X317" s="114" t="s">
        <v>4</v>
      </c>
      <c r="Y317" s="114" t="s">
        <v>1</v>
      </c>
      <c r="Z317" s="114" t="s">
        <v>2</v>
      </c>
      <c r="AA317" s="114" t="s">
        <v>3</v>
      </c>
      <c r="AB317" s="114" t="s">
        <v>55</v>
      </c>
      <c r="AC317" s="114" t="s">
        <v>68</v>
      </c>
      <c r="AD317" s="115" t="s">
        <v>76</v>
      </c>
      <c r="AE317" s="115" t="s">
        <v>83</v>
      </c>
      <c r="AF317" s="115" t="s">
        <v>77</v>
      </c>
      <c r="AG317" s="115" t="s">
        <v>84</v>
      </c>
      <c r="AH317" s="115" t="s">
        <v>85</v>
      </c>
      <c r="AI317" s="116" t="s">
        <v>63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</row>
    <row r="318" spans="1:71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  <c r="K318" s="416" t="s">
        <v>39</v>
      </c>
      <c r="L318" s="389" t="s">
        <v>69</v>
      </c>
      <c r="M318" s="390"/>
      <c r="N318" s="390"/>
      <c r="O318" s="390"/>
      <c r="P318" s="390"/>
      <c r="Q318" s="390"/>
      <c r="R318" s="390"/>
      <c r="S318" s="391"/>
      <c r="U318" s="418" t="s">
        <v>39</v>
      </c>
      <c r="V318" s="413" t="s">
        <v>69</v>
      </c>
      <c r="W318" s="413"/>
      <c r="X318" s="413"/>
      <c r="Y318" s="413"/>
      <c r="Z318" s="413"/>
      <c r="AA318" s="413"/>
      <c r="AB318" s="413"/>
      <c r="AC318" s="413"/>
      <c r="AD318" s="413"/>
      <c r="AE318" s="413"/>
      <c r="AF318" s="413"/>
      <c r="AG318" s="413"/>
      <c r="AH318" s="413"/>
      <c r="AI318" s="41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</row>
    <row r="319" spans="1:71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  <c r="K319" s="82" t="s">
        <v>7</v>
      </c>
      <c r="L319" s="36">
        <v>0</v>
      </c>
      <c r="M319" s="36">
        <v>0</v>
      </c>
      <c r="N319" s="36">
        <v>0</v>
      </c>
      <c r="O319" s="36">
        <v>0</v>
      </c>
      <c r="P319" s="36">
        <v>0</v>
      </c>
      <c r="Q319" s="36">
        <v>0</v>
      </c>
      <c r="R319" s="101">
        <v>0</v>
      </c>
      <c r="S319" s="102">
        <f>SUM(L319:R319)</f>
        <v>0</v>
      </c>
      <c r="U319" s="103" t="s">
        <v>7</v>
      </c>
      <c r="V319" s="117">
        <v>0</v>
      </c>
      <c r="W319" s="117">
        <v>0</v>
      </c>
      <c r="X319" s="117">
        <v>0</v>
      </c>
      <c r="Y319" s="117">
        <v>0</v>
      </c>
      <c r="Z319" s="117">
        <v>0</v>
      </c>
      <c r="AA319" s="117">
        <v>0</v>
      </c>
      <c r="AB319" s="117">
        <v>0</v>
      </c>
      <c r="AC319" s="118">
        <v>0</v>
      </c>
      <c r="AD319" s="119">
        <v>0</v>
      </c>
      <c r="AE319" s="119">
        <v>0</v>
      </c>
      <c r="AF319" s="119">
        <v>0</v>
      </c>
      <c r="AG319" s="119">
        <v>0</v>
      </c>
      <c r="AH319" s="119">
        <v>0</v>
      </c>
      <c r="AI319" s="120">
        <f>SUM(V319:AC319)</f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</row>
    <row r="320" spans="1:71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9" si="179">SUM(B320:H320)</f>
        <v>0</v>
      </c>
      <c r="K320" s="74" t="s">
        <v>8</v>
      </c>
      <c r="L320" s="87">
        <v>0</v>
      </c>
      <c r="M320" s="87">
        <v>0</v>
      </c>
      <c r="N320" s="87">
        <v>0</v>
      </c>
      <c r="O320" s="87">
        <v>0</v>
      </c>
      <c r="P320" s="87">
        <v>0</v>
      </c>
      <c r="Q320" s="87">
        <v>0</v>
      </c>
      <c r="R320" s="88">
        <v>0</v>
      </c>
      <c r="S320" s="89">
        <f t="shared" ref="S320:S339" si="180">SUM(L320:R320)</f>
        <v>0</v>
      </c>
      <c r="U320" s="104" t="s">
        <v>8</v>
      </c>
      <c r="V320" s="121">
        <v>0</v>
      </c>
      <c r="W320" s="121">
        <v>0</v>
      </c>
      <c r="X320" s="121">
        <v>0</v>
      </c>
      <c r="Y320" s="121">
        <v>0</v>
      </c>
      <c r="Z320" s="121">
        <v>0</v>
      </c>
      <c r="AA320" s="121">
        <v>0</v>
      </c>
      <c r="AB320" s="121">
        <v>0</v>
      </c>
      <c r="AC320" s="122">
        <v>0</v>
      </c>
      <c r="AD320" s="121">
        <v>0</v>
      </c>
      <c r="AE320" s="121">
        <v>0</v>
      </c>
      <c r="AF320" s="121">
        <v>0</v>
      </c>
      <c r="AG320" s="121">
        <v>0</v>
      </c>
      <c r="AH320" s="121">
        <v>0</v>
      </c>
      <c r="AI320" s="123">
        <f t="shared" ref="AI320:AI339" si="181">SUM(V320:AC320)</f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</row>
    <row r="321" spans="1:71" ht="15" customHeight="1">
      <c r="A321" s="27" t="s">
        <v>10</v>
      </c>
      <c r="B321" s="42">
        <v>0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179"/>
        <v>0</v>
      </c>
      <c r="K321" s="75" t="s">
        <v>10</v>
      </c>
      <c r="L321" s="42">
        <v>0</v>
      </c>
      <c r="M321" s="42">
        <v>0</v>
      </c>
      <c r="N321" s="42">
        <v>0</v>
      </c>
      <c r="O321" s="42">
        <v>0</v>
      </c>
      <c r="P321" s="42">
        <v>0</v>
      </c>
      <c r="Q321" s="42">
        <v>0</v>
      </c>
      <c r="R321" s="85">
        <v>0</v>
      </c>
      <c r="S321" s="86">
        <f t="shared" si="180"/>
        <v>0</v>
      </c>
      <c r="U321" s="105" t="s">
        <v>10</v>
      </c>
      <c r="V321" s="117">
        <v>0</v>
      </c>
      <c r="W321" s="117">
        <v>0</v>
      </c>
      <c r="X321" s="117">
        <v>0</v>
      </c>
      <c r="Y321" s="117">
        <v>0</v>
      </c>
      <c r="Z321" s="117">
        <v>0</v>
      </c>
      <c r="AA321" s="117">
        <v>0</v>
      </c>
      <c r="AB321" s="117">
        <v>0</v>
      </c>
      <c r="AC321" s="118">
        <v>0</v>
      </c>
      <c r="AD321" s="119">
        <v>0</v>
      </c>
      <c r="AE321" s="119">
        <v>0</v>
      </c>
      <c r="AF321" s="119">
        <v>0</v>
      </c>
      <c r="AG321" s="119">
        <v>0</v>
      </c>
      <c r="AH321" s="119">
        <v>0</v>
      </c>
      <c r="AI321" s="120">
        <f t="shared" si="181"/>
        <v>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</row>
    <row r="322" spans="1:71" ht="15" customHeight="1">
      <c r="A322" s="26" t="s">
        <v>56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179"/>
        <v>0</v>
      </c>
      <c r="K322" s="74" t="s">
        <v>56</v>
      </c>
      <c r="L322" s="87">
        <v>0</v>
      </c>
      <c r="M322" s="87">
        <v>0</v>
      </c>
      <c r="N322" s="87">
        <v>0</v>
      </c>
      <c r="O322" s="87">
        <v>0</v>
      </c>
      <c r="P322" s="87">
        <v>0</v>
      </c>
      <c r="Q322" s="87">
        <v>0</v>
      </c>
      <c r="R322" s="88">
        <v>0</v>
      </c>
      <c r="S322" s="89">
        <f t="shared" si="180"/>
        <v>0</v>
      </c>
      <c r="U322" s="104" t="s">
        <v>56</v>
      </c>
      <c r="V322" s="121">
        <v>0</v>
      </c>
      <c r="W322" s="121">
        <v>0</v>
      </c>
      <c r="X322" s="121">
        <v>0</v>
      </c>
      <c r="Y322" s="121">
        <v>0</v>
      </c>
      <c r="Z322" s="121">
        <v>0</v>
      </c>
      <c r="AA322" s="121">
        <v>0</v>
      </c>
      <c r="AB322" s="121">
        <v>0</v>
      </c>
      <c r="AC322" s="122">
        <v>0</v>
      </c>
      <c r="AD322" s="121">
        <v>0</v>
      </c>
      <c r="AE322" s="121">
        <v>0</v>
      </c>
      <c r="AF322" s="121">
        <v>0</v>
      </c>
      <c r="AG322" s="121">
        <v>0</v>
      </c>
      <c r="AH322" s="121">
        <v>0</v>
      </c>
      <c r="AI322" s="123">
        <f t="shared" si="181"/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</row>
    <row r="323" spans="1:71" ht="15">
      <c r="A323" s="27" t="s">
        <v>16</v>
      </c>
      <c r="B323" s="42">
        <v>6.776169571981522</v>
      </c>
      <c r="C323" s="42">
        <v>18.351415366872686</v>
      </c>
      <c r="D323" s="42">
        <v>10.269357776289398</v>
      </c>
      <c r="E323" s="42">
        <v>0</v>
      </c>
      <c r="F323" s="411"/>
      <c r="G323" s="42">
        <v>0</v>
      </c>
      <c r="H323" s="43">
        <v>0</v>
      </c>
      <c r="I323" s="38">
        <f t="shared" si="179"/>
        <v>35.396942715143609</v>
      </c>
      <c r="K323" s="75" t="s">
        <v>16</v>
      </c>
      <c r="L323" s="42">
        <v>6.776169571981522</v>
      </c>
      <c r="M323" s="42">
        <v>18.351415366872686</v>
      </c>
      <c r="N323" s="42">
        <v>10.269357776289398</v>
      </c>
      <c r="O323" s="42">
        <v>0</v>
      </c>
      <c r="P323" s="42">
        <v>0</v>
      </c>
      <c r="Q323" s="42">
        <v>0</v>
      </c>
      <c r="R323" s="85">
        <v>0</v>
      </c>
      <c r="S323" s="86">
        <f t="shared" si="180"/>
        <v>35.396942715143609</v>
      </c>
      <c r="U323" s="105" t="s">
        <v>16</v>
      </c>
      <c r="V323" s="117">
        <v>6.776169571981522</v>
      </c>
      <c r="W323" s="117">
        <v>0</v>
      </c>
      <c r="X323" s="117">
        <v>0</v>
      </c>
      <c r="Y323" s="117">
        <v>18.351415366872686</v>
      </c>
      <c r="Z323" s="117">
        <v>10.269357776289398</v>
      </c>
      <c r="AA323" s="117">
        <v>0</v>
      </c>
      <c r="AB323" s="117">
        <v>0</v>
      </c>
      <c r="AC323" s="118">
        <v>0</v>
      </c>
      <c r="AD323" s="119">
        <v>0</v>
      </c>
      <c r="AE323" s="119">
        <v>0</v>
      </c>
      <c r="AF323" s="119">
        <v>0</v>
      </c>
      <c r="AG323" s="119">
        <v>0</v>
      </c>
      <c r="AH323" s="119">
        <v>0</v>
      </c>
      <c r="AI323" s="120">
        <f t="shared" si="181"/>
        <v>35.396942715143609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</row>
    <row r="324" spans="1:71" ht="15">
      <c r="A324" s="26" t="s">
        <v>70</v>
      </c>
      <c r="B324" s="39">
        <v>23.090783478427507</v>
      </c>
      <c r="C324" s="39">
        <v>1.0251371333117041E-3</v>
      </c>
      <c r="D324" s="39">
        <v>0</v>
      </c>
      <c r="E324" s="39">
        <v>0</v>
      </c>
      <c r="F324" s="411"/>
      <c r="G324" s="39">
        <v>0</v>
      </c>
      <c r="H324" s="40">
        <v>0</v>
      </c>
      <c r="I324" s="41">
        <f t="shared" si="179"/>
        <v>23.091808615560819</v>
      </c>
      <c r="K324" s="74" t="s">
        <v>70</v>
      </c>
      <c r="L324" s="87">
        <v>23.090783478427507</v>
      </c>
      <c r="M324" s="87">
        <v>1.0251371333117041E-3</v>
      </c>
      <c r="N324" s="87">
        <v>0</v>
      </c>
      <c r="O324" s="87">
        <v>0</v>
      </c>
      <c r="P324" s="87">
        <v>0</v>
      </c>
      <c r="Q324" s="87">
        <v>0</v>
      </c>
      <c r="R324" s="88">
        <v>0</v>
      </c>
      <c r="S324" s="89">
        <f t="shared" si="180"/>
        <v>23.091808615560819</v>
      </c>
      <c r="U324" s="104" t="s">
        <v>57</v>
      </c>
      <c r="V324" s="121">
        <v>23.079510578443788</v>
      </c>
      <c r="W324" s="121">
        <v>0</v>
      </c>
      <c r="X324" s="121">
        <v>0</v>
      </c>
      <c r="Y324" s="121">
        <v>1.0251371333117041E-3</v>
      </c>
      <c r="Z324" s="121">
        <v>0</v>
      </c>
      <c r="AA324" s="121">
        <v>0</v>
      </c>
      <c r="AB324" s="121">
        <v>0</v>
      </c>
      <c r="AC324" s="122">
        <v>1.1272899983719487E-2</v>
      </c>
      <c r="AD324" s="121">
        <v>1.1272899983719487E-2</v>
      </c>
      <c r="AE324" s="121">
        <v>0</v>
      </c>
      <c r="AF324" s="121">
        <v>0</v>
      </c>
      <c r="AG324" s="121">
        <v>0</v>
      </c>
      <c r="AH324" s="121">
        <v>0</v>
      </c>
      <c r="AI324" s="123">
        <f t="shared" si="181"/>
        <v>23.091808615560819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</row>
    <row r="325" spans="1:71" ht="15">
      <c r="A325" s="27" t="s">
        <v>58</v>
      </c>
      <c r="B325" s="42">
        <v>0</v>
      </c>
      <c r="C325" s="42">
        <v>0</v>
      </c>
      <c r="D325" s="42">
        <v>0</v>
      </c>
      <c r="E325" s="42">
        <v>5.0901349285117288</v>
      </c>
      <c r="F325" s="411"/>
      <c r="G325" s="42">
        <v>0</v>
      </c>
      <c r="H325" s="43">
        <v>0</v>
      </c>
      <c r="I325" s="38">
        <f t="shared" si="179"/>
        <v>5.0901349285117288</v>
      </c>
      <c r="K325" s="75" t="s">
        <v>58</v>
      </c>
      <c r="L325" s="42">
        <v>0</v>
      </c>
      <c r="M325" s="42">
        <v>0</v>
      </c>
      <c r="N325" s="42">
        <v>0</v>
      </c>
      <c r="O325" s="42">
        <v>5.0901349285117288</v>
      </c>
      <c r="P325" s="42">
        <v>79.26917693787432</v>
      </c>
      <c r="Q325" s="42">
        <v>0</v>
      </c>
      <c r="R325" s="85">
        <v>0</v>
      </c>
      <c r="S325" s="86">
        <f t="shared" si="180"/>
        <v>84.359311866386051</v>
      </c>
      <c r="U325" s="105" t="s">
        <v>58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5.0901349285117288</v>
      </c>
      <c r="AB325" s="117">
        <v>79.26917693787432</v>
      </c>
      <c r="AC325" s="118">
        <v>0</v>
      </c>
      <c r="AD325" s="117">
        <v>0</v>
      </c>
      <c r="AE325" s="117">
        <v>0</v>
      </c>
      <c r="AF325" s="117">
        <v>0</v>
      </c>
      <c r="AG325" s="117">
        <v>0</v>
      </c>
      <c r="AH325" s="117">
        <v>0</v>
      </c>
      <c r="AI325" s="120">
        <f t="shared" si="181"/>
        <v>84.359311866386051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</row>
    <row r="326" spans="1:71" ht="15">
      <c r="A326" s="26" t="s">
        <v>12</v>
      </c>
      <c r="B326" s="39">
        <v>0</v>
      </c>
      <c r="C326" s="39">
        <v>0</v>
      </c>
      <c r="D326" s="39">
        <v>0</v>
      </c>
      <c r="E326" s="39">
        <v>0</v>
      </c>
      <c r="F326" s="411"/>
      <c r="G326" s="39">
        <v>0</v>
      </c>
      <c r="H326" s="40">
        <v>0</v>
      </c>
      <c r="I326" s="41">
        <f t="shared" si="179"/>
        <v>0</v>
      </c>
      <c r="K326" s="74" t="s">
        <v>12</v>
      </c>
      <c r="L326" s="87">
        <v>0</v>
      </c>
      <c r="M326" s="87">
        <v>0</v>
      </c>
      <c r="N326" s="87">
        <v>0</v>
      </c>
      <c r="O326" s="87">
        <v>0</v>
      </c>
      <c r="P326" s="87">
        <v>31.183707360784531</v>
      </c>
      <c r="Q326" s="87">
        <v>0</v>
      </c>
      <c r="R326" s="88">
        <v>0</v>
      </c>
      <c r="S326" s="89">
        <f t="shared" si="180"/>
        <v>31.183707360784531</v>
      </c>
      <c r="U326" s="104" t="s">
        <v>12</v>
      </c>
      <c r="V326" s="121">
        <v>0</v>
      </c>
      <c r="W326" s="121">
        <v>0</v>
      </c>
      <c r="X326" s="121">
        <v>0</v>
      </c>
      <c r="Y326" s="121">
        <v>0</v>
      </c>
      <c r="Z326" s="121">
        <v>0</v>
      </c>
      <c r="AA326" s="121">
        <v>0</v>
      </c>
      <c r="AB326" s="121">
        <v>31.183707360784531</v>
      </c>
      <c r="AC326" s="122">
        <v>0</v>
      </c>
      <c r="AD326" s="121">
        <v>0</v>
      </c>
      <c r="AE326" s="121">
        <v>0</v>
      </c>
      <c r="AF326" s="121">
        <v>0</v>
      </c>
      <c r="AG326" s="121">
        <v>0</v>
      </c>
      <c r="AH326" s="121">
        <v>0</v>
      </c>
      <c r="AI326" s="123">
        <f t="shared" si="181"/>
        <v>31.183707360784531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</row>
    <row r="327" spans="1:71" ht="15">
      <c r="A327" s="27" t="s">
        <v>59</v>
      </c>
      <c r="B327" s="42">
        <v>0</v>
      </c>
      <c r="C327" s="42">
        <v>0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179"/>
        <v>0</v>
      </c>
      <c r="K327" s="75" t="s">
        <v>59</v>
      </c>
      <c r="L327" s="42">
        <v>0</v>
      </c>
      <c r="M327" s="42">
        <v>0</v>
      </c>
      <c r="N327" s="42">
        <v>0</v>
      </c>
      <c r="O327" s="42">
        <v>0</v>
      </c>
      <c r="P327" s="42">
        <v>0</v>
      </c>
      <c r="Q327" s="42">
        <v>0</v>
      </c>
      <c r="R327" s="85">
        <v>0</v>
      </c>
      <c r="S327" s="86">
        <f t="shared" si="180"/>
        <v>0</v>
      </c>
      <c r="U327" s="105" t="s">
        <v>59</v>
      </c>
      <c r="V327" s="117">
        <v>0</v>
      </c>
      <c r="W327" s="117">
        <v>0</v>
      </c>
      <c r="X327" s="117">
        <v>0</v>
      </c>
      <c r="Y327" s="117">
        <v>0</v>
      </c>
      <c r="Z327" s="117">
        <v>0</v>
      </c>
      <c r="AA327" s="117">
        <v>0</v>
      </c>
      <c r="AB327" s="117">
        <v>0</v>
      </c>
      <c r="AC327" s="118">
        <v>0</v>
      </c>
      <c r="AD327" s="117">
        <v>0</v>
      </c>
      <c r="AE327" s="117">
        <v>0</v>
      </c>
      <c r="AF327" s="117">
        <v>0</v>
      </c>
      <c r="AG327" s="117">
        <v>0</v>
      </c>
      <c r="AH327" s="117">
        <v>0</v>
      </c>
      <c r="AI327" s="120">
        <f t="shared" si="181"/>
        <v>0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</row>
    <row r="328" spans="1:71" ht="15">
      <c r="A328" s="26" t="s">
        <v>17</v>
      </c>
      <c r="B328" s="39">
        <v>2.1118547957662264</v>
      </c>
      <c r="C328" s="39">
        <v>0</v>
      </c>
      <c r="D328" s="39">
        <v>2.6894956042362014E-2</v>
      </c>
      <c r="E328" s="39">
        <v>0</v>
      </c>
      <c r="F328" s="411"/>
      <c r="G328" s="39">
        <v>0</v>
      </c>
      <c r="H328" s="40">
        <v>0</v>
      </c>
      <c r="I328" s="41">
        <f t="shared" si="179"/>
        <v>2.1387497518085885</v>
      </c>
      <c r="K328" s="74" t="s">
        <v>17</v>
      </c>
      <c r="L328" s="87">
        <v>2.1118547957662264</v>
      </c>
      <c r="M328" s="87">
        <v>0</v>
      </c>
      <c r="N328" s="87">
        <v>2.6894956042362014E-2</v>
      </c>
      <c r="O328" s="87">
        <v>0</v>
      </c>
      <c r="P328" s="87">
        <v>0.62744730953948935</v>
      </c>
      <c r="Q328" s="87">
        <v>0</v>
      </c>
      <c r="R328" s="88">
        <v>0</v>
      </c>
      <c r="S328" s="89">
        <f t="shared" si="180"/>
        <v>2.7661970613480777</v>
      </c>
      <c r="U328" s="104" t="s">
        <v>17</v>
      </c>
      <c r="V328" s="121">
        <v>0</v>
      </c>
      <c r="W328" s="121">
        <v>2.1118547957662264</v>
      </c>
      <c r="X328" s="121">
        <v>0</v>
      </c>
      <c r="Y328" s="121">
        <v>0</v>
      </c>
      <c r="Z328" s="121">
        <v>0</v>
      </c>
      <c r="AA328" s="121">
        <v>0</v>
      </c>
      <c r="AB328" s="121">
        <v>0.62744730953948935</v>
      </c>
      <c r="AC328" s="122">
        <v>2.6894956042362014E-2</v>
      </c>
      <c r="AD328" s="121">
        <v>0</v>
      </c>
      <c r="AE328" s="121">
        <v>0</v>
      </c>
      <c r="AF328" s="121">
        <v>0</v>
      </c>
      <c r="AG328" s="121">
        <v>2.6894956042362014E-2</v>
      </c>
      <c r="AH328" s="121">
        <v>0</v>
      </c>
      <c r="AI328" s="123">
        <f t="shared" si="181"/>
        <v>2.7661970613480777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</row>
    <row r="329" spans="1:71" ht="15">
      <c r="A329" s="27" t="s">
        <v>139</v>
      </c>
      <c r="B329" s="42">
        <v>113.35450897506622</v>
      </c>
      <c r="C329" s="42">
        <v>1227.2399625788994</v>
      </c>
      <c r="D329" s="42">
        <v>253.60681226846069</v>
      </c>
      <c r="E329" s="42">
        <v>0</v>
      </c>
      <c r="F329" s="411"/>
      <c r="G329" s="42">
        <v>0</v>
      </c>
      <c r="H329" s="43">
        <v>0</v>
      </c>
      <c r="I329" s="38">
        <f t="shared" si="179"/>
        <v>1594.2012838224264</v>
      </c>
      <c r="K329" s="75" t="s">
        <v>139</v>
      </c>
      <c r="L329" s="42">
        <v>113.35450897506622</v>
      </c>
      <c r="M329" s="42">
        <v>1227.2399625788994</v>
      </c>
      <c r="N329" s="42">
        <v>253.60681226846069</v>
      </c>
      <c r="O329" s="42">
        <v>0</v>
      </c>
      <c r="P329" s="42">
        <v>0.4532103194061099</v>
      </c>
      <c r="Q329" s="42">
        <v>0</v>
      </c>
      <c r="R329" s="85">
        <v>0</v>
      </c>
      <c r="S329" s="86">
        <f t="shared" si="180"/>
        <v>1594.6544941418324</v>
      </c>
      <c r="U329" s="105" t="s">
        <v>139</v>
      </c>
      <c r="V329" s="117">
        <v>111.14206419729769</v>
      </c>
      <c r="W329" s="117">
        <v>0</v>
      </c>
      <c r="X329" s="117">
        <v>0</v>
      </c>
      <c r="Y329" s="117">
        <v>1227.2399625788994</v>
      </c>
      <c r="Z329" s="117">
        <v>73.018466717324884</v>
      </c>
      <c r="AA329" s="117">
        <v>0</v>
      </c>
      <c r="AB329" s="117">
        <v>0.4532103194061099</v>
      </c>
      <c r="AC329" s="118">
        <v>182.80079032890436</v>
      </c>
      <c r="AD329" s="117">
        <v>2.2124447777685359</v>
      </c>
      <c r="AE329" s="117">
        <v>0</v>
      </c>
      <c r="AF329" s="117">
        <v>0</v>
      </c>
      <c r="AG329" s="117">
        <v>180.5883455511358</v>
      </c>
      <c r="AH329" s="117">
        <v>0</v>
      </c>
      <c r="AI329" s="120">
        <f t="shared" si="181"/>
        <v>1594.6544941418324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</row>
    <row r="330" spans="1:71" ht="15">
      <c r="A330" s="26" t="s">
        <v>25</v>
      </c>
      <c r="B330" s="39">
        <v>38.487680291025164</v>
      </c>
      <c r="C330" s="39">
        <v>2.2312079787840857</v>
      </c>
      <c r="D330" s="39">
        <v>4.6712381889308521</v>
      </c>
      <c r="E330" s="39">
        <v>561.22445416130165</v>
      </c>
      <c r="F330" s="411"/>
      <c r="G330" s="39">
        <v>27.412781740428297</v>
      </c>
      <c r="H330" s="40">
        <v>0</v>
      </c>
      <c r="I330" s="41">
        <f t="shared" si="179"/>
        <v>634.02736236047008</v>
      </c>
      <c r="K330" s="74" t="s">
        <v>25</v>
      </c>
      <c r="L330" s="87">
        <v>38.487680291025164</v>
      </c>
      <c r="M330" s="87">
        <v>2.2312079787840857</v>
      </c>
      <c r="N330" s="87">
        <v>4.6712381889308521</v>
      </c>
      <c r="O330" s="87">
        <v>561.22445416130165</v>
      </c>
      <c r="P330" s="87">
        <v>4.6641155857133665</v>
      </c>
      <c r="Q330" s="87">
        <v>27.412781740428297</v>
      </c>
      <c r="R330" s="88">
        <v>0</v>
      </c>
      <c r="S330" s="89">
        <f t="shared" si="180"/>
        <v>638.69147794618345</v>
      </c>
      <c r="U330" s="104" t="s">
        <v>25</v>
      </c>
      <c r="V330" s="121">
        <v>1.1147449908657494</v>
      </c>
      <c r="W330" s="121">
        <v>11.530703055898567</v>
      </c>
      <c r="X330" s="121">
        <v>27.412781740428297</v>
      </c>
      <c r="Y330" s="121">
        <v>2.2312079787840857</v>
      </c>
      <c r="Z330" s="121">
        <v>3.8619565533030753E-2</v>
      </c>
      <c r="AA330" s="121">
        <v>553.12044764965003</v>
      </c>
      <c r="AB330" s="121">
        <v>4.6641155857133665</v>
      </c>
      <c r="AC330" s="122">
        <v>38.578857379310243</v>
      </c>
      <c r="AD330" s="121">
        <v>25.842232244260849</v>
      </c>
      <c r="AE330" s="121">
        <v>8.1040065116515763</v>
      </c>
      <c r="AF330" s="121">
        <v>0</v>
      </c>
      <c r="AG330" s="121">
        <v>4.6326186233978213</v>
      </c>
      <c r="AH330" s="121">
        <v>0</v>
      </c>
      <c r="AI330" s="123">
        <f t="shared" si="181"/>
        <v>638.69147794618334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</row>
    <row r="331" spans="1:71" ht="15">
      <c r="A331" s="27" t="s">
        <v>24</v>
      </c>
      <c r="B331" s="42">
        <v>55.650320721329997</v>
      </c>
      <c r="C331" s="42">
        <v>0</v>
      </c>
      <c r="D331" s="42">
        <v>0</v>
      </c>
      <c r="E331" s="42">
        <v>0</v>
      </c>
      <c r="F331" s="411"/>
      <c r="G331" s="42">
        <v>0</v>
      </c>
      <c r="H331" s="43">
        <v>0</v>
      </c>
      <c r="I331" s="38">
        <f t="shared" si="179"/>
        <v>55.650320721329997</v>
      </c>
      <c r="K331" s="75" t="s">
        <v>24</v>
      </c>
      <c r="L331" s="42">
        <v>55.650320721329997</v>
      </c>
      <c r="M331" s="42">
        <v>0</v>
      </c>
      <c r="N331" s="42">
        <v>0</v>
      </c>
      <c r="O331" s="42">
        <v>0</v>
      </c>
      <c r="P331" s="42">
        <v>0</v>
      </c>
      <c r="Q331" s="42">
        <v>0</v>
      </c>
      <c r="R331" s="85">
        <v>0</v>
      </c>
      <c r="S331" s="86">
        <f t="shared" si="180"/>
        <v>55.650320721329997</v>
      </c>
      <c r="U331" s="105" t="s">
        <v>24</v>
      </c>
      <c r="V331" s="117">
        <v>51.629292996165347</v>
      </c>
      <c r="W331" s="117">
        <v>0</v>
      </c>
      <c r="X331" s="117">
        <v>0</v>
      </c>
      <c r="Y331" s="117">
        <v>0</v>
      </c>
      <c r="Z331" s="117">
        <v>0</v>
      </c>
      <c r="AA331" s="117">
        <v>0</v>
      </c>
      <c r="AB331" s="117">
        <v>0</v>
      </c>
      <c r="AC331" s="118">
        <v>4.0210277251646485</v>
      </c>
      <c r="AD331" s="117">
        <v>4.0210277251646485</v>
      </c>
      <c r="AE331" s="117">
        <v>0</v>
      </c>
      <c r="AF331" s="117">
        <v>0</v>
      </c>
      <c r="AG331" s="117">
        <v>0</v>
      </c>
      <c r="AH331" s="117">
        <v>0</v>
      </c>
      <c r="AI331" s="120">
        <f t="shared" si="181"/>
        <v>55.650320721329997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</row>
    <row r="332" spans="1:71" ht="15">
      <c r="A332" s="26" t="s">
        <v>60</v>
      </c>
      <c r="B332" s="39">
        <v>0</v>
      </c>
      <c r="C332" s="39">
        <v>0.38008227669922678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179"/>
        <v>0.38008227669922678</v>
      </c>
      <c r="K332" s="74" t="s">
        <v>60</v>
      </c>
      <c r="L332" s="87">
        <v>0</v>
      </c>
      <c r="M332" s="87">
        <v>0.38008227669922678</v>
      </c>
      <c r="N332" s="87">
        <v>0</v>
      </c>
      <c r="O332" s="87">
        <v>0</v>
      </c>
      <c r="P332" s="87">
        <v>0</v>
      </c>
      <c r="Q332" s="87">
        <v>0</v>
      </c>
      <c r="R332" s="88">
        <v>0</v>
      </c>
      <c r="S332" s="89">
        <f t="shared" si="180"/>
        <v>0.38008227669922678</v>
      </c>
      <c r="U332" s="104" t="s">
        <v>60</v>
      </c>
      <c r="V332" s="121">
        <v>0</v>
      </c>
      <c r="W332" s="121">
        <v>0</v>
      </c>
      <c r="X332" s="121">
        <v>0</v>
      </c>
      <c r="Y332" s="121">
        <v>0.38008227669922678</v>
      </c>
      <c r="Z332" s="121">
        <v>0</v>
      </c>
      <c r="AA332" s="121">
        <v>0</v>
      </c>
      <c r="AB332" s="121">
        <v>0</v>
      </c>
      <c r="AC332" s="122">
        <v>0</v>
      </c>
      <c r="AD332" s="121">
        <v>0</v>
      </c>
      <c r="AE332" s="121">
        <v>0</v>
      </c>
      <c r="AF332" s="121">
        <v>0</v>
      </c>
      <c r="AG332" s="121">
        <v>0</v>
      </c>
      <c r="AH332" s="121">
        <v>0</v>
      </c>
      <c r="AI332" s="123">
        <f t="shared" si="181"/>
        <v>0.38008227669922678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</row>
    <row r="333" spans="1:71" ht="15">
      <c r="A333" s="27" t="s">
        <v>22</v>
      </c>
      <c r="B333" s="42">
        <v>0</v>
      </c>
      <c r="C333" s="42">
        <v>3.0436481970375393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179"/>
        <v>3.0436481970375393</v>
      </c>
      <c r="K333" s="75" t="s">
        <v>22</v>
      </c>
      <c r="L333" s="42">
        <v>0</v>
      </c>
      <c r="M333" s="42">
        <v>3.0436481970375393</v>
      </c>
      <c r="N333" s="42">
        <v>0</v>
      </c>
      <c r="O333" s="42">
        <v>0</v>
      </c>
      <c r="P333" s="42">
        <v>2.8852123808306969</v>
      </c>
      <c r="Q333" s="42">
        <v>0</v>
      </c>
      <c r="R333" s="85">
        <v>0</v>
      </c>
      <c r="S333" s="86">
        <f t="shared" si="180"/>
        <v>5.9288605778682362</v>
      </c>
      <c r="U333" s="105" t="s">
        <v>22</v>
      </c>
      <c r="V333" s="117">
        <v>0</v>
      </c>
      <c r="W333" s="117">
        <v>0</v>
      </c>
      <c r="X333" s="117">
        <v>0</v>
      </c>
      <c r="Y333" s="117">
        <v>3.0436481970375393</v>
      </c>
      <c r="Z333" s="117">
        <v>0</v>
      </c>
      <c r="AA333" s="117">
        <v>0</v>
      </c>
      <c r="AB333" s="117">
        <v>2.8852123808306969</v>
      </c>
      <c r="AC333" s="118">
        <v>0</v>
      </c>
      <c r="AD333" s="117">
        <v>0</v>
      </c>
      <c r="AE333" s="117">
        <v>0</v>
      </c>
      <c r="AF333" s="117">
        <v>0</v>
      </c>
      <c r="AG333" s="117">
        <v>0</v>
      </c>
      <c r="AH333" s="117">
        <v>0</v>
      </c>
      <c r="AI333" s="120">
        <f t="shared" si="181"/>
        <v>5.9288605778682362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</row>
    <row r="334" spans="1:71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179"/>
        <v>0</v>
      </c>
      <c r="K334" s="74" t="s">
        <v>21</v>
      </c>
      <c r="L334" s="87">
        <v>0</v>
      </c>
      <c r="M334" s="87">
        <v>0</v>
      </c>
      <c r="N334" s="87">
        <v>0</v>
      </c>
      <c r="O334" s="87">
        <v>0</v>
      </c>
      <c r="P334" s="87">
        <v>0</v>
      </c>
      <c r="Q334" s="87">
        <v>0</v>
      </c>
      <c r="R334" s="88">
        <v>0</v>
      </c>
      <c r="S334" s="89">
        <f t="shared" si="180"/>
        <v>0</v>
      </c>
      <c r="U334" s="104" t="s">
        <v>61</v>
      </c>
      <c r="V334" s="121">
        <v>0</v>
      </c>
      <c r="W334" s="121">
        <v>0</v>
      </c>
      <c r="X334" s="121">
        <v>0</v>
      </c>
      <c r="Y334" s="121">
        <v>0</v>
      </c>
      <c r="Z334" s="121">
        <v>0</v>
      </c>
      <c r="AA334" s="121">
        <v>0</v>
      </c>
      <c r="AB334" s="121">
        <v>0</v>
      </c>
      <c r="AC334" s="122">
        <v>0</v>
      </c>
      <c r="AD334" s="121">
        <v>0</v>
      </c>
      <c r="AE334" s="121">
        <v>0</v>
      </c>
      <c r="AF334" s="121">
        <v>0</v>
      </c>
      <c r="AG334" s="121">
        <v>0</v>
      </c>
      <c r="AH334" s="121">
        <v>0</v>
      </c>
      <c r="AI334" s="123">
        <f t="shared" si="181"/>
        <v>0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</row>
    <row r="335" spans="1:71" ht="15">
      <c r="A335" s="28" t="s">
        <v>64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179"/>
        <v>0</v>
      </c>
      <c r="K335" s="76" t="s">
        <v>64</v>
      </c>
      <c r="L335" s="42">
        <v>0</v>
      </c>
      <c r="M335" s="42">
        <v>0</v>
      </c>
      <c r="N335" s="42">
        <v>0</v>
      </c>
      <c r="O335" s="42">
        <v>0</v>
      </c>
      <c r="P335" s="42">
        <v>0</v>
      </c>
      <c r="Q335" s="42">
        <v>0</v>
      </c>
      <c r="R335" s="85">
        <v>0</v>
      </c>
      <c r="S335" s="86">
        <f t="shared" si="180"/>
        <v>0</v>
      </c>
      <c r="U335" s="106" t="s">
        <v>62</v>
      </c>
      <c r="V335" s="117">
        <v>0</v>
      </c>
      <c r="W335" s="117">
        <v>0</v>
      </c>
      <c r="X335" s="117">
        <v>0</v>
      </c>
      <c r="Y335" s="117">
        <v>0</v>
      </c>
      <c r="Z335" s="117">
        <v>0</v>
      </c>
      <c r="AA335" s="117">
        <v>0</v>
      </c>
      <c r="AB335" s="117">
        <v>0</v>
      </c>
      <c r="AC335" s="118">
        <v>0</v>
      </c>
      <c r="AD335" s="119">
        <v>0</v>
      </c>
      <c r="AE335" s="119">
        <v>0</v>
      </c>
      <c r="AF335" s="119">
        <v>0</v>
      </c>
      <c r="AG335" s="119">
        <v>0</v>
      </c>
      <c r="AH335" s="119">
        <v>0</v>
      </c>
      <c r="AI335" s="120">
        <f t="shared" si="181"/>
        <v>0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</row>
    <row r="336" spans="1:71">
      <c r="A336" s="56" t="s">
        <v>23</v>
      </c>
      <c r="B336" s="60">
        <v>0</v>
      </c>
      <c r="C336" s="60">
        <v>0</v>
      </c>
      <c r="D336" s="60">
        <v>0</v>
      </c>
      <c r="E336" s="60">
        <v>0</v>
      </c>
      <c r="F336" s="411"/>
      <c r="G336" s="60">
        <v>0</v>
      </c>
      <c r="H336" s="61">
        <v>0</v>
      </c>
      <c r="I336" s="62">
        <f t="shared" si="179"/>
        <v>0</v>
      </c>
      <c r="K336" s="77" t="s">
        <v>23</v>
      </c>
      <c r="L336" s="90">
        <v>0</v>
      </c>
      <c r="M336" s="90">
        <v>0</v>
      </c>
      <c r="N336" s="90">
        <v>0</v>
      </c>
      <c r="O336" s="90">
        <v>0</v>
      </c>
      <c r="P336" s="90">
        <v>0</v>
      </c>
      <c r="Q336" s="90">
        <v>0</v>
      </c>
      <c r="R336" s="91">
        <v>0</v>
      </c>
      <c r="S336" s="92">
        <f t="shared" si="180"/>
        <v>0</v>
      </c>
      <c r="U336" s="107" t="s">
        <v>66</v>
      </c>
      <c r="V336" s="124">
        <v>0</v>
      </c>
      <c r="W336" s="124">
        <v>0</v>
      </c>
      <c r="X336" s="124">
        <v>0</v>
      </c>
      <c r="Y336" s="124">
        <v>0</v>
      </c>
      <c r="Z336" s="124">
        <v>0</v>
      </c>
      <c r="AA336" s="124">
        <v>0</v>
      </c>
      <c r="AB336" s="124">
        <v>0</v>
      </c>
      <c r="AC336" s="124">
        <v>0</v>
      </c>
      <c r="AD336" s="124">
        <v>0</v>
      </c>
      <c r="AE336" s="124">
        <v>0</v>
      </c>
      <c r="AF336" s="124">
        <v>0</v>
      </c>
      <c r="AG336" s="124">
        <v>0</v>
      </c>
      <c r="AH336" s="125">
        <v>0</v>
      </c>
      <c r="AI336" s="126">
        <f t="shared" si="181"/>
        <v>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</row>
    <row r="337" spans="1:71">
      <c r="A337" s="57" t="s">
        <v>19</v>
      </c>
      <c r="B337" s="63">
        <v>0</v>
      </c>
      <c r="C337" s="63">
        <v>0</v>
      </c>
      <c r="D337" s="63">
        <v>0</v>
      </c>
      <c r="E337" s="63">
        <v>0</v>
      </c>
      <c r="F337" s="411"/>
      <c r="G337" s="63">
        <v>0</v>
      </c>
      <c r="H337" s="64">
        <v>0</v>
      </c>
      <c r="I337" s="65">
        <f t="shared" si="179"/>
        <v>0</v>
      </c>
      <c r="K337" s="78" t="s">
        <v>19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93">
        <v>0</v>
      </c>
      <c r="S337" s="94">
        <f t="shared" si="180"/>
        <v>0</v>
      </c>
      <c r="U337" s="108" t="s">
        <v>19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8">
        <v>0</v>
      </c>
      <c r="AE337" s="128">
        <v>0</v>
      </c>
      <c r="AF337" s="128">
        <v>0</v>
      </c>
      <c r="AG337" s="128">
        <v>0</v>
      </c>
      <c r="AH337" s="128">
        <v>0</v>
      </c>
      <c r="AI337" s="129">
        <f t="shared" si="181"/>
        <v>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</row>
    <row r="338" spans="1:71">
      <c r="A338" s="56" t="s">
        <v>20</v>
      </c>
      <c r="B338" s="60">
        <v>0</v>
      </c>
      <c r="C338" s="60">
        <v>0</v>
      </c>
      <c r="D338" s="60">
        <v>0</v>
      </c>
      <c r="E338" s="60">
        <v>0</v>
      </c>
      <c r="F338" s="411"/>
      <c r="G338" s="60">
        <v>0</v>
      </c>
      <c r="H338" s="61">
        <v>0</v>
      </c>
      <c r="I338" s="62">
        <f t="shared" si="179"/>
        <v>0</v>
      </c>
      <c r="K338" s="77" t="s">
        <v>20</v>
      </c>
      <c r="L338" s="90">
        <v>0</v>
      </c>
      <c r="M338" s="90">
        <v>0</v>
      </c>
      <c r="N338" s="90">
        <v>0</v>
      </c>
      <c r="O338" s="90">
        <v>0</v>
      </c>
      <c r="P338" s="90">
        <v>0</v>
      </c>
      <c r="Q338" s="90">
        <v>0</v>
      </c>
      <c r="R338" s="91">
        <v>0</v>
      </c>
      <c r="S338" s="92">
        <f t="shared" si="180"/>
        <v>0</v>
      </c>
      <c r="U338" s="107" t="s">
        <v>20</v>
      </c>
      <c r="V338" s="124">
        <v>0</v>
      </c>
      <c r="W338" s="124">
        <v>0</v>
      </c>
      <c r="X338" s="124">
        <v>0</v>
      </c>
      <c r="Y338" s="124">
        <v>0</v>
      </c>
      <c r="Z338" s="124">
        <v>0</v>
      </c>
      <c r="AA338" s="124">
        <v>0</v>
      </c>
      <c r="AB338" s="124">
        <v>0</v>
      </c>
      <c r="AC338" s="124">
        <v>0</v>
      </c>
      <c r="AD338" s="124">
        <v>0</v>
      </c>
      <c r="AE338" s="124">
        <v>0</v>
      </c>
      <c r="AF338" s="124">
        <v>0</v>
      </c>
      <c r="AG338" s="124">
        <v>0</v>
      </c>
      <c r="AH338" s="125">
        <v>0</v>
      </c>
      <c r="AI338" s="126">
        <f t="shared" si="181"/>
        <v>0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</row>
    <row r="339" spans="1:71" ht="15" thickBot="1">
      <c r="A339" s="58" t="s">
        <v>11</v>
      </c>
      <c r="B339" s="52">
        <v>0</v>
      </c>
      <c r="C339" s="52">
        <v>0</v>
      </c>
      <c r="D339" s="52">
        <v>0</v>
      </c>
      <c r="E339" s="52">
        <v>0</v>
      </c>
      <c r="F339" s="412"/>
      <c r="G339" s="52">
        <v>0</v>
      </c>
      <c r="H339" s="66">
        <v>0</v>
      </c>
      <c r="I339" s="67">
        <f t="shared" si="179"/>
        <v>0</v>
      </c>
      <c r="K339" s="79" t="s">
        <v>11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95">
        <v>0</v>
      </c>
      <c r="S339" s="96">
        <f t="shared" si="180"/>
        <v>0</v>
      </c>
      <c r="U339" s="108" t="s">
        <v>11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8">
        <v>0</v>
      </c>
      <c r="AE339" s="128">
        <v>0</v>
      </c>
      <c r="AF339" s="128">
        <v>0</v>
      </c>
      <c r="AG339" s="128">
        <v>0</v>
      </c>
      <c r="AH339" s="128">
        <v>0</v>
      </c>
      <c r="AI339" s="129">
        <f t="shared" si="181"/>
        <v>0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</row>
    <row r="340" spans="1:71" ht="15">
      <c r="A340" s="33" t="s">
        <v>26</v>
      </c>
      <c r="B340" s="68">
        <f>SUM(B319:B335)</f>
        <v>239.47131783359663</v>
      </c>
      <c r="C340" s="68">
        <f t="shared" ref="C340:I340" si="182">SUM(C319:C335)</f>
        <v>1251.2473415354261</v>
      </c>
      <c r="D340" s="68">
        <f t="shared" si="182"/>
        <v>268.57430318972325</v>
      </c>
      <c r="E340" s="68">
        <f t="shared" si="182"/>
        <v>566.31458908981335</v>
      </c>
      <c r="F340" s="68">
        <f t="shared" si="182"/>
        <v>0</v>
      </c>
      <c r="G340" s="68">
        <f t="shared" si="182"/>
        <v>27.412781740428297</v>
      </c>
      <c r="H340" s="69">
        <f t="shared" si="182"/>
        <v>0</v>
      </c>
      <c r="I340" s="38">
        <f t="shared" si="182"/>
        <v>2353.0203333889881</v>
      </c>
      <c r="K340" s="80" t="s">
        <v>26</v>
      </c>
      <c r="L340" s="68">
        <f>SUM(L319:L335)</f>
        <v>239.47131783359663</v>
      </c>
      <c r="M340" s="68">
        <f t="shared" ref="M340:S340" si="183">SUM(M319:M335)</f>
        <v>1251.2473415354261</v>
      </c>
      <c r="N340" s="68">
        <f t="shared" si="183"/>
        <v>268.57430318972325</v>
      </c>
      <c r="O340" s="68">
        <f t="shared" si="183"/>
        <v>566.31458908981335</v>
      </c>
      <c r="P340" s="68">
        <f t="shared" si="183"/>
        <v>119.08286989414852</v>
      </c>
      <c r="Q340" s="68">
        <f t="shared" si="183"/>
        <v>27.412781740428297</v>
      </c>
      <c r="R340" s="69">
        <f t="shared" si="183"/>
        <v>0</v>
      </c>
      <c r="S340" s="97">
        <f t="shared" si="183"/>
        <v>2472.1032032831367</v>
      </c>
      <c r="T340" s="1" t="str">
        <f>IF(ABS(S340-AI340)&gt;0.01,S340-AI340,"")</f>
        <v/>
      </c>
      <c r="U340" s="109" t="s">
        <v>63</v>
      </c>
      <c r="V340" s="130">
        <f>SUM(V319:V335)</f>
        <v>193.74178233475408</v>
      </c>
      <c r="W340" s="130">
        <f t="shared" ref="W340:AH340" si="184">SUM(W319:W335)</f>
        <v>13.642557851664794</v>
      </c>
      <c r="X340" s="130">
        <f t="shared" si="184"/>
        <v>27.412781740428297</v>
      </c>
      <c r="Y340" s="130">
        <f t="shared" si="184"/>
        <v>1251.2473415354261</v>
      </c>
      <c r="Z340" s="130">
        <f t="shared" si="184"/>
        <v>83.326444059147306</v>
      </c>
      <c r="AA340" s="130">
        <f t="shared" si="184"/>
        <v>558.21058257816173</v>
      </c>
      <c r="AB340" s="130">
        <f t="shared" si="184"/>
        <v>119.08286989414852</v>
      </c>
      <c r="AC340" s="130">
        <f t="shared" si="184"/>
        <v>225.43884328940536</v>
      </c>
      <c r="AD340" s="131">
        <f t="shared" si="184"/>
        <v>32.086977647177754</v>
      </c>
      <c r="AE340" s="131">
        <f t="shared" si="184"/>
        <v>8.1040065116515763</v>
      </c>
      <c r="AF340" s="131">
        <f t="shared" si="184"/>
        <v>0</v>
      </c>
      <c r="AG340" s="131">
        <f t="shared" si="184"/>
        <v>185.24785913057599</v>
      </c>
      <c r="AH340" s="131">
        <f t="shared" si="184"/>
        <v>0</v>
      </c>
      <c r="AI340" s="132">
        <f>SUM(V340:AC340)</f>
        <v>2472.1032032831363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</row>
    <row r="341" spans="1:71" s="9" customFormat="1" ht="15" thickBot="1">
      <c r="A341" s="30" t="s">
        <v>88</v>
      </c>
      <c r="B341" s="47">
        <f>IF($I340=0,"-",B340/$I340)</f>
        <v>0.10177188630099636</v>
      </c>
      <c r="C341" s="47">
        <f t="shared" ref="C341:H341" si="185">IF($I340=0,"-",C340/$I340)</f>
        <v>0.53176223077226459</v>
      </c>
      <c r="D341" s="47">
        <f t="shared" si="185"/>
        <v>0.1141402389850594</v>
      </c>
      <c r="E341" s="47">
        <f t="shared" si="185"/>
        <v>0.24067560362904583</v>
      </c>
      <c r="F341" s="47">
        <f t="shared" si="185"/>
        <v>0</v>
      </c>
      <c r="G341" s="47">
        <f t="shared" si="185"/>
        <v>1.1650040312633614E-2</v>
      </c>
      <c r="H341" s="70">
        <f t="shared" si="185"/>
        <v>0</v>
      </c>
      <c r="I341" s="48">
        <f>SUM(B341:H341)</f>
        <v>0.99999999999999978</v>
      </c>
      <c r="J341" s="5"/>
      <c r="K341" s="81" t="s">
        <v>88</v>
      </c>
      <c r="L341" s="98">
        <f>IF($S340=0,"-",L340/$S340)</f>
        <v>9.6869466256732692E-2</v>
      </c>
      <c r="M341" s="98">
        <f t="shared" ref="M341:R341" si="186">IF($S340=0,"-",M340/$S340)</f>
        <v>0.50614688734421631</v>
      </c>
      <c r="N341" s="98">
        <f t="shared" si="186"/>
        <v>0.10864202709378663</v>
      </c>
      <c r="O341" s="98">
        <f t="shared" si="186"/>
        <v>0.22908209832732934</v>
      </c>
      <c r="P341" s="98">
        <f t="shared" si="186"/>
        <v>4.8170670923445923E-2</v>
      </c>
      <c r="Q341" s="98">
        <f t="shared" si="186"/>
        <v>1.108885005448886E-2</v>
      </c>
      <c r="R341" s="99">
        <f t="shared" si="186"/>
        <v>0</v>
      </c>
      <c r="S341" s="100">
        <f>SUM(L341:R341)</f>
        <v>0.99999999999999989</v>
      </c>
      <c r="T341" s="1"/>
      <c r="U341" s="110" t="s">
        <v>88</v>
      </c>
      <c r="V341" s="133">
        <f>+V340/$AI340</f>
        <v>7.8371235504023709E-2</v>
      </c>
      <c r="W341" s="133">
        <f t="shared" ref="W341:AH341" si="187">+W340/$AI340</f>
        <v>5.5186036867499975E-3</v>
      </c>
      <c r="X341" s="133">
        <f t="shared" si="187"/>
        <v>1.1088850054488862E-2</v>
      </c>
      <c r="Y341" s="133">
        <f t="shared" si="187"/>
        <v>0.50614688734421642</v>
      </c>
      <c r="Z341" s="133">
        <f t="shared" si="187"/>
        <v>3.3706701220435946E-2</v>
      </c>
      <c r="AA341" s="133">
        <f t="shared" si="187"/>
        <v>0.22580391540159678</v>
      </c>
      <c r="AB341" s="133">
        <f t="shared" si="187"/>
        <v>4.817067092344593E-2</v>
      </c>
      <c r="AC341" s="133">
        <f t="shared" si="187"/>
        <v>9.119313586504231E-2</v>
      </c>
      <c r="AD341" s="133">
        <f t="shared" si="187"/>
        <v>1.2979627065959006E-2</v>
      </c>
      <c r="AE341" s="133">
        <f t="shared" si="187"/>
        <v>3.2781829257325723E-3</v>
      </c>
      <c r="AF341" s="133">
        <f t="shared" si="187"/>
        <v>0</v>
      </c>
      <c r="AG341" s="133">
        <f t="shared" si="187"/>
        <v>7.4935325873350722E-2</v>
      </c>
      <c r="AH341" s="133">
        <f t="shared" si="187"/>
        <v>0</v>
      </c>
      <c r="AI341" s="134">
        <f>SUM(V341:AC341)</f>
        <v>0.99999999999999989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</row>
    <row r="342" spans="1:71" ht="15" thickBot="1">
      <c r="A342" s="31"/>
      <c r="B342" s="31"/>
      <c r="C342" s="31"/>
      <c r="D342" s="31"/>
      <c r="E342" s="31"/>
      <c r="F342" s="31"/>
      <c r="G342" s="31"/>
      <c r="H342" s="31"/>
      <c r="I342" s="31"/>
      <c r="K342" s="31"/>
      <c r="L342" s="31"/>
      <c r="M342" s="31"/>
      <c r="N342" s="31"/>
      <c r="O342" s="31"/>
      <c r="P342" s="31"/>
      <c r="Q342" s="31"/>
      <c r="R342" s="31"/>
      <c r="S342" s="31"/>
      <c r="U342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</row>
    <row r="343" spans="1:71" ht="30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  <c r="K343" s="415" t="s">
        <v>40</v>
      </c>
      <c r="L343" s="83" t="s">
        <v>0</v>
      </c>
      <c r="M343" s="83" t="s">
        <v>1</v>
      </c>
      <c r="N343" s="83" t="s">
        <v>2</v>
      </c>
      <c r="O343" s="83" t="s">
        <v>3</v>
      </c>
      <c r="P343" s="83" t="s">
        <v>27</v>
      </c>
      <c r="Q343" s="83" t="s">
        <v>4</v>
      </c>
      <c r="R343" s="83" t="s">
        <v>5</v>
      </c>
      <c r="S343" s="84" t="s">
        <v>6</v>
      </c>
      <c r="U343" s="417" t="s">
        <v>40</v>
      </c>
      <c r="V343" s="114" t="s">
        <v>74</v>
      </c>
      <c r="W343" s="114" t="s">
        <v>75</v>
      </c>
      <c r="X343" s="114" t="s">
        <v>4</v>
      </c>
      <c r="Y343" s="114" t="s">
        <v>1</v>
      </c>
      <c r="Z343" s="114" t="s">
        <v>2</v>
      </c>
      <c r="AA343" s="114" t="s">
        <v>3</v>
      </c>
      <c r="AB343" s="114" t="s">
        <v>55</v>
      </c>
      <c r="AC343" s="114" t="s">
        <v>68</v>
      </c>
      <c r="AD343" s="115" t="s">
        <v>76</v>
      </c>
      <c r="AE343" s="115" t="s">
        <v>83</v>
      </c>
      <c r="AF343" s="115" t="s">
        <v>77</v>
      </c>
      <c r="AG343" s="115" t="s">
        <v>84</v>
      </c>
      <c r="AH343" s="115" t="s">
        <v>85</v>
      </c>
      <c r="AI343" s="116" t="s">
        <v>63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</row>
    <row r="344" spans="1:71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  <c r="K344" s="416" t="s">
        <v>40</v>
      </c>
      <c r="L344" s="389" t="s">
        <v>69</v>
      </c>
      <c r="M344" s="390"/>
      <c r="N344" s="390"/>
      <c r="O344" s="390"/>
      <c r="P344" s="390"/>
      <c r="Q344" s="390"/>
      <c r="R344" s="390"/>
      <c r="S344" s="391"/>
      <c r="U344" s="418" t="s">
        <v>40</v>
      </c>
      <c r="V344" s="413" t="s">
        <v>69</v>
      </c>
      <c r="W344" s="413"/>
      <c r="X344" s="413"/>
      <c r="Y344" s="413"/>
      <c r="Z344" s="413"/>
      <c r="AA344" s="413"/>
      <c r="AB344" s="413"/>
      <c r="AC344" s="413"/>
      <c r="AD344" s="413"/>
      <c r="AE344" s="413"/>
      <c r="AF344" s="413"/>
      <c r="AG344" s="413"/>
      <c r="AH344" s="413"/>
      <c r="AI344" s="41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</row>
    <row r="345" spans="1:71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  <c r="K345" s="82" t="s">
        <v>7</v>
      </c>
      <c r="L345" s="36">
        <v>0</v>
      </c>
      <c r="M345" s="36">
        <v>0</v>
      </c>
      <c r="N345" s="36">
        <v>0</v>
      </c>
      <c r="O345" s="36">
        <v>0</v>
      </c>
      <c r="P345" s="36">
        <v>0</v>
      </c>
      <c r="Q345" s="36">
        <v>0</v>
      </c>
      <c r="R345" s="101">
        <v>0</v>
      </c>
      <c r="S345" s="102">
        <f>SUM(L345:R345)</f>
        <v>0</v>
      </c>
      <c r="U345" s="103" t="s">
        <v>7</v>
      </c>
      <c r="V345" s="117">
        <v>0</v>
      </c>
      <c r="W345" s="117">
        <v>0</v>
      </c>
      <c r="X345" s="117">
        <v>0</v>
      </c>
      <c r="Y345" s="117">
        <v>0</v>
      </c>
      <c r="Z345" s="117">
        <v>0</v>
      </c>
      <c r="AA345" s="117">
        <v>0</v>
      </c>
      <c r="AB345" s="117">
        <v>0</v>
      </c>
      <c r="AC345" s="118">
        <v>0</v>
      </c>
      <c r="AD345" s="119">
        <v>0</v>
      </c>
      <c r="AE345" s="119">
        <v>0</v>
      </c>
      <c r="AF345" s="119">
        <v>0</v>
      </c>
      <c r="AG345" s="119">
        <v>0</v>
      </c>
      <c r="AH345" s="119">
        <v>0</v>
      </c>
      <c r="AI345" s="120">
        <f>SUM(V345:AC345)</f>
        <v>0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</row>
    <row r="346" spans="1:71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5" si="188">SUM(B346:H346)</f>
        <v>0</v>
      </c>
      <c r="K346" s="74" t="s">
        <v>8</v>
      </c>
      <c r="L346" s="87">
        <v>0</v>
      </c>
      <c r="M346" s="87">
        <v>0</v>
      </c>
      <c r="N346" s="87">
        <v>0</v>
      </c>
      <c r="O346" s="87">
        <v>0</v>
      </c>
      <c r="P346" s="87">
        <v>0</v>
      </c>
      <c r="Q346" s="87">
        <v>0</v>
      </c>
      <c r="R346" s="88">
        <v>0</v>
      </c>
      <c r="S346" s="89">
        <f t="shared" ref="S346:S365" si="189">SUM(L346:R346)</f>
        <v>0</v>
      </c>
      <c r="U346" s="104" t="s">
        <v>8</v>
      </c>
      <c r="V346" s="121">
        <v>0</v>
      </c>
      <c r="W346" s="121">
        <v>0</v>
      </c>
      <c r="X346" s="121">
        <v>0</v>
      </c>
      <c r="Y346" s="121">
        <v>0</v>
      </c>
      <c r="Z346" s="121">
        <v>0</v>
      </c>
      <c r="AA346" s="121">
        <v>0</v>
      </c>
      <c r="AB346" s="121">
        <v>0</v>
      </c>
      <c r="AC346" s="122">
        <v>0</v>
      </c>
      <c r="AD346" s="121">
        <v>0</v>
      </c>
      <c r="AE346" s="121">
        <v>0</v>
      </c>
      <c r="AF346" s="121">
        <v>0</v>
      </c>
      <c r="AG346" s="121">
        <v>0</v>
      </c>
      <c r="AH346" s="121">
        <v>0</v>
      </c>
      <c r="AI346" s="123">
        <f t="shared" ref="AI346:AI365" si="190">SUM(V346:AC346)</f>
        <v>0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</row>
    <row r="347" spans="1:71" ht="15" customHeight="1">
      <c r="A347" s="27" t="s">
        <v>10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188"/>
        <v>0</v>
      </c>
      <c r="K347" s="75" t="s">
        <v>10</v>
      </c>
      <c r="L347" s="42">
        <v>0</v>
      </c>
      <c r="M347" s="42">
        <v>0</v>
      </c>
      <c r="N347" s="42">
        <v>0</v>
      </c>
      <c r="O347" s="42">
        <v>0</v>
      </c>
      <c r="P347" s="42">
        <v>0</v>
      </c>
      <c r="Q347" s="42">
        <v>0</v>
      </c>
      <c r="R347" s="85">
        <v>0</v>
      </c>
      <c r="S347" s="86">
        <f t="shared" si="189"/>
        <v>0</v>
      </c>
      <c r="U347" s="105" t="s">
        <v>10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v>0</v>
      </c>
      <c r="AB347" s="117">
        <v>0</v>
      </c>
      <c r="AC347" s="118">
        <v>0</v>
      </c>
      <c r="AD347" s="119">
        <v>0</v>
      </c>
      <c r="AE347" s="119">
        <v>0</v>
      </c>
      <c r="AF347" s="119">
        <v>0</v>
      </c>
      <c r="AG347" s="119">
        <v>0</v>
      </c>
      <c r="AH347" s="119">
        <v>0</v>
      </c>
      <c r="AI347" s="120">
        <f t="shared" si="190"/>
        <v>0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</row>
    <row r="348" spans="1:71" ht="15" customHeight="1">
      <c r="A348" s="26" t="s">
        <v>56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188"/>
        <v>0</v>
      </c>
      <c r="K348" s="74" t="s">
        <v>56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s="87">
        <v>0</v>
      </c>
      <c r="R348" s="88">
        <v>0</v>
      </c>
      <c r="S348" s="89">
        <f t="shared" si="189"/>
        <v>0</v>
      </c>
      <c r="U348" s="104" t="s">
        <v>56</v>
      </c>
      <c r="V348" s="121">
        <v>0</v>
      </c>
      <c r="W348" s="121">
        <v>0</v>
      </c>
      <c r="X348" s="121">
        <v>0</v>
      </c>
      <c r="Y348" s="121">
        <v>0</v>
      </c>
      <c r="Z348" s="121">
        <v>0</v>
      </c>
      <c r="AA348" s="121">
        <v>0</v>
      </c>
      <c r="AB348" s="121">
        <v>0</v>
      </c>
      <c r="AC348" s="122">
        <v>0</v>
      </c>
      <c r="AD348" s="121">
        <v>0</v>
      </c>
      <c r="AE348" s="121">
        <v>0</v>
      </c>
      <c r="AF348" s="121">
        <v>0</v>
      </c>
      <c r="AG348" s="121">
        <v>0</v>
      </c>
      <c r="AH348" s="121">
        <v>0</v>
      </c>
      <c r="AI348" s="123">
        <f t="shared" si="190"/>
        <v>0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</row>
    <row r="349" spans="1:71" ht="15">
      <c r="A349" s="27" t="s">
        <v>16</v>
      </c>
      <c r="B349" s="42">
        <v>0.63279221145214559</v>
      </c>
      <c r="C349" s="42">
        <v>0</v>
      </c>
      <c r="D349" s="42">
        <v>0.57762327715037609</v>
      </c>
      <c r="E349" s="42">
        <v>0</v>
      </c>
      <c r="F349" s="411"/>
      <c r="G349" s="42">
        <v>0</v>
      </c>
      <c r="H349" s="43">
        <v>0</v>
      </c>
      <c r="I349" s="38">
        <f t="shared" si="188"/>
        <v>1.2104154886025218</v>
      </c>
      <c r="K349" s="75" t="s">
        <v>16</v>
      </c>
      <c r="L349" s="42">
        <v>0.63279221145214559</v>
      </c>
      <c r="M349" s="42">
        <v>0</v>
      </c>
      <c r="N349" s="42">
        <v>0.57762327715037609</v>
      </c>
      <c r="O349" s="42">
        <v>0</v>
      </c>
      <c r="P349" s="42">
        <v>0</v>
      </c>
      <c r="Q349" s="42">
        <v>0</v>
      </c>
      <c r="R349" s="85">
        <v>0</v>
      </c>
      <c r="S349" s="86">
        <f t="shared" si="189"/>
        <v>1.2104154886025218</v>
      </c>
      <c r="U349" s="105" t="s">
        <v>16</v>
      </c>
      <c r="V349" s="117">
        <v>0.63279221145214559</v>
      </c>
      <c r="W349" s="117">
        <v>0</v>
      </c>
      <c r="X349" s="117">
        <v>0</v>
      </c>
      <c r="Y349" s="117">
        <v>0</v>
      </c>
      <c r="Z349" s="117">
        <v>0.50760833446548204</v>
      </c>
      <c r="AA349" s="117">
        <v>0</v>
      </c>
      <c r="AB349" s="117">
        <v>0</v>
      </c>
      <c r="AC349" s="118">
        <v>7.0014942684894069E-2</v>
      </c>
      <c r="AD349" s="119">
        <v>0</v>
      </c>
      <c r="AE349" s="119">
        <v>0</v>
      </c>
      <c r="AF349" s="119">
        <v>0</v>
      </c>
      <c r="AG349" s="119">
        <v>7.0014942684894069E-2</v>
      </c>
      <c r="AH349" s="119">
        <v>0</v>
      </c>
      <c r="AI349" s="120">
        <f t="shared" si="190"/>
        <v>1.2104154886025218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</row>
    <row r="350" spans="1:71" ht="15">
      <c r="A350" s="26" t="s">
        <v>70</v>
      </c>
      <c r="B350" s="39">
        <v>11.959330598522538</v>
      </c>
      <c r="C350" s="39">
        <v>0</v>
      </c>
      <c r="D350" s="39">
        <v>2.3334519516021938E-2</v>
      </c>
      <c r="E350" s="39">
        <v>0</v>
      </c>
      <c r="F350" s="411"/>
      <c r="G350" s="39">
        <v>0</v>
      </c>
      <c r="H350" s="40">
        <v>0</v>
      </c>
      <c r="I350" s="41">
        <f t="shared" si="188"/>
        <v>11.982665118038559</v>
      </c>
      <c r="K350" s="74" t="s">
        <v>70</v>
      </c>
      <c r="L350" s="87">
        <v>11.959330598522538</v>
      </c>
      <c r="M350" s="87">
        <v>0</v>
      </c>
      <c r="N350" s="87">
        <v>2.3334519516021938E-2</v>
      </c>
      <c r="O350" s="87">
        <v>0</v>
      </c>
      <c r="P350" s="87">
        <v>0</v>
      </c>
      <c r="Q350" s="87">
        <v>0</v>
      </c>
      <c r="R350" s="88">
        <v>0</v>
      </c>
      <c r="S350" s="89">
        <f t="shared" si="189"/>
        <v>11.982665118038559</v>
      </c>
      <c r="U350" s="104" t="s">
        <v>57</v>
      </c>
      <c r="V350" s="121">
        <v>11.959330598522538</v>
      </c>
      <c r="W350" s="121">
        <v>0</v>
      </c>
      <c r="X350" s="121">
        <v>0</v>
      </c>
      <c r="Y350" s="121">
        <v>0</v>
      </c>
      <c r="Z350" s="121">
        <v>0</v>
      </c>
      <c r="AA350" s="121">
        <v>0</v>
      </c>
      <c r="AB350" s="121">
        <v>0</v>
      </c>
      <c r="AC350" s="122">
        <v>2.3334519516021938E-2</v>
      </c>
      <c r="AD350" s="121">
        <v>0</v>
      </c>
      <c r="AE350" s="121">
        <v>0</v>
      </c>
      <c r="AF350" s="121">
        <v>0</v>
      </c>
      <c r="AG350" s="121">
        <v>2.3334519516021938E-2</v>
      </c>
      <c r="AH350" s="121">
        <v>0</v>
      </c>
      <c r="AI350" s="123">
        <f t="shared" si="190"/>
        <v>11.982665118038559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</row>
    <row r="351" spans="1:71" ht="15">
      <c r="A351" s="27" t="s">
        <v>58</v>
      </c>
      <c r="B351" s="42">
        <v>0</v>
      </c>
      <c r="C351" s="42">
        <v>0</v>
      </c>
      <c r="D351" s="42">
        <v>0.99211662654114785</v>
      </c>
      <c r="E351" s="42">
        <v>0</v>
      </c>
      <c r="F351" s="411"/>
      <c r="G351" s="42">
        <v>0</v>
      </c>
      <c r="H351" s="43">
        <v>0</v>
      </c>
      <c r="I351" s="38">
        <f t="shared" si="188"/>
        <v>0.99211662654114785</v>
      </c>
      <c r="K351" s="75" t="s">
        <v>58</v>
      </c>
      <c r="L351" s="42">
        <v>0</v>
      </c>
      <c r="M351" s="42">
        <v>0</v>
      </c>
      <c r="N351" s="42">
        <v>0.99211662654114785</v>
      </c>
      <c r="O351" s="42">
        <v>0</v>
      </c>
      <c r="P351" s="42">
        <v>57.575232269600832</v>
      </c>
      <c r="Q351" s="42">
        <v>0</v>
      </c>
      <c r="R351" s="85">
        <v>0</v>
      </c>
      <c r="S351" s="86">
        <f t="shared" si="189"/>
        <v>58.567348896141979</v>
      </c>
      <c r="U351" s="105" t="s">
        <v>58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v>57.575232269600832</v>
      </c>
      <c r="AC351" s="118">
        <v>0.99211662654114785</v>
      </c>
      <c r="AD351" s="117">
        <v>0</v>
      </c>
      <c r="AE351" s="117">
        <v>0</v>
      </c>
      <c r="AF351" s="117">
        <v>0</v>
      </c>
      <c r="AG351" s="117">
        <v>0.99211662654114785</v>
      </c>
      <c r="AH351" s="117">
        <v>0</v>
      </c>
      <c r="AI351" s="120">
        <f t="shared" si="190"/>
        <v>58.567348896141979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</row>
    <row r="352" spans="1:71" ht="15">
      <c r="A352" s="26" t="s">
        <v>12</v>
      </c>
      <c r="B352" s="39">
        <v>0</v>
      </c>
      <c r="C352" s="39">
        <v>0</v>
      </c>
      <c r="D352" s="39">
        <v>0</v>
      </c>
      <c r="E352" s="39">
        <v>0</v>
      </c>
      <c r="F352" s="411"/>
      <c r="G352" s="39">
        <v>0</v>
      </c>
      <c r="H352" s="40">
        <v>0</v>
      </c>
      <c r="I352" s="41">
        <f t="shared" si="188"/>
        <v>0</v>
      </c>
      <c r="K352" s="74" t="s">
        <v>12</v>
      </c>
      <c r="L352" s="87">
        <v>0</v>
      </c>
      <c r="M352" s="87">
        <v>0</v>
      </c>
      <c r="N352" s="87">
        <v>0</v>
      </c>
      <c r="O352" s="87">
        <v>0</v>
      </c>
      <c r="P352" s="87">
        <v>4.0388394689604992</v>
      </c>
      <c r="Q352" s="87">
        <v>0</v>
      </c>
      <c r="R352" s="88">
        <v>0</v>
      </c>
      <c r="S352" s="89">
        <f t="shared" si="189"/>
        <v>4.0388394689604992</v>
      </c>
      <c r="U352" s="104" t="s">
        <v>12</v>
      </c>
      <c r="V352" s="121">
        <v>0</v>
      </c>
      <c r="W352" s="121">
        <v>0</v>
      </c>
      <c r="X352" s="121">
        <v>0</v>
      </c>
      <c r="Y352" s="121">
        <v>0</v>
      </c>
      <c r="Z352" s="121">
        <v>0</v>
      </c>
      <c r="AA352" s="121">
        <v>0</v>
      </c>
      <c r="AB352" s="121">
        <v>4.0388394689604992</v>
      </c>
      <c r="AC352" s="122">
        <v>0</v>
      </c>
      <c r="AD352" s="121">
        <v>0</v>
      </c>
      <c r="AE352" s="121">
        <v>0</v>
      </c>
      <c r="AF352" s="121">
        <v>0</v>
      </c>
      <c r="AG352" s="121">
        <v>0</v>
      </c>
      <c r="AH352" s="121">
        <v>0</v>
      </c>
      <c r="AI352" s="123">
        <f t="shared" si="190"/>
        <v>4.0388394689604992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</row>
    <row r="353" spans="1:71" ht="15">
      <c r="A353" s="27" t="s">
        <v>59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188"/>
        <v>0</v>
      </c>
      <c r="K353" s="75" t="s">
        <v>59</v>
      </c>
      <c r="L353" s="42">
        <v>0</v>
      </c>
      <c r="M353" s="42">
        <v>0</v>
      </c>
      <c r="N353" s="42">
        <v>0</v>
      </c>
      <c r="O353" s="42">
        <v>0</v>
      </c>
      <c r="P353" s="42">
        <v>0</v>
      </c>
      <c r="Q353" s="42">
        <v>0</v>
      </c>
      <c r="R353" s="85">
        <v>0</v>
      </c>
      <c r="S353" s="86">
        <f t="shared" si="189"/>
        <v>0</v>
      </c>
      <c r="U353" s="105" t="s">
        <v>59</v>
      </c>
      <c r="V353" s="117">
        <v>0</v>
      </c>
      <c r="W353" s="117">
        <v>0</v>
      </c>
      <c r="X353" s="117">
        <v>0</v>
      </c>
      <c r="Y353" s="117">
        <v>0</v>
      </c>
      <c r="Z353" s="117">
        <v>0</v>
      </c>
      <c r="AA353" s="117">
        <v>0</v>
      </c>
      <c r="AB353" s="117">
        <v>0</v>
      </c>
      <c r="AC353" s="118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20">
        <f t="shared" si="190"/>
        <v>0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</row>
    <row r="354" spans="1:71" ht="15">
      <c r="A354" s="26" t="s">
        <v>17</v>
      </c>
      <c r="B354" s="39">
        <v>0</v>
      </c>
      <c r="C354" s="39">
        <v>0.57142000276821681</v>
      </c>
      <c r="D354" s="39">
        <v>0</v>
      </c>
      <c r="E354" s="39">
        <v>0</v>
      </c>
      <c r="F354" s="411"/>
      <c r="G354" s="39">
        <v>0</v>
      </c>
      <c r="H354" s="40">
        <v>0</v>
      </c>
      <c r="I354" s="41">
        <f t="shared" si="188"/>
        <v>0.57142000276821681</v>
      </c>
      <c r="K354" s="74" t="s">
        <v>17</v>
      </c>
      <c r="L354" s="87">
        <v>0</v>
      </c>
      <c r="M354" s="87">
        <v>0.57142000276821681</v>
      </c>
      <c r="N354" s="87">
        <v>0</v>
      </c>
      <c r="O354" s="87">
        <v>0</v>
      </c>
      <c r="P354" s="87">
        <v>9.0891277037764839E-4</v>
      </c>
      <c r="Q354" s="87">
        <v>0</v>
      </c>
      <c r="R354" s="88">
        <v>0</v>
      </c>
      <c r="S354" s="89">
        <f t="shared" si="189"/>
        <v>0.57232891553859444</v>
      </c>
      <c r="U354" s="104" t="s">
        <v>17</v>
      </c>
      <c r="V354" s="121">
        <v>0</v>
      </c>
      <c r="W354" s="121">
        <v>0</v>
      </c>
      <c r="X354" s="121">
        <v>0</v>
      </c>
      <c r="Y354" s="121">
        <v>0.57142000276821681</v>
      </c>
      <c r="Z354" s="121">
        <v>0</v>
      </c>
      <c r="AA354" s="121">
        <v>0</v>
      </c>
      <c r="AB354" s="121">
        <v>9.0891277037764839E-4</v>
      </c>
      <c r="AC354" s="122">
        <v>0</v>
      </c>
      <c r="AD354" s="121">
        <v>0</v>
      </c>
      <c r="AE354" s="121">
        <v>0</v>
      </c>
      <c r="AF354" s="121">
        <v>0</v>
      </c>
      <c r="AG354" s="121">
        <v>0</v>
      </c>
      <c r="AH354" s="121">
        <v>0</v>
      </c>
      <c r="AI354" s="123">
        <f t="shared" si="190"/>
        <v>0.57232891553859444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</row>
    <row r="355" spans="1:71" ht="15">
      <c r="A355" s="27" t="s">
        <v>139</v>
      </c>
      <c r="B355" s="42">
        <v>3.921177031300517E-2</v>
      </c>
      <c r="C355" s="42">
        <v>1.3606106284703749</v>
      </c>
      <c r="D355" s="42">
        <v>0</v>
      </c>
      <c r="E355" s="42">
        <v>0</v>
      </c>
      <c r="F355" s="411"/>
      <c r="G355" s="42">
        <v>0</v>
      </c>
      <c r="H355" s="43">
        <v>0</v>
      </c>
      <c r="I355" s="38">
        <f t="shared" si="188"/>
        <v>1.3998223987833802</v>
      </c>
      <c r="K355" s="75" t="s">
        <v>139</v>
      </c>
      <c r="L355" s="42">
        <v>3.921177031300517E-2</v>
      </c>
      <c r="M355" s="42">
        <v>1.3606106284703749</v>
      </c>
      <c r="N355" s="42">
        <v>0</v>
      </c>
      <c r="O355" s="42">
        <v>0</v>
      </c>
      <c r="P355" s="42">
        <v>0</v>
      </c>
      <c r="Q355" s="42">
        <v>0</v>
      </c>
      <c r="R355" s="85">
        <v>0</v>
      </c>
      <c r="S355" s="86">
        <f t="shared" si="189"/>
        <v>1.3998223987833802</v>
      </c>
      <c r="U355" s="105" t="s">
        <v>139</v>
      </c>
      <c r="V355" s="117">
        <v>3.921177031300517E-2</v>
      </c>
      <c r="W355" s="117">
        <v>0</v>
      </c>
      <c r="X355" s="117">
        <v>0</v>
      </c>
      <c r="Y355" s="117">
        <v>1.3606106284703749</v>
      </c>
      <c r="Z355" s="117">
        <v>0</v>
      </c>
      <c r="AA355" s="117">
        <v>0</v>
      </c>
      <c r="AB355" s="117">
        <v>0</v>
      </c>
      <c r="AC355" s="118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20">
        <f t="shared" si="190"/>
        <v>1.3998223987833802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</row>
    <row r="356" spans="1:71" ht="15">
      <c r="A356" s="26" t="s">
        <v>25</v>
      </c>
      <c r="B356" s="39">
        <v>0.49153073440124984</v>
      </c>
      <c r="C356" s="39">
        <v>0</v>
      </c>
      <c r="D356" s="39">
        <v>3.7104130769460975</v>
      </c>
      <c r="E356" s="39">
        <v>56.468010684920593</v>
      </c>
      <c r="F356" s="411"/>
      <c r="G356" s="39">
        <v>1.6089258842058762</v>
      </c>
      <c r="H356" s="40">
        <v>0</v>
      </c>
      <c r="I356" s="41">
        <f t="shared" si="188"/>
        <v>62.278880380473815</v>
      </c>
      <c r="K356" s="74" t="s">
        <v>25</v>
      </c>
      <c r="L356" s="87">
        <v>0.49153073440124984</v>
      </c>
      <c r="M356" s="87">
        <v>0</v>
      </c>
      <c r="N356" s="87">
        <v>3.7104130769460975</v>
      </c>
      <c r="O356" s="87">
        <v>56.468010684920593</v>
      </c>
      <c r="P356" s="87">
        <v>6.5084021752022742E-2</v>
      </c>
      <c r="Q356" s="87">
        <v>1.6089258842058762</v>
      </c>
      <c r="R356" s="88">
        <v>0</v>
      </c>
      <c r="S356" s="89">
        <f t="shared" si="189"/>
        <v>62.343964402225836</v>
      </c>
      <c r="U356" s="104" t="s">
        <v>25</v>
      </c>
      <c r="V356" s="121">
        <v>3.4742976696259906E-2</v>
      </c>
      <c r="W356" s="121">
        <v>7.7805812270954941E-2</v>
      </c>
      <c r="X356" s="121">
        <v>1.6089258842058762</v>
      </c>
      <c r="Y356" s="121">
        <v>0</v>
      </c>
      <c r="Z356" s="121">
        <v>3.643885837155258</v>
      </c>
      <c r="AA356" s="121">
        <v>56.448026445363062</v>
      </c>
      <c r="AB356" s="121">
        <v>6.5084021752022742E-2</v>
      </c>
      <c r="AC356" s="122">
        <v>0.46549342478240274</v>
      </c>
      <c r="AD356" s="121">
        <v>0.37898194543403502</v>
      </c>
      <c r="AE356" s="121">
        <v>1.9984239557528493E-2</v>
      </c>
      <c r="AF356" s="121">
        <v>0</v>
      </c>
      <c r="AG356" s="121">
        <v>6.6527239790839229E-2</v>
      </c>
      <c r="AH356" s="121">
        <v>0</v>
      </c>
      <c r="AI356" s="123">
        <f t="shared" si="190"/>
        <v>62.343964402225836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</row>
    <row r="357" spans="1:71" ht="15">
      <c r="A357" s="27" t="s">
        <v>24</v>
      </c>
      <c r="B357" s="42">
        <v>1.6223455703698428</v>
      </c>
      <c r="C357" s="42">
        <v>0</v>
      </c>
      <c r="D357" s="42">
        <v>6.1085577313583093</v>
      </c>
      <c r="E357" s="42">
        <v>0</v>
      </c>
      <c r="F357" s="411"/>
      <c r="G357" s="42">
        <v>0</v>
      </c>
      <c r="H357" s="43">
        <v>0</v>
      </c>
      <c r="I357" s="38">
        <f t="shared" si="188"/>
        <v>7.7309033017281523</v>
      </c>
      <c r="K357" s="75" t="s">
        <v>24</v>
      </c>
      <c r="L357" s="42">
        <v>1.6223455703698428</v>
      </c>
      <c r="M357" s="42">
        <v>0</v>
      </c>
      <c r="N357" s="42">
        <v>6.1085577313583093</v>
      </c>
      <c r="O357" s="42">
        <v>0</v>
      </c>
      <c r="P357" s="42">
        <v>0</v>
      </c>
      <c r="Q357" s="42">
        <v>0</v>
      </c>
      <c r="R357" s="85">
        <v>0</v>
      </c>
      <c r="S357" s="86">
        <f t="shared" si="189"/>
        <v>7.7309033017281523</v>
      </c>
      <c r="U357" s="105" t="s">
        <v>24</v>
      </c>
      <c r="V357" s="117">
        <v>1.6223455703698428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8">
        <v>6.1085577313583093</v>
      </c>
      <c r="AD357" s="117">
        <v>0</v>
      </c>
      <c r="AE357" s="117">
        <v>0</v>
      </c>
      <c r="AF357" s="117">
        <v>0</v>
      </c>
      <c r="AG357" s="117">
        <v>6.1085577313583093</v>
      </c>
      <c r="AH357" s="117">
        <v>0</v>
      </c>
      <c r="AI357" s="120">
        <f t="shared" si="190"/>
        <v>7.7309033017281523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</row>
    <row r="358" spans="1:71" ht="15">
      <c r="A358" s="26" t="s">
        <v>60</v>
      </c>
      <c r="B358" s="39">
        <v>2.3032404542995364</v>
      </c>
      <c r="C358" s="39">
        <v>3.9060108735285959</v>
      </c>
      <c r="D358" s="39">
        <v>7.1234240854624842</v>
      </c>
      <c r="E358" s="39">
        <v>0</v>
      </c>
      <c r="F358" s="411"/>
      <c r="G358" s="39">
        <v>0</v>
      </c>
      <c r="H358" s="40">
        <v>0</v>
      </c>
      <c r="I358" s="41">
        <f t="shared" si="188"/>
        <v>13.332675413290616</v>
      </c>
      <c r="K358" s="74" t="s">
        <v>60</v>
      </c>
      <c r="L358" s="87">
        <v>2.3032404542995364</v>
      </c>
      <c r="M358" s="87">
        <v>3.9060108735285959</v>
      </c>
      <c r="N358" s="87">
        <v>7.1234240854624842</v>
      </c>
      <c r="O358" s="87">
        <v>0</v>
      </c>
      <c r="P358" s="87">
        <v>0</v>
      </c>
      <c r="Q358" s="87">
        <v>0</v>
      </c>
      <c r="R358" s="88">
        <v>0</v>
      </c>
      <c r="S358" s="89">
        <f t="shared" si="189"/>
        <v>13.332675413290616</v>
      </c>
      <c r="U358" s="104" t="s">
        <v>60</v>
      </c>
      <c r="V358" s="121">
        <v>2.3032404542995364</v>
      </c>
      <c r="W358" s="121">
        <v>0</v>
      </c>
      <c r="X358" s="121">
        <v>0</v>
      </c>
      <c r="Y358" s="121">
        <v>3.9060108735285959</v>
      </c>
      <c r="Z358" s="121">
        <v>7.1234240854624842</v>
      </c>
      <c r="AA358" s="121">
        <v>0</v>
      </c>
      <c r="AB358" s="121">
        <v>0</v>
      </c>
      <c r="AC358" s="122">
        <v>0</v>
      </c>
      <c r="AD358" s="121">
        <v>0</v>
      </c>
      <c r="AE358" s="121">
        <v>0</v>
      </c>
      <c r="AF358" s="121">
        <v>0</v>
      </c>
      <c r="AG358" s="121">
        <v>0</v>
      </c>
      <c r="AH358" s="121">
        <v>0</v>
      </c>
      <c r="AI358" s="123">
        <f t="shared" si="190"/>
        <v>13.332675413290616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</row>
    <row r="359" spans="1:71" ht="15">
      <c r="A359" s="27" t="s">
        <v>22</v>
      </c>
      <c r="B359" s="42">
        <v>0.7348525960757053</v>
      </c>
      <c r="C359" s="42">
        <v>34.387591990297608</v>
      </c>
      <c r="D359" s="42">
        <v>15.199617058616669</v>
      </c>
      <c r="E359" s="42">
        <v>0</v>
      </c>
      <c r="F359" s="411"/>
      <c r="G359" s="42">
        <v>0</v>
      </c>
      <c r="H359" s="43">
        <v>0</v>
      </c>
      <c r="I359" s="38">
        <f t="shared" si="188"/>
        <v>50.322061644989979</v>
      </c>
      <c r="K359" s="75" t="s">
        <v>22</v>
      </c>
      <c r="L359" s="42">
        <v>0.7348525960757053</v>
      </c>
      <c r="M359" s="42">
        <v>34.387591990297608</v>
      </c>
      <c r="N359" s="42">
        <v>15.199617058616669</v>
      </c>
      <c r="O359" s="42">
        <v>0</v>
      </c>
      <c r="P359" s="42">
        <v>2.0997259335367668</v>
      </c>
      <c r="Q359" s="42">
        <v>0</v>
      </c>
      <c r="R359" s="85">
        <v>0</v>
      </c>
      <c r="S359" s="86">
        <f t="shared" si="189"/>
        <v>52.421787578526747</v>
      </c>
      <c r="U359" s="105" t="s">
        <v>22</v>
      </c>
      <c r="V359" s="117">
        <v>0.7348525960757053</v>
      </c>
      <c r="W359" s="117">
        <v>0</v>
      </c>
      <c r="X359" s="117">
        <v>0</v>
      </c>
      <c r="Y359" s="117">
        <v>34.387591990297608</v>
      </c>
      <c r="Z359" s="117">
        <v>4.6361227762311703</v>
      </c>
      <c r="AA359" s="117">
        <v>0</v>
      </c>
      <c r="AB359" s="117">
        <v>2.0997259335367668</v>
      </c>
      <c r="AC359" s="118">
        <v>10.563494282385498</v>
      </c>
      <c r="AD359" s="117">
        <v>0</v>
      </c>
      <c r="AE359" s="117">
        <v>0</v>
      </c>
      <c r="AF359" s="117">
        <v>0</v>
      </c>
      <c r="AG359" s="117">
        <v>10.563494282385498</v>
      </c>
      <c r="AH359" s="117">
        <v>0</v>
      </c>
      <c r="AI359" s="120">
        <f t="shared" si="190"/>
        <v>52.421787578526747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</row>
    <row r="360" spans="1:71" ht="15">
      <c r="A360" s="26" t="s">
        <v>21</v>
      </c>
      <c r="B360" s="39">
        <v>0</v>
      </c>
      <c r="C360" s="39">
        <v>0</v>
      </c>
      <c r="D360" s="39">
        <v>0</v>
      </c>
      <c r="E360" s="39">
        <v>0</v>
      </c>
      <c r="F360" s="411"/>
      <c r="G360" s="39">
        <v>0</v>
      </c>
      <c r="H360" s="40">
        <v>0</v>
      </c>
      <c r="I360" s="41">
        <f t="shared" si="188"/>
        <v>0</v>
      </c>
      <c r="K360" s="74" t="s">
        <v>21</v>
      </c>
      <c r="L360" s="87">
        <v>0</v>
      </c>
      <c r="M360" s="87">
        <v>0</v>
      </c>
      <c r="N360" s="87">
        <v>0</v>
      </c>
      <c r="O360" s="87">
        <v>0</v>
      </c>
      <c r="P360" s="87">
        <v>0</v>
      </c>
      <c r="Q360" s="87">
        <v>0</v>
      </c>
      <c r="R360" s="88">
        <v>0</v>
      </c>
      <c r="S360" s="89">
        <f t="shared" si="189"/>
        <v>0</v>
      </c>
      <c r="U360" s="104" t="s">
        <v>61</v>
      </c>
      <c r="V360" s="121">
        <v>0</v>
      </c>
      <c r="W360" s="121">
        <v>0</v>
      </c>
      <c r="X360" s="121">
        <v>0</v>
      </c>
      <c r="Y360" s="121">
        <v>0</v>
      </c>
      <c r="Z360" s="121">
        <v>0</v>
      </c>
      <c r="AA360" s="121">
        <v>0</v>
      </c>
      <c r="AB360" s="121">
        <v>0</v>
      </c>
      <c r="AC360" s="122">
        <v>0</v>
      </c>
      <c r="AD360" s="121">
        <v>0</v>
      </c>
      <c r="AE360" s="121">
        <v>0</v>
      </c>
      <c r="AF360" s="121">
        <v>0</v>
      </c>
      <c r="AG360" s="121">
        <v>0</v>
      </c>
      <c r="AH360" s="121">
        <v>0</v>
      </c>
      <c r="AI360" s="123">
        <f t="shared" si="190"/>
        <v>0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</row>
    <row r="361" spans="1:71" ht="15">
      <c r="A361" s="28" t="s">
        <v>64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188"/>
        <v>0</v>
      </c>
      <c r="K361" s="76" t="s">
        <v>64</v>
      </c>
      <c r="L361" s="42">
        <v>0</v>
      </c>
      <c r="M361" s="42">
        <v>0</v>
      </c>
      <c r="N361" s="42">
        <v>0</v>
      </c>
      <c r="O361" s="42">
        <v>0</v>
      </c>
      <c r="P361" s="42">
        <v>0</v>
      </c>
      <c r="Q361" s="42">
        <v>0</v>
      </c>
      <c r="R361" s="85">
        <v>0</v>
      </c>
      <c r="S361" s="86">
        <f t="shared" si="189"/>
        <v>0</v>
      </c>
      <c r="U361" s="106" t="s">
        <v>62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8">
        <v>0</v>
      </c>
      <c r="AD361" s="119">
        <v>0</v>
      </c>
      <c r="AE361" s="119">
        <v>0</v>
      </c>
      <c r="AF361" s="119">
        <v>0</v>
      </c>
      <c r="AG361" s="119">
        <v>0</v>
      </c>
      <c r="AH361" s="119">
        <v>0</v>
      </c>
      <c r="AI361" s="120">
        <f t="shared" si="190"/>
        <v>0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</row>
    <row r="362" spans="1:71">
      <c r="A362" s="56" t="s">
        <v>23</v>
      </c>
      <c r="B362" s="60">
        <v>0</v>
      </c>
      <c r="C362" s="60">
        <v>0</v>
      </c>
      <c r="D362" s="60">
        <v>0</v>
      </c>
      <c r="E362" s="60">
        <v>0</v>
      </c>
      <c r="F362" s="411"/>
      <c r="G362" s="60">
        <v>0</v>
      </c>
      <c r="H362" s="61">
        <v>0</v>
      </c>
      <c r="I362" s="62">
        <f t="shared" si="188"/>
        <v>0</v>
      </c>
      <c r="K362" s="77" t="s">
        <v>23</v>
      </c>
      <c r="L362" s="90">
        <v>0</v>
      </c>
      <c r="M362" s="90">
        <v>0</v>
      </c>
      <c r="N362" s="90">
        <v>0</v>
      </c>
      <c r="O362" s="90">
        <v>0</v>
      </c>
      <c r="P362" s="90">
        <v>0</v>
      </c>
      <c r="Q362" s="90">
        <v>0</v>
      </c>
      <c r="R362" s="91">
        <v>0</v>
      </c>
      <c r="S362" s="92">
        <f t="shared" si="189"/>
        <v>0</v>
      </c>
      <c r="U362" s="107" t="s">
        <v>66</v>
      </c>
      <c r="V362" s="124">
        <v>0</v>
      </c>
      <c r="W362" s="124">
        <v>0</v>
      </c>
      <c r="X362" s="124">
        <v>0</v>
      </c>
      <c r="Y362" s="124">
        <v>0</v>
      </c>
      <c r="Z362" s="124">
        <v>0</v>
      </c>
      <c r="AA362" s="124">
        <v>0</v>
      </c>
      <c r="AB362" s="124">
        <v>0</v>
      </c>
      <c r="AC362" s="124">
        <v>0</v>
      </c>
      <c r="AD362" s="124">
        <v>0</v>
      </c>
      <c r="AE362" s="124">
        <v>0</v>
      </c>
      <c r="AF362" s="124">
        <v>0</v>
      </c>
      <c r="AG362" s="124">
        <v>0</v>
      </c>
      <c r="AH362" s="125">
        <v>0</v>
      </c>
      <c r="AI362" s="126">
        <f t="shared" si="190"/>
        <v>0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</row>
    <row r="363" spans="1:71">
      <c r="A363" s="57" t="s">
        <v>19</v>
      </c>
      <c r="B363" s="63">
        <v>0</v>
      </c>
      <c r="C363" s="63">
        <v>0</v>
      </c>
      <c r="D363" s="63">
        <v>0</v>
      </c>
      <c r="E363" s="63">
        <v>0</v>
      </c>
      <c r="F363" s="411"/>
      <c r="G363" s="63">
        <v>0</v>
      </c>
      <c r="H363" s="64">
        <v>0</v>
      </c>
      <c r="I363" s="65">
        <f t="shared" si="188"/>
        <v>0</v>
      </c>
      <c r="K363" s="78" t="s">
        <v>19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93">
        <v>0</v>
      </c>
      <c r="S363" s="94">
        <f t="shared" si="189"/>
        <v>0</v>
      </c>
      <c r="U363" s="108" t="s">
        <v>19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8">
        <v>0</v>
      </c>
      <c r="AE363" s="128">
        <v>0</v>
      </c>
      <c r="AF363" s="128">
        <v>0</v>
      </c>
      <c r="AG363" s="128">
        <v>0</v>
      </c>
      <c r="AH363" s="128">
        <v>0</v>
      </c>
      <c r="AI363" s="129">
        <f t="shared" si="190"/>
        <v>0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</row>
    <row r="364" spans="1:71">
      <c r="A364" s="56" t="s">
        <v>20</v>
      </c>
      <c r="B364" s="60">
        <v>0</v>
      </c>
      <c r="C364" s="60">
        <v>0</v>
      </c>
      <c r="D364" s="60">
        <v>0</v>
      </c>
      <c r="E364" s="60">
        <v>0</v>
      </c>
      <c r="F364" s="411"/>
      <c r="G364" s="60">
        <v>0</v>
      </c>
      <c r="H364" s="61">
        <v>0</v>
      </c>
      <c r="I364" s="62">
        <f t="shared" si="188"/>
        <v>0</v>
      </c>
      <c r="K364" s="77" t="s">
        <v>20</v>
      </c>
      <c r="L364" s="90">
        <v>0</v>
      </c>
      <c r="M364" s="90">
        <v>0</v>
      </c>
      <c r="N364" s="90">
        <v>0</v>
      </c>
      <c r="O364" s="90">
        <v>0</v>
      </c>
      <c r="P364" s="90">
        <v>0</v>
      </c>
      <c r="Q364" s="90">
        <v>0</v>
      </c>
      <c r="R364" s="91">
        <v>0</v>
      </c>
      <c r="S364" s="92">
        <f t="shared" si="189"/>
        <v>0</v>
      </c>
      <c r="U364" s="107" t="s">
        <v>20</v>
      </c>
      <c r="V364" s="124">
        <v>0</v>
      </c>
      <c r="W364" s="124">
        <v>0</v>
      </c>
      <c r="X364" s="124">
        <v>0</v>
      </c>
      <c r="Y364" s="124">
        <v>0</v>
      </c>
      <c r="Z364" s="124">
        <v>0</v>
      </c>
      <c r="AA364" s="124">
        <v>0</v>
      </c>
      <c r="AB364" s="124">
        <v>0</v>
      </c>
      <c r="AC364" s="124">
        <v>0</v>
      </c>
      <c r="AD364" s="124">
        <v>0</v>
      </c>
      <c r="AE364" s="124">
        <v>0</v>
      </c>
      <c r="AF364" s="124">
        <v>0</v>
      </c>
      <c r="AG364" s="124">
        <v>0</v>
      </c>
      <c r="AH364" s="125">
        <v>0</v>
      </c>
      <c r="AI364" s="126">
        <f t="shared" si="190"/>
        <v>0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</row>
    <row r="365" spans="1:71" ht="15" thickBot="1">
      <c r="A365" s="58" t="s">
        <v>11</v>
      </c>
      <c r="B365" s="52">
        <v>0</v>
      </c>
      <c r="C365" s="52">
        <v>0</v>
      </c>
      <c r="D365" s="52">
        <v>0</v>
      </c>
      <c r="E365" s="52">
        <v>0</v>
      </c>
      <c r="F365" s="412"/>
      <c r="G365" s="52">
        <v>0</v>
      </c>
      <c r="H365" s="66">
        <v>0</v>
      </c>
      <c r="I365" s="67">
        <f t="shared" si="188"/>
        <v>0</v>
      </c>
      <c r="K365" s="79" t="s">
        <v>11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95">
        <v>0</v>
      </c>
      <c r="S365" s="96">
        <f t="shared" si="189"/>
        <v>0</v>
      </c>
      <c r="U365" s="108" t="s">
        <v>11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8">
        <v>0</v>
      </c>
      <c r="AE365" s="128">
        <v>0</v>
      </c>
      <c r="AF365" s="128">
        <v>0</v>
      </c>
      <c r="AG365" s="128">
        <v>0</v>
      </c>
      <c r="AH365" s="128">
        <v>0</v>
      </c>
      <c r="AI365" s="129">
        <f t="shared" si="190"/>
        <v>0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</row>
    <row r="366" spans="1:71" ht="15">
      <c r="A366" s="33" t="s">
        <v>26</v>
      </c>
      <c r="B366" s="68">
        <f>SUM(B345:B361)</f>
        <v>17.78330393543402</v>
      </c>
      <c r="C366" s="68">
        <f t="shared" ref="C366:I366" si="191">SUM(C345:C361)</f>
        <v>40.225633495064798</v>
      </c>
      <c r="D366" s="68">
        <f t="shared" si="191"/>
        <v>33.735086375591109</v>
      </c>
      <c r="E366" s="68">
        <f t="shared" si="191"/>
        <v>56.468010684920593</v>
      </c>
      <c r="F366" s="68">
        <f t="shared" si="191"/>
        <v>0</v>
      </c>
      <c r="G366" s="68">
        <f t="shared" si="191"/>
        <v>1.6089258842058762</v>
      </c>
      <c r="H366" s="69">
        <f t="shared" si="191"/>
        <v>0</v>
      </c>
      <c r="I366" s="38">
        <f t="shared" si="191"/>
        <v>149.82096037521637</v>
      </c>
      <c r="K366" s="80" t="s">
        <v>26</v>
      </c>
      <c r="L366" s="68">
        <f>SUM(L345:L361)</f>
        <v>17.78330393543402</v>
      </c>
      <c r="M366" s="68">
        <f t="shared" ref="M366:S366" si="192">SUM(M345:M361)</f>
        <v>40.225633495064798</v>
      </c>
      <c r="N366" s="68">
        <f t="shared" si="192"/>
        <v>33.735086375591109</v>
      </c>
      <c r="O366" s="68">
        <f t="shared" si="192"/>
        <v>56.468010684920593</v>
      </c>
      <c r="P366" s="68">
        <f t="shared" si="192"/>
        <v>63.779790606620494</v>
      </c>
      <c r="Q366" s="68">
        <f t="shared" si="192"/>
        <v>1.6089258842058762</v>
      </c>
      <c r="R366" s="69">
        <f t="shared" si="192"/>
        <v>0</v>
      </c>
      <c r="S366" s="97">
        <f t="shared" si="192"/>
        <v>213.60075098183688</v>
      </c>
      <c r="T366" s="1" t="str">
        <f>IF(ABS(S366-AI366)&gt;0.01,S366-AI366,"")</f>
        <v/>
      </c>
      <c r="U366" s="109" t="s">
        <v>63</v>
      </c>
      <c r="V366" s="130">
        <f>SUM(V345:V361)</f>
        <v>17.32651617772903</v>
      </c>
      <c r="W366" s="130">
        <f t="shared" ref="W366:AH366" si="193">SUM(W345:W361)</f>
        <v>7.7805812270954941E-2</v>
      </c>
      <c r="X366" s="130">
        <f t="shared" si="193"/>
        <v>1.6089258842058762</v>
      </c>
      <c r="Y366" s="130">
        <f t="shared" si="193"/>
        <v>40.225633495064798</v>
      </c>
      <c r="Z366" s="130">
        <f t="shared" si="193"/>
        <v>15.911041033314396</v>
      </c>
      <c r="AA366" s="130">
        <f t="shared" si="193"/>
        <v>56.448026445363062</v>
      </c>
      <c r="AB366" s="130">
        <f t="shared" si="193"/>
        <v>63.779790606620494</v>
      </c>
      <c r="AC366" s="130">
        <f t="shared" si="193"/>
        <v>18.223011527268273</v>
      </c>
      <c r="AD366" s="131">
        <f t="shared" si="193"/>
        <v>0.37898194543403502</v>
      </c>
      <c r="AE366" s="131">
        <f t="shared" si="193"/>
        <v>1.9984239557528493E-2</v>
      </c>
      <c r="AF366" s="131">
        <f t="shared" si="193"/>
        <v>0</v>
      </c>
      <c r="AG366" s="131">
        <f t="shared" si="193"/>
        <v>17.824045342276712</v>
      </c>
      <c r="AH366" s="131">
        <f t="shared" si="193"/>
        <v>0</v>
      </c>
      <c r="AI366" s="132">
        <f>SUM(V366:AC366)</f>
        <v>213.60075098183688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</row>
    <row r="367" spans="1:71" s="9" customFormat="1" ht="15" thickBot="1">
      <c r="A367" s="30" t="s">
        <v>88</v>
      </c>
      <c r="B367" s="47">
        <f>IF($I366=0,"-",B366/$I366)</f>
        <v>0.11869703605488142</v>
      </c>
      <c r="C367" s="47">
        <f t="shared" ref="C367:H367" si="194">IF($I366=0,"-",C366/$I366)</f>
        <v>0.26849136058347539</v>
      </c>
      <c r="D367" s="47">
        <f t="shared" si="194"/>
        <v>0.22516933739514075</v>
      </c>
      <c r="E367" s="47">
        <f t="shared" si="194"/>
        <v>0.37690327537282042</v>
      </c>
      <c r="F367" s="47">
        <f t="shared" si="194"/>
        <v>0</v>
      </c>
      <c r="G367" s="47">
        <f t="shared" si="194"/>
        <v>1.0738990593682159E-2</v>
      </c>
      <c r="H367" s="70">
        <f t="shared" si="194"/>
        <v>0</v>
      </c>
      <c r="I367" s="48">
        <f>SUM(B367:H367)</f>
        <v>1.0000000000000002</v>
      </c>
      <c r="J367" s="5"/>
      <c r="K367" s="81" t="s">
        <v>88</v>
      </c>
      <c r="L367" s="98">
        <f>IF($S366=0,"-",L366/$S366)</f>
        <v>8.3254875526847696E-2</v>
      </c>
      <c r="M367" s="98">
        <f t="shared" ref="M367:R367" si="195">IF($S366=0,"-",M366/$S366)</f>
        <v>0.18832159208319124</v>
      </c>
      <c r="N367" s="98">
        <f t="shared" si="195"/>
        <v>0.15793524236466616</v>
      </c>
      <c r="O367" s="98">
        <f t="shared" si="195"/>
        <v>0.26436241644919234</v>
      </c>
      <c r="P367" s="98">
        <f t="shared" si="195"/>
        <v>0.29859347550722742</v>
      </c>
      <c r="Q367" s="98">
        <f t="shared" si="195"/>
        <v>7.5323980688751799E-3</v>
      </c>
      <c r="R367" s="99">
        <f t="shared" si="195"/>
        <v>0</v>
      </c>
      <c r="S367" s="100">
        <f>SUM(L367:R367)</f>
        <v>1.0000000000000002</v>
      </c>
      <c r="T367" s="1"/>
      <c r="U367" s="110" t="s">
        <v>88</v>
      </c>
      <c r="V367" s="133">
        <f>+V366/$AI366</f>
        <v>8.1116363580586645E-2</v>
      </c>
      <c r="W367" s="133">
        <f t="shared" ref="W367:AH367" si="196">+W366/$AI366</f>
        <v>3.6425814007353844E-4</v>
      </c>
      <c r="X367" s="133">
        <f t="shared" si="196"/>
        <v>7.5323980688751799E-3</v>
      </c>
      <c r="Y367" s="133">
        <f t="shared" si="196"/>
        <v>0.18832159208319124</v>
      </c>
      <c r="Z367" s="133">
        <f t="shared" si="196"/>
        <v>7.4489630584994332E-2</v>
      </c>
      <c r="AA367" s="133">
        <f t="shared" si="196"/>
        <v>0.26426885760417113</v>
      </c>
      <c r="AB367" s="133">
        <f t="shared" si="196"/>
        <v>0.29859347550722742</v>
      </c>
      <c r="AC367" s="133">
        <f t="shared" si="196"/>
        <v>8.5313424430880538E-2</v>
      </c>
      <c r="AD367" s="133">
        <f t="shared" si="196"/>
        <v>1.7742538061875119E-3</v>
      </c>
      <c r="AE367" s="133">
        <f t="shared" si="196"/>
        <v>9.3558845021232215E-5</v>
      </c>
      <c r="AF367" s="133">
        <f t="shared" si="196"/>
        <v>0</v>
      </c>
      <c r="AG367" s="133">
        <f t="shared" si="196"/>
        <v>8.3445611779671802E-2</v>
      </c>
      <c r="AH367" s="133">
        <f t="shared" si="196"/>
        <v>0</v>
      </c>
      <c r="AI367" s="134">
        <f>SUM(V367:AC367)</f>
        <v>1.0000000000000002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</row>
    <row r="368" spans="1:71" ht="15" thickBot="1">
      <c r="A368" s="31"/>
      <c r="B368" s="31"/>
      <c r="C368" s="31"/>
      <c r="D368" s="31"/>
      <c r="E368" s="31"/>
      <c r="F368" s="31"/>
      <c r="G368" s="31"/>
      <c r="H368" s="31"/>
      <c r="I368" s="31"/>
      <c r="K368" s="31"/>
      <c r="L368" s="31"/>
      <c r="M368" s="31"/>
      <c r="N368" s="31"/>
      <c r="O368" s="31"/>
      <c r="P368" s="31"/>
      <c r="Q368" s="31"/>
      <c r="R368" s="31"/>
      <c r="S368" s="31"/>
      <c r="U368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</row>
    <row r="369" spans="1:71" ht="30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  <c r="K369" s="415" t="s">
        <v>41</v>
      </c>
      <c r="L369" s="83" t="s">
        <v>0</v>
      </c>
      <c r="M369" s="83" t="s">
        <v>1</v>
      </c>
      <c r="N369" s="83" t="s">
        <v>2</v>
      </c>
      <c r="O369" s="83" t="s">
        <v>3</v>
      </c>
      <c r="P369" s="83" t="s">
        <v>27</v>
      </c>
      <c r="Q369" s="83" t="s">
        <v>4</v>
      </c>
      <c r="R369" s="83" t="s">
        <v>5</v>
      </c>
      <c r="S369" s="84" t="s">
        <v>6</v>
      </c>
      <c r="U369" s="417" t="s">
        <v>41</v>
      </c>
      <c r="V369" s="114" t="s">
        <v>74</v>
      </c>
      <c r="W369" s="114" t="s">
        <v>75</v>
      </c>
      <c r="X369" s="114" t="s">
        <v>4</v>
      </c>
      <c r="Y369" s="114" t="s">
        <v>1</v>
      </c>
      <c r="Z369" s="114" t="s">
        <v>2</v>
      </c>
      <c r="AA369" s="114" t="s">
        <v>3</v>
      </c>
      <c r="AB369" s="114" t="s">
        <v>55</v>
      </c>
      <c r="AC369" s="114" t="s">
        <v>68</v>
      </c>
      <c r="AD369" s="115" t="s">
        <v>76</v>
      </c>
      <c r="AE369" s="115" t="s">
        <v>83</v>
      </c>
      <c r="AF369" s="115" t="s">
        <v>77</v>
      </c>
      <c r="AG369" s="115" t="s">
        <v>84</v>
      </c>
      <c r="AH369" s="115" t="s">
        <v>85</v>
      </c>
      <c r="AI369" s="116" t="s">
        <v>63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</row>
    <row r="370" spans="1:71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  <c r="K370" s="416" t="s">
        <v>41</v>
      </c>
      <c r="L370" s="389" t="s">
        <v>69</v>
      </c>
      <c r="M370" s="390"/>
      <c r="N370" s="390"/>
      <c r="O370" s="390"/>
      <c r="P370" s="390"/>
      <c r="Q370" s="390"/>
      <c r="R370" s="390"/>
      <c r="S370" s="391"/>
      <c r="U370" s="418" t="s">
        <v>41</v>
      </c>
      <c r="V370" s="413" t="s">
        <v>69</v>
      </c>
      <c r="W370" s="413"/>
      <c r="X370" s="413"/>
      <c r="Y370" s="413"/>
      <c r="Z370" s="413"/>
      <c r="AA370" s="413"/>
      <c r="AB370" s="413"/>
      <c r="AC370" s="413"/>
      <c r="AD370" s="413"/>
      <c r="AE370" s="413"/>
      <c r="AF370" s="413"/>
      <c r="AG370" s="413"/>
      <c r="AH370" s="413"/>
      <c r="AI370" s="414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</row>
    <row r="371" spans="1:71" ht="15">
      <c r="A371" s="25" t="s">
        <v>7</v>
      </c>
      <c r="B371" s="36">
        <v>0</v>
      </c>
      <c r="C371" s="36">
        <v>0</v>
      </c>
      <c r="D371" s="36">
        <v>0</v>
      </c>
      <c r="E371" s="36">
        <v>0</v>
      </c>
      <c r="F371" s="410"/>
      <c r="G371" s="36">
        <v>0</v>
      </c>
      <c r="H371" s="37">
        <v>0</v>
      </c>
      <c r="I371" s="38">
        <f>SUM(B371:H371)</f>
        <v>0</v>
      </c>
      <c r="K371" s="82" t="s">
        <v>7</v>
      </c>
      <c r="L371" s="36">
        <v>0</v>
      </c>
      <c r="M371" s="36">
        <v>0</v>
      </c>
      <c r="N371" s="36">
        <v>0</v>
      </c>
      <c r="O371" s="36">
        <v>0</v>
      </c>
      <c r="P371" s="36">
        <v>0</v>
      </c>
      <c r="Q371" s="36">
        <v>0</v>
      </c>
      <c r="R371" s="101">
        <v>0</v>
      </c>
      <c r="S371" s="102">
        <f>SUM(L371:R371)</f>
        <v>0</v>
      </c>
      <c r="U371" s="103" t="s">
        <v>7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8">
        <v>0</v>
      </c>
      <c r="AD371" s="119">
        <v>0</v>
      </c>
      <c r="AE371" s="119">
        <v>0</v>
      </c>
      <c r="AF371" s="119">
        <v>0</v>
      </c>
      <c r="AG371" s="119">
        <v>0</v>
      </c>
      <c r="AH371" s="119">
        <v>0</v>
      </c>
      <c r="AI371" s="120">
        <f>SUM(V371:AC371)</f>
        <v>0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</row>
    <row r="372" spans="1:71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1" si="197">SUM(B372:H372)</f>
        <v>0</v>
      </c>
      <c r="K372" s="74" t="s">
        <v>8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s="87">
        <v>0</v>
      </c>
      <c r="R372" s="88">
        <v>0</v>
      </c>
      <c r="S372" s="89">
        <f t="shared" ref="S372:S391" si="198">SUM(L372:R372)</f>
        <v>0</v>
      </c>
      <c r="U372" s="104" t="s">
        <v>8</v>
      </c>
      <c r="V372" s="121">
        <v>0</v>
      </c>
      <c r="W372" s="121">
        <v>0</v>
      </c>
      <c r="X372" s="121">
        <v>0</v>
      </c>
      <c r="Y372" s="121">
        <v>0</v>
      </c>
      <c r="Z372" s="121">
        <v>0</v>
      </c>
      <c r="AA372" s="121">
        <v>0</v>
      </c>
      <c r="AB372" s="121">
        <v>0</v>
      </c>
      <c r="AC372" s="122">
        <v>0</v>
      </c>
      <c r="AD372" s="121">
        <v>0</v>
      </c>
      <c r="AE372" s="121">
        <v>0</v>
      </c>
      <c r="AF372" s="121">
        <v>0</v>
      </c>
      <c r="AG372" s="121">
        <v>0</v>
      </c>
      <c r="AH372" s="121">
        <v>0</v>
      </c>
      <c r="AI372" s="123">
        <f t="shared" ref="AI372:AI391" si="199">SUM(V372:AC372)</f>
        <v>0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</row>
    <row r="373" spans="1:71" ht="15" customHeight="1">
      <c r="A373" s="27" t="s">
        <v>10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197"/>
        <v>0</v>
      </c>
      <c r="K373" s="75" t="s">
        <v>10</v>
      </c>
      <c r="L373" s="42">
        <v>0</v>
      </c>
      <c r="M373" s="42">
        <v>0</v>
      </c>
      <c r="N373" s="42">
        <v>0</v>
      </c>
      <c r="O373" s="42">
        <v>0</v>
      </c>
      <c r="P373" s="42">
        <v>0</v>
      </c>
      <c r="Q373" s="42">
        <v>0</v>
      </c>
      <c r="R373" s="85">
        <v>0</v>
      </c>
      <c r="S373" s="86">
        <f t="shared" si="198"/>
        <v>0</v>
      </c>
      <c r="U373" s="105" t="s">
        <v>10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v>0</v>
      </c>
      <c r="AB373" s="117">
        <v>0</v>
      </c>
      <c r="AC373" s="118">
        <v>0</v>
      </c>
      <c r="AD373" s="119">
        <v>0</v>
      </c>
      <c r="AE373" s="119">
        <v>0</v>
      </c>
      <c r="AF373" s="119">
        <v>0</v>
      </c>
      <c r="AG373" s="119">
        <v>0</v>
      </c>
      <c r="AH373" s="119">
        <v>0</v>
      </c>
      <c r="AI373" s="120">
        <f t="shared" si="199"/>
        <v>0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</row>
    <row r="374" spans="1:71" ht="15" customHeight="1">
      <c r="A374" s="26" t="s">
        <v>56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197"/>
        <v>0</v>
      </c>
      <c r="K374" s="74" t="s">
        <v>56</v>
      </c>
      <c r="L374" s="87">
        <v>0</v>
      </c>
      <c r="M374" s="87">
        <v>0</v>
      </c>
      <c r="N374" s="87">
        <v>0</v>
      </c>
      <c r="O374" s="87">
        <v>0</v>
      </c>
      <c r="P374" s="87">
        <v>0</v>
      </c>
      <c r="Q374" s="87">
        <v>0</v>
      </c>
      <c r="R374" s="88">
        <v>0</v>
      </c>
      <c r="S374" s="89">
        <f t="shared" si="198"/>
        <v>0</v>
      </c>
      <c r="U374" s="104" t="s">
        <v>56</v>
      </c>
      <c r="V374" s="121">
        <v>0</v>
      </c>
      <c r="W374" s="121">
        <v>0</v>
      </c>
      <c r="X374" s="121">
        <v>0</v>
      </c>
      <c r="Y374" s="121">
        <v>0</v>
      </c>
      <c r="Z374" s="121">
        <v>0</v>
      </c>
      <c r="AA374" s="121">
        <v>0</v>
      </c>
      <c r="AB374" s="121">
        <v>0</v>
      </c>
      <c r="AC374" s="122">
        <v>0</v>
      </c>
      <c r="AD374" s="121">
        <v>0</v>
      </c>
      <c r="AE374" s="121">
        <v>0</v>
      </c>
      <c r="AF374" s="121">
        <v>0</v>
      </c>
      <c r="AG374" s="121">
        <v>0</v>
      </c>
      <c r="AH374" s="121">
        <v>0</v>
      </c>
      <c r="AI374" s="123">
        <f t="shared" si="199"/>
        <v>0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</row>
    <row r="375" spans="1:71" ht="15">
      <c r="A375" s="27" t="s">
        <v>16</v>
      </c>
      <c r="B375" s="42">
        <v>80.690403747715848</v>
      </c>
      <c r="C375" s="42">
        <v>1.6602034925044711</v>
      </c>
      <c r="D375" s="42">
        <v>1.6602034925044711</v>
      </c>
      <c r="E375" s="42">
        <v>0</v>
      </c>
      <c r="F375" s="411"/>
      <c r="G375" s="42">
        <v>0</v>
      </c>
      <c r="H375" s="43">
        <v>0</v>
      </c>
      <c r="I375" s="38">
        <f t="shared" si="197"/>
        <v>84.010810732724778</v>
      </c>
      <c r="K375" s="75" t="s">
        <v>16</v>
      </c>
      <c r="L375" s="42">
        <v>80.690403747715848</v>
      </c>
      <c r="M375" s="42">
        <v>1.6602034925044711</v>
      </c>
      <c r="N375" s="42">
        <v>1.6602034925044711</v>
      </c>
      <c r="O375" s="42">
        <v>0</v>
      </c>
      <c r="P375" s="42">
        <v>0</v>
      </c>
      <c r="Q375" s="42">
        <v>0</v>
      </c>
      <c r="R375" s="85">
        <v>0</v>
      </c>
      <c r="S375" s="86">
        <f t="shared" si="198"/>
        <v>84.010810732724778</v>
      </c>
      <c r="U375" s="105" t="s">
        <v>16</v>
      </c>
      <c r="V375" s="117">
        <v>80.690403747715848</v>
      </c>
      <c r="W375" s="117">
        <v>0</v>
      </c>
      <c r="X375" s="117">
        <v>0</v>
      </c>
      <c r="Y375" s="117">
        <v>1.6602034925044711</v>
      </c>
      <c r="Z375" s="117">
        <v>1.6602034925044711</v>
      </c>
      <c r="AA375" s="117">
        <v>0</v>
      </c>
      <c r="AB375" s="117">
        <v>0</v>
      </c>
      <c r="AC375" s="118">
        <v>0</v>
      </c>
      <c r="AD375" s="119">
        <v>0</v>
      </c>
      <c r="AE375" s="119">
        <v>0</v>
      </c>
      <c r="AF375" s="119">
        <v>0</v>
      </c>
      <c r="AG375" s="119">
        <v>0</v>
      </c>
      <c r="AH375" s="119">
        <v>0</v>
      </c>
      <c r="AI375" s="120">
        <f t="shared" si="199"/>
        <v>84.010810732724778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</row>
    <row r="376" spans="1:71" ht="15">
      <c r="A376" s="26" t="s">
        <v>70</v>
      </c>
      <c r="B376" s="39">
        <v>227.96734446952334</v>
      </c>
      <c r="C376" s="39">
        <v>1.1252573312229963</v>
      </c>
      <c r="D376" s="39">
        <v>0</v>
      </c>
      <c r="E376" s="39">
        <v>2.3674562544091282</v>
      </c>
      <c r="F376" s="411"/>
      <c r="G376" s="39">
        <v>0</v>
      </c>
      <c r="H376" s="40">
        <v>0</v>
      </c>
      <c r="I376" s="41">
        <f t="shared" si="197"/>
        <v>231.46005805515546</v>
      </c>
      <c r="K376" s="74" t="s">
        <v>70</v>
      </c>
      <c r="L376" s="87">
        <v>227.96734446952334</v>
      </c>
      <c r="M376" s="87">
        <v>1.1252573312229963</v>
      </c>
      <c r="N376" s="87">
        <v>0</v>
      </c>
      <c r="O376" s="87">
        <v>2.3674562544091282</v>
      </c>
      <c r="P376" s="87">
        <v>0</v>
      </c>
      <c r="Q376" s="87">
        <v>0</v>
      </c>
      <c r="R376" s="88">
        <v>0</v>
      </c>
      <c r="S376" s="89">
        <f t="shared" si="198"/>
        <v>231.46005805515546</v>
      </c>
      <c r="U376" s="104" t="s">
        <v>57</v>
      </c>
      <c r="V376" s="121">
        <v>225.04167540834354</v>
      </c>
      <c r="W376" s="121">
        <v>2.9256690611797906</v>
      </c>
      <c r="X376" s="121">
        <v>0</v>
      </c>
      <c r="Y376" s="121">
        <v>1.1252573312229963</v>
      </c>
      <c r="Z376" s="121">
        <v>0</v>
      </c>
      <c r="AA376" s="121">
        <v>0</v>
      </c>
      <c r="AB376" s="121">
        <v>0</v>
      </c>
      <c r="AC376" s="122">
        <v>2.3674562544091282</v>
      </c>
      <c r="AD376" s="121">
        <v>0</v>
      </c>
      <c r="AE376" s="121">
        <v>0</v>
      </c>
      <c r="AF376" s="121">
        <v>0</v>
      </c>
      <c r="AG376" s="121">
        <v>0</v>
      </c>
      <c r="AH376" s="121">
        <v>2.3674562544091282</v>
      </c>
      <c r="AI376" s="123">
        <f t="shared" si="199"/>
        <v>231.46005805515546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</row>
    <row r="377" spans="1:71" ht="15">
      <c r="A377" s="27" t="s">
        <v>58</v>
      </c>
      <c r="B377" s="42">
        <v>0</v>
      </c>
      <c r="C377" s="42">
        <v>0</v>
      </c>
      <c r="D377" s="42">
        <v>0</v>
      </c>
      <c r="E377" s="42">
        <v>1990.4357673363722</v>
      </c>
      <c r="F377" s="411"/>
      <c r="G377" s="42">
        <v>0</v>
      </c>
      <c r="H377" s="43">
        <v>0</v>
      </c>
      <c r="I377" s="38">
        <f t="shared" si="197"/>
        <v>1990.4357673363722</v>
      </c>
      <c r="K377" s="75" t="s">
        <v>58</v>
      </c>
      <c r="L377" s="42">
        <v>0</v>
      </c>
      <c r="M377" s="42">
        <v>0</v>
      </c>
      <c r="N377" s="42">
        <v>0</v>
      </c>
      <c r="O377" s="42">
        <v>1990.4357673363722</v>
      </c>
      <c r="P377" s="42">
        <v>1249.5108027403232</v>
      </c>
      <c r="Q377" s="42">
        <v>0</v>
      </c>
      <c r="R377" s="85">
        <v>0</v>
      </c>
      <c r="S377" s="86">
        <f t="shared" si="198"/>
        <v>3239.9465700766955</v>
      </c>
      <c r="U377" s="105" t="s">
        <v>58</v>
      </c>
      <c r="V377" s="117">
        <v>0</v>
      </c>
      <c r="W377" s="117">
        <v>0</v>
      </c>
      <c r="X377" s="117">
        <v>0</v>
      </c>
      <c r="Y377" s="117">
        <v>0</v>
      </c>
      <c r="Z377" s="117">
        <v>0</v>
      </c>
      <c r="AA377" s="117">
        <v>1990.4357673363722</v>
      </c>
      <c r="AB377" s="117">
        <v>1249.5108027403232</v>
      </c>
      <c r="AC377" s="118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20">
        <f t="shared" si="199"/>
        <v>3239.9465700766955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</row>
    <row r="378" spans="1:71" ht="15">
      <c r="A378" s="26" t="s">
        <v>12</v>
      </c>
      <c r="B378" s="39">
        <v>0</v>
      </c>
      <c r="C378" s="39">
        <v>0</v>
      </c>
      <c r="D378" s="39">
        <v>0</v>
      </c>
      <c r="E378" s="39">
        <v>26.64096087804629</v>
      </c>
      <c r="F378" s="411"/>
      <c r="G378" s="39">
        <v>0</v>
      </c>
      <c r="H378" s="40">
        <v>0</v>
      </c>
      <c r="I378" s="41">
        <f t="shared" si="197"/>
        <v>26.64096087804629</v>
      </c>
      <c r="K378" s="74" t="s">
        <v>12</v>
      </c>
      <c r="L378" s="87">
        <v>0</v>
      </c>
      <c r="M378" s="87">
        <v>0</v>
      </c>
      <c r="N378" s="87">
        <v>0</v>
      </c>
      <c r="O378" s="87">
        <v>26.64096087804629</v>
      </c>
      <c r="P378" s="87">
        <v>119.09137525732594</v>
      </c>
      <c r="Q378" s="87">
        <v>0</v>
      </c>
      <c r="R378" s="88">
        <v>0</v>
      </c>
      <c r="S378" s="89">
        <f t="shared" si="198"/>
        <v>145.73233613537224</v>
      </c>
      <c r="U378" s="104" t="s">
        <v>12</v>
      </c>
      <c r="V378" s="121">
        <v>0</v>
      </c>
      <c r="W378" s="121">
        <v>0</v>
      </c>
      <c r="X378" s="121">
        <v>0</v>
      </c>
      <c r="Y378" s="121">
        <v>0</v>
      </c>
      <c r="Z378" s="121">
        <v>0</v>
      </c>
      <c r="AA378" s="121">
        <v>26.64096087804629</v>
      </c>
      <c r="AB378" s="121">
        <v>119.09137525732594</v>
      </c>
      <c r="AC378" s="122">
        <v>0</v>
      </c>
      <c r="AD378" s="121">
        <v>0</v>
      </c>
      <c r="AE378" s="121">
        <v>0</v>
      </c>
      <c r="AF378" s="121">
        <v>0</v>
      </c>
      <c r="AG378" s="121">
        <v>0</v>
      </c>
      <c r="AH378" s="121">
        <v>0</v>
      </c>
      <c r="AI378" s="123">
        <f t="shared" si="199"/>
        <v>145.73233613537224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</row>
    <row r="379" spans="1:71" ht="15">
      <c r="A379" s="27" t="s">
        <v>59</v>
      </c>
      <c r="B379" s="42">
        <v>0</v>
      </c>
      <c r="C379" s="42">
        <v>0</v>
      </c>
      <c r="D379" s="42">
        <v>0</v>
      </c>
      <c r="E379" s="42">
        <v>1.1503315021784427E-2</v>
      </c>
      <c r="F379" s="411"/>
      <c r="G379" s="42">
        <v>0</v>
      </c>
      <c r="H379" s="43">
        <v>0</v>
      </c>
      <c r="I379" s="38">
        <f t="shared" si="197"/>
        <v>1.1503315021784427E-2</v>
      </c>
      <c r="K379" s="75" t="s">
        <v>59</v>
      </c>
      <c r="L379" s="42">
        <v>0</v>
      </c>
      <c r="M379" s="42">
        <v>0</v>
      </c>
      <c r="N379" s="42">
        <v>0</v>
      </c>
      <c r="O379" s="42">
        <v>1.1503315021784427E-2</v>
      </c>
      <c r="P379" s="42">
        <v>0</v>
      </c>
      <c r="Q379" s="42">
        <v>0</v>
      </c>
      <c r="R379" s="85">
        <v>0</v>
      </c>
      <c r="S379" s="86">
        <f t="shared" si="198"/>
        <v>1.1503315021784427E-2</v>
      </c>
      <c r="U379" s="105" t="s">
        <v>59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8">
        <v>1.1503315021784427E-2</v>
      </c>
      <c r="AD379" s="117">
        <v>0</v>
      </c>
      <c r="AE379" s="117">
        <v>0</v>
      </c>
      <c r="AF379" s="117">
        <v>0</v>
      </c>
      <c r="AG379" s="117">
        <v>0</v>
      </c>
      <c r="AH379" s="117">
        <v>1.1503315021784427E-2</v>
      </c>
      <c r="AI379" s="120">
        <f t="shared" si="199"/>
        <v>1.1503315021784427E-2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</row>
    <row r="380" spans="1:71" ht="15">
      <c r="A380" s="26" t="s">
        <v>17</v>
      </c>
      <c r="B380" s="39">
        <v>26.91810488715732</v>
      </c>
      <c r="C380" s="39">
        <v>0</v>
      </c>
      <c r="D380" s="39">
        <v>0</v>
      </c>
      <c r="E380" s="39">
        <v>14.041402191078953</v>
      </c>
      <c r="F380" s="411"/>
      <c r="G380" s="39">
        <v>0</v>
      </c>
      <c r="H380" s="40">
        <v>0</v>
      </c>
      <c r="I380" s="41">
        <f t="shared" si="197"/>
        <v>40.959507078236271</v>
      </c>
      <c r="K380" s="74" t="s">
        <v>17</v>
      </c>
      <c r="L380" s="87">
        <v>26.91810488715732</v>
      </c>
      <c r="M380" s="87">
        <v>0</v>
      </c>
      <c r="N380" s="87">
        <v>0</v>
      </c>
      <c r="O380" s="87">
        <v>14.041402191078953</v>
      </c>
      <c r="P380" s="87">
        <v>7.3571663769230494E-2</v>
      </c>
      <c r="Q380" s="87">
        <v>0</v>
      </c>
      <c r="R380" s="88">
        <v>0</v>
      </c>
      <c r="S380" s="89">
        <f t="shared" si="198"/>
        <v>41.0330787420055</v>
      </c>
      <c r="U380" s="104" t="s">
        <v>17</v>
      </c>
      <c r="V380" s="121">
        <v>24.719718302048534</v>
      </c>
      <c r="W380" s="121">
        <v>0</v>
      </c>
      <c r="X380" s="121">
        <v>0</v>
      </c>
      <c r="Y380" s="121">
        <v>0</v>
      </c>
      <c r="Z380" s="121">
        <v>0</v>
      </c>
      <c r="AA380" s="121">
        <v>0</v>
      </c>
      <c r="AB380" s="121">
        <v>7.3571663769230494E-2</v>
      </c>
      <c r="AC380" s="122">
        <v>16.239788776187737</v>
      </c>
      <c r="AD380" s="121">
        <v>2.1983865851087847</v>
      </c>
      <c r="AE380" s="121">
        <v>0</v>
      </c>
      <c r="AF380" s="121">
        <v>0</v>
      </c>
      <c r="AG380" s="121">
        <v>0</v>
      </c>
      <c r="AH380" s="121">
        <v>14.041402191078953</v>
      </c>
      <c r="AI380" s="123">
        <f t="shared" si="199"/>
        <v>41.0330787420055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</row>
    <row r="381" spans="1:71" ht="15">
      <c r="A381" s="27" t="s">
        <v>139</v>
      </c>
      <c r="B381" s="42">
        <v>270.67444328284085</v>
      </c>
      <c r="C381" s="42">
        <v>0</v>
      </c>
      <c r="D381" s="42">
        <v>206.24607932192376</v>
      </c>
      <c r="E381" s="42">
        <v>0.11597791157399993</v>
      </c>
      <c r="F381" s="411"/>
      <c r="G381" s="42">
        <v>0</v>
      </c>
      <c r="H381" s="43">
        <v>0</v>
      </c>
      <c r="I381" s="38">
        <f t="shared" si="197"/>
        <v>477.03650051633866</v>
      </c>
      <c r="K381" s="75" t="s">
        <v>139</v>
      </c>
      <c r="L381" s="42">
        <v>270.67444328284085</v>
      </c>
      <c r="M381" s="42">
        <v>0</v>
      </c>
      <c r="N381" s="42">
        <v>206.24607932192376</v>
      </c>
      <c r="O381" s="42">
        <v>0.11597791157399993</v>
      </c>
      <c r="P381" s="42">
        <v>0</v>
      </c>
      <c r="Q381" s="42">
        <v>0</v>
      </c>
      <c r="R381" s="85">
        <v>0</v>
      </c>
      <c r="S381" s="86">
        <f t="shared" si="198"/>
        <v>477.03650051633866</v>
      </c>
      <c r="U381" s="105" t="s">
        <v>139</v>
      </c>
      <c r="V381" s="117">
        <v>269.38171656523429</v>
      </c>
      <c r="W381" s="117">
        <v>0</v>
      </c>
      <c r="X381" s="117">
        <v>0</v>
      </c>
      <c r="Y381" s="117">
        <v>0</v>
      </c>
      <c r="Z381" s="117">
        <v>206.24607932192376</v>
      </c>
      <c r="AA381" s="117">
        <v>0.11597791157399993</v>
      </c>
      <c r="AB381" s="117">
        <v>0</v>
      </c>
      <c r="AC381" s="118">
        <v>1.2927267176065733</v>
      </c>
      <c r="AD381" s="117">
        <v>1.2927267176065733</v>
      </c>
      <c r="AE381" s="117">
        <v>0</v>
      </c>
      <c r="AF381" s="117">
        <v>0</v>
      </c>
      <c r="AG381" s="117">
        <v>0</v>
      </c>
      <c r="AH381" s="117">
        <v>0</v>
      </c>
      <c r="AI381" s="120">
        <f t="shared" si="199"/>
        <v>477.03650051633866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</row>
    <row r="382" spans="1:71" ht="15">
      <c r="A382" s="26" t="s">
        <v>25</v>
      </c>
      <c r="B382" s="39">
        <v>53.530343265497869</v>
      </c>
      <c r="C382" s="39">
        <v>9.1499905947178238E-3</v>
      </c>
      <c r="D382" s="39">
        <v>16.281415089774505</v>
      </c>
      <c r="E382" s="39">
        <v>192.71419805883096</v>
      </c>
      <c r="F382" s="411"/>
      <c r="G382" s="39">
        <v>211.28332972108217</v>
      </c>
      <c r="H382" s="40">
        <v>0</v>
      </c>
      <c r="I382" s="41">
        <f t="shared" si="197"/>
        <v>473.81843612578018</v>
      </c>
      <c r="K382" s="74" t="s">
        <v>25</v>
      </c>
      <c r="L382" s="87">
        <v>53.530343265497869</v>
      </c>
      <c r="M382" s="87">
        <v>9.1499905947178238E-3</v>
      </c>
      <c r="N382" s="87">
        <v>16.281415089774505</v>
      </c>
      <c r="O382" s="87">
        <v>192.71419805883096</v>
      </c>
      <c r="P382" s="87">
        <v>5.1125093304901252</v>
      </c>
      <c r="Q382" s="87">
        <v>211.28332972108217</v>
      </c>
      <c r="R382" s="88">
        <v>0</v>
      </c>
      <c r="S382" s="89">
        <f t="shared" si="198"/>
        <v>478.93094545627031</v>
      </c>
      <c r="U382" s="104" t="s">
        <v>25</v>
      </c>
      <c r="V382" s="121">
        <v>14.388239714663705</v>
      </c>
      <c r="W382" s="121">
        <v>25.386173189892627</v>
      </c>
      <c r="X382" s="121">
        <v>211.28332972108217</v>
      </c>
      <c r="Y382" s="121">
        <v>9.1499905947178238E-3</v>
      </c>
      <c r="Z382" s="121">
        <v>16.281415089774505</v>
      </c>
      <c r="AA382" s="121">
        <v>181.2796996512736</v>
      </c>
      <c r="AB382" s="121">
        <v>5.1125093304901252</v>
      </c>
      <c r="AC382" s="122">
        <v>25.190428768498908</v>
      </c>
      <c r="AD382" s="121">
        <v>13.755930360941543</v>
      </c>
      <c r="AE382" s="121">
        <v>0</v>
      </c>
      <c r="AF382" s="121">
        <v>0</v>
      </c>
      <c r="AG382" s="121">
        <v>0</v>
      </c>
      <c r="AH382" s="121">
        <v>11.434498407557365</v>
      </c>
      <c r="AI382" s="123">
        <f t="shared" si="199"/>
        <v>478.93094545627042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</row>
    <row r="383" spans="1:71" ht="15">
      <c r="A383" s="27" t="s">
        <v>24</v>
      </c>
      <c r="B383" s="42">
        <v>73.342480319598408</v>
      </c>
      <c r="C383" s="42">
        <v>0</v>
      </c>
      <c r="D383" s="42">
        <v>0</v>
      </c>
      <c r="E383" s="42">
        <v>0</v>
      </c>
      <c r="F383" s="411"/>
      <c r="G383" s="42">
        <v>0</v>
      </c>
      <c r="H383" s="43">
        <v>0</v>
      </c>
      <c r="I383" s="38">
        <f t="shared" si="197"/>
        <v>73.342480319598408</v>
      </c>
      <c r="K383" s="75" t="s">
        <v>24</v>
      </c>
      <c r="L383" s="42">
        <v>73.342480319598408</v>
      </c>
      <c r="M383" s="42">
        <v>0</v>
      </c>
      <c r="N383" s="42">
        <v>0</v>
      </c>
      <c r="O383" s="42">
        <v>0</v>
      </c>
      <c r="P383" s="42">
        <v>0</v>
      </c>
      <c r="Q383" s="42">
        <v>0</v>
      </c>
      <c r="R383" s="85">
        <v>0</v>
      </c>
      <c r="S383" s="86">
        <f t="shared" si="198"/>
        <v>73.342480319598408</v>
      </c>
      <c r="U383" s="105" t="s">
        <v>24</v>
      </c>
      <c r="V383" s="117">
        <v>73.342480319598408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v>0</v>
      </c>
      <c r="AC383" s="118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20">
        <f t="shared" si="199"/>
        <v>73.342480319598408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</row>
    <row r="384" spans="1:71" ht="15">
      <c r="A384" s="26" t="s">
        <v>60</v>
      </c>
      <c r="B384" s="39">
        <v>44.911673443072225</v>
      </c>
      <c r="C384" s="39">
        <v>0</v>
      </c>
      <c r="D384" s="39">
        <v>0</v>
      </c>
      <c r="E384" s="39">
        <v>0</v>
      </c>
      <c r="F384" s="411"/>
      <c r="G384" s="39">
        <v>0</v>
      </c>
      <c r="H384" s="40">
        <v>0</v>
      </c>
      <c r="I384" s="41">
        <f t="shared" si="197"/>
        <v>44.911673443072225</v>
      </c>
      <c r="K384" s="74" t="s">
        <v>60</v>
      </c>
      <c r="L384" s="87">
        <v>44.911673443072225</v>
      </c>
      <c r="M384" s="87">
        <v>0</v>
      </c>
      <c r="N384" s="87">
        <v>0</v>
      </c>
      <c r="O384" s="87">
        <v>0</v>
      </c>
      <c r="P384" s="87">
        <v>0</v>
      </c>
      <c r="Q384" s="87">
        <v>0</v>
      </c>
      <c r="R384" s="88">
        <v>0</v>
      </c>
      <c r="S384" s="89">
        <f t="shared" si="198"/>
        <v>44.911673443072225</v>
      </c>
      <c r="U384" s="104" t="s">
        <v>60</v>
      </c>
      <c r="V384" s="121">
        <v>44.911673443072225</v>
      </c>
      <c r="W384" s="121">
        <v>0</v>
      </c>
      <c r="X384" s="121">
        <v>0</v>
      </c>
      <c r="Y384" s="121">
        <v>0</v>
      </c>
      <c r="Z384" s="121">
        <v>0</v>
      </c>
      <c r="AA384" s="121">
        <v>0</v>
      </c>
      <c r="AB384" s="121">
        <v>0</v>
      </c>
      <c r="AC384" s="122">
        <v>0</v>
      </c>
      <c r="AD384" s="121">
        <v>0</v>
      </c>
      <c r="AE384" s="121">
        <v>0</v>
      </c>
      <c r="AF384" s="121">
        <v>0</v>
      </c>
      <c r="AG384" s="121">
        <v>0</v>
      </c>
      <c r="AH384" s="121">
        <v>0</v>
      </c>
      <c r="AI384" s="123">
        <f t="shared" si="199"/>
        <v>44.911673443072225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</row>
    <row r="385" spans="1:71" ht="15">
      <c r="A385" s="27" t="s">
        <v>22</v>
      </c>
      <c r="B385" s="42">
        <v>165.52840317137867</v>
      </c>
      <c r="C385" s="42">
        <v>0</v>
      </c>
      <c r="D385" s="42">
        <v>0</v>
      </c>
      <c r="E385" s="42">
        <v>0</v>
      </c>
      <c r="F385" s="411"/>
      <c r="G385" s="42">
        <v>0</v>
      </c>
      <c r="H385" s="43">
        <v>0</v>
      </c>
      <c r="I385" s="38">
        <f t="shared" si="197"/>
        <v>165.52840317137867</v>
      </c>
      <c r="K385" s="75" t="s">
        <v>22</v>
      </c>
      <c r="L385" s="42">
        <v>165.52840317137867</v>
      </c>
      <c r="M385" s="42">
        <v>0</v>
      </c>
      <c r="N385" s="42">
        <v>0</v>
      </c>
      <c r="O385" s="42">
        <v>0</v>
      </c>
      <c r="P385" s="42">
        <v>108.67919773997146</v>
      </c>
      <c r="Q385" s="42">
        <v>0</v>
      </c>
      <c r="R385" s="85">
        <v>0</v>
      </c>
      <c r="S385" s="86">
        <f t="shared" si="198"/>
        <v>274.20760091135014</v>
      </c>
      <c r="U385" s="105" t="s">
        <v>22</v>
      </c>
      <c r="V385" s="117">
        <v>163.97386714673419</v>
      </c>
      <c r="W385" s="117">
        <v>0</v>
      </c>
      <c r="X385" s="117">
        <v>0</v>
      </c>
      <c r="Y385" s="117">
        <v>0</v>
      </c>
      <c r="Z385" s="117">
        <v>0</v>
      </c>
      <c r="AA385" s="117">
        <v>0</v>
      </c>
      <c r="AB385" s="117">
        <v>108.67919773997146</v>
      </c>
      <c r="AC385" s="118">
        <v>1.554536024644469</v>
      </c>
      <c r="AD385" s="117">
        <v>1.554536024644469</v>
      </c>
      <c r="AE385" s="117">
        <v>0</v>
      </c>
      <c r="AF385" s="117">
        <v>0</v>
      </c>
      <c r="AG385" s="117">
        <v>0</v>
      </c>
      <c r="AH385" s="117">
        <v>0</v>
      </c>
      <c r="AI385" s="120">
        <f t="shared" si="199"/>
        <v>274.20760091135008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</row>
    <row r="386" spans="1:71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197"/>
        <v>0</v>
      </c>
      <c r="K386" s="74" t="s">
        <v>21</v>
      </c>
      <c r="L386" s="87">
        <v>0</v>
      </c>
      <c r="M386" s="87">
        <v>0</v>
      </c>
      <c r="N386" s="87">
        <v>0</v>
      </c>
      <c r="O386" s="87">
        <v>0</v>
      </c>
      <c r="P386" s="87">
        <v>0</v>
      </c>
      <c r="Q386" s="87">
        <v>0</v>
      </c>
      <c r="R386" s="88">
        <v>0</v>
      </c>
      <c r="S386" s="89">
        <f t="shared" si="198"/>
        <v>0</v>
      </c>
      <c r="U386" s="104" t="s">
        <v>61</v>
      </c>
      <c r="V386" s="121">
        <v>0</v>
      </c>
      <c r="W386" s="121">
        <v>0</v>
      </c>
      <c r="X386" s="121">
        <v>0</v>
      </c>
      <c r="Y386" s="121">
        <v>0</v>
      </c>
      <c r="Z386" s="121">
        <v>0</v>
      </c>
      <c r="AA386" s="121">
        <v>0</v>
      </c>
      <c r="AB386" s="121">
        <v>0</v>
      </c>
      <c r="AC386" s="122">
        <v>0</v>
      </c>
      <c r="AD386" s="121">
        <v>0</v>
      </c>
      <c r="AE386" s="121">
        <v>0</v>
      </c>
      <c r="AF386" s="121">
        <v>0</v>
      </c>
      <c r="AG386" s="121">
        <v>0</v>
      </c>
      <c r="AH386" s="121">
        <v>0</v>
      </c>
      <c r="AI386" s="123">
        <f t="shared" si="199"/>
        <v>0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</row>
    <row r="387" spans="1:71" ht="15">
      <c r="A387" s="28" t="s">
        <v>64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197"/>
        <v>0</v>
      </c>
      <c r="K387" s="76" t="s">
        <v>64</v>
      </c>
      <c r="L387" s="42">
        <v>0</v>
      </c>
      <c r="M387" s="42">
        <v>0</v>
      </c>
      <c r="N387" s="42">
        <v>0</v>
      </c>
      <c r="O387" s="42">
        <v>0</v>
      </c>
      <c r="P387" s="42">
        <v>0</v>
      </c>
      <c r="Q387" s="42">
        <v>0</v>
      </c>
      <c r="R387" s="85">
        <v>0</v>
      </c>
      <c r="S387" s="86">
        <f t="shared" si="198"/>
        <v>0</v>
      </c>
      <c r="U387" s="106" t="s">
        <v>62</v>
      </c>
      <c r="V387" s="117">
        <v>0</v>
      </c>
      <c r="W387" s="117">
        <v>0</v>
      </c>
      <c r="X387" s="117">
        <v>0</v>
      </c>
      <c r="Y387" s="117">
        <v>0</v>
      </c>
      <c r="Z387" s="117">
        <v>0</v>
      </c>
      <c r="AA387" s="117">
        <v>0</v>
      </c>
      <c r="AB387" s="117">
        <v>0</v>
      </c>
      <c r="AC387" s="118">
        <v>0</v>
      </c>
      <c r="AD387" s="119">
        <v>0</v>
      </c>
      <c r="AE387" s="119">
        <v>0</v>
      </c>
      <c r="AF387" s="119">
        <v>0</v>
      </c>
      <c r="AG387" s="119">
        <v>0</v>
      </c>
      <c r="AH387" s="119">
        <v>0</v>
      </c>
      <c r="AI387" s="120">
        <f t="shared" si="199"/>
        <v>0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</row>
    <row r="388" spans="1:71">
      <c r="A388" s="56" t="s">
        <v>23</v>
      </c>
      <c r="B388" s="60">
        <v>0</v>
      </c>
      <c r="C388" s="60">
        <v>0</v>
      </c>
      <c r="D388" s="60">
        <v>0</v>
      </c>
      <c r="E388" s="60">
        <v>0</v>
      </c>
      <c r="F388" s="411"/>
      <c r="G388" s="60">
        <v>0</v>
      </c>
      <c r="H388" s="61">
        <v>0</v>
      </c>
      <c r="I388" s="62">
        <f t="shared" si="197"/>
        <v>0</v>
      </c>
      <c r="K388" s="77" t="s">
        <v>23</v>
      </c>
      <c r="L388" s="90">
        <v>0</v>
      </c>
      <c r="M388" s="90">
        <v>0</v>
      </c>
      <c r="N388" s="90">
        <v>0</v>
      </c>
      <c r="O388" s="90">
        <v>0</v>
      </c>
      <c r="P388" s="90">
        <v>0</v>
      </c>
      <c r="Q388" s="90">
        <v>0</v>
      </c>
      <c r="R388" s="91">
        <v>0</v>
      </c>
      <c r="S388" s="92">
        <f t="shared" si="198"/>
        <v>0</v>
      </c>
      <c r="U388" s="107" t="s">
        <v>66</v>
      </c>
      <c r="V388" s="124">
        <v>0</v>
      </c>
      <c r="W388" s="124">
        <v>0</v>
      </c>
      <c r="X388" s="124">
        <v>0</v>
      </c>
      <c r="Y388" s="124">
        <v>0</v>
      </c>
      <c r="Z388" s="124">
        <v>0</v>
      </c>
      <c r="AA388" s="124">
        <v>0</v>
      </c>
      <c r="AB388" s="124">
        <v>0</v>
      </c>
      <c r="AC388" s="124">
        <v>0</v>
      </c>
      <c r="AD388" s="124">
        <v>0</v>
      </c>
      <c r="AE388" s="124">
        <v>0</v>
      </c>
      <c r="AF388" s="124">
        <v>0</v>
      </c>
      <c r="AG388" s="124">
        <v>0</v>
      </c>
      <c r="AH388" s="125">
        <v>0</v>
      </c>
      <c r="AI388" s="126">
        <f t="shared" si="199"/>
        <v>0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</row>
    <row r="389" spans="1:71">
      <c r="A389" s="57" t="s">
        <v>19</v>
      </c>
      <c r="B389" s="63">
        <v>0</v>
      </c>
      <c r="C389" s="63">
        <v>0</v>
      </c>
      <c r="D389" s="63">
        <v>0</v>
      </c>
      <c r="E389" s="63">
        <v>0</v>
      </c>
      <c r="F389" s="411"/>
      <c r="G389" s="63">
        <v>0</v>
      </c>
      <c r="H389" s="64">
        <v>0</v>
      </c>
      <c r="I389" s="65">
        <f t="shared" si="197"/>
        <v>0</v>
      </c>
      <c r="K389" s="78" t="s">
        <v>19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93">
        <v>0</v>
      </c>
      <c r="S389" s="94">
        <f t="shared" si="198"/>
        <v>0</v>
      </c>
      <c r="U389" s="108" t="s">
        <v>19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8">
        <v>0</v>
      </c>
      <c r="AE389" s="128">
        <v>0</v>
      </c>
      <c r="AF389" s="128">
        <v>0</v>
      </c>
      <c r="AG389" s="128">
        <v>0</v>
      </c>
      <c r="AH389" s="128">
        <v>0</v>
      </c>
      <c r="AI389" s="129">
        <f t="shared" si="199"/>
        <v>0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</row>
    <row r="390" spans="1:71">
      <c r="A390" s="56" t="s">
        <v>20</v>
      </c>
      <c r="B390" s="60">
        <v>0</v>
      </c>
      <c r="C390" s="60">
        <v>0</v>
      </c>
      <c r="D390" s="60">
        <v>0</v>
      </c>
      <c r="E390" s="60">
        <v>0</v>
      </c>
      <c r="F390" s="411"/>
      <c r="G390" s="60">
        <v>0</v>
      </c>
      <c r="H390" s="61">
        <v>0</v>
      </c>
      <c r="I390" s="62">
        <f t="shared" si="197"/>
        <v>0</v>
      </c>
      <c r="K390" s="77" t="s">
        <v>20</v>
      </c>
      <c r="L390" s="90">
        <v>0</v>
      </c>
      <c r="M390" s="90">
        <v>0</v>
      </c>
      <c r="N390" s="90">
        <v>0</v>
      </c>
      <c r="O390" s="90">
        <v>0</v>
      </c>
      <c r="P390" s="90">
        <v>0</v>
      </c>
      <c r="Q390" s="90">
        <v>0</v>
      </c>
      <c r="R390" s="91">
        <v>0</v>
      </c>
      <c r="S390" s="92">
        <f t="shared" si="198"/>
        <v>0</v>
      </c>
      <c r="U390" s="107" t="s">
        <v>20</v>
      </c>
      <c r="V390" s="124">
        <v>0</v>
      </c>
      <c r="W390" s="124">
        <v>0</v>
      </c>
      <c r="X390" s="124">
        <v>0</v>
      </c>
      <c r="Y390" s="124">
        <v>0</v>
      </c>
      <c r="Z390" s="124">
        <v>0</v>
      </c>
      <c r="AA390" s="124">
        <v>0</v>
      </c>
      <c r="AB390" s="124">
        <v>0</v>
      </c>
      <c r="AC390" s="124">
        <v>0</v>
      </c>
      <c r="AD390" s="124">
        <v>0</v>
      </c>
      <c r="AE390" s="124">
        <v>0</v>
      </c>
      <c r="AF390" s="124">
        <v>0</v>
      </c>
      <c r="AG390" s="124">
        <v>0</v>
      </c>
      <c r="AH390" s="125">
        <v>0</v>
      </c>
      <c r="AI390" s="126">
        <f t="shared" si="199"/>
        <v>0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</row>
    <row r="391" spans="1:71" ht="15" thickBot="1">
      <c r="A391" s="58" t="s">
        <v>11</v>
      </c>
      <c r="B391" s="52">
        <v>0</v>
      </c>
      <c r="C391" s="52">
        <v>0</v>
      </c>
      <c r="D391" s="52">
        <v>0</v>
      </c>
      <c r="E391" s="52">
        <v>0</v>
      </c>
      <c r="F391" s="412"/>
      <c r="G391" s="52">
        <v>0</v>
      </c>
      <c r="H391" s="66">
        <v>0</v>
      </c>
      <c r="I391" s="67">
        <f t="shared" si="197"/>
        <v>0</v>
      </c>
      <c r="K391" s="79" t="s">
        <v>11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95">
        <v>0</v>
      </c>
      <c r="S391" s="96">
        <f t="shared" si="198"/>
        <v>0</v>
      </c>
      <c r="U391" s="108" t="s">
        <v>11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8">
        <v>0</v>
      </c>
      <c r="AE391" s="128">
        <v>0</v>
      </c>
      <c r="AF391" s="128">
        <v>0</v>
      </c>
      <c r="AG391" s="128">
        <v>0</v>
      </c>
      <c r="AH391" s="128">
        <v>0</v>
      </c>
      <c r="AI391" s="129">
        <f t="shared" si="199"/>
        <v>0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</row>
    <row r="392" spans="1:71" ht="15">
      <c r="A392" s="33" t="s">
        <v>26</v>
      </c>
      <c r="B392" s="68">
        <f>SUM(B371:B387)</f>
        <v>943.56319658678444</v>
      </c>
      <c r="C392" s="68">
        <f t="shared" ref="C392:I392" si="200">SUM(C371:C387)</f>
        <v>2.7946108143221848</v>
      </c>
      <c r="D392" s="68">
        <f t="shared" si="200"/>
        <v>224.18769790420274</v>
      </c>
      <c r="E392" s="68">
        <f t="shared" si="200"/>
        <v>2226.3272659453332</v>
      </c>
      <c r="F392" s="68">
        <f t="shared" si="200"/>
        <v>0</v>
      </c>
      <c r="G392" s="68">
        <f t="shared" si="200"/>
        <v>211.28332972108217</v>
      </c>
      <c r="H392" s="69">
        <f t="shared" si="200"/>
        <v>0</v>
      </c>
      <c r="I392" s="38">
        <f t="shared" si="200"/>
        <v>3608.1561009717252</v>
      </c>
      <c r="K392" s="80" t="s">
        <v>26</v>
      </c>
      <c r="L392" s="68">
        <f>SUM(L371:L387)</f>
        <v>943.56319658678444</v>
      </c>
      <c r="M392" s="68">
        <f t="shared" ref="M392:S392" si="201">SUM(M371:M387)</f>
        <v>2.7946108143221848</v>
      </c>
      <c r="N392" s="68">
        <f t="shared" si="201"/>
        <v>224.18769790420274</v>
      </c>
      <c r="O392" s="68">
        <f t="shared" si="201"/>
        <v>2226.3272659453332</v>
      </c>
      <c r="P392" s="68">
        <f t="shared" si="201"/>
        <v>1482.46745673188</v>
      </c>
      <c r="Q392" s="68">
        <f t="shared" si="201"/>
        <v>211.28332972108217</v>
      </c>
      <c r="R392" s="69">
        <f t="shared" si="201"/>
        <v>0</v>
      </c>
      <c r="S392" s="97">
        <f t="shared" si="201"/>
        <v>5090.6235577036041</v>
      </c>
      <c r="T392" s="1" t="str">
        <f>IF(ABS(S392-AI392)&gt;0.01,S392-AI392,"")</f>
        <v/>
      </c>
      <c r="U392" s="109" t="s">
        <v>63</v>
      </c>
      <c r="V392" s="130">
        <f>SUM(V371:V387)</f>
        <v>896.44977464741066</v>
      </c>
      <c r="W392" s="130">
        <f t="shared" ref="W392:AH392" si="202">SUM(W371:W387)</f>
        <v>28.311842251072417</v>
      </c>
      <c r="X392" s="130">
        <f t="shared" si="202"/>
        <v>211.28332972108217</v>
      </c>
      <c r="Y392" s="130">
        <f t="shared" si="202"/>
        <v>2.7946108143221848</v>
      </c>
      <c r="Z392" s="130">
        <f t="shared" si="202"/>
        <v>224.18769790420274</v>
      </c>
      <c r="AA392" s="130">
        <f t="shared" si="202"/>
        <v>2198.472405777266</v>
      </c>
      <c r="AB392" s="130">
        <f t="shared" si="202"/>
        <v>1482.46745673188</v>
      </c>
      <c r="AC392" s="130">
        <f t="shared" si="202"/>
        <v>46.6564398563686</v>
      </c>
      <c r="AD392" s="131">
        <f t="shared" si="202"/>
        <v>18.80157968830137</v>
      </c>
      <c r="AE392" s="131">
        <f t="shared" si="202"/>
        <v>0</v>
      </c>
      <c r="AF392" s="131">
        <f t="shared" si="202"/>
        <v>0</v>
      </c>
      <c r="AG392" s="131">
        <f t="shared" si="202"/>
        <v>0</v>
      </c>
      <c r="AH392" s="131">
        <f t="shared" si="202"/>
        <v>27.854860168067233</v>
      </c>
      <c r="AI392" s="132">
        <f>SUM(V392:AC392)</f>
        <v>5090.623557703605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</row>
    <row r="393" spans="1:71" s="5" customFormat="1" ht="15" thickBot="1">
      <c r="A393" s="30" t="s">
        <v>88</v>
      </c>
      <c r="B393" s="47">
        <f>IF($I392=0,"-",B392/$I392)</f>
        <v>0.26150841875512815</v>
      </c>
      <c r="C393" s="47">
        <f t="shared" ref="C393:H393" si="203">IF($I392=0,"-",C392/$I392)</f>
        <v>7.7452602828618155E-4</v>
      </c>
      <c r="D393" s="47">
        <f t="shared" si="203"/>
        <v>6.2133591682418055E-2</v>
      </c>
      <c r="E393" s="47">
        <f t="shared" si="203"/>
        <v>0.61702631583643319</v>
      </c>
      <c r="F393" s="47">
        <f t="shared" si="203"/>
        <v>0</v>
      </c>
      <c r="G393" s="47">
        <f t="shared" si="203"/>
        <v>5.8557147697734228E-2</v>
      </c>
      <c r="H393" s="70">
        <f t="shared" si="203"/>
        <v>0</v>
      </c>
      <c r="I393" s="48">
        <f>SUM(B393:H393)</f>
        <v>0.99999999999999978</v>
      </c>
      <c r="K393" s="81" t="s">
        <v>88</v>
      </c>
      <c r="L393" s="98">
        <f>IF($S392=0,"-",L392/$S392)</f>
        <v>0.18535316663886825</v>
      </c>
      <c r="M393" s="98">
        <f t="shared" ref="M393:R393" si="204">IF($S392=0,"-",M392/$S392)</f>
        <v>5.4897220009386086E-4</v>
      </c>
      <c r="N393" s="98">
        <f t="shared" si="204"/>
        <v>4.4039339260303602E-2</v>
      </c>
      <c r="O393" s="98">
        <f t="shared" si="204"/>
        <v>0.43733881335150937</v>
      </c>
      <c r="P393" s="98">
        <f t="shared" si="204"/>
        <v>0.29121529807256574</v>
      </c>
      <c r="Q393" s="98">
        <f t="shared" si="204"/>
        <v>4.1504410476659315E-2</v>
      </c>
      <c r="R393" s="99">
        <f t="shared" si="204"/>
        <v>0</v>
      </c>
      <c r="S393" s="100">
        <f>SUM(L393:R393)</f>
        <v>1</v>
      </c>
      <c r="U393" s="110" t="s">
        <v>88</v>
      </c>
      <c r="V393" s="133">
        <f>+V392/$AI392</f>
        <v>0.17609822539142961</v>
      </c>
      <c r="W393" s="133">
        <f t="shared" ref="W393:AH393" si="205">+W392/$AI392</f>
        <v>5.5615666588090772E-3</v>
      </c>
      <c r="X393" s="133">
        <f t="shared" si="205"/>
        <v>4.1504410476659308E-2</v>
      </c>
      <c r="Y393" s="133">
        <f t="shared" si="205"/>
        <v>5.4897220009386075E-4</v>
      </c>
      <c r="Z393" s="133">
        <f t="shared" si="205"/>
        <v>4.4039339260303595E-2</v>
      </c>
      <c r="AA393" s="133">
        <f t="shared" si="205"/>
        <v>0.43186701606531741</v>
      </c>
      <c r="AB393" s="133">
        <f t="shared" si="205"/>
        <v>0.29121529807256569</v>
      </c>
      <c r="AC393" s="133">
        <f t="shared" si="205"/>
        <v>9.1651718748214529E-3</v>
      </c>
      <c r="AD393" s="133">
        <f t="shared" si="205"/>
        <v>3.6933745886295346E-3</v>
      </c>
      <c r="AE393" s="133">
        <f t="shared" si="205"/>
        <v>0</v>
      </c>
      <c r="AF393" s="133">
        <f t="shared" si="205"/>
        <v>0</v>
      </c>
      <c r="AG393" s="133">
        <f t="shared" si="205"/>
        <v>0</v>
      </c>
      <c r="AH393" s="133">
        <f t="shared" si="205"/>
        <v>5.4717972861919179E-3</v>
      </c>
      <c r="AI393" s="134">
        <f>SUM(V393:AC393)</f>
        <v>1</v>
      </c>
    </row>
    <row r="394" spans="1:71" ht="15" thickBot="1">
      <c r="A394" s="31"/>
      <c r="B394" s="31"/>
      <c r="C394" s="31"/>
      <c r="D394" s="31"/>
      <c r="E394" s="31"/>
      <c r="F394" s="31"/>
      <c r="G394" s="31"/>
      <c r="H394" s="31"/>
      <c r="I394" s="31"/>
      <c r="K394" s="31"/>
      <c r="L394" s="31"/>
      <c r="M394" s="31"/>
      <c r="N394" s="31"/>
      <c r="O394" s="31"/>
      <c r="P394" s="31"/>
      <c r="Q394" s="31"/>
      <c r="R394" s="31"/>
      <c r="S394" s="31"/>
      <c r="U394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</row>
    <row r="395" spans="1:71" ht="30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  <c r="K395" s="415" t="s">
        <v>42</v>
      </c>
      <c r="L395" s="83" t="s">
        <v>0</v>
      </c>
      <c r="M395" s="83" t="s">
        <v>1</v>
      </c>
      <c r="N395" s="83" t="s">
        <v>2</v>
      </c>
      <c r="O395" s="83" t="s">
        <v>3</v>
      </c>
      <c r="P395" s="83" t="s">
        <v>27</v>
      </c>
      <c r="Q395" s="83" t="s">
        <v>4</v>
      </c>
      <c r="R395" s="83" t="s">
        <v>5</v>
      </c>
      <c r="S395" s="84" t="s">
        <v>6</v>
      </c>
      <c r="U395" s="417" t="s">
        <v>42</v>
      </c>
      <c r="V395" s="114" t="s">
        <v>74</v>
      </c>
      <c r="W395" s="114" t="s">
        <v>75</v>
      </c>
      <c r="X395" s="114" t="s">
        <v>4</v>
      </c>
      <c r="Y395" s="114" t="s">
        <v>1</v>
      </c>
      <c r="Z395" s="114" t="s">
        <v>2</v>
      </c>
      <c r="AA395" s="114" t="s">
        <v>3</v>
      </c>
      <c r="AB395" s="114" t="s">
        <v>55</v>
      </c>
      <c r="AC395" s="114" t="s">
        <v>68</v>
      </c>
      <c r="AD395" s="115" t="s">
        <v>76</v>
      </c>
      <c r="AE395" s="115" t="s">
        <v>83</v>
      </c>
      <c r="AF395" s="115" t="s">
        <v>77</v>
      </c>
      <c r="AG395" s="115" t="s">
        <v>84</v>
      </c>
      <c r="AH395" s="115" t="s">
        <v>85</v>
      </c>
      <c r="AI395" s="116" t="s">
        <v>63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</row>
    <row r="396" spans="1:71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  <c r="K396" s="416" t="s">
        <v>42</v>
      </c>
      <c r="L396" s="389" t="s">
        <v>69</v>
      </c>
      <c r="M396" s="390"/>
      <c r="N396" s="390"/>
      <c r="O396" s="390"/>
      <c r="P396" s="390"/>
      <c r="Q396" s="390"/>
      <c r="R396" s="390"/>
      <c r="S396" s="391"/>
      <c r="U396" s="418" t="s">
        <v>42</v>
      </c>
      <c r="V396" s="413" t="s">
        <v>69</v>
      </c>
      <c r="W396" s="413"/>
      <c r="X396" s="413"/>
      <c r="Y396" s="413"/>
      <c r="Z396" s="413"/>
      <c r="AA396" s="413"/>
      <c r="AB396" s="413"/>
      <c r="AC396" s="413"/>
      <c r="AD396" s="413"/>
      <c r="AE396" s="413"/>
      <c r="AF396" s="413"/>
      <c r="AG396" s="413"/>
      <c r="AH396" s="413"/>
      <c r="AI396" s="414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</row>
    <row r="397" spans="1:71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  <c r="K397" s="82" t="s">
        <v>7</v>
      </c>
      <c r="L397" s="36">
        <v>0</v>
      </c>
      <c r="M397" s="36">
        <v>0</v>
      </c>
      <c r="N397" s="36">
        <v>0</v>
      </c>
      <c r="O397" s="36">
        <v>0</v>
      </c>
      <c r="P397" s="36">
        <v>0</v>
      </c>
      <c r="Q397" s="36">
        <v>0</v>
      </c>
      <c r="R397" s="101">
        <v>0</v>
      </c>
      <c r="S397" s="102">
        <f>SUM(L397:R397)</f>
        <v>0</v>
      </c>
      <c r="U397" s="103" t="s">
        <v>7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8">
        <v>0</v>
      </c>
      <c r="AD397" s="119">
        <v>0</v>
      </c>
      <c r="AE397" s="119">
        <v>0</v>
      </c>
      <c r="AF397" s="119">
        <v>0</v>
      </c>
      <c r="AG397" s="119">
        <v>0</v>
      </c>
      <c r="AH397" s="119">
        <v>0</v>
      </c>
      <c r="AI397" s="120">
        <f>SUM(V397:AC397)</f>
        <v>0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</row>
    <row r="398" spans="1:71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7" si="206">SUM(B398:H398)</f>
        <v>0</v>
      </c>
      <c r="K398" s="74" t="s">
        <v>8</v>
      </c>
      <c r="L398" s="87">
        <v>0</v>
      </c>
      <c r="M398" s="87">
        <v>0</v>
      </c>
      <c r="N398" s="87">
        <v>0</v>
      </c>
      <c r="O398" s="87">
        <v>0</v>
      </c>
      <c r="P398" s="87">
        <v>0</v>
      </c>
      <c r="Q398" s="87">
        <v>0</v>
      </c>
      <c r="R398" s="88">
        <v>0</v>
      </c>
      <c r="S398" s="89">
        <f t="shared" ref="S398:S417" si="207">SUM(L398:R398)</f>
        <v>0</v>
      </c>
      <c r="U398" s="104" t="s">
        <v>8</v>
      </c>
      <c r="V398" s="121">
        <v>0</v>
      </c>
      <c r="W398" s="121">
        <v>0</v>
      </c>
      <c r="X398" s="121">
        <v>0</v>
      </c>
      <c r="Y398" s="121">
        <v>0</v>
      </c>
      <c r="Z398" s="121">
        <v>0</v>
      </c>
      <c r="AA398" s="121">
        <v>0</v>
      </c>
      <c r="AB398" s="121">
        <v>0</v>
      </c>
      <c r="AC398" s="122">
        <v>0</v>
      </c>
      <c r="AD398" s="121">
        <v>0</v>
      </c>
      <c r="AE398" s="121">
        <v>0</v>
      </c>
      <c r="AF398" s="121">
        <v>0</v>
      </c>
      <c r="AG398" s="121">
        <v>0</v>
      </c>
      <c r="AH398" s="121">
        <v>0</v>
      </c>
      <c r="AI398" s="123">
        <f t="shared" ref="AI398:AI417" si="208">SUM(V398:AC398)</f>
        <v>0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</row>
    <row r="399" spans="1:71" ht="15" customHeight="1">
      <c r="A399" s="27" t="s">
        <v>10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206"/>
        <v>0</v>
      </c>
      <c r="K399" s="75" t="s">
        <v>10</v>
      </c>
      <c r="L399" s="42">
        <v>0</v>
      </c>
      <c r="M399" s="42">
        <v>0</v>
      </c>
      <c r="N399" s="42">
        <v>0</v>
      </c>
      <c r="O399" s="42">
        <v>0</v>
      </c>
      <c r="P399" s="42">
        <v>0</v>
      </c>
      <c r="Q399" s="42">
        <v>0</v>
      </c>
      <c r="R399" s="85">
        <v>0</v>
      </c>
      <c r="S399" s="86">
        <f t="shared" si="207"/>
        <v>0</v>
      </c>
      <c r="U399" s="105" t="s">
        <v>10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8">
        <v>0</v>
      </c>
      <c r="AD399" s="119">
        <v>0</v>
      </c>
      <c r="AE399" s="119">
        <v>0</v>
      </c>
      <c r="AF399" s="119">
        <v>0</v>
      </c>
      <c r="AG399" s="119">
        <v>0</v>
      </c>
      <c r="AH399" s="119">
        <v>0</v>
      </c>
      <c r="AI399" s="120">
        <f t="shared" si="208"/>
        <v>0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</row>
    <row r="400" spans="1:71" ht="15" customHeight="1">
      <c r="A400" s="26" t="s">
        <v>56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206"/>
        <v>0</v>
      </c>
      <c r="K400" s="74" t="s">
        <v>56</v>
      </c>
      <c r="L400" s="87">
        <v>0</v>
      </c>
      <c r="M400" s="87">
        <v>0</v>
      </c>
      <c r="N400" s="87">
        <v>0</v>
      </c>
      <c r="O400" s="87">
        <v>0</v>
      </c>
      <c r="P400" s="87">
        <v>0</v>
      </c>
      <c r="Q400" s="87">
        <v>0</v>
      </c>
      <c r="R400" s="88">
        <v>0</v>
      </c>
      <c r="S400" s="89">
        <f t="shared" si="207"/>
        <v>0</v>
      </c>
      <c r="U400" s="104" t="s">
        <v>56</v>
      </c>
      <c r="V400" s="121">
        <v>0</v>
      </c>
      <c r="W400" s="121">
        <v>0</v>
      </c>
      <c r="X400" s="121">
        <v>0</v>
      </c>
      <c r="Y400" s="121">
        <v>0</v>
      </c>
      <c r="Z400" s="121">
        <v>0</v>
      </c>
      <c r="AA400" s="121">
        <v>0</v>
      </c>
      <c r="AB400" s="121">
        <v>0</v>
      </c>
      <c r="AC400" s="122">
        <v>0</v>
      </c>
      <c r="AD400" s="121">
        <v>0</v>
      </c>
      <c r="AE400" s="121">
        <v>0</v>
      </c>
      <c r="AF400" s="121">
        <v>0</v>
      </c>
      <c r="AG400" s="121">
        <v>0</v>
      </c>
      <c r="AH400" s="121">
        <v>0</v>
      </c>
      <c r="AI400" s="123">
        <f t="shared" si="208"/>
        <v>0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</row>
    <row r="401" spans="1:71" ht="15">
      <c r="A401" s="27" t="s">
        <v>16</v>
      </c>
      <c r="B401" s="42">
        <v>25.129013069788559</v>
      </c>
      <c r="C401" s="42">
        <v>10.956457109128676</v>
      </c>
      <c r="D401" s="42">
        <v>0</v>
      </c>
      <c r="E401" s="42">
        <v>0</v>
      </c>
      <c r="F401" s="411"/>
      <c r="G401" s="42">
        <v>0</v>
      </c>
      <c r="H401" s="43">
        <v>0</v>
      </c>
      <c r="I401" s="38">
        <f t="shared" si="206"/>
        <v>36.085470178917234</v>
      </c>
      <c r="K401" s="75" t="s">
        <v>16</v>
      </c>
      <c r="L401" s="42">
        <v>25.129013069788559</v>
      </c>
      <c r="M401" s="42">
        <v>10.956457109128676</v>
      </c>
      <c r="N401" s="42">
        <v>0</v>
      </c>
      <c r="O401" s="42">
        <v>0</v>
      </c>
      <c r="P401" s="42">
        <v>0</v>
      </c>
      <c r="Q401" s="42">
        <v>0</v>
      </c>
      <c r="R401" s="85">
        <v>0</v>
      </c>
      <c r="S401" s="86">
        <f t="shared" si="207"/>
        <v>36.085470178917234</v>
      </c>
      <c r="U401" s="105" t="s">
        <v>16</v>
      </c>
      <c r="V401" s="117">
        <v>25.129013069788559</v>
      </c>
      <c r="W401" s="117">
        <v>0</v>
      </c>
      <c r="X401" s="117">
        <v>0</v>
      </c>
      <c r="Y401" s="117">
        <v>10.956457109128676</v>
      </c>
      <c r="Z401" s="117">
        <v>0</v>
      </c>
      <c r="AA401" s="117">
        <v>0</v>
      </c>
      <c r="AB401" s="117">
        <v>0</v>
      </c>
      <c r="AC401" s="118">
        <v>0</v>
      </c>
      <c r="AD401" s="119">
        <v>0</v>
      </c>
      <c r="AE401" s="119">
        <v>0</v>
      </c>
      <c r="AF401" s="119">
        <v>0</v>
      </c>
      <c r="AG401" s="119">
        <v>0</v>
      </c>
      <c r="AH401" s="119">
        <v>0</v>
      </c>
      <c r="AI401" s="120">
        <f t="shared" si="208"/>
        <v>36.085470178917234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</row>
    <row r="402" spans="1:71" ht="15">
      <c r="A402" s="26" t="s">
        <v>70</v>
      </c>
      <c r="B402" s="39">
        <v>12.306875492098719</v>
      </c>
      <c r="C402" s="39">
        <v>7.7689417822737674</v>
      </c>
      <c r="D402" s="39">
        <v>1.8723692150809099</v>
      </c>
      <c r="E402" s="39">
        <v>0</v>
      </c>
      <c r="F402" s="411"/>
      <c r="G402" s="39">
        <v>0</v>
      </c>
      <c r="H402" s="40">
        <v>0</v>
      </c>
      <c r="I402" s="41">
        <f t="shared" si="206"/>
        <v>21.948186489453395</v>
      </c>
      <c r="K402" s="74" t="s">
        <v>70</v>
      </c>
      <c r="L402" s="87">
        <v>12.306875492098719</v>
      </c>
      <c r="M402" s="87">
        <v>7.7689417822737674</v>
      </c>
      <c r="N402" s="87">
        <v>1.8723692150809099</v>
      </c>
      <c r="O402" s="87">
        <v>0</v>
      </c>
      <c r="P402" s="87">
        <v>0</v>
      </c>
      <c r="Q402" s="87">
        <v>0</v>
      </c>
      <c r="R402" s="88">
        <v>0</v>
      </c>
      <c r="S402" s="89">
        <f t="shared" si="207"/>
        <v>21.948186489453395</v>
      </c>
      <c r="U402" s="104" t="s">
        <v>57</v>
      </c>
      <c r="V402" s="121">
        <v>12.306875492098719</v>
      </c>
      <c r="W402" s="121">
        <v>0</v>
      </c>
      <c r="X402" s="121">
        <v>0</v>
      </c>
      <c r="Y402" s="121">
        <v>7.7689417822737674</v>
      </c>
      <c r="Z402" s="121">
        <v>1.8723692150809099</v>
      </c>
      <c r="AA402" s="121">
        <v>0</v>
      </c>
      <c r="AB402" s="121">
        <v>0</v>
      </c>
      <c r="AC402" s="122">
        <v>0</v>
      </c>
      <c r="AD402" s="121">
        <v>0</v>
      </c>
      <c r="AE402" s="121">
        <v>0</v>
      </c>
      <c r="AF402" s="121">
        <v>0</v>
      </c>
      <c r="AG402" s="121">
        <v>0</v>
      </c>
      <c r="AH402" s="121">
        <v>0</v>
      </c>
      <c r="AI402" s="123">
        <f t="shared" si="208"/>
        <v>21.948186489453395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</row>
    <row r="403" spans="1:71" ht="15">
      <c r="A403" s="27" t="s">
        <v>58</v>
      </c>
      <c r="B403" s="42">
        <v>0</v>
      </c>
      <c r="C403" s="42">
        <v>0</v>
      </c>
      <c r="D403" s="42">
        <v>0</v>
      </c>
      <c r="E403" s="42">
        <v>0</v>
      </c>
      <c r="F403" s="411"/>
      <c r="G403" s="42">
        <v>0</v>
      </c>
      <c r="H403" s="43">
        <v>0</v>
      </c>
      <c r="I403" s="38">
        <f t="shared" si="206"/>
        <v>0</v>
      </c>
      <c r="K403" s="75" t="s">
        <v>58</v>
      </c>
      <c r="L403" s="42">
        <v>0</v>
      </c>
      <c r="M403" s="42">
        <v>0</v>
      </c>
      <c r="N403" s="42">
        <v>0</v>
      </c>
      <c r="O403" s="42">
        <v>0</v>
      </c>
      <c r="P403" s="42">
        <v>15.874556104138328</v>
      </c>
      <c r="Q403" s="42">
        <v>0</v>
      </c>
      <c r="R403" s="85">
        <v>0</v>
      </c>
      <c r="S403" s="86">
        <f t="shared" si="207"/>
        <v>15.874556104138328</v>
      </c>
      <c r="U403" s="105" t="s">
        <v>58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15.874556104138328</v>
      </c>
      <c r="AC403" s="118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20">
        <f t="shared" si="208"/>
        <v>15.874556104138328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</row>
    <row r="404" spans="1:71" ht="15">
      <c r="A404" s="26" t="s">
        <v>12</v>
      </c>
      <c r="B404" s="39">
        <v>0</v>
      </c>
      <c r="C404" s="39">
        <v>0.1389008764794108</v>
      </c>
      <c r="D404" s="39">
        <v>0</v>
      </c>
      <c r="E404" s="39">
        <v>0</v>
      </c>
      <c r="F404" s="411"/>
      <c r="G404" s="39">
        <v>0</v>
      </c>
      <c r="H404" s="40">
        <v>0</v>
      </c>
      <c r="I404" s="41">
        <f t="shared" si="206"/>
        <v>0.1389008764794108</v>
      </c>
      <c r="K404" s="74" t="s">
        <v>12</v>
      </c>
      <c r="L404" s="87">
        <v>0</v>
      </c>
      <c r="M404" s="87">
        <v>0.1389008764794108</v>
      </c>
      <c r="N404" s="87">
        <v>0</v>
      </c>
      <c r="O404" s="87">
        <v>0</v>
      </c>
      <c r="P404" s="87">
        <v>4.726602146893967</v>
      </c>
      <c r="Q404" s="87">
        <v>0</v>
      </c>
      <c r="R404" s="88">
        <v>0</v>
      </c>
      <c r="S404" s="89">
        <f t="shared" si="207"/>
        <v>4.8655030233733774</v>
      </c>
      <c r="U404" s="104" t="s">
        <v>12</v>
      </c>
      <c r="V404" s="121">
        <v>0</v>
      </c>
      <c r="W404" s="121">
        <v>0</v>
      </c>
      <c r="X404" s="121">
        <v>0</v>
      </c>
      <c r="Y404" s="121">
        <v>0.1389008764794108</v>
      </c>
      <c r="Z404" s="121">
        <v>0</v>
      </c>
      <c r="AA404" s="121">
        <v>0</v>
      </c>
      <c r="AB404" s="121">
        <v>4.726602146893967</v>
      </c>
      <c r="AC404" s="122">
        <v>0</v>
      </c>
      <c r="AD404" s="121">
        <v>0</v>
      </c>
      <c r="AE404" s="121">
        <v>0</v>
      </c>
      <c r="AF404" s="121">
        <v>0</v>
      </c>
      <c r="AG404" s="121">
        <v>0</v>
      </c>
      <c r="AH404" s="121">
        <v>0</v>
      </c>
      <c r="AI404" s="123">
        <f t="shared" si="208"/>
        <v>4.8655030233733774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</row>
    <row r="405" spans="1:71" ht="15">
      <c r="A405" s="27" t="s">
        <v>59</v>
      </c>
      <c r="B405" s="42">
        <v>0</v>
      </c>
      <c r="C405" s="42">
        <v>0</v>
      </c>
      <c r="D405" s="42">
        <v>0</v>
      </c>
      <c r="E405" s="42">
        <v>0</v>
      </c>
      <c r="F405" s="411"/>
      <c r="G405" s="42">
        <v>0</v>
      </c>
      <c r="H405" s="43">
        <v>0</v>
      </c>
      <c r="I405" s="38">
        <f t="shared" si="206"/>
        <v>0</v>
      </c>
      <c r="K405" s="75" t="s">
        <v>59</v>
      </c>
      <c r="L405" s="42">
        <v>0</v>
      </c>
      <c r="M405" s="42">
        <v>0</v>
      </c>
      <c r="N405" s="42">
        <v>0</v>
      </c>
      <c r="O405" s="42">
        <v>0</v>
      </c>
      <c r="P405" s="42">
        <v>0</v>
      </c>
      <c r="Q405" s="42">
        <v>0</v>
      </c>
      <c r="R405" s="85">
        <v>0</v>
      </c>
      <c r="S405" s="86">
        <f t="shared" si="207"/>
        <v>0</v>
      </c>
      <c r="U405" s="105" t="s">
        <v>59</v>
      </c>
      <c r="V405" s="117">
        <v>0</v>
      </c>
      <c r="W405" s="117">
        <v>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8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20">
        <f t="shared" si="208"/>
        <v>0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</row>
    <row r="406" spans="1:71" ht="15">
      <c r="A406" s="26" t="s">
        <v>17</v>
      </c>
      <c r="B406" s="39">
        <v>0</v>
      </c>
      <c r="C406" s="39">
        <v>0</v>
      </c>
      <c r="D406" s="39">
        <v>3.9326266368166904</v>
      </c>
      <c r="E406" s="39">
        <v>0</v>
      </c>
      <c r="F406" s="411"/>
      <c r="G406" s="39">
        <v>0</v>
      </c>
      <c r="H406" s="40">
        <v>0</v>
      </c>
      <c r="I406" s="41">
        <f t="shared" si="206"/>
        <v>3.9326266368166904</v>
      </c>
      <c r="K406" s="74" t="s">
        <v>17</v>
      </c>
      <c r="L406" s="87">
        <v>0</v>
      </c>
      <c r="M406" s="87">
        <v>0</v>
      </c>
      <c r="N406" s="87">
        <v>3.9326266368166904</v>
      </c>
      <c r="O406" s="87">
        <v>0</v>
      </c>
      <c r="P406" s="87">
        <v>0</v>
      </c>
      <c r="Q406" s="87">
        <v>0</v>
      </c>
      <c r="R406" s="88">
        <v>0</v>
      </c>
      <c r="S406" s="89">
        <f t="shared" si="207"/>
        <v>3.9326266368166904</v>
      </c>
      <c r="U406" s="104" t="s">
        <v>17</v>
      </c>
      <c r="V406" s="121">
        <v>0</v>
      </c>
      <c r="W406" s="121">
        <v>0</v>
      </c>
      <c r="X406" s="121">
        <v>0</v>
      </c>
      <c r="Y406" s="121">
        <v>0</v>
      </c>
      <c r="Z406" s="121">
        <v>3.9326266368166904</v>
      </c>
      <c r="AA406" s="121">
        <v>0</v>
      </c>
      <c r="AB406" s="121">
        <v>0</v>
      </c>
      <c r="AC406" s="122">
        <v>0</v>
      </c>
      <c r="AD406" s="121">
        <v>0</v>
      </c>
      <c r="AE406" s="121">
        <v>0</v>
      </c>
      <c r="AF406" s="121">
        <v>0</v>
      </c>
      <c r="AG406" s="121">
        <v>0</v>
      </c>
      <c r="AH406" s="121">
        <v>0</v>
      </c>
      <c r="AI406" s="123">
        <f t="shared" si="208"/>
        <v>3.9326266368166904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</row>
    <row r="407" spans="1:71" ht="15">
      <c r="A407" s="27" t="s">
        <v>139</v>
      </c>
      <c r="B407" s="42">
        <v>8.1439522433381502</v>
      </c>
      <c r="C407" s="42">
        <v>60.153066590277568</v>
      </c>
      <c r="D407" s="42">
        <v>23.768493713003995</v>
      </c>
      <c r="E407" s="42">
        <v>0</v>
      </c>
      <c r="F407" s="411"/>
      <c r="G407" s="42">
        <v>0</v>
      </c>
      <c r="H407" s="43">
        <v>0</v>
      </c>
      <c r="I407" s="38">
        <f t="shared" si="206"/>
        <v>92.065512546619715</v>
      </c>
      <c r="K407" s="75" t="s">
        <v>139</v>
      </c>
      <c r="L407" s="42">
        <v>8.1439522433381502</v>
      </c>
      <c r="M407" s="42">
        <v>60.153066590277568</v>
      </c>
      <c r="N407" s="42">
        <v>23.768493713003995</v>
      </c>
      <c r="O407" s="42">
        <v>0</v>
      </c>
      <c r="P407" s="42">
        <v>0</v>
      </c>
      <c r="Q407" s="42">
        <v>0</v>
      </c>
      <c r="R407" s="85">
        <v>0</v>
      </c>
      <c r="S407" s="86">
        <f t="shared" si="207"/>
        <v>92.065512546619715</v>
      </c>
      <c r="U407" s="105" t="s">
        <v>139</v>
      </c>
      <c r="V407" s="117">
        <v>8.1439522433381502</v>
      </c>
      <c r="W407" s="117">
        <v>0</v>
      </c>
      <c r="X407" s="117">
        <v>0</v>
      </c>
      <c r="Y407" s="117">
        <v>60.153066590277568</v>
      </c>
      <c r="Z407" s="117">
        <v>10.303568253437291</v>
      </c>
      <c r="AA407" s="117">
        <v>0</v>
      </c>
      <c r="AB407" s="117">
        <v>0</v>
      </c>
      <c r="AC407" s="118">
        <v>13.464925459566704</v>
      </c>
      <c r="AD407" s="117">
        <v>0</v>
      </c>
      <c r="AE407" s="117">
        <v>0</v>
      </c>
      <c r="AF407" s="117">
        <v>0</v>
      </c>
      <c r="AG407" s="117">
        <v>13.464925459566704</v>
      </c>
      <c r="AH407" s="117">
        <v>0</v>
      </c>
      <c r="AI407" s="120">
        <f t="shared" si="208"/>
        <v>92.065512546619715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</row>
    <row r="408" spans="1:71" ht="15">
      <c r="A408" s="26" t="s">
        <v>25</v>
      </c>
      <c r="B408" s="39">
        <v>7.1208313042239357</v>
      </c>
      <c r="C408" s="39">
        <v>0.17404129908896268</v>
      </c>
      <c r="D408" s="39">
        <v>1.4026899938479489</v>
      </c>
      <c r="E408" s="39">
        <v>52.083319630442901</v>
      </c>
      <c r="F408" s="411"/>
      <c r="G408" s="39">
        <v>7.2499389452570933</v>
      </c>
      <c r="H408" s="40">
        <v>0</v>
      </c>
      <c r="I408" s="41">
        <f t="shared" si="206"/>
        <v>68.03082117286084</v>
      </c>
      <c r="K408" s="74" t="s">
        <v>25</v>
      </c>
      <c r="L408" s="87">
        <v>7.1208313042239357</v>
      </c>
      <c r="M408" s="87">
        <v>0.17404129908896268</v>
      </c>
      <c r="N408" s="87">
        <v>1.4026899938479489</v>
      </c>
      <c r="O408" s="87">
        <v>52.083319630442901</v>
      </c>
      <c r="P408" s="87">
        <v>0.72230650055135048</v>
      </c>
      <c r="Q408" s="87">
        <v>7.2499389452570933</v>
      </c>
      <c r="R408" s="88">
        <v>0</v>
      </c>
      <c r="S408" s="89">
        <f t="shared" si="207"/>
        <v>68.753127673412195</v>
      </c>
      <c r="U408" s="104" t="s">
        <v>25</v>
      </c>
      <c r="V408" s="121">
        <v>0</v>
      </c>
      <c r="W408" s="121">
        <v>5.496368259704818</v>
      </c>
      <c r="X408" s="121">
        <v>7.2499389452570933</v>
      </c>
      <c r="Y408" s="121">
        <v>0.17404129908896268</v>
      </c>
      <c r="Z408" s="121">
        <v>1.4026899938479489</v>
      </c>
      <c r="AA408" s="121">
        <v>49.959918134804866</v>
      </c>
      <c r="AB408" s="121">
        <v>0.72230650055135048</v>
      </c>
      <c r="AC408" s="122">
        <v>3.7478645401571549</v>
      </c>
      <c r="AD408" s="121">
        <v>1.6244630445191173</v>
      </c>
      <c r="AE408" s="121">
        <v>2.1234014956380358</v>
      </c>
      <c r="AF408" s="121">
        <v>0</v>
      </c>
      <c r="AG408" s="121">
        <v>0</v>
      </c>
      <c r="AH408" s="121">
        <v>0</v>
      </c>
      <c r="AI408" s="123">
        <f t="shared" si="208"/>
        <v>68.753127673412195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</row>
    <row r="409" spans="1:71" ht="15">
      <c r="A409" s="27" t="s">
        <v>24</v>
      </c>
      <c r="B409" s="42">
        <v>3.847566773455426</v>
      </c>
      <c r="C409" s="42">
        <v>0</v>
      </c>
      <c r="D409" s="42">
        <v>0</v>
      </c>
      <c r="E409" s="42">
        <v>0</v>
      </c>
      <c r="F409" s="411"/>
      <c r="G409" s="42">
        <v>0</v>
      </c>
      <c r="H409" s="43">
        <v>0</v>
      </c>
      <c r="I409" s="38">
        <f t="shared" si="206"/>
        <v>3.847566773455426</v>
      </c>
      <c r="K409" s="75" t="s">
        <v>24</v>
      </c>
      <c r="L409" s="42">
        <v>3.847566773455426</v>
      </c>
      <c r="M409" s="42">
        <v>0</v>
      </c>
      <c r="N409" s="42">
        <v>0</v>
      </c>
      <c r="O409" s="42">
        <v>0</v>
      </c>
      <c r="P409" s="42">
        <v>0</v>
      </c>
      <c r="Q409" s="42">
        <v>0</v>
      </c>
      <c r="R409" s="85">
        <v>0</v>
      </c>
      <c r="S409" s="86">
        <f t="shared" si="207"/>
        <v>3.847566773455426</v>
      </c>
      <c r="U409" s="105" t="s">
        <v>24</v>
      </c>
      <c r="V409" s="117">
        <v>3.847566773455426</v>
      </c>
      <c r="W409" s="117">
        <v>0</v>
      </c>
      <c r="X409" s="117">
        <v>0</v>
      </c>
      <c r="Y409" s="117">
        <v>0</v>
      </c>
      <c r="Z409" s="117">
        <v>0</v>
      </c>
      <c r="AA409" s="117">
        <v>0</v>
      </c>
      <c r="AB409" s="117">
        <v>0</v>
      </c>
      <c r="AC409" s="118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20">
        <f t="shared" si="208"/>
        <v>3.847566773455426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</row>
    <row r="410" spans="1:71" ht="15">
      <c r="A410" s="26" t="s">
        <v>60</v>
      </c>
      <c r="B410" s="39">
        <v>0.38300957804519314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206"/>
        <v>0.38300957804519314</v>
      </c>
      <c r="K410" s="74" t="s">
        <v>60</v>
      </c>
      <c r="L410" s="87">
        <v>0.38300957804519314</v>
      </c>
      <c r="M410" s="87">
        <v>0</v>
      </c>
      <c r="N410" s="87">
        <v>0</v>
      </c>
      <c r="O410" s="87">
        <v>0</v>
      </c>
      <c r="P410" s="87">
        <v>0</v>
      </c>
      <c r="Q410" s="87">
        <v>0</v>
      </c>
      <c r="R410" s="88">
        <v>0</v>
      </c>
      <c r="S410" s="89">
        <f t="shared" si="207"/>
        <v>0.38300957804519314</v>
      </c>
      <c r="U410" s="104" t="s">
        <v>60</v>
      </c>
      <c r="V410" s="121">
        <v>0.38300957804519314</v>
      </c>
      <c r="W410" s="121">
        <v>0</v>
      </c>
      <c r="X410" s="121">
        <v>0</v>
      </c>
      <c r="Y410" s="121">
        <v>0</v>
      </c>
      <c r="Z410" s="121">
        <v>0</v>
      </c>
      <c r="AA410" s="121">
        <v>0</v>
      </c>
      <c r="AB410" s="121">
        <v>0</v>
      </c>
      <c r="AC410" s="122">
        <v>0</v>
      </c>
      <c r="AD410" s="121">
        <v>0</v>
      </c>
      <c r="AE410" s="121">
        <v>0</v>
      </c>
      <c r="AF410" s="121">
        <v>0</v>
      </c>
      <c r="AG410" s="121">
        <v>0</v>
      </c>
      <c r="AH410" s="121">
        <v>0</v>
      </c>
      <c r="AI410" s="123">
        <f t="shared" si="208"/>
        <v>0.38300957804519314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</row>
    <row r="411" spans="1:71" ht="15">
      <c r="A411" s="27" t="s">
        <v>22</v>
      </c>
      <c r="B411" s="42">
        <v>2.5984763540140987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206"/>
        <v>2.5984763540140987</v>
      </c>
      <c r="K411" s="75" t="s">
        <v>22</v>
      </c>
      <c r="L411" s="42">
        <v>2.5984763540140987</v>
      </c>
      <c r="M411" s="42">
        <v>0</v>
      </c>
      <c r="N411" s="42">
        <v>0</v>
      </c>
      <c r="O411" s="42">
        <v>0</v>
      </c>
      <c r="P411" s="42">
        <v>0.57935014030023591</v>
      </c>
      <c r="Q411" s="42">
        <v>0</v>
      </c>
      <c r="R411" s="85">
        <v>0</v>
      </c>
      <c r="S411" s="86">
        <f t="shared" si="207"/>
        <v>3.1778264943143348</v>
      </c>
      <c r="U411" s="105" t="s">
        <v>22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0.57935014030023591</v>
      </c>
      <c r="AC411" s="118">
        <v>2.5984763540140987</v>
      </c>
      <c r="AD411" s="117">
        <v>2.5984763540140987</v>
      </c>
      <c r="AE411" s="117">
        <v>0</v>
      </c>
      <c r="AF411" s="117">
        <v>0</v>
      </c>
      <c r="AG411" s="117">
        <v>0</v>
      </c>
      <c r="AH411" s="117">
        <v>0</v>
      </c>
      <c r="AI411" s="120">
        <f t="shared" si="208"/>
        <v>3.1778264943143348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</row>
    <row r="412" spans="1:71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206"/>
        <v>0</v>
      </c>
      <c r="K412" s="74" t="s">
        <v>21</v>
      </c>
      <c r="L412" s="87">
        <v>0</v>
      </c>
      <c r="M412" s="87">
        <v>0</v>
      </c>
      <c r="N412" s="87">
        <v>0</v>
      </c>
      <c r="O412" s="87">
        <v>0</v>
      </c>
      <c r="P412" s="87">
        <v>0</v>
      </c>
      <c r="Q412" s="87">
        <v>0</v>
      </c>
      <c r="R412" s="88">
        <v>0</v>
      </c>
      <c r="S412" s="89">
        <f t="shared" si="207"/>
        <v>0</v>
      </c>
      <c r="U412" s="104" t="s">
        <v>61</v>
      </c>
      <c r="V412" s="121">
        <v>0</v>
      </c>
      <c r="W412" s="121">
        <v>0</v>
      </c>
      <c r="X412" s="121">
        <v>0</v>
      </c>
      <c r="Y412" s="121">
        <v>0</v>
      </c>
      <c r="Z412" s="121">
        <v>0</v>
      </c>
      <c r="AA412" s="121">
        <v>0</v>
      </c>
      <c r="AB412" s="121">
        <v>0</v>
      </c>
      <c r="AC412" s="122">
        <v>0</v>
      </c>
      <c r="AD412" s="121">
        <v>0</v>
      </c>
      <c r="AE412" s="121">
        <v>0</v>
      </c>
      <c r="AF412" s="121">
        <v>0</v>
      </c>
      <c r="AG412" s="121">
        <v>0</v>
      </c>
      <c r="AH412" s="121">
        <v>0</v>
      </c>
      <c r="AI412" s="123">
        <f t="shared" si="208"/>
        <v>0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</row>
    <row r="413" spans="1:71" ht="15">
      <c r="A413" s="28" t="s">
        <v>64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206"/>
        <v>0</v>
      </c>
      <c r="K413" s="76" t="s">
        <v>64</v>
      </c>
      <c r="L413" s="42">
        <v>0</v>
      </c>
      <c r="M413" s="42">
        <v>0</v>
      </c>
      <c r="N413" s="42">
        <v>0</v>
      </c>
      <c r="O413" s="42">
        <v>0</v>
      </c>
      <c r="P413" s="42">
        <v>0</v>
      </c>
      <c r="Q413" s="42">
        <v>0</v>
      </c>
      <c r="R413" s="85">
        <v>0</v>
      </c>
      <c r="S413" s="86">
        <f t="shared" si="207"/>
        <v>0</v>
      </c>
      <c r="U413" s="106" t="s">
        <v>62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8">
        <v>0</v>
      </c>
      <c r="AD413" s="119">
        <v>0</v>
      </c>
      <c r="AE413" s="119">
        <v>0</v>
      </c>
      <c r="AF413" s="119">
        <v>0</v>
      </c>
      <c r="AG413" s="119">
        <v>0</v>
      </c>
      <c r="AH413" s="119">
        <v>0</v>
      </c>
      <c r="AI413" s="120">
        <f t="shared" si="208"/>
        <v>0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</row>
    <row r="414" spans="1:71">
      <c r="A414" s="56" t="s">
        <v>23</v>
      </c>
      <c r="B414" s="60">
        <v>0</v>
      </c>
      <c r="C414" s="60">
        <v>0</v>
      </c>
      <c r="D414" s="60">
        <v>0</v>
      </c>
      <c r="E414" s="60">
        <v>0</v>
      </c>
      <c r="F414" s="411"/>
      <c r="G414" s="60">
        <v>0</v>
      </c>
      <c r="H414" s="61">
        <v>0</v>
      </c>
      <c r="I414" s="62">
        <f t="shared" si="206"/>
        <v>0</v>
      </c>
      <c r="K414" s="77" t="s">
        <v>23</v>
      </c>
      <c r="L414" s="90">
        <v>0</v>
      </c>
      <c r="M414" s="90">
        <v>0</v>
      </c>
      <c r="N414" s="90">
        <v>0</v>
      </c>
      <c r="O414" s="90">
        <v>0</v>
      </c>
      <c r="P414" s="90">
        <v>0</v>
      </c>
      <c r="Q414" s="90">
        <v>0</v>
      </c>
      <c r="R414" s="91">
        <v>0</v>
      </c>
      <c r="S414" s="92">
        <f t="shared" si="207"/>
        <v>0</v>
      </c>
      <c r="U414" s="107" t="s">
        <v>66</v>
      </c>
      <c r="V414" s="124">
        <v>0</v>
      </c>
      <c r="W414" s="124">
        <v>0</v>
      </c>
      <c r="X414" s="124">
        <v>0</v>
      </c>
      <c r="Y414" s="124">
        <v>0</v>
      </c>
      <c r="Z414" s="124">
        <v>0</v>
      </c>
      <c r="AA414" s="124">
        <v>0</v>
      </c>
      <c r="AB414" s="124">
        <v>0</v>
      </c>
      <c r="AC414" s="124">
        <v>0</v>
      </c>
      <c r="AD414" s="124">
        <v>0</v>
      </c>
      <c r="AE414" s="124">
        <v>0</v>
      </c>
      <c r="AF414" s="124">
        <v>0</v>
      </c>
      <c r="AG414" s="124">
        <v>0</v>
      </c>
      <c r="AH414" s="125">
        <v>0</v>
      </c>
      <c r="AI414" s="126">
        <f t="shared" si="208"/>
        <v>0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</row>
    <row r="415" spans="1:71">
      <c r="A415" s="57" t="s">
        <v>19</v>
      </c>
      <c r="B415" s="63">
        <v>0</v>
      </c>
      <c r="C415" s="63">
        <v>0</v>
      </c>
      <c r="D415" s="63">
        <v>0</v>
      </c>
      <c r="E415" s="63">
        <v>0</v>
      </c>
      <c r="F415" s="411"/>
      <c r="G415" s="63">
        <v>0</v>
      </c>
      <c r="H415" s="64">
        <v>0</v>
      </c>
      <c r="I415" s="65">
        <f t="shared" si="206"/>
        <v>0</v>
      </c>
      <c r="K415" s="78" t="s">
        <v>19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93">
        <v>0</v>
      </c>
      <c r="S415" s="94">
        <f t="shared" si="207"/>
        <v>0</v>
      </c>
      <c r="U415" s="108" t="s">
        <v>19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7">
        <v>0</v>
      </c>
      <c r="AB415" s="127">
        <v>0</v>
      </c>
      <c r="AC415" s="127">
        <v>0</v>
      </c>
      <c r="AD415" s="128">
        <v>0</v>
      </c>
      <c r="AE415" s="128">
        <v>0</v>
      </c>
      <c r="AF415" s="128">
        <v>0</v>
      </c>
      <c r="AG415" s="128">
        <v>0</v>
      </c>
      <c r="AH415" s="128">
        <v>0</v>
      </c>
      <c r="AI415" s="129">
        <f t="shared" si="208"/>
        <v>0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</row>
    <row r="416" spans="1:71">
      <c r="A416" s="56" t="s">
        <v>20</v>
      </c>
      <c r="B416" s="60">
        <v>0</v>
      </c>
      <c r="C416" s="60">
        <v>0</v>
      </c>
      <c r="D416" s="60">
        <v>0</v>
      </c>
      <c r="E416" s="60">
        <v>0</v>
      </c>
      <c r="F416" s="411"/>
      <c r="G416" s="60">
        <v>0</v>
      </c>
      <c r="H416" s="61">
        <v>0</v>
      </c>
      <c r="I416" s="62">
        <f t="shared" si="206"/>
        <v>0</v>
      </c>
      <c r="K416" s="77" t="s">
        <v>20</v>
      </c>
      <c r="L416" s="90">
        <v>0</v>
      </c>
      <c r="M416" s="90">
        <v>0</v>
      </c>
      <c r="N416" s="90">
        <v>0</v>
      </c>
      <c r="O416" s="90">
        <v>0</v>
      </c>
      <c r="P416" s="90">
        <v>0</v>
      </c>
      <c r="Q416" s="90">
        <v>0</v>
      </c>
      <c r="R416" s="91">
        <v>0</v>
      </c>
      <c r="S416" s="92">
        <f t="shared" si="207"/>
        <v>0</v>
      </c>
      <c r="U416" s="107" t="s">
        <v>20</v>
      </c>
      <c r="V416" s="124">
        <v>0</v>
      </c>
      <c r="W416" s="124">
        <v>0</v>
      </c>
      <c r="X416" s="124">
        <v>0</v>
      </c>
      <c r="Y416" s="124">
        <v>0</v>
      </c>
      <c r="Z416" s="124">
        <v>0</v>
      </c>
      <c r="AA416" s="124">
        <v>0</v>
      </c>
      <c r="AB416" s="124">
        <v>0</v>
      </c>
      <c r="AC416" s="124">
        <v>0</v>
      </c>
      <c r="AD416" s="124">
        <v>0</v>
      </c>
      <c r="AE416" s="124">
        <v>0</v>
      </c>
      <c r="AF416" s="124">
        <v>0</v>
      </c>
      <c r="AG416" s="124">
        <v>0</v>
      </c>
      <c r="AH416" s="125">
        <v>0</v>
      </c>
      <c r="AI416" s="126">
        <f t="shared" si="208"/>
        <v>0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</row>
    <row r="417" spans="1:71" ht="15" thickBot="1">
      <c r="A417" s="58" t="s">
        <v>11</v>
      </c>
      <c r="B417" s="52">
        <v>0</v>
      </c>
      <c r="C417" s="52">
        <v>0</v>
      </c>
      <c r="D417" s="52">
        <v>0</v>
      </c>
      <c r="E417" s="52">
        <v>0</v>
      </c>
      <c r="F417" s="412"/>
      <c r="G417" s="52">
        <v>0</v>
      </c>
      <c r="H417" s="66">
        <v>0</v>
      </c>
      <c r="I417" s="67">
        <f t="shared" si="206"/>
        <v>0</v>
      </c>
      <c r="K417" s="79" t="s">
        <v>11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95">
        <v>0</v>
      </c>
      <c r="S417" s="96">
        <f t="shared" si="207"/>
        <v>0</v>
      </c>
      <c r="U417" s="108" t="s">
        <v>11</v>
      </c>
      <c r="V417" s="127">
        <v>0</v>
      </c>
      <c r="W417" s="127">
        <v>0</v>
      </c>
      <c r="X417" s="127">
        <v>0</v>
      </c>
      <c r="Y417" s="127">
        <v>0</v>
      </c>
      <c r="Z417" s="127">
        <v>0</v>
      </c>
      <c r="AA417" s="127">
        <v>0</v>
      </c>
      <c r="AB417" s="127">
        <v>0</v>
      </c>
      <c r="AC417" s="127">
        <v>0</v>
      </c>
      <c r="AD417" s="128">
        <v>0</v>
      </c>
      <c r="AE417" s="128">
        <v>0</v>
      </c>
      <c r="AF417" s="128">
        <v>0</v>
      </c>
      <c r="AG417" s="128">
        <v>0</v>
      </c>
      <c r="AH417" s="128">
        <v>0</v>
      </c>
      <c r="AI417" s="129">
        <f t="shared" si="208"/>
        <v>0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</row>
    <row r="418" spans="1:71" ht="15">
      <c r="A418" s="33" t="s">
        <v>26</v>
      </c>
      <c r="B418" s="68">
        <f>SUM(B397:B413)</f>
        <v>59.529724814964077</v>
      </c>
      <c r="C418" s="68">
        <f t="shared" ref="C418:I418" si="209">SUM(C397:C413)</f>
        <v>79.191407657248391</v>
      </c>
      <c r="D418" s="68">
        <f t="shared" si="209"/>
        <v>30.976179558749546</v>
      </c>
      <c r="E418" s="68">
        <f t="shared" si="209"/>
        <v>52.083319630442901</v>
      </c>
      <c r="F418" s="68">
        <f t="shared" si="209"/>
        <v>0</v>
      </c>
      <c r="G418" s="68">
        <f t="shared" si="209"/>
        <v>7.2499389452570933</v>
      </c>
      <c r="H418" s="69">
        <f t="shared" si="209"/>
        <v>0</v>
      </c>
      <c r="I418" s="38">
        <f t="shared" si="209"/>
        <v>229.030570606662</v>
      </c>
      <c r="K418" s="80" t="s">
        <v>26</v>
      </c>
      <c r="L418" s="68">
        <f>SUM(L397:L413)</f>
        <v>59.529724814964077</v>
      </c>
      <c r="M418" s="68">
        <f t="shared" ref="M418:S418" si="210">SUM(M397:M413)</f>
        <v>79.191407657248391</v>
      </c>
      <c r="N418" s="68">
        <f t="shared" si="210"/>
        <v>30.976179558749546</v>
      </c>
      <c r="O418" s="68">
        <f t="shared" si="210"/>
        <v>52.083319630442901</v>
      </c>
      <c r="P418" s="68">
        <f t="shared" si="210"/>
        <v>21.902814891883882</v>
      </c>
      <c r="Q418" s="68">
        <f t="shared" si="210"/>
        <v>7.2499389452570933</v>
      </c>
      <c r="R418" s="69">
        <f t="shared" si="210"/>
        <v>0</v>
      </c>
      <c r="S418" s="97">
        <f t="shared" si="210"/>
        <v>250.93338549854587</v>
      </c>
      <c r="T418" s="1" t="str">
        <f>IF(ABS(S418-AI418)&gt;0.01,S418-AI418,"")</f>
        <v/>
      </c>
      <c r="U418" s="109" t="s">
        <v>63</v>
      </c>
      <c r="V418" s="130">
        <f>SUM(V397:V413)</f>
        <v>49.810417156726047</v>
      </c>
      <c r="W418" s="130">
        <f t="shared" ref="W418:AH418" si="211">SUM(W397:W413)</f>
        <v>5.496368259704818</v>
      </c>
      <c r="X418" s="130">
        <f t="shared" si="211"/>
        <v>7.2499389452570933</v>
      </c>
      <c r="Y418" s="130">
        <f t="shared" si="211"/>
        <v>79.191407657248391</v>
      </c>
      <c r="Z418" s="130">
        <f t="shared" si="211"/>
        <v>17.511254099182842</v>
      </c>
      <c r="AA418" s="130">
        <f t="shared" si="211"/>
        <v>49.959918134804866</v>
      </c>
      <c r="AB418" s="130">
        <f t="shared" si="211"/>
        <v>21.902814891883882</v>
      </c>
      <c r="AC418" s="130">
        <f t="shared" si="211"/>
        <v>19.81126635373796</v>
      </c>
      <c r="AD418" s="131">
        <f t="shared" si="211"/>
        <v>4.2229393985332155</v>
      </c>
      <c r="AE418" s="131">
        <f t="shared" si="211"/>
        <v>2.1234014956380358</v>
      </c>
      <c r="AF418" s="131">
        <f t="shared" si="211"/>
        <v>0</v>
      </c>
      <c r="AG418" s="131">
        <f t="shared" si="211"/>
        <v>13.464925459566704</v>
      </c>
      <c r="AH418" s="131">
        <f t="shared" si="211"/>
        <v>0</v>
      </c>
      <c r="AI418" s="132">
        <f>SUM(V418:AC418)</f>
        <v>250.9333854985459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</row>
    <row r="419" spans="1:71" s="5" customFormat="1" ht="15" thickBot="1">
      <c r="A419" s="30" t="s">
        <v>88</v>
      </c>
      <c r="B419" s="47">
        <f>IF($I418=0,"-",B418/$I418)</f>
        <v>0.25992043183265984</v>
      </c>
      <c r="C419" s="47">
        <f t="shared" ref="C419:H419" si="212">IF($I418=0,"-",C418/$I418)</f>
        <v>0.34576784857796133</v>
      </c>
      <c r="D419" s="47">
        <f t="shared" si="212"/>
        <v>0.13524910441736687</v>
      </c>
      <c r="E419" s="47">
        <f t="shared" si="212"/>
        <v>0.22740771894548087</v>
      </c>
      <c r="F419" s="47">
        <f t="shared" si="212"/>
        <v>0</v>
      </c>
      <c r="G419" s="47">
        <f t="shared" si="212"/>
        <v>3.1654896226531115E-2</v>
      </c>
      <c r="H419" s="70">
        <f t="shared" si="212"/>
        <v>0</v>
      </c>
      <c r="I419" s="48">
        <f>SUM(B419:H419)</f>
        <v>1</v>
      </c>
      <c r="K419" s="81" t="s">
        <v>88</v>
      </c>
      <c r="L419" s="98">
        <f>IF($S418=0,"-",L418/$S418)</f>
        <v>0.23723317922281426</v>
      </c>
      <c r="M419" s="98">
        <f t="shared" ref="M419:R419" si="213">IF($S418=0,"-",M418/$S418)</f>
        <v>0.31558737192308473</v>
      </c>
      <c r="N419" s="98">
        <f t="shared" si="213"/>
        <v>0.12344383549126846</v>
      </c>
      <c r="O419" s="98">
        <f t="shared" si="213"/>
        <v>0.20755835070317782</v>
      </c>
      <c r="P419" s="98">
        <f t="shared" si="213"/>
        <v>8.7285375950944585E-2</v>
      </c>
      <c r="Q419" s="98">
        <f t="shared" si="213"/>
        <v>2.8891886708710211E-2</v>
      </c>
      <c r="R419" s="99">
        <f t="shared" si="213"/>
        <v>0</v>
      </c>
      <c r="S419" s="100">
        <f>SUM(L419:R419)</f>
        <v>1</v>
      </c>
      <c r="U419" s="110" t="s">
        <v>88</v>
      </c>
      <c r="V419" s="133">
        <f>+V418/$AI418</f>
        <v>0.19850055845603967</v>
      </c>
      <c r="W419" s="133">
        <f t="shared" ref="W419:AH419" si="214">+W418/$AI418</f>
        <v>2.1903694674922671E-2</v>
      </c>
      <c r="X419" s="133">
        <f t="shared" si="214"/>
        <v>2.8891886708710207E-2</v>
      </c>
      <c r="Y419" s="133">
        <f t="shared" si="214"/>
        <v>0.31558737192308467</v>
      </c>
      <c r="Z419" s="133">
        <f t="shared" si="214"/>
        <v>6.9784473135737116E-2</v>
      </c>
      <c r="AA419" s="133">
        <f t="shared" si="214"/>
        <v>0.19909633800040677</v>
      </c>
      <c r="AB419" s="133">
        <f t="shared" si="214"/>
        <v>8.7285375950944571E-2</v>
      </c>
      <c r="AC419" s="133">
        <f t="shared" si="214"/>
        <v>7.8950301150154292E-2</v>
      </c>
      <c r="AD419" s="133">
        <f t="shared" si="214"/>
        <v>1.6828926091851919E-2</v>
      </c>
      <c r="AE419" s="133">
        <f t="shared" si="214"/>
        <v>8.462012702771032E-3</v>
      </c>
      <c r="AF419" s="133">
        <f t="shared" si="214"/>
        <v>0</v>
      </c>
      <c r="AG419" s="133">
        <f t="shared" si="214"/>
        <v>5.3659362355531322E-2</v>
      </c>
      <c r="AH419" s="133">
        <f t="shared" si="214"/>
        <v>0</v>
      </c>
      <c r="AI419" s="134">
        <f>SUM(V419:AC419)</f>
        <v>1</v>
      </c>
    </row>
    <row r="420" spans="1:71" ht="15" thickBot="1">
      <c r="A420" s="31"/>
      <c r="B420" s="31"/>
      <c r="C420" s="31"/>
      <c r="D420" s="31"/>
      <c r="E420" s="31"/>
      <c r="F420" s="31"/>
      <c r="G420" s="31"/>
      <c r="H420" s="31"/>
      <c r="I420" s="31"/>
      <c r="K420" s="31"/>
      <c r="L420" s="31"/>
      <c r="M420" s="31"/>
      <c r="N420" s="31"/>
      <c r="O420" s="31"/>
      <c r="P420" s="31"/>
      <c r="Q420" s="31"/>
      <c r="R420" s="31"/>
      <c r="S420" s="31"/>
      <c r="U420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</row>
    <row r="421" spans="1:71" ht="30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  <c r="K421" s="415" t="s">
        <v>43</v>
      </c>
      <c r="L421" s="83" t="s">
        <v>0</v>
      </c>
      <c r="M421" s="83" t="s">
        <v>1</v>
      </c>
      <c r="N421" s="83" t="s">
        <v>2</v>
      </c>
      <c r="O421" s="83" t="s">
        <v>3</v>
      </c>
      <c r="P421" s="83" t="s">
        <v>27</v>
      </c>
      <c r="Q421" s="83" t="s">
        <v>4</v>
      </c>
      <c r="R421" s="83" t="s">
        <v>5</v>
      </c>
      <c r="S421" s="84" t="s">
        <v>6</v>
      </c>
      <c r="U421" s="417" t="s">
        <v>43</v>
      </c>
      <c r="V421" s="114" t="s">
        <v>74</v>
      </c>
      <c r="W421" s="114" t="s">
        <v>75</v>
      </c>
      <c r="X421" s="114" t="s">
        <v>4</v>
      </c>
      <c r="Y421" s="114" t="s">
        <v>1</v>
      </c>
      <c r="Z421" s="114" t="s">
        <v>2</v>
      </c>
      <c r="AA421" s="114" t="s">
        <v>3</v>
      </c>
      <c r="AB421" s="114" t="s">
        <v>55</v>
      </c>
      <c r="AC421" s="114" t="s">
        <v>68</v>
      </c>
      <c r="AD421" s="115" t="s">
        <v>76</v>
      </c>
      <c r="AE421" s="115" t="s">
        <v>83</v>
      </c>
      <c r="AF421" s="115" t="s">
        <v>77</v>
      </c>
      <c r="AG421" s="115" t="s">
        <v>84</v>
      </c>
      <c r="AH421" s="115" t="s">
        <v>85</v>
      </c>
      <c r="AI421" s="116" t="s">
        <v>63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</row>
    <row r="422" spans="1:71" ht="15">
      <c r="A422" s="452" t="s">
        <v>43</v>
      </c>
      <c r="B422" s="392" t="s">
        <v>69</v>
      </c>
      <c r="C422" s="393"/>
      <c r="D422" s="393"/>
      <c r="E422" s="393"/>
      <c r="F422" s="393"/>
      <c r="G422" s="393"/>
      <c r="H422" s="393"/>
      <c r="I422" s="394"/>
      <c r="K422" s="416" t="s">
        <v>43</v>
      </c>
      <c r="L422" s="389" t="s">
        <v>69</v>
      </c>
      <c r="M422" s="390"/>
      <c r="N422" s="390"/>
      <c r="O422" s="390"/>
      <c r="P422" s="390"/>
      <c r="Q422" s="390"/>
      <c r="R422" s="390"/>
      <c r="S422" s="391"/>
      <c r="U422" s="418" t="s">
        <v>43</v>
      </c>
      <c r="V422" s="413" t="s">
        <v>69</v>
      </c>
      <c r="W422" s="413"/>
      <c r="X422" s="413"/>
      <c r="Y422" s="413"/>
      <c r="Z422" s="413"/>
      <c r="AA422" s="413"/>
      <c r="AB422" s="413"/>
      <c r="AC422" s="413"/>
      <c r="AD422" s="413"/>
      <c r="AE422" s="413"/>
      <c r="AF422" s="413"/>
      <c r="AG422" s="413"/>
      <c r="AH422" s="413"/>
      <c r="AI422" s="414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</row>
    <row r="423" spans="1:71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  <c r="K423" s="82" t="s">
        <v>7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101">
        <v>0</v>
      </c>
      <c r="S423" s="102">
        <f>SUM(L423:R423)</f>
        <v>0</v>
      </c>
      <c r="U423" s="103" t="s">
        <v>7</v>
      </c>
      <c r="V423" s="117">
        <v>0</v>
      </c>
      <c r="W423" s="117">
        <v>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8">
        <v>0</v>
      </c>
      <c r="AD423" s="119">
        <v>0</v>
      </c>
      <c r="AE423" s="119">
        <v>0</v>
      </c>
      <c r="AF423" s="119">
        <v>0</v>
      </c>
      <c r="AG423" s="119">
        <v>0</v>
      </c>
      <c r="AH423" s="119">
        <v>0</v>
      </c>
      <c r="AI423" s="120">
        <f>SUM(V423:AC423)</f>
        <v>0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</row>
    <row r="424" spans="1:71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3" si="215">SUM(B424:H424)</f>
        <v>0</v>
      </c>
      <c r="K424" s="74" t="s">
        <v>8</v>
      </c>
      <c r="L424" s="87">
        <v>0</v>
      </c>
      <c r="M424" s="87">
        <v>0</v>
      </c>
      <c r="N424" s="87">
        <v>0</v>
      </c>
      <c r="O424" s="87">
        <v>0</v>
      </c>
      <c r="P424" s="87">
        <v>0</v>
      </c>
      <c r="Q424" s="87">
        <v>0</v>
      </c>
      <c r="R424" s="88">
        <v>0</v>
      </c>
      <c r="S424" s="89">
        <f t="shared" ref="S424:S443" si="216">SUM(L424:R424)</f>
        <v>0</v>
      </c>
      <c r="U424" s="104" t="s">
        <v>8</v>
      </c>
      <c r="V424" s="121">
        <v>0</v>
      </c>
      <c r="W424" s="121">
        <v>0</v>
      </c>
      <c r="X424" s="121">
        <v>0</v>
      </c>
      <c r="Y424" s="121">
        <v>0</v>
      </c>
      <c r="Z424" s="121">
        <v>0</v>
      </c>
      <c r="AA424" s="121">
        <v>0</v>
      </c>
      <c r="AB424" s="121">
        <v>0</v>
      </c>
      <c r="AC424" s="122">
        <v>0</v>
      </c>
      <c r="AD424" s="121">
        <v>0</v>
      </c>
      <c r="AE424" s="121">
        <v>0</v>
      </c>
      <c r="AF424" s="121">
        <v>0</v>
      </c>
      <c r="AG424" s="121">
        <v>0</v>
      </c>
      <c r="AH424" s="121">
        <v>0</v>
      </c>
      <c r="AI424" s="123">
        <f t="shared" ref="AI424:AI443" si="217">SUM(V424:AC424)</f>
        <v>0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</row>
    <row r="425" spans="1:71" ht="15" customHeight="1">
      <c r="A425" s="27" t="s">
        <v>10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215"/>
        <v>0</v>
      </c>
      <c r="K425" s="75" t="s">
        <v>10</v>
      </c>
      <c r="L425" s="42">
        <v>0</v>
      </c>
      <c r="M425" s="42">
        <v>0</v>
      </c>
      <c r="N425" s="42">
        <v>0</v>
      </c>
      <c r="O425" s="42">
        <v>0</v>
      </c>
      <c r="P425" s="42">
        <v>0</v>
      </c>
      <c r="Q425" s="42">
        <v>0</v>
      </c>
      <c r="R425" s="85">
        <v>0</v>
      </c>
      <c r="S425" s="86">
        <f t="shared" si="216"/>
        <v>0</v>
      </c>
      <c r="U425" s="105" t="s">
        <v>10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8">
        <v>0</v>
      </c>
      <c r="AD425" s="119">
        <v>0</v>
      </c>
      <c r="AE425" s="119">
        <v>0</v>
      </c>
      <c r="AF425" s="119">
        <v>0</v>
      </c>
      <c r="AG425" s="119">
        <v>0</v>
      </c>
      <c r="AH425" s="119">
        <v>0</v>
      </c>
      <c r="AI425" s="120">
        <f t="shared" si="217"/>
        <v>0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</row>
    <row r="426" spans="1:71" ht="15" customHeight="1">
      <c r="A426" s="26" t="s">
        <v>56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215"/>
        <v>0</v>
      </c>
      <c r="K426" s="74" t="s">
        <v>56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s="87">
        <v>0</v>
      </c>
      <c r="R426" s="88">
        <v>0</v>
      </c>
      <c r="S426" s="89">
        <f t="shared" si="216"/>
        <v>0</v>
      </c>
      <c r="U426" s="104" t="s">
        <v>56</v>
      </c>
      <c r="V426" s="121">
        <v>0</v>
      </c>
      <c r="W426" s="121">
        <v>0</v>
      </c>
      <c r="X426" s="121">
        <v>0</v>
      </c>
      <c r="Y426" s="121">
        <v>0</v>
      </c>
      <c r="Z426" s="121">
        <v>0</v>
      </c>
      <c r="AA426" s="121">
        <v>0</v>
      </c>
      <c r="AB426" s="121">
        <v>0</v>
      </c>
      <c r="AC426" s="122">
        <v>0</v>
      </c>
      <c r="AD426" s="121">
        <v>0</v>
      </c>
      <c r="AE426" s="121">
        <v>0</v>
      </c>
      <c r="AF426" s="121">
        <v>0</v>
      </c>
      <c r="AG426" s="121">
        <v>0</v>
      </c>
      <c r="AH426" s="121">
        <v>0</v>
      </c>
      <c r="AI426" s="123">
        <f t="shared" si="217"/>
        <v>0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</row>
    <row r="427" spans="1:71" ht="15">
      <c r="A427" s="27" t="s">
        <v>16</v>
      </c>
      <c r="B427" s="42">
        <v>37.458461614571725</v>
      </c>
      <c r="C427" s="42">
        <v>0</v>
      </c>
      <c r="D427" s="42">
        <v>1.3391530528051685</v>
      </c>
      <c r="E427" s="42">
        <v>0</v>
      </c>
      <c r="F427" s="411"/>
      <c r="G427" s="42">
        <v>0</v>
      </c>
      <c r="H427" s="43">
        <v>0</v>
      </c>
      <c r="I427" s="38">
        <f t="shared" si="215"/>
        <v>38.797614667376891</v>
      </c>
      <c r="K427" s="75" t="s">
        <v>16</v>
      </c>
      <c r="L427" s="42">
        <v>37.458461614571725</v>
      </c>
      <c r="M427" s="42">
        <v>0</v>
      </c>
      <c r="N427" s="42">
        <v>1.3391530528051685</v>
      </c>
      <c r="O427" s="42">
        <v>0</v>
      </c>
      <c r="P427" s="42">
        <v>0</v>
      </c>
      <c r="Q427" s="42">
        <v>0</v>
      </c>
      <c r="R427" s="85">
        <v>0</v>
      </c>
      <c r="S427" s="86">
        <f t="shared" si="216"/>
        <v>38.797614667376891</v>
      </c>
      <c r="U427" s="105" t="s">
        <v>16</v>
      </c>
      <c r="V427" s="117">
        <v>25.297987841785361</v>
      </c>
      <c r="W427" s="117">
        <v>0</v>
      </c>
      <c r="X427" s="117">
        <v>0</v>
      </c>
      <c r="Y427" s="117">
        <v>0</v>
      </c>
      <c r="Z427" s="117">
        <v>1.2549836132748577</v>
      </c>
      <c r="AA427" s="117">
        <v>0</v>
      </c>
      <c r="AB427" s="117">
        <v>0</v>
      </c>
      <c r="AC427" s="118">
        <v>12.244643212316674</v>
      </c>
      <c r="AD427" s="119">
        <v>12.160473772786363</v>
      </c>
      <c r="AE427" s="119">
        <v>0</v>
      </c>
      <c r="AF427" s="119">
        <v>0</v>
      </c>
      <c r="AG427" s="119">
        <v>8.4169439530310822E-2</v>
      </c>
      <c r="AH427" s="119">
        <v>0</v>
      </c>
      <c r="AI427" s="120">
        <f t="shared" si="217"/>
        <v>38.797614667376891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</row>
    <row r="428" spans="1:71" ht="15">
      <c r="A428" s="26" t="s">
        <v>70</v>
      </c>
      <c r="B428" s="39">
        <v>18.359523357666941</v>
      </c>
      <c r="C428" s="39">
        <v>8.6146055598951179</v>
      </c>
      <c r="D428" s="39">
        <v>0</v>
      </c>
      <c r="E428" s="39">
        <v>0</v>
      </c>
      <c r="F428" s="411"/>
      <c r="G428" s="39">
        <v>0</v>
      </c>
      <c r="H428" s="40">
        <v>0</v>
      </c>
      <c r="I428" s="41">
        <f t="shared" si="215"/>
        <v>26.974128917562059</v>
      </c>
      <c r="K428" s="74" t="s">
        <v>70</v>
      </c>
      <c r="L428" s="87">
        <v>18.359523357666941</v>
      </c>
      <c r="M428" s="87">
        <v>8.6146055598951179</v>
      </c>
      <c r="N428" s="87">
        <v>0</v>
      </c>
      <c r="O428" s="87">
        <v>0</v>
      </c>
      <c r="P428" s="87">
        <v>0</v>
      </c>
      <c r="Q428" s="87">
        <v>0</v>
      </c>
      <c r="R428" s="88">
        <v>0</v>
      </c>
      <c r="S428" s="89">
        <f t="shared" si="216"/>
        <v>26.974128917562059</v>
      </c>
      <c r="U428" s="104" t="s">
        <v>57</v>
      </c>
      <c r="V428" s="121">
        <v>18.233373227499225</v>
      </c>
      <c r="W428" s="121">
        <v>0</v>
      </c>
      <c r="X428" s="121">
        <v>0</v>
      </c>
      <c r="Y428" s="121">
        <v>8.6146055598951179</v>
      </c>
      <c r="Z428" s="121">
        <v>0</v>
      </c>
      <c r="AA428" s="121">
        <v>0</v>
      </c>
      <c r="AB428" s="121">
        <v>0</v>
      </c>
      <c r="AC428" s="122">
        <v>0.12615013016771409</v>
      </c>
      <c r="AD428" s="121">
        <v>0.12615013016771409</v>
      </c>
      <c r="AE428" s="121">
        <v>0</v>
      </c>
      <c r="AF428" s="121">
        <v>0</v>
      </c>
      <c r="AG428" s="121">
        <v>0</v>
      </c>
      <c r="AH428" s="121">
        <v>0</v>
      </c>
      <c r="AI428" s="123">
        <f t="shared" si="217"/>
        <v>26.974128917562059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</row>
    <row r="429" spans="1:71" ht="15">
      <c r="A429" s="27" t="s">
        <v>58</v>
      </c>
      <c r="B429" s="42">
        <v>0</v>
      </c>
      <c r="C429" s="42">
        <v>0</v>
      </c>
      <c r="D429" s="42">
        <v>0</v>
      </c>
      <c r="E429" s="42">
        <v>1.1110341555168896E-2</v>
      </c>
      <c r="F429" s="411"/>
      <c r="G429" s="42">
        <v>0</v>
      </c>
      <c r="H429" s="43">
        <v>0</v>
      </c>
      <c r="I429" s="38">
        <f t="shared" si="215"/>
        <v>1.1110341555168896E-2</v>
      </c>
      <c r="K429" s="75" t="s">
        <v>58</v>
      </c>
      <c r="L429" s="42">
        <v>0</v>
      </c>
      <c r="M429" s="42">
        <v>0</v>
      </c>
      <c r="N429" s="42">
        <v>0</v>
      </c>
      <c r="O429" s="42">
        <v>1.1110341555168896E-2</v>
      </c>
      <c r="P429" s="42">
        <v>128.35791658492894</v>
      </c>
      <c r="Q429" s="42">
        <v>0</v>
      </c>
      <c r="R429" s="85">
        <v>0</v>
      </c>
      <c r="S429" s="86">
        <f t="shared" si="216"/>
        <v>128.36902692648411</v>
      </c>
      <c r="U429" s="105" t="s">
        <v>58</v>
      </c>
      <c r="V429" s="117">
        <v>0</v>
      </c>
      <c r="W429" s="117">
        <v>0</v>
      </c>
      <c r="X429" s="117">
        <v>0</v>
      </c>
      <c r="Y429" s="117">
        <v>0</v>
      </c>
      <c r="Z429" s="117">
        <v>0</v>
      </c>
      <c r="AA429" s="117">
        <v>1.1110341555168896E-2</v>
      </c>
      <c r="AB429" s="117">
        <v>128.35791658492894</v>
      </c>
      <c r="AC429" s="118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20">
        <f t="shared" si="217"/>
        <v>128.36902692648411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</row>
    <row r="430" spans="1:71" ht="15">
      <c r="A430" s="26" t="s">
        <v>12</v>
      </c>
      <c r="B430" s="39">
        <v>0</v>
      </c>
      <c r="C430" s="39">
        <v>0</v>
      </c>
      <c r="D430" s="39">
        <v>0</v>
      </c>
      <c r="E430" s="39">
        <v>0</v>
      </c>
      <c r="F430" s="411"/>
      <c r="G430" s="39">
        <v>0</v>
      </c>
      <c r="H430" s="40">
        <v>0</v>
      </c>
      <c r="I430" s="41">
        <f t="shared" si="215"/>
        <v>0</v>
      </c>
      <c r="K430" s="74" t="s">
        <v>12</v>
      </c>
      <c r="L430" s="87">
        <v>0</v>
      </c>
      <c r="M430" s="87">
        <v>0</v>
      </c>
      <c r="N430" s="87">
        <v>0</v>
      </c>
      <c r="O430" s="87">
        <v>0</v>
      </c>
      <c r="P430" s="87">
        <v>15.643434250899471</v>
      </c>
      <c r="Q430" s="87">
        <v>0</v>
      </c>
      <c r="R430" s="88">
        <v>0</v>
      </c>
      <c r="S430" s="89">
        <f t="shared" si="216"/>
        <v>15.643434250899471</v>
      </c>
      <c r="U430" s="104" t="s">
        <v>12</v>
      </c>
      <c r="V430" s="121">
        <v>0</v>
      </c>
      <c r="W430" s="121">
        <v>0</v>
      </c>
      <c r="X430" s="121">
        <v>0</v>
      </c>
      <c r="Y430" s="121">
        <v>0</v>
      </c>
      <c r="Z430" s="121">
        <v>0</v>
      </c>
      <c r="AA430" s="121">
        <v>0</v>
      </c>
      <c r="AB430" s="121">
        <v>15.643434250899471</v>
      </c>
      <c r="AC430" s="122">
        <v>0</v>
      </c>
      <c r="AD430" s="121">
        <v>0</v>
      </c>
      <c r="AE430" s="121">
        <v>0</v>
      </c>
      <c r="AF430" s="121">
        <v>0</v>
      </c>
      <c r="AG430" s="121">
        <v>0</v>
      </c>
      <c r="AH430" s="121">
        <v>0</v>
      </c>
      <c r="AI430" s="123">
        <f t="shared" si="217"/>
        <v>15.643434250899471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</row>
    <row r="431" spans="1:71" ht="15">
      <c r="A431" s="27" t="s">
        <v>59</v>
      </c>
      <c r="B431" s="42">
        <v>0</v>
      </c>
      <c r="C431" s="42">
        <v>0</v>
      </c>
      <c r="D431" s="42">
        <v>0</v>
      </c>
      <c r="E431" s="42">
        <v>0</v>
      </c>
      <c r="F431" s="411"/>
      <c r="G431" s="42">
        <v>0</v>
      </c>
      <c r="H431" s="43">
        <v>0</v>
      </c>
      <c r="I431" s="38">
        <f t="shared" si="215"/>
        <v>0</v>
      </c>
      <c r="K431" s="75" t="s">
        <v>59</v>
      </c>
      <c r="L431" s="42">
        <v>0</v>
      </c>
      <c r="M431" s="42">
        <v>0</v>
      </c>
      <c r="N431" s="42">
        <v>0</v>
      </c>
      <c r="O431" s="42">
        <v>0</v>
      </c>
      <c r="P431" s="42">
        <v>0</v>
      </c>
      <c r="Q431" s="42">
        <v>0</v>
      </c>
      <c r="R431" s="85">
        <v>0</v>
      </c>
      <c r="S431" s="86">
        <f t="shared" si="216"/>
        <v>0</v>
      </c>
      <c r="U431" s="105" t="s">
        <v>59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8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20">
        <f t="shared" si="217"/>
        <v>0</v>
      </c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</row>
    <row r="432" spans="1:71" ht="15">
      <c r="A432" s="26" t="s">
        <v>17</v>
      </c>
      <c r="B432" s="39">
        <v>0</v>
      </c>
      <c r="C432" s="39">
        <v>0</v>
      </c>
      <c r="D432" s="39">
        <v>0</v>
      </c>
      <c r="E432" s="39">
        <v>0</v>
      </c>
      <c r="F432" s="411"/>
      <c r="G432" s="39">
        <v>0</v>
      </c>
      <c r="H432" s="40">
        <v>0</v>
      </c>
      <c r="I432" s="41">
        <f t="shared" si="215"/>
        <v>0</v>
      </c>
      <c r="K432" s="74" t="s">
        <v>17</v>
      </c>
      <c r="L432" s="87">
        <v>0</v>
      </c>
      <c r="M432" s="87">
        <v>0</v>
      </c>
      <c r="N432" s="87">
        <v>0</v>
      </c>
      <c r="O432" s="87">
        <v>0</v>
      </c>
      <c r="P432" s="87">
        <v>4.5436969302409409</v>
      </c>
      <c r="Q432" s="87">
        <v>0</v>
      </c>
      <c r="R432" s="88">
        <v>0</v>
      </c>
      <c r="S432" s="89">
        <f t="shared" si="216"/>
        <v>4.5436969302409409</v>
      </c>
      <c r="U432" s="104" t="s">
        <v>17</v>
      </c>
      <c r="V432" s="121">
        <v>0</v>
      </c>
      <c r="W432" s="121">
        <v>0</v>
      </c>
      <c r="X432" s="121">
        <v>0</v>
      </c>
      <c r="Y432" s="121">
        <v>0</v>
      </c>
      <c r="Z432" s="121">
        <v>0</v>
      </c>
      <c r="AA432" s="121">
        <v>0</v>
      </c>
      <c r="AB432" s="121">
        <v>4.5436969302409409</v>
      </c>
      <c r="AC432" s="122">
        <v>0</v>
      </c>
      <c r="AD432" s="121">
        <v>0</v>
      </c>
      <c r="AE432" s="121">
        <v>0</v>
      </c>
      <c r="AF432" s="121">
        <v>0</v>
      </c>
      <c r="AG432" s="121">
        <v>0</v>
      </c>
      <c r="AH432" s="121">
        <v>0</v>
      </c>
      <c r="AI432" s="123">
        <f t="shared" si="217"/>
        <v>4.5436969302409409</v>
      </c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</row>
    <row r="433" spans="1:71" ht="15">
      <c r="A433" s="27" t="s">
        <v>139</v>
      </c>
      <c r="B433" s="42">
        <v>17.508644862897352</v>
      </c>
      <c r="C433" s="42">
        <v>34.772752567041067</v>
      </c>
      <c r="D433" s="42">
        <v>14.25253662988955</v>
      </c>
      <c r="E433" s="42">
        <v>0</v>
      </c>
      <c r="F433" s="411"/>
      <c r="G433" s="42">
        <v>0</v>
      </c>
      <c r="H433" s="43">
        <v>0</v>
      </c>
      <c r="I433" s="38">
        <f t="shared" si="215"/>
        <v>66.53393405982797</v>
      </c>
      <c r="K433" s="75" t="s">
        <v>139</v>
      </c>
      <c r="L433" s="42">
        <v>17.508644862897352</v>
      </c>
      <c r="M433" s="42">
        <v>34.772752567041067</v>
      </c>
      <c r="N433" s="42">
        <v>14.25253662988955</v>
      </c>
      <c r="O433" s="42">
        <v>0</v>
      </c>
      <c r="P433" s="42">
        <v>1.7243083198438664E-2</v>
      </c>
      <c r="Q433" s="42">
        <v>0</v>
      </c>
      <c r="R433" s="85">
        <v>0</v>
      </c>
      <c r="S433" s="86">
        <f t="shared" si="216"/>
        <v>66.551177143026408</v>
      </c>
      <c r="U433" s="105" t="s">
        <v>139</v>
      </c>
      <c r="V433" s="117">
        <v>16.796113657249634</v>
      </c>
      <c r="W433" s="117">
        <v>0</v>
      </c>
      <c r="X433" s="117">
        <v>0</v>
      </c>
      <c r="Y433" s="117">
        <v>34.772752567041067</v>
      </c>
      <c r="Z433" s="117">
        <v>14.25253662988955</v>
      </c>
      <c r="AA433" s="117">
        <v>0</v>
      </c>
      <c r="AB433" s="117">
        <v>1.7243083198438664E-2</v>
      </c>
      <c r="AC433" s="118">
        <v>0.71253120564771932</v>
      </c>
      <c r="AD433" s="117">
        <v>0.71253120564771932</v>
      </c>
      <c r="AE433" s="117">
        <v>0</v>
      </c>
      <c r="AF433" s="117">
        <v>0</v>
      </c>
      <c r="AG433" s="117">
        <v>0</v>
      </c>
      <c r="AH433" s="117">
        <v>0</v>
      </c>
      <c r="AI433" s="120">
        <f t="shared" si="217"/>
        <v>66.551177143026408</v>
      </c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</row>
    <row r="434" spans="1:71" ht="15">
      <c r="A434" s="26" t="s">
        <v>25</v>
      </c>
      <c r="B434" s="39">
        <v>94.37640425789688</v>
      </c>
      <c r="C434" s="39">
        <v>1.9018541488925888E-4</v>
      </c>
      <c r="D434" s="39">
        <v>2.6966510510869686</v>
      </c>
      <c r="E434" s="39">
        <v>179.29212980139459</v>
      </c>
      <c r="F434" s="411"/>
      <c r="G434" s="39">
        <v>50.193637176558688</v>
      </c>
      <c r="H434" s="40">
        <v>0</v>
      </c>
      <c r="I434" s="41">
        <f t="shared" si="215"/>
        <v>326.55901247235204</v>
      </c>
      <c r="K434" s="74" t="s">
        <v>25</v>
      </c>
      <c r="L434" s="87">
        <v>94.37640425789688</v>
      </c>
      <c r="M434" s="87">
        <v>1.9018541488925888E-4</v>
      </c>
      <c r="N434" s="87">
        <v>2.6966510510869686</v>
      </c>
      <c r="O434" s="87">
        <v>179.29212980139459</v>
      </c>
      <c r="P434" s="87">
        <v>0.3736928426594468</v>
      </c>
      <c r="Q434" s="87">
        <v>50.193637176558688</v>
      </c>
      <c r="R434" s="88">
        <v>0</v>
      </c>
      <c r="S434" s="89">
        <f t="shared" si="216"/>
        <v>326.9327053150115</v>
      </c>
      <c r="U434" s="104" t="s">
        <v>25</v>
      </c>
      <c r="V434" s="121">
        <v>0.12858955542191991</v>
      </c>
      <c r="W434" s="121">
        <v>89.642839793368196</v>
      </c>
      <c r="X434" s="121">
        <v>50.193637176558688</v>
      </c>
      <c r="Y434" s="121">
        <v>1.9018541488925888E-4</v>
      </c>
      <c r="Z434" s="121">
        <v>1.4456245464085631</v>
      </c>
      <c r="AA434" s="121">
        <v>178.33727117034124</v>
      </c>
      <c r="AB434" s="121">
        <v>0.3736928426594468</v>
      </c>
      <c r="AC434" s="122">
        <v>6.8108600448385248</v>
      </c>
      <c r="AD434" s="121">
        <v>4.6049749091067627</v>
      </c>
      <c r="AE434" s="121">
        <v>0.95485863105335722</v>
      </c>
      <c r="AF434" s="121">
        <v>0</v>
      </c>
      <c r="AG434" s="121">
        <v>1.2510265046784053</v>
      </c>
      <c r="AH434" s="121">
        <v>0</v>
      </c>
      <c r="AI434" s="123">
        <f t="shared" si="217"/>
        <v>326.9327053150115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</row>
    <row r="435" spans="1:71" ht="15">
      <c r="A435" s="27" t="s">
        <v>24</v>
      </c>
      <c r="B435" s="42">
        <v>28.376893336511024</v>
      </c>
      <c r="C435" s="42">
        <v>0</v>
      </c>
      <c r="D435" s="42">
        <v>0</v>
      </c>
      <c r="E435" s="42">
        <v>0</v>
      </c>
      <c r="F435" s="411"/>
      <c r="G435" s="42">
        <v>0</v>
      </c>
      <c r="H435" s="43">
        <v>0</v>
      </c>
      <c r="I435" s="38">
        <f t="shared" si="215"/>
        <v>28.376893336511024</v>
      </c>
      <c r="K435" s="75" t="s">
        <v>24</v>
      </c>
      <c r="L435" s="42">
        <v>28.376893336511024</v>
      </c>
      <c r="M435" s="42">
        <v>0</v>
      </c>
      <c r="N435" s="42">
        <v>0</v>
      </c>
      <c r="O435" s="42">
        <v>0</v>
      </c>
      <c r="P435" s="42">
        <v>0</v>
      </c>
      <c r="Q435" s="42">
        <v>0</v>
      </c>
      <c r="R435" s="85">
        <v>0</v>
      </c>
      <c r="S435" s="86">
        <f t="shared" si="216"/>
        <v>28.376893336511024</v>
      </c>
      <c r="U435" s="105" t="s">
        <v>24</v>
      </c>
      <c r="V435" s="117">
        <v>23.932046007984656</v>
      </c>
      <c r="W435" s="117">
        <v>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8">
        <v>4.4448473285263672</v>
      </c>
      <c r="AD435" s="117">
        <v>4.4448473285263672</v>
      </c>
      <c r="AE435" s="117">
        <v>0</v>
      </c>
      <c r="AF435" s="117">
        <v>0</v>
      </c>
      <c r="AG435" s="117">
        <v>0</v>
      </c>
      <c r="AH435" s="117">
        <v>0</v>
      </c>
      <c r="AI435" s="120">
        <f t="shared" si="217"/>
        <v>28.376893336511024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</row>
    <row r="436" spans="1:71" ht="15">
      <c r="A436" s="26" t="s">
        <v>60</v>
      </c>
      <c r="B436" s="39">
        <v>16.015646348187854</v>
      </c>
      <c r="C436" s="39">
        <v>1.0617822210641172</v>
      </c>
      <c r="D436" s="39">
        <v>12.150676899334975</v>
      </c>
      <c r="E436" s="39">
        <v>0</v>
      </c>
      <c r="F436" s="411"/>
      <c r="G436" s="39">
        <v>0</v>
      </c>
      <c r="H436" s="40">
        <v>0</v>
      </c>
      <c r="I436" s="41">
        <f t="shared" si="215"/>
        <v>29.228105468586946</v>
      </c>
      <c r="K436" s="74" t="s">
        <v>60</v>
      </c>
      <c r="L436" s="87">
        <v>16.015646348187854</v>
      </c>
      <c r="M436" s="87">
        <v>1.0617822210641172</v>
      </c>
      <c r="N436" s="87">
        <v>12.150676899334975</v>
      </c>
      <c r="O436" s="87">
        <v>0</v>
      </c>
      <c r="P436" s="87">
        <v>0</v>
      </c>
      <c r="Q436" s="87">
        <v>0</v>
      </c>
      <c r="R436" s="88">
        <v>0</v>
      </c>
      <c r="S436" s="89">
        <f t="shared" si="216"/>
        <v>29.228105468586946</v>
      </c>
      <c r="U436" s="104" t="s">
        <v>60</v>
      </c>
      <c r="V436" s="121">
        <v>16.015646348187854</v>
      </c>
      <c r="W436" s="121">
        <v>0</v>
      </c>
      <c r="X436" s="121">
        <v>0</v>
      </c>
      <c r="Y436" s="121">
        <v>1.0617822210641172</v>
      </c>
      <c r="Z436" s="121">
        <v>12.150676899334975</v>
      </c>
      <c r="AA436" s="121">
        <v>0</v>
      </c>
      <c r="AB436" s="121">
        <v>0</v>
      </c>
      <c r="AC436" s="122">
        <v>0</v>
      </c>
      <c r="AD436" s="121">
        <v>0</v>
      </c>
      <c r="AE436" s="121">
        <v>0</v>
      </c>
      <c r="AF436" s="121">
        <v>0</v>
      </c>
      <c r="AG436" s="121">
        <v>0</v>
      </c>
      <c r="AH436" s="121">
        <v>0</v>
      </c>
      <c r="AI436" s="123">
        <f t="shared" si="217"/>
        <v>29.228105468586946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</row>
    <row r="437" spans="1:71" ht="15">
      <c r="A437" s="27" t="s">
        <v>22</v>
      </c>
      <c r="B437" s="42">
        <v>18.671143670039172</v>
      </c>
      <c r="C437" s="42">
        <v>0</v>
      </c>
      <c r="D437" s="42">
        <v>99.412975285222245</v>
      </c>
      <c r="E437" s="42">
        <v>0</v>
      </c>
      <c r="F437" s="411"/>
      <c r="G437" s="42">
        <v>0</v>
      </c>
      <c r="H437" s="43">
        <v>0</v>
      </c>
      <c r="I437" s="38">
        <f t="shared" si="215"/>
        <v>118.08411895526142</v>
      </c>
      <c r="K437" s="75" t="s">
        <v>22</v>
      </c>
      <c r="L437" s="42">
        <v>18.671143670039172</v>
      </c>
      <c r="M437" s="42">
        <v>0</v>
      </c>
      <c r="N437" s="42">
        <v>99.412975285222245</v>
      </c>
      <c r="O437" s="42">
        <v>0</v>
      </c>
      <c r="P437" s="42">
        <v>4.6844716606635695</v>
      </c>
      <c r="Q437" s="42">
        <v>0</v>
      </c>
      <c r="R437" s="85">
        <v>0</v>
      </c>
      <c r="S437" s="86">
        <f t="shared" si="216"/>
        <v>122.76859061592499</v>
      </c>
      <c r="U437" s="105" t="s">
        <v>22</v>
      </c>
      <c r="V437" s="117">
        <v>18.614332833082671</v>
      </c>
      <c r="W437" s="117">
        <v>0</v>
      </c>
      <c r="X437" s="117">
        <v>0</v>
      </c>
      <c r="Y437" s="117">
        <v>0</v>
      </c>
      <c r="Z437" s="117">
        <v>92.439930451289783</v>
      </c>
      <c r="AA437" s="117">
        <v>0</v>
      </c>
      <c r="AB437" s="117">
        <v>4.6844716606635695</v>
      </c>
      <c r="AC437" s="118">
        <v>7.0298556708889608</v>
      </c>
      <c r="AD437" s="117">
        <v>5.6810836956502749E-2</v>
      </c>
      <c r="AE437" s="117">
        <v>0</v>
      </c>
      <c r="AF437" s="117">
        <v>0</v>
      </c>
      <c r="AG437" s="117">
        <v>6.9730448339324571</v>
      </c>
      <c r="AH437" s="117">
        <v>0</v>
      </c>
      <c r="AI437" s="120">
        <f t="shared" si="217"/>
        <v>122.76859061592499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</row>
    <row r="438" spans="1:71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215"/>
        <v>0</v>
      </c>
      <c r="K438" s="74" t="s">
        <v>21</v>
      </c>
      <c r="L438" s="87">
        <v>0</v>
      </c>
      <c r="M438" s="87">
        <v>0</v>
      </c>
      <c r="N438" s="87">
        <v>0</v>
      </c>
      <c r="O438" s="87">
        <v>0</v>
      </c>
      <c r="P438" s="87">
        <v>0</v>
      </c>
      <c r="Q438" s="87">
        <v>0</v>
      </c>
      <c r="R438" s="88">
        <v>0</v>
      </c>
      <c r="S438" s="89">
        <f t="shared" si="216"/>
        <v>0</v>
      </c>
      <c r="U438" s="104" t="s">
        <v>61</v>
      </c>
      <c r="V438" s="121">
        <v>0</v>
      </c>
      <c r="W438" s="121">
        <v>0</v>
      </c>
      <c r="X438" s="121">
        <v>0</v>
      </c>
      <c r="Y438" s="121">
        <v>0</v>
      </c>
      <c r="Z438" s="121">
        <v>0</v>
      </c>
      <c r="AA438" s="121">
        <v>0</v>
      </c>
      <c r="AB438" s="121">
        <v>0</v>
      </c>
      <c r="AC438" s="122">
        <v>0</v>
      </c>
      <c r="AD438" s="121">
        <v>0</v>
      </c>
      <c r="AE438" s="121">
        <v>0</v>
      </c>
      <c r="AF438" s="121">
        <v>0</v>
      </c>
      <c r="AG438" s="121">
        <v>0</v>
      </c>
      <c r="AH438" s="121">
        <v>0</v>
      </c>
      <c r="AI438" s="123">
        <f t="shared" si="217"/>
        <v>0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</row>
    <row r="439" spans="1:71" ht="15">
      <c r="A439" s="28" t="s">
        <v>64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215"/>
        <v>0</v>
      </c>
      <c r="K439" s="76" t="s">
        <v>64</v>
      </c>
      <c r="L439" s="42">
        <v>0</v>
      </c>
      <c r="M439" s="42">
        <v>0</v>
      </c>
      <c r="N439" s="42">
        <v>0</v>
      </c>
      <c r="O439" s="42">
        <v>0</v>
      </c>
      <c r="P439" s="42">
        <v>0</v>
      </c>
      <c r="Q439" s="42">
        <v>0</v>
      </c>
      <c r="R439" s="85">
        <v>0</v>
      </c>
      <c r="S439" s="86">
        <f t="shared" si="216"/>
        <v>0</v>
      </c>
      <c r="U439" s="106" t="s">
        <v>62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8">
        <v>0</v>
      </c>
      <c r="AD439" s="119">
        <v>0</v>
      </c>
      <c r="AE439" s="119">
        <v>0</v>
      </c>
      <c r="AF439" s="119">
        <v>0</v>
      </c>
      <c r="AG439" s="119">
        <v>0</v>
      </c>
      <c r="AH439" s="119">
        <v>0</v>
      </c>
      <c r="AI439" s="120">
        <f t="shared" si="217"/>
        <v>0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</row>
    <row r="440" spans="1:71">
      <c r="A440" s="56" t="s">
        <v>23</v>
      </c>
      <c r="B440" s="60">
        <v>0</v>
      </c>
      <c r="C440" s="60">
        <v>0</v>
      </c>
      <c r="D440" s="60">
        <v>0</v>
      </c>
      <c r="E440" s="60">
        <v>0</v>
      </c>
      <c r="F440" s="411"/>
      <c r="G440" s="60">
        <v>0</v>
      </c>
      <c r="H440" s="61">
        <v>0</v>
      </c>
      <c r="I440" s="62">
        <f t="shared" si="215"/>
        <v>0</v>
      </c>
      <c r="K440" s="77" t="s">
        <v>23</v>
      </c>
      <c r="L440" s="90">
        <v>0</v>
      </c>
      <c r="M440" s="90">
        <v>0</v>
      </c>
      <c r="N440" s="90">
        <v>0</v>
      </c>
      <c r="O440" s="90">
        <v>0</v>
      </c>
      <c r="P440" s="90">
        <v>0</v>
      </c>
      <c r="Q440" s="90">
        <v>0</v>
      </c>
      <c r="R440" s="91">
        <v>0</v>
      </c>
      <c r="S440" s="92">
        <f t="shared" si="216"/>
        <v>0</v>
      </c>
      <c r="U440" s="107" t="s">
        <v>66</v>
      </c>
      <c r="V440" s="124">
        <v>0</v>
      </c>
      <c r="W440" s="124">
        <v>0</v>
      </c>
      <c r="X440" s="124">
        <v>0</v>
      </c>
      <c r="Y440" s="124">
        <v>0</v>
      </c>
      <c r="Z440" s="124">
        <v>0</v>
      </c>
      <c r="AA440" s="124">
        <v>0</v>
      </c>
      <c r="AB440" s="124">
        <v>0</v>
      </c>
      <c r="AC440" s="124">
        <v>0</v>
      </c>
      <c r="AD440" s="124">
        <v>0</v>
      </c>
      <c r="AE440" s="124">
        <v>0</v>
      </c>
      <c r="AF440" s="124">
        <v>0</v>
      </c>
      <c r="AG440" s="124">
        <v>0</v>
      </c>
      <c r="AH440" s="125">
        <v>0</v>
      </c>
      <c r="AI440" s="126">
        <f t="shared" si="217"/>
        <v>0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</row>
    <row r="441" spans="1:71">
      <c r="A441" s="57" t="s">
        <v>19</v>
      </c>
      <c r="B441" s="63">
        <v>0</v>
      </c>
      <c r="C441" s="63">
        <v>0</v>
      </c>
      <c r="D441" s="63">
        <v>0</v>
      </c>
      <c r="E441" s="63">
        <v>0</v>
      </c>
      <c r="F441" s="411"/>
      <c r="G441" s="63">
        <v>0</v>
      </c>
      <c r="H441" s="64">
        <v>0</v>
      </c>
      <c r="I441" s="65">
        <f t="shared" si="215"/>
        <v>0</v>
      </c>
      <c r="K441" s="78" t="s">
        <v>19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93">
        <v>0</v>
      </c>
      <c r="S441" s="94">
        <f t="shared" si="216"/>
        <v>0</v>
      </c>
      <c r="U441" s="108" t="s">
        <v>19</v>
      </c>
      <c r="V441" s="127">
        <v>0</v>
      </c>
      <c r="W441" s="127">
        <v>0</v>
      </c>
      <c r="X441" s="127">
        <v>0</v>
      </c>
      <c r="Y441" s="127">
        <v>0</v>
      </c>
      <c r="Z441" s="127">
        <v>0</v>
      </c>
      <c r="AA441" s="127">
        <v>0</v>
      </c>
      <c r="AB441" s="127">
        <v>0</v>
      </c>
      <c r="AC441" s="127">
        <v>0</v>
      </c>
      <c r="AD441" s="128">
        <v>0</v>
      </c>
      <c r="AE441" s="128">
        <v>0</v>
      </c>
      <c r="AF441" s="128">
        <v>0</v>
      </c>
      <c r="AG441" s="128">
        <v>0</v>
      </c>
      <c r="AH441" s="128">
        <v>0</v>
      </c>
      <c r="AI441" s="129">
        <f t="shared" si="217"/>
        <v>0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</row>
    <row r="442" spans="1:71">
      <c r="A442" s="56" t="s">
        <v>20</v>
      </c>
      <c r="B442" s="60">
        <v>0</v>
      </c>
      <c r="C442" s="60">
        <v>0</v>
      </c>
      <c r="D442" s="60">
        <v>0</v>
      </c>
      <c r="E442" s="60">
        <v>0</v>
      </c>
      <c r="F442" s="411"/>
      <c r="G442" s="60">
        <v>0</v>
      </c>
      <c r="H442" s="61">
        <v>0</v>
      </c>
      <c r="I442" s="62">
        <f t="shared" si="215"/>
        <v>0</v>
      </c>
      <c r="K442" s="77" t="s">
        <v>20</v>
      </c>
      <c r="L442" s="90">
        <v>0</v>
      </c>
      <c r="M442" s="90">
        <v>0</v>
      </c>
      <c r="N442" s="90">
        <v>0</v>
      </c>
      <c r="O442" s="90">
        <v>0</v>
      </c>
      <c r="P442" s="90">
        <v>0</v>
      </c>
      <c r="Q442" s="90">
        <v>0</v>
      </c>
      <c r="R442" s="91">
        <v>0</v>
      </c>
      <c r="S442" s="92">
        <f t="shared" si="216"/>
        <v>0</v>
      </c>
      <c r="U442" s="107" t="s">
        <v>20</v>
      </c>
      <c r="V442" s="124">
        <v>0</v>
      </c>
      <c r="W442" s="124">
        <v>0</v>
      </c>
      <c r="X442" s="124">
        <v>0</v>
      </c>
      <c r="Y442" s="124">
        <v>0</v>
      </c>
      <c r="Z442" s="124">
        <v>0</v>
      </c>
      <c r="AA442" s="124">
        <v>0</v>
      </c>
      <c r="AB442" s="124">
        <v>0</v>
      </c>
      <c r="AC442" s="124">
        <v>0</v>
      </c>
      <c r="AD442" s="124">
        <v>0</v>
      </c>
      <c r="AE442" s="124">
        <v>0</v>
      </c>
      <c r="AF442" s="124">
        <v>0</v>
      </c>
      <c r="AG442" s="124">
        <v>0</v>
      </c>
      <c r="AH442" s="125">
        <v>0</v>
      </c>
      <c r="AI442" s="126">
        <f t="shared" si="217"/>
        <v>0</v>
      </c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</row>
    <row r="443" spans="1:71" ht="15" thickBot="1">
      <c r="A443" s="58" t="s">
        <v>11</v>
      </c>
      <c r="B443" s="52">
        <v>0</v>
      </c>
      <c r="C443" s="52">
        <v>0</v>
      </c>
      <c r="D443" s="52">
        <v>0</v>
      </c>
      <c r="E443" s="52">
        <v>0</v>
      </c>
      <c r="F443" s="412"/>
      <c r="G443" s="52">
        <v>0</v>
      </c>
      <c r="H443" s="66">
        <v>0</v>
      </c>
      <c r="I443" s="67">
        <f t="shared" si="215"/>
        <v>0</v>
      </c>
      <c r="K443" s="79" t="s">
        <v>11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95">
        <v>0</v>
      </c>
      <c r="S443" s="96">
        <f t="shared" si="216"/>
        <v>0</v>
      </c>
      <c r="U443" s="108" t="s">
        <v>11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7">
        <v>0</v>
      </c>
      <c r="AB443" s="127">
        <v>0</v>
      </c>
      <c r="AC443" s="127">
        <v>0</v>
      </c>
      <c r="AD443" s="128">
        <v>0</v>
      </c>
      <c r="AE443" s="128">
        <v>0</v>
      </c>
      <c r="AF443" s="128">
        <v>0</v>
      </c>
      <c r="AG443" s="128">
        <v>0</v>
      </c>
      <c r="AH443" s="128">
        <v>0</v>
      </c>
      <c r="AI443" s="129">
        <f t="shared" si="217"/>
        <v>0</v>
      </c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</row>
    <row r="444" spans="1:71" ht="15">
      <c r="A444" s="33" t="s">
        <v>26</v>
      </c>
      <c r="B444" s="68">
        <f>SUM(B423:B439)</f>
        <v>230.76671744777093</v>
      </c>
      <c r="C444" s="68">
        <f t="shared" ref="C444:I444" si="218">SUM(C423:C439)</f>
        <v>44.449330533415193</v>
      </c>
      <c r="D444" s="68">
        <f t="shared" si="218"/>
        <v>129.85199291833891</v>
      </c>
      <c r="E444" s="68">
        <f t="shared" si="218"/>
        <v>179.30324014294976</v>
      </c>
      <c r="F444" s="68">
        <f t="shared" si="218"/>
        <v>0</v>
      </c>
      <c r="G444" s="68">
        <f t="shared" si="218"/>
        <v>50.193637176558688</v>
      </c>
      <c r="H444" s="69">
        <f t="shared" si="218"/>
        <v>0</v>
      </c>
      <c r="I444" s="38">
        <f t="shared" si="218"/>
        <v>634.56491821903353</v>
      </c>
      <c r="K444" s="80" t="s">
        <v>26</v>
      </c>
      <c r="L444" s="68">
        <f>SUM(L423:L439)</f>
        <v>230.76671744777093</v>
      </c>
      <c r="M444" s="68">
        <f t="shared" ref="M444:S444" si="219">SUM(M423:M439)</f>
        <v>44.449330533415193</v>
      </c>
      <c r="N444" s="68">
        <f t="shared" si="219"/>
        <v>129.85199291833891</v>
      </c>
      <c r="O444" s="68">
        <f t="shared" si="219"/>
        <v>179.30324014294976</v>
      </c>
      <c r="P444" s="68">
        <f t="shared" si="219"/>
        <v>153.62045535259082</v>
      </c>
      <c r="Q444" s="68">
        <f t="shared" si="219"/>
        <v>50.193637176558688</v>
      </c>
      <c r="R444" s="69">
        <f t="shared" si="219"/>
        <v>0</v>
      </c>
      <c r="S444" s="97">
        <f t="shared" si="219"/>
        <v>788.18537357162427</v>
      </c>
      <c r="T444" s="1" t="str">
        <f>IF(ABS(S444-AI444)&gt;0.01,S444-AI444,"")</f>
        <v/>
      </c>
      <c r="U444" s="109" t="s">
        <v>63</v>
      </c>
      <c r="V444" s="130">
        <f>SUM(V423:V439)</f>
        <v>119.01808947121133</v>
      </c>
      <c r="W444" s="130">
        <f t="shared" ref="W444:AH444" si="220">SUM(W423:W439)</f>
        <v>89.642839793368196</v>
      </c>
      <c r="X444" s="130">
        <f t="shared" si="220"/>
        <v>50.193637176558688</v>
      </c>
      <c r="Y444" s="130">
        <f t="shared" si="220"/>
        <v>44.449330533415193</v>
      </c>
      <c r="Z444" s="130">
        <f t="shared" si="220"/>
        <v>121.54375214019772</v>
      </c>
      <c r="AA444" s="130">
        <f t="shared" si="220"/>
        <v>178.34838151189641</v>
      </c>
      <c r="AB444" s="130">
        <f t="shared" si="220"/>
        <v>153.62045535259082</v>
      </c>
      <c r="AC444" s="130">
        <f t="shared" si="220"/>
        <v>31.36888759238596</v>
      </c>
      <c r="AD444" s="131">
        <f t="shared" si="220"/>
        <v>22.105788183191429</v>
      </c>
      <c r="AE444" s="131">
        <f t="shared" si="220"/>
        <v>0.95485863105335722</v>
      </c>
      <c r="AF444" s="131">
        <f t="shared" si="220"/>
        <v>0</v>
      </c>
      <c r="AG444" s="131">
        <f t="shared" si="220"/>
        <v>8.3082407781411725</v>
      </c>
      <c r="AH444" s="131">
        <f t="shared" si="220"/>
        <v>0</v>
      </c>
      <c r="AI444" s="132">
        <f>SUM(V444:AC444)</f>
        <v>788.18537357162438</v>
      </c>
      <c r="AJ444" s="1" t="str">
        <f>IF(ABS(S444-AI444)&gt;0.001,S444-AI444,"")</f>
        <v/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</row>
    <row r="445" spans="1:71" s="5" customFormat="1" ht="15" thickBot="1">
      <c r="A445" s="30" t="s">
        <v>88</v>
      </c>
      <c r="B445" s="47">
        <f>IF($I444=0,"-",B444/$I444)</f>
        <v>0.36366132261997647</v>
      </c>
      <c r="C445" s="47">
        <f t="shared" ref="C445:H445" si="221">IF($I444=0,"-",C444/$I444)</f>
        <v>7.0046939654600585E-2</v>
      </c>
      <c r="D445" s="47">
        <f t="shared" si="221"/>
        <v>0.20463153444218254</v>
      </c>
      <c r="E445" s="47">
        <f t="shared" si="221"/>
        <v>0.28256090904959141</v>
      </c>
      <c r="F445" s="47">
        <f t="shared" si="221"/>
        <v>0</v>
      </c>
      <c r="G445" s="47">
        <f t="shared" si="221"/>
        <v>7.9099294233648906E-2</v>
      </c>
      <c r="H445" s="70">
        <f t="shared" si="221"/>
        <v>0</v>
      </c>
      <c r="I445" s="48">
        <f>SUM(B445:H445)</f>
        <v>0.99999999999999989</v>
      </c>
      <c r="K445" s="81" t="s">
        <v>88</v>
      </c>
      <c r="L445" s="98">
        <f>IF($S444=0,"-",L444/$S444)</f>
        <v>0.29278228851426485</v>
      </c>
      <c r="M445" s="98">
        <f t="shared" ref="M445:R445" si="222">IF($S444=0,"-",M444/$S444)</f>
        <v>5.6394513300843406E-2</v>
      </c>
      <c r="N445" s="98">
        <f t="shared" si="222"/>
        <v>0.16474803678469802</v>
      </c>
      <c r="O445" s="98">
        <f t="shared" si="222"/>
        <v>0.2274886672033074</v>
      </c>
      <c r="P445" s="98">
        <f t="shared" si="222"/>
        <v>0.19490396612724123</v>
      </c>
      <c r="Q445" s="98">
        <f t="shared" si="222"/>
        <v>6.3682528069645125E-2</v>
      </c>
      <c r="R445" s="99">
        <f t="shared" si="222"/>
        <v>0</v>
      </c>
      <c r="S445" s="100">
        <f>SUM(L445:R445)</f>
        <v>1</v>
      </c>
      <c r="U445" s="110" t="s">
        <v>88</v>
      </c>
      <c r="V445" s="133">
        <f>+V444/$AI444</f>
        <v>0.15100266188889871</v>
      </c>
      <c r="W445" s="133">
        <f t="shared" ref="W445:AH445" si="223">+W444/$AI444</f>
        <v>0.11373319373735134</v>
      </c>
      <c r="X445" s="133">
        <f t="shared" si="223"/>
        <v>6.3682528069645111E-2</v>
      </c>
      <c r="Y445" s="133">
        <f t="shared" si="223"/>
        <v>5.6394513300843399E-2</v>
      </c>
      <c r="Z445" s="133">
        <f t="shared" si="223"/>
        <v>0.1542070637386076</v>
      </c>
      <c r="AA445" s="133">
        <f t="shared" si="223"/>
        <v>0.22627720266327606</v>
      </c>
      <c r="AB445" s="133">
        <f t="shared" si="223"/>
        <v>0.1949039661272412</v>
      </c>
      <c r="AC445" s="133">
        <f t="shared" si="223"/>
        <v>3.9798870474136487E-2</v>
      </c>
      <c r="AD445" s="133">
        <f t="shared" si="223"/>
        <v>2.804643288801479E-2</v>
      </c>
      <c r="AE445" s="133">
        <f t="shared" si="223"/>
        <v>1.2114645400313139E-3</v>
      </c>
      <c r="AF445" s="133">
        <f t="shared" si="223"/>
        <v>0</v>
      </c>
      <c r="AG445" s="133">
        <f t="shared" si="223"/>
        <v>1.0540973046090384E-2</v>
      </c>
      <c r="AH445" s="133">
        <f t="shared" si="223"/>
        <v>0</v>
      </c>
      <c r="AI445" s="134">
        <f>SUM(V445:AC445)</f>
        <v>0.99999999999999967</v>
      </c>
    </row>
    <row r="446" spans="1:71" ht="15" thickBot="1">
      <c r="A446" s="31"/>
      <c r="B446" s="31"/>
      <c r="C446" s="31"/>
      <c r="D446" s="31"/>
      <c r="E446" s="31"/>
      <c r="F446" s="31"/>
      <c r="G446" s="31"/>
      <c r="H446" s="31"/>
      <c r="I446" s="31"/>
      <c r="K446" s="31"/>
      <c r="L446" s="31"/>
      <c r="M446" s="31"/>
      <c r="N446" s="31"/>
      <c r="O446" s="31"/>
      <c r="P446" s="31"/>
      <c r="Q446" s="31"/>
      <c r="R446" s="31"/>
      <c r="S446" s="31"/>
      <c r="U446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135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</row>
    <row r="447" spans="1:71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  <c r="K447" s="406" t="s">
        <v>44</v>
      </c>
      <c r="L447" s="83" t="s">
        <v>0</v>
      </c>
      <c r="M447" s="83" t="s">
        <v>1</v>
      </c>
      <c r="N447" s="83" t="s">
        <v>2</v>
      </c>
      <c r="O447" s="83" t="s">
        <v>3</v>
      </c>
      <c r="P447" s="83" t="s">
        <v>27</v>
      </c>
      <c r="Q447" s="83" t="s">
        <v>4</v>
      </c>
      <c r="R447" s="83" t="s">
        <v>5</v>
      </c>
      <c r="S447" s="84" t="s">
        <v>6</v>
      </c>
      <c r="U447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135"/>
    </row>
    <row r="448" spans="1:71" ht="15">
      <c r="A448" s="454" t="s">
        <v>44</v>
      </c>
      <c r="B448" s="392" t="s">
        <v>69</v>
      </c>
      <c r="C448" s="393"/>
      <c r="D448" s="393"/>
      <c r="E448" s="393"/>
      <c r="F448" s="393"/>
      <c r="G448" s="393"/>
      <c r="H448" s="393"/>
      <c r="I448" s="394"/>
      <c r="K448" s="407" t="s">
        <v>44</v>
      </c>
      <c r="L448" s="389" t="s">
        <v>69</v>
      </c>
      <c r="M448" s="390"/>
      <c r="N448" s="390"/>
      <c r="O448" s="390"/>
      <c r="P448" s="390"/>
      <c r="Q448" s="390"/>
      <c r="R448" s="390"/>
      <c r="S448" s="391"/>
      <c r="U448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135"/>
    </row>
    <row r="449" spans="1:38" ht="15">
      <c r="A449" s="25" t="s">
        <v>7</v>
      </c>
      <c r="B449" s="397"/>
      <c r="C449" s="398"/>
      <c r="D449" s="398"/>
      <c r="E449" s="399"/>
      <c r="F449" s="36">
        <v>0.53201566407399425</v>
      </c>
      <c r="G449" s="397"/>
      <c r="H449" s="399"/>
      <c r="I449" s="38">
        <f>SUM(B449:H449)</f>
        <v>0.53201566407399425</v>
      </c>
      <c r="K449" s="82" t="s">
        <v>7</v>
      </c>
      <c r="L449" s="397"/>
      <c r="M449" s="398"/>
      <c r="N449" s="398"/>
      <c r="O449" s="399"/>
      <c r="P449" s="36">
        <v>0</v>
      </c>
      <c r="Q449" s="397"/>
      <c r="R449" s="419"/>
      <c r="S449" s="102">
        <f>SUM(L449:R449)</f>
        <v>0</v>
      </c>
      <c r="U4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135"/>
    </row>
    <row r="450" spans="1:38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9" si="224">SUM(B450:H450)</f>
        <v>0</v>
      </c>
      <c r="K450" s="74" t="s">
        <v>8</v>
      </c>
      <c r="L450" s="400"/>
      <c r="M450" s="401"/>
      <c r="N450" s="401"/>
      <c r="O450" s="402"/>
      <c r="P450" s="87">
        <v>0</v>
      </c>
      <c r="Q450" s="400"/>
      <c r="R450" s="420"/>
      <c r="S450" s="89">
        <f t="shared" ref="S450:S469" si="225">SUM(L450:R450)</f>
        <v>0</v>
      </c>
      <c r="U450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135"/>
    </row>
    <row r="451" spans="1:38" ht="14.25" customHeight="1">
      <c r="A451" s="27" t="s">
        <v>10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224"/>
        <v>0</v>
      </c>
      <c r="K451" s="75" t="s">
        <v>10</v>
      </c>
      <c r="L451" s="400"/>
      <c r="M451" s="401"/>
      <c r="N451" s="401"/>
      <c r="O451" s="402"/>
      <c r="P451" s="42">
        <v>0</v>
      </c>
      <c r="Q451" s="400"/>
      <c r="R451" s="420"/>
      <c r="S451" s="86">
        <f t="shared" si="225"/>
        <v>0</v>
      </c>
      <c r="U451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135"/>
    </row>
    <row r="452" spans="1:38" ht="14.25" customHeight="1">
      <c r="A452" s="26" t="s">
        <v>56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224"/>
        <v>0</v>
      </c>
      <c r="K452" s="74" t="s">
        <v>56</v>
      </c>
      <c r="L452" s="400"/>
      <c r="M452" s="401"/>
      <c r="N452" s="401"/>
      <c r="O452" s="402"/>
      <c r="P452" s="87">
        <v>0</v>
      </c>
      <c r="Q452" s="400"/>
      <c r="R452" s="420"/>
      <c r="S452" s="89">
        <f t="shared" si="225"/>
        <v>0</v>
      </c>
      <c r="U452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135"/>
    </row>
    <row r="453" spans="1:38" ht="15">
      <c r="A453" s="27" t="s">
        <v>16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224"/>
        <v>0</v>
      </c>
      <c r="K453" s="75" t="s">
        <v>16</v>
      </c>
      <c r="L453" s="400"/>
      <c r="M453" s="401"/>
      <c r="N453" s="401"/>
      <c r="O453" s="402"/>
      <c r="P453" s="42">
        <v>0</v>
      </c>
      <c r="Q453" s="400"/>
      <c r="R453" s="420"/>
      <c r="S453" s="86">
        <f t="shared" si="225"/>
        <v>0</v>
      </c>
      <c r="U453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135"/>
    </row>
    <row r="454" spans="1:38" ht="15">
      <c r="A454" s="26" t="s">
        <v>70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224"/>
        <v>0</v>
      </c>
      <c r="K454" s="74" t="s">
        <v>70</v>
      </c>
      <c r="L454" s="400"/>
      <c r="M454" s="401"/>
      <c r="N454" s="401"/>
      <c r="O454" s="402"/>
      <c r="P454" s="87">
        <v>0</v>
      </c>
      <c r="Q454" s="400"/>
      <c r="R454" s="420"/>
      <c r="S454" s="89">
        <f t="shared" si="225"/>
        <v>0</v>
      </c>
      <c r="U454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135"/>
    </row>
    <row r="455" spans="1:38" ht="15">
      <c r="A455" s="27" t="s">
        <v>58</v>
      </c>
      <c r="B455" s="400"/>
      <c r="C455" s="401"/>
      <c r="D455" s="401"/>
      <c r="E455" s="402"/>
      <c r="F455" s="42">
        <v>260.08349452538806</v>
      </c>
      <c r="G455" s="400"/>
      <c r="H455" s="402"/>
      <c r="I455" s="38">
        <f t="shared" si="224"/>
        <v>260.08349452538806</v>
      </c>
      <c r="K455" s="75" t="s">
        <v>58</v>
      </c>
      <c r="L455" s="400"/>
      <c r="M455" s="401"/>
      <c r="N455" s="401"/>
      <c r="O455" s="402"/>
      <c r="P455" s="42">
        <v>0</v>
      </c>
      <c r="Q455" s="400"/>
      <c r="R455" s="420"/>
      <c r="S455" s="86">
        <f t="shared" si="225"/>
        <v>0</v>
      </c>
      <c r="U455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135"/>
    </row>
    <row r="456" spans="1:38" ht="15">
      <c r="A456" s="26" t="s">
        <v>12</v>
      </c>
      <c r="B456" s="400"/>
      <c r="C456" s="401"/>
      <c r="D456" s="401"/>
      <c r="E456" s="402"/>
      <c r="F456" s="39">
        <v>0</v>
      </c>
      <c r="G456" s="400"/>
      <c r="H456" s="402"/>
      <c r="I456" s="41">
        <f t="shared" si="224"/>
        <v>0</v>
      </c>
      <c r="K456" s="74" t="s">
        <v>12</v>
      </c>
      <c r="L456" s="400"/>
      <c r="M456" s="401"/>
      <c r="N456" s="401"/>
      <c r="O456" s="402"/>
      <c r="P456" s="87">
        <v>0</v>
      </c>
      <c r="Q456" s="400"/>
      <c r="R456" s="420"/>
      <c r="S456" s="89">
        <f t="shared" si="225"/>
        <v>0</v>
      </c>
      <c r="U456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135"/>
    </row>
    <row r="457" spans="1:38" ht="15">
      <c r="A457" s="27" t="s">
        <v>59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224"/>
        <v>0</v>
      </c>
      <c r="K457" s="75" t="s">
        <v>59</v>
      </c>
      <c r="L457" s="400"/>
      <c r="M457" s="401"/>
      <c r="N457" s="401"/>
      <c r="O457" s="402"/>
      <c r="P457" s="42">
        <v>0</v>
      </c>
      <c r="Q457" s="400"/>
      <c r="R457" s="420"/>
      <c r="S457" s="86">
        <f t="shared" si="225"/>
        <v>0</v>
      </c>
      <c r="U457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135"/>
    </row>
    <row r="458" spans="1:38" ht="15">
      <c r="A458" s="26" t="s">
        <v>17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224"/>
        <v>0</v>
      </c>
      <c r="K458" s="74" t="s">
        <v>17</v>
      </c>
      <c r="L458" s="400"/>
      <c r="M458" s="401"/>
      <c r="N458" s="401"/>
      <c r="O458" s="402"/>
      <c r="P458" s="87">
        <v>0</v>
      </c>
      <c r="Q458" s="400"/>
      <c r="R458" s="420"/>
      <c r="S458" s="89">
        <f t="shared" si="225"/>
        <v>0</v>
      </c>
      <c r="U458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135"/>
    </row>
    <row r="459" spans="1:38" ht="15">
      <c r="A459" s="27" t="s">
        <v>139</v>
      </c>
      <c r="B459" s="400"/>
      <c r="C459" s="401"/>
      <c r="D459" s="401"/>
      <c r="E459" s="402"/>
      <c r="F459" s="42">
        <v>0</v>
      </c>
      <c r="G459" s="400"/>
      <c r="H459" s="402"/>
      <c r="I459" s="38">
        <f t="shared" si="224"/>
        <v>0</v>
      </c>
      <c r="K459" s="75" t="s">
        <v>139</v>
      </c>
      <c r="L459" s="400"/>
      <c r="M459" s="401"/>
      <c r="N459" s="401"/>
      <c r="O459" s="402"/>
      <c r="P459" s="42">
        <v>0</v>
      </c>
      <c r="Q459" s="400"/>
      <c r="R459" s="420"/>
      <c r="S459" s="86">
        <f t="shared" si="225"/>
        <v>0</v>
      </c>
      <c r="U45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135"/>
    </row>
    <row r="460" spans="1:38" ht="15">
      <c r="A460" s="26" t="s">
        <v>25</v>
      </c>
      <c r="B460" s="400"/>
      <c r="C460" s="401"/>
      <c r="D460" s="401"/>
      <c r="E460" s="402"/>
      <c r="F460" s="39">
        <v>814.6058930421832</v>
      </c>
      <c r="G460" s="400"/>
      <c r="H460" s="402"/>
      <c r="I460" s="41">
        <f t="shared" si="224"/>
        <v>814.6058930421832</v>
      </c>
      <c r="K460" s="74" t="s">
        <v>25</v>
      </c>
      <c r="L460" s="400"/>
      <c r="M460" s="401"/>
      <c r="N460" s="401"/>
      <c r="O460" s="402"/>
      <c r="P460" s="87">
        <v>0</v>
      </c>
      <c r="Q460" s="400"/>
      <c r="R460" s="420"/>
      <c r="S460" s="89">
        <f t="shared" si="225"/>
        <v>0</v>
      </c>
      <c r="U460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135"/>
    </row>
    <row r="461" spans="1:38" ht="15">
      <c r="A461" s="27" t="s">
        <v>24</v>
      </c>
      <c r="B461" s="400"/>
      <c r="C461" s="401"/>
      <c r="D461" s="401"/>
      <c r="E461" s="402"/>
      <c r="F461" s="42">
        <v>0</v>
      </c>
      <c r="G461" s="400"/>
      <c r="H461" s="402"/>
      <c r="I461" s="38">
        <f t="shared" si="224"/>
        <v>0</v>
      </c>
      <c r="K461" s="75" t="s">
        <v>24</v>
      </c>
      <c r="L461" s="400"/>
      <c r="M461" s="401"/>
      <c r="N461" s="401"/>
      <c r="O461" s="402"/>
      <c r="P461" s="42">
        <v>0</v>
      </c>
      <c r="Q461" s="400"/>
      <c r="R461" s="420"/>
      <c r="S461" s="86">
        <f t="shared" si="225"/>
        <v>0</v>
      </c>
      <c r="U461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135"/>
    </row>
    <row r="462" spans="1:38" ht="15">
      <c r="A462" s="26" t="s">
        <v>60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224"/>
        <v>0</v>
      </c>
      <c r="K462" s="74" t="s">
        <v>60</v>
      </c>
      <c r="L462" s="400"/>
      <c r="M462" s="401"/>
      <c r="N462" s="401"/>
      <c r="O462" s="402"/>
      <c r="P462" s="87">
        <v>0</v>
      </c>
      <c r="Q462" s="400"/>
      <c r="R462" s="420"/>
      <c r="S462" s="89">
        <f t="shared" si="225"/>
        <v>0</v>
      </c>
      <c r="U462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135"/>
    </row>
    <row r="463" spans="1:38" ht="15">
      <c r="A463" s="27" t="s">
        <v>22</v>
      </c>
      <c r="B463" s="400"/>
      <c r="C463" s="401"/>
      <c r="D463" s="401"/>
      <c r="E463" s="402"/>
      <c r="F463" s="42">
        <v>10.659113625432903</v>
      </c>
      <c r="G463" s="400"/>
      <c r="H463" s="402"/>
      <c r="I463" s="38">
        <f t="shared" si="224"/>
        <v>10.659113625432903</v>
      </c>
      <c r="K463" s="75" t="s">
        <v>22</v>
      </c>
      <c r="L463" s="400"/>
      <c r="M463" s="401"/>
      <c r="N463" s="401"/>
      <c r="O463" s="402"/>
      <c r="P463" s="42">
        <v>0</v>
      </c>
      <c r="Q463" s="400"/>
      <c r="R463" s="420"/>
      <c r="S463" s="86">
        <f t="shared" si="225"/>
        <v>0</v>
      </c>
      <c r="U463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135"/>
    </row>
    <row r="464" spans="1:38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224"/>
        <v>0</v>
      </c>
      <c r="K464" s="74" t="s">
        <v>21</v>
      </c>
      <c r="L464" s="400"/>
      <c r="M464" s="401"/>
      <c r="N464" s="401"/>
      <c r="O464" s="402"/>
      <c r="P464" s="87">
        <v>0</v>
      </c>
      <c r="Q464" s="400"/>
      <c r="R464" s="420"/>
      <c r="S464" s="89">
        <f t="shared" si="225"/>
        <v>0</v>
      </c>
      <c r="U464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135"/>
      <c r="AJ464" s="11"/>
      <c r="AK464" s="11"/>
      <c r="AL464" s="20"/>
    </row>
    <row r="465" spans="1:67" ht="15">
      <c r="A465" s="28" t="s">
        <v>64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224"/>
        <v>0</v>
      </c>
      <c r="K465" s="76" t="s">
        <v>64</v>
      </c>
      <c r="L465" s="400"/>
      <c r="M465" s="401"/>
      <c r="N465" s="401"/>
      <c r="O465" s="402"/>
      <c r="P465" s="42">
        <v>0</v>
      </c>
      <c r="Q465" s="400"/>
      <c r="R465" s="420"/>
      <c r="S465" s="86">
        <f t="shared" si="225"/>
        <v>0</v>
      </c>
      <c r="U465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135"/>
      <c r="AJ465" s="11"/>
      <c r="AK465" s="11"/>
      <c r="AL465" s="20"/>
    </row>
    <row r="466" spans="1:67">
      <c r="A466" s="56" t="s">
        <v>23</v>
      </c>
      <c r="B466" s="400"/>
      <c r="C466" s="401"/>
      <c r="D466" s="401"/>
      <c r="E466" s="402"/>
      <c r="F466" s="60">
        <v>0</v>
      </c>
      <c r="G466" s="400"/>
      <c r="H466" s="402"/>
      <c r="I466" s="62">
        <f t="shared" si="224"/>
        <v>0</v>
      </c>
      <c r="K466" s="77" t="s">
        <v>23</v>
      </c>
      <c r="L466" s="400"/>
      <c r="M466" s="401"/>
      <c r="N466" s="401"/>
      <c r="O466" s="402"/>
      <c r="P466" s="90">
        <v>0</v>
      </c>
      <c r="Q466" s="400"/>
      <c r="R466" s="420"/>
      <c r="S466" s="92">
        <f t="shared" si="225"/>
        <v>0</v>
      </c>
      <c r="U466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135"/>
      <c r="AJ466" s="11"/>
      <c r="AK466" s="11"/>
      <c r="AL466" s="20"/>
    </row>
    <row r="467" spans="1:67">
      <c r="A467" s="57" t="s">
        <v>19</v>
      </c>
      <c r="B467" s="400"/>
      <c r="C467" s="401"/>
      <c r="D467" s="401"/>
      <c r="E467" s="402"/>
      <c r="F467" s="63">
        <v>0</v>
      </c>
      <c r="G467" s="400"/>
      <c r="H467" s="402"/>
      <c r="I467" s="65">
        <f t="shared" si="224"/>
        <v>0</v>
      </c>
      <c r="K467" s="78" t="s">
        <v>19</v>
      </c>
      <c r="L467" s="400"/>
      <c r="M467" s="401"/>
      <c r="N467" s="401"/>
      <c r="O467" s="402"/>
      <c r="P467" s="63">
        <v>0</v>
      </c>
      <c r="Q467" s="400"/>
      <c r="R467" s="420"/>
      <c r="S467" s="94">
        <f t="shared" si="225"/>
        <v>0</v>
      </c>
      <c r="U467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135"/>
      <c r="AJ467" s="11"/>
      <c r="AK467" s="11"/>
      <c r="AL467" s="20"/>
    </row>
    <row r="468" spans="1:67">
      <c r="A468" s="56" t="s">
        <v>20</v>
      </c>
      <c r="B468" s="400"/>
      <c r="C468" s="401"/>
      <c r="D468" s="401"/>
      <c r="E468" s="402"/>
      <c r="F468" s="60">
        <v>0</v>
      </c>
      <c r="G468" s="400"/>
      <c r="H468" s="402"/>
      <c r="I468" s="62">
        <f t="shared" si="224"/>
        <v>0</v>
      </c>
      <c r="K468" s="77" t="s">
        <v>20</v>
      </c>
      <c r="L468" s="400"/>
      <c r="M468" s="401"/>
      <c r="N468" s="401"/>
      <c r="O468" s="402"/>
      <c r="P468" s="90">
        <v>0</v>
      </c>
      <c r="Q468" s="400"/>
      <c r="R468" s="420"/>
      <c r="S468" s="92">
        <f t="shared" si="225"/>
        <v>0</v>
      </c>
      <c r="U468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135"/>
      <c r="AJ468" s="11"/>
      <c r="AK468" s="11"/>
      <c r="AL468" s="20"/>
    </row>
    <row r="469" spans="1:67" ht="15" thickBot="1">
      <c r="A469" s="58" t="s">
        <v>11</v>
      </c>
      <c r="B469" s="403"/>
      <c r="C469" s="404"/>
      <c r="D469" s="404"/>
      <c r="E469" s="405"/>
      <c r="F469" s="52">
        <v>0</v>
      </c>
      <c r="G469" s="403"/>
      <c r="H469" s="405"/>
      <c r="I469" s="67">
        <f t="shared" si="224"/>
        <v>0</v>
      </c>
      <c r="K469" s="79" t="s">
        <v>11</v>
      </c>
      <c r="L469" s="403"/>
      <c r="M469" s="404"/>
      <c r="N469" s="404"/>
      <c r="O469" s="405"/>
      <c r="P469" s="52">
        <v>0</v>
      </c>
      <c r="Q469" s="403"/>
      <c r="R469" s="421"/>
      <c r="S469" s="96">
        <f t="shared" si="225"/>
        <v>0</v>
      </c>
      <c r="U46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135"/>
      <c r="AJ469" s="11"/>
      <c r="AK469" s="11"/>
      <c r="AL469" s="20"/>
    </row>
    <row r="470" spans="1:67" ht="15">
      <c r="A470" s="33" t="s">
        <v>26</v>
      </c>
      <c r="B470" s="68">
        <f>SUM(B449:B465)</f>
        <v>0</v>
      </c>
      <c r="C470" s="68">
        <f t="shared" ref="C470:I470" si="226">SUM(C449:C465)</f>
        <v>0</v>
      </c>
      <c r="D470" s="68">
        <f t="shared" si="226"/>
        <v>0</v>
      </c>
      <c r="E470" s="68">
        <f t="shared" si="226"/>
        <v>0</v>
      </c>
      <c r="F470" s="68">
        <f t="shared" si="226"/>
        <v>1085.880516857078</v>
      </c>
      <c r="G470" s="68">
        <f t="shared" si="226"/>
        <v>0</v>
      </c>
      <c r="H470" s="69">
        <f t="shared" si="226"/>
        <v>0</v>
      </c>
      <c r="I470" s="38">
        <f t="shared" si="226"/>
        <v>1085.880516857078</v>
      </c>
      <c r="K470" s="80" t="s">
        <v>26</v>
      </c>
      <c r="L470" s="68">
        <f>SUM(L449:L465)</f>
        <v>0</v>
      </c>
      <c r="M470" s="68">
        <f t="shared" ref="M470:S470" si="227">SUM(M449:M465)</f>
        <v>0</v>
      </c>
      <c r="N470" s="68">
        <f t="shared" si="227"/>
        <v>0</v>
      </c>
      <c r="O470" s="68">
        <f t="shared" si="227"/>
        <v>0</v>
      </c>
      <c r="P470" s="68">
        <f t="shared" si="227"/>
        <v>0</v>
      </c>
      <c r="Q470" s="68">
        <f t="shared" si="227"/>
        <v>0</v>
      </c>
      <c r="R470" s="69">
        <f t="shared" si="227"/>
        <v>0</v>
      </c>
      <c r="S470" s="97">
        <f t="shared" si="227"/>
        <v>0</v>
      </c>
      <c r="U470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135"/>
      <c r="AJ470" s="11"/>
      <c r="AK470" s="11"/>
      <c r="AL470" s="20"/>
    </row>
    <row r="471" spans="1:67" s="9" customFormat="1" ht="15.75" thickBot="1">
      <c r="A471" s="30" t="s">
        <v>88</v>
      </c>
      <c r="B471" s="47">
        <f>IF($I470=0,"-",B470/$I470)</f>
        <v>0</v>
      </c>
      <c r="C471" s="47">
        <f t="shared" ref="C471:H471" si="228">IF($I470=0,"-",C470/$I470)</f>
        <v>0</v>
      </c>
      <c r="D471" s="47">
        <f t="shared" si="228"/>
        <v>0</v>
      </c>
      <c r="E471" s="47">
        <f t="shared" si="228"/>
        <v>0</v>
      </c>
      <c r="F471" s="47">
        <f t="shared" si="228"/>
        <v>1</v>
      </c>
      <c r="G471" s="47">
        <f t="shared" si="228"/>
        <v>0</v>
      </c>
      <c r="H471" s="70">
        <f t="shared" si="228"/>
        <v>0</v>
      </c>
      <c r="I471" s="48">
        <f>SUM(B471:H471)</f>
        <v>1</v>
      </c>
      <c r="J471" s="1"/>
      <c r="K471" s="81" t="s">
        <v>88</v>
      </c>
      <c r="L471" s="98" t="str">
        <f>IF($S470=0,"-",L470/$S470)</f>
        <v>-</v>
      </c>
      <c r="M471" s="98" t="str">
        <f t="shared" ref="M471:R471" si="229">IF($S470=0,"-",M470/$S470)</f>
        <v>-</v>
      </c>
      <c r="N471" s="98" t="str">
        <f t="shared" si="229"/>
        <v>-</v>
      </c>
      <c r="O471" s="98" t="str">
        <f t="shared" si="229"/>
        <v>-</v>
      </c>
      <c r="P471" s="98" t="str">
        <f t="shared" si="229"/>
        <v>-</v>
      </c>
      <c r="Q471" s="98" t="str">
        <f t="shared" si="229"/>
        <v>-</v>
      </c>
      <c r="R471" s="99" t="str">
        <f t="shared" si="229"/>
        <v>-</v>
      </c>
      <c r="S471" s="100">
        <f>SUM(L471:R471)</f>
        <v>0</v>
      </c>
      <c r="T471" s="1"/>
      <c r="U471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135"/>
      <c r="AJ471" s="10"/>
      <c r="AK471" s="8"/>
      <c r="AL471" s="20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</row>
    <row r="472" spans="1:67" ht="15" thickBot="1">
      <c r="A472" s="31"/>
      <c r="B472" s="31"/>
      <c r="C472" s="31"/>
      <c r="D472" s="31"/>
      <c r="E472" s="31"/>
      <c r="F472" s="31"/>
      <c r="G472" s="31"/>
      <c r="H472" s="31"/>
      <c r="I472" s="31"/>
      <c r="K472" s="31"/>
      <c r="L472" s="31"/>
      <c r="M472" s="31"/>
      <c r="N472" s="31"/>
      <c r="O472" s="31"/>
      <c r="P472" s="31"/>
      <c r="Q472" s="31"/>
      <c r="R472" s="31"/>
      <c r="S472" s="31"/>
      <c r="U472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135"/>
      <c r="AJ472" s="11"/>
      <c r="AK472" s="11"/>
      <c r="AL472" s="20"/>
    </row>
    <row r="473" spans="1:67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  <c r="K473" s="406" t="s">
        <v>45</v>
      </c>
      <c r="L473" s="83" t="s">
        <v>0</v>
      </c>
      <c r="M473" s="83" t="s">
        <v>1</v>
      </c>
      <c r="N473" s="83" t="s">
        <v>2</v>
      </c>
      <c r="O473" s="83" t="s">
        <v>3</v>
      </c>
      <c r="P473" s="83" t="s">
        <v>27</v>
      </c>
      <c r="Q473" s="83" t="s">
        <v>4</v>
      </c>
      <c r="R473" s="83" t="s">
        <v>5</v>
      </c>
      <c r="S473" s="84" t="s">
        <v>6</v>
      </c>
      <c r="U473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135"/>
      <c r="AJ473" s="11"/>
      <c r="AK473" s="11"/>
      <c r="AL473" s="20"/>
    </row>
    <row r="474" spans="1:67" ht="15">
      <c r="A474" s="454" t="s">
        <v>45</v>
      </c>
      <c r="B474" s="392" t="s">
        <v>69</v>
      </c>
      <c r="C474" s="393"/>
      <c r="D474" s="393"/>
      <c r="E474" s="393"/>
      <c r="F474" s="393"/>
      <c r="G474" s="393"/>
      <c r="H474" s="393"/>
      <c r="I474" s="394"/>
      <c r="K474" s="407" t="s">
        <v>45</v>
      </c>
      <c r="L474" s="389" t="s">
        <v>69</v>
      </c>
      <c r="M474" s="390"/>
      <c r="N474" s="390"/>
      <c r="O474" s="390"/>
      <c r="P474" s="390"/>
      <c r="Q474" s="390"/>
      <c r="R474" s="390"/>
      <c r="S474" s="391"/>
      <c r="U474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135"/>
      <c r="AJ474" s="11"/>
      <c r="AK474" s="11"/>
      <c r="AL474" s="20"/>
    </row>
    <row r="475" spans="1:67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  <c r="K475" s="82" t="s">
        <v>7</v>
      </c>
      <c r="L475" s="397"/>
      <c r="M475" s="398"/>
      <c r="N475" s="398"/>
      <c r="O475" s="399"/>
      <c r="P475" s="36">
        <v>0</v>
      </c>
      <c r="Q475" s="397"/>
      <c r="R475" s="419"/>
      <c r="S475" s="102">
        <f>SUM(L475:R475)</f>
        <v>0</v>
      </c>
      <c r="U475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135"/>
      <c r="AJ475" s="11"/>
      <c r="AK475" s="11"/>
      <c r="AL475" s="20"/>
    </row>
    <row r="476" spans="1:67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5" si="230">SUM(B476:H476)</f>
        <v>0</v>
      </c>
      <c r="K476" s="74" t="s">
        <v>8</v>
      </c>
      <c r="L476" s="400"/>
      <c r="M476" s="401"/>
      <c r="N476" s="401"/>
      <c r="O476" s="402"/>
      <c r="P476" s="87">
        <v>0</v>
      </c>
      <c r="Q476" s="400"/>
      <c r="R476" s="420"/>
      <c r="S476" s="89">
        <f t="shared" ref="S476:S495" si="231">SUM(L476:R476)</f>
        <v>0</v>
      </c>
      <c r="U476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135"/>
      <c r="AJ476" s="11"/>
      <c r="AK476" s="11"/>
      <c r="AL476" s="20"/>
    </row>
    <row r="477" spans="1:67" ht="14.25" customHeight="1">
      <c r="A477" s="27" t="s">
        <v>10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230"/>
        <v>0</v>
      </c>
      <c r="K477" s="75" t="s">
        <v>10</v>
      </c>
      <c r="L477" s="400"/>
      <c r="M477" s="401"/>
      <c r="N477" s="401"/>
      <c r="O477" s="402"/>
      <c r="P477" s="42">
        <v>0</v>
      </c>
      <c r="Q477" s="400"/>
      <c r="R477" s="420"/>
      <c r="S477" s="86">
        <f t="shared" si="231"/>
        <v>0</v>
      </c>
      <c r="U477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135"/>
      <c r="AJ477" s="11"/>
      <c r="AK477" s="11"/>
      <c r="AL477" s="20"/>
    </row>
    <row r="478" spans="1:67" ht="14.25" customHeight="1">
      <c r="A478" s="26" t="s">
        <v>56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230"/>
        <v>0</v>
      </c>
      <c r="K478" s="74" t="s">
        <v>56</v>
      </c>
      <c r="L478" s="400"/>
      <c r="M478" s="401"/>
      <c r="N478" s="401"/>
      <c r="O478" s="402"/>
      <c r="P478" s="87">
        <v>0</v>
      </c>
      <c r="Q478" s="400"/>
      <c r="R478" s="420"/>
      <c r="S478" s="89">
        <f t="shared" si="231"/>
        <v>0</v>
      </c>
      <c r="U478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135"/>
      <c r="AJ478" s="11"/>
      <c r="AK478" s="11"/>
      <c r="AL478" s="20"/>
    </row>
    <row r="479" spans="1:67" ht="15">
      <c r="A479" s="27" t="s">
        <v>16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230"/>
        <v>0</v>
      </c>
      <c r="K479" s="75" t="s">
        <v>16</v>
      </c>
      <c r="L479" s="400"/>
      <c r="M479" s="401"/>
      <c r="N479" s="401"/>
      <c r="O479" s="402"/>
      <c r="P479" s="42">
        <v>0</v>
      </c>
      <c r="Q479" s="400"/>
      <c r="R479" s="420"/>
      <c r="S479" s="86">
        <f t="shared" si="231"/>
        <v>0</v>
      </c>
      <c r="U47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135"/>
      <c r="AJ479" s="11"/>
      <c r="AK479" s="11"/>
      <c r="AL479" s="20"/>
    </row>
    <row r="480" spans="1:67" ht="15">
      <c r="A480" s="26" t="s">
        <v>70</v>
      </c>
      <c r="B480" s="400"/>
      <c r="C480" s="401"/>
      <c r="D480" s="401"/>
      <c r="E480" s="402"/>
      <c r="F480" s="39">
        <v>0</v>
      </c>
      <c r="G480" s="400"/>
      <c r="H480" s="402"/>
      <c r="I480" s="41">
        <f t="shared" si="230"/>
        <v>0</v>
      </c>
      <c r="K480" s="74" t="s">
        <v>70</v>
      </c>
      <c r="L480" s="400"/>
      <c r="M480" s="401"/>
      <c r="N480" s="401"/>
      <c r="O480" s="402"/>
      <c r="P480" s="87">
        <v>0</v>
      </c>
      <c r="Q480" s="400"/>
      <c r="R480" s="420"/>
      <c r="S480" s="89">
        <f t="shared" si="231"/>
        <v>0</v>
      </c>
      <c r="U480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135"/>
      <c r="AJ480" s="11"/>
      <c r="AK480" s="11"/>
      <c r="AL480" s="20"/>
    </row>
    <row r="481" spans="1:38" ht="15">
      <c r="A481" s="27" t="s">
        <v>58</v>
      </c>
      <c r="B481" s="400"/>
      <c r="C481" s="401"/>
      <c r="D481" s="401"/>
      <c r="E481" s="402"/>
      <c r="F481" s="42">
        <v>32414.668230075087</v>
      </c>
      <c r="G481" s="400"/>
      <c r="H481" s="402"/>
      <c r="I481" s="38">
        <f t="shared" si="230"/>
        <v>32414.668230075087</v>
      </c>
      <c r="K481" s="75" t="s">
        <v>58</v>
      </c>
      <c r="L481" s="400"/>
      <c r="M481" s="401"/>
      <c r="N481" s="401"/>
      <c r="O481" s="402"/>
      <c r="P481" s="42">
        <v>11576.642491283608</v>
      </c>
      <c r="Q481" s="400"/>
      <c r="R481" s="420"/>
      <c r="S481" s="86">
        <f t="shared" si="231"/>
        <v>11576.642491283608</v>
      </c>
      <c r="U481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135"/>
      <c r="AJ481" s="11"/>
      <c r="AK481" s="11"/>
      <c r="AL481" s="20"/>
    </row>
    <row r="482" spans="1:38" ht="15">
      <c r="A482" s="26" t="s">
        <v>12</v>
      </c>
      <c r="B482" s="400"/>
      <c r="C482" s="401"/>
      <c r="D482" s="401"/>
      <c r="E482" s="402"/>
      <c r="F482" s="39">
        <v>14548.907472962224</v>
      </c>
      <c r="G482" s="400"/>
      <c r="H482" s="402"/>
      <c r="I482" s="41">
        <f t="shared" si="230"/>
        <v>14548.907472962224</v>
      </c>
      <c r="K482" s="74" t="s">
        <v>12</v>
      </c>
      <c r="L482" s="400"/>
      <c r="M482" s="401"/>
      <c r="N482" s="401"/>
      <c r="O482" s="402"/>
      <c r="P482" s="87">
        <v>4962.6654377872501</v>
      </c>
      <c r="Q482" s="400"/>
      <c r="R482" s="420"/>
      <c r="S482" s="89">
        <f t="shared" si="231"/>
        <v>4962.6654377872501</v>
      </c>
      <c r="U482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135"/>
      <c r="AJ482" s="11"/>
      <c r="AK482" s="11"/>
      <c r="AL482" s="20"/>
    </row>
    <row r="483" spans="1:38" ht="15">
      <c r="A483" s="27" t="s">
        <v>59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230"/>
        <v>0</v>
      </c>
      <c r="K483" s="75" t="s">
        <v>59</v>
      </c>
      <c r="L483" s="400"/>
      <c r="M483" s="401"/>
      <c r="N483" s="401"/>
      <c r="O483" s="402"/>
      <c r="P483" s="42">
        <v>3.0531133177191805E-16</v>
      </c>
      <c r="Q483" s="400"/>
      <c r="R483" s="420"/>
      <c r="S483" s="86">
        <f t="shared" si="231"/>
        <v>3.0531133177191805E-16</v>
      </c>
      <c r="U483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135"/>
      <c r="AJ483" s="11"/>
      <c r="AK483" s="11"/>
      <c r="AL483" s="20"/>
    </row>
    <row r="484" spans="1:38" ht="15">
      <c r="A484" s="26" t="s">
        <v>17</v>
      </c>
      <c r="B484" s="400"/>
      <c r="C484" s="401"/>
      <c r="D484" s="401"/>
      <c r="E484" s="402"/>
      <c r="F484" s="39">
        <v>814.50977903239982</v>
      </c>
      <c r="G484" s="400"/>
      <c r="H484" s="402"/>
      <c r="I484" s="41">
        <f t="shared" si="230"/>
        <v>814.50977903239982</v>
      </c>
      <c r="K484" s="74" t="s">
        <v>17</v>
      </c>
      <c r="L484" s="400"/>
      <c r="M484" s="401"/>
      <c r="N484" s="401"/>
      <c r="O484" s="402"/>
      <c r="P484" s="87">
        <v>806.79925267444469</v>
      </c>
      <c r="Q484" s="400"/>
      <c r="R484" s="420"/>
      <c r="S484" s="89">
        <f t="shared" si="231"/>
        <v>806.79925267444469</v>
      </c>
      <c r="U484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135"/>
      <c r="AJ484" s="11"/>
      <c r="AK484" s="11"/>
      <c r="AL484" s="20"/>
    </row>
    <row r="485" spans="1:38" ht="15">
      <c r="A485" s="27" t="s">
        <v>139</v>
      </c>
      <c r="B485" s="400"/>
      <c r="C485" s="401"/>
      <c r="D485" s="401"/>
      <c r="E485" s="402"/>
      <c r="F485" s="42">
        <v>1.1152831226402338</v>
      </c>
      <c r="G485" s="400"/>
      <c r="H485" s="402"/>
      <c r="I485" s="38">
        <f t="shared" si="230"/>
        <v>1.1152831226402338</v>
      </c>
      <c r="K485" s="75" t="s">
        <v>139</v>
      </c>
      <c r="L485" s="400"/>
      <c r="M485" s="401"/>
      <c r="N485" s="401"/>
      <c r="O485" s="402"/>
      <c r="P485" s="42">
        <v>-1.2369838296848457E-3</v>
      </c>
      <c r="Q485" s="400"/>
      <c r="R485" s="420"/>
      <c r="S485" s="86">
        <f t="shared" si="231"/>
        <v>-1.2369838296848457E-3</v>
      </c>
      <c r="U485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135"/>
      <c r="AJ485" s="11"/>
      <c r="AK485" s="11"/>
      <c r="AL485" s="20"/>
    </row>
    <row r="486" spans="1:38" ht="15">
      <c r="A486" s="26" t="s">
        <v>25</v>
      </c>
      <c r="B486" s="400"/>
      <c r="C486" s="401"/>
      <c r="D486" s="401"/>
      <c r="E486" s="402"/>
      <c r="F486" s="39">
        <v>1667.2008667121743</v>
      </c>
      <c r="G486" s="400"/>
      <c r="H486" s="402"/>
      <c r="I486" s="41">
        <f t="shared" si="230"/>
        <v>1667.2008667121743</v>
      </c>
      <c r="K486" s="74" t="s">
        <v>25</v>
      </c>
      <c r="L486" s="400"/>
      <c r="M486" s="401"/>
      <c r="N486" s="401"/>
      <c r="O486" s="402"/>
      <c r="P486" s="87">
        <v>-1.6484591469634324E-12</v>
      </c>
      <c r="Q486" s="400"/>
      <c r="R486" s="420"/>
      <c r="S486" s="89">
        <f t="shared" si="231"/>
        <v>-1.6484591469634324E-12</v>
      </c>
      <c r="U486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135"/>
      <c r="AJ486" s="11"/>
      <c r="AK486" s="11"/>
      <c r="AL486" s="20"/>
    </row>
    <row r="487" spans="1:38" ht="15">
      <c r="A487" s="27" t="s">
        <v>24</v>
      </c>
      <c r="B487" s="400"/>
      <c r="C487" s="401"/>
      <c r="D487" s="401"/>
      <c r="E487" s="402"/>
      <c r="F487" s="42">
        <v>0</v>
      </c>
      <c r="G487" s="400"/>
      <c r="H487" s="402"/>
      <c r="I487" s="38">
        <f t="shared" si="230"/>
        <v>0</v>
      </c>
      <c r="K487" s="75" t="s">
        <v>24</v>
      </c>
      <c r="L487" s="400"/>
      <c r="M487" s="401"/>
      <c r="N487" s="401"/>
      <c r="O487" s="402"/>
      <c r="P487" s="42">
        <v>-4.4764192352886312E-12</v>
      </c>
      <c r="Q487" s="400"/>
      <c r="R487" s="420"/>
      <c r="S487" s="86">
        <f t="shared" si="231"/>
        <v>-4.4764192352886312E-12</v>
      </c>
      <c r="U487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135"/>
      <c r="AJ487" s="11"/>
      <c r="AK487" s="11"/>
      <c r="AL487" s="20"/>
    </row>
    <row r="488" spans="1:38" ht="15">
      <c r="A488" s="26" t="s">
        <v>60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230"/>
        <v>0</v>
      </c>
      <c r="K488" s="74" t="s">
        <v>60</v>
      </c>
      <c r="L488" s="400"/>
      <c r="M488" s="401"/>
      <c r="N488" s="401"/>
      <c r="O488" s="402"/>
      <c r="P488" s="87">
        <v>-6.0111637889548319E-14</v>
      </c>
      <c r="Q488" s="400"/>
      <c r="R488" s="420"/>
      <c r="S488" s="89">
        <f t="shared" si="231"/>
        <v>-6.0111637889548319E-14</v>
      </c>
      <c r="U488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135"/>
      <c r="AJ488" s="11"/>
      <c r="AK488" s="11"/>
      <c r="AL488" s="20"/>
    </row>
    <row r="489" spans="1:38" ht="15">
      <c r="A489" s="27" t="s">
        <v>22</v>
      </c>
      <c r="B489" s="400"/>
      <c r="C489" s="401"/>
      <c r="D489" s="401"/>
      <c r="E489" s="402"/>
      <c r="F489" s="42">
        <v>1548.2142219975756</v>
      </c>
      <c r="G489" s="400"/>
      <c r="H489" s="402"/>
      <c r="I489" s="38">
        <f t="shared" si="230"/>
        <v>1548.2142219975756</v>
      </c>
      <c r="K489" s="75" t="s">
        <v>22</v>
      </c>
      <c r="L489" s="400"/>
      <c r="M489" s="401"/>
      <c r="N489" s="401"/>
      <c r="O489" s="402"/>
      <c r="P489" s="42">
        <v>639.54682737827648</v>
      </c>
      <c r="Q489" s="400"/>
      <c r="R489" s="420"/>
      <c r="S489" s="86">
        <f t="shared" si="231"/>
        <v>639.54682737827648</v>
      </c>
      <c r="U48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135"/>
      <c r="AJ489" s="11"/>
      <c r="AK489" s="11"/>
      <c r="AL489" s="20"/>
    </row>
    <row r="490" spans="1:38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230"/>
        <v>0</v>
      </c>
      <c r="K490" s="74" t="s">
        <v>21</v>
      </c>
      <c r="L490" s="400"/>
      <c r="M490" s="401"/>
      <c r="N490" s="401"/>
      <c r="O490" s="402"/>
      <c r="P490" s="87">
        <v>0</v>
      </c>
      <c r="Q490" s="400"/>
      <c r="R490" s="420"/>
      <c r="S490" s="89">
        <f t="shared" si="231"/>
        <v>0</v>
      </c>
      <c r="U490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135"/>
      <c r="AJ490" s="11"/>
      <c r="AK490" s="11"/>
      <c r="AL490" s="20"/>
    </row>
    <row r="491" spans="1:38" ht="15">
      <c r="A491" s="28" t="s">
        <v>64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230"/>
        <v>0</v>
      </c>
      <c r="K491" s="76" t="s">
        <v>64</v>
      </c>
      <c r="L491" s="400"/>
      <c r="M491" s="401"/>
      <c r="N491" s="401"/>
      <c r="O491" s="402"/>
      <c r="P491" s="42">
        <v>0</v>
      </c>
      <c r="Q491" s="400"/>
      <c r="R491" s="420"/>
      <c r="S491" s="86">
        <f t="shared" si="231"/>
        <v>0</v>
      </c>
      <c r="U491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135"/>
      <c r="AJ491" s="11"/>
      <c r="AK491" s="11"/>
      <c r="AL491" s="20"/>
    </row>
    <row r="492" spans="1:38">
      <c r="A492" s="56" t="s">
        <v>23</v>
      </c>
      <c r="B492" s="400"/>
      <c r="C492" s="401"/>
      <c r="D492" s="401"/>
      <c r="E492" s="402"/>
      <c r="F492" s="60">
        <v>0</v>
      </c>
      <c r="G492" s="400"/>
      <c r="H492" s="402"/>
      <c r="I492" s="62">
        <f t="shared" si="230"/>
        <v>0</v>
      </c>
      <c r="K492" s="77" t="s">
        <v>23</v>
      </c>
      <c r="L492" s="400"/>
      <c r="M492" s="401"/>
      <c r="N492" s="401"/>
      <c r="O492" s="402"/>
      <c r="P492" s="90">
        <v>0</v>
      </c>
      <c r="Q492" s="400"/>
      <c r="R492" s="420"/>
      <c r="S492" s="92">
        <f t="shared" si="231"/>
        <v>0</v>
      </c>
      <c r="U492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135"/>
      <c r="AJ492" s="11"/>
      <c r="AK492" s="11"/>
      <c r="AL492" s="20"/>
    </row>
    <row r="493" spans="1:38">
      <c r="A493" s="57" t="s">
        <v>19</v>
      </c>
      <c r="B493" s="400"/>
      <c r="C493" s="401"/>
      <c r="D493" s="401"/>
      <c r="E493" s="402"/>
      <c r="F493" s="63">
        <v>0</v>
      </c>
      <c r="G493" s="400"/>
      <c r="H493" s="402"/>
      <c r="I493" s="65">
        <f t="shared" si="230"/>
        <v>0</v>
      </c>
      <c r="K493" s="78" t="s">
        <v>19</v>
      </c>
      <c r="L493" s="400"/>
      <c r="M493" s="401"/>
      <c r="N493" s="401"/>
      <c r="O493" s="402"/>
      <c r="P493" s="63">
        <v>0</v>
      </c>
      <c r="Q493" s="400"/>
      <c r="R493" s="420"/>
      <c r="S493" s="94">
        <f t="shared" si="231"/>
        <v>0</v>
      </c>
      <c r="U493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135"/>
      <c r="AJ493" s="11"/>
      <c r="AK493" s="11"/>
      <c r="AL493" s="20"/>
    </row>
    <row r="494" spans="1:38">
      <c r="A494" s="56" t="s">
        <v>20</v>
      </c>
      <c r="B494" s="400"/>
      <c r="C494" s="401"/>
      <c r="D494" s="401"/>
      <c r="E494" s="402"/>
      <c r="F494" s="60">
        <v>0</v>
      </c>
      <c r="G494" s="400"/>
      <c r="H494" s="402"/>
      <c r="I494" s="62">
        <f t="shared" si="230"/>
        <v>0</v>
      </c>
      <c r="K494" s="77" t="s">
        <v>20</v>
      </c>
      <c r="L494" s="400"/>
      <c r="M494" s="401"/>
      <c r="N494" s="401"/>
      <c r="O494" s="402"/>
      <c r="P494" s="90">
        <v>0</v>
      </c>
      <c r="Q494" s="400"/>
      <c r="R494" s="420"/>
      <c r="S494" s="92">
        <f t="shared" si="231"/>
        <v>0</v>
      </c>
      <c r="U494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135"/>
      <c r="AJ494" s="11"/>
      <c r="AK494" s="11"/>
      <c r="AL494" s="20"/>
    </row>
    <row r="495" spans="1:38" ht="15" thickBot="1">
      <c r="A495" s="58" t="s">
        <v>11</v>
      </c>
      <c r="B495" s="403"/>
      <c r="C495" s="404"/>
      <c r="D495" s="404"/>
      <c r="E495" s="405"/>
      <c r="F495" s="52">
        <v>0</v>
      </c>
      <c r="G495" s="403"/>
      <c r="H495" s="405"/>
      <c r="I495" s="67">
        <f t="shared" si="230"/>
        <v>0</v>
      </c>
      <c r="K495" s="79" t="s">
        <v>11</v>
      </c>
      <c r="L495" s="403"/>
      <c r="M495" s="404"/>
      <c r="N495" s="404"/>
      <c r="O495" s="405"/>
      <c r="P495" s="52">
        <v>0</v>
      </c>
      <c r="Q495" s="403"/>
      <c r="R495" s="421"/>
      <c r="S495" s="96">
        <f t="shared" si="231"/>
        <v>0</v>
      </c>
      <c r="U495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135"/>
      <c r="AJ495" s="11"/>
      <c r="AK495" s="11"/>
      <c r="AL495" s="20"/>
    </row>
    <row r="496" spans="1:38" ht="15">
      <c r="A496" s="33" t="s">
        <v>26</v>
      </c>
      <c r="B496" s="68">
        <f>SUM(B475:B491)</f>
        <v>0</v>
      </c>
      <c r="C496" s="68">
        <f t="shared" ref="C496:I496" si="232">SUM(C475:C491)</f>
        <v>0</v>
      </c>
      <c r="D496" s="68">
        <f t="shared" si="232"/>
        <v>0</v>
      </c>
      <c r="E496" s="68">
        <f t="shared" si="232"/>
        <v>0</v>
      </c>
      <c r="F496" s="68">
        <f t="shared" si="232"/>
        <v>50994.615853902105</v>
      </c>
      <c r="G496" s="68">
        <f t="shared" si="232"/>
        <v>0</v>
      </c>
      <c r="H496" s="69">
        <f t="shared" si="232"/>
        <v>0</v>
      </c>
      <c r="I496" s="38">
        <f t="shared" si="232"/>
        <v>50994.615853902105</v>
      </c>
      <c r="K496" s="80" t="s">
        <v>26</v>
      </c>
      <c r="L496" s="68">
        <f>SUM(L475:L491)</f>
        <v>0</v>
      </c>
      <c r="M496" s="68">
        <f t="shared" ref="M496:S496" si="233">SUM(M475:M491)</f>
        <v>0</v>
      </c>
      <c r="N496" s="68">
        <f t="shared" si="233"/>
        <v>0</v>
      </c>
      <c r="O496" s="68">
        <f t="shared" si="233"/>
        <v>0</v>
      </c>
      <c r="P496" s="68">
        <f t="shared" si="233"/>
        <v>17985.652772139747</v>
      </c>
      <c r="Q496" s="68">
        <f t="shared" si="233"/>
        <v>0</v>
      </c>
      <c r="R496" s="69">
        <f t="shared" si="233"/>
        <v>0</v>
      </c>
      <c r="S496" s="97">
        <f t="shared" si="233"/>
        <v>17985.652772139747</v>
      </c>
      <c r="U496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135"/>
      <c r="AJ496" s="11"/>
      <c r="AK496" s="11"/>
      <c r="AL496" s="20"/>
    </row>
    <row r="497" spans="1:67" s="9" customFormat="1" ht="15.75" thickBot="1">
      <c r="A497" s="30" t="s">
        <v>88</v>
      </c>
      <c r="B497" s="47">
        <f>IF($I496=0,"-",B496/$I496)</f>
        <v>0</v>
      </c>
      <c r="C497" s="47">
        <f t="shared" ref="C497:H497" si="234">IF($I496=0,"-",C496/$I496)</f>
        <v>0</v>
      </c>
      <c r="D497" s="47">
        <f t="shared" si="234"/>
        <v>0</v>
      </c>
      <c r="E497" s="47">
        <f t="shared" si="234"/>
        <v>0</v>
      </c>
      <c r="F497" s="47">
        <f t="shared" si="234"/>
        <v>1</v>
      </c>
      <c r="G497" s="47">
        <f t="shared" si="234"/>
        <v>0</v>
      </c>
      <c r="H497" s="70">
        <f t="shared" si="234"/>
        <v>0</v>
      </c>
      <c r="I497" s="48">
        <f>SUM(B497:H497)</f>
        <v>1</v>
      </c>
      <c r="J497" s="1"/>
      <c r="K497" s="81" t="s">
        <v>88</v>
      </c>
      <c r="L497" s="98">
        <f>IF($S496=0,"-",L496/$S496)</f>
        <v>0</v>
      </c>
      <c r="M497" s="98">
        <f t="shared" ref="M497:R497" si="235">IF($S496=0,"-",M496/$S496)</f>
        <v>0</v>
      </c>
      <c r="N497" s="98">
        <f t="shared" si="235"/>
        <v>0</v>
      </c>
      <c r="O497" s="98">
        <f t="shared" si="235"/>
        <v>0</v>
      </c>
      <c r="P497" s="98">
        <f t="shared" si="235"/>
        <v>1</v>
      </c>
      <c r="Q497" s="98">
        <f t="shared" si="235"/>
        <v>0</v>
      </c>
      <c r="R497" s="99">
        <f t="shared" si="235"/>
        <v>0</v>
      </c>
      <c r="S497" s="98">
        <f>SUM(L497:R497)</f>
        <v>1</v>
      </c>
      <c r="T497" s="1"/>
      <c r="U497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135"/>
      <c r="AJ497" s="10"/>
      <c r="AK497" s="8"/>
      <c r="AL497" s="20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</row>
    <row r="498" spans="1:67" ht="15" thickBot="1">
      <c r="A498" s="31"/>
      <c r="B498" s="31"/>
      <c r="C498" s="31"/>
      <c r="D498" s="31"/>
      <c r="E498" s="31"/>
      <c r="F498" s="31"/>
      <c r="G498" s="31"/>
      <c r="H498" s="31"/>
      <c r="I498" s="31"/>
      <c r="K498" s="31"/>
      <c r="L498" s="31"/>
      <c r="M498" s="31"/>
      <c r="N498" s="31"/>
      <c r="O498" s="31"/>
      <c r="P498" s="31"/>
      <c r="Q498" s="31"/>
      <c r="R498" s="31"/>
      <c r="S498" s="31"/>
      <c r="U498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135"/>
      <c r="AJ498" s="11"/>
      <c r="AK498" s="11"/>
      <c r="AL498" s="20"/>
    </row>
    <row r="499" spans="1:67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  <c r="K499" s="406" t="s">
        <v>46</v>
      </c>
      <c r="L499" s="83" t="s">
        <v>0</v>
      </c>
      <c r="M499" s="83" t="s">
        <v>1</v>
      </c>
      <c r="N499" s="83" t="s">
        <v>2</v>
      </c>
      <c r="O499" s="83" t="s">
        <v>3</v>
      </c>
      <c r="P499" s="83" t="s">
        <v>27</v>
      </c>
      <c r="Q499" s="83" t="s">
        <v>4</v>
      </c>
      <c r="R499" s="83" t="s">
        <v>5</v>
      </c>
      <c r="S499" s="84" t="s">
        <v>6</v>
      </c>
      <c r="U49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135"/>
      <c r="AJ499" s="11"/>
      <c r="AK499" s="11"/>
      <c r="AL499" s="20"/>
    </row>
    <row r="500" spans="1:67" ht="15">
      <c r="A500" s="454" t="s">
        <v>46</v>
      </c>
      <c r="B500" s="392" t="s">
        <v>69</v>
      </c>
      <c r="C500" s="393"/>
      <c r="D500" s="393"/>
      <c r="E500" s="393"/>
      <c r="F500" s="393"/>
      <c r="G500" s="393"/>
      <c r="H500" s="393"/>
      <c r="I500" s="394"/>
      <c r="K500" s="407" t="s">
        <v>46</v>
      </c>
      <c r="L500" s="389" t="s">
        <v>69</v>
      </c>
      <c r="M500" s="390"/>
      <c r="N500" s="390"/>
      <c r="O500" s="390"/>
      <c r="P500" s="390"/>
      <c r="Q500" s="390"/>
      <c r="R500" s="390"/>
      <c r="S500" s="391"/>
      <c r="U500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135"/>
      <c r="AJ500" s="11"/>
      <c r="AK500" s="11"/>
      <c r="AL500" s="20"/>
    </row>
    <row r="501" spans="1:67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  <c r="K501" s="82" t="s">
        <v>7</v>
      </c>
      <c r="L501" s="397"/>
      <c r="M501" s="398"/>
      <c r="N501" s="398"/>
      <c r="O501" s="399"/>
      <c r="P501" s="36">
        <v>0</v>
      </c>
      <c r="Q501" s="397"/>
      <c r="R501" s="419"/>
      <c r="S501" s="102">
        <f>SUM(L501:R501)</f>
        <v>0</v>
      </c>
      <c r="U501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135"/>
      <c r="AJ501" s="11"/>
      <c r="AK501" s="11"/>
      <c r="AL501" s="20"/>
    </row>
    <row r="502" spans="1:67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1" si="236">SUM(B502:H502)</f>
        <v>0</v>
      </c>
      <c r="K502" s="74" t="s">
        <v>8</v>
      </c>
      <c r="L502" s="400"/>
      <c r="M502" s="401"/>
      <c r="N502" s="401"/>
      <c r="O502" s="402"/>
      <c r="P502" s="87">
        <v>0</v>
      </c>
      <c r="Q502" s="400"/>
      <c r="R502" s="420"/>
      <c r="S502" s="89">
        <f t="shared" ref="S502:S521" si="237">SUM(L502:R502)</f>
        <v>0</v>
      </c>
      <c r="U502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135"/>
      <c r="AJ502" s="11"/>
      <c r="AK502" s="11"/>
      <c r="AL502" s="20"/>
    </row>
    <row r="503" spans="1:67" ht="14.25" customHeight="1">
      <c r="A503" s="27" t="s">
        <v>10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236"/>
        <v>0</v>
      </c>
      <c r="K503" s="75" t="s">
        <v>10</v>
      </c>
      <c r="L503" s="400"/>
      <c r="M503" s="401"/>
      <c r="N503" s="401"/>
      <c r="O503" s="402"/>
      <c r="P503" s="42">
        <v>0</v>
      </c>
      <c r="Q503" s="400"/>
      <c r="R503" s="420"/>
      <c r="S503" s="86">
        <f t="shared" si="237"/>
        <v>0</v>
      </c>
      <c r="U503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135"/>
      <c r="AJ503" s="11"/>
      <c r="AK503" s="11"/>
      <c r="AL503" s="20"/>
    </row>
    <row r="504" spans="1:67" ht="14.25" customHeight="1">
      <c r="A504" s="26" t="s">
        <v>56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236"/>
        <v>0</v>
      </c>
      <c r="K504" s="74" t="s">
        <v>56</v>
      </c>
      <c r="L504" s="400"/>
      <c r="M504" s="401"/>
      <c r="N504" s="401"/>
      <c r="O504" s="402"/>
      <c r="P504" s="87">
        <v>0</v>
      </c>
      <c r="Q504" s="400"/>
      <c r="R504" s="420"/>
      <c r="S504" s="89">
        <f t="shared" si="237"/>
        <v>0</v>
      </c>
      <c r="U504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135"/>
      <c r="AJ504" s="11"/>
      <c r="AK504" s="11"/>
      <c r="AL504" s="20"/>
    </row>
    <row r="505" spans="1:67" ht="15">
      <c r="A505" s="27" t="s">
        <v>16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236"/>
        <v>0</v>
      </c>
      <c r="K505" s="75" t="s">
        <v>16</v>
      </c>
      <c r="L505" s="400"/>
      <c r="M505" s="401"/>
      <c r="N505" s="401"/>
      <c r="O505" s="402"/>
      <c r="P505" s="42">
        <v>0</v>
      </c>
      <c r="Q505" s="400"/>
      <c r="R505" s="420"/>
      <c r="S505" s="86">
        <f t="shared" si="237"/>
        <v>0</v>
      </c>
      <c r="U505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135"/>
      <c r="AJ505" s="11"/>
      <c r="AK505" s="11"/>
      <c r="AL505" s="20"/>
    </row>
    <row r="506" spans="1:67" ht="15">
      <c r="A506" s="26" t="s">
        <v>70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236"/>
        <v>0</v>
      </c>
      <c r="K506" s="74" t="s">
        <v>70</v>
      </c>
      <c r="L506" s="400"/>
      <c r="M506" s="401"/>
      <c r="N506" s="401"/>
      <c r="O506" s="402"/>
      <c r="P506" s="87">
        <v>0</v>
      </c>
      <c r="Q506" s="400"/>
      <c r="R506" s="420"/>
      <c r="S506" s="89">
        <f t="shared" si="237"/>
        <v>0</v>
      </c>
      <c r="U506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135"/>
      <c r="AJ506" s="11"/>
      <c r="AK506" s="11"/>
      <c r="AL506" s="20"/>
    </row>
    <row r="507" spans="1:67" ht="15">
      <c r="A507" s="27" t="s">
        <v>58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236"/>
        <v>0</v>
      </c>
      <c r="K507" s="75" t="s">
        <v>58</v>
      </c>
      <c r="L507" s="400"/>
      <c r="M507" s="401"/>
      <c r="N507" s="401"/>
      <c r="O507" s="402"/>
      <c r="P507" s="42">
        <v>0</v>
      </c>
      <c r="Q507" s="400"/>
      <c r="R507" s="420"/>
      <c r="S507" s="86">
        <f t="shared" si="237"/>
        <v>0</v>
      </c>
      <c r="U507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135"/>
      <c r="AJ507" s="11"/>
      <c r="AK507" s="11"/>
      <c r="AL507" s="20"/>
    </row>
    <row r="508" spans="1:67" ht="15">
      <c r="A508" s="26" t="s">
        <v>12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236"/>
        <v>0</v>
      </c>
      <c r="K508" s="74" t="s">
        <v>12</v>
      </c>
      <c r="L508" s="400"/>
      <c r="M508" s="401"/>
      <c r="N508" s="401"/>
      <c r="O508" s="402"/>
      <c r="P508" s="87">
        <v>0</v>
      </c>
      <c r="Q508" s="400"/>
      <c r="R508" s="420"/>
      <c r="S508" s="89">
        <f t="shared" si="237"/>
        <v>0</v>
      </c>
      <c r="U508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135"/>
      <c r="AJ508" s="11"/>
      <c r="AK508" s="11"/>
      <c r="AL508" s="20"/>
    </row>
    <row r="509" spans="1:67" ht="15">
      <c r="A509" s="27" t="s">
        <v>59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236"/>
        <v>0</v>
      </c>
      <c r="K509" s="75" t="s">
        <v>59</v>
      </c>
      <c r="L509" s="400"/>
      <c r="M509" s="401"/>
      <c r="N509" s="401"/>
      <c r="O509" s="402"/>
      <c r="P509" s="42">
        <v>0</v>
      </c>
      <c r="Q509" s="400"/>
      <c r="R509" s="420"/>
      <c r="S509" s="86">
        <f t="shared" si="237"/>
        <v>0</v>
      </c>
      <c r="U50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135"/>
      <c r="AJ509" s="11"/>
      <c r="AK509" s="11"/>
      <c r="AL509" s="20"/>
    </row>
    <row r="510" spans="1:67" ht="15">
      <c r="A510" s="26" t="s">
        <v>17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236"/>
        <v>0</v>
      </c>
      <c r="K510" s="74" t="s">
        <v>17</v>
      </c>
      <c r="L510" s="400"/>
      <c r="M510" s="401"/>
      <c r="N510" s="401"/>
      <c r="O510" s="402"/>
      <c r="P510" s="87">
        <v>0</v>
      </c>
      <c r="Q510" s="400"/>
      <c r="R510" s="420"/>
      <c r="S510" s="89">
        <f t="shared" si="237"/>
        <v>0</v>
      </c>
      <c r="U510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135"/>
      <c r="AJ510" s="11"/>
      <c r="AK510" s="11"/>
      <c r="AL510" s="20"/>
    </row>
    <row r="511" spans="1:67" ht="15">
      <c r="A511" s="27" t="s">
        <v>139</v>
      </c>
      <c r="B511" s="400"/>
      <c r="C511" s="401"/>
      <c r="D511" s="401"/>
      <c r="E511" s="402"/>
      <c r="F511" s="42">
        <v>0</v>
      </c>
      <c r="G511" s="400"/>
      <c r="H511" s="402"/>
      <c r="I511" s="38">
        <f t="shared" si="236"/>
        <v>0</v>
      </c>
      <c r="K511" s="75" t="s">
        <v>139</v>
      </c>
      <c r="L511" s="400"/>
      <c r="M511" s="401"/>
      <c r="N511" s="401"/>
      <c r="O511" s="402"/>
      <c r="P511" s="42">
        <v>0</v>
      </c>
      <c r="Q511" s="400"/>
      <c r="R511" s="420"/>
      <c r="S511" s="86">
        <f t="shared" si="237"/>
        <v>0</v>
      </c>
      <c r="U511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135"/>
      <c r="AJ511" s="11"/>
      <c r="AK511" s="11"/>
      <c r="AL511" s="20"/>
    </row>
    <row r="512" spans="1:67" ht="15">
      <c r="A512" s="26" t="s">
        <v>25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236"/>
        <v>0</v>
      </c>
      <c r="K512" s="74" t="s">
        <v>25</v>
      </c>
      <c r="L512" s="400"/>
      <c r="M512" s="401"/>
      <c r="N512" s="401"/>
      <c r="O512" s="402"/>
      <c r="P512" s="87">
        <v>0</v>
      </c>
      <c r="Q512" s="400"/>
      <c r="R512" s="420"/>
      <c r="S512" s="89">
        <f t="shared" si="237"/>
        <v>0</v>
      </c>
      <c r="U512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135"/>
      <c r="AJ512" s="11"/>
      <c r="AK512" s="11"/>
      <c r="AL512" s="20"/>
    </row>
    <row r="513" spans="1:67" ht="15">
      <c r="A513" s="27" t="s">
        <v>24</v>
      </c>
      <c r="B513" s="400"/>
      <c r="C513" s="401"/>
      <c r="D513" s="401"/>
      <c r="E513" s="402"/>
      <c r="F513" s="42">
        <v>0</v>
      </c>
      <c r="G513" s="400"/>
      <c r="H513" s="402"/>
      <c r="I513" s="38">
        <f t="shared" si="236"/>
        <v>0</v>
      </c>
      <c r="K513" s="75" t="s">
        <v>24</v>
      </c>
      <c r="L513" s="400"/>
      <c r="M513" s="401"/>
      <c r="N513" s="401"/>
      <c r="O513" s="402"/>
      <c r="P513" s="42">
        <v>0</v>
      </c>
      <c r="Q513" s="400"/>
      <c r="R513" s="420"/>
      <c r="S513" s="86">
        <f t="shared" si="237"/>
        <v>0</v>
      </c>
      <c r="U513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135"/>
      <c r="AJ513" s="11"/>
      <c r="AK513" s="11"/>
      <c r="AL513" s="20"/>
    </row>
    <row r="514" spans="1:67" ht="15">
      <c r="A514" s="26" t="s">
        <v>60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236"/>
        <v>0</v>
      </c>
      <c r="K514" s="74" t="s">
        <v>60</v>
      </c>
      <c r="L514" s="400"/>
      <c r="M514" s="401"/>
      <c r="N514" s="401"/>
      <c r="O514" s="402"/>
      <c r="P514" s="87">
        <v>0</v>
      </c>
      <c r="Q514" s="400"/>
      <c r="R514" s="420"/>
      <c r="S514" s="89">
        <f t="shared" si="237"/>
        <v>0</v>
      </c>
      <c r="U514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135"/>
      <c r="AJ514" s="11"/>
      <c r="AK514" s="11"/>
      <c r="AL514" s="20"/>
    </row>
    <row r="515" spans="1:67" ht="15">
      <c r="A515" s="27" t="s">
        <v>22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236"/>
        <v>0</v>
      </c>
      <c r="K515" s="75" t="s">
        <v>22</v>
      </c>
      <c r="L515" s="400"/>
      <c r="M515" s="401"/>
      <c r="N515" s="401"/>
      <c r="O515" s="402"/>
      <c r="P515" s="42">
        <v>0</v>
      </c>
      <c r="Q515" s="400"/>
      <c r="R515" s="420"/>
      <c r="S515" s="86">
        <f t="shared" si="237"/>
        <v>0</v>
      </c>
      <c r="U515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135"/>
      <c r="AJ515" s="11"/>
      <c r="AK515" s="11"/>
      <c r="AL515" s="20"/>
    </row>
    <row r="516" spans="1:67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236"/>
        <v>0</v>
      </c>
      <c r="K516" s="74" t="s">
        <v>21</v>
      </c>
      <c r="L516" s="400"/>
      <c r="M516" s="401"/>
      <c r="N516" s="401"/>
      <c r="O516" s="402"/>
      <c r="P516" s="87">
        <v>0</v>
      </c>
      <c r="Q516" s="400"/>
      <c r="R516" s="420"/>
      <c r="S516" s="89">
        <f t="shared" si="237"/>
        <v>0</v>
      </c>
      <c r="U516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135"/>
      <c r="AJ516" s="11"/>
      <c r="AK516" s="11"/>
      <c r="AL516" s="20"/>
    </row>
    <row r="517" spans="1:67" ht="15">
      <c r="A517" s="28" t="s">
        <v>64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236"/>
        <v>0</v>
      </c>
      <c r="K517" s="76" t="s">
        <v>64</v>
      </c>
      <c r="L517" s="400"/>
      <c r="M517" s="401"/>
      <c r="N517" s="401"/>
      <c r="O517" s="402"/>
      <c r="P517" s="42">
        <v>0</v>
      </c>
      <c r="Q517" s="400"/>
      <c r="R517" s="420"/>
      <c r="S517" s="86">
        <f t="shared" si="237"/>
        <v>0</v>
      </c>
      <c r="U517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135"/>
      <c r="AJ517" s="11"/>
      <c r="AK517" s="11"/>
      <c r="AL517" s="20"/>
    </row>
    <row r="518" spans="1:67">
      <c r="A518" s="56" t="s">
        <v>23</v>
      </c>
      <c r="B518" s="400"/>
      <c r="C518" s="401"/>
      <c r="D518" s="401"/>
      <c r="E518" s="402"/>
      <c r="F518" s="60">
        <v>0</v>
      </c>
      <c r="G518" s="400"/>
      <c r="H518" s="402"/>
      <c r="I518" s="62">
        <f t="shared" si="236"/>
        <v>0</v>
      </c>
      <c r="K518" s="77" t="s">
        <v>23</v>
      </c>
      <c r="L518" s="400"/>
      <c r="M518" s="401"/>
      <c r="N518" s="401"/>
      <c r="O518" s="402"/>
      <c r="P518" s="90">
        <v>0</v>
      </c>
      <c r="Q518" s="400"/>
      <c r="R518" s="420"/>
      <c r="S518" s="92">
        <f t="shared" si="237"/>
        <v>0</v>
      </c>
      <c r="U518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135"/>
      <c r="AJ518" s="11"/>
      <c r="AK518" s="11"/>
      <c r="AL518" s="20"/>
    </row>
    <row r="519" spans="1:67">
      <c r="A519" s="57" t="s">
        <v>19</v>
      </c>
      <c r="B519" s="400"/>
      <c r="C519" s="401"/>
      <c r="D519" s="401"/>
      <c r="E519" s="402"/>
      <c r="F519" s="63">
        <v>0</v>
      </c>
      <c r="G519" s="400"/>
      <c r="H519" s="402"/>
      <c r="I519" s="65">
        <f t="shared" si="236"/>
        <v>0</v>
      </c>
      <c r="K519" s="78" t="s">
        <v>19</v>
      </c>
      <c r="L519" s="400"/>
      <c r="M519" s="401"/>
      <c r="N519" s="401"/>
      <c r="O519" s="402"/>
      <c r="P519" s="63">
        <v>0</v>
      </c>
      <c r="Q519" s="400"/>
      <c r="R519" s="420"/>
      <c r="S519" s="94">
        <f t="shared" si="237"/>
        <v>0</v>
      </c>
      <c r="U51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135"/>
      <c r="AJ519" s="11"/>
      <c r="AK519" s="11"/>
      <c r="AL519" s="20"/>
    </row>
    <row r="520" spans="1:67">
      <c r="A520" s="56" t="s">
        <v>20</v>
      </c>
      <c r="B520" s="400"/>
      <c r="C520" s="401"/>
      <c r="D520" s="401"/>
      <c r="E520" s="402"/>
      <c r="F520" s="60">
        <v>0</v>
      </c>
      <c r="G520" s="400"/>
      <c r="H520" s="402"/>
      <c r="I520" s="62">
        <f t="shared" si="236"/>
        <v>0</v>
      </c>
      <c r="K520" s="77" t="s">
        <v>20</v>
      </c>
      <c r="L520" s="400"/>
      <c r="M520" s="401"/>
      <c r="N520" s="401"/>
      <c r="O520" s="402"/>
      <c r="P520" s="90">
        <v>0</v>
      </c>
      <c r="Q520" s="400"/>
      <c r="R520" s="420"/>
      <c r="S520" s="92">
        <f t="shared" si="237"/>
        <v>0</v>
      </c>
      <c r="U520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135"/>
      <c r="AJ520" s="11"/>
      <c r="AK520" s="11"/>
      <c r="AL520" s="20"/>
    </row>
    <row r="521" spans="1:67" ht="15" thickBot="1">
      <c r="A521" s="58" t="s">
        <v>11</v>
      </c>
      <c r="B521" s="403"/>
      <c r="C521" s="404"/>
      <c r="D521" s="404"/>
      <c r="E521" s="405"/>
      <c r="F521" s="52">
        <v>0</v>
      </c>
      <c r="G521" s="403"/>
      <c r="H521" s="405"/>
      <c r="I521" s="67">
        <f t="shared" si="236"/>
        <v>0</v>
      </c>
      <c r="K521" s="79" t="s">
        <v>11</v>
      </c>
      <c r="L521" s="403"/>
      <c r="M521" s="404"/>
      <c r="N521" s="404"/>
      <c r="O521" s="405"/>
      <c r="P521" s="52">
        <v>0</v>
      </c>
      <c r="Q521" s="403"/>
      <c r="R521" s="421"/>
      <c r="S521" s="96">
        <f t="shared" si="237"/>
        <v>0</v>
      </c>
      <c r="U521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135"/>
      <c r="AJ521" s="11"/>
      <c r="AK521" s="11"/>
      <c r="AL521" s="20"/>
    </row>
    <row r="522" spans="1:67" ht="15">
      <c r="A522" s="33" t="s">
        <v>26</v>
      </c>
      <c r="B522" s="68">
        <f>SUM(B501:B517)</f>
        <v>0</v>
      </c>
      <c r="C522" s="68">
        <f t="shared" ref="C522:I522" si="238">SUM(C501:C517)</f>
        <v>0</v>
      </c>
      <c r="D522" s="68">
        <f t="shared" si="238"/>
        <v>0</v>
      </c>
      <c r="E522" s="68">
        <f t="shared" si="238"/>
        <v>0</v>
      </c>
      <c r="F522" s="68">
        <f t="shared" si="238"/>
        <v>0</v>
      </c>
      <c r="G522" s="68">
        <f t="shared" si="238"/>
        <v>0</v>
      </c>
      <c r="H522" s="69">
        <f t="shared" si="238"/>
        <v>0</v>
      </c>
      <c r="I522" s="38">
        <f t="shared" si="238"/>
        <v>0</v>
      </c>
      <c r="K522" s="80" t="s">
        <v>26</v>
      </c>
      <c r="L522" s="68">
        <f>SUM(L501:L517)</f>
        <v>0</v>
      </c>
      <c r="M522" s="68">
        <f t="shared" ref="M522:S522" si="239">SUM(M501:M517)</f>
        <v>0</v>
      </c>
      <c r="N522" s="68">
        <f t="shared" si="239"/>
        <v>0</v>
      </c>
      <c r="O522" s="68">
        <f t="shared" si="239"/>
        <v>0</v>
      </c>
      <c r="P522" s="68">
        <f t="shared" si="239"/>
        <v>0</v>
      </c>
      <c r="Q522" s="68">
        <f t="shared" si="239"/>
        <v>0</v>
      </c>
      <c r="R522" s="69">
        <f t="shared" si="239"/>
        <v>0</v>
      </c>
      <c r="S522" s="97">
        <f t="shared" si="239"/>
        <v>0</v>
      </c>
      <c r="U522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135"/>
      <c r="AJ522" s="11"/>
      <c r="AK522" s="11"/>
      <c r="AL522" s="20"/>
    </row>
    <row r="523" spans="1:67" s="9" customFormat="1" ht="15.75" thickBot="1">
      <c r="A523" s="30" t="s">
        <v>88</v>
      </c>
      <c r="B523" s="47" t="str">
        <f>IF($I522=0,"-",B522/$I522)</f>
        <v>-</v>
      </c>
      <c r="C523" s="47" t="str">
        <f t="shared" ref="C523:H523" si="240">IF($I522=0,"-",C522/$I522)</f>
        <v>-</v>
      </c>
      <c r="D523" s="47" t="str">
        <f t="shared" si="240"/>
        <v>-</v>
      </c>
      <c r="E523" s="47" t="str">
        <f t="shared" si="240"/>
        <v>-</v>
      </c>
      <c r="F523" s="47" t="str">
        <f t="shared" si="240"/>
        <v>-</v>
      </c>
      <c r="G523" s="47" t="str">
        <f t="shared" si="240"/>
        <v>-</v>
      </c>
      <c r="H523" s="70" t="str">
        <f t="shared" si="240"/>
        <v>-</v>
      </c>
      <c r="I523" s="48">
        <f>SUM(B523:H523)</f>
        <v>0</v>
      </c>
      <c r="J523" s="1"/>
      <c r="K523" s="81" t="s">
        <v>88</v>
      </c>
      <c r="L523" s="158" t="str">
        <f>IF($S522=0,"-",L522/$S522)</f>
        <v>-</v>
      </c>
      <c r="M523" s="158" t="str">
        <f t="shared" ref="M523:R523" si="241">IF($S522=0,"-",M522/$S522)</f>
        <v>-</v>
      </c>
      <c r="N523" s="158" t="str">
        <f t="shared" si="241"/>
        <v>-</v>
      </c>
      <c r="O523" s="158" t="str">
        <f t="shared" si="241"/>
        <v>-</v>
      </c>
      <c r="P523" s="98" t="str">
        <f t="shared" si="241"/>
        <v>-</v>
      </c>
      <c r="Q523" s="158" t="str">
        <f t="shared" si="241"/>
        <v>-</v>
      </c>
      <c r="R523" s="158" t="str">
        <f t="shared" si="241"/>
        <v>-</v>
      </c>
      <c r="S523" s="159">
        <f>SUM(L523:R523)</f>
        <v>0</v>
      </c>
      <c r="T523" s="1"/>
      <c r="U523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135"/>
      <c r="AJ523" s="10"/>
      <c r="AK523" s="8"/>
      <c r="AL523" s="20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</row>
    <row r="524" spans="1:67" ht="15" thickBot="1">
      <c r="A524" s="31"/>
      <c r="B524" s="31"/>
      <c r="C524" s="31"/>
      <c r="D524" s="31"/>
      <c r="E524" s="31"/>
      <c r="F524" s="31"/>
      <c r="G524" s="31"/>
      <c r="H524" s="31"/>
      <c r="I524" s="31"/>
      <c r="K524" s="31"/>
      <c r="L524" s="31"/>
      <c r="M524" s="31"/>
      <c r="N524" s="31"/>
      <c r="O524" s="31"/>
      <c r="P524" s="31"/>
      <c r="Q524" s="31"/>
      <c r="R524" s="31"/>
      <c r="S524" s="31"/>
      <c r="U524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135"/>
      <c r="AJ524" s="11"/>
      <c r="AK524" s="11"/>
      <c r="AL524" s="20"/>
    </row>
    <row r="525" spans="1:67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  <c r="K525" s="406" t="s">
        <v>47</v>
      </c>
      <c r="L525" s="83" t="s">
        <v>0</v>
      </c>
      <c r="M525" s="83" t="s">
        <v>1</v>
      </c>
      <c r="N525" s="83" t="s">
        <v>2</v>
      </c>
      <c r="O525" s="83" t="s">
        <v>3</v>
      </c>
      <c r="P525" s="83" t="s">
        <v>27</v>
      </c>
      <c r="Q525" s="83" t="s">
        <v>4</v>
      </c>
      <c r="R525" s="83" t="s">
        <v>5</v>
      </c>
      <c r="S525" s="84" t="s">
        <v>6</v>
      </c>
      <c r="U525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135"/>
      <c r="AJ525" s="11"/>
      <c r="AK525" s="11"/>
      <c r="AL525" s="20"/>
    </row>
    <row r="526" spans="1:67" ht="15">
      <c r="A526" s="454" t="s">
        <v>47</v>
      </c>
      <c r="B526" s="392" t="s">
        <v>69</v>
      </c>
      <c r="C526" s="393"/>
      <c r="D526" s="393"/>
      <c r="E526" s="393"/>
      <c r="F526" s="393"/>
      <c r="G526" s="393"/>
      <c r="H526" s="393"/>
      <c r="I526" s="394"/>
      <c r="K526" s="407" t="s">
        <v>47</v>
      </c>
      <c r="L526" s="389" t="s">
        <v>69</v>
      </c>
      <c r="M526" s="390"/>
      <c r="N526" s="390"/>
      <c r="O526" s="390"/>
      <c r="P526" s="390"/>
      <c r="Q526" s="390"/>
      <c r="R526" s="390"/>
      <c r="S526" s="391"/>
      <c r="U526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135"/>
      <c r="AJ526" s="11"/>
      <c r="AK526" s="11"/>
      <c r="AL526" s="20"/>
    </row>
    <row r="527" spans="1:67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  <c r="K527" s="82" t="s">
        <v>7</v>
      </c>
      <c r="L527" s="397"/>
      <c r="M527" s="398"/>
      <c r="N527" s="398"/>
      <c r="O527" s="399"/>
      <c r="P527" s="36">
        <v>0</v>
      </c>
      <c r="Q527" s="397"/>
      <c r="R527" s="419"/>
      <c r="S527" s="102">
        <f>SUM(L527:R527)</f>
        <v>0</v>
      </c>
      <c r="U527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135"/>
      <c r="AJ527" s="11"/>
      <c r="AK527" s="11"/>
      <c r="AL527" s="20"/>
    </row>
    <row r="528" spans="1:67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7" si="242">SUM(B528:H528)</f>
        <v>0</v>
      </c>
      <c r="K528" s="74" t="s">
        <v>8</v>
      </c>
      <c r="L528" s="400"/>
      <c r="M528" s="401"/>
      <c r="N528" s="401"/>
      <c r="O528" s="402"/>
      <c r="P528" s="87">
        <v>0</v>
      </c>
      <c r="Q528" s="400"/>
      <c r="R528" s="420"/>
      <c r="S528" s="89">
        <f t="shared" ref="S528:S547" si="243">SUM(L528:R528)</f>
        <v>0</v>
      </c>
      <c r="U528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135"/>
      <c r="AJ528" s="11"/>
      <c r="AK528" s="11"/>
      <c r="AL528" s="20"/>
    </row>
    <row r="529" spans="1:38" ht="14.25" customHeight="1">
      <c r="A529" s="27" t="s">
        <v>10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242"/>
        <v>0</v>
      </c>
      <c r="K529" s="75" t="s">
        <v>10</v>
      </c>
      <c r="L529" s="400"/>
      <c r="M529" s="401"/>
      <c r="N529" s="401"/>
      <c r="O529" s="402"/>
      <c r="P529" s="42">
        <v>0</v>
      </c>
      <c r="Q529" s="400"/>
      <c r="R529" s="420"/>
      <c r="S529" s="86">
        <f t="shared" si="243"/>
        <v>0</v>
      </c>
      <c r="U52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135"/>
      <c r="AJ529" s="11"/>
      <c r="AK529" s="11"/>
      <c r="AL529" s="20"/>
    </row>
    <row r="530" spans="1:38" ht="14.25" customHeight="1">
      <c r="A530" s="26" t="s">
        <v>56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242"/>
        <v>0</v>
      </c>
      <c r="K530" s="74" t="s">
        <v>56</v>
      </c>
      <c r="L530" s="400"/>
      <c r="M530" s="401"/>
      <c r="N530" s="401"/>
      <c r="O530" s="402"/>
      <c r="P530" s="87">
        <v>0</v>
      </c>
      <c r="Q530" s="400"/>
      <c r="R530" s="420"/>
      <c r="S530" s="89">
        <f t="shared" si="243"/>
        <v>0</v>
      </c>
      <c r="U530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135"/>
      <c r="AJ530" s="11"/>
      <c r="AK530" s="11"/>
      <c r="AL530" s="20"/>
    </row>
    <row r="531" spans="1:38" ht="15">
      <c r="A531" s="27" t="s">
        <v>16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242"/>
        <v>0</v>
      </c>
      <c r="K531" s="75" t="s">
        <v>16</v>
      </c>
      <c r="L531" s="400"/>
      <c r="M531" s="401"/>
      <c r="N531" s="401"/>
      <c r="O531" s="402"/>
      <c r="P531" s="42">
        <v>0</v>
      </c>
      <c r="Q531" s="400"/>
      <c r="R531" s="420"/>
      <c r="S531" s="86">
        <f t="shared" si="243"/>
        <v>0</v>
      </c>
      <c r="U531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135"/>
      <c r="AJ531" s="11"/>
      <c r="AK531" s="11"/>
      <c r="AL531" s="20"/>
    </row>
    <row r="532" spans="1:38" ht="15">
      <c r="A532" s="26" t="s">
        <v>70</v>
      </c>
      <c r="B532" s="400"/>
      <c r="C532" s="401"/>
      <c r="D532" s="401"/>
      <c r="E532" s="402"/>
      <c r="F532" s="39">
        <v>0</v>
      </c>
      <c r="G532" s="400"/>
      <c r="H532" s="402"/>
      <c r="I532" s="41">
        <f t="shared" si="242"/>
        <v>0</v>
      </c>
      <c r="K532" s="74" t="s">
        <v>70</v>
      </c>
      <c r="L532" s="400"/>
      <c r="M532" s="401"/>
      <c r="N532" s="401"/>
      <c r="O532" s="402"/>
      <c r="P532" s="87">
        <v>0</v>
      </c>
      <c r="Q532" s="400"/>
      <c r="R532" s="420"/>
      <c r="S532" s="89">
        <f t="shared" si="243"/>
        <v>0</v>
      </c>
      <c r="U532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135"/>
      <c r="AJ532" s="11"/>
      <c r="AK532" s="11"/>
      <c r="AL532" s="20"/>
    </row>
    <row r="533" spans="1:38" ht="15">
      <c r="A533" s="27" t="s">
        <v>58</v>
      </c>
      <c r="B533" s="400"/>
      <c r="C533" s="401"/>
      <c r="D533" s="401"/>
      <c r="E533" s="402"/>
      <c r="F533" s="42">
        <v>76.059868179833927</v>
      </c>
      <c r="G533" s="400"/>
      <c r="H533" s="402"/>
      <c r="I533" s="38">
        <f t="shared" si="242"/>
        <v>76.059868179833927</v>
      </c>
      <c r="K533" s="75" t="s">
        <v>58</v>
      </c>
      <c r="L533" s="400"/>
      <c r="M533" s="401"/>
      <c r="N533" s="401"/>
      <c r="O533" s="402"/>
      <c r="P533" s="42">
        <v>0</v>
      </c>
      <c r="Q533" s="400"/>
      <c r="R533" s="420"/>
      <c r="S533" s="86">
        <f t="shared" si="243"/>
        <v>0</v>
      </c>
      <c r="U533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135"/>
      <c r="AJ533" s="11"/>
      <c r="AK533" s="11"/>
      <c r="AL533" s="20"/>
    </row>
    <row r="534" spans="1:38" ht="15">
      <c r="A534" s="26" t="s">
        <v>12</v>
      </c>
      <c r="B534" s="400"/>
      <c r="C534" s="401"/>
      <c r="D534" s="401"/>
      <c r="E534" s="402"/>
      <c r="F534" s="39">
        <v>8.3756045883100274</v>
      </c>
      <c r="G534" s="400"/>
      <c r="H534" s="402"/>
      <c r="I534" s="41">
        <f t="shared" si="242"/>
        <v>8.3756045883100274</v>
      </c>
      <c r="K534" s="74" t="s">
        <v>12</v>
      </c>
      <c r="L534" s="400"/>
      <c r="M534" s="401"/>
      <c r="N534" s="401"/>
      <c r="O534" s="402"/>
      <c r="P534" s="87">
        <v>0</v>
      </c>
      <c r="Q534" s="400"/>
      <c r="R534" s="420"/>
      <c r="S534" s="89">
        <f t="shared" si="243"/>
        <v>0</v>
      </c>
      <c r="U534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135"/>
      <c r="AJ534" s="11"/>
      <c r="AK534" s="11"/>
      <c r="AL534" s="20"/>
    </row>
    <row r="535" spans="1:38" ht="15">
      <c r="A535" s="27" t="s">
        <v>59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242"/>
        <v>0</v>
      </c>
      <c r="K535" s="75" t="s">
        <v>59</v>
      </c>
      <c r="L535" s="400"/>
      <c r="M535" s="401"/>
      <c r="N535" s="401"/>
      <c r="O535" s="402"/>
      <c r="P535" s="42">
        <v>0</v>
      </c>
      <c r="Q535" s="400"/>
      <c r="R535" s="420"/>
      <c r="S535" s="86">
        <f t="shared" si="243"/>
        <v>0</v>
      </c>
      <c r="U535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135"/>
      <c r="AJ535" s="11"/>
      <c r="AK535" s="11"/>
      <c r="AL535" s="20"/>
    </row>
    <row r="536" spans="1:38" ht="15">
      <c r="A536" s="26" t="s">
        <v>17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242"/>
        <v>0</v>
      </c>
      <c r="K536" s="74" t="s">
        <v>17</v>
      </c>
      <c r="L536" s="400"/>
      <c r="M536" s="401"/>
      <c r="N536" s="401"/>
      <c r="O536" s="402"/>
      <c r="P536" s="87">
        <v>0</v>
      </c>
      <c r="Q536" s="400"/>
      <c r="R536" s="420"/>
      <c r="S536" s="89">
        <f t="shared" si="243"/>
        <v>0</v>
      </c>
      <c r="U536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135"/>
      <c r="AJ536" s="11"/>
      <c r="AK536" s="11"/>
      <c r="AL536" s="20"/>
    </row>
    <row r="537" spans="1:38" ht="15">
      <c r="A537" s="27" t="s">
        <v>139</v>
      </c>
      <c r="B537" s="400"/>
      <c r="C537" s="401"/>
      <c r="D537" s="401"/>
      <c r="E537" s="402"/>
      <c r="F537" s="42">
        <v>0</v>
      </c>
      <c r="G537" s="400"/>
      <c r="H537" s="402"/>
      <c r="I537" s="38">
        <f t="shared" si="242"/>
        <v>0</v>
      </c>
      <c r="K537" s="75" t="s">
        <v>139</v>
      </c>
      <c r="L537" s="400"/>
      <c r="M537" s="401"/>
      <c r="N537" s="401"/>
      <c r="O537" s="402"/>
      <c r="P537" s="42">
        <v>0</v>
      </c>
      <c r="Q537" s="400"/>
      <c r="R537" s="420"/>
      <c r="S537" s="86">
        <f t="shared" si="243"/>
        <v>0</v>
      </c>
      <c r="U537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135"/>
      <c r="AJ537" s="11"/>
      <c r="AK537" s="11"/>
      <c r="AL537" s="20"/>
    </row>
    <row r="538" spans="1:38" ht="15">
      <c r="A538" s="26" t="s">
        <v>25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242"/>
        <v>0</v>
      </c>
      <c r="K538" s="74" t="s">
        <v>25</v>
      </c>
      <c r="L538" s="400"/>
      <c r="M538" s="401"/>
      <c r="N538" s="401"/>
      <c r="O538" s="402"/>
      <c r="P538" s="87">
        <v>0</v>
      </c>
      <c r="Q538" s="400"/>
      <c r="R538" s="420"/>
      <c r="S538" s="89">
        <f t="shared" si="243"/>
        <v>0</v>
      </c>
      <c r="U538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135"/>
      <c r="AJ538" s="11"/>
      <c r="AK538" s="11"/>
      <c r="AL538" s="20"/>
    </row>
    <row r="539" spans="1:38" ht="15">
      <c r="A539" s="27" t="s">
        <v>24</v>
      </c>
      <c r="B539" s="400"/>
      <c r="C539" s="401"/>
      <c r="D539" s="401"/>
      <c r="E539" s="402"/>
      <c r="F539" s="42">
        <v>0</v>
      </c>
      <c r="G539" s="400"/>
      <c r="H539" s="402"/>
      <c r="I539" s="38">
        <f t="shared" si="242"/>
        <v>0</v>
      </c>
      <c r="K539" s="75" t="s">
        <v>24</v>
      </c>
      <c r="L539" s="400"/>
      <c r="M539" s="401"/>
      <c r="N539" s="401"/>
      <c r="O539" s="402"/>
      <c r="P539" s="42">
        <v>0</v>
      </c>
      <c r="Q539" s="400"/>
      <c r="R539" s="420"/>
      <c r="S539" s="86">
        <f t="shared" si="243"/>
        <v>0</v>
      </c>
      <c r="U53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135"/>
      <c r="AJ539" s="11"/>
      <c r="AK539" s="11"/>
      <c r="AL539" s="20"/>
    </row>
    <row r="540" spans="1:38" ht="15">
      <c r="A540" s="26" t="s">
        <v>60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242"/>
        <v>0</v>
      </c>
      <c r="K540" s="74" t="s">
        <v>60</v>
      </c>
      <c r="L540" s="400"/>
      <c r="M540" s="401"/>
      <c r="N540" s="401"/>
      <c r="O540" s="402"/>
      <c r="P540" s="87">
        <v>0</v>
      </c>
      <c r="Q540" s="400"/>
      <c r="R540" s="420"/>
      <c r="S540" s="89">
        <f t="shared" si="243"/>
        <v>0</v>
      </c>
      <c r="U540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135"/>
      <c r="AJ540" s="11"/>
      <c r="AK540" s="11"/>
      <c r="AL540" s="20"/>
    </row>
    <row r="541" spans="1:38" ht="15">
      <c r="A541" s="27" t="s">
        <v>22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242"/>
        <v>0</v>
      </c>
      <c r="K541" s="75" t="s">
        <v>22</v>
      </c>
      <c r="L541" s="400"/>
      <c r="M541" s="401"/>
      <c r="N541" s="401"/>
      <c r="O541" s="402"/>
      <c r="P541" s="42">
        <v>0</v>
      </c>
      <c r="Q541" s="400"/>
      <c r="R541" s="420"/>
      <c r="S541" s="86">
        <f t="shared" si="243"/>
        <v>0</v>
      </c>
      <c r="U541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135"/>
      <c r="AJ541" s="11"/>
      <c r="AK541" s="11"/>
      <c r="AL541" s="20"/>
    </row>
    <row r="542" spans="1:38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242"/>
        <v>0</v>
      </c>
      <c r="K542" s="74" t="s">
        <v>21</v>
      </c>
      <c r="L542" s="400"/>
      <c r="M542" s="401"/>
      <c r="N542" s="401"/>
      <c r="O542" s="402"/>
      <c r="P542" s="87">
        <v>0</v>
      </c>
      <c r="Q542" s="400"/>
      <c r="R542" s="420"/>
      <c r="S542" s="89">
        <f t="shared" si="243"/>
        <v>0</v>
      </c>
      <c r="U542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135"/>
      <c r="AJ542" s="11"/>
      <c r="AK542" s="11"/>
      <c r="AL542" s="20"/>
    </row>
    <row r="543" spans="1:38" ht="15">
      <c r="A543" s="28" t="s">
        <v>64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242"/>
        <v>0</v>
      </c>
      <c r="K543" s="76" t="s">
        <v>64</v>
      </c>
      <c r="L543" s="400"/>
      <c r="M543" s="401"/>
      <c r="N543" s="401"/>
      <c r="O543" s="402"/>
      <c r="P543" s="42">
        <v>0</v>
      </c>
      <c r="Q543" s="400"/>
      <c r="R543" s="420"/>
      <c r="S543" s="86">
        <f t="shared" si="243"/>
        <v>0</v>
      </c>
      <c r="U543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135"/>
      <c r="AJ543" s="11"/>
      <c r="AK543" s="11"/>
      <c r="AL543" s="20"/>
    </row>
    <row r="544" spans="1:38">
      <c r="A544" s="56" t="s">
        <v>23</v>
      </c>
      <c r="B544" s="400"/>
      <c r="C544" s="401"/>
      <c r="D544" s="401"/>
      <c r="E544" s="402"/>
      <c r="F544" s="60">
        <v>0</v>
      </c>
      <c r="G544" s="400"/>
      <c r="H544" s="402"/>
      <c r="I544" s="62">
        <f t="shared" si="242"/>
        <v>0</v>
      </c>
      <c r="K544" s="77" t="s">
        <v>23</v>
      </c>
      <c r="L544" s="400"/>
      <c r="M544" s="401"/>
      <c r="N544" s="401"/>
      <c r="O544" s="402"/>
      <c r="P544" s="90">
        <v>0</v>
      </c>
      <c r="Q544" s="400"/>
      <c r="R544" s="420"/>
      <c r="S544" s="92">
        <f t="shared" si="243"/>
        <v>0</v>
      </c>
      <c r="U544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135"/>
      <c r="AJ544" s="11"/>
      <c r="AK544" s="11"/>
      <c r="AL544" s="20"/>
    </row>
    <row r="545" spans="1:67">
      <c r="A545" s="57" t="s">
        <v>19</v>
      </c>
      <c r="B545" s="400"/>
      <c r="C545" s="401"/>
      <c r="D545" s="401"/>
      <c r="E545" s="402"/>
      <c r="F545" s="63">
        <v>0</v>
      </c>
      <c r="G545" s="400"/>
      <c r="H545" s="402"/>
      <c r="I545" s="65">
        <f t="shared" si="242"/>
        <v>0</v>
      </c>
      <c r="K545" s="78" t="s">
        <v>19</v>
      </c>
      <c r="L545" s="400"/>
      <c r="M545" s="401"/>
      <c r="N545" s="401"/>
      <c r="O545" s="402"/>
      <c r="P545" s="63">
        <v>0</v>
      </c>
      <c r="Q545" s="400"/>
      <c r="R545" s="420"/>
      <c r="S545" s="94">
        <f t="shared" si="243"/>
        <v>0</v>
      </c>
      <c r="U545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135"/>
      <c r="AJ545" s="11"/>
      <c r="AK545" s="11"/>
      <c r="AL545" s="20"/>
    </row>
    <row r="546" spans="1:67">
      <c r="A546" s="56" t="s">
        <v>20</v>
      </c>
      <c r="B546" s="400"/>
      <c r="C546" s="401"/>
      <c r="D546" s="401"/>
      <c r="E546" s="402"/>
      <c r="F546" s="60">
        <v>0</v>
      </c>
      <c r="G546" s="400"/>
      <c r="H546" s="402"/>
      <c r="I546" s="62">
        <f t="shared" si="242"/>
        <v>0</v>
      </c>
      <c r="K546" s="77" t="s">
        <v>20</v>
      </c>
      <c r="L546" s="400"/>
      <c r="M546" s="401"/>
      <c r="N546" s="401"/>
      <c r="O546" s="402"/>
      <c r="P546" s="90">
        <v>0</v>
      </c>
      <c r="Q546" s="400"/>
      <c r="R546" s="420"/>
      <c r="S546" s="92">
        <f t="shared" si="243"/>
        <v>0</v>
      </c>
      <c r="U546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135"/>
      <c r="AJ546" s="11"/>
      <c r="AK546" s="11"/>
      <c r="AL546" s="20"/>
    </row>
    <row r="547" spans="1:67" ht="15" thickBot="1">
      <c r="A547" s="58" t="s">
        <v>11</v>
      </c>
      <c r="B547" s="403"/>
      <c r="C547" s="404"/>
      <c r="D547" s="404"/>
      <c r="E547" s="405"/>
      <c r="F547" s="52">
        <v>0</v>
      </c>
      <c r="G547" s="403"/>
      <c r="H547" s="405"/>
      <c r="I547" s="67">
        <f t="shared" si="242"/>
        <v>0</v>
      </c>
      <c r="K547" s="79" t="s">
        <v>11</v>
      </c>
      <c r="L547" s="403"/>
      <c r="M547" s="404"/>
      <c r="N547" s="404"/>
      <c r="O547" s="405"/>
      <c r="P547" s="52">
        <v>0</v>
      </c>
      <c r="Q547" s="403"/>
      <c r="R547" s="421"/>
      <c r="S547" s="96">
        <f t="shared" si="243"/>
        <v>0</v>
      </c>
      <c r="U547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135"/>
      <c r="AJ547" s="11"/>
      <c r="AK547" s="11"/>
      <c r="AL547" s="20"/>
    </row>
    <row r="548" spans="1:67" ht="15">
      <c r="A548" s="33" t="s">
        <v>26</v>
      </c>
      <c r="B548" s="68">
        <f>SUM(B527:B543)</f>
        <v>0</v>
      </c>
      <c r="C548" s="68">
        <f t="shared" ref="C548:I548" si="244">SUM(C527:C543)</f>
        <v>0</v>
      </c>
      <c r="D548" s="68">
        <f t="shared" si="244"/>
        <v>0</v>
      </c>
      <c r="E548" s="68">
        <f t="shared" si="244"/>
        <v>0</v>
      </c>
      <c r="F548" s="68">
        <f t="shared" si="244"/>
        <v>84.435472768143953</v>
      </c>
      <c r="G548" s="68">
        <f t="shared" si="244"/>
        <v>0</v>
      </c>
      <c r="H548" s="69">
        <f t="shared" si="244"/>
        <v>0</v>
      </c>
      <c r="I548" s="38">
        <f t="shared" si="244"/>
        <v>84.435472768143953</v>
      </c>
      <c r="K548" s="80" t="s">
        <v>26</v>
      </c>
      <c r="L548" s="68">
        <f>SUM(L527:L543)</f>
        <v>0</v>
      </c>
      <c r="M548" s="68">
        <f t="shared" ref="M548:S548" si="245">SUM(M527:M543)</f>
        <v>0</v>
      </c>
      <c r="N548" s="68">
        <f t="shared" si="245"/>
        <v>0</v>
      </c>
      <c r="O548" s="68">
        <f t="shared" si="245"/>
        <v>0</v>
      </c>
      <c r="P548" s="68">
        <f t="shared" si="245"/>
        <v>0</v>
      </c>
      <c r="Q548" s="68">
        <f t="shared" si="245"/>
        <v>0</v>
      </c>
      <c r="R548" s="69">
        <f t="shared" si="245"/>
        <v>0</v>
      </c>
      <c r="S548" s="97">
        <f t="shared" si="245"/>
        <v>0</v>
      </c>
      <c r="U548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135"/>
      <c r="AJ548" s="11"/>
      <c r="AK548" s="11"/>
      <c r="AL548" s="20"/>
    </row>
    <row r="549" spans="1:67" s="9" customFormat="1" ht="15.75" thickBot="1">
      <c r="A549" s="30" t="s">
        <v>88</v>
      </c>
      <c r="B549" s="47">
        <f>IF($I548=0,"-",B548/$I548)</f>
        <v>0</v>
      </c>
      <c r="C549" s="47">
        <f t="shared" ref="C549:H549" si="246">IF($I548=0,"-",C548/$I548)</f>
        <v>0</v>
      </c>
      <c r="D549" s="47">
        <f t="shared" si="246"/>
        <v>0</v>
      </c>
      <c r="E549" s="47">
        <f t="shared" si="246"/>
        <v>0</v>
      </c>
      <c r="F549" s="47">
        <f t="shared" si="246"/>
        <v>1</v>
      </c>
      <c r="G549" s="47">
        <f t="shared" si="246"/>
        <v>0</v>
      </c>
      <c r="H549" s="70">
        <f t="shared" si="246"/>
        <v>0</v>
      </c>
      <c r="I549" s="48">
        <f>SUM(B549:H549)</f>
        <v>1</v>
      </c>
      <c r="J549" s="1"/>
      <c r="K549" s="81" t="s">
        <v>88</v>
      </c>
      <c r="L549" s="158" t="str">
        <f>IF($S548=0,"-",L548/$S548)</f>
        <v>-</v>
      </c>
      <c r="M549" s="158" t="str">
        <f t="shared" ref="M549:R549" si="247">IF($S548=0,"-",M548/$S548)</f>
        <v>-</v>
      </c>
      <c r="N549" s="158" t="str">
        <f t="shared" si="247"/>
        <v>-</v>
      </c>
      <c r="O549" s="158" t="str">
        <f t="shared" si="247"/>
        <v>-</v>
      </c>
      <c r="P549" s="98" t="str">
        <f t="shared" si="247"/>
        <v>-</v>
      </c>
      <c r="Q549" s="158" t="str">
        <f t="shared" si="247"/>
        <v>-</v>
      </c>
      <c r="R549" s="158" t="str">
        <f t="shared" si="247"/>
        <v>-</v>
      </c>
      <c r="S549" s="159">
        <f>SUM(L549:R549)</f>
        <v>0</v>
      </c>
      <c r="T549" s="1"/>
      <c r="U5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135"/>
      <c r="AJ549" s="10"/>
      <c r="AK549" s="8"/>
      <c r="AL549" s="20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</row>
    <row r="550" spans="1:67" ht="15" thickBot="1">
      <c r="A550" s="31"/>
      <c r="B550" s="31"/>
      <c r="C550" s="31"/>
      <c r="D550" s="31"/>
      <c r="E550" s="31"/>
      <c r="F550" s="31"/>
      <c r="G550" s="31"/>
      <c r="H550" s="31"/>
      <c r="I550" s="31"/>
      <c r="K550" s="31"/>
      <c r="L550" s="31"/>
      <c r="M550" s="31"/>
      <c r="N550" s="31"/>
      <c r="O550" s="31"/>
      <c r="P550" s="31"/>
      <c r="Q550" s="31"/>
      <c r="R550" s="31"/>
      <c r="S550" s="31"/>
      <c r="U550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135"/>
      <c r="AJ550" s="11"/>
      <c r="AK550" s="11"/>
      <c r="AL550" s="20"/>
    </row>
    <row r="551" spans="1:67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  <c r="K551" s="406" t="s">
        <v>48</v>
      </c>
      <c r="L551" s="83" t="s">
        <v>0</v>
      </c>
      <c r="M551" s="83" t="s">
        <v>1</v>
      </c>
      <c r="N551" s="83" t="s">
        <v>2</v>
      </c>
      <c r="O551" s="83" t="s">
        <v>3</v>
      </c>
      <c r="P551" s="83" t="s">
        <v>27</v>
      </c>
      <c r="Q551" s="83" t="s">
        <v>4</v>
      </c>
      <c r="R551" s="83" t="s">
        <v>5</v>
      </c>
      <c r="S551" s="84" t="s">
        <v>6</v>
      </c>
      <c r="U551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135"/>
      <c r="AJ551" s="11"/>
      <c r="AK551" s="11"/>
      <c r="AL551" s="20"/>
    </row>
    <row r="552" spans="1:67" ht="15">
      <c r="A552" s="454" t="s">
        <v>48</v>
      </c>
      <c r="B552" s="392" t="s">
        <v>69</v>
      </c>
      <c r="C552" s="393"/>
      <c r="D552" s="393"/>
      <c r="E552" s="393"/>
      <c r="F552" s="393"/>
      <c r="G552" s="393"/>
      <c r="H552" s="393"/>
      <c r="I552" s="394"/>
      <c r="K552" s="407" t="s">
        <v>48</v>
      </c>
      <c r="L552" s="389" t="s">
        <v>69</v>
      </c>
      <c r="M552" s="390"/>
      <c r="N552" s="390"/>
      <c r="O552" s="390"/>
      <c r="P552" s="390"/>
      <c r="Q552" s="390"/>
      <c r="R552" s="390"/>
      <c r="S552" s="391"/>
      <c r="U552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135"/>
      <c r="AJ552" s="11"/>
      <c r="AK552" s="11"/>
      <c r="AL552" s="20"/>
    </row>
    <row r="553" spans="1:67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  <c r="K553" s="82" t="s">
        <v>7</v>
      </c>
      <c r="L553" s="397"/>
      <c r="M553" s="398"/>
      <c r="N553" s="398"/>
      <c r="O553" s="399"/>
      <c r="P553" s="36">
        <v>0</v>
      </c>
      <c r="Q553" s="397"/>
      <c r="R553" s="419"/>
      <c r="S553" s="102">
        <f>SUM(L553:R553)</f>
        <v>0</v>
      </c>
      <c r="U553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135"/>
      <c r="AJ553" s="11"/>
      <c r="AK553" s="11"/>
      <c r="AL553" s="20"/>
    </row>
    <row r="554" spans="1:67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3" si="248">SUM(B554:H554)</f>
        <v>0</v>
      </c>
      <c r="K554" s="74" t="s">
        <v>8</v>
      </c>
      <c r="L554" s="400"/>
      <c r="M554" s="401"/>
      <c r="N554" s="401"/>
      <c r="O554" s="402"/>
      <c r="P554" s="87">
        <v>0</v>
      </c>
      <c r="Q554" s="400"/>
      <c r="R554" s="420"/>
      <c r="S554" s="89">
        <f t="shared" ref="S554:S573" si="249">SUM(L554:R554)</f>
        <v>0</v>
      </c>
      <c r="U554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135"/>
      <c r="AJ554" s="11"/>
      <c r="AK554" s="11"/>
      <c r="AL554" s="20"/>
    </row>
    <row r="555" spans="1:67" ht="14.25" customHeight="1">
      <c r="A555" s="27" t="s">
        <v>10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248"/>
        <v>0</v>
      </c>
      <c r="K555" s="75" t="s">
        <v>10</v>
      </c>
      <c r="L555" s="400"/>
      <c r="M555" s="401"/>
      <c r="N555" s="401"/>
      <c r="O555" s="402"/>
      <c r="P555" s="42">
        <v>0</v>
      </c>
      <c r="Q555" s="400"/>
      <c r="R555" s="420"/>
      <c r="S555" s="86">
        <f t="shared" si="249"/>
        <v>0</v>
      </c>
      <c r="U555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135"/>
      <c r="AJ555" s="11"/>
      <c r="AK555" s="11"/>
      <c r="AL555" s="20"/>
    </row>
    <row r="556" spans="1:67" ht="14.25" customHeight="1">
      <c r="A556" s="26" t="s">
        <v>56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248"/>
        <v>0</v>
      </c>
      <c r="K556" s="74" t="s">
        <v>56</v>
      </c>
      <c r="L556" s="400"/>
      <c r="M556" s="401"/>
      <c r="N556" s="401"/>
      <c r="O556" s="402"/>
      <c r="P556" s="87">
        <v>0</v>
      </c>
      <c r="Q556" s="400"/>
      <c r="R556" s="420"/>
      <c r="S556" s="89">
        <f t="shared" si="249"/>
        <v>0</v>
      </c>
      <c r="U556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135"/>
      <c r="AJ556" s="11"/>
      <c r="AK556" s="11"/>
      <c r="AL556" s="20"/>
    </row>
    <row r="557" spans="1:67" ht="15">
      <c r="A557" s="27" t="s">
        <v>16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248"/>
        <v>0</v>
      </c>
      <c r="K557" s="75" t="s">
        <v>16</v>
      </c>
      <c r="L557" s="400"/>
      <c r="M557" s="401"/>
      <c r="N557" s="401"/>
      <c r="O557" s="402"/>
      <c r="P557" s="42">
        <v>0</v>
      </c>
      <c r="Q557" s="400"/>
      <c r="R557" s="420"/>
      <c r="S557" s="86">
        <f t="shared" si="249"/>
        <v>0</v>
      </c>
      <c r="U557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135"/>
      <c r="AJ557" s="11"/>
      <c r="AK557" s="11"/>
      <c r="AL557" s="20"/>
    </row>
    <row r="558" spans="1:67" ht="15">
      <c r="A558" s="26" t="s">
        <v>70</v>
      </c>
      <c r="B558" s="400"/>
      <c r="C558" s="401"/>
      <c r="D558" s="401"/>
      <c r="E558" s="402"/>
      <c r="F558" s="39">
        <v>0</v>
      </c>
      <c r="G558" s="400"/>
      <c r="H558" s="402"/>
      <c r="I558" s="41">
        <f t="shared" si="248"/>
        <v>0</v>
      </c>
      <c r="K558" s="74" t="s">
        <v>70</v>
      </c>
      <c r="L558" s="400"/>
      <c r="M558" s="401"/>
      <c r="N558" s="401"/>
      <c r="O558" s="402"/>
      <c r="P558" s="87">
        <v>0</v>
      </c>
      <c r="Q558" s="400"/>
      <c r="R558" s="420"/>
      <c r="S558" s="89">
        <f t="shared" si="249"/>
        <v>0</v>
      </c>
      <c r="U558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135"/>
      <c r="AJ558" s="11"/>
      <c r="AK558" s="11"/>
      <c r="AL558" s="20"/>
    </row>
    <row r="559" spans="1:67" ht="15">
      <c r="A559" s="27" t="s">
        <v>58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248"/>
        <v>0</v>
      </c>
      <c r="K559" s="75" t="s">
        <v>58</v>
      </c>
      <c r="L559" s="400"/>
      <c r="M559" s="401"/>
      <c r="N559" s="401"/>
      <c r="O559" s="402"/>
      <c r="P559" s="42">
        <v>0</v>
      </c>
      <c r="Q559" s="400"/>
      <c r="R559" s="420"/>
      <c r="S559" s="86">
        <f t="shared" si="249"/>
        <v>0</v>
      </c>
      <c r="U55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135"/>
      <c r="AJ559" s="11"/>
      <c r="AK559" s="11"/>
      <c r="AL559" s="20"/>
    </row>
    <row r="560" spans="1:67" ht="15">
      <c r="A560" s="26" t="s">
        <v>12</v>
      </c>
      <c r="B560" s="400"/>
      <c r="C560" s="401"/>
      <c r="D560" s="401"/>
      <c r="E560" s="402"/>
      <c r="F560" s="39">
        <v>0.31874513609350064</v>
      </c>
      <c r="G560" s="400"/>
      <c r="H560" s="402"/>
      <c r="I560" s="41">
        <f t="shared" si="248"/>
        <v>0.31874513609350064</v>
      </c>
      <c r="K560" s="74" t="s">
        <v>12</v>
      </c>
      <c r="L560" s="400"/>
      <c r="M560" s="401"/>
      <c r="N560" s="401"/>
      <c r="O560" s="402"/>
      <c r="P560" s="87">
        <v>0</v>
      </c>
      <c r="Q560" s="400"/>
      <c r="R560" s="420"/>
      <c r="S560" s="89">
        <f t="shared" si="249"/>
        <v>0</v>
      </c>
      <c r="U560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135"/>
      <c r="AJ560" s="11"/>
      <c r="AK560" s="11"/>
      <c r="AL560" s="20"/>
    </row>
    <row r="561" spans="1:67" ht="15">
      <c r="A561" s="27" t="s">
        <v>59</v>
      </c>
      <c r="B561" s="400"/>
      <c r="C561" s="401"/>
      <c r="D561" s="401"/>
      <c r="E561" s="402"/>
      <c r="F561" s="42">
        <v>3.6320912531903478</v>
      </c>
      <c r="G561" s="400"/>
      <c r="H561" s="402"/>
      <c r="I561" s="38">
        <f t="shared" si="248"/>
        <v>3.6320912531903478</v>
      </c>
      <c r="K561" s="75" t="s">
        <v>59</v>
      </c>
      <c r="L561" s="400"/>
      <c r="M561" s="401"/>
      <c r="N561" s="401"/>
      <c r="O561" s="402"/>
      <c r="P561" s="42">
        <v>0</v>
      </c>
      <c r="Q561" s="400"/>
      <c r="R561" s="420"/>
      <c r="S561" s="86">
        <f t="shared" si="249"/>
        <v>0</v>
      </c>
      <c r="U561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135"/>
      <c r="AJ561" s="11"/>
      <c r="AK561" s="11"/>
      <c r="AL561" s="20"/>
    </row>
    <row r="562" spans="1:67" ht="15">
      <c r="A562" s="26" t="s">
        <v>17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248"/>
        <v>0</v>
      </c>
      <c r="K562" s="74" t="s">
        <v>17</v>
      </c>
      <c r="L562" s="400"/>
      <c r="M562" s="401"/>
      <c r="N562" s="401"/>
      <c r="O562" s="402"/>
      <c r="P562" s="87">
        <v>0</v>
      </c>
      <c r="Q562" s="400"/>
      <c r="R562" s="420"/>
      <c r="S562" s="89">
        <f t="shared" si="249"/>
        <v>0</v>
      </c>
      <c r="U562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135"/>
      <c r="AJ562" s="11"/>
      <c r="AK562" s="11"/>
      <c r="AL562" s="20"/>
    </row>
    <row r="563" spans="1:67" ht="15">
      <c r="A563" s="27" t="s">
        <v>139</v>
      </c>
      <c r="B563" s="400"/>
      <c r="C563" s="401"/>
      <c r="D563" s="401"/>
      <c r="E563" s="402"/>
      <c r="F563" s="42">
        <v>0</v>
      </c>
      <c r="G563" s="400"/>
      <c r="H563" s="402"/>
      <c r="I563" s="38">
        <f t="shared" si="248"/>
        <v>0</v>
      </c>
      <c r="K563" s="75" t="s">
        <v>139</v>
      </c>
      <c r="L563" s="400"/>
      <c r="M563" s="401"/>
      <c r="N563" s="401"/>
      <c r="O563" s="402"/>
      <c r="P563" s="42">
        <v>0</v>
      </c>
      <c r="Q563" s="400"/>
      <c r="R563" s="420"/>
      <c r="S563" s="86">
        <f t="shared" si="249"/>
        <v>0</v>
      </c>
      <c r="U563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135"/>
      <c r="AJ563" s="11"/>
      <c r="AK563" s="11"/>
      <c r="AL563" s="20"/>
    </row>
    <row r="564" spans="1:67" ht="15">
      <c r="A564" s="26" t="s">
        <v>25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248"/>
        <v>0</v>
      </c>
      <c r="K564" s="74" t="s">
        <v>25</v>
      </c>
      <c r="L564" s="400"/>
      <c r="M564" s="401"/>
      <c r="N564" s="401"/>
      <c r="O564" s="402"/>
      <c r="P564" s="87">
        <v>0</v>
      </c>
      <c r="Q564" s="400"/>
      <c r="R564" s="420"/>
      <c r="S564" s="89">
        <f t="shared" si="249"/>
        <v>0</v>
      </c>
      <c r="U564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135"/>
      <c r="AJ564" s="11"/>
      <c r="AK564" s="11"/>
      <c r="AL564" s="20"/>
    </row>
    <row r="565" spans="1:67" ht="15">
      <c r="A565" s="27" t="s">
        <v>24</v>
      </c>
      <c r="B565" s="400"/>
      <c r="C565" s="401"/>
      <c r="D565" s="401"/>
      <c r="E565" s="402"/>
      <c r="F565" s="42">
        <v>0</v>
      </c>
      <c r="G565" s="400"/>
      <c r="H565" s="402"/>
      <c r="I565" s="38">
        <f t="shared" si="248"/>
        <v>0</v>
      </c>
      <c r="K565" s="75" t="s">
        <v>24</v>
      </c>
      <c r="L565" s="400"/>
      <c r="M565" s="401"/>
      <c r="N565" s="401"/>
      <c r="O565" s="402"/>
      <c r="P565" s="42">
        <v>0</v>
      </c>
      <c r="Q565" s="400"/>
      <c r="R565" s="420"/>
      <c r="S565" s="86">
        <f t="shared" si="249"/>
        <v>0</v>
      </c>
      <c r="U565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135"/>
      <c r="AJ565" s="11"/>
      <c r="AK565" s="11"/>
      <c r="AL565" s="20"/>
    </row>
    <row r="566" spans="1:67" ht="15">
      <c r="A566" s="26" t="s">
        <v>60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248"/>
        <v>0</v>
      </c>
      <c r="K566" s="74" t="s">
        <v>60</v>
      </c>
      <c r="L566" s="400"/>
      <c r="M566" s="401"/>
      <c r="N566" s="401"/>
      <c r="O566" s="402"/>
      <c r="P566" s="87">
        <v>0</v>
      </c>
      <c r="Q566" s="400"/>
      <c r="R566" s="420"/>
      <c r="S566" s="89">
        <f t="shared" si="249"/>
        <v>0</v>
      </c>
      <c r="U566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135"/>
      <c r="AJ566" s="11"/>
      <c r="AK566" s="11"/>
      <c r="AL566" s="20"/>
    </row>
    <row r="567" spans="1:67" ht="15">
      <c r="A567" s="27" t="s">
        <v>22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248"/>
        <v>0</v>
      </c>
      <c r="K567" s="75" t="s">
        <v>22</v>
      </c>
      <c r="L567" s="400"/>
      <c r="M567" s="401"/>
      <c r="N567" s="401"/>
      <c r="O567" s="402"/>
      <c r="P567" s="42">
        <v>0</v>
      </c>
      <c r="Q567" s="400"/>
      <c r="R567" s="420"/>
      <c r="S567" s="86">
        <f t="shared" si="249"/>
        <v>0</v>
      </c>
      <c r="U567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135"/>
      <c r="AJ567" s="11"/>
      <c r="AK567" s="11"/>
      <c r="AL567" s="20"/>
    </row>
    <row r="568" spans="1:67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248"/>
        <v>0</v>
      </c>
      <c r="K568" s="74" t="s">
        <v>21</v>
      </c>
      <c r="L568" s="400"/>
      <c r="M568" s="401"/>
      <c r="N568" s="401"/>
      <c r="O568" s="402"/>
      <c r="P568" s="87">
        <v>0</v>
      </c>
      <c r="Q568" s="400"/>
      <c r="R568" s="420"/>
      <c r="S568" s="89">
        <f t="shared" si="249"/>
        <v>0</v>
      </c>
      <c r="U568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135"/>
      <c r="AJ568" s="11"/>
      <c r="AK568" s="11"/>
      <c r="AL568" s="20"/>
    </row>
    <row r="569" spans="1:67" ht="15">
      <c r="A569" s="28" t="s">
        <v>64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248"/>
        <v>0</v>
      </c>
      <c r="K569" s="76" t="s">
        <v>64</v>
      </c>
      <c r="L569" s="400"/>
      <c r="M569" s="401"/>
      <c r="N569" s="401"/>
      <c r="O569" s="402"/>
      <c r="P569" s="42">
        <v>0</v>
      </c>
      <c r="Q569" s="400"/>
      <c r="R569" s="420"/>
      <c r="S569" s="86">
        <f t="shared" si="249"/>
        <v>0</v>
      </c>
      <c r="U56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135"/>
      <c r="AJ569" s="11"/>
      <c r="AK569" s="11"/>
      <c r="AL569" s="20"/>
    </row>
    <row r="570" spans="1:67">
      <c r="A570" s="56" t="s">
        <v>23</v>
      </c>
      <c r="B570" s="400"/>
      <c r="C570" s="401"/>
      <c r="D570" s="401"/>
      <c r="E570" s="402"/>
      <c r="F570" s="60">
        <v>0</v>
      </c>
      <c r="G570" s="400"/>
      <c r="H570" s="402"/>
      <c r="I570" s="62">
        <f t="shared" si="248"/>
        <v>0</v>
      </c>
      <c r="K570" s="77" t="s">
        <v>23</v>
      </c>
      <c r="L570" s="400"/>
      <c r="M570" s="401"/>
      <c r="N570" s="401"/>
      <c r="O570" s="402"/>
      <c r="P570" s="90">
        <v>0</v>
      </c>
      <c r="Q570" s="400"/>
      <c r="R570" s="420"/>
      <c r="S570" s="92">
        <f t="shared" si="249"/>
        <v>0</v>
      </c>
      <c r="U570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135"/>
      <c r="AJ570" s="11"/>
      <c r="AK570" s="11"/>
      <c r="AL570" s="20"/>
    </row>
    <row r="571" spans="1:67">
      <c r="A571" s="57" t="s">
        <v>19</v>
      </c>
      <c r="B571" s="400"/>
      <c r="C571" s="401"/>
      <c r="D571" s="401"/>
      <c r="E571" s="402"/>
      <c r="F571" s="63">
        <v>0</v>
      </c>
      <c r="G571" s="400"/>
      <c r="H571" s="402"/>
      <c r="I571" s="65">
        <f t="shared" si="248"/>
        <v>0</v>
      </c>
      <c r="K571" s="78" t="s">
        <v>19</v>
      </c>
      <c r="L571" s="400"/>
      <c r="M571" s="401"/>
      <c r="N571" s="401"/>
      <c r="O571" s="402"/>
      <c r="P571" s="63">
        <v>0</v>
      </c>
      <c r="Q571" s="400"/>
      <c r="R571" s="420"/>
      <c r="S571" s="94">
        <f t="shared" si="249"/>
        <v>0</v>
      </c>
      <c r="U571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135"/>
      <c r="AJ571" s="11"/>
      <c r="AK571" s="11"/>
      <c r="AL571" s="20"/>
    </row>
    <row r="572" spans="1:67">
      <c r="A572" s="56" t="s">
        <v>20</v>
      </c>
      <c r="B572" s="400"/>
      <c r="C572" s="401"/>
      <c r="D572" s="401"/>
      <c r="E572" s="402"/>
      <c r="F572" s="60">
        <v>0</v>
      </c>
      <c r="G572" s="400"/>
      <c r="H572" s="402"/>
      <c r="I572" s="62">
        <f t="shared" si="248"/>
        <v>0</v>
      </c>
      <c r="K572" s="77" t="s">
        <v>20</v>
      </c>
      <c r="L572" s="400"/>
      <c r="M572" s="401"/>
      <c r="N572" s="401"/>
      <c r="O572" s="402"/>
      <c r="P572" s="90">
        <v>0</v>
      </c>
      <c r="Q572" s="400"/>
      <c r="R572" s="420"/>
      <c r="S572" s="92">
        <f t="shared" si="249"/>
        <v>0</v>
      </c>
      <c r="U572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135"/>
      <c r="AJ572" s="11"/>
      <c r="AK572" s="11"/>
      <c r="AL572" s="20"/>
    </row>
    <row r="573" spans="1:67" ht="15" thickBot="1">
      <c r="A573" s="58" t="s">
        <v>11</v>
      </c>
      <c r="B573" s="403"/>
      <c r="C573" s="404"/>
      <c r="D573" s="404"/>
      <c r="E573" s="405"/>
      <c r="F573" s="52">
        <v>0</v>
      </c>
      <c r="G573" s="403"/>
      <c r="H573" s="405"/>
      <c r="I573" s="67">
        <f t="shared" si="248"/>
        <v>0</v>
      </c>
      <c r="K573" s="79" t="s">
        <v>11</v>
      </c>
      <c r="L573" s="403"/>
      <c r="M573" s="404"/>
      <c r="N573" s="404"/>
      <c r="O573" s="405"/>
      <c r="P573" s="52">
        <v>0</v>
      </c>
      <c r="Q573" s="403"/>
      <c r="R573" s="421"/>
      <c r="S573" s="96">
        <f t="shared" si="249"/>
        <v>0</v>
      </c>
      <c r="U573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135"/>
      <c r="AJ573" s="11"/>
      <c r="AK573" s="11"/>
      <c r="AL573" s="20"/>
    </row>
    <row r="574" spans="1:67" ht="15">
      <c r="A574" s="33" t="s">
        <v>26</v>
      </c>
      <c r="B574" s="68">
        <f>SUM(B553:B569)</f>
        <v>0</v>
      </c>
      <c r="C574" s="68">
        <f t="shared" ref="C574:I574" si="250">SUM(C553:C569)</f>
        <v>0</v>
      </c>
      <c r="D574" s="68">
        <f t="shared" si="250"/>
        <v>0</v>
      </c>
      <c r="E574" s="68">
        <f t="shared" si="250"/>
        <v>0</v>
      </c>
      <c r="F574" s="68">
        <f t="shared" si="250"/>
        <v>3.9508363892838485</v>
      </c>
      <c r="G574" s="68">
        <f t="shared" si="250"/>
        <v>0</v>
      </c>
      <c r="H574" s="69">
        <f t="shared" si="250"/>
        <v>0</v>
      </c>
      <c r="I574" s="38">
        <f t="shared" si="250"/>
        <v>3.9508363892838485</v>
      </c>
      <c r="K574" s="80" t="s">
        <v>26</v>
      </c>
      <c r="L574" s="68">
        <f>SUM(L553:L569)</f>
        <v>0</v>
      </c>
      <c r="M574" s="68">
        <f t="shared" ref="M574:S574" si="251">SUM(M553:M569)</f>
        <v>0</v>
      </c>
      <c r="N574" s="68">
        <f t="shared" si="251"/>
        <v>0</v>
      </c>
      <c r="O574" s="68">
        <f t="shared" si="251"/>
        <v>0</v>
      </c>
      <c r="P574" s="68">
        <f t="shared" si="251"/>
        <v>0</v>
      </c>
      <c r="Q574" s="68">
        <f t="shared" si="251"/>
        <v>0</v>
      </c>
      <c r="R574" s="69">
        <f t="shared" si="251"/>
        <v>0</v>
      </c>
      <c r="S574" s="97">
        <f t="shared" si="251"/>
        <v>0</v>
      </c>
      <c r="U574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135"/>
      <c r="AJ574" s="11"/>
      <c r="AK574" s="11"/>
      <c r="AL574" s="20"/>
    </row>
    <row r="575" spans="1:67" s="9" customFormat="1" ht="15.75" thickBot="1">
      <c r="A575" s="30" t="s">
        <v>88</v>
      </c>
      <c r="B575" s="47">
        <f>IF($I574=0,"-",B574/$I574)</f>
        <v>0</v>
      </c>
      <c r="C575" s="47">
        <f t="shared" ref="C575:H575" si="252">IF($I574=0,"-",C574/$I574)</f>
        <v>0</v>
      </c>
      <c r="D575" s="47">
        <f t="shared" si="252"/>
        <v>0</v>
      </c>
      <c r="E575" s="47">
        <f t="shared" si="252"/>
        <v>0</v>
      </c>
      <c r="F575" s="47">
        <f t="shared" si="252"/>
        <v>1</v>
      </c>
      <c r="G575" s="47">
        <f t="shared" si="252"/>
        <v>0</v>
      </c>
      <c r="H575" s="70">
        <f t="shared" si="252"/>
        <v>0</v>
      </c>
      <c r="I575" s="48">
        <f>SUM(B575:H575)</f>
        <v>1</v>
      </c>
      <c r="J575" s="1"/>
      <c r="K575" s="81" t="s">
        <v>88</v>
      </c>
      <c r="L575" s="158" t="str">
        <f>IF($S574=0,"-",L574/$S574)</f>
        <v>-</v>
      </c>
      <c r="M575" s="158" t="str">
        <f t="shared" ref="M575:R575" si="253">IF($S574=0,"-",M574/$S574)</f>
        <v>-</v>
      </c>
      <c r="N575" s="158" t="str">
        <f t="shared" si="253"/>
        <v>-</v>
      </c>
      <c r="O575" s="158" t="str">
        <f t="shared" si="253"/>
        <v>-</v>
      </c>
      <c r="P575" s="98" t="str">
        <f t="shared" si="253"/>
        <v>-</v>
      </c>
      <c r="Q575" s="158" t="str">
        <f t="shared" si="253"/>
        <v>-</v>
      </c>
      <c r="R575" s="158" t="str">
        <f t="shared" si="253"/>
        <v>-</v>
      </c>
      <c r="S575" s="159">
        <f>SUM(L575:R575)</f>
        <v>0</v>
      </c>
      <c r="T575" s="1"/>
      <c r="U575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135"/>
      <c r="AJ575" s="10"/>
      <c r="AK575" s="8"/>
      <c r="AL575" s="20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</row>
    <row r="576" spans="1:67" ht="15" thickBot="1">
      <c r="A576" s="31"/>
      <c r="B576" s="31"/>
      <c r="C576" s="31"/>
      <c r="D576" s="31"/>
      <c r="E576" s="31"/>
      <c r="F576" s="31"/>
      <c r="G576" s="31"/>
      <c r="H576" s="31"/>
      <c r="I576" s="31"/>
      <c r="K576" s="31"/>
      <c r="L576" s="31"/>
      <c r="M576" s="31"/>
      <c r="N576" s="31"/>
      <c r="O576" s="31"/>
      <c r="P576" s="31"/>
      <c r="Q576" s="31"/>
      <c r="R576" s="31"/>
      <c r="S576" s="31"/>
      <c r="U576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135"/>
      <c r="AJ576" s="11"/>
      <c r="AK576" s="11"/>
      <c r="AL576" s="20"/>
    </row>
    <row r="577" spans="1:38" ht="28.5">
      <c r="A577" s="459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  <c r="K577" s="408" t="s">
        <v>49</v>
      </c>
      <c r="L577" s="83" t="s">
        <v>0</v>
      </c>
      <c r="M577" s="83" t="s">
        <v>1</v>
      </c>
      <c r="N577" s="83" t="s">
        <v>2</v>
      </c>
      <c r="O577" s="83" t="s">
        <v>3</v>
      </c>
      <c r="P577" s="83" t="s">
        <v>27</v>
      </c>
      <c r="Q577" s="83" t="s">
        <v>4</v>
      </c>
      <c r="R577" s="83" t="s">
        <v>5</v>
      </c>
      <c r="S577" s="84" t="s">
        <v>6</v>
      </c>
      <c r="U577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135"/>
      <c r="AJ577" s="11"/>
      <c r="AK577" s="11"/>
      <c r="AL577" s="20"/>
    </row>
    <row r="578" spans="1:38" ht="15">
      <c r="A578" s="460" t="s">
        <v>49</v>
      </c>
      <c r="B578" s="392" t="s">
        <v>69</v>
      </c>
      <c r="C578" s="393"/>
      <c r="D578" s="393"/>
      <c r="E578" s="393"/>
      <c r="F578" s="393"/>
      <c r="G578" s="393"/>
      <c r="H578" s="393"/>
      <c r="I578" s="394"/>
      <c r="K578" s="409" t="s">
        <v>49</v>
      </c>
      <c r="L578" s="389" t="s">
        <v>69</v>
      </c>
      <c r="M578" s="390"/>
      <c r="N578" s="390"/>
      <c r="O578" s="390"/>
      <c r="P578" s="390"/>
      <c r="Q578" s="390"/>
      <c r="R578" s="390"/>
      <c r="S578" s="391"/>
      <c r="U578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135"/>
      <c r="AJ578" s="11"/>
      <c r="AK578" s="11"/>
      <c r="AL578" s="20"/>
    </row>
    <row r="579" spans="1:38" ht="15">
      <c r="A579" s="25" t="s">
        <v>7</v>
      </c>
      <c r="B579" s="36">
        <v>34.081003838198043</v>
      </c>
      <c r="C579" s="36">
        <v>0</v>
      </c>
      <c r="D579" s="36">
        <v>6.498081138845996</v>
      </c>
      <c r="E579" s="36">
        <v>0</v>
      </c>
      <c r="F579" s="410"/>
      <c r="G579" s="36">
        <v>0</v>
      </c>
      <c r="H579" s="37">
        <v>0</v>
      </c>
      <c r="I579" s="38">
        <f>SUM(B579:H579)</f>
        <v>40.57908497704404</v>
      </c>
      <c r="K579" s="82" t="s">
        <v>7</v>
      </c>
      <c r="L579" s="36">
        <v>34.081003838198043</v>
      </c>
      <c r="M579" s="36">
        <v>0</v>
      </c>
      <c r="N579" s="36">
        <v>6.498081138845996</v>
      </c>
      <c r="O579" s="36">
        <v>0</v>
      </c>
      <c r="P579" s="36">
        <v>0.53201566407399425</v>
      </c>
      <c r="Q579" s="36">
        <v>0</v>
      </c>
      <c r="R579" s="101">
        <v>0</v>
      </c>
      <c r="S579" s="102">
        <f>SUM(L579:R579)</f>
        <v>41.111100641118036</v>
      </c>
      <c r="U57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135"/>
      <c r="AJ579" s="11"/>
      <c r="AK579" s="11"/>
      <c r="AL579" s="20"/>
    </row>
    <row r="580" spans="1:38" ht="15">
      <c r="A580" s="26" t="s">
        <v>8</v>
      </c>
      <c r="B580" s="39">
        <v>43.324925465468581</v>
      </c>
      <c r="C580" s="39">
        <v>0</v>
      </c>
      <c r="D580" s="39">
        <v>10.591204423248813</v>
      </c>
      <c r="E580" s="39">
        <v>0</v>
      </c>
      <c r="F580" s="411"/>
      <c r="G580" s="39">
        <v>0</v>
      </c>
      <c r="H580" s="40">
        <v>0</v>
      </c>
      <c r="I580" s="41">
        <f t="shared" ref="I580:I599" si="254">SUM(B580:H580)</f>
        <v>53.916129888717393</v>
      </c>
      <c r="K580" s="74" t="s">
        <v>8</v>
      </c>
      <c r="L580" s="87">
        <v>43.324925465468581</v>
      </c>
      <c r="M580" s="87">
        <v>0</v>
      </c>
      <c r="N580" s="87">
        <v>10.591204423248813</v>
      </c>
      <c r="O580" s="87">
        <v>0</v>
      </c>
      <c r="P580" s="87">
        <v>0</v>
      </c>
      <c r="Q580" s="87">
        <v>0</v>
      </c>
      <c r="R580" s="88">
        <v>0</v>
      </c>
      <c r="S580" s="89">
        <f t="shared" ref="S580:S599" si="255">SUM(L580:R580)</f>
        <v>53.916129888717393</v>
      </c>
      <c r="U580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135"/>
      <c r="AJ580" s="11"/>
      <c r="AK580" s="11"/>
      <c r="AL580" s="20"/>
    </row>
    <row r="581" spans="1:38" ht="15" customHeight="1">
      <c r="A581" s="27" t="s">
        <v>10</v>
      </c>
      <c r="B581" s="42">
        <v>18.242218617006472</v>
      </c>
      <c r="C581" s="42">
        <v>0</v>
      </c>
      <c r="D581" s="42">
        <v>0</v>
      </c>
      <c r="E581" s="42">
        <v>0</v>
      </c>
      <c r="F581" s="411"/>
      <c r="G581" s="42">
        <v>0</v>
      </c>
      <c r="H581" s="43">
        <v>0</v>
      </c>
      <c r="I581" s="38">
        <f t="shared" si="254"/>
        <v>18.242218617006472</v>
      </c>
      <c r="K581" s="75" t="s">
        <v>10</v>
      </c>
      <c r="L581" s="42">
        <v>18.242218617006472</v>
      </c>
      <c r="M581" s="42">
        <v>0</v>
      </c>
      <c r="N581" s="42">
        <v>0</v>
      </c>
      <c r="O581" s="42">
        <v>0</v>
      </c>
      <c r="P581" s="42">
        <v>0</v>
      </c>
      <c r="Q581" s="42">
        <v>0</v>
      </c>
      <c r="R581" s="85">
        <v>0</v>
      </c>
      <c r="S581" s="86">
        <f t="shared" si="255"/>
        <v>18.242218617006472</v>
      </c>
      <c r="U581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135"/>
      <c r="AJ581" s="11"/>
      <c r="AK581" s="11"/>
      <c r="AL581" s="20"/>
    </row>
    <row r="582" spans="1:38" ht="15" customHeight="1">
      <c r="A582" s="26" t="s">
        <v>56</v>
      </c>
      <c r="B582" s="39">
        <v>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254"/>
        <v>0</v>
      </c>
      <c r="K582" s="74" t="s">
        <v>56</v>
      </c>
      <c r="L582" s="87">
        <v>0</v>
      </c>
      <c r="M582" s="87">
        <v>0</v>
      </c>
      <c r="N582" s="87">
        <v>0</v>
      </c>
      <c r="O582" s="87">
        <v>0</v>
      </c>
      <c r="P582" s="87">
        <v>0</v>
      </c>
      <c r="Q582" s="87">
        <v>0</v>
      </c>
      <c r="R582" s="88">
        <v>0</v>
      </c>
      <c r="S582" s="89">
        <f t="shared" si="255"/>
        <v>0</v>
      </c>
      <c r="U582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135"/>
      <c r="AJ582" s="11"/>
      <c r="AK582" s="11"/>
      <c r="AL582" s="20"/>
    </row>
    <row r="583" spans="1:38" ht="15">
      <c r="A583" s="27" t="s">
        <v>16</v>
      </c>
      <c r="B583" s="42">
        <v>899.82750368024301</v>
      </c>
      <c r="C583" s="42">
        <v>108.99142552501131</v>
      </c>
      <c r="D583" s="42">
        <v>23.500940467870961</v>
      </c>
      <c r="E583" s="42">
        <v>52.413770249935887</v>
      </c>
      <c r="F583" s="411"/>
      <c r="G583" s="42">
        <v>0</v>
      </c>
      <c r="H583" s="43">
        <v>0</v>
      </c>
      <c r="I583" s="38">
        <f t="shared" si="254"/>
        <v>1084.7336399230612</v>
      </c>
      <c r="K583" s="75" t="s">
        <v>16</v>
      </c>
      <c r="L583" s="42">
        <v>899.82750368024301</v>
      </c>
      <c r="M583" s="42">
        <v>108.99142552501131</v>
      </c>
      <c r="N583" s="42">
        <v>23.500940467870961</v>
      </c>
      <c r="O583" s="42">
        <v>52.413770249935887</v>
      </c>
      <c r="P583" s="42">
        <v>0</v>
      </c>
      <c r="Q583" s="42">
        <v>0</v>
      </c>
      <c r="R583" s="85">
        <v>0</v>
      </c>
      <c r="S583" s="86">
        <f t="shared" si="255"/>
        <v>1084.7336399230612</v>
      </c>
      <c r="U583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135"/>
      <c r="AJ583" s="11"/>
      <c r="AK583" s="11"/>
      <c r="AL583" s="20"/>
    </row>
    <row r="584" spans="1:38" ht="15">
      <c r="A584" s="26" t="s">
        <v>70</v>
      </c>
      <c r="B584" s="39">
        <v>1267.7473382667974</v>
      </c>
      <c r="C584" s="39">
        <v>19.239136993766973</v>
      </c>
      <c r="D584" s="39">
        <v>22.748308398314844</v>
      </c>
      <c r="E584" s="39">
        <v>0</v>
      </c>
      <c r="F584" s="411"/>
      <c r="G584" s="39">
        <v>0</v>
      </c>
      <c r="H584" s="40">
        <v>0</v>
      </c>
      <c r="I584" s="41">
        <f t="shared" si="254"/>
        <v>1309.7347836588792</v>
      </c>
      <c r="K584" s="74" t="s">
        <v>70</v>
      </c>
      <c r="L584" s="87">
        <v>1267.7473382667974</v>
      </c>
      <c r="M584" s="87">
        <v>19.239136993766973</v>
      </c>
      <c r="N584" s="87">
        <v>22.748308398314844</v>
      </c>
      <c r="O584" s="87">
        <v>0</v>
      </c>
      <c r="P584" s="87">
        <v>0</v>
      </c>
      <c r="Q584" s="87">
        <v>0</v>
      </c>
      <c r="R584" s="88">
        <v>0</v>
      </c>
      <c r="S584" s="89">
        <f t="shared" si="255"/>
        <v>1309.7347836588792</v>
      </c>
      <c r="U584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135"/>
      <c r="AJ584" s="11"/>
      <c r="AK584" s="11"/>
      <c r="AL584" s="20"/>
    </row>
    <row r="585" spans="1:38" ht="15">
      <c r="A585" s="27" t="s">
        <v>58</v>
      </c>
      <c r="B585" s="42">
        <v>0</v>
      </c>
      <c r="C585" s="42">
        <v>0</v>
      </c>
      <c r="D585" s="42">
        <v>0.48792781050070827</v>
      </c>
      <c r="E585" s="42">
        <v>227.61083625632216</v>
      </c>
      <c r="F585" s="411"/>
      <c r="G585" s="42">
        <v>0</v>
      </c>
      <c r="H585" s="43">
        <v>0</v>
      </c>
      <c r="I585" s="38">
        <f t="shared" si="254"/>
        <v>228.09876406682287</v>
      </c>
      <c r="K585" s="75" t="s">
        <v>58</v>
      </c>
      <c r="L585" s="42">
        <v>0</v>
      </c>
      <c r="M585" s="42">
        <v>0</v>
      </c>
      <c r="N585" s="42">
        <v>0.48792781050070827</v>
      </c>
      <c r="O585" s="42">
        <v>227.61083625632216</v>
      </c>
      <c r="P585" s="42">
        <v>9119.9135587910587</v>
      </c>
      <c r="Q585" s="42">
        <v>0</v>
      </c>
      <c r="R585" s="85">
        <v>0</v>
      </c>
      <c r="S585" s="86">
        <f t="shared" si="255"/>
        <v>9348.0123228578814</v>
      </c>
      <c r="U585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135"/>
      <c r="AJ585" s="11"/>
      <c r="AK585" s="11"/>
      <c r="AL585" s="20"/>
    </row>
    <row r="586" spans="1:38" ht="15">
      <c r="A586" s="26" t="s">
        <v>12</v>
      </c>
      <c r="B586" s="39">
        <v>0</v>
      </c>
      <c r="C586" s="39">
        <v>0</v>
      </c>
      <c r="D586" s="39">
        <v>6.486799371499502E-2</v>
      </c>
      <c r="E586" s="39">
        <v>1.8965785525028018</v>
      </c>
      <c r="F586" s="411"/>
      <c r="G586" s="39">
        <v>0</v>
      </c>
      <c r="H586" s="40">
        <v>0</v>
      </c>
      <c r="I586" s="41">
        <f t="shared" si="254"/>
        <v>1.9614465462177968</v>
      </c>
      <c r="K586" s="74" t="s">
        <v>12</v>
      </c>
      <c r="L586" s="87">
        <v>0</v>
      </c>
      <c r="M586" s="87">
        <v>0</v>
      </c>
      <c r="N586" s="87">
        <v>6.486799371499502E-2</v>
      </c>
      <c r="O586" s="87">
        <v>1.8965785525028018</v>
      </c>
      <c r="P586" s="87">
        <v>325.35402060782008</v>
      </c>
      <c r="Q586" s="87">
        <v>0</v>
      </c>
      <c r="R586" s="88">
        <v>0</v>
      </c>
      <c r="S586" s="89">
        <f t="shared" si="255"/>
        <v>327.31546715403789</v>
      </c>
      <c r="U586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135"/>
      <c r="AJ586" s="11"/>
      <c r="AK586" s="11"/>
      <c r="AL586" s="20"/>
    </row>
    <row r="587" spans="1:38" ht="15">
      <c r="A587" s="27" t="s">
        <v>59</v>
      </c>
      <c r="B587" s="42">
        <v>0</v>
      </c>
      <c r="C587" s="42">
        <v>0</v>
      </c>
      <c r="D587" s="42">
        <v>0</v>
      </c>
      <c r="E587" s="42">
        <v>0</v>
      </c>
      <c r="F587" s="411"/>
      <c r="G587" s="42">
        <v>0</v>
      </c>
      <c r="H587" s="43">
        <v>0</v>
      </c>
      <c r="I587" s="38">
        <f t="shared" si="254"/>
        <v>0</v>
      </c>
      <c r="K587" s="75" t="s">
        <v>59</v>
      </c>
      <c r="L587" s="42">
        <v>0</v>
      </c>
      <c r="M587" s="42">
        <v>0</v>
      </c>
      <c r="N587" s="42">
        <v>0</v>
      </c>
      <c r="O587" s="42">
        <v>0</v>
      </c>
      <c r="P587" s="42">
        <v>3.6320912531903478</v>
      </c>
      <c r="Q587" s="42">
        <v>0</v>
      </c>
      <c r="R587" s="85">
        <v>0</v>
      </c>
      <c r="S587" s="86">
        <f t="shared" si="255"/>
        <v>3.6320912531903478</v>
      </c>
      <c r="U587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135"/>
      <c r="AJ587" s="11"/>
      <c r="AK587" s="11"/>
      <c r="AL587" s="20"/>
    </row>
    <row r="588" spans="1:38" ht="15">
      <c r="A588" s="26" t="s">
        <v>17</v>
      </c>
      <c r="B588" s="39">
        <v>200.86856739852115</v>
      </c>
      <c r="C588" s="39">
        <v>1.0883650949403183</v>
      </c>
      <c r="D588" s="39">
        <v>25.493517460444178</v>
      </c>
      <c r="E588" s="39">
        <v>3.4752080116844635</v>
      </c>
      <c r="F588" s="411"/>
      <c r="G588" s="39">
        <v>0</v>
      </c>
      <c r="H588" s="40">
        <v>0</v>
      </c>
      <c r="I588" s="41">
        <f t="shared" si="254"/>
        <v>230.92565796559009</v>
      </c>
      <c r="K588" s="74" t="s">
        <v>17</v>
      </c>
      <c r="L588" s="87">
        <v>200.86856739852115</v>
      </c>
      <c r="M588" s="87">
        <v>1.0883650949403183</v>
      </c>
      <c r="N588" s="87">
        <v>25.493517460444178</v>
      </c>
      <c r="O588" s="87">
        <v>3.4752080116844635</v>
      </c>
      <c r="P588" s="87">
        <v>0.8059650478</v>
      </c>
      <c r="Q588" s="87">
        <v>0</v>
      </c>
      <c r="R588" s="88">
        <v>0</v>
      </c>
      <c r="S588" s="89">
        <f t="shared" si="255"/>
        <v>231.73162301339008</v>
      </c>
      <c r="U588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135"/>
      <c r="AJ588" s="11"/>
      <c r="AK588" s="11"/>
      <c r="AL588" s="20"/>
    </row>
    <row r="589" spans="1:38" ht="15">
      <c r="A589" s="27" t="s">
        <v>139</v>
      </c>
      <c r="B589" s="42">
        <v>2233.7789564651389</v>
      </c>
      <c r="C589" s="42">
        <v>352.01404100023086</v>
      </c>
      <c r="D589" s="42">
        <v>68.653719868880046</v>
      </c>
      <c r="E589" s="42">
        <v>54.059272785755091</v>
      </c>
      <c r="F589" s="411"/>
      <c r="G589" s="42">
        <v>0</v>
      </c>
      <c r="H589" s="43">
        <v>0</v>
      </c>
      <c r="I589" s="38">
        <f t="shared" si="254"/>
        <v>2708.5059901200052</v>
      </c>
      <c r="K589" s="75" t="s">
        <v>139</v>
      </c>
      <c r="L589" s="42">
        <v>2233.7789564651389</v>
      </c>
      <c r="M589" s="42">
        <v>352.01404100023086</v>
      </c>
      <c r="N589" s="42">
        <v>68.653719868880046</v>
      </c>
      <c r="O589" s="42">
        <v>54.059272785755091</v>
      </c>
      <c r="P589" s="42">
        <v>0</v>
      </c>
      <c r="Q589" s="42">
        <v>0</v>
      </c>
      <c r="R589" s="85">
        <v>0</v>
      </c>
      <c r="S589" s="86">
        <f t="shared" si="255"/>
        <v>2708.5059901200052</v>
      </c>
      <c r="U58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135"/>
      <c r="AJ589" s="11"/>
      <c r="AK589" s="11"/>
      <c r="AL589" s="20"/>
    </row>
    <row r="590" spans="1:38" ht="15">
      <c r="A590" s="26" t="s">
        <v>25</v>
      </c>
      <c r="B590" s="39">
        <v>2235.4565126975322</v>
      </c>
      <c r="C590" s="39">
        <v>0</v>
      </c>
      <c r="D590" s="39">
        <v>4930.3654508579584</v>
      </c>
      <c r="E590" s="39">
        <v>1086.4721614288073</v>
      </c>
      <c r="F590" s="411"/>
      <c r="G590" s="39">
        <v>3377.8590198351221</v>
      </c>
      <c r="H590" s="40">
        <v>0.87936833442256512</v>
      </c>
      <c r="I590" s="41">
        <f t="shared" si="254"/>
        <v>11631.032513153845</v>
      </c>
      <c r="K590" s="74" t="s">
        <v>25</v>
      </c>
      <c r="L590" s="87">
        <v>2235.4565126975322</v>
      </c>
      <c r="M590" s="87">
        <v>0</v>
      </c>
      <c r="N590" s="87">
        <v>4930.3654508579584</v>
      </c>
      <c r="O590" s="87">
        <v>1086.4721614288073</v>
      </c>
      <c r="P590" s="87">
        <v>2424.1543025688038</v>
      </c>
      <c r="Q590" s="87">
        <v>3377.8590198351221</v>
      </c>
      <c r="R590" s="88">
        <v>0.87936833442256512</v>
      </c>
      <c r="S590" s="89">
        <f t="shared" si="255"/>
        <v>14055.186815722649</v>
      </c>
      <c r="U590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135"/>
      <c r="AJ590" s="11"/>
      <c r="AK590" s="11"/>
      <c r="AL590" s="20"/>
    </row>
    <row r="591" spans="1:38" ht="15">
      <c r="A591" s="27" t="s">
        <v>24</v>
      </c>
      <c r="B591" s="42">
        <v>12186.551641144451</v>
      </c>
      <c r="C591" s="42">
        <v>77.260562663517391</v>
      </c>
      <c r="D591" s="42">
        <v>0</v>
      </c>
      <c r="E591" s="42">
        <v>0</v>
      </c>
      <c r="F591" s="411"/>
      <c r="G591" s="42">
        <v>0</v>
      </c>
      <c r="H591" s="43">
        <v>0</v>
      </c>
      <c r="I591" s="38">
        <f t="shared" si="254"/>
        <v>12263.812203807969</v>
      </c>
      <c r="K591" s="75" t="s">
        <v>24</v>
      </c>
      <c r="L591" s="42">
        <v>12186.551641144451</v>
      </c>
      <c r="M591" s="42">
        <v>77.260562663517391</v>
      </c>
      <c r="N591" s="42">
        <v>0</v>
      </c>
      <c r="O591" s="42">
        <v>0</v>
      </c>
      <c r="P591" s="42">
        <v>0</v>
      </c>
      <c r="Q591" s="42">
        <v>0</v>
      </c>
      <c r="R591" s="85">
        <v>0</v>
      </c>
      <c r="S591" s="86">
        <f t="shared" si="255"/>
        <v>12263.812203807969</v>
      </c>
      <c r="U591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135"/>
      <c r="AJ591" s="11"/>
      <c r="AK591" s="11"/>
      <c r="AL591" s="20"/>
    </row>
    <row r="592" spans="1:38" ht="15">
      <c r="A592" s="26" t="s">
        <v>60</v>
      </c>
      <c r="B592" s="39">
        <v>115.62818899803636</v>
      </c>
      <c r="C592" s="39">
        <v>0</v>
      </c>
      <c r="D592" s="39">
        <v>20.555287001963649</v>
      </c>
      <c r="E592" s="39">
        <v>0</v>
      </c>
      <c r="F592" s="411"/>
      <c r="G592" s="39">
        <v>0</v>
      </c>
      <c r="H592" s="40">
        <v>0</v>
      </c>
      <c r="I592" s="41">
        <f t="shared" si="254"/>
        <v>136.18347600000001</v>
      </c>
      <c r="K592" s="74" t="s">
        <v>60</v>
      </c>
      <c r="L592" s="87">
        <v>115.62818899803636</v>
      </c>
      <c r="M592" s="87">
        <v>0</v>
      </c>
      <c r="N592" s="87">
        <v>20.555287001963649</v>
      </c>
      <c r="O592" s="87">
        <v>0</v>
      </c>
      <c r="P592" s="87">
        <v>0</v>
      </c>
      <c r="Q592" s="87">
        <v>0</v>
      </c>
      <c r="R592" s="88">
        <v>0</v>
      </c>
      <c r="S592" s="89">
        <f t="shared" si="255"/>
        <v>136.18347600000001</v>
      </c>
      <c r="U592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135"/>
      <c r="AJ592" s="11"/>
      <c r="AK592" s="11"/>
      <c r="AL592" s="20"/>
    </row>
    <row r="593" spans="1:67" ht="15">
      <c r="A593" s="27" t="s">
        <v>22</v>
      </c>
      <c r="B593" s="42">
        <v>424.79662515705161</v>
      </c>
      <c r="C593" s="42">
        <v>0</v>
      </c>
      <c r="D593" s="42">
        <v>26.201123723522176</v>
      </c>
      <c r="E593" s="42">
        <v>0</v>
      </c>
      <c r="F593" s="411"/>
      <c r="G593" s="42">
        <v>0</v>
      </c>
      <c r="H593" s="43">
        <v>0</v>
      </c>
      <c r="I593" s="38">
        <f t="shared" si="254"/>
        <v>450.99774888057379</v>
      </c>
      <c r="K593" s="75" t="s">
        <v>22</v>
      </c>
      <c r="L593" s="42">
        <v>424.79662515705161</v>
      </c>
      <c r="M593" s="42">
        <v>0</v>
      </c>
      <c r="N593" s="42">
        <v>26.201123723522176</v>
      </c>
      <c r="O593" s="42">
        <v>0</v>
      </c>
      <c r="P593" s="42">
        <v>373.32272110201461</v>
      </c>
      <c r="Q593" s="42">
        <v>0</v>
      </c>
      <c r="R593" s="85">
        <v>0</v>
      </c>
      <c r="S593" s="86">
        <f t="shared" si="255"/>
        <v>824.32046998258841</v>
      </c>
      <c r="U593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135"/>
      <c r="AJ593" s="11"/>
      <c r="AK593" s="11"/>
      <c r="AL593" s="20"/>
    </row>
    <row r="594" spans="1:67" ht="15">
      <c r="A594" s="26" t="s">
        <v>21</v>
      </c>
      <c r="B594" s="39">
        <v>157.91522336947742</v>
      </c>
      <c r="C594" s="39">
        <v>0</v>
      </c>
      <c r="D594" s="39">
        <v>2.9176823367929137</v>
      </c>
      <c r="E594" s="39">
        <v>0</v>
      </c>
      <c r="F594" s="411"/>
      <c r="G594" s="39">
        <v>0</v>
      </c>
      <c r="H594" s="40">
        <v>0</v>
      </c>
      <c r="I594" s="41">
        <f t="shared" si="254"/>
        <v>160.83290570627034</v>
      </c>
      <c r="K594" s="74" t="s">
        <v>21</v>
      </c>
      <c r="L594" s="87">
        <v>157.91522336947742</v>
      </c>
      <c r="M594" s="87">
        <v>0</v>
      </c>
      <c r="N594" s="87">
        <v>2.9176823367929137</v>
      </c>
      <c r="O594" s="87">
        <v>0</v>
      </c>
      <c r="P594" s="87">
        <v>0</v>
      </c>
      <c r="Q594" s="87">
        <v>0</v>
      </c>
      <c r="R594" s="88">
        <v>0</v>
      </c>
      <c r="S594" s="89">
        <f t="shared" si="255"/>
        <v>160.83290570627034</v>
      </c>
      <c r="U594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135"/>
      <c r="AJ594" s="11"/>
      <c r="AK594" s="11"/>
      <c r="AL594" s="20"/>
    </row>
    <row r="595" spans="1:67" ht="15">
      <c r="A595" s="28" t="s">
        <v>64</v>
      </c>
      <c r="B595" s="42">
        <v>59.003493225116749</v>
      </c>
      <c r="C595" s="42">
        <v>0</v>
      </c>
      <c r="D595" s="42">
        <v>0</v>
      </c>
      <c r="E595" s="42">
        <v>0</v>
      </c>
      <c r="F595" s="411"/>
      <c r="G595" s="42">
        <v>0</v>
      </c>
      <c r="H595" s="43">
        <v>0</v>
      </c>
      <c r="I595" s="38">
        <f t="shared" si="254"/>
        <v>59.003493225116749</v>
      </c>
      <c r="K595" s="76" t="s">
        <v>64</v>
      </c>
      <c r="L595" s="42">
        <v>59.003493225116749</v>
      </c>
      <c r="M595" s="42">
        <v>0</v>
      </c>
      <c r="N595" s="42">
        <v>0</v>
      </c>
      <c r="O595" s="42">
        <v>0</v>
      </c>
      <c r="P595" s="42">
        <v>0</v>
      </c>
      <c r="Q595" s="42">
        <v>0</v>
      </c>
      <c r="R595" s="85">
        <v>0</v>
      </c>
      <c r="S595" s="86">
        <f t="shared" si="255"/>
        <v>59.003493225116749</v>
      </c>
      <c r="U595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135"/>
      <c r="AJ595" s="11"/>
      <c r="AK595" s="11"/>
      <c r="AL595" s="20"/>
    </row>
    <row r="596" spans="1:67">
      <c r="A596" s="56" t="s">
        <v>23</v>
      </c>
      <c r="B596" s="60">
        <v>59.003493225116749</v>
      </c>
      <c r="C596" s="60">
        <v>0</v>
      </c>
      <c r="D596" s="60">
        <v>0</v>
      </c>
      <c r="E596" s="60">
        <v>0</v>
      </c>
      <c r="F596" s="411"/>
      <c r="G596" s="60">
        <v>0</v>
      </c>
      <c r="H596" s="61">
        <v>0</v>
      </c>
      <c r="I596" s="62">
        <f t="shared" si="254"/>
        <v>59.003493225116749</v>
      </c>
      <c r="K596" s="77" t="s">
        <v>23</v>
      </c>
      <c r="L596" s="90">
        <v>59.003493225116749</v>
      </c>
      <c r="M596" s="90">
        <v>0</v>
      </c>
      <c r="N596" s="90">
        <v>0</v>
      </c>
      <c r="O596" s="90">
        <v>0</v>
      </c>
      <c r="P596" s="90">
        <v>0</v>
      </c>
      <c r="Q596" s="90">
        <v>0</v>
      </c>
      <c r="R596" s="91">
        <v>0</v>
      </c>
      <c r="S596" s="92">
        <f t="shared" si="255"/>
        <v>59.003493225116749</v>
      </c>
      <c r="U596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135"/>
      <c r="AJ596" s="11"/>
      <c r="AK596" s="11"/>
      <c r="AL596" s="20"/>
    </row>
    <row r="597" spans="1:67">
      <c r="A597" s="57" t="s">
        <v>19</v>
      </c>
      <c r="B597" s="63">
        <v>0</v>
      </c>
      <c r="C597" s="63">
        <v>0</v>
      </c>
      <c r="D597" s="63">
        <v>0</v>
      </c>
      <c r="E597" s="63">
        <v>0</v>
      </c>
      <c r="F597" s="411"/>
      <c r="G597" s="63">
        <v>0</v>
      </c>
      <c r="H597" s="64">
        <v>0</v>
      </c>
      <c r="I597" s="65">
        <f t="shared" si="254"/>
        <v>0</v>
      </c>
      <c r="K597" s="78" t="s">
        <v>19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93">
        <v>0</v>
      </c>
      <c r="S597" s="94">
        <f t="shared" si="255"/>
        <v>0</v>
      </c>
      <c r="U597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135"/>
      <c r="AJ597" s="11"/>
      <c r="AK597" s="11"/>
      <c r="AL597" s="20"/>
    </row>
    <row r="598" spans="1:67">
      <c r="A598" s="56" t="s">
        <v>20</v>
      </c>
      <c r="B598" s="60">
        <v>0</v>
      </c>
      <c r="C598" s="60">
        <v>0</v>
      </c>
      <c r="D598" s="60">
        <v>0</v>
      </c>
      <c r="E598" s="60">
        <v>0</v>
      </c>
      <c r="F598" s="411"/>
      <c r="G598" s="60">
        <v>0</v>
      </c>
      <c r="H598" s="61">
        <v>0</v>
      </c>
      <c r="I598" s="62">
        <f t="shared" si="254"/>
        <v>0</v>
      </c>
      <c r="K598" s="77" t="s">
        <v>20</v>
      </c>
      <c r="L598" s="90">
        <v>0</v>
      </c>
      <c r="M598" s="90">
        <v>0</v>
      </c>
      <c r="N598" s="90">
        <v>0</v>
      </c>
      <c r="O598" s="90">
        <v>0</v>
      </c>
      <c r="P598" s="90">
        <v>0</v>
      </c>
      <c r="Q598" s="90">
        <v>0</v>
      </c>
      <c r="R598" s="91">
        <v>0</v>
      </c>
      <c r="S598" s="92">
        <f t="shared" si="255"/>
        <v>0</v>
      </c>
      <c r="U598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135"/>
      <c r="AJ598" s="11"/>
      <c r="AK598" s="11"/>
      <c r="AL598" s="20"/>
    </row>
    <row r="599" spans="1:67" ht="15" thickBot="1">
      <c r="A599" s="58" t="s">
        <v>11</v>
      </c>
      <c r="B599" s="52">
        <v>0</v>
      </c>
      <c r="C599" s="52">
        <v>0</v>
      </c>
      <c r="D599" s="52">
        <v>0</v>
      </c>
      <c r="E599" s="52">
        <v>0</v>
      </c>
      <c r="F599" s="412"/>
      <c r="G599" s="52">
        <v>0</v>
      </c>
      <c r="H599" s="66">
        <v>0</v>
      </c>
      <c r="I599" s="67">
        <f t="shared" si="254"/>
        <v>0</v>
      </c>
      <c r="K599" s="79" t="s">
        <v>11</v>
      </c>
      <c r="L599" s="52">
        <v>0</v>
      </c>
      <c r="M599" s="52">
        <v>0</v>
      </c>
      <c r="N599" s="52">
        <v>0</v>
      </c>
      <c r="O599" s="52">
        <v>0</v>
      </c>
      <c r="P599" s="52">
        <v>0</v>
      </c>
      <c r="Q599" s="52">
        <v>0</v>
      </c>
      <c r="R599" s="95">
        <v>0</v>
      </c>
      <c r="S599" s="96">
        <f t="shared" si="255"/>
        <v>0</v>
      </c>
      <c r="U59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135"/>
      <c r="AJ599" s="11"/>
      <c r="AK599" s="11"/>
      <c r="AL599" s="20"/>
    </row>
    <row r="600" spans="1:67" ht="15">
      <c r="A600" s="33" t="s">
        <v>26</v>
      </c>
      <c r="B600" s="68">
        <f>SUM(B579:B595)</f>
        <v>19877.222198323037</v>
      </c>
      <c r="C600" s="68">
        <f t="shared" ref="C600:I600" si="256">SUM(C579:C595)</f>
        <v>558.59353127746681</v>
      </c>
      <c r="D600" s="68">
        <f t="shared" si="256"/>
        <v>5138.0781114820575</v>
      </c>
      <c r="E600" s="68">
        <f t="shared" si="256"/>
        <v>1425.9278272850077</v>
      </c>
      <c r="F600" s="68">
        <f t="shared" si="256"/>
        <v>0</v>
      </c>
      <c r="G600" s="68">
        <f t="shared" si="256"/>
        <v>3377.8590198351221</v>
      </c>
      <c r="H600" s="69">
        <f t="shared" si="256"/>
        <v>0.87936833442256512</v>
      </c>
      <c r="I600" s="38">
        <f t="shared" si="256"/>
        <v>30378.560056537121</v>
      </c>
      <c r="K600" s="80" t="s">
        <v>26</v>
      </c>
      <c r="L600" s="68">
        <f>SUM(L579:L595)</f>
        <v>19877.222198323037</v>
      </c>
      <c r="M600" s="68">
        <f t="shared" ref="M600:S600" si="257">SUM(M579:M595)</f>
        <v>558.59353127746681</v>
      </c>
      <c r="N600" s="68">
        <f t="shared" si="257"/>
        <v>5138.0781114820575</v>
      </c>
      <c r="O600" s="68">
        <f t="shared" si="257"/>
        <v>1425.9278272850077</v>
      </c>
      <c r="P600" s="68">
        <f t="shared" si="257"/>
        <v>12247.714675034762</v>
      </c>
      <c r="Q600" s="68">
        <f t="shared" si="257"/>
        <v>3377.8590198351221</v>
      </c>
      <c r="R600" s="69">
        <f t="shared" si="257"/>
        <v>0.87936833442256512</v>
      </c>
      <c r="S600" s="97">
        <f t="shared" si="257"/>
        <v>42626.274731571881</v>
      </c>
      <c r="U600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135"/>
      <c r="AJ600" s="11"/>
      <c r="AK600" s="11"/>
      <c r="AL600" s="20"/>
    </row>
    <row r="601" spans="1:67" s="9" customFormat="1" ht="15.75" thickBot="1">
      <c r="A601" s="59" t="s">
        <v>88</v>
      </c>
      <c r="B601" s="47">
        <f>IF($I600=0,"-",B600/$I600)</f>
        <v>0.65431745814580455</v>
      </c>
      <c r="C601" s="47">
        <f t="shared" ref="C601:H601" si="258">IF($I600=0,"-",C600/$I600)</f>
        <v>1.8387755385307139E-2</v>
      </c>
      <c r="D601" s="47">
        <f t="shared" si="258"/>
        <v>0.16913501172931339</v>
      </c>
      <c r="E601" s="47">
        <f t="shared" si="258"/>
        <v>4.693862462971362E-2</v>
      </c>
      <c r="F601" s="47">
        <f t="shared" si="258"/>
        <v>0</v>
      </c>
      <c r="G601" s="47">
        <f t="shared" si="258"/>
        <v>0.11119220310471054</v>
      </c>
      <c r="H601" s="70">
        <f t="shared" si="258"/>
        <v>2.8947005150539882E-5</v>
      </c>
      <c r="I601" s="48">
        <f>SUM(B601:H601)</f>
        <v>0.99999999999999989</v>
      </c>
      <c r="J601" s="1"/>
      <c r="K601" s="81" t="s">
        <v>88</v>
      </c>
      <c r="L601" s="98">
        <f>IF($S600=0,"-",L600/$S600)</f>
        <v>0.46631384805486259</v>
      </c>
      <c r="M601" s="98">
        <f t="shared" ref="M601:R601" si="259">IF($S600=0,"-",M600/$S600)</f>
        <v>1.3104441680514365E-2</v>
      </c>
      <c r="N601" s="98">
        <f t="shared" si="259"/>
        <v>0.12053781719931655</v>
      </c>
      <c r="O601" s="98">
        <f t="shared" si="259"/>
        <v>3.3451851851104171E-2</v>
      </c>
      <c r="P601" s="98">
        <f t="shared" si="259"/>
        <v>0.28732782191645012</v>
      </c>
      <c r="Q601" s="98">
        <f t="shared" si="259"/>
        <v>7.9243589572542517E-2</v>
      </c>
      <c r="R601" s="99">
        <f t="shared" si="259"/>
        <v>2.0629725209630997E-5</v>
      </c>
      <c r="S601" s="100">
        <f>SUM(L601:R601)</f>
        <v>1</v>
      </c>
      <c r="T601" s="1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10"/>
      <c r="AK601" s="8"/>
      <c r="AL601" s="20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</row>
    <row r="602" spans="1:67" ht="15" thickBot="1">
      <c r="A602" s="31"/>
      <c r="B602" s="31"/>
      <c r="C602" s="31"/>
      <c r="D602" s="31"/>
      <c r="E602" s="31"/>
      <c r="F602" s="31"/>
      <c r="G602" s="31"/>
      <c r="H602" s="31"/>
      <c r="I602" s="31"/>
      <c r="K602" s="31"/>
      <c r="L602" s="31"/>
      <c r="M602" s="31"/>
      <c r="N602" s="31"/>
      <c r="O602" s="31"/>
      <c r="P602" s="31"/>
      <c r="Q602" s="31"/>
      <c r="R602" s="31"/>
      <c r="S602" s="31"/>
      <c r="U602" s="113"/>
      <c r="V602" s="49"/>
      <c r="W602" s="49"/>
      <c r="X602" s="49"/>
      <c r="Y602" s="49"/>
      <c r="Z602" s="49"/>
      <c r="AA602" s="141"/>
      <c r="AB602" s="49"/>
      <c r="AC602" s="141"/>
      <c r="AD602" s="141"/>
      <c r="AE602" s="141"/>
      <c r="AF602" s="141"/>
      <c r="AG602" s="141"/>
      <c r="AH602" s="141"/>
      <c r="AI602" s="142"/>
      <c r="AJ602" s="16"/>
      <c r="AK602" s="16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ht="28.5">
      <c r="A603" s="457" t="s">
        <v>50</v>
      </c>
      <c r="B603" s="34" t="s">
        <v>0</v>
      </c>
      <c r="C603" s="34" t="s">
        <v>28</v>
      </c>
      <c r="D603" s="34" t="s">
        <v>29</v>
      </c>
      <c r="E603" s="34" t="s">
        <v>30</v>
      </c>
      <c r="F603" s="34" t="s">
        <v>27</v>
      </c>
      <c r="G603" s="34" t="s">
        <v>4</v>
      </c>
      <c r="H603" s="34" t="s">
        <v>5</v>
      </c>
      <c r="I603" s="35" t="s">
        <v>6</v>
      </c>
      <c r="K603" s="395" t="s">
        <v>50</v>
      </c>
      <c r="L603" s="83" t="s">
        <v>0</v>
      </c>
      <c r="M603" s="83" t="s">
        <v>28</v>
      </c>
      <c r="N603" s="83" t="s">
        <v>29</v>
      </c>
      <c r="O603" s="83" t="s">
        <v>30</v>
      </c>
      <c r="P603" s="83" t="s">
        <v>27</v>
      </c>
      <c r="Q603" s="83" t="s">
        <v>4</v>
      </c>
      <c r="R603" s="83" t="s">
        <v>5</v>
      </c>
      <c r="S603" s="84" t="s">
        <v>6</v>
      </c>
      <c r="U603" s="461" t="s">
        <v>50</v>
      </c>
      <c r="V603" s="115" t="s">
        <v>78</v>
      </c>
      <c r="W603" s="115" t="s">
        <v>65</v>
      </c>
      <c r="X603" s="115" t="s">
        <v>72</v>
      </c>
      <c r="Y603" s="115" t="s">
        <v>79</v>
      </c>
      <c r="Z603" s="115" t="s">
        <v>80</v>
      </c>
      <c r="AA603" s="115" t="s">
        <v>73</v>
      </c>
      <c r="AB603" s="115" t="s">
        <v>81</v>
      </c>
      <c r="AC603" s="115" t="s">
        <v>82</v>
      </c>
      <c r="AD603" s="115" t="s">
        <v>68</v>
      </c>
      <c r="AE603" s="143" t="s">
        <v>27</v>
      </c>
      <c r="AF603" s="144" t="s">
        <v>63</v>
      </c>
      <c r="AG603" s="145"/>
      <c r="AH603"/>
      <c r="AI603"/>
      <c r="AJ603" s="16"/>
      <c r="AK603" s="16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ht="15" customHeight="1">
      <c r="A604" s="458" t="s">
        <v>50</v>
      </c>
      <c r="B604" s="392" t="s">
        <v>69</v>
      </c>
      <c r="C604" s="393"/>
      <c r="D604" s="393"/>
      <c r="E604" s="393"/>
      <c r="F604" s="393"/>
      <c r="G604" s="393"/>
      <c r="H604" s="393"/>
      <c r="I604" s="394"/>
      <c r="K604" s="396" t="s">
        <v>50</v>
      </c>
      <c r="L604" s="389" t="s">
        <v>69</v>
      </c>
      <c r="M604" s="390"/>
      <c r="N604" s="390"/>
      <c r="O604" s="390"/>
      <c r="P604" s="390"/>
      <c r="Q604" s="390"/>
      <c r="R604" s="390"/>
      <c r="S604" s="391"/>
      <c r="U604" s="462" t="s">
        <v>50</v>
      </c>
      <c r="V604" s="463" t="s">
        <v>69</v>
      </c>
      <c r="W604" s="464"/>
      <c r="X604" s="464"/>
      <c r="Y604" s="464"/>
      <c r="Z604" s="464"/>
      <c r="AA604" s="464"/>
      <c r="AB604" s="464"/>
      <c r="AC604" s="464"/>
      <c r="AD604" s="464"/>
      <c r="AE604" s="464"/>
      <c r="AF604" s="465"/>
      <c r="AG604" s="146"/>
      <c r="AH604"/>
      <c r="AI604"/>
      <c r="AJ604" s="16"/>
      <c r="AK604" s="16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ht="15">
      <c r="A605" s="25" t="s">
        <v>7</v>
      </c>
      <c r="B605" s="36">
        <v>48.024288889604037</v>
      </c>
      <c r="C605" s="36">
        <v>0</v>
      </c>
      <c r="D605" s="36">
        <v>0</v>
      </c>
      <c r="E605" s="36">
        <v>0</v>
      </c>
      <c r="F605" s="410"/>
      <c r="G605" s="36">
        <v>0</v>
      </c>
      <c r="H605" s="37">
        <v>0</v>
      </c>
      <c r="I605" s="38">
        <f>SUM(B605:H605)</f>
        <v>48.024288889604037</v>
      </c>
      <c r="K605" s="82" t="s">
        <v>7</v>
      </c>
      <c r="L605" s="36">
        <v>48.024288889604037</v>
      </c>
      <c r="M605" s="36">
        <v>0</v>
      </c>
      <c r="N605" s="36">
        <v>0</v>
      </c>
      <c r="O605" s="36">
        <v>0</v>
      </c>
      <c r="P605" s="36">
        <v>0</v>
      </c>
      <c r="Q605" s="36">
        <v>0</v>
      </c>
      <c r="R605" s="101">
        <v>0</v>
      </c>
      <c r="S605" s="102">
        <f>SUM(L605:R605)</f>
        <v>48.024288889604037</v>
      </c>
      <c r="U605" s="103" t="s">
        <v>7</v>
      </c>
      <c r="V605" s="117">
        <v>48.024288889604037</v>
      </c>
      <c r="W605" s="117">
        <v>0</v>
      </c>
      <c r="X605" s="117">
        <v>0</v>
      </c>
      <c r="Y605" s="117">
        <v>0</v>
      </c>
      <c r="Z605" s="117">
        <v>0</v>
      </c>
      <c r="AA605" s="117">
        <v>0</v>
      </c>
      <c r="AB605" s="117">
        <v>0</v>
      </c>
      <c r="AC605" s="117">
        <v>0</v>
      </c>
      <c r="AD605" s="119">
        <v>0</v>
      </c>
      <c r="AE605" s="119">
        <f t="shared" ref="AE605:AE610" si="260">+P605</f>
        <v>0</v>
      </c>
      <c r="AF605" s="120">
        <f t="shared" ref="AF605:AF625" si="261">SUM(V605:AE605)</f>
        <v>48.024288889604037</v>
      </c>
      <c r="AG605" s="147" t="str">
        <f>+IF(ABS(S605-AF605)&gt;0.01,S605-AF605,"")</f>
        <v/>
      </c>
      <c r="AH605"/>
      <c r="AI605"/>
      <c r="AJ605" s="16"/>
      <c r="AK605" s="16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ht="15">
      <c r="A606" s="26" t="s">
        <v>8</v>
      </c>
      <c r="B606" s="39">
        <v>38.647348567461307</v>
      </c>
      <c r="C606" s="39">
        <v>0</v>
      </c>
      <c r="D606" s="39">
        <v>0</v>
      </c>
      <c r="E606" s="39">
        <v>0</v>
      </c>
      <c r="F606" s="411"/>
      <c r="G606" s="39">
        <v>0</v>
      </c>
      <c r="H606" s="40">
        <v>0</v>
      </c>
      <c r="I606" s="41">
        <f t="shared" ref="I606:I625" si="262">SUM(B606:H606)</f>
        <v>38.647348567461307</v>
      </c>
      <c r="K606" s="74" t="s">
        <v>8</v>
      </c>
      <c r="L606" s="87">
        <v>38.647348567461307</v>
      </c>
      <c r="M606" s="87">
        <v>0</v>
      </c>
      <c r="N606" s="87">
        <v>0</v>
      </c>
      <c r="O606" s="87">
        <v>0</v>
      </c>
      <c r="P606" s="87">
        <v>0</v>
      </c>
      <c r="Q606" s="87">
        <v>0</v>
      </c>
      <c r="R606" s="88">
        <v>0</v>
      </c>
      <c r="S606" s="89">
        <f t="shared" ref="S606:S625" si="263">SUM(L606:R606)</f>
        <v>38.647348567461307</v>
      </c>
      <c r="U606" s="104" t="s">
        <v>8</v>
      </c>
      <c r="V606" s="121">
        <v>38.647348567461307</v>
      </c>
      <c r="W606" s="121">
        <v>0</v>
      </c>
      <c r="X606" s="121">
        <v>0</v>
      </c>
      <c r="Y606" s="121">
        <v>0</v>
      </c>
      <c r="Z606" s="121">
        <v>0</v>
      </c>
      <c r="AA606" s="121">
        <v>0</v>
      </c>
      <c r="AB606" s="121">
        <v>0</v>
      </c>
      <c r="AC606" s="121">
        <v>0</v>
      </c>
      <c r="AD606" s="121">
        <v>0</v>
      </c>
      <c r="AE606" s="121">
        <f t="shared" si="260"/>
        <v>0</v>
      </c>
      <c r="AF606" s="123">
        <f t="shared" si="261"/>
        <v>38.647348567461307</v>
      </c>
      <c r="AG606" s="147" t="str">
        <f t="shared" ref="AG606:AG626" si="264">+IF(ABS(S606-AF606)&gt;0.01,S606-AF606,"")</f>
        <v/>
      </c>
      <c r="AH606"/>
      <c r="AI606"/>
      <c r="AJ606" s="16"/>
      <c r="AK606" s="16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ht="15" customHeight="1">
      <c r="A607" s="27" t="s">
        <v>10</v>
      </c>
      <c r="B607" s="42">
        <v>79.764203237367852</v>
      </c>
      <c r="C607" s="42">
        <v>0</v>
      </c>
      <c r="D607" s="42">
        <v>0</v>
      </c>
      <c r="E607" s="42">
        <v>0</v>
      </c>
      <c r="F607" s="411"/>
      <c r="G607" s="42">
        <v>0</v>
      </c>
      <c r="H607" s="43">
        <v>0</v>
      </c>
      <c r="I607" s="38">
        <f t="shared" si="262"/>
        <v>79.764203237367852</v>
      </c>
      <c r="K607" s="75" t="s">
        <v>10</v>
      </c>
      <c r="L607" s="42">
        <v>79.764203237367852</v>
      </c>
      <c r="M607" s="42">
        <v>0</v>
      </c>
      <c r="N607" s="42">
        <v>0</v>
      </c>
      <c r="O607" s="42">
        <v>0</v>
      </c>
      <c r="P607" s="42">
        <v>0</v>
      </c>
      <c r="Q607" s="42">
        <v>0</v>
      </c>
      <c r="R607" s="85">
        <v>0</v>
      </c>
      <c r="S607" s="86">
        <f t="shared" si="263"/>
        <v>79.764203237367852</v>
      </c>
      <c r="U607" s="287" t="s">
        <v>10</v>
      </c>
      <c r="V607" s="117">
        <v>79.764203237367852</v>
      </c>
      <c r="W607" s="117">
        <v>0</v>
      </c>
      <c r="X607" s="117">
        <v>0</v>
      </c>
      <c r="Y607" s="117">
        <v>0</v>
      </c>
      <c r="Z607" s="117">
        <v>0</v>
      </c>
      <c r="AA607" s="117">
        <v>0</v>
      </c>
      <c r="AB607" s="117">
        <v>0</v>
      </c>
      <c r="AC607" s="117">
        <v>0</v>
      </c>
      <c r="AD607" s="119">
        <v>0</v>
      </c>
      <c r="AE607" s="119">
        <f t="shared" si="260"/>
        <v>0</v>
      </c>
      <c r="AF607" s="120">
        <f t="shared" si="261"/>
        <v>79.764203237367852</v>
      </c>
      <c r="AG607" s="147" t="str">
        <f t="shared" si="264"/>
        <v/>
      </c>
      <c r="AH607"/>
      <c r="AI607"/>
      <c r="AJ607" s="16"/>
      <c r="AK607" s="16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ht="15" customHeight="1">
      <c r="A608" s="26" t="s">
        <v>56</v>
      </c>
      <c r="B608" s="39">
        <v>0</v>
      </c>
      <c r="C608" s="39">
        <v>0</v>
      </c>
      <c r="D608" s="39">
        <v>0</v>
      </c>
      <c r="E608" s="39">
        <v>0</v>
      </c>
      <c r="F608" s="411"/>
      <c r="G608" s="39">
        <v>0</v>
      </c>
      <c r="H608" s="40">
        <v>0</v>
      </c>
      <c r="I608" s="41">
        <f t="shared" si="262"/>
        <v>0</v>
      </c>
      <c r="K608" s="74" t="s">
        <v>56</v>
      </c>
      <c r="L608" s="87">
        <v>0</v>
      </c>
      <c r="M608" s="87">
        <v>0</v>
      </c>
      <c r="N608" s="87">
        <v>0</v>
      </c>
      <c r="O608" s="87">
        <v>0</v>
      </c>
      <c r="P608" s="87">
        <v>0</v>
      </c>
      <c r="Q608" s="87">
        <v>0</v>
      </c>
      <c r="R608" s="88">
        <v>0</v>
      </c>
      <c r="S608" s="89">
        <f t="shared" si="263"/>
        <v>0</v>
      </c>
      <c r="U608" s="104" t="s">
        <v>56</v>
      </c>
      <c r="V608" s="121">
        <v>0</v>
      </c>
      <c r="W608" s="121">
        <v>0</v>
      </c>
      <c r="X608" s="121">
        <v>0</v>
      </c>
      <c r="Y608" s="121">
        <v>0</v>
      </c>
      <c r="Z608" s="121">
        <v>0</v>
      </c>
      <c r="AA608" s="121">
        <v>0</v>
      </c>
      <c r="AB608" s="121">
        <v>0</v>
      </c>
      <c r="AC608" s="121">
        <v>0</v>
      </c>
      <c r="AD608" s="121">
        <v>0</v>
      </c>
      <c r="AE608" s="121">
        <f t="shared" si="260"/>
        <v>0</v>
      </c>
      <c r="AF608" s="123">
        <f t="shared" si="261"/>
        <v>0</v>
      </c>
      <c r="AG608" s="147" t="str">
        <f t="shared" si="264"/>
        <v/>
      </c>
      <c r="AH608"/>
      <c r="AI608"/>
      <c r="AJ608" s="16"/>
      <c r="AK608" s="16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ht="15">
      <c r="A609" s="27" t="s">
        <v>16</v>
      </c>
      <c r="B609" s="42">
        <v>145.87568971805899</v>
      </c>
      <c r="C609" s="42">
        <v>0</v>
      </c>
      <c r="D609" s="42">
        <v>19.481756932603211</v>
      </c>
      <c r="E609" s="42">
        <v>0</v>
      </c>
      <c r="F609" s="411"/>
      <c r="G609" s="42">
        <v>0</v>
      </c>
      <c r="H609" s="43">
        <v>0</v>
      </c>
      <c r="I609" s="38">
        <f t="shared" si="262"/>
        <v>165.35744665066221</v>
      </c>
      <c r="K609" s="75" t="s">
        <v>16</v>
      </c>
      <c r="L609" s="42">
        <v>145.87568971805899</v>
      </c>
      <c r="M609" s="42">
        <v>0</v>
      </c>
      <c r="N609" s="42">
        <v>19.481756932603211</v>
      </c>
      <c r="O609" s="42">
        <v>0</v>
      </c>
      <c r="P609" s="42">
        <v>0</v>
      </c>
      <c r="Q609" s="42">
        <v>0</v>
      </c>
      <c r="R609" s="85">
        <v>0</v>
      </c>
      <c r="S609" s="86">
        <f t="shared" si="263"/>
        <v>165.35744665066221</v>
      </c>
      <c r="U609" s="287" t="s">
        <v>16</v>
      </c>
      <c r="V609" s="117">
        <v>145.87568971805899</v>
      </c>
      <c r="W609" s="117">
        <v>19.481756932603211</v>
      </c>
      <c r="X609" s="117">
        <v>0</v>
      </c>
      <c r="Y609" s="117">
        <v>0</v>
      </c>
      <c r="Z609" s="117">
        <v>0</v>
      </c>
      <c r="AA609" s="117">
        <v>0</v>
      </c>
      <c r="AB609" s="117">
        <v>0</v>
      </c>
      <c r="AC609" s="117">
        <v>0</v>
      </c>
      <c r="AD609" s="119">
        <v>0</v>
      </c>
      <c r="AE609" s="119">
        <f t="shared" si="260"/>
        <v>0</v>
      </c>
      <c r="AF609" s="120">
        <f t="shared" si="261"/>
        <v>165.35744665066221</v>
      </c>
      <c r="AG609" s="147" t="str">
        <f t="shared" si="264"/>
        <v/>
      </c>
      <c r="AH609"/>
      <c r="AI609"/>
      <c r="AJ609" s="16"/>
      <c r="AK609" s="16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ht="15">
      <c r="A610" s="26" t="s">
        <v>70</v>
      </c>
      <c r="B610" s="39">
        <v>1684.7785276560169</v>
      </c>
      <c r="C610" s="39">
        <v>0</v>
      </c>
      <c r="D610" s="39">
        <v>225.00284882629288</v>
      </c>
      <c r="E610" s="39">
        <v>0</v>
      </c>
      <c r="F610" s="411"/>
      <c r="G610" s="39">
        <v>0</v>
      </c>
      <c r="H610" s="40">
        <v>0</v>
      </c>
      <c r="I610" s="41">
        <f t="shared" si="262"/>
        <v>1909.7813764823097</v>
      </c>
      <c r="K610" s="74" t="s">
        <v>70</v>
      </c>
      <c r="L610" s="87">
        <v>1684.7785276560169</v>
      </c>
      <c r="M610" s="87">
        <v>0</v>
      </c>
      <c r="N610" s="87">
        <v>225.00284882629288</v>
      </c>
      <c r="O610" s="87">
        <v>0</v>
      </c>
      <c r="P610" s="87">
        <v>0</v>
      </c>
      <c r="Q610" s="87">
        <v>0</v>
      </c>
      <c r="R610" s="88">
        <v>0</v>
      </c>
      <c r="S610" s="89">
        <f t="shared" si="263"/>
        <v>1909.7813764823097</v>
      </c>
      <c r="U610" s="104" t="s">
        <v>15</v>
      </c>
      <c r="V610" s="121">
        <v>1684.7785276560169</v>
      </c>
      <c r="W610" s="121">
        <v>225.00284882629288</v>
      </c>
      <c r="X610" s="121">
        <v>0</v>
      </c>
      <c r="Y610" s="121">
        <v>0</v>
      </c>
      <c r="Z610" s="121">
        <v>0</v>
      </c>
      <c r="AA610" s="121">
        <v>0</v>
      </c>
      <c r="AB610" s="121">
        <v>0</v>
      </c>
      <c r="AC610" s="121">
        <v>0</v>
      </c>
      <c r="AD610" s="121">
        <v>0</v>
      </c>
      <c r="AE610" s="121">
        <f t="shared" si="260"/>
        <v>0</v>
      </c>
      <c r="AF610" s="123">
        <f t="shared" si="261"/>
        <v>1909.7813764823097</v>
      </c>
      <c r="AG610" s="147" t="str">
        <f t="shared" si="264"/>
        <v/>
      </c>
      <c r="AH610"/>
      <c r="AI610"/>
      <c r="AJ610" s="16"/>
      <c r="AK610" s="16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ht="15">
      <c r="A611" s="27" t="s">
        <v>58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262"/>
        <v>0</v>
      </c>
      <c r="K611" s="75" t="s">
        <v>58</v>
      </c>
      <c r="L611" s="42">
        <v>0</v>
      </c>
      <c r="M611" s="42">
        <v>0</v>
      </c>
      <c r="N611" s="42">
        <v>0</v>
      </c>
      <c r="O611" s="42">
        <v>0</v>
      </c>
      <c r="P611" s="42">
        <v>9689.6622340079539</v>
      </c>
      <c r="Q611" s="42">
        <v>0</v>
      </c>
      <c r="R611" s="85">
        <v>0</v>
      </c>
      <c r="S611" s="86">
        <f t="shared" si="263"/>
        <v>9689.6622340079539</v>
      </c>
      <c r="U611" s="288" t="s">
        <v>58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v>0</v>
      </c>
      <c r="AE611" s="117">
        <f>+P611</f>
        <v>9689.6622340079539</v>
      </c>
      <c r="AF611" s="148">
        <f t="shared" si="261"/>
        <v>9689.6622340079539</v>
      </c>
      <c r="AG611" s="147" t="str">
        <f t="shared" si="264"/>
        <v/>
      </c>
      <c r="AH611"/>
      <c r="AI611"/>
      <c r="AJ611" s="16"/>
      <c r="AK611" s="16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ht="15">
      <c r="A612" s="26" t="s">
        <v>12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 t="shared" si="262"/>
        <v>0</v>
      </c>
      <c r="K612" s="74" t="s">
        <v>12</v>
      </c>
      <c r="L612" s="87">
        <v>0</v>
      </c>
      <c r="M612" s="87">
        <v>0</v>
      </c>
      <c r="N612" s="87">
        <v>0</v>
      </c>
      <c r="O612" s="87">
        <v>0</v>
      </c>
      <c r="P612" s="87">
        <v>9043.3362736856543</v>
      </c>
      <c r="Q612" s="87">
        <v>0</v>
      </c>
      <c r="R612" s="88">
        <v>0</v>
      </c>
      <c r="S612" s="89">
        <f t="shared" si="263"/>
        <v>9043.3362736856543</v>
      </c>
      <c r="U612" s="104" t="s">
        <v>12</v>
      </c>
      <c r="V612" s="121">
        <v>0</v>
      </c>
      <c r="W612" s="121">
        <v>0</v>
      </c>
      <c r="X612" s="121">
        <v>0</v>
      </c>
      <c r="Y612" s="121">
        <v>0</v>
      </c>
      <c r="Z612" s="121">
        <v>0</v>
      </c>
      <c r="AA612" s="121">
        <v>0</v>
      </c>
      <c r="AB612" s="121">
        <v>0</v>
      </c>
      <c r="AC612" s="121">
        <v>0</v>
      </c>
      <c r="AD612" s="121">
        <v>0</v>
      </c>
      <c r="AE612" s="121">
        <f t="shared" ref="AE612:AE625" si="265">+P612</f>
        <v>9043.3362736856543</v>
      </c>
      <c r="AF612" s="123">
        <f t="shared" si="261"/>
        <v>9043.3362736856543</v>
      </c>
      <c r="AG612" s="147" t="str">
        <f t="shared" si="264"/>
        <v/>
      </c>
      <c r="AH612"/>
      <c r="AI612"/>
      <c r="AJ612" s="16"/>
      <c r="AK612" s="16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ht="15">
      <c r="A613" s="27" t="s">
        <v>59</v>
      </c>
      <c r="B613" s="42">
        <v>0</v>
      </c>
      <c r="C613" s="42">
        <v>0</v>
      </c>
      <c r="D613" s="42">
        <v>0</v>
      </c>
      <c r="E613" s="42">
        <v>0</v>
      </c>
      <c r="F613" s="411"/>
      <c r="G613" s="42">
        <v>0</v>
      </c>
      <c r="H613" s="43">
        <v>0</v>
      </c>
      <c r="I613" s="38">
        <f t="shared" si="262"/>
        <v>0</v>
      </c>
      <c r="K613" s="75" t="s">
        <v>59</v>
      </c>
      <c r="L613" s="42">
        <v>0</v>
      </c>
      <c r="M613" s="42">
        <v>0</v>
      </c>
      <c r="N613" s="42">
        <v>0</v>
      </c>
      <c r="O613" s="42">
        <v>0</v>
      </c>
      <c r="P613" s="42">
        <v>0</v>
      </c>
      <c r="Q613" s="42">
        <v>0</v>
      </c>
      <c r="R613" s="85">
        <v>0</v>
      </c>
      <c r="S613" s="86">
        <f t="shared" si="263"/>
        <v>0</v>
      </c>
      <c r="U613" s="289" t="s">
        <v>59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v>0</v>
      </c>
      <c r="AC613" s="117">
        <v>0</v>
      </c>
      <c r="AD613" s="117">
        <v>0</v>
      </c>
      <c r="AE613" s="117">
        <f t="shared" si="265"/>
        <v>0</v>
      </c>
      <c r="AF613" s="148">
        <f t="shared" si="261"/>
        <v>0</v>
      </c>
      <c r="AG613" s="147" t="str">
        <f t="shared" si="264"/>
        <v/>
      </c>
      <c r="AH613"/>
      <c r="AI613"/>
      <c r="AJ613" s="16"/>
      <c r="AK613" s="16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ht="15">
      <c r="A614" s="26" t="s">
        <v>17</v>
      </c>
      <c r="B614" s="39">
        <v>6.8205463126107384</v>
      </c>
      <c r="C614" s="39">
        <v>0</v>
      </c>
      <c r="D614" s="39">
        <v>8.6303692982896312</v>
      </c>
      <c r="E614" s="39">
        <v>0</v>
      </c>
      <c r="F614" s="411"/>
      <c r="G614" s="39">
        <v>0</v>
      </c>
      <c r="H614" s="40">
        <v>0</v>
      </c>
      <c r="I614" s="41">
        <f t="shared" si="262"/>
        <v>15.45091561090037</v>
      </c>
      <c r="K614" s="74" t="s">
        <v>17</v>
      </c>
      <c r="L614" s="87">
        <v>6.8205463126107384</v>
      </c>
      <c r="M614" s="87">
        <v>0</v>
      </c>
      <c r="N614" s="87">
        <v>8.6303692982896312</v>
      </c>
      <c r="O614" s="87">
        <v>0</v>
      </c>
      <c r="P614" s="87">
        <v>0</v>
      </c>
      <c r="Q614" s="87">
        <v>0</v>
      </c>
      <c r="R614" s="88">
        <v>0</v>
      </c>
      <c r="S614" s="89">
        <f t="shared" si="263"/>
        <v>15.45091561090037</v>
      </c>
      <c r="U614" s="104" t="s">
        <v>17</v>
      </c>
      <c r="V614" s="121">
        <v>6.8205463126107384</v>
      </c>
      <c r="W614" s="121">
        <v>6.6728993982088438</v>
      </c>
      <c r="X614" s="121">
        <v>1.9574699000807878</v>
      </c>
      <c r="Y614" s="121">
        <v>0</v>
      </c>
      <c r="Z614" s="121">
        <v>0</v>
      </c>
      <c r="AA614" s="121">
        <v>0</v>
      </c>
      <c r="AB614" s="121">
        <v>0</v>
      </c>
      <c r="AC614" s="121">
        <v>0</v>
      </c>
      <c r="AD614" s="121">
        <v>0</v>
      </c>
      <c r="AE614" s="121">
        <f t="shared" si="265"/>
        <v>0</v>
      </c>
      <c r="AF614" s="123">
        <f t="shared" si="261"/>
        <v>15.45091561090037</v>
      </c>
      <c r="AG614" s="147" t="str">
        <f t="shared" si="264"/>
        <v/>
      </c>
      <c r="AH614"/>
      <c r="AI614"/>
      <c r="AJ614" s="16"/>
      <c r="AK614" s="16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ht="15">
      <c r="A615" s="27" t="s">
        <v>139</v>
      </c>
      <c r="B615" s="42">
        <v>18549.169340932058</v>
      </c>
      <c r="C615" s="42">
        <v>0</v>
      </c>
      <c r="D615" s="42">
        <v>4183.2025125768614</v>
      </c>
      <c r="E615" s="42">
        <v>0</v>
      </c>
      <c r="F615" s="411"/>
      <c r="G615" s="42">
        <v>0</v>
      </c>
      <c r="H615" s="43">
        <v>0</v>
      </c>
      <c r="I615" s="38">
        <f t="shared" si="262"/>
        <v>22732.371853508921</v>
      </c>
      <c r="K615" s="75" t="s">
        <v>139</v>
      </c>
      <c r="L615" s="42">
        <v>18549.169340932058</v>
      </c>
      <c r="M615" s="42">
        <v>0</v>
      </c>
      <c r="N615" s="42">
        <v>4183.2025125768614</v>
      </c>
      <c r="O615" s="42">
        <v>0</v>
      </c>
      <c r="P615" s="42">
        <v>0</v>
      </c>
      <c r="Q615" s="42">
        <v>0</v>
      </c>
      <c r="R615" s="85">
        <v>0</v>
      </c>
      <c r="S615" s="86">
        <f t="shared" si="263"/>
        <v>22732.371853508921</v>
      </c>
      <c r="U615" s="105" t="s">
        <v>139</v>
      </c>
      <c r="V615" s="117">
        <v>18549.169340932058</v>
      </c>
      <c r="W615" s="117">
        <v>3711.9040821206331</v>
      </c>
      <c r="X615" s="117">
        <v>471.29843045622846</v>
      </c>
      <c r="Y615" s="117">
        <v>0</v>
      </c>
      <c r="Z615" s="117">
        <v>0</v>
      </c>
      <c r="AA615" s="117">
        <v>0</v>
      </c>
      <c r="AB615" s="117">
        <v>0</v>
      </c>
      <c r="AC615" s="117">
        <v>0</v>
      </c>
      <c r="AD615" s="117">
        <v>0</v>
      </c>
      <c r="AE615" s="117">
        <f t="shared" si="265"/>
        <v>0</v>
      </c>
      <c r="AF615" s="148">
        <f t="shared" si="261"/>
        <v>22732.371853508917</v>
      </c>
      <c r="AG615" s="147" t="str">
        <f t="shared" si="264"/>
        <v/>
      </c>
      <c r="AH615"/>
      <c r="AI615"/>
      <c r="AJ615" s="16"/>
      <c r="AK615" s="16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ht="15">
      <c r="A616" s="26" t="s">
        <v>25</v>
      </c>
      <c r="B616" s="39">
        <v>1267.1587120045724</v>
      </c>
      <c r="C616" s="39">
        <v>0</v>
      </c>
      <c r="D616" s="39">
        <v>2247.0711673123183</v>
      </c>
      <c r="E616" s="39">
        <v>4668.9361773287637</v>
      </c>
      <c r="F616" s="411"/>
      <c r="G616" s="39">
        <v>2543.9798677302351</v>
      </c>
      <c r="H616" s="40">
        <v>0</v>
      </c>
      <c r="I616" s="41">
        <f t="shared" si="262"/>
        <v>10727.145924375889</v>
      </c>
      <c r="K616" s="74" t="s">
        <v>25</v>
      </c>
      <c r="L616" s="87">
        <v>1267.1587120045724</v>
      </c>
      <c r="M616" s="87">
        <v>0</v>
      </c>
      <c r="N616" s="87">
        <v>2247.0711673123183</v>
      </c>
      <c r="O616" s="87">
        <v>4668.9361773287637</v>
      </c>
      <c r="P616" s="87">
        <v>0</v>
      </c>
      <c r="Q616" s="87">
        <v>2543.9798677302351</v>
      </c>
      <c r="R616" s="88">
        <v>0</v>
      </c>
      <c r="S616" s="89">
        <f t="shared" si="263"/>
        <v>10727.145924375889</v>
      </c>
      <c r="U616" s="104" t="s">
        <v>25</v>
      </c>
      <c r="V616" s="121">
        <v>1267.1587120045724</v>
      </c>
      <c r="W616" s="121">
        <v>1282.0047087618157</v>
      </c>
      <c r="X616" s="121">
        <v>965.06645855050249</v>
      </c>
      <c r="Y616" s="121">
        <v>1372.2568796699566</v>
      </c>
      <c r="Z616" s="121">
        <v>1252.216445606409</v>
      </c>
      <c r="AA616" s="121">
        <v>462.87924794227786</v>
      </c>
      <c r="AB616" s="121">
        <v>1329.0108573206878</v>
      </c>
      <c r="AC616" s="121">
        <v>1214.9690104095475</v>
      </c>
      <c r="AD616" s="121">
        <v>1581.5836041101199</v>
      </c>
      <c r="AE616" s="121">
        <f t="shared" si="265"/>
        <v>0</v>
      </c>
      <c r="AF616" s="123">
        <f t="shared" si="261"/>
        <v>10727.145924375889</v>
      </c>
      <c r="AG616" s="147" t="str">
        <f t="shared" si="264"/>
        <v/>
      </c>
      <c r="AH616"/>
      <c r="AI616"/>
      <c r="AJ616" s="16"/>
      <c r="AK616" s="16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ht="15">
      <c r="A617" s="27" t="s">
        <v>24</v>
      </c>
      <c r="B617" s="42">
        <v>4740.0037497741996</v>
      </c>
      <c r="C617" s="42">
        <v>0</v>
      </c>
      <c r="D617" s="42">
        <v>1560.5563843716088</v>
      </c>
      <c r="E617" s="42">
        <v>0</v>
      </c>
      <c r="F617" s="411"/>
      <c r="G617" s="42">
        <v>0</v>
      </c>
      <c r="H617" s="43">
        <v>0</v>
      </c>
      <c r="I617" s="38">
        <f t="shared" si="262"/>
        <v>6300.5601341458087</v>
      </c>
      <c r="K617" s="75" t="s">
        <v>24</v>
      </c>
      <c r="L617" s="42">
        <v>4740.0037497741996</v>
      </c>
      <c r="M617" s="42">
        <v>0</v>
      </c>
      <c r="N617" s="42">
        <v>1560.5563843716088</v>
      </c>
      <c r="O617" s="42">
        <v>0</v>
      </c>
      <c r="P617" s="42">
        <v>0</v>
      </c>
      <c r="Q617" s="42">
        <v>0</v>
      </c>
      <c r="R617" s="85">
        <v>0</v>
      </c>
      <c r="S617" s="86">
        <f t="shared" si="263"/>
        <v>6300.5601341458087</v>
      </c>
      <c r="U617" s="289" t="s">
        <v>24</v>
      </c>
      <c r="V617" s="117">
        <v>4740.0037497741996</v>
      </c>
      <c r="W617" s="117">
        <v>1560.5563843716088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v>0</v>
      </c>
      <c r="AD617" s="117">
        <v>0</v>
      </c>
      <c r="AE617" s="117">
        <f t="shared" si="265"/>
        <v>0</v>
      </c>
      <c r="AF617" s="148">
        <f t="shared" si="261"/>
        <v>6300.5601341458087</v>
      </c>
      <c r="AG617" s="147" t="str">
        <f t="shared" si="264"/>
        <v/>
      </c>
      <c r="AH617"/>
      <c r="AI617"/>
      <c r="AJ617" s="16"/>
      <c r="AK617" s="16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ht="15">
      <c r="A618" s="26" t="s">
        <v>60</v>
      </c>
      <c r="B618" s="39">
        <v>767.36606595243745</v>
      </c>
      <c r="C618" s="39">
        <v>0</v>
      </c>
      <c r="D618" s="39">
        <v>28.764910378324281</v>
      </c>
      <c r="E618" s="39">
        <v>0</v>
      </c>
      <c r="F618" s="411"/>
      <c r="G618" s="39">
        <v>0</v>
      </c>
      <c r="H618" s="40">
        <v>0</v>
      </c>
      <c r="I618" s="41">
        <f t="shared" si="262"/>
        <v>796.13097633076177</v>
      </c>
      <c r="K618" s="74" t="s">
        <v>60</v>
      </c>
      <c r="L618" s="87">
        <v>767.36606595243745</v>
      </c>
      <c r="M618" s="87">
        <v>0</v>
      </c>
      <c r="N618" s="87">
        <v>28.764910378324281</v>
      </c>
      <c r="O618" s="87">
        <v>0</v>
      </c>
      <c r="P618" s="87">
        <v>0</v>
      </c>
      <c r="Q618" s="87">
        <v>0</v>
      </c>
      <c r="R618" s="88">
        <v>0</v>
      </c>
      <c r="S618" s="89">
        <f t="shared" si="263"/>
        <v>796.13097633076177</v>
      </c>
      <c r="U618" s="104" t="s">
        <v>60</v>
      </c>
      <c r="V618" s="121">
        <v>767.36606595243745</v>
      </c>
      <c r="W618" s="121">
        <v>27.321113284531151</v>
      </c>
      <c r="X618" s="121">
        <v>1.443797093793131</v>
      </c>
      <c r="Y618" s="121">
        <v>0</v>
      </c>
      <c r="Z618" s="121">
        <v>0</v>
      </c>
      <c r="AA618" s="121">
        <v>0</v>
      </c>
      <c r="AB618" s="121">
        <v>0</v>
      </c>
      <c r="AC618" s="121">
        <v>0</v>
      </c>
      <c r="AD618" s="121">
        <v>0</v>
      </c>
      <c r="AE618" s="121">
        <f t="shared" si="265"/>
        <v>0</v>
      </c>
      <c r="AF618" s="123">
        <f t="shared" si="261"/>
        <v>796.13097633076177</v>
      </c>
      <c r="AG618" s="147" t="str">
        <f t="shared" si="264"/>
        <v/>
      </c>
      <c r="AH618"/>
      <c r="AI618"/>
      <c r="AJ618" s="16"/>
      <c r="AK618" s="16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ht="15">
      <c r="A619" s="27" t="s">
        <v>22</v>
      </c>
      <c r="B619" s="42">
        <v>150.51989406586307</v>
      </c>
      <c r="C619" s="42">
        <v>0</v>
      </c>
      <c r="D619" s="42">
        <v>6.2890346234836247</v>
      </c>
      <c r="E619" s="42">
        <v>0</v>
      </c>
      <c r="F619" s="411"/>
      <c r="G619" s="42">
        <v>0</v>
      </c>
      <c r="H619" s="43">
        <v>0</v>
      </c>
      <c r="I619" s="38">
        <f t="shared" si="262"/>
        <v>156.80892868934669</v>
      </c>
      <c r="K619" s="75" t="s">
        <v>22</v>
      </c>
      <c r="L619" s="42">
        <v>150.51989406586307</v>
      </c>
      <c r="M619" s="42">
        <v>0</v>
      </c>
      <c r="N619" s="42">
        <v>6.2890346234836247</v>
      </c>
      <c r="O619" s="42">
        <v>0</v>
      </c>
      <c r="P619" s="42">
        <v>396.64532437068362</v>
      </c>
      <c r="Q619" s="42">
        <v>0</v>
      </c>
      <c r="R619" s="85">
        <v>0</v>
      </c>
      <c r="S619" s="86">
        <f t="shared" si="263"/>
        <v>553.45425306003028</v>
      </c>
      <c r="U619" s="289" t="s">
        <v>22</v>
      </c>
      <c r="V619" s="117">
        <v>150.51989406586307</v>
      </c>
      <c r="W619" s="117">
        <v>5.9977404682240785</v>
      </c>
      <c r="X619" s="117">
        <v>0.29129415525954644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f t="shared" si="265"/>
        <v>396.64532437068362</v>
      </c>
      <c r="AF619" s="148">
        <f t="shared" si="261"/>
        <v>553.45425306003028</v>
      </c>
      <c r="AG619" s="147" t="str">
        <f t="shared" si="264"/>
        <v/>
      </c>
      <c r="AH619"/>
      <c r="AI619"/>
      <c r="AJ619" s="16"/>
      <c r="AK619" s="16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262"/>
        <v>0</v>
      </c>
      <c r="K620" s="74" t="s">
        <v>21</v>
      </c>
      <c r="L620" s="87">
        <v>0</v>
      </c>
      <c r="M620" s="87">
        <v>0</v>
      </c>
      <c r="N620" s="87">
        <v>0</v>
      </c>
      <c r="O620" s="87">
        <v>0</v>
      </c>
      <c r="P620" s="87">
        <v>0</v>
      </c>
      <c r="Q620" s="87">
        <v>0</v>
      </c>
      <c r="R620" s="88">
        <v>0</v>
      </c>
      <c r="S620" s="89">
        <f t="shared" si="263"/>
        <v>0</v>
      </c>
      <c r="U620" s="104" t="s">
        <v>21</v>
      </c>
      <c r="V620" s="121">
        <v>0</v>
      </c>
      <c r="W620" s="121">
        <v>0</v>
      </c>
      <c r="X620" s="121">
        <v>0</v>
      </c>
      <c r="Y620" s="121">
        <v>0</v>
      </c>
      <c r="Z620" s="121">
        <v>0</v>
      </c>
      <c r="AA620" s="121">
        <v>0</v>
      </c>
      <c r="AB620" s="121">
        <v>0</v>
      </c>
      <c r="AC620" s="121">
        <v>0</v>
      </c>
      <c r="AD620" s="121">
        <v>0</v>
      </c>
      <c r="AE620" s="121">
        <f t="shared" si="265"/>
        <v>0</v>
      </c>
      <c r="AF620" s="123">
        <f t="shared" si="261"/>
        <v>0</v>
      </c>
      <c r="AG620" s="147" t="str">
        <f t="shared" si="264"/>
        <v/>
      </c>
      <c r="AH620"/>
      <c r="AI620"/>
      <c r="AJ620" s="16"/>
      <c r="AK620" s="16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ht="15">
      <c r="A621" s="28" t="s">
        <v>64</v>
      </c>
      <c r="B621" s="42">
        <v>23.082435326391707</v>
      </c>
      <c r="C621" s="42">
        <v>0</v>
      </c>
      <c r="D621" s="42">
        <v>53.037564803453144</v>
      </c>
      <c r="E621" s="42">
        <v>0</v>
      </c>
      <c r="F621" s="411"/>
      <c r="G621" s="42">
        <v>0</v>
      </c>
      <c r="H621" s="43">
        <v>0</v>
      </c>
      <c r="I621" s="38">
        <f t="shared" si="262"/>
        <v>76.120000129844854</v>
      </c>
      <c r="K621" s="76" t="s">
        <v>64</v>
      </c>
      <c r="L621" s="42">
        <v>23.082435326391707</v>
      </c>
      <c r="M621" s="42">
        <v>0</v>
      </c>
      <c r="N621" s="42">
        <v>53.037564803453144</v>
      </c>
      <c r="O621" s="42">
        <v>0</v>
      </c>
      <c r="P621" s="42">
        <v>0</v>
      </c>
      <c r="Q621" s="42">
        <v>0</v>
      </c>
      <c r="R621" s="85">
        <v>0</v>
      </c>
      <c r="S621" s="86">
        <f t="shared" si="263"/>
        <v>76.120000129844854</v>
      </c>
      <c r="U621" s="290" t="s">
        <v>64</v>
      </c>
      <c r="V621" s="117">
        <v>23.082435326391707</v>
      </c>
      <c r="W621" s="117">
        <v>53.037564803453144</v>
      </c>
      <c r="X621" s="117">
        <v>0</v>
      </c>
      <c r="Y621" s="117">
        <v>0</v>
      </c>
      <c r="Z621" s="117">
        <v>0</v>
      </c>
      <c r="AA621" s="117">
        <v>0</v>
      </c>
      <c r="AB621" s="117">
        <v>0</v>
      </c>
      <c r="AC621" s="117">
        <v>0</v>
      </c>
      <c r="AD621" s="119">
        <v>0</v>
      </c>
      <c r="AE621" s="119">
        <f t="shared" si="265"/>
        <v>0</v>
      </c>
      <c r="AF621" s="120">
        <f t="shared" si="261"/>
        <v>76.120000129844854</v>
      </c>
      <c r="AG621" s="147" t="str">
        <f t="shared" si="264"/>
        <v/>
      </c>
      <c r="AH621"/>
      <c r="AI621"/>
      <c r="AJ621" s="16"/>
      <c r="AK621" s="16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ht="15">
      <c r="A622" s="56" t="s">
        <v>23</v>
      </c>
      <c r="B622" s="60">
        <v>23.082435326391707</v>
      </c>
      <c r="C622" s="60">
        <v>0</v>
      </c>
      <c r="D622" s="60">
        <v>53.037564803453144</v>
      </c>
      <c r="E622" s="60">
        <v>0</v>
      </c>
      <c r="F622" s="411"/>
      <c r="G622" s="60">
        <v>0</v>
      </c>
      <c r="H622" s="61">
        <v>0</v>
      </c>
      <c r="I622" s="62">
        <f t="shared" si="262"/>
        <v>76.120000129844854</v>
      </c>
      <c r="K622" s="77" t="s">
        <v>23</v>
      </c>
      <c r="L622" s="90">
        <v>23.082435326391707</v>
      </c>
      <c r="M622" s="90">
        <v>0</v>
      </c>
      <c r="N622" s="90">
        <v>53.037564803453144</v>
      </c>
      <c r="O622" s="90">
        <v>0</v>
      </c>
      <c r="P622" s="90">
        <v>0</v>
      </c>
      <c r="Q622" s="90">
        <v>0</v>
      </c>
      <c r="R622" s="91">
        <v>0</v>
      </c>
      <c r="S622" s="92">
        <f t="shared" si="263"/>
        <v>76.120000129844854</v>
      </c>
      <c r="U622" s="291" t="s">
        <v>134</v>
      </c>
      <c r="V622" s="121">
        <v>23.082435326391707</v>
      </c>
      <c r="W622" s="121">
        <v>53.037564803453144</v>
      </c>
      <c r="X622" s="121">
        <v>0</v>
      </c>
      <c r="Y622" s="121">
        <v>0</v>
      </c>
      <c r="Z622" s="121">
        <v>0</v>
      </c>
      <c r="AA622" s="121">
        <v>0</v>
      </c>
      <c r="AB622" s="121">
        <v>0</v>
      </c>
      <c r="AC622" s="121">
        <v>0</v>
      </c>
      <c r="AD622" s="121">
        <v>0</v>
      </c>
      <c r="AE622" s="121">
        <f t="shared" si="265"/>
        <v>0</v>
      </c>
      <c r="AF622" s="123">
        <f t="shared" si="261"/>
        <v>76.120000129844854</v>
      </c>
      <c r="AG622" s="149" t="str">
        <f t="shared" si="264"/>
        <v/>
      </c>
      <c r="AH622"/>
      <c r="AI622"/>
      <c r="AJ622" s="16"/>
      <c r="AK622" s="16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ht="15">
      <c r="A623" s="57" t="s">
        <v>19</v>
      </c>
      <c r="B623" s="63">
        <v>0</v>
      </c>
      <c r="C623" s="63">
        <v>0</v>
      </c>
      <c r="D623" s="63">
        <v>0</v>
      </c>
      <c r="E623" s="63">
        <v>0</v>
      </c>
      <c r="F623" s="411"/>
      <c r="G623" s="63">
        <v>0</v>
      </c>
      <c r="H623" s="64">
        <v>0</v>
      </c>
      <c r="I623" s="65">
        <f t="shared" si="262"/>
        <v>0</v>
      </c>
      <c r="K623" s="78" t="s">
        <v>19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93">
        <v>0</v>
      </c>
      <c r="S623" s="94">
        <f t="shared" si="263"/>
        <v>0</v>
      </c>
      <c r="U623" s="292" t="s">
        <v>19</v>
      </c>
      <c r="V623" s="117">
        <v>0</v>
      </c>
      <c r="W623" s="117">
        <v>0</v>
      </c>
      <c r="X623" s="117">
        <v>0</v>
      </c>
      <c r="Y623" s="117">
        <v>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f t="shared" si="265"/>
        <v>0</v>
      </c>
      <c r="AF623" s="148">
        <f t="shared" si="261"/>
        <v>0</v>
      </c>
      <c r="AG623" s="149" t="str">
        <f t="shared" si="264"/>
        <v/>
      </c>
      <c r="AH623"/>
      <c r="AI623"/>
      <c r="AJ623" s="16"/>
      <c r="AK623" s="16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ht="15">
      <c r="A624" s="56" t="s">
        <v>20</v>
      </c>
      <c r="B624" s="60">
        <v>0</v>
      </c>
      <c r="C624" s="60">
        <v>0</v>
      </c>
      <c r="D624" s="60">
        <v>0</v>
      </c>
      <c r="E624" s="60">
        <v>0</v>
      </c>
      <c r="F624" s="411"/>
      <c r="G624" s="60">
        <v>0</v>
      </c>
      <c r="H624" s="61">
        <v>0</v>
      </c>
      <c r="I624" s="62">
        <f t="shared" si="262"/>
        <v>0</v>
      </c>
      <c r="K624" s="77" t="s">
        <v>20</v>
      </c>
      <c r="L624" s="90">
        <v>0</v>
      </c>
      <c r="M624" s="90">
        <v>0</v>
      </c>
      <c r="N624" s="90">
        <v>0</v>
      </c>
      <c r="O624" s="90">
        <v>0</v>
      </c>
      <c r="P624" s="90">
        <v>0</v>
      </c>
      <c r="Q624" s="90">
        <v>0</v>
      </c>
      <c r="R624" s="91">
        <v>0</v>
      </c>
      <c r="S624" s="92">
        <f t="shared" si="263"/>
        <v>0</v>
      </c>
      <c r="U624" s="291" t="s">
        <v>135</v>
      </c>
      <c r="V624" s="121">
        <v>0</v>
      </c>
      <c r="W624" s="121">
        <v>0</v>
      </c>
      <c r="X624" s="121">
        <v>0</v>
      </c>
      <c r="Y624" s="121">
        <v>0</v>
      </c>
      <c r="Z624" s="121">
        <v>0</v>
      </c>
      <c r="AA624" s="121">
        <v>0</v>
      </c>
      <c r="AB624" s="121">
        <v>0</v>
      </c>
      <c r="AC624" s="121">
        <v>0</v>
      </c>
      <c r="AD624" s="121">
        <v>0</v>
      </c>
      <c r="AE624" s="121">
        <f t="shared" si="265"/>
        <v>0</v>
      </c>
      <c r="AF624" s="123">
        <f t="shared" si="261"/>
        <v>0</v>
      </c>
      <c r="AG624" s="149" t="str">
        <f t="shared" si="264"/>
        <v/>
      </c>
      <c r="AH624"/>
      <c r="AI624"/>
      <c r="AJ624" s="16"/>
      <c r="AK624" s="16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ht="15.75" thickBot="1">
      <c r="A625" s="58" t="s">
        <v>11</v>
      </c>
      <c r="B625" s="52">
        <v>0</v>
      </c>
      <c r="C625" s="52">
        <v>0</v>
      </c>
      <c r="D625" s="52">
        <v>0</v>
      </c>
      <c r="E625" s="52">
        <v>0</v>
      </c>
      <c r="F625" s="412"/>
      <c r="G625" s="52">
        <v>0</v>
      </c>
      <c r="H625" s="66">
        <v>0</v>
      </c>
      <c r="I625" s="67">
        <f t="shared" si="262"/>
        <v>0</v>
      </c>
      <c r="K625" s="79" t="s">
        <v>11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95">
        <v>0</v>
      </c>
      <c r="S625" s="96">
        <f t="shared" si="263"/>
        <v>0</v>
      </c>
      <c r="U625" s="293" t="s">
        <v>11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v>0</v>
      </c>
      <c r="AD625" s="117">
        <v>0</v>
      </c>
      <c r="AE625" s="150">
        <f t="shared" si="265"/>
        <v>0</v>
      </c>
      <c r="AF625" s="148">
        <f t="shared" si="261"/>
        <v>0</v>
      </c>
      <c r="AG625" s="149" t="str">
        <f t="shared" si="264"/>
        <v/>
      </c>
      <c r="AH625"/>
      <c r="AI625"/>
      <c r="AJ625" s="16"/>
      <c r="AK625" s="16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ht="15">
      <c r="A626" s="33" t="s">
        <v>26</v>
      </c>
      <c r="B626" s="68">
        <f>SUM(B605:B621)</f>
        <v>27501.210802436643</v>
      </c>
      <c r="C626" s="68">
        <f t="shared" ref="C626:I626" si="266">SUM(C605:C621)</f>
        <v>0</v>
      </c>
      <c r="D626" s="68">
        <f t="shared" si="266"/>
        <v>8332.0365491232351</v>
      </c>
      <c r="E626" s="68">
        <f t="shared" si="266"/>
        <v>4668.9361773287637</v>
      </c>
      <c r="F626" s="68">
        <f t="shared" si="266"/>
        <v>0</v>
      </c>
      <c r="G626" s="68">
        <f t="shared" si="266"/>
        <v>2543.9798677302351</v>
      </c>
      <c r="H626" s="69">
        <f t="shared" si="266"/>
        <v>0</v>
      </c>
      <c r="I626" s="38">
        <f t="shared" si="266"/>
        <v>43046.163396618875</v>
      </c>
      <c r="K626" s="80" t="s">
        <v>26</v>
      </c>
      <c r="L626" s="68">
        <f>SUM(L605:L621)</f>
        <v>27501.210802436643</v>
      </c>
      <c r="M626" s="68">
        <f t="shared" ref="M626:S626" si="267">SUM(M605:M621)</f>
        <v>0</v>
      </c>
      <c r="N626" s="68">
        <f t="shared" si="267"/>
        <v>8332.0365491232351</v>
      </c>
      <c r="O626" s="68">
        <f t="shared" si="267"/>
        <v>4668.9361773287637</v>
      </c>
      <c r="P626" s="68">
        <f t="shared" si="267"/>
        <v>19129.643832064288</v>
      </c>
      <c r="Q626" s="68">
        <f t="shared" si="267"/>
        <v>2543.9798677302351</v>
      </c>
      <c r="R626" s="69">
        <f t="shared" si="267"/>
        <v>0</v>
      </c>
      <c r="S626" s="97">
        <f t="shared" si="267"/>
        <v>62175.807228683174</v>
      </c>
      <c r="U626" s="109" t="s">
        <v>63</v>
      </c>
      <c r="V626" s="130">
        <f>SUM(V605:V621)</f>
        <v>27501.210802436643</v>
      </c>
      <c r="W626" s="130">
        <f t="shared" ref="W626:AE626" si="268">SUM(W605:W621)</f>
        <v>6891.9790989673711</v>
      </c>
      <c r="X626" s="130">
        <f t="shared" si="268"/>
        <v>1440.0574501558644</v>
      </c>
      <c r="Y626" s="130">
        <f t="shared" si="268"/>
        <v>1372.2568796699566</v>
      </c>
      <c r="Z626" s="130">
        <f t="shared" si="268"/>
        <v>1252.216445606409</v>
      </c>
      <c r="AA626" s="130">
        <f t="shared" si="268"/>
        <v>462.87924794227786</v>
      </c>
      <c r="AB626" s="130">
        <f t="shared" si="268"/>
        <v>1329.0108573206878</v>
      </c>
      <c r="AC626" s="130">
        <f t="shared" si="268"/>
        <v>1214.9690104095475</v>
      </c>
      <c r="AD626" s="131">
        <f t="shared" si="268"/>
        <v>1581.5836041101199</v>
      </c>
      <c r="AE626" s="151">
        <f t="shared" si="268"/>
        <v>19129.643832064288</v>
      </c>
      <c r="AF626" s="132">
        <f>SUM(AF605:AF621)</f>
        <v>62175.807228683159</v>
      </c>
      <c r="AG626" s="152" t="str">
        <f t="shared" si="264"/>
        <v/>
      </c>
      <c r="AH626"/>
      <c r="AI626"/>
      <c r="AJ626" s="16"/>
      <c r="AK626" s="16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ht="15" thickBot="1">
      <c r="A627" s="59" t="s">
        <v>88</v>
      </c>
      <c r="B627" s="47">
        <f>IF($I626=0,"-",B626/$I626)</f>
        <v>0.6388771642444856</v>
      </c>
      <c r="C627" s="47">
        <f t="shared" ref="C627:H627" si="269">IF($I626=0,"-",C626/$I626)</f>
        <v>0</v>
      </c>
      <c r="D627" s="47">
        <f t="shared" si="269"/>
        <v>0.19356049161346833</v>
      </c>
      <c r="E627" s="47">
        <f t="shared" si="269"/>
        <v>0.10846346826104118</v>
      </c>
      <c r="F627" s="47">
        <f t="shared" si="269"/>
        <v>0</v>
      </c>
      <c r="G627" s="47">
        <f t="shared" si="269"/>
        <v>5.9098875881004896E-2</v>
      </c>
      <c r="H627" s="70">
        <f t="shared" si="269"/>
        <v>0</v>
      </c>
      <c r="I627" s="48">
        <f>SUM(B627:H627)</f>
        <v>1</v>
      </c>
      <c r="K627" s="81" t="s">
        <v>88</v>
      </c>
      <c r="L627" s="98">
        <f>IF($S626=0,"-",L626/$S626)</f>
        <v>0.44231369126076553</v>
      </c>
      <c r="M627" s="98">
        <f t="shared" ref="M627:R627" si="270">IF($S626=0,"-",M626/$S626)</f>
        <v>0</v>
      </c>
      <c r="N627" s="98">
        <f t="shared" si="270"/>
        <v>0.13400769399708684</v>
      </c>
      <c r="O627" s="98">
        <f t="shared" si="270"/>
        <v>7.5092489915834545E-2</v>
      </c>
      <c r="P627" s="98">
        <f t="shared" si="270"/>
        <v>0.30767021265530636</v>
      </c>
      <c r="Q627" s="98">
        <f t="shared" si="270"/>
        <v>4.0915912171006555E-2</v>
      </c>
      <c r="R627" s="99">
        <f t="shared" si="270"/>
        <v>0</v>
      </c>
      <c r="S627" s="100">
        <f>SUM(L627:R627)</f>
        <v>0.99999999999999978</v>
      </c>
      <c r="U627" s="110" t="s">
        <v>88</v>
      </c>
      <c r="V627" s="133">
        <f>V626/$AF626</f>
        <v>0.44231369126076564</v>
      </c>
      <c r="W627" s="133">
        <f t="shared" ref="W627:AF627" si="271">W626/$AF626</f>
        <v>0.11084663643559323</v>
      </c>
      <c r="X627" s="133">
        <f t="shared" si="271"/>
        <v>2.3161057561493663E-2</v>
      </c>
      <c r="Y627" s="133">
        <f t="shared" si="271"/>
        <v>2.2070592097385787E-2</v>
      </c>
      <c r="Z627" s="133">
        <f t="shared" si="271"/>
        <v>2.0139930648600122E-2</v>
      </c>
      <c r="AA627" s="133">
        <f t="shared" si="271"/>
        <v>7.4446841717680312E-3</v>
      </c>
      <c r="AB627" s="133">
        <f t="shared" si="271"/>
        <v>2.1375047893348202E-2</v>
      </c>
      <c r="AC627" s="133">
        <f t="shared" si="271"/>
        <v>1.9540864277658367E-2</v>
      </c>
      <c r="AD627" s="133">
        <f t="shared" si="271"/>
        <v>2.5437282998080617E-2</v>
      </c>
      <c r="AE627" s="133">
        <f t="shared" si="271"/>
        <v>0.30767021265530647</v>
      </c>
      <c r="AF627" s="134">
        <f t="shared" si="271"/>
        <v>1</v>
      </c>
      <c r="AG627" s="153"/>
      <c r="AH627" s="23"/>
      <c r="AI627" s="23"/>
      <c r="AJ627" s="16"/>
      <c r="AK627" s="16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s="9" customFormat="1" ht="15.75" thickBot="1">
      <c r="A628" s="31"/>
      <c r="B628" s="31"/>
      <c r="C628" s="31"/>
      <c r="D628" s="31"/>
      <c r="E628" s="31"/>
      <c r="F628" s="31"/>
      <c r="G628" s="31"/>
      <c r="H628" s="31"/>
      <c r="I628" s="31"/>
      <c r="J628" s="1"/>
      <c r="K628" s="31"/>
      <c r="L628" s="31"/>
      <c r="M628" s="31"/>
      <c r="N628" s="31"/>
      <c r="O628" s="31"/>
      <c r="P628" s="31"/>
      <c r="Q628" s="31"/>
      <c r="R628" s="31"/>
      <c r="S628" s="31"/>
      <c r="T628" s="1"/>
      <c r="U628" s="12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10"/>
      <c r="AK628" s="8"/>
      <c r="AL628" s="20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</row>
    <row r="629" spans="1:67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  <c r="K629" s="395" t="s">
        <v>51</v>
      </c>
      <c r="L629" s="83" t="s">
        <v>0</v>
      </c>
      <c r="M629" s="83" t="s">
        <v>1</v>
      </c>
      <c r="N629" s="83" t="s">
        <v>2</v>
      </c>
      <c r="O629" s="83" t="s">
        <v>3</v>
      </c>
      <c r="P629" s="83" t="s">
        <v>27</v>
      </c>
      <c r="Q629" s="83" t="s">
        <v>4</v>
      </c>
      <c r="R629" s="83" t="s">
        <v>5</v>
      </c>
      <c r="S629" s="84" t="s">
        <v>6</v>
      </c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20"/>
    </row>
    <row r="630" spans="1:67" ht="15">
      <c r="A630" s="458" t="s">
        <v>51</v>
      </c>
      <c r="B630" s="392" t="s">
        <v>69</v>
      </c>
      <c r="C630" s="393"/>
      <c r="D630" s="393"/>
      <c r="E630" s="393"/>
      <c r="F630" s="393"/>
      <c r="G630" s="393"/>
      <c r="H630" s="393"/>
      <c r="I630" s="394"/>
      <c r="K630" s="396" t="s">
        <v>51</v>
      </c>
      <c r="L630" s="389" t="s">
        <v>69</v>
      </c>
      <c r="M630" s="390"/>
      <c r="N630" s="390"/>
      <c r="O630" s="390"/>
      <c r="P630" s="390"/>
      <c r="Q630" s="390"/>
      <c r="R630" s="390"/>
      <c r="S630" s="391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  <c r="AG630" s="11"/>
      <c r="AH630" s="11"/>
      <c r="AI630" s="11"/>
      <c r="AJ630" s="11"/>
      <c r="AK630" s="11"/>
      <c r="AL630" s="20"/>
    </row>
    <row r="631" spans="1:67" ht="15">
      <c r="A631" s="25" t="s">
        <v>7</v>
      </c>
      <c r="B631" s="36">
        <v>0.1431384110112402</v>
      </c>
      <c r="C631" s="36">
        <v>0</v>
      </c>
      <c r="D631" s="36">
        <v>0.21493194143655678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0.35807035244779695</v>
      </c>
      <c r="K631" s="82" t="s">
        <v>7</v>
      </c>
      <c r="L631" s="36">
        <v>0.1431384110112402</v>
      </c>
      <c r="M631" s="36">
        <v>0</v>
      </c>
      <c r="N631" s="36">
        <v>0.21493194143655678</v>
      </c>
      <c r="O631" s="36">
        <v>0</v>
      </c>
      <c r="P631" s="36">
        <v>0</v>
      </c>
      <c r="Q631" s="36">
        <v>0</v>
      </c>
      <c r="R631" s="101">
        <v>0</v>
      </c>
      <c r="S631" s="102">
        <f>SUM(L631:R631)</f>
        <v>0.35807035244779695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  <c r="AG631" s="11"/>
      <c r="AH631" s="11"/>
      <c r="AI631" s="11"/>
      <c r="AJ631" s="11"/>
      <c r="AK631" s="11"/>
      <c r="AL631" s="20"/>
    </row>
    <row r="632" spans="1:67" ht="15">
      <c r="A632" s="26" t="s">
        <v>8</v>
      </c>
      <c r="B632" s="39">
        <v>2.6632630624471352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1" si="272">SUM(B632:H632)</f>
        <v>2.6632630624471352</v>
      </c>
      <c r="K632" s="74" t="s">
        <v>8</v>
      </c>
      <c r="L632" s="87">
        <v>2.6632630624471352</v>
      </c>
      <c r="M632" s="87">
        <v>0</v>
      </c>
      <c r="N632" s="87">
        <v>0</v>
      </c>
      <c r="O632" s="87">
        <v>0</v>
      </c>
      <c r="P632" s="87">
        <v>0</v>
      </c>
      <c r="Q632" s="87">
        <v>0</v>
      </c>
      <c r="R632" s="88">
        <v>0</v>
      </c>
      <c r="S632" s="89">
        <f t="shared" ref="S632:S651" si="273">SUM(L632:R632)</f>
        <v>2.6632630624471352</v>
      </c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20"/>
    </row>
    <row r="633" spans="1:67" ht="15" customHeight="1">
      <c r="A633" s="27" t="s">
        <v>10</v>
      </c>
      <c r="B633" s="42">
        <v>1.8367454112188468</v>
      </c>
      <c r="C633" s="42">
        <v>0</v>
      </c>
      <c r="D633" s="42">
        <v>5.8839137106239279E-3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272"/>
        <v>1.8426293249294707</v>
      </c>
      <c r="K633" s="75" t="s">
        <v>10</v>
      </c>
      <c r="L633" s="42">
        <v>1.8367454112188468</v>
      </c>
      <c r="M633" s="42">
        <v>0</v>
      </c>
      <c r="N633" s="42">
        <v>5.8839137106239279E-3</v>
      </c>
      <c r="O633" s="42">
        <v>0</v>
      </c>
      <c r="P633" s="42">
        <v>0</v>
      </c>
      <c r="Q633" s="42">
        <v>0</v>
      </c>
      <c r="R633" s="85">
        <v>0</v>
      </c>
      <c r="S633" s="86">
        <f t="shared" si="273"/>
        <v>1.8426293249294707</v>
      </c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20"/>
    </row>
    <row r="634" spans="1:67" ht="15" customHeight="1">
      <c r="A634" s="26" t="s">
        <v>56</v>
      </c>
      <c r="B634" s="39">
        <v>0</v>
      </c>
      <c r="C634" s="39">
        <v>0</v>
      </c>
      <c r="D634" s="39">
        <v>0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272"/>
        <v>0</v>
      </c>
      <c r="K634" s="74" t="s">
        <v>56</v>
      </c>
      <c r="L634" s="87">
        <v>0</v>
      </c>
      <c r="M634" s="87">
        <v>0</v>
      </c>
      <c r="N634" s="87">
        <v>0</v>
      </c>
      <c r="O634" s="87">
        <v>0</v>
      </c>
      <c r="P634" s="87">
        <v>0</v>
      </c>
      <c r="Q634" s="87">
        <v>0</v>
      </c>
      <c r="R634" s="88">
        <v>0</v>
      </c>
      <c r="S634" s="89">
        <f t="shared" si="273"/>
        <v>0</v>
      </c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20"/>
    </row>
    <row r="635" spans="1:67" ht="15">
      <c r="A635" s="27" t="s">
        <v>16</v>
      </c>
      <c r="B635" s="42">
        <v>35.042487580802813</v>
      </c>
      <c r="C635" s="42">
        <v>0.15145582770936089</v>
      </c>
      <c r="D635" s="42">
        <v>2.8237141815557871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272"/>
        <v>38.017657590067962</v>
      </c>
      <c r="K635" s="75" t="s">
        <v>16</v>
      </c>
      <c r="L635" s="42">
        <v>35.042487580802813</v>
      </c>
      <c r="M635" s="42">
        <v>0.15145582770936089</v>
      </c>
      <c r="N635" s="42">
        <v>2.8237141815557871</v>
      </c>
      <c r="O635" s="42">
        <v>0</v>
      </c>
      <c r="P635" s="42">
        <v>0</v>
      </c>
      <c r="Q635" s="42">
        <v>0</v>
      </c>
      <c r="R635" s="85">
        <v>0</v>
      </c>
      <c r="S635" s="86">
        <f t="shared" si="273"/>
        <v>38.017657590067962</v>
      </c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20"/>
    </row>
    <row r="636" spans="1:67" ht="15">
      <c r="A636" s="26" t="s">
        <v>70</v>
      </c>
      <c r="B636" s="39">
        <v>1.9297691476156154</v>
      </c>
      <c r="C636" s="39">
        <v>4.3550656484418679E-2</v>
      </c>
      <c r="D636" s="39">
        <v>0</v>
      </c>
      <c r="E636" s="39">
        <v>0</v>
      </c>
      <c r="F636" s="39">
        <v>0</v>
      </c>
      <c r="G636" s="39">
        <v>0</v>
      </c>
      <c r="H636" s="40">
        <v>0</v>
      </c>
      <c r="I636" s="41">
        <f t="shared" si="272"/>
        <v>1.9733198041000339</v>
      </c>
      <c r="K636" s="74" t="s">
        <v>70</v>
      </c>
      <c r="L636" s="87">
        <v>1.9297691476156154</v>
      </c>
      <c r="M636" s="87">
        <v>4.3550656484418679E-2</v>
      </c>
      <c r="N636" s="87">
        <v>0</v>
      </c>
      <c r="O636" s="87">
        <v>0</v>
      </c>
      <c r="P636" s="87">
        <v>0</v>
      </c>
      <c r="Q636" s="87">
        <v>0</v>
      </c>
      <c r="R636" s="88">
        <v>0</v>
      </c>
      <c r="S636" s="89">
        <f t="shared" si="273"/>
        <v>1.9733198041000339</v>
      </c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20"/>
    </row>
    <row r="637" spans="1:67" ht="15">
      <c r="A637" s="27" t="s">
        <v>58</v>
      </c>
      <c r="B637" s="42">
        <v>0</v>
      </c>
      <c r="C637" s="42">
        <v>1.528193026734972E-2</v>
      </c>
      <c r="D637" s="42">
        <v>0</v>
      </c>
      <c r="E637" s="42">
        <v>0.74171858264192803</v>
      </c>
      <c r="F637" s="42">
        <v>29.292528546554081</v>
      </c>
      <c r="G637" s="42">
        <v>0</v>
      </c>
      <c r="H637" s="43">
        <v>0</v>
      </c>
      <c r="I637" s="38">
        <f t="shared" si="272"/>
        <v>30.04952905946336</v>
      </c>
      <c r="K637" s="75" t="s">
        <v>58</v>
      </c>
      <c r="L637" s="42">
        <v>0</v>
      </c>
      <c r="M637" s="42">
        <v>1.528193026734972E-2</v>
      </c>
      <c r="N637" s="42">
        <v>0</v>
      </c>
      <c r="O637" s="42">
        <v>0.74171858264192803</v>
      </c>
      <c r="P637" s="42">
        <v>29.292528546554081</v>
      </c>
      <c r="Q637" s="42">
        <v>0</v>
      </c>
      <c r="R637" s="85">
        <v>0</v>
      </c>
      <c r="S637" s="86">
        <f t="shared" si="273"/>
        <v>30.04952905946336</v>
      </c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20"/>
    </row>
    <row r="638" spans="1:67" ht="15">
      <c r="A638" s="26" t="s">
        <v>12</v>
      </c>
      <c r="B638" s="39">
        <v>0</v>
      </c>
      <c r="C638" s="39">
        <v>0</v>
      </c>
      <c r="D638" s="39">
        <v>0</v>
      </c>
      <c r="E638" s="39">
        <v>0.66678189899025309</v>
      </c>
      <c r="F638" s="39">
        <v>0</v>
      </c>
      <c r="G638" s="39">
        <v>0</v>
      </c>
      <c r="H638" s="40">
        <v>0</v>
      </c>
      <c r="I638" s="41">
        <f t="shared" si="272"/>
        <v>0.66678189899025309</v>
      </c>
      <c r="K638" s="74" t="s">
        <v>12</v>
      </c>
      <c r="L638" s="87">
        <v>0</v>
      </c>
      <c r="M638" s="87">
        <v>0</v>
      </c>
      <c r="N638" s="87">
        <v>0</v>
      </c>
      <c r="O638" s="87">
        <v>0.66678189899025309</v>
      </c>
      <c r="P638" s="87">
        <v>0</v>
      </c>
      <c r="Q638" s="87">
        <v>0</v>
      </c>
      <c r="R638" s="88">
        <v>0</v>
      </c>
      <c r="S638" s="89">
        <f t="shared" si="273"/>
        <v>0.66678189899025309</v>
      </c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20"/>
    </row>
    <row r="639" spans="1:67" ht="15">
      <c r="A639" s="27" t="s">
        <v>59</v>
      </c>
      <c r="B639" s="42">
        <v>0</v>
      </c>
      <c r="C639" s="42">
        <v>0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272"/>
        <v>0</v>
      </c>
      <c r="K639" s="75" t="s">
        <v>59</v>
      </c>
      <c r="L639" s="42">
        <v>0</v>
      </c>
      <c r="M639" s="42">
        <v>0</v>
      </c>
      <c r="N639" s="42">
        <v>0</v>
      </c>
      <c r="O639" s="42">
        <v>0</v>
      </c>
      <c r="P639" s="42">
        <v>0</v>
      </c>
      <c r="Q639" s="42">
        <v>0</v>
      </c>
      <c r="R639" s="85">
        <v>0</v>
      </c>
      <c r="S639" s="86">
        <f t="shared" si="273"/>
        <v>0</v>
      </c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20"/>
    </row>
    <row r="640" spans="1:67" ht="15">
      <c r="A640" s="26" t="s">
        <v>17</v>
      </c>
      <c r="B640" s="39">
        <v>1.5284887989368505</v>
      </c>
      <c r="C640" s="39">
        <v>0</v>
      </c>
      <c r="D640" s="39">
        <v>7.399768580721975E-3</v>
      </c>
      <c r="E640" s="39">
        <v>4.5025469783898063E-2</v>
      </c>
      <c r="F640" s="39">
        <v>0</v>
      </c>
      <c r="G640" s="39">
        <v>0</v>
      </c>
      <c r="H640" s="40">
        <v>0</v>
      </c>
      <c r="I640" s="41">
        <f t="shared" si="272"/>
        <v>1.5809140373014705</v>
      </c>
      <c r="K640" s="74" t="s">
        <v>17</v>
      </c>
      <c r="L640" s="87">
        <v>1.5284887989368505</v>
      </c>
      <c r="M640" s="87">
        <v>0</v>
      </c>
      <c r="N640" s="87">
        <v>7.399768580721975E-3</v>
      </c>
      <c r="O640" s="87">
        <v>4.5025469783898063E-2</v>
      </c>
      <c r="P640" s="87">
        <v>0</v>
      </c>
      <c r="Q640" s="87">
        <v>0</v>
      </c>
      <c r="R640" s="88">
        <v>0</v>
      </c>
      <c r="S640" s="89">
        <f t="shared" si="273"/>
        <v>1.5809140373014705</v>
      </c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20"/>
    </row>
    <row r="641" spans="1:67" ht="15">
      <c r="A641" s="27" t="s">
        <v>139</v>
      </c>
      <c r="B641" s="42">
        <v>196.38345504279013</v>
      </c>
      <c r="C641" s="42">
        <v>0</v>
      </c>
      <c r="D641" s="42">
        <v>50.756548426400244</v>
      </c>
      <c r="E641" s="42">
        <v>0</v>
      </c>
      <c r="F641" s="42">
        <v>0</v>
      </c>
      <c r="G641" s="42">
        <v>0</v>
      </c>
      <c r="H641" s="43">
        <v>0</v>
      </c>
      <c r="I641" s="38">
        <f t="shared" si="272"/>
        <v>247.14000346919039</v>
      </c>
      <c r="K641" s="75" t="s">
        <v>139</v>
      </c>
      <c r="L641" s="42">
        <v>196.38345504279013</v>
      </c>
      <c r="M641" s="42">
        <v>0</v>
      </c>
      <c r="N641" s="42">
        <v>50.756548426400244</v>
      </c>
      <c r="O641" s="42">
        <v>0</v>
      </c>
      <c r="P641" s="42">
        <v>0</v>
      </c>
      <c r="Q641" s="42">
        <v>0</v>
      </c>
      <c r="R641" s="85">
        <v>0</v>
      </c>
      <c r="S641" s="86">
        <f t="shared" si="273"/>
        <v>247.14000346919039</v>
      </c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20"/>
    </row>
    <row r="642" spans="1:67" ht="15">
      <c r="A642" s="26" t="s">
        <v>25</v>
      </c>
      <c r="B642" s="39">
        <v>31.483883578263338</v>
      </c>
      <c r="C642" s="39">
        <v>4.0907748787991714E-2</v>
      </c>
      <c r="D642" s="39">
        <v>0.65122213141474983</v>
      </c>
      <c r="E642" s="39">
        <v>52.316356071192629</v>
      </c>
      <c r="F642" s="39">
        <v>0</v>
      </c>
      <c r="G642" s="39">
        <v>17.642134853113621</v>
      </c>
      <c r="H642" s="40">
        <v>0.24751899632144889</v>
      </c>
      <c r="I642" s="41">
        <f t="shared" si="272"/>
        <v>102.38202337909377</v>
      </c>
      <c r="K642" s="74" t="s">
        <v>25</v>
      </c>
      <c r="L642" s="87">
        <v>31.483883578263338</v>
      </c>
      <c r="M642" s="87">
        <v>4.0907748787991714E-2</v>
      </c>
      <c r="N642" s="87">
        <v>0.65122213141474983</v>
      </c>
      <c r="O642" s="87">
        <v>52.316356071192629</v>
      </c>
      <c r="P642" s="87">
        <v>0</v>
      </c>
      <c r="Q642" s="87">
        <v>17.642134853113621</v>
      </c>
      <c r="R642" s="88">
        <v>0.24751899632144889</v>
      </c>
      <c r="S642" s="89">
        <f t="shared" si="273"/>
        <v>102.38202337909377</v>
      </c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20"/>
    </row>
    <row r="643" spans="1:67" ht="15">
      <c r="A643" s="27" t="s">
        <v>24</v>
      </c>
      <c r="B643" s="42">
        <v>89.065624847140086</v>
      </c>
      <c r="C643" s="42">
        <v>0</v>
      </c>
      <c r="D643" s="42">
        <v>0</v>
      </c>
      <c r="E643" s="42">
        <v>0</v>
      </c>
      <c r="F643" s="42">
        <v>0</v>
      </c>
      <c r="G643" s="42">
        <v>0</v>
      </c>
      <c r="H643" s="43">
        <v>0</v>
      </c>
      <c r="I643" s="38">
        <f t="shared" si="272"/>
        <v>89.065624847140086</v>
      </c>
      <c r="K643" s="75" t="s">
        <v>24</v>
      </c>
      <c r="L643" s="42">
        <v>89.065624847140086</v>
      </c>
      <c r="M643" s="42">
        <v>0</v>
      </c>
      <c r="N643" s="42">
        <v>0</v>
      </c>
      <c r="O643" s="42">
        <v>0</v>
      </c>
      <c r="P643" s="42">
        <v>0</v>
      </c>
      <c r="Q643" s="42">
        <v>0</v>
      </c>
      <c r="R643" s="85">
        <v>0</v>
      </c>
      <c r="S643" s="86">
        <f t="shared" si="273"/>
        <v>89.065624847140086</v>
      </c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20"/>
    </row>
    <row r="644" spans="1:67" ht="15">
      <c r="A644" s="26" t="s">
        <v>60</v>
      </c>
      <c r="B644" s="39">
        <v>38.798923413039311</v>
      </c>
      <c r="C644" s="39">
        <v>1.7574595481775648</v>
      </c>
      <c r="D644" s="39">
        <v>22.092401743360952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272"/>
        <v>62.648784704577828</v>
      </c>
      <c r="K644" s="74" t="s">
        <v>60</v>
      </c>
      <c r="L644" s="87">
        <v>38.798923413039311</v>
      </c>
      <c r="M644" s="87">
        <v>1.7574595481775648</v>
      </c>
      <c r="N644" s="87">
        <v>22.092401743360952</v>
      </c>
      <c r="O644" s="87">
        <v>0</v>
      </c>
      <c r="P644" s="87">
        <v>0</v>
      </c>
      <c r="Q644" s="87">
        <v>0</v>
      </c>
      <c r="R644" s="88">
        <v>0</v>
      </c>
      <c r="S644" s="89">
        <f t="shared" si="273"/>
        <v>62.648784704577828</v>
      </c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20"/>
    </row>
    <row r="645" spans="1:67" ht="15">
      <c r="A645" s="27" t="s">
        <v>22</v>
      </c>
      <c r="B645" s="42">
        <v>4.9517032932122031</v>
      </c>
      <c r="C645" s="42">
        <v>0</v>
      </c>
      <c r="D645" s="42">
        <v>0</v>
      </c>
      <c r="E645" s="42">
        <v>2.6247120090626592E-2</v>
      </c>
      <c r="F645" s="42">
        <v>1.417276546696782</v>
      </c>
      <c r="G645" s="42">
        <v>0</v>
      </c>
      <c r="H645" s="43">
        <v>0</v>
      </c>
      <c r="I645" s="38">
        <f t="shared" si="272"/>
        <v>6.3952269599996123</v>
      </c>
      <c r="K645" s="75" t="s">
        <v>22</v>
      </c>
      <c r="L645" s="42">
        <v>4.9517032932122031</v>
      </c>
      <c r="M645" s="42">
        <v>0</v>
      </c>
      <c r="N645" s="42">
        <v>0</v>
      </c>
      <c r="O645" s="42">
        <v>2.6247120090626592E-2</v>
      </c>
      <c r="P645" s="42">
        <v>1.417276546696782</v>
      </c>
      <c r="Q645" s="42">
        <v>0</v>
      </c>
      <c r="R645" s="85">
        <v>0</v>
      </c>
      <c r="S645" s="86">
        <f t="shared" si="273"/>
        <v>6.3952269599996123</v>
      </c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20"/>
    </row>
    <row r="646" spans="1:67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272"/>
        <v>0</v>
      </c>
      <c r="K646" s="74" t="s">
        <v>21</v>
      </c>
      <c r="L646" s="87">
        <v>0</v>
      </c>
      <c r="M646" s="87">
        <v>0</v>
      </c>
      <c r="N646" s="87">
        <v>0</v>
      </c>
      <c r="O646" s="87">
        <v>0</v>
      </c>
      <c r="P646" s="87">
        <v>0</v>
      </c>
      <c r="Q646" s="87">
        <v>0</v>
      </c>
      <c r="R646" s="88">
        <v>0</v>
      </c>
      <c r="S646" s="89">
        <f t="shared" si="273"/>
        <v>0</v>
      </c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20"/>
    </row>
    <row r="647" spans="1:67" ht="15">
      <c r="A647" s="28" t="s">
        <v>64</v>
      </c>
      <c r="B647" s="42">
        <v>1.0278322246481724</v>
      </c>
      <c r="C647" s="42">
        <v>0</v>
      </c>
      <c r="D647" s="42">
        <v>0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272"/>
        <v>1.0278322246481724</v>
      </c>
      <c r="K647" s="76" t="s">
        <v>64</v>
      </c>
      <c r="L647" s="42">
        <v>1.0278322246481724</v>
      </c>
      <c r="M647" s="42">
        <v>0</v>
      </c>
      <c r="N647" s="42">
        <v>0</v>
      </c>
      <c r="O647" s="42">
        <v>0</v>
      </c>
      <c r="P647" s="42">
        <v>0</v>
      </c>
      <c r="Q647" s="42">
        <v>0</v>
      </c>
      <c r="R647" s="85">
        <v>0</v>
      </c>
      <c r="S647" s="86">
        <f t="shared" si="273"/>
        <v>1.0278322246481724</v>
      </c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20"/>
    </row>
    <row r="648" spans="1:67">
      <c r="A648" s="56" t="s">
        <v>23</v>
      </c>
      <c r="B648" s="60">
        <v>1.0278322246481724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1">
        <v>0</v>
      </c>
      <c r="I648" s="62">
        <f t="shared" si="272"/>
        <v>1.0278322246481724</v>
      </c>
      <c r="K648" s="77" t="s">
        <v>23</v>
      </c>
      <c r="L648" s="90">
        <v>1.0278322246481724</v>
      </c>
      <c r="M648" s="90">
        <v>0</v>
      </c>
      <c r="N648" s="90">
        <v>0</v>
      </c>
      <c r="O648" s="90">
        <v>0</v>
      </c>
      <c r="P648" s="90">
        <v>0</v>
      </c>
      <c r="Q648" s="90">
        <v>0</v>
      </c>
      <c r="R648" s="91">
        <v>0</v>
      </c>
      <c r="S648" s="92">
        <f t="shared" si="273"/>
        <v>1.0278322246481724</v>
      </c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20"/>
    </row>
    <row r="649" spans="1:67">
      <c r="A649" s="57" t="s">
        <v>19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72"/>
        <v>0</v>
      </c>
      <c r="K649" s="78" t="s">
        <v>19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93">
        <v>0</v>
      </c>
      <c r="S649" s="94">
        <f t="shared" si="273"/>
        <v>0</v>
      </c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20"/>
    </row>
    <row r="650" spans="1:67">
      <c r="A650" s="56" t="s">
        <v>20</v>
      </c>
      <c r="B650" s="60">
        <v>0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272"/>
        <v>0</v>
      </c>
      <c r="K650" s="77" t="s">
        <v>20</v>
      </c>
      <c r="L650" s="90">
        <v>0</v>
      </c>
      <c r="M650" s="90">
        <v>0</v>
      </c>
      <c r="N650" s="90">
        <v>0</v>
      </c>
      <c r="O650" s="90">
        <v>0</v>
      </c>
      <c r="P650" s="90">
        <v>0</v>
      </c>
      <c r="Q650" s="90">
        <v>0</v>
      </c>
      <c r="R650" s="91">
        <v>0</v>
      </c>
      <c r="S650" s="92">
        <f t="shared" si="273"/>
        <v>0</v>
      </c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20"/>
    </row>
    <row r="651" spans="1:67" ht="15" thickBot="1">
      <c r="A651" s="58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6">
        <v>0</v>
      </c>
      <c r="I651" s="67">
        <f t="shared" si="272"/>
        <v>0</v>
      </c>
      <c r="K651" s="79" t="s">
        <v>11</v>
      </c>
      <c r="L651" s="52">
        <v>0</v>
      </c>
      <c r="M651" s="52">
        <v>0</v>
      </c>
      <c r="N651" s="52">
        <v>0</v>
      </c>
      <c r="O651" s="52">
        <v>0</v>
      </c>
      <c r="P651" s="52">
        <v>0</v>
      </c>
      <c r="Q651" s="52">
        <v>0</v>
      </c>
      <c r="R651" s="95">
        <v>0</v>
      </c>
      <c r="S651" s="96">
        <f t="shared" si="273"/>
        <v>0</v>
      </c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20"/>
    </row>
    <row r="652" spans="1:67" ht="15">
      <c r="A652" s="33" t="s">
        <v>26</v>
      </c>
      <c r="B652" s="68">
        <f>SUM(B631:B647)</f>
        <v>404.85531481112571</v>
      </c>
      <c r="C652" s="68">
        <f t="shared" ref="C652:I652" si="274">SUM(C631:C647)</f>
        <v>2.0086557114266856</v>
      </c>
      <c r="D652" s="68">
        <f t="shared" si="274"/>
        <v>76.552102106459643</v>
      </c>
      <c r="E652" s="68">
        <f t="shared" si="274"/>
        <v>53.796129142699336</v>
      </c>
      <c r="F652" s="68">
        <f t="shared" si="274"/>
        <v>30.709805093250864</v>
      </c>
      <c r="G652" s="68">
        <f t="shared" si="274"/>
        <v>17.642134853113621</v>
      </c>
      <c r="H652" s="69">
        <f t="shared" si="274"/>
        <v>0.24751899632144889</v>
      </c>
      <c r="I652" s="38">
        <f t="shared" si="274"/>
        <v>585.81166071439725</v>
      </c>
      <c r="K652" s="80" t="s">
        <v>26</v>
      </c>
      <c r="L652" s="68">
        <f>SUM(L631:L647)</f>
        <v>404.85531481112571</v>
      </c>
      <c r="M652" s="68">
        <f t="shared" ref="M652:S652" si="275">SUM(M631:M647)</f>
        <v>2.0086557114266856</v>
      </c>
      <c r="N652" s="68">
        <f t="shared" si="275"/>
        <v>76.552102106459643</v>
      </c>
      <c r="O652" s="68">
        <f t="shared" si="275"/>
        <v>53.796129142699336</v>
      </c>
      <c r="P652" s="68">
        <f t="shared" si="275"/>
        <v>30.709805093250864</v>
      </c>
      <c r="Q652" s="68">
        <f t="shared" si="275"/>
        <v>17.642134853113621</v>
      </c>
      <c r="R652" s="69">
        <f t="shared" si="275"/>
        <v>0.24751899632144889</v>
      </c>
      <c r="S652" s="97">
        <f t="shared" si="275"/>
        <v>585.81166071439725</v>
      </c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20"/>
    </row>
    <row r="653" spans="1:67" ht="15" thickBot="1">
      <c r="A653" s="59" t="s">
        <v>88</v>
      </c>
      <c r="B653" s="47">
        <f>IF($I652=0,"-",B652/$I652)</f>
        <v>0.69110149551718503</v>
      </c>
      <c r="C653" s="47">
        <f t="shared" ref="C653:H653" si="276">IF($I652=0,"-",C652/$I652)</f>
        <v>3.4288421452333849E-3</v>
      </c>
      <c r="D653" s="47">
        <f t="shared" si="276"/>
        <v>0.13067698586454282</v>
      </c>
      <c r="E653" s="47">
        <f t="shared" si="276"/>
        <v>9.1831782721933125E-2</v>
      </c>
      <c r="F653" s="47">
        <f t="shared" si="276"/>
        <v>5.2422659282337025E-2</v>
      </c>
      <c r="G653" s="47">
        <f t="shared" si="276"/>
        <v>3.0115711304891133E-2</v>
      </c>
      <c r="H653" s="70">
        <f t="shared" si="276"/>
        <v>4.2252316387761813E-4</v>
      </c>
      <c r="I653" s="48">
        <f>SUM(B653:H653)</f>
        <v>1.0000000000000002</v>
      </c>
      <c r="K653" s="81" t="s">
        <v>88</v>
      </c>
      <c r="L653" s="98">
        <f>IF($S652=0,"-",L652/$S652)</f>
        <v>0.69110149551718503</v>
      </c>
      <c r="M653" s="98">
        <f t="shared" ref="M653:R653" si="277">IF($S652=0,"-",M652/$S652)</f>
        <v>3.4288421452333849E-3</v>
      </c>
      <c r="N653" s="98">
        <f t="shared" si="277"/>
        <v>0.13067698586454282</v>
      </c>
      <c r="O653" s="98">
        <f t="shared" si="277"/>
        <v>9.1831782721933125E-2</v>
      </c>
      <c r="P653" s="98">
        <f t="shared" si="277"/>
        <v>5.2422659282337025E-2</v>
      </c>
      <c r="Q653" s="98">
        <f t="shared" si="277"/>
        <v>3.0115711304891133E-2</v>
      </c>
      <c r="R653" s="99">
        <f t="shared" si="277"/>
        <v>4.2252316387761813E-4</v>
      </c>
      <c r="S653" s="100">
        <f>SUM(L653:R653)</f>
        <v>1.0000000000000002</v>
      </c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20"/>
    </row>
    <row r="654" spans="1:67" s="9" customFormat="1" ht="15">
      <c r="A654" s="2"/>
      <c r="B654" s="2"/>
      <c r="C654" s="2"/>
      <c r="D654" s="2"/>
      <c r="E654" s="2"/>
      <c r="F654" s="2"/>
      <c r="G654" s="2"/>
      <c r="H654" s="2"/>
      <c r="I654" s="2"/>
      <c r="J654" s="1"/>
      <c r="K654" s="2"/>
      <c r="L654" s="2"/>
      <c r="M654" s="2"/>
      <c r="N654" s="2"/>
      <c r="O654" s="2"/>
      <c r="P654" s="2"/>
      <c r="Q654" s="2"/>
      <c r="R654" s="2"/>
      <c r="S654" s="2"/>
      <c r="T654" s="1"/>
      <c r="U654" s="12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10"/>
      <c r="AK654" s="8"/>
      <c r="AL654" s="20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</row>
    <row r="655" spans="1:67">
      <c r="I655" s="11"/>
      <c r="R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20"/>
    </row>
    <row r="656" spans="1:67">
      <c r="I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</row>
  </sheetData>
  <mergeCells count="173">
    <mergeCell ref="U603:U604"/>
    <mergeCell ref="V604:AF604"/>
    <mergeCell ref="L553:O573"/>
    <mergeCell ref="Q553:R573"/>
    <mergeCell ref="U31:U32"/>
    <mergeCell ref="U109:U110"/>
    <mergeCell ref="U135:U136"/>
    <mergeCell ref="U161:U162"/>
    <mergeCell ref="U187:U188"/>
    <mergeCell ref="U213:U214"/>
    <mergeCell ref="U239:U240"/>
    <mergeCell ref="U265:U266"/>
    <mergeCell ref="U291:U292"/>
    <mergeCell ref="U317:U318"/>
    <mergeCell ref="U343:U344"/>
    <mergeCell ref="U369:U370"/>
    <mergeCell ref="U395:U396"/>
    <mergeCell ref="U421:U422"/>
    <mergeCell ref="L475:O495"/>
    <mergeCell ref="Q475:R495"/>
    <mergeCell ref="L501:O521"/>
    <mergeCell ref="Q501:R521"/>
    <mergeCell ref="L527:O547"/>
    <mergeCell ref="Q527:R547"/>
    <mergeCell ref="B553:E573"/>
    <mergeCell ref="G553:H573"/>
    <mergeCell ref="F579:F599"/>
    <mergeCell ref="F605:F625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F397:F417"/>
    <mergeCell ref="F423:F443"/>
    <mergeCell ref="B449:E469"/>
    <mergeCell ref="G449:H469"/>
    <mergeCell ref="B475:E495"/>
    <mergeCell ref="G475:H495"/>
    <mergeCell ref="G501:H521"/>
    <mergeCell ref="B527:E547"/>
    <mergeCell ref="A577:A578"/>
    <mergeCell ref="A603:A604"/>
    <mergeCell ref="A629:A630"/>
    <mergeCell ref="F33:F53"/>
    <mergeCell ref="B59:E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A447:A448"/>
    <mergeCell ref="A473:A474"/>
    <mergeCell ref="A499:A500"/>
    <mergeCell ref="A525:A526"/>
    <mergeCell ref="A551:A552"/>
    <mergeCell ref="A239:A240"/>
    <mergeCell ref="A265:A266"/>
    <mergeCell ref="A291:A292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317:A318"/>
    <mergeCell ref="A343:A344"/>
    <mergeCell ref="A369:A370"/>
    <mergeCell ref="A395:A396"/>
    <mergeCell ref="A421:A422"/>
    <mergeCell ref="A1:I3"/>
    <mergeCell ref="K1:S3"/>
    <mergeCell ref="U1:AI3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  <mergeCell ref="B552:I552"/>
    <mergeCell ref="L552:S552"/>
    <mergeCell ref="B526:I526"/>
    <mergeCell ref="L526:S526"/>
    <mergeCell ref="B500:I500"/>
    <mergeCell ref="L500:S500"/>
    <mergeCell ref="B501:E521"/>
    <mergeCell ref="G527:H547"/>
    <mergeCell ref="K499:K500"/>
    <mergeCell ref="K525:K526"/>
    <mergeCell ref="K551:K552"/>
    <mergeCell ref="B474:I474"/>
    <mergeCell ref="L474:S474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L449:O469"/>
    <mergeCell ref="Q449:R469"/>
    <mergeCell ref="V370:AI370"/>
    <mergeCell ref="B396:I396"/>
    <mergeCell ref="L396:S396"/>
    <mergeCell ref="V396:AI396"/>
    <mergeCell ref="B370:I370"/>
    <mergeCell ref="L370:S370"/>
    <mergeCell ref="K369:K370"/>
    <mergeCell ref="K395:K396"/>
    <mergeCell ref="V318:AI318"/>
    <mergeCell ref="B344:I344"/>
    <mergeCell ref="L344:S344"/>
    <mergeCell ref="V344:AI344"/>
    <mergeCell ref="B318:I318"/>
    <mergeCell ref="L318:S318"/>
    <mergeCell ref="K317:K318"/>
    <mergeCell ref="K343:K344"/>
    <mergeCell ref="V266:AI266"/>
    <mergeCell ref="B292:I292"/>
    <mergeCell ref="L292:S292"/>
    <mergeCell ref="V292:AI292"/>
    <mergeCell ref="B266:I266"/>
    <mergeCell ref="L266:S266"/>
    <mergeCell ref="V214:AI214"/>
    <mergeCell ref="B240:I240"/>
    <mergeCell ref="L240:S240"/>
    <mergeCell ref="V240:AI240"/>
    <mergeCell ref="B214:I214"/>
    <mergeCell ref="L214:S214"/>
    <mergeCell ref="B6:I6"/>
    <mergeCell ref="L6:S6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B84:I84"/>
    <mergeCell ref="L84:S84"/>
    <mergeCell ref="B162:I162"/>
    <mergeCell ref="L162:S162"/>
    <mergeCell ref="V32:AI32"/>
    <mergeCell ref="B58:I58"/>
    <mergeCell ref="L58:S58"/>
    <mergeCell ref="B32:I32"/>
    <mergeCell ref="L32:S32"/>
    <mergeCell ref="B110:I110"/>
    <mergeCell ref="L110:S110"/>
    <mergeCell ref="G59:H79"/>
    <mergeCell ref="L59:O79"/>
    <mergeCell ref="Q59:R79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656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5" style="2" customWidth="1"/>
    <col min="2" max="9" width="16.625" style="2" customWidth="1"/>
    <col min="10" max="10" width="16.625" style="1" customWidth="1"/>
    <col min="11" max="11" width="39.5" style="2" customWidth="1"/>
    <col min="12" max="19" width="16.625" style="2" customWidth="1"/>
    <col min="20" max="20" width="16.625" style="1" customWidth="1"/>
    <col min="21" max="21" width="36.625" style="2" customWidth="1"/>
    <col min="22" max="24" width="16.625" style="2" customWidth="1"/>
    <col min="25" max="25" width="19.125" style="2" customWidth="1"/>
    <col min="26" max="44" width="16.625" style="2" customWidth="1"/>
    <col min="45" max="51" width="11.125" style="2" bestFit="1" customWidth="1"/>
    <col min="52" max="52" width="11" style="2"/>
    <col min="53" max="68" width="11.125" style="2" bestFit="1" customWidth="1"/>
    <col min="69" max="70" width="11" style="2"/>
    <col min="71" max="71" width="11.125" style="2" bestFit="1" customWidth="1"/>
    <col min="72" max="16384" width="11" style="2"/>
  </cols>
  <sheetData>
    <row r="1" spans="1:85" customFormat="1" ht="15" customHeight="1" thickTop="1">
      <c r="A1" s="422" t="s">
        <v>122</v>
      </c>
      <c r="B1" s="423"/>
      <c r="C1" s="423"/>
      <c r="D1" s="423"/>
      <c r="E1" s="423"/>
      <c r="F1" s="423"/>
      <c r="G1" s="423"/>
      <c r="H1" s="423"/>
      <c r="I1" s="424"/>
      <c r="K1" s="431" t="s">
        <v>123</v>
      </c>
      <c r="L1" s="432"/>
      <c r="M1" s="432"/>
      <c r="N1" s="432"/>
      <c r="O1" s="432"/>
      <c r="P1" s="432"/>
      <c r="Q1" s="432"/>
      <c r="R1" s="432"/>
      <c r="S1" s="433"/>
      <c r="U1" s="440" t="s">
        <v>124</v>
      </c>
      <c r="V1" s="441"/>
      <c r="W1" s="441"/>
      <c r="X1" s="441"/>
      <c r="Y1" s="441"/>
      <c r="Z1" s="441"/>
      <c r="AA1" s="441"/>
      <c r="AB1" s="441"/>
      <c r="AC1" s="441"/>
      <c r="AD1" s="441"/>
      <c r="AE1" s="441"/>
      <c r="AF1" s="441"/>
      <c r="AG1" s="441"/>
      <c r="AH1" s="441"/>
      <c r="AI1" s="442"/>
      <c r="BA1" s="71"/>
      <c r="BR1" s="71"/>
      <c r="CG1" s="23"/>
    </row>
    <row r="2" spans="1:85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  <c r="K2" s="434"/>
      <c r="L2" s="435"/>
      <c r="M2" s="435"/>
      <c r="N2" s="435"/>
      <c r="O2" s="435"/>
      <c r="P2" s="435"/>
      <c r="Q2" s="435"/>
      <c r="R2" s="435"/>
      <c r="S2" s="436"/>
      <c r="U2" s="443"/>
      <c r="V2" s="444"/>
      <c r="W2" s="444"/>
      <c r="X2" s="444"/>
      <c r="Y2" s="444"/>
      <c r="Z2" s="444"/>
      <c r="AA2" s="444"/>
      <c r="AB2" s="444"/>
      <c r="AC2" s="444"/>
      <c r="AD2" s="444"/>
      <c r="AE2" s="444"/>
      <c r="AF2" s="444"/>
      <c r="AG2" s="444"/>
      <c r="AH2" s="444"/>
      <c r="AI2" s="445"/>
      <c r="BA2" s="71"/>
      <c r="BR2" s="71"/>
      <c r="CG2" s="23"/>
    </row>
    <row r="3" spans="1:85" customFormat="1" ht="15" customHeight="1" thickBot="1">
      <c r="A3" s="428"/>
      <c r="B3" s="429"/>
      <c r="C3" s="429"/>
      <c r="D3" s="429"/>
      <c r="E3" s="429"/>
      <c r="F3" s="429"/>
      <c r="G3" s="429"/>
      <c r="H3" s="429"/>
      <c r="I3" s="430"/>
      <c r="K3" s="437"/>
      <c r="L3" s="438"/>
      <c r="M3" s="438"/>
      <c r="N3" s="438"/>
      <c r="O3" s="438"/>
      <c r="P3" s="438"/>
      <c r="Q3" s="438"/>
      <c r="R3" s="438"/>
      <c r="S3" s="439"/>
      <c r="U3" s="446"/>
      <c r="V3" s="447"/>
      <c r="W3" s="447"/>
      <c r="X3" s="447"/>
      <c r="Y3" s="447"/>
      <c r="Z3" s="447"/>
      <c r="AA3" s="447"/>
      <c r="AB3" s="447"/>
      <c r="AC3" s="447"/>
      <c r="AD3" s="447"/>
      <c r="AE3" s="447"/>
      <c r="AF3" s="447"/>
      <c r="AG3" s="447"/>
      <c r="AH3" s="447"/>
      <c r="AI3" s="448"/>
      <c r="BA3" s="71"/>
      <c r="BR3" s="71"/>
      <c r="CG3" s="23"/>
    </row>
    <row r="4" spans="1:85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K4" s="24"/>
      <c r="L4" s="24"/>
      <c r="M4" s="24"/>
      <c r="N4" s="24"/>
      <c r="O4" s="24"/>
      <c r="P4" s="24"/>
      <c r="Q4" s="24"/>
      <c r="R4" s="24"/>
      <c r="S4" s="24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BA4" s="71"/>
      <c r="BR4" s="71"/>
      <c r="CG4" s="23"/>
    </row>
    <row r="5" spans="1:85" ht="80.099999999999994" customHeight="1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K5" s="455" t="s">
        <v>90</v>
      </c>
      <c r="L5" s="83" t="s">
        <v>0</v>
      </c>
      <c r="M5" s="83" t="s">
        <v>1</v>
      </c>
      <c r="N5" s="83" t="s">
        <v>2</v>
      </c>
      <c r="O5" s="83" t="s">
        <v>3</v>
      </c>
      <c r="P5" s="83" t="s">
        <v>27</v>
      </c>
      <c r="Q5" s="83" t="s">
        <v>4</v>
      </c>
      <c r="R5" s="83" t="s">
        <v>5</v>
      </c>
      <c r="S5" s="84" t="s">
        <v>6</v>
      </c>
      <c r="V5" s="3"/>
      <c r="W5" s="4"/>
      <c r="X5" s="4"/>
      <c r="Y5" s="4"/>
      <c r="Z5" s="4"/>
      <c r="AA5" s="4"/>
      <c r="AB5" s="4"/>
      <c r="AC5" s="4"/>
      <c r="AD5" s="4"/>
      <c r="AE5" s="3"/>
      <c r="AF5" s="3"/>
      <c r="AG5" s="4"/>
      <c r="AH5" s="4"/>
      <c r="AI5" s="4"/>
      <c r="AJ5" s="4"/>
      <c r="AK5" s="4"/>
      <c r="AL5" s="4"/>
      <c r="AM5" s="4"/>
      <c r="AN5" s="4"/>
      <c r="AO5" s="4"/>
      <c r="AP5" s="3"/>
      <c r="AQ5" s="3"/>
    </row>
    <row r="6" spans="1:85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  <c r="K6" s="456" t="s">
        <v>87</v>
      </c>
      <c r="L6" s="389" t="s">
        <v>69</v>
      </c>
      <c r="M6" s="390"/>
      <c r="N6" s="390"/>
      <c r="O6" s="390"/>
      <c r="P6" s="390"/>
      <c r="Q6" s="390"/>
      <c r="R6" s="390"/>
      <c r="S6" s="391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</row>
    <row r="7" spans="1:85" ht="15">
      <c r="A7" s="25" t="s">
        <v>7</v>
      </c>
      <c r="B7" s="36">
        <f>B33+B85</f>
        <v>103.08950470941726</v>
      </c>
      <c r="C7" s="36">
        <f>C33+C85</f>
        <v>0</v>
      </c>
      <c r="D7" s="36">
        <f>D33+D85</f>
        <v>10.958080615975598</v>
      </c>
      <c r="E7" s="36">
        <f>E33+E85</f>
        <v>0</v>
      </c>
      <c r="F7" s="36">
        <f>F59+F85</f>
        <v>0.60627386984893716</v>
      </c>
      <c r="G7" s="36">
        <f>G33+G85</f>
        <v>0</v>
      </c>
      <c r="H7" s="36">
        <f>H33+H85</f>
        <v>0</v>
      </c>
      <c r="I7" s="38">
        <f>SUM(B7:H7)</f>
        <v>114.65385919524179</v>
      </c>
      <c r="K7" s="73" t="s">
        <v>7</v>
      </c>
      <c r="L7" s="36">
        <f>L33+L85</f>
        <v>103.08950470941726</v>
      </c>
      <c r="M7" s="36">
        <f t="shared" ref="M7:O7" si="0">M33+M85</f>
        <v>0</v>
      </c>
      <c r="N7" s="36">
        <f t="shared" si="0"/>
        <v>10.958080615975598</v>
      </c>
      <c r="O7" s="36">
        <f t="shared" si="0"/>
        <v>0</v>
      </c>
      <c r="P7" s="42">
        <f>P59+P85+P33</f>
        <v>0.60627386984893716</v>
      </c>
      <c r="Q7" s="36">
        <f t="shared" ref="Q7:R7" si="1">Q33+Q85</f>
        <v>0</v>
      </c>
      <c r="R7" s="36">
        <f t="shared" si="1"/>
        <v>0</v>
      </c>
      <c r="S7" s="86">
        <f>SUM(L7:R7)</f>
        <v>114.65385919524179</v>
      </c>
      <c r="T7" s="1" t="str">
        <f>IF(ABS(S7-I7)&gt;0.01,S7-I7,"")</f>
        <v/>
      </c>
      <c r="V7" s="3"/>
      <c r="W7" s="6"/>
      <c r="X7" s="6"/>
      <c r="Y7" s="6"/>
      <c r="Z7" s="6"/>
      <c r="AA7" s="6"/>
      <c r="AB7" s="6"/>
      <c r="AC7" s="6"/>
      <c r="AD7" s="6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</row>
    <row r="8" spans="1:85" ht="15">
      <c r="A8" s="26" t="s">
        <v>8</v>
      </c>
      <c r="B8" s="39">
        <f t="shared" ref="B8:C27" si="2">B34+B86</f>
        <v>103.24558245333047</v>
      </c>
      <c r="C8" s="39">
        <f t="shared" si="2"/>
        <v>0</v>
      </c>
      <c r="D8" s="39">
        <f t="shared" ref="D8:E8" si="3">D34+D86</f>
        <v>14.853698958256091</v>
      </c>
      <c r="E8" s="39">
        <f t="shared" si="3"/>
        <v>0</v>
      </c>
      <c r="F8" s="39">
        <f t="shared" ref="F8:F27" si="4">F60+F86</f>
        <v>0</v>
      </c>
      <c r="G8" s="39">
        <f t="shared" ref="G8:H8" si="5">G34+G86</f>
        <v>0</v>
      </c>
      <c r="H8" s="39">
        <f t="shared" si="5"/>
        <v>0</v>
      </c>
      <c r="I8" s="41">
        <f t="shared" ref="I8:I27" si="6">SUM(B8:H8)</f>
        <v>118.09928141158656</v>
      </c>
      <c r="K8" s="74" t="s">
        <v>8</v>
      </c>
      <c r="L8" s="87">
        <f t="shared" ref="L8:O27" si="7">L34+L86</f>
        <v>103.24558245333047</v>
      </c>
      <c r="M8" s="87">
        <f t="shared" si="7"/>
        <v>0</v>
      </c>
      <c r="N8" s="87">
        <f t="shared" si="7"/>
        <v>14.853698958256091</v>
      </c>
      <c r="O8" s="87">
        <f t="shared" si="7"/>
        <v>0</v>
      </c>
      <c r="P8" s="87">
        <f t="shared" ref="P8:P27" si="8">P60+P86+P34</f>
        <v>0</v>
      </c>
      <c r="Q8" s="87">
        <f t="shared" ref="Q8:R8" si="9">Q34+Q86</f>
        <v>0</v>
      </c>
      <c r="R8" s="87">
        <f t="shared" si="9"/>
        <v>0</v>
      </c>
      <c r="S8" s="89">
        <f t="shared" ref="S8:S27" si="10">SUM(L8:R8)</f>
        <v>118.09928141158656</v>
      </c>
      <c r="T8" s="1" t="str">
        <f t="shared" ref="T8:T24" si="11">IF(ABS(S8-I8)&gt;0.01,S8-I8,"")</f>
        <v/>
      </c>
      <c r="V8" s="3"/>
      <c r="W8" s="6"/>
      <c r="X8" s="6"/>
      <c r="Y8" s="6"/>
      <c r="Z8" s="6"/>
      <c r="AA8" s="6"/>
      <c r="AB8" s="6"/>
      <c r="AC8" s="6"/>
      <c r="AD8" s="6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</row>
    <row r="9" spans="1:85" ht="15" customHeight="1">
      <c r="A9" s="27" t="s">
        <v>10</v>
      </c>
      <c r="B9" s="42">
        <f t="shared" si="2"/>
        <v>112.22342220239864</v>
      </c>
      <c r="C9" s="42">
        <f t="shared" si="2"/>
        <v>0</v>
      </c>
      <c r="D9" s="42">
        <f t="shared" ref="D9:E9" si="12">D35+D87</f>
        <v>0.4555737144475297</v>
      </c>
      <c r="E9" s="42">
        <f t="shared" si="12"/>
        <v>0</v>
      </c>
      <c r="F9" s="42">
        <f t="shared" si="4"/>
        <v>0</v>
      </c>
      <c r="G9" s="42">
        <f t="shared" ref="G9:H9" si="13">G35+G87</f>
        <v>0</v>
      </c>
      <c r="H9" s="42">
        <f t="shared" si="13"/>
        <v>0</v>
      </c>
      <c r="I9" s="38">
        <f t="shared" si="6"/>
        <v>112.67899591684616</v>
      </c>
      <c r="K9" s="73" t="s">
        <v>10</v>
      </c>
      <c r="L9" s="42">
        <f t="shared" si="7"/>
        <v>112.22342220239864</v>
      </c>
      <c r="M9" s="42">
        <f t="shared" si="7"/>
        <v>0</v>
      </c>
      <c r="N9" s="42">
        <f t="shared" si="7"/>
        <v>0.4555737144475297</v>
      </c>
      <c r="O9" s="42">
        <f t="shared" si="7"/>
        <v>0</v>
      </c>
      <c r="P9" s="42">
        <f t="shared" si="8"/>
        <v>0</v>
      </c>
      <c r="Q9" s="42">
        <f t="shared" ref="Q9:R9" si="14">Q35+Q87</f>
        <v>0</v>
      </c>
      <c r="R9" s="42">
        <f t="shared" si="14"/>
        <v>0</v>
      </c>
      <c r="S9" s="86">
        <f t="shared" si="10"/>
        <v>112.67899591684616</v>
      </c>
      <c r="T9" s="1" t="str">
        <f t="shared" si="11"/>
        <v/>
      </c>
      <c r="V9" s="3"/>
      <c r="W9" s="6"/>
      <c r="X9" s="6"/>
      <c r="Y9" s="6"/>
      <c r="Z9" s="6"/>
      <c r="AA9" s="6"/>
      <c r="AB9" s="6"/>
      <c r="AC9" s="6"/>
      <c r="AD9" s="6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</row>
    <row r="10" spans="1:85" ht="15" customHeight="1">
      <c r="A10" s="26" t="s">
        <v>56</v>
      </c>
      <c r="B10" s="39">
        <f t="shared" si="2"/>
        <v>0</v>
      </c>
      <c r="C10" s="39">
        <f t="shared" si="2"/>
        <v>0</v>
      </c>
      <c r="D10" s="39">
        <f t="shared" ref="D10:E10" si="15">D36+D88</f>
        <v>0</v>
      </c>
      <c r="E10" s="39">
        <f t="shared" si="15"/>
        <v>0</v>
      </c>
      <c r="F10" s="39">
        <f t="shared" si="4"/>
        <v>0</v>
      </c>
      <c r="G10" s="39">
        <f t="shared" ref="G10:H10" si="16">G36+G88</f>
        <v>0</v>
      </c>
      <c r="H10" s="39">
        <f t="shared" si="16"/>
        <v>0</v>
      </c>
      <c r="I10" s="41">
        <f t="shared" si="6"/>
        <v>0</v>
      </c>
      <c r="K10" s="74" t="s">
        <v>56</v>
      </c>
      <c r="L10" s="87">
        <f t="shared" si="7"/>
        <v>0</v>
      </c>
      <c r="M10" s="87">
        <f t="shared" si="7"/>
        <v>0</v>
      </c>
      <c r="N10" s="87">
        <f t="shared" si="7"/>
        <v>0</v>
      </c>
      <c r="O10" s="87">
        <f t="shared" si="7"/>
        <v>0</v>
      </c>
      <c r="P10" s="87">
        <f t="shared" si="8"/>
        <v>0</v>
      </c>
      <c r="Q10" s="87">
        <f t="shared" ref="Q10:R10" si="17">Q36+Q88</f>
        <v>0</v>
      </c>
      <c r="R10" s="87">
        <f t="shared" si="17"/>
        <v>0</v>
      </c>
      <c r="S10" s="89">
        <f t="shared" si="10"/>
        <v>0</v>
      </c>
      <c r="T10" s="1" t="str">
        <f t="shared" si="11"/>
        <v/>
      </c>
      <c r="V10" s="3"/>
      <c r="W10" s="6"/>
      <c r="X10" s="6"/>
      <c r="Y10" s="6"/>
      <c r="Z10" s="6"/>
      <c r="AA10" s="6"/>
      <c r="AB10" s="6"/>
      <c r="AC10" s="6"/>
      <c r="AD10" s="6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</row>
    <row r="11" spans="1:85" ht="15">
      <c r="A11" s="27" t="s">
        <v>16</v>
      </c>
      <c r="B11" s="42">
        <f t="shared" si="2"/>
        <v>1092.2084854968384</v>
      </c>
      <c r="C11" s="42">
        <f t="shared" si="2"/>
        <v>256.73486546995059</v>
      </c>
      <c r="D11" s="42">
        <f t="shared" ref="D11:E11" si="18">D37+D89</f>
        <v>95.141180517074417</v>
      </c>
      <c r="E11" s="42">
        <f t="shared" si="18"/>
        <v>35.99234989093538</v>
      </c>
      <c r="F11" s="42">
        <f t="shared" si="4"/>
        <v>0</v>
      </c>
      <c r="G11" s="42">
        <f t="shared" ref="G11:H11" si="19">G37+G89</f>
        <v>0</v>
      </c>
      <c r="H11" s="42">
        <f t="shared" si="19"/>
        <v>0</v>
      </c>
      <c r="I11" s="38">
        <f t="shared" si="6"/>
        <v>1480.0768813747989</v>
      </c>
      <c r="K11" s="73" t="s">
        <v>16</v>
      </c>
      <c r="L11" s="42">
        <f t="shared" si="7"/>
        <v>1092.2084854968384</v>
      </c>
      <c r="M11" s="42">
        <f t="shared" si="7"/>
        <v>256.73486546995059</v>
      </c>
      <c r="N11" s="42">
        <f t="shared" si="7"/>
        <v>95.141180517074417</v>
      </c>
      <c r="O11" s="42">
        <f t="shared" si="7"/>
        <v>35.99234989093538</v>
      </c>
      <c r="P11" s="42">
        <f t="shared" si="8"/>
        <v>0</v>
      </c>
      <c r="Q11" s="42">
        <f t="shared" ref="Q11:R11" si="20">Q37+Q89</f>
        <v>0</v>
      </c>
      <c r="R11" s="42">
        <f t="shared" si="20"/>
        <v>0</v>
      </c>
      <c r="S11" s="86">
        <f t="shared" si="10"/>
        <v>1480.0768813747989</v>
      </c>
      <c r="T11" s="1" t="str">
        <f t="shared" si="11"/>
        <v/>
      </c>
      <c r="V11" s="3"/>
      <c r="W11" s="6"/>
      <c r="X11" s="6"/>
      <c r="Y11" s="6"/>
      <c r="Z11" s="6"/>
      <c r="AA11" s="6"/>
      <c r="AB11" s="6"/>
      <c r="AC11" s="6"/>
      <c r="AD11" s="6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</row>
    <row r="12" spans="1:85" ht="15">
      <c r="A12" s="26" t="s">
        <v>70</v>
      </c>
      <c r="B12" s="39">
        <f t="shared" si="2"/>
        <v>3669.017698327616</v>
      </c>
      <c r="C12" s="39">
        <f t="shared" si="2"/>
        <v>78.846117313669154</v>
      </c>
      <c r="D12" s="39">
        <f t="shared" ref="D12:E12" si="21">D38+D90</f>
        <v>346.63956329326089</v>
      </c>
      <c r="E12" s="39">
        <f t="shared" si="21"/>
        <v>3.2846621129511648</v>
      </c>
      <c r="F12" s="39">
        <f t="shared" si="4"/>
        <v>0</v>
      </c>
      <c r="G12" s="39">
        <f t="shared" ref="G12:H12" si="22">G38+G90</f>
        <v>0</v>
      </c>
      <c r="H12" s="39">
        <f t="shared" si="22"/>
        <v>0</v>
      </c>
      <c r="I12" s="41">
        <f t="shared" si="6"/>
        <v>4097.7880410474972</v>
      </c>
      <c r="K12" s="74" t="s">
        <v>70</v>
      </c>
      <c r="L12" s="87">
        <f t="shared" si="7"/>
        <v>3669.017698327616</v>
      </c>
      <c r="M12" s="87">
        <f t="shared" si="7"/>
        <v>78.846117313669154</v>
      </c>
      <c r="N12" s="87">
        <f t="shared" si="7"/>
        <v>346.63956329326089</v>
      </c>
      <c r="O12" s="87">
        <f t="shared" si="7"/>
        <v>3.2846621129511648</v>
      </c>
      <c r="P12" s="87">
        <f t="shared" si="8"/>
        <v>0</v>
      </c>
      <c r="Q12" s="87">
        <f t="shared" ref="Q12:R12" si="23">Q38+Q90</f>
        <v>0</v>
      </c>
      <c r="R12" s="87">
        <f t="shared" si="23"/>
        <v>0</v>
      </c>
      <c r="S12" s="89">
        <f t="shared" si="10"/>
        <v>4097.7880410474972</v>
      </c>
      <c r="T12" s="1" t="str">
        <f t="shared" si="11"/>
        <v/>
      </c>
      <c r="V12" s="3"/>
      <c r="W12" s="6"/>
      <c r="X12" s="6"/>
      <c r="Y12" s="6"/>
      <c r="Z12" s="6"/>
      <c r="AA12" s="6"/>
      <c r="AB12" s="6"/>
      <c r="AC12" s="6"/>
      <c r="AD12" s="6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1:85" ht="15">
      <c r="A13" s="27" t="s">
        <v>58</v>
      </c>
      <c r="B13" s="42">
        <f t="shared" si="2"/>
        <v>0</v>
      </c>
      <c r="C13" s="42">
        <f t="shared" si="2"/>
        <v>1.6005861611738992E-2</v>
      </c>
      <c r="D13" s="42">
        <f t="shared" ref="D13:E13" si="24">D39+D91</f>
        <v>1.5011224349600329</v>
      </c>
      <c r="E13" s="42">
        <f t="shared" si="24"/>
        <v>2533.1122216316148</v>
      </c>
      <c r="F13" s="42">
        <f t="shared" si="4"/>
        <v>34606.259005023363</v>
      </c>
      <c r="G13" s="42">
        <f t="shared" ref="G13:H13" si="25">G39+G91</f>
        <v>0</v>
      </c>
      <c r="H13" s="42">
        <f t="shared" si="25"/>
        <v>0</v>
      </c>
      <c r="I13" s="38">
        <f t="shared" si="6"/>
        <v>37140.888354951552</v>
      </c>
      <c r="K13" s="75" t="s">
        <v>58</v>
      </c>
      <c r="L13" s="42">
        <f t="shared" si="7"/>
        <v>0</v>
      </c>
      <c r="M13" s="42">
        <f t="shared" si="7"/>
        <v>1.6005861611738992E-2</v>
      </c>
      <c r="N13" s="42">
        <f t="shared" si="7"/>
        <v>1.5011224349600329</v>
      </c>
      <c r="O13" s="42">
        <f t="shared" si="7"/>
        <v>2533.1122216316148</v>
      </c>
      <c r="P13" s="42">
        <f t="shared" si="8"/>
        <v>34606.259005023363</v>
      </c>
      <c r="Q13" s="42">
        <f t="shared" ref="Q13:R13" si="26">Q39+Q91</f>
        <v>0</v>
      </c>
      <c r="R13" s="42">
        <f t="shared" si="26"/>
        <v>0</v>
      </c>
      <c r="S13" s="86">
        <f t="shared" si="10"/>
        <v>37140.888354951552</v>
      </c>
      <c r="T13" s="1" t="str">
        <f t="shared" si="11"/>
        <v/>
      </c>
      <c r="V13" s="3"/>
      <c r="W13" s="6"/>
      <c r="X13" s="6"/>
      <c r="Y13" s="6"/>
      <c r="Z13" s="6"/>
      <c r="AA13" s="6"/>
      <c r="AB13" s="6"/>
      <c r="AC13" s="6"/>
      <c r="AD13" s="6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</row>
    <row r="14" spans="1:85" ht="15">
      <c r="A14" s="26" t="s">
        <v>12</v>
      </c>
      <c r="B14" s="39">
        <f t="shared" si="2"/>
        <v>0</v>
      </c>
      <c r="C14" s="39">
        <f t="shared" si="2"/>
        <v>0.14518770684806356</v>
      </c>
      <c r="D14" s="39">
        <f t="shared" ref="D14:E14" si="27">D40+D92</f>
        <v>6.6310984489229757E-2</v>
      </c>
      <c r="E14" s="39">
        <f t="shared" si="27"/>
        <v>27.278304578495572</v>
      </c>
      <c r="F14" s="39">
        <f t="shared" si="4"/>
        <v>15302.28223714938</v>
      </c>
      <c r="G14" s="39">
        <f t="shared" ref="G14:H14" si="28">G40+G92</f>
        <v>0</v>
      </c>
      <c r="H14" s="39">
        <f t="shared" si="28"/>
        <v>0</v>
      </c>
      <c r="I14" s="41">
        <f t="shared" si="6"/>
        <v>15329.772040419213</v>
      </c>
      <c r="K14" s="74" t="s">
        <v>12</v>
      </c>
      <c r="L14" s="87">
        <f t="shared" si="7"/>
        <v>0</v>
      </c>
      <c r="M14" s="87">
        <f t="shared" si="7"/>
        <v>0.14518770684806356</v>
      </c>
      <c r="N14" s="87">
        <f t="shared" si="7"/>
        <v>6.6310984489229757E-2</v>
      </c>
      <c r="O14" s="87">
        <f t="shared" si="7"/>
        <v>27.278304578495572</v>
      </c>
      <c r="P14" s="87">
        <f t="shared" si="8"/>
        <v>15302.28223714938</v>
      </c>
      <c r="Q14" s="87">
        <f t="shared" ref="Q14:R14" si="29">Q40+Q92</f>
        <v>0</v>
      </c>
      <c r="R14" s="87">
        <f t="shared" si="29"/>
        <v>0</v>
      </c>
      <c r="S14" s="89">
        <f t="shared" si="10"/>
        <v>15329.772040419213</v>
      </c>
      <c r="T14" s="1" t="str">
        <f t="shared" si="11"/>
        <v/>
      </c>
      <c r="V14" s="3"/>
      <c r="W14" s="6"/>
      <c r="X14" s="6"/>
      <c r="Y14" s="6"/>
      <c r="Z14" s="6"/>
      <c r="AA14" s="6"/>
      <c r="AB14" s="6"/>
      <c r="AC14" s="6"/>
      <c r="AD14" s="6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</row>
    <row r="15" spans="1:85" ht="15">
      <c r="A15" s="27" t="s">
        <v>59</v>
      </c>
      <c r="B15" s="42">
        <f t="shared" si="2"/>
        <v>0.16770855321861061</v>
      </c>
      <c r="C15" s="42">
        <f t="shared" si="2"/>
        <v>0</v>
      </c>
      <c r="D15" s="42">
        <f t="shared" ref="D15:E15" si="30">D41+D93</f>
        <v>0.39551288729232142</v>
      </c>
      <c r="E15" s="42">
        <f t="shared" si="30"/>
        <v>3.7059941006142946E-2</v>
      </c>
      <c r="F15" s="42">
        <f t="shared" si="4"/>
        <v>3.2735438997747508</v>
      </c>
      <c r="G15" s="42">
        <f t="shared" ref="G15:H15" si="31">G41+G93</f>
        <v>0</v>
      </c>
      <c r="H15" s="42">
        <f t="shared" si="31"/>
        <v>0</v>
      </c>
      <c r="I15" s="38">
        <f t="shared" si="6"/>
        <v>3.8738252812918259</v>
      </c>
      <c r="K15" s="75" t="s">
        <v>59</v>
      </c>
      <c r="L15" s="42">
        <f t="shared" si="7"/>
        <v>0.16770855321861061</v>
      </c>
      <c r="M15" s="42">
        <f t="shared" si="7"/>
        <v>0</v>
      </c>
      <c r="N15" s="42">
        <f t="shared" si="7"/>
        <v>0.39551288729232142</v>
      </c>
      <c r="O15" s="42">
        <f t="shared" si="7"/>
        <v>3.7059941006142946E-2</v>
      </c>
      <c r="P15" s="42">
        <f t="shared" si="8"/>
        <v>3.2735438997747508</v>
      </c>
      <c r="Q15" s="42">
        <f t="shared" ref="Q15:R15" si="32">Q41+Q93</f>
        <v>0</v>
      </c>
      <c r="R15" s="42">
        <f t="shared" si="32"/>
        <v>0</v>
      </c>
      <c r="S15" s="86">
        <f t="shared" si="10"/>
        <v>3.8738252812918259</v>
      </c>
      <c r="T15" s="1" t="str">
        <f t="shared" si="11"/>
        <v/>
      </c>
      <c r="V15" s="3"/>
      <c r="W15" s="6"/>
      <c r="X15" s="6"/>
      <c r="Y15" s="6"/>
      <c r="Z15" s="6"/>
      <c r="AA15" s="6"/>
      <c r="AB15" s="6"/>
      <c r="AC15" s="6"/>
      <c r="AD15" s="6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</row>
    <row r="16" spans="1:85" ht="15">
      <c r="A16" s="26" t="s">
        <v>17</v>
      </c>
      <c r="B16" s="39">
        <f t="shared" si="2"/>
        <v>251.43466698697458</v>
      </c>
      <c r="C16" s="39">
        <f t="shared" si="2"/>
        <v>1.847849197141755</v>
      </c>
      <c r="D16" s="39">
        <f t="shared" ref="D16:E16" si="33">D42+D94</f>
        <v>53.542978933179604</v>
      </c>
      <c r="E16" s="39">
        <f t="shared" si="33"/>
        <v>21.331167166961521</v>
      </c>
      <c r="F16" s="39">
        <f t="shared" si="4"/>
        <v>812.40660285428748</v>
      </c>
      <c r="G16" s="39">
        <f t="shared" ref="G16:H16" si="34">G42+G94</f>
        <v>0</v>
      </c>
      <c r="H16" s="39">
        <f t="shared" si="34"/>
        <v>0</v>
      </c>
      <c r="I16" s="41">
        <f t="shared" si="6"/>
        <v>1140.5632651385449</v>
      </c>
      <c r="K16" s="74" t="s">
        <v>17</v>
      </c>
      <c r="L16" s="87">
        <f t="shared" si="7"/>
        <v>251.43466698697458</v>
      </c>
      <c r="M16" s="87">
        <f t="shared" si="7"/>
        <v>1.847849197141755</v>
      </c>
      <c r="N16" s="87">
        <f t="shared" si="7"/>
        <v>53.542978933179604</v>
      </c>
      <c r="O16" s="87">
        <f t="shared" si="7"/>
        <v>21.331167166961521</v>
      </c>
      <c r="P16" s="87">
        <f t="shared" si="8"/>
        <v>812.40660285428737</v>
      </c>
      <c r="Q16" s="87">
        <f t="shared" ref="Q16:R16" si="35">Q42+Q94</f>
        <v>0</v>
      </c>
      <c r="R16" s="87">
        <f t="shared" si="35"/>
        <v>0</v>
      </c>
      <c r="S16" s="89">
        <f t="shared" si="10"/>
        <v>1140.5632651385449</v>
      </c>
      <c r="T16" s="1" t="str">
        <f t="shared" si="11"/>
        <v/>
      </c>
      <c r="V16" s="3"/>
      <c r="W16" s="6"/>
      <c r="X16" s="6"/>
      <c r="Y16" s="6"/>
      <c r="Z16" s="6"/>
      <c r="AA16" s="6"/>
      <c r="AB16" s="6"/>
      <c r="AC16" s="6"/>
      <c r="AD16" s="6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</row>
    <row r="17" spans="1:43" ht="15">
      <c r="A17" s="27" t="s">
        <v>139</v>
      </c>
      <c r="B17" s="42">
        <f t="shared" si="2"/>
        <v>23053.00197836995</v>
      </c>
      <c r="C17" s="42">
        <f t="shared" si="2"/>
        <v>2905.3330967697357</v>
      </c>
      <c r="D17" s="42">
        <f t="shared" ref="D17:E17" si="36">D43+D95</f>
        <v>5464.7342704040875</v>
      </c>
      <c r="E17" s="42">
        <f t="shared" si="36"/>
        <v>60.609791852836274</v>
      </c>
      <c r="F17" s="42">
        <f t="shared" si="4"/>
        <v>1.0479384775365601</v>
      </c>
      <c r="G17" s="42">
        <f t="shared" ref="G17:H17" si="37">G43+G95</f>
        <v>0</v>
      </c>
      <c r="H17" s="42">
        <f t="shared" si="37"/>
        <v>0</v>
      </c>
      <c r="I17" s="38">
        <f t="shared" si="6"/>
        <v>31484.727075874143</v>
      </c>
      <c r="K17" s="75" t="s">
        <v>139</v>
      </c>
      <c r="L17" s="42">
        <f t="shared" si="7"/>
        <v>23053.00197836995</v>
      </c>
      <c r="M17" s="42">
        <f t="shared" si="7"/>
        <v>2905.3330967697357</v>
      </c>
      <c r="N17" s="42">
        <f t="shared" si="7"/>
        <v>5464.7342704040875</v>
      </c>
      <c r="O17" s="42">
        <f t="shared" si="7"/>
        <v>60.609791852836274</v>
      </c>
      <c r="P17" s="42">
        <f t="shared" si="8"/>
        <v>1.0479384775306251</v>
      </c>
      <c r="Q17" s="42">
        <f t="shared" ref="Q17:R17" si="38">Q43+Q95</f>
        <v>0</v>
      </c>
      <c r="R17" s="42">
        <f t="shared" si="38"/>
        <v>0</v>
      </c>
      <c r="S17" s="86">
        <f t="shared" si="10"/>
        <v>31484.72707587414</v>
      </c>
      <c r="T17" s="1" t="str">
        <f t="shared" si="11"/>
        <v/>
      </c>
      <c r="V17" s="3"/>
      <c r="W17" s="6"/>
      <c r="X17" s="6"/>
      <c r="Y17" s="6"/>
      <c r="Z17" s="6"/>
      <c r="AA17" s="6"/>
      <c r="AB17" s="6"/>
      <c r="AC17" s="6"/>
      <c r="AD17" s="6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</row>
    <row r="18" spans="1:43" ht="15">
      <c r="A18" s="26" t="s">
        <v>25</v>
      </c>
      <c r="B18" s="39">
        <f t="shared" si="2"/>
        <v>4218.4731938119585</v>
      </c>
      <c r="C18" s="39">
        <f t="shared" si="2"/>
        <v>16.564047570054747</v>
      </c>
      <c r="D18" s="39">
        <f t="shared" ref="D18:E18" si="39">D44+D96</f>
        <v>7097.7309775826925</v>
      </c>
      <c r="E18" s="39">
        <f t="shared" si="39"/>
        <v>8426.5417099749739</v>
      </c>
      <c r="F18" s="39">
        <f t="shared" si="4"/>
        <v>2405.5004060015976</v>
      </c>
      <c r="G18" s="39">
        <f t="shared" ref="G18:H18" si="40">G44+G96</f>
        <v>6454.914756311864</v>
      </c>
      <c r="H18" s="39">
        <f t="shared" si="40"/>
        <v>22.772383418843368</v>
      </c>
      <c r="I18" s="41">
        <f t="shared" si="6"/>
        <v>28642.497474671982</v>
      </c>
      <c r="K18" s="74" t="s">
        <v>25</v>
      </c>
      <c r="L18" s="87">
        <f t="shared" si="7"/>
        <v>4218.4731938119585</v>
      </c>
      <c r="M18" s="87">
        <f t="shared" si="7"/>
        <v>16.564047570054747</v>
      </c>
      <c r="N18" s="87">
        <f t="shared" si="7"/>
        <v>7097.7309775826925</v>
      </c>
      <c r="O18" s="87">
        <f t="shared" si="7"/>
        <v>8426.5417099749739</v>
      </c>
      <c r="P18" s="87">
        <f t="shared" si="8"/>
        <v>2405.5004060015935</v>
      </c>
      <c r="Q18" s="87">
        <f t="shared" ref="Q18:R18" si="41">Q44+Q96</f>
        <v>6454.914756311864</v>
      </c>
      <c r="R18" s="87">
        <f t="shared" si="41"/>
        <v>22.772383418843368</v>
      </c>
      <c r="S18" s="89">
        <f t="shared" si="10"/>
        <v>28642.497474671978</v>
      </c>
      <c r="T18" s="1" t="str">
        <f t="shared" si="11"/>
        <v/>
      </c>
      <c r="V18" s="3"/>
      <c r="W18" s="6"/>
      <c r="X18" s="6"/>
      <c r="Y18" s="6"/>
      <c r="Z18" s="6"/>
      <c r="AA18" s="6"/>
      <c r="AB18" s="6"/>
      <c r="AC18" s="6"/>
      <c r="AD18" s="6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</row>
    <row r="19" spans="1:43" ht="15">
      <c r="A19" s="27" t="s">
        <v>24</v>
      </c>
      <c r="B19" s="42">
        <f t="shared" si="2"/>
        <v>17623.263916696967</v>
      </c>
      <c r="C19" s="42">
        <f t="shared" si="2"/>
        <v>72.209819698348298</v>
      </c>
      <c r="D19" s="42">
        <f t="shared" ref="D19:E19" si="42">D45+D97</f>
        <v>1945.7657958226712</v>
      </c>
      <c r="E19" s="42">
        <f t="shared" si="42"/>
        <v>0</v>
      </c>
      <c r="F19" s="42">
        <f t="shared" si="4"/>
        <v>0</v>
      </c>
      <c r="G19" s="42">
        <f t="shared" ref="G19:H19" si="43">G45+G97</f>
        <v>0</v>
      </c>
      <c r="H19" s="42">
        <f t="shared" si="43"/>
        <v>0</v>
      </c>
      <c r="I19" s="38">
        <f t="shared" si="6"/>
        <v>19641.239532217987</v>
      </c>
      <c r="K19" s="75" t="s">
        <v>24</v>
      </c>
      <c r="L19" s="42">
        <f t="shared" si="7"/>
        <v>17623.263916696967</v>
      </c>
      <c r="M19" s="42">
        <f t="shared" si="7"/>
        <v>72.209819698348298</v>
      </c>
      <c r="N19" s="42">
        <f t="shared" si="7"/>
        <v>1945.7657958226712</v>
      </c>
      <c r="O19" s="42">
        <f t="shared" si="7"/>
        <v>0</v>
      </c>
      <c r="P19" s="42">
        <f t="shared" si="8"/>
        <v>-6.6791017161449417E-13</v>
      </c>
      <c r="Q19" s="42">
        <f t="shared" ref="Q19:R19" si="44">Q45+Q97</f>
        <v>0</v>
      </c>
      <c r="R19" s="42">
        <f t="shared" si="44"/>
        <v>0</v>
      </c>
      <c r="S19" s="86">
        <f t="shared" si="10"/>
        <v>19641.239532217987</v>
      </c>
      <c r="T19" s="1" t="str">
        <f t="shared" si="11"/>
        <v/>
      </c>
      <c r="V19" s="3"/>
      <c r="W19" s="6"/>
      <c r="X19" s="6"/>
      <c r="Y19" s="6"/>
      <c r="Z19" s="6"/>
      <c r="AA19" s="6"/>
      <c r="AB19" s="6"/>
      <c r="AC19" s="6"/>
      <c r="AD19" s="6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</row>
    <row r="20" spans="1:43" ht="15">
      <c r="A20" s="26" t="s">
        <v>60</v>
      </c>
      <c r="B20" s="39">
        <f t="shared" si="2"/>
        <v>1084.3066647293469</v>
      </c>
      <c r="C20" s="39">
        <f t="shared" si="2"/>
        <v>10.46509899590554</v>
      </c>
      <c r="D20" s="39">
        <f t="shared" ref="D20:E20" si="45">D46+D98</f>
        <v>95.349791452715721</v>
      </c>
      <c r="E20" s="39">
        <f t="shared" si="45"/>
        <v>0</v>
      </c>
      <c r="F20" s="39">
        <f t="shared" si="4"/>
        <v>0</v>
      </c>
      <c r="G20" s="39">
        <f t="shared" ref="G20:H20" si="46">G46+G98</f>
        <v>0</v>
      </c>
      <c r="H20" s="39">
        <f t="shared" si="46"/>
        <v>0</v>
      </c>
      <c r="I20" s="41">
        <f t="shared" si="6"/>
        <v>1190.121555177968</v>
      </c>
      <c r="K20" s="74" t="s">
        <v>60</v>
      </c>
      <c r="L20" s="87">
        <f t="shared" si="7"/>
        <v>1084.3066647293469</v>
      </c>
      <c r="M20" s="87">
        <f t="shared" si="7"/>
        <v>10.46509899590554</v>
      </c>
      <c r="N20" s="87">
        <f t="shared" si="7"/>
        <v>95.349791452715721</v>
      </c>
      <c r="O20" s="87">
        <f t="shared" si="7"/>
        <v>0</v>
      </c>
      <c r="P20" s="87">
        <f t="shared" si="8"/>
        <v>-3.9564358733645832E-13</v>
      </c>
      <c r="Q20" s="87">
        <f t="shared" ref="Q20:R20" si="47">Q46+Q98</f>
        <v>0</v>
      </c>
      <c r="R20" s="87">
        <f t="shared" si="47"/>
        <v>0</v>
      </c>
      <c r="S20" s="89">
        <f t="shared" si="10"/>
        <v>1190.1215551779676</v>
      </c>
      <c r="T20" s="1" t="str">
        <f t="shared" si="11"/>
        <v/>
      </c>
      <c r="V20" s="3"/>
      <c r="W20" s="6"/>
      <c r="X20" s="6"/>
      <c r="Y20" s="6"/>
      <c r="Z20" s="6"/>
      <c r="AA20" s="6"/>
      <c r="AB20" s="6"/>
      <c r="AC20" s="6"/>
      <c r="AD20" s="6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</row>
    <row r="21" spans="1:43" ht="15">
      <c r="A21" s="27" t="s">
        <v>22</v>
      </c>
      <c r="B21" s="42">
        <f t="shared" si="2"/>
        <v>419.31763026126873</v>
      </c>
      <c r="C21" s="42">
        <f t="shared" si="2"/>
        <v>96.310629788576378</v>
      </c>
      <c r="D21" s="42">
        <f t="shared" ref="D21:E21" si="48">D47+D99</f>
        <v>66.702038701017017</v>
      </c>
      <c r="E21" s="42">
        <f t="shared" si="48"/>
        <v>3.9118182016625053E-3</v>
      </c>
      <c r="F21" s="42">
        <f t="shared" si="4"/>
        <v>451.64123115047772</v>
      </c>
      <c r="G21" s="42">
        <f t="shared" ref="G21:H21" si="49">G47+G99</f>
        <v>0</v>
      </c>
      <c r="H21" s="42">
        <f t="shared" si="49"/>
        <v>0</v>
      </c>
      <c r="I21" s="38">
        <f t="shared" si="6"/>
        <v>1033.9754417195415</v>
      </c>
      <c r="K21" s="75" t="s">
        <v>22</v>
      </c>
      <c r="L21" s="42">
        <f t="shared" si="7"/>
        <v>419.31763026126873</v>
      </c>
      <c r="M21" s="42">
        <f t="shared" si="7"/>
        <v>96.310629788576378</v>
      </c>
      <c r="N21" s="42">
        <f t="shared" si="7"/>
        <v>66.702038701017017</v>
      </c>
      <c r="O21" s="42">
        <f t="shared" si="7"/>
        <v>3.9118182016625053E-3</v>
      </c>
      <c r="P21" s="42">
        <f t="shared" si="8"/>
        <v>451.64123115047772</v>
      </c>
      <c r="Q21" s="42">
        <f t="shared" ref="Q21:R21" si="50">Q47+Q99</f>
        <v>0</v>
      </c>
      <c r="R21" s="42">
        <f t="shared" si="50"/>
        <v>0</v>
      </c>
      <c r="S21" s="86">
        <f t="shared" si="10"/>
        <v>1033.9754417195415</v>
      </c>
      <c r="T21" s="1" t="str">
        <f t="shared" si="11"/>
        <v/>
      </c>
      <c r="V21" s="3"/>
      <c r="W21" s="6"/>
      <c r="X21" s="6"/>
      <c r="Y21" s="6"/>
      <c r="Z21" s="6"/>
      <c r="AA21" s="6"/>
      <c r="AB21" s="6"/>
      <c r="AC21" s="6"/>
      <c r="AD21" s="6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</row>
    <row r="22" spans="1:43" ht="15">
      <c r="A22" s="26" t="s">
        <v>21</v>
      </c>
      <c r="B22" s="39">
        <f t="shared" si="2"/>
        <v>232.87967661731466</v>
      </c>
      <c r="C22" s="39">
        <f t="shared" si="2"/>
        <v>0</v>
      </c>
      <c r="D22" s="39">
        <f t="shared" ref="D22:E22" si="51">D48+D100</f>
        <v>4.3027448815027647</v>
      </c>
      <c r="E22" s="39">
        <f t="shared" si="51"/>
        <v>0</v>
      </c>
      <c r="F22" s="39">
        <f t="shared" si="4"/>
        <v>0</v>
      </c>
      <c r="G22" s="39">
        <f t="shared" ref="G22:H22" si="52">G48+G100</f>
        <v>0</v>
      </c>
      <c r="H22" s="39">
        <f t="shared" si="52"/>
        <v>0</v>
      </c>
      <c r="I22" s="41">
        <f t="shared" si="6"/>
        <v>237.18242149881743</v>
      </c>
      <c r="K22" s="74" t="s">
        <v>21</v>
      </c>
      <c r="L22" s="87">
        <f t="shared" si="7"/>
        <v>232.87967661731466</v>
      </c>
      <c r="M22" s="87">
        <f t="shared" si="7"/>
        <v>0</v>
      </c>
      <c r="N22" s="87">
        <f t="shared" si="7"/>
        <v>4.3027448815027647</v>
      </c>
      <c r="O22" s="87">
        <f t="shared" si="7"/>
        <v>0</v>
      </c>
      <c r="P22" s="87">
        <f t="shared" si="8"/>
        <v>0</v>
      </c>
      <c r="Q22" s="87">
        <f t="shared" ref="Q22:R22" si="53">Q48+Q100</f>
        <v>0</v>
      </c>
      <c r="R22" s="87">
        <f t="shared" si="53"/>
        <v>0</v>
      </c>
      <c r="S22" s="89">
        <f t="shared" si="10"/>
        <v>237.18242149881743</v>
      </c>
      <c r="T22" s="1" t="str">
        <f t="shared" si="11"/>
        <v/>
      </c>
      <c r="V22" s="3"/>
      <c r="W22" s="6"/>
      <c r="X22" s="6"/>
      <c r="Y22" s="6"/>
      <c r="Z22" s="6"/>
      <c r="AA22" s="6"/>
      <c r="AB22" s="6"/>
      <c r="AC22" s="6"/>
      <c r="AD22" s="6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</row>
    <row r="23" spans="1:43" ht="15">
      <c r="A23" s="28" t="s">
        <v>64</v>
      </c>
      <c r="B23" s="42">
        <f t="shared" si="2"/>
        <v>82.315371442236014</v>
      </c>
      <c r="C23" s="42">
        <f t="shared" si="2"/>
        <v>0</v>
      </c>
      <c r="D23" s="42">
        <f t="shared" ref="D23:E23" si="54">D49+D101</f>
        <v>41.659825802694961</v>
      </c>
      <c r="E23" s="42">
        <f t="shared" si="54"/>
        <v>0</v>
      </c>
      <c r="F23" s="42">
        <f t="shared" si="4"/>
        <v>0</v>
      </c>
      <c r="G23" s="42">
        <f t="shared" ref="G23:H23" si="55">G49+G101</f>
        <v>0</v>
      </c>
      <c r="H23" s="42">
        <f t="shared" si="55"/>
        <v>0</v>
      </c>
      <c r="I23" s="38">
        <f t="shared" si="6"/>
        <v>123.97519724493097</v>
      </c>
      <c r="K23" s="76" t="s">
        <v>64</v>
      </c>
      <c r="L23" s="42">
        <f t="shared" si="7"/>
        <v>82.315371442236014</v>
      </c>
      <c r="M23" s="42">
        <f t="shared" si="7"/>
        <v>0</v>
      </c>
      <c r="N23" s="42">
        <f t="shared" si="7"/>
        <v>41.659825802694961</v>
      </c>
      <c r="O23" s="42">
        <f t="shared" si="7"/>
        <v>0</v>
      </c>
      <c r="P23" s="42">
        <f t="shared" si="8"/>
        <v>0</v>
      </c>
      <c r="Q23" s="42">
        <f t="shared" ref="Q23:R23" si="56">Q49+Q101</f>
        <v>0</v>
      </c>
      <c r="R23" s="42">
        <f t="shared" si="56"/>
        <v>0</v>
      </c>
      <c r="S23" s="86">
        <f t="shared" si="10"/>
        <v>123.97519724493097</v>
      </c>
      <c r="T23" s="1" t="str">
        <f t="shared" si="11"/>
        <v/>
      </c>
      <c r="V23" s="3"/>
      <c r="W23" s="6"/>
      <c r="X23" s="6"/>
      <c r="Y23" s="6"/>
      <c r="Z23" s="6"/>
      <c r="AA23" s="6"/>
      <c r="AB23" s="6"/>
      <c r="AC23" s="6"/>
      <c r="AD23" s="6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</row>
    <row r="24" spans="1:43">
      <c r="A24" s="56" t="s">
        <v>23</v>
      </c>
      <c r="B24" s="60">
        <f t="shared" si="2"/>
        <v>82.315371442236014</v>
      </c>
      <c r="C24" s="60">
        <f t="shared" si="2"/>
        <v>0</v>
      </c>
      <c r="D24" s="60">
        <f t="shared" ref="D24:E24" si="57">D50+D102</f>
        <v>41.659825802694961</v>
      </c>
      <c r="E24" s="60">
        <f t="shared" si="57"/>
        <v>0</v>
      </c>
      <c r="F24" s="60">
        <f t="shared" si="4"/>
        <v>0</v>
      </c>
      <c r="G24" s="60">
        <f t="shared" ref="G24:H24" si="58">G50+G102</f>
        <v>0</v>
      </c>
      <c r="H24" s="60">
        <f t="shared" si="58"/>
        <v>0</v>
      </c>
      <c r="I24" s="62">
        <f t="shared" si="6"/>
        <v>123.97519724493097</v>
      </c>
      <c r="K24" s="77" t="s">
        <v>23</v>
      </c>
      <c r="L24" s="90">
        <f t="shared" si="7"/>
        <v>82.315371442236014</v>
      </c>
      <c r="M24" s="90">
        <f t="shared" si="7"/>
        <v>0</v>
      </c>
      <c r="N24" s="90">
        <f t="shared" si="7"/>
        <v>41.659825802694961</v>
      </c>
      <c r="O24" s="90">
        <f t="shared" si="7"/>
        <v>0</v>
      </c>
      <c r="P24" s="90">
        <f t="shared" si="8"/>
        <v>0</v>
      </c>
      <c r="Q24" s="90">
        <f t="shared" ref="Q24:R24" si="59">Q50+Q102</f>
        <v>0</v>
      </c>
      <c r="R24" s="90">
        <f t="shared" si="59"/>
        <v>0</v>
      </c>
      <c r="S24" s="92">
        <f t="shared" si="10"/>
        <v>123.97519724493097</v>
      </c>
      <c r="T24" s="1" t="str">
        <f t="shared" si="11"/>
        <v/>
      </c>
      <c r="V24" s="3"/>
      <c r="W24" s="6"/>
      <c r="X24" s="6"/>
      <c r="Y24" s="6"/>
      <c r="Z24" s="6"/>
      <c r="AA24" s="6"/>
      <c r="AB24" s="6"/>
      <c r="AC24" s="6"/>
      <c r="AD24" s="6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</row>
    <row r="25" spans="1:43">
      <c r="A25" s="57" t="s">
        <v>19</v>
      </c>
      <c r="B25" s="63">
        <f t="shared" si="2"/>
        <v>0</v>
      </c>
      <c r="C25" s="63">
        <f t="shared" si="2"/>
        <v>0</v>
      </c>
      <c r="D25" s="63">
        <f t="shared" ref="D25:E25" si="60">D51+D103</f>
        <v>0</v>
      </c>
      <c r="E25" s="63">
        <f t="shared" si="60"/>
        <v>0</v>
      </c>
      <c r="F25" s="63">
        <f t="shared" si="4"/>
        <v>0</v>
      </c>
      <c r="G25" s="63">
        <f t="shared" ref="G25:H25" si="61">G51+G103</f>
        <v>0</v>
      </c>
      <c r="H25" s="63">
        <f t="shared" si="61"/>
        <v>0</v>
      </c>
      <c r="I25" s="65">
        <f t="shared" si="6"/>
        <v>0</v>
      </c>
      <c r="K25" s="78" t="s">
        <v>19</v>
      </c>
      <c r="L25" s="63">
        <f t="shared" si="7"/>
        <v>0</v>
      </c>
      <c r="M25" s="63">
        <f t="shared" si="7"/>
        <v>0</v>
      </c>
      <c r="N25" s="63">
        <f t="shared" si="7"/>
        <v>0</v>
      </c>
      <c r="O25" s="63">
        <f t="shared" si="7"/>
        <v>0</v>
      </c>
      <c r="P25" s="63">
        <f t="shared" si="8"/>
        <v>0</v>
      </c>
      <c r="Q25" s="63">
        <f t="shared" ref="Q25:R25" si="62">Q51+Q103</f>
        <v>0</v>
      </c>
      <c r="R25" s="63">
        <f t="shared" si="62"/>
        <v>0</v>
      </c>
      <c r="S25" s="94">
        <f t="shared" si="10"/>
        <v>0</v>
      </c>
      <c r="V25" s="3"/>
      <c r="W25" s="6"/>
      <c r="X25" s="6"/>
      <c r="Y25" s="6"/>
      <c r="Z25" s="6"/>
      <c r="AA25" s="6"/>
      <c r="AB25" s="6"/>
      <c r="AC25" s="6"/>
      <c r="AD25" s="6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</row>
    <row r="26" spans="1:43">
      <c r="A26" s="56" t="s">
        <v>20</v>
      </c>
      <c r="B26" s="60">
        <f t="shared" si="2"/>
        <v>0</v>
      </c>
      <c r="C26" s="60">
        <f t="shared" si="2"/>
        <v>0</v>
      </c>
      <c r="D26" s="60">
        <f t="shared" ref="D26:E26" si="63">D52+D104</f>
        <v>0</v>
      </c>
      <c r="E26" s="60">
        <f t="shared" si="63"/>
        <v>0</v>
      </c>
      <c r="F26" s="60">
        <f t="shared" si="4"/>
        <v>0</v>
      </c>
      <c r="G26" s="60">
        <f t="shared" ref="G26:H26" si="64">G52+G104</f>
        <v>0</v>
      </c>
      <c r="H26" s="60">
        <f t="shared" si="64"/>
        <v>0</v>
      </c>
      <c r="I26" s="62">
        <f t="shared" si="6"/>
        <v>0</v>
      </c>
      <c r="K26" s="77" t="s">
        <v>20</v>
      </c>
      <c r="L26" s="90">
        <f t="shared" si="7"/>
        <v>0</v>
      </c>
      <c r="M26" s="90">
        <f t="shared" si="7"/>
        <v>0</v>
      </c>
      <c r="N26" s="90">
        <f t="shared" si="7"/>
        <v>0</v>
      </c>
      <c r="O26" s="90">
        <f t="shared" si="7"/>
        <v>0</v>
      </c>
      <c r="P26" s="90">
        <f t="shared" si="8"/>
        <v>0</v>
      </c>
      <c r="Q26" s="90">
        <f t="shared" ref="Q26:R26" si="65">Q52+Q104</f>
        <v>0</v>
      </c>
      <c r="R26" s="90">
        <f t="shared" si="65"/>
        <v>0</v>
      </c>
      <c r="S26" s="92">
        <f t="shared" si="10"/>
        <v>0</v>
      </c>
      <c r="V26" s="3"/>
      <c r="W26" s="6"/>
      <c r="X26" s="6"/>
      <c r="Y26" s="6"/>
      <c r="Z26" s="6"/>
      <c r="AA26" s="6"/>
      <c r="AB26" s="6"/>
      <c r="AC26" s="6"/>
      <c r="AD26" s="6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</row>
    <row r="27" spans="1:43" ht="15" thickBot="1">
      <c r="A27" s="58" t="s">
        <v>11</v>
      </c>
      <c r="B27" s="52">
        <f t="shared" si="2"/>
        <v>0</v>
      </c>
      <c r="C27" s="52">
        <f t="shared" si="2"/>
        <v>0</v>
      </c>
      <c r="D27" s="52">
        <f t="shared" ref="D27:E27" si="66">D53+D105</f>
        <v>0</v>
      </c>
      <c r="E27" s="52">
        <f t="shared" si="66"/>
        <v>0</v>
      </c>
      <c r="F27" s="52">
        <f t="shared" si="4"/>
        <v>0</v>
      </c>
      <c r="G27" s="52">
        <f t="shared" ref="G27:H27" si="67">G53+G105</f>
        <v>0</v>
      </c>
      <c r="H27" s="52">
        <f t="shared" si="67"/>
        <v>0</v>
      </c>
      <c r="I27" s="67">
        <f t="shared" si="6"/>
        <v>0</v>
      </c>
      <c r="K27" s="79" t="s">
        <v>67</v>
      </c>
      <c r="L27" s="52">
        <f t="shared" si="7"/>
        <v>0</v>
      </c>
      <c r="M27" s="52">
        <f t="shared" si="7"/>
        <v>0</v>
      </c>
      <c r="N27" s="52">
        <f t="shared" si="7"/>
        <v>0</v>
      </c>
      <c r="O27" s="52">
        <f t="shared" si="7"/>
        <v>0</v>
      </c>
      <c r="P27" s="52">
        <f t="shared" si="8"/>
        <v>0</v>
      </c>
      <c r="Q27" s="52">
        <f t="shared" ref="Q27:R27" si="68">Q53+Q105</f>
        <v>0</v>
      </c>
      <c r="R27" s="52">
        <f t="shared" si="68"/>
        <v>0</v>
      </c>
      <c r="S27" s="96">
        <f t="shared" si="10"/>
        <v>0</v>
      </c>
      <c r="V27" s="3"/>
      <c r="W27" s="6"/>
      <c r="X27" s="6"/>
      <c r="Y27" s="6"/>
      <c r="Z27" s="6"/>
      <c r="AA27" s="6"/>
      <c r="AB27" s="6"/>
      <c r="AC27" s="6"/>
      <c r="AD27" s="6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</row>
    <row r="28" spans="1:43" ht="15">
      <c r="A28" s="33" t="s">
        <v>26</v>
      </c>
      <c r="B28" s="68">
        <f>SUM(B7:B23)</f>
        <v>52044.94550065884</v>
      </c>
      <c r="C28" s="68">
        <f t="shared" ref="C28:I28" si="69">SUM(C7:C23)</f>
        <v>3438.4727183718419</v>
      </c>
      <c r="D28" s="68">
        <f t="shared" si="69"/>
        <v>15239.799466986318</v>
      </c>
      <c r="E28" s="68">
        <f t="shared" si="69"/>
        <v>11108.191178967976</v>
      </c>
      <c r="F28" s="68">
        <f t="shared" si="69"/>
        <v>53583.01723842627</v>
      </c>
      <c r="G28" s="68">
        <f t="shared" si="69"/>
        <v>6454.914756311864</v>
      </c>
      <c r="H28" s="69">
        <f t="shared" si="69"/>
        <v>22.772383418843368</v>
      </c>
      <c r="I28" s="38">
        <f t="shared" si="69"/>
        <v>141892.11324314194</v>
      </c>
      <c r="J28" s="468"/>
      <c r="K28" s="80" t="s">
        <v>26</v>
      </c>
      <c r="L28" s="68">
        <f>SUM(L7:L23)</f>
        <v>52044.94550065884</v>
      </c>
      <c r="M28" s="68">
        <f t="shared" ref="M28:S28" si="70">SUM(M7:M23)</f>
        <v>3438.4727183718419</v>
      </c>
      <c r="N28" s="68">
        <f t="shared" si="70"/>
        <v>15239.799466986318</v>
      </c>
      <c r="O28" s="68">
        <f t="shared" si="70"/>
        <v>11108.191178967976</v>
      </c>
      <c r="P28" s="68">
        <f t="shared" si="70"/>
        <v>53583.017238426255</v>
      </c>
      <c r="Q28" s="68">
        <f t="shared" si="70"/>
        <v>6454.914756311864</v>
      </c>
      <c r="R28" s="69">
        <f t="shared" si="70"/>
        <v>22.772383418843368</v>
      </c>
      <c r="S28" s="97">
        <f t="shared" si="70"/>
        <v>141892.11324314194</v>
      </c>
      <c r="T28" s="1" t="str">
        <f>IF(ABS(S28-S54-S80-S106)&gt;0.01,S28-S54-S80-S106,"")</f>
        <v/>
      </c>
      <c r="V28" s="3"/>
      <c r="W28" s="6"/>
      <c r="X28" s="6"/>
      <c r="Y28" s="6"/>
      <c r="Z28" s="6"/>
      <c r="AA28" s="6"/>
      <c r="AB28" s="6"/>
      <c r="AC28" s="6"/>
      <c r="AD28" s="6"/>
      <c r="AE28" s="3"/>
      <c r="AF28" s="3"/>
      <c r="AG28" s="3"/>
      <c r="AH28" s="3"/>
      <c r="AI28" s="3"/>
      <c r="AJ28" s="3"/>
    </row>
    <row r="29" spans="1:43" s="9" customFormat="1" ht="15" thickBot="1">
      <c r="A29" s="30" t="s">
        <v>88</v>
      </c>
      <c r="B29" s="53">
        <f>IF($I28=0,"-",B28/$I28)</f>
        <v>0.36679237704689216</v>
      </c>
      <c r="C29" s="53">
        <f t="shared" ref="C29:H29" si="71">IF($I28=0,"-",C28/$I28)</f>
        <v>2.4233008021240628E-2</v>
      </c>
      <c r="D29" s="53">
        <f t="shared" si="71"/>
        <v>0.10740413345505588</v>
      </c>
      <c r="E29" s="53">
        <f t="shared" si="71"/>
        <v>7.8286177611107413E-2</v>
      </c>
      <c r="F29" s="53">
        <f t="shared" si="71"/>
        <v>0.37763210381262041</v>
      </c>
      <c r="G29" s="53">
        <f t="shared" si="71"/>
        <v>4.5491709220306854E-2</v>
      </c>
      <c r="H29" s="53">
        <f t="shared" si="71"/>
        <v>1.6049083277674015E-4</v>
      </c>
      <c r="I29" s="54">
        <f>SUM(B29:H29)</f>
        <v>1.0000000000000002</v>
      </c>
      <c r="J29" s="5"/>
      <c r="K29" s="81" t="s">
        <v>88</v>
      </c>
      <c r="L29" s="98">
        <f>IF($S28=0,"-",L28/$S28)</f>
        <v>0.36679237704689216</v>
      </c>
      <c r="M29" s="98">
        <f t="shared" ref="M29:R29" si="72">IF($S28=0,"-",M28/$S28)</f>
        <v>2.4233008021240628E-2</v>
      </c>
      <c r="N29" s="98">
        <f t="shared" si="72"/>
        <v>0.10740413345505588</v>
      </c>
      <c r="O29" s="98">
        <f t="shared" si="72"/>
        <v>7.8286177611107413E-2</v>
      </c>
      <c r="P29" s="98">
        <f t="shared" si="72"/>
        <v>0.3776321038126203</v>
      </c>
      <c r="Q29" s="98">
        <f t="shared" si="72"/>
        <v>4.5491709220306854E-2</v>
      </c>
      <c r="R29" s="99">
        <f t="shared" si="72"/>
        <v>1.6049083277674015E-4</v>
      </c>
      <c r="S29" s="100">
        <f>SUM(L29:R29)</f>
        <v>0.99999999999999989</v>
      </c>
      <c r="T29" s="1"/>
      <c r="U29" s="2"/>
      <c r="V29" s="3"/>
      <c r="W29" s="6"/>
      <c r="X29" s="6"/>
      <c r="Y29" s="6"/>
      <c r="Z29" s="6"/>
      <c r="AA29" s="6"/>
      <c r="AB29" s="6"/>
      <c r="AC29" s="6"/>
      <c r="AD29" s="6"/>
      <c r="AE29" s="3"/>
      <c r="AF29" s="3"/>
      <c r="AG29" s="3"/>
      <c r="AH29" s="3"/>
      <c r="AI29" s="3"/>
      <c r="AJ29" s="3"/>
    </row>
    <row r="30" spans="1:43" ht="15" thickBot="1">
      <c r="A30"/>
      <c r="B30" s="49"/>
      <c r="C30" s="49"/>
      <c r="D30" s="49"/>
      <c r="E30" s="49"/>
      <c r="F30" s="49"/>
      <c r="G30" s="49"/>
      <c r="H30" s="49"/>
      <c r="I30" s="49"/>
      <c r="K30"/>
      <c r="L30" s="49"/>
      <c r="M30" s="49"/>
      <c r="N30" s="49"/>
      <c r="O30" s="49"/>
      <c r="P30" s="49"/>
      <c r="Q30" s="49"/>
      <c r="R30" s="49"/>
      <c r="S30" s="49"/>
      <c r="AJ30" s="3"/>
    </row>
    <row r="31" spans="1:43" ht="30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K31" s="415" t="s">
        <v>53</v>
      </c>
      <c r="L31" s="83" t="s">
        <v>0</v>
      </c>
      <c r="M31" s="83" t="s">
        <v>1</v>
      </c>
      <c r="N31" s="83" t="s">
        <v>2</v>
      </c>
      <c r="O31" s="83" t="s">
        <v>3</v>
      </c>
      <c r="P31" s="83" t="s">
        <v>27</v>
      </c>
      <c r="Q31" s="83" t="s">
        <v>4</v>
      </c>
      <c r="R31" s="83" t="s">
        <v>5</v>
      </c>
      <c r="S31" s="84" t="s">
        <v>6</v>
      </c>
      <c r="U31" s="417" t="s">
        <v>53</v>
      </c>
      <c r="V31" s="114" t="s">
        <v>74</v>
      </c>
      <c r="W31" s="114" t="s">
        <v>75</v>
      </c>
      <c r="X31" s="114" t="s">
        <v>4</v>
      </c>
      <c r="Y31" s="114" t="s">
        <v>1</v>
      </c>
      <c r="Z31" s="114" t="s">
        <v>2</v>
      </c>
      <c r="AA31" s="114" t="s">
        <v>3</v>
      </c>
      <c r="AB31" s="114" t="s">
        <v>55</v>
      </c>
      <c r="AC31" s="114" t="s">
        <v>68</v>
      </c>
      <c r="AD31" s="115" t="s">
        <v>76</v>
      </c>
      <c r="AE31" s="115" t="s">
        <v>83</v>
      </c>
      <c r="AF31" s="115" t="s">
        <v>77</v>
      </c>
      <c r="AG31" s="115" t="s">
        <v>84</v>
      </c>
      <c r="AH31" s="115" t="s">
        <v>85</v>
      </c>
      <c r="AI31" s="116" t="s">
        <v>63</v>
      </c>
      <c r="AJ31" s="3"/>
    </row>
    <row r="32" spans="1:43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  <c r="K32" s="416" t="s">
        <v>53</v>
      </c>
      <c r="L32" s="389" t="s">
        <v>69</v>
      </c>
      <c r="M32" s="390"/>
      <c r="N32" s="390"/>
      <c r="O32" s="390"/>
      <c r="P32" s="390"/>
      <c r="Q32" s="390"/>
      <c r="R32" s="390"/>
      <c r="S32" s="391"/>
      <c r="U32" s="418" t="s">
        <v>53</v>
      </c>
      <c r="V32" s="413" t="s">
        <v>69</v>
      </c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413"/>
      <c r="AH32" s="413"/>
      <c r="AI32" s="414"/>
      <c r="AJ32" s="3"/>
    </row>
    <row r="33" spans="1:36" ht="15">
      <c r="A33" s="25" t="s">
        <v>7</v>
      </c>
      <c r="B33" s="36">
        <f>B111+B137+B163+B189+B215+B241+B267+B293+B319+B345+B371+B397+B423</f>
        <v>0</v>
      </c>
      <c r="C33" s="36">
        <f t="shared" ref="C33:E33" si="73">C111+C137+C163+C189+C215+C241+C267+C293+C319+C345+C371+C397+C423</f>
        <v>0</v>
      </c>
      <c r="D33" s="36">
        <f t="shared" si="73"/>
        <v>0.2037212466684224</v>
      </c>
      <c r="E33" s="36">
        <f t="shared" si="73"/>
        <v>0</v>
      </c>
      <c r="F33" s="410">
        <v>0</v>
      </c>
      <c r="G33" s="36">
        <f t="shared" ref="G33:H48" si="74">G111+G137+G163+G189+G215+G241+G267+G293+G319+G345+G371+G397+G423</f>
        <v>0</v>
      </c>
      <c r="H33" s="36">
        <f t="shared" si="74"/>
        <v>0</v>
      </c>
      <c r="I33" s="38">
        <f>SUM(B33:H33)</f>
        <v>0.2037212466684224</v>
      </c>
      <c r="K33" s="82" t="s">
        <v>7</v>
      </c>
      <c r="L33" s="36">
        <f t="shared" ref="L33:R48" si="75">L111+L137+L163+L189+L215+L241+L267+L293+L319+L345+L371+L397+L423</f>
        <v>0</v>
      </c>
      <c r="M33" s="36">
        <f t="shared" si="75"/>
        <v>0</v>
      </c>
      <c r="N33" s="36">
        <f t="shared" si="75"/>
        <v>0.2037212466684224</v>
      </c>
      <c r="O33" s="36">
        <f t="shared" si="75"/>
        <v>0</v>
      </c>
      <c r="P33" s="36">
        <f t="shared" si="75"/>
        <v>0</v>
      </c>
      <c r="Q33" s="36">
        <f t="shared" si="75"/>
        <v>0</v>
      </c>
      <c r="R33" s="36">
        <f t="shared" si="75"/>
        <v>0</v>
      </c>
      <c r="S33" s="102">
        <f>SUM(L33:R33)</f>
        <v>0.2037212466684224</v>
      </c>
      <c r="U33" s="103" t="s">
        <v>7</v>
      </c>
      <c r="V33" s="117">
        <f t="shared" ref="V33:AH48" si="76">V111+V137+V163+V189+V215+V241+V267+V293+V319+V345+V371+V397+V423</f>
        <v>0</v>
      </c>
      <c r="W33" s="117">
        <f t="shared" si="76"/>
        <v>0</v>
      </c>
      <c r="X33" s="117">
        <f t="shared" si="76"/>
        <v>0</v>
      </c>
      <c r="Y33" s="117">
        <f t="shared" si="76"/>
        <v>0</v>
      </c>
      <c r="Z33" s="117">
        <f t="shared" si="76"/>
        <v>0.2037212466684224</v>
      </c>
      <c r="AA33" s="117">
        <f t="shared" si="76"/>
        <v>0</v>
      </c>
      <c r="AB33" s="117">
        <f t="shared" si="76"/>
        <v>0</v>
      </c>
      <c r="AC33" s="118">
        <f t="shared" si="76"/>
        <v>0</v>
      </c>
      <c r="AD33" s="117">
        <f t="shared" si="76"/>
        <v>0</v>
      </c>
      <c r="AE33" s="117">
        <f t="shared" si="76"/>
        <v>0</v>
      </c>
      <c r="AF33" s="117">
        <f t="shared" si="76"/>
        <v>0</v>
      </c>
      <c r="AG33" s="117">
        <f t="shared" si="76"/>
        <v>0</v>
      </c>
      <c r="AH33" s="117">
        <f t="shared" si="76"/>
        <v>0</v>
      </c>
      <c r="AI33" s="120">
        <f>SUM(V33:AC33)</f>
        <v>0.2037212466684224</v>
      </c>
      <c r="AJ33" s="3" t="str">
        <f>IF(ABS(S33-AI33)&gt;0.001,S33-AI33,"")</f>
        <v/>
      </c>
    </row>
    <row r="34" spans="1:36" ht="15">
      <c r="A34" s="26" t="s">
        <v>8</v>
      </c>
      <c r="B34" s="39">
        <f t="shared" ref="B34:E49" si="77">B112+B138+B164+B190+B216+B242+B268+B294+B320+B346+B372+B398+B424</f>
        <v>0</v>
      </c>
      <c r="C34" s="39">
        <f t="shared" si="77"/>
        <v>0</v>
      </c>
      <c r="D34" s="39">
        <f t="shared" si="77"/>
        <v>0</v>
      </c>
      <c r="E34" s="39">
        <f t="shared" si="77"/>
        <v>0</v>
      </c>
      <c r="F34" s="411">
        <v>0</v>
      </c>
      <c r="G34" s="39">
        <f t="shared" si="74"/>
        <v>0</v>
      </c>
      <c r="H34" s="39">
        <f t="shared" si="74"/>
        <v>0</v>
      </c>
      <c r="I34" s="41">
        <f t="shared" ref="I34:I53" si="78">SUM(B34:H34)</f>
        <v>0</v>
      </c>
      <c r="K34" s="74" t="s">
        <v>8</v>
      </c>
      <c r="L34" s="87">
        <f t="shared" si="75"/>
        <v>0</v>
      </c>
      <c r="M34" s="87">
        <f t="shared" si="75"/>
        <v>0</v>
      </c>
      <c r="N34" s="87">
        <f t="shared" si="75"/>
        <v>0</v>
      </c>
      <c r="O34" s="87">
        <f t="shared" si="75"/>
        <v>0</v>
      </c>
      <c r="P34" s="87">
        <f t="shared" si="75"/>
        <v>0</v>
      </c>
      <c r="Q34" s="87">
        <f t="shared" si="75"/>
        <v>0</v>
      </c>
      <c r="R34" s="87">
        <f t="shared" si="75"/>
        <v>0</v>
      </c>
      <c r="S34" s="89">
        <f t="shared" ref="S34:S53" si="79">SUM(L34:R34)</f>
        <v>0</v>
      </c>
      <c r="U34" s="104" t="s">
        <v>8</v>
      </c>
      <c r="V34" s="121">
        <f t="shared" si="76"/>
        <v>0</v>
      </c>
      <c r="W34" s="121">
        <f t="shared" si="76"/>
        <v>0</v>
      </c>
      <c r="X34" s="121">
        <f t="shared" si="76"/>
        <v>0</v>
      </c>
      <c r="Y34" s="121">
        <f t="shared" si="76"/>
        <v>0</v>
      </c>
      <c r="Z34" s="121">
        <f t="shared" si="76"/>
        <v>0</v>
      </c>
      <c r="AA34" s="121">
        <f t="shared" si="76"/>
        <v>0</v>
      </c>
      <c r="AB34" s="121">
        <f t="shared" si="76"/>
        <v>0</v>
      </c>
      <c r="AC34" s="122">
        <f t="shared" si="76"/>
        <v>0</v>
      </c>
      <c r="AD34" s="121">
        <f t="shared" si="76"/>
        <v>0</v>
      </c>
      <c r="AE34" s="121">
        <f t="shared" si="76"/>
        <v>0</v>
      </c>
      <c r="AF34" s="121">
        <f t="shared" si="76"/>
        <v>0</v>
      </c>
      <c r="AG34" s="121">
        <f t="shared" si="76"/>
        <v>0</v>
      </c>
      <c r="AH34" s="121">
        <f t="shared" si="76"/>
        <v>0</v>
      </c>
      <c r="AI34" s="123">
        <f t="shared" ref="AI34:AI53" si="80">SUM(V34:AC34)</f>
        <v>0</v>
      </c>
      <c r="AJ34" s="3" t="str">
        <f t="shared" ref="AJ34:AJ54" si="81">IF(ABS(S34-AI34)&gt;0.001,S34-AI34,"")</f>
        <v/>
      </c>
    </row>
    <row r="35" spans="1:36" ht="15" customHeight="1">
      <c r="A35" s="27" t="s">
        <v>10</v>
      </c>
      <c r="B35" s="42">
        <f t="shared" si="77"/>
        <v>0</v>
      </c>
      <c r="C35" s="42">
        <f t="shared" si="77"/>
        <v>0</v>
      </c>
      <c r="D35" s="42">
        <f t="shared" si="77"/>
        <v>0.25988585633953165</v>
      </c>
      <c r="E35" s="42">
        <f t="shared" si="77"/>
        <v>0</v>
      </c>
      <c r="F35" s="411">
        <v>0</v>
      </c>
      <c r="G35" s="42">
        <f t="shared" si="74"/>
        <v>0</v>
      </c>
      <c r="H35" s="42">
        <f t="shared" si="74"/>
        <v>0</v>
      </c>
      <c r="I35" s="38">
        <f t="shared" si="78"/>
        <v>0.25988585633953165</v>
      </c>
      <c r="K35" s="75" t="s">
        <v>10</v>
      </c>
      <c r="L35" s="42">
        <f t="shared" si="75"/>
        <v>0</v>
      </c>
      <c r="M35" s="42">
        <f t="shared" si="75"/>
        <v>0</v>
      </c>
      <c r="N35" s="42">
        <f t="shared" si="75"/>
        <v>0.25988585633953165</v>
      </c>
      <c r="O35" s="42">
        <f t="shared" si="75"/>
        <v>0</v>
      </c>
      <c r="P35" s="42">
        <f t="shared" si="75"/>
        <v>0</v>
      </c>
      <c r="Q35" s="42">
        <f t="shared" si="75"/>
        <v>0</v>
      </c>
      <c r="R35" s="42">
        <f t="shared" si="75"/>
        <v>0</v>
      </c>
      <c r="S35" s="86">
        <f t="shared" si="79"/>
        <v>0.25988585633953165</v>
      </c>
      <c r="U35" s="105" t="s">
        <v>10</v>
      </c>
      <c r="V35" s="117">
        <f t="shared" si="76"/>
        <v>0</v>
      </c>
      <c r="W35" s="117">
        <f t="shared" si="76"/>
        <v>0</v>
      </c>
      <c r="X35" s="117">
        <f t="shared" si="76"/>
        <v>0</v>
      </c>
      <c r="Y35" s="117">
        <f t="shared" si="76"/>
        <v>0</v>
      </c>
      <c r="Z35" s="117">
        <f t="shared" si="76"/>
        <v>0.25988585633953165</v>
      </c>
      <c r="AA35" s="117">
        <f t="shared" si="76"/>
        <v>0</v>
      </c>
      <c r="AB35" s="117">
        <f t="shared" si="76"/>
        <v>0</v>
      </c>
      <c r="AC35" s="118">
        <f t="shared" si="76"/>
        <v>0</v>
      </c>
      <c r="AD35" s="117">
        <f t="shared" si="76"/>
        <v>0</v>
      </c>
      <c r="AE35" s="117">
        <f t="shared" si="76"/>
        <v>0</v>
      </c>
      <c r="AF35" s="117">
        <f t="shared" si="76"/>
        <v>0</v>
      </c>
      <c r="AG35" s="117">
        <f t="shared" si="76"/>
        <v>0</v>
      </c>
      <c r="AH35" s="117">
        <f t="shared" si="76"/>
        <v>0</v>
      </c>
      <c r="AI35" s="120">
        <f t="shared" si="80"/>
        <v>0.25988585633953165</v>
      </c>
      <c r="AJ35" s="3" t="str">
        <f t="shared" si="81"/>
        <v/>
      </c>
    </row>
    <row r="36" spans="1:36" ht="15" customHeight="1">
      <c r="A36" s="26" t="s">
        <v>56</v>
      </c>
      <c r="B36" s="39">
        <f t="shared" si="77"/>
        <v>0</v>
      </c>
      <c r="C36" s="39">
        <f t="shared" si="77"/>
        <v>0</v>
      </c>
      <c r="D36" s="39">
        <f t="shared" si="77"/>
        <v>0</v>
      </c>
      <c r="E36" s="39">
        <f t="shared" si="77"/>
        <v>0</v>
      </c>
      <c r="F36" s="411">
        <v>0</v>
      </c>
      <c r="G36" s="39">
        <f t="shared" si="74"/>
        <v>0</v>
      </c>
      <c r="H36" s="39">
        <f t="shared" si="74"/>
        <v>0</v>
      </c>
      <c r="I36" s="41">
        <f t="shared" si="78"/>
        <v>0</v>
      </c>
      <c r="K36" s="74" t="s">
        <v>56</v>
      </c>
      <c r="L36" s="87">
        <f t="shared" si="75"/>
        <v>0</v>
      </c>
      <c r="M36" s="87">
        <f t="shared" si="75"/>
        <v>0</v>
      </c>
      <c r="N36" s="87">
        <f t="shared" si="75"/>
        <v>0</v>
      </c>
      <c r="O36" s="87">
        <f t="shared" si="75"/>
        <v>0</v>
      </c>
      <c r="P36" s="87">
        <f t="shared" si="75"/>
        <v>0</v>
      </c>
      <c r="Q36" s="87">
        <f t="shared" si="75"/>
        <v>0</v>
      </c>
      <c r="R36" s="87">
        <f t="shared" si="75"/>
        <v>0</v>
      </c>
      <c r="S36" s="89">
        <f t="shared" si="79"/>
        <v>0</v>
      </c>
      <c r="U36" s="104" t="s">
        <v>56</v>
      </c>
      <c r="V36" s="121">
        <f t="shared" si="76"/>
        <v>0</v>
      </c>
      <c r="W36" s="121">
        <f t="shared" si="76"/>
        <v>0</v>
      </c>
      <c r="X36" s="121">
        <f t="shared" si="76"/>
        <v>0</v>
      </c>
      <c r="Y36" s="121">
        <f t="shared" si="76"/>
        <v>0</v>
      </c>
      <c r="Z36" s="121">
        <f t="shared" si="76"/>
        <v>0</v>
      </c>
      <c r="AA36" s="121">
        <f t="shared" si="76"/>
        <v>0</v>
      </c>
      <c r="AB36" s="121">
        <f t="shared" si="76"/>
        <v>0</v>
      </c>
      <c r="AC36" s="122">
        <f t="shared" si="76"/>
        <v>0</v>
      </c>
      <c r="AD36" s="121">
        <f t="shared" si="76"/>
        <v>0</v>
      </c>
      <c r="AE36" s="121">
        <f t="shared" si="76"/>
        <v>0</v>
      </c>
      <c r="AF36" s="121">
        <f t="shared" si="76"/>
        <v>0</v>
      </c>
      <c r="AG36" s="121">
        <f t="shared" si="76"/>
        <v>0</v>
      </c>
      <c r="AH36" s="121">
        <f t="shared" si="76"/>
        <v>0</v>
      </c>
      <c r="AI36" s="123">
        <f t="shared" si="80"/>
        <v>0</v>
      </c>
      <c r="AJ36" s="3" t="str">
        <f t="shared" si="81"/>
        <v/>
      </c>
    </row>
    <row r="37" spans="1:36" ht="15">
      <c r="A37" s="27" t="s">
        <v>16</v>
      </c>
      <c r="B37" s="42">
        <f t="shared" si="77"/>
        <v>268.81903156229629</v>
      </c>
      <c r="C37" s="42">
        <f t="shared" si="77"/>
        <v>181.71189191421092</v>
      </c>
      <c r="D37" s="42">
        <f t="shared" si="77"/>
        <v>49.105662306803836</v>
      </c>
      <c r="E37" s="42">
        <f t="shared" si="77"/>
        <v>0</v>
      </c>
      <c r="F37" s="411">
        <v>0</v>
      </c>
      <c r="G37" s="42">
        <f t="shared" si="74"/>
        <v>0</v>
      </c>
      <c r="H37" s="42">
        <f t="shared" si="74"/>
        <v>0</v>
      </c>
      <c r="I37" s="38">
        <f t="shared" si="78"/>
        <v>499.63658578331103</v>
      </c>
      <c r="K37" s="75" t="s">
        <v>16</v>
      </c>
      <c r="L37" s="42">
        <f t="shared" si="75"/>
        <v>268.81903156229629</v>
      </c>
      <c r="M37" s="42">
        <f t="shared" si="75"/>
        <v>181.71189191421092</v>
      </c>
      <c r="N37" s="42">
        <f t="shared" si="75"/>
        <v>49.105662306803836</v>
      </c>
      <c r="O37" s="42">
        <f t="shared" si="75"/>
        <v>0</v>
      </c>
      <c r="P37" s="42">
        <f t="shared" si="75"/>
        <v>0</v>
      </c>
      <c r="Q37" s="42">
        <f t="shared" si="75"/>
        <v>0</v>
      </c>
      <c r="R37" s="42">
        <f t="shared" si="75"/>
        <v>0</v>
      </c>
      <c r="S37" s="86">
        <f t="shared" si="79"/>
        <v>499.63658578331103</v>
      </c>
      <c r="U37" s="105" t="s">
        <v>16</v>
      </c>
      <c r="V37" s="117">
        <f t="shared" si="76"/>
        <v>254.24125341576618</v>
      </c>
      <c r="W37" s="117">
        <f t="shared" si="76"/>
        <v>0</v>
      </c>
      <c r="X37" s="117">
        <f t="shared" si="76"/>
        <v>0</v>
      </c>
      <c r="Y37" s="117">
        <f t="shared" si="76"/>
        <v>181.71189191421092</v>
      </c>
      <c r="Z37" s="117">
        <f t="shared" si="76"/>
        <v>38.068663443316808</v>
      </c>
      <c r="AA37" s="117">
        <f t="shared" si="76"/>
        <v>0</v>
      </c>
      <c r="AB37" s="117">
        <f t="shared" si="76"/>
        <v>0</v>
      </c>
      <c r="AC37" s="118">
        <f t="shared" si="76"/>
        <v>25.614777010017121</v>
      </c>
      <c r="AD37" s="117">
        <f t="shared" si="76"/>
        <v>14.577778146530093</v>
      </c>
      <c r="AE37" s="117">
        <f t="shared" si="76"/>
        <v>0</v>
      </c>
      <c r="AF37" s="117">
        <f t="shared" si="76"/>
        <v>0</v>
      </c>
      <c r="AG37" s="117">
        <f t="shared" si="76"/>
        <v>11.036998863487028</v>
      </c>
      <c r="AH37" s="117">
        <f t="shared" si="76"/>
        <v>0</v>
      </c>
      <c r="AI37" s="120">
        <f t="shared" si="80"/>
        <v>499.63658578331109</v>
      </c>
      <c r="AJ37" s="3" t="str">
        <f t="shared" si="81"/>
        <v/>
      </c>
    </row>
    <row r="38" spans="1:36" ht="15">
      <c r="A38" s="26" t="s">
        <v>70</v>
      </c>
      <c r="B38" s="39">
        <f t="shared" si="77"/>
        <v>464.37615890401901</v>
      </c>
      <c r="C38" s="39">
        <f t="shared" si="77"/>
        <v>57.856250187903214</v>
      </c>
      <c r="D38" s="39">
        <f t="shared" si="77"/>
        <v>26.835943034595985</v>
      </c>
      <c r="E38" s="39">
        <f t="shared" si="77"/>
        <v>3.2846621129511648</v>
      </c>
      <c r="F38" s="411">
        <v>0</v>
      </c>
      <c r="G38" s="39">
        <f t="shared" si="74"/>
        <v>0</v>
      </c>
      <c r="H38" s="39">
        <f t="shared" si="74"/>
        <v>0</v>
      </c>
      <c r="I38" s="41">
        <f t="shared" si="78"/>
        <v>552.35301423946942</v>
      </c>
      <c r="K38" s="74" t="s">
        <v>70</v>
      </c>
      <c r="L38" s="87">
        <f t="shared" si="75"/>
        <v>464.37615890401901</v>
      </c>
      <c r="M38" s="87">
        <f t="shared" si="75"/>
        <v>57.856250187903214</v>
      </c>
      <c r="N38" s="87">
        <f t="shared" si="75"/>
        <v>26.835943034595985</v>
      </c>
      <c r="O38" s="87">
        <f t="shared" si="75"/>
        <v>3.2846621129511648</v>
      </c>
      <c r="P38" s="87">
        <f t="shared" si="75"/>
        <v>0</v>
      </c>
      <c r="Q38" s="87">
        <f t="shared" si="75"/>
        <v>0</v>
      </c>
      <c r="R38" s="87">
        <f t="shared" si="75"/>
        <v>0</v>
      </c>
      <c r="S38" s="89">
        <f t="shared" si="79"/>
        <v>552.35301423946942</v>
      </c>
      <c r="U38" s="104" t="s">
        <v>57</v>
      </c>
      <c r="V38" s="121">
        <f t="shared" si="76"/>
        <v>459.32890280079653</v>
      </c>
      <c r="W38" s="121">
        <f t="shared" si="76"/>
        <v>3.8194578650534443</v>
      </c>
      <c r="X38" s="121">
        <f t="shared" si="76"/>
        <v>0</v>
      </c>
      <c r="Y38" s="121">
        <f t="shared" si="76"/>
        <v>57.856250187903214</v>
      </c>
      <c r="Z38" s="121">
        <f t="shared" si="76"/>
        <v>21.978659722134459</v>
      </c>
      <c r="AA38" s="121">
        <f t="shared" si="76"/>
        <v>0.19395047674631025</v>
      </c>
      <c r="AB38" s="121">
        <f t="shared" si="76"/>
        <v>0</v>
      </c>
      <c r="AC38" s="122">
        <f t="shared" si="76"/>
        <v>9.1757931868354579</v>
      </c>
      <c r="AD38" s="121">
        <f t="shared" si="76"/>
        <v>1.2277982381690744</v>
      </c>
      <c r="AE38" s="121">
        <f t="shared" si="76"/>
        <v>0</v>
      </c>
      <c r="AF38" s="121">
        <f t="shared" si="76"/>
        <v>0</v>
      </c>
      <c r="AG38" s="121">
        <f t="shared" si="76"/>
        <v>4.8572833124615267</v>
      </c>
      <c r="AH38" s="121">
        <f t="shared" si="76"/>
        <v>3.0907116362048548</v>
      </c>
      <c r="AI38" s="123">
        <f t="shared" si="80"/>
        <v>552.35301423946942</v>
      </c>
      <c r="AJ38" s="3" t="str">
        <f t="shared" si="81"/>
        <v/>
      </c>
    </row>
    <row r="39" spans="1:36" ht="15">
      <c r="A39" s="27" t="s">
        <v>58</v>
      </c>
      <c r="B39" s="42">
        <f t="shared" si="77"/>
        <v>0</v>
      </c>
      <c r="C39" s="42">
        <f t="shared" si="77"/>
        <v>0</v>
      </c>
      <c r="D39" s="42">
        <f t="shared" si="77"/>
        <v>0.98265917387620194</v>
      </c>
      <c r="E39" s="42">
        <f t="shared" si="77"/>
        <v>2290.4802111816284</v>
      </c>
      <c r="F39" s="411">
        <v>0</v>
      </c>
      <c r="G39" s="42">
        <f t="shared" si="74"/>
        <v>0</v>
      </c>
      <c r="H39" s="42">
        <f t="shared" si="74"/>
        <v>0</v>
      </c>
      <c r="I39" s="38">
        <f t="shared" si="78"/>
        <v>2291.4628703555045</v>
      </c>
      <c r="K39" s="75" t="s">
        <v>58</v>
      </c>
      <c r="L39" s="42">
        <f t="shared" si="75"/>
        <v>0</v>
      </c>
      <c r="M39" s="42">
        <f t="shared" si="75"/>
        <v>0</v>
      </c>
      <c r="N39" s="42">
        <f t="shared" si="75"/>
        <v>0.98265917387620194</v>
      </c>
      <c r="O39" s="42">
        <f t="shared" si="75"/>
        <v>2290.4802111816284</v>
      </c>
      <c r="P39" s="42">
        <f t="shared" si="75"/>
        <v>2581.1359658402525</v>
      </c>
      <c r="Q39" s="42">
        <f t="shared" si="75"/>
        <v>0</v>
      </c>
      <c r="R39" s="42">
        <f t="shared" si="75"/>
        <v>0</v>
      </c>
      <c r="S39" s="86">
        <f t="shared" si="79"/>
        <v>4872.598836195757</v>
      </c>
      <c r="U39" s="105" t="s">
        <v>58</v>
      </c>
      <c r="V39" s="117">
        <f t="shared" si="76"/>
        <v>0</v>
      </c>
      <c r="W39" s="117">
        <f t="shared" si="76"/>
        <v>0</v>
      </c>
      <c r="X39" s="117">
        <f t="shared" si="76"/>
        <v>0</v>
      </c>
      <c r="Y39" s="117">
        <f t="shared" si="76"/>
        <v>0</v>
      </c>
      <c r="Z39" s="117">
        <f t="shared" si="76"/>
        <v>0</v>
      </c>
      <c r="AA39" s="117">
        <f t="shared" si="76"/>
        <v>2289.6788491212774</v>
      </c>
      <c r="AB39" s="117">
        <f t="shared" si="76"/>
        <v>2581.1359658402525</v>
      </c>
      <c r="AC39" s="118">
        <f t="shared" si="76"/>
        <v>1.7840212342268176</v>
      </c>
      <c r="AD39" s="117">
        <f t="shared" si="76"/>
        <v>0</v>
      </c>
      <c r="AE39" s="117">
        <f t="shared" si="76"/>
        <v>0.80136206035061586</v>
      </c>
      <c r="AF39" s="117">
        <f t="shared" si="76"/>
        <v>0</v>
      </c>
      <c r="AG39" s="117">
        <f t="shared" si="76"/>
        <v>0.98265917387620194</v>
      </c>
      <c r="AH39" s="117">
        <f t="shared" si="76"/>
        <v>0</v>
      </c>
      <c r="AI39" s="120">
        <f t="shared" si="80"/>
        <v>4872.598836195757</v>
      </c>
      <c r="AJ39" s="3" t="str">
        <f t="shared" si="81"/>
        <v/>
      </c>
    </row>
    <row r="40" spans="1:36" ht="15">
      <c r="A40" s="26" t="s">
        <v>12</v>
      </c>
      <c r="B40" s="39">
        <f t="shared" si="77"/>
        <v>0</v>
      </c>
      <c r="C40" s="39">
        <f t="shared" si="77"/>
        <v>0.14518770684806356</v>
      </c>
      <c r="D40" s="39">
        <f t="shared" si="77"/>
        <v>0</v>
      </c>
      <c r="E40" s="39">
        <f t="shared" si="77"/>
        <v>24.808254815004251</v>
      </c>
      <c r="F40" s="411">
        <v>0</v>
      </c>
      <c r="G40" s="39">
        <f t="shared" si="74"/>
        <v>0</v>
      </c>
      <c r="H40" s="39">
        <f t="shared" si="74"/>
        <v>0</v>
      </c>
      <c r="I40" s="41">
        <f t="shared" si="78"/>
        <v>24.953442521852313</v>
      </c>
      <c r="K40" s="74" t="s">
        <v>12</v>
      </c>
      <c r="L40" s="87">
        <f t="shared" si="75"/>
        <v>0</v>
      </c>
      <c r="M40" s="87">
        <f t="shared" si="75"/>
        <v>0.14518770684806356</v>
      </c>
      <c r="N40" s="87">
        <f t="shared" si="75"/>
        <v>0</v>
      </c>
      <c r="O40" s="87">
        <f t="shared" si="75"/>
        <v>24.808254815004251</v>
      </c>
      <c r="P40" s="87">
        <f t="shared" si="75"/>
        <v>209.42594259184261</v>
      </c>
      <c r="Q40" s="87">
        <f t="shared" si="75"/>
        <v>0</v>
      </c>
      <c r="R40" s="87">
        <f t="shared" si="75"/>
        <v>0</v>
      </c>
      <c r="S40" s="89">
        <f t="shared" si="79"/>
        <v>234.37938511369492</v>
      </c>
      <c r="U40" s="104" t="s">
        <v>12</v>
      </c>
      <c r="V40" s="121">
        <f t="shared" si="76"/>
        <v>0</v>
      </c>
      <c r="W40" s="121">
        <f t="shared" si="76"/>
        <v>0</v>
      </c>
      <c r="X40" s="121">
        <f t="shared" si="76"/>
        <v>0</v>
      </c>
      <c r="Y40" s="121">
        <f t="shared" si="76"/>
        <v>0.14518770684806356</v>
      </c>
      <c r="Z40" s="121">
        <f t="shared" si="76"/>
        <v>0</v>
      </c>
      <c r="AA40" s="121">
        <f t="shared" si="76"/>
        <v>24.808254815004251</v>
      </c>
      <c r="AB40" s="121">
        <f t="shared" si="76"/>
        <v>209.42594259184261</v>
      </c>
      <c r="AC40" s="122">
        <f t="shared" si="76"/>
        <v>0</v>
      </c>
      <c r="AD40" s="121">
        <f t="shared" si="76"/>
        <v>0</v>
      </c>
      <c r="AE40" s="121">
        <f t="shared" si="76"/>
        <v>0</v>
      </c>
      <c r="AF40" s="121">
        <f t="shared" si="76"/>
        <v>0</v>
      </c>
      <c r="AG40" s="121">
        <f t="shared" si="76"/>
        <v>0</v>
      </c>
      <c r="AH40" s="121">
        <f t="shared" si="76"/>
        <v>0</v>
      </c>
      <c r="AI40" s="123">
        <f t="shared" si="80"/>
        <v>234.37938511369492</v>
      </c>
      <c r="AJ40" s="3" t="str">
        <f t="shared" si="81"/>
        <v/>
      </c>
    </row>
    <row r="41" spans="1:36" ht="15">
      <c r="A41" s="27" t="s">
        <v>59</v>
      </c>
      <c r="B41" s="42">
        <f t="shared" si="77"/>
        <v>0.16770855321861061</v>
      </c>
      <c r="C41" s="42">
        <f t="shared" si="77"/>
        <v>0</v>
      </c>
      <c r="D41" s="42">
        <f t="shared" si="77"/>
        <v>0.39551288729232142</v>
      </c>
      <c r="E41" s="42">
        <f t="shared" si="77"/>
        <v>3.7059941006142946E-2</v>
      </c>
      <c r="F41" s="411">
        <v>0</v>
      </c>
      <c r="G41" s="42">
        <f t="shared" si="74"/>
        <v>0</v>
      </c>
      <c r="H41" s="42">
        <f t="shared" si="74"/>
        <v>0</v>
      </c>
      <c r="I41" s="38">
        <f t="shared" si="78"/>
        <v>0.600281381517075</v>
      </c>
      <c r="K41" s="75" t="s">
        <v>59</v>
      </c>
      <c r="L41" s="42">
        <f t="shared" si="75"/>
        <v>0.16770855321861061</v>
      </c>
      <c r="M41" s="42">
        <f t="shared" si="75"/>
        <v>0</v>
      </c>
      <c r="N41" s="42">
        <f t="shared" si="75"/>
        <v>0.39551288729232142</v>
      </c>
      <c r="O41" s="42">
        <f t="shared" si="75"/>
        <v>3.7059941006142946E-2</v>
      </c>
      <c r="P41" s="42">
        <f t="shared" si="75"/>
        <v>0</v>
      </c>
      <c r="Q41" s="42">
        <f t="shared" si="75"/>
        <v>0</v>
      </c>
      <c r="R41" s="42">
        <f t="shared" si="75"/>
        <v>0</v>
      </c>
      <c r="S41" s="86">
        <f t="shared" si="79"/>
        <v>0.600281381517075</v>
      </c>
      <c r="U41" s="105" t="s">
        <v>59</v>
      </c>
      <c r="V41" s="117">
        <f t="shared" si="76"/>
        <v>0</v>
      </c>
      <c r="W41" s="117">
        <f t="shared" si="76"/>
        <v>0</v>
      </c>
      <c r="X41" s="117">
        <f t="shared" si="76"/>
        <v>0</v>
      </c>
      <c r="Y41" s="117">
        <f t="shared" si="76"/>
        <v>0</v>
      </c>
      <c r="Z41" s="117">
        <f t="shared" si="76"/>
        <v>0.39551288729232142</v>
      </c>
      <c r="AA41" s="117">
        <f t="shared" si="76"/>
        <v>0</v>
      </c>
      <c r="AB41" s="117">
        <f t="shared" si="76"/>
        <v>0</v>
      </c>
      <c r="AC41" s="118">
        <f t="shared" si="76"/>
        <v>0.20476849422475357</v>
      </c>
      <c r="AD41" s="117">
        <f t="shared" si="76"/>
        <v>0.16770855321861061</v>
      </c>
      <c r="AE41" s="117">
        <f t="shared" si="76"/>
        <v>0</v>
      </c>
      <c r="AF41" s="117">
        <f t="shared" si="76"/>
        <v>0</v>
      </c>
      <c r="AG41" s="117">
        <f t="shared" si="76"/>
        <v>0</v>
      </c>
      <c r="AH41" s="117">
        <f t="shared" si="76"/>
        <v>3.7059941006142946E-2</v>
      </c>
      <c r="AI41" s="120">
        <f t="shared" si="80"/>
        <v>0.600281381517075</v>
      </c>
      <c r="AJ41" s="3" t="str">
        <f t="shared" si="81"/>
        <v/>
      </c>
    </row>
    <row r="42" spans="1:36" ht="15">
      <c r="A42" s="26" t="s">
        <v>17</v>
      </c>
      <c r="B42" s="39">
        <f t="shared" si="77"/>
        <v>40.595094800959316</v>
      </c>
      <c r="C42" s="39">
        <f t="shared" si="77"/>
        <v>0.75577829254685092</v>
      </c>
      <c r="D42" s="39">
        <f t="shared" si="77"/>
        <v>18.09868020175378</v>
      </c>
      <c r="E42" s="39">
        <f t="shared" si="77"/>
        <v>17.793364286113455</v>
      </c>
      <c r="F42" s="411">
        <v>0</v>
      </c>
      <c r="G42" s="39">
        <f t="shared" si="74"/>
        <v>0</v>
      </c>
      <c r="H42" s="39">
        <f t="shared" si="74"/>
        <v>0</v>
      </c>
      <c r="I42" s="41">
        <f t="shared" si="78"/>
        <v>77.242917581373405</v>
      </c>
      <c r="K42" s="74" t="s">
        <v>17</v>
      </c>
      <c r="L42" s="87">
        <f t="shared" si="75"/>
        <v>40.595094800959316</v>
      </c>
      <c r="M42" s="87">
        <f t="shared" si="75"/>
        <v>0.75577829254685092</v>
      </c>
      <c r="N42" s="87">
        <f t="shared" si="75"/>
        <v>18.09868020175378</v>
      </c>
      <c r="O42" s="87">
        <f t="shared" si="75"/>
        <v>17.793364286113455</v>
      </c>
      <c r="P42" s="87">
        <f t="shared" si="75"/>
        <v>0</v>
      </c>
      <c r="Q42" s="87">
        <f t="shared" si="75"/>
        <v>0</v>
      </c>
      <c r="R42" s="87">
        <f t="shared" si="75"/>
        <v>0</v>
      </c>
      <c r="S42" s="89">
        <f t="shared" si="79"/>
        <v>77.242917581373405</v>
      </c>
      <c r="U42" s="104" t="s">
        <v>17</v>
      </c>
      <c r="V42" s="121">
        <f t="shared" si="76"/>
        <v>36.357106071947229</v>
      </c>
      <c r="W42" s="121">
        <f t="shared" si="76"/>
        <v>1.8822172529169916</v>
      </c>
      <c r="X42" s="121">
        <f t="shared" si="76"/>
        <v>0</v>
      </c>
      <c r="Y42" s="121">
        <f t="shared" si="76"/>
        <v>0.75577829254685092</v>
      </c>
      <c r="Z42" s="121">
        <f t="shared" si="76"/>
        <v>16.898569909291169</v>
      </c>
      <c r="AA42" s="121">
        <f t="shared" si="76"/>
        <v>3.2387598223026441</v>
      </c>
      <c r="AB42" s="121">
        <f t="shared" si="76"/>
        <v>0</v>
      </c>
      <c r="AC42" s="122">
        <f t="shared" si="76"/>
        <v>18.110486232368508</v>
      </c>
      <c r="AD42" s="121">
        <f t="shared" si="76"/>
        <v>2.3557714760950872</v>
      </c>
      <c r="AE42" s="121">
        <f t="shared" si="76"/>
        <v>0</v>
      </c>
      <c r="AF42" s="121">
        <f t="shared" si="76"/>
        <v>0</v>
      </c>
      <c r="AG42" s="121">
        <f t="shared" si="76"/>
        <v>1.2001102924626099</v>
      </c>
      <c r="AH42" s="121">
        <f t="shared" si="76"/>
        <v>14.554604463810811</v>
      </c>
      <c r="AI42" s="123">
        <f t="shared" si="80"/>
        <v>77.242917581373405</v>
      </c>
      <c r="AJ42" s="3" t="str">
        <f t="shared" si="81"/>
        <v/>
      </c>
    </row>
    <row r="43" spans="1:36" ht="15">
      <c r="A43" s="27" t="s">
        <v>139</v>
      </c>
      <c r="B43" s="42">
        <f t="shared" si="77"/>
        <v>705.27105701274729</v>
      </c>
      <c r="C43" s="42">
        <f t="shared" si="77"/>
        <v>2515.7931839843213</v>
      </c>
      <c r="D43" s="42">
        <f t="shared" si="77"/>
        <v>1081.2149361854397</v>
      </c>
      <c r="E43" s="42">
        <f t="shared" si="77"/>
        <v>0.78762013954328514</v>
      </c>
      <c r="F43" s="411">
        <v>0</v>
      </c>
      <c r="G43" s="42">
        <f t="shared" si="74"/>
        <v>0</v>
      </c>
      <c r="H43" s="42">
        <f t="shared" si="74"/>
        <v>0</v>
      </c>
      <c r="I43" s="38">
        <f t="shared" si="78"/>
        <v>4303.0667973220516</v>
      </c>
      <c r="K43" s="75" t="s">
        <v>139</v>
      </c>
      <c r="L43" s="42">
        <f t="shared" si="75"/>
        <v>705.27105701274729</v>
      </c>
      <c r="M43" s="42">
        <f t="shared" si="75"/>
        <v>2515.7931839843213</v>
      </c>
      <c r="N43" s="42">
        <f t="shared" si="75"/>
        <v>1081.2149361854397</v>
      </c>
      <c r="O43" s="42">
        <f t="shared" si="75"/>
        <v>0.78762013954328514</v>
      </c>
      <c r="P43" s="42">
        <f t="shared" si="75"/>
        <v>0</v>
      </c>
      <c r="Q43" s="42">
        <f t="shared" si="75"/>
        <v>0</v>
      </c>
      <c r="R43" s="42">
        <f t="shared" si="75"/>
        <v>0</v>
      </c>
      <c r="S43" s="86">
        <f t="shared" si="79"/>
        <v>4303.0667973220516</v>
      </c>
      <c r="U43" s="105" t="s">
        <v>139</v>
      </c>
      <c r="V43" s="117">
        <f t="shared" si="76"/>
        <v>683.04282946091598</v>
      </c>
      <c r="W43" s="117">
        <f t="shared" si="76"/>
        <v>0</v>
      </c>
      <c r="X43" s="117">
        <f t="shared" si="76"/>
        <v>0</v>
      </c>
      <c r="Y43" s="117">
        <f t="shared" si="76"/>
        <v>2515.7931839843213</v>
      </c>
      <c r="Z43" s="117">
        <f t="shared" si="76"/>
        <v>812.70689034681834</v>
      </c>
      <c r="AA43" s="117">
        <f t="shared" si="76"/>
        <v>0.78762013954328514</v>
      </c>
      <c r="AB43" s="117">
        <f t="shared" si="76"/>
        <v>0</v>
      </c>
      <c r="AC43" s="118">
        <f t="shared" si="76"/>
        <v>290.73627339045248</v>
      </c>
      <c r="AD43" s="117">
        <f t="shared" si="76"/>
        <v>22.228227551831406</v>
      </c>
      <c r="AE43" s="117">
        <f t="shared" si="76"/>
        <v>0</v>
      </c>
      <c r="AF43" s="117">
        <f t="shared" si="76"/>
        <v>0</v>
      </c>
      <c r="AG43" s="117">
        <f t="shared" si="76"/>
        <v>268.50804583862111</v>
      </c>
      <c r="AH43" s="117">
        <f t="shared" si="76"/>
        <v>0</v>
      </c>
      <c r="AI43" s="120">
        <f t="shared" si="80"/>
        <v>4303.0667973220516</v>
      </c>
      <c r="AJ43" s="3" t="str">
        <f t="shared" si="81"/>
        <v/>
      </c>
    </row>
    <row r="44" spans="1:36" ht="15">
      <c r="A44" s="26" t="s">
        <v>25</v>
      </c>
      <c r="B44" s="39">
        <f t="shared" si="77"/>
        <v>553.76073233449938</v>
      </c>
      <c r="C44" s="39">
        <f t="shared" si="77"/>
        <v>16.525240878698181</v>
      </c>
      <c r="D44" s="39">
        <f t="shared" si="77"/>
        <v>223.78810150384854</v>
      </c>
      <c r="E44" s="39">
        <f t="shared" si="77"/>
        <v>2781.7621977350568</v>
      </c>
      <c r="F44" s="411">
        <v>0</v>
      </c>
      <c r="G44" s="39">
        <f t="shared" si="74"/>
        <v>574.00382909615519</v>
      </c>
      <c r="H44" s="39">
        <f t="shared" si="74"/>
        <v>21.646970363486524</v>
      </c>
      <c r="I44" s="41">
        <f t="shared" si="78"/>
        <v>4171.4870719117444</v>
      </c>
      <c r="K44" s="74" t="s">
        <v>25</v>
      </c>
      <c r="L44" s="87">
        <f t="shared" si="75"/>
        <v>553.76073233449938</v>
      </c>
      <c r="M44" s="87">
        <f t="shared" si="75"/>
        <v>16.525240878698181</v>
      </c>
      <c r="N44" s="87">
        <f t="shared" si="75"/>
        <v>223.78810150384854</v>
      </c>
      <c r="O44" s="87">
        <f t="shared" si="75"/>
        <v>2781.7621977350568</v>
      </c>
      <c r="P44" s="87">
        <f t="shared" si="75"/>
        <v>1.305567404683813</v>
      </c>
      <c r="Q44" s="87">
        <f t="shared" si="75"/>
        <v>574.00382909615519</v>
      </c>
      <c r="R44" s="87">
        <f t="shared" si="75"/>
        <v>21.646970363486524</v>
      </c>
      <c r="S44" s="89">
        <f t="shared" si="79"/>
        <v>4172.7926393164289</v>
      </c>
      <c r="U44" s="104" t="s">
        <v>25</v>
      </c>
      <c r="V44" s="121">
        <f t="shared" si="76"/>
        <v>26.158951828890146</v>
      </c>
      <c r="W44" s="121">
        <f t="shared" si="76"/>
        <v>348.70553513514102</v>
      </c>
      <c r="X44" s="121">
        <f t="shared" si="76"/>
        <v>574.00382909615519</v>
      </c>
      <c r="Y44" s="121">
        <f t="shared" si="76"/>
        <v>16.525240878698181</v>
      </c>
      <c r="Z44" s="121">
        <f t="shared" si="76"/>
        <v>210.08851677437181</v>
      </c>
      <c r="AA44" s="121">
        <f t="shared" si="76"/>
        <v>2556.7548230525981</v>
      </c>
      <c r="AB44" s="121">
        <f t="shared" si="76"/>
        <v>1.305567404683813</v>
      </c>
      <c r="AC44" s="122">
        <f t="shared" si="76"/>
        <v>439.25017514589121</v>
      </c>
      <c r="AD44" s="121">
        <f t="shared" si="76"/>
        <v>178.89624537046825</v>
      </c>
      <c r="AE44" s="121">
        <f t="shared" si="76"/>
        <v>208.71016412439815</v>
      </c>
      <c r="AF44" s="121">
        <f t="shared" si="76"/>
        <v>21.646970363486524</v>
      </c>
      <c r="AG44" s="121">
        <f t="shared" si="76"/>
        <v>13.699584729476735</v>
      </c>
      <c r="AH44" s="121">
        <f t="shared" si="76"/>
        <v>16.297210558061536</v>
      </c>
      <c r="AI44" s="123">
        <f t="shared" si="80"/>
        <v>4172.7926393164289</v>
      </c>
      <c r="AJ44" s="3" t="str">
        <f t="shared" si="81"/>
        <v/>
      </c>
    </row>
    <row r="45" spans="1:36" ht="15">
      <c r="A45" s="27" t="s">
        <v>24</v>
      </c>
      <c r="B45" s="42">
        <f t="shared" si="77"/>
        <v>983.77186214991593</v>
      </c>
      <c r="C45" s="42">
        <f t="shared" si="77"/>
        <v>5.5863531239432863E-2</v>
      </c>
      <c r="D45" s="42">
        <f t="shared" si="77"/>
        <v>156.63858561240485</v>
      </c>
      <c r="E45" s="42">
        <f t="shared" si="77"/>
        <v>0</v>
      </c>
      <c r="F45" s="411">
        <v>0</v>
      </c>
      <c r="G45" s="42">
        <f t="shared" si="74"/>
        <v>0</v>
      </c>
      <c r="H45" s="42">
        <f t="shared" si="74"/>
        <v>0</v>
      </c>
      <c r="I45" s="38">
        <f t="shared" si="78"/>
        <v>1140.4663112935602</v>
      </c>
      <c r="K45" s="75" t="s">
        <v>24</v>
      </c>
      <c r="L45" s="42">
        <f t="shared" si="75"/>
        <v>983.77186214991593</v>
      </c>
      <c r="M45" s="42">
        <f t="shared" si="75"/>
        <v>5.5863531239432863E-2</v>
      </c>
      <c r="N45" s="42">
        <f t="shared" si="75"/>
        <v>156.63858561240485</v>
      </c>
      <c r="O45" s="42">
        <f t="shared" si="75"/>
        <v>0</v>
      </c>
      <c r="P45" s="42">
        <f t="shared" si="75"/>
        <v>0</v>
      </c>
      <c r="Q45" s="42">
        <f t="shared" si="75"/>
        <v>0</v>
      </c>
      <c r="R45" s="42">
        <f t="shared" si="75"/>
        <v>0</v>
      </c>
      <c r="S45" s="86">
        <f t="shared" si="79"/>
        <v>1140.4663112935602</v>
      </c>
      <c r="U45" s="105" t="s">
        <v>24</v>
      </c>
      <c r="V45" s="117">
        <f t="shared" si="76"/>
        <v>869.09267725997074</v>
      </c>
      <c r="W45" s="117">
        <f t="shared" si="76"/>
        <v>0</v>
      </c>
      <c r="X45" s="117">
        <f t="shared" si="76"/>
        <v>0</v>
      </c>
      <c r="Y45" s="117">
        <f t="shared" si="76"/>
        <v>5.5863531239432863E-2</v>
      </c>
      <c r="Z45" s="117">
        <f t="shared" si="76"/>
        <v>7.5434998100434099</v>
      </c>
      <c r="AA45" s="117">
        <f t="shared" si="76"/>
        <v>0</v>
      </c>
      <c r="AB45" s="117">
        <f t="shared" si="76"/>
        <v>0</v>
      </c>
      <c r="AC45" s="118">
        <f t="shared" si="76"/>
        <v>263.77427069230663</v>
      </c>
      <c r="AD45" s="117">
        <f t="shared" si="76"/>
        <v>114.6791848899452</v>
      </c>
      <c r="AE45" s="117">
        <f t="shared" si="76"/>
        <v>0</v>
      </c>
      <c r="AF45" s="117">
        <f t="shared" si="76"/>
        <v>0</v>
      </c>
      <c r="AG45" s="117">
        <f t="shared" si="76"/>
        <v>149.09508580236147</v>
      </c>
      <c r="AH45" s="117">
        <f t="shared" si="76"/>
        <v>0</v>
      </c>
      <c r="AI45" s="120">
        <f t="shared" si="80"/>
        <v>1140.4663112935602</v>
      </c>
      <c r="AJ45" s="3" t="str">
        <f t="shared" si="81"/>
        <v/>
      </c>
    </row>
    <row r="46" spans="1:36" ht="15">
      <c r="A46" s="26" t="s">
        <v>60</v>
      </c>
      <c r="B46" s="39">
        <f t="shared" si="77"/>
        <v>71.215529280791074</v>
      </c>
      <c r="C46" s="39">
        <f t="shared" si="77"/>
        <v>8.5785574339164494</v>
      </c>
      <c r="D46" s="39">
        <f t="shared" si="77"/>
        <v>28.160797622089056</v>
      </c>
      <c r="E46" s="39">
        <f t="shared" si="77"/>
        <v>0</v>
      </c>
      <c r="F46" s="411">
        <v>0</v>
      </c>
      <c r="G46" s="39">
        <f t="shared" si="74"/>
        <v>0</v>
      </c>
      <c r="H46" s="39">
        <f t="shared" si="74"/>
        <v>0</v>
      </c>
      <c r="I46" s="41">
        <f t="shared" si="78"/>
        <v>107.95488433679657</v>
      </c>
      <c r="K46" s="74" t="s">
        <v>60</v>
      </c>
      <c r="L46" s="87">
        <f t="shared" si="75"/>
        <v>71.215529280791074</v>
      </c>
      <c r="M46" s="87">
        <f t="shared" si="75"/>
        <v>8.5785574339164494</v>
      </c>
      <c r="N46" s="87">
        <f t="shared" si="75"/>
        <v>28.160797622089056</v>
      </c>
      <c r="O46" s="87">
        <f t="shared" si="75"/>
        <v>0</v>
      </c>
      <c r="P46" s="87">
        <f t="shared" si="75"/>
        <v>0</v>
      </c>
      <c r="Q46" s="87">
        <f t="shared" si="75"/>
        <v>0</v>
      </c>
      <c r="R46" s="87">
        <f t="shared" si="75"/>
        <v>0</v>
      </c>
      <c r="S46" s="89">
        <f t="shared" si="79"/>
        <v>107.95488433679657</v>
      </c>
      <c r="U46" s="104" t="s">
        <v>60</v>
      </c>
      <c r="V46" s="121">
        <f t="shared" si="76"/>
        <v>70.053228682755403</v>
      </c>
      <c r="W46" s="121">
        <f t="shared" si="76"/>
        <v>0</v>
      </c>
      <c r="X46" s="121">
        <f t="shared" si="76"/>
        <v>0</v>
      </c>
      <c r="Y46" s="121">
        <f t="shared" si="76"/>
        <v>8.5785574339164494</v>
      </c>
      <c r="Z46" s="121">
        <f t="shared" si="76"/>
        <v>28.160797622089056</v>
      </c>
      <c r="AA46" s="121">
        <f t="shared" si="76"/>
        <v>0</v>
      </c>
      <c r="AB46" s="121">
        <f t="shared" si="76"/>
        <v>0</v>
      </c>
      <c r="AC46" s="122">
        <f t="shared" si="76"/>
        <v>1.1623005980356711</v>
      </c>
      <c r="AD46" s="121">
        <f t="shared" si="76"/>
        <v>1.1623005980356711</v>
      </c>
      <c r="AE46" s="121">
        <f t="shared" si="76"/>
        <v>0</v>
      </c>
      <c r="AF46" s="121">
        <f t="shared" si="76"/>
        <v>0</v>
      </c>
      <c r="AG46" s="121">
        <f t="shared" si="76"/>
        <v>0</v>
      </c>
      <c r="AH46" s="121">
        <f t="shared" si="76"/>
        <v>0</v>
      </c>
      <c r="AI46" s="123">
        <f t="shared" si="80"/>
        <v>107.95488433679657</v>
      </c>
      <c r="AJ46" s="3" t="str">
        <f t="shared" si="81"/>
        <v/>
      </c>
    </row>
    <row r="47" spans="1:36" ht="15">
      <c r="A47" s="27" t="s">
        <v>22</v>
      </c>
      <c r="B47" s="42">
        <f t="shared" si="77"/>
        <v>37.900073661104642</v>
      </c>
      <c r="C47" s="42">
        <f t="shared" si="77"/>
        <v>96.310629788576378</v>
      </c>
      <c r="D47" s="42">
        <f t="shared" si="77"/>
        <v>47.018283398981026</v>
      </c>
      <c r="E47" s="42">
        <f t="shared" si="77"/>
        <v>0</v>
      </c>
      <c r="F47" s="411">
        <v>0</v>
      </c>
      <c r="G47" s="42">
        <f t="shared" si="74"/>
        <v>0</v>
      </c>
      <c r="H47" s="42">
        <f t="shared" si="74"/>
        <v>0</v>
      </c>
      <c r="I47" s="38">
        <f t="shared" si="78"/>
        <v>181.22898684866206</v>
      </c>
      <c r="K47" s="75" t="s">
        <v>22</v>
      </c>
      <c r="L47" s="42">
        <f t="shared" si="75"/>
        <v>37.900073661104642</v>
      </c>
      <c r="M47" s="42">
        <f t="shared" si="75"/>
        <v>96.310629788576378</v>
      </c>
      <c r="N47" s="42">
        <f t="shared" si="75"/>
        <v>47.018283398981026</v>
      </c>
      <c r="O47" s="42">
        <f t="shared" si="75"/>
        <v>0</v>
      </c>
      <c r="P47" s="42">
        <f t="shared" si="75"/>
        <v>24.044463232220384</v>
      </c>
      <c r="Q47" s="42">
        <f t="shared" si="75"/>
        <v>0</v>
      </c>
      <c r="R47" s="42">
        <f t="shared" si="75"/>
        <v>0</v>
      </c>
      <c r="S47" s="86">
        <f t="shared" si="79"/>
        <v>205.27345008088244</v>
      </c>
      <c r="U47" s="105" t="s">
        <v>22</v>
      </c>
      <c r="V47" s="117">
        <f t="shared" si="76"/>
        <v>37.023428510459155</v>
      </c>
      <c r="W47" s="117">
        <f t="shared" si="76"/>
        <v>0</v>
      </c>
      <c r="X47" s="117">
        <f t="shared" si="76"/>
        <v>0</v>
      </c>
      <c r="Y47" s="117">
        <f t="shared" si="76"/>
        <v>96.310629788576378</v>
      </c>
      <c r="Z47" s="117">
        <f t="shared" si="76"/>
        <v>18.220625565399516</v>
      </c>
      <c r="AA47" s="117">
        <f t="shared" si="76"/>
        <v>0</v>
      </c>
      <c r="AB47" s="117">
        <f t="shared" si="76"/>
        <v>24.044463232220384</v>
      </c>
      <c r="AC47" s="118">
        <f t="shared" si="76"/>
        <v>29.674302984226998</v>
      </c>
      <c r="AD47" s="117">
        <f t="shared" si="76"/>
        <v>0.87664515064548965</v>
      </c>
      <c r="AE47" s="117">
        <f t="shared" si="76"/>
        <v>0</v>
      </c>
      <c r="AF47" s="117">
        <f t="shared" si="76"/>
        <v>0</v>
      </c>
      <c r="AG47" s="117">
        <f t="shared" si="76"/>
        <v>28.797657833581511</v>
      </c>
      <c r="AH47" s="117">
        <f t="shared" si="76"/>
        <v>0</v>
      </c>
      <c r="AI47" s="120">
        <f t="shared" si="80"/>
        <v>205.27345008088241</v>
      </c>
      <c r="AJ47" s="3" t="str">
        <f t="shared" si="81"/>
        <v/>
      </c>
    </row>
    <row r="48" spans="1:36" ht="15">
      <c r="A48" s="26" t="s">
        <v>21</v>
      </c>
      <c r="B48" s="39">
        <f t="shared" si="77"/>
        <v>0</v>
      </c>
      <c r="C48" s="39">
        <f t="shared" si="77"/>
        <v>0</v>
      </c>
      <c r="D48" s="39">
        <f t="shared" si="77"/>
        <v>0</v>
      </c>
      <c r="E48" s="39">
        <f t="shared" si="77"/>
        <v>0</v>
      </c>
      <c r="F48" s="411">
        <v>0</v>
      </c>
      <c r="G48" s="39">
        <f t="shared" si="74"/>
        <v>0</v>
      </c>
      <c r="H48" s="39">
        <f t="shared" si="74"/>
        <v>0</v>
      </c>
      <c r="I48" s="41">
        <f t="shared" si="78"/>
        <v>0</v>
      </c>
      <c r="K48" s="74" t="s">
        <v>21</v>
      </c>
      <c r="L48" s="87">
        <f t="shared" si="75"/>
        <v>0</v>
      </c>
      <c r="M48" s="87">
        <f t="shared" si="75"/>
        <v>0</v>
      </c>
      <c r="N48" s="87">
        <f t="shared" si="75"/>
        <v>0</v>
      </c>
      <c r="O48" s="87">
        <f t="shared" si="75"/>
        <v>0</v>
      </c>
      <c r="P48" s="87">
        <f t="shared" si="75"/>
        <v>0</v>
      </c>
      <c r="Q48" s="87">
        <f t="shared" si="75"/>
        <v>0</v>
      </c>
      <c r="R48" s="87">
        <f t="shared" si="75"/>
        <v>0</v>
      </c>
      <c r="S48" s="89">
        <f t="shared" si="79"/>
        <v>0</v>
      </c>
      <c r="U48" s="104" t="s">
        <v>61</v>
      </c>
      <c r="V48" s="121">
        <f t="shared" si="76"/>
        <v>0</v>
      </c>
      <c r="W48" s="121">
        <f t="shared" si="76"/>
        <v>0</v>
      </c>
      <c r="X48" s="121">
        <f t="shared" si="76"/>
        <v>0</v>
      </c>
      <c r="Y48" s="121">
        <f t="shared" si="76"/>
        <v>0</v>
      </c>
      <c r="Z48" s="121">
        <f t="shared" si="76"/>
        <v>0</v>
      </c>
      <c r="AA48" s="121">
        <f t="shared" si="76"/>
        <v>0</v>
      </c>
      <c r="AB48" s="121">
        <f t="shared" si="76"/>
        <v>0</v>
      </c>
      <c r="AC48" s="122">
        <f t="shared" si="76"/>
        <v>0</v>
      </c>
      <c r="AD48" s="121">
        <f t="shared" si="76"/>
        <v>0</v>
      </c>
      <c r="AE48" s="121">
        <f t="shared" si="76"/>
        <v>0</v>
      </c>
      <c r="AF48" s="121">
        <f t="shared" si="76"/>
        <v>0</v>
      </c>
      <c r="AG48" s="121">
        <f t="shared" si="76"/>
        <v>0</v>
      </c>
      <c r="AH48" s="121">
        <f t="shared" si="76"/>
        <v>0</v>
      </c>
      <c r="AI48" s="123">
        <f t="shared" si="80"/>
        <v>0</v>
      </c>
      <c r="AJ48" s="3" t="str">
        <f t="shared" si="81"/>
        <v/>
      </c>
    </row>
    <row r="49" spans="1:36" ht="15">
      <c r="A49" s="28" t="s">
        <v>64</v>
      </c>
      <c r="B49" s="42">
        <f t="shared" si="77"/>
        <v>0</v>
      </c>
      <c r="C49" s="42">
        <f t="shared" si="77"/>
        <v>0</v>
      </c>
      <c r="D49" s="42">
        <f t="shared" si="77"/>
        <v>0</v>
      </c>
      <c r="E49" s="42">
        <f t="shared" si="77"/>
        <v>0</v>
      </c>
      <c r="F49" s="411">
        <v>0</v>
      </c>
      <c r="G49" s="42">
        <f t="shared" ref="G49:H53" si="82">G127+G153+G179+G205+G231+G257+G283+G309+G335+G361+G387+G413+G439</f>
        <v>0</v>
      </c>
      <c r="H49" s="42">
        <f t="shared" si="82"/>
        <v>0</v>
      </c>
      <c r="I49" s="38">
        <f t="shared" si="78"/>
        <v>0</v>
      </c>
      <c r="K49" s="76" t="s">
        <v>64</v>
      </c>
      <c r="L49" s="42">
        <f t="shared" ref="L49:R53" si="83">L127+L153+L179+L205+L231+L257+L283+L309+L335+L361+L387+L413+L439</f>
        <v>0</v>
      </c>
      <c r="M49" s="42">
        <f t="shared" si="83"/>
        <v>0</v>
      </c>
      <c r="N49" s="42">
        <f t="shared" si="83"/>
        <v>0</v>
      </c>
      <c r="O49" s="42">
        <f t="shared" si="83"/>
        <v>0</v>
      </c>
      <c r="P49" s="42">
        <f t="shared" si="83"/>
        <v>0</v>
      </c>
      <c r="Q49" s="42">
        <f t="shared" si="83"/>
        <v>0</v>
      </c>
      <c r="R49" s="42">
        <f t="shared" si="83"/>
        <v>0</v>
      </c>
      <c r="S49" s="86">
        <f t="shared" si="79"/>
        <v>0</v>
      </c>
      <c r="U49" s="106" t="s">
        <v>62</v>
      </c>
      <c r="V49" s="117">
        <f t="shared" ref="V49:AH53" si="84">V127+V153+V179+V205+V231+V257+V283+V309+V335+V361+V387+V413+V439</f>
        <v>0</v>
      </c>
      <c r="W49" s="117">
        <f t="shared" si="84"/>
        <v>0</v>
      </c>
      <c r="X49" s="117">
        <f t="shared" si="84"/>
        <v>0</v>
      </c>
      <c r="Y49" s="117">
        <f t="shared" si="84"/>
        <v>0</v>
      </c>
      <c r="Z49" s="117">
        <f t="shared" si="84"/>
        <v>0</v>
      </c>
      <c r="AA49" s="117">
        <f t="shared" si="84"/>
        <v>0</v>
      </c>
      <c r="AB49" s="117">
        <f t="shared" si="84"/>
        <v>0</v>
      </c>
      <c r="AC49" s="118">
        <f t="shared" si="84"/>
        <v>0</v>
      </c>
      <c r="AD49" s="117">
        <f t="shared" si="84"/>
        <v>0</v>
      </c>
      <c r="AE49" s="117">
        <f t="shared" si="84"/>
        <v>0</v>
      </c>
      <c r="AF49" s="117">
        <f t="shared" si="84"/>
        <v>0</v>
      </c>
      <c r="AG49" s="117">
        <f t="shared" si="84"/>
        <v>0</v>
      </c>
      <c r="AH49" s="117">
        <f t="shared" si="84"/>
        <v>0</v>
      </c>
      <c r="AI49" s="120">
        <f t="shared" si="80"/>
        <v>0</v>
      </c>
      <c r="AJ49" s="3" t="str">
        <f t="shared" si="81"/>
        <v/>
      </c>
    </row>
    <row r="50" spans="1:36">
      <c r="A50" s="56" t="s">
        <v>23</v>
      </c>
      <c r="B50" s="60">
        <f t="shared" ref="B50:E53" si="85">B128+B154+B180+B206+B232+B258+B284+B310+B336+B362+B388+B414+B440</f>
        <v>0</v>
      </c>
      <c r="C50" s="60">
        <f t="shared" si="85"/>
        <v>0</v>
      </c>
      <c r="D50" s="60">
        <f t="shared" si="85"/>
        <v>0</v>
      </c>
      <c r="E50" s="60">
        <f t="shared" si="85"/>
        <v>0</v>
      </c>
      <c r="F50" s="411">
        <v>0</v>
      </c>
      <c r="G50" s="60">
        <f t="shared" si="82"/>
        <v>0</v>
      </c>
      <c r="H50" s="60">
        <f t="shared" si="82"/>
        <v>0</v>
      </c>
      <c r="I50" s="62">
        <f t="shared" si="78"/>
        <v>0</v>
      </c>
      <c r="K50" s="77" t="s">
        <v>23</v>
      </c>
      <c r="L50" s="90">
        <f t="shared" si="83"/>
        <v>0</v>
      </c>
      <c r="M50" s="90">
        <f t="shared" si="83"/>
        <v>0</v>
      </c>
      <c r="N50" s="90">
        <f t="shared" si="83"/>
        <v>0</v>
      </c>
      <c r="O50" s="90">
        <f t="shared" si="83"/>
        <v>0</v>
      </c>
      <c r="P50" s="90">
        <f t="shared" si="83"/>
        <v>0</v>
      </c>
      <c r="Q50" s="90">
        <f t="shared" si="83"/>
        <v>0</v>
      </c>
      <c r="R50" s="90">
        <f t="shared" si="83"/>
        <v>0</v>
      </c>
      <c r="S50" s="92">
        <f t="shared" si="79"/>
        <v>0</v>
      </c>
      <c r="U50" s="107" t="s">
        <v>66</v>
      </c>
      <c r="V50" s="124">
        <f t="shared" si="84"/>
        <v>0</v>
      </c>
      <c r="W50" s="124">
        <f t="shared" si="84"/>
        <v>0</v>
      </c>
      <c r="X50" s="124">
        <f t="shared" si="84"/>
        <v>0</v>
      </c>
      <c r="Y50" s="124">
        <f t="shared" si="84"/>
        <v>0</v>
      </c>
      <c r="Z50" s="124">
        <f t="shared" si="84"/>
        <v>0</v>
      </c>
      <c r="AA50" s="124">
        <f t="shared" si="84"/>
        <v>0</v>
      </c>
      <c r="AB50" s="124">
        <f t="shared" si="84"/>
        <v>0</v>
      </c>
      <c r="AC50" s="297">
        <f t="shared" si="84"/>
        <v>0</v>
      </c>
      <c r="AD50" s="124">
        <f t="shared" si="84"/>
        <v>0</v>
      </c>
      <c r="AE50" s="124">
        <f t="shared" si="84"/>
        <v>0</v>
      </c>
      <c r="AF50" s="124">
        <f t="shared" si="84"/>
        <v>0</v>
      </c>
      <c r="AG50" s="124">
        <f t="shared" si="84"/>
        <v>0</v>
      </c>
      <c r="AH50" s="124">
        <f t="shared" si="84"/>
        <v>0</v>
      </c>
      <c r="AI50" s="126">
        <f t="shared" si="80"/>
        <v>0</v>
      </c>
      <c r="AJ50" s="3" t="str">
        <f>IF(ABS(S50-AI50)&gt;0.3,S50-AI50,"")</f>
        <v/>
      </c>
    </row>
    <row r="51" spans="1:36">
      <c r="A51" s="57" t="s">
        <v>19</v>
      </c>
      <c r="B51" s="63">
        <f t="shared" si="85"/>
        <v>0</v>
      </c>
      <c r="C51" s="63">
        <f t="shared" si="85"/>
        <v>0</v>
      </c>
      <c r="D51" s="63">
        <f t="shared" si="85"/>
        <v>0</v>
      </c>
      <c r="E51" s="63">
        <f t="shared" si="85"/>
        <v>0</v>
      </c>
      <c r="F51" s="411">
        <v>0</v>
      </c>
      <c r="G51" s="63">
        <f t="shared" si="82"/>
        <v>0</v>
      </c>
      <c r="H51" s="63">
        <f t="shared" si="82"/>
        <v>0</v>
      </c>
      <c r="I51" s="65">
        <f t="shared" si="78"/>
        <v>0</v>
      </c>
      <c r="K51" s="78" t="s">
        <v>19</v>
      </c>
      <c r="L51" s="63">
        <f t="shared" si="83"/>
        <v>0</v>
      </c>
      <c r="M51" s="63">
        <f t="shared" si="83"/>
        <v>0</v>
      </c>
      <c r="N51" s="63">
        <f t="shared" si="83"/>
        <v>0</v>
      </c>
      <c r="O51" s="63">
        <f t="shared" si="83"/>
        <v>0</v>
      </c>
      <c r="P51" s="63">
        <f t="shared" si="83"/>
        <v>0</v>
      </c>
      <c r="Q51" s="63">
        <f t="shared" si="83"/>
        <v>0</v>
      </c>
      <c r="R51" s="63">
        <f t="shared" si="83"/>
        <v>0</v>
      </c>
      <c r="S51" s="94">
        <f t="shared" si="79"/>
        <v>0</v>
      </c>
      <c r="U51" s="108" t="s">
        <v>19</v>
      </c>
      <c r="V51" s="127">
        <f t="shared" si="84"/>
        <v>0</v>
      </c>
      <c r="W51" s="127">
        <f t="shared" si="84"/>
        <v>0</v>
      </c>
      <c r="X51" s="127">
        <f t="shared" si="84"/>
        <v>0</v>
      </c>
      <c r="Y51" s="127">
        <f t="shared" si="84"/>
        <v>0</v>
      </c>
      <c r="Z51" s="127">
        <f t="shared" si="84"/>
        <v>0</v>
      </c>
      <c r="AA51" s="127">
        <f t="shared" si="84"/>
        <v>0</v>
      </c>
      <c r="AB51" s="127">
        <f t="shared" si="84"/>
        <v>0</v>
      </c>
      <c r="AC51" s="298">
        <f t="shared" si="84"/>
        <v>0</v>
      </c>
      <c r="AD51" s="127">
        <f t="shared" si="84"/>
        <v>0</v>
      </c>
      <c r="AE51" s="127">
        <f t="shared" si="84"/>
        <v>0</v>
      </c>
      <c r="AF51" s="127">
        <f t="shared" si="84"/>
        <v>0</v>
      </c>
      <c r="AG51" s="127">
        <f t="shared" si="84"/>
        <v>0</v>
      </c>
      <c r="AH51" s="127">
        <f t="shared" si="84"/>
        <v>0</v>
      </c>
      <c r="AI51" s="129">
        <f t="shared" si="80"/>
        <v>0</v>
      </c>
      <c r="AJ51" s="3" t="str">
        <f t="shared" si="81"/>
        <v/>
      </c>
    </row>
    <row r="52" spans="1:36">
      <c r="A52" s="56" t="s">
        <v>20</v>
      </c>
      <c r="B52" s="60">
        <f t="shared" si="85"/>
        <v>0</v>
      </c>
      <c r="C52" s="60">
        <f t="shared" si="85"/>
        <v>0</v>
      </c>
      <c r="D52" s="60">
        <f t="shared" si="85"/>
        <v>0</v>
      </c>
      <c r="E52" s="60">
        <f t="shared" si="85"/>
        <v>0</v>
      </c>
      <c r="F52" s="411">
        <v>0</v>
      </c>
      <c r="G52" s="60">
        <f t="shared" si="82"/>
        <v>0</v>
      </c>
      <c r="H52" s="60">
        <f t="shared" si="82"/>
        <v>0</v>
      </c>
      <c r="I52" s="62">
        <f t="shared" si="78"/>
        <v>0</v>
      </c>
      <c r="K52" s="77" t="s">
        <v>20</v>
      </c>
      <c r="L52" s="90">
        <f t="shared" si="83"/>
        <v>0</v>
      </c>
      <c r="M52" s="90">
        <f t="shared" si="83"/>
        <v>0</v>
      </c>
      <c r="N52" s="90">
        <f t="shared" si="83"/>
        <v>0</v>
      </c>
      <c r="O52" s="90">
        <f t="shared" si="83"/>
        <v>0</v>
      </c>
      <c r="P52" s="90">
        <f t="shared" si="83"/>
        <v>0</v>
      </c>
      <c r="Q52" s="90">
        <f t="shared" si="83"/>
        <v>0</v>
      </c>
      <c r="R52" s="90">
        <f t="shared" si="83"/>
        <v>0</v>
      </c>
      <c r="S52" s="92">
        <f t="shared" si="79"/>
        <v>0</v>
      </c>
      <c r="U52" s="107" t="s">
        <v>20</v>
      </c>
      <c r="V52" s="124">
        <f t="shared" si="84"/>
        <v>0</v>
      </c>
      <c r="W52" s="124">
        <f t="shared" si="84"/>
        <v>0</v>
      </c>
      <c r="X52" s="124">
        <f t="shared" si="84"/>
        <v>0</v>
      </c>
      <c r="Y52" s="124">
        <f t="shared" si="84"/>
        <v>0</v>
      </c>
      <c r="Z52" s="124">
        <f t="shared" si="84"/>
        <v>0</v>
      </c>
      <c r="AA52" s="124">
        <f t="shared" si="84"/>
        <v>0</v>
      </c>
      <c r="AB52" s="124">
        <f t="shared" si="84"/>
        <v>0</v>
      </c>
      <c r="AC52" s="297">
        <f t="shared" si="84"/>
        <v>0</v>
      </c>
      <c r="AD52" s="124">
        <f t="shared" si="84"/>
        <v>0</v>
      </c>
      <c r="AE52" s="124">
        <f t="shared" si="84"/>
        <v>0</v>
      </c>
      <c r="AF52" s="124">
        <f t="shared" si="84"/>
        <v>0</v>
      </c>
      <c r="AG52" s="124">
        <f t="shared" si="84"/>
        <v>0</v>
      </c>
      <c r="AH52" s="124">
        <f t="shared" si="84"/>
        <v>0</v>
      </c>
      <c r="AI52" s="126">
        <f t="shared" si="80"/>
        <v>0</v>
      </c>
      <c r="AJ52" s="3" t="str">
        <f t="shared" si="81"/>
        <v/>
      </c>
    </row>
    <row r="53" spans="1:36" ht="15" thickBot="1">
      <c r="A53" s="58" t="s">
        <v>11</v>
      </c>
      <c r="B53" s="52">
        <f t="shared" si="85"/>
        <v>0</v>
      </c>
      <c r="C53" s="52">
        <f t="shared" si="85"/>
        <v>0</v>
      </c>
      <c r="D53" s="52">
        <f t="shared" si="85"/>
        <v>0</v>
      </c>
      <c r="E53" s="52">
        <f t="shared" si="85"/>
        <v>0</v>
      </c>
      <c r="F53" s="412">
        <v>0</v>
      </c>
      <c r="G53" s="52">
        <f t="shared" si="82"/>
        <v>0</v>
      </c>
      <c r="H53" s="52">
        <f t="shared" si="82"/>
        <v>0</v>
      </c>
      <c r="I53" s="67">
        <f t="shared" si="78"/>
        <v>0</v>
      </c>
      <c r="K53" s="79" t="s">
        <v>11</v>
      </c>
      <c r="L53" s="52">
        <f t="shared" si="83"/>
        <v>0</v>
      </c>
      <c r="M53" s="52">
        <f t="shared" si="83"/>
        <v>0</v>
      </c>
      <c r="N53" s="52">
        <f t="shared" si="83"/>
        <v>0</v>
      </c>
      <c r="O53" s="52">
        <f t="shared" si="83"/>
        <v>0</v>
      </c>
      <c r="P53" s="52">
        <f t="shared" si="83"/>
        <v>0</v>
      </c>
      <c r="Q53" s="52">
        <f t="shared" si="83"/>
        <v>0</v>
      </c>
      <c r="R53" s="52">
        <f t="shared" si="83"/>
        <v>0</v>
      </c>
      <c r="S53" s="96">
        <f t="shared" si="79"/>
        <v>0</v>
      </c>
      <c r="U53" s="108" t="s">
        <v>11</v>
      </c>
      <c r="V53" s="127">
        <f t="shared" si="84"/>
        <v>0</v>
      </c>
      <c r="W53" s="127">
        <f t="shared" si="84"/>
        <v>0</v>
      </c>
      <c r="X53" s="127">
        <f t="shared" si="84"/>
        <v>0</v>
      </c>
      <c r="Y53" s="127">
        <f t="shared" si="84"/>
        <v>0</v>
      </c>
      <c r="Z53" s="127">
        <f t="shared" si="84"/>
        <v>0</v>
      </c>
      <c r="AA53" s="127">
        <f t="shared" si="84"/>
        <v>0</v>
      </c>
      <c r="AB53" s="127">
        <f t="shared" si="84"/>
        <v>0</v>
      </c>
      <c r="AC53" s="298">
        <f t="shared" si="84"/>
        <v>0</v>
      </c>
      <c r="AD53" s="127">
        <f t="shared" si="84"/>
        <v>0</v>
      </c>
      <c r="AE53" s="127">
        <f t="shared" si="84"/>
        <v>0</v>
      </c>
      <c r="AF53" s="127">
        <f t="shared" si="84"/>
        <v>0</v>
      </c>
      <c r="AG53" s="127">
        <f t="shared" si="84"/>
        <v>0</v>
      </c>
      <c r="AH53" s="127">
        <f t="shared" si="84"/>
        <v>0</v>
      </c>
      <c r="AI53" s="129">
        <f t="shared" si="80"/>
        <v>0</v>
      </c>
      <c r="AJ53" s="3" t="str">
        <f t="shared" si="81"/>
        <v/>
      </c>
    </row>
    <row r="54" spans="1:36" ht="15">
      <c r="A54" s="33" t="s">
        <v>26</v>
      </c>
      <c r="B54" s="68">
        <f>SUM(B33:B49)</f>
        <v>3125.8772482595518</v>
      </c>
      <c r="C54" s="68">
        <f t="shared" ref="C54:I54" si="86">SUM(C33:C49)</f>
        <v>2877.7325837182611</v>
      </c>
      <c r="D54" s="68">
        <f t="shared" si="86"/>
        <v>1632.7027690300934</v>
      </c>
      <c r="E54" s="68">
        <f t="shared" si="86"/>
        <v>5118.953370211304</v>
      </c>
      <c r="F54" s="68">
        <f t="shared" si="86"/>
        <v>0</v>
      </c>
      <c r="G54" s="68">
        <f t="shared" si="86"/>
        <v>574.00382909615519</v>
      </c>
      <c r="H54" s="69">
        <f t="shared" si="86"/>
        <v>21.646970363486524</v>
      </c>
      <c r="I54" s="38">
        <f t="shared" si="86"/>
        <v>13350.91677067885</v>
      </c>
      <c r="K54" s="80" t="s">
        <v>26</v>
      </c>
      <c r="L54" s="68">
        <f>SUM(L33:L49)</f>
        <v>3125.8772482595518</v>
      </c>
      <c r="M54" s="68">
        <f t="shared" ref="M54:S54" si="87">SUM(M33:M49)</f>
        <v>2877.7325837182611</v>
      </c>
      <c r="N54" s="68">
        <f t="shared" si="87"/>
        <v>1632.7027690300934</v>
      </c>
      <c r="O54" s="68">
        <f t="shared" si="87"/>
        <v>5118.953370211304</v>
      </c>
      <c r="P54" s="68">
        <f t="shared" si="87"/>
        <v>2815.9119390689993</v>
      </c>
      <c r="Q54" s="68">
        <f t="shared" si="87"/>
        <v>574.00382909615519</v>
      </c>
      <c r="R54" s="69">
        <f t="shared" si="87"/>
        <v>21.646970363486524</v>
      </c>
      <c r="S54" s="97">
        <f t="shared" si="87"/>
        <v>16166.828709747848</v>
      </c>
      <c r="T54" s="1" t="str">
        <f>IF(ABS(S54-AI54)&gt;0.01,S54-AI54,"")</f>
        <v/>
      </c>
      <c r="U54" s="109" t="s">
        <v>63</v>
      </c>
      <c r="V54" s="130">
        <f>SUM(V33:V49)</f>
        <v>2435.2983780315021</v>
      </c>
      <c r="W54" s="130">
        <f t="shared" ref="W54:AH54" si="88">SUM(W33:W49)</f>
        <v>354.40721025311143</v>
      </c>
      <c r="X54" s="130">
        <f t="shared" si="88"/>
        <v>574.00382909615519</v>
      </c>
      <c r="Y54" s="130">
        <f t="shared" si="88"/>
        <v>2877.7325837182611</v>
      </c>
      <c r="Z54" s="130">
        <f t="shared" si="88"/>
        <v>1154.525343183765</v>
      </c>
      <c r="AA54" s="130">
        <f t="shared" si="88"/>
        <v>4875.4622574274727</v>
      </c>
      <c r="AB54" s="130">
        <f t="shared" si="88"/>
        <v>2815.9119390689993</v>
      </c>
      <c r="AC54" s="130">
        <f t="shared" si="88"/>
        <v>1079.4871689685858</v>
      </c>
      <c r="AD54" s="131">
        <f t="shared" si="88"/>
        <v>336.17165997493896</v>
      </c>
      <c r="AE54" s="131">
        <f t="shared" si="88"/>
        <v>209.51152618474876</v>
      </c>
      <c r="AF54" s="131">
        <f t="shared" si="88"/>
        <v>21.646970363486524</v>
      </c>
      <c r="AG54" s="131">
        <f t="shared" si="88"/>
        <v>478.17742584632822</v>
      </c>
      <c r="AH54" s="131">
        <f t="shared" si="88"/>
        <v>33.979586599083348</v>
      </c>
      <c r="AI54" s="132">
        <f>SUM(V54:AC54)</f>
        <v>16166.828709747853</v>
      </c>
      <c r="AJ54" s="3" t="str">
        <f t="shared" si="81"/>
        <v/>
      </c>
    </row>
    <row r="55" spans="1:36" s="9" customFormat="1" ht="15" thickBot="1">
      <c r="A55" s="30" t="s">
        <v>88</v>
      </c>
      <c r="B55" s="47">
        <f>IF($I54=0,"-",B54/$I54)</f>
        <v>0.23413203017822506</v>
      </c>
      <c r="C55" s="47">
        <f t="shared" ref="C55:H55" si="89">IF($I54=0,"-",C54/$I54)</f>
        <v>0.21554569121712366</v>
      </c>
      <c r="D55" s="47">
        <f t="shared" si="89"/>
        <v>0.12229143489350625</v>
      </c>
      <c r="E55" s="47">
        <f t="shared" si="89"/>
        <v>0.38341587009616435</v>
      </c>
      <c r="F55" s="47">
        <f t="shared" si="89"/>
        <v>0</v>
      </c>
      <c r="G55" s="47">
        <f t="shared" si="89"/>
        <v>4.2993589051261008E-2</v>
      </c>
      <c r="H55" s="70">
        <f t="shared" si="89"/>
        <v>1.6213845637198026E-3</v>
      </c>
      <c r="I55" s="48">
        <f>SUM(B55:H55)</f>
        <v>1</v>
      </c>
      <c r="J55" s="5"/>
      <c r="K55" s="81" t="s">
        <v>88</v>
      </c>
      <c r="L55" s="98">
        <f>IF($S54=0,"-",L54/$S54)</f>
        <v>0.19335129383629782</v>
      </c>
      <c r="M55" s="98">
        <f t="shared" ref="M55:R55" si="90">IF($S54=0,"-",M54/$S54)</f>
        <v>0.17800229317597221</v>
      </c>
      <c r="N55" s="98">
        <f t="shared" si="90"/>
        <v>0.10099091159700661</v>
      </c>
      <c r="O55" s="98">
        <f t="shared" si="90"/>
        <v>0.31663311723744636</v>
      </c>
      <c r="P55" s="98">
        <f t="shared" si="90"/>
        <v>0.17417837410321141</v>
      </c>
      <c r="Q55" s="98">
        <f t="shared" si="90"/>
        <v>3.5505035613450739E-2</v>
      </c>
      <c r="R55" s="99">
        <f t="shared" si="90"/>
        <v>1.3389744366150429E-3</v>
      </c>
      <c r="S55" s="100">
        <f>SUM(L55:R55)</f>
        <v>1.0000000000000002</v>
      </c>
      <c r="T55" s="1"/>
      <c r="U55" s="110" t="s">
        <v>88</v>
      </c>
      <c r="V55" s="133">
        <f>+V54/$AI54</f>
        <v>0.1506355032117789</v>
      </c>
      <c r="W55" s="133">
        <f t="shared" ref="W55:AH55" si="91">+W54/$AI54</f>
        <v>2.1921875750401203E-2</v>
      </c>
      <c r="X55" s="133">
        <f t="shared" si="91"/>
        <v>3.5505035613450725E-2</v>
      </c>
      <c r="Y55" s="133">
        <f t="shared" si="91"/>
        <v>0.17800229317597216</v>
      </c>
      <c r="Z55" s="133">
        <f t="shared" si="91"/>
        <v>7.1413222958664702E-2</v>
      </c>
      <c r="AA55" s="133">
        <f t="shared" si="91"/>
        <v>0.30157196225427896</v>
      </c>
      <c r="AB55" s="133">
        <f t="shared" si="91"/>
        <v>0.17417837410321135</v>
      </c>
      <c r="AC55" s="133">
        <f t="shared" si="91"/>
        <v>6.6771732932241978E-2</v>
      </c>
      <c r="AD55" s="133">
        <f t="shared" si="91"/>
        <v>2.0793914874117702E-2</v>
      </c>
      <c r="AE55" s="133">
        <f t="shared" si="91"/>
        <v>1.2959345951282515E-2</v>
      </c>
      <c r="AF55" s="133">
        <f t="shared" si="91"/>
        <v>1.3389744366150425E-3</v>
      </c>
      <c r="AG55" s="133">
        <f t="shared" si="91"/>
        <v>2.957768863834187E-2</v>
      </c>
      <c r="AH55" s="133">
        <f t="shared" si="91"/>
        <v>2.1018090318848507E-3</v>
      </c>
      <c r="AI55" s="134">
        <f>SUM(V55:AC55)</f>
        <v>1</v>
      </c>
      <c r="AJ55" s="3" t="str">
        <f>IF(ABS(S55-AI55)&gt;0.001,S55-AI55,"")</f>
        <v/>
      </c>
    </row>
    <row r="56" spans="1:36" ht="15" thickBot="1">
      <c r="A56"/>
      <c r="B56" s="49"/>
      <c r="C56" s="49"/>
      <c r="D56" s="49"/>
      <c r="E56" s="49"/>
      <c r="F56" s="49"/>
      <c r="G56" s="49"/>
      <c r="H56" s="49"/>
      <c r="I56" s="49"/>
      <c r="K56"/>
      <c r="L56" s="49"/>
      <c r="M56" s="49"/>
      <c r="N56" s="49"/>
      <c r="O56" s="49"/>
      <c r="P56" s="49"/>
      <c r="Q56" s="49"/>
      <c r="R56" s="49"/>
      <c r="S56" s="49"/>
      <c r="U56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135"/>
      <c r="AJ56" s="3"/>
    </row>
    <row r="57" spans="1:36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  <c r="K57" s="406" t="s">
        <v>52</v>
      </c>
      <c r="L57" s="83" t="s">
        <v>0</v>
      </c>
      <c r="M57" s="83" t="s">
        <v>1</v>
      </c>
      <c r="N57" s="83" t="s">
        <v>2</v>
      </c>
      <c r="O57" s="83" t="s">
        <v>3</v>
      </c>
      <c r="P57" s="83" t="s">
        <v>27</v>
      </c>
      <c r="Q57" s="83" t="s">
        <v>4</v>
      </c>
      <c r="R57" s="83" t="s">
        <v>5</v>
      </c>
      <c r="S57" s="84" t="s">
        <v>6</v>
      </c>
      <c r="U57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135"/>
      <c r="AJ57" s="3"/>
    </row>
    <row r="58" spans="1:36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  <c r="K58" s="407" t="s">
        <v>52</v>
      </c>
      <c r="L58" s="389" t="s">
        <v>69</v>
      </c>
      <c r="M58" s="390"/>
      <c r="N58" s="390"/>
      <c r="O58" s="390"/>
      <c r="P58" s="390"/>
      <c r="Q58" s="390"/>
      <c r="R58" s="390"/>
      <c r="S58" s="391"/>
      <c r="U58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135"/>
      <c r="AJ58" s="3"/>
    </row>
    <row r="59" spans="1:36" ht="15">
      <c r="A59" s="25" t="s">
        <v>7</v>
      </c>
      <c r="B59" s="397"/>
      <c r="C59" s="398"/>
      <c r="D59" s="398"/>
      <c r="E59" s="399"/>
      <c r="F59" s="36">
        <f>F449+F475+F501+F527+F553</f>
        <v>0.60627386984893716</v>
      </c>
      <c r="G59" s="397"/>
      <c r="H59" s="399"/>
      <c r="I59" s="38">
        <f>SUM(B59:H59)</f>
        <v>0.60627386984893716</v>
      </c>
      <c r="K59" s="82" t="s">
        <v>7</v>
      </c>
      <c r="L59" s="397"/>
      <c r="M59" s="398"/>
      <c r="N59" s="398"/>
      <c r="O59" s="399"/>
      <c r="P59" s="36">
        <f>P449+P475+P501+P527+P553</f>
        <v>0</v>
      </c>
      <c r="Q59" s="397"/>
      <c r="R59" s="419"/>
      <c r="S59" s="102">
        <f>SUM(L59:R59)</f>
        <v>0</v>
      </c>
      <c r="U5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135"/>
      <c r="AJ59" s="3"/>
    </row>
    <row r="60" spans="1:36" ht="15">
      <c r="A60" s="26" t="s">
        <v>8</v>
      </c>
      <c r="B60" s="400"/>
      <c r="C60" s="401"/>
      <c r="D60" s="401"/>
      <c r="E60" s="402"/>
      <c r="F60" s="39">
        <f t="shared" ref="F60:F79" si="92">F450+F476+F502+F528+F554</f>
        <v>0</v>
      </c>
      <c r="G60" s="400"/>
      <c r="H60" s="402"/>
      <c r="I60" s="41">
        <f t="shared" ref="I60:I79" si="93">SUM(B60:H60)</f>
        <v>0</v>
      </c>
      <c r="K60" s="74" t="s">
        <v>8</v>
      </c>
      <c r="L60" s="400"/>
      <c r="M60" s="401"/>
      <c r="N60" s="401"/>
      <c r="O60" s="402"/>
      <c r="P60" s="87">
        <f t="shared" ref="P60:P79" si="94">P450+P476+P502+P528+P554</f>
        <v>0</v>
      </c>
      <c r="Q60" s="400"/>
      <c r="R60" s="420"/>
      <c r="S60" s="89">
        <f t="shared" ref="S60:S79" si="95">SUM(L60:R60)</f>
        <v>0</v>
      </c>
      <c r="U60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135"/>
      <c r="AJ60" s="3"/>
    </row>
    <row r="61" spans="1:36" ht="14.25" customHeight="1">
      <c r="A61" s="27" t="s">
        <v>10</v>
      </c>
      <c r="B61" s="400"/>
      <c r="C61" s="401"/>
      <c r="D61" s="401"/>
      <c r="E61" s="402"/>
      <c r="F61" s="42">
        <f t="shared" si="92"/>
        <v>0</v>
      </c>
      <c r="G61" s="400"/>
      <c r="H61" s="402"/>
      <c r="I61" s="38">
        <f t="shared" si="93"/>
        <v>0</v>
      </c>
      <c r="K61" s="75" t="s">
        <v>10</v>
      </c>
      <c r="L61" s="400"/>
      <c r="M61" s="401"/>
      <c r="N61" s="401"/>
      <c r="O61" s="402"/>
      <c r="P61" s="42">
        <f t="shared" si="94"/>
        <v>0</v>
      </c>
      <c r="Q61" s="400"/>
      <c r="R61" s="420"/>
      <c r="S61" s="86">
        <f t="shared" si="95"/>
        <v>0</v>
      </c>
      <c r="U61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135"/>
      <c r="AJ61" s="3"/>
    </row>
    <row r="62" spans="1:36" ht="14.25" customHeight="1">
      <c r="A62" s="26" t="s">
        <v>56</v>
      </c>
      <c r="B62" s="400"/>
      <c r="C62" s="401"/>
      <c r="D62" s="401"/>
      <c r="E62" s="402"/>
      <c r="F62" s="39">
        <f t="shared" si="92"/>
        <v>0</v>
      </c>
      <c r="G62" s="400"/>
      <c r="H62" s="402"/>
      <c r="I62" s="41">
        <f t="shared" si="93"/>
        <v>0</v>
      </c>
      <c r="K62" s="74" t="s">
        <v>56</v>
      </c>
      <c r="L62" s="400"/>
      <c r="M62" s="401"/>
      <c r="N62" s="401"/>
      <c r="O62" s="402"/>
      <c r="P62" s="87">
        <f t="shared" si="94"/>
        <v>0</v>
      </c>
      <c r="Q62" s="400"/>
      <c r="R62" s="420"/>
      <c r="S62" s="89">
        <f t="shared" si="95"/>
        <v>0</v>
      </c>
      <c r="U62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135"/>
      <c r="AJ62" s="3"/>
    </row>
    <row r="63" spans="1:36" ht="15">
      <c r="A63" s="27" t="s">
        <v>16</v>
      </c>
      <c r="B63" s="400"/>
      <c r="C63" s="401"/>
      <c r="D63" s="401"/>
      <c r="E63" s="402"/>
      <c r="F63" s="42">
        <f t="shared" si="92"/>
        <v>0</v>
      </c>
      <c r="G63" s="400"/>
      <c r="H63" s="402"/>
      <c r="I63" s="38">
        <f t="shared" si="93"/>
        <v>0</v>
      </c>
      <c r="K63" s="75" t="s">
        <v>16</v>
      </c>
      <c r="L63" s="400"/>
      <c r="M63" s="401"/>
      <c r="N63" s="401"/>
      <c r="O63" s="402"/>
      <c r="P63" s="42">
        <f t="shared" si="94"/>
        <v>0</v>
      </c>
      <c r="Q63" s="400"/>
      <c r="R63" s="420"/>
      <c r="S63" s="86">
        <f t="shared" si="95"/>
        <v>0</v>
      </c>
      <c r="U63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135"/>
      <c r="AJ63" s="3"/>
    </row>
    <row r="64" spans="1:36" ht="15">
      <c r="A64" s="26" t="s">
        <v>70</v>
      </c>
      <c r="B64" s="400"/>
      <c r="C64" s="401"/>
      <c r="D64" s="401"/>
      <c r="E64" s="402"/>
      <c r="F64" s="39">
        <f t="shared" si="92"/>
        <v>0</v>
      </c>
      <c r="G64" s="400"/>
      <c r="H64" s="402"/>
      <c r="I64" s="41">
        <f t="shared" si="93"/>
        <v>0</v>
      </c>
      <c r="K64" s="74" t="s">
        <v>70</v>
      </c>
      <c r="L64" s="400"/>
      <c r="M64" s="401"/>
      <c r="N64" s="401"/>
      <c r="O64" s="402"/>
      <c r="P64" s="87">
        <f t="shared" si="94"/>
        <v>0</v>
      </c>
      <c r="Q64" s="400"/>
      <c r="R64" s="420"/>
      <c r="S64" s="89">
        <f t="shared" si="95"/>
        <v>0</v>
      </c>
      <c r="U64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135"/>
      <c r="AJ64" s="3"/>
    </row>
    <row r="65" spans="1:36" ht="15">
      <c r="A65" s="27" t="s">
        <v>58</v>
      </c>
      <c r="B65" s="400"/>
      <c r="C65" s="401"/>
      <c r="D65" s="401"/>
      <c r="E65" s="402"/>
      <c r="F65" s="42">
        <f t="shared" si="92"/>
        <v>34575.578838972891</v>
      </c>
      <c r="G65" s="400"/>
      <c r="H65" s="402"/>
      <c r="I65" s="38">
        <f t="shared" si="93"/>
        <v>34575.578838972891</v>
      </c>
      <c r="K65" s="75" t="s">
        <v>58</v>
      </c>
      <c r="L65" s="400"/>
      <c r="M65" s="401"/>
      <c r="N65" s="401"/>
      <c r="O65" s="402"/>
      <c r="P65" s="42">
        <f t="shared" si="94"/>
        <v>12303.044508722558</v>
      </c>
      <c r="Q65" s="400"/>
      <c r="R65" s="420"/>
      <c r="S65" s="86">
        <f t="shared" si="95"/>
        <v>12303.044508722558</v>
      </c>
      <c r="U65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135"/>
      <c r="AJ65" s="3"/>
    </row>
    <row r="66" spans="1:36" ht="15">
      <c r="A66" s="26" t="s">
        <v>12</v>
      </c>
      <c r="B66" s="400"/>
      <c r="C66" s="401"/>
      <c r="D66" s="401"/>
      <c r="E66" s="402"/>
      <c r="F66" s="39">
        <f t="shared" si="92"/>
        <v>15302.28223714938</v>
      </c>
      <c r="G66" s="400"/>
      <c r="H66" s="402"/>
      <c r="I66" s="41">
        <f t="shared" si="93"/>
        <v>15302.28223714938</v>
      </c>
      <c r="K66" s="74" t="s">
        <v>12</v>
      </c>
      <c r="L66" s="400"/>
      <c r="M66" s="401"/>
      <c r="N66" s="401"/>
      <c r="O66" s="402"/>
      <c r="P66" s="87">
        <f t="shared" si="94"/>
        <v>5182.0904495013838</v>
      </c>
      <c r="Q66" s="400"/>
      <c r="R66" s="420"/>
      <c r="S66" s="89">
        <f t="shared" si="95"/>
        <v>5182.0904495013838</v>
      </c>
      <c r="U66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135"/>
      <c r="AJ66" s="3"/>
    </row>
    <row r="67" spans="1:36" ht="15">
      <c r="A67" s="27" t="s">
        <v>59</v>
      </c>
      <c r="B67" s="400"/>
      <c r="C67" s="401"/>
      <c r="D67" s="401"/>
      <c r="E67" s="402"/>
      <c r="F67" s="42">
        <f t="shared" si="92"/>
        <v>3.2735438997747508</v>
      </c>
      <c r="G67" s="400"/>
      <c r="H67" s="402"/>
      <c r="I67" s="38">
        <f t="shared" si="93"/>
        <v>3.2735438997747508</v>
      </c>
      <c r="K67" s="75" t="s">
        <v>59</v>
      </c>
      <c r="L67" s="400"/>
      <c r="M67" s="401"/>
      <c r="N67" s="401"/>
      <c r="O67" s="402"/>
      <c r="P67" s="42">
        <f t="shared" si="94"/>
        <v>0</v>
      </c>
      <c r="Q67" s="400"/>
      <c r="R67" s="420"/>
      <c r="S67" s="86">
        <f t="shared" si="95"/>
        <v>0</v>
      </c>
      <c r="U67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135"/>
      <c r="AJ67" s="3"/>
    </row>
    <row r="68" spans="1:36" ht="15">
      <c r="A68" s="26" t="s">
        <v>17</v>
      </c>
      <c r="B68" s="400"/>
      <c r="C68" s="401"/>
      <c r="D68" s="401"/>
      <c r="E68" s="402"/>
      <c r="F68" s="39">
        <f t="shared" si="92"/>
        <v>812.40660285428748</v>
      </c>
      <c r="G68" s="400"/>
      <c r="H68" s="402"/>
      <c r="I68" s="41">
        <f t="shared" si="93"/>
        <v>812.40660285428748</v>
      </c>
      <c r="K68" s="74" t="s">
        <v>17</v>
      </c>
      <c r="L68" s="400"/>
      <c r="M68" s="401"/>
      <c r="N68" s="401"/>
      <c r="O68" s="402"/>
      <c r="P68" s="87">
        <f t="shared" si="94"/>
        <v>812.40660285428737</v>
      </c>
      <c r="Q68" s="400"/>
      <c r="R68" s="420"/>
      <c r="S68" s="89">
        <f t="shared" si="95"/>
        <v>812.40660285428737</v>
      </c>
      <c r="U68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135"/>
      <c r="AJ68" s="3"/>
    </row>
    <row r="69" spans="1:36" ht="15">
      <c r="A69" s="27" t="s">
        <v>139</v>
      </c>
      <c r="B69" s="400"/>
      <c r="C69" s="401"/>
      <c r="D69" s="401"/>
      <c r="E69" s="402"/>
      <c r="F69" s="42">
        <f t="shared" si="92"/>
        <v>1.0479384775365601</v>
      </c>
      <c r="G69" s="400"/>
      <c r="H69" s="402"/>
      <c r="I69" s="38">
        <f t="shared" si="93"/>
        <v>1.0479384775365601</v>
      </c>
      <c r="K69" s="75" t="s">
        <v>139</v>
      </c>
      <c r="L69" s="400"/>
      <c r="M69" s="401"/>
      <c r="N69" s="401"/>
      <c r="O69" s="402"/>
      <c r="P69" s="42">
        <f t="shared" si="94"/>
        <v>1.0479384775306251</v>
      </c>
      <c r="Q69" s="400"/>
      <c r="R69" s="420"/>
      <c r="S69" s="86">
        <f t="shared" si="95"/>
        <v>1.0479384775306251</v>
      </c>
      <c r="U6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135"/>
      <c r="AJ69" s="3"/>
    </row>
    <row r="70" spans="1:36" ht="15">
      <c r="A70" s="26" t="s">
        <v>25</v>
      </c>
      <c r="B70" s="400"/>
      <c r="C70" s="401"/>
      <c r="D70" s="401"/>
      <c r="E70" s="402"/>
      <c r="F70" s="39">
        <f t="shared" si="92"/>
        <v>2405.5004060015976</v>
      </c>
      <c r="G70" s="400"/>
      <c r="H70" s="402"/>
      <c r="I70" s="41">
        <f t="shared" si="93"/>
        <v>2405.5004060015976</v>
      </c>
      <c r="K70" s="74" t="s">
        <v>25</v>
      </c>
      <c r="L70" s="400"/>
      <c r="M70" s="401"/>
      <c r="N70" s="401"/>
      <c r="O70" s="402"/>
      <c r="P70" s="87">
        <f t="shared" si="94"/>
        <v>-4.0358827391173691E-12</v>
      </c>
      <c r="Q70" s="400"/>
      <c r="R70" s="420"/>
      <c r="S70" s="89">
        <f t="shared" si="95"/>
        <v>-4.0358827391173691E-12</v>
      </c>
      <c r="U70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135"/>
      <c r="AJ70" s="3"/>
    </row>
    <row r="71" spans="1:36" ht="15">
      <c r="A71" s="27" t="s">
        <v>24</v>
      </c>
      <c r="B71" s="400"/>
      <c r="C71" s="401"/>
      <c r="D71" s="401"/>
      <c r="E71" s="402"/>
      <c r="F71" s="42">
        <f t="shared" si="92"/>
        <v>0</v>
      </c>
      <c r="G71" s="400"/>
      <c r="H71" s="402"/>
      <c r="I71" s="38">
        <f t="shared" si="93"/>
        <v>0</v>
      </c>
      <c r="K71" s="75" t="s">
        <v>24</v>
      </c>
      <c r="L71" s="400"/>
      <c r="M71" s="401"/>
      <c r="N71" s="401"/>
      <c r="O71" s="402"/>
      <c r="P71" s="42">
        <f t="shared" si="94"/>
        <v>-6.6791017161449417E-13</v>
      </c>
      <c r="Q71" s="400"/>
      <c r="R71" s="420"/>
      <c r="S71" s="86">
        <f t="shared" si="95"/>
        <v>-6.6791017161449417E-13</v>
      </c>
      <c r="U71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135"/>
      <c r="AJ71" s="3"/>
    </row>
    <row r="72" spans="1:36" ht="15">
      <c r="A72" s="26" t="s">
        <v>60</v>
      </c>
      <c r="B72" s="400"/>
      <c r="C72" s="401"/>
      <c r="D72" s="401"/>
      <c r="E72" s="402"/>
      <c r="F72" s="39">
        <f t="shared" si="92"/>
        <v>0</v>
      </c>
      <c r="G72" s="400"/>
      <c r="H72" s="402"/>
      <c r="I72" s="41">
        <f t="shared" si="93"/>
        <v>0</v>
      </c>
      <c r="K72" s="74" t="s">
        <v>60</v>
      </c>
      <c r="L72" s="400"/>
      <c r="M72" s="401"/>
      <c r="N72" s="401"/>
      <c r="O72" s="402"/>
      <c r="P72" s="87">
        <f t="shared" si="94"/>
        <v>-3.9564358733645832E-13</v>
      </c>
      <c r="Q72" s="400"/>
      <c r="R72" s="420"/>
      <c r="S72" s="89">
        <f t="shared" si="95"/>
        <v>-3.9564358733645832E-13</v>
      </c>
      <c r="U72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135"/>
      <c r="AJ72" s="3"/>
    </row>
    <row r="73" spans="1:36" ht="15">
      <c r="A73" s="27" t="s">
        <v>22</v>
      </c>
      <c r="B73" s="400"/>
      <c r="C73" s="401"/>
      <c r="D73" s="401"/>
      <c r="E73" s="402"/>
      <c r="F73" s="50">
        <f t="shared" si="92"/>
        <v>451.09338478306091</v>
      </c>
      <c r="G73" s="400"/>
      <c r="H73" s="402"/>
      <c r="I73" s="38">
        <f t="shared" si="93"/>
        <v>451.09338478306091</v>
      </c>
      <c r="K73" s="75" t="s">
        <v>22</v>
      </c>
      <c r="L73" s="400"/>
      <c r="M73" s="401"/>
      <c r="N73" s="401"/>
      <c r="O73" s="402"/>
      <c r="P73" s="42">
        <f t="shared" si="94"/>
        <v>319.93658700422435</v>
      </c>
      <c r="Q73" s="400"/>
      <c r="R73" s="420"/>
      <c r="S73" s="86">
        <f t="shared" si="95"/>
        <v>319.93658700422435</v>
      </c>
      <c r="U73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135"/>
      <c r="AJ73" s="3"/>
    </row>
    <row r="74" spans="1:36" ht="15">
      <c r="A74" s="26" t="s">
        <v>21</v>
      </c>
      <c r="B74" s="400"/>
      <c r="C74" s="401"/>
      <c r="D74" s="401"/>
      <c r="E74" s="402"/>
      <c r="F74" s="39">
        <f t="shared" si="92"/>
        <v>0</v>
      </c>
      <c r="G74" s="400"/>
      <c r="H74" s="402"/>
      <c r="I74" s="41">
        <f t="shared" si="93"/>
        <v>0</v>
      </c>
      <c r="K74" s="74" t="s">
        <v>21</v>
      </c>
      <c r="L74" s="400"/>
      <c r="M74" s="401"/>
      <c r="N74" s="401"/>
      <c r="O74" s="402"/>
      <c r="P74" s="87">
        <f t="shared" si="94"/>
        <v>0</v>
      </c>
      <c r="Q74" s="400"/>
      <c r="R74" s="420"/>
      <c r="S74" s="89">
        <f t="shared" si="95"/>
        <v>0</v>
      </c>
      <c r="U74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135"/>
      <c r="AJ74" s="3"/>
    </row>
    <row r="75" spans="1:36" ht="15">
      <c r="A75" s="28" t="s">
        <v>64</v>
      </c>
      <c r="B75" s="400"/>
      <c r="C75" s="401"/>
      <c r="D75" s="401"/>
      <c r="E75" s="402"/>
      <c r="F75" s="42">
        <f t="shared" si="92"/>
        <v>0</v>
      </c>
      <c r="G75" s="400"/>
      <c r="H75" s="402"/>
      <c r="I75" s="38">
        <f t="shared" si="93"/>
        <v>0</v>
      </c>
      <c r="K75" s="76" t="s">
        <v>64</v>
      </c>
      <c r="L75" s="400"/>
      <c r="M75" s="401"/>
      <c r="N75" s="401"/>
      <c r="O75" s="402"/>
      <c r="P75" s="42">
        <f t="shared" si="94"/>
        <v>0</v>
      </c>
      <c r="Q75" s="400"/>
      <c r="R75" s="420"/>
      <c r="S75" s="86">
        <f t="shared" si="95"/>
        <v>0</v>
      </c>
      <c r="U75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135"/>
      <c r="AJ75" s="3"/>
    </row>
    <row r="76" spans="1:36">
      <c r="A76" s="56" t="s">
        <v>23</v>
      </c>
      <c r="B76" s="400"/>
      <c r="C76" s="401"/>
      <c r="D76" s="401"/>
      <c r="E76" s="402"/>
      <c r="F76" s="60">
        <f t="shared" si="92"/>
        <v>0</v>
      </c>
      <c r="G76" s="400"/>
      <c r="H76" s="402"/>
      <c r="I76" s="62">
        <f t="shared" si="93"/>
        <v>0</v>
      </c>
      <c r="K76" s="77" t="s">
        <v>23</v>
      </c>
      <c r="L76" s="400"/>
      <c r="M76" s="401"/>
      <c r="N76" s="401"/>
      <c r="O76" s="402"/>
      <c r="P76" s="90">
        <f t="shared" si="94"/>
        <v>0</v>
      </c>
      <c r="Q76" s="400"/>
      <c r="R76" s="420"/>
      <c r="S76" s="92">
        <f t="shared" si="95"/>
        <v>0</v>
      </c>
      <c r="U76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135"/>
      <c r="AJ76" s="3"/>
    </row>
    <row r="77" spans="1:36">
      <c r="A77" s="57" t="s">
        <v>19</v>
      </c>
      <c r="B77" s="400"/>
      <c r="C77" s="401"/>
      <c r="D77" s="401"/>
      <c r="E77" s="402"/>
      <c r="F77" s="63">
        <f t="shared" si="92"/>
        <v>0</v>
      </c>
      <c r="G77" s="400"/>
      <c r="H77" s="402"/>
      <c r="I77" s="65">
        <f t="shared" si="93"/>
        <v>0</v>
      </c>
      <c r="K77" s="78" t="s">
        <v>19</v>
      </c>
      <c r="L77" s="400"/>
      <c r="M77" s="401"/>
      <c r="N77" s="401"/>
      <c r="O77" s="402"/>
      <c r="P77" s="63">
        <f t="shared" si="94"/>
        <v>0</v>
      </c>
      <c r="Q77" s="400"/>
      <c r="R77" s="420"/>
      <c r="S77" s="94">
        <f t="shared" si="95"/>
        <v>0</v>
      </c>
      <c r="U77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135"/>
      <c r="AJ77" s="3"/>
    </row>
    <row r="78" spans="1:36">
      <c r="A78" s="56" t="s">
        <v>20</v>
      </c>
      <c r="B78" s="400"/>
      <c r="C78" s="401"/>
      <c r="D78" s="401"/>
      <c r="E78" s="402"/>
      <c r="F78" s="60">
        <f t="shared" si="92"/>
        <v>0</v>
      </c>
      <c r="G78" s="400"/>
      <c r="H78" s="402"/>
      <c r="I78" s="62">
        <f t="shared" si="93"/>
        <v>0</v>
      </c>
      <c r="K78" s="77" t="s">
        <v>20</v>
      </c>
      <c r="L78" s="400"/>
      <c r="M78" s="401"/>
      <c r="N78" s="401"/>
      <c r="O78" s="402"/>
      <c r="P78" s="90">
        <f t="shared" si="94"/>
        <v>0</v>
      </c>
      <c r="Q78" s="400"/>
      <c r="R78" s="420"/>
      <c r="S78" s="92">
        <f t="shared" si="95"/>
        <v>0</v>
      </c>
      <c r="U78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135"/>
      <c r="AJ78" s="3"/>
    </row>
    <row r="79" spans="1:36" ht="15" thickBot="1">
      <c r="A79" s="58" t="s">
        <v>11</v>
      </c>
      <c r="B79" s="403"/>
      <c r="C79" s="404"/>
      <c r="D79" s="404"/>
      <c r="E79" s="405"/>
      <c r="F79" s="52">
        <f t="shared" si="92"/>
        <v>0</v>
      </c>
      <c r="G79" s="403"/>
      <c r="H79" s="405"/>
      <c r="I79" s="67">
        <f t="shared" si="93"/>
        <v>0</v>
      </c>
      <c r="K79" s="79" t="s">
        <v>11</v>
      </c>
      <c r="L79" s="403"/>
      <c r="M79" s="404"/>
      <c r="N79" s="404"/>
      <c r="O79" s="405"/>
      <c r="P79" s="52">
        <f t="shared" si="94"/>
        <v>0</v>
      </c>
      <c r="Q79" s="403"/>
      <c r="R79" s="421"/>
      <c r="S79" s="96">
        <f t="shared" si="95"/>
        <v>0</v>
      </c>
      <c r="U7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135"/>
      <c r="AJ79" s="3"/>
    </row>
    <row r="80" spans="1:36" ht="15">
      <c r="A80" s="33" t="s">
        <v>26</v>
      </c>
      <c r="B80" s="68">
        <f>SUM(B59:B75)</f>
        <v>0</v>
      </c>
      <c r="C80" s="68">
        <f t="shared" ref="C80:I80" si="96">SUM(C59:C75)</f>
        <v>0</v>
      </c>
      <c r="D80" s="68">
        <f t="shared" si="96"/>
        <v>0</v>
      </c>
      <c r="E80" s="68">
        <f t="shared" si="96"/>
        <v>0</v>
      </c>
      <c r="F80" s="68">
        <f t="shared" si="96"/>
        <v>53551.789226008383</v>
      </c>
      <c r="G80" s="68">
        <f t="shared" si="96"/>
        <v>0</v>
      </c>
      <c r="H80" s="69">
        <f t="shared" si="96"/>
        <v>0</v>
      </c>
      <c r="I80" s="38">
        <f t="shared" si="96"/>
        <v>53551.789226008383</v>
      </c>
      <c r="K80" s="80" t="s">
        <v>26</v>
      </c>
      <c r="L80" s="68">
        <f>SUM(L59:L75)</f>
        <v>0</v>
      </c>
      <c r="M80" s="68">
        <f t="shared" ref="M80:S80" si="97">SUM(M59:M75)</f>
        <v>0</v>
      </c>
      <c r="N80" s="68">
        <f t="shared" si="97"/>
        <v>0</v>
      </c>
      <c r="O80" s="68">
        <f t="shared" si="97"/>
        <v>0</v>
      </c>
      <c r="P80" s="68">
        <f t="shared" si="97"/>
        <v>18618.526086559981</v>
      </c>
      <c r="Q80" s="68">
        <f t="shared" si="97"/>
        <v>0</v>
      </c>
      <c r="R80" s="69">
        <f t="shared" si="97"/>
        <v>0</v>
      </c>
      <c r="S80" s="97">
        <f t="shared" si="97"/>
        <v>18618.526086559981</v>
      </c>
      <c r="U80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135"/>
      <c r="AJ80" s="3"/>
    </row>
    <row r="81" spans="1:36" s="9" customFormat="1" ht="15" thickBot="1">
      <c r="A81" s="30" t="s">
        <v>88</v>
      </c>
      <c r="B81" s="47">
        <f>IF($I80=0,"-",B80/$I80)</f>
        <v>0</v>
      </c>
      <c r="C81" s="47">
        <f t="shared" ref="C81:H81" si="98">IF($I80=0,"-",C80/$I80)</f>
        <v>0</v>
      </c>
      <c r="D81" s="47">
        <f t="shared" si="98"/>
        <v>0</v>
      </c>
      <c r="E81" s="47">
        <f t="shared" si="98"/>
        <v>0</v>
      </c>
      <c r="F81" s="47">
        <f t="shared" si="98"/>
        <v>1</v>
      </c>
      <c r="G81" s="47">
        <f t="shared" si="98"/>
        <v>0</v>
      </c>
      <c r="H81" s="47">
        <f t="shared" si="98"/>
        <v>0</v>
      </c>
      <c r="I81" s="48">
        <f>SUM(B81:H81)</f>
        <v>1</v>
      </c>
      <c r="J81" s="1"/>
      <c r="K81" s="81" t="s">
        <v>88</v>
      </c>
      <c r="L81" s="158">
        <f>IF($S80=0,"-",L80/$S80)</f>
        <v>0</v>
      </c>
      <c r="M81" s="158">
        <f t="shared" ref="M81:R81" si="99">IF($S80=0,"-",M80/$S80)</f>
        <v>0</v>
      </c>
      <c r="N81" s="158">
        <f t="shared" si="99"/>
        <v>0</v>
      </c>
      <c r="O81" s="158">
        <f t="shared" si="99"/>
        <v>0</v>
      </c>
      <c r="P81" s="98">
        <f t="shared" si="99"/>
        <v>1</v>
      </c>
      <c r="Q81" s="158">
        <f t="shared" si="99"/>
        <v>0</v>
      </c>
      <c r="R81" s="158">
        <f t="shared" si="99"/>
        <v>0</v>
      </c>
      <c r="S81" s="100">
        <f>SUM(L81:R81)</f>
        <v>1</v>
      </c>
      <c r="T81" s="1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3"/>
    </row>
    <row r="82" spans="1:36" ht="15" thickBot="1">
      <c r="A82" s="31"/>
      <c r="B82" s="31"/>
      <c r="C82" s="31"/>
      <c r="D82" s="31"/>
      <c r="E82" s="31"/>
      <c r="F82" s="31"/>
      <c r="G82" s="31"/>
      <c r="H82" s="31"/>
      <c r="I82" s="31"/>
      <c r="K82" s="31"/>
      <c r="L82" s="49"/>
      <c r="M82" s="49"/>
      <c r="N82" s="49"/>
      <c r="O82" s="49"/>
      <c r="P82" s="49"/>
      <c r="Q82" s="49"/>
      <c r="R82" s="49"/>
      <c r="S82" s="49"/>
      <c r="U82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135"/>
      <c r="AJ82" s="3"/>
    </row>
    <row r="83" spans="1:36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  <c r="K83" s="408" t="s">
        <v>54</v>
      </c>
      <c r="L83" s="83" t="s">
        <v>0</v>
      </c>
      <c r="M83" s="83" t="s">
        <v>1</v>
      </c>
      <c r="N83" s="83" t="s">
        <v>2</v>
      </c>
      <c r="O83" s="83" t="s">
        <v>3</v>
      </c>
      <c r="P83" s="83" t="s">
        <v>27</v>
      </c>
      <c r="Q83" s="83" t="s">
        <v>4</v>
      </c>
      <c r="R83" s="83" t="s">
        <v>5</v>
      </c>
      <c r="S83" s="84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6"/>
      <c r="AJ83" s="3"/>
    </row>
    <row r="84" spans="1:36" ht="15">
      <c r="A84" s="460" t="s">
        <v>54</v>
      </c>
      <c r="B84" s="392" t="s">
        <v>69</v>
      </c>
      <c r="C84" s="393"/>
      <c r="D84" s="393"/>
      <c r="E84" s="393"/>
      <c r="F84" s="393"/>
      <c r="G84" s="393"/>
      <c r="H84" s="393"/>
      <c r="I84" s="394"/>
      <c r="K84" s="409" t="s">
        <v>54</v>
      </c>
      <c r="L84" s="389" t="s">
        <v>69</v>
      </c>
      <c r="M84" s="390"/>
      <c r="N84" s="390"/>
      <c r="O84" s="390"/>
      <c r="P84" s="390"/>
      <c r="Q84" s="390"/>
      <c r="R84" s="390"/>
      <c r="S84" s="391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7"/>
    </row>
    <row r="85" spans="1:36" ht="15">
      <c r="A85" s="25" t="s">
        <v>7</v>
      </c>
      <c r="B85" s="36">
        <f t="shared" ref="B85:H105" si="100">B579+B605+B631</f>
        <v>103.08950470941726</v>
      </c>
      <c r="C85" s="36">
        <f t="shared" si="100"/>
        <v>0</v>
      </c>
      <c r="D85" s="36">
        <f t="shared" si="100"/>
        <v>10.754359369307176</v>
      </c>
      <c r="E85" s="36">
        <f t="shared" si="100"/>
        <v>0</v>
      </c>
      <c r="F85" s="36">
        <f t="shared" si="100"/>
        <v>0</v>
      </c>
      <c r="G85" s="36">
        <f t="shared" si="100"/>
        <v>0</v>
      </c>
      <c r="H85" s="36">
        <f t="shared" si="100"/>
        <v>0</v>
      </c>
      <c r="I85" s="38">
        <f>SUM(B85:H85)</f>
        <v>113.84386407872444</v>
      </c>
      <c r="K85" s="82" t="s">
        <v>7</v>
      </c>
      <c r="L85" s="36">
        <f t="shared" ref="L85:R105" si="101">L579+L605+L631</f>
        <v>103.08950470941726</v>
      </c>
      <c r="M85" s="36">
        <f t="shared" si="101"/>
        <v>0</v>
      </c>
      <c r="N85" s="36">
        <f t="shared" si="101"/>
        <v>10.754359369307176</v>
      </c>
      <c r="O85" s="36">
        <f t="shared" si="101"/>
        <v>0</v>
      </c>
      <c r="P85" s="36">
        <f t="shared" si="101"/>
        <v>0.60627386984893716</v>
      </c>
      <c r="Q85" s="36">
        <f t="shared" si="101"/>
        <v>0</v>
      </c>
      <c r="R85" s="36">
        <f t="shared" si="101"/>
        <v>0</v>
      </c>
      <c r="S85" s="102">
        <f>SUM(L85:R85)</f>
        <v>114.45013794857337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8"/>
    </row>
    <row r="86" spans="1:36" ht="15">
      <c r="A86" s="26" t="s">
        <v>8</v>
      </c>
      <c r="B86" s="39">
        <f t="shared" si="100"/>
        <v>103.24558245333047</v>
      </c>
      <c r="C86" s="39">
        <f t="shared" si="100"/>
        <v>0</v>
      </c>
      <c r="D86" s="39">
        <f t="shared" si="100"/>
        <v>14.853698958256091</v>
      </c>
      <c r="E86" s="39">
        <f t="shared" si="100"/>
        <v>0</v>
      </c>
      <c r="F86" s="39">
        <f t="shared" si="100"/>
        <v>0</v>
      </c>
      <c r="G86" s="39">
        <f t="shared" si="100"/>
        <v>0</v>
      </c>
      <c r="H86" s="39">
        <f t="shared" si="100"/>
        <v>0</v>
      </c>
      <c r="I86" s="41">
        <f t="shared" ref="I86:I105" si="102">SUM(B86:H86)</f>
        <v>118.09928141158656</v>
      </c>
      <c r="K86" s="74" t="s">
        <v>8</v>
      </c>
      <c r="L86" s="87">
        <f t="shared" si="101"/>
        <v>103.24558245333047</v>
      </c>
      <c r="M86" s="87">
        <f t="shared" si="101"/>
        <v>0</v>
      </c>
      <c r="N86" s="87">
        <f t="shared" si="101"/>
        <v>14.853698958256091</v>
      </c>
      <c r="O86" s="87">
        <f t="shared" si="101"/>
        <v>0</v>
      </c>
      <c r="P86" s="87">
        <f t="shared" si="101"/>
        <v>0</v>
      </c>
      <c r="Q86" s="87">
        <f t="shared" si="101"/>
        <v>0</v>
      </c>
      <c r="R86" s="87">
        <f t="shared" si="101"/>
        <v>0</v>
      </c>
      <c r="S86" s="89">
        <f t="shared" ref="S86:S105" si="103">SUM(L86:R86)</f>
        <v>118.09928141158656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8"/>
    </row>
    <row r="87" spans="1:36" ht="14.25" customHeight="1">
      <c r="A87" s="27" t="s">
        <v>10</v>
      </c>
      <c r="B87" s="42">
        <f t="shared" si="100"/>
        <v>112.22342220239864</v>
      </c>
      <c r="C87" s="42">
        <f t="shared" si="100"/>
        <v>0</v>
      </c>
      <c r="D87" s="42">
        <f t="shared" si="100"/>
        <v>0.19568785810799805</v>
      </c>
      <c r="E87" s="42">
        <f t="shared" si="100"/>
        <v>0</v>
      </c>
      <c r="F87" s="42">
        <f t="shared" si="100"/>
        <v>0</v>
      </c>
      <c r="G87" s="42">
        <f t="shared" si="100"/>
        <v>0</v>
      </c>
      <c r="H87" s="42">
        <f t="shared" si="100"/>
        <v>0</v>
      </c>
      <c r="I87" s="38">
        <f t="shared" si="102"/>
        <v>112.41911006050664</v>
      </c>
      <c r="K87" s="75" t="s">
        <v>10</v>
      </c>
      <c r="L87" s="42">
        <f t="shared" si="101"/>
        <v>112.22342220239864</v>
      </c>
      <c r="M87" s="42">
        <f t="shared" si="101"/>
        <v>0</v>
      </c>
      <c r="N87" s="42">
        <f t="shared" si="101"/>
        <v>0.19568785810799805</v>
      </c>
      <c r="O87" s="42">
        <f t="shared" si="101"/>
        <v>0</v>
      </c>
      <c r="P87" s="42">
        <f t="shared" si="101"/>
        <v>0</v>
      </c>
      <c r="Q87" s="42">
        <f t="shared" si="101"/>
        <v>0</v>
      </c>
      <c r="R87" s="42">
        <f t="shared" si="101"/>
        <v>0</v>
      </c>
      <c r="S87" s="86">
        <f t="shared" si="103"/>
        <v>112.41911006050664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8"/>
    </row>
    <row r="88" spans="1:36" ht="14.25" customHeight="1">
      <c r="A88" s="26" t="s">
        <v>56</v>
      </c>
      <c r="B88" s="39">
        <f t="shared" si="100"/>
        <v>0</v>
      </c>
      <c r="C88" s="39">
        <f t="shared" si="100"/>
        <v>0</v>
      </c>
      <c r="D88" s="39">
        <f t="shared" si="100"/>
        <v>0</v>
      </c>
      <c r="E88" s="39">
        <f t="shared" si="100"/>
        <v>0</v>
      </c>
      <c r="F88" s="39">
        <f t="shared" si="100"/>
        <v>0</v>
      </c>
      <c r="G88" s="39">
        <f t="shared" si="100"/>
        <v>0</v>
      </c>
      <c r="H88" s="39">
        <f t="shared" si="100"/>
        <v>0</v>
      </c>
      <c r="I88" s="41">
        <f t="shared" si="102"/>
        <v>0</v>
      </c>
      <c r="K88" s="74" t="s">
        <v>56</v>
      </c>
      <c r="L88" s="87">
        <f t="shared" si="101"/>
        <v>0</v>
      </c>
      <c r="M88" s="87">
        <f t="shared" si="101"/>
        <v>0</v>
      </c>
      <c r="N88" s="87">
        <f t="shared" si="101"/>
        <v>0</v>
      </c>
      <c r="O88" s="87">
        <f t="shared" si="101"/>
        <v>0</v>
      </c>
      <c r="P88" s="87">
        <f t="shared" si="101"/>
        <v>0</v>
      </c>
      <c r="Q88" s="87">
        <f t="shared" si="101"/>
        <v>0</v>
      </c>
      <c r="R88" s="87">
        <f t="shared" si="101"/>
        <v>0</v>
      </c>
      <c r="S88" s="89">
        <f t="shared" si="103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8"/>
    </row>
    <row r="89" spans="1:36" ht="15">
      <c r="A89" s="27" t="s">
        <v>16</v>
      </c>
      <c r="B89" s="42">
        <f t="shared" si="100"/>
        <v>823.38945393454208</v>
      </c>
      <c r="C89" s="42">
        <f t="shared" si="100"/>
        <v>75.022973555739682</v>
      </c>
      <c r="D89" s="42">
        <f t="shared" si="100"/>
        <v>46.035518210270574</v>
      </c>
      <c r="E89" s="42">
        <f t="shared" si="100"/>
        <v>35.99234989093538</v>
      </c>
      <c r="F89" s="42">
        <f t="shared" si="100"/>
        <v>0</v>
      </c>
      <c r="G89" s="42">
        <f t="shared" si="100"/>
        <v>0</v>
      </c>
      <c r="H89" s="42">
        <f t="shared" si="100"/>
        <v>0</v>
      </c>
      <c r="I89" s="38">
        <f t="shared" si="102"/>
        <v>980.44029559148771</v>
      </c>
      <c r="K89" s="75" t="s">
        <v>16</v>
      </c>
      <c r="L89" s="42">
        <f t="shared" si="101"/>
        <v>823.38945393454208</v>
      </c>
      <c r="M89" s="42">
        <f t="shared" si="101"/>
        <v>75.022973555739682</v>
      </c>
      <c r="N89" s="42">
        <f t="shared" si="101"/>
        <v>46.035518210270574</v>
      </c>
      <c r="O89" s="42">
        <f t="shared" si="101"/>
        <v>35.99234989093538</v>
      </c>
      <c r="P89" s="42">
        <f t="shared" si="101"/>
        <v>0</v>
      </c>
      <c r="Q89" s="42">
        <f t="shared" si="101"/>
        <v>0</v>
      </c>
      <c r="R89" s="42">
        <f t="shared" si="101"/>
        <v>0</v>
      </c>
      <c r="S89" s="86">
        <f t="shared" si="103"/>
        <v>980.44029559148771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8"/>
    </row>
    <row r="90" spans="1:36" ht="15">
      <c r="A90" s="26" t="s">
        <v>70</v>
      </c>
      <c r="B90" s="39">
        <f t="shared" si="100"/>
        <v>3204.6415394235969</v>
      </c>
      <c r="C90" s="39">
        <f t="shared" si="100"/>
        <v>20.98986712576594</v>
      </c>
      <c r="D90" s="39">
        <f t="shared" si="100"/>
        <v>319.80362025866492</v>
      </c>
      <c r="E90" s="39">
        <f t="shared" si="100"/>
        <v>0</v>
      </c>
      <c r="F90" s="39">
        <f t="shared" si="100"/>
        <v>0</v>
      </c>
      <c r="G90" s="39">
        <f t="shared" si="100"/>
        <v>0</v>
      </c>
      <c r="H90" s="39">
        <f t="shared" si="100"/>
        <v>0</v>
      </c>
      <c r="I90" s="41">
        <f t="shared" si="102"/>
        <v>3545.4350268080279</v>
      </c>
      <c r="K90" s="74" t="s">
        <v>70</v>
      </c>
      <c r="L90" s="87">
        <f t="shared" si="101"/>
        <v>3204.6415394235969</v>
      </c>
      <c r="M90" s="87">
        <f t="shared" si="101"/>
        <v>20.98986712576594</v>
      </c>
      <c r="N90" s="87">
        <f t="shared" si="101"/>
        <v>319.80362025866492</v>
      </c>
      <c r="O90" s="87">
        <f t="shared" si="101"/>
        <v>0</v>
      </c>
      <c r="P90" s="87">
        <f t="shared" si="101"/>
        <v>0</v>
      </c>
      <c r="Q90" s="87">
        <f t="shared" si="101"/>
        <v>0</v>
      </c>
      <c r="R90" s="87">
        <f t="shared" si="101"/>
        <v>0</v>
      </c>
      <c r="S90" s="89">
        <f t="shared" si="103"/>
        <v>3545.4350268080279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8"/>
    </row>
    <row r="91" spans="1:36" ht="15">
      <c r="A91" s="27" t="s">
        <v>58</v>
      </c>
      <c r="B91" s="42">
        <f t="shared" si="100"/>
        <v>0</v>
      </c>
      <c r="C91" s="42">
        <f t="shared" si="100"/>
        <v>1.6005861611738992E-2</v>
      </c>
      <c r="D91" s="42">
        <f t="shared" si="100"/>
        <v>0.51846326108383101</v>
      </c>
      <c r="E91" s="42">
        <f t="shared" si="100"/>
        <v>242.63201044998655</v>
      </c>
      <c r="F91" s="42">
        <f t="shared" si="100"/>
        <v>30.680166050474305</v>
      </c>
      <c r="G91" s="42">
        <f t="shared" si="100"/>
        <v>0</v>
      </c>
      <c r="H91" s="42">
        <f t="shared" si="100"/>
        <v>0</v>
      </c>
      <c r="I91" s="38">
        <f t="shared" si="102"/>
        <v>273.84664562315646</v>
      </c>
      <c r="K91" s="75" t="s">
        <v>58</v>
      </c>
      <c r="L91" s="42">
        <f t="shared" si="101"/>
        <v>0</v>
      </c>
      <c r="M91" s="42">
        <f t="shared" si="101"/>
        <v>1.6005861611738992E-2</v>
      </c>
      <c r="N91" s="42">
        <f t="shared" si="101"/>
        <v>0.51846326108383101</v>
      </c>
      <c r="O91" s="42">
        <f t="shared" si="101"/>
        <v>242.63201044998655</v>
      </c>
      <c r="P91" s="42">
        <f t="shared" si="101"/>
        <v>19722.078530460556</v>
      </c>
      <c r="Q91" s="42">
        <f t="shared" si="101"/>
        <v>0</v>
      </c>
      <c r="R91" s="42">
        <f t="shared" si="101"/>
        <v>0</v>
      </c>
      <c r="S91" s="86">
        <f t="shared" si="103"/>
        <v>19965.245010033239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8"/>
    </row>
    <row r="92" spans="1:36" ht="15">
      <c r="A92" s="26" t="s">
        <v>12</v>
      </c>
      <c r="B92" s="39">
        <f t="shared" si="100"/>
        <v>0</v>
      </c>
      <c r="C92" s="39">
        <f t="shared" si="100"/>
        <v>0</v>
      </c>
      <c r="D92" s="39">
        <f t="shared" si="100"/>
        <v>6.6310984489229757E-2</v>
      </c>
      <c r="E92" s="39">
        <f t="shared" si="100"/>
        <v>2.4700497634913217</v>
      </c>
      <c r="F92" s="39">
        <f t="shared" si="100"/>
        <v>0</v>
      </c>
      <c r="G92" s="39">
        <f t="shared" si="100"/>
        <v>0</v>
      </c>
      <c r="H92" s="39">
        <f t="shared" si="100"/>
        <v>0</v>
      </c>
      <c r="I92" s="41">
        <f t="shared" si="102"/>
        <v>2.5363607479805514</v>
      </c>
      <c r="K92" s="74" t="s">
        <v>12</v>
      </c>
      <c r="L92" s="87">
        <f t="shared" si="101"/>
        <v>0</v>
      </c>
      <c r="M92" s="87">
        <f t="shared" si="101"/>
        <v>0</v>
      </c>
      <c r="N92" s="87">
        <f t="shared" si="101"/>
        <v>6.6310984489229757E-2</v>
      </c>
      <c r="O92" s="87">
        <f t="shared" si="101"/>
        <v>2.4700497634913217</v>
      </c>
      <c r="P92" s="87">
        <f t="shared" si="101"/>
        <v>9910.7658450561539</v>
      </c>
      <c r="Q92" s="87">
        <f t="shared" si="101"/>
        <v>0</v>
      </c>
      <c r="R92" s="87">
        <f t="shared" si="101"/>
        <v>0</v>
      </c>
      <c r="S92" s="89">
        <f t="shared" si="103"/>
        <v>9913.3022058041352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8"/>
    </row>
    <row r="93" spans="1:36" ht="15">
      <c r="A93" s="27" t="s">
        <v>59</v>
      </c>
      <c r="B93" s="42">
        <f t="shared" si="100"/>
        <v>0</v>
      </c>
      <c r="C93" s="42">
        <f t="shared" si="100"/>
        <v>0</v>
      </c>
      <c r="D93" s="42">
        <f t="shared" si="100"/>
        <v>0</v>
      </c>
      <c r="E93" s="42">
        <f t="shared" si="100"/>
        <v>0</v>
      </c>
      <c r="F93" s="42">
        <f t="shared" si="100"/>
        <v>0</v>
      </c>
      <c r="G93" s="42">
        <f t="shared" si="100"/>
        <v>0</v>
      </c>
      <c r="H93" s="42">
        <f t="shared" si="100"/>
        <v>0</v>
      </c>
      <c r="I93" s="38">
        <f t="shared" si="102"/>
        <v>0</v>
      </c>
      <c r="K93" s="75" t="s">
        <v>59</v>
      </c>
      <c r="L93" s="42">
        <f t="shared" si="101"/>
        <v>0</v>
      </c>
      <c r="M93" s="42">
        <f t="shared" si="101"/>
        <v>0</v>
      </c>
      <c r="N93" s="42">
        <f t="shared" si="101"/>
        <v>0</v>
      </c>
      <c r="O93" s="42">
        <f t="shared" si="101"/>
        <v>0</v>
      </c>
      <c r="P93" s="42">
        <f t="shared" si="101"/>
        <v>3.2735438997747508</v>
      </c>
      <c r="Q93" s="42">
        <f t="shared" si="101"/>
        <v>0</v>
      </c>
      <c r="R93" s="42">
        <f t="shared" si="101"/>
        <v>0</v>
      </c>
      <c r="S93" s="86">
        <f t="shared" si="103"/>
        <v>3.2735438997747508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8"/>
    </row>
    <row r="94" spans="1:36" ht="15">
      <c r="A94" s="26" t="s">
        <v>17</v>
      </c>
      <c r="B94" s="39">
        <f t="shared" si="100"/>
        <v>210.83957218601526</v>
      </c>
      <c r="C94" s="39">
        <f t="shared" si="100"/>
        <v>1.0920709045949042</v>
      </c>
      <c r="D94" s="39">
        <f t="shared" si="100"/>
        <v>35.444298731425825</v>
      </c>
      <c r="E94" s="39">
        <f t="shared" si="100"/>
        <v>3.5378028808480644</v>
      </c>
      <c r="F94" s="39">
        <f t="shared" si="100"/>
        <v>0</v>
      </c>
      <c r="G94" s="39">
        <f t="shared" si="100"/>
        <v>0</v>
      </c>
      <c r="H94" s="39">
        <f t="shared" si="100"/>
        <v>0</v>
      </c>
      <c r="I94" s="41">
        <f t="shared" si="102"/>
        <v>250.91374470288403</v>
      </c>
      <c r="K94" s="74" t="s">
        <v>17</v>
      </c>
      <c r="L94" s="87">
        <f t="shared" si="101"/>
        <v>210.83957218601526</v>
      </c>
      <c r="M94" s="87">
        <f t="shared" si="101"/>
        <v>1.0920709045949042</v>
      </c>
      <c r="N94" s="87">
        <f t="shared" si="101"/>
        <v>35.444298731425825</v>
      </c>
      <c r="O94" s="87">
        <f t="shared" si="101"/>
        <v>3.5378028808480644</v>
      </c>
      <c r="P94" s="87">
        <f t="shared" si="101"/>
        <v>0</v>
      </c>
      <c r="Q94" s="87">
        <f t="shared" si="101"/>
        <v>0</v>
      </c>
      <c r="R94" s="87">
        <f t="shared" si="101"/>
        <v>0</v>
      </c>
      <c r="S94" s="89">
        <f t="shared" si="103"/>
        <v>250.91374470288403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8"/>
    </row>
    <row r="95" spans="1:36" ht="15">
      <c r="A95" s="27" t="s">
        <v>139</v>
      </c>
      <c r="B95" s="42">
        <f t="shared" si="100"/>
        <v>22347.730921357204</v>
      </c>
      <c r="C95" s="42">
        <f t="shared" si="100"/>
        <v>389.53991278541451</v>
      </c>
      <c r="D95" s="42">
        <f t="shared" si="100"/>
        <v>4383.5193342186476</v>
      </c>
      <c r="E95" s="42">
        <f t="shared" si="100"/>
        <v>59.822171713292988</v>
      </c>
      <c r="F95" s="42">
        <f t="shared" si="100"/>
        <v>0</v>
      </c>
      <c r="G95" s="42">
        <f t="shared" si="100"/>
        <v>0</v>
      </c>
      <c r="H95" s="42">
        <f t="shared" si="100"/>
        <v>0</v>
      </c>
      <c r="I95" s="38">
        <f t="shared" si="102"/>
        <v>27180.61234007456</v>
      </c>
      <c r="K95" s="75" t="s">
        <v>139</v>
      </c>
      <c r="L95" s="42">
        <f t="shared" si="101"/>
        <v>22347.730921357204</v>
      </c>
      <c r="M95" s="42">
        <f t="shared" si="101"/>
        <v>389.53991278541451</v>
      </c>
      <c r="N95" s="42">
        <f t="shared" si="101"/>
        <v>4383.5193342186476</v>
      </c>
      <c r="O95" s="42">
        <f t="shared" si="101"/>
        <v>59.822171713292988</v>
      </c>
      <c r="P95" s="42">
        <f t="shared" si="101"/>
        <v>0</v>
      </c>
      <c r="Q95" s="42">
        <f t="shared" si="101"/>
        <v>0</v>
      </c>
      <c r="R95" s="42">
        <f t="shared" si="101"/>
        <v>0</v>
      </c>
      <c r="S95" s="86">
        <f t="shared" si="103"/>
        <v>27180.61234007456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8"/>
    </row>
    <row r="96" spans="1:36" ht="15">
      <c r="A96" s="26" t="s">
        <v>25</v>
      </c>
      <c r="B96" s="39">
        <f t="shared" si="100"/>
        <v>3664.7124614774593</v>
      </c>
      <c r="C96" s="39">
        <f t="shared" si="100"/>
        <v>3.8806691356567419E-2</v>
      </c>
      <c r="D96" s="39">
        <f t="shared" si="100"/>
        <v>6873.9428760788442</v>
      </c>
      <c r="E96" s="39">
        <f t="shared" si="100"/>
        <v>5644.7795122399166</v>
      </c>
      <c r="F96" s="39">
        <f t="shared" si="100"/>
        <v>0</v>
      </c>
      <c r="G96" s="39">
        <f t="shared" si="100"/>
        <v>5880.9109272157093</v>
      </c>
      <c r="H96" s="39">
        <f t="shared" si="100"/>
        <v>1.1254130553568433</v>
      </c>
      <c r="I96" s="41">
        <f t="shared" si="102"/>
        <v>22065.509996758643</v>
      </c>
      <c r="K96" s="74" t="s">
        <v>25</v>
      </c>
      <c r="L96" s="87">
        <f t="shared" si="101"/>
        <v>3664.7124614774593</v>
      </c>
      <c r="M96" s="87">
        <f t="shared" si="101"/>
        <v>3.8806691356567419E-2</v>
      </c>
      <c r="N96" s="87">
        <f t="shared" si="101"/>
        <v>6873.9428760788442</v>
      </c>
      <c r="O96" s="87">
        <f t="shared" si="101"/>
        <v>5644.7795122399166</v>
      </c>
      <c r="P96" s="87">
        <f t="shared" si="101"/>
        <v>2404.194838596914</v>
      </c>
      <c r="Q96" s="87">
        <f t="shared" si="101"/>
        <v>5880.9109272157093</v>
      </c>
      <c r="R96" s="87">
        <f t="shared" si="101"/>
        <v>1.1254130553568433</v>
      </c>
      <c r="S96" s="89">
        <f t="shared" si="103"/>
        <v>24469.704835355558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8"/>
    </row>
    <row r="97" spans="1:71" ht="15">
      <c r="A97" s="27" t="s">
        <v>24</v>
      </c>
      <c r="B97" s="42">
        <f t="shared" si="100"/>
        <v>16639.492054547052</v>
      </c>
      <c r="C97" s="42">
        <f t="shared" si="100"/>
        <v>72.153956167108859</v>
      </c>
      <c r="D97" s="42">
        <f t="shared" si="100"/>
        <v>1789.1272102102664</v>
      </c>
      <c r="E97" s="42">
        <f t="shared" si="100"/>
        <v>0</v>
      </c>
      <c r="F97" s="42">
        <f t="shared" si="100"/>
        <v>0</v>
      </c>
      <c r="G97" s="42">
        <f t="shared" si="100"/>
        <v>0</v>
      </c>
      <c r="H97" s="42">
        <f t="shared" si="100"/>
        <v>0</v>
      </c>
      <c r="I97" s="38">
        <f t="shared" si="102"/>
        <v>18500.773220924428</v>
      </c>
      <c r="K97" s="75" t="s">
        <v>24</v>
      </c>
      <c r="L97" s="42">
        <f t="shared" si="101"/>
        <v>16639.492054547052</v>
      </c>
      <c r="M97" s="42">
        <f t="shared" si="101"/>
        <v>72.153956167108859</v>
      </c>
      <c r="N97" s="42">
        <f t="shared" si="101"/>
        <v>1789.1272102102664</v>
      </c>
      <c r="O97" s="42">
        <f t="shared" si="101"/>
        <v>0</v>
      </c>
      <c r="P97" s="42">
        <f t="shared" si="101"/>
        <v>0</v>
      </c>
      <c r="Q97" s="42">
        <f t="shared" si="101"/>
        <v>0</v>
      </c>
      <c r="R97" s="42">
        <f t="shared" si="101"/>
        <v>0</v>
      </c>
      <c r="S97" s="86">
        <f t="shared" si="103"/>
        <v>18500.773220924428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8"/>
    </row>
    <row r="98" spans="1:71" ht="15">
      <c r="A98" s="26" t="s">
        <v>60</v>
      </c>
      <c r="B98" s="39">
        <f t="shared" si="100"/>
        <v>1013.091135448556</v>
      </c>
      <c r="C98" s="39">
        <f t="shared" si="100"/>
        <v>1.8865415619890908</v>
      </c>
      <c r="D98" s="39">
        <f t="shared" si="100"/>
        <v>67.188993830626657</v>
      </c>
      <c r="E98" s="39">
        <f t="shared" si="100"/>
        <v>0</v>
      </c>
      <c r="F98" s="39">
        <f t="shared" si="100"/>
        <v>0</v>
      </c>
      <c r="G98" s="39">
        <f t="shared" si="100"/>
        <v>0</v>
      </c>
      <c r="H98" s="39">
        <f t="shared" si="100"/>
        <v>0</v>
      </c>
      <c r="I98" s="41">
        <f t="shared" si="102"/>
        <v>1082.1666708411717</v>
      </c>
      <c r="K98" s="74" t="s">
        <v>60</v>
      </c>
      <c r="L98" s="87">
        <f t="shared" si="101"/>
        <v>1013.091135448556</v>
      </c>
      <c r="M98" s="87">
        <f t="shared" si="101"/>
        <v>1.8865415619890908</v>
      </c>
      <c r="N98" s="87">
        <f t="shared" si="101"/>
        <v>67.188993830626657</v>
      </c>
      <c r="O98" s="87">
        <f t="shared" si="101"/>
        <v>0</v>
      </c>
      <c r="P98" s="87">
        <f t="shared" si="101"/>
        <v>0</v>
      </c>
      <c r="Q98" s="87">
        <f t="shared" si="101"/>
        <v>0</v>
      </c>
      <c r="R98" s="87">
        <f t="shared" si="101"/>
        <v>0</v>
      </c>
      <c r="S98" s="89">
        <f t="shared" si="103"/>
        <v>1082.1666708411717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8"/>
    </row>
    <row r="99" spans="1:71" ht="15">
      <c r="A99" s="27" t="s">
        <v>22</v>
      </c>
      <c r="B99" s="42">
        <f t="shared" si="100"/>
        <v>381.41755660016412</v>
      </c>
      <c r="C99" s="42">
        <f t="shared" si="100"/>
        <v>0</v>
      </c>
      <c r="D99" s="42">
        <f t="shared" si="100"/>
        <v>19.683755302035983</v>
      </c>
      <c r="E99" s="42">
        <f t="shared" si="100"/>
        <v>3.9118182016625053E-3</v>
      </c>
      <c r="F99" s="42">
        <f t="shared" si="100"/>
        <v>0.54784636741682924</v>
      </c>
      <c r="G99" s="42">
        <f t="shared" si="100"/>
        <v>0</v>
      </c>
      <c r="H99" s="42">
        <f t="shared" si="100"/>
        <v>0</v>
      </c>
      <c r="I99" s="38">
        <f t="shared" si="102"/>
        <v>401.65307008781861</v>
      </c>
      <c r="K99" s="75" t="s">
        <v>22</v>
      </c>
      <c r="L99" s="42">
        <f t="shared" si="101"/>
        <v>381.41755660016412</v>
      </c>
      <c r="M99" s="42">
        <f t="shared" si="101"/>
        <v>0</v>
      </c>
      <c r="N99" s="42">
        <f t="shared" si="101"/>
        <v>19.683755302035983</v>
      </c>
      <c r="O99" s="42">
        <f t="shared" si="101"/>
        <v>3.9118182016625053E-3</v>
      </c>
      <c r="P99" s="42">
        <f t="shared" si="101"/>
        <v>107.66018091403302</v>
      </c>
      <c r="Q99" s="42">
        <f t="shared" si="101"/>
        <v>0</v>
      </c>
      <c r="R99" s="42">
        <f t="shared" si="101"/>
        <v>0</v>
      </c>
      <c r="S99" s="86">
        <f t="shared" si="103"/>
        <v>508.76540463443484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8"/>
    </row>
    <row r="100" spans="1:71" ht="15">
      <c r="A100" s="26" t="s">
        <v>21</v>
      </c>
      <c r="B100" s="39">
        <f t="shared" si="100"/>
        <v>232.87967661731466</v>
      </c>
      <c r="C100" s="39">
        <f t="shared" si="100"/>
        <v>0</v>
      </c>
      <c r="D100" s="39">
        <f t="shared" si="100"/>
        <v>4.3027448815027647</v>
      </c>
      <c r="E100" s="39">
        <f t="shared" si="100"/>
        <v>0</v>
      </c>
      <c r="F100" s="39">
        <f t="shared" si="100"/>
        <v>0</v>
      </c>
      <c r="G100" s="39">
        <f t="shared" si="100"/>
        <v>0</v>
      </c>
      <c r="H100" s="39">
        <f t="shared" si="100"/>
        <v>0</v>
      </c>
      <c r="I100" s="41">
        <f t="shared" si="102"/>
        <v>237.18242149881743</v>
      </c>
      <c r="K100" s="74" t="s">
        <v>21</v>
      </c>
      <c r="L100" s="87">
        <f t="shared" si="101"/>
        <v>232.87967661731466</v>
      </c>
      <c r="M100" s="87">
        <f t="shared" si="101"/>
        <v>0</v>
      </c>
      <c r="N100" s="87">
        <f t="shared" si="101"/>
        <v>4.3027448815027647</v>
      </c>
      <c r="O100" s="87">
        <f t="shared" si="101"/>
        <v>0</v>
      </c>
      <c r="P100" s="87">
        <f t="shared" si="101"/>
        <v>0</v>
      </c>
      <c r="Q100" s="87">
        <f t="shared" si="101"/>
        <v>0</v>
      </c>
      <c r="R100" s="87">
        <f t="shared" si="101"/>
        <v>0</v>
      </c>
      <c r="S100" s="89">
        <f t="shared" si="103"/>
        <v>237.18242149881743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8"/>
    </row>
    <row r="101" spans="1:71" ht="15">
      <c r="A101" s="28" t="s">
        <v>64</v>
      </c>
      <c r="B101" s="42">
        <f t="shared" si="100"/>
        <v>82.315371442236014</v>
      </c>
      <c r="C101" s="42">
        <f t="shared" si="100"/>
        <v>0</v>
      </c>
      <c r="D101" s="42">
        <f t="shared" si="100"/>
        <v>41.659825802694961</v>
      </c>
      <c r="E101" s="42">
        <f t="shared" si="100"/>
        <v>0</v>
      </c>
      <c r="F101" s="42">
        <f t="shared" si="100"/>
        <v>0</v>
      </c>
      <c r="G101" s="42">
        <f t="shared" si="100"/>
        <v>0</v>
      </c>
      <c r="H101" s="42">
        <f t="shared" si="100"/>
        <v>0</v>
      </c>
      <c r="I101" s="38">
        <f t="shared" si="102"/>
        <v>123.97519724493097</v>
      </c>
      <c r="K101" s="76" t="s">
        <v>64</v>
      </c>
      <c r="L101" s="42">
        <f t="shared" si="101"/>
        <v>82.315371442236014</v>
      </c>
      <c r="M101" s="42">
        <f t="shared" si="101"/>
        <v>0</v>
      </c>
      <c r="N101" s="42">
        <f t="shared" si="101"/>
        <v>41.659825802694961</v>
      </c>
      <c r="O101" s="42">
        <f t="shared" si="101"/>
        <v>0</v>
      </c>
      <c r="P101" s="42">
        <f t="shared" si="101"/>
        <v>0</v>
      </c>
      <c r="Q101" s="42">
        <f t="shared" si="101"/>
        <v>0</v>
      </c>
      <c r="R101" s="42">
        <f t="shared" si="101"/>
        <v>0</v>
      </c>
      <c r="S101" s="86">
        <f t="shared" si="103"/>
        <v>123.97519724493097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8"/>
    </row>
    <row r="102" spans="1:71">
      <c r="A102" s="56" t="s">
        <v>23</v>
      </c>
      <c r="B102" s="60">
        <f t="shared" si="100"/>
        <v>82.315371442236014</v>
      </c>
      <c r="C102" s="60">
        <f t="shared" si="100"/>
        <v>0</v>
      </c>
      <c r="D102" s="60">
        <f t="shared" si="100"/>
        <v>41.659825802694961</v>
      </c>
      <c r="E102" s="60">
        <f t="shared" si="100"/>
        <v>0</v>
      </c>
      <c r="F102" s="60">
        <f t="shared" si="100"/>
        <v>0</v>
      </c>
      <c r="G102" s="60">
        <f t="shared" si="100"/>
        <v>0</v>
      </c>
      <c r="H102" s="60">
        <f t="shared" si="100"/>
        <v>0</v>
      </c>
      <c r="I102" s="62">
        <f t="shared" si="102"/>
        <v>123.97519724493097</v>
      </c>
      <c r="K102" s="77" t="s">
        <v>23</v>
      </c>
      <c r="L102" s="90">
        <f t="shared" si="101"/>
        <v>82.315371442236014</v>
      </c>
      <c r="M102" s="90">
        <f t="shared" si="101"/>
        <v>0</v>
      </c>
      <c r="N102" s="90">
        <f t="shared" si="101"/>
        <v>41.659825802694961</v>
      </c>
      <c r="O102" s="90">
        <f t="shared" si="101"/>
        <v>0</v>
      </c>
      <c r="P102" s="90">
        <f t="shared" si="101"/>
        <v>0</v>
      </c>
      <c r="Q102" s="90">
        <f t="shared" si="101"/>
        <v>0</v>
      </c>
      <c r="R102" s="90">
        <f t="shared" si="101"/>
        <v>0</v>
      </c>
      <c r="S102" s="92">
        <f t="shared" si="103"/>
        <v>123.97519724493097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9"/>
    </row>
    <row r="103" spans="1:71">
      <c r="A103" s="57" t="s">
        <v>19</v>
      </c>
      <c r="B103" s="63">
        <f t="shared" si="100"/>
        <v>0</v>
      </c>
      <c r="C103" s="63">
        <f t="shared" si="100"/>
        <v>0</v>
      </c>
      <c r="D103" s="63">
        <f t="shared" si="100"/>
        <v>0</v>
      </c>
      <c r="E103" s="63">
        <f t="shared" si="100"/>
        <v>0</v>
      </c>
      <c r="F103" s="63">
        <f t="shared" si="100"/>
        <v>0</v>
      </c>
      <c r="G103" s="63">
        <f t="shared" si="100"/>
        <v>0</v>
      </c>
      <c r="H103" s="63">
        <f t="shared" si="100"/>
        <v>0</v>
      </c>
      <c r="I103" s="65">
        <f t="shared" si="102"/>
        <v>0</v>
      </c>
      <c r="K103" s="78" t="s">
        <v>19</v>
      </c>
      <c r="L103" s="63">
        <f t="shared" si="101"/>
        <v>0</v>
      </c>
      <c r="M103" s="63">
        <f t="shared" si="101"/>
        <v>0</v>
      </c>
      <c r="N103" s="63">
        <f t="shared" si="101"/>
        <v>0</v>
      </c>
      <c r="O103" s="63">
        <f t="shared" si="101"/>
        <v>0</v>
      </c>
      <c r="P103" s="63">
        <f t="shared" si="101"/>
        <v>0</v>
      </c>
      <c r="Q103" s="63">
        <f t="shared" si="101"/>
        <v>0</v>
      </c>
      <c r="R103" s="63">
        <f t="shared" si="101"/>
        <v>0</v>
      </c>
      <c r="S103" s="94">
        <f t="shared" si="103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9"/>
    </row>
    <row r="104" spans="1:71">
      <c r="A104" s="56" t="s">
        <v>20</v>
      </c>
      <c r="B104" s="60">
        <f t="shared" si="100"/>
        <v>0</v>
      </c>
      <c r="C104" s="60">
        <f t="shared" si="100"/>
        <v>0</v>
      </c>
      <c r="D104" s="60">
        <f t="shared" si="100"/>
        <v>0</v>
      </c>
      <c r="E104" s="60">
        <f t="shared" si="100"/>
        <v>0</v>
      </c>
      <c r="F104" s="60">
        <f t="shared" si="100"/>
        <v>0</v>
      </c>
      <c r="G104" s="60">
        <f t="shared" si="100"/>
        <v>0</v>
      </c>
      <c r="H104" s="60">
        <f t="shared" si="100"/>
        <v>0</v>
      </c>
      <c r="I104" s="62">
        <f t="shared" si="102"/>
        <v>0</v>
      </c>
      <c r="K104" s="77" t="s">
        <v>20</v>
      </c>
      <c r="L104" s="90">
        <f t="shared" si="101"/>
        <v>0</v>
      </c>
      <c r="M104" s="90">
        <f t="shared" si="101"/>
        <v>0</v>
      </c>
      <c r="N104" s="90">
        <f t="shared" si="101"/>
        <v>0</v>
      </c>
      <c r="O104" s="90">
        <f t="shared" si="101"/>
        <v>0</v>
      </c>
      <c r="P104" s="90">
        <f t="shared" si="101"/>
        <v>0</v>
      </c>
      <c r="Q104" s="90">
        <f t="shared" si="101"/>
        <v>0</v>
      </c>
      <c r="R104" s="90">
        <f t="shared" si="101"/>
        <v>0</v>
      </c>
      <c r="S104" s="92">
        <f t="shared" si="103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9"/>
    </row>
    <row r="105" spans="1:71" ht="15" thickBot="1">
      <c r="A105" s="58" t="s">
        <v>11</v>
      </c>
      <c r="B105" s="52">
        <f t="shared" si="100"/>
        <v>0</v>
      </c>
      <c r="C105" s="52">
        <f t="shared" si="100"/>
        <v>0</v>
      </c>
      <c r="D105" s="52">
        <f t="shared" si="100"/>
        <v>0</v>
      </c>
      <c r="E105" s="52">
        <f t="shared" si="100"/>
        <v>0</v>
      </c>
      <c r="F105" s="52">
        <f t="shared" si="100"/>
        <v>0</v>
      </c>
      <c r="G105" s="52">
        <f t="shared" si="100"/>
        <v>0</v>
      </c>
      <c r="H105" s="52">
        <f t="shared" si="100"/>
        <v>0</v>
      </c>
      <c r="I105" s="67">
        <f t="shared" si="102"/>
        <v>0</v>
      </c>
      <c r="K105" s="79" t="s">
        <v>11</v>
      </c>
      <c r="L105" s="52">
        <f t="shared" si="101"/>
        <v>0</v>
      </c>
      <c r="M105" s="52">
        <f t="shared" si="101"/>
        <v>0</v>
      </c>
      <c r="N105" s="52">
        <f t="shared" si="101"/>
        <v>0</v>
      </c>
      <c r="O105" s="52">
        <f t="shared" si="101"/>
        <v>0</v>
      </c>
      <c r="P105" s="52">
        <f t="shared" si="101"/>
        <v>0</v>
      </c>
      <c r="Q105" s="52">
        <f t="shared" si="101"/>
        <v>0</v>
      </c>
      <c r="R105" s="52">
        <f t="shared" si="101"/>
        <v>0</v>
      </c>
      <c r="S105" s="96">
        <f t="shared" si="103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9"/>
    </row>
    <row r="106" spans="1:71" ht="15">
      <c r="A106" s="33" t="s">
        <v>26</v>
      </c>
      <c r="B106" s="68">
        <f>SUM(B85:B101)</f>
        <v>48919.068252399295</v>
      </c>
      <c r="C106" s="68">
        <f t="shared" ref="C106:I106" si="104">SUM(C85:C101)</f>
        <v>560.74013465358132</v>
      </c>
      <c r="D106" s="68">
        <f t="shared" si="104"/>
        <v>13607.096697956224</v>
      </c>
      <c r="E106" s="68">
        <f t="shared" si="104"/>
        <v>5989.2378087566722</v>
      </c>
      <c r="F106" s="68">
        <f t="shared" si="104"/>
        <v>31.228012417891136</v>
      </c>
      <c r="G106" s="68">
        <f t="shared" si="104"/>
        <v>5880.9109272157093</v>
      </c>
      <c r="H106" s="69">
        <f t="shared" si="104"/>
        <v>1.1254130553568433</v>
      </c>
      <c r="I106" s="38">
        <f t="shared" si="104"/>
        <v>74989.407246454721</v>
      </c>
      <c r="K106" s="80" t="s">
        <v>26</v>
      </c>
      <c r="L106" s="68">
        <f>SUM(L85:L101)</f>
        <v>48919.068252399295</v>
      </c>
      <c r="M106" s="68">
        <f t="shared" ref="M106:S106" si="105">SUM(M85:M101)</f>
        <v>560.74013465358132</v>
      </c>
      <c r="N106" s="68">
        <f t="shared" si="105"/>
        <v>13607.096697956224</v>
      </c>
      <c r="O106" s="68">
        <f t="shared" si="105"/>
        <v>5989.2378087566722</v>
      </c>
      <c r="P106" s="68">
        <f t="shared" si="105"/>
        <v>32148.579212797282</v>
      </c>
      <c r="Q106" s="68">
        <f t="shared" si="105"/>
        <v>5880.9109272157093</v>
      </c>
      <c r="R106" s="69">
        <f t="shared" si="105"/>
        <v>1.1254130553568433</v>
      </c>
      <c r="S106" s="97">
        <f t="shared" si="105"/>
        <v>107106.75844683412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8"/>
      <c r="AJ106" s="13"/>
    </row>
    <row r="107" spans="1:71" s="9" customFormat="1" ht="15.75" thickBot="1">
      <c r="A107" s="59" t="s">
        <v>88</v>
      </c>
      <c r="B107" s="47">
        <f>IF($I106=0,"-",B106/$I106)</f>
        <v>0.65234637862418954</v>
      </c>
      <c r="C107" s="47">
        <f t="shared" ref="C107:H107" si="106">IF($I106=0,"-",C106/$I106)</f>
        <v>7.4775912391291969E-3</v>
      </c>
      <c r="D107" s="47">
        <f t="shared" si="106"/>
        <v>0.18145358388066907</v>
      </c>
      <c r="E107" s="47">
        <f t="shared" si="106"/>
        <v>7.986778438017092E-2</v>
      </c>
      <c r="F107" s="47">
        <f t="shared" si="106"/>
        <v>4.1643231443688343E-4</v>
      </c>
      <c r="G107" s="47">
        <f t="shared" si="106"/>
        <v>7.8423221934371831E-2</v>
      </c>
      <c r="H107" s="70">
        <f t="shared" si="106"/>
        <v>1.5007627032684E-5</v>
      </c>
      <c r="I107" s="48">
        <f>SUM(B107:H107)</f>
        <v>1.0000000000000002</v>
      </c>
      <c r="J107" s="1"/>
      <c r="K107" s="81" t="s">
        <v>88</v>
      </c>
      <c r="L107" s="98">
        <f>IF($S106=0,"-",L106/$S106)</f>
        <v>0.45673185298275876</v>
      </c>
      <c r="M107" s="98">
        <f t="shared" ref="M107:R107" si="107">IF($S106=0,"-",M106/$S106)</f>
        <v>5.2353384864310187E-3</v>
      </c>
      <c r="N107" s="98">
        <f t="shared" si="107"/>
        <v>0.12704237244478409</v>
      </c>
      <c r="O107" s="98">
        <f t="shared" si="107"/>
        <v>5.5918392971715435E-2</v>
      </c>
      <c r="P107" s="98">
        <f t="shared" si="107"/>
        <v>0.30015453440088247</v>
      </c>
      <c r="Q107" s="98">
        <f t="shared" si="107"/>
        <v>5.4907001318081045E-2</v>
      </c>
      <c r="R107" s="99">
        <f t="shared" si="107"/>
        <v>1.0507395347189769E-5</v>
      </c>
      <c r="S107" s="100">
        <f>SUM(L107:R107)</f>
        <v>0.99999999999999989</v>
      </c>
      <c r="T107" s="1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140"/>
      <c r="AJ107" s="10"/>
    </row>
    <row r="108" spans="1:71" ht="15" thickBot="1">
      <c r="A108" s="32"/>
      <c r="B108" s="51"/>
      <c r="C108" s="51"/>
      <c r="D108" s="51"/>
      <c r="E108" s="51"/>
      <c r="F108" s="51"/>
      <c r="G108" s="51"/>
      <c r="H108" s="51"/>
      <c r="I108" s="51"/>
      <c r="K108" s="32"/>
      <c r="L108" s="49"/>
      <c r="M108" s="49"/>
      <c r="N108" s="49"/>
      <c r="O108" s="49"/>
      <c r="P108" s="49"/>
      <c r="Q108" s="49"/>
      <c r="R108" s="49"/>
      <c r="S108" s="49"/>
      <c r="U108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</row>
    <row r="109" spans="1:71" ht="30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  <c r="K109" s="415" t="s">
        <v>32</v>
      </c>
      <c r="L109" s="83" t="s">
        <v>0</v>
      </c>
      <c r="M109" s="83" t="s">
        <v>1</v>
      </c>
      <c r="N109" s="83" t="s">
        <v>2</v>
      </c>
      <c r="O109" s="83" t="s">
        <v>3</v>
      </c>
      <c r="P109" s="83" t="s">
        <v>27</v>
      </c>
      <c r="Q109" s="83" t="s">
        <v>4</v>
      </c>
      <c r="R109" s="83" t="s">
        <v>5</v>
      </c>
      <c r="S109" s="84" t="s">
        <v>6</v>
      </c>
      <c r="U109" s="417" t="s">
        <v>32</v>
      </c>
      <c r="V109" s="114" t="s">
        <v>74</v>
      </c>
      <c r="W109" s="114" t="s">
        <v>75</v>
      </c>
      <c r="X109" s="114" t="s">
        <v>4</v>
      </c>
      <c r="Y109" s="114" t="s">
        <v>1</v>
      </c>
      <c r="Z109" s="114" t="s">
        <v>2</v>
      </c>
      <c r="AA109" s="114" t="s">
        <v>3</v>
      </c>
      <c r="AB109" s="114" t="s">
        <v>55</v>
      </c>
      <c r="AC109" s="114" t="s">
        <v>68</v>
      </c>
      <c r="AD109" s="115" t="s">
        <v>76</v>
      </c>
      <c r="AE109" s="115" t="s">
        <v>83</v>
      </c>
      <c r="AF109" s="115" t="s">
        <v>77</v>
      </c>
      <c r="AG109" s="115" t="s">
        <v>84</v>
      </c>
      <c r="AH109" s="115" t="s">
        <v>85</v>
      </c>
      <c r="AI109" s="116" t="s">
        <v>63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</row>
    <row r="110" spans="1:71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  <c r="K110" s="416" t="s">
        <v>32</v>
      </c>
      <c r="L110" s="389" t="s">
        <v>69</v>
      </c>
      <c r="M110" s="390"/>
      <c r="N110" s="390"/>
      <c r="O110" s="390"/>
      <c r="P110" s="390"/>
      <c r="Q110" s="390"/>
      <c r="R110" s="390"/>
      <c r="S110" s="391"/>
      <c r="U110" s="418" t="s">
        <v>32</v>
      </c>
      <c r="V110" s="413" t="s">
        <v>69</v>
      </c>
      <c r="W110" s="413"/>
      <c r="X110" s="413"/>
      <c r="Y110" s="413"/>
      <c r="Z110" s="413"/>
      <c r="AA110" s="413"/>
      <c r="AB110" s="413"/>
      <c r="AC110" s="413"/>
      <c r="AD110" s="413"/>
      <c r="AE110" s="413"/>
      <c r="AF110" s="413"/>
      <c r="AG110" s="413"/>
      <c r="AH110" s="413"/>
      <c r="AI110" s="414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</row>
    <row r="111" spans="1:71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  <c r="K111" s="82" t="s">
        <v>7</v>
      </c>
      <c r="L111" s="36">
        <v>0</v>
      </c>
      <c r="M111" s="36">
        <v>0</v>
      </c>
      <c r="N111" s="36">
        <v>0</v>
      </c>
      <c r="O111" s="36">
        <v>0</v>
      </c>
      <c r="P111" s="36">
        <v>0</v>
      </c>
      <c r="Q111" s="36">
        <v>0</v>
      </c>
      <c r="R111" s="101">
        <v>0</v>
      </c>
      <c r="S111" s="102">
        <f>SUM(L111:R111)</f>
        <v>0</v>
      </c>
      <c r="U111" s="103" t="s">
        <v>7</v>
      </c>
      <c r="V111" s="117">
        <v>0</v>
      </c>
      <c r="W111" s="117">
        <v>0</v>
      </c>
      <c r="X111" s="117">
        <v>0</v>
      </c>
      <c r="Y111" s="117">
        <v>0</v>
      </c>
      <c r="Z111" s="117">
        <v>0</v>
      </c>
      <c r="AA111" s="117">
        <v>0</v>
      </c>
      <c r="AB111" s="117">
        <v>0</v>
      </c>
      <c r="AC111" s="118">
        <v>0</v>
      </c>
      <c r="AD111" s="119">
        <v>0</v>
      </c>
      <c r="AE111" s="119">
        <v>0</v>
      </c>
      <c r="AF111" s="119">
        <v>0</v>
      </c>
      <c r="AG111" s="119">
        <v>0</v>
      </c>
      <c r="AH111" s="119">
        <v>0</v>
      </c>
      <c r="AI111" s="120">
        <f>SUM(V111:AC111)</f>
        <v>0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</row>
    <row r="112" spans="1:71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1" si="108">SUM(B112:H112)</f>
        <v>0</v>
      </c>
      <c r="K112" s="74" t="s">
        <v>8</v>
      </c>
      <c r="L112" s="87">
        <v>0</v>
      </c>
      <c r="M112" s="87">
        <v>0</v>
      </c>
      <c r="N112" s="87">
        <v>0</v>
      </c>
      <c r="O112" s="87">
        <v>0</v>
      </c>
      <c r="P112" s="87">
        <v>0</v>
      </c>
      <c r="Q112" s="87">
        <v>0</v>
      </c>
      <c r="R112" s="88">
        <v>0</v>
      </c>
      <c r="S112" s="89">
        <f t="shared" ref="S112:S131" si="109">SUM(L112:R112)</f>
        <v>0</v>
      </c>
      <c r="U112" s="104" t="s">
        <v>8</v>
      </c>
      <c r="V112" s="121">
        <v>0</v>
      </c>
      <c r="W112" s="121">
        <v>0</v>
      </c>
      <c r="X112" s="121">
        <v>0</v>
      </c>
      <c r="Y112" s="121">
        <v>0</v>
      </c>
      <c r="Z112" s="121">
        <v>0</v>
      </c>
      <c r="AA112" s="121">
        <v>0</v>
      </c>
      <c r="AB112" s="121">
        <v>0</v>
      </c>
      <c r="AC112" s="122">
        <v>0</v>
      </c>
      <c r="AD112" s="121">
        <v>0</v>
      </c>
      <c r="AE112" s="121">
        <v>0</v>
      </c>
      <c r="AF112" s="121">
        <v>0</v>
      </c>
      <c r="AG112" s="121">
        <v>0</v>
      </c>
      <c r="AH112" s="121">
        <v>0</v>
      </c>
      <c r="AI112" s="123">
        <f t="shared" ref="AI112:AI131" si="110">SUM(V112:AC112)</f>
        <v>0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</row>
    <row r="113" spans="1:71" ht="15" customHeight="1">
      <c r="A113" s="27" t="s">
        <v>10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108"/>
        <v>0</v>
      </c>
      <c r="K113" s="75" t="s">
        <v>10</v>
      </c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85">
        <v>0</v>
      </c>
      <c r="S113" s="86">
        <f t="shared" si="109"/>
        <v>0</v>
      </c>
      <c r="U113" s="105" t="s">
        <v>10</v>
      </c>
      <c r="V113" s="117">
        <v>0</v>
      </c>
      <c r="W113" s="117">
        <v>0</v>
      </c>
      <c r="X113" s="117">
        <v>0</v>
      </c>
      <c r="Y113" s="117">
        <v>0</v>
      </c>
      <c r="Z113" s="117">
        <v>0</v>
      </c>
      <c r="AA113" s="117">
        <v>0</v>
      </c>
      <c r="AB113" s="117">
        <v>0</v>
      </c>
      <c r="AC113" s="118">
        <v>0</v>
      </c>
      <c r="AD113" s="119">
        <v>0</v>
      </c>
      <c r="AE113" s="119">
        <v>0</v>
      </c>
      <c r="AF113" s="119">
        <v>0</v>
      </c>
      <c r="AG113" s="119">
        <v>0</v>
      </c>
      <c r="AH113" s="119">
        <v>0</v>
      </c>
      <c r="AI113" s="120">
        <f t="shared" si="110"/>
        <v>0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</row>
    <row r="114" spans="1:71" ht="15" customHeight="1">
      <c r="A114" s="26" t="s">
        <v>56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108"/>
        <v>0</v>
      </c>
      <c r="K114" s="74" t="s">
        <v>56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8">
        <v>0</v>
      </c>
      <c r="S114" s="89">
        <f t="shared" si="109"/>
        <v>0</v>
      </c>
      <c r="U114" s="104" t="s">
        <v>56</v>
      </c>
      <c r="V114" s="121">
        <v>0</v>
      </c>
      <c r="W114" s="121">
        <v>0</v>
      </c>
      <c r="X114" s="121">
        <v>0</v>
      </c>
      <c r="Y114" s="121">
        <v>0</v>
      </c>
      <c r="Z114" s="121">
        <v>0</v>
      </c>
      <c r="AA114" s="121">
        <v>0</v>
      </c>
      <c r="AB114" s="121">
        <v>0</v>
      </c>
      <c r="AC114" s="122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3">
        <f t="shared" si="110"/>
        <v>0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</row>
    <row r="115" spans="1:71" ht="15">
      <c r="A115" s="27" t="s">
        <v>16</v>
      </c>
      <c r="B115" s="42">
        <v>8.9522543085128513E-4</v>
      </c>
      <c r="C115" s="42">
        <v>0</v>
      </c>
      <c r="D115" s="42">
        <v>0.13428381462769279</v>
      </c>
      <c r="E115" s="42">
        <v>0</v>
      </c>
      <c r="F115" s="411"/>
      <c r="G115" s="42">
        <v>0</v>
      </c>
      <c r="H115" s="43">
        <v>0</v>
      </c>
      <c r="I115" s="38">
        <f t="shared" si="108"/>
        <v>0.13517904005854409</v>
      </c>
      <c r="K115" s="75" t="s">
        <v>16</v>
      </c>
      <c r="L115" s="42">
        <v>8.9522543085128513E-4</v>
      </c>
      <c r="M115" s="42">
        <v>0</v>
      </c>
      <c r="N115" s="42">
        <v>0.13428381462769279</v>
      </c>
      <c r="O115" s="42">
        <v>0</v>
      </c>
      <c r="P115" s="42">
        <v>0</v>
      </c>
      <c r="Q115" s="42">
        <v>0</v>
      </c>
      <c r="R115" s="85">
        <v>0</v>
      </c>
      <c r="S115" s="86">
        <f t="shared" si="109"/>
        <v>0.13517904005854409</v>
      </c>
      <c r="U115" s="105" t="s">
        <v>16</v>
      </c>
      <c r="V115" s="117">
        <v>8.9522543085128513E-4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8">
        <v>0.13428381462769279</v>
      </c>
      <c r="AD115" s="119">
        <v>0</v>
      </c>
      <c r="AE115" s="119">
        <v>0</v>
      </c>
      <c r="AF115" s="119">
        <v>0</v>
      </c>
      <c r="AG115" s="119">
        <v>0.13428381462769279</v>
      </c>
      <c r="AH115" s="119">
        <v>0</v>
      </c>
      <c r="AI115" s="120">
        <f t="shared" si="110"/>
        <v>0.13517904005854409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</row>
    <row r="116" spans="1:71" ht="15">
      <c r="A116" s="26" t="s">
        <v>70</v>
      </c>
      <c r="B116" s="39">
        <v>0</v>
      </c>
      <c r="C116" s="39">
        <v>0</v>
      </c>
      <c r="D116" s="39">
        <v>2.9183569553053484E-2</v>
      </c>
      <c r="E116" s="39">
        <v>0</v>
      </c>
      <c r="F116" s="411"/>
      <c r="G116" s="39">
        <v>0</v>
      </c>
      <c r="H116" s="40">
        <v>0</v>
      </c>
      <c r="I116" s="41">
        <f t="shared" si="108"/>
        <v>2.9183569553053484E-2</v>
      </c>
      <c r="K116" s="74" t="s">
        <v>70</v>
      </c>
      <c r="L116" s="87">
        <v>0</v>
      </c>
      <c r="M116" s="87">
        <v>0</v>
      </c>
      <c r="N116" s="87">
        <v>2.9183569553053484E-2</v>
      </c>
      <c r="O116" s="87">
        <v>0</v>
      </c>
      <c r="P116" s="87">
        <v>0</v>
      </c>
      <c r="Q116" s="87">
        <v>0</v>
      </c>
      <c r="R116" s="88">
        <v>0</v>
      </c>
      <c r="S116" s="89">
        <f t="shared" si="109"/>
        <v>2.9183569553053484E-2</v>
      </c>
      <c r="U116" s="104" t="s">
        <v>57</v>
      </c>
      <c r="V116" s="121">
        <v>0</v>
      </c>
      <c r="W116" s="121">
        <v>0</v>
      </c>
      <c r="X116" s="121">
        <v>0</v>
      </c>
      <c r="Y116" s="121">
        <v>0</v>
      </c>
      <c r="Z116" s="121">
        <v>2.9183569553053484E-2</v>
      </c>
      <c r="AA116" s="121">
        <v>0</v>
      </c>
      <c r="AB116" s="121">
        <v>0</v>
      </c>
      <c r="AC116" s="122">
        <v>0</v>
      </c>
      <c r="AD116" s="121">
        <v>0</v>
      </c>
      <c r="AE116" s="121">
        <v>0</v>
      </c>
      <c r="AF116" s="121">
        <v>0</v>
      </c>
      <c r="AG116" s="121">
        <v>0</v>
      </c>
      <c r="AH116" s="121">
        <v>0</v>
      </c>
      <c r="AI116" s="123">
        <f t="shared" si="110"/>
        <v>2.9183569553053484E-2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</row>
    <row r="117" spans="1:71" ht="15">
      <c r="A117" s="27" t="s">
        <v>58</v>
      </c>
      <c r="B117" s="42">
        <v>0</v>
      </c>
      <c r="C117" s="42">
        <v>0</v>
      </c>
      <c r="D117" s="42">
        <v>0</v>
      </c>
      <c r="E117" s="42">
        <v>4.1928841577103188E-3</v>
      </c>
      <c r="F117" s="411"/>
      <c r="G117" s="42">
        <v>0</v>
      </c>
      <c r="H117" s="43">
        <v>0</v>
      </c>
      <c r="I117" s="38">
        <f t="shared" si="108"/>
        <v>4.1928841577103188E-3</v>
      </c>
      <c r="K117" s="75" t="s">
        <v>58</v>
      </c>
      <c r="L117" s="42">
        <v>0</v>
      </c>
      <c r="M117" s="42">
        <v>0</v>
      </c>
      <c r="N117" s="42">
        <v>0</v>
      </c>
      <c r="O117" s="42">
        <v>4.1928841577103188E-3</v>
      </c>
      <c r="P117" s="42">
        <v>0.33981251035339433</v>
      </c>
      <c r="Q117" s="42">
        <v>0</v>
      </c>
      <c r="R117" s="85">
        <v>0</v>
      </c>
      <c r="S117" s="86">
        <f t="shared" si="109"/>
        <v>0.34400539451110462</v>
      </c>
      <c r="U117" s="105" t="s">
        <v>58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4.1928841577103188E-3</v>
      </c>
      <c r="AB117" s="117">
        <v>0.33981251035339433</v>
      </c>
      <c r="AC117" s="118">
        <v>0</v>
      </c>
      <c r="AD117" s="117">
        <v>0</v>
      </c>
      <c r="AE117" s="117">
        <v>0</v>
      </c>
      <c r="AF117" s="117">
        <v>0</v>
      </c>
      <c r="AG117" s="117">
        <v>0</v>
      </c>
      <c r="AH117" s="117">
        <v>0</v>
      </c>
      <c r="AI117" s="120">
        <f t="shared" si="110"/>
        <v>0.34400539451110462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</row>
    <row r="118" spans="1:71" ht="15">
      <c r="A118" s="26" t="s">
        <v>12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108"/>
        <v>0</v>
      </c>
      <c r="K118" s="74" t="s">
        <v>12</v>
      </c>
      <c r="L118" s="87">
        <v>0</v>
      </c>
      <c r="M118" s="87">
        <v>0</v>
      </c>
      <c r="N118" s="87">
        <v>0</v>
      </c>
      <c r="O118" s="87">
        <v>0</v>
      </c>
      <c r="P118" s="87">
        <v>8.6442265605934029E-2</v>
      </c>
      <c r="Q118" s="87">
        <v>0</v>
      </c>
      <c r="R118" s="88">
        <v>0</v>
      </c>
      <c r="S118" s="89">
        <f t="shared" si="109"/>
        <v>8.6442265605934029E-2</v>
      </c>
      <c r="U118" s="104" t="s">
        <v>12</v>
      </c>
      <c r="V118" s="121">
        <v>0</v>
      </c>
      <c r="W118" s="121">
        <v>0</v>
      </c>
      <c r="X118" s="121">
        <v>0</v>
      </c>
      <c r="Y118" s="121">
        <v>0</v>
      </c>
      <c r="Z118" s="121">
        <v>0</v>
      </c>
      <c r="AA118" s="121">
        <v>0</v>
      </c>
      <c r="AB118" s="121">
        <v>8.6442265605934029E-2</v>
      </c>
      <c r="AC118" s="122">
        <v>0</v>
      </c>
      <c r="AD118" s="121">
        <v>0</v>
      </c>
      <c r="AE118" s="121">
        <v>0</v>
      </c>
      <c r="AF118" s="121">
        <v>0</v>
      </c>
      <c r="AG118" s="121">
        <v>0</v>
      </c>
      <c r="AH118" s="121">
        <v>0</v>
      </c>
      <c r="AI118" s="123">
        <f t="shared" si="110"/>
        <v>8.6442265605934029E-2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</row>
    <row r="119" spans="1:71" ht="15">
      <c r="A119" s="27" t="s">
        <v>59</v>
      </c>
      <c r="B119" s="42">
        <v>0.16770855321861061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108"/>
        <v>0.16770855321861061</v>
      </c>
      <c r="K119" s="75" t="s">
        <v>59</v>
      </c>
      <c r="L119" s="42">
        <v>0.16770855321861061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85">
        <v>0</v>
      </c>
      <c r="S119" s="86">
        <f t="shared" si="109"/>
        <v>0.16770855321861061</v>
      </c>
      <c r="U119" s="105" t="s">
        <v>59</v>
      </c>
      <c r="V119" s="117">
        <v>0</v>
      </c>
      <c r="W119" s="117">
        <v>0</v>
      </c>
      <c r="X119" s="117">
        <v>0</v>
      </c>
      <c r="Y119" s="117">
        <v>0</v>
      </c>
      <c r="Z119" s="117">
        <v>0</v>
      </c>
      <c r="AA119" s="117">
        <v>0</v>
      </c>
      <c r="AB119" s="117">
        <v>0</v>
      </c>
      <c r="AC119" s="118">
        <v>0.16770855321861061</v>
      </c>
      <c r="AD119" s="117">
        <v>0.16770855321861061</v>
      </c>
      <c r="AE119" s="117">
        <v>0</v>
      </c>
      <c r="AF119" s="117">
        <v>0</v>
      </c>
      <c r="AG119" s="117">
        <v>0</v>
      </c>
      <c r="AH119" s="117">
        <v>0</v>
      </c>
      <c r="AI119" s="120">
        <f t="shared" si="110"/>
        <v>0.16770855321861061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</row>
    <row r="120" spans="1:71" ht="15">
      <c r="A120" s="26" t="s">
        <v>17</v>
      </c>
      <c r="B120" s="39">
        <v>1.6783745503384548E-3</v>
      </c>
      <c r="C120" s="39">
        <v>0</v>
      </c>
      <c r="D120" s="39">
        <v>5.371370451670579E-2</v>
      </c>
      <c r="E120" s="39">
        <v>0</v>
      </c>
      <c r="F120" s="411"/>
      <c r="G120" s="39">
        <v>0</v>
      </c>
      <c r="H120" s="40">
        <v>0</v>
      </c>
      <c r="I120" s="41">
        <f t="shared" si="108"/>
        <v>5.5392079067044242E-2</v>
      </c>
      <c r="K120" s="74" t="s">
        <v>17</v>
      </c>
      <c r="L120" s="87">
        <v>1.6783745503384548E-3</v>
      </c>
      <c r="M120" s="87">
        <v>0</v>
      </c>
      <c r="N120" s="87">
        <v>5.371370451670579E-2</v>
      </c>
      <c r="O120" s="87">
        <v>0</v>
      </c>
      <c r="P120" s="87">
        <v>0</v>
      </c>
      <c r="Q120" s="87">
        <v>0</v>
      </c>
      <c r="R120" s="88">
        <v>0</v>
      </c>
      <c r="S120" s="89">
        <f t="shared" si="109"/>
        <v>5.5392079067044242E-2</v>
      </c>
      <c r="U120" s="104" t="s">
        <v>17</v>
      </c>
      <c r="V120" s="121">
        <v>1.6783745503384548E-3</v>
      </c>
      <c r="W120" s="121">
        <v>0</v>
      </c>
      <c r="X120" s="121">
        <v>0</v>
      </c>
      <c r="Y120" s="121">
        <v>0</v>
      </c>
      <c r="Z120" s="121">
        <v>5.371370451670579E-2</v>
      </c>
      <c r="AA120" s="121">
        <v>0</v>
      </c>
      <c r="AB120" s="121">
        <v>0</v>
      </c>
      <c r="AC120" s="122">
        <v>0</v>
      </c>
      <c r="AD120" s="121">
        <v>0</v>
      </c>
      <c r="AE120" s="121">
        <v>0</v>
      </c>
      <c r="AF120" s="121">
        <v>0</v>
      </c>
      <c r="AG120" s="121">
        <v>0</v>
      </c>
      <c r="AH120" s="121">
        <v>0</v>
      </c>
      <c r="AI120" s="123">
        <f t="shared" si="110"/>
        <v>5.5392079067044242E-2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</row>
    <row r="121" spans="1:71" ht="15">
      <c r="A121" s="27" t="s">
        <v>139</v>
      </c>
      <c r="B121" s="42">
        <v>1.2850544190879389</v>
      </c>
      <c r="C121" s="42">
        <v>0.99427587622113123</v>
      </c>
      <c r="D121" s="42">
        <v>25.459143494695603</v>
      </c>
      <c r="E121" s="42">
        <v>0</v>
      </c>
      <c r="F121" s="411"/>
      <c r="G121" s="42">
        <v>0</v>
      </c>
      <c r="H121" s="43">
        <v>0</v>
      </c>
      <c r="I121" s="38">
        <f t="shared" si="108"/>
        <v>27.738473790004672</v>
      </c>
      <c r="K121" s="75" t="s">
        <v>139</v>
      </c>
      <c r="L121" s="42">
        <v>1.2850544190879389</v>
      </c>
      <c r="M121" s="42">
        <v>0.99427587622113123</v>
      </c>
      <c r="N121" s="42">
        <v>25.459143494695603</v>
      </c>
      <c r="O121" s="42">
        <v>0</v>
      </c>
      <c r="P121" s="42">
        <v>0</v>
      </c>
      <c r="Q121" s="42">
        <v>0</v>
      </c>
      <c r="R121" s="85">
        <v>0</v>
      </c>
      <c r="S121" s="86">
        <f t="shared" si="109"/>
        <v>27.738473790004672</v>
      </c>
      <c r="U121" s="105" t="s">
        <v>139</v>
      </c>
      <c r="V121" s="117">
        <v>1.2054969273290121</v>
      </c>
      <c r="W121" s="117">
        <v>0</v>
      </c>
      <c r="X121" s="117">
        <v>0</v>
      </c>
      <c r="Y121" s="117">
        <v>0.99427587622113123</v>
      </c>
      <c r="Z121" s="117">
        <v>24.852158053023093</v>
      </c>
      <c r="AA121" s="117">
        <v>0</v>
      </c>
      <c r="AB121" s="117">
        <v>0</v>
      </c>
      <c r="AC121" s="118">
        <v>0.68654293343143713</v>
      </c>
      <c r="AD121" s="117">
        <v>7.9557491758926721E-2</v>
      </c>
      <c r="AE121" s="117">
        <v>0</v>
      </c>
      <c r="AF121" s="117">
        <v>0</v>
      </c>
      <c r="AG121" s="117">
        <v>0.60698544167251034</v>
      </c>
      <c r="AH121" s="117">
        <v>0</v>
      </c>
      <c r="AI121" s="120">
        <f t="shared" si="110"/>
        <v>27.738473790004672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</row>
    <row r="122" spans="1:71" ht="15">
      <c r="A122" s="26" t="s">
        <v>25</v>
      </c>
      <c r="B122" s="39">
        <v>0.64972435170374676</v>
      </c>
      <c r="C122" s="39">
        <v>1.0997076717164328E-2</v>
      </c>
      <c r="D122" s="39">
        <v>8.022299577410676</v>
      </c>
      <c r="E122" s="39">
        <v>11.517278402189771</v>
      </c>
      <c r="F122" s="411"/>
      <c r="G122" s="39">
        <v>0.92960237353308506</v>
      </c>
      <c r="H122" s="40">
        <v>2.7631413743159718E-2</v>
      </c>
      <c r="I122" s="41">
        <f t="shared" si="108"/>
        <v>21.157533195297603</v>
      </c>
      <c r="K122" s="74" t="s">
        <v>25</v>
      </c>
      <c r="L122" s="87">
        <v>0.64972435170374676</v>
      </c>
      <c r="M122" s="87">
        <v>1.0997076717164328E-2</v>
      </c>
      <c r="N122" s="87">
        <v>8.022299577410676</v>
      </c>
      <c r="O122" s="87">
        <v>11.517278402189771</v>
      </c>
      <c r="P122" s="87">
        <v>0.10042826189875485</v>
      </c>
      <c r="Q122" s="87">
        <v>0.92960237353308506</v>
      </c>
      <c r="R122" s="88">
        <v>2.7631413743159718E-2</v>
      </c>
      <c r="S122" s="89">
        <f t="shared" si="109"/>
        <v>21.257961457196359</v>
      </c>
      <c r="U122" s="104" t="s">
        <v>25</v>
      </c>
      <c r="V122" s="121">
        <v>1.3556893217400421E-2</v>
      </c>
      <c r="W122" s="121">
        <v>0.31784728893790565</v>
      </c>
      <c r="X122" s="121">
        <v>0.92960237353308506</v>
      </c>
      <c r="Y122" s="121">
        <v>1.0997076717164328E-2</v>
      </c>
      <c r="Z122" s="121">
        <v>8.022299577410676</v>
      </c>
      <c r="AA122" s="121">
        <v>11.499610742594571</v>
      </c>
      <c r="AB122" s="121">
        <v>0.10042826189875485</v>
      </c>
      <c r="AC122" s="122">
        <v>0.36361924288679948</v>
      </c>
      <c r="AD122" s="121">
        <v>0.31832016954844067</v>
      </c>
      <c r="AE122" s="121">
        <v>1.7667659595199066E-2</v>
      </c>
      <c r="AF122" s="121">
        <v>2.7631413743159718E-2</v>
      </c>
      <c r="AG122" s="121">
        <v>0</v>
      </c>
      <c r="AH122" s="121">
        <v>0</v>
      </c>
      <c r="AI122" s="123">
        <f t="shared" si="110"/>
        <v>21.257961457196359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</row>
    <row r="123" spans="1:71" ht="15">
      <c r="A123" s="27" t="s">
        <v>24</v>
      </c>
      <c r="B123" s="42">
        <v>0</v>
      </c>
      <c r="C123" s="42">
        <v>0</v>
      </c>
      <c r="D123" s="42">
        <v>0</v>
      </c>
      <c r="E123" s="42">
        <v>0</v>
      </c>
      <c r="F123" s="411"/>
      <c r="G123" s="42">
        <v>0</v>
      </c>
      <c r="H123" s="43">
        <v>0</v>
      </c>
      <c r="I123" s="38">
        <f t="shared" si="108"/>
        <v>0</v>
      </c>
      <c r="K123" s="75" t="s">
        <v>24</v>
      </c>
      <c r="L123" s="42">
        <v>0</v>
      </c>
      <c r="M123" s="42">
        <v>0</v>
      </c>
      <c r="N123" s="42">
        <v>0</v>
      </c>
      <c r="O123" s="42">
        <v>0</v>
      </c>
      <c r="P123" s="42">
        <v>0</v>
      </c>
      <c r="Q123" s="42">
        <v>0</v>
      </c>
      <c r="R123" s="85">
        <v>0</v>
      </c>
      <c r="S123" s="86">
        <f t="shared" si="109"/>
        <v>0</v>
      </c>
      <c r="U123" s="105" t="s">
        <v>24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v>0</v>
      </c>
      <c r="AC123" s="118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20">
        <f t="shared" si="110"/>
        <v>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</row>
    <row r="124" spans="1:71" ht="15">
      <c r="A124" s="26" t="s">
        <v>60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108"/>
        <v>0</v>
      </c>
      <c r="K124" s="74" t="s">
        <v>60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  <c r="R124" s="88">
        <v>0</v>
      </c>
      <c r="S124" s="89">
        <f t="shared" si="109"/>
        <v>0</v>
      </c>
      <c r="U124" s="104" t="s">
        <v>60</v>
      </c>
      <c r="V124" s="121">
        <v>0</v>
      </c>
      <c r="W124" s="121">
        <v>0</v>
      </c>
      <c r="X124" s="121">
        <v>0</v>
      </c>
      <c r="Y124" s="121">
        <v>0</v>
      </c>
      <c r="Z124" s="121">
        <v>0</v>
      </c>
      <c r="AA124" s="121">
        <v>0</v>
      </c>
      <c r="AB124" s="121">
        <v>0</v>
      </c>
      <c r="AC124" s="122">
        <v>0</v>
      </c>
      <c r="AD124" s="121">
        <v>0</v>
      </c>
      <c r="AE124" s="121">
        <v>0</v>
      </c>
      <c r="AF124" s="121">
        <v>0</v>
      </c>
      <c r="AG124" s="121">
        <v>0</v>
      </c>
      <c r="AH124" s="121">
        <v>0</v>
      </c>
      <c r="AI124" s="123">
        <f t="shared" si="110"/>
        <v>0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</row>
    <row r="125" spans="1:71" ht="15">
      <c r="A125" s="27" t="s">
        <v>22</v>
      </c>
      <c r="B125" s="42">
        <v>0</v>
      </c>
      <c r="C125" s="42">
        <v>4.0691152718445001E-5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108"/>
        <v>4.0691152718445001E-5</v>
      </c>
      <c r="K125" s="75" t="s">
        <v>22</v>
      </c>
      <c r="L125" s="42">
        <v>0</v>
      </c>
      <c r="M125" s="42">
        <v>4.0691152718445001E-5</v>
      </c>
      <c r="N125" s="42">
        <v>0</v>
      </c>
      <c r="O125" s="42">
        <v>0</v>
      </c>
      <c r="P125" s="42">
        <v>1.5893841646202915E-3</v>
      </c>
      <c r="Q125" s="42">
        <v>0</v>
      </c>
      <c r="R125" s="85">
        <v>0</v>
      </c>
      <c r="S125" s="86">
        <f t="shared" si="109"/>
        <v>1.6300753173387364E-3</v>
      </c>
      <c r="U125" s="105" t="s">
        <v>22</v>
      </c>
      <c r="V125" s="117">
        <v>0</v>
      </c>
      <c r="W125" s="117">
        <v>0</v>
      </c>
      <c r="X125" s="117">
        <v>0</v>
      </c>
      <c r="Y125" s="117">
        <v>4.0691152718445001E-5</v>
      </c>
      <c r="Z125" s="117">
        <v>0</v>
      </c>
      <c r="AA125" s="117">
        <v>0</v>
      </c>
      <c r="AB125" s="117">
        <v>1.5893841646202915E-3</v>
      </c>
      <c r="AC125" s="118">
        <v>0</v>
      </c>
      <c r="AD125" s="117">
        <v>0</v>
      </c>
      <c r="AE125" s="117">
        <v>0</v>
      </c>
      <c r="AF125" s="117">
        <v>0</v>
      </c>
      <c r="AG125" s="117">
        <v>0</v>
      </c>
      <c r="AH125" s="117">
        <v>0</v>
      </c>
      <c r="AI125" s="120">
        <f t="shared" si="110"/>
        <v>1.6300753173387364E-3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</row>
    <row r="126" spans="1:71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108"/>
        <v>0</v>
      </c>
      <c r="K126" s="74" t="s">
        <v>21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s="87">
        <v>0</v>
      </c>
      <c r="R126" s="88">
        <v>0</v>
      </c>
      <c r="S126" s="89">
        <f t="shared" si="109"/>
        <v>0</v>
      </c>
      <c r="U126" s="104" t="s">
        <v>61</v>
      </c>
      <c r="V126" s="121">
        <v>0</v>
      </c>
      <c r="W126" s="121">
        <v>0</v>
      </c>
      <c r="X126" s="121">
        <v>0</v>
      </c>
      <c r="Y126" s="121">
        <v>0</v>
      </c>
      <c r="Z126" s="121">
        <v>0</v>
      </c>
      <c r="AA126" s="121">
        <v>0</v>
      </c>
      <c r="AB126" s="121">
        <v>0</v>
      </c>
      <c r="AC126" s="122">
        <v>0</v>
      </c>
      <c r="AD126" s="121">
        <v>0</v>
      </c>
      <c r="AE126" s="121">
        <v>0</v>
      </c>
      <c r="AF126" s="121">
        <v>0</v>
      </c>
      <c r="AG126" s="121">
        <v>0</v>
      </c>
      <c r="AH126" s="121">
        <v>0</v>
      </c>
      <c r="AI126" s="123">
        <f t="shared" si="110"/>
        <v>0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</row>
    <row r="127" spans="1:71" ht="15">
      <c r="A127" s="28" t="s">
        <v>64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108"/>
        <v>0</v>
      </c>
      <c r="K127" s="76" t="s">
        <v>64</v>
      </c>
      <c r="L127" s="42">
        <v>0</v>
      </c>
      <c r="M127" s="42">
        <v>0</v>
      </c>
      <c r="N127" s="42">
        <v>0</v>
      </c>
      <c r="O127" s="42">
        <v>0</v>
      </c>
      <c r="P127" s="42">
        <v>0</v>
      </c>
      <c r="Q127" s="42">
        <v>0</v>
      </c>
      <c r="R127" s="85">
        <v>0</v>
      </c>
      <c r="S127" s="86">
        <f t="shared" si="109"/>
        <v>0</v>
      </c>
      <c r="U127" s="106" t="s">
        <v>62</v>
      </c>
      <c r="V127" s="117">
        <v>0</v>
      </c>
      <c r="W127" s="117">
        <v>0</v>
      </c>
      <c r="X127" s="117">
        <v>0</v>
      </c>
      <c r="Y127" s="117">
        <v>0</v>
      </c>
      <c r="Z127" s="117">
        <v>0</v>
      </c>
      <c r="AA127" s="117">
        <v>0</v>
      </c>
      <c r="AB127" s="117">
        <v>0</v>
      </c>
      <c r="AC127" s="118">
        <v>0</v>
      </c>
      <c r="AD127" s="119">
        <v>0</v>
      </c>
      <c r="AE127" s="119">
        <v>0</v>
      </c>
      <c r="AF127" s="119">
        <v>0</v>
      </c>
      <c r="AG127" s="119">
        <v>0</v>
      </c>
      <c r="AH127" s="119">
        <v>0</v>
      </c>
      <c r="AI127" s="120">
        <f t="shared" si="110"/>
        <v>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</row>
    <row r="128" spans="1:71">
      <c r="A128" s="56" t="s">
        <v>23</v>
      </c>
      <c r="B128" s="60">
        <v>0</v>
      </c>
      <c r="C128" s="60">
        <v>0</v>
      </c>
      <c r="D128" s="60">
        <v>0</v>
      </c>
      <c r="E128" s="60">
        <v>0</v>
      </c>
      <c r="F128" s="411"/>
      <c r="G128" s="60">
        <v>0</v>
      </c>
      <c r="H128" s="61">
        <v>0</v>
      </c>
      <c r="I128" s="62">
        <f t="shared" si="108"/>
        <v>0</v>
      </c>
      <c r="K128" s="77" t="s">
        <v>23</v>
      </c>
      <c r="L128" s="90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1">
        <v>0</v>
      </c>
      <c r="S128" s="92">
        <f t="shared" si="109"/>
        <v>0</v>
      </c>
      <c r="U128" s="107" t="s">
        <v>66</v>
      </c>
      <c r="V128" s="124">
        <v>0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</v>
      </c>
      <c r="AD128" s="124">
        <v>0</v>
      </c>
      <c r="AE128" s="124">
        <v>0</v>
      </c>
      <c r="AF128" s="124">
        <v>0</v>
      </c>
      <c r="AG128" s="124">
        <v>0</v>
      </c>
      <c r="AH128" s="125">
        <v>0</v>
      </c>
      <c r="AI128" s="126">
        <f t="shared" si="110"/>
        <v>0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</row>
    <row r="129" spans="1:71">
      <c r="A129" s="57" t="s">
        <v>19</v>
      </c>
      <c r="B129" s="63">
        <v>0</v>
      </c>
      <c r="C129" s="63">
        <v>0</v>
      </c>
      <c r="D129" s="63">
        <v>0</v>
      </c>
      <c r="E129" s="63">
        <v>0</v>
      </c>
      <c r="F129" s="411"/>
      <c r="G129" s="63">
        <v>0</v>
      </c>
      <c r="H129" s="64">
        <v>0</v>
      </c>
      <c r="I129" s="65">
        <f t="shared" si="108"/>
        <v>0</v>
      </c>
      <c r="K129" s="78" t="s">
        <v>19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93">
        <v>0</v>
      </c>
      <c r="S129" s="94">
        <f t="shared" si="109"/>
        <v>0</v>
      </c>
      <c r="U129" s="108" t="s">
        <v>19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8">
        <v>0</v>
      </c>
      <c r="AE129" s="128">
        <v>0</v>
      </c>
      <c r="AF129" s="128">
        <v>0</v>
      </c>
      <c r="AG129" s="128">
        <v>0</v>
      </c>
      <c r="AH129" s="128">
        <v>0</v>
      </c>
      <c r="AI129" s="129">
        <f t="shared" si="110"/>
        <v>0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</row>
    <row r="130" spans="1:71">
      <c r="A130" s="56" t="s">
        <v>20</v>
      </c>
      <c r="B130" s="60">
        <v>0</v>
      </c>
      <c r="C130" s="60">
        <v>0</v>
      </c>
      <c r="D130" s="60">
        <v>0</v>
      </c>
      <c r="E130" s="60">
        <v>0</v>
      </c>
      <c r="F130" s="411"/>
      <c r="G130" s="60">
        <v>0</v>
      </c>
      <c r="H130" s="61">
        <v>0</v>
      </c>
      <c r="I130" s="62">
        <f t="shared" si="108"/>
        <v>0</v>
      </c>
      <c r="K130" s="77" t="s">
        <v>20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1">
        <v>0</v>
      </c>
      <c r="S130" s="92">
        <f t="shared" si="109"/>
        <v>0</v>
      </c>
      <c r="U130" s="107" t="s">
        <v>20</v>
      </c>
      <c r="V130" s="124">
        <v>0</v>
      </c>
      <c r="W130" s="124">
        <v>0</v>
      </c>
      <c r="X130" s="124">
        <v>0</v>
      </c>
      <c r="Y130" s="124">
        <v>0</v>
      </c>
      <c r="Z130" s="124">
        <v>0</v>
      </c>
      <c r="AA130" s="124">
        <v>0</v>
      </c>
      <c r="AB130" s="124">
        <v>0</v>
      </c>
      <c r="AC130" s="124">
        <v>0</v>
      </c>
      <c r="AD130" s="124">
        <v>0</v>
      </c>
      <c r="AE130" s="124">
        <v>0</v>
      </c>
      <c r="AF130" s="124">
        <v>0</v>
      </c>
      <c r="AG130" s="124">
        <v>0</v>
      </c>
      <c r="AH130" s="125">
        <v>0</v>
      </c>
      <c r="AI130" s="126">
        <f t="shared" si="110"/>
        <v>0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</row>
    <row r="131" spans="1:71" ht="15" thickBot="1">
      <c r="A131" s="58" t="s">
        <v>11</v>
      </c>
      <c r="B131" s="52">
        <v>0</v>
      </c>
      <c r="C131" s="52">
        <v>0</v>
      </c>
      <c r="D131" s="52">
        <v>0</v>
      </c>
      <c r="E131" s="52">
        <v>0</v>
      </c>
      <c r="F131" s="412"/>
      <c r="G131" s="52">
        <v>0</v>
      </c>
      <c r="H131" s="66">
        <v>0</v>
      </c>
      <c r="I131" s="67">
        <f t="shared" si="108"/>
        <v>0</v>
      </c>
      <c r="K131" s="79" t="s">
        <v>11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95">
        <v>0</v>
      </c>
      <c r="S131" s="96">
        <f t="shared" si="109"/>
        <v>0</v>
      </c>
      <c r="U131" s="108" t="s">
        <v>11</v>
      </c>
      <c r="V131" s="127">
        <v>0</v>
      </c>
      <c r="W131" s="127">
        <v>0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8">
        <v>0</v>
      </c>
      <c r="AE131" s="128">
        <v>0</v>
      </c>
      <c r="AF131" s="128">
        <v>0</v>
      </c>
      <c r="AG131" s="128">
        <v>0</v>
      </c>
      <c r="AH131" s="128">
        <v>0</v>
      </c>
      <c r="AI131" s="129">
        <f t="shared" si="110"/>
        <v>0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</row>
    <row r="132" spans="1:71" ht="15">
      <c r="A132" s="33" t="s">
        <v>26</v>
      </c>
      <c r="B132" s="68">
        <f>SUM(B111:B127)</f>
        <v>2.1050609239914859</v>
      </c>
      <c r="C132" s="68">
        <f t="shared" ref="C132:I132" si="111">SUM(C111:C127)</f>
        <v>1.005313644091014</v>
      </c>
      <c r="D132" s="68">
        <f t="shared" si="111"/>
        <v>33.698624160803732</v>
      </c>
      <c r="E132" s="68">
        <f t="shared" si="111"/>
        <v>11.521471286347481</v>
      </c>
      <c r="F132" s="68">
        <f t="shared" si="111"/>
        <v>0</v>
      </c>
      <c r="G132" s="68">
        <f t="shared" si="111"/>
        <v>0.92960237353308506</v>
      </c>
      <c r="H132" s="69">
        <f t="shared" si="111"/>
        <v>2.7631413743159718E-2</v>
      </c>
      <c r="I132" s="38">
        <f t="shared" si="111"/>
        <v>49.287703802509952</v>
      </c>
      <c r="K132" s="80" t="s">
        <v>26</v>
      </c>
      <c r="L132" s="68">
        <f>SUM(L111:L127)</f>
        <v>2.1050609239914859</v>
      </c>
      <c r="M132" s="68">
        <f t="shared" ref="M132:S132" si="112">SUM(M111:M127)</f>
        <v>1.005313644091014</v>
      </c>
      <c r="N132" s="68">
        <f t="shared" si="112"/>
        <v>33.698624160803732</v>
      </c>
      <c r="O132" s="68">
        <f t="shared" si="112"/>
        <v>11.521471286347481</v>
      </c>
      <c r="P132" s="68">
        <f t="shared" si="112"/>
        <v>0.52827242202270353</v>
      </c>
      <c r="Q132" s="68">
        <f t="shared" si="112"/>
        <v>0.92960237353308506</v>
      </c>
      <c r="R132" s="69">
        <f t="shared" si="112"/>
        <v>2.7631413743159718E-2</v>
      </c>
      <c r="S132" s="97">
        <f t="shared" si="112"/>
        <v>49.815976224532662</v>
      </c>
      <c r="T132" s="1" t="str">
        <f>IF(ABS(S132-AI132)&gt;0.01,S132-AI132,"")</f>
        <v/>
      </c>
      <c r="U132" s="109" t="s">
        <v>63</v>
      </c>
      <c r="V132" s="130">
        <f>SUM(V111:V127)</f>
        <v>1.2216274205276023</v>
      </c>
      <c r="W132" s="130">
        <f t="shared" ref="W132:AH132" si="113">SUM(W111:W127)</f>
        <v>0.31784728893790565</v>
      </c>
      <c r="X132" s="130">
        <f t="shared" si="113"/>
        <v>0.92960237353308506</v>
      </c>
      <c r="Y132" s="130">
        <f t="shared" si="113"/>
        <v>1.005313644091014</v>
      </c>
      <c r="Z132" s="130">
        <f t="shared" si="113"/>
        <v>32.957354904503525</v>
      </c>
      <c r="AA132" s="130">
        <f t="shared" si="113"/>
        <v>11.503803626752282</v>
      </c>
      <c r="AB132" s="130">
        <f t="shared" si="113"/>
        <v>0.52827242202270353</v>
      </c>
      <c r="AC132" s="130">
        <f t="shared" si="113"/>
        <v>1.35215454416454</v>
      </c>
      <c r="AD132" s="131">
        <f t="shared" si="113"/>
        <v>0.56558621452597801</v>
      </c>
      <c r="AE132" s="131">
        <f t="shared" si="113"/>
        <v>1.7667659595199066E-2</v>
      </c>
      <c r="AF132" s="131">
        <f t="shared" si="113"/>
        <v>2.7631413743159718E-2</v>
      </c>
      <c r="AG132" s="131">
        <f t="shared" si="113"/>
        <v>0.74126925630020313</v>
      </c>
      <c r="AH132" s="131">
        <f t="shared" si="113"/>
        <v>0</v>
      </c>
      <c r="AI132" s="132">
        <f>SUM(V132:AC132)</f>
        <v>49.815976224532655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</row>
    <row r="133" spans="1:71" s="9" customFormat="1" ht="15" thickBot="1">
      <c r="A133" s="30" t="s">
        <v>88</v>
      </c>
      <c r="B133" s="47">
        <f>IF($I132=0,"-",B132/$I132)</f>
        <v>4.2709657005451464E-2</v>
      </c>
      <c r="C133" s="47">
        <f t="shared" ref="C133:H133" si="114">IF($I132=0,"-",C132/$I132)</f>
        <v>2.0396844781391883E-2</v>
      </c>
      <c r="D133" s="47">
        <f t="shared" si="114"/>
        <v>0.68371260093247932</v>
      </c>
      <c r="E133" s="47">
        <f t="shared" si="114"/>
        <v>0.2337595464481905</v>
      </c>
      <c r="F133" s="47">
        <f t="shared" si="114"/>
        <v>0</v>
      </c>
      <c r="G133" s="47">
        <f t="shared" si="114"/>
        <v>1.88607360825307E-2</v>
      </c>
      <c r="H133" s="70">
        <f t="shared" si="114"/>
        <v>5.6061474995620713E-4</v>
      </c>
      <c r="I133" s="48">
        <f>SUM(B133:H133)</f>
        <v>1.0000000000000002</v>
      </c>
      <c r="J133" s="5"/>
      <c r="K133" s="81" t="s">
        <v>88</v>
      </c>
      <c r="L133" s="98">
        <f>IF($S132=0,"-",L132/$S132)</f>
        <v>4.22567433889776E-2</v>
      </c>
      <c r="M133" s="98">
        <f t="shared" ref="M133:R133" si="115">IF($S132=0,"-",M132/$S132)</f>
        <v>2.0180546890415679E-2</v>
      </c>
      <c r="N133" s="98">
        <f t="shared" si="115"/>
        <v>0.67646218572362959</v>
      </c>
      <c r="O133" s="98">
        <f t="shared" si="115"/>
        <v>0.23128064848950106</v>
      </c>
      <c r="P133" s="98">
        <f t="shared" si="115"/>
        <v>1.0604477961882186E-2</v>
      </c>
      <c r="Q133" s="98">
        <f t="shared" si="115"/>
        <v>1.8660727822398623E-2</v>
      </c>
      <c r="R133" s="99">
        <f t="shared" si="115"/>
        <v>5.546697231951904E-4</v>
      </c>
      <c r="S133" s="100">
        <f>SUM(L133:R133)</f>
        <v>0.99999999999999978</v>
      </c>
      <c r="T133" s="1"/>
      <c r="U133" s="110" t="s">
        <v>88</v>
      </c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4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</row>
    <row r="134" spans="1:71" ht="15" thickBot="1">
      <c r="A134" s="32"/>
      <c r="B134" s="31"/>
      <c r="C134" s="31"/>
      <c r="D134" s="31"/>
      <c r="E134" s="31"/>
      <c r="F134" s="31"/>
      <c r="G134" s="31"/>
      <c r="H134" s="31"/>
      <c r="I134" s="31"/>
      <c r="K134" s="32"/>
      <c r="L134" s="31"/>
      <c r="M134" s="31"/>
      <c r="N134" s="31"/>
      <c r="O134" s="31"/>
      <c r="P134" s="31"/>
      <c r="Q134" s="31"/>
      <c r="R134" s="31"/>
      <c r="S134" s="31"/>
      <c r="U134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</row>
    <row r="135" spans="1:71" ht="30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  <c r="K135" s="415" t="s">
        <v>33</v>
      </c>
      <c r="L135" s="83" t="s">
        <v>0</v>
      </c>
      <c r="M135" s="83" t="s">
        <v>1</v>
      </c>
      <c r="N135" s="83" t="s">
        <v>2</v>
      </c>
      <c r="O135" s="83" t="s">
        <v>3</v>
      </c>
      <c r="P135" s="83" t="s">
        <v>27</v>
      </c>
      <c r="Q135" s="83" t="s">
        <v>4</v>
      </c>
      <c r="R135" s="83" t="s">
        <v>5</v>
      </c>
      <c r="S135" s="84" t="s">
        <v>6</v>
      </c>
      <c r="U135" s="417" t="s">
        <v>33</v>
      </c>
      <c r="V135" s="114" t="s">
        <v>74</v>
      </c>
      <c r="W135" s="114" t="s">
        <v>75</v>
      </c>
      <c r="X135" s="114" t="s">
        <v>4</v>
      </c>
      <c r="Y135" s="114" t="s">
        <v>1</v>
      </c>
      <c r="Z135" s="114" t="s">
        <v>2</v>
      </c>
      <c r="AA135" s="114" t="s">
        <v>3</v>
      </c>
      <c r="AB135" s="114" t="s">
        <v>55</v>
      </c>
      <c r="AC135" s="114" t="s">
        <v>68</v>
      </c>
      <c r="AD135" s="115" t="s">
        <v>76</v>
      </c>
      <c r="AE135" s="115" t="s">
        <v>83</v>
      </c>
      <c r="AF135" s="115" t="s">
        <v>77</v>
      </c>
      <c r="AG135" s="115" t="s">
        <v>84</v>
      </c>
      <c r="AH135" s="115" t="s">
        <v>85</v>
      </c>
      <c r="AI135" s="116" t="s">
        <v>63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</row>
    <row r="136" spans="1:71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  <c r="K136" s="416" t="s">
        <v>33</v>
      </c>
      <c r="L136" s="389" t="s">
        <v>69</v>
      </c>
      <c r="M136" s="390"/>
      <c r="N136" s="390"/>
      <c r="O136" s="390"/>
      <c r="P136" s="390"/>
      <c r="Q136" s="390"/>
      <c r="R136" s="390"/>
      <c r="S136" s="391"/>
      <c r="U136" s="418" t="s">
        <v>33</v>
      </c>
      <c r="V136" s="413" t="s">
        <v>69</v>
      </c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413"/>
      <c r="AH136" s="413"/>
      <c r="AI136" s="414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</row>
    <row r="137" spans="1:71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  <c r="K137" s="82" t="s">
        <v>7</v>
      </c>
      <c r="L137" s="36">
        <v>0</v>
      </c>
      <c r="M137" s="36">
        <v>0</v>
      </c>
      <c r="N137" s="36">
        <v>0</v>
      </c>
      <c r="O137" s="36">
        <v>0</v>
      </c>
      <c r="P137" s="36">
        <v>0</v>
      </c>
      <c r="Q137" s="36">
        <v>0</v>
      </c>
      <c r="R137" s="101">
        <v>0</v>
      </c>
      <c r="S137" s="102">
        <f>SUM(L137:R137)</f>
        <v>0</v>
      </c>
      <c r="U137" s="103" t="s">
        <v>7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8">
        <v>0</v>
      </c>
      <c r="AD137" s="119">
        <v>0</v>
      </c>
      <c r="AE137" s="119">
        <v>0</v>
      </c>
      <c r="AF137" s="119">
        <v>0</v>
      </c>
      <c r="AG137" s="119">
        <v>0</v>
      </c>
      <c r="AH137" s="119">
        <v>0</v>
      </c>
      <c r="AI137" s="120">
        <f>SUM(V137:AC137)</f>
        <v>0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</row>
    <row r="138" spans="1:71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7" si="116">SUM(B138:H138)</f>
        <v>0</v>
      </c>
      <c r="K138" s="74" t="s">
        <v>8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s="87">
        <v>0</v>
      </c>
      <c r="R138" s="88">
        <v>0</v>
      </c>
      <c r="S138" s="89">
        <f t="shared" ref="S138:S157" si="117">SUM(L138:R138)</f>
        <v>0</v>
      </c>
      <c r="U138" s="104" t="s">
        <v>8</v>
      </c>
      <c r="V138" s="121">
        <v>0</v>
      </c>
      <c r="W138" s="121">
        <v>0</v>
      </c>
      <c r="X138" s="121">
        <v>0</v>
      </c>
      <c r="Y138" s="121">
        <v>0</v>
      </c>
      <c r="Z138" s="121">
        <v>0</v>
      </c>
      <c r="AA138" s="121">
        <v>0</v>
      </c>
      <c r="AB138" s="121">
        <v>0</v>
      </c>
      <c r="AC138" s="122">
        <v>0</v>
      </c>
      <c r="AD138" s="121">
        <v>0</v>
      </c>
      <c r="AE138" s="121">
        <v>0</v>
      </c>
      <c r="AF138" s="121">
        <v>0</v>
      </c>
      <c r="AG138" s="121">
        <v>0</v>
      </c>
      <c r="AH138" s="121">
        <v>0</v>
      </c>
      <c r="AI138" s="123">
        <f t="shared" ref="AI138:AI157" si="118">SUM(V138:AC138)</f>
        <v>0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</row>
    <row r="139" spans="1:71" ht="15" customHeight="1">
      <c r="A139" s="27" t="s">
        <v>10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116"/>
        <v>0</v>
      </c>
      <c r="K139" s="75" t="s">
        <v>10</v>
      </c>
      <c r="L139" s="42">
        <v>0</v>
      </c>
      <c r="M139" s="42">
        <v>0</v>
      </c>
      <c r="N139" s="42">
        <v>0</v>
      </c>
      <c r="O139" s="42">
        <v>0</v>
      </c>
      <c r="P139" s="42">
        <v>0</v>
      </c>
      <c r="Q139" s="42">
        <v>0</v>
      </c>
      <c r="R139" s="85">
        <v>0</v>
      </c>
      <c r="S139" s="86">
        <f t="shared" si="117"/>
        <v>0</v>
      </c>
      <c r="U139" s="105" t="s">
        <v>10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v>0</v>
      </c>
      <c r="AB139" s="117">
        <v>0</v>
      </c>
      <c r="AC139" s="118">
        <v>0</v>
      </c>
      <c r="AD139" s="119">
        <v>0</v>
      </c>
      <c r="AE139" s="119">
        <v>0</v>
      </c>
      <c r="AF139" s="119">
        <v>0</v>
      </c>
      <c r="AG139" s="119">
        <v>0</v>
      </c>
      <c r="AH139" s="119">
        <v>0</v>
      </c>
      <c r="AI139" s="120">
        <f t="shared" si="118"/>
        <v>0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</row>
    <row r="140" spans="1:71" ht="15" customHeight="1">
      <c r="A140" s="26" t="s">
        <v>56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116"/>
        <v>0</v>
      </c>
      <c r="K140" s="74" t="s">
        <v>56</v>
      </c>
      <c r="L140" s="87">
        <v>0</v>
      </c>
      <c r="M140" s="87">
        <v>0</v>
      </c>
      <c r="N140" s="87">
        <v>0</v>
      </c>
      <c r="O140" s="87">
        <v>0</v>
      </c>
      <c r="P140" s="87">
        <v>0</v>
      </c>
      <c r="Q140" s="87">
        <v>0</v>
      </c>
      <c r="R140" s="88">
        <v>0</v>
      </c>
      <c r="S140" s="89">
        <f t="shared" si="117"/>
        <v>0</v>
      </c>
      <c r="U140" s="104" t="s">
        <v>56</v>
      </c>
      <c r="V140" s="121">
        <v>0</v>
      </c>
      <c r="W140" s="121">
        <v>0</v>
      </c>
      <c r="X140" s="121">
        <v>0</v>
      </c>
      <c r="Y140" s="121">
        <v>0</v>
      </c>
      <c r="Z140" s="121">
        <v>0</v>
      </c>
      <c r="AA140" s="121">
        <v>0</v>
      </c>
      <c r="AB140" s="121">
        <v>0</v>
      </c>
      <c r="AC140" s="122">
        <v>0</v>
      </c>
      <c r="AD140" s="121">
        <v>0</v>
      </c>
      <c r="AE140" s="121">
        <v>0</v>
      </c>
      <c r="AF140" s="121">
        <v>0</v>
      </c>
      <c r="AG140" s="121">
        <v>0</v>
      </c>
      <c r="AH140" s="121">
        <v>0</v>
      </c>
      <c r="AI140" s="123">
        <f t="shared" si="118"/>
        <v>0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</row>
    <row r="141" spans="1:71" ht="15">
      <c r="A141" s="27" t="s">
        <v>16</v>
      </c>
      <c r="B141" s="42">
        <v>8.1384671831389017</v>
      </c>
      <c r="C141" s="42">
        <v>101.23236636589567</v>
      </c>
      <c r="D141" s="42">
        <v>10.322099089511431</v>
      </c>
      <c r="E141" s="42">
        <v>0</v>
      </c>
      <c r="F141" s="411"/>
      <c r="G141" s="42">
        <v>0</v>
      </c>
      <c r="H141" s="43">
        <v>0</v>
      </c>
      <c r="I141" s="38">
        <f t="shared" si="116"/>
        <v>119.692932638546</v>
      </c>
      <c r="K141" s="75" t="s">
        <v>16</v>
      </c>
      <c r="L141" s="42">
        <v>8.1384671831389017</v>
      </c>
      <c r="M141" s="42">
        <v>101.23236636589567</v>
      </c>
      <c r="N141" s="42">
        <v>10.322099089511431</v>
      </c>
      <c r="O141" s="42">
        <v>0</v>
      </c>
      <c r="P141" s="42">
        <v>0</v>
      </c>
      <c r="Q141" s="42">
        <v>0</v>
      </c>
      <c r="R141" s="85">
        <v>0</v>
      </c>
      <c r="S141" s="86">
        <f t="shared" si="117"/>
        <v>119.692932638546</v>
      </c>
      <c r="U141" s="105" t="s">
        <v>16</v>
      </c>
      <c r="V141" s="117">
        <v>8.1384671831389017</v>
      </c>
      <c r="W141" s="117">
        <v>0</v>
      </c>
      <c r="X141" s="117">
        <v>0</v>
      </c>
      <c r="Y141" s="117">
        <v>101.23236636589567</v>
      </c>
      <c r="Z141" s="117">
        <v>0.63224911732888844</v>
      </c>
      <c r="AA141" s="117">
        <v>0</v>
      </c>
      <c r="AB141" s="117">
        <v>0</v>
      </c>
      <c r="AC141" s="118">
        <v>9.6898499721825431</v>
      </c>
      <c r="AD141" s="119">
        <v>0</v>
      </c>
      <c r="AE141" s="119">
        <v>0</v>
      </c>
      <c r="AF141" s="119">
        <v>0</v>
      </c>
      <c r="AG141" s="119">
        <v>9.6898499721825431</v>
      </c>
      <c r="AH141" s="119">
        <v>0</v>
      </c>
      <c r="AI141" s="120">
        <f t="shared" si="118"/>
        <v>119.692932638546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</row>
    <row r="142" spans="1:71" ht="15">
      <c r="A142" s="26" t="s">
        <v>70</v>
      </c>
      <c r="B142" s="39">
        <v>6.7648268519950818</v>
      </c>
      <c r="C142" s="39">
        <v>0.97804725571013229</v>
      </c>
      <c r="D142" s="39">
        <v>3.5372709081516454</v>
      </c>
      <c r="E142" s="39">
        <v>0</v>
      </c>
      <c r="F142" s="411"/>
      <c r="G142" s="39">
        <v>0</v>
      </c>
      <c r="H142" s="40">
        <v>0</v>
      </c>
      <c r="I142" s="41">
        <f t="shared" si="116"/>
        <v>11.28014501585686</v>
      </c>
      <c r="K142" s="74" t="s">
        <v>70</v>
      </c>
      <c r="L142" s="87">
        <v>6.7648268519950818</v>
      </c>
      <c r="M142" s="87">
        <v>0.97804725571013229</v>
      </c>
      <c r="N142" s="87">
        <v>3.5372709081516454</v>
      </c>
      <c r="O142" s="87">
        <v>0</v>
      </c>
      <c r="P142" s="87">
        <v>0</v>
      </c>
      <c r="Q142" s="87">
        <v>0</v>
      </c>
      <c r="R142" s="88">
        <v>0</v>
      </c>
      <c r="S142" s="89">
        <f t="shared" si="117"/>
        <v>11.28014501585686</v>
      </c>
      <c r="U142" s="104" t="s">
        <v>57</v>
      </c>
      <c r="V142" s="121">
        <v>6.7648268519950818</v>
      </c>
      <c r="W142" s="121">
        <v>0</v>
      </c>
      <c r="X142" s="121">
        <v>0</v>
      </c>
      <c r="Y142" s="121">
        <v>0.97804725571013229</v>
      </c>
      <c r="Z142" s="121">
        <v>1.3583989662640725</v>
      </c>
      <c r="AA142" s="121">
        <v>0</v>
      </c>
      <c r="AB142" s="121">
        <v>0</v>
      </c>
      <c r="AC142" s="122">
        <v>2.1788719418875728</v>
      </c>
      <c r="AD142" s="121">
        <v>0</v>
      </c>
      <c r="AE142" s="121">
        <v>0</v>
      </c>
      <c r="AF142" s="121">
        <v>0</v>
      </c>
      <c r="AG142" s="121">
        <v>2.1788719418875728</v>
      </c>
      <c r="AH142" s="121">
        <v>0</v>
      </c>
      <c r="AI142" s="123">
        <f t="shared" si="118"/>
        <v>11.28014501585686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</row>
    <row r="143" spans="1:71" ht="15">
      <c r="A143" s="27" t="s">
        <v>58</v>
      </c>
      <c r="B143" s="42">
        <v>0</v>
      </c>
      <c r="C143" s="42">
        <v>0</v>
      </c>
      <c r="D143" s="42">
        <v>0</v>
      </c>
      <c r="E143" s="42">
        <v>0</v>
      </c>
      <c r="F143" s="411"/>
      <c r="G143" s="42">
        <v>0</v>
      </c>
      <c r="H143" s="43">
        <v>0</v>
      </c>
      <c r="I143" s="38">
        <f t="shared" si="116"/>
        <v>0</v>
      </c>
      <c r="K143" s="75" t="s">
        <v>58</v>
      </c>
      <c r="L143" s="42">
        <v>0</v>
      </c>
      <c r="M143" s="42">
        <v>0</v>
      </c>
      <c r="N143" s="42">
        <v>0</v>
      </c>
      <c r="O143" s="42">
        <v>0</v>
      </c>
      <c r="P143" s="42">
        <v>31.952194579790365</v>
      </c>
      <c r="Q143" s="42">
        <v>0</v>
      </c>
      <c r="R143" s="85">
        <v>0</v>
      </c>
      <c r="S143" s="86">
        <f t="shared" si="117"/>
        <v>31.952194579790365</v>
      </c>
      <c r="U143" s="105" t="s">
        <v>58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v>31.952194579790365</v>
      </c>
      <c r="AC143" s="118">
        <v>0</v>
      </c>
      <c r="AD143" s="117">
        <v>0</v>
      </c>
      <c r="AE143" s="117">
        <v>0</v>
      </c>
      <c r="AF143" s="117">
        <v>0</v>
      </c>
      <c r="AG143" s="117">
        <v>0</v>
      </c>
      <c r="AH143" s="117">
        <v>0</v>
      </c>
      <c r="AI143" s="120">
        <f t="shared" si="118"/>
        <v>31.952194579790365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</row>
    <row r="144" spans="1:71" ht="15">
      <c r="A144" s="26" t="s">
        <v>12</v>
      </c>
      <c r="B144" s="39">
        <v>0</v>
      </c>
      <c r="C144" s="39">
        <v>0</v>
      </c>
      <c r="D144" s="39">
        <v>0</v>
      </c>
      <c r="E144" s="39">
        <v>0</v>
      </c>
      <c r="F144" s="411"/>
      <c r="G144" s="39">
        <v>0</v>
      </c>
      <c r="H144" s="40">
        <v>0</v>
      </c>
      <c r="I144" s="41">
        <f t="shared" si="116"/>
        <v>0</v>
      </c>
      <c r="K144" s="74" t="s">
        <v>12</v>
      </c>
      <c r="L144" s="87">
        <v>0</v>
      </c>
      <c r="M144" s="87">
        <v>0</v>
      </c>
      <c r="N144" s="87">
        <v>0</v>
      </c>
      <c r="O144" s="87">
        <v>0</v>
      </c>
      <c r="P144" s="87">
        <v>2.2877744689175636</v>
      </c>
      <c r="Q144" s="87">
        <v>0</v>
      </c>
      <c r="R144" s="88">
        <v>0</v>
      </c>
      <c r="S144" s="89">
        <f t="shared" si="117"/>
        <v>2.2877744689175636</v>
      </c>
      <c r="U144" s="104" t="s">
        <v>12</v>
      </c>
      <c r="V144" s="121">
        <v>0</v>
      </c>
      <c r="W144" s="121">
        <v>0</v>
      </c>
      <c r="X144" s="121">
        <v>0</v>
      </c>
      <c r="Y144" s="121">
        <v>0</v>
      </c>
      <c r="Z144" s="121">
        <v>0</v>
      </c>
      <c r="AA144" s="121">
        <v>0</v>
      </c>
      <c r="AB144" s="121">
        <v>2.2877744689175636</v>
      </c>
      <c r="AC144" s="122">
        <v>0</v>
      </c>
      <c r="AD144" s="121">
        <v>0</v>
      </c>
      <c r="AE144" s="121">
        <v>0</v>
      </c>
      <c r="AF144" s="121">
        <v>0</v>
      </c>
      <c r="AG144" s="121">
        <v>0</v>
      </c>
      <c r="AH144" s="121">
        <v>0</v>
      </c>
      <c r="AI144" s="123">
        <f t="shared" si="118"/>
        <v>2.2877744689175636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</row>
    <row r="145" spans="1:71" ht="15">
      <c r="A145" s="27" t="s">
        <v>59</v>
      </c>
      <c r="B145" s="42">
        <v>0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116"/>
        <v>0</v>
      </c>
      <c r="K145" s="75" t="s">
        <v>59</v>
      </c>
      <c r="L145" s="42">
        <v>0</v>
      </c>
      <c r="M145" s="42">
        <v>0</v>
      </c>
      <c r="N145" s="42">
        <v>0</v>
      </c>
      <c r="O145" s="42">
        <v>0</v>
      </c>
      <c r="P145" s="42">
        <v>0</v>
      </c>
      <c r="Q145" s="42">
        <v>0</v>
      </c>
      <c r="R145" s="85">
        <v>0</v>
      </c>
      <c r="S145" s="86">
        <f t="shared" si="117"/>
        <v>0</v>
      </c>
      <c r="U145" s="105" t="s">
        <v>59</v>
      </c>
      <c r="V145" s="117">
        <v>0</v>
      </c>
      <c r="W145" s="117">
        <v>0</v>
      </c>
      <c r="X145" s="117">
        <v>0</v>
      </c>
      <c r="Y145" s="117">
        <v>0</v>
      </c>
      <c r="Z145" s="117">
        <v>0</v>
      </c>
      <c r="AA145" s="117">
        <v>0</v>
      </c>
      <c r="AB145" s="117">
        <v>0</v>
      </c>
      <c r="AC145" s="118">
        <v>0</v>
      </c>
      <c r="AD145" s="117">
        <v>0</v>
      </c>
      <c r="AE145" s="117">
        <v>0</v>
      </c>
      <c r="AF145" s="117">
        <v>0</v>
      </c>
      <c r="AG145" s="117">
        <v>0</v>
      </c>
      <c r="AH145" s="117">
        <v>0</v>
      </c>
      <c r="AI145" s="120">
        <f t="shared" si="118"/>
        <v>0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</row>
    <row r="146" spans="1:71" ht="15">
      <c r="A146" s="26" t="s">
        <v>17</v>
      </c>
      <c r="B146" s="39">
        <v>0</v>
      </c>
      <c r="C146" s="39">
        <v>0</v>
      </c>
      <c r="D146" s="39">
        <v>4.2560575288598059</v>
      </c>
      <c r="E146" s="39">
        <v>0</v>
      </c>
      <c r="F146" s="411"/>
      <c r="G146" s="39">
        <v>0</v>
      </c>
      <c r="H146" s="40">
        <v>0</v>
      </c>
      <c r="I146" s="41">
        <f t="shared" si="116"/>
        <v>4.2560575288598059</v>
      </c>
      <c r="K146" s="74" t="s">
        <v>17</v>
      </c>
      <c r="L146" s="87">
        <v>0</v>
      </c>
      <c r="M146" s="87">
        <v>0</v>
      </c>
      <c r="N146" s="87">
        <v>4.2560575288598059</v>
      </c>
      <c r="O146" s="87">
        <v>0</v>
      </c>
      <c r="P146" s="87">
        <v>0</v>
      </c>
      <c r="Q146" s="87">
        <v>0</v>
      </c>
      <c r="R146" s="88">
        <v>0</v>
      </c>
      <c r="S146" s="89">
        <f t="shared" si="117"/>
        <v>4.2560575288598059</v>
      </c>
      <c r="U146" s="104" t="s">
        <v>17</v>
      </c>
      <c r="V146" s="121">
        <v>0</v>
      </c>
      <c r="W146" s="121">
        <v>0</v>
      </c>
      <c r="X146" s="121">
        <v>0</v>
      </c>
      <c r="Y146" s="121">
        <v>0</v>
      </c>
      <c r="Z146" s="121">
        <v>4.2560575288598059</v>
      </c>
      <c r="AA146" s="121">
        <v>0</v>
      </c>
      <c r="AB146" s="121">
        <v>0</v>
      </c>
      <c r="AC146" s="122">
        <v>0</v>
      </c>
      <c r="AD146" s="121">
        <v>0</v>
      </c>
      <c r="AE146" s="121">
        <v>0</v>
      </c>
      <c r="AF146" s="121">
        <v>0</v>
      </c>
      <c r="AG146" s="121">
        <v>0</v>
      </c>
      <c r="AH146" s="121">
        <v>0</v>
      </c>
      <c r="AI146" s="123">
        <f t="shared" si="118"/>
        <v>4.2560575288598059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</row>
    <row r="147" spans="1:71" ht="15">
      <c r="A147" s="27" t="s">
        <v>139</v>
      </c>
      <c r="B147" s="42">
        <v>38.087687176171237</v>
      </c>
      <c r="C147" s="42">
        <v>154.46600114878049</v>
      </c>
      <c r="D147" s="42">
        <v>34.667701666086479</v>
      </c>
      <c r="E147" s="42">
        <v>0</v>
      </c>
      <c r="F147" s="411"/>
      <c r="G147" s="42">
        <v>0</v>
      </c>
      <c r="H147" s="43">
        <v>0</v>
      </c>
      <c r="I147" s="38">
        <f t="shared" si="116"/>
        <v>227.22138999103822</v>
      </c>
      <c r="K147" s="75" t="s">
        <v>139</v>
      </c>
      <c r="L147" s="42">
        <v>38.087687176171237</v>
      </c>
      <c r="M147" s="42">
        <v>154.46600114878049</v>
      </c>
      <c r="N147" s="42">
        <v>34.667701666086479</v>
      </c>
      <c r="O147" s="42">
        <v>0</v>
      </c>
      <c r="P147" s="42">
        <v>0</v>
      </c>
      <c r="Q147" s="42">
        <v>0</v>
      </c>
      <c r="R147" s="85">
        <v>0</v>
      </c>
      <c r="S147" s="86">
        <f t="shared" si="117"/>
        <v>227.22138999103822</v>
      </c>
      <c r="U147" s="105" t="s">
        <v>139</v>
      </c>
      <c r="V147" s="117">
        <v>37.418684828311598</v>
      </c>
      <c r="W147" s="117">
        <v>0</v>
      </c>
      <c r="X147" s="117">
        <v>0</v>
      </c>
      <c r="Y147" s="117">
        <v>154.46600114878049</v>
      </c>
      <c r="Z147" s="117">
        <v>34.667701666086479</v>
      </c>
      <c r="AA147" s="117">
        <v>0</v>
      </c>
      <c r="AB147" s="117">
        <v>0</v>
      </c>
      <c r="AC147" s="118">
        <v>0.66900234785963886</v>
      </c>
      <c r="AD147" s="117">
        <v>0.66900234785963886</v>
      </c>
      <c r="AE147" s="117">
        <v>0</v>
      </c>
      <c r="AF147" s="117">
        <v>0</v>
      </c>
      <c r="AG147" s="117">
        <v>0</v>
      </c>
      <c r="AH147" s="117">
        <v>0</v>
      </c>
      <c r="AI147" s="120">
        <f t="shared" si="118"/>
        <v>227.22138999103822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</row>
    <row r="148" spans="1:71" ht="15">
      <c r="A148" s="26" t="s">
        <v>25</v>
      </c>
      <c r="B148" s="39">
        <v>122.58635132463871</v>
      </c>
      <c r="C148" s="39">
        <v>5.1821434561284327</v>
      </c>
      <c r="D148" s="39">
        <v>1.6615296645219506</v>
      </c>
      <c r="E148" s="39">
        <v>244.71508535811796</v>
      </c>
      <c r="F148" s="411"/>
      <c r="G148" s="39">
        <v>45.993594770857413</v>
      </c>
      <c r="H148" s="40">
        <v>0</v>
      </c>
      <c r="I148" s="41">
        <f t="shared" si="116"/>
        <v>420.13870457426447</v>
      </c>
      <c r="K148" s="74" t="s">
        <v>25</v>
      </c>
      <c r="L148" s="87">
        <v>122.58635132463871</v>
      </c>
      <c r="M148" s="87">
        <v>5.1821434561284327</v>
      </c>
      <c r="N148" s="87">
        <v>1.6615296645219506</v>
      </c>
      <c r="O148" s="87">
        <v>244.71508535811796</v>
      </c>
      <c r="P148" s="87">
        <v>0.10042826189875485</v>
      </c>
      <c r="Q148" s="87">
        <v>45.993594770857413</v>
      </c>
      <c r="R148" s="88">
        <v>0</v>
      </c>
      <c r="S148" s="89">
        <f t="shared" si="117"/>
        <v>420.23913283616321</v>
      </c>
      <c r="U148" s="104" t="s">
        <v>25</v>
      </c>
      <c r="V148" s="121">
        <v>3.4284744981820183</v>
      </c>
      <c r="W148" s="121">
        <v>84.850700305140492</v>
      </c>
      <c r="X148" s="121">
        <v>45.993594770857413</v>
      </c>
      <c r="Y148" s="121">
        <v>5.1821434561284327</v>
      </c>
      <c r="Z148" s="121">
        <v>1.6436174650089859</v>
      </c>
      <c r="AA148" s="121">
        <v>139.70144034803499</v>
      </c>
      <c r="AB148" s="121">
        <v>0.10042826189875485</v>
      </c>
      <c r="AC148" s="122">
        <v>139.33873373091217</v>
      </c>
      <c r="AD148" s="121">
        <v>34.307176521316215</v>
      </c>
      <c r="AE148" s="121">
        <v>105.01364501008295</v>
      </c>
      <c r="AF148" s="121">
        <v>0</v>
      </c>
      <c r="AG148" s="121">
        <v>1.7912199512964813E-2</v>
      </c>
      <c r="AH148" s="121">
        <v>0</v>
      </c>
      <c r="AI148" s="123">
        <f t="shared" si="118"/>
        <v>420.23913283616321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</row>
    <row r="149" spans="1:71" ht="15">
      <c r="A149" s="27" t="s">
        <v>24</v>
      </c>
      <c r="B149" s="42">
        <v>126.84751975071491</v>
      </c>
      <c r="C149" s="42">
        <v>0</v>
      </c>
      <c r="D149" s="42">
        <v>0</v>
      </c>
      <c r="E149" s="42">
        <v>0</v>
      </c>
      <c r="F149" s="411"/>
      <c r="G149" s="42">
        <v>0</v>
      </c>
      <c r="H149" s="43">
        <v>0</v>
      </c>
      <c r="I149" s="38">
        <f t="shared" si="116"/>
        <v>126.84751975071491</v>
      </c>
      <c r="K149" s="75" t="s">
        <v>24</v>
      </c>
      <c r="L149" s="42">
        <v>126.84751975071491</v>
      </c>
      <c r="M149" s="42">
        <v>0</v>
      </c>
      <c r="N149" s="42">
        <v>0</v>
      </c>
      <c r="O149" s="42">
        <v>0</v>
      </c>
      <c r="P149" s="42">
        <v>0</v>
      </c>
      <c r="Q149" s="42">
        <v>0</v>
      </c>
      <c r="R149" s="85">
        <v>0</v>
      </c>
      <c r="S149" s="86">
        <f t="shared" si="117"/>
        <v>126.84751975071491</v>
      </c>
      <c r="U149" s="105" t="s">
        <v>24</v>
      </c>
      <c r="V149" s="117">
        <v>25.369503950142981</v>
      </c>
      <c r="W149" s="117">
        <v>0</v>
      </c>
      <c r="X149" s="117">
        <v>0</v>
      </c>
      <c r="Y149" s="117">
        <v>0</v>
      </c>
      <c r="Z149" s="117">
        <v>0</v>
      </c>
      <c r="AA149" s="117">
        <v>0</v>
      </c>
      <c r="AB149" s="117">
        <v>0</v>
      </c>
      <c r="AC149" s="118">
        <v>101.47801580057192</v>
      </c>
      <c r="AD149" s="117">
        <v>101.47801580057192</v>
      </c>
      <c r="AE149" s="117">
        <v>0</v>
      </c>
      <c r="AF149" s="117">
        <v>0</v>
      </c>
      <c r="AG149" s="117">
        <v>0</v>
      </c>
      <c r="AH149" s="117">
        <v>0</v>
      </c>
      <c r="AI149" s="120">
        <f t="shared" si="118"/>
        <v>126.84751975071491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</row>
    <row r="150" spans="1:71" ht="15">
      <c r="A150" s="26" t="s">
        <v>60</v>
      </c>
      <c r="B150" s="39">
        <v>1.3590224327743665E-2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116"/>
        <v>1.3590224327743665E-2</v>
      </c>
      <c r="K150" s="74" t="s">
        <v>60</v>
      </c>
      <c r="L150" s="87">
        <v>1.3590224327743665E-2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  <c r="R150" s="88">
        <v>0</v>
      </c>
      <c r="S150" s="89">
        <f t="shared" si="117"/>
        <v>1.3590224327743665E-2</v>
      </c>
      <c r="U150" s="104" t="s">
        <v>60</v>
      </c>
      <c r="V150" s="121">
        <v>1.3590224327743665E-2</v>
      </c>
      <c r="W150" s="121">
        <v>0</v>
      </c>
      <c r="X150" s="121">
        <v>0</v>
      </c>
      <c r="Y150" s="121">
        <v>0</v>
      </c>
      <c r="Z150" s="121">
        <v>0</v>
      </c>
      <c r="AA150" s="121">
        <v>0</v>
      </c>
      <c r="AB150" s="121">
        <v>0</v>
      </c>
      <c r="AC150" s="122">
        <v>0</v>
      </c>
      <c r="AD150" s="121">
        <v>0</v>
      </c>
      <c r="AE150" s="121">
        <v>0</v>
      </c>
      <c r="AF150" s="121">
        <v>0</v>
      </c>
      <c r="AG150" s="121">
        <v>0</v>
      </c>
      <c r="AH150" s="121">
        <v>0</v>
      </c>
      <c r="AI150" s="123">
        <f t="shared" si="118"/>
        <v>1.3590224327743665E-2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</row>
    <row r="151" spans="1:71" ht="15">
      <c r="A151" s="27" t="s">
        <v>22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116"/>
        <v>0</v>
      </c>
      <c r="K151" s="75" t="s">
        <v>22</v>
      </c>
      <c r="L151" s="42">
        <v>0</v>
      </c>
      <c r="M151" s="42">
        <v>0</v>
      </c>
      <c r="N151" s="42">
        <v>0</v>
      </c>
      <c r="O151" s="42">
        <v>0</v>
      </c>
      <c r="P151" s="42">
        <v>0.1494584536630143</v>
      </c>
      <c r="Q151" s="42">
        <v>0</v>
      </c>
      <c r="R151" s="85">
        <v>0</v>
      </c>
      <c r="S151" s="86">
        <f t="shared" si="117"/>
        <v>0.1494584536630143</v>
      </c>
      <c r="U151" s="105" t="s">
        <v>22</v>
      </c>
      <c r="V151" s="117">
        <v>0</v>
      </c>
      <c r="W151" s="117">
        <v>0</v>
      </c>
      <c r="X151" s="117">
        <v>0</v>
      </c>
      <c r="Y151" s="117">
        <v>0</v>
      </c>
      <c r="Z151" s="117">
        <v>0</v>
      </c>
      <c r="AA151" s="117">
        <v>0</v>
      </c>
      <c r="AB151" s="117">
        <v>0.1494584536630143</v>
      </c>
      <c r="AC151" s="118">
        <v>0</v>
      </c>
      <c r="AD151" s="117">
        <v>0</v>
      </c>
      <c r="AE151" s="117">
        <v>0</v>
      </c>
      <c r="AF151" s="117">
        <v>0</v>
      </c>
      <c r="AG151" s="117">
        <v>0</v>
      </c>
      <c r="AH151" s="117">
        <v>0</v>
      </c>
      <c r="AI151" s="120">
        <f t="shared" si="118"/>
        <v>0.1494584536630143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</row>
    <row r="152" spans="1:71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116"/>
        <v>0</v>
      </c>
      <c r="K152" s="74" t="s">
        <v>21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  <c r="R152" s="88">
        <v>0</v>
      </c>
      <c r="S152" s="89">
        <f t="shared" si="117"/>
        <v>0</v>
      </c>
      <c r="U152" s="104" t="s">
        <v>61</v>
      </c>
      <c r="V152" s="121">
        <v>0</v>
      </c>
      <c r="W152" s="121">
        <v>0</v>
      </c>
      <c r="X152" s="121">
        <v>0</v>
      </c>
      <c r="Y152" s="121">
        <v>0</v>
      </c>
      <c r="Z152" s="121">
        <v>0</v>
      </c>
      <c r="AA152" s="121">
        <v>0</v>
      </c>
      <c r="AB152" s="121">
        <v>0</v>
      </c>
      <c r="AC152" s="122">
        <v>0</v>
      </c>
      <c r="AD152" s="121">
        <v>0</v>
      </c>
      <c r="AE152" s="121">
        <v>0</v>
      </c>
      <c r="AF152" s="121">
        <v>0</v>
      </c>
      <c r="AG152" s="121">
        <v>0</v>
      </c>
      <c r="AH152" s="121">
        <v>0</v>
      </c>
      <c r="AI152" s="123">
        <f t="shared" si="118"/>
        <v>0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</row>
    <row r="153" spans="1:71" ht="15">
      <c r="A153" s="28" t="s">
        <v>64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116"/>
        <v>0</v>
      </c>
      <c r="K153" s="76" t="s">
        <v>64</v>
      </c>
      <c r="L153" s="42">
        <v>0</v>
      </c>
      <c r="M153" s="42">
        <v>0</v>
      </c>
      <c r="N153" s="42">
        <v>0</v>
      </c>
      <c r="O153" s="42">
        <v>0</v>
      </c>
      <c r="P153" s="42">
        <v>0</v>
      </c>
      <c r="Q153" s="42">
        <v>0</v>
      </c>
      <c r="R153" s="85">
        <v>0</v>
      </c>
      <c r="S153" s="86">
        <f t="shared" si="117"/>
        <v>0</v>
      </c>
      <c r="U153" s="106" t="s">
        <v>62</v>
      </c>
      <c r="V153" s="117">
        <v>0</v>
      </c>
      <c r="W153" s="117">
        <v>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8">
        <v>0</v>
      </c>
      <c r="AD153" s="119">
        <v>0</v>
      </c>
      <c r="AE153" s="119">
        <v>0</v>
      </c>
      <c r="AF153" s="119">
        <v>0</v>
      </c>
      <c r="AG153" s="119">
        <v>0</v>
      </c>
      <c r="AH153" s="119">
        <v>0</v>
      </c>
      <c r="AI153" s="120">
        <f t="shared" si="118"/>
        <v>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</row>
    <row r="154" spans="1:71">
      <c r="A154" s="56" t="s">
        <v>23</v>
      </c>
      <c r="B154" s="60">
        <v>0</v>
      </c>
      <c r="C154" s="60">
        <v>0</v>
      </c>
      <c r="D154" s="60">
        <v>0</v>
      </c>
      <c r="E154" s="60">
        <v>0</v>
      </c>
      <c r="F154" s="411"/>
      <c r="G154" s="60">
        <v>0</v>
      </c>
      <c r="H154" s="61">
        <v>0</v>
      </c>
      <c r="I154" s="62">
        <f t="shared" si="116"/>
        <v>0</v>
      </c>
      <c r="K154" s="77" t="s">
        <v>23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1">
        <v>0</v>
      </c>
      <c r="S154" s="92">
        <f t="shared" si="117"/>
        <v>0</v>
      </c>
      <c r="U154" s="107" t="s">
        <v>66</v>
      </c>
      <c r="V154" s="124">
        <v>0</v>
      </c>
      <c r="W154" s="124">
        <v>0</v>
      </c>
      <c r="X154" s="124">
        <v>0</v>
      </c>
      <c r="Y154" s="124">
        <v>0</v>
      </c>
      <c r="Z154" s="124">
        <v>0</v>
      </c>
      <c r="AA154" s="124">
        <v>0</v>
      </c>
      <c r="AB154" s="124">
        <v>0</v>
      </c>
      <c r="AC154" s="124">
        <v>0</v>
      </c>
      <c r="AD154" s="124">
        <v>0</v>
      </c>
      <c r="AE154" s="124">
        <v>0</v>
      </c>
      <c r="AF154" s="124">
        <v>0</v>
      </c>
      <c r="AG154" s="124">
        <v>0</v>
      </c>
      <c r="AH154" s="125">
        <v>0</v>
      </c>
      <c r="AI154" s="126">
        <f t="shared" si="118"/>
        <v>0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</row>
    <row r="155" spans="1:71">
      <c r="A155" s="57" t="s">
        <v>19</v>
      </c>
      <c r="B155" s="63">
        <v>0</v>
      </c>
      <c r="C155" s="63">
        <v>0</v>
      </c>
      <c r="D155" s="63">
        <v>0</v>
      </c>
      <c r="E155" s="63">
        <v>0</v>
      </c>
      <c r="F155" s="411"/>
      <c r="G155" s="63">
        <v>0</v>
      </c>
      <c r="H155" s="64">
        <v>0</v>
      </c>
      <c r="I155" s="65">
        <f t="shared" si="116"/>
        <v>0</v>
      </c>
      <c r="K155" s="78" t="s">
        <v>19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93">
        <v>0</v>
      </c>
      <c r="S155" s="94">
        <f t="shared" si="117"/>
        <v>0</v>
      </c>
      <c r="U155" s="108" t="s">
        <v>19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8">
        <v>0</v>
      </c>
      <c r="AE155" s="128">
        <v>0</v>
      </c>
      <c r="AF155" s="128">
        <v>0</v>
      </c>
      <c r="AG155" s="128">
        <v>0</v>
      </c>
      <c r="AH155" s="128">
        <v>0</v>
      </c>
      <c r="AI155" s="129">
        <f t="shared" si="118"/>
        <v>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</row>
    <row r="156" spans="1:71">
      <c r="A156" s="56" t="s">
        <v>20</v>
      </c>
      <c r="B156" s="60">
        <v>0</v>
      </c>
      <c r="C156" s="60">
        <v>0</v>
      </c>
      <c r="D156" s="60">
        <v>0</v>
      </c>
      <c r="E156" s="60">
        <v>0</v>
      </c>
      <c r="F156" s="411"/>
      <c r="G156" s="60">
        <v>0</v>
      </c>
      <c r="H156" s="61">
        <v>0</v>
      </c>
      <c r="I156" s="62">
        <f t="shared" si="116"/>
        <v>0</v>
      </c>
      <c r="K156" s="77" t="s">
        <v>20</v>
      </c>
      <c r="L156" s="90">
        <v>0</v>
      </c>
      <c r="M156" s="90">
        <v>0</v>
      </c>
      <c r="N156" s="90">
        <v>0</v>
      </c>
      <c r="O156" s="90">
        <v>0</v>
      </c>
      <c r="P156" s="90">
        <v>0</v>
      </c>
      <c r="Q156" s="90">
        <v>0</v>
      </c>
      <c r="R156" s="91">
        <v>0</v>
      </c>
      <c r="S156" s="92">
        <f t="shared" si="117"/>
        <v>0</v>
      </c>
      <c r="U156" s="107" t="s">
        <v>20</v>
      </c>
      <c r="V156" s="124">
        <v>0</v>
      </c>
      <c r="W156" s="124">
        <v>0</v>
      </c>
      <c r="X156" s="124">
        <v>0</v>
      </c>
      <c r="Y156" s="124">
        <v>0</v>
      </c>
      <c r="Z156" s="124">
        <v>0</v>
      </c>
      <c r="AA156" s="124">
        <v>0</v>
      </c>
      <c r="AB156" s="124">
        <v>0</v>
      </c>
      <c r="AC156" s="124">
        <v>0</v>
      </c>
      <c r="AD156" s="124">
        <v>0</v>
      </c>
      <c r="AE156" s="124">
        <v>0</v>
      </c>
      <c r="AF156" s="124">
        <v>0</v>
      </c>
      <c r="AG156" s="124">
        <v>0</v>
      </c>
      <c r="AH156" s="125">
        <v>0</v>
      </c>
      <c r="AI156" s="126">
        <f t="shared" si="118"/>
        <v>0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</row>
    <row r="157" spans="1:71" ht="15" thickBot="1">
      <c r="A157" s="58" t="s">
        <v>11</v>
      </c>
      <c r="B157" s="52">
        <v>0</v>
      </c>
      <c r="C157" s="52">
        <v>0</v>
      </c>
      <c r="D157" s="52">
        <v>0</v>
      </c>
      <c r="E157" s="52">
        <v>0</v>
      </c>
      <c r="F157" s="412"/>
      <c r="G157" s="52">
        <v>0</v>
      </c>
      <c r="H157" s="66">
        <v>0</v>
      </c>
      <c r="I157" s="67">
        <f t="shared" si="116"/>
        <v>0</v>
      </c>
      <c r="K157" s="79" t="s">
        <v>11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95">
        <v>0</v>
      </c>
      <c r="S157" s="96">
        <f t="shared" si="117"/>
        <v>0</v>
      </c>
      <c r="U157" s="108" t="s">
        <v>11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8">
        <v>0</v>
      </c>
      <c r="AE157" s="128">
        <v>0</v>
      </c>
      <c r="AF157" s="128">
        <v>0</v>
      </c>
      <c r="AG157" s="128">
        <v>0</v>
      </c>
      <c r="AH157" s="128">
        <v>0</v>
      </c>
      <c r="AI157" s="129">
        <f t="shared" si="118"/>
        <v>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</row>
    <row r="158" spans="1:71" ht="15">
      <c r="A158" s="33" t="s">
        <v>26</v>
      </c>
      <c r="B158" s="68">
        <f>SUM(B137:B153)</f>
        <v>302.43844251098659</v>
      </c>
      <c r="C158" s="68">
        <f t="shared" ref="C158:I158" si="119">SUM(C137:C153)</f>
        <v>261.85855822651473</v>
      </c>
      <c r="D158" s="68">
        <f t="shared" si="119"/>
        <v>54.444658857131316</v>
      </c>
      <c r="E158" s="68">
        <f t="shared" si="119"/>
        <v>244.71508535811796</v>
      </c>
      <c r="F158" s="68">
        <f t="shared" si="119"/>
        <v>0</v>
      </c>
      <c r="G158" s="68">
        <f t="shared" si="119"/>
        <v>45.993594770857413</v>
      </c>
      <c r="H158" s="69">
        <f t="shared" si="119"/>
        <v>0</v>
      </c>
      <c r="I158" s="38">
        <f t="shared" si="119"/>
        <v>909.45033972360807</v>
      </c>
      <c r="K158" s="80" t="s">
        <v>26</v>
      </c>
      <c r="L158" s="68">
        <f>SUM(L137:L153)</f>
        <v>302.43844251098659</v>
      </c>
      <c r="M158" s="68">
        <f t="shared" ref="M158:S158" si="120">SUM(M137:M153)</f>
        <v>261.85855822651473</v>
      </c>
      <c r="N158" s="68">
        <f t="shared" si="120"/>
        <v>54.444658857131316</v>
      </c>
      <c r="O158" s="68">
        <f t="shared" si="120"/>
        <v>244.71508535811796</v>
      </c>
      <c r="P158" s="68">
        <f t="shared" si="120"/>
        <v>34.489855764269699</v>
      </c>
      <c r="Q158" s="68">
        <f t="shared" si="120"/>
        <v>45.993594770857413</v>
      </c>
      <c r="R158" s="69">
        <f t="shared" si="120"/>
        <v>0</v>
      </c>
      <c r="S158" s="97">
        <f t="shared" si="120"/>
        <v>943.94019548787776</v>
      </c>
      <c r="T158" s="1" t="str">
        <f>IF(ABS(S158-AI158)&gt;0.01,S158-AI158,"")</f>
        <v/>
      </c>
      <c r="U158" s="109" t="s">
        <v>63</v>
      </c>
      <c r="V158" s="130">
        <f>SUM(V137:V153)</f>
        <v>81.13354753609832</v>
      </c>
      <c r="W158" s="130">
        <f t="shared" ref="W158:AH158" si="121">SUM(W137:W153)</f>
        <v>84.850700305140492</v>
      </c>
      <c r="X158" s="130">
        <f t="shared" si="121"/>
        <v>45.993594770857413</v>
      </c>
      <c r="Y158" s="130">
        <f t="shared" si="121"/>
        <v>261.85855822651473</v>
      </c>
      <c r="Z158" s="130">
        <f t="shared" si="121"/>
        <v>42.558024743548231</v>
      </c>
      <c r="AA158" s="130">
        <f t="shared" si="121"/>
        <v>139.70144034803499</v>
      </c>
      <c r="AB158" s="130">
        <f t="shared" si="121"/>
        <v>34.489855764269699</v>
      </c>
      <c r="AC158" s="130">
        <f t="shared" si="121"/>
        <v>253.35447379341383</v>
      </c>
      <c r="AD158" s="131">
        <f t="shared" si="121"/>
        <v>136.45419466974778</v>
      </c>
      <c r="AE158" s="131">
        <f t="shared" si="121"/>
        <v>105.01364501008295</v>
      </c>
      <c r="AF158" s="131">
        <f t="shared" si="121"/>
        <v>0</v>
      </c>
      <c r="AG158" s="131">
        <f t="shared" si="121"/>
        <v>11.886634113583082</v>
      </c>
      <c r="AH158" s="131">
        <f t="shared" si="121"/>
        <v>0</v>
      </c>
      <c r="AI158" s="132">
        <f>SUM(V158:AC158)</f>
        <v>943.94019548787776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</row>
    <row r="159" spans="1:71" s="9" customFormat="1" ht="15" thickBot="1">
      <c r="A159" s="30" t="s">
        <v>88</v>
      </c>
      <c r="B159" s="47">
        <f>IF($I158=0,"-",B158/$I158)</f>
        <v>0.33255080492124611</v>
      </c>
      <c r="C159" s="47">
        <f t="shared" ref="C159:H159" si="122">IF($I158=0,"-",C158/$I158)</f>
        <v>0.28793057387399118</v>
      </c>
      <c r="D159" s="47">
        <f t="shared" si="122"/>
        <v>5.9865455516436052E-2</v>
      </c>
      <c r="E159" s="47">
        <f t="shared" si="122"/>
        <v>0.26908020665811128</v>
      </c>
      <c r="F159" s="47">
        <f t="shared" si="122"/>
        <v>0</v>
      </c>
      <c r="G159" s="47">
        <f t="shared" si="122"/>
        <v>5.0572959030215296E-2</v>
      </c>
      <c r="H159" s="70">
        <f t="shared" si="122"/>
        <v>0</v>
      </c>
      <c r="I159" s="48">
        <f>SUM(B159:H159)</f>
        <v>0.99999999999999989</v>
      </c>
      <c r="J159" s="5"/>
      <c r="K159" s="81" t="s">
        <v>88</v>
      </c>
      <c r="L159" s="98">
        <f>IF($S158=0,"-",L158/$S158)</f>
        <v>0.32040000410690272</v>
      </c>
      <c r="M159" s="98">
        <f t="shared" ref="M159:R159" si="123">IF($S158=0,"-",M158/$S158)</f>
        <v>0.27741011504565977</v>
      </c>
      <c r="N159" s="98">
        <f t="shared" si="123"/>
        <v>5.7678080790903773E-2</v>
      </c>
      <c r="O159" s="98">
        <f t="shared" si="123"/>
        <v>0.25924850592005605</v>
      </c>
      <c r="P159" s="98">
        <f t="shared" si="123"/>
        <v>3.6538178932451898E-2</v>
      </c>
      <c r="Q159" s="98">
        <f t="shared" si="123"/>
        <v>4.8725115204025733E-2</v>
      </c>
      <c r="R159" s="99">
        <f t="shared" si="123"/>
        <v>0</v>
      </c>
      <c r="S159" s="100">
        <f>SUM(L159:R159)</f>
        <v>1</v>
      </c>
      <c r="T159" s="1"/>
      <c r="U159" s="110" t="s">
        <v>88</v>
      </c>
      <c r="V159" s="133">
        <f>+V158/$AI158</f>
        <v>8.5951999844825183E-2</v>
      </c>
      <c r="W159" s="133">
        <f t="shared" ref="W159:AH159" si="124">+W158/$AI158</f>
        <v>8.9889911151929708E-2</v>
      </c>
      <c r="X159" s="133">
        <f t="shared" si="124"/>
        <v>4.8725115204025733E-2</v>
      </c>
      <c r="Y159" s="133">
        <f t="shared" si="124"/>
        <v>0.27741011504565977</v>
      </c>
      <c r="Z159" s="133">
        <f t="shared" si="124"/>
        <v>4.5085509597938049E-2</v>
      </c>
      <c r="AA159" s="133">
        <f t="shared" si="124"/>
        <v>0.14799818994446992</v>
      </c>
      <c r="AB159" s="133">
        <f t="shared" si="124"/>
        <v>3.6538178932451898E-2</v>
      </c>
      <c r="AC159" s="133">
        <f t="shared" si="124"/>
        <v>0.26840098027869974</v>
      </c>
      <c r="AD159" s="133">
        <f t="shared" si="124"/>
        <v>0.14455809311014783</v>
      </c>
      <c r="AE159" s="133">
        <f t="shared" si="124"/>
        <v>0.11125031597558614</v>
      </c>
      <c r="AF159" s="133">
        <f t="shared" si="124"/>
        <v>0</v>
      </c>
      <c r="AG159" s="133">
        <f t="shared" si="124"/>
        <v>1.2592571192965722E-2</v>
      </c>
      <c r="AH159" s="133">
        <f t="shared" si="124"/>
        <v>0</v>
      </c>
      <c r="AI159" s="134">
        <f>SUM(V159:AC159)</f>
        <v>1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</row>
    <row r="160" spans="1:71" ht="15" thickBot="1">
      <c r="A160" s="31"/>
      <c r="B160" s="31"/>
      <c r="C160" s="31"/>
      <c r="D160" s="31"/>
      <c r="E160" s="31"/>
      <c r="F160" s="31"/>
      <c r="G160" s="31"/>
      <c r="H160" s="31"/>
      <c r="I160" s="31"/>
      <c r="K160" s="31"/>
      <c r="L160" s="49"/>
      <c r="M160" s="49"/>
      <c r="N160" s="49"/>
      <c r="O160" s="49"/>
      <c r="P160" s="49"/>
      <c r="Q160" s="49"/>
      <c r="R160" s="49"/>
      <c r="S160" s="49"/>
      <c r="U160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</row>
    <row r="161" spans="1:71" ht="30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  <c r="K161" s="415" t="s">
        <v>34</v>
      </c>
      <c r="L161" s="83" t="s">
        <v>0</v>
      </c>
      <c r="M161" s="83" t="s">
        <v>1</v>
      </c>
      <c r="N161" s="83" t="s">
        <v>2</v>
      </c>
      <c r="O161" s="83" t="s">
        <v>3</v>
      </c>
      <c r="P161" s="83" t="s">
        <v>27</v>
      </c>
      <c r="Q161" s="83" t="s">
        <v>4</v>
      </c>
      <c r="R161" s="83" t="s">
        <v>5</v>
      </c>
      <c r="S161" s="84" t="s">
        <v>6</v>
      </c>
      <c r="U161" s="417" t="s">
        <v>34</v>
      </c>
      <c r="V161" s="114" t="s">
        <v>74</v>
      </c>
      <c r="W161" s="114" t="s">
        <v>75</v>
      </c>
      <c r="X161" s="114" t="s">
        <v>4</v>
      </c>
      <c r="Y161" s="114" t="s">
        <v>1</v>
      </c>
      <c r="Z161" s="114" t="s">
        <v>2</v>
      </c>
      <c r="AA161" s="114" t="s">
        <v>3</v>
      </c>
      <c r="AB161" s="114" t="s">
        <v>55</v>
      </c>
      <c r="AC161" s="114" t="s">
        <v>68</v>
      </c>
      <c r="AD161" s="115" t="s">
        <v>76</v>
      </c>
      <c r="AE161" s="115" t="s">
        <v>83</v>
      </c>
      <c r="AF161" s="115" t="s">
        <v>77</v>
      </c>
      <c r="AG161" s="115" t="s">
        <v>84</v>
      </c>
      <c r="AH161" s="115" t="s">
        <v>85</v>
      </c>
      <c r="AI161" s="116" t="s">
        <v>63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</row>
    <row r="162" spans="1:71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  <c r="K162" s="416" t="s">
        <v>34</v>
      </c>
      <c r="L162" s="389" t="s">
        <v>69</v>
      </c>
      <c r="M162" s="390"/>
      <c r="N162" s="390"/>
      <c r="O162" s="390"/>
      <c r="P162" s="390"/>
      <c r="Q162" s="390"/>
      <c r="R162" s="390"/>
      <c r="S162" s="391"/>
      <c r="U162" s="418" t="s">
        <v>34</v>
      </c>
      <c r="V162" s="413" t="s">
        <v>69</v>
      </c>
      <c r="W162" s="413"/>
      <c r="X162" s="413"/>
      <c r="Y162" s="413"/>
      <c r="Z162" s="413"/>
      <c r="AA162" s="413"/>
      <c r="AB162" s="413"/>
      <c r="AC162" s="413"/>
      <c r="AD162" s="413"/>
      <c r="AE162" s="413"/>
      <c r="AF162" s="413"/>
      <c r="AG162" s="413"/>
      <c r="AH162" s="413"/>
      <c r="AI162" s="414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</row>
    <row r="163" spans="1:71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  <c r="K163" s="82" t="s">
        <v>7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101">
        <v>0</v>
      </c>
      <c r="S163" s="102">
        <f>SUM(L163:R163)</f>
        <v>0</v>
      </c>
      <c r="U163" s="103" t="s">
        <v>7</v>
      </c>
      <c r="V163" s="117">
        <v>0</v>
      </c>
      <c r="W163" s="117">
        <v>0</v>
      </c>
      <c r="X163" s="117">
        <v>0</v>
      </c>
      <c r="Y163" s="117">
        <v>0</v>
      </c>
      <c r="Z163" s="117">
        <v>0</v>
      </c>
      <c r="AA163" s="117">
        <v>0</v>
      </c>
      <c r="AB163" s="117">
        <v>0</v>
      </c>
      <c r="AC163" s="118">
        <v>0</v>
      </c>
      <c r="AD163" s="119">
        <v>0</v>
      </c>
      <c r="AE163" s="119">
        <v>0</v>
      </c>
      <c r="AF163" s="119">
        <v>0</v>
      </c>
      <c r="AG163" s="119">
        <v>0</v>
      </c>
      <c r="AH163" s="119">
        <v>0</v>
      </c>
      <c r="AI163" s="120">
        <f>SUM(V163:AC163)</f>
        <v>0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</row>
    <row r="164" spans="1:71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3" si="125">SUM(B164:H164)</f>
        <v>0</v>
      </c>
      <c r="K164" s="74" t="s">
        <v>8</v>
      </c>
      <c r="L164" s="87">
        <v>0</v>
      </c>
      <c r="M164" s="87">
        <v>0</v>
      </c>
      <c r="N164" s="87">
        <v>0</v>
      </c>
      <c r="O164" s="87">
        <v>0</v>
      </c>
      <c r="P164" s="87">
        <v>0</v>
      </c>
      <c r="Q164" s="87">
        <v>0</v>
      </c>
      <c r="R164" s="88">
        <v>0</v>
      </c>
      <c r="S164" s="89">
        <f t="shared" ref="S164:S183" si="126">SUM(L164:R164)</f>
        <v>0</v>
      </c>
      <c r="U164" s="104" t="s">
        <v>8</v>
      </c>
      <c r="V164" s="121">
        <v>0</v>
      </c>
      <c r="W164" s="121">
        <v>0</v>
      </c>
      <c r="X164" s="121">
        <v>0</v>
      </c>
      <c r="Y164" s="121">
        <v>0</v>
      </c>
      <c r="Z164" s="121">
        <v>0</v>
      </c>
      <c r="AA164" s="121">
        <v>0</v>
      </c>
      <c r="AB164" s="121">
        <v>0</v>
      </c>
      <c r="AC164" s="122">
        <v>0</v>
      </c>
      <c r="AD164" s="121">
        <v>0</v>
      </c>
      <c r="AE164" s="121">
        <v>0</v>
      </c>
      <c r="AF164" s="121">
        <v>0</v>
      </c>
      <c r="AG164" s="121">
        <v>0</v>
      </c>
      <c r="AH164" s="121">
        <v>0</v>
      </c>
      <c r="AI164" s="123">
        <f t="shared" ref="AI164:AI183" si="127">SUM(V164:AC164)</f>
        <v>0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</row>
    <row r="165" spans="1:71" ht="15" customHeight="1">
      <c r="A165" s="27" t="s">
        <v>10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125"/>
        <v>0</v>
      </c>
      <c r="K165" s="75" t="s">
        <v>10</v>
      </c>
      <c r="L165" s="42">
        <v>0</v>
      </c>
      <c r="M165" s="42">
        <v>0</v>
      </c>
      <c r="N165" s="42">
        <v>0</v>
      </c>
      <c r="O165" s="42">
        <v>0</v>
      </c>
      <c r="P165" s="42">
        <v>0</v>
      </c>
      <c r="Q165" s="42">
        <v>0</v>
      </c>
      <c r="R165" s="85">
        <v>0</v>
      </c>
      <c r="S165" s="86">
        <f t="shared" si="126"/>
        <v>0</v>
      </c>
      <c r="U165" s="105" t="s">
        <v>10</v>
      </c>
      <c r="V165" s="117">
        <v>0</v>
      </c>
      <c r="W165" s="117">
        <v>0</v>
      </c>
      <c r="X165" s="117">
        <v>0</v>
      </c>
      <c r="Y165" s="117">
        <v>0</v>
      </c>
      <c r="Z165" s="117">
        <v>0</v>
      </c>
      <c r="AA165" s="117">
        <v>0</v>
      </c>
      <c r="AB165" s="117">
        <v>0</v>
      </c>
      <c r="AC165" s="118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20">
        <f t="shared" si="127"/>
        <v>0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</row>
    <row r="166" spans="1:71" ht="15" customHeight="1">
      <c r="A166" s="26" t="s">
        <v>56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125"/>
        <v>0</v>
      </c>
      <c r="K166" s="74" t="s">
        <v>56</v>
      </c>
      <c r="L166" s="87">
        <v>0</v>
      </c>
      <c r="M166" s="87">
        <v>0</v>
      </c>
      <c r="N166" s="87">
        <v>0</v>
      </c>
      <c r="O166" s="87">
        <v>0</v>
      </c>
      <c r="P166" s="87">
        <v>0</v>
      </c>
      <c r="Q166" s="87">
        <v>0</v>
      </c>
      <c r="R166" s="88">
        <v>0</v>
      </c>
      <c r="S166" s="89">
        <f t="shared" si="126"/>
        <v>0</v>
      </c>
      <c r="U166" s="104" t="s">
        <v>56</v>
      </c>
      <c r="V166" s="121">
        <v>0</v>
      </c>
      <c r="W166" s="121">
        <v>0</v>
      </c>
      <c r="X166" s="121">
        <v>0</v>
      </c>
      <c r="Y166" s="121">
        <v>0</v>
      </c>
      <c r="Z166" s="121">
        <v>0</v>
      </c>
      <c r="AA166" s="121">
        <v>0</v>
      </c>
      <c r="AB166" s="121">
        <v>0</v>
      </c>
      <c r="AC166" s="122">
        <v>0</v>
      </c>
      <c r="AD166" s="121">
        <v>0</v>
      </c>
      <c r="AE166" s="121">
        <v>0</v>
      </c>
      <c r="AF166" s="121">
        <v>0</v>
      </c>
      <c r="AG166" s="121">
        <v>0</v>
      </c>
      <c r="AH166" s="121">
        <v>0</v>
      </c>
      <c r="AI166" s="123">
        <f t="shared" si="127"/>
        <v>0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</row>
    <row r="167" spans="1:71" ht="15">
      <c r="A167" s="27" t="s">
        <v>16</v>
      </c>
      <c r="B167" s="42">
        <v>8.9020351412072533E-3</v>
      </c>
      <c r="C167" s="42">
        <v>0</v>
      </c>
      <c r="D167" s="42">
        <v>5.4984779876403538E-2</v>
      </c>
      <c r="E167" s="42">
        <v>0</v>
      </c>
      <c r="F167" s="411"/>
      <c r="G167" s="42">
        <v>0</v>
      </c>
      <c r="H167" s="43">
        <v>0</v>
      </c>
      <c r="I167" s="38">
        <f t="shared" si="125"/>
        <v>6.3886815017610787E-2</v>
      </c>
      <c r="K167" s="75" t="s">
        <v>16</v>
      </c>
      <c r="L167" s="42">
        <v>8.9020351412072533E-3</v>
      </c>
      <c r="M167" s="42">
        <v>0</v>
      </c>
      <c r="N167" s="42">
        <v>5.4984779876403538E-2</v>
      </c>
      <c r="O167" s="42">
        <v>0</v>
      </c>
      <c r="P167" s="42">
        <v>0</v>
      </c>
      <c r="Q167" s="42">
        <v>0</v>
      </c>
      <c r="R167" s="85">
        <v>0</v>
      </c>
      <c r="S167" s="86">
        <f t="shared" si="126"/>
        <v>6.3886815017610787E-2</v>
      </c>
      <c r="U167" s="105" t="s">
        <v>16</v>
      </c>
      <c r="V167" s="117">
        <v>8.9020351412072533E-3</v>
      </c>
      <c r="W167" s="117">
        <v>0</v>
      </c>
      <c r="X167" s="117">
        <v>0</v>
      </c>
      <c r="Y167" s="117">
        <v>0</v>
      </c>
      <c r="Z167" s="117">
        <v>5.4984779876403538E-2</v>
      </c>
      <c r="AA167" s="117">
        <v>0</v>
      </c>
      <c r="AB167" s="117">
        <v>0</v>
      </c>
      <c r="AC167" s="118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20">
        <f t="shared" si="127"/>
        <v>6.3886815017610787E-2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</row>
    <row r="168" spans="1:71" ht="15">
      <c r="A168" s="26" t="s">
        <v>70</v>
      </c>
      <c r="B168" s="39">
        <v>3.597391887589624</v>
      </c>
      <c r="C168" s="39">
        <v>0</v>
      </c>
      <c r="D168" s="39">
        <v>0.1525873456476802</v>
      </c>
      <c r="E168" s="39">
        <v>0</v>
      </c>
      <c r="F168" s="411"/>
      <c r="G168" s="39">
        <v>0</v>
      </c>
      <c r="H168" s="40">
        <v>0</v>
      </c>
      <c r="I168" s="41">
        <f t="shared" si="125"/>
        <v>3.7499792332373043</v>
      </c>
      <c r="K168" s="74" t="s">
        <v>70</v>
      </c>
      <c r="L168" s="87">
        <v>3.597391887589624</v>
      </c>
      <c r="M168" s="87">
        <v>0</v>
      </c>
      <c r="N168" s="87">
        <v>0.1525873456476802</v>
      </c>
      <c r="O168" s="87">
        <v>0</v>
      </c>
      <c r="P168" s="87">
        <v>0</v>
      </c>
      <c r="Q168" s="87">
        <v>0</v>
      </c>
      <c r="R168" s="88">
        <v>0</v>
      </c>
      <c r="S168" s="89">
        <f t="shared" si="126"/>
        <v>3.7499792332373043</v>
      </c>
      <c r="U168" s="104" t="s">
        <v>57</v>
      </c>
      <c r="V168" s="121">
        <v>3.597391887589624</v>
      </c>
      <c r="W168" s="121">
        <v>0</v>
      </c>
      <c r="X168" s="121">
        <v>0</v>
      </c>
      <c r="Y168" s="121">
        <v>0</v>
      </c>
      <c r="Z168" s="121">
        <v>0.1525873456476802</v>
      </c>
      <c r="AA168" s="121">
        <v>0</v>
      </c>
      <c r="AB168" s="121">
        <v>0</v>
      </c>
      <c r="AC168" s="122">
        <v>0</v>
      </c>
      <c r="AD168" s="121">
        <v>0</v>
      </c>
      <c r="AE168" s="121">
        <v>0</v>
      </c>
      <c r="AF168" s="121">
        <v>0</v>
      </c>
      <c r="AG168" s="121">
        <v>0</v>
      </c>
      <c r="AH168" s="121">
        <v>0</v>
      </c>
      <c r="AI168" s="123">
        <f t="shared" si="127"/>
        <v>3.7499792332373043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</row>
    <row r="169" spans="1:71" ht="15">
      <c r="A169" s="27" t="s">
        <v>58</v>
      </c>
      <c r="B169" s="42">
        <v>0</v>
      </c>
      <c r="C169" s="42">
        <v>0</v>
      </c>
      <c r="D169" s="42">
        <v>0</v>
      </c>
      <c r="E169" s="42">
        <v>8.2775272748622009E-2</v>
      </c>
      <c r="F169" s="411"/>
      <c r="G169" s="42">
        <v>0</v>
      </c>
      <c r="H169" s="43">
        <v>0</v>
      </c>
      <c r="I169" s="38">
        <f t="shared" si="125"/>
        <v>8.2775272748622009E-2</v>
      </c>
      <c r="K169" s="75" t="s">
        <v>58</v>
      </c>
      <c r="L169" s="42">
        <v>0</v>
      </c>
      <c r="M169" s="42">
        <v>0</v>
      </c>
      <c r="N169" s="42">
        <v>0</v>
      </c>
      <c r="O169" s="42">
        <v>8.2775272748622009E-2</v>
      </c>
      <c r="P169" s="42">
        <v>1.2125677039903817</v>
      </c>
      <c r="Q169" s="42">
        <v>0</v>
      </c>
      <c r="R169" s="85">
        <v>0</v>
      </c>
      <c r="S169" s="86">
        <f t="shared" si="126"/>
        <v>1.2953429767390037</v>
      </c>
      <c r="U169" s="105" t="s">
        <v>58</v>
      </c>
      <c r="V169" s="117">
        <v>0</v>
      </c>
      <c r="W169" s="117">
        <v>0</v>
      </c>
      <c r="X169" s="117">
        <v>0</v>
      </c>
      <c r="Y169" s="117">
        <v>0</v>
      </c>
      <c r="Z169" s="117">
        <v>0</v>
      </c>
      <c r="AA169" s="117">
        <v>8.2775272748622009E-2</v>
      </c>
      <c r="AB169" s="117">
        <v>1.2125677039903817</v>
      </c>
      <c r="AC169" s="118">
        <v>0</v>
      </c>
      <c r="AD169" s="117">
        <v>0</v>
      </c>
      <c r="AE169" s="117">
        <v>0</v>
      </c>
      <c r="AF169" s="117">
        <v>0</v>
      </c>
      <c r="AG169" s="117">
        <v>0</v>
      </c>
      <c r="AH169" s="117">
        <v>0</v>
      </c>
      <c r="AI169" s="120">
        <f t="shared" si="127"/>
        <v>1.2953429767390037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</row>
    <row r="170" spans="1:71" ht="15">
      <c r="A170" s="26" t="s">
        <v>12</v>
      </c>
      <c r="B170" s="39">
        <v>0</v>
      </c>
      <c r="C170" s="39">
        <v>0</v>
      </c>
      <c r="D170" s="39">
        <v>0</v>
      </c>
      <c r="E170" s="39">
        <v>0</v>
      </c>
      <c r="F170" s="411"/>
      <c r="G170" s="39">
        <v>0</v>
      </c>
      <c r="H170" s="40">
        <v>0</v>
      </c>
      <c r="I170" s="41">
        <f t="shared" si="125"/>
        <v>0</v>
      </c>
      <c r="K170" s="74" t="s">
        <v>12</v>
      </c>
      <c r="L170" s="87">
        <v>0</v>
      </c>
      <c r="M170" s="87">
        <v>0</v>
      </c>
      <c r="N170" s="87">
        <v>0</v>
      </c>
      <c r="O170" s="87">
        <v>0</v>
      </c>
      <c r="P170" s="87">
        <v>0.53665750944793367</v>
      </c>
      <c r="Q170" s="87">
        <v>0</v>
      </c>
      <c r="R170" s="88">
        <v>0</v>
      </c>
      <c r="S170" s="89">
        <f t="shared" si="126"/>
        <v>0.53665750944793367</v>
      </c>
      <c r="U170" s="104" t="s">
        <v>12</v>
      </c>
      <c r="V170" s="121">
        <v>0</v>
      </c>
      <c r="W170" s="121">
        <v>0</v>
      </c>
      <c r="X170" s="121">
        <v>0</v>
      </c>
      <c r="Y170" s="121">
        <v>0</v>
      </c>
      <c r="Z170" s="121">
        <v>0</v>
      </c>
      <c r="AA170" s="121">
        <v>0</v>
      </c>
      <c r="AB170" s="121">
        <v>0.53665750944793367</v>
      </c>
      <c r="AC170" s="122">
        <v>0</v>
      </c>
      <c r="AD170" s="121">
        <v>0</v>
      </c>
      <c r="AE170" s="121">
        <v>0</v>
      </c>
      <c r="AF170" s="121">
        <v>0</v>
      </c>
      <c r="AG170" s="121">
        <v>0</v>
      </c>
      <c r="AH170" s="121">
        <v>0</v>
      </c>
      <c r="AI170" s="123">
        <f t="shared" si="127"/>
        <v>0.53665750944793367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</row>
    <row r="171" spans="1:71" ht="15">
      <c r="A171" s="27" t="s">
        <v>59</v>
      </c>
      <c r="B171" s="42">
        <v>0</v>
      </c>
      <c r="C171" s="42">
        <v>0</v>
      </c>
      <c r="D171" s="42">
        <v>0</v>
      </c>
      <c r="E171" s="42">
        <v>0</v>
      </c>
      <c r="F171" s="411"/>
      <c r="G171" s="42">
        <v>0</v>
      </c>
      <c r="H171" s="43">
        <v>0</v>
      </c>
      <c r="I171" s="38">
        <f t="shared" si="125"/>
        <v>0</v>
      </c>
      <c r="K171" s="75" t="s">
        <v>59</v>
      </c>
      <c r="L171" s="42">
        <v>0</v>
      </c>
      <c r="M171" s="42">
        <v>0</v>
      </c>
      <c r="N171" s="42">
        <v>0</v>
      </c>
      <c r="O171" s="42">
        <v>0</v>
      </c>
      <c r="P171" s="42">
        <v>0</v>
      </c>
      <c r="Q171" s="42">
        <v>0</v>
      </c>
      <c r="R171" s="85">
        <v>0</v>
      </c>
      <c r="S171" s="86">
        <f t="shared" si="126"/>
        <v>0</v>
      </c>
      <c r="U171" s="105" t="s">
        <v>59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8">
        <v>0</v>
      </c>
      <c r="AD171" s="117">
        <v>0</v>
      </c>
      <c r="AE171" s="117">
        <v>0</v>
      </c>
      <c r="AF171" s="117">
        <v>0</v>
      </c>
      <c r="AG171" s="117">
        <v>0</v>
      </c>
      <c r="AH171" s="117">
        <v>0</v>
      </c>
      <c r="AI171" s="120">
        <f t="shared" si="127"/>
        <v>0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</row>
    <row r="172" spans="1:71" ht="15">
      <c r="A172" s="26" t="s">
        <v>17</v>
      </c>
      <c r="B172" s="39">
        <v>8.5730481042070195E-3</v>
      </c>
      <c r="C172" s="39">
        <v>0</v>
      </c>
      <c r="D172" s="39">
        <v>0.48077653768392958</v>
      </c>
      <c r="E172" s="39">
        <v>3.2817628142904468E-3</v>
      </c>
      <c r="F172" s="411"/>
      <c r="G172" s="39">
        <v>0</v>
      </c>
      <c r="H172" s="40">
        <v>0</v>
      </c>
      <c r="I172" s="41">
        <f t="shared" si="125"/>
        <v>0.49263134860242702</v>
      </c>
      <c r="K172" s="74" t="s">
        <v>17</v>
      </c>
      <c r="L172" s="87">
        <v>8.5730481042070195E-3</v>
      </c>
      <c r="M172" s="87">
        <v>0</v>
      </c>
      <c r="N172" s="87">
        <v>0.48077653768392958</v>
      </c>
      <c r="O172" s="87">
        <v>3.2817628142904468E-3</v>
      </c>
      <c r="P172" s="87">
        <v>0</v>
      </c>
      <c r="Q172" s="87">
        <v>0</v>
      </c>
      <c r="R172" s="88">
        <v>0</v>
      </c>
      <c r="S172" s="89">
        <f t="shared" si="126"/>
        <v>0.49263134860242702</v>
      </c>
      <c r="U172" s="104" t="s">
        <v>17</v>
      </c>
      <c r="V172" s="121">
        <v>8.5730481042070195E-3</v>
      </c>
      <c r="W172" s="121">
        <v>0</v>
      </c>
      <c r="X172" s="121">
        <v>0</v>
      </c>
      <c r="Y172" s="121">
        <v>0</v>
      </c>
      <c r="Z172" s="121">
        <v>0.48077653768392958</v>
      </c>
      <c r="AA172" s="121">
        <v>0</v>
      </c>
      <c r="AB172" s="121">
        <v>0</v>
      </c>
      <c r="AC172" s="122">
        <v>3.2817628142904468E-3</v>
      </c>
      <c r="AD172" s="121">
        <v>0</v>
      </c>
      <c r="AE172" s="121">
        <v>0</v>
      </c>
      <c r="AF172" s="121">
        <v>0</v>
      </c>
      <c r="AG172" s="121">
        <v>0</v>
      </c>
      <c r="AH172" s="121">
        <v>3.2817628142904468E-3</v>
      </c>
      <c r="AI172" s="123">
        <f t="shared" si="127"/>
        <v>0.49263134860242702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</row>
    <row r="173" spans="1:71" ht="15">
      <c r="A173" s="27" t="s">
        <v>139</v>
      </c>
      <c r="B173" s="42">
        <v>0.22642660548715823</v>
      </c>
      <c r="C173" s="42">
        <v>0.57704158744198986</v>
      </c>
      <c r="D173" s="42">
        <v>7.1556051209158369</v>
      </c>
      <c r="E173" s="42">
        <v>0</v>
      </c>
      <c r="F173" s="411"/>
      <c r="G173" s="42">
        <v>0</v>
      </c>
      <c r="H173" s="43">
        <v>0</v>
      </c>
      <c r="I173" s="38">
        <f t="shared" si="125"/>
        <v>7.9590733138449847</v>
      </c>
      <c r="K173" s="75" t="s">
        <v>139</v>
      </c>
      <c r="L173" s="42">
        <v>0.22642660548715823</v>
      </c>
      <c r="M173" s="42">
        <v>0.57704158744198986</v>
      </c>
      <c r="N173" s="42">
        <v>7.1556051209158369</v>
      </c>
      <c r="O173" s="42">
        <v>0</v>
      </c>
      <c r="P173" s="42">
        <v>0</v>
      </c>
      <c r="Q173" s="42">
        <v>0</v>
      </c>
      <c r="R173" s="85">
        <v>0</v>
      </c>
      <c r="S173" s="86">
        <f t="shared" si="126"/>
        <v>7.9590733138449847</v>
      </c>
      <c r="U173" s="105" t="s">
        <v>139</v>
      </c>
      <c r="V173" s="117">
        <v>0.22642660548715823</v>
      </c>
      <c r="W173" s="117">
        <v>0</v>
      </c>
      <c r="X173" s="117">
        <v>0</v>
      </c>
      <c r="Y173" s="117">
        <v>0.57704158744198986</v>
      </c>
      <c r="Z173" s="117">
        <v>7.1556051209158369</v>
      </c>
      <c r="AA173" s="117">
        <v>0</v>
      </c>
      <c r="AB173" s="117">
        <v>0</v>
      </c>
      <c r="AC173" s="118">
        <v>0</v>
      </c>
      <c r="AD173" s="117">
        <v>0</v>
      </c>
      <c r="AE173" s="117">
        <v>0</v>
      </c>
      <c r="AF173" s="117">
        <v>0</v>
      </c>
      <c r="AG173" s="117">
        <v>0</v>
      </c>
      <c r="AH173" s="117">
        <v>0</v>
      </c>
      <c r="AI173" s="120">
        <f t="shared" si="127"/>
        <v>7.9590733138449847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</row>
    <row r="174" spans="1:71" ht="15">
      <c r="A174" s="26" t="s">
        <v>25</v>
      </c>
      <c r="B174" s="39">
        <v>0.24651349136185624</v>
      </c>
      <c r="C174" s="39">
        <v>0.11379781883236853</v>
      </c>
      <c r="D174" s="39">
        <v>21.501616242438264</v>
      </c>
      <c r="E174" s="39">
        <v>2.1177844596444686</v>
      </c>
      <c r="F174" s="411"/>
      <c r="G174" s="39">
        <v>0.3522345927272556</v>
      </c>
      <c r="H174" s="40">
        <v>0.23087734016083392</v>
      </c>
      <c r="I174" s="41">
        <f t="shared" si="125"/>
        <v>24.562823945165047</v>
      </c>
      <c r="K174" s="74" t="s">
        <v>25</v>
      </c>
      <c r="L174" s="87">
        <v>0.24651349136185624</v>
      </c>
      <c r="M174" s="87">
        <v>0.11379781883236853</v>
      </c>
      <c r="N174" s="87">
        <v>21.501616242438264</v>
      </c>
      <c r="O174" s="87">
        <v>2.1177844596444686</v>
      </c>
      <c r="P174" s="87">
        <v>0.10042826189875485</v>
      </c>
      <c r="Q174" s="87">
        <v>0.3522345927272556</v>
      </c>
      <c r="R174" s="88">
        <v>0.23087734016083392</v>
      </c>
      <c r="S174" s="89">
        <f t="shared" si="126"/>
        <v>24.663252207063803</v>
      </c>
      <c r="U174" s="104" t="s">
        <v>25</v>
      </c>
      <c r="V174" s="121">
        <v>6.1188768861573255E-2</v>
      </c>
      <c r="W174" s="121">
        <v>9.2178561453033145E-2</v>
      </c>
      <c r="X174" s="121">
        <v>0.3522345927272556</v>
      </c>
      <c r="Y174" s="121">
        <v>0.11379781883236853</v>
      </c>
      <c r="Z174" s="121">
        <v>21.402409308539596</v>
      </c>
      <c r="AA174" s="121">
        <v>2.117357053394409</v>
      </c>
      <c r="AB174" s="121">
        <v>0.10042826189875485</v>
      </c>
      <c r="AC174" s="122">
        <v>0.42365784135680951</v>
      </c>
      <c r="AD174" s="121">
        <v>9.3146161047249834E-2</v>
      </c>
      <c r="AE174" s="121">
        <v>4.2740625005945212E-4</v>
      </c>
      <c r="AF174" s="121">
        <v>0.23087734016083392</v>
      </c>
      <c r="AG174" s="121">
        <v>9.9206933898666305E-2</v>
      </c>
      <c r="AH174" s="121">
        <v>0</v>
      </c>
      <c r="AI174" s="123">
        <f t="shared" si="127"/>
        <v>24.663252207063803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</row>
    <row r="175" spans="1:71" ht="15">
      <c r="A175" s="27" t="s">
        <v>24</v>
      </c>
      <c r="B175" s="42">
        <v>12.26172814518057</v>
      </c>
      <c r="C175" s="42">
        <v>0</v>
      </c>
      <c r="D175" s="42">
        <v>0</v>
      </c>
      <c r="E175" s="42">
        <v>0</v>
      </c>
      <c r="F175" s="411"/>
      <c r="G175" s="42">
        <v>0</v>
      </c>
      <c r="H175" s="43">
        <v>0</v>
      </c>
      <c r="I175" s="38">
        <f t="shared" si="125"/>
        <v>12.26172814518057</v>
      </c>
      <c r="K175" s="75" t="s">
        <v>24</v>
      </c>
      <c r="L175" s="42">
        <v>12.26172814518057</v>
      </c>
      <c r="M175" s="42">
        <v>0</v>
      </c>
      <c r="N175" s="42">
        <v>0</v>
      </c>
      <c r="O175" s="42">
        <v>0</v>
      </c>
      <c r="P175" s="42">
        <v>0</v>
      </c>
      <c r="Q175" s="42">
        <v>0</v>
      </c>
      <c r="R175" s="85">
        <v>0</v>
      </c>
      <c r="S175" s="86">
        <f t="shared" si="126"/>
        <v>12.26172814518057</v>
      </c>
      <c r="U175" s="105" t="s">
        <v>24</v>
      </c>
      <c r="V175" s="117">
        <v>12.26172814518057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8">
        <v>0</v>
      </c>
      <c r="AD175" s="117">
        <v>0</v>
      </c>
      <c r="AE175" s="117">
        <v>0</v>
      </c>
      <c r="AF175" s="117">
        <v>0</v>
      </c>
      <c r="AG175" s="117">
        <v>0</v>
      </c>
      <c r="AH175" s="117">
        <v>0</v>
      </c>
      <c r="AI175" s="120">
        <f t="shared" si="127"/>
        <v>12.26172814518057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</row>
    <row r="176" spans="1:71" ht="15">
      <c r="A176" s="26" t="s">
        <v>60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125"/>
        <v>0</v>
      </c>
      <c r="K176" s="74" t="s">
        <v>60</v>
      </c>
      <c r="L176" s="87">
        <v>0</v>
      </c>
      <c r="M176" s="87">
        <v>0</v>
      </c>
      <c r="N176" s="87">
        <v>0</v>
      </c>
      <c r="O176" s="87">
        <v>0</v>
      </c>
      <c r="P176" s="87">
        <v>0</v>
      </c>
      <c r="Q176" s="87">
        <v>0</v>
      </c>
      <c r="R176" s="88">
        <v>0</v>
      </c>
      <c r="S176" s="89">
        <f t="shared" si="126"/>
        <v>0</v>
      </c>
      <c r="U176" s="104" t="s">
        <v>60</v>
      </c>
      <c r="V176" s="121">
        <v>0</v>
      </c>
      <c r="W176" s="121">
        <v>0</v>
      </c>
      <c r="X176" s="121">
        <v>0</v>
      </c>
      <c r="Y176" s="121">
        <v>0</v>
      </c>
      <c r="Z176" s="121">
        <v>0</v>
      </c>
      <c r="AA176" s="121">
        <v>0</v>
      </c>
      <c r="AB176" s="121">
        <v>0</v>
      </c>
      <c r="AC176" s="122">
        <v>0</v>
      </c>
      <c r="AD176" s="121">
        <v>0</v>
      </c>
      <c r="AE176" s="121">
        <v>0</v>
      </c>
      <c r="AF176" s="121">
        <v>0</v>
      </c>
      <c r="AG176" s="121">
        <v>0</v>
      </c>
      <c r="AH176" s="121">
        <v>0</v>
      </c>
      <c r="AI176" s="123">
        <f t="shared" si="127"/>
        <v>0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</row>
    <row r="177" spans="1:71" ht="15">
      <c r="A177" s="27" t="s">
        <v>22</v>
      </c>
      <c r="B177" s="42">
        <v>8.0331846481646182E-4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125"/>
        <v>8.0331846481646182E-4</v>
      </c>
      <c r="K177" s="75" t="s">
        <v>22</v>
      </c>
      <c r="L177" s="42">
        <v>8.0331846481646182E-4</v>
      </c>
      <c r="M177" s="42">
        <v>0</v>
      </c>
      <c r="N177" s="42">
        <v>0</v>
      </c>
      <c r="O177" s="42">
        <v>0</v>
      </c>
      <c r="P177" s="42">
        <v>5.669676385465664E-3</v>
      </c>
      <c r="Q177" s="42">
        <v>0</v>
      </c>
      <c r="R177" s="85">
        <v>0</v>
      </c>
      <c r="S177" s="86">
        <f t="shared" si="126"/>
        <v>6.4729948502821261E-3</v>
      </c>
      <c r="U177" s="105" t="s">
        <v>22</v>
      </c>
      <c r="V177" s="117">
        <v>8.0331846481646182E-4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v>5.669676385465664E-3</v>
      </c>
      <c r="AC177" s="118">
        <v>0</v>
      </c>
      <c r="AD177" s="117">
        <v>0</v>
      </c>
      <c r="AE177" s="117">
        <v>0</v>
      </c>
      <c r="AF177" s="117">
        <v>0</v>
      </c>
      <c r="AG177" s="117">
        <v>0</v>
      </c>
      <c r="AH177" s="117">
        <v>0</v>
      </c>
      <c r="AI177" s="120">
        <f t="shared" si="127"/>
        <v>6.4729948502821261E-3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</row>
    <row r="178" spans="1:71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125"/>
        <v>0</v>
      </c>
      <c r="K178" s="74" t="s">
        <v>21</v>
      </c>
      <c r="L178" s="87">
        <v>0</v>
      </c>
      <c r="M178" s="87">
        <v>0</v>
      </c>
      <c r="N178" s="87">
        <v>0</v>
      </c>
      <c r="O178" s="87">
        <v>0</v>
      </c>
      <c r="P178" s="87">
        <v>0</v>
      </c>
      <c r="Q178" s="87">
        <v>0</v>
      </c>
      <c r="R178" s="88">
        <v>0</v>
      </c>
      <c r="S178" s="89">
        <f t="shared" si="126"/>
        <v>0</v>
      </c>
      <c r="U178" s="104" t="s">
        <v>61</v>
      </c>
      <c r="V178" s="121">
        <v>0</v>
      </c>
      <c r="W178" s="121">
        <v>0</v>
      </c>
      <c r="X178" s="121">
        <v>0</v>
      </c>
      <c r="Y178" s="121">
        <v>0</v>
      </c>
      <c r="Z178" s="121">
        <v>0</v>
      </c>
      <c r="AA178" s="121">
        <v>0</v>
      </c>
      <c r="AB178" s="121">
        <v>0</v>
      </c>
      <c r="AC178" s="122">
        <v>0</v>
      </c>
      <c r="AD178" s="121">
        <v>0</v>
      </c>
      <c r="AE178" s="121">
        <v>0</v>
      </c>
      <c r="AF178" s="121">
        <v>0</v>
      </c>
      <c r="AG178" s="121">
        <v>0</v>
      </c>
      <c r="AH178" s="121">
        <v>0</v>
      </c>
      <c r="AI178" s="123">
        <f t="shared" si="127"/>
        <v>0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</row>
    <row r="179" spans="1:71" ht="15">
      <c r="A179" s="28" t="s">
        <v>64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125"/>
        <v>0</v>
      </c>
      <c r="K179" s="76" t="s">
        <v>64</v>
      </c>
      <c r="L179" s="42">
        <v>0</v>
      </c>
      <c r="M179" s="42">
        <v>0</v>
      </c>
      <c r="N179" s="42">
        <v>0</v>
      </c>
      <c r="O179" s="42">
        <v>0</v>
      </c>
      <c r="P179" s="42">
        <v>0</v>
      </c>
      <c r="Q179" s="42">
        <v>0</v>
      </c>
      <c r="R179" s="85">
        <v>0</v>
      </c>
      <c r="S179" s="86">
        <f t="shared" si="126"/>
        <v>0</v>
      </c>
      <c r="U179" s="106" t="s">
        <v>62</v>
      </c>
      <c r="V179" s="117">
        <v>0</v>
      </c>
      <c r="W179" s="117">
        <v>0</v>
      </c>
      <c r="X179" s="117">
        <v>0</v>
      </c>
      <c r="Y179" s="117">
        <v>0</v>
      </c>
      <c r="Z179" s="117">
        <v>0</v>
      </c>
      <c r="AA179" s="117">
        <v>0</v>
      </c>
      <c r="AB179" s="117">
        <v>0</v>
      </c>
      <c r="AC179" s="118">
        <v>0</v>
      </c>
      <c r="AD179" s="119">
        <v>0</v>
      </c>
      <c r="AE179" s="119">
        <v>0</v>
      </c>
      <c r="AF179" s="119">
        <v>0</v>
      </c>
      <c r="AG179" s="119">
        <v>0</v>
      </c>
      <c r="AH179" s="119">
        <v>0</v>
      </c>
      <c r="AI179" s="120">
        <f t="shared" si="127"/>
        <v>0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</row>
    <row r="180" spans="1:71">
      <c r="A180" s="56" t="s">
        <v>23</v>
      </c>
      <c r="B180" s="60">
        <v>0</v>
      </c>
      <c r="C180" s="60">
        <v>0</v>
      </c>
      <c r="D180" s="60">
        <v>0</v>
      </c>
      <c r="E180" s="60">
        <v>0</v>
      </c>
      <c r="F180" s="411"/>
      <c r="G180" s="60">
        <v>0</v>
      </c>
      <c r="H180" s="61">
        <v>0</v>
      </c>
      <c r="I180" s="62">
        <f t="shared" si="125"/>
        <v>0</v>
      </c>
      <c r="K180" s="77" t="s">
        <v>23</v>
      </c>
      <c r="L180" s="90">
        <v>0</v>
      </c>
      <c r="M180" s="90">
        <v>0</v>
      </c>
      <c r="N180" s="90">
        <v>0</v>
      </c>
      <c r="O180" s="90">
        <v>0</v>
      </c>
      <c r="P180" s="90">
        <v>0</v>
      </c>
      <c r="Q180" s="90">
        <v>0</v>
      </c>
      <c r="R180" s="91">
        <v>0</v>
      </c>
      <c r="S180" s="92">
        <f t="shared" si="126"/>
        <v>0</v>
      </c>
      <c r="U180" s="107" t="s">
        <v>66</v>
      </c>
      <c r="V180" s="124">
        <v>0</v>
      </c>
      <c r="W180" s="124">
        <v>0</v>
      </c>
      <c r="X180" s="124">
        <v>0</v>
      </c>
      <c r="Y180" s="124">
        <v>0</v>
      </c>
      <c r="Z180" s="124">
        <v>0</v>
      </c>
      <c r="AA180" s="124">
        <v>0</v>
      </c>
      <c r="AB180" s="124">
        <v>0</v>
      </c>
      <c r="AC180" s="124">
        <v>0</v>
      </c>
      <c r="AD180" s="124">
        <v>0</v>
      </c>
      <c r="AE180" s="124">
        <v>0</v>
      </c>
      <c r="AF180" s="124">
        <v>0</v>
      </c>
      <c r="AG180" s="124">
        <v>0</v>
      </c>
      <c r="AH180" s="125">
        <v>0</v>
      </c>
      <c r="AI180" s="126">
        <f t="shared" si="127"/>
        <v>0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</row>
    <row r="181" spans="1:71">
      <c r="A181" s="57" t="s">
        <v>19</v>
      </c>
      <c r="B181" s="63">
        <v>0</v>
      </c>
      <c r="C181" s="63">
        <v>0</v>
      </c>
      <c r="D181" s="63">
        <v>0</v>
      </c>
      <c r="E181" s="63">
        <v>0</v>
      </c>
      <c r="F181" s="411"/>
      <c r="G181" s="63">
        <v>0</v>
      </c>
      <c r="H181" s="64">
        <v>0</v>
      </c>
      <c r="I181" s="65">
        <f t="shared" si="125"/>
        <v>0</v>
      </c>
      <c r="K181" s="78" t="s">
        <v>19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93">
        <v>0</v>
      </c>
      <c r="S181" s="94">
        <f t="shared" si="126"/>
        <v>0</v>
      </c>
      <c r="U181" s="108" t="s">
        <v>19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8">
        <v>0</v>
      </c>
      <c r="AE181" s="128">
        <v>0</v>
      </c>
      <c r="AF181" s="128">
        <v>0</v>
      </c>
      <c r="AG181" s="128">
        <v>0</v>
      </c>
      <c r="AH181" s="128">
        <v>0</v>
      </c>
      <c r="AI181" s="129">
        <f t="shared" si="127"/>
        <v>0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</row>
    <row r="182" spans="1:71">
      <c r="A182" s="56" t="s">
        <v>20</v>
      </c>
      <c r="B182" s="60">
        <v>0</v>
      </c>
      <c r="C182" s="60">
        <v>0</v>
      </c>
      <c r="D182" s="60">
        <v>0</v>
      </c>
      <c r="E182" s="60">
        <v>0</v>
      </c>
      <c r="F182" s="411"/>
      <c r="G182" s="60">
        <v>0</v>
      </c>
      <c r="H182" s="61">
        <v>0</v>
      </c>
      <c r="I182" s="62">
        <f t="shared" si="125"/>
        <v>0</v>
      </c>
      <c r="K182" s="77" t="s">
        <v>20</v>
      </c>
      <c r="L182" s="90">
        <v>0</v>
      </c>
      <c r="M182" s="90">
        <v>0</v>
      </c>
      <c r="N182" s="90">
        <v>0</v>
      </c>
      <c r="O182" s="90">
        <v>0</v>
      </c>
      <c r="P182" s="90">
        <v>0</v>
      </c>
      <c r="Q182" s="90">
        <v>0</v>
      </c>
      <c r="R182" s="91">
        <v>0</v>
      </c>
      <c r="S182" s="92">
        <f t="shared" si="126"/>
        <v>0</v>
      </c>
      <c r="U182" s="107" t="s">
        <v>20</v>
      </c>
      <c r="V182" s="124">
        <v>0</v>
      </c>
      <c r="W182" s="124">
        <v>0</v>
      </c>
      <c r="X182" s="124">
        <v>0</v>
      </c>
      <c r="Y182" s="124">
        <v>0</v>
      </c>
      <c r="Z182" s="124">
        <v>0</v>
      </c>
      <c r="AA182" s="124">
        <v>0</v>
      </c>
      <c r="AB182" s="124">
        <v>0</v>
      </c>
      <c r="AC182" s="124">
        <v>0</v>
      </c>
      <c r="AD182" s="124">
        <v>0</v>
      </c>
      <c r="AE182" s="124">
        <v>0</v>
      </c>
      <c r="AF182" s="124">
        <v>0</v>
      </c>
      <c r="AG182" s="124">
        <v>0</v>
      </c>
      <c r="AH182" s="125">
        <v>0</v>
      </c>
      <c r="AI182" s="126">
        <f t="shared" si="127"/>
        <v>0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</row>
    <row r="183" spans="1:71" ht="15" thickBot="1">
      <c r="A183" s="58" t="s">
        <v>11</v>
      </c>
      <c r="B183" s="52">
        <v>0</v>
      </c>
      <c r="C183" s="52">
        <v>0</v>
      </c>
      <c r="D183" s="52">
        <v>0</v>
      </c>
      <c r="E183" s="52">
        <v>0</v>
      </c>
      <c r="F183" s="412"/>
      <c r="G183" s="52">
        <v>0</v>
      </c>
      <c r="H183" s="66">
        <v>0</v>
      </c>
      <c r="I183" s="67">
        <f t="shared" si="125"/>
        <v>0</v>
      </c>
      <c r="K183" s="79" t="s">
        <v>11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95">
        <v>0</v>
      </c>
      <c r="S183" s="96">
        <f t="shared" si="126"/>
        <v>0</v>
      </c>
      <c r="U183" s="108" t="s">
        <v>11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8">
        <v>0</v>
      </c>
      <c r="AE183" s="128">
        <v>0</v>
      </c>
      <c r="AF183" s="128">
        <v>0</v>
      </c>
      <c r="AG183" s="128">
        <v>0</v>
      </c>
      <c r="AH183" s="128">
        <v>0</v>
      </c>
      <c r="AI183" s="129">
        <f t="shared" si="127"/>
        <v>0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</row>
    <row r="184" spans="1:71" ht="15">
      <c r="A184" s="33" t="s">
        <v>26</v>
      </c>
      <c r="B184" s="68">
        <f>SUM(B163:B179)</f>
        <v>16.350338531329438</v>
      </c>
      <c r="C184" s="68">
        <f t="shared" ref="C184:I184" si="128">SUM(C163:C179)</f>
        <v>0.69083940627435836</v>
      </c>
      <c r="D184" s="68">
        <f t="shared" si="128"/>
        <v>29.345570026562115</v>
      </c>
      <c r="E184" s="68">
        <f t="shared" si="128"/>
        <v>2.203841495207381</v>
      </c>
      <c r="F184" s="68">
        <f t="shared" si="128"/>
        <v>0</v>
      </c>
      <c r="G184" s="68">
        <f t="shared" si="128"/>
        <v>0.3522345927272556</v>
      </c>
      <c r="H184" s="69">
        <f t="shared" si="128"/>
        <v>0.23087734016083392</v>
      </c>
      <c r="I184" s="38">
        <f t="shared" si="128"/>
        <v>49.173701392261385</v>
      </c>
      <c r="K184" s="80" t="s">
        <v>26</v>
      </c>
      <c r="L184" s="68">
        <f>SUM(L163:L179)</f>
        <v>16.350338531329438</v>
      </c>
      <c r="M184" s="68">
        <f t="shared" ref="M184:S184" si="129">SUM(M163:M179)</f>
        <v>0.69083940627435836</v>
      </c>
      <c r="N184" s="68">
        <f t="shared" si="129"/>
        <v>29.345570026562115</v>
      </c>
      <c r="O184" s="68">
        <f t="shared" si="129"/>
        <v>2.203841495207381</v>
      </c>
      <c r="P184" s="68">
        <f t="shared" si="129"/>
        <v>1.8553231517225359</v>
      </c>
      <c r="Q184" s="68">
        <f t="shared" si="129"/>
        <v>0.3522345927272556</v>
      </c>
      <c r="R184" s="69">
        <f t="shared" si="129"/>
        <v>0.23087734016083392</v>
      </c>
      <c r="S184" s="97">
        <f t="shared" si="129"/>
        <v>51.029024543983923</v>
      </c>
      <c r="T184" s="1" t="str">
        <f>IF(ABS(S184-AI184)&gt;0.01,S184-AI184,"")</f>
        <v/>
      </c>
      <c r="U184" s="109" t="s">
        <v>63</v>
      </c>
      <c r="V184" s="130">
        <f>SUM(V163:V179)</f>
        <v>16.165013808829155</v>
      </c>
      <c r="W184" s="130">
        <f t="shared" ref="W184:AH184" si="130">SUM(W163:W179)</f>
        <v>9.2178561453033145E-2</v>
      </c>
      <c r="X184" s="130">
        <f t="shared" si="130"/>
        <v>0.3522345927272556</v>
      </c>
      <c r="Y184" s="130">
        <f t="shared" si="130"/>
        <v>0.69083940627435836</v>
      </c>
      <c r="Z184" s="130">
        <f t="shared" si="130"/>
        <v>29.246363092663447</v>
      </c>
      <c r="AA184" s="130">
        <f t="shared" si="130"/>
        <v>2.2001323261430312</v>
      </c>
      <c r="AB184" s="130">
        <f t="shared" si="130"/>
        <v>1.8553231517225359</v>
      </c>
      <c r="AC184" s="130">
        <f t="shared" si="130"/>
        <v>0.42693960417109994</v>
      </c>
      <c r="AD184" s="131">
        <f t="shared" si="130"/>
        <v>9.3146161047249834E-2</v>
      </c>
      <c r="AE184" s="131">
        <f t="shared" si="130"/>
        <v>4.2740625005945212E-4</v>
      </c>
      <c r="AF184" s="131">
        <f t="shared" si="130"/>
        <v>0.23087734016083392</v>
      </c>
      <c r="AG184" s="131">
        <f t="shared" si="130"/>
        <v>9.9206933898666305E-2</v>
      </c>
      <c r="AH184" s="131">
        <f t="shared" si="130"/>
        <v>3.2817628142904468E-3</v>
      </c>
      <c r="AI184" s="132">
        <f>SUM(V184:AC184)</f>
        <v>51.029024543983923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</row>
    <row r="185" spans="1:71" s="9" customFormat="1" ht="15" thickBot="1">
      <c r="A185" s="30" t="s">
        <v>88</v>
      </c>
      <c r="B185" s="47">
        <f>IF($I184=0,"-",B184/$I184)</f>
        <v>0.3325016842011112</v>
      </c>
      <c r="C185" s="47">
        <f t="shared" ref="C185:H185" si="131">IF($I184=0,"-",C184/$I184)</f>
        <v>1.4048960861487597E-2</v>
      </c>
      <c r="D185" s="47">
        <f t="shared" si="131"/>
        <v>0.59677366551016464</v>
      </c>
      <c r="E185" s="47">
        <f t="shared" si="131"/>
        <v>4.4817482369838568E-2</v>
      </c>
      <c r="F185" s="47">
        <f t="shared" si="131"/>
        <v>0</v>
      </c>
      <c r="G185" s="47">
        <f t="shared" si="131"/>
        <v>7.1630685255409275E-3</v>
      </c>
      <c r="H185" s="70">
        <f t="shared" si="131"/>
        <v>4.6951385318569445E-3</v>
      </c>
      <c r="I185" s="48">
        <f>SUM(B185:H185)</f>
        <v>0.99999999999999989</v>
      </c>
      <c r="J185" s="5"/>
      <c r="K185" s="81" t="s">
        <v>88</v>
      </c>
      <c r="L185" s="98">
        <f>IF($S184=0,"-",L184/$S184)</f>
        <v>0.32041252360676498</v>
      </c>
      <c r="M185" s="98">
        <f t="shared" ref="M185:R185" si="132">IF($S184=0,"-",M184/$S184)</f>
        <v>1.3538166023120758E-2</v>
      </c>
      <c r="N185" s="98">
        <f t="shared" si="132"/>
        <v>0.57507605306599607</v>
      </c>
      <c r="O185" s="98">
        <f t="shared" si="132"/>
        <v>4.3187999670810939E-2</v>
      </c>
      <c r="P185" s="98">
        <f t="shared" si="132"/>
        <v>3.6358193563417227E-2</v>
      </c>
      <c r="Q185" s="98">
        <f t="shared" si="132"/>
        <v>6.9026322935812883E-3</v>
      </c>
      <c r="R185" s="99">
        <f t="shared" si="132"/>
        <v>4.5244317763086309E-3</v>
      </c>
      <c r="S185" s="100">
        <f>SUM(L185:R185)</f>
        <v>0.99999999999999978</v>
      </c>
      <c r="T185" s="1"/>
      <c r="U185" s="110" t="s">
        <v>88</v>
      </c>
      <c r="V185" s="133">
        <f>+V184/$AI184</f>
        <v>0.31678077237976388</v>
      </c>
      <c r="W185" s="133">
        <f t="shared" ref="W185:AH185" si="133">+W184/$AI184</f>
        <v>1.8063947386174474E-3</v>
      </c>
      <c r="X185" s="133">
        <f t="shared" si="133"/>
        <v>6.9026322935812883E-3</v>
      </c>
      <c r="Y185" s="133">
        <f t="shared" si="133"/>
        <v>1.3538166023120758E-2</v>
      </c>
      <c r="Z185" s="133">
        <f t="shared" si="133"/>
        <v>0.57313192548791236</v>
      </c>
      <c r="AA185" s="133">
        <f t="shared" si="133"/>
        <v>4.3115312232681433E-2</v>
      </c>
      <c r="AB185" s="133">
        <f t="shared" si="133"/>
        <v>3.6358193563417227E-2</v>
      </c>
      <c r="AC185" s="133">
        <f t="shared" si="133"/>
        <v>8.3666032809054363E-3</v>
      </c>
      <c r="AD185" s="133">
        <f t="shared" si="133"/>
        <v>1.8253564883836549E-3</v>
      </c>
      <c r="AE185" s="133">
        <f t="shared" si="133"/>
        <v>8.37574799594795E-6</v>
      </c>
      <c r="AF185" s="133">
        <f t="shared" si="133"/>
        <v>4.5244317763086309E-3</v>
      </c>
      <c r="AG185" s="133">
        <f t="shared" si="133"/>
        <v>1.9441275780836442E-3</v>
      </c>
      <c r="AH185" s="133">
        <f t="shared" si="133"/>
        <v>6.4311690133558524E-5</v>
      </c>
      <c r="AI185" s="134">
        <f>SUM(V185:AC185)</f>
        <v>0.99999999999999978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</row>
    <row r="186" spans="1:71" ht="15" thickBot="1">
      <c r="A186" s="31"/>
      <c r="B186" s="31"/>
      <c r="C186" s="31"/>
      <c r="D186" s="31"/>
      <c r="E186" s="31"/>
      <c r="F186" s="31"/>
      <c r="G186" s="31"/>
      <c r="H186" s="31"/>
      <c r="I186" s="31"/>
      <c r="K186" s="31"/>
      <c r="L186" s="31"/>
      <c r="M186" s="31"/>
      <c r="N186" s="31"/>
      <c r="O186" s="31"/>
      <c r="P186" s="31"/>
      <c r="Q186" s="31"/>
      <c r="R186" s="31"/>
      <c r="S186" s="31"/>
      <c r="U186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</row>
    <row r="187" spans="1:71" ht="30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  <c r="K187" s="415" t="s">
        <v>35</v>
      </c>
      <c r="L187" s="83" t="s">
        <v>0</v>
      </c>
      <c r="M187" s="83" t="s">
        <v>1</v>
      </c>
      <c r="N187" s="83" t="s">
        <v>2</v>
      </c>
      <c r="O187" s="83" t="s">
        <v>3</v>
      </c>
      <c r="P187" s="83" t="s">
        <v>27</v>
      </c>
      <c r="Q187" s="83" t="s">
        <v>4</v>
      </c>
      <c r="R187" s="83" t="s">
        <v>5</v>
      </c>
      <c r="S187" s="84" t="s">
        <v>6</v>
      </c>
      <c r="U187" s="417" t="s">
        <v>35</v>
      </c>
      <c r="V187" s="114" t="s">
        <v>74</v>
      </c>
      <c r="W187" s="114" t="s">
        <v>75</v>
      </c>
      <c r="X187" s="114" t="s">
        <v>4</v>
      </c>
      <c r="Y187" s="114" t="s">
        <v>1</v>
      </c>
      <c r="Z187" s="114" t="s">
        <v>2</v>
      </c>
      <c r="AA187" s="114" t="s">
        <v>3</v>
      </c>
      <c r="AB187" s="114" t="s">
        <v>55</v>
      </c>
      <c r="AC187" s="114" t="s">
        <v>68</v>
      </c>
      <c r="AD187" s="115" t="s">
        <v>76</v>
      </c>
      <c r="AE187" s="115" t="s">
        <v>83</v>
      </c>
      <c r="AF187" s="115" t="s">
        <v>77</v>
      </c>
      <c r="AG187" s="115" t="s">
        <v>84</v>
      </c>
      <c r="AH187" s="115" t="s">
        <v>85</v>
      </c>
      <c r="AI187" s="116" t="s">
        <v>63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</row>
    <row r="188" spans="1:71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  <c r="K188" s="416" t="s">
        <v>35</v>
      </c>
      <c r="L188" s="389" t="s">
        <v>69</v>
      </c>
      <c r="M188" s="390"/>
      <c r="N188" s="390"/>
      <c r="O188" s="390"/>
      <c r="P188" s="390"/>
      <c r="Q188" s="390"/>
      <c r="R188" s="390"/>
      <c r="S188" s="391"/>
      <c r="U188" s="418" t="s">
        <v>35</v>
      </c>
      <c r="V188" s="413" t="s">
        <v>69</v>
      </c>
      <c r="W188" s="413"/>
      <c r="X188" s="413"/>
      <c r="Y188" s="413"/>
      <c r="Z188" s="413"/>
      <c r="AA188" s="413"/>
      <c r="AB188" s="413"/>
      <c r="AC188" s="413"/>
      <c r="AD188" s="413"/>
      <c r="AE188" s="413"/>
      <c r="AF188" s="413"/>
      <c r="AG188" s="413"/>
      <c r="AH188" s="413"/>
      <c r="AI188" s="414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</row>
    <row r="189" spans="1:71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  <c r="K189" s="82" t="s">
        <v>7</v>
      </c>
      <c r="L189" s="36">
        <v>0</v>
      </c>
      <c r="M189" s="36">
        <v>0</v>
      </c>
      <c r="N189" s="36">
        <v>0</v>
      </c>
      <c r="O189" s="36">
        <v>0</v>
      </c>
      <c r="P189" s="36">
        <v>0</v>
      </c>
      <c r="Q189" s="36">
        <v>0</v>
      </c>
      <c r="R189" s="101">
        <v>0</v>
      </c>
      <c r="S189" s="102">
        <f>SUM(L189:R189)</f>
        <v>0</v>
      </c>
      <c r="U189" s="103" t="s">
        <v>7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v>0</v>
      </c>
      <c r="AB189" s="117">
        <v>0</v>
      </c>
      <c r="AC189" s="118">
        <v>0</v>
      </c>
      <c r="AD189" s="119">
        <v>0</v>
      </c>
      <c r="AE189" s="119">
        <v>0</v>
      </c>
      <c r="AF189" s="119">
        <v>0</v>
      </c>
      <c r="AG189" s="119">
        <v>0</v>
      </c>
      <c r="AH189" s="119">
        <v>0</v>
      </c>
      <c r="AI189" s="120">
        <f>SUM(V189:AC189)</f>
        <v>0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</row>
    <row r="190" spans="1:71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9" si="134">SUM(B190:H190)</f>
        <v>0</v>
      </c>
      <c r="K190" s="74" t="s">
        <v>8</v>
      </c>
      <c r="L190" s="87">
        <v>0</v>
      </c>
      <c r="M190" s="87">
        <v>0</v>
      </c>
      <c r="N190" s="87">
        <v>0</v>
      </c>
      <c r="O190" s="87">
        <v>0</v>
      </c>
      <c r="P190" s="87">
        <v>0</v>
      </c>
      <c r="Q190" s="87">
        <v>0</v>
      </c>
      <c r="R190" s="88">
        <v>0</v>
      </c>
      <c r="S190" s="89">
        <f t="shared" ref="S190:S209" si="135">SUM(L190:R190)</f>
        <v>0</v>
      </c>
      <c r="U190" s="104" t="s">
        <v>8</v>
      </c>
      <c r="V190" s="121">
        <v>0</v>
      </c>
      <c r="W190" s="121">
        <v>0</v>
      </c>
      <c r="X190" s="121">
        <v>0</v>
      </c>
      <c r="Y190" s="121">
        <v>0</v>
      </c>
      <c r="Z190" s="121">
        <v>0</v>
      </c>
      <c r="AA190" s="121">
        <v>0</v>
      </c>
      <c r="AB190" s="121">
        <v>0</v>
      </c>
      <c r="AC190" s="122">
        <v>0</v>
      </c>
      <c r="AD190" s="121">
        <v>0</v>
      </c>
      <c r="AE190" s="121">
        <v>0</v>
      </c>
      <c r="AF190" s="121">
        <v>0</v>
      </c>
      <c r="AG190" s="121">
        <v>0</v>
      </c>
      <c r="AH190" s="121">
        <v>0</v>
      </c>
      <c r="AI190" s="123">
        <f t="shared" ref="AI190:AI209" si="136">SUM(V190:AC190)</f>
        <v>0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</row>
    <row r="191" spans="1:71" ht="15" customHeight="1">
      <c r="A191" s="27" t="s">
        <v>10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134"/>
        <v>0</v>
      </c>
      <c r="K191" s="75" t="s">
        <v>10</v>
      </c>
      <c r="L191" s="42">
        <v>0</v>
      </c>
      <c r="M191" s="42">
        <v>0</v>
      </c>
      <c r="N191" s="42">
        <v>0</v>
      </c>
      <c r="O191" s="42">
        <v>0</v>
      </c>
      <c r="P191" s="42">
        <v>0</v>
      </c>
      <c r="Q191" s="42">
        <v>0</v>
      </c>
      <c r="R191" s="85">
        <v>0</v>
      </c>
      <c r="S191" s="86">
        <f t="shared" si="135"/>
        <v>0</v>
      </c>
      <c r="U191" s="105" t="s">
        <v>10</v>
      </c>
      <c r="V191" s="117">
        <v>0</v>
      </c>
      <c r="W191" s="117">
        <v>0</v>
      </c>
      <c r="X191" s="117">
        <v>0</v>
      </c>
      <c r="Y191" s="117">
        <v>0</v>
      </c>
      <c r="Z191" s="117">
        <v>0</v>
      </c>
      <c r="AA191" s="117">
        <v>0</v>
      </c>
      <c r="AB191" s="117">
        <v>0</v>
      </c>
      <c r="AC191" s="118">
        <v>0</v>
      </c>
      <c r="AD191" s="119">
        <v>0</v>
      </c>
      <c r="AE191" s="119">
        <v>0</v>
      </c>
      <c r="AF191" s="119">
        <v>0</v>
      </c>
      <c r="AG191" s="119">
        <v>0</v>
      </c>
      <c r="AH191" s="119">
        <v>0</v>
      </c>
      <c r="AI191" s="120">
        <f t="shared" si="136"/>
        <v>0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</row>
    <row r="192" spans="1:71" ht="15" customHeight="1">
      <c r="A192" s="26" t="s">
        <v>56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134"/>
        <v>0</v>
      </c>
      <c r="K192" s="74" t="s">
        <v>56</v>
      </c>
      <c r="L192" s="87">
        <v>0</v>
      </c>
      <c r="M192" s="87">
        <v>0</v>
      </c>
      <c r="N192" s="87">
        <v>0</v>
      </c>
      <c r="O192" s="87">
        <v>0</v>
      </c>
      <c r="P192" s="87">
        <v>0</v>
      </c>
      <c r="Q192" s="87">
        <v>0</v>
      </c>
      <c r="R192" s="88">
        <v>0</v>
      </c>
      <c r="S192" s="89">
        <f t="shared" si="135"/>
        <v>0</v>
      </c>
      <c r="U192" s="104" t="s">
        <v>56</v>
      </c>
      <c r="V192" s="121">
        <v>0</v>
      </c>
      <c r="W192" s="121">
        <v>0</v>
      </c>
      <c r="X192" s="121">
        <v>0</v>
      </c>
      <c r="Y192" s="121">
        <v>0</v>
      </c>
      <c r="Z192" s="121">
        <v>0</v>
      </c>
      <c r="AA192" s="121">
        <v>0</v>
      </c>
      <c r="AB192" s="121">
        <v>0</v>
      </c>
      <c r="AC192" s="122">
        <v>0</v>
      </c>
      <c r="AD192" s="121">
        <v>0</v>
      </c>
      <c r="AE192" s="121">
        <v>0</v>
      </c>
      <c r="AF192" s="121">
        <v>0</v>
      </c>
      <c r="AG192" s="121">
        <v>0</v>
      </c>
      <c r="AH192" s="121">
        <v>0</v>
      </c>
      <c r="AI192" s="123">
        <f t="shared" si="136"/>
        <v>0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</row>
    <row r="193" spans="1:71" ht="15">
      <c r="A193" s="27" t="s">
        <v>16</v>
      </c>
      <c r="B193" s="42">
        <v>13.704395024935861</v>
      </c>
      <c r="C193" s="42">
        <v>0</v>
      </c>
      <c r="D193" s="42">
        <v>16.970859005242609</v>
      </c>
      <c r="E193" s="42">
        <v>0</v>
      </c>
      <c r="F193" s="411"/>
      <c r="G193" s="42">
        <v>0</v>
      </c>
      <c r="H193" s="43">
        <v>0</v>
      </c>
      <c r="I193" s="38">
        <f t="shared" si="134"/>
        <v>30.675254030178472</v>
      </c>
      <c r="K193" s="75" t="s">
        <v>16</v>
      </c>
      <c r="L193" s="42">
        <v>13.704395024935861</v>
      </c>
      <c r="M193" s="42">
        <v>0</v>
      </c>
      <c r="N193" s="42">
        <v>16.970859005242609</v>
      </c>
      <c r="O193" s="42">
        <v>0</v>
      </c>
      <c r="P193" s="42">
        <v>0</v>
      </c>
      <c r="Q193" s="42">
        <v>0</v>
      </c>
      <c r="R193" s="85">
        <v>0</v>
      </c>
      <c r="S193" s="86">
        <f t="shared" si="135"/>
        <v>30.675254030178472</v>
      </c>
      <c r="U193" s="105" t="s">
        <v>16</v>
      </c>
      <c r="V193" s="117">
        <v>13.704395024935861</v>
      </c>
      <c r="W193" s="117">
        <v>0</v>
      </c>
      <c r="X193" s="117">
        <v>0</v>
      </c>
      <c r="Y193" s="117">
        <v>0</v>
      </c>
      <c r="Z193" s="117">
        <v>16.970859005242609</v>
      </c>
      <c r="AA193" s="117">
        <v>0</v>
      </c>
      <c r="AB193" s="117">
        <v>0</v>
      </c>
      <c r="AC193" s="118">
        <v>0</v>
      </c>
      <c r="AD193" s="119">
        <v>0</v>
      </c>
      <c r="AE193" s="119">
        <v>0</v>
      </c>
      <c r="AF193" s="119">
        <v>0</v>
      </c>
      <c r="AG193" s="119">
        <v>0</v>
      </c>
      <c r="AH193" s="119">
        <v>0</v>
      </c>
      <c r="AI193" s="120">
        <f t="shared" si="136"/>
        <v>30.675254030178472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</row>
    <row r="194" spans="1:71" ht="15">
      <c r="A194" s="26" t="s">
        <v>70</v>
      </c>
      <c r="B194" s="39">
        <v>2.1064019436109946</v>
      </c>
      <c r="C194" s="39">
        <v>1.3306092878192288</v>
      </c>
      <c r="D194" s="39">
        <v>6.0765371710507949</v>
      </c>
      <c r="E194" s="39">
        <v>0</v>
      </c>
      <c r="F194" s="411"/>
      <c r="G194" s="39">
        <v>0</v>
      </c>
      <c r="H194" s="40">
        <v>0</v>
      </c>
      <c r="I194" s="41">
        <f t="shared" si="134"/>
        <v>9.5135484024810175</v>
      </c>
      <c r="K194" s="74" t="s">
        <v>70</v>
      </c>
      <c r="L194" s="87">
        <v>2.1064019436109946</v>
      </c>
      <c r="M194" s="87">
        <v>1.3306092878192288</v>
      </c>
      <c r="N194" s="87">
        <v>6.0765371710507949</v>
      </c>
      <c r="O194" s="87">
        <v>0</v>
      </c>
      <c r="P194" s="87">
        <v>0</v>
      </c>
      <c r="Q194" s="87">
        <v>0</v>
      </c>
      <c r="R194" s="88">
        <v>0</v>
      </c>
      <c r="S194" s="89">
        <f t="shared" si="135"/>
        <v>9.5135484024810175</v>
      </c>
      <c r="U194" s="104" t="s">
        <v>57</v>
      </c>
      <c r="V194" s="121">
        <v>2.0530370049960296</v>
      </c>
      <c r="W194" s="121">
        <v>0</v>
      </c>
      <c r="X194" s="121">
        <v>0</v>
      </c>
      <c r="Y194" s="121">
        <v>1.3306092878192288</v>
      </c>
      <c r="Z194" s="121">
        <v>4.158317981696328</v>
      </c>
      <c r="AA194" s="121">
        <v>0</v>
      </c>
      <c r="AB194" s="121">
        <v>0</v>
      </c>
      <c r="AC194" s="122">
        <v>1.9715841279694326</v>
      </c>
      <c r="AD194" s="121">
        <v>5.3364938614965052E-2</v>
      </c>
      <c r="AE194" s="121">
        <v>0</v>
      </c>
      <c r="AF194" s="121">
        <v>0</v>
      </c>
      <c r="AG194" s="121">
        <v>1.9182191893544673</v>
      </c>
      <c r="AH194" s="121">
        <v>0</v>
      </c>
      <c r="AI194" s="123">
        <f t="shared" si="136"/>
        <v>9.5135484024810193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</row>
    <row r="195" spans="1:71" ht="15">
      <c r="A195" s="27" t="s">
        <v>58</v>
      </c>
      <c r="B195" s="42">
        <v>0</v>
      </c>
      <c r="C195" s="42">
        <v>0</v>
      </c>
      <c r="D195" s="42">
        <v>6.5579325085254409E-2</v>
      </c>
      <c r="E195" s="42">
        <v>0.91926336393976682</v>
      </c>
      <c r="F195" s="411"/>
      <c r="G195" s="42">
        <v>0</v>
      </c>
      <c r="H195" s="43">
        <v>0</v>
      </c>
      <c r="I195" s="38">
        <f t="shared" si="134"/>
        <v>0.98484268902502126</v>
      </c>
      <c r="K195" s="75" t="s">
        <v>58</v>
      </c>
      <c r="L195" s="42">
        <v>0</v>
      </c>
      <c r="M195" s="42">
        <v>0</v>
      </c>
      <c r="N195" s="42">
        <v>6.5579325085254409E-2</v>
      </c>
      <c r="O195" s="42">
        <v>0.91926336393976682</v>
      </c>
      <c r="P195" s="42">
        <v>149.85068146406542</v>
      </c>
      <c r="Q195" s="42">
        <v>0</v>
      </c>
      <c r="R195" s="85">
        <v>0</v>
      </c>
      <c r="S195" s="86">
        <f t="shared" si="135"/>
        <v>150.83552415309043</v>
      </c>
      <c r="U195" s="105" t="s">
        <v>58</v>
      </c>
      <c r="V195" s="117">
        <v>0</v>
      </c>
      <c r="W195" s="117">
        <v>0</v>
      </c>
      <c r="X195" s="117">
        <v>0</v>
      </c>
      <c r="Y195" s="117">
        <v>0</v>
      </c>
      <c r="Z195" s="117">
        <v>0</v>
      </c>
      <c r="AA195" s="117">
        <v>0.11790130358915092</v>
      </c>
      <c r="AB195" s="117">
        <v>149.85068146406542</v>
      </c>
      <c r="AC195" s="118">
        <v>0.86694138543587018</v>
      </c>
      <c r="AD195" s="117">
        <v>0</v>
      </c>
      <c r="AE195" s="117">
        <v>0.80136206035061586</v>
      </c>
      <c r="AF195" s="117">
        <v>0</v>
      </c>
      <c r="AG195" s="117">
        <v>6.5579325085254409E-2</v>
      </c>
      <c r="AH195" s="117">
        <v>0</v>
      </c>
      <c r="AI195" s="120">
        <f t="shared" si="136"/>
        <v>150.83552415309043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</row>
    <row r="196" spans="1:71" ht="15">
      <c r="A196" s="26" t="s">
        <v>12</v>
      </c>
      <c r="B196" s="39">
        <v>0</v>
      </c>
      <c r="C196" s="39">
        <v>0</v>
      </c>
      <c r="D196" s="39">
        <v>0</v>
      </c>
      <c r="E196" s="39">
        <v>0</v>
      </c>
      <c r="F196" s="411"/>
      <c r="G196" s="39">
        <v>0</v>
      </c>
      <c r="H196" s="40">
        <v>0</v>
      </c>
      <c r="I196" s="41">
        <f t="shared" si="134"/>
        <v>0</v>
      </c>
      <c r="K196" s="74" t="s">
        <v>12</v>
      </c>
      <c r="L196" s="87">
        <v>0</v>
      </c>
      <c r="M196" s="87">
        <v>0</v>
      </c>
      <c r="N196" s="87">
        <v>0</v>
      </c>
      <c r="O196" s="87">
        <v>0</v>
      </c>
      <c r="P196" s="87">
        <v>1.1917843165756297</v>
      </c>
      <c r="Q196" s="87">
        <v>0</v>
      </c>
      <c r="R196" s="88">
        <v>0</v>
      </c>
      <c r="S196" s="89">
        <f t="shared" si="135"/>
        <v>1.1917843165756297</v>
      </c>
      <c r="U196" s="104" t="s">
        <v>12</v>
      </c>
      <c r="V196" s="121">
        <v>0</v>
      </c>
      <c r="W196" s="121">
        <v>0</v>
      </c>
      <c r="X196" s="121">
        <v>0</v>
      </c>
      <c r="Y196" s="121">
        <v>0</v>
      </c>
      <c r="Z196" s="121">
        <v>0</v>
      </c>
      <c r="AA196" s="121">
        <v>0</v>
      </c>
      <c r="AB196" s="121">
        <v>1.1917843165756297</v>
      </c>
      <c r="AC196" s="122">
        <v>0</v>
      </c>
      <c r="AD196" s="121">
        <v>0</v>
      </c>
      <c r="AE196" s="121">
        <v>0</v>
      </c>
      <c r="AF196" s="121">
        <v>0</v>
      </c>
      <c r="AG196" s="121">
        <v>0</v>
      </c>
      <c r="AH196" s="121">
        <v>0</v>
      </c>
      <c r="AI196" s="123">
        <f t="shared" si="136"/>
        <v>1.1917843165756297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</row>
    <row r="197" spans="1:71" ht="15">
      <c r="A197" s="27" t="s">
        <v>59</v>
      </c>
      <c r="B197" s="42">
        <v>0</v>
      </c>
      <c r="C197" s="42">
        <v>0</v>
      </c>
      <c r="D197" s="42">
        <v>0</v>
      </c>
      <c r="E197" s="42">
        <v>0</v>
      </c>
      <c r="F197" s="411"/>
      <c r="G197" s="42">
        <v>0</v>
      </c>
      <c r="H197" s="43">
        <v>0</v>
      </c>
      <c r="I197" s="38">
        <f t="shared" si="134"/>
        <v>0</v>
      </c>
      <c r="K197" s="75" t="s">
        <v>59</v>
      </c>
      <c r="L197" s="42">
        <v>0</v>
      </c>
      <c r="M197" s="42">
        <v>0</v>
      </c>
      <c r="N197" s="42">
        <v>0</v>
      </c>
      <c r="O197" s="42">
        <v>0</v>
      </c>
      <c r="P197" s="42">
        <v>0</v>
      </c>
      <c r="Q197" s="42">
        <v>0</v>
      </c>
      <c r="R197" s="85">
        <v>0</v>
      </c>
      <c r="S197" s="86">
        <f t="shared" si="135"/>
        <v>0</v>
      </c>
      <c r="U197" s="105" t="s">
        <v>59</v>
      </c>
      <c r="V197" s="117">
        <v>0</v>
      </c>
      <c r="W197" s="117">
        <v>0</v>
      </c>
      <c r="X197" s="117">
        <v>0</v>
      </c>
      <c r="Y197" s="117">
        <v>0</v>
      </c>
      <c r="Z197" s="117">
        <v>0</v>
      </c>
      <c r="AA197" s="117">
        <v>0</v>
      </c>
      <c r="AB197" s="117">
        <v>0</v>
      </c>
      <c r="AC197" s="118">
        <v>0</v>
      </c>
      <c r="AD197" s="117">
        <v>0</v>
      </c>
      <c r="AE197" s="117">
        <v>0</v>
      </c>
      <c r="AF197" s="117">
        <v>0</v>
      </c>
      <c r="AG197" s="117">
        <v>0</v>
      </c>
      <c r="AH197" s="117">
        <v>0</v>
      </c>
      <c r="AI197" s="120">
        <f t="shared" si="136"/>
        <v>0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</row>
    <row r="198" spans="1:71" ht="15">
      <c r="A198" s="26" t="s">
        <v>17</v>
      </c>
      <c r="B198" s="39">
        <v>2.6595924564074838</v>
      </c>
      <c r="C198" s="39">
        <v>0</v>
      </c>
      <c r="D198" s="39">
        <v>1.5835905218017299</v>
      </c>
      <c r="E198" s="39">
        <v>0</v>
      </c>
      <c r="F198" s="411"/>
      <c r="G198" s="39">
        <v>0</v>
      </c>
      <c r="H198" s="40">
        <v>0</v>
      </c>
      <c r="I198" s="41">
        <f t="shared" si="134"/>
        <v>4.2431829782092141</v>
      </c>
      <c r="K198" s="74" t="s">
        <v>17</v>
      </c>
      <c r="L198" s="87">
        <v>2.6595924564074838</v>
      </c>
      <c r="M198" s="87">
        <v>0</v>
      </c>
      <c r="N198" s="87">
        <v>1.5835905218017299</v>
      </c>
      <c r="O198" s="87">
        <v>0</v>
      </c>
      <c r="P198" s="87">
        <v>0</v>
      </c>
      <c r="Q198" s="87">
        <v>0</v>
      </c>
      <c r="R198" s="88">
        <v>0</v>
      </c>
      <c r="S198" s="89">
        <f t="shared" si="135"/>
        <v>4.2431829782092141</v>
      </c>
      <c r="U198" s="104" t="s">
        <v>17</v>
      </c>
      <c r="V198" s="121">
        <v>2.6595924564074838</v>
      </c>
      <c r="W198" s="121">
        <v>0</v>
      </c>
      <c r="X198" s="121">
        <v>0</v>
      </c>
      <c r="Y198" s="121">
        <v>0</v>
      </c>
      <c r="Z198" s="121">
        <v>0.59143134490245364</v>
      </c>
      <c r="AA198" s="121">
        <v>0</v>
      </c>
      <c r="AB198" s="121">
        <v>0</v>
      </c>
      <c r="AC198" s="122">
        <v>0.99215917689927613</v>
      </c>
      <c r="AD198" s="121">
        <v>0</v>
      </c>
      <c r="AE198" s="121">
        <v>0</v>
      </c>
      <c r="AF198" s="121">
        <v>0</v>
      </c>
      <c r="AG198" s="121">
        <v>0.99215917689927613</v>
      </c>
      <c r="AH198" s="121">
        <v>0</v>
      </c>
      <c r="AI198" s="123">
        <f t="shared" si="136"/>
        <v>4.2431829782092141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</row>
    <row r="199" spans="1:71" ht="15">
      <c r="A199" s="27" t="s">
        <v>139</v>
      </c>
      <c r="B199" s="42">
        <v>12.606753835022106</v>
      </c>
      <c r="C199" s="42">
        <v>17.844719411275189</v>
      </c>
      <c r="D199" s="42">
        <v>139.63180685663596</v>
      </c>
      <c r="E199" s="42">
        <v>0</v>
      </c>
      <c r="F199" s="411"/>
      <c r="G199" s="42">
        <v>0</v>
      </c>
      <c r="H199" s="43">
        <v>0</v>
      </c>
      <c r="I199" s="38">
        <f t="shared" si="134"/>
        <v>170.08328010293326</v>
      </c>
      <c r="K199" s="75" t="s">
        <v>139</v>
      </c>
      <c r="L199" s="42">
        <v>12.606753835022106</v>
      </c>
      <c r="M199" s="42">
        <v>17.844719411275189</v>
      </c>
      <c r="N199" s="42">
        <v>139.63180685663596</v>
      </c>
      <c r="O199" s="42">
        <v>0</v>
      </c>
      <c r="P199" s="42">
        <v>0</v>
      </c>
      <c r="Q199" s="42">
        <v>0</v>
      </c>
      <c r="R199" s="85">
        <v>0</v>
      </c>
      <c r="S199" s="86">
        <f t="shared" si="135"/>
        <v>170.08328010293326</v>
      </c>
      <c r="U199" s="105" t="s">
        <v>139</v>
      </c>
      <c r="V199" s="117">
        <v>9.4010687421689738</v>
      </c>
      <c r="W199" s="117">
        <v>0</v>
      </c>
      <c r="X199" s="117">
        <v>0</v>
      </c>
      <c r="Y199" s="117">
        <v>17.844719411275189</v>
      </c>
      <c r="Z199" s="117">
        <v>135.93968336229156</v>
      </c>
      <c r="AA199" s="117">
        <v>0</v>
      </c>
      <c r="AB199" s="117">
        <v>0</v>
      </c>
      <c r="AC199" s="118">
        <v>6.8978085871975336</v>
      </c>
      <c r="AD199" s="117">
        <v>3.2056850928531322</v>
      </c>
      <c r="AE199" s="117">
        <v>0</v>
      </c>
      <c r="AF199" s="117">
        <v>0</v>
      </c>
      <c r="AG199" s="117">
        <v>3.6921234943444023</v>
      </c>
      <c r="AH199" s="117">
        <v>0</v>
      </c>
      <c r="AI199" s="120">
        <f t="shared" si="136"/>
        <v>170.08328010293326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</row>
    <row r="200" spans="1:71" ht="15">
      <c r="A200" s="26" t="s">
        <v>25</v>
      </c>
      <c r="B200" s="39">
        <v>3.0211866987841876</v>
      </c>
      <c r="C200" s="39">
        <v>3.0040513507555728E-2</v>
      </c>
      <c r="D200" s="39">
        <v>31.359479194940931</v>
      </c>
      <c r="E200" s="39">
        <v>23.179539803615345</v>
      </c>
      <c r="F200" s="411"/>
      <c r="G200" s="39">
        <v>2.6153154037731081</v>
      </c>
      <c r="H200" s="40">
        <v>0</v>
      </c>
      <c r="I200" s="41">
        <f t="shared" si="134"/>
        <v>60.205561614621132</v>
      </c>
      <c r="K200" s="74" t="s">
        <v>25</v>
      </c>
      <c r="L200" s="87">
        <v>3.0211866987841876</v>
      </c>
      <c r="M200" s="87">
        <v>3.0040513507555728E-2</v>
      </c>
      <c r="N200" s="87">
        <v>31.359479194940931</v>
      </c>
      <c r="O200" s="87">
        <v>23.179539803615345</v>
      </c>
      <c r="P200" s="87">
        <v>0.10042826189875485</v>
      </c>
      <c r="Q200" s="87">
        <v>2.6153154037731081</v>
      </c>
      <c r="R200" s="88">
        <v>0</v>
      </c>
      <c r="S200" s="89">
        <f t="shared" si="135"/>
        <v>60.305989876519888</v>
      </c>
      <c r="U200" s="104" t="s">
        <v>25</v>
      </c>
      <c r="V200" s="121">
        <v>0.28582511681864531</v>
      </c>
      <c r="W200" s="121">
        <v>0.52972936229256384</v>
      </c>
      <c r="X200" s="121">
        <v>2.6153154037731081</v>
      </c>
      <c r="Y200" s="121">
        <v>3.0040513507555728E-2</v>
      </c>
      <c r="Z200" s="121">
        <v>30.859371237850389</v>
      </c>
      <c r="AA200" s="121">
        <v>23.148411748490894</v>
      </c>
      <c r="AB200" s="121">
        <v>0.10042826189875485</v>
      </c>
      <c r="AC200" s="122">
        <v>2.7368682318879709</v>
      </c>
      <c r="AD200" s="121">
        <v>2.2056322196729785</v>
      </c>
      <c r="AE200" s="121">
        <v>2.4147117054222133E-2</v>
      </c>
      <c r="AF200" s="121">
        <v>0</v>
      </c>
      <c r="AG200" s="121">
        <v>0.50010795709054079</v>
      </c>
      <c r="AH200" s="121">
        <v>6.9809380702296718E-3</v>
      </c>
      <c r="AI200" s="123">
        <f t="shared" si="136"/>
        <v>60.305989876519881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</row>
    <row r="201" spans="1:71" ht="15">
      <c r="A201" s="27" t="s">
        <v>24</v>
      </c>
      <c r="B201" s="42">
        <v>0.34083219641794305</v>
      </c>
      <c r="C201" s="42">
        <v>5.5863531239432863E-2</v>
      </c>
      <c r="D201" s="42">
        <v>0</v>
      </c>
      <c r="E201" s="42">
        <v>0</v>
      </c>
      <c r="F201" s="411"/>
      <c r="G201" s="42">
        <v>0</v>
      </c>
      <c r="H201" s="43">
        <v>0</v>
      </c>
      <c r="I201" s="38">
        <f t="shared" si="134"/>
        <v>0.39669572765737593</v>
      </c>
      <c r="K201" s="75" t="s">
        <v>24</v>
      </c>
      <c r="L201" s="42">
        <v>0.34083219641794305</v>
      </c>
      <c r="M201" s="42">
        <v>5.5863531239432863E-2</v>
      </c>
      <c r="N201" s="42">
        <v>0</v>
      </c>
      <c r="O201" s="42">
        <v>0</v>
      </c>
      <c r="P201" s="42">
        <v>0</v>
      </c>
      <c r="Q201" s="42">
        <v>0</v>
      </c>
      <c r="R201" s="85">
        <v>0</v>
      </c>
      <c r="S201" s="86">
        <f t="shared" si="135"/>
        <v>0.39669572765737593</v>
      </c>
      <c r="U201" s="105" t="s">
        <v>24</v>
      </c>
      <c r="V201" s="117">
        <v>0.34080019489319818</v>
      </c>
      <c r="W201" s="117">
        <v>0</v>
      </c>
      <c r="X201" s="117">
        <v>0</v>
      </c>
      <c r="Y201" s="117">
        <v>5.5863531239432863E-2</v>
      </c>
      <c r="Z201" s="117">
        <v>0</v>
      </c>
      <c r="AA201" s="117">
        <v>0</v>
      </c>
      <c r="AB201" s="117">
        <v>0</v>
      </c>
      <c r="AC201" s="118">
        <v>3.2001524744880592E-5</v>
      </c>
      <c r="AD201" s="117">
        <v>3.2001524744880592E-5</v>
      </c>
      <c r="AE201" s="117">
        <v>0</v>
      </c>
      <c r="AF201" s="117">
        <v>0</v>
      </c>
      <c r="AG201" s="117">
        <v>0</v>
      </c>
      <c r="AH201" s="117">
        <v>0</v>
      </c>
      <c r="AI201" s="120">
        <f t="shared" si="136"/>
        <v>0.39669572765737593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</row>
    <row r="202" spans="1:71" ht="15">
      <c r="A202" s="26" t="s">
        <v>60</v>
      </c>
      <c r="B202" s="39">
        <v>0.20116766799583224</v>
      </c>
      <c r="C202" s="39">
        <v>0.34115547819911762</v>
      </c>
      <c r="D202" s="39">
        <v>0.62216804534793479</v>
      </c>
      <c r="E202" s="39">
        <v>0</v>
      </c>
      <c r="F202" s="411"/>
      <c r="G202" s="39">
        <v>0</v>
      </c>
      <c r="H202" s="40">
        <v>0</v>
      </c>
      <c r="I202" s="41">
        <f t="shared" si="134"/>
        <v>1.1644911915428846</v>
      </c>
      <c r="K202" s="74" t="s">
        <v>60</v>
      </c>
      <c r="L202" s="87">
        <v>0.20116766799583224</v>
      </c>
      <c r="M202" s="87">
        <v>0.34115547819911762</v>
      </c>
      <c r="N202" s="87">
        <v>0.62216804534793479</v>
      </c>
      <c r="O202" s="87">
        <v>0</v>
      </c>
      <c r="P202" s="87">
        <v>0</v>
      </c>
      <c r="Q202" s="87">
        <v>0</v>
      </c>
      <c r="R202" s="88">
        <v>0</v>
      </c>
      <c r="S202" s="89">
        <f t="shared" si="135"/>
        <v>1.1644911915428846</v>
      </c>
      <c r="U202" s="104" t="s">
        <v>60</v>
      </c>
      <c r="V202" s="121">
        <v>0.20116766799583224</v>
      </c>
      <c r="W202" s="121">
        <v>0</v>
      </c>
      <c r="X202" s="121">
        <v>0</v>
      </c>
      <c r="Y202" s="121">
        <v>0.34115547819911762</v>
      </c>
      <c r="Z202" s="121">
        <v>0.62216804534793479</v>
      </c>
      <c r="AA202" s="121">
        <v>0</v>
      </c>
      <c r="AB202" s="121">
        <v>0</v>
      </c>
      <c r="AC202" s="122">
        <v>0</v>
      </c>
      <c r="AD202" s="121">
        <v>0</v>
      </c>
      <c r="AE202" s="121">
        <v>0</v>
      </c>
      <c r="AF202" s="121">
        <v>0</v>
      </c>
      <c r="AG202" s="121">
        <v>0</v>
      </c>
      <c r="AH202" s="121">
        <v>0</v>
      </c>
      <c r="AI202" s="123">
        <f t="shared" si="136"/>
        <v>1.1644911915428846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</row>
    <row r="203" spans="1:71" ht="15">
      <c r="A203" s="27" t="s">
        <v>22</v>
      </c>
      <c r="B203" s="42">
        <v>0</v>
      </c>
      <c r="C203" s="42">
        <v>0</v>
      </c>
      <c r="D203" s="42">
        <v>0.28635530618914001</v>
      </c>
      <c r="E203" s="42">
        <v>0</v>
      </c>
      <c r="F203" s="411"/>
      <c r="G203" s="42">
        <v>0</v>
      </c>
      <c r="H203" s="43">
        <v>0</v>
      </c>
      <c r="I203" s="38">
        <f t="shared" si="134"/>
        <v>0.28635530618914001</v>
      </c>
      <c r="K203" s="75" t="s">
        <v>22</v>
      </c>
      <c r="L203" s="42">
        <v>0</v>
      </c>
      <c r="M203" s="42">
        <v>0</v>
      </c>
      <c r="N203" s="42">
        <v>0.28635530618914001</v>
      </c>
      <c r="O203" s="42">
        <v>0</v>
      </c>
      <c r="P203" s="42">
        <v>0.70091021537099096</v>
      </c>
      <c r="Q203" s="42">
        <v>0</v>
      </c>
      <c r="R203" s="85">
        <v>0</v>
      </c>
      <c r="S203" s="86">
        <f t="shared" si="135"/>
        <v>0.98726552156013092</v>
      </c>
      <c r="U203" s="105" t="s">
        <v>22</v>
      </c>
      <c r="V203" s="117">
        <v>0</v>
      </c>
      <c r="W203" s="117">
        <v>0</v>
      </c>
      <c r="X203" s="117">
        <v>0</v>
      </c>
      <c r="Y203" s="117">
        <v>0</v>
      </c>
      <c r="Z203" s="117">
        <v>0.28635530618914001</v>
      </c>
      <c r="AA203" s="117">
        <v>0</v>
      </c>
      <c r="AB203" s="117">
        <v>0.70091021537099096</v>
      </c>
      <c r="AC203" s="118">
        <v>0</v>
      </c>
      <c r="AD203" s="117">
        <v>0</v>
      </c>
      <c r="AE203" s="117">
        <v>0</v>
      </c>
      <c r="AF203" s="117">
        <v>0</v>
      </c>
      <c r="AG203" s="117">
        <v>0</v>
      </c>
      <c r="AH203" s="117">
        <v>0</v>
      </c>
      <c r="AI203" s="120">
        <f t="shared" si="136"/>
        <v>0.98726552156013092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</row>
    <row r="204" spans="1:71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134"/>
        <v>0</v>
      </c>
      <c r="K204" s="74" t="s">
        <v>21</v>
      </c>
      <c r="L204" s="87">
        <v>0</v>
      </c>
      <c r="M204" s="87">
        <v>0</v>
      </c>
      <c r="N204" s="87">
        <v>0</v>
      </c>
      <c r="O204" s="87">
        <v>0</v>
      </c>
      <c r="P204" s="87">
        <v>0</v>
      </c>
      <c r="Q204" s="87">
        <v>0</v>
      </c>
      <c r="R204" s="88">
        <v>0</v>
      </c>
      <c r="S204" s="89">
        <f t="shared" si="135"/>
        <v>0</v>
      </c>
      <c r="U204" s="104" t="s">
        <v>61</v>
      </c>
      <c r="V204" s="121">
        <v>0</v>
      </c>
      <c r="W204" s="121">
        <v>0</v>
      </c>
      <c r="X204" s="121">
        <v>0</v>
      </c>
      <c r="Y204" s="121">
        <v>0</v>
      </c>
      <c r="Z204" s="121">
        <v>0</v>
      </c>
      <c r="AA204" s="121">
        <v>0</v>
      </c>
      <c r="AB204" s="121">
        <v>0</v>
      </c>
      <c r="AC204" s="122">
        <v>0</v>
      </c>
      <c r="AD204" s="121">
        <v>0</v>
      </c>
      <c r="AE204" s="121">
        <v>0</v>
      </c>
      <c r="AF204" s="121">
        <v>0</v>
      </c>
      <c r="AG204" s="121">
        <v>0</v>
      </c>
      <c r="AH204" s="121">
        <v>0</v>
      </c>
      <c r="AI204" s="123">
        <f t="shared" si="136"/>
        <v>0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</row>
    <row r="205" spans="1:71" ht="15">
      <c r="A205" s="28" t="s">
        <v>64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134"/>
        <v>0</v>
      </c>
      <c r="K205" s="76" t="s">
        <v>64</v>
      </c>
      <c r="L205" s="42">
        <v>0</v>
      </c>
      <c r="M205" s="42">
        <v>0</v>
      </c>
      <c r="N205" s="42">
        <v>0</v>
      </c>
      <c r="O205" s="42">
        <v>0</v>
      </c>
      <c r="P205" s="42">
        <v>0</v>
      </c>
      <c r="Q205" s="42">
        <v>0</v>
      </c>
      <c r="R205" s="85">
        <v>0</v>
      </c>
      <c r="S205" s="86">
        <f t="shared" si="135"/>
        <v>0</v>
      </c>
      <c r="U205" s="106" t="s">
        <v>62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v>0</v>
      </c>
      <c r="AB205" s="117">
        <v>0</v>
      </c>
      <c r="AC205" s="118">
        <v>0</v>
      </c>
      <c r="AD205" s="119">
        <v>0</v>
      </c>
      <c r="AE205" s="119">
        <v>0</v>
      </c>
      <c r="AF205" s="119">
        <v>0</v>
      </c>
      <c r="AG205" s="119">
        <v>0</v>
      </c>
      <c r="AH205" s="119">
        <v>0</v>
      </c>
      <c r="AI205" s="120">
        <f t="shared" si="136"/>
        <v>0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</row>
    <row r="206" spans="1:71">
      <c r="A206" s="56" t="s">
        <v>23</v>
      </c>
      <c r="B206" s="60">
        <v>0</v>
      </c>
      <c r="C206" s="60">
        <v>0</v>
      </c>
      <c r="D206" s="60">
        <v>0</v>
      </c>
      <c r="E206" s="60">
        <v>0</v>
      </c>
      <c r="F206" s="411"/>
      <c r="G206" s="60">
        <v>0</v>
      </c>
      <c r="H206" s="61">
        <v>0</v>
      </c>
      <c r="I206" s="62">
        <f t="shared" si="134"/>
        <v>0</v>
      </c>
      <c r="K206" s="77" t="s">
        <v>23</v>
      </c>
      <c r="L206" s="90">
        <v>0</v>
      </c>
      <c r="M206" s="90">
        <v>0</v>
      </c>
      <c r="N206" s="90">
        <v>0</v>
      </c>
      <c r="O206" s="90">
        <v>0</v>
      </c>
      <c r="P206" s="90">
        <v>0</v>
      </c>
      <c r="Q206" s="90">
        <v>0</v>
      </c>
      <c r="R206" s="91">
        <v>0</v>
      </c>
      <c r="S206" s="92">
        <f t="shared" si="135"/>
        <v>0</v>
      </c>
      <c r="U206" s="107" t="s">
        <v>66</v>
      </c>
      <c r="V206" s="124">
        <v>0</v>
      </c>
      <c r="W206" s="124">
        <v>0</v>
      </c>
      <c r="X206" s="124">
        <v>0</v>
      </c>
      <c r="Y206" s="124">
        <v>0</v>
      </c>
      <c r="Z206" s="124">
        <v>0</v>
      </c>
      <c r="AA206" s="124">
        <v>0</v>
      </c>
      <c r="AB206" s="124">
        <v>0</v>
      </c>
      <c r="AC206" s="124">
        <v>0</v>
      </c>
      <c r="AD206" s="124">
        <v>0</v>
      </c>
      <c r="AE206" s="124">
        <v>0</v>
      </c>
      <c r="AF206" s="124">
        <v>0</v>
      </c>
      <c r="AG206" s="124">
        <v>0</v>
      </c>
      <c r="AH206" s="125">
        <v>0</v>
      </c>
      <c r="AI206" s="126">
        <f t="shared" si="136"/>
        <v>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</row>
    <row r="207" spans="1:71">
      <c r="A207" s="57" t="s">
        <v>19</v>
      </c>
      <c r="B207" s="63">
        <v>0</v>
      </c>
      <c r="C207" s="63">
        <v>0</v>
      </c>
      <c r="D207" s="63">
        <v>0</v>
      </c>
      <c r="E207" s="63">
        <v>0</v>
      </c>
      <c r="F207" s="411"/>
      <c r="G207" s="63">
        <v>0</v>
      </c>
      <c r="H207" s="64">
        <v>0</v>
      </c>
      <c r="I207" s="65">
        <f t="shared" si="134"/>
        <v>0</v>
      </c>
      <c r="K207" s="78" t="s">
        <v>19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93">
        <v>0</v>
      </c>
      <c r="S207" s="94">
        <f t="shared" si="135"/>
        <v>0</v>
      </c>
      <c r="U207" s="108" t="s">
        <v>19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8">
        <v>0</v>
      </c>
      <c r="AE207" s="128">
        <v>0</v>
      </c>
      <c r="AF207" s="128">
        <v>0</v>
      </c>
      <c r="AG207" s="128">
        <v>0</v>
      </c>
      <c r="AH207" s="128">
        <v>0</v>
      </c>
      <c r="AI207" s="129">
        <f t="shared" si="136"/>
        <v>0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</row>
    <row r="208" spans="1:71">
      <c r="A208" s="56" t="s">
        <v>20</v>
      </c>
      <c r="B208" s="60">
        <v>0</v>
      </c>
      <c r="C208" s="60">
        <v>0</v>
      </c>
      <c r="D208" s="60">
        <v>0</v>
      </c>
      <c r="E208" s="60">
        <v>0</v>
      </c>
      <c r="F208" s="411"/>
      <c r="G208" s="60">
        <v>0</v>
      </c>
      <c r="H208" s="61">
        <v>0</v>
      </c>
      <c r="I208" s="62">
        <f t="shared" si="134"/>
        <v>0</v>
      </c>
      <c r="K208" s="77" t="s">
        <v>20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1">
        <v>0</v>
      </c>
      <c r="S208" s="92">
        <f t="shared" si="135"/>
        <v>0</v>
      </c>
      <c r="U208" s="107" t="s">
        <v>20</v>
      </c>
      <c r="V208" s="124">
        <v>0</v>
      </c>
      <c r="W208" s="124">
        <v>0</v>
      </c>
      <c r="X208" s="124">
        <v>0</v>
      </c>
      <c r="Y208" s="124">
        <v>0</v>
      </c>
      <c r="Z208" s="124">
        <v>0</v>
      </c>
      <c r="AA208" s="124">
        <v>0</v>
      </c>
      <c r="AB208" s="124">
        <v>0</v>
      </c>
      <c r="AC208" s="124">
        <v>0</v>
      </c>
      <c r="AD208" s="124">
        <v>0</v>
      </c>
      <c r="AE208" s="124">
        <v>0</v>
      </c>
      <c r="AF208" s="124">
        <v>0</v>
      </c>
      <c r="AG208" s="124">
        <v>0</v>
      </c>
      <c r="AH208" s="125">
        <v>0</v>
      </c>
      <c r="AI208" s="126">
        <f t="shared" si="136"/>
        <v>0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</row>
    <row r="209" spans="1:71" ht="15" thickBot="1">
      <c r="A209" s="58" t="s">
        <v>11</v>
      </c>
      <c r="B209" s="52">
        <v>0</v>
      </c>
      <c r="C209" s="52">
        <v>0</v>
      </c>
      <c r="D209" s="52">
        <v>0</v>
      </c>
      <c r="E209" s="52">
        <v>0</v>
      </c>
      <c r="F209" s="412"/>
      <c r="G209" s="52">
        <v>0</v>
      </c>
      <c r="H209" s="66">
        <v>0</v>
      </c>
      <c r="I209" s="67">
        <f t="shared" si="134"/>
        <v>0</v>
      </c>
      <c r="K209" s="79" t="s">
        <v>11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95">
        <v>0</v>
      </c>
      <c r="S209" s="96">
        <f t="shared" si="135"/>
        <v>0</v>
      </c>
      <c r="U209" s="108" t="s">
        <v>11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8">
        <v>0</v>
      </c>
      <c r="AE209" s="128">
        <v>0</v>
      </c>
      <c r="AF209" s="128">
        <v>0</v>
      </c>
      <c r="AG209" s="128">
        <v>0</v>
      </c>
      <c r="AH209" s="128">
        <v>0</v>
      </c>
      <c r="AI209" s="129">
        <f t="shared" si="136"/>
        <v>0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</row>
    <row r="210" spans="1:71" ht="15">
      <c r="A210" s="33" t="s">
        <v>26</v>
      </c>
      <c r="B210" s="68">
        <f>SUM(B189:B205)</f>
        <v>34.640329823174405</v>
      </c>
      <c r="C210" s="68">
        <f t="shared" ref="C210:I210" si="137">SUM(C189:C205)</f>
        <v>19.602388222040521</v>
      </c>
      <c r="D210" s="68">
        <f t="shared" si="137"/>
        <v>196.59637542629437</v>
      </c>
      <c r="E210" s="68">
        <f t="shared" si="137"/>
        <v>24.098803167555111</v>
      </c>
      <c r="F210" s="68">
        <f t="shared" si="137"/>
        <v>0</v>
      </c>
      <c r="G210" s="68">
        <f t="shared" si="137"/>
        <v>2.6153154037731081</v>
      </c>
      <c r="H210" s="69">
        <f t="shared" si="137"/>
        <v>0</v>
      </c>
      <c r="I210" s="38">
        <f t="shared" si="137"/>
        <v>277.55321204283752</v>
      </c>
      <c r="K210" s="80" t="s">
        <v>26</v>
      </c>
      <c r="L210" s="68">
        <f>SUM(L189:L205)</f>
        <v>34.640329823174405</v>
      </c>
      <c r="M210" s="68">
        <f t="shared" ref="M210:S210" si="138">SUM(M189:M205)</f>
        <v>19.602388222040521</v>
      </c>
      <c r="N210" s="68">
        <f t="shared" si="138"/>
        <v>196.59637542629437</v>
      </c>
      <c r="O210" s="68">
        <f t="shared" si="138"/>
        <v>24.098803167555111</v>
      </c>
      <c r="P210" s="68">
        <f t="shared" si="138"/>
        <v>151.84380425791076</v>
      </c>
      <c r="Q210" s="68">
        <f t="shared" si="138"/>
        <v>2.6153154037731081</v>
      </c>
      <c r="R210" s="69">
        <f t="shared" si="138"/>
        <v>0</v>
      </c>
      <c r="S210" s="97">
        <f t="shared" si="138"/>
        <v>429.39701630074831</v>
      </c>
      <c r="T210" s="1" t="str">
        <f>IF(ABS(S210-AI210)&gt;0.01,S210-AI210,"")</f>
        <v/>
      </c>
      <c r="U210" s="109" t="s">
        <v>63</v>
      </c>
      <c r="V210" s="130">
        <f>SUM(V189:V205)</f>
        <v>28.645886208216027</v>
      </c>
      <c r="W210" s="130">
        <f t="shared" ref="W210:AH210" si="139">SUM(W189:W205)</f>
        <v>0.52972936229256384</v>
      </c>
      <c r="X210" s="130">
        <f t="shared" si="139"/>
        <v>2.6153154037731081</v>
      </c>
      <c r="Y210" s="130">
        <f t="shared" si="139"/>
        <v>19.602388222040521</v>
      </c>
      <c r="Z210" s="130">
        <f t="shared" si="139"/>
        <v>189.4281862835204</v>
      </c>
      <c r="AA210" s="130">
        <f t="shared" si="139"/>
        <v>23.266313052080044</v>
      </c>
      <c r="AB210" s="130">
        <f t="shared" si="139"/>
        <v>151.84380425791076</v>
      </c>
      <c r="AC210" s="130">
        <f t="shared" si="139"/>
        <v>13.465393510914829</v>
      </c>
      <c r="AD210" s="131">
        <f t="shared" si="139"/>
        <v>5.4647142526658206</v>
      </c>
      <c r="AE210" s="131">
        <f t="shared" si="139"/>
        <v>0.82550917740483798</v>
      </c>
      <c r="AF210" s="131">
        <f t="shared" si="139"/>
        <v>0</v>
      </c>
      <c r="AG210" s="131">
        <f t="shared" si="139"/>
        <v>7.168189142773941</v>
      </c>
      <c r="AH210" s="131">
        <f t="shared" si="139"/>
        <v>6.9809380702296718E-3</v>
      </c>
      <c r="AI210" s="132">
        <f>SUM(V210:AC210)</f>
        <v>429.39701630074831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</row>
    <row r="211" spans="1:71" s="9" customFormat="1" ht="15" thickBot="1">
      <c r="A211" s="30" t="s">
        <v>88</v>
      </c>
      <c r="B211" s="47">
        <f>IF($I210=0,"-",B210/$I210)</f>
        <v>0.12480608517630133</v>
      </c>
      <c r="C211" s="47">
        <f t="shared" ref="C211:H211" si="140">IF($I210=0,"-",C210/$I210)</f>
        <v>7.0625693998508265E-2</v>
      </c>
      <c r="D211" s="47">
        <f t="shared" si="140"/>
        <v>0.70831958304251841</v>
      </c>
      <c r="E211" s="47">
        <f t="shared" si="140"/>
        <v>8.6825884630136102E-2</v>
      </c>
      <c r="F211" s="47">
        <f t="shared" si="140"/>
        <v>0</v>
      </c>
      <c r="G211" s="47">
        <f t="shared" si="140"/>
        <v>9.4227531525358857E-3</v>
      </c>
      <c r="H211" s="70">
        <f t="shared" si="140"/>
        <v>0</v>
      </c>
      <c r="I211" s="48">
        <f>SUM(B211:H211)</f>
        <v>1</v>
      </c>
      <c r="J211" s="5"/>
      <c r="K211" s="81" t="s">
        <v>88</v>
      </c>
      <c r="L211" s="98">
        <f>IF($S210=0,"-",L210/$S210)</f>
        <v>8.0672031961471352E-2</v>
      </c>
      <c r="M211" s="98">
        <f t="shared" ref="M211:R211" si="141">IF($S210=0,"-",M210/$S210)</f>
        <v>4.5650965139243237E-2</v>
      </c>
      <c r="N211" s="98">
        <f t="shared" si="141"/>
        <v>0.45784290053985588</v>
      </c>
      <c r="O211" s="98">
        <f t="shared" si="141"/>
        <v>5.6122428085705153E-2</v>
      </c>
      <c r="P211" s="98">
        <f t="shared" si="141"/>
        <v>0.35362100455667778</v>
      </c>
      <c r="Q211" s="98">
        <f t="shared" si="141"/>
        <v>6.0906697170465419E-3</v>
      </c>
      <c r="R211" s="99">
        <f t="shared" si="141"/>
        <v>0</v>
      </c>
      <c r="S211" s="100">
        <f>SUM(L211:R211)</f>
        <v>0.99999999999999989</v>
      </c>
      <c r="T211" s="1"/>
      <c r="U211" s="110" t="s">
        <v>88</v>
      </c>
      <c r="V211" s="133">
        <f>+V210/$AI210</f>
        <v>6.6711889279064157E-2</v>
      </c>
      <c r="W211" s="133">
        <f t="shared" ref="W211:AH211" si="142">+W210/$AI210</f>
        <v>1.2336586938963337E-3</v>
      </c>
      <c r="X211" s="133">
        <f t="shared" si="142"/>
        <v>6.0906697170465419E-3</v>
      </c>
      <c r="Y211" s="133">
        <f t="shared" si="142"/>
        <v>4.5650965139243237E-2</v>
      </c>
      <c r="Z211" s="133">
        <f t="shared" si="142"/>
        <v>0.44114928397836262</v>
      </c>
      <c r="AA211" s="133">
        <f t="shared" si="142"/>
        <v>5.4183685887058873E-2</v>
      </c>
      <c r="AB211" s="133">
        <f t="shared" si="142"/>
        <v>0.35362100455667778</v>
      </c>
      <c r="AC211" s="133">
        <f t="shared" si="142"/>
        <v>3.1358842748650376E-2</v>
      </c>
      <c r="AD211" s="133">
        <f t="shared" si="142"/>
        <v>1.2726483988510884E-2</v>
      </c>
      <c r="AE211" s="133">
        <f t="shared" si="142"/>
        <v>1.9224846612037332E-3</v>
      </c>
      <c r="AF211" s="133">
        <f t="shared" si="142"/>
        <v>0</v>
      </c>
      <c r="AG211" s="133">
        <f t="shared" si="142"/>
        <v>1.6693616561493207E-2</v>
      </c>
      <c r="AH211" s="133">
        <f t="shared" si="142"/>
        <v>1.6257537442552336E-5</v>
      </c>
      <c r="AI211" s="134">
        <f>SUM(V211:AC211)</f>
        <v>1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</row>
    <row r="212" spans="1:71" ht="15" thickBot="1">
      <c r="A212" s="31"/>
      <c r="B212" s="31"/>
      <c r="C212" s="31"/>
      <c r="D212" s="31"/>
      <c r="E212" s="31"/>
      <c r="F212" s="31"/>
      <c r="G212" s="31"/>
      <c r="H212" s="31"/>
      <c r="I212" s="31"/>
      <c r="K212" s="31"/>
      <c r="L212" s="31"/>
      <c r="M212" s="31"/>
      <c r="N212" s="31"/>
      <c r="O212" s="31"/>
      <c r="P212" s="31"/>
      <c r="Q212" s="31"/>
      <c r="R212" s="31"/>
      <c r="S212" s="31"/>
      <c r="U212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</row>
    <row r="213" spans="1:71" ht="30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  <c r="K213" s="415" t="s">
        <v>36</v>
      </c>
      <c r="L213" s="83" t="s">
        <v>0</v>
      </c>
      <c r="M213" s="83" t="s">
        <v>1</v>
      </c>
      <c r="N213" s="83" t="s">
        <v>2</v>
      </c>
      <c r="O213" s="83" t="s">
        <v>3</v>
      </c>
      <c r="P213" s="83" t="s">
        <v>27</v>
      </c>
      <c r="Q213" s="83" t="s">
        <v>4</v>
      </c>
      <c r="R213" s="83" t="s">
        <v>5</v>
      </c>
      <c r="S213" s="84" t="s">
        <v>6</v>
      </c>
      <c r="U213" s="417" t="s">
        <v>36</v>
      </c>
      <c r="V213" s="114" t="s">
        <v>74</v>
      </c>
      <c r="W213" s="114" t="s">
        <v>75</v>
      </c>
      <c r="X213" s="114" t="s">
        <v>4</v>
      </c>
      <c r="Y213" s="114" t="s">
        <v>1</v>
      </c>
      <c r="Z213" s="114" t="s">
        <v>2</v>
      </c>
      <c r="AA213" s="114" t="s">
        <v>3</v>
      </c>
      <c r="AB213" s="114" t="s">
        <v>55</v>
      </c>
      <c r="AC213" s="114" t="s">
        <v>68</v>
      </c>
      <c r="AD213" s="115" t="s">
        <v>76</v>
      </c>
      <c r="AE213" s="115" t="s">
        <v>83</v>
      </c>
      <c r="AF213" s="115" t="s">
        <v>77</v>
      </c>
      <c r="AG213" s="115" t="s">
        <v>84</v>
      </c>
      <c r="AH213" s="115" t="s">
        <v>85</v>
      </c>
      <c r="AI213" s="116" t="s">
        <v>63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</row>
    <row r="214" spans="1:71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  <c r="K214" s="416" t="s">
        <v>36</v>
      </c>
      <c r="L214" s="389" t="s">
        <v>69</v>
      </c>
      <c r="M214" s="390"/>
      <c r="N214" s="390"/>
      <c r="O214" s="390"/>
      <c r="P214" s="390"/>
      <c r="Q214" s="390"/>
      <c r="R214" s="390"/>
      <c r="S214" s="391"/>
      <c r="U214" s="418" t="s">
        <v>36</v>
      </c>
      <c r="V214" s="413" t="s">
        <v>69</v>
      </c>
      <c r="W214" s="413"/>
      <c r="X214" s="413"/>
      <c r="Y214" s="413"/>
      <c r="Z214" s="413"/>
      <c r="AA214" s="413"/>
      <c r="AB214" s="413"/>
      <c r="AC214" s="413"/>
      <c r="AD214" s="413"/>
      <c r="AE214" s="413"/>
      <c r="AF214" s="413"/>
      <c r="AG214" s="413"/>
      <c r="AH214" s="413"/>
      <c r="AI214" s="41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</row>
    <row r="215" spans="1:71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  <c r="K215" s="82" t="s">
        <v>7</v>
      </c>
      <c r="L215" s="36">
        <v>0</v>
      </c>
      <c r="M215" s="36">
        <v>0</v>
      </c>
      <c r="N215" s="36">
        <v>0</v>
      </c>
      <c r="O215" s="36">
        <v>0</v>
      </c>
      <c r="P215" s="36">
        <v>0</v>
      </c>
      <c r="Q215" s="36">
        <v>0</v>
      </c>
      <c r="R215" s="101">
        <v>0</v>
      </c>
      <c r="S215" s="102">
        <f>SUM(L215:R215)</f>
        <v>0</v>
      </c>
      <c r="U215" s="103" t="s">
        <v>7</v>
      </c>
      <c r="V215" s="117">
        <v>0</v>
      </c>
      <c r="W215" s="117">
        <v>0</v>
      </c>
      <c r="X215" s="117">
        <v>0</v>
      </c>
      <c r="Y215" s="117">
        <v>0</v>
      </c>
      <c r="Z215" s="117">
        <v>0</v>
      </c>
      <c r="AA215" s="117">
        <v>0</v>
      </c>
      <c r="AB215" s="117">
        <v>0</v>
      </c>
      <c r="AC215" s="118">
        <v>0</v>
      </c>
      <c r="AD215" s="119">
        <v>0</v>
      </c>
      <c r="AE215" s="119">
        <v>0</v>
      </c>
      <c r="AF215" s="119">
        <v>0</v>
      </c>
      <c r="AG215" s="119">
        <v>0</v>
      </c>
      <c r="AH215" s="119">
        <v>0</v>
      </c>
      <c r="AI215" s="120">
        <f>SUM(V215:AC215)</f>
        <v>0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</row>
    <row r="216" spans="1:71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5" si="143">SUM(B216:H216)</f>
        <v>0</v>
      </c>
      <c r="K216" s="74" t="s">
        <v>8</v>
      </c>
      <c r="L216" s="87">
        <v>0</v>
      </c>
      <c r="M216" s="87">
        <v>0</v>
      </c>
      <c r="N216" s="87">
        <v>0</v>
      </c>
      <c r="O216" s="87">
        <v>0</v>
      </c>
      <c r="P216" s="87">
        <v>0</v>
      </c>
      <c r="Q216" s="87">
        <v>0</v>
      </c>
      <c r="R216" s="88">
        <v>0</v>
      </c>
      <c r="S216" s="89">
        <f t="shared" ref="S216:S235" si="144">SUM(L216:R216)</f>
        <v>0</v>
      </c>
      <c r="U216" s="104" t="s">
        <v>8</v>
      </c>
      <c r="V216" s="121">
        <v>0</v>
      </c>
      <c r="W216" s="121">
        <v>0</v>
      </c>
      <c r="X216" s="121">
        <v>0</v>
      </c>
      <c r="Y216" s="121">
        <v>0</v>
      </c>
      <c r="Z216" s="121">
        <v>0</v>
      </c>
      <c r="AA216" s="121">
        <v>0</v>
      </c>
      <c r="AB216" s="121">
        <v>0</v>
      </c>
      <c r="AC216" s="122">
        <v>0</v>
      </c>
      <c r="AD216" s="121">
        <v>0</v>
      </c>
      <c r="AE216" s="121">
        <v>0</v>
      </c>
      <c r="AF216" s="121">
        <v>0</v>
      </c>
      <c r="AG216" s="121">
        <v>0</v>
      </c>
      <c r="AH216" s="121">
        <v>0</v>
      </c>
      <c r="AI216" s="123">
        <f t="shared" ref="AI216:AI235" si="145">SUM(V216:AC216)</f>
        <v>0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</row>
    <row r="217" spans="1:71" ht="15" customHeight="1">
      <c r="A217" s="27" t="s">
        <v>10</v>
      </c>
      <c r="B217" s="42">
        <v>0</v>
      </c>
      <c r="C217" s="42">
        <v>0</v>
      </c>
      <c r="D217" s="42">
        <v>0.25988585633953165</v>
      </c>
      <c r="E217" s="42">
        <v>0</v>
      </c>
      <c r="F217" s="411"/>
      <c r="G217" s="42">
        <v>0</v>
      </c>
      <c r="H217" s="43">
        <v>0</v>
      </c>
      <c r="I217" s="38">
        <f t="shared" si="143"/>
        <v>0.25988585633953165</v>
      </c>
      <c r="K217" s="75" t="s">
        <v>10</v>
      </c>
      <c r="L217" s="42">
        <v>0</v>
      </c>
      <c r="M217" s="42">
        <v>0</v>
      </c>
      <c r="N217" s="42">
        <v>0.25988585633953165</v>
      </c>
      <c r="O217" s="42">
        <v>0</v>
      </c>
      <c r="P217" s="42">
        <v>0</v>
      </c>
      <c r="Q217" s="42">
        <v>0</v>
      </c>
      <c r="R217" s="85">
        <v>0</v>
      </c>
      <c r="S217" s="86">
        <f t="shared" si="144"/>
        <v>0.25988585633953165</v>
      </c>
      <c r="U217" s="105" t="s">
        <v>10</v>
      </c>
      <c r="V217" s="117">
        <v>0</v>
      </c>
      <c r="W217" s="117">
        <v>0</v>
      </c>
      <c r="X217" s="117">
        <v>0</v>
      </c>
      <c r="Y217" s="117">
        <v>0</v>
      </c>
      <c r="Z217" s="117">
        <v>0.25988585633953165</v>
      </c>
      <c r="AA217" s="117">
        <v>0</v>
      </c>
      <c r="AB217" s="117">
        <v>0</v>
      </c>
      <c r="AC217" s="118">
        <v>0</v>
      </c>
      <c r="AD217" s="119">
        <v>0</v>
      </c>
      <c r="AE217" s="119">
        <v>0</v>
      </c>
      <c r="AF217" s="119">
        <v>0</v>
      </c>
      <c r="AG217" s="119">
        <v>0</v>
      </c>
      <c r="AH217" s="119">
        <v>0</v>
      </c>
      <c r="AI217" s="120">
        <f t="shared" si="145"/>
        <v>0.25988585633953165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</row>
    <row r="218" spans="1:71" ht="15" customHeight="1">
      <c r="A218" s="26" t="s">
        <v>56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143"/>
        <v>0</v>
      </c>
      <c r="K218" s="74" t="s">
        <v>56</v>
      </c>
      <c r="L218" s="87">
        <v>0</v>
      </c>
      <c r="M218" s="87">
        <v>0</v>
      </c>
      <c r="N218" s="87">
        <v>0</v>
      </c>
      <c r="O218" s="87">
        <v>0</v>
      </c>
      <c r="P218" s="87">
        <v>0</v>
      </c>
      <c r="Q218" s="87">
        <v>0</v>
      </c>
      <c r="R218" s="88">
        <v>0</v>
      </c>
      <c r="S218" s="89">
        <f t="shared" si="144"/>
        <v>0</v>
      </c>
      <c r="U218" s="104" t="s">
        <v>56</v>
      </c>
      <c r="V218" s="121">
        <v>0</v>
      </c>
      <c r="W218" s="121">
        <v>0</v>
      </c>
      <c r="X218" s="121">
        <v>0</v>
      </c>
      <c r="Y218" s="121">
        <v>0</v>
      </c>
      <c r="Z218" s="121">
        <v>0</v>
      </c>
      <c r="AA218" s="121">
        <v>0</v>
      </c>
      <c r="AB218" s="121">
        <v>0</v>
      </c>
      <c r="AC218" s="122">
        <v>0</v>
      </c>
      <c r="AD218" s="121">
        <v>0</v>
      </c>
      <c r="AE218" s="121">
        <v>0</v>
      </c>
      <c r="AF218" s="121">
        <v>0</v>
      </c>
      <c r="AG218" s="121">
        <v>0</v>
      </c>
      <c r="AH218" s="121">
        <v>0</v>
      </c>
      <c r="AI218" s="123">
        <f t="shared" si="145"/>
        <v>0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</row>
    <row r="219" spans="1:71" ht="15">
      <c r="A219" s="27" t="s">
        <v>16</v>
      </c>
      <c r="B219" s="42">
        <v>2.7333810335850597</v>
      </c>
      <c r="C219" s="42">
        <v>1.400658099478209</v>
      </c>
      <c r="D219" s="42">
        <v>0.37004477675148073</v>
      </c>
      <c r="E219" s="42">
        <v>0</v>
      </c>
      <c r="F219" s="411"/>
      <c r="G219" s="42">
        <v>0</v>
      </c>
      <c r="H219" s="43">
        <v>0</v>
      </c>
      <c r="I219" s="38">
        <f t="shared" si="143"/>
        <v>4.5040839098147494</v>
      </c>
      <c r="K219" s="75" t="s">
        <v>16</v>
      </c>
      <c r="L219" s="42">
        <v>2.7333810335850597</v>
      </c>
      <c r="M219" s="42">
        <v>1.400658099478209</v>
      </c>
      <c r="N219" s="42">
        <v>0.37004477675148073</v>
      </c>
      <c r="O219" s="42">
        <v>0</v>
      </c>
      <c r="P219" s="42">
        <v>0</v>
      </c>
      <c r="Q219" s="42">
        <v>0</v>
      </c>
      <c r="R219" s="85">
        <v>0</v>
      </c>
      <c r="S219" s="86">
        <f t="shared" si="144"/>
        <v>4.5040839098147494</v>
      </c>
      <c r="U219" s="105" t="s">
        <v>16</v>
      </c>
      <c r="V219" s="117">
        <v>2.7333810335850597</v>
      </c>
      <c r="W219" s="117">
        <v>0</v>
      </c>
      <c r="X219" s="117">
        <v>0</v>
      </c>
      <c r="Y219" s="117">
        <v>1.400658099478209</v>
      </c>
      <c r="Z219" s="117">
        <v>0.26120807770692756</v>
      </c>
      <c r="AA219" s="117">
        <v>0</v>
      </c>
      <c r="AB219" s="117">
        <v>0</v>
      </c>
      <c r="AC219" s="118">
        <v>0.10883669904455316</v>
      </c>
      <c r="AD219" s="119">
        <v>0</v>
      </c>
      <c r="AE219" s="119">
        <v>0</v>
      </c>
      <c r="AF219" s="119">
        <v>0</v>
      </c>
      <c r="AG219" s="119">
        <v>0.10883669904455316</v>
      </c>
      <c r="AH219" s="119">
        <v>0</v>
      </c>
      <c r="AI219" s="120">
        <f t="shared" si="145"/>
        <v>4.5040839098147494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</row>
    <row r="220" spans="1:71" ht="15">
      <c r="A220" s="26" t="s">
        <v>70</v>
      </c>
      <c r="B220" s="39">
        <v>2.5911290033350647</v>
      </c>
      <c r="C220" s="39">
        <v>0</v>
      </c>
      <c r="D220" s="39">
        <v>2.5509836427848112</v>
      </c>
      <c r="E220" s="39">
        <v>0</v>
      </c>
      <c r="F220" s="411"/>
      <c r="G220" s="39">
        <v>0</v>
      </c>
      <c r="H220" s="40">
        <v>0</v>
      </c>
      <c r="I220" s="41">
        <f t="shared" si="143"/>
        <v>5.1421126461198758</v>
      </c>
      <c r="K220" s="74" t="s">
        <v>70</v>
      </c>
      <c r="L220" s="87">
        <v>2.5911290033350647</v>
      </c>
      <c r="M220" s="87">
        <v>0</v>
      </c>
      <c r="N220" s="87">
        <v>2.5509836427848112</v>
      </c>
      <c r="O220" s="87">
        <v>0</v>
      </c>
      <c r="P220" s="87">
        <v>0</v>
      </c>
      <c r="Q220" s="87">
        <v>0</v>
      </c>
      <c r="R220" s="88">
        <v>0</v>
      </c>
      <c r="S220" s="89">
        <f t="shared" si="144"/>
        <v>5.1421126461198758</v>
      </c>
      <c r="U220" s="104" t="s">
        <v>57</v>
      </c>
      <c r="V220" s="121">
        <v>2.5911290033350647</v>
      </c>
      <c r="W220" s="121">
        <v>0</v>
      </c>
      <c r="X220" s="121">
        <v>0</v>
      </c>
      <c r="Y220" s="121">
        <v>0</v>
      </c>
      <c r="Z220" s="121">
        <v>2.5509836427848112</v>
      </c>
      <c r="AA220" s="121">
        <v>0</v>
      </c>
      <c r="AB220" s="121">
        <v>0</v>
      </c>
      <c r="AC220" s="122">
        <v>0</v>
      </c>
      <c r="AD220" s="121">
        <v>0</v>
      </c>
      <c r="AE220" s="121">
        <v>0</v>
      </c>
      <c r="AF220" s="121">
        <v>0</v>
      </c>
      <c r="AG220" s="121">
        <v>0</v>
      </c>
      <c r="AH220" s="121">
        <v>0</v>
      </c>
      <c r="AI220" s="123">
        <f t="shared" si="145"/>
        <v>5.1421126461198758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</row>
    <row r="221" spans="1:71" ht="15">
      <c r="A221" s="27" t="s">
        <v>58</v>
      </c>
      <c r="B221" s="42">
        <v>0</v>
      </c>
      <c r="C221" s="42">
        <v>0</v>
      </c>
      <c r="D221" s="42">
        <v>0</v>
      </c>
      <c r="E221" s="42">
        <v>2.2292068274226637</v>
      </c>
      <c r="F221" s="411"/>
      <c r="G221" s="42">
        <v>0</v>
      </c>
      <c r="H221" s="43">
        <v>0</v>
      </c>
      <c r="I221" s="38">
        <f t="shared" si="143"/>
        <v>2.2292068274226637</v>
      </c>
      <c r="K221" s="75" t="s">
        <v>58</v>
      </c>
      <c r="L221" s="42">
        <v>0</v>
      </c>
      <c r="M221" s="42">
        <v>0</v>
      </c>
      <c r="N221" s="42">
        <v>0</v>
      </c>
      <c r="O221" s="42">
        <v>2.2292068274226637</v>
      </c>
      <c r="P221" s="42">
        <v>33.583569338975884</v>
      </c>
      <c r="Q221" s="42">
        <v>0</v>
      </c>
      <c r="R221" s="85">
        <v>0</v>
      </c>
      <c r="S221" s="86">
        <f t="shared" si="144"/>
        <v>35.81277616639855</v>
      </c>
      <c r="U221" s="105" t="s">
        <v>58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2.2292068274226637</v>
      </c>
      <c r="AB221" s="117">
        <v>33.583569338975884</v>
      </c>
      <c r="AC221" s="118">
        <v>0</v>
      </c>
      <c r="AD221" s="117">
        <v>0</v>
      </c>
      <c r="AE221" s="117">
        <v>0</v>
      </c>
      <c r="AF221" s="117">
        <v>0</v>
      </c>
      <c r="AG221" s="117">
        <v>0</v>
      </c>
      <c r="AH221" s="117">
        <v>0</v>
      </c>
      <c r="AI221" s="120">
        <f t="shared" si="145"/>
        <v>35.81277616639855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</row>
    <row r="222" spans="1:71" ht="15">
      <c r="A222" s="26" t="s">
        <v>12</v>
      </c>
      <c r="B222" s="39">
        <v>0</v>
      </c>
      <c r="C222" s="39">
        <v>0</v>
      </c>
      <c r="D222" s="39">
        <v>0</v>
      </c>
      <c r="E222" s="39">
        <v>0.5220264501345554</v>
      </c>
      <c r="F222" s="411"/>
      <c r="G222" s="39">
        <v>0</v>
      </c>
      <c r="H222" s="40">
        <v>0</v>
      </c>
      <c r="I222" s="41">
        <f t="shared" si="143"/>
        <v>0.5220264501345554</v>
      </c>
      <c r="K222" s="74" t="s">
        <v>12</v>
      </c>
      <c r="L222" s="87">
        <v>0</v>
      </c>
      <c r="M222" s="87">
        <v>0</v>
      </c>
      <c r="N222" s="87">
        <v>0</v>
      </c>
      <c r="O222" s="87">
        <v>0.5220264501345554</v>
      </c>
      <c r="P222" s="87">
        <v>3.2214928616221226</v>
      </c>
      <c r="Q222" s="87">
        <v>0</v>
      </c>
      <c r="R222" s="88">
        <v>0</v>
      </c>
      <c r="S222" s="89">
        <f t="shared" si="144"/>
        <v>3.7435193117566778</v>
      </c>
      <c r="U222" s="104" t="s">
        <v>12</v>
      </c>
      <c r="V222" s="121">
        <v>0</v>
      </c>
      <c r="W222" s="121">
        <v>0</v>
      </c>
      <c r="X222" s="121">
        <v>0</v>
      </c>
      <c r="Y222" s="121">
        <v>0</v>
      </c>
      <c r="Z222" s="121">
        <v>0</v>
      </c>
      <c r="AA222" s="121">
        <v>0.5220264501345554</v>
      </c>
      <c r="AB222" s="121">
        <v>3.2214928616221226</v>
      </c>
      <c r="AC222" s="122">
        <v>0</v>
      </c>
      <c r="AD222" s="121">
        <v>0</v>
      </c>
      <c r="AE222" s="121">
        <v>0</v>
      </c>
      <c r="AF222" s="121">
        <v>0</v>
      </c>
      <c r="AG222" s="121">
        <v>0</v>
      </c>
      <c r="AH222" s="121">
        <v>0</v>
      </c>
      <c r="AI222" s="123">
        <f t="shared" si="145"/>
        <v>3.7435193117566778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</row>
    <row r="223" spans="1:71" ht="15">
      <c r="A223" s="27" t="s">
        <v>59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143"/>
        <v>0</v>
      </c>
      <c r="K223" s="75" t="s">
        <v>59</v>
      </c>
      <c r="L223" s="42">
        <v>0</v>
      </c>
      <c r="M223" s="42">
        <v>0</v>
      </c>
      <c r="N223" s="42">
        <v>0</v>
      </c>
      <c r="O223" s="42">
        <v>0</v>
      </c>
      <c r="P223" s="42">
        <v>0</v>
      </c>
      <c r="Q223" s="42">
        <v>0</v>
      </c>
      <c r="R223" s="85">
        <v>0</v>
      </c>
      <c r="S223" s="86">
        <f t="shared" si="144"/>
        <v>0</v>
      </c>
      <c r="U223" s="105" t="s">
        <v>59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8">
        <v>0</v>
      </c>
      <c r="AD223" s="117">
        <v>0</v>
      </c>
      <c r="AE223" s="117">
        <v>0</v>
      </c>
      <c r="AF223" s="117">
        <v>0</v>
      </c>
      <c r="AG223" s="117">
        <v>0</v>
      </c>
      <c r="AH223" s="117">
        <v>0</v>
      </c>
      <c r="AI223" s="120">
        <f t="shared" si="145"/>
        <v>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</row>
    <row r="224" spans="1:71" ht="15">
      <c r="A224" s="26" t="s">
        <v>17</v>
      </c>
      <c r="B224" s="39">
        <v>1.1795426586231255</v>
      </c>
      <c r="C224" s="39">
        <v>0</v>
      </c>
      <c r="D224" s="39">
        <v>4.6721270485691226</v>
      </c>
      <c r="E224" s="39">
        <v>0.24692501184001972</v>
      </c>
      <c r="F224" s="411"/>
      <c r="G224" s="39">
        <v>0</v>
      </c>
      <c r="H224" s="40">
        <v>0</v>
      </c>
      <c r="I224" s="41">
        <f t="shared" si="143"/>
        <v>6.0985947190322678</v>
      </c>
      <c r="K224" s="74" t="s">
        <v>17</v>
      </c>
      <c r="L224" s="87">
        <v>1.1795426586231255</v>
      </c>
      <c r="M224" s="87">
        <v>0</v>
      </c>
      <c r="N224" s="87">
        <v>4.6721270485691226</v>
      </c>
      <c r="O224" s="87">
        <v>0.24692501184001972</v>
      </c>
      <c r="P224" s="87">
        <v>0</v>
      </c>
      <c r="Q224" s="87">
        <v>0</v>
      </c>
      <c r="R224" s="88">
        <v>0</v>
      </c>
      <c r="S224" s="89">
        <f t="shared" si="144"/>
        <v>6.0985947190322678</v>
      </c>
      <c r="U224" s="104" t="s">
        <v>17</v>
      </c>
      <c r="V224" s="121">
        <v>1.1795426586231255</v>
      </c>
      <c r="W224" s="121">
        <v>0</v>
      </c>
      <c r="X224" s="121">
        <v>0</v>
      </c>
      <c r="Y224" s="121">
        <v>0</v>
      </c>
      <c r="Z224" s="121">
        <v>4.6721270485691226</v>
      </c>
      <c r="AA224" s="121">
        <v>0.24692501184001972</v>
      </c>
      <c r="AB224" s="121">
        <v>0</v>
      </c>
      <c r="AC224" s="122">
        <v>0</v>
      </c>
      <c r="AD224" s="121">
        <v>0</v>
      </c>
      <c r="AE224" s="121">
        <v>0</v>
      </c>
      <c r="AF224" s="121">
        <v>0</v>
      </c>
      <c r="AG224" s="121">
        <v>0</v>
      </c>
      <c r="AH224" s="121">
        <v>0</v>
      </c>
      <c r="AI224" s="123">
        <f t="shared" si="145"/>
        <v>6.0985947190322678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</row>
    <row r="225" spans="1:71" ht="15">
      <c r="A225" s="27" t="s">
        <v>139</v>
      </c>
      <c r="B225" s="42">
        <v>7.9935495284402922</v>
      </c>
      <c r="C225" s="42">
        <v>0.31543649444281846</v>
      </c>
      <c r="D225" s="42">
        <v>68.626661697328402</v>
      </c>
      <c r="E225" s="42">
        <v>8.7351644614934346E-2</v>
      </c>
      <c r="F225" s="411"/>
      <c r="G225" s="42">
        <v>0</v>
      </c>
      <c r="H225" s="43">
        <v>0</v>
      </c>
      <c r="I225" s="38">
        <f t="shared" si="143"/>
        <v>77.022999364826447</v>
      </c>
      <c r="K225" s="75" t="s">
        <v>139</v>
      </c>
      <c r="L225" s="42">
        <v>7.9935495284402922</v>
      </c>
      <c r="M225" s="42">
        <v>0.31543649444281846</v>
      </c>
      <c r="N225" s="42">
        <v>68.626661697328402</v>
      </c>
      <c r="O225" s="42">
        <v>8.7351644614934346E-2</v>
      </c>
      <c r="P225" s="42">
        <v>0</v>
      </c>
      <c r="Q225" s="42">
        <v>0</v>
      </c>
      <c r="R225" s="85">
        <v>0</v>
      </c>
      <c r="S225" s="86">
        <f t="shared" si="144"/>
        <v>77.022999364826447</v>
      </c>
      <c r="U225" s="105" t="s">
        <v>139</v>
      </c>
      <c r="V225" s="117">
        <v>7.3431074691281069</v>
      </c>
      <c r="W225" s="117">
        <v>0</v>
      </c>
      <c r="X225" s="117">
        <v>0</v>
      </c>
      <c r="Y225" s="117">
        <v>0.31543649444281846</v>
      </c>
      <c r="Z225" s="117">
        <v>22.954798987518426</v>
      </c>
      <c r="AA225" s="117">
        <v>8.7351644614934346E-2</v>
      </c>
      <c r="AB225" s="117">
        <v>0</v>
      </c>
      <c r="AC225" s="118">
        <v>46.322304769122162</v>
      </c>
      <c r="AD225" s="117">
        <v>0.65044205931218579</v>
      </c>
      <c r="AE225" s="117">
        <v>0</v>
      </c>
      <c r="AF225" s="117">
        <v>0</v>
      </c>
      <c r="AG225" s="117">
        <v>45.671862709809972</v>
      </c>
      <c r="AH225" s="117">
        <v>0</v>
      </c>
      <c r="AI225" s="120">
        <f t="shared" si="145"/>
        <v>77.022999364826447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</row>
    <row r="226" spans="1:71" ht="15">
      <c r="A226" s="26" t="s">
        <v>25</v>
      </c>
      <c r="B226" s="39">
        <v>39.775370042573314</v>
      </c>
      <c r="C226" s="39">
        <v>1.6733097595903201</v>
      </c>
      <c r="D226" s="39">
        <v>50.712758000997034</v>
      </c>
      <c r="E226" s="39">
        <v>489.94146125095835</v>
      </c>
      <c r="F226" s="411"/>
      <c r="G226" s="39">
        <v>93.780678810768734</v>
      </c>
      <c r="H226" s="40">
        <v>10.329072590063701</v>
      </c>
      <c r="I226" s="41">
        <f t="shared" si="143"/>
        <v>686.21265045495136</v>
      </c>
      <c r="K226" s="74" t="s">
        <v>25</v>
      </c>
      <c r="L226" s="87">
        <v>39.775370042573314</v>
      </c>
      <c r="M226" s="87">
        <v>1.6733097595903201</v>
      </c>
      <c r="N226" s="87">
        <v>50.712758000997034</v>
      </c>
      <c r="O226" s="87">
        <v>489.94146125095835</v>
      </c>
      <c r="P226" s="87">
        <v>0.10042826189875485</v>
      </c>
      <c r="Q226" s="87">
        <v>93.780678810768734</v>
      </c>
      <c r="R226" s="88">
        <v>10.329072590063701</v>
      </c>
      <c r="S226" s="89">
        <f t="shared" si="144"/>
        <v>686.3130787168501</v>
      </c>
      <c r="U226" s="104" t="s">
        <v>25</v>
      </c>
      <c r="V226" s="121">
        <v>0</v>
      </c>
      <c r="W226" s="121">
        <v>35.679691579173245</v>
      </c>
      <c r="X226" s="121">
        <v>93.780678810768734</v>
      </c>
      <c r="Y226" s="121">
        <v>1.6733097595903201</v>
      </c>
      <c r="Z226" s="121">
        <v>50.077225433804941</v>
      </c>
      <c r="AA226" s="121">
        <v>485.14308200201248</v>
      </c>
      <c r="AB226" s="121">
        <v>0.10042826189875485</v>
      </c>
      <c r="AC226" s="122">
        <v>19.858662869601758</v>
      </c>
      <c r="AD226" s="121">
        <v>4.095678463400068</v>
      </c>
      <c r="AE226" s="121">
        <v>2.6623270373207264</v>
      </c>
      <c r="AF226" s="121">
        <v>10.329072590063701</v>
      </c>
      <c r="AG226" s="121">
        <v>0.63553256719209072</v>
      </c>
      <c r="AH226" s="121">
        <v>2.1360522116251737</v>
      </c>
      <c r="AI226" s="123">
        <f t="shared" si="145"/>
        <v>686.31307871685021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</row>
    <row r="227" spans="1:71" ht="15">
      <c r="A227" s="27" t="s">
        <v>24</v>
      </c>
      <c r="B227" s="42">
        <v>365.77449251570567</v>
      </c>
      <c r="C227" s="42">
        <v>0</v>
      </c>
      <c r="D227" s="42">
        <v>100.70332550545039</v>
      </c>
      <c r="E227" s="42">
        <v>0</v>
      </c>
      <c r="F227" s="411"/>
      <c r="G227" s="42">
        <v>0</v>
      </c>
      <c r="H227" s="43">
        <v>0</v>
      </c>
      <c r="I227" s="38">
        <f t="shared" si="143"/>
        <v>466.47781802115605</v>
      </c>
      <c r="K227" s="75" t="s">
        <v>24</v>
      </c>
      <c r="L227" s="42">
        <v>365.77449251570567</v>
      </c>
      <c r="M227" s="42">
        <v>0</v>
      </c>
      <c r="N227" s="42">
        <v>100.70332550545039</v>
      </c>
      <c r="O227" s="42">
        <v>0</v>
      </c>
      <c r="P227" s="42">
        <v>0</v>
      </c>
      <c r="Q227" s="42">
        <v>0</v>
      </c>
      <c r="R227" s="85">
        <v>0</v>
      </c>
      <c r="S227" s="86">
        <f t="shared" si="144"/>
        <v>466.47781802115605</v>
      </c>
      <c r="U227" s="105" t="s">
        <v>24</v>
      </c>
      <c r="V227" s="117">
        <v>365.77449251570567</v>
      </c>
      <c r="W227" s="117">
        <v>0</v>
      </c>
      <c r="X227" s="117">
        <v>0</v>
      </c>
      <c r="Y227" s="117">
        <v>0</v>
      </c>
      <c r="Z227" s="117">
        <v>0</v>
      </c>
      <c r="AA227" s="117">
        <v>0</v>
      </c>
      <c r="AB227" s="117">
        <v>0</v>
      </c>
      <c r="AC227" s="118">
        <v>100.70332550545039</v>
      </c>
      <c r="AD227" s="117">
        <v>0</v>
      </c>
      <c r="AE227" s="117">
        <v>0</v>
      </c>
      <c r="AF227" s="117">
        <v>0</v>
      </c>
      <c r="AG227" s="117">
        <v>100.70332550545039</v>
      </c>
      <c r="AH227" s="117">
        <v>0</v>
      </c>
      <c r="AI227" s="120">
        <f t="shared" si="145"/>
        <v>466.47781802115605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</row>
    <row r="228" spans="1:71" ht="15">
      <c r="A228" s="26" t="s">
        <v>60</v>
      </c>
      <c r="B228" s="39">
        <v>0.12805517718932385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143"/>
        <v>0.12805517718932385</v>
      </c>
      <c r="K228" s="74" t="s">
        <v>60</v>
      </c>
      <c r="L228" s="87">
        <v>0.12805517718932385</v>
      </c>
      <c r="M228" s="87">
        <v>0</v>
      </c>
      <c r="N228" s="87">
        <v>0</v>
      </c>
      <c r="O228" s="87">
        <v>0</v>
      </c>
      <c r="P228" s="87">
        <v>0</v>
      </c>
      <c r="Q228" s="87">
        <v>0</v>
      </c>
      <c r="R228" s="88">
        <v>0</v>
      </c>
      <c r="S228" s="89">
        <f t="shared" si="144"/>
        <v>0.12805517718932385</v>
      </c>
      <c r="U228" s="104" t="s">
        <v>60</v>
      </c>
      <c r="V228" s="121">
        <v>0.12805517718932385</v>
      </c>
      <c r="W228" s="121">
        <v>0</v>
      </c>
      <c r="X228" s="121">
        <v>0</v>
      </c>
      <c r="Y228" s="121">
        <v>0</v>
      </c>
      <c r="Z228" s="121">
        <v>0</v>
      </c>
      <c r="AA228" s="121">
        <v>0</v>
      </c>
      <c r="AB228" s="121">
        <v>0</v>
      </c>
      <c r="AC228" s="122">
        <v>0</v>
      </c>
      <c r="AD228" s="121">
        <v>0</v>
      </c>
      <c r="AE228" s="121">
        <v>0</v>
      </c>
      <c r="AF228" s="121">
        <v>0</v>
      </c>
      <c r="AG228" s="121">
        <v>0</v>
      </c>
      <c r="AH228" s="121">
        <v>0</v>
      </c>
      <c r="AI228" s="123">
        <f t="shared" si="145"/>
        <v>0.12805517718932385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</row>
    <row r="229" spans="1:71" ht="15">
      <c r="A229" s="27" t="s">
        <v>22</v>
      </c>
      <c r="B229" s="42">
        <v>4.2269499425112503E-2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143"/>
        <v>4.2269499425112503E-2</v>
      </c>
      <c r="K229" s="75" t="s">
        <v>22</v>
      </c>
      <c r="L229" s="42">
        <v>4.2269499425112503E-2</v>
      </c>
      <c r="M229" s="42">
        <v>0</v>
      </c>
      <c r="N229" s="42">
        <v>0</v>
      </c>
      <c r="O229" s="42">
        <v>0</v>
      </c>
      <c r="P229" s="42">
        <v>0.1570887204501773</v>
      </c>
      <c r="Q229" s="42">
        <v>0</v>
      </c>
      <c r="R229" s="85">
        <v>0</v>
      </c>
      <c r="S229" s="86">
        <f t="shared" si="144"/>
        <v>0.19935821987528979</v>
      </c>
      <c r="U229" s="105" t="s">
        <v>22</v>
      </c>
      <c r="V229" s="117">
        <v>4.2269499425112503E-2</v>
      </c>
      <c r="W229" s="117">
        <v>0</v>
      </c>
      <c r="X229" s="117">
        <v>0</v>
      </c>
      <c r="Y229" s="117">
        <v>0</v>
      </c>
      <c r="Z229" s="117">
        <v>0</v>
      </c>
      <c r="AA229" s="117">
        <v>0</v>
      </c>
      <c r="AB229" s="117">
        <v>0.1570887204501773</v>
      </c>
      <c r="AC229" s="118">
        <v>0</v>
      </c>
      <c r="AD229" s="117">
        <v>0</v>
      </c>
      <c r="AE229" s="117">
        <v>0</v>
      </c>
      <c r="AF229" s="117">
        <v>0</v>
      </c>
      <c r="AG229" s="117">
        <v>0</v>
      </c>
      <c r="AH229" s="117">
        <v>0</v>
      </c>
      <c r="AI229" s="120">
        <f t="shared" si="145"/>
        <v>0.19935821987528979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</row>
    <row r="230" spans="1:71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143"/>
        <v>0</v>
      </c>
      <c r="K230" s="74" t="s">
        <v>21</v>
      </c>
      <c r="L230" s="87">
        <v>0</v>
      </c>
      <c r="M230" s="87">
        <v>0</v>
      </c>
      <c r="N230" s="87">
        <v>0</v>
      </c>
      <c r="O230" s="87">
        <v>0</v>
      </c>
      <c r="P230" s="87">
        <v>0</v>
      </c>
      <c r="Q230" s="87">
        <v>0</v>
      </c>
      <c r="R230" s="88">
        <v>0</v>
      </c>
      <c r="S230" s="89">
        <f t="shared" si="144"/>
        <v>0</v>
      </c>
      <c r="U230" s="104" t="s">
        <v>61</v>
      </c>
      <c r="V230" s="121">
        <v>0</v>
      </c>
      <c r="W230" s="121">
        <v>0</v>
      </c>
      <c r="X230" s="121">
        <v>0</v>
      </c>
      <c r="Y230" s="121">
        <v>0</v>
      </c>
      <c r="Z230" s="121">
        <v>0</v>
      </c>
      <c r="AA230" s="121">
        <v>0</v>
      </c>
      <c r="AB230" s="121">
        <v>0</v>
      </c>
      <c r="AC230" s="122">
        <v>0</v>
      </c>
      <c r="AD230" s="121">
        <v>0</v>
      </c>
      <c r="AE230" s="121">
        <v>0</v>
      </c>
      <c r="AF230" s="121">
        <v>0</v>
      </c>
      <c r="AG230" s="121">
        <v>0</v>
      </c>
      <c r="AH230" s="121">
        <v>0</v>
      </c>
      <c r="AI230" s="123">
        <f t="shared" si="145"/>
        <v>0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</row>
    <row r="231" spans="1:71" ht="15">
      <c r="A231" s="28" t="s">
        <v>64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143"/>
        <v>0</v>
      </c>
      <c r="K231" s="76" t="s">
        <v>64</v>
      </c>
      <c r="L231" s="42">
        <v>0</v>
      </c>
      <c r="M231" s="42">
        <v>0</v>
      </c>
      <c r="N231" s="42">
        <v>0</v>
      </c>
      <c r="O231" s="42">
        <v>0</v>
      </c>
      <c r="P231" s="42">
        <v>0</v>
      </c>
      <c r="Q231" s="42">
        <v>0</v>
      </c>
      <c r="R231" s="85">
        <v>0</v>
      </c>
      <c r="S231" s="86">
        <f t="shared" si="144"/>
        <v>0</v>
      </c>
      <c r="U231" s="106" t="s">
        <v>62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v>0</v>
      </c>
      <c r="AC231" s="118">
        <v>0</v>
      </c>
      <c r="AD231" s="119">
        <v>0</v>
      </c>
      <c r="AE231" s="119">
        <v>0</v>
      </c>
      <c r="AF231" s="119">
        <v>0</v>
      </c>
      <c r="AG231" s="119">
        <v>0</v>
      </c>
      <c r="AH231" s="119">
        <v>0</v>
      </c>
      <c r="AI231" s="120">
        <f t="shared" si="145"/>
        <v>0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</row>
    <row r="232" spans="1:71">
      <c r="A232" s="56" t="s">
        <v>23</v>
      </c>
      <c r="B232" s="60">
        <v>0</v>
      </c>
      <c r="C232" s="60">
        <v>0</v>
      </c>
      <c r="D232" s="60">
        <v>0</v>
      </c>
      <c r="E232" s="60">
        <v>0</v>
      </c>
      <c r="F232" s="411"/>
      <c r="G232" s="60">
        <v>0</v>
      </c>
      <c r="H232" s="61">
        <v>0</v>
      </c>
      <c r="I232" s="62">
        <f t="shared" si="143"/>
        <v>0</v>
      </c>
      <c r="K232" s="77" t="s">
        <v>23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1">
        <v>0</v>
      </c>
      <c r="S232" s="92">
        <f t="shared" si="144"/>
        <v>0</v>
      </c>
      <c r="U232" s="107" t="s">
        <v>66</v>
      </c>
      <c r="V232" s="124">
        <v>0</v>
      </c>
      <c r="W232" s="124">
        <v>0</v>
      </c>
      <c r="X232" s="124">
        <v>0</v>
      </c>
      <c r="Y232" s="124">
        <v>0</v>
      </c>
      <c r="Z232" s="124">
        <v>0</v>
      </c>
      <c r="AA232" s="124">
        <v>0</v>
      </c>
      <c r="AB232" s="124">
        <v>0</v>
      </c>
      <c r="AC232" s="124">
        <v>0</v>
      </c>
      <c r="AD232" s="124">
        <v>0</v>
      </c>
      <c r="AE232" s="124">
        <v>0</v>
      </c>
      <c r="AF232" s="124">
        <v>0</v>
      </c>
      <c r="AG232" s="124">
        <v>0</v>
      </c>
      <c r="AH232" s="125">
        <v>0</v>
      </c>
      <c r="AI232" s="126">
        <f t="shared" si="145"/>
        <v>0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</row>
    <row r="233" spans="1:71">
      <c r="A233" s="57" t="s">
        <v>19</v>
      </c>
      <c r="B233" s="63">
        <v>0</v>
      </c>
      <c r="C233" s="63">
        <v>0</v>
      </c>
      <c r="D233" s="63">
        <v>0</v>
      </c>
      <c r="E233" s="63">
        <v>0</v>
      </c>
      <c r="F233" s="411"/>
      <c r="G233" s="63">
        <v>0</v>
      </c>
      <c r="H233" s="64">
        <v>0</v>
      </c>
      <c r="I233" s="65">
        <f t="shared" si="143"/>
        <v>0</v>
      </c>
      <c r="K233" s="78" t="s">
        <v>19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93">
        <v>0</v>
      </c>
      <c r="S233" s="94">
        <f t="shared" si="144"/>
        <v>0</v>
      </c>
      <c r="U233" s="108" t="s">
        <v>19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8">
        <v>0</v>
      </c>
      <c r="AE233" s="128">
        <v>0</v>
      </c>
      <c r="AF233" s="128">
        <v>0</v>
      </c>
      <c r="AG233" s="128">
        <v>0</v>
      </c>
      <c r="AH233" s="128">
        <v>0</v>
      </c>
      <c r="AI233" s="129">
        <f t="shared" si="145"/>
        <v>0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</row>
    <row r="234" spans="1:71">
      <c r="A234" s="56" t="s">
        <v>20</v>
      </c>
      <c r="B234" s="60">
        <v>0</v>
      </c>
      <c r="C234" s="60">
        <v>0</v>
      </c>
      <c r="D234" s="60">
        <v>0</v>
      </c>
      <c r="E234" s="60">
        <v>0</v>
      </c>
      <c r="F234" s="411"/>
      <c r="G234" s="60">
        <v>0</v>
      </c>
      <c r="H234" s="61">
        <v>0</v>
      </c>
      <c r="I234" s="62">
        <f t="shared" si="143"/>
        <v>0</v>
      </c>
      <c r="K234" s="77" t="s">
        <v>20</v>
      </c>
      <c r="L234" s="90">
        <v>0</v>
      </c>
      <c r="M234" s="90">
        <v>0</v>
      </c>
      <c r="N234" s="90">
        <v>0</v>
      </c>
      <c r="O234" s="90">
        <v>0</v>
      </c>
      <c r="P234" s="90">
        <v>0</v>
      </c>
      <c r="Q234" s="90">
        <v>0</v>
      </c>
      <c r="R234" s="91">
        <v>0</v>
      </c>
      <c r="S234" s="92">
        <f t="shared" si="144"/>
        <v>0</v>
      </c>
      <c r="U234" s="107" t="s">
        <v>20</v>
      </c>
      <c r="V234" s="124">
        <v>0</v>
      </c>
      <c r="W234" s="124">
        <v>0</v>
      </c>
      <c r="X234" s="124">
        <v>0</v>
      </c>
      <c r="Y234" s="124">
        <v>0</v>
      </c>
      <c r="Z234" s="124">
        <v>0</v>
      </c>
      <c r="AA234" s="124">
        <v>0</v>
      </c>
      <c r="AB234" s="124">
        <v>0</v>
      </c>
      <c r="AC234" s="124">
        <v>0</v>
      </c>
      <c r="AD234" s="124">
        <v>0</v>
      </c>
      <c r="AE234" s="124">
        <v>0</v>
      </c>
      <c r="AF234" s="124">
        <v>0</v>
      </c>
      <c r="AG234" s="124">
        <v>0</v>
      </c>
      <c r="AH234" s="125">
        <v>0</v>
      </c>
      <c r="AI234" s="126">
        <f t="shared" si="145"/>
        <v>0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</row>
    <row r="235" spans="1:71" ht="15" thickBot="1">
      <c r="A235" s="58" t="s">
        <v>11</v>
      </c>
      <c r="B235" s="52">
        <v>0</v>
      </c>
      <c r="C235" s="52">
        <v>0</v>
      </c>
      <c r="D235" s="52">
        <v>0</v>
      </c>
      <c r="E235" s="52">
        <v>0</v>
      </c>
      <c r="F235" s="412"/>
      <c r="G235" s="52">
        <v>0</v>
      </c>
      <c r="H235" s="66">
        <v>0</v>
      </c>
      <c r="I235" s="67">
        <f t="shared" si="143"/>
        <v>0</v>
      </c>
      <c r="K235" s="79" t="s">
        <v>11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95">
        <v>0</v>
      </c>
      <c r="S235" s="96">
        <f t="shared" si="144"/>
        <v>0</v>
      </c>
      <c r="U235" s="108" t="s">
        <v>11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8">
        <v>0</v>
      </c>
      <c r="AE235" s="128">
        <v>0</v>
      </c>
      <c r="AF235" s="128">
        <v>0</v>
      </c>
      <c r="AG235" s="128">
        <v>0</v>
      </c>
      <c r="AH235" s="128">
        <v>0</v>
      </c>
      <c r="AI235" s="129">
        <f t="shared" si="145"/>
        <v>0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</row>
    <row r="236" spans="1:71" ht="15">
      <c r="A236" s="33" t="s">
        <v>26</v>
      </c>
      <c r="B236" s="68">
        <f>SUM(B215:B231)</f>
        <v>420.21778945887695</v>
      </c>
      <c r="C236" s="68">
        <f t="shared" ref="C236:I236" si="146">SUM(C215:C231)</f>
        <v>3.3894043535113476</v>
      </c>
      <c r="D236" s="68">
        <f t="shared" si="146"/>
        <v>227.89578652822075</v>
      </c>
      <c r="E236" s="68">
        <f t="shared" si="146"/>
        <v>493.02697118497053</v>
      </c>
      <c r="F236" s="68">
        <f t="shared" si="146"/>
        <v>0</v>
      </c>
      <c r="G236" s="68">
        <f t="shared" si="146"/>
        <v>93.780678810768734</v>
      </c>
      <c r="H236" s="69">
        <f t="shared" si="146"/>
        <v>10.329072590063701</v>
      </c>
      <c r="I236" s="38">
        <f t="shared" si="146"/>
        <v>1248.6397029264119</v>
      </c>
      <c r="K236" s="80" t="s">
        <v>26</v>
      </c>
      <c r="L236" s="68">
        <f>SUM(L215:L231)</f>
        <v>420.21778945887695</v>
      </c>
      <c r="M236" s="68">
        <f t="shared" ref="M236:S236" si="147">SUM(M215:M231)</f>
        <v>3.3894043535113476</v>
      </c>
      <c r="N236" s="68">
        <f t="shared" si="147"/>
        <v>227.89578652822075</v>
      </c>
      <c r="O236" s="68">
        <f t="shared" si="147"/>
        <v>493.02697118497053</v>
      </c>
      <c r="P236" s="68">
        <f t="shared" si="147"/>
        <v>37.062579182946941</v>
      </c>
      <c r="Q236" s="68">
        <f t="shared" si="147"/>
        <v>93.780678810768734</v>
      </c>
      <c r="R236" s="69">
        <f t="shared" si="147"/>
        <v>10.329072590063701</v>
      </c>
      <c r="S236" s="97">
        <f t="shared" si="147"/>
        <v>1285.7022821093587</v>
      </c>
      <c r="T236" s="1" t="str">
        <f>IF(ABS(S236-AI236)&gt;0.01,S236-AI236,"")</f>
        <v/>
      </c>
      <c r="U236" s="109" t="s">
        <v>63</v>
      </c>
      <c r="V236" s="130">
        <f>SUM(V215:V231)</f>
        <v>379.79197735699148</v>
      </c>
      <c r="W236" s="130">
        <f t="shared" ref="W236:AH236" si="148">SUM(W215:W231)</f>
        <v>35.679691579173245</v>
      </c>
      <c r="X236" s="130">
        <f t="shared" si="148"/>
        <v>93.780678810768734</v>
      </c>
      <c r="Y236" s="130">
        <f t="shared" si="148"/>
        <v>3.3894043535113476</v>
      </c>
      <c r="Z236" s="130">
        <f t="shared" si="148"/>
        <v>80.776229046723756</v>
      </c>
      <c r="AA236" s="130">
        <f t="shared" si="148"/>
        <v>488.22859193602466</v>
      </c>
      <c r="AB236" s="130">
        <f t="shared" si="148"/>
        <v>37.062579182946941</v>
      </c>
      <c r="AC236" s="130">
        <f t="shared" si="148"/>
        <v>166.99312984321887</v>
      </c>
      <c r="AD236" s="131">
        <f t="shared" si="148"/>
        <v>4.7461205227122534</v>
      </c>
      <c r="AE236" s="131">
        <f t="shared" si="148"/>
        <v>2.6623270373207264</v>
      </c>
      <c r="AF236" s="131">
        <f t="shared" si="148"/>
        <v>10.329072590063701</v>
      </c>
      <c r="AG236" s="131">
        <f t="shared" si="148"/>
        <v>147.119557481497</v>
      </c>
      <c r="AH236" s="131">
        <f t="shared" si="148"/>
        <v>2.1360522116251737</v>
      </c>
      <c r="AI236" s="132">
        <f>SUM(V236:AC236)</f>
        <v>1285.7022821093592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</row>
    <row r="237" spans="1:71" s="9" customFormat="1" ht="15" thickBot="1">
      <c r="A237" s="30" t="s">
        <v>88</v>
      </c>
      <c r="B237" s="47">
        <f>IF($I236=0,"-",B236/$I236)</f>
        <v>0.33654046757765343</v>
      </c>
      <c r="C237" s="47">
        <f t="shared" ref="C237:H237" si="149">IF($I236=0,"-",C236/$I236)</f>
        <v>2.7144774794263457E-3</v>
      </c>
      <c r="D237" s="47">
        <f t="shared" si="149"/>
        <v>0.18251524919006334</v>
      </c>
      <c r="E237" s="47">
        <f t="shared" si="149"/>
        <v>0.39485126896852074</v>
      </c>
      <c r="F237" s="47">
        <f t="shared" si="149"/>
        <v>0</v>
      </c>
      <c r="G237" s="47">
        <f t="shared" si="149"/>
        <v>7.5106276527149365E-2</v>
      </c>
      <c r="H237" s="70">
        <f t="shared" si="149"/>
        <v>8.2722602571868083E-3</v>
      </c>
      <c r="I237" s="48">
        <f>SUM(B237:H237)</f>
        <v>1</v>
      </c>
      <c r="J237" s="5"/>
      <c r="K237" s="81" t="s">
        <v>88</v>
      </c>
      <c r="L237" s="98">
        <f>IF($S236=0,"-",L236/$S236)</f>
        <v>0.32683910988277631</v>
      </c>
      <c r="M237" s="98">
        <f t="shared" ref="M237:R237" si="150">IF($S236=0,"-",M236/$S236)</f>
        <v>2.6362279982505726E-3</v>
      </c>
      <c r="N237" s="98">
        <f t="shared" si="150"/>
        <v>0.17725393327787256</v>
      </c>
      <c r="O237" s="98">
        <f t="shared" si="150"/>
        <v>0.38346900215195762</v>
      </c>
      <c r="P237" s="98">
        <f t="shared" si="150"/>
        <v>2.8826719605833669E-2</v>
      </c>
      <c r="Q237" s="98">
        <f t="shared" si="150"/>
        <v>7.2941208953063039E-2</v>
      </c>
      <c r="R237" s="99">
        <f t="shared" si="150"/>
        <v>8.0337981302464039E-3</v>
      </c>
      <c r="S237" s="100">
        <f>SUM(L237:R237)</f>
        <v>1.0000000000000002</v>
      </c>
      <c r="T237" s="1"/>
      <c r="U237" s="110" t="s">
        <v>88</v>
      </c>
      <c r="V237" s="133">
        <f>+V236/$AI236</f>
        <v>0.29539651802895933</v>
      </c>
      <c r="W237" s="133">
        <f t="shared" ref="W237:AH237" si="151">+W236/$AI236</f>
        <v>2.7751130316604977E-2</v>
      </c>
      <c r="X237" s="133">
        <f t="shared" si="151"/>
        <v>7.2941208953063011E-2</v>
      </c>
      <c r="Y237" s="133">
        <f t="shared" si="151"/>
        <v>2.6362279982505717E-3</v>
      </c>
      <c r="Z237" s="133">
        <f t="shared" si="151"/>
        <v>6.2826542482447817E-2</v>
      </c>
      <c r="AA237" s="133">
        <f t="shared" si="151"/>
        <v>0.37973689455930898</v>
      </c>
      <c r="AB237" s="133">
        <f t="shared" si="151"/>
        <v>2.8826719605833658E-2</v>
      </c>
      <c r="AC237" s="133">
        <f t="shared" si="151"/>
        <v>0.12988475805553154</v>
      </c>
      <c r="AD237" s="133">
        <f t="shared" si="151"/>
        <v>3.6914615372118926E-3</v>
      </c>
      <c r="AE237" s="133">
        <f t="shared" si="151"/>
        <v>2.070718139313588E-3</v>
      </c>
      <c r="AF237" s="133">
        <f t="shared" si="151"/>
        <v>8.0337981302464005E-3</v>
      </c>
      <c r="AG237" s="133">
        <f t="shared" si="151"/>
        <v>0.11442739079542469</v>
      </c>
      <c r="AH237" s="133">
        <f t="shared" si="151"/>
        <v>1.661389453334956E-3</v>
      </c>
      <c r="AI237" s="134">
        <f>SUM(V237:AC237)</f>
        <v>0.99999999999999978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</row>
    <row r="238" spans="1:71" ht="15" thickBot="1">
      <c r="A238" s="31"/>
      <c r="B238" s="31"/>
      <c r="C238" s="31"/>
      <c r="D238" s="31"/>
      <c r="E238" s="31"/>
      <c r="F238" s="31"/>
      <c r="G238" s="31"/>
      <c r="H238" s="31"/>
      <c r="I238" s="31"/>
      <c r="K238" s="31"/>
      <c r="L238" s="31"/>
      <c r="M238" s="31"/>
      <c r="N238" s="31"/>
      <c r="O238" s="31"/>
      <c r="P238" s="31"/>
      <c r="Q238" s="31"/>
      <c r="R238" s="31"/>
      <c r="S238" s="31"/>
      <c r="U238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</row>
    <row r="239" spans="1:71" ht="30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  <c r="K239" s="415" t="s">
        <v>71</v>
      </c>
      <c r="L239" s="83" t="s">
        <v>0</v>
      </c>
      <c r="M239" s="83" t="s">
        <v>1</v>
      </c>
      <c r="N239" s="83" t="s">
        <v>2</v>
      </c>
      <c r="O239" s="83" t="s">
        <v>3</v>
      </c>
      <c r="P239" s="83" t="s">
        <v>27</v>
      </c>
      <c r="Q239" s="83" t="s">
        <v>4</v>
      </c>
      <c r="R239" s="83" t="s">
        <v>5</v>
      </c>
      <c r="S239" s="84" t="s">
        <v>6</v>
      </c>
      <c r="U239" s="417" t="s">
        <v>71</v>
      </c>
      <c r="V239" s="114" t="s">
        <v>74</v>
      </c>
      <c r="W239" s="114" t="s">
        <v>75</v>
      </c>
      <c r="X239" s="114" t="s">
        <v>4</v>
      </c>
      <c r="Y239" s="114" t="s">
        <v>1</v>
      </c>
      <c r="Z239" s="114" t="s">
        <v>2</v>
      </c>
      <c r="AA239" s="114" t="s">
        <v>3</v>
      </c>
      <c r="AB239" s="114" t="s">
        <v>55</v>
      </c>
      <c r="AC239" s="114" t="s">
        <v>68</v>
      </c>
      <c r="AD239" s="115" t="s">
        <v>76</v>
      </c>
      <c r="AE239" s="115" t="s">
        <v>83</v>
      </c>
      <c r="AF239" s="115" t="s">
        <v>77</v>
      </c>
      <c r="AG239" s="115" t="s">
        <v>84</v>
      </c>
      <c r="AH239" s="115" t="s">
        <v>85</v>
      </c>
      <c r="AI239" s="116" t="s">
        <v>63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</row>
    <row r="240" spans="1:71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  <c r="K240" s="416" t="s">
        <v>71</v>
      </c>
      <c r="L240" s="389" t="s">
        <v>69</v>
      </c>
      <c r="M240" s="390"/>
      <c r="N240" s="390"/>
      <c r="O240" s="390"/>
      <c r="P240" s="390"/>
      <c r="Q240" s="390"/>
      <c r="R240" s="390"/>
      <c r="S240" s="391"/>
      <c r="U240" s="418" t="s">
        <v>71</v>
      </c>
      <c r="V240" s="413" t="s">
        <v>69</v>
      </c>
      <c r="W240" s="413"/>
      <c r="X240" s="413"/>
      <c r="Y240" s="413"/>
      <c r="Z240" s="413"/>
      <c r="AA240" s="413"/>
      <c r="AB240" s="413"/>
      <c r="AC240" s="413"/>
      <c r="AD240" s="413"/>
      <c r="AE240" s="413"/>
      <c r="AF240" s="413"/>
      <c r="AG240" s="413"/>
      <c r="AH240" s="413"/>
      <c r="AI240" s="41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</row>
    <row r="241" spans="1:71" ht="15">
      <c r="A241" s="25" t="s">
        <v>7</v>
      </c>
      <c r="B241" s="36">
        <v>0</v>
      </c>
      <c r="C241" s="36">
        <v>0</v>
      </c>
      <c r="D241" s="36">
        <v>0.2037212466684224</v>
      </c>
      <c r="E241" s="36">
        <v>0</v>
      </c>
      <c r="F241" s="410"/>
      <c r="G241" s="36">
        <v>0</v>
      </c>
      <c r="H241" s="37">
        <v>0</v>
      </c>
      <c r="I241" s="38">
        <f>SUM(B241:H241)</f>
        <v>0.2037212466684224</v>
      </c>
      <c r="K241" s="82" t="s">
        <v>7</v>
      </c>
      <c r="L241" s="36">
        <v>0</v>
      </c>
      <c r="M241" s="36">
        <v>0</v>
      </c>
      <c r="N241" s="36">
        <v>0.2037212466684224</v>
      </c>
      <c r="O241" s="36">
        <v>0</v>
      </c>
      <c r="P241" s="36">
        <v>0</v>
      </c>
      <c r="Q241" s="36">
        <v>0</v>
      </c>
      <c r="R241" s="101">
        <v>0</v>
      </c>
      <c r="S241" s="102">
        <f>SUM(L241:R241)</f>
        <v>0.2037212466684224</v>
      </c>
      <c r="U241" s="103" t="s">
        <v>7</v>
      </c>
      <c r="V241" s="117">
        <v>0</v>
      </c>
      <c r="W241" s="117">
        <v>0</v>
      </c>
      <c r="X241" s="117">
        <v>0</v>
      </c>
      <c r="Y241" s="117">
        <v>0</v>
      </c>
      <c r="Z241" s="117">
        <v>0.2037212466684224</v>
      </c>
      <c r="AA241" s="117">
        <v>0</v>
      </c>
      <c r="AB241" s="117">
        <v>0</v>
      </c>
      <c r="AC241" s="118">
        <v>0</v>
      </c>
      <c r="AD241" s="119">
        <v>0</v>
      </c>
      <c r="AE241" s="119">
        <v>0</v>
      </c>
      <c r="AF241" s="119">
        <v>0</v>
      </c>
      <c r="AG241" s="119">
        <v>0</v>
      </c>
      <c r="AH241" s="119">
        <v>0</v>
      </c>
      <c r="AI241" s="120">
        <f>SUM(V241:AC241)</f>
        <v>0.2037212466684224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</row>
    <row r="242" spans="1:71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1" si="152">SUM(B242:H242)</f>
        <v>0</v>
      </c>
      <c r="K242" s="74" t="s">
        <v>8</v>
      </c>
      <c r="L242" s="87">
        <v>0</v>
      </c>
      <c r="M242" s="87">
        <v>0</v>
      </c>
      <c r="N242" s="87">
        <v>0</v>
      </c>
      <c r="O242" s="87">
        <v>0</v>
      </c>
      <c r="P242" s="87">
        <v>0</v>
      </c>
      <c r="Q242" s="87">
        <v>0</v>
      </c>
      <c r="R242" s="88">
        <v>0</v>
      </c>
      <c r="S242" s="89">
        <f t="shared" ref="S242:S261" si="153">SUM(L242:R242)</f>
        <v>0</v>
      </c>
      <c r="U242" s="104" t="s">
        <v>8</v>
      </c>
      <c r="V242" s="121">
        <v>0</v>
      </c>
      <c r="W242" s="121">
        <v>0</v>
      </c>
      <c r="X242" s="121">
        <v>0</v>
      </c>
      <c r="Y242" s="121">
        <v>0</v>
      </c>
      <c r="Z242" s="121">
        <v>0</v>
      </c>
      <c r="AA242" s="121">
        <v>0</v>
      </c>
      <c r="AB242" s="121">
        <v>0</v>
      </c>
      <c r="AC242" s="122">
        <v>0</v>
      </c>
      <c r="AD242" s="121">
        <v>0</v>
      </c>
      <c r="AE242" s="121">
        <v>0</v>
      </c>
      <c r="AF242" s="121">
        <v>0</v>
      </c>
      <c r="AG242" s="121">
        <v>0</v>
      </c>
      <c r="AH242" s="121">
        <v>0</v>
      </c>
      <c r="AI242" s="123">
        <f t="shared" ref="AI242:AI261" si="154">SUM(V242:AC242)</f>
        <v>0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</row>
    <row r="243" spans="1:71" ht="15" customHeight="1">
      <c r="A243" s="27" t="s">
        <v>10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152"/>
        <v>0</v>
      </c>
      <c r="K243" s="75" t="s">
        <v>10</v>
      </c>
      <c r="L243" s="42">
        <v>0</v>
      </c>
      <c r="M243" s="42">
        <v>0</v>
      </c>
      <c r="N243" s="42">
        <v>0</v>
      </c>
      <c r="O243" s="42">
        <v>0</v>
      </c>
      <c r="P243" s="42">
        <v>0</v>
      </c>
      <c r="Q243" s="42">
        <v>0</v>
      </c>
      <c r="R243" s="85">
        <v>0</v>
      </c>
      <c r="S243" s="86">
        <f t="shared" si="153"/>
        <v>0</v>
      </c>
      <c r="U243" s="105" t="s">
        <v>10</v>
      </c>
      <c r="V243" s="117">
        <v>0</v>
      </c>
      <c r="W243" s="117">
        <v>0</v>
      </c>
      <c r="X243" s="117">
        <v>0</v>
      </c>
      <c r="Y243" s="117">
        <v>0</v>
      </c>
      <c r="Z243" s="117">
        <v>0</v>
      </c>
      <c r="AA243" s="117">
        <v>0</v>
      </c>
      <c r="AB243" s="117">
        <v>0</v>
      </c>
      <c r="AC243" s="118">
        <v>0</v>
      </c>
      <c r="AD243" s="119">
        <v>0</v>
      </c>
      <c r="AE243" s="119">
        <v>0</v>
      </c>
      <c r="AF243" s="119">
        <v>0</v>
      </c>
      <c r="AG243" s="119">
        <v>0</v>
      </c>
      <c r="AH243" s="119">
        <v>0</v>
      </c>
      <c r="AI243" s="120">
        <f t="shared" si="154"/>
        <v>0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</row>
    <row r="244" spans="1:71" ht="15" customHeight="1">
      <c r="A244" s="26" t="s">
        <v>56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152"/>
        <v>0</v>
      </c>
      <c r="K244" s="74" t="s">
        <v>56</v>
      </c>
      <c r="L244" s="87">
        <v>0</v>
      </c>
      <c r="M244" s="87">
        <v>0</v>
      </c>
      <c r="N244" s="87">
        <v>0</v>
      </c>
      <c r="O244" s="87">
        <v>0</v>
      </c>
      <c r="P244" s="87">
        <v>0</v>
      </c>
      <c r="Q244" s="87">
        <v>0</v>
      </c>
      <c r="R244" s="88">
        <v>0</v>
      </c>
      <c r="S244" s="89">
        <f t="shared" si="153"/>
        <v>0</v>
      </c>
      <c r="U244" s="104" t="s">
        <v>56</v>
      </c>
      <c r="V244" s="121">
        <v>0</v>
      </c>
      <c r="W244" s="121">
        <v>0</v>
      </c>
      <c r="X244" s="121">
        <v>0</v>
      </c>
      <c r="Y244" s="121">
        <v>0</v>
      </c>
      <c r="Z244" s="121">
        <v>0</v>
      </c>
      <c r="AA244" s="121">
        <v>0</v>
      </c>
      <c r="AB244" s="121">
        <v>0</v>
      </c>
      <c r="AC244" s="122">
        <v>0</v>
      </c>
      <c r="AD244" s="121">
        <v>0</v>
      </c>
      <c r="AE244" s="121">
        <v>0</v>
      </c>
      <c r="AF244" s="121">
        <v>0</v>
      </c>
      <c r="AG244" s="121">
        <v>0</v>
      </c>
      <c r="AH244" s="121">
        <v>0</v>
      </c>
      <c r="AI244" s="123">
        <f t="shared" si="154"/>
        <v>0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</row>
    <row r="245" spans="1:71" ht="15">
      <c r="A245" s="27" t="s">
        <v>16</v>
      </c>
      <c r="B245" s="42">
        <v>72.485498756827653</v>
      </c>
      <c r="C245" s="42">
        <v>0.42771921779304112</v>
      </c>
      <c r="D245" s="42">
        <v>1.5481364571454588</v>
      </c>
      <c r="E245" s="42">
        <v>0</v>
      </c>
      <c r="F245" s="411"/>
      <c r="G245" s="42">
        <v>0</v>
      </c>
      <c r="H245" s="43">
        <v>0</v>
      </c>
      <c r="I245" s="38">
        <f t="shared" si="152"/>
        <v>74.461354431766154</v>
      </c>
      <c r="K245" s="75" t="s">
        <v>16</v>
      </c>
      <c r="L245" s="42">
        <v>72.485498756827653</v>
      </c>
      <c r="M245" s="42">
        <v>0.42771921779304112</v>
      </c>
      <c r="N245" s="42">
        <v>1.5481364571454588</v>
      </c>
      <c r="O245" s="42">
        <v>0</v>
      </c>
      <c r="P245" s="42">
        <v>0</v>
      </c>
      <c r="Q245" s="42">
        <v>0</v>
      </c>
      <c r="R245" s="85">
        <v>0</v>
      </c>
      <c r="S245" s="86">
        <f t="shared" si="153"/>
        <v>74.461354431766154</v>
      </c>
      <c r="U245" s="105" t="s">
        <v>16</v>
      </c>
      <c r="V245" s="117">
        <v>72.363682079035286</v>
      </c>
      <c r="W245" s="117">
        <v>0</v>
      </c>
      <c r="X245" s="117">
        <v>0</v>
      </c>
      <c r="Y245" s="117">
        <v>0.42771921779304112</v>
      </c>
      <c r="Z245" s="117">
        <v>1.485804212917061</v>
      </c>
      <c r="AA245" s="117">
        <v>0</v>
      </c>
      <c r="AB245" s="117">
        <v>0</v>
      </c>
      <c r="AC245" s="118">
        <v>0.1841489220207658</v>
      </c>
      <c r="AD245" s="119">
        <v>0.12181667779236816</v>
      </c>
      <c r="AE245" s="119">
        <v>0</v>
      </c>
      <c r="AF245" s="119">
        <v>0</v>
      </c>
      <c r="AG245" s="119">
        <v>6.2332244228397692E-2</v>
      </c>
      <c r="AH245" s="119">
        <v>0</v>
      </c>
      <c r="AI245" s="120">
        <f t="shared" si="154"/>
        <v>74.461354431766154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</row>
    <row r="246" spans="1:71" ht="15">
      <c r="A246" s="26" t="s">
        <v>70</v>
      </c>
      <c r="B246" s="39">
        <v>68.170416999716963</v>
      </c>
      <c r="C246" s="39">
        <v>0.33190197876160915</v>
      </c>
      <c r="D246" s="39">
        <v>1.1430988317452591</v>
      </c>
      <c r="E246" s="39">
        <v>0</v>
      </c>
      <c r="F246" s="411"/>
      <c r="G246" s="39">
        <v>0</v>
      </c>
      <c r="H246" s="40">
        <v>0</v>
      </c>
      <c r="I246" s="41">
        <f t="shared" si="152"/>
        <v>69.645417810223833</v>
      </c>
      <c r="K246" s="74" t="s">
        <v>70</v>
      </c>
      <c r="L246" s="87">
        <v>68.170416999716963</v>
      </c>
      <c r="M246" s="87">
        <v>0.33190197876160915</v>
      </c>
      <c r="N246" s="87">
        <v>1.1430988317452591</v>
      </c>
      <c r="O246" s="87">
        <v>0</v>
      </c>
      <c r="P246" s="87">
        <v>0</v>
      </c>
      <c r="Q246" s="87">
        <v>0</v>
      </c>
      <c r="R246" s="88">
        <v>0</v>
      </c>
      <c r="S246" s="89">
        <f t="shared" si="153"/>
        <v>69.645417810223833</v>
      </c>
      <c r="U246" s="104" t="s">
        <v>57</v>
      </c>
      <c r="V246" s="121">
        <v>68.163231585419908</v>
      </c>
      <c r="W246" s="121">
        <v>0</v>
      </c>
      <c r="X246" s="121">
        <v>0</v>
      </c>
      <c r="Y246" s="121">
        <v>0.33190197876160915</v>
      </c>
      <c r="Z246" s="121">
        <v>1.1372911676129716</v>
      </c>
      <c r="AA246" s="121">
        <v>0</v>
      </c>
      <c r="AB246" s="121">
        <v>0</v>
      </c>
      <c r="AC246" s="122">
        <v>1.299307842934702E-2</v>
      </c>
      <c r="AD246" s="121">
        <v>7.1854142970594562E-3</v>
      </c>
      <c r="AE246" s="121">
        <v>0</v>
      </c>
      <c r="AF246" s="121">
        <v>0</v>
      </c>
      <c r="AG246" s="121">
        <v>5.8076641322875634E-3</v>
      </c>
      <c r="AH246" s="121">
        <v>0</v>
      </c>
      <c r="AI246" s="123">
        <f t="shared" si="154"/>
        <v>69.645417810223833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</row>
    <row r="247" spans="1:71" ht="15">
      <c r="A247" s="27" t="s">
        <v>58</v>
      </c>
      <c r="B247" s="42">
        <v>0</v>
      </c>
      <c r="C247" s="42">
        <v>0</v>
      </c>
      <c r="D247" s="42">
        <v>0</v>
      </c>
      <c r="E247" s="42">
        <v>2.3534342853075199</v>
      </c>
      <c r="F247" s="411"/>
      <c r="G247" s="42">
        <v>0</v>
      </c>
      <c r="H247" s="43">
        <v>0</v>
      </c>
      <c r="I247" s="38">
        <f t="shared" si="152"/>
        <v>2.3534342853075199</v>
      </c>
      <c r="K247" s="75" t="s">
        <v>58</v>
      </c>
      <c r="L247" s="42">
        <v>0</v>
      </c>
      <c r="M247" s="42">
        <v>0</v>
      </c>
      <c r="N247" s="42">
        <v>0</v>
      </c>
      <c r="O247" s="42">
        <v>2.3534342853075199</v>
      </c>
      <c r="P247" s="42">
        <v>438.23897249445764</v>
      </c>
      <c r="Q247" s="42">
        <v>0</v>
      </c>
      <c r="R247" s="85">
        <v>0</v>
      </c>
      <c r="S247" s="86">
        <f t="shared" si="153"/>
        <v>440.59240677976516</v>
      </c>
      <c r="U247" s="105" t="s">
        <v>58</v>
      </c>
      <c r="V247" s="117">
        <v>0</v>
      </c>
      <c r="W247" s="117">
        <v>0</v>
      </c>
      <c r="X247" s="117">
        <v>0</v>
      </c>
      <c r="Y247" s="117">
        <v>0</v>
      </c>
      <c r="Z247" s="117">
        <v>0</v>
      </c>
      <c r="AA247" s="117">
        <v>2.3534342853075199</v>
      </c>
      <c r="AB247" s="117">
        <v>438.23897249445764</v>
      </c>
      <c r="AC247" s="118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20">
        <f t="shared" si="154"/>
        <v>440.59240677976516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</row>
    <row r="248" spans="1:71" ht="15">
      <c r="A248" s="26" t="s">
        <v>12</v>
      </c>
      <c r="B248" s="39">
        <v>0</v>
      </c>
      <c r="C248" s="39">
        <v>0</v>
      </c>
      <c r="D248" s="39">
        <v>0</v>
      </c>
      <c r="E248" s="39">
        <v>0.94205876219587104</v>
      </c>
      <c r="F248" s="411"/>
      <c r="G248" s="39">
        <v>0</v>
      </c>
      <c r="H248" s="40">
        <v>0</v>
      </c>
      <c r="I248" s="41">
        <f t="shared" si="152"/>
        <v>0.94205876219587104</v>
      </c>
      <c r="K248" s="74" t="s">
        <v>12</v>
      </c>
      <c r="L248" s="87">
        <v>0</v>
      </c>
      <c r="M248" s="87">
        <v>0</v>
      </c>
      <c r="N248" s="87">
        <v>0</v>
      </c>
      <c r="O248" s="87">
        <v>0.94205876219587104</v>
      </c>
      <c r="P248" s="87">
        <v>45.046239879515625</v>
      </c>
      <c r="Q248" s="87">
        <v>0</v>
      </c>
      <c r="R248" s="88">
        <v>0</v>
      </c>
      <c r="S248" s="89">
        <f t="shared" si="153"/>
        <v>45.988298641711495</v>
      </c>
      <c r="U248" s="104" t="s">
        <v>12</v>
      </c>
      <c r="V248" s="121">
        <v>0</v>
      </c>
      <c r="W248" s="121">
        <v>0</v>
      </c>
      <c r="X248" s="121">
        <v>0</v>
      </c>
      <c r="Y248" s="121">
        <v>0</v>
      </c>
      <c r="Z248" s="121">
        <v>0</v>
      </c>
      <c r="AA248" s="121">
        <v>0.94205876219587104</v>
      </c>
      <c r="AB248" s="121">
        <v>45.046239879515625</v>
      </c>
      <c r="AC248" s="122">
        <v>0</v>
      </c>
      <c r="AD248" s="121">
        <v>0</v>
      </c>
      <c r="AE248" s="121">
        <v>0</v>
      </c>
      <c r="AF248" s="121">
        <v>0</v>
      </c>
      <c r="AG248" s="121">
        <v>0</v>
      </c>
      <c r="AH248" s="121">
        <v>0</v>
      </c>
      <c r="AI248" s="123">
        <f t="shared" si="154"/>
        <v>45.988298641711495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</row>
    <row r="249" spans="1:71" ht="15">
      <c r="A249" s="27" t="s">
        <v>59</v>
      </c>
      <c r="B249" s="42">
        <v>0</v>
      </c>
      <c r="C249" s="42">
        <v>0</v>
      </c>
      <c r="D249" s="42">
        <v>0.39551288729232142</v>
      </c>
      <c r="E249" s="42">
        <v>0</v>
      </c>
      <c r="F249" s="411"/>
      <c r="G249" s="42">
        <v>0</v>
      </c>
      <c r="H249" s="43">
        <v>0</v>
      </c>
      <c r="I249" s="38">
        <f t="shared" si="152"/>
        <v>0.39551288729232142</v>
      </c>
      <c r="K249" s="75" t="s">
        <v>59</v>
      </c>
      <c r="L249" s="42">
        <v>0</v>
      </c>
      <c r="M249" s="42">
        <v>0</v>
      </c>
      <c r="N249" s="42">
        <v>0.39551288729232142</v>
      </c>
      <c r="O249" s="42">
        <v>0</v>
      </c>
      <c r="P249" s="42">
        <v>0</v>
      </c>
      <c r="Q249" s="42">
        <v>0</v>
      </c>
      <c r="R249" s="85">
        <v>0</v>
      </c>
      <c r="S249" s="86">
        <f t="shared" si="153"/>
        <v>0.39551288729232142</v>
      </c>
      <c r="U249" s="105" t="s">
        <v>59</v>
      </c>
      <c r="V249" s="117">
        <v>0</v>
      </c>
      <c r="W249" s="117">
        <v>0</v>
      </c>
      <c r="X249" s="117">
        <v>0</v>
      </c>
      <c r="Y249" s="117">
        <v>0</v>
      </c>
      <c r="Z249" s="117">
        <v>0.39551288729232142</v>
      </c>
      <c r="AA249" s="117">
        <v>0</v>
      </c>
      <c r="AB249" s="117">
        <v>0</v>
      </c>
      <c r="AC249" s="118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0</v>
      </c>
      <c r="AI249" s="120">
        <f t="shared" si="154"/>
        <v>0.39551288729232142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</row>
    <row r="250" spans="1:71" ht="15">
      <c r="A250" s="26" t="s">
        <v>17</v>
      </c>
      <c r="B250" s="39">
        <v>6.63663781560627</v>
      </c>
      <c r="C250" s="39">
        <v>0.31788244182570374</v>
      </c>
      <c r="D250" s="39">
        <v>3.258161402249538</v>
      </c>
      <c r="E250" s="39">
        <v>1.2368085633578821E-2</v>
      </c>
      <c r="F250" s="411"/>
      <c r="G250" s="39">
        <v>0</v>
      </c>
      <c r="H250" s="40">
        <v>0</v>
      </c>
      <c r="I250" s="41">
        <f t="shared" si="152"/>
        <v>10.22504974531509</v>
      </c>
      <c r="K250" s="74" t="s">
        <v>17</v>
      </c>
      <c r="L250" s="87">
        <v>6.63663781560627</v>
      </c>
      <c r="M250" s="87">
        <v>0.31788244182570374</v>
      </c>
      <c r="N250" s="87">
        <v>3.258161402249538</v>
      </c>
      <c r="O250" s="87">
        <v>1.2368085633578821E-2</v>
      </c>
      <c r="P250" s="87">
        <v>0</v>
      </c>
      <c r="Q250" s="87">
        <v>0</v>
      </c>
      <c r="R250" s="88">
        <v>0</v>
      </c>
      <c r="S250" s="89">
        <f t="shared" si="153"/>
        <v>10.22504974531509</v>
      </c>
      <c r="U250" s="104" t="s">
        <v>17</v>
      </c>
      <c r="V250" s="121">
        <v>6.6308883713750237</v>
      </c>
      <c r="W250" s="121">
        <v>0</v>
      </c>
      <c r="X250" s="121">
        <v>0</v>
      </c>
      <c r="Y250" s="121">
        <v>0.31788244182570374</v>
      </c>
      <c r="Z250" s="121">
        <v>3.258161402249538</v>
      </c>
      <c r="AA250" s="121">
        <v>0</v>
      </c>
      <c r="AB250" s="121">
        <v>0</v>
      </c>
      <c r="AC250" s="122">
        <v>1.8117529864824688E-2</v>
      </c>
      <c r="AD250" s="121">
        <v>5.7494442312458656E-3</v>
      </c>
      <c r="AE250" s="121">
        <v>0</v>
      </c>
      <c r="AF250" s="121">
        <v>0</v>
      </c>
      <c r="AG250" s="121">
        <v>0</v>
      </c>
      <c r="AH250" s="121">
        <v>1.2368085633578821E-2</v>
      </c>
      <c r="AI250" s="123">
        <f t="shared" si="154"/>
        <v>10.22504974531509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</row>
    <row r="251" spans="1:71" ht="15">
      <c r="A251" s="27" t="s">
        <v>139</v>
      </c>
      <c r="B251" s="42">
        <v>144.66645631898777</v>
      </c>
      <c r="C251" s="42">
        <v>4.242805724073631</v>
      </c>
      <c r="D251" s="42">
        <v>99.74353908920942</v>
      </c>
      <c r="E251" s="42">
        <v>0.5848740572104062</v>
      </c>
      <c r="F251" s="411"/>
      <c r="G251" s="42">
        <v>0</v>
      </c>
      <c r="H251" s="43">
        <v>0</v>
      </c>
      <c r="I251" s="38">
        <f t="shared" si="152"/>
        <v>249.23767518948125</v>
      </c>
      <c r="K251" s="75" t="s">
        <v>139</v>
      </c>
      <c r="L251" s="42">
        <v>144.66645631898777</v>
      </c>
      <c r="M251" s="42">
        <v>4.242805724073631</v>
      </c>
      <c r="N251" s="42">
        <v>99.74353908920942</v>
      </c>
      <c r="O251" s="42">
        <v>0.5848740572104062</v>
      </c>
      <c r="P251" s="42">
        <v>0</v>
      </c>
      <c r="Q251" s="42">
        <v>0</v>
      </c>
      <c r="R251" s="85">
        <v>0</v>
      </c>
      <c r="S251" s="86">
        <f t="shared" si="153"/>
        <v>249.23767518948125</v>
      </c>
      <c r="U251" s="105" t="s">
        <v>139</v>
      </c>
      <c r="V251" s="117">
        <v>140.63562016873536</v>
      </c>
      <c r="W251" s="117">
        <v>0</v>
      </c>
      <c r="X251" s="117">
        <v>0</v>
      </c>
      <c r="Y251" s="117">
        <v>4.242805724073631</v>
      </c>
      <c r="Z251" s="117">
        <v>99.640758455820745</v>
      </c>
      <c r="AA251" s="117">
        <v>0.5848740572104062</v>
      </c>
      <c r="AB251" s="117">
        <v>0</v>
      </c>
      <c r="AC251" s="118">
        <v>4.1336167836410862</v>
      </c>
      <c r="AD251" s="117">
        <v>4.0308361502524059</v>
      </c>
      <c r="AE251" s="117">
        <v>0</v>
      </c>
      <c r="AF251" s="117">
        <v>0</v>
      </c>
      <c r="AG251" s="117">
        <v>0.10278063338867982</v>
      </c>
      <c r="AH251" s="117">
        <v>0</v>
      </c>
      <c r="AI251" s="120">
        <f t="shared" si="154"/>
        <v>249.23767518948122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</row>
    <row r="252" spans="1:71" ht="15">
      <c r="A252" s="26" t="s">
        <v>25</v>
      </c>
      <c r="B252" s="39">
        <v>98.599901945972462</v>
      </c>
      <c r="C252" s="39">
        <v>4.336309074277132</v>
      </c>
      <c r="D252" s="39">
        <v>70.827754846435539</v>
      </c>
      <c r="E252" s="39">
        <v>471.84991751352857</v>
      </c>
      <c r="F252" s="411"/>
      <c r="G252" s="39">
        <v>73.762937239107842</v>
      </c>
      <c r="H252" s="40">
        <v>11.05938901951883</v>
      </c>
      <c r="I252" s="41">
        <f t="shared" si="152"/>
        <v>730.4362096388403</v>
      </c>
      <c r="K252" s="74" t="s">
        <v>25</v>
      </c>
      <c r="L252" s="87">
        <v>98.599901945972462</v>
      </c>
      <c r="M252" s="87">
        <v>4.336309074277132</v>
      </c>
      <c r="N252" s="87">
        <v>70.827754846435539</v>
      </c>
      <c r="O252" s="87">
        <v>471.84991751352857</v>
      </c>
      <c r="P252" s="87">
        <v>0.10042826189875485</v>
      </c>
      <c r="Q252" s="87">
        <v>73.762937239107842</v>
      </c>
      <c r="R252" s="88">
        <v>11.05938901951883</v>
      </c>
      <c r="S252" s="89">
        <f t="shared" si="153"/>
        <v>730.53663790073904</v>
      </c>
      <c r="U252" s="104" t="s">
        <v>25</v>
      </c>
      <c r="V252" s="121">
        <v>3.6509477008698688</v>
      </c>
      <c r="W252" s="121">
        <v>36.680312391280268</v>
      </c>
      <c r="X252" s="121">
        <v>73.762937239107842</v>
      </c>
      <c r="Y252" s="121">
        <v>4.336309074277132</v>
      </c>
      <c r="Z252" s="121">
        <v>70.020731703935795</v>
      </c>
      <c r="AA252" s="121">
        <v>437.64100352786261</v>
      </c>
      <c r="AB252" s="121">
        <v>0.10042826189875485</v>
      </c>
      <c r="AC252" s="122">
        <v>104.34396800150695</v>
      </c>
      <c r="AD252" s="121">
        <v>58.268641853822324</v>
      </c>
      <c r="AE252" s="121">
        <v>32.660862032709602</v>
      </c>
      <c r="AF252" s="121">
        <v>11.05938901951883</v>
      </c>
      <c r="AG252" s="121">
        <v>0.8070231424997506</v>
      </c>
      <c r="AH252" s="121">
        <v>1.5480519529563892</v>
      </c>
      <c r="AI252" s="123">
        <f t="shared" si="154"/>
        <v>730.53663790073915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</row>
    <row r="253" spans="1:71" ht="15">
      <c r="A253" s="27" t="s">
        <v>24</v>
      </c>
      <c r="B253" s="42">
        <v>304.09946906563653</v>
      </c>
      <c r="C253" s="42">
        <v>0</v>
      </c>
      <c r="D253" s="42">
        <v>5.5881165085575049</v>
      </c>
      <c r="E253" s="42">
        <v>0</v>
      </c>
      <c r="F253" s="411"/>
      <c r="G253" s="42">
        <v>0</v>
      </c>
      <c r="H253" s="43">
        <v>0</v>
      </c>
      <c r="I253" s="38">
        <f t="shared" si="152"/>
        <v>309.68758557419403</v>
      </c>
      <c r="K253" s="75" t="s">
        <v>24</v>
      </c>
      <c r="L253" s="42">
        <v>304.09946906563653</v>
      </c>
      <c r="M253" s="42">
        <v>0</v>
      </c>
      <c r="N253" s="42">
        <v>5.5881165085575049</v>
      </c>
      <c r="O253" s="42">
        <v>0</v>
      </c>
      <c r="P253" s="42">
        <v>0</v>
      </c>
      <c r="Q253" s="42">
        <v>0</v>
      </c>
      <c r="R253" s="85">
        <v>0</v>
      </c>
      <c r="S253" s="86">
        <f t="shared" si="153"/>
        <v>309.68758557419403</v>
      </c>
      <c r="U253" s="105" t="s">
        <v>24</v>
      </c>
      <c r="V253" s="117">
        <v>301.66001239620624</v>
      </c>
      <c r="W253" s="117">
        <v>0</v>
      </c>
      <c r="X253" s="117">
        <v>0</v>
      </c>
      <c r="Y253" s="117">
        <v>0</v>
      </c>
      <c r="Z253" s="117">
        <v>5.5881165085575049</v>
      </c>
      <c r="AA253" s="117">
        <v>0</v>
      </c>
      <c r="AB253" s="117">
        <v>0</v>
      </c>
      <c r="AC253" s="118">
        <v>2.4394566694303066</v>
      </c>
      <c r="AD253" s="117">
        <v>2.4394566694303066</v>
      </c>
      <c r="AE253" s="117">
        <v>0</v>
      </c>
      <c r="AF253" s="117">
        <v>0</v>
      </c>
      <c r="AG253" s="117">
        <v>0</v>
      </c>
      <c r="AH253" s="117">
        <v>0</v>
      </c>
      <c r="AI253" s="120">
        <f t="shared" si="154"/>
        <v>309.68758557419403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</row>
    <row r="254" spans="1:71" ht="15">
      <c r="A254" s="26" t="s">
        <v>60</v>
      </c>
      <c r="B254" s="39">
        <v>1.134330195042893</v>
      </c>
      <c r="C254" s="39">
        <v>1.9236836812840816</v>
      </c>
      <c r="D254" s="39">
        <v>3.5082377166275043</v>
      </c>
      <c r="E254" s="39">
        <v>0</v>
      </c>
      <c r="F254" s="411"/>
      <c r="G254" s="39">
        <v>0</v>
      </c>
      <c r="H254" s="40">
        <v>0</v>
      </c>
      <c r="I254" s="41">
        <f t="shared" si="152"/>
        <v>6.5662515929544787</v>
      </c>
      <c r="K254" s="74" t="s">
        <v>60</v>
      </c>
      <c r="L254" s="87">
        <v>1.134330195042893</v>
      </c>
      <c r="M254" s="87">
        <v>1.9236836812840816</v>
      </c>
      <c r="N254" s="87">
        <v>3.5082377166275043</v>
      </c>
      <c r="O254" s="87">
        <v>0</v>
      </c>
      <c r="P254" s="87">
        <v>0</v>
      </c>
      <c r="Q254" s="87">
        <v>0</v>
      </c>
      <c r="R254" s="88">
        <v>0</v>
      </c>
      <c r="S254" s="89">
        <f t="shared" si="153"/>
        <v>6.5662515929544787</v>
      </c>
      <c r="U254" s="104" t="s">
        <v>60</v>
      </c>
      <c r="V254" s="121">
        <v>1.134330195042893</v>
      </c>
      <c r="W254" s="121">
        <v>0</v>
      </c>
      <c r="X254" s="121">
        <v>0</v>
      </c>
      <c r="Y254" s="121">
        <v>1.9236836812840816</v>
      </c>
      <c r="Z254" s="121">
        <v>3.5082377166275043</v>
      </c>
      <c r="AA254" s="121">
        <v>0</v>
      </c>
      <c r="AB254" s="121">
        <v>0</v>
      </c>
      <c r="AC254" s="122">
        <v>0</v>
      </c>
      <c r="AD254" s="121">
        <v>0</v>
      </c>
      <c r="AE254" s="121">
        <v>0</v>
      </c>
      <c r="AF254" s="121">
        <v>0</v>
      </c>
      <c r="AG254" s="121">
        <v>0</v>
      </c>
      <c r="AH254" s="121">
        <v>0</v>
      </c>
      <c r="AI254" s="123">
        <f t="shared" si="154"/>
        <v>6.5662515929544787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</row>
    <row r="255" spans="1:71" ht="15">
      <c r="A255" s="27" t="s">
        <v>22</v>
      </c>
      <c r="B255" s="42">
        <v>6.3783258862154538E-2</v>
      </c>
      <c r="C255" s="42">
        <v>0</v>
      </c>
      <c r="D255" s="42">
        <v>2.400742140213818</v>
      </c>
      <c r="E255" s="42">
        <v>0</v>
      </c>
      <c r="F255" s="411"/>
      <c r="G255" s="42">
        <v>0</v>
      </c>
      <c r="H255" s="43">
        <v>0</v>
      </c>
      <c r="I255" s="38">
        <f t="shared" si="152"/>
        <v>2.4645253990759728</v>
      </c>
      <c r="K255" s="75" t="s">
        <v>22</v>
      </c>
      <c r="L255" s="42">
        <v>6.3783258862154538E-2</v>
      </c>
      <c r="M255" s="42">
        <v>0</v>
      </c>
      <c r="N255" s="42">
        <v>2.400742140213818</v>
      </c>
      <c r="O255" s="42">
        <v>0</v>
      </c>
      <c r="P255" s="42">
        <v>2.0498289057653194</v>
      </c>
      <c r="Q255" s="42">
        <v>0</v>
      </c>
      <c r="R255" s="85">
        <v>0</v>
      </c>
      <c r="S255" s="86">
        <f t="shared" si="153"/>
        <v>4.5143543048412926</v>
      </c>
      <c r="U255" s="105" t="s">
        <v>22</v>
      </c>
      <c r="V255" s="117">
        <v>6.3783258862154538E-2</v>
      </c>
      <c r="W255" s="117">
        <v>0</v>
      </c>
      <c r="X255" s="117">
        <v>0</v>
      </c>
      <c r="Y255" s="117">
        <v>0</v>
      </c>
      <c r="Z255" s="117">
        <v>2.3999221966943471</v>
      </c>
      <c r="AA255" s="117">
        <v>0</v>
      </c>
      <c r="AB255" s="117">
        <v>2.0498289057653194</v>
      </c>
      <c r="AC255" s="118">
        <v>8.1994351947067877E-4</v>
      </c>
      <c r="AD255" s="117">
        <v>0</v>
      </c>
      <c r="AE255" s="117">
        <v>0</v>
      </c>
      <c r="AF255" s="117">
        <v>0</v>
      </c>
      <c r="AG255" s="117">
        <v>8.1994351947067877E-4</v>
      </c>
      <c r="AH255" s="117">
        <v>0</v>
      </c>
      <c r="AI255" s="120">
        <f t="shared" si="154"/>
        <v>4.5143543048412917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</row>
    <row r="256" spans="1:71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152"/>
        <v>0</v>
      </c>
      <c r="K256" s="74" t="s">
        <v>21</v>
      </c>
      <c r="L256" s="87">
        <v>0</v>
      </c>
      <c r="M256" s="87">
        <v>0</v>
      </c>
      <c r="N256" s="87">
        <v>0</v>
      </c>
      <c r="O256" s="87">
        <v>0</v>
      </c>
      <c r="P256" s="87">
        <v>0</v>
      </c>
      <c r="Q256" s="87">
        <v>0</v>
      </c>
      <c r="R256" s="88">
        <v>0</v>
      </c>
      <c r="S256" s="89">
        <f t="shared" si="153"/>
        <v>0</v>
      </c>
      <c r="U256" s="104" t="s">
        <v>61</v>
      </c>
      <c r="V256" s="121">
        <v>0</v>
      </c>
      <c r="W256" s="121">
        <v>0</v>
      </c>
      <c r="X256" s="121">
        <v>0</v>
      </c>
      <c r="Y256" s="121">
        <v>0</v>
      </c>
      <c r="Z256" s="121">
        <v>0</v>
      </c>
      <c r="AA256" s="121">
        <v>0</v>
      </c>
      <c r="AB256" s="121">
        <v>0</v>
      </c>
      <c r="AC256" s="122">
        <v>0</v>
      </c>
      <c r="AD256" s="121">
        <v>0</v>
      </c>
      <c r="AE256" s="121">
        <v>0</v>
      </c>
      <c r="AF256" s="121">
        <v>0</v>
      </c>
      <c r="AG256" s="121">
        <v>0</v>
      </c>
      <c r="AH256" s="121">
        <v>0</v>
      </c>
      <c r="AI256" s="123">
        <f t="shared" si="154"/>
        <v>0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</row>
    <row r="257" spans="1:71" ht="15">
      <c r="A257" s="28" t="s">
        <v>64</v>
      </c>
      <c r="B257" s="42">
        <v>0</v>
      </c>
      <c r="C257" s="42">
        <v>0</v>
      </c>
      <c r="D257" s="42">
        <v>0</v>
      </c>
      <c r="E257" s="42">
        <v>0</v>
      </c>
      <c r="F257" s="411"/>
      <c r="G257" s="42">
        <v>0</v>
      </c>
      <c r="H257" s="43">
        <v>0</v>
      </c>
      <c r="I257" s="38">
        <f t="shared" si="152"/>
        <v>0</v>
      </c>
      <c r="K257" s="76" t="s">
        <v>64</v>
      </c>
      <c r="L257" s="42">
        <v>0</v>
      </c>
      <c r="M257" s="42">
        <v>0</v>
      </c>
      <c r="N257" s="42">
        <v>0</v>
      </c>
      <c r="O257" s="42">
        <v>0</v>
      </c>
      <c r="P257" s="42">
        <v>0</v>
      </c>
      <c r="Q257" s="42">
        <v>0</v>
      </c>
      <c r="R257" s="85">
        <v>0</v>
      </c>
      <c r="S257" s="86">
        <f t="shared" si="153"/>
        <v>0</v>
      </c>
      <c r="U257" s="106" t="s">
        <v>62</v>
      </c>
      <c r="V257" s="117">
        <v>0</v>
      </c>
      <c r="W257" s="117">
        <v>0</v>
      </c>
      <c r="X257" s="117">
        <v>0</v>
      </c>
      <c r="Y257" s="117">
        <v>0</v>
      </c>
      <c r="Z257" s="117">
        <v>0</v>
      </c>
      <c r="AA257" s="117">
        <v>0</v>
      </c>
      <c r="AB257" s="117">
        <v>0</v>
      </c>
      <c r="AC257" s="118">
        <v>0</v>
      </c>
      <c r="AD257" s="119">
        <v>0</v>
      </c>
      <c r="AE257" s="119">
        <v>0</v>
      </c>
      <c r="AF257" s="119">
        <v>0</v>
      </c>
      <c r="AG257" s="119">
        <v>0</v>
      </c>
      <c r="AH257" s="119">
        <v>0</v>
      </c>
      <c r="AI257" s="120">
        <f t="shared" si="154"/>
        <v>0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</row>
    <row r="258" spans="1:71">
      <c r="A258" s="56" t="s">
        <v>23</v>
      </c>
      <c r="B258" s="60">
        <v>0</v>
      </c>
      <c r="C258" s="60">
        <v>0</v>
      </c>
      <c r="D258" s="60">
        <v>0</v>
      </c>
      <c r="E258" s="60">
        <v>0</v>
      </c>
      <c r="F258" s="411"/>
      <c r="G258" s="60">
        <v>0</v>
      </c>
      <c r="H258" s="61">
        <v>0</v>
      </c>
      <c r="I258" s="62">
        <f t="shared" si="152"/>
        <v>0</v>
      </c>
      <c r="K258" s="77" t="s">
        <v>23</v>
      </c>
      <c r="L258" s="90">
        <v>0</v>
      </c>
      <c r="M258" s="90">
        <v>0</v>
      </c>
      <c r="N258" s="90">
        <v>0</v>
      </c>
      <c r="O258" s="90">
        <v>0</v>
      </c>
      <c r="P258" s="90">
        <v>0</v>
      </c>
      <c r="Q258" s="90">
        <v>0</v>
      </c>
      <c r="R258" s="91">
        <v>0</v>
      </c>
      <c r="S258" s="92">
        <f t="shared" si="153"/>
        <v>0</v>
      </c>
      <c r="U258" s="107" t="s">
        <v>66</v>
      </c>
      <c r="V258" s="124">
        <v>0</v>
      </c>
      <c r="W258" s="124">
        <v>0</v>
      </c>
      <c r="X258" s="124">
        <v>0</v>
      </c>
      <c r="Y258" s="124">
        <v>0</v>
      </c>
      <c r="Z258" s="124">
        <v>0</v>
      </c>
      <c r="AA258" s="124">
        <v>0</v>
      </c>
      <c r="AB258" s="124">
        <v>0</v>
      </c>
      <c r="AC258" s="124">
        <v>0</v>
      </c>
      <c r="AD258" s="124">
        <v>0</v>
      </c>
      <c r="AE258" s="124">
        <v>0</v>
      </c>
      <c r="AF258" s="124">
        <v>0</v>
      </c>
      <c r="AG258" s="124">
        <v>0</v>
      </c>
      <c r="AH258" s="125">
        <v>0</v>
      </c>
      <c r="AI258" s="126">
        <f t="shared" si="154"/>
        <v>0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</row>
    <row r="259" spans="1:71">
      <c r="A259" s="57" t="s">
        <v>19</v>
      </c>
      <c r="B259" s="63">
        <v>0</v>
      </c>
      <c r="C259" s="63">
        <v>0</v>
      </c>
      <c r="D259" s="63">
        <v>0</v>
      </c>
      <c r="E259" s="63">
        <v>0</v>
      </c>
      <c r="F259" s="411"/>
      <c r="G259" s="63">
        <v>0</v>
      </c>
      <c r="H259" s="64">
        <v>0</v>
      </c>
      <c r="I259" s="65">
        <f t="shared" si="152"/>
        <v>0</v>
      </c>
      <c r="K259" s="78" t="s">
        <v>19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93">
        <v>0</v>
      </c>
      <c r="S259" s="94">
        <f t="shared" si="153"/>
        <v>0</v>
      </c>
      <c r="U259" s="108" t="s">
        <v>19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8">
        <v>0</v>
      </c>
      <c r="AE259" s="128">
        <v>0</v>
      </c>
      <c r="AF259" s="128">
        <v>0</v>
      </c>
      <c r="AG259" s="128">
        <v>0</v>
      </c>
      <c r="AH259" s="128">
        <v>0</v>
      </c>
      <c r="AI259" s="129">
        <f t="shared" si="154"/>
        <v>0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</row>
    <row r="260" spans="1:71">
      <c r="A260" s="56" t="s">
        <v>20</v>
      </c>
      <c r="B260" s="60">
        <v>0</v>
      </c>
      <c r="C260" s="60">
        <v>0</v>
      </c>
      <c r="D260" s="60">
        <v>0</v>
      </c>
      <c r="E260" s="60">
        <v>0</v>
      </c>
      <c r="F260" s="411"/>
      <c r="G260" s="60">
        <v>0</v>
      </c>
      <c r="H260" s="61">
        <v>0</v>
      </c>
      <c r="I260" s="62">
        <f t="shared" si="152"/>
        <v>0</v>
      </c>
      <c r="K260" s="77" t="s">
        <v>20</v>
      </c>
      <c r="L260" s="90">
        <v>0</v>
      </c>
      <c r="M260" s="90">
        <v>0</v>
      </c>
      <c r="N260" s="90">
        <v>0</v>
      </c>
      <c r="O260" s="90">
        <v>0</v>
      </c>
      <c r="P260" s="90">
        <v>0</v>
      </c>
      <c r="Q260" s="90">
        <v>0</v>
      </c>
      <c r="R260" s="91">
        <v>0</v>
      </c>
      <c r="S260" s="92">
        <f t="shared" si="153"/>
        <v>0</v>
      </c>
      <c r="U260" s="107" t="s">
        <v>20</v>
      </c>
      <c r="V260" s="124">
        <v>0</v>
      </c>
      <c r="W260" s="124">
        <v>0</v>
      </c>
      <c r="X260" s="124">
        <v>0</v>
      </c>
      <c r="Y260" s="124">
        <v>0</v>
      </c>
      <c r="Z260" s="124">
        <v>0</v>
      </c>
      <c r="AA260" s="124">
        <v>0</v>
      </c>
      <c r="AB260" s="124">
        <v>0</v>
      </c>
      <c r="AC260" s="124">
        <v>0</v>
      </c>
      <c r="AD260" s="124">
        <v>0</v>
      </c>
      <c r="AE260" s="124">
        <v>0</v>
      </c>
      <c r="AF260" s="124">
        <v>0</v>
      </c>
      <c r="AG260" s="124">
        <v>0</v>
      </c>
      <c r="AH260" s="125">
        <v>0</v>
      </c>
      <c r="AI260" s="126">
        <f t="shared" si="154"/>
        <v>0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</row>
    <row r="261" spans="1:71" ht="15" thickBot="1">
      <c r="A261" s="58" t="s">
        <v>11</v>
      </c>
      <c r="B261" s="52">
        <v>0</v>
      </c>
      <c r="C261" s="52">
        <v>0</v>
      </c>
      <c r="D261" s="52">
        <v>0</v>
      </c>
      <c r="E261" s="52">
        <v>0</v>
      </c>
      <c r="F261" s="412"/>
      <c r="G261" s="52">
        <v>0</v>
      </c>
      <c r="H261" s="66">
        <v>0</v>
      </c>
      <c r="I261" s="67">
        <f t="shared" si="152"/>
        <v>0</v>
      </c>
      <c r="K261" s="79" t="s">
        <v>11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95">
        <v>0</v>
      </c>
      <c r="S261" s="96">
        <f t="shared" si="153"/>
        <v>0</v>
      </c>
      <c r="U261" s="108" t="s">
        <v>11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8">
        <v>0</v>
      </c>
      <c r="AE261" s="128">
        <v>0</v>
      </c>
      <c r="AF261" s="128">
        <v>0</v>
      </c>
      <c r="AG261" s="128">
        <v>0</v>
      </c>
      <c r="AH261" s="128">
        <v>0</v>
      </c>
      <c r="AI261" s="129">
        <f t="shared" si="154"/>
        <v>0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</row>
    <row r="262" spans="1:71" ht="15">
      <c r="A262" s="33" t="s">
        <v>26</v>
      </c>
      <c r="B262" s="68">
        <f>SUM(B241:B257)</f>
        <v>695.85649435665277</v>
      </c>
      <c r="C262" s="68">
        <f t="shared" ref="C262:I262" si="155">SUM(C241:C257)</f>
        <v>11.580302118015199</v>
      </c>
      <c r="D262" s="68">
        <f t="shared" si="155"/>
        <v>188.61702112614478</v>
      </c>
      <c r="E262" s="68">
        <f t="shared" si="155"/>
        <v>475.74265270387593</v>
      </c>
      <c r="F262" s="68">
        <f t="shared" si="155"/>
        <v>0</v>
      </c>
      <c r="G262" s="68">
        <f t="shared" si="155"/>
        <v>73.762937239107842</v>
      </c>
      <c r="H262" s="69">
        <f t="shared" si="155"/>
        <v>11.05938901951883</v>
      </c>
      <c r="I262" s="38">
        <f t="shared" si="155"/>
        <v>1456.6187965633153</v>
      </c>
      <c r="K262" s="80" t="s">
        <v>26</v>
      </c>
      <c r="L262" s="68">
        <f>SUM(L241:L257)</f>
        <v>695.85649435665277</v>
      </c>
      <c r="M262" s="68">
        <f t="shared" ref="M262:S262" si="156">SUM(M241:M257)</f>
        <v>11.580302118015199</v>
      </c>
      <c r="N262" s="68">
        <f t="shared" si="156"/>
        <v>188.61702112614478</v>
      </c>
      <c r="O262" s="68">
        <f t="shared" si="156"/>
        <v>475.74265270387593</v>
      </c>
      <c r="P262" s="68">
        <f t="shared" si="156"/>
        <v>485.4354695416373</v>
      </c>
      <c r="Q262" s="68">
        <f t="shared" si="156"/>
        <v>73.762937239107842</v>
      </c>
      <c r="R262" s="69">
        <f t="shared" si="156"/>
        <v>11.05938901951883</v>
      </c>
      <c r="S262" s="97">
        <f t="shared" si="156"/>
        <v>1942.0542661049526</v>
      </c>
      <c r="T262" s="1" t="str">
        <f>IF(ABS(S262-AI262)&gt;0.01,S262-AI262,"")</f>
        <v/>
      </c>
      <c r="U262" s="109" t="s">
        <v>63</v>
      </c>
      <c r="V262" s="130">
        <f>SUM(V241:V257)</f>
        <v>594.30249575554672</v>
      </c>
      <c r="W262" s="130">
        <f t="shared" ref="W262:AH262" si="157">SUM(W241:W257)</f>
        <v>36.680312391280268</v>
      </c>
      <c r="X262" s="130">
        <f t="shared" si="157"/>
        <v>73.762937239107842</v>
      </c>
      <c r="Y262" s="130">
        <f t="shared" si="157"/>
        <v>11.580302118015199</v>
      </c>
      <c r="Z262" s="130">
        <f t="shared" si="157"/>
        <v>187.63825749837619</v>
      </c>
      <c r="AA262" s="130">
        <f t="shared" si="157"/>
        <v>441.52137063257641</v>
      </c>
      <c r="AB262" s="130">
        <f t="shared" si="157"/>
        <v>485.4354695416373</v>
      </c>
      <c r="AC262" s="130">
        <f t="shared" si="157"/>
        <v>111.13312092841275</v>
      </c>
      <c r="AD262" s="131">
        <f t="shared" si="157"/>
        <v>64.873686209825706</v>
      </c>
      <c r="AE262" s="131">
        <f t="shared" si="157"/>
        <v>32.660862032709602</v>
      </c>
      <c r="AF262" s="131">
        <f t="shared" si="157"/>
        <v>11.05938901951883</v>
      </c>
      <c r="AG262" s="131">
        <f t="shared" si="157"/>
        <v>0.97876362776858639</v>
      </c>
      <c r="AH262" s="131">
        <f t="shared" si="157"/>
        <v>1.560420038589968</v>
      </c>
      <c r="AI262" s="132">
        <f>SUM(V262:AC262)</f>
        <v>1942.0542661049528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</row>
    <row r="263" spans="1:71" s="9" customFormat="1" ht="15" thickBot="1">
      <c r="A263" s="30" t="s">
        <v>88</v>
      </c>
      <c r="B263" s="47">
        <f>IF($I262=0,"-",B262/$I262)</f>
        <v>0.47772038641711001</v>
      </c>
      <c r="C263" s="47">
        <f t="shared" ref="C263:H263" si="158">IF($I262=0,"-",C262/$I262)</f>
        <v>7.9501254173962831E-3</v>
      </c>
      <c r="D263" s="47">
        <f t="shared" si="158"/>
        <v>0.12948962458205249</v>
      </c>
      <c r="E263" s="47">
        <f t="shared" si="158"/>
        <v>0.32660751998142756</v>
      </c>
      <c r="F263" s="47">
        <f t="shared" si="158"/>
        <v>0</v>
      </c>
      <c r="G263" s="47">
        <f t="shared" si="158"/>
        <v>5.063983618304322E-2</v>
      </c>
      <c r="H263" s="70">
        <f t="shared" si="158"/>
        <v>7.5925074189704842E-3</v>
      </c>
      <c r="I263" s="48">
        <f>SUM(B263:H263)</f>
        <v>1</v>
      </c>
      <c r="J263" s="5"/>
      <c r="K263" s="81" t="s">
        <v>88</v>
      </c>
      <c r="L263" s="98">
        <f>IF($S262=0,"-",L262/$S262)</f>
        <v>0.35830950066719053</v>
      </c>
      <c r="M263" s="98">
        <f t="shared" ref="M263:R263" si="159">IF($S262=0,"-",M262/$S262)</f>
        <v>5.962913766174532E-3</v>
      </c>
      <c r="N263" s="98">
        <f t="shared" si="159"/>
        <v>9.7122425679917398E-2</v>
      </c>
      <c r="O263" s="98">
        <f t="shared" si="159"/>
        <v>0.24496877404875042</v>
      </c>
      <c r="P263" s="98">
        <f t="shared" si="159"/>
        <v>0.24995978640454911</v>
      </c>
      <c r="Q263" s="98">
        <f t="shared" si="159"/>
        <v>3.7981913547168379E-2</v>
      </c>
      <c r="R263" s="99">
        <f t="shared" si="159"/>
        <v>5.6946858862496679E-3</v>
      </c>
      <c r="S263" s="100">
        <f>SUM(L263:R263)</f>
        <v>1</v>
      </c>
      <c r="T263" s="1"/>
      <c r="U263" s="110" t="s">
        <v>88</v>
      </c>
      <c r="V263" s="133">
        <f>+V262/$AI262</f>
        <v>0.30601745076233072</v>
      </c>
      <c r="W263" s="133">
        <f t="shared" ref="W263:AH263" si="160">+W262/$AI262</f>
        <v>1.888737767603554E-2</v>
      </c>
      <c r="X263" s="133">
        <f t="shared" si="160"/>
        <v>3.7981913547168372E-2</v>
      </c>
      <c r="Y263" s="133">
        <f t="shared" si="160"/>
        <v>5.9629137661745312E-3</v>
      </c>
      <c r="Z263" s="133">
        <f t="shared" si="160"/>
        <v>9.6618442014346786E-2</v>
      </c>
      <c r="AA263" s="133">
        <f t="shared" si="160"/>
        <v>0.22734759699485949</v>
      </c>
      <c r="AB263" s="133">
        <f t="shared" si="160"/>
        <v>0.24995978640454908</v>
      </c>
      <c r="AC263" s="133">
        <f t="shared" si="160"/>
        <v>5.7224518834535429E-2</v>
      </c>
      <c r="AD263" s="133">
        <f t="shared" si="160"/>
        <v>3.3404672228824213E-2</v>
      </c>
      <c r="AE263" s="133">
        <f t="shared" si="160"/>
        <v>1.6817687642794496E-2</v>
      </c>
      <c r="AF263" s="133">
        <f t="shared" si="160"/>
        <v>5.6946858862496671E-3</v>
      </c>
      <c r="AG263" s="133">
        <f t="shared" si="160"/>
        <v>5.0398366557059522E-4</v>
      </c>
      <c r="AH263" s="133">
        <f t="shared" si="160"/>
        <v>8.0348941109642481E-4</v>
      </c>
      <c r="AI263" s="134">
        <f>SUM(V263:AC263)</f>
        <v>0.99999999999999989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</row>
    <row r="264" spans="1:71" ht="15" thickBot="1">
      <c r="A264" s="31"/>
      <c r="B264" s="31"/>
      <c r="C264" s="31"/>
      <c r="D264" s="31"/>
      <c r="E264" s="31"/>
      <c r="F264" s="31"/>
      <c r="G264" s="31"/>
      <c r="H264" s="31"/>
      <c r="I264" s="31"/>
      <c r="K264" s="31"/>
      <c r="L264" s="31"/>
      <c r="M264" s="31"/>
      <c r="N264" s="31"/>
      <c r="O264" s="31"/>
      <c r="P264" s="31"/>
      <c r="Q264" s="31"/>
      <c r="R264" s="31"/>
      <c r="S264" s="31"/>
      <c r="U264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</row>
    <row r="265" spans="1:71" ht="30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  <c r="K265" s="415" t="s">
        <v>37</v>
      </c>
      <c r="L265" s="83" t="s">
        <v>0</v>
      </c>
      <c r="M265" s="83" t="s">
        <v>1</v>
      </c>
      <c r="N265" s="83" t="s">
        <v>2</v>
      </c>
      <c r="O265" s="83" t="s">
        <v>3</v>
      </c>
      <c r="P265" s="83" t="s">
        <v>27</v>
      </c>
      <c r="Q265" s="83" t="s">
        <v>4</v>
      </c>
      <c r="R265" s="83" t="s">
        <v>5</v>
      </c>
      <c r="S265" s="84" t="s">
        <v>6</v>
      </c>
      <c r="U265" s="417" t="s">
        <v>37</v>
      </c>
      <c r="V265" s="114" t="s">
        <v>74</v>
      </c>
      <c r="W265" s="114" t="s">
        <v>75</v>
      </c>
      <c r="X265" s="114" t="s">
        <v>4</v>
      </c>
      <c r="Y265" s="114" t="s">
        <v>1</v>
      </c>
      <c r="Z265" s="114" t="s">
        <v>2</v>
      </c>
      <c r="AA265" s="114" t="s">
        <v>3</v>
      </c>
      <c r="AB265" s="114" t="s">
        <v>55</v>
      </c>
      <c r="AC265" s="114" t="s">
        <v>68</v>
      </c>
      <c r="AD265" s="115" t="s">
        <v>76</v>
      </c>
      <c r="AE265" s="115" t="s">
        <v>83</v>
      </c>
      <c r="AF265" s="115" t="s">
        <v>77</v>
      </c>
      <c r="AG265" s="115" t="s">
        <v>84</v>
      </c>
      <c r="AH265" s="115" t="s">
        <v>85</v>
      </c>
      <c r="AI265" s="116" t="s">
        <v>63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</row>
    <row r="266" spans="1:71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  <c r="K266" s="416" t="s">
        <v>37</v>
      </c>
      <c r="L266" s="389" t="s">
        <v>69</v>
      </c>
      <c r="M266" s="390"/>
      <c r="N266" s="390"/>
      <c r="O266" s="390"/>
      <c r="P266" s="390"/>
      <c r="Q266" s="390"/>
      <c r="R266" s="390"/>
      <c r="S266" s="391"/>
      <c r="U266" s="418" t="s">
        <v>37</v>
      </c>
      <c r="V266" s="413" t="s">
        <v>69</v>
      </c>
      <c r="W266" s="413"/>
      <c r="X266" s="413"/>
      <c r="Y266" s="413"/>
      <c r="Z266" s="413"/>
      <c r="AA266" s="413"/>
      <c r="AB266" s="413"/>
      <c r="AC266" s="413"/>
      <c r="AD266" s="413"/>
      <c r="AE266" s="413"/>
      <c r="AF266" s="413"/>
      <c r="AG266" s="413"/>
      <c r="AH266" s="413"/>
      <c r="AI266" s="41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</row>
    <row r="267" spans="1:71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  <c r="K267" s="82" t="s">
        <v>7</v>
      </c>
      <c r="L267" s="36">
        <v>0</v>
      </c>
      <c r="M267" s="36">
        <v>0</v>
      </c>
      <c r="N267" s="36">
        <v>0</v>
      </c>
      <c r="O267" s="36">
        <v>0</v>
      </c>
      <c r="P267" s="36">
        <v>0</v>
      </c>
      <c r="Q267" s="36">
        <v>0</v>
      </c>
      <c r="R267" s="101">
        <v>0</v>
      </c>
      <c r="S267" s="102">
        <f>SUM(L267:R267)</f>
        <v>0</v>
      </c>
      <c r="U267" s="103" t="s">
        <v>7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v>0</v>
      </c>
      <c r="AC267" s="118">
        <v>0</v>
      </c>
      <c r="AD267" s="119">
        <v>0</v>
      </c>
      <c r="AE267" s="119">
        <v>0</v>
      </c>
      <c r="AF267" s="119">
        <v>0</v>
      </c>
      <c r="AG267" s="119">
        <v>0</v>
      </c>
      <c r="AH267" s="119">
        <v>0</v>
      </c>
      <c r="AI267" s="120">
        <f>SUM(V267:AC267)</f>
        <v>0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</row>
    <row r="268" spans="1:71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7" si="161">SUM(B268:H268)</f>
        <v>0</v>
      </c>
      <c r="K268" s="74" t="s">
        <v>8</v>
      </c>
      <c r="L268" s="87">
        <v>0</v>
      </c>
      <c r="M268" s="87">
        <v>0</v>
      </c>
      <c r="N268" s="87">
        <v>0</v>
      </c>
      <c r="O268" s="87">
        <v>0</v>
      </c>
      <c r="P268" s="87">
        <v>0</v>
      </c>
      <c r="Q268" s="87">
        <v>0</v>
      </c>
      <c r="R268" s="88">
        <v>0</v>
      </c>
      <c r="S268" s="89">
        <f t="shared" ref="S268:S287" si="162">SUM(L268:R268)</f>
        <v>0</v>
      </c>
      <c r="U268" s="104" t="s">
        <v>8</v>
      </c>
      <c r="V268" s="121">
        <v>0</v>
      </c>
      <c r="W268" s="121">
        <v>0</v>
      </c>
      <c r="X268" s="121">
        <v>0</v>
      </c>
      <c r="Y268" s="121">
        <v>0</v>
      </c>
      <c r="Z268" s="121">
        <v>0</v>
      </c>
      <c r="AA268" s="121">
        <v>0</v>
      </c>
      <c r="AB268" s="121">
        <v>0</v>
      </c>
      <c r="AC268" s="122">
        <v>0</v>
      </c>
      <c r="AD268" s="121">
        <v>0</v>
      </c>
      <c r="AE268" s="121">
        <v>0</v>
      </c>
      <c r="AF268" s="121">
        <v>0</v>
      </c>
      <c r="AG268" s="121">
        <v>0</v>
      </c>
      <c r="AH268" s="121">
        <v>0</v>
      </c>
      <c r="AI268" s="123">
        <f t="shared" ref="AI268:AI287" si="163">SUM(V268:AC268)</f>
        <v>0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</row>
    <row r="269" spans="1:71" ht="15" customHeight="1">
      <c r="A269" s="27" t="s">
        <v>10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161"/>
        <v>0</v>
      </c>
      <c r="K269" s="75" t="s">
        <v>10</v>
      </c>
      <c r="L269" s="42">
        <v>0</v>
      </c>
      <c r="M269" s="42">
        <v>0</v>
      </c>
      <c r="N269" s="42">
        <v>0</v>
      </c>
      <c r="O269" s="42">
        <v>0</v>
      </c>
      <c r="P269" s="42">
        <v>0</v>
      </c>
      <c r="Q269" s="42">
        <v>0</v>
      </c>
      <c r="R269" s="85">
        <v>0</v>
      </c>
      <c r="S269" s="86">
        <f t="shared" si="162"/>
        <v>0</v>
      </c>
      <c r="U269" s="105" t="s">
        <v>10</v>
      </c>
      <c r="V269" s="117">
        <v>0</v>
      </c>
      <c r="W269" s="117">
        <v>0</v>
      </c>
      <c r="X269" s="117">
        <v>0</v>
      </c>
      <c r="Y269" s="117">
        <v>0</v>
      </c>
      <c r="Z269" s="117">
        <v>0</v>
      </c>
      <c r="AA269" s="117">
        <v>0</v>
      </c>
      <c r="AB269" s="117">
        <v>0</v>
      </c>
      <c r="AC269" s="118">
        <v>0</v>
      </c>
      <c r="AD269" s="119">
        <v>0</v>
      </c>
      <c r="AE269" s="119">
        <v>0</v>
      </c>
      <c r="AF269" s="119">
        <v>0</v>
      </c>
      <c r="AG269" s="119">
        <v>0</v>
      </c>
      <c r="AH269" s="119">
        <v>0</v>
      </c>
      <c r="AI269" s="120">
        <f t="shared" si="163"/>
        <v>0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</row>
    <row r="270" spans="1:71" ht="15" customHeight="1">
      <c r="A270" s="26" t="s">
        <v>56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161"/>
        <v>0</v>
      </c>
      <c r="K270" s="74" t="s">
        <v>56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s="87">
        <v>0</v>
      </c>
      <c r="R270" s="88">
        <v>0</v>
      </c>
      <c r="S270" s="89">
        <f t="shared" si="162"/>
        <v>0</v>
      </c>
      <c r="U270" s="104" t="s">
        <v>56</v>
      </c>
      <c r="V270" s="121">
        <v>0</v>
      </c>
      <c r="W270" s="121">
        <v>0</v>
      </c>
      <c r="X270" s="121">
        <v>0</v>
      </c>
      <c r="Y270" s="121">
        <v>0</v>
      </c>
      <c r="Z270" s="121">
        <v>0</v>
      </c>
      <c r="AA270" s="121">
        <v>0</v>
      </c>
      <c r="AB270" s="121">
        <v>0</v>
      </c>
      <c r="AC270" s="122">
        <v>0</v>
      </c>
      <c r="AD270" s="121">
        <v>0</v>
      </c>
      <c r="AE270" s="121">
        <v>0</v>
      </c>
      <c r="AF270" s="121">
        <v>0</v>
      </c>
      <c r="AG270" s="121">
        <v>0</v>
      </c>
      <c r="AH270" s="121">
        <v>0</v>
      </c>
      <c r="AI270" s="123">
        <f t="shared" si="163"/>
        <v>0</v>
      </c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</row>
    <row r="271" spans="1:71" ht="15">
      <c r="A271" s="27" t="s">
        <v>16</v>
      </c>
      <c r="B271" s="42">
        <v>0.29553114917503148</v>
      </c>
      <c r="C271" s="42">
        <v>1.6011144016281711</v>
      </c>
      <c r="D271" s="42">
        <v>0.57507857650169225</v>
      </c>
      <c r="E271" s="42">
        <v>0</v>
      </c>
      <c r="F271" s="411"/>
      <c r="G271" s="42">
        <v>0</v>
      </c>
      <c r="H271" s="43">
        <v>0</v>
      </c>
      <c r="I271" s="38">
        <f t="shared" si="161"/>
        <v>2.4717241273048947</v>
      </c>
      <c r="K271" s="75" t="s">
        <v>16</v>
      </c>
      <c r="L271" s="42">
        <v>0.29553114917503148</v>
      </c>
      <c r="M271" s="42">
        <v>1.6011144016281711</v>
      </c>
      <c r="N271" s="42">
        <v>0.57507857650169225</v>
      </c>
      <c r="O271" s="42">
        <v>0</v>
      </c>
      <c r="P271" s="42">
        <v>0</v>
      </c>
      <c r="Q271" s="42">
        <v>0</v>
      </c>
      <c r="R271" s="85">
        <v>0</v>
      </c>
      <c r="S271" s="86">
        <f t="shared" si="162"/>
        <v>2.4717241273048947</v>
      </c>
      <c r="U271" s="105" t="s">
        <v>16</v>
      </c>
      <c r="V271" s="117">
        <v>0.29553114917503148</v>
      </c>
      <c r="W271" s="117">
        <v>0</v>
      </c>
      <c r="X271" s="117">
        <v>0</v>
      </c>
      <c r="Y271" s="117">
        <v>1.6011144016281711</v>
      </c>
      <c r="Z271" s="117">
        <v>0.57507857650169225</v>
      </c>
      <c r="AA271" s="117">
        <v>0</v>
      </c>
      <c r="AB271" s="117">
        <v>0</v>
      </c>
      <c r="AC271" s="118">
        <v>0</v>
      </c>
      <c r="AD271" s="119">
        <v>0</v>
      </c>
      <c r="AE271" s="119">
        <v>0</v>
      </c>
      <c r="AF271" s="119">
        <v>0</v>
      </c>
      <c r="AG271" s="119">
        <v>0</v>
      </c>
      <c r="AH271" s="119">
        <v>0</v>
      </c>
      <c r="AI271" s="120">
        <f t="shared" si="163"/>
        <v>2.4717241273048947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</row>
    <row r="272" spans="1:71" ht="15">
      <c r="A272" s="26" t="s">
        <v>70</v>
      </c>
      <c r="B272" s="39">
        <v>0.227056856562007</v>
      </c>
      <c r="C272" s="39">
        <v>3.5902747544446972E-2</v>
      </c>
      <c r="D272" s="39">
        <v>0.63486565779814752</v>
      </c>
      <c r="E272" s="39">
        <v>3.2487608143877626E-2</v>
      </c>
      <c r="F272" s="411"/>
      <c r="G272" s="39">
        <v>0</v>
      </c>
      <c r="H272" s="40">
        <v>0</v>
      </c>
      <c r="I272" s="41">
        <f t="shared" si="161"/>
        <v>0.93031287004847907</v>
      </c>
      <c r="K272" s="74" t="s">
        <v>70</v>
      </c>
      <c r="L272" s="87">
        <v>0.227056856562007</v>
      </c>
      <c r="M272" s="87">
        <v>3.5902747544446972E-2</v>
      </c>
      <c r="N272" s="87">
        <v>0.63486565779814752</v>
      </c>
      <c r="O272" s="87">
        <v>3.2487608143877626E-2</v>
      </c>
      <c r="P272" s="87">
        <v>0</v>
      </c>
      <c r="Q272" s="87">
        <v>0</v>
      </c>
      <c r="R272" s="88">
        <v>0</v>
      </c>
      <c r="S272" s="89">
        <f t="shared" si="162"/>
        <v>0.93031287004847907</v>
      </c>
      <c r="U272" s="104" t="s">
        <v>57</v>
      </c>
      <c r="V272" s="121">
        <v>0.227056856562007</v>
      </c>
      <c r="W272" s="121">
        <v>0</v>
      </c>
      <c r="X272" s="121">
        <v>0</v>
      </c>
      <c r="Y272" s="121">
        <v>3.5902747544446972E-2</v>
      </c>
      <c r="Z272" s="121">
        <v>0.63486565779814752</v>
      </c>
      <c r="AA272" s="121">
        <v>3.2487608143877626E-2</v>
      </c>
      <c r="AB272" s="121">
        <v>0</v>
      </c>
      <c r="AC272" s="122">
        <v>0</v>
      </c>
      <c r="AD272" s="121">
        <v>0</v>
      </c>
      <c r="AE272" s="121">
        <v>0</v>
      </c>
      <c r="AF272" s="121">
        <v>0</v>
      </c>
      <c r="AG272" s="121">
        <v>0</v>
      </c>
      <c r="AH272" s="121">
        <v>0</v>
      </c>
      <c r="AI272" s="123">
        <f t="shared" si="163"/>
        <v>0.93031287004847907</v>
      </c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</row>
    <row r="273" spans="1:71" ht="15">
      <c r="A273" s="27" t="s">
        <v>58</v>
      </c>
      <c r="B273" s="42">
        <v>0</v>
      </c>
      <c r="C273" s="42">
        <v>0</v>
      </c>
      <c r="D273" s="42">
        <v>0</v>
      </c>
      <c r="E273" s="42">
        <v>1.1682700665519796</v>
      </c>
      <c r="F273" s="411"/>
      <c r="G273" s="42">
        <v>0</v>
      </c>
      <c r="H273" s="43">
        <v>0</v>
      </c>
      <c r="I273" s="38">
        <f t="shared" si="161"/>
        <v>1.1682700665519796</v>
      </c>
      <c r="K273" s="75" t="s">
        <v>58</v>
      </c>
      <c r="L273" s="42">
        <v>0</v>
      </c>
      <c r="M273" s="42">
        <v>0</v>
      </c>
      <c r="N273" s="42">
        <v>0</v>
      </c>
      <c r="O273" s="42">
        <v>1.1682700665519796</v>
      </c>
      <c r="P273" s="42">
        <v>15.92992528235696</v>
      </c>
      <c r="Q273" s="42">
        <v>0</v>
      </c>
      <c r="R273" s="85">
        <v>0</v>
      </c>
      <c r="S273" s="86">
        <f t="shared" si="162"/>
        <v>17.098195348908938</v>
      </c>
      <c r="U273" s="105" t="s">
        <v>58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1.1682700665519796</v>
      </c>
      <c r="AB273" s="117">
        <v>15.92992528235696</v>
      </c>
      <c r="AC273" s="118">
        <v>0</v>
      </c>
      <c r="AD273" s="117">
        <v>0</v>
      </c>
      <c r="AE273" s="117">
        <v>0</v>
      </c>
      <c r="AF273" s="117">
        <v>0</v>
      </c>
      <c r="AG273" s="117">
        <v>0</v>
      </c>
      <c r="AH273" s="117">
        <v>0</v>
      </c>
      <c r="AI273" s="120">
        <f t="shared" si="163"/>
        <v>17.098195348908938</v>
      </c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</row>
    <row r="274" spans="1:71" ht="15">
      <c r="A274" s="26" t="s">
        <v>12</v>
      </c>
      <c r="B274" s="39">
        <v>0</v>
      </c>
      <c r="C274" s="39">
        <v>0</v>
      </c>
      <c r="D274" s="39">
        <v>0</v>
      </c>
      <c r="E274" s="39">
        <v>6.8152641468002062E-3</v>
      </c>
      <c r="F274" s="411"/>
      <c r="G274" s="39">
        <v>0</v>
      </c>
      <c r="H274" s="40">
        <v>0</v>
      </c>
      <c r="I274" s="41">
        <f t="shared" si="161"/>
        <v>6.8152641468002062E-3</v>
      </c>
      <c r="K274" s="74" t="s">
        <v>12</v>
      </c>
      <c r="L274" s="87">
        <v>0</v>
      </c>
      <c r="M274" s="87">
        <v>0</v>
      </c>
      <c r="N274" s="87">
        <v>0</v>
      </c>
      <c r="O274" s="87">
        <v>6.8152641468002062E-3</v>
      </c>
      <c r="P274" s="87">
        <v>2.8976761943167437E-2</v>
      </c>
      <c r="Q274" s="87">
        <v>0</v>
      </c>
      <c r="R274" s="88">
        <v>0</v>
      </c>
      <c r="S274" s="89">
        <f t="shared" si="162"/>
        <v>3.5792026089967642E-2</v>
      </c>
      <c r="U274" s="104" t="s">
        <v>12</v>
      </c>
      <c r="V274" s="121">
        <v>0</v>
      </c>
      <c r="W274" s="121">
        <v>0</v>
      </c>
      <c r="X274" s="121">
        <v>0</v>
      </c>
      <c r="Y274" s="121">
        <v>0</v>
      </c>
      <c r="Z274" s="121">
        <v>0</v>
      </c>
      <c r="AA274" s="121">
        <v>6.8152641468002062E-3</v>
      </c>
      <c r="AB274" s="121">
        <v>2.8976761943167437E-2</v>
      </c>
      <c r="AC274" s="122">
        <v>0</v>
      </c>
      <c r="AD274" s="121">
        <v>0</v>
      </c>
      <c r="AE274" s="121">
        <v>0</v>
      </c>
      <c r="AF274" s="121">
        <v>0</v>
      </c>
      <c r="AG274" s="121">
        <v>0</v>
      </c>
      <c r="AH274" s="121">
        <v>0</v>
      </c>
      <c r="AI274" s="123">
        <f t="shared" si="163"/>
        <v>3.5792026089967642E-2</v>
      </c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</row>
    <row r="275" spans="1:71" ht="15">
      <c r="A275" s="27" t="s">
        <v>59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161"/>
        <v>0</v>
      </c>
      <c r="K275" s="75" t="s">
        <v>59</v>
      </c>
      <c r="L275" s="42">
        <v>0</v>
      </c>
      <c r="M275" s="42">
        <v>0</v>
      </c>
      <c r="N275" s="42">
        <v>0</v>
      </c>
      <c r="O275" s="42">
        <v>0</v>
      </c>
      <c r="P275" s="42">
        <v>0</v>
      </c>
      <c r="Q275" s="42">
        <v>0</v>
      </c>
      <c r="R275" s="85">
        <v>0</v>
      </c>
      <c r="S275" s="86">
        <f t="shared" si="162"/>
        <v>0</v>
      </c>
      <c r="U275" s="105" t="s">
        <v>59</v>
      </c>
      <c r="V275" s="117">
        <v>0</v>
      </c>
      <c r="W275" s="117">
        <v>0</v>
      </c>
      <c r="X275" s="117">
        <v>0</v>
      </c>
      <c r="Y275" s="117">
        <v>0</v>
      </c>
      <c r="Z275" s="117">
        <v>0</v>
      </c>
      <c r="AA275" s="117">
        <v>0</v>
      </c>
      <c r="AB275" s="117">
        <v>0</v>
      </c>
      <c r="AC275" s="118">
        <v>0</v>
      </c>
      <c r="AD275" s="117">
        <v>0</v>
      </c>
      <c r="AE275" s="117">
        <v>0</v>
      </c>
      <c r="AF275" s="117">
        <v>0</v>
      </c>
      <c r="AG275" s="117">
        <v>0</v>
      </c>
      <c r="AH275" s="117">
        <v>0</v>
      </c>
      <c r="AI275" s="120">
        <f t="shared" si="163"/>
        <v>0</v>
      </c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</row>
    <row r="276" spans="1:71" ht="15">
      <c r="A276" s="26" t="s">
        <v>17</v>
      </c>
      <c r="B276" s="39">
        <v>6.2316706372829694E-3</v>
      </c>
      <c r="C276" s="39">
        <v>0</v>
      </c>
      <c r="D276" s="39">
        <v>8.4211765368688768E-2</v>
      </c>
      <c r="E276" s="39">
        <v>0</v>
      </c>
      <c r="F276" s="411"/>
      <c r="G276" s="39">
        <v>0</v>
      </c>
      <c r="H276" s="40">
        <v>0</v>
      </c>
      <c r="I276" s="41">
        <f t="shared" si="161"/>
        <v>9.0443436005971739E-2</v>
      </c>
      <c r="K276" s="74" t="s">
        <v>17</v>
      </c>
      <c r="L276" s="87">
        <v>6.2316706372829694E-3</v>
      </c>
      <c r="M276" s="87">
        <v>0</v>
      </c>
      <c r="N276" s="87">
        <v>8.4211765368688768E-2</v>
      </c>
      <c r="O276" s="87">
        <v>0</v>
      </c>
      <c r="P276" s="87">
        <v>0</v>
      </c>
      <c r="Q276" s="87">
        <v>0</v>
      </c>
      <c r="R276" s="88">
        <v>0</v>
      </c>
      <c r="S276" s="89">
        <f t="shared" si="162"/>
        <v>9.0443436005971739E-2</v>
      </c>
      <c r="U276" s="104" t="s">
        <v>17</v>
      </c>
      <c r="V276" s="121">
        <v>6.2316706372829694E-3</v>
      </c>
      <c r="W276" s="121">
        <v>0</v>
      </c>
      <c r="X276" s="121">
        <v>0</v>
      </c>
      <c r="Y276" s="121">
        <v>0</v>
      </c>
      <c r="Z276" s="121">
        <v>8.4211765368688768E-2</v>
      </c>
      <c r="AA276" s="121">
        <v>0</v>
      </c>
      <c r="AB276" s="121">
        <v>0</v>
      </c>
      <c r="AC276" s="122">
        <v>0</v>
      </c>
      <c r="AD276" s="121">
        <v>0</v>
      </c>
      <c r="AE276" s="121">
        <v>0</v>
      </c>
      <c r="AF276" s="121">
        <v>0</v>
      </c>
      <c r="AG276" s="121">
        <v>0</v>
      </c>
      <c r="AH276" s="121">
        <v>0</v>
      </c>
      <c r="AI276" s="123">
        <f t="shared" si="163"/>
        <v>9.0443436005971739E-2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</row>
    <row r="277" spans="1:71" ht="15">
      <c r="A277" s="27" t="s">
        <v>139</v>
      </c>
      <c r="B277" s="42">
        <v>1.944685451829355E-2</v>
      </c>
      <c r="C277" s="42">
        <v>0.22585241402643746</v>
      </c>
      <c r="D277" s="42">
        <v>0.84780072190691569</v>
      </c>
      <c r="E277" s="42">
        <v>0</v>
      </c>
      <c r="F277" s="411"/>
      <c r="G277" s="42">
        <v>0</v>
      </c>
      <c r="H277" s="43">
        <v>0</v>
      </c>
      <c r="I277" s="38">
        <f t="shared" si="161"/>
        <v>1.0930999904516467</v>
      </c>
      <c r="K277" s="75" t="s">
        <v>139</v>
      </c>
      <c r="L277" s="42">
        <v>1.944685451829355E-2</v>
      </c>
      <c r="M277" s="42">
        <v>0.22585241402643746</v>
      </c>
      <c r="N277" s="42">
        <v>0.84780072190691569</v>
      </c>
      <c r="O277" s="42">
        <v>0</v>
      </c>
      <c r="P277" s="42">
        <v>0</v>
      </c>
      <c r="Q277" s="42">
        <v>0</v>
      </c>
      <c r="R277" s="85">
        <v>0</v>
      </c>
      <c r="S277" s="86">
        <f t="shared" si="162"/>
        <v>1.0930999904516467</v>
      </c>
      <c r="U277" s="105" t="s">
        <v>139</v>
      </c>
      <c r="V277" s="117">
        <v>1.9195628251300851E-2</v>
      </c>
      <c r="W277" s="117">
        <v>0</v>
      </c>
      <c r="X277" s="117">
        <v>0</v>
      </c>
      <c r="Y277" s="117">
        <v>0.22585241402643746</v>
      </c>
      <c r="Z277" s="117">
        <v>0.6714650051047395</v>
      </c>
      <c r="AA277" s="117">
        <v>0</v>
      </c>
      <c r="AB277" s="117">
        <v>0</v>
      </c>
      <c r="AC277" s="118">
        <v>0.17658694306916894</v>
      </c>
      <c r="AD277" s="117">
        <v>2.512262669927002E-4</v>
      </c>
      <c r="AE277" s="117">
        <v>0</v>
      </c>
      <c r="AF277" s="117">
        <v>0</v>
      </c>
      <c r="AG277" s="117">
        <v>0.17633571680217625</v>
      </c>
      <c r="AH277" s="117">
        <v>0</v>
      </c>
      <c r="AI277" s="120">
        <f t="shared" si="163"/>
        <v>1.0930999904516467</v>
      </c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</row>
    <row r="278" spans="1:71" ht="15">
      <c r="A278" s="26" t="s">
        <v>25</v>
      </c>
      <c r="B278" s="39">
        <v>2.8432280919776162E-2</v>
      </c>
      <c r="C278" s="39">
        <v>0</v>
      </c>
      <c r="D278" s="39">
        <v>4.266371115707269E-3</v>
      </c>
      <c r="E278" s="39">
        <v>2.4741512040573568</v>
      </c>
      <c r="F278" s="411"/>
      <c r="G278" s="39">
        <v>2.4706268006745757E-2</v>
      </c>
      <c r="H278" s="40">
        <v>0</v>
      </c>
      <c r="I278" s="41">
        <f t="shared" si="161"/>
        <v>2.5315561240995859</v>
      </c>
      <c r="K278" s="74" t="s">
        <v>25</v>
      </c>
      <c r="L278" s="87">
        <v>2.8432280919776162E-2</v>
      </c>
      <c r="M278" s="87">
        <v>0</v>
      </c>
      <c r="N278" s="87">
        <v>4.266371115707269E-3</v>
      </c>
      <c r="O278" s="87">
        <v>2.4741512040573568</v>
      </c>
      <c r="P278" s="87">
        <v>0.10042826189875485</v>
      </c>
      <c r="Q278" s="87">
        <v>2.4706268006745757E-2</v>
      </c>
      <c r="R278" s="88">
        <v>0</v>
      </c>
      <c r="S278" s="89">
        <f t="shared" si="162"/>
        <v>2.6319843859983405</v>
      </c>
      <c r="U278" s="104" t="s">
        <v>25</v>
      </c>
      <c r="V278" s="121">
        <v>1.4747792004401549E-2</v>
      </c>
      <c r="W278" s="121">
        <v>7.6460722886914382E-3</v>
      </c>
      <c r="X278" s="121">
        <v>2.4706268006745757E-2</v>
      </c>
      <c r="Y278" s="121">
        <v>0</v>
      </c>
      <c r="Z278" s="121">
        <v>0</v>
      </c>
      <c r="AA278" s="121">
        <v>2.4698848329416494</v>
      </c>
      <c r="AB278" s="121">
        <v>0.10042826189875485</v>
      </c>
      <c r="AC278" s="122">
        <v>1.4571158858097712E-2</v>
      </c>
      <c r="AD278" s="121">
        <v>6.0384166266831745E-3</v>
      </c>
      <c r="AE278" s="121">
        <v>4.266371115707269E-3</v>
      </c>
      <c r="AF278" s="121">
        <v>0</v>
      </c>
      <c r="AG278" s="121">
        <v>4.266371115707269E-3</v>
      </c>
      <c r="AH278" s="121">
        <v>0</v>
      </c>
      <c r="AI278" s="123">
        <f t="shared" si="163"/>
        <v>2.6319843859983405</v>
      </c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</row>
    <row r="279" spans="1:71" ht="15">
      <c r="A279" s="27" t="s">
        <v>24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 t="shared" si="161"/>
        <v>0</v>
      </c>
      <c r="K279" s="75" t="s">
        <v>24</v>
      </c>
      <c r="L279" s="42">
        <v>0</v>
      </c>
      <c r="M279" s="42">
        <v>0</v>
      </c>
      <c r="N279" s="42">
        <v>0</v>
      </c>
      <c r="O279" s="42">
        <v>0</v>
      </c>
      <c r="P279" s="42">
        <v>0</v>
      </c>
      <c r="Q279" s="42">
        <v>0</v>
      </c>
      <c r="R279" s="85">
        <v>0</v>
      </c>
      <c r="S279" s="86">
        <f t="shared" si="162"/>
        <v>0</v>
      </c>
      <c r="U279" s="105" t="s">
        <v>24</v>
      </c>
      <c r="V279" s="117">
        <v>0</v>
      </c>
      <c r="W279" s="117">
        <v>0</v>
      </c>
      <c r="X279" s="117">
        <v>0</v>
      </c>
      <c r="Y279" s="117">
        <v>0</v>
      </c>
      <c r="Z279" s="117">
        <v>0</v>
      </c>
      <c r="AA279" s="117">
        <v>0</v>
      </c>
      <c r="AB279" s="117">
        <v>0</v>
      </c>
      <c r="AC279" s="118">
        <v>0</v>
      </c>
      <c r="AD279" s="117">
        <v>0</v>
      </c>
      <c r="AE279" s="117">
        <v>0</v>
      </c>
      <c r="AF279" s="117">
        <v>0</v>
      </c>
      <c r="AG279" s="117">
        <v>0</v>
      </c>
      <c r="AH279" s="117">
        <v>0</v>
      </c>
      <c r="AI279" s="120">
        <f t="shared" si="163"/>
        <v>0</v>
      </c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</row>
    <row r="280" spans="1:71" ht="15">
      <c r="A280" s="26" t="s">
        <v>60</v>
      </c>
      <c r="B280" s="39">
        <v>1.7941142830938513E-2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161"/>
        <v>1.7941142830938513E-2</v>
      </c>
      <c r="K280" s="74" t="s">
        <v>60</v>
      </c>
      <c r="L280" s="87">
        <v>1.7941142830938513E-2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8">
        <v>0</v>
      </c>
      <c r="S280" s="89">
        <f t="shared" si="162"/>
        <v>1.7941142830938513E-2</v>
      </c>
      <c r="U280" s="104" t="s">
        <v>60</v>
      </c>
      <c r="V280" s="121">
        <v>1.7941142830938513E-2</v>
      </c>
      <c r="W280" s="121">
        <v>0</v>
      </c>
      <c r="X280" s="121">
        <v>0</v>
      </c>
      <c r="Y280" s="121">
        <v>0</v>
      </c>
      <c r="Z280" s="121">
        <v>0</v>
      </c>
      <c r="AA280" s="121">
        <v>0</v>
      </c>
      <c r="AB280" s="121">
        <v>0</v>
      </c>
      <c r="AC280" s="122">
        <v>0</v>
      </c>
      <c r="AD280" s="121">
        <v>0</v>
      </c>
      <c r="AE280" s="121">
        <v>0</v>
      </c>
      <c r="AF280" s="121">
        <v>0</v>
      </c>
      <c r="AG280" s="121">
        <v>0</v>
      </c>
      <c r="AH280" s="121">
        <v>0</v>
      </c>
      <c r="AI280" s="123">
        <f t="shared" si="163"/>
        <v>1.7941142830938513E-2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</row>
    <row r="281" spans="1:71" ht="15">
      <c r="A281" s="27" t="s">
        <v>22</v>
      </c>
      <c r="B281" s="42">
        <v>3.8628713613701904E-2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161"/>
        <v>3.8628713613701904E-2</v>
      </c>
      <c r="K281" s="75" t="s">
        <v>22</v>
      </c>
      <c r="L281" s="42">
        <v>3.8628713613701904E-2</v>
      </c>
      <c r="M281" s="42">
        <v>0</v>
      </c>
      <c r="N281" s="42">
        <v>0</v>
      </c>
      <c r="O281" s="42">
        <v>0</v>
      </c>
      <c r="P281" s="42">
        <v>7.4482382428447957E-2</v>
      </c>
      <c r="Q281" s="42">
        <v>0</v>
      </c>
      <c r="R281" s="85">
        <v>0</v>
      </c>
      <c r="S281" s="86">
        <f t="shared" si="162"/>
        <v>0.11311109604214986</v>
      </c>
      <c r="U281" s="105" t="s">
        <v>22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v>0</v>
      </c>
      <c r="AB281" s="117">
        <v>7.4482382428447957E-2</v>
      </c>
      <c r="AC281" s="118">
        <v>3.8628713613701904E-2</v>
      </c>
      <c r="AD281" s="117">
        <v>3.8628713613701904E-2</v>
      </c>
      <c r="AE281" s="117">
        <v>0</v>
      </c>
      <c r="AF281" s="117">
        <v>0</v>
      </c>
      <c r="AG281" s="117">
        <v>0</v>
      </c>
      <c r="AH281" s="117">
        <v>0</v>
      </c>
      <c r="AI281" s="120">
        <f t="shared" si="163"/>
        <v>0.11311109604214986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</row>
    <row r="282" spans="1:71" ht="15">
      <c r="A282" s="26" t="s">
        <v>21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161"/>
        <v>0</v>
      </c>
      <c r="K282" s="74" t="s">
        <v>21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s="87">
        <v>0</v>
      </c>
      <c r="R282" s="88">
        <v>0</v>
      </c>
      <c r="S282" s="89">
        <f t="shared" si="162"/>
        <v>0</v>
      </c>
      <c r="U282" s="104" t="s">
        <v>61</v>
      </c>
      <c r="V282" s="121">
        <v>0</v>
      </c>
      <c r="W282" s="121">
        <v>0</v>
      </c>
      <c r="X282" s="121">
        <v>0</v>
      </c>
      <c r="Y282" s="121">
        <v>0</v>
      </c>
      <c r="Z282" s="121">
        <v>0</v>
      </c>
      <c r="AA282" s="121">
        <v>0</v>
      </c>
      <c r="AB282" s="121">
        <v>0</v>
      </c>
      <c r="AC282" s="122">
        <v>0</v>
      </c>
      <c r="AD282" s="121">
        <v>0</v>
      </c>
      <c r="AE282" s="121">
        <v>0</v>
      </c>
      <c r="AF282" s="121">
        <v>0</v>
      </c>
      <c r="AG282" s="121">
        <v>0</v>
      </c>
      <c r="AH282" s="121">
        <v>0</v>
      </c>
      <c r="AI282" s="123">
        <f t="shared" si="163"/>
        <v>0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</row>
    <row r="283" spans="1:71" ht="15">
      <c r="A283" s="28" t="s">
        <v>64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161"/>
        <v>0</v>
      </c>
      <c r="K283" s="76" t="s">
        <v>64</v>
      </c>
      <c r="L283" s="42">
        <v>0</v>
      </c>
      <c r="M283" s="42">
        <v>0</v>
      </c>
      <c r="N283" s="42">
        <v>0</v>
      </c>
      <c r="O283" s="42">
        <v>0</v>
      </c>
      <c r="P283" s="42">
        <v>0</v>
      </c>
      <c r="Q283" s="42">
        <v>0</v>
      </c>
      <c r="R283" s="85">
        <v>0</v>
      </c>
      <c r="S283" s="86">
        <f t="shared" si="162"/>
        <v>0</v>
      </c>
      <c r="U283" s="106" t="s">
        <v>62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8">
        <v>0</v>
      </c>
      <c r="AD283" s="119">
        <v>0</v>
      </c>
      <c r="AE283" s="119">
        <v>0</v>
      </c>
      <c r="AF283" s="119">
        <v>0</v>
      </c>
      <c r="AG283" s="119">
        <v>0</v>
      </c>
      <c r="AH283" s="119">
        <v>0</v>
      </c>
      <c r="AI283" s="120">
        <f t="shared" si="163"/>
        <v>0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</row>
    <row r="284" spans="1:71">
      <c r="A284" s="56" t="s">
        <v>23</v>
      </c>
      <c r="B284" s="60">
        <v>0</v>
      </c>
      <c r="C284" s="60">
        <v>0</v>
      </c>
      <c r="D284" s="60">
        <v>0</v>
      </c>
      <c r="E284" s="60">
        <v>0</v>
      </c>
      <c r="F284" s="411"/>
      <c r="G284" s="60">
        <v>0</v>
      </c>
      <c r="H284" s="61">
        <v>0</v>
      </c>
      <c r="I284" s="62">
        <f t="shared" si="161"/>
        <v>0</v>
      </c>
      <c r="K284" s="77" t="s">
        <v>23</v>
      </c>
      <c r="L284" s="90">
        <v>0</v>
      </c>
      <c r="M284" s="90">
        <v>0</v>
      </c>
      <c r="N284" s="90">
        <v>0</v>
      </c>
      <c r="O284" s="90">
        <v>0</v>
      </c>
      <c r="P284" s="90">
        <v>0</v>
      </c>
      <c r="Q284" s="90">
        <v>0</v>
      </c>
      <c r="R284" s="91">
        <v>0</v>
      </c>
      <c r="S284" s="92">
        <f t="shared" si="162"/>
        <v>0</v>
      </c>
      <c r="U284" s="107" t="s">
        <v>66</v>
      </c>
      <c r="V284" s="124">
        <v>0</v>
      </c>
      <c r="W284" s="124">
        <v>0</v>
      </c>
      <c r="X284" s="124">
        <v>0</v>
      </c>
      <c r="Y284" s="124">
        <v>0</v>
      </c>
      <c r="Z284" s="124">
        <v>0</v>
      </c>
      <c r="AA284" s="124">
        <v>0</v>
      </c>
      <c r="AB284" s="124">
        <v>0</v>
      </c>
      <c r="AC284" s="124">
        <v>0</v>
      </c>
      <c r="AD284" s="124">
        <v>0</v>
      </c>
      <c r="AE284" s="124">
        <v>0</v>
      </c>
      <c r="AF284" s="124">
        <v>0</v>
      </c>
      <c r="AG284" s="124">
        <v>0</v>
      </c>
      <c r="AH284" s="125">
        <v>0</v>
      </c>
      <c r="AI284" s="126">
        <f t="shared" si="163"/>
        <v>0</v>
      </c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</row>
    <row r="285" spans="1:71">
      <c r="A285" s="57" t="s">
        <v>19</v>
      </c>
      <c r="B285" s="63">
        <v>0</v>
      </c>
      <c r="C285" s="63">
        <v>0</v>
      </c>
      <c r="D285" s="63">
        <v>0</v>
      </c>
      <c r="E285" s="63">
        <v>0</v>
      </c>
      <c r="F285" s="411"/>
      <c r="G285" s="63">
        <v>0</v>
      </c>
      <c r="H285" s="64">
        <v>0</v>
      </c>
      <c r="I285" s="65">
        <f t="shared" si="161"/>
        <v>0</v>
      </c>
      <c r="K285" s="78" t="s">
        <v>19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93">
        <v>0</v>
      </c>
      <c r="S285" s="94">
        <f t="shared" si="162"/>
        <v>0</v>
      </c>
      <c r="U285" s="108" t="s">
        <v>19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8">
        <v>0</v>
      </c>
      <c r="AE285" s="128">
        <v>0</v>
      </c>
      <c r="AF285" s="128">
        <v>0</v>
      </c>
      <c r="AG285" s="128">
        <v>0</v>
      </c>
      <c r="AH285" s="128">
        <v>0</v>
      </c>
      <c r="AI285" s="129">
        <f t="shared" si="163"/>
        <v>0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</row>
    <row r="286" spans="1:71">
      <c r="A286" s="56" t="s">
        <v>20</v>
      </c>
      <c r="B286" s="60">
        <v>0</v>
      </c>
      <c r="C286" s="60">
        <v>0</v>
      </c>
      <c r="D286" s="60">
        <v>0</v>
      </c>
      <c r="E286" s="60">
        <v>0</v>
      </c>
      <c r="F286" s="411"/>
      <c r="G286" s="60">
        <v>0</v>
      </c>
      <c r="H286" s="61">
        <v>0</v>
      </c>
      <c r="I286" s="62">
        <f t="shared" si="161"/>
        <v>0</v>
      </c>
      <c r="K286" s="77" t="s">
        <v>20</v>
      </c>
      <c r="L286" s="90">
        <v>0</v>
      </c>
      <c r="M286" s="90">
        <v>0</v>
      </c>
      <c r="N286" s="90">
        <v>0</v>
      </c>
      <c r="O286" s="90">
        <v>0</v>
      </c>
      <c r="P286" s="90">
        <v>0</v>
      </c>
      <c r="Q286" s="90">
        <v>0</v>
      </c>
      <c r="R286" s="91">
        <v>0</v>
      </c>
      <c r="S286" s="92">
        <f t="shared" si="162"/>
        <v>0</v>
      </c>
      <c r="U286" s="107" t="s">
        <v>20</v>
      </c>
      <c r="V286" s="124">
        <v>0</v>
      </c>
      <c r="W286" s="124">
        <v>0</v>
      </c>
      <c r="X286" s="124">
        <v>0</v>
      </c>
      <c r="Y286" s="124">
        <v>0</v>
      </c>
      <c r="Z286" s="124">
        <v>0</v>
      </c>
      <c r="AA286" s="124">
        <v>0</v>
      </c>
      <c r="AB286" s="124">
        <v>0</v>
      </c>
      <c r="AC286" s="124">
        <v>0</v>
      </c>
      <c r="AD286" s="124">
        <v>0</v>
      </c>
      <c r="AE286" s="124">
        <v>0</v>
      </c>
      <c r="AF286" s="124">
        <v>0</v>
      </c>
      <c r="AG286" s="124">
        <v>0</v>
      </c>
      <c r="AH286" s="125">
        <v>0</v>
      </c>
      <c r="AI286" s="126">
        <f t="shared" si="163"/>
        <v>0</v>
      </c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</row>
    <row r="287" spans="1:71" ht="15" thickBot="1">
      <c r="A287" s="58" t="s">
        <v>11</v>
      </c>
      <c r="B287" s="52">
        <v>0</v>
      </c>
      <c r="C287" s="52">
        <v>0</v>
      </c>
      <c r="D287" s="52">
        <v>0</v>
      </c>
      <c r="E287" s="52">
        <v>0</v>
      </c>
      <c r="F287" s="412"/>
      <c r="G287" s="52">
        <v>0</v>
      </c>
      <c r="H287" s="66">
        <v>0</v>
      </c>
      <c r="I287" s="67">
        <f t="shared" si="161"/>
        <v>0</v>
      </c>
      <c r="K287" s="79" t="s">
        <v>11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95">
        <v>0</v>
      </c>
      <c r="S287" s="96">
        <f t="shared" si="162"/>
        <v>0</v>
      </c>
      <c r="U287" s="108" t="s">
        <v>11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8">
        <v>0</v>
      </c>
      <c r="AE287" s="128">
        <v>0</v>
      </c>
      <c r="AF287" s="128">
        <v>0</v>
      </c>
      <c r="AG287" s="128">
        <v>0</v>
      </c>
      <c r="AH287" s="128">
        <v>0</v>
      </c>
      <c r="AI287" s="129">
        <f t="shared" si="163"/>
        <v>0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</row>
    <row r="288" spans="1:71" ht="15">
      <c r="A288" s="33" t="s">
        <v>26</v>
      </c>
      <c r="B288" s="68">
        <f>SUM(B267:B283)</f>
        <v>0.63326866825703143</v>
      </c>
      <c r="C288" s="68">
        <f t="shared" ref="C288:I288" si="164">SUM(C267:C283)</f>
        <v>1.8628695631990555</v>
      </c>
      <c r="D288" s="68">
        <f t="shared" si="164"/>
        <v>2.1462230926911516</v>
      </c>
      <c r="E288" s="68">
        <f t="shared" si="164"/>
        <v>3.6817241429000145</v>
      </c>
      <c r="F288" s="68">
        <f t="shared" si="164"/>
        <v>0</v>
      </c>
      <c r="G288" s="68">
        <f t="shared" si="164"/>
        <v>2.4706268006745757E-2</v>
      </c>
      <c r="H288" s="69">
        <f t="shared" si="164"/>
        <v>0</v>
      </c>
      <c r="I288" s="38">
        <f t="shared" si="164"/>
        <v>8.3487917350539984</v>
      </c>
      <c r="K288" s="80" t="s">
        <v>26</v>
      </c>
      <c r="L288" s="68">
        <f>SUM(L267:L283)</f>
        <v>0.63326866825703143</v>
      </c>
      <c r="M288" s="68">
        <f t="shared" ref="M288:S288" si="165">SUM(M267:M283)</f>
        <v>1.8628695631990555</v>
      </c>
      <c r="N288" s="68">
        <f t="shared" si="165"/>
        <v>2.1462230926911516</v>
      </c>
      <c r="O288" s="68">
        <f t="shared" si="165"/>
        <v>3.6817241429000145</v>
      </c>
      <c r="P288" s="68">
        <f t="shared" si="165"/>
        <v>16.133812688627334</v>
      </c>
      <c r="Q288" s="68">
        <f t="shared" si="165"/>
        <v>2.4706268006745757E-2</v>
      </c>
      <c r="R288" s="69">
        <f t="shared" si="165"/>
        <v>0</v>
      </c>
      <c r="S288" s="97">
        <f t="shared" si="165"/>
        <v>24.48260442368133</v>
      </c>
      <c r="T288" s="1" t="str">
        <f>IF(ABS(S288-AI288)&gt;0.01,S288-AI288,"")</f>
        <v/>
      </c>
      <c r="U288" s="111" t="s">
        <v>63</v>
      </c>
      <c r="V288" s="130">
        <f>SUM(V267:V283)</f>
        <v>0.58070423946096228</v>
      </c>
      <c r="W288" s="130">
        <f t="shared" ref="W288:AH288" si="166">SUM(W267:W283)</f>
        <v>7.6460722886914382E-3</v>
      </c>
      <c r="X288" s="130">
        <f t="shared" si="166"/>
        <v>2.4706268006745757E-2</v>
      </c>
      <c r="Y288" s="130">
        <f t="shared" si="166"/>
        <v>1.8628695631990555</v>
      </c>
      <c r="Z288" s="130">
        <f t="shared" si="166"/>
        <v>1.9656210047732678</v>
      </c>
      <c r="AA288" s="130">
        <f t="shared" si="166"/>
        <v>3.6774577717843071</v>
      </c>
      <c r="AB288" s="130">
        <f t="shared" si="166"/>
        <v>16.133812688627334</v>
      </c>
      <c r="AC288" s="130">
        <f t="shared" si="166"/>
        <v>0.22978681554096855</v>
      </c>
      <c r="AD288" s="131">
        <f t="shared" si="166"/>
        <v>4.4918356507377778E-2</v>
      </c>
      <c r="AE288" s="131">
        <f t="shared" si="166"/>
        <v>4.266371115707269E-3</v>
      </c>
      <c r="AF288" s="131">
        <f t="shared" si="166"/>
        <v>0</v>
      </c>
      <c r="AG288" s="131">
        <f t="shared" si="166"/>
        <v>0.18060208791788351</v>
      </c>
      <c r="AH288" s="131">
        <f t="shared" si="166"/>
        <v>0</v>
      </c>
      <c r="AI288" s="132">
        <f>SUM(V288:AC288)</f>
        <v>24.48260442368133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</row>
    <row r="289" spans="1:71" s="9" customFormat="1" ht="15" thickBot="1">
      <c r="A289" s="30" t="s">
        <v>88</v>
      </c>
      <c r="B289" s="47">
        <f>IF($I288=0,"-",B288/$I288)</f>
        <v>7.5851534970998474E-2</v>
      </c>
      <c r="C289" s="47">
        <f t="shared" ref="C289:H289" si="167">IF($I288=0,"-",C288/$I288)</f>
        <v>0.22313043878881797</v>
      </c>
      <c r="D289" s="47">
        <f t="shared" si="167"/>
        <v>0.25706990434074711</v>
      </c>
      <c r="E289" s="47">
        <f t="shared" si="167"/>
        <v>0.4409888591952284</v>
      </c>
      <c r="F289" s="47">
        <f t="shared" si="167"/>
        <v>0</v>
      </c>
      <c r="G289" s="47">
        <f t="shared" si="167"/>
        <v>2.9592627042080554E-3</v>
      </c>
      <c r="H289" s="70">
        <f t="shared" si="167"/>
        <v>0</v>
      </c>
      <c r="I289" s="48">
        <f>SUM(B289:H289)</f>
        <v>1</v>
      </c>
      <c r="J289" s="1"/>
      <c r="K289" s="81" t="s">
        <v>88</v>
      </c>
      <c r="L289" s="98">
        <f>IF($S288=0,"-",L288/$S288)</f>
        <v>2.5866066260682975E-2</v>
      </c>
      <c r="M289" s="98">
        <f t="shared" ref="M289:R289" si="168">IF($S288=0,"-",M288/$S288)</f>
        <v>7.6089517722924715E-2</v>
      </c>
      <c r="N289" s="98">
        <f t="shared" si="168"/>
        <v>8.7663185482634798E-2</v>
      </c>
      <c r="O289" s="98">
        <f t="shared" si="168"/>
        <v>0.15038122902230069</v>
      </c>
      <c r="P289" s="98">
        <f t="shared" si="168"/>
        <v>0.65899086589911793</v>
      </c>
      <c r="Q289" s="98">
        <f t="shared" si="168"/>
        <v>1.0091356123390241E-3</v>
      </c>
      <c r="R289" s="99">
        <f t="shared" si="168"/>
        <v>0</v>
      </c>
      <c r="S289" s="100">
        <f>SUM(L289:R289)</f>
        <v>1</v>
      </c>
      <c r="T289" s="1"/>
      <c r="U289" s="112" t="s">
        <v>88</v>
      </c>
      <c r="V289" s="133">
        <f>+V288/$AI288</f>
        <v>2.3719054942506996E-2</v>
      </c>
      <c r="W289" s="133">
        <f t="shared" ref="W289:AH289" si="169">+W288/$AI288</f>
        <v>3.1230632805125948E-4</v>
      </c>
      <c r="X289" s="133">
        <f t="shared" si="169"/>
        <v>1.0091356123390241E-3</v>
      </c>
      <c r="Y289" s="133">
        <f t="shared" si="169"/>
        <v>7.6089517722924715E-2</v>
      </c>
      <c r="Z289" s="133">
        <f t="shared" si="169"/>
        <v>8.0286434023006892E-2</v>
      </c>
      <c r="AA289" s="133">
        <f t="shared" si="169"/>
        <v>0.15020696769610042</v>
      </c>
      <c r="AB289" s="133">
        <f t="shared" si="169"/>
        <v>0.65899086589911793</v>
      </c>
      <c r="AC289" s="133">
        <f t="shared" si="169"/>
        <v>9.3857177759528836E-3</v>
      </c>
      <c r="AD289" s="133">
        <f t="shared" si="169"/>
        <v>1.8347049901247239E-3</v>
      </c>
      <c r="AE289" s="133">
        <f t="shared" si="169"/>
        <v>1.742613262002685E-4</v>
      </c>
      <c r="AF289" s="133">
        <f t="shared" si="169"/>
        <v>0</v>
      </c>
      <c r="AG289" s="133">
        <f t="shared" si="169"/>
        <v>7.3767514596278913E-3</v>
      </c>
      <c r="AH289" s="133">
        <f t="shared" si="169"/>
        <v>0</v>
      </c>
      <c r="AI289" s="134">
        <f>SUM(V289:AC289)</f>
        <v>1.0000000000000002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</row>
    <row r="290" spans="1:71" ht="15" thickBot="1">
      <c r="A290" s="31"/>
      <c r="B290" s="31"/>
      <c r="C290" s="31"/>
      <c r="D290" s="31"/>
      <c r="E290" s="31"/>
      <c r="F290" s="31"/>
      <c r="G290" s="31"/>
      <c r="H290" s="31"/>
      <c r="I290" s="31"/>
      <c r="K290" s="31"/>
      <c r="L290" s="31"/>
      <c r="M290" s="31"/>
      <c r="N290" s="31"/>
      <c r="O290" s="31"/>
      <c r="P290" s="31"/>
      <c r="Q290" s="31"/>
      <c r="R290" s="31"/>
      <c r="S290" s="31"/>
      <c r="U290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</row>
    <row r="291" spans="1:71" ht="30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  <c r="K291" s="415" t="s">
        <v>38</v>
      </c>
      <c r="L291" s="83" t="s">
        <v>0</v>
      </c>
      <c r="M291" s="83" t="s">
        <v>1</v>
      </c>
      <c r="N291" s="83" t="s">
        <v>2</v>
      </c>
      <c r="O291" s="83" t="s">
        <v>3</v>
      </c>
      <c r="P291" s="83" t="s">
        <v>27</v>
      </c>
      <c r="Q291" s="83" t="s">
        <v>4</v>
      </c>
      <c r="R291" s="83" t="s">
        <v>5</v>
      </c>
      <c r="S291" s="84" t="s">
        <v>6</v>
      </c>
      <c r="U291" s="417" t="s">
        <v>38</v>
      </c>
      <c r="V291" s="114" t="s">
        <v>74</v>
      </c>
      <c r="W291" s="114" t="s">
        <v>75</v>
      </c>
      <c r="X291" s="114" t="s">
        <v>4</v>
      </c>
      <c r="Y291" s="114" t="s">
        <v>1</v>
      </c>
      <c r="Z291" s="114" t="s">
        <v>2</v>
      </c>
      <c r="AA291" s="114" t="s">
        <v>3</v>
      </c>
      <c r="AB291" s="114" t="s">
        <v>55</v>
      </c>
      <c r="AC291" s="114" t="s">
        <v>68</v>
      </c>
      <c r="AD291" s="115" t="s">
        <v>76</v>
      </c>
      <c r="AE291" s="115" t="s">
        <v>83</v>
      </c>
      <c r="AF291" s="115" t="s">
        <v>77</v>
      </c>
      <c r="AG291" s="115" t="s">
        <v>84</v>
      </c>
      <c r="AH291" s="115" t="s">
        <v>85</v>
      </c>
      <c r="AI291" s="116" t="s">
        <v>63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</row>
    <row r="292" spans="1:71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  <c r="K292" s="416" t="s">
        <v>38</v>
      </c>
      <c r="L292" s="389" t="s">
        <v>69</v>
      </c>
      <c r="M292" s="390"/>
      <c r="N292" s="390"/>
      <c r="O292" s="390"/>
      <c r="P292" s="390"/>
      <c r="Q292" s="390"/>
      <c r="R292" s="390"/>
      <c r="S292" s="391"/>
      <c r="U292" s="418" t="s">
        <v>38</v>
      </c>
      <c r="V292" s="413" t="s">
        <v>69</v>
      </c>
      <c r="W292" s="413"/>
      <c r="X292" s="413"/>
      <c r="Y292" s="413"/>
      <c r="Z292" s="413"/>
      <c r="AA292" s="413"/>
      <c r="AB292" s="413"/>
      <c r="AC292" s="413"/>
      <c r="AD292" s="413"/>
      <c r="AE292" s="413"/>
      <c r="AF292" s="413"/>
      <c r="AG292" s="413"/>
      <c r="AH292" s="413"/>
      <c r="AI292" s="41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</row>
    <row r="293" spans="1:71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  <c r="K293" s="82" t="s">
        <v>7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101">
        <v>0</v>
      </c>
      <c r="S293" s="102">
        <f>SUM(L293:R293)</f>
        <v>0</v>
      </c>
      <c r="U293" s="103" t="s">
        <v>7</v>
      </c>
      <c r="V293" s="117">
        <v>0</v>
      </c>
      <c r="W293" s="117">
        <v>0</v>
      </c>
      <c r="X293" s="117">
        <v>0</v>
      </c>
      <c r="Y293" s="117">
        <v>0</v>
      </c>
      <c r="Z293" s="117">
        <v>0</v>
      </c>
      <c r="AA293" s="117">
        <v>0</v>
      </c>
      <c r="AB293" s="117">
        <v>0</v>
      </c>
      <c r="AC293" s="118">
        <v>0</v>
      </c>
      <c r="AD293" s="119">
        <v>0</v>
      </c>
      <c r="AE293" s="119">
        <v>0</v>
      </c>
      <c r="AF293" s="119">
        <v>0</v>
      </c>
      <c r="AG293" s="119">
        <v>0</v>
      </c>
      <c r="AH293" s="119">
        <v>0</v>
      </c>
      <c r="AI293" s="120">
        <f>SUM(V293:AC293)</f>
        <v>0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</row>
    <row r="294" spans="1:71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3" si="170">SUM(B294:H294)</f>
        <v>0</v>
      </c>
      <c r="K294" s="74" t="s">
        <v>8</v>
      </c>
      <c r="L294" s="87">
        <v>0</v>
      </c>
      <c r="M294" s="87">
        <v>0</v>
      </c>
      <c r="N294" s="87">
        <v>0</v>
      </c>
      <c r="O294" s="87">
        <v>0</v>
      </c>
      <c r="P294" s="87">
        <v>0</v>
      </c>
      <c r="Q294" s="87">
        <v>0</v>
      </c>
      <c r="R294" s="88">
        <v>0</v>
      </c>
      <c r="S294" s="89">
        <f t="shared" ref="S294:S313" si="171">SUM(L294:R294)</f>
        <v>0</v>
      </c>
      <c r="U294" s="104" t="s">
        <v>8</v>
      </c>
      <c r="V294" s="121">
        <v>0</v>
      </c>
      <c r="W294" s="121">
        <v>0</v>
      </c>
      <c r="X294" s="121">
        <v>0</v>
      </c>
      <c r="Y294" s="121">
        <v>0</v>
      </c>
      <c r="Z294" s="121">
        <v>0</v>
      </c>
      <c r="AA294" s="121">
        <v>0</v>
      </c>
      <c r="AB294" s="121">
        <v>0</v>
      </c>
      <c r="AC294" s="122">
        <v>0</v>
      </c>
      <c r="AD294" s="121">
        <v>0</v>
      </c>
      <c r="AE294" s="121">
        <v>0</v>
      </c>
      <c r="AF294" s="121">
        <v>0</v>
      </c>
      <c r="AG294" s="121">
        <v>0</v>
      </c>
      <c r="AH294" s="121">
        <v>0</v>
      </c>
      <c r="AI294" s="123">
        <f t="shared" ref="AI294:AI313" si="172">SUM(V294:AC294)</f>
        <v>0</v>
      </c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</row>
    <row r="295" spans="1:71" ht="15" customHeight="1">
      <c r="A295" s="27" t="s">
        <v>10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170"/>
        <v>0</v>
      </c>
      <c r="K295" s="75" t="s">
        <v>10</v>
      </c>
      <c r="L295" s="42">
        <v>0</v>
      </c>
      <c r="M295" s="42">
        <v>0</v>
      </c>
      <c r="N295" s="42">
        <v>0</v>
      </c>
      <c r="O295" s="42">
        <v>0</v>
      </c>
      <c r="P295" s="42">
        <v>0</v>
      </c>
      <c r="Q295" s="42">
        <v>0</v>
      </c>
      <c r="R295" s="85">
        <v>0</v>
      </c>
      <c r="S295" s="86">
        <f t="shared" si="171"/>
        <v>0</v>
      </c>
      <c r="U295" s="105" t="s">
        <v>10</v>
      </c>
      <c r="V295" s="117">
        <v>0</v>
      </c>
      <c r="W295" s="117">
        <v>0</v>
      </c>
      <c r="X295" s="117">
        <v>0</v>
      </c>
      <c r="Y295" s="117">
        <v>0</v>
      </c>
      <c r="Z295" s="117">
        <v>0</v>
      </c>
      <c r="AA295" s="117">
        <v>0</v>
      </c>
      <c r="AB295" s="117">
        <v>0</v>
      </c>
      <c r="AC295" s="118">
        <v>0</v>
      </c>
      <c r="AD295" s="119">
        <v>0</v>
      </c>
      <c r="AE295" s="119">
        <v>0</v>
      </c>
      <c r="AF295" s="119">
        <v>0</v>
      </c>
      <c r="AG295" s="119">
        <v>0</v>
      </c>
      <c r="AH295" s="119">
        <v>0</v>
      </c>
      <c r="AI295" s="120">
        <f t="shared" si="172"/>
        <v>0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</row>
    <row r="296" spans="1:71" ht="15" customHeight="1">
      <c r="A296" s="26" t="s">
        <v>56</v>
      </c>
      <c r="B296" s="39">
        <v>0</v>
      </c>
      <c r="C296" s="39">
        <v>0</v>
      </c>
      <c r="D296" s="39">
        <v>0</v>
      </c>
      <c r="E296" s="39">
        <v>0</v>
      </c>
      <c r="F296" s="411"/>
      <c r="G296" s="39">
        <v>0</v>
      </c>
      <c r="H296" s="40">
        <v>0</v>
      </c>
      <c r="I296" s="41">
        <f t="shared" si="170"/>
        <v>0</v>
      </c>
      <c r="K296" s="74" t="s">
        <v>56</v>
      </c>
      <c r="L296" s="87">
        <v>0</v>
      </c>
      <c r="M296" s="87">
        <v>0</v>
      </c>
      <c r="N296" s="87">
        <v>0</v>
      </c>
      <c r="O296" s="87">
        <v>0</v>
      </c>
      <c r="P296" s="87">
        <v>0</v>
      </c>
      <c r="Q296" s="87">
        <v>0</v>
      </c>
      <c r="R296" s="88">
        <v>0</v>
      </c>
      <c r="S296" s="89">
        <f t="shared" si="171"/>
        <v>0</v>
      </c>
      <c r="U296" s="104" t="s">
        <v>56</v>
      </c>
      <c r="V296" s="121">
        <v>0</v>
      </c>
      <c r="W296" s="121">
        <v>0</v>
      </c>
      <c r="X296" s="121">
        <v>0</v>
      </c>
      <c r="Y296" s="121">
        <v>0</v>
      </c>
      <c r="Z296" s="121">
        <v>0</v>
      </c>
      <c r="AA296" s="121">
        <v>0</v>
      </c>
      <c r="AB296" s="121">
        <v>0</v>
      </c>
      <c r="AC296" s="122">
        <v>0</v>
      </c>
      <c r="AD296" s="121">
        <v>0</v>
      </c>
      <c r="AE296" s="121">
        <v>0</v>
      </c>
      <c r="AF296" s="121">
        <v>0</v>
      </c>
      <c r="AG296" s="121">
        <v>0</v>
      </c>
      <c r="AH296" s="121">
        <v>0</v>
      </c>
      <c r="AI296" s="123">
        <f t="shared" si="172"/>
        <v>0</v>
      </c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</row>
    <row r="297" spans="1:71" ht="15">
      <c r="A297" s="27" t="s">
        <v>16</v>
      </c>
      <c r="B297" s="42">
        <v>20.747852193864503</v>
      </c>
      <c r="C297" s="42">
        <v>50.032317453114992</v>
      </c>
      <c r="D297" s="42">
        <v>6.6003448961204416</v>
      </c>
      <c r="E297" s="42">
        <v>0</v>
      </c>
      <c r="F297" s="411"/>
      <c r="G297" s="42">
        <v>0</v>
      </c>
      <c r="H297" s="43">
        <v>0</v>
      </c>
      <c r="I297" s="38">
        <f t="shared" si="170"/>
        <v>77.380514543099935</v>
      </c>
      <c r="K297" s="75" t="s">
        <v>16</v>
      </c>
      <c r="L297" s="42">
        <v>20.747852193864503</v>
      </c>
      <c r="M297" s="42">
        <v>50.032317453114992</v>
      </c>
      <c r="N297" s="42">
        <v>6.6003448961204416</v>
      </c>
      <c r="O297" s="42">
        <v>0</v>
      </c>
      <c r="P297" s="42">
        <v>0</v>
      </c>
      <c r="Q297" s="42">
        <v>0</v>
      </c>
      <c r="R297" s="85">
        <v>0</v>
      </c>
      <c r="S297" s="86">
        <f t="shared" si="171"/>
        <v>77.380514543099935</v>
      </c>
      <c r="U297" s="105" t="s">
        <v>16</v>
      </c>
      <c r="V297" s="117">
        <v>20.638582658321631</v>
      </c>
      <c r="W297" s="117">
        <v>0</v>
      </c>
      <c r="X297" s="117">
        <v>0</v>
      </c>
      <c r="Y297" s="117">
        <v>50.032317453114992</v>
      </c>
      <c r="Z297" s="117">
        <v>5.7085114233491803</v>
      </c>
      <c r="AA297" s="117">
        <v>0</v>
      </c>
      <c r="AB297" s="117">
        <v>0</v>
      </c>
      <c r="AC297" s="118">
        <v>1.0011030083141328</v>
      </c>
      <c r="AD297" s="119">
        <v>0.10926953554287194</v>
      </c>
      <c r="AE297" s="119">
        <v>0</v>
      </c>
      <c r="AF297" s="119">
        <v>0</v>
      </c>
      <c r="AG297" s="119">
        <v>0.8918334727712609</v>
      </c>
      <c r="AH297" s="119">
        <v>0</v>
      </c>
      <c r="AI297" s="120">
        <f t="shared" si="172"/>
        <v>77.380514543099935</v>
      </c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</row>
    <row r="298" spans="1:71" ht="15">
      <c r="A298" s="26" t="s">
        <v>70</v>
      </c>
      <c r="B298" s="39">
        <v>20.610559018561094</v>
      </c>
      <c r="C298" s="39">
        <v>37.22781480697477</v>
      </c>
      <c r="D298" s="39">
        <v>10.741488323850545</v>
      </c>
      <c r="E298" s="39">
        <v>0.16146286860243261</v>
      </c>
      <c r="F298" s="411"/>
      <c r="G298" s="39">
        <v>0</v>
      </c>
      <c r="H298" s="40">
        <v>0</v>
      </c>
      <c r="I298" s="41">
        <f t="shared" si="170"/>
        <v>68.741325017988842</v>
      </c>
      <c r="K298" s="74" t="s">
        <v>70</v>
      </c>
      <c r="L298" s="87">
        <v>20.610559018561094</v>
      </c>
      <c r="M298" s="87">
        <v>37.22781480697477</v>
      </c>
      <c r="N298" s="87">
        <v>10.741488323850545</v>
      </c>
      <c r="O298" s="87">
        <v>0.16146286860243261</v>
      </c>
      <c r="P298" s="87">
        <v>0</v>
      </c>
      <c r="Q298" s="87">
        <v>0</v>
      </c>
      <c r="R298" s="88">
        <v>0</v>
      </c>
      <c r="S298" s="89">
        <f t="shared" si="171"/>
        <v>68.741325017988842</v>
      </c>
      <c r="U298" s="104" t="s">
        <v>57</v>
      </c>
      <c r="V298" s="121">
        <v>19.576389345162514</v>
      </c>
      <c r="W298" s="121">
        <v>0</v>
      </c>
      <c r="X298" s="121">
        <v>0</v>
      </c>
      <c r="Y298" s="121">
        <v>37.22781480697477</v>
      </c>
      <c r="Z298" s="121">
        <v>10.009299352672331</v>
      </c>
      <c r="AA298" s="121">
        <v>0.16146286860243261</v>
      </c>
      <c r="AB298" s="121">
        <v>0</v>
      </c>
      <c r="AC298" s="122">
        <v>1.7663586445767951</v>
      </c>
      <c r="AD298" s="121">
        <v>1.0341696733985808</v>
      </c>
      <c r="AE298" s="121">
        <v>0</v>
      </c>
      <c r="AF298" s="121">
        <v>0</v>
      </c>
      <c r="AG298" s="121">
        <v>0.73218897117821413</v>
      </c>
      <c r="AH298" s="121">
        <v>0</v>
      </c>
      <c r="AI298" s="123">
        <f t="shared" si="172"/>
        <v>68.741325017988842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</row>
    <row r="299" spans="1:71" ht="15">
      <c r="A299" s="27" t="s">
        <v>58</v>
      </c>
      <c r="B299" s="42">
        <v>0</v>
      </c>
      <c r="C299" s="42">
        <v>0</v>
      </c>
      <c r="D299" s="42">
        <v>0</v>
      </c>
      <c r="E299" s="42">
        <v>0.6103724126390222</v>
      </c>
      <c r="F299" s="411"/>
      <c r="G299" s="42">
        <v>0</v>
      </c>
      <c r="H299" s="43">
        <v>0</v>
      </c>
      <c r="I299" s="38">
        <f t="shared" si="170"/>
        <v>0.6103724126390222</v>
      </c>
      <c r="K299" s="75" t="s">
        <v>58</v>
      </c>
      <c r="L299" s="42">
        <v>0</v>
      </c>
      <c r="M299" s="42">
        <v>0</v>
      </c>
      <c r="N299" s="42">
        <v>0</v>
      </c>
      <c r="O299" s="42">
        <v>0.6103724126390222</v>
      </c>
      <c r="P299" s="42">
        <v>228.00693409089888</v>
      </c>
      <c r="Q299" s="42">
        <v>0</v>
      </c>
      <c r="R299" s="85">
        <v>0</v>
      </c>
      <c r="S299" s="86">
        <f t="shared" si="171"/>
        <v>228.61730650353789</v>
      </c>
      <c r="U299" s="105" t="s">
        <v>58</v>
      </c>
      <c r="V299" s="117">
        <v>0</v>
      </c>
      <c r="W299" s="117">
        <v>0</v>
      </c>
      <c r="X299" s="117">
        <v>0</v>
      </c>
      <c r="Y299" s="117">
        <v>0</v>
      </c>
      <c r="Z299" s="117">
        <v>0</v>
      </c>
      <c r="AA299" s="117">
        <v>0.6103724126390222</v>
      </c>
      <c r="AB299" s="117">
        <v>228.00693409089888</v>
      </c>
      <c r="AC299" s="118">
        <v>0</v>
      </c>
      <c r="AD299" s="117">
        <v>0</v>
      </c>
      <c r="AE299" s="117">
        <v>0</v>
      </c>
      <c r="AF299" s="117">
        <v>0</v>
      </c>
      <c r="AG299" s="117">
        <v>0</v>
      </c>
      <c r="AH299" s="117">
        <v>0</v>
      </c>
      <c r="AI299" s="120">
        <f t="shared" si="172"/>
        <v>228.61730650353789</v>
      </c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</row>
    <row r="300" spans="1:71" ht="15">
      <c r="A300" s="26" t="s">
        <v>12</v>
      </c>
      <c r="B300" s="39">
        <v>0</v>
      </c>
      <c r="C300" s="39">
        <v>0</v>
      </c>
      <c r="D300" s="39">
        <v>0</v>
      </c>
      <c r="E300" s="39">
        <v>0</v>
      </c>
      <c r="F300" s="411"/>
      <c r="G300" s="39">
        <v>0</v>
      </c>
      <c r="H300" s="40">
        <v>0</v>
      </c>
      <c r="I300" s="41">
        <f t="shared" si="170"/>
        <v>0</v>
      </c>
      <c r="K300" s="74" t="s">
        <v>12</v>
      </c>
      <c r="L300" s="87">
        <v>0</v>
      </c>
      <c r="M300" s="87">
        <v>0</v>
      </c>
      <c r="N300" s="87">
        <v>0</v>
      </c>
      <c r="O300" s="87">
        <v>0</v>
      </c>
      <c r="P300" s="87">
        <v>8.8397305849466949</v>
      </c>
      <c r="Q300" s="87">
        <v>0</v>
      </c>
      <c r="R300" s="88">
        <v>0</v>
      </c>
      <c r="S300" s="89">
        <f t="shared" si="171"/>
        <v>8.8397305849466949</v>
      </c>
      <c r="U300" s="104" t="s">
        <v>12</v>
      </c>
      <c r="V300" s="121">
        <v>0</v>
      </c>
      <c r="W300" s="121">
        <v>0</v>
      </c>
      <c r="X300" s="121">
        <v>0</v>
      </c>
      <c r="Y300" s="121">
        <v>0</v>
      </c>
      <c r="Z300" s="121">
        <v>0</v>
      </c>
      <c r="AA300" s="121">
        <v>0</v>
      </c>
      <c r="AB300" s="121">
        <v>8.8397305849466949</v>
      </c>
      <c r="AC300" s="122">
        <v>0</v>
      </c>
      <c r="AD300" s="121">
        <v>0</v>
      </c>
      <c r="AE300" s="121">
        <v>0</v>
      </c>
      <c r="AF300" s="121">
        <v>0</v>
      </c>
      <c r="AG300" s="121">
        <v>0</v>
      </c>
      <c r="AH300" s="121">
        <v>0</v>
      </c>
      <c r="AI300" s="123">
        <f t="shared" si="172"/>
        <v>8.8397305849466949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</row>
    <row r="301" spans="1:71" ht="15">
      <c r="A301" s="27" t="s">
        <v>59</v>
      </c>
      <c r="B301" s="42">
        <v>0</v>
      </c>
      <c r="C301" s="42">
        <v>0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170"/>
        <v>0</v>
      </c>
      <c r="K301" s="75" t="s">
        <v>59</v>
      </c>
      <c r="L301" s="42">
        <v>0</v>
      </c>
      <c r="M301" s="42">
        <v>0</v>
      </c>
      <c r="N301" s="42">
        <v>0</v>
      </c>
      <c r="O301" s="42">
        <v>0</v>
      </c>
      <c r="P301" s="42">
        <v>0</v>
      </c>
      <c r="Q301" s="42">
        <v>0</v>
      </c>
      <c r="R301" s="85">
        <v>0</v>
      </c>
      <c r="S301" s="86">
        <f t="shared" si="171"/>
        <v>0</v>
      </c>
      <c r="U301" s="105" t="s">
        <v>59</v>
      </c>
      <c r="V301" s="117">
        <v>0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7">
        <v>0</v>
      </c>
      <c r="AC301" s="118">
        <v>0</v>
      </c>
      <c r="AD301" s="117">
        <v>0</v>
      </c>
      <c r="AE301" s="117">
        <v>0</v>
      </c>
      <c r="AF301" s="117">
        <v>0</v>
      </c>
      <c r="AG301" s="117">
        <v>0</v>
      </c>
      <c r="AH301" s="117">
        <v>0</v>
      </c>
      <c r="AI301" s="120">
        <f t="shared" si="172"/>
        <v>0</v>
      </c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</row>
    <row r="302" spans="1:71" ht="15">
      <c r="A302" s="26" t="s">
        <v>17</v>
      </c>
      <c r="B302" s="39">
        <v>0.34868252826271995</v>
      </c>
      <c r="C302" s="39">
        <v>6.0734246652391279E-2</v>
      </c>
      <c r="D302" s="39">
        <v>1.518476527480318</v>
      </c>
      <c r="E302" s="39">
        <v>2.9918348104626244</v>
      </c>
      <c r="F302" s="411"/>
      <c r="G302" s="39">
        <v>0</v>
      </c>
      <c r="H302" s="40">
        <v>0</v>
      </c>
      <c r="I302" s="41">
        <f t="shared" si="170"/>
        <v>4.9197281128580537</v>
      </c>
      <c r="K302" s="74" t="s">
        <v>17</v>
      </c>
      <c r="L302" s="87">
        <v>0.34868252826271995</v>
      </c>
      <c r="M302" s="87">
        <v>6.0734246652391279E-2</v>
      </c>
      <c r="N302" s="87">
        <v>1.518476527480318</v>
      </c>
      <c r="O302" s="87">
        <v>2.9918348104626244</v>
      </c>
      <c r="P302" s="87">
        <v>0</v>
      </c>
      <c r="Q302" s="87">
        <v>0</v>
      </c>
      <c r="R302" s="88">
        <v>0</v>
      </c>
      <c r="S302" s="89">
        <f t="shared" si="171"/>
        <v>4.9197281128580537</v>
      </c>
      <c r="U302" s="104" t="s">
        <v>17</v>
      </c>
      <c r="V302" s="121">
        <v>0.27494618019092848</v>
      </c>
      <c r="W302" s="121">
        <v>0</v>
      </c>
      <c r="X302" s="121">
        <v>0</v>
      </c>
      <c r="Y302" s="121">
        <v>6.0734246652391279E-2</v>
      </c>
      <c r="Z302" s="121">
        <v>1.3344958810898002</v>
      </c>
      <c r="AA302" s="121">
        <v>2.9918348104626244</v>
      </c>
      <c r="AB302" s="121">
        <v>0</v>
      </c>
      <c r="AC302" s="122">
        <v>0.25771699446230917</v>
      </c>
      <c r="AD302" s="121">
        <v>7.3736348071791441E-2</v>
      </c>
      <c r="AE302" s="121">
        <v>0</v>
      </c>
      <c r="AF302" s="121">
        <v>0</v>
      </c>
      <c r="AG302" s="121">
        <v>0.18398064639051773</v>
      </c>
      <c r="AH302" s="121">
        <v>0</v>
      </c>
      <c r="AI302" s="123">
        <f t="shared" si="172"/>
        <v>4.9197281128580537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</row>
    <row r="303" spans="1:71" ht="15">
      <c r="A303" s="27" t="s">
        <v>139</v>
      </c>
      <c r="B303" s="42">
        <v>91.473703844445254</v>
      </c>
      <c r="C303" s="42">
        <v>999.3828556189585</v>
      </c>
      <c r="D303" s="42">
        <v>207.56797115312185</v>
      </c>
      <c r="E303" s="42">
        <v>0</v>
      </c>
      <c r="F303" s="411"/>
      <c r="G303" s="42">
        <v>0</v>
      </c>
      <c r="H303" s="43">
        <v>0</v>
      </c>
      <c r="I303" s="38">
        <f t="shared" si="170"/>
        <v>1298.4245306165255</v>
      </c>
      <c r="K303" s="75" t="s">
        <v>139</v>
      </c>
      <c r="L303" s="42">
        <v>91.473703844445254</v>
      </c>
      <c r="M303" s="42">
        <v>999.3828556189585</v>
      </c>
      <c r="N303" s="42">
        <v>207.56797115312185</v>
      </c>
      <c r="O303" s="42">
        <v>0</v>
      </c>
      <c r="P303" s="42">
        <v>0</v>
      </c>
      <c r="Q303" s="42">
        <v>0</v>
      </c>
      <c r="R303" s="85">
        <v>0</v>
      </c>
      <c r="S303" s="86">
        <f t="shared" si="171"/>
        <v>1298.4245306165255</v>
      </c>
      <c r="U303" s="105" t="s">
        <v>139</v>
      </c>
      <c r="V303" s="117">
        <v>82.128128316916019</v>
      </c>
      <c r="W303" s="117">
        <v>0</v>
      </c>
      <c r="X303" s="117">
        <v>0</v>
      </c>
      <c r="Y303" s="117">
        <v>999.3828556189585</v>
      </c>
      <c r="Z303" s="117">
        <v>184.74826807824422</v>
      </c>
      <c r="AA303" s="117">
        <v>0</v>
      </c>
      <c r="AB303" s="117">
        <v>0</v>
      </c>
      <c r="AC303" s="118">
        <v>32.165278602406865</v>
      </c>
      <c r="AD303" s="117">
        <v>9.3455755275292347</v>
      </c>
      <c r="AE303" s="117">
        <v>0</v>
      </c>
      <c r="AF303" s="117">
        <v>0</v>
      </c>
      <c r="AG303" s="117">
        <v>22.819703074877623</v>
      </c>
      <c r="AH303" s="117">
        <v>0</v>
      </c>
      <c r="AI303" s="120">
        <f t="shared" si="172"/>
        <v>1298.4245306165258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</row>
    <row r="304" spans="1:71" ht="15">
      <c r="A304" s="26" t="s">
        <v>25</v>
      </c>
      <c r="B304" s="39">
        <v>79.799078612341191</v>
      </c>
      <c r="C304" s="39">
        <v>2.8952203804791479</v>
      </c>
      <c r="D304" s="39">
        <v>10.034785285701748</v>
      </c>
      <c r="E304" s="39">
        <v>494.90270155008011</v>
      </c>
      <c r="F304" s="411"/>
      <c r="G304" s="39">
        <v>33.302779989488577</v>
      </c>
      <c r="H304" s="40">
        <v>0</v>
      </c>
      <c r="I304" s="41">
        <f t="shared" si="170"/>
        <v>620.93456581809085</v>
      </c>
      <c r="K304" s="74" t="s">
        <v>25</v>
      </c>
      <c r="L304" s="87">
        <v>79.799078612341191</v>
      </c>
      <c r="M304" s="87">
        <v>2.8952203804791479</v>
      </c>
      <c r="N304" s="87">
        <v>10.034785285701748</v>
      </c>
      <c r="O304" s="87">
        <v>494.90270155008011</v>
      </c>
      <c r="P304" s="87">
        <v>0.10042826189875485</v>
      </c>
      <c r="Q304" s="87">
        <v>33.302779989488577</v>
      </c>
      <c r="R304" s="88">
        <v>0</v>
      </c>
      <c r="S304" s="89">
        <f t="shared" si="171"/>
        <v>621.03499407998959</v>
      </c>
      <c r="U304" s="104" t="s">
        <v>25</v>
      </c>
      <c r="V304" s="121">
        <v>1.6004955757878436</v>
      </c>
      <c r="W304" s="121">
        <v>45.319912826080262</v>
      </c>
      <c r="X304" s="121">
        <v>33.302779989488577</v>
      </c>
      <c r="Y304" s="121">
        <v>2.8952203804791479</v>
      </c>
      <c r="Z304" s="121">
        <v>4.3065997926856729</v>
      </c>
      <c r="AA304" s="121">
        <v>437.11937581178705</v>
      </c>
      <c r="AB304" s="121">
        <v>0.10042826189875485</v>
      </c>
      <c r="AC304" s="122">
        <v>96.390181441782261</v>
      </c>
      <c r="AD304" s="121">
        <v>32.878670210473089</v>
      </c>
      <c r="AE304" s="121">
        <v>57.78332573829308</v>
      </c>
      <c r="AF304" s="121">
        <v>0</v>
      </c>
      <c r="AG304" s="121">
        <v>5.728185493016074</v>
      </c>
      <c r="AH304" s="121">
        <v>0</v>
      </c>
      <c r="AI304" s="123">
        <f t="shared" si="172"/>
        <v>621.03499407998959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</row>
    <row r="305" spans="1:71" ht="15">
      <c r="A305" s="27" t="s">
        <v>24</v>
      </c>
      <c r="B305" s="42">
        <v>7.208213870832572</v>
      </c>
      <c r="C305" s="42">
        <v>0</v>
      </c>
      <c r="D305" s="42">
        <v>45.951507584918765</v>
      </c>
      <c r="E305" s="42">
        <v>0</v>
      </c>
      <c r="F305" s="411"/>
      <c r="G305" s="42">
        <v>0</v>
      </c>
      <c r="H305" s="43">
        <v>0</v>
      </c>
      <c r="I305" s="38">
        <f t="shared" si="170"/>
        <v>53.159721455751338</v>
      </c>
      <c r="K305" s="75" t="s">
        <v>24</v>
      </c>
      <c r="L305" s="42">
        <v>7.208213870832572</v>
      </c>
      <c r="M305" s="42">
        <v>0</v>
      </c>
      <c r="N305" s="42">
        <v>45.951507584918765</v>
      </c>
      <c r="O305" s="42">
        <v>0</v>
      </c>
      <c r="P305" s="42">
        <v>0</v>
      </c>
      <c r="Q305" s="42">
        <v>0</v>
      </c>
      <c r="R305" s="85">
        <v>0</v>
      </c>
      <c r="S305" s="86">
        <f t="shared" si="171"/>
        <v>53.159721455751338</v>
      </c>
      <c r="U305" s="105" t="s">
        <v>24</v>
      </c>
      <c r="V305" s="117">
        <v>5.6842370102369948</v>
      </c>
      <c r="W305" s="117">
        <v>0</v>
      </c>
      <c r="X305" s="117">
        <v>0</v>
      </c>
      <c r="Y305" s="117">
        <v>0</v>
      </c>
      <c r="Z305" s="117">
        <v>1.9553833014859048</v>
      </c>
      <c r="AA305" s="117">
        <v>0</v>
      </c>
      <c r="AB305" s="117">
        <v>0</v>
      </c>
      <c r="AC305" s="118">
        <v>45.52010114402843</v>
      </c>
      <c r="AD305" s="117">
        <v>1.523976860595577</v>
      </c>
      <c r="AE305" s="117">
        <v>0</v>
      </c>
      <c r="AF305" s="117">
        <v>0</v>
      </c>
      <c r="AG305" s="117">
        <v>43.996124283432863</v>
      </c>
      <c r="AH305" s="117">
        <v>0</v>
      </c>
      <c r="AI305" s="120">
        <f t="shared" si="172"/>
        <v>53.159721455751331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</row>
    <row r="306" spans="1:71" ht="15">
      <c r="A306" s="26" t="s">
        <v>60</v>
      </c>
      <c r="B306" s="39">
        <v>1.7821942503213624</v>
      </c>
      <c r="C306" s="39">
        <v>0</v>
      </c>
      <c r="D306" s="39">
        <v>1.4335040709106612</v>
      </c>
      <c r="E306" s="39">
        <v>0</v>
      </c>
      <c r="F306" s="411"/>
      <c r="G306" s="39">
        <v>0</v>
      </c>
      <c r="H306" s="40">
        <v>0</v>
      </c>
      <c r="I306" s="41">
        <f t="shared" si="170"/>
        <v>3.2156983212320238</v>
      </c>
      <c r="K306" s="74" t="s">
        <v>60</v>
      </c>
      <c r="L306" s="87">
        <v>1.7821942503213624</v>
      </c>
      <c r="M306" s="87">
        <v>0</v>
      </c>
      <c r="N306" s="87">
        <v>1.4335040709106612</v>
      </c>
      <c r="O306" s="87">
        <v>0</v>
      </c>
      <c r="P306" s="87">
        <v>0</v>
      </c>
      <c r="Q306" s="87">
        <v>0</v>
      </c>
      <c r="R306" s="88">
        <v>0</v>
      </c>
      <c r="S306" s="89">
        <f t="shared" si="171"/>
        <v>3.2156983212320238</v>
      </c>
      <c r="U306" s="104" t="s">
        <v>60</v>
      </c>
      <c r="V306" s="121">
        <v>0.61989365228569115</v>
      </c>
      <c r="W306" s="121">
        <v>0</v>
      </c>
      <c r="X306" s="121">
        <v>0</v>
      </c>
      <c r="Y306" s="121">
        <v>0</v>
      </c>
      <c r="Z306" s="121">
        <v>1.4335040709106612</v>
      </c>
      <c r="AA306" s="121">
        <v>0</v>
      </c>
      <c r="AB306" s="121">
        <v>0</v>
      </c>
      <c r="AC306" s="122">
        <v>1.1623005980356711</v>
      </c>
      <c r="AD306" s="121">
        <v>1.1623005980356711</v>
      </c>
      <c r="AE306" s="121">
        <v>0</v>
      </c>
      <c r="AF306" s="121">
        <v>0</v>
      </c>
      <c r="AG306" s="121">
        <v>0</v>
      </c>
      <c r="AH306" s="121">
        <v>0</v>
      </c>
      <c r="AI306" s="123">
        <f t="shared" si="172"/>
        <v>3.2156983212320238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</row>
    <row r="307" spans="1:71" ht="15">
      <c r="A307" s="27" t="s">
        <v>22</v>
      </c>
      <c r="B307" s="42">
        <v>4.5858578039393825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170"/>
        <v>4.5858578039393825</v>
      </c>
      <c r="K307" s="75" t="s">
        <v>22</v>
      </c>
      <c r="L307" s="42">
        <v>4.5858578039393825</v>
      </c>
      <c r="M307" s="42">
        <v>0</v>
      </c>
      <c r="N307" s="42">
        <v>0</v>
      </c>
      <c r="O307" s="42">
        <v>0</v>
      </c>
      <c r="P307" s="42">
        <v>1.0665010299492035</v>
      </c>
      <c r="Q307" s="42">
        <v>0</v>
      </c>
      <c r="R307" s="85">
        <v>0</v>
      </c>
      <c r="S307" s="86">
        <f t="shared" si="171"/>
        <v>5.6523588338885862</v>
      </c>
      <c r="U307" s="105" t="s">
        <v>22</v>
      </c>
      <c r="V307" s="117">
        <v>4.5858578039393825</v>
      </c>
      <c r="W307" s="117">
        <v>0</v>
      </c>
      <c r="X307" s="117">
        <v>0</v>
      </c>
      <c r="Y307" s="117">
        <v>0</v>
      </c>
      <c r="Z307" s="117">
        <v>0</v>
      </c>
      <c r="AA307" s="117">
        <v>0</v>
      </c>
      <c r="AB307" s="117">
        <v>1.0665010299492035</v>
      </c>
      <c r="AC307" s="118">
        <v>0</v>
      </c>
      <c r="AD307" s="117">
        <v>0</v>
      </c>
      <c r="AE307" s="117">
        <v>0</v>
      </c>
      <c r="AF307" s="117">
        <v>0</v>
      </c>
      <c r="AG307" s="117">
        <v>0</v>
      </c>
      <c r="AH307" s="117">
        <v>0</v>
      </c>
      <c r="AI307" s="120">
        <f t="shared" si="172"/>
        <v>5.6523588338885862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</row>
    <row r="308" spans="1:71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170"/>
        <v>0</v>
      </c>
      <c r="K308" s="74" t="s">
        <v>21</v>
      </c>
      <c r="L308" s="87">
        <v>0</v>
      </c>
      <c r="M308" s="87">
        <v>0</v>
      </c>
      <c r="N308" s="87">
        <v>0</v>
      </c>
      <c r="O308" s="87">
        <v>0</v>
      </c>
      <c r="P308" s="87">
        <v>0</v>
      </c>
      <c r="Q308" s="87">
        <v>0</v>
      </c>
      <c r="R308" s="88">
        <v>0</v>
      </c>
      <c r="S308" s="89">
        <f t="shared" si="171"/>
        <v>0</v>
      </c>
      <c r="U308" s="104" t="s">
        <v>61</v>
      </c>
      <c r="V308" s="121">
        <v>0</v>
      </c>
      <c r="W308" s="121">
        <v>0</v>
      </c>
      <c r="X308" s="121">
        <v>0</v>
      </c>
      <c r="Y308" s="121">
        <v>0</v>
      </c>
      <c r="Z308" s="121">
        <v>0</v>
      </c>
      <c r="AA308" s="121">
        <v>0</v>
      </c>
      <c r="AB308" s="121">
        <v>0</v>
      </c>
      <c r="AC308" s="122">
        <v>0</v>
      </c>
      <c r="AD308" s="121">
        <v>0</v>
      </c>
      <c r="AE308" s="121">
        <v>0</v>
      </c>
      <c r="AF308" s="121">
        <v>0</v>
      </c>
      <c r="AG308" s="121">
        <v>0</v>
      </c>
      <c r="AH308" s="121">
        <v>0</v>
      </c>
      <c r="AI308" s="123">
        <f t="shared" si="172"/>
        <v>0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</row>
    <row r="309" spans="1:71" ht="15">
      <c r="A309" s="28" t="s">
        <v>64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170"/>
        <v>0</v>
      </c>
      <c r="K309" s="76" t="s">
        <v>64</v>
      </c>
      <c r="L309" s="42">
        <v>0</v>
      </c>
      <c r="M309" s="42">
        <v>0</v>
      </c>
      <c r="N309" s="42">
        <v>0</v>
      </c>
      <c r="O309" s="42">
        <v>0</v>
      </c>
      <c r="P309" s="42">
        <v>0</v>
      </c>
      <c r="Q309" s="42">
        <v>0</v>
      </c>
      <c r="R309" s="85">
        <v>0</v>
      </c>
      <c r="S309" s="86">
        <f t="shared" si="171"/>
        <v>0</v>
      </c>
      <c r="U309" s="106" t="s">
        <v>62</v>
      </c>
      <c r="V309" s="117">
        <v>0</v>
      </c>
      <c r="W309" s="117">
        <v>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8">
        <v>0</v>
      </c>
      <c r="AD309" s="119">
        <v>0</v>
      </c>
      <c r="AE309" s="119">
        <v>0</v>
      </c>
      <c r="AF309" s="119">
        <v>0</v>
      </c>
      <c r="AG309" s="119">
        <v>0</v>
      </c>
      <c r="AH309" s="119">
        <v>0</v>
      </c>
      <c r="AI309" s="120">
        <f t="shared" si="172"/>
        <v>0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</row>
    <row r="310" spans="1:71">
      <c r="A310" s="56" t="s">
        <v>23</v>
      </c>
      <c r="B310" s="60">
        <v>0</v>
      </c>
      <c r="C310" s="60">
        <v>0</v>
      </c>
      <c r="D310" s="60">
        <v>0</v>
      </c>
      <c r="E310" s="60">
        <v>0</v>
      </c>
      <c r="F310" s="411"/>
      <c r="G310" s="60">
        <v>0</v>
      </c>
      <c r="H310" s="61">
        <v>0</v>
      </c>
      <c r="I310" s="62">
        <f t="shared" si="170"/>
        <v>0</v>
      </c>
      <c r="K310" s="77" t="s">
        <v>23</v>
      </c>
      <c r="L310" s="90">
        <v>0</v>
      </c>
      <c r="M310" s="90">
        <v>0</v>
      </c>
      <c r="N310" s="90">
        <v>0</v>
      </c>
      <c r="O310" s="90">
        <v>0</v>
      </c>
      <c r="P310" s="90">
        <v>0</v>
      </c>
      <c r="Q310" s="90">
        <v>0</v>
      </c>
      <c r="R310" s="91">
        <v>0</v>
      </c>
      <c r="S310" s="92">
        <f t="shared" si="171"/>
        <v>0</v>
      </c>
      <c r="U310" s="107" t="s">
        <v>66</v>
      </c>
      <c r="V310" s="124">
        <v>0</v>
      </c>
      <c r="W310" s="124">
        <v>0</v>
      </c>
      <c r="X310" s="124">
        <v>0</v>
      </c>
      <c r="Y310" s="124">
        <v>0</v>
      </c>
      <c r="Z310" s="124">
        <v>0</v>
      </c>
      <c r="AA310" s="124">
        <v>0</v>
      </c>
      <c r="AB310" s="124">
        <v>0</v>
      </c>
      <c r="AC310" s="124">
        <v>0</v>
      </c>
      <c r="AD310" s="124">
        <v>0</v>
      </c>
      <c r="AE310" s="124">
        <v>0</v>
      </c>
      <c r="AF310" s="124">
        <v>0</v>
      </c>
      <c r="AG310" s="124">
        <v>0</v>
      </c>
      <c r="AH310" s="125">
        <v>0</v>
      </c>
      <c r="AI310" s="126">
        <f t="shared" si="172"/>
        <v>0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</row>
    <row r="311" spans="1:71">
      <c r="A311" s="57" t="s">
        <v>19</v>
      </c>
      <c r="B311" s="63">
        <v>0</v>
      </c>
      <c r="C311" s="63">
        <v>0</v>
      </c>
      <c r="D311" s="63">
        <v>0</v>
      </c>
      <c r="E311" s="63">
        <v>0</v>
      </c>
      <c r="F311" s="411"/>
      <c r="G311" s="63">
        <v>0</v>
      </c>
      <c r="H311" s="64">
        <v>0</v>
      </c>
      <c r="I311" s="65">
        <f t="shared" si="170"/>
        <v>0</v>
      </c>
      <c r="K311" s="78" t="s">
        <v>19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93">
        <v>0</v>
      </c>
      <c r="S311" s="94">
        <f t="shared" si="171"/>
        <v>0</v>
      </c>
      <c r="U311" s="108" t="s">
        <v>19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8">
        <v>0</v>
      </c>
      <c r="AE311" s="128">
        <v>0</v>
      </c>
      <c r="AF311" s="128">
        <v>0</v>
      </c>
      <c r="AG311" s="128">
        <v>0</v>
      </c>
      <c r="AH311" s="128">
        <v>0</v>
      </c>
      <c r="AI311" s="129">
        <f t="shared" si="172"/>
        <v>0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</row>
    <row r="312" spans="1:71">
      <c r="A312" s="56" t="s">
        <v>20</v>
      </c>
      <c r="B312" s="60">
        <v>0</v>
      </c>
      <c r="C312" s="60">
        <v>0</v>
      </c>
      <c r="D312" s="60">
        <v>0</v>
      </c>
      <c r="E312" s="60">
        <v>0</v>
      </c>
      <c r="F312" s="411"/>
      <c r="G312" s="60">
        <v>0</v>
      </c>
      <c r="H312" s="61">
        <v>0</v>
      </c>
      <c r="I312" s="62">
        <f t="shared" si="170"/>
        <v>0</v>
      </c>
      <c r="K312" s="77" t="s">
        <v>20</v>
      </c>
      <c r="L312" s="90">
        <v>0</v>
      </c>
      <c r="M312" s="90">
        <v>0</v>
      </c>
      <c r="N312" s="90">
        <v>0</v>
      </c>
      <c r="O312" s="90">
        <v>0</v>
      </c>
      <c r="P312" s="90">
        <v>0</v>
      </c>
      <c r="Q312" s="90">
        <v>0</v>
      </c>
      <c r="R312" s="91">
        <v>0</v>
      </c>
      <c r="S312" s="92">
        <f t="shared" si="171"/>
        <v>0</v>
      </c>
      <c r="U312" s="107" t="s">
        <v>20</v>
      </c>
      <c r="V312" s="124">
        <v>0</v>
      </c>
      <c r="W312" s="124">
        <v>0</v>
      </c>
      <c r="X312" s="124">
        <v>0</v>
      </c>
      <c r="Y312" s="124">
        <v>0</v>
      </c>
      <c r="Z312" s="124">
        <v>0</v>
      </c>
      <c r="AA312" s="124">
        <v>0</v>
      </c>
      <c r="AB312" s="124">
        <v>0</v>
      </c>
      <c r="AC312" s="124">
        <v>0</v>
      </c>
      <c r="AD312" s="124">
        <v>0</v>
      </c>
      <c r="AE312" s="124">
        <v>0</v>
      </c>
      <c r="AF312" s="124">
        <v>0</v>
      </c>
      <c r="AG312" s="124">
        <v>0</v>
      </c>
      <c r="AH312" s="125">
        <v>0</v>
      </c>
      <c r="AI312" s="126">
        <f t="shared" si="172"/>
        <v>0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</row>
    <row r="313" spans="1:71" ht="15" thickBot="1">
      <c r="A313" s="58" t="s">
        <v>11</v>
      </c>
      <c r="B313" s="52">
        <v>0</v>
      </c>
      <c r="C313" s="52">
        <v>0</v>
      </c>
      <c r="D313" s="52">
        <v>0</v>
      </c>
      <c r="E313" s="52">
        <v>0</v>
      </c>
      <c r="F313" s="412"/>
      <c r="G313" s="52">
        <v>0</v>
      </c>
      <c r="H313" s="66">
        <v>0</v>
      </c>
      <c r="I313" s="67">
        <f t="shared" si="170"/>
        <v>0</v>
      </c>
      <c r="K313" s="79" t="s">
        <v>11</v>
      </c>
      <c r="L313" s="52">
        <v>0</v>
      </c>
      <c r="M313" s="52">
        <v>0</v>
      </c>
      <c r="N313" s="52">
        <v>0</v>
      </c>
      <c r="O313" s="52">
        <v>0</v>
      </c>
      <c r="P313" s="52">
        <v>0</v>
      </c>
      <c r="Q313" s="52">
        <v>0</v>
      </c>
      <c r="R313" s="95">
        <v>0</v>
      </c>
      <c r="S313" s="96">
        <f t="shared" si="171"/>
        <v>0</v>
      </c>
      <c r="U313" s="108" t="s">
        <v>11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8">
        <v>0</v>
      </c>
      <c r="AE313" s="128">
        <v>0</v>
      </c>
      <c r="AF313" s="128">
        <v>0</v>
      </c>
      <c r="AG313" s="128">
        <v>0</v>
      </c>
      <c r="AH313" s="128">
        <v>0</v>
      </c>
      <c r="AI313" s="129">
        <f t="shared" si="172"/>
        <v>0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</row>
    <row r="314" spans="1:71" ht="15">
      <c r="A314" s="33" t="s">
        <v>26</v>
      </c>
      <c r="B314" s="68">
        <f>SUM(B293:B309)</f>
        <v>226.55614212256808</v>
      </c>
      <c r="C314" s="68">
        <f t="shared" ref="C314:I314" si="173">SUM(C293:C309)</f>
        <v>1089.5989425061798</v>
      </c>
      <c r="D314" s="68">
        <f t="shared" si="173"/>
        <v>283.84807784210432</v>
      </c>
      <c r="E314" s="68">
        <f t="shared" si="173"/>
        <v>498.66637164178417</v>
      </c>
      <c r="F314" s="68">
        <f t="shared" si="173"/>
        <v>0</v>
      </c>
      <c r="G314" s="68">
        <f t="shared" si="173"/>
        <v>33.302779989488577</v>
      </c>
      <c r="H314" s="69">
        <f t="shared" si="173"/>
        <v>0</v>
      </c>
      <c r="I314" s="38">
        <f t="shared" si="173"/>
        <v>2131.972314102125</v>
      </c>
      <c r="K314" s="80" t="s">
        <v>26</v>
      </c>
      <c r="L314" s="68">
        <f>SUM(L293:L309)</f>
        <v>226.55614212256808</v>
      </c>
      <c r="M314" s="68">
        <f t="shared" ref="M314:S314" si="174">SUM(M293:M309)</f>
        <v>1089.5989425061798</v>
      </c>
      <c r="N314" s="68">
        <f t="shared" si="174"/>
        <v>283.84807784210432</v>
      </c>
      <c r="O314" s="68">
        <f t="shared" si="174"/>
        <v>498.66637164178417</v>
      </c>
      <c r="P314" s="68">
        <f t="shared" si="174"/>
        <v>238.01359396769351</v>
      </c>
      <c r="Q314" s="68">
        <f t="shared" si="174"/>
        <v>33.302779989488577</v>
      </c>
      <c r="R314" s="69">
        <f t="shared" si="174"/>
        <v>0</v>
      </c>
      <c r="S314" s="97">
        <f t="shared" si="174"/>
        <v>2369.9859080698188</v>
      </c>
      <c r="T314" s="1" t="str">
        <f>IF(ABS(S314-AI314)&gt;0.01,S314-AI314,"")</f>
        <v/>
      </c>
      <c r="U314" s="109" t="s">
        <v>63</v>
      </c>
      <c r="V314" s="130">
        <f>SUM(V293:V309)</f>
        <v>135.10853054284101</v>
      </c>
      <c r="W314" s="130">
        <f t="shared" ref="W314:AH314" si="175">SUM(W293:W309)</f>
        <v>45.319912826080262</v>
      </c>
      <c r="X314" s="130">
        <f t="shared" si="175"/>
        <v>33.302779989488577</v>
      </c>
      <c r="Y314" s="130">
        <f t="shared" si="175"/>
        <v>1089.5989425061798</v>
      </c>
      <c r="Z314" s="130">
        <f t="shared" si="175"/>
        <v>209.49606190043775</v>
      </c>
      <c r="AA314" s="130">
        <f t="shared" si="175"/>
        <v>440.88304590349111</v>
      </c>
      <c r="AB314" s="130">
        <f t="shared" si="175"/>
        <v>238.01359396769351</v>
      </c>
      <c r="AC314" s="130">
        <f t="shared" si="175"/>
        <v>178.26304043360645</v>
      </c>
      <c r="AD314" s="131">
        <f t="shared" si="175"/>
        <v>46.127698753646811</v>
      </c>
      <c r="AE314" s="131">
        <f t="shared" si="175"/>
        <v>57.78332573829308</v>
      </c>
      <c r="AF314" s="131">
        <f t="shared" si="175"/>
        <v>0</v>
      </c>
      <c r="AG314" s="131">
        <f t="shared" si="175"/>
        <v>74.352015941666551</v>
      </c>
      <c r="AH314" s="131">
        <f t="shared" si="175"/>
        <v>0</v>
      </c>
      <c r="AI314" s="132">
        <f>SUM(V314:AC314)</f>
        <v>2369.9859080698184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</row>
    <row r="315" spans="1:71" s="9" customFormat="1" ht="15" thickBot="1">
      <c r="A315" s="30" t="s">
        <v>88</v>
      </c>
      <c r="B315" s="47">
        <f>IF($I314=0,"-",B314/$I314)</f>
        <v>0.10626598695676855</v>
      </c>
      <c r="C315" s="47">
        <f t="shared" ref="C315:H315" si="176">IF($I314=0,"-",C314/$I314)</f>
        <v>0.51107555914254998</v>
      </c>
      <c r="D315" s="47">
        <f t="shared" si="176"/>
        <v>0.13313872603530794</v>
      </c>
      <c r="E315" s="47">
        <f t="shared" si="176"/>
        <v>0.23389908412192317</v>
      </c>
      <c r="F315" s="47">
        <f t="shared" si="176"/>
        <v>0</v>
      </c>
      <c r="G315" s="47">
        <f t="shared" si="176"/>
        <v>1.5620643743450282E-2</v>
      </c>
      <c r="H315" s="70">
        <f t="shared" si="176"/>
        <v>0</v>
      </c>
      <c r="I315" s="48">
        <f>SUM(B315:H315)</f>
        <v>1</v>
      </c>
      <c r="J315" s="5"/>
      <c r="K315" s="81" t="s">
        <v>88</v>
      </c>
      <c r="L315" s="98">
        <f>IF($S314=0,"-",L314/$S314)</f>
        <v>9.559387731004762E-2</v>
      </c>
      <c r="M315" s="98">
        <f t="shared" ref="M315:R315" si="177">IF($S314=0,"-",M314/$S314)</f>
        <v>0.4597491228939749</v>
      </c>
      <c r="N315" s="98">
        <f t="shared" si="177"/>
        <v>0.11976783358736422</v>
      </c>
      <c r="O315" s="98">
        <f t="shared" si="177"/>
        <v>0.21040900283154496</v>
      </c>
      <c r="P315" s="98">
        <f t="shared" si="177"/>
        <v>0.1004282739223282</v>
      </c>
      <c r="Q315" s="98">
        <f t="shared" si="177"/>
        <v>1.4051889454739952E-2</v>
      </c>
      <c r="R315" s="99">
        <f t="shared" si="177"/>
        <v>0</v>
      </c>
      <c r="S315" s="100">
        <f>SUM(L315:R315)</f>
        <v>0.99999999999999978</v>
      </c>
      <c r="T315" s="1"/>
      <c r="U315" s="110" t="s">
        <v>88</v>
      </c>
      <c r="V315" s="133">
        <f>+V314/$AI314</f>
        <v>5.7008157762793242E-2</v>
      </c>
      <c r="W315" s="133">
        <f t="shared" ref="W315:AH315" si="178">+W314/$AI314</f>
        <v>1.9122439788255976E-2</v>
      </c>
      <c r="X315" s="133">
        <f t="shared" si="178"/>
        <v>1.4051889454739955E-2</v>
      </c>
      <c r="Y315" s="133">
        <f t="shared" si="178"/>
        <v>0.45974912289397496</v>
      </c>
      <c r="Z315" s="133">
        <f t="shared" si="178"/>
        <v>8.8395488423413077E-2</v>
      </c>
      <c r="AA315" s="133">
        <f t="shared" si="178"/>
        <v>0.18602770776074293</v>
      </c>
      <c r="AB315" s="133">
        <f t="shared" si="178"/>
        <v>0.10042827392232823</v>
      </c>
      <c r="AC315" s="133">
        <f t="shared" si="178"/>
        <v>7.5216919993751671E-2</v>
      </c>
      <c r="AD315" s="133">
        <f t="shared" si="178"/>
        <v>1.946327975899843E-2</v>
      </c>
      <c r="AE315" s="133">
        <f t="shared" si="178"/>
        <v>2.4381295070802091E-2</v>
      </c>
      <c r="AF315" s="133">
        <f t="shared" si="178"/>
        <v>0</v>
      </c>
      <c r="AG315" s="133">
        <f t="shared" si="178"/>
        <v>3.1372345163951154E-2</v>
      </c>
      <c r="AH315" s="133">
        <f t="shared" si="178"/>
        <v>0</v>
      </c>
      <c r="AI315" s="134">
        <f>SUM(V315:AC315)</f>
        <v>1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</row>
    <row r="316" spans="1:71" ht="15" thickBot="1">
      <c r="A316" s="31"/>
      <c r="B316" s="31"/>
      <c r="C316" s="31"/>
      <c r="D316" s="31"/>
      <c r="E316" s="31"/>
      <c r="F316" s="31"/>
      <c r="G316" s="31"/>
      <c r="H316" s="31"/>
      <c r="I316" s="31"/>
      <c r="K316" s="31"/>
      <c r="L316" s="31"/>
      <c r="M316" s="31"/>
      <c r="N316" s="31"/>
      <c r="O316" s="31"/>
      <c r="P316" s="31"/>
      <c r="Q316" s="31"/>
      <c r="R316" s="31"/>
      <c r="S316" s="31"/>
      <c r="U316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</row>
    <row r="317" spans="1:71" ht="30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  <c r="K317" s="415" t="s">
        <v>39</v>
      </c>
      <c r="L317" s="83" t="s">
        <v>0</v>
      </c>
      <c r="M317" s="83" t="s">
        <v>1</v>
      </c>
      <c r="N317" s="83" t="s">
        <v>2</v>
      </c>
      <c r="O317" s="83" t="s">
        <v>3</v>
      </c>
      <c r="P317" s="83" t="s">
        <v>27</v>
      </c>
      <c r="Q317" s="83" t="s">
        <v>4</v>
      </c>
      <c r="R317" s="83" t="s">
        <v>5</v>
      </c>
      <c r="S317" s="84" t="s">
        <v>6</v>
      </c>
      <c r="U317" s="417" t="s">
        <v>39</v>
      </c>
      <c r="V317" s="114" t="s">
        <v>74</v>
      </c>
      <c r="W317" s="114" t="s">
        <v>75</v>
      </c>
      <c r="X317" s="114" t="s">
        <v>4</v>
      </c>
      <c r="Y317" s="114" t="s">
        <v>1</v>
      </c>
      <c r="Z317" s="114" t="s">
        <v>2</v>
      </c>
      <c r="AA317" s="114" t="s">
        <v>3</v>
      </c>
      <c r="AB317" s="114" t="s">
        <v>55</v>
      </c>
      <c r="AC317" s="114" t="s">
        <v>68</v>
      </c>
      <c r="AD317" s="115" t="s">
        <v>76</v>
      </c>
      <c r="AE317" s="115" t="s">
        <v>83</v>
      </c>
      <c r="AF317" s="115" t="s">
        <v>77</v>
      </c>
      <c r="AG317" s="115" t="s">
        <v>84</v>
      </c>
      <c r="AH317" s="115" t="s">
        <v>85</v>
      </c>
      <c r="AI317" s="116" t="s">
        <v>63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</row>
    <row r="318" spans="1:71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  <c r="K318" s="416" t="s">
        <v>39</v>
      </c>
      <c r="L318" s="389" t="s">
        <v>69</v>
      </c>
      <c r="M318" s="390"/>
      <c r="N318" s="390"/>
      <c r="O318" s="390"/>
      <c r="P318" s="390"/>
      <c r="Q318" s="390"/>
      <c r="R318" s="390"/>
      <c r="S318" s="391"/>
      <c r="U318" s="418" t="s">
        <v>39</v>
      </c>
      <c r="V318" s="413" t="s">
        <v>69</v>
      </c>
      <c r="W318" s="413"/>
      <c r="X318" s="413"/>
      <c r="Y318" s="413"/>
      <c r="Z318" s="413"/>
      <c r="AA318" s="413"/>
      <c r="AB318" s="413"/>
      <c r="AC318" s="413"/>
      <c r="AD318" s="413"/>
      <c r="AE318" s="413"/>
      <c r="AF318" s="413"/>
      <c r="AG318" s="413"/>
      <c r="AH318" s="413"/>
      <c r="AI318" s="41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</row>
    <row r="319" spans="1:71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  <c r="K319" s="82" t="s">
        <v>7</v>
      </c>
      <c r="L319" s="36">
        <v>0</v>
      </c>
      <c r="M319" s="36">
        <v>0</v>
      </c>
      <c r="N319" s="36">
        <v>0</v>
      </c>
      <c r="O319" s="36">
        <v>0</v>
      </c>
      <c r="P319" s="36">
        <v>0</v>
      </c>
      <c r="Q319" s="36">
        <v>0</v>
      </c>
      <c r="R319" s="101">
        <v>0</v>
      </c>
      <c r="S319" s="102">
        <f>SUM(L319:R319)</f>
        <v>0</v>
      </c>
      <c r="U319" s="103" t="s">
        <v>7</v>
      </c>
      <c r="V319" s="117">
        <v>0</v>
      </c>
      <c r="W319" s="117">
        <v>0</v>
      </c>
      <c r="X319" s="117">
        <v>0</v>
      </c>
      <c r="Y319" s="117">
        <v>0</v>
      </c>
      <c r="Z319" s="117">
        <v>0</v>
      </c>
      <c r="AA319" s="117">
        <v>0</v>
      </c>
      <c r="AB319" s="117">
        <v>0</v>
      </c>
      <c r="AC319" s="118">
        <v>0</v>
      </c>
      <c r="AD319" s="119">
        <v>0</v>
      </c>
      <c r="AE319" s="119">
        <v>0</v>
      </c>
      <c r="AF319" s="119">
        <v>0</v>
      </c>
      <c r="AG319" s="119">
        <v>0</v>
      </c>
      <c r="AH319" s="119">
        <v>0</v>
      </c>
      <c r="AI319" s="120">
        <f>SUM(V319:AC319)</f>
        <v>0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</row>
    <row r="320" spans="1:71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9" si="179">SUM(B320:H320)</f>
        <v>0</v>
      </c>
      <c r="K320" s="74" t="s">
        <v>8</v>
      </c>
      <c r="L320" s="87">
        <v>0</v>
      </c>
      <c r="M320" s="87">
        <v>0</v>
      </c>
      <c r="N320" s="87">
        <v>0</v>
      </c>
      <c r="O320" s="87">
        <v>0</v>
      </c>
      <c r="P320" s="87">
        <v>0</v>
      </c>
      <c r="Q320" s="87">
        <v>0</v>
      </c>
      <c r="R320" s="88">
        <v>0</v>
      </c>
      <c r="S320" s="89">
        <f t="shared" ref="S320:S339" si="180">SUM(L320:R320)</f>
        <v>0</v>
      </c>
      <c r="U320" s="104" t="s">
        <v>8</v>
      </c>
      <c r="V320" s="121">
        <v>0</v>
      </c>
      <c r="W320" s="121">
        <v>0</v>
      </c>
      <c r="X320" s="121">
        <v>0</v>
      </c>
      <c r="Y320" s="121">
        <v>0</v>
      </c>
      <c r="Z320" s="121">
        <v>0</v>
      </c>
      <c r="AA320" s="121">
        <v>0</v>
      </c>
      <c r="AB320" s="121">
        <v>0</v>
      </c>
      <c r="AC320" s="122">
        <v>0</v>
      </c>
      <c r="AD320" s="121">
        <v>0</v>
      </c>
      <c r="AE320" s="121">
        <v>0</v>
      </c>
      <c r="AF320" s="121">
        <v>0</v>
      </c>
      <c r="AG320" s="121">
        <v>0</v>
      </c>
      <c r="AH320" s="121">
        <v>0</v>
      </c>
      <c r="AI320" s="123">
        <f t="shared" ref="AI320:AI339" si="181">SUM(V320:AC320)</f>
        <v>0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</row>
    <row r="321" spans="1:71" ht="15" customHeight="1">
      <c r="A321" s="27" t="s">
        <v>10</v>
      </c>
      <c r="B321" s="42">
        <v>0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179"/>
        <v>0</v>
      </c>
      <c r="K321" s="75" t="s">
        <v>10</v>
      </c>
      <c r="L321" s="42">
        <v>0</v>
      </c>
      <c r="M321" s="42">
        <v>0</v>
      </c>
      <c r="N321" s="42">
        <v>0</v>
      </c>
      <c r="O321" s="42">
        <v>0</v>
      </c>
      <c r="P321" s="42">
        <v>0</v>
      </c>
      <c r="Q321" s="42">
        <v>0</v>
      </c>
      <c r="R321" s="85">
        <v>0</v>
      </c>
      <c r="S321" s="86">
        <f t="shared" si="180"/>
        <v>0</v>
      </c>
      <c r="U321" s="105" t="s">
        <v>10</v>
      </c>
      <c r="V321" s="117">
        <v>0</v>
      </c>
      <c r="W321" s="117">
        <v>0</v>
      </c>
      <c r="X321" s="117">
        <v>0</v>
      </c>
      <c r="Y321" s="117">
        <v>0</v>
      </c>
      <c r="Z321" s="117">
        <v>0</v>
      </c>
      <c r="AA321" s="117">
        <v>0</v>
      </c>
      <c r="AB321" s="117">
        <v>0</v>
      </c>
      <c r="AC321" s="118">
        <v>0</v>
      </c>
      <c r="AD321" s="119">
        <v>0</v>
      </c>
      <c r="AE321" s="119">
        <v>0</v>
      </c>
      <c r="AF321" s="119">
        <v>0</v>
      </c>
      <c r="AG321" s="119">
        <v>0</v>
      </c>
      <c r="AH321" s="119">
        <v>0</v>
      </c>
      <c r="AI321" s="120">
        <f t="shared" si="181"/>
        <v>0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</row>
    <row r="322" spans="1:71" ht="15" customHeight="1">
      <c r="A322" s="26" t="s">
        <v>56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179"/>
        <v>0</v>
      </c>
      <c r="K322" s="74" t="s">
        <v>56</v>
      </c>
      <c r="L322" s="87">
        <v>0</v>
      </c>
      <c r="M322" s="87">
        <v>0</v>
      </c>
      <c r="N322" s="87">
        <v>0</v>
      </c>
      <c r="O322" s="87">
        <v>0</v>
      </c>
      <c r="P322" s="87">
        <v>0</v>
      </c>
      <c r="Q322" s="87">
        <v>0</v>
      </c>
      <c r="R322" s="88">
        <v>0</v>
      </c>
      <c r="S322" s="89">
        <f t="shared" si="180"/>
        <v>0</v>
      </c>
      <c r="U322" s="104" t="s">
        <v>56</v>
      </c>
      <c r="V322" s="121">
        <v>0</v>
      </c>
      <c r="W322" s="121">
        <v>0</v>
      </c>
      <c r="X322" s="121">
        <v>0</v>
      </c>
      <c r="Y322" s="121">
        <v>0</v>
      </c>
      <c r="Z322" s="121">
        <v>0</v>
      </c>
      <c r="AA322" s="121">
        <v>0</v>
      </c>
      <c r="AB322" s="121">
        <v>0</v>
      </c>
      <c r="AC322" s="122">
        <v>0</v>
      </c>
      <c r="AD322" s="121">
        <v>0</v>
      </c>
      <c r="AE322" s="121">
        <v>0</v>
      </c>
      <c r="AF322" s="121">
        <v>0</v>
      </c>
      <c r="AG322" s="121">
        <v>0</v>
      </c>
      <c r="AH322" s="121">
        <v>0</v>
      </c>
      <c r="AI322" s="123">
        <f t="shared" si="181"/>
        <v>0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</row>
    <row r="323" spans="1:71" ht="15">
      <c r="A323" s="27" t="s">
        <v>16</v>
      </c>
      <c r="B323" s="42">
        <v>5.8848165156685326</v>
      </c>
      <c r="C323" s="42">
        <v>15.937427641038994</v>
      </c>
      <c r="D323" s="42">
        <v>8.9185026444880897</v>
      </c>
      <c r="E323" s="42">
        <v>0</v>
      </c>
      <c r="F323" s="411"/>
      <c r="G323" s="42">
        <v>0</v>
      </c>
      <c r="H323" s="43">
        <v>0</v>
      </c>
      <c r="I323" s="38">
        <f t="shared" si="179"/>
        <v>30.740746801195616</v>
      </c>
      <c r="K323" s="75" t="s">
        <v>16</v>
      </c>
      <c r="L323" s="42">
        <v>5.8848165156685326</v>
      </c>
      <c r="M323" s="42">
        <v>15.937427641038994</v>
      </c>
      <c r="N323" s="42">
        <v>8.9185026444880897</v>
      </c>
      <c r="O323" s="42">
        <v>0</v>
      </c>
      <c r="P323" s="42">
        <v>0</v>
      </c>
      <c r="Q323" s="42">
        <v>0</v>
      </c>
      <c r="R323" s="85">
        <v>0</v>
      </c>
      <c r="S323" s="86">
        <f t="shared" si="180"/>
        <v>30.740746801195616</v>
      </c>
      <c r="U323" s="105" t="s">
        <v>16</v>
      </c>
      <c r="V323" s="117">
        <v>5.8848165156685326</v>
      </c>
      <c r="W323" s="117">
        <v>0</v>
      </c>
      <c r="X323" s="117">
        <v>0</v>
      </c>
      <c r="Y323" s="117">
        <v>15.937427641038994</v>
      </c>
      <c r="Z323" s="117">
        <v>8.9185026444880897</v>
      </c>
      <c r="AA323" s="117">
        <v>0</v>
      </c>
      <c r="AB323" s="117">
        <v>0</v>
      </c>
      <c r="AC323" s="118">
        <v>0</v>
      </c>
      <c r="AD323" s="119">
        <v>0</v>
      </c>
      <c r="AE323" s="119">
        <v>0</v>
      </c>
      <c r="AF323" s="119">
        <v>0</v>
      </c>
      <c r="AG323" s="119">
        <v>0</v>
      </c>
      <c r="AH323" s="119">
        <v>0</v>
      </c>
      <c r="AI323" s="120">
        <f t="shared" si="181"/>
        <v>30.740746801195616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</row>
    <row r="324" spans="1:71" ht="15">
      <c r="A324" s="26" t="s">
        <v>70</v>
      </c>
      <c r="B324" s="39">
        <v>20.616438641492987</v>
      </c>
      <c r="C324" s="39">
        <v>9.1528625816364223E-4</v>
      </c>
      <c r="D324" s="39">
        <v>0</v>
      </c>
      <c r="E324" s="39">
        <v>0</v>
      </c>
      <c r="F324" s="411"/>
      <c r="G324" s="39">
        <v>0</v>
      </c>
      <c r="H324" s="40">
        <v>0</v>
      </c>
      <c r="I324" s="41">
        <f t="shared" si="179"/>
        <v>20.61735392775115</v>
      </c>
      <c r="K324" s="74" t="s">
        <v>70</v>
      </c>
      <c r="L324" s="87">
        <v>20.616438641492987</v>
      </c>
      <c r="M324" s="87">
        <v>9.1528625816364223E-4</v>
      </c>
      <c r="N324" s="87">
        <v>0</v>
      </c>
      <c r="O324" s="87">
        <v>0</v>
      </c>
      <c r="P324" s="87">
        <v>0</v>
      </c>
      <c r="Q324" s="87">
        <v>0</v>
      </c>
      <c r="R324" s="88">
        <v>0</v>
      </c>
      <c r="S324" s="89">
        <f t="shared" si="180"/>
        <v>20.61735392775115</v>
      </c>
      <c r="U324" s="104" t="s">
        <v>57</v>
      </c>
      <c r="V324" s="121">
        <v>20.606373714460815</v>
      </c>
      <c r="W324" s="121">
        <v>0</v>
      </c>
      <c r="X324" s="121">
        <v>0</v>
      </c>
      <c r="Y324" s="121">
        <v>9.1528625816364223E-4</v>
      </c>
      <c r="Z324" s="121">
        <v>0</v>
      </c>
      <c r="AA324" s="121">
        <v>0</v>
      </c>
      <c r="AB324" s="121">
        <v>0</v>
      </c>
      <c r="AC324" s="122">
        <v>1.0064927032171328E-2</v>
      </c>
      <c r="AD324" s="121">
        <v>1.0064927032171328E-2</v>
      </c>
      <c r="AE324" s="121">
        <v>0</v>
      </c>
      <c r="AF324" s="121">
        <v>0</v>
      </c>
      <c r="AG324" s="121">
        <v>0</v>
      </c>
      <c r="AH324" s="121">
        <v>0</v>
      </c>
      <c r="AI324" s="123">
        <f t="shared" si="181"/>
        <v>20.61735392775115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</row>
    <row r="325" spans="1:71" ht="15">
      <c r="A325" s="27" t="s">
        <v>58</v>
      </c>
      <c r="B325" s="42">
        <v>0</v>
      </c>
      <c r="C325" s="42">
        <v>0</v>
      </c>
      <c r="D325" s="42">
        <v>0</v>
      </c>
      <c r="E325" s="42">
        <v>5.2321700669033309</v>
      </c>
      <c r="F325" s="411"/>
      <c r="G325" s="42">
        <v>0</v>
      </c>
      <c r="H325" s="43">
        <v>0</v>
      </c>
      <c r="I325" s="38">
        <f t="shared" si="179"/>
        <v>5.2321700669033309</v>
      </c>
      <c r="K325" s="75" t="s">
        <v>58</v>
      </c>
      <c r="L325" s="42">
        <v>0</v>
      </c>
      <c r="M325" s="42">
        <v>0</v>
      </c>
      <c r="N325" s="42">
        <v>0</v>
      </c>
      <c r="O325" s="42">
        <v>5.2321700669033309</v>
      </c>
      <c r="P325" s="42">
        <v>81.339901901270323</v>
      </c>
      <c r="Q325" s="42">
        <v>0</v>
      </c>
      <c r="R325" s="85">
        <v>0</v>
      </c>
      <c r="S325" s="86">
        <f t="shared" si="180"/>
        <v>86.57207196817366</v>
      </c>
      <c r="U325" s="105" t="s">
        <v>58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5.2321700669033309</v>
      </c>
      <c r="AB325" s="117">
        <v>81.339901901270323</v>
      </c>
      <c r="AC325" s="118">
        <v>0</v>
      </c>
      <c r="AD325" s="117">
        <v>0</v>
      </c>
      <c r="AE325" s="117">
        <v>0</v>
      </c>
      <c r="AF325" s="117">
        <v>0</v>
      </c>
      <c r="AG325" s="117">
        <v>0</v>
      </c>
      <c r="AH325" s="117">
        <v>0</v>
      </c>
      <c r="AI325" s="120">
        <f t="shared" si="181"/>
        <v>86.57207196817366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</row>
    <row r="326" spans="1:71" ht="15">
      <c r="A326" s="26" t="s">
        <v>12</v>
      </c>
      <c r="B326" s="39">
        <v>0</v>
      </c>
      <c r="C326" s="39">
        <v>0</v>
      </c>
      <c r="D326" s="39">
        <v>0</v>
      </c>
      <c r="E326" s="39">
        <v>0</v>
      </c>
      <c r="F326" s="411"/>
      <c r="G326" s="39">
        <v>0</v>
      </c>
      <c r="H326" s="40">
        <v>0</v>
      </c>
      <c r="I326" s="41">
        <f t="shared" si="179"/>
        <v>0</v>
      </c>
      <c r="K326" s="74" t="s">
        <v>12</v>
      </c>
      <c r="L326" s="87">
        <v>0</v>
      </c>
      <c r="M326" s="87">
        <v>0</v>
      </c>
      <c r="N326" s="87">
        <v>0</v>
      </c>
      <c r="O326" s="87">
        <v>0</v>
      </c>
      <c r="P326" s="87">
        <v>31.278333035129926</v>
      </c>
      <c r="Q326" s="87">
        <v>0</v>
      </c>
      <c r="R326" s="88">
        <v>0</v>
      </c>
      <c r="S326" s="89">
        <f t="shared" si="180"/>
        <v>31.278333035129926</v>
      </c>
      <c r="U326" s="104" t="s">
        <v>12</v>
      </c>
      <c r="V326" s="121">
        <v>0</v>
      </c>
      <c r="W326" s="121">
        <v>0</v>
      </c>
      <c r="X326" s="121">
        <v>0</v>
      </c>
      <c r="Y326" s="121">
        <v>0</v>
      </c>
      <c r="Z326" s="121">
        <v>0</v>
      </c>
      <c r="AA326" s="121">
        <v>0</v>
      </c>
      <c r="AB326" s="121">
        <v>31.278333035129926</v>
      </c>
      <c r="AC326" s="122">
        <v>0</v>
      </c>
      <c r="AD326" s="121">
        <v>0</v>
      </c>
      <c r="AE326" s="121">
        <v>0</v>
      </c>
      <c r="AF326" s="121">
        <v>0</v>
      </c>
      <c r="AG326" s="121">
        <v>0</v>
      </c>
      <c r="AH326" s="121">
        <v>0</v>
      </c>
      <c r="AI326" s="123">
        <f t="shared" si="181"/>
        <v>31.278333035129926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</row>
    <row r="327" spans="1:71" ht="15">
      <c r="A327" s="27" t="s">
        <v>59</v>
      </c>
      <c r="B327" s="42">
        <v>0</v>
      </c>
      <c r="C327" s="42">
        <v>0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179"/>
        <v>0</v>
      </c>
      <c r="K327" s="75" t="s">
        <v>59</v>
      </c>
      <c r="L327" s="42">
        <v>0</v>
      </c>
      <c r="M327" s="42">
        <v>0</v>
      </c>
      <c r="N327" s="42">
        <v>0</v>
      </c>
      <c r="O327" s="42">
        <v>0</v>
      </c>
      <c r="P327" s="42">
        <v>0</v>
      </c>
      <c r="Q327" s="42">
        <v>0</v>
      </c>
      <c r="R327" s="85">
        <v>0</v>
      </c>
      <c r="S327" s="86">
        <f t="shared" si="180"/>
        <v>0</v>
      </c>
      <c r="U327" s="105" t="s">
        <v>59</v>
      </c>
      <c r="V327" s="117">
        <v>0</v>
      </c>
      <c r="W327" s="117">
        <v>0</v>
      </c>
      <c r="X327" s="117">
        <v>0</v>
      </c>
      <c r="Y327" s="117">
        <v>0</v>
      </c>
      <c r="Z327" s="117">
        <v>0</v>
      </c>
      <c r="AA327" s="117">
        <v>0</v>
      </c>
      <c r="AB327" s="117">
        <v>0</v>
      </c>
      <c r="AC327" s="118">
        <v>0</v>
      </c>
      <c r="AD327" s="117">
        <v>0</v>
      </c>
      <c r="AE327" s="117">
        <v>0</v>
      </c>
      <c r="AF327" s="117">
        <v>0</v>
      </c>
      <c r="AG327" s="117">
        <v>0</v>
      </c>
      <c r="AH327" s="117">
        <v>0</v>
      </c>
      <c r="AI327" s="120">
        <f t="shared" si="181"/>
        <v>0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</row>
    <row r="328" spans="1:71" ht="15">
      <c r="A328" s="26" t="s">
        <v>17</v>
      </c>
      <c r="B328" s="39">
        <v>1.8822172529169916</v>
      </c>
      <c r="C328" s="39">
        <v>0</v>
      </c>
      <c r="D328" s="39">
        <v>2.3970469172815957E-2</v>
      </c>
      <c r="E328" s="39">
        <v>0</v>
      </c>
      <c r="F328" s="411"/>
      <c r="G328" s="39">
        <v>0</v>
      </c>
      <c r="H328" s="40">
        <v>0</v>
      </c>
      <c r="I328" s="41">
        <f t="shared" si="179"/>
        <v>1.9061877220898076</v>
      </c>
      <c r="K328" s="74" t="s">
        <v>17</v>
      </c>
      <c r="L328" s="87">
        <v>1.8822172529169916</v>
      </c>
      <c r="M328" s="87">
        <v>0</v>
      </c>
      <c r="N328" s="87">
        <v>2.3970469172815957E-2</v>
      </c>
      <c r="O328" s="87">
        <v>0</v>
      </c>
      <c r="P328" s="87">
        <v>0</v>
      </c>
      <c r="Q328" s="87">
        <v>0</v>
      </c>
      <c r="R328" s="88">
        <v>0</v>
      </c>
      <c r="S328" s="89">
        <f t="shared" si="180"/>
        <v>1.9061877220898076</v>
      </c>
      <c r="U328" s="104" t="s">
        <v>17</v>
      </c>
      <c r="V328" s="121">
        <v>0</v>
      </c>
      <c r="W328" s="121">
        <v>1.8822172529169916</v>
      </c>
      <c r="X328" s="121">
        <v>0</v>
      </c>
      <c r="Y328" s="121">
        <v>0</v>
      </c>
      <c r="Z328" s="121">
        <v>0</v>
      </c>
      <c r="AA328" s="121">
        <v>0</v>
      </c>
      <c r="AB328" s="121">
        <v>0</v>
      </c>
      <c r="AC328" s="122">
        <v>2.3970469172815957E-2</v>
      </c>
      <c r="AD328" s="121">
        <v>0</v>
      </c>
      <c r="AE328" s="121">
        <v>0</v>
      </c>
      <c r="AF328" s="121">
        <v>0</v>
      </c>
      <c r="AG328" s="121">
        <v>2.3970469172815957E-2</v>
      </c>
      <c r="AH328" s="121">
        <v>0</v>
      </c>
      <c r="AI328" s="123">
        <f t="shared" si="181"/>
        <v>1.9061877220898076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</row>
    <row r="329" spans="1:71" ht="15">
      <c r="A329" s="27" t="s">
        <v>139</v>
      </c>
      <c r="B329" s="42">
        <v>115.92363380025591</v>
      </c>
      <c r="C329" s="42">
        <v>1255.0547595625806</v>
      </c>
      <c r="D329" s="42">
        <v>259.35468734751419</v>
      </c>
      <c r="E329" s="42">
        <v>0</v>
      </c>
      <c r="F329" s="411"/>
      <c r="G329" s="42">
        <v>0</v>
      </c>
      <c r="H329" s="43">
        <v>0</v>
      </c>
      <c r="I329" s="38">
        <f t="shared" si="179"/>
        <v>1630.3330807103507</v>
      </c>
      <c r="K329" s="75" t="s">
        <v>139</v>
      </c>
      <c r="L329" s="42">
        <v>115.92363380025591</v>
      </c>
      <c r="M329" s="42">
        <v>1255.0547595625806</v>
      </c>
      <c r="N329" s="42">
        <v>259.35468734751419</v>
      </c>
      <c r="O329" s="42">
        <v>0</v>
      </c>
      <c r="P329" s="42">
        <v>0</v>
      </c>
      <c r="Q329" s="42">
        <v>0</v>
      </c>
      <c r="R329" s="85">
        <v>0</v>
      </c>
      <c r="S329" s="86">
        <f t="shared" si="180"/>
        <v>1630.3330807103507</v>
      </c>
      <c r="U329" s="105" t="s">
        <v>139</v>
      </c>
      <c r="V329" s="117">
        <v>113.66104503744153</v>
      </c>
      <c r="W329" s="117">
        <v>0</v>
      </c>
      <c r="X329" s="117">
        <v>0</v>
      </c>
      <c r="Y329" s="117">
        <v>1255.0547595625806</v>
      </c>
      <c r="Z329" s="117">
        <v>74.673394758890751</v>
      </c>
      <c r="AA329" s="117">
        <v>0</v>
      </c>
      <c r="AB329" s="117">
        <v>0</v>
      </c>
      <c r="AC329" s="118">
        <v>186.9438813514378</v>
      </c>
      <c r="AD329" s="117">
        <v>2.2625887628143952</v>
      </c>
      <c r="AE329" s="117">
        <v>0</v>
      </c>
      <c r="AF329" s="117">
        <v>0</v>
      </c>
      <c r="AG329" s="117">
        <v>184.68129258862342</v>
      </c>
      <c r="AH329" s="117">
        <v>0</v>
      </c>
      <c r="AI329" s="120">
        <f t="shared" si="181"/>
        <v>1630.3330807103505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</row>
    <row r="330" spans="1:71" ht="15">
      <c r="A330" s="26" t="s">
        <v>25</v>
      </c>
      <c r="B330" s="39">
        <v>36.821609069979196</v>
      </c>
      <c r="C330" s="39">
        <v>2.134622490297601</v>
      </c>
      <c r="D330" s="39">
        <v>4.4690276255926555</v>
      </c>
      <c r="E330" s="39">
        <v>536.92992914563274</v>
      </c>
      <c r="F330" s="411"/>
      <c r="G330" s="39">
        <v>26.226125480523955</v>
      </c>
      <c r="H330" s="40">
        <v>0</v>
      </c>
      <c r="I330" s="41">
        <f t="shared" si="179"/>
        <v>606.58131381202611</v>
      </c>
      <c r="K330" s="74" t="s">
        <v>25</v>
      </c>
      <c r="L330" s="87">
        <v>36.821609069979196</v>
      </c>
      <c r="M330" s="87">
        <v>2.134622490297601</v>
      </c>
      <c r="N330" s="87">
        <v>4.4690276255926555</v>
      </c>
      <c r="O330" s="87">
        <v>536.92992914563274</v>
      </c>
      <c r="P330" s="87">
        <v>0.10042826189875485</v>
      </c>
      <c r="Q330" s="87">
        <v>26.226125480523955</v>
      </c>
      <c r="R330" s="88">
        <v>0</v>
      </c>
      <c r="S330" s="89">
        <f t="shared" si="180"/>
        <v>606.68174207392485</v>
      </c>
      <c r="U330" s="104" t="s">
        <v>25</v>
      </c>
      <c r="V330" s="121">
        <v>1.066489431319344</v>
      </c>
      <c r="W330" s="121">
        <v>11.031557033727436</v>
      </c>
      <c r="X330" s="121">
        <v>26.226125480523955</v>
      </c>
      <c r="Y330" s="121">
        <v>2.134622490297601</v>
      </c>
      <c r="Z330" s="121">
        <v>3.6947785207031597E-2</v>
      </c>
      <c r="AA330" s="121">
        <v>529.17673234561198</v>
      </c>
      <c r="AB330" s="121">
        <v>0.10042826189875485</v>
      </c>
      <c r="AC330" s="122">
        <v>36.908839245338847</v>
      </c>
      <c r="AD330" s="121">
        <v>24.723562604932418</v>
      </c>
      <c r="AE330" s="121">
        <v>7.753196800020806</v>
      </c>
      <c r="AF330" s="121">
        <v>0</v>
      </c>
      <c r="AG330" s="121">
        <v>4.4320798403856241</v>
      </c>
      <c r="AH330" s="121">
        <v>0</v>
      </c>
      <c r="AI330" s="123">
        <f t="shared" si="181"/>
        <v>606.68174207392497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</row>
    <row r="331" spans="1:71" ht="15">
      <c r="A331" s="27" t="s">
        <v>24</v>
      </c>
      <c r="B331" s="42">
        <v>62.394509473987902</v>
      </c>
      <c r="C331" s="42">
        <v>0</v>
      </c>
      <c r="D331" s="42">
        <v>0</v>
      </c>
      <c r="E331" s="42">
        <v>0</v>
      </c>
      <c r="F331" s="411"/>
      <c r="G331" s="42">
        <v>0</v>
      </c>
      <c r="H331" s="43">
        <v>0</v>
      </c>
      <c r="I331" s="38">
        <f t="shared" si="179"/>
        <v>62.394509473987902</v>
      </c>
      <c r="K331" s="75" t="s">
        <v>24</v>
      </c>
      <c r="L331" s="42">
        <v>62.394509473987902</v>
      </c>
      <c r="M331" s="42">
        <v>0</v>
      </c>
      <c r="N331" s="42">
        <v>0</v>
      </c>
      <c r="O331" s="42">
        <v>0</v>
      </c>
      <c r="P331" s="42">
        <v>0</v>
      </c>
      <c r="Q331" s="42">
        <v>0</v>
      </c>
      <c r="R331" s="85">
        <v>0</v>
      </c>
      <c r="S331" s="86">
        <f t="shared" si="180"/>
        <v>62.394509473987902</v>
      </c>
      <c r="U331" s="105" t="s">
        <v>24</v>
      </c>
      <c r="V331" s="117">
        <v>57.886178717921098</v>
      </c>
      <c r="W331" s="117">
        <v>0</v>
      </c>
      <c r="X331" s="117">
        <v>0</v>
      </c>
      <c r="Y331" s="117">
        <v>0</v>
      </c>
      <c r="Z331" s="117">
        <v>0</v>
      </c>
      <c r="AA331" s="117">
        <v>0</v>
      </c>
      <c r="AB331" s="117">
        <v>0</v>
      </c>
      <c r="AC331" s="118">
        <v>4.508330756066802</v>
      </c>
      <c r="AD331" s="117">
        <v>4.508330756066802</v>
      </c>
      <c r="AE331" s="117">
        <v>0</v>
      </c>
      <c r="AF331" s="117">
        <v>0</v>
      </c>
      <c r="AG331" s="117">
        <v>0</v>
      </c>
      <c r="AH331" s="117">
        <v>0</v>
      </c>
      <c r="AI331" s="120">
        <f t="shared" si="181"/>
        <v>62.394509473987902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</row>
    <row r="332" spans="1:71" ht="15">
      <c r="A332" s="26" t="s">
        <v>60</v>
      </c>
      <c r="B332" s="39">
        <v>0</v>
      </c>
      <c r="C332" s="39">
        <v>0.96496663892528445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179"/>
        <v>0.96496663892528445</v>
      </c>
      <c r="K332" s="74" t="s">
        <v>60</v>
      </c>
      <c r="L332" s="87">
        <v>0</v>
      </c>
      <c r="M332" s="87">
        <v>0.96496663892528445</v>
      </c>
      <c r="N332" s="87">
        <v>0</v>
      </c>
      <c r="O332" s="87">
        <v>0</v>
      </c>
      <c r="P332" s="87">
        <v>0</v>
      </c>
      <c r="Q332" s="87">
        <v>0</v>
      </c>
      <c r="R332" s="88">
        <v>0</v>
      </c>
      <c r="S332" s="89">
        <f t="shared" si="180"/>
        <v>0.96496663892528445</v>
      </c>
      <c r="U332" s="104" t="s">
        <v>60</v>
      </c>
      <c r="V332" s="121">
        <v>0</v>
      </c>
      <c r="W332" s="121">
        <v>0</v>
      </c>
      <c r="X332" s="121">
        <v>0</v>
      </c>
      <c r="Y332" s="121">
        <v>0.96496663892528445</v>
      </c>
      <c r="Z332" s="121">
        <v>0</v>
      </c>
      <c r="AA332" s="121">
        <v>0</v>
      </c>
      <c r="AB332" s="121">
        <v>0</v>
      </c>
      <c r="AC332" s="122">
        <v>0</v>
      </c>
      <c r="AD332" s="121">
        <v>0</v>
      </c>
      <c r="AE332" s="121">
        <v>0</v>
      </c>
      <c r="AF332" s="121">
        <v>0</v>
      </c>
      <c r="AG332" s="121">
        <v>0</v>
      </c>
      <c r="AH332" s="121">
        <v>0</v>
      </c>
      <c r="AI332" s="123">
        <f t="shared" si="181"/>
        <v>0.96496663892528445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</row>
    <row r="333" spans="1:71" ht="15">
      <c r="A333" s="27" t="s">
        <v>22</v>
      </c>
      <c r="B333" s="42">
        <v>0</v>
      </c>
      <c r="C333" s="42">
        <v>3.3030404341243473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179"/>
        <v>3.3030404341243473</v>
      </c>
      <c r="K333" s="75" t="s">
        <v>22</v>
      </c>
      <c r="L333" s="42">
        <v>0</v>
      </c>
      <c r="M333" s="42">
        <v>3.3030404341243473</v>
      </c>
      <c r="N333" s="42">
        <v>0</v>
      </c>
      <c r="O333" s="42">
        <v>0</v>
      </c>
      <c r="P333" s="42">
        <v>0.38033438265968422</v>
      </c>
      <c r="Q333" s="42">
        <v>0</v>
      </c>
      <c r="R333" s="85">
        <v>0</v>
      </c>
      <c r="S333" s="86">
        <f t="shared" si="180"/>
        <v>3.6833748167840317</v>
      </c>
      <c r="U333" s="105" t="s">
        <v>22</v>
      </c>
      <c r="V333" s="117">
        <v>0</v>
      </c>
      <c r="W333" s="117">
        <v>0</v>
      </c>
      <c r="X333" s="117">
        <v>0</v>
      </c>
      <c r="Y333" s="117">
        <v>3.3030404341243473</v>
      </c>
      <c r="Z333" s="117">
        <v>0</v>
      </c>
      <c r="AA333" s="117">
        <v>0</v>
      </c>
      <c r="AB333" s="117">
        <v>0.38033438265968422</v>
      </c>
      <c r="AC333" s="118">
        <v>0</v>
      </c>
      <c r="AD333" s="117">
        <v>0</v>
      </c>
      <c r="AE333" s="117">
        <v>0</v>
      </c>
      <c r="AF333" s="117">
        <v>0</v>
      </c>
      <c r="AG333" s="117">
        <v>0</v>
      </c>
      <c r="AH333" s="117">
        <v>0</v>
      </c>
      <c r="AI333" s="120">
        <f t="shared" si="181"/>
        <v>3.6833748167840317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</row>
    <row r="334" spans="1:71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179"/>
        <v>0</v>
      </c>
      <c r="K334" s="74" t="s">
        <v>21</v>
      </c>
      <c r="L334" s="87">
        <v>0</v>
      </c>
      <c r="M334" s="87">
        <v>0</v>
      </c>
      <c r="N334" s="87">
        <v>0</v>
      </c>
      <c r="O334" s="87">
        <v>0</v>
      </c>
      <c r="P334" s="87">
        <v>0</v>
      </c>
      <c r="Q334" s="87">
        <v>0</v>
      </c>
      <c r="R334" s="88">
        <v>0</v>
      </c>
      <c r="S334" s="89">
        <f t="shared" si="180"/>
        <v>0</v>
      </c>
      <c r="U334" s="104" t="s">
        <v>61</v>
      </c>
      <c r="V334" s="121">
        <v>0</v>
      </c>
      <c r="W334" s="121">
        <v>0</v>
      </c>
      <c r="X334" s="121">
        <v>0</v>
      </c>
      <c r="Y334" s="121">
        <v>0</v>
      </c>
      <c r="Z334" s="121">
        <v>0</v>
      </c>
      <c r="AA334" s="121">
        <v>0</v>
      </c>
      <c r="AB334" s="121">
        <v>0</v>
      </c>
      <c r="AC334" s="122">
        <v>0</v>
      </c>
      <c r="AD334" s="121">
        <v>0</v>
      </c>
      <c r="AE334" s="121">
        <v>0</v>
      </c>
      <c r="AF334" s="121">
        <v>0</v>
      </c>
      <c r="AG334" s="121">
        <v>0</v>
      </c>
      <c r="AH334" s="121">
        <v>0</v>
      </c>
      <c r="AI334" s="123">
        <f t="shared" si="181"/>
        <v>0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</row>
    <row r="335" spans="1:71" ht="15">
      <c r="A335" s="28" t="s">
        <v>64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179"/>
        <v>0</v>
      </c>
      <c r="K335" s="76" t="s">
        <v>64</v>
      </c>
      <c r="L335" s="42">
        <v>0</v>
      </c>
      <c r="M335" s="42">
        <v>0</v>
      </c>
      <c r="N335" s="42">
        <v>0</v>
      </c>
      <c r="O335" s="42">
        <v>0</v>
      </c>
      <c r="P335" s="42">
        <v>0</v>
      </c>
      <c r="Q335" s="42">
        <v>0</v>
      </c>
      <c r="R335" s="85">
        <v>0</v>
      </c>
      <c r="S335" s="86">
        <f t="shared" si="180"/>
        <v>0</v>
      </c>
      <c r="U335" s="106" t="s">
        <v>62</v>
      </c>
      <c r="V335" s="117">
        <v>0</v>
      </c>
      <c r="W335" s="117">
        <v>0</v>
      </c>
      <c r="X335" s="117">
        <v>0</v>
      </c>
      <c r="Y335" s="117">
        <v>0</v>
      </c>
      <c r="Z335" s="117">
        <v>0</v>
      </c>
      <c r="AA335" s="117">
        <v>0</v>
      </c>
      <c r="AB335" s="117">
        <v>0</v>
      </c>
      <c r="AC335" s="118">
        <v>0</v>
      </c>
      <c r="AD335" s="119">
        <v>0</v>
      </c>
      <c r="AE335" s="119">
        <v>0</v>
      </c>
      <c r="AF335" s="119">
        <v>0</v>
      </c>
      <c r="AG335" s="119">
        <v>0</v>
      </c>
      <c r="AH335" s="119">
        <v>0</v>
      </c>
      <c r="AI335" s="120">
        <f t="shared" si="181"/>
        <v>0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</row>
    <row r="336" spans="1:71">
      <c r="A336" s="56" t="s">
        <v>23</v>
      </c>
      <c r="B336" s="60">
        <v>0</v>
      </c>
      <c r="C336" s="60">
        <v>0</v>
      </c>
      <c r="D336" s="60">
        <v>0</v>
      </c>
      <c r="E336" s="60">
        <v>0</v>
      </c>
      <c r="F336" s="411"/>
      <c r="G336" s="60">
        <v>0</v>
      </c>
      <c r="H336" s="61">
        <v>0</v>
      </c>
      <c r="I336" s="62">
        <f t="shared" si="179"/>
        <v>0</v>
      </c>
      <c r="K336" s="77" t="s">
        <v>23</v>
      </c>
      <c r="L336" s="90">
        <v>0</v>
      </c>
      <c r="M336" s="90">
        <v>0</v>
      </c>
      <c r="N336" s="90">
        <v>0</v>
      </c>
      <c r="O336" s="90">
        <v>0</v>
      </c>
      <c r="P336" s="90">
        <v>0</v>
      </c>
      <c r="Q336" s="90">
        <v>0</v>
      </c>
      <c r="R336" s="91">
        <v>0</v>
      </c>
      <c r="S336" s="92">
        <f t="shared" si="180"/>
        <v>0</v>
      </c>
      <c r="U336" s="107" t="s">
        <v>66</v>
      </c>
      <c r="V336" s="124">
        <v>0</v>
      </c>
      <c r="W336" s="124">
        <v>0</v>
      </c>
      <c r="X336" s="124">
        <v>0</v>
      </c>
      <c r="Y336" s="124">
        <v>0</v>
      </c>
      <c r="Z336" s="124">
        <v>0</v>
      </c>
      <c r="AA336" s="124">
        <v>0</v>
      </c>
      <c r="AB336" s="124">
        <v>0</v>
      </c>
      <c r="AC336" s="124">
        <v>0</v>
      </c>
      <c r="AD336" s="124">
        <v>0</v>
      </c>
      <c r="AE336" s="124">
        <v>0</v>
      </c>
      <c r="AF336" s="124">
        <v>0</v>
      </c>
      <c r="AG336" s="124">
        <v>0</v>
      </c>
      <c r="AH336" s="125">
        <v>0</v>
      </c>
      <c r="AI336" s="126">
        <f t="shared" si="181"/>
        <v>0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</row>
    <row r="337" spans="1:71">
      <c r="A337" s="57" t="s">
        <v>19</v>
      </c>
      <c r="B337" s="63">
        <v>0</v>
      </c>
      <c r="C337" s="63">
        <v>0</v>
      </c>
      <c r="D337" s="63">
        <v>0</v>
      </c>
      <c r="E337" s="63">
        <v>0</v>
      </c>
      <c r="F337" s="411"/>
      <c r="G337" s="63">
        <v>0</v>
      </c>
      <c r="H337" s="64">
        <v>0</v>
      </c>
      <c r="I337" s="65">
        <f t="shared" si="179"/>
        <v>0</v>
      </c>
      <c r="K337" s="78" t="s">
        <v>19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93">
        <v>0</v>
      </c>
      <c r="S337" s="94">
        <f t="shared" si="180"/>
        <v>0</v>
      </c>
      <c r="U337" s="108" t="s">
        <v>19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8">
        <v>0</v>
      </c>
      <c r="AE337" s="128">
        <v>0</v>
      </c>
      <c r="AF337" s="128">
        <v>0</v>
      </c>
      <c r="AG337" s="128">
        <v>0</v>
      </c>
      <c r="AH337" s="128">
        <v>0</v>
      </c>
      <c r="AI337" s="129">
        <f t="shared" si="181"/>
        <v>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</row>
    <row r="338" spans="1:71">
      <c r="A338" s="56" t="s">
        <v>20</v>
      </c>
      <c r="B338" s="60">
        <v>0</v>
      </c>
      <c r="C338" s="60">
        <v>0</v>
      </c>
      <c r="D338" s="60">
        <v>0</v>
      </c>
      <c r="E338" s="60">
        <v>0</v>
      </c>
      <c r="F338" s="411"/>
      <c r="G338" s="60">
        <v>0</v>
      </c>
      <c r="H338" s="61">
        <v>0</v>
      </c>
      <c r="I338" s="62">
        <f t="shared" si="179"/>
        <v>0</v>
      </c>
      <c r="K338" s="77" t="s">
        <v>20</v>
      </c>
      <c r="L338" s="90">
        <v>0</v>
      </c>
      <c r="M338" s="90">
        <v>0</v>
      </c>
      <c r="N338" s="90">
        <v>0</v>
      </c>
      <c r="O338" s="90">
        <v>0</v>
      </c>
      <c r="P338" s="90">
        <v>0</v>
      </c>
      <c r="Q338" s="90">
        <v>0</v>
      </c>
      <c r="R338" s="91">
        <v>0</v>
      </c>
      <c r="S338" s="92">
        <f t="shared" si="180"/>
        <v>0</v>
      </c>
      <c r="U338" s="107" t="s">
        <v>20</v>
      </c>
      <c r="V338" s="124">
        <v>0</v>
      </c>
      <c r="W338" s="124">
        <v>0</v>
      </c>
      <c r="X338" s="124">
        <v>0</v>
      </c>
      <c r="Y338" s="124">
        <v>0</v>
      </c>
      <c r="Z338" s="124">
        <v>0</v>
      </c>
      <c r="AA338" s="124">
        <v>0</v>
      </c>
      <c r="AB338" s="124">
        <v>0</v>
      </c>
      <c r="AC338" s="124">
        <v>0</v>
      </c>
      <c r="AD338" s="124">
        <v>0</v>
      </c>
      <c r="AE338" s="124">
        <v>0</v>
      </c>
      <c r="AF338" s="124">
        <v>0</v>
      </c>
      <c r="AG338" s="124">
        <v>0</v>
      </c>
      <c r="AH338" s="125">
        <v>0</v>
      </c>
      <c r="AI338" s="126">
        <f t="shared" si="181"/>
        <v>0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</row>
    <row r="339" spans="1:71" ht="15" thickBot="1">
      <c r="A339" s="58" t="s">
        <v>11</v>
      </c>
      <c r="B339" s="52">
        <v>0</v>
      </c>
      <c r="C339" s="52">
        <v>0</v>
      </c>
      <c r="D339" s="52">
        <v>0</v>
      </c>
      <c r="E339" s="52">
        <v>0</v>
      </c>
      <c r="F339" s="412"/>
      <c r="G339" s="52">
        <v>0</v>
      </c>
      <c r="H339" s="66">
        <v>0</v>
      </c>
      <c r="I339" s="67">
        <f t="shared" si="179"/>
        <v>0</v>
      </c>
      <c r="K339" s="79" t="s">
        <v>11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95">
        <v>0</v>
      </c>
      <c r="S339" s="96">
        <f t="shared" si="180"/>
        <v>0</v>
      </c>
      <c r="U339" s="108" t="s">
        <v>11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8">
        <v>0</v>
      </c>
      <c r="AE339" s="128">
        <v>0</v>
      </c>
      <c r="AF339" s="128">
        <v>0</v>
      </c>
      <c r="AG339" s="128">
        <v>0</v>
      </c>
      <c r="AH339" s="128">
        <v>0</v>
      </c>
      <c r="AI339" s="129">
        <f t="shared" si="181"/>
        <v>0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</row>
    <row r="340" spans="1:71" ht="15">
      <c r="A340" s="33" t="s">
        <v>26</v>
      </c>
      <c r="B340" s="68">
        <f>SUM(B319:B335)</f>
        <v>243.52322475430154</v>
      </c>
      <c r="C340" s="68">
        <f t="shared" ref="C340:I340" si="182">SUM(C319:C335)</f>
        <v>1277.3957320532247</v>
      </c>
      <c r="D340" s="68">
        <f t="shared" si="182"/>
        <v>272.76618808676778</v>
      </c>
      <c r="E340" s="68">
        <f t="shared" si="182"/>
        <v>542.16209921253608</v>
      </c>
      <c r="F340" s="68">
        <f t="shared" si="182"/>
        <v>0</v>
      </c>
      <c r="G340" s="68">
        <f t="shared" si="182"/>
        <v>26.226125480523955</v>
      </c>
      <c r="H340" s="69">
        <f t="shared" si="182"/>
        <v>0</v>
      </c>
      <c r="I340" s="38">
        <f t="shared" si="182"/>
        <v>2362.0733695873541</v>
      </c>
      <c r="K340" s="80" t="s">
        <v>26</v>
      </c>
      <c r="L340" s="68">
        <f>SUM(L319:L335)</f>
        <v>243.52322475430154</v>
      </c>
      <c r="M340" s="68">
        <f t="shared" ref="M340:S340" si="183">SUM(M319:M335)</f>
        <v>1277.3957320532247</v>
      </c>
      <c r="N340" s="68">
        <f t="shared" si="183"/>
        <v>272.76618808676778</v>
      </c>
      <c r="O340" s="68">
        <f t="shared" si="183"/>
        <v>542.16209921253608</v>
      </c>
      <c r="P340" s="68">
        <f t="shared" si="183"/>
        <v>113.0989975809587</v>
      </c>
      <c r="Q340" s="68">
        <f t="shared" si="183"/>
        <v>26.226125480523955</v>
      </c>
      <c r="R340" s="69">
        <f t="shared" si="183"/>
        <v>0</v>
      </c>
      <c r="S340" s="97">
        <f t="shared" si="183"/>
        <v>2475.1723671683135</v>
      </c>
      <c r="T340" s="1" t="str">
        <f>IF(ABS(S340-AI340)&gt;0.01,S340-AI340,"")</f>
        <v/>
      </c>
      <c r="U340" s="109" t="s">
        <v>63</v>
      </c>
      <c r="V340" s="130">
        <f>SUM(V319:V335)</f>
        <v>199.10490341681131</v>
      </c>
      <c r="W340" s="130">
        <f t="shared" ref="W340:AH340" si="184">SUM(W319:W335)</f>
        <v>12.913774286644427</v>
      </c>
      <c r="X340" s="130">
        <f t="shared" si="184"/>
        <v>26.226125480523955</v>
      </c>
      <c r="Y340" s="130">
        <f t="shared" si="184"/>
        <v>1277.3957320532247</v>
      </c>
      <c r="Z340" s="130">
        <f t="shared" si="184"/>
        <v>83.628845188585871</v>
      </c>
      <c r="AA340" s="130">
        <f t="shared" si="184"/>
        <v>534.40890241251532</v>
      </c>
      <c r="AB340" s="130">
        <f t="shared" si="184"/>
        <v>113.0989975809587</v>
      </c>
      <c r="AC340" s="130">
        <f t="shared" si="184"/>
        <v>228.39508674904843</v>
      </c>
      <c r="AD340" s="131">
        <f t="shared" si="184"/>
        <v>31.504547050845787</v>
      </c>
      <c r="AE340" s="131">
        <f t="shared" si="184"/>
        <v>7.753196800020806</v>
      </c>
      <c r="AF340" s="131">
        <f t="shared" si="184"/>
        <v>0</v>
      </c>
      <c r="AG340" s="131">
        <f t="shared" si="184"/>
        <v>189.13734289818186</v>
      </c>
      <c r="AH340" s="131">
        <f t="shared" si="184"/>
        <v>0</v>
      </c>
      <c r="AI340" s="132">
        <f>SUM(V340:AC340)</f>
        <v>2475.172367168313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</row>
    <row r="341" spans="1:71" s="9" customFormat="1" ht="15" thickBot="1">
      <c r="A341" s="30" t="s">
        <v>88</v>
      </c>
      <c r="B341" s="47">
        <f>IF($I340=0,"-",B340/$I340)</f>
        <v>0.10309723139414767</v>
      </c>
      <c r="C341" s="47">
        <f t="shared" ref="C341:H341" si="185">IF($I340=0,"-",C340/$I340)</f>
        <v>0.54079426511479667</v>
      </c>
      <c r="D341" s="47">
        <f t="shared" si="185"/>
        <v>0.11547744096298714</v>
      </c>
      <c r="E341" s="47">
        <f t="shared" si="185"/>
        <v>0.22952805200426515</v>
      </c>
      <c r="F341" s="47">
        <f t="shared" si="185"/>
        <v>0</v>
      </c>
      <c r="G341" s="47">
        <f t="shared" si="185"/>
        <v>1.1103010523803317E-2</v>
      </c>
      <c r="H341" s="70">
        <f t="shared" si="185"/>
        <v>0</v>
      </c>
      <c r="I341" s="48">
        <f>SUM(B341:H341)</f>
        <v>1</v>
      </c>
      <c r="J341" s="5"/>
      <c r="K341" s="81" t="s">
        <v>88</v>
      </c>
      <c r="L341" s="98">
        <f>IF($S340=0,"-",L340/$S340)</f>
        <v>9.8386370171424015E-2</v>
      </c>
      <c r="M341" s="98">
        <f t="shared" ref="M341:R341" si="186">IF($S340=0,"-",M340/$S340)</f>
        <v>0.51608354593688821</v>
      </c>
      <c r="N341" s="98">
        <f t="shared" si="186"/>
        <v>0.11020088608973207</v>
      </c>
      <c r="O341" s="98">
        <f t="shared" si="186"/>
        <v>0.21904013894304625</v>
      </c>
      <c r="P341" s="98">
        <f t="shared" si="186"/>
        <v>4.5693382441218844E-2</v>
      </c>
      <c r="Q341" s="98">
        <f t="shared" si="186"/>
        <v>1.0595676417690292E-2</v>
      </c>
      <c r="R341" s="99">
        <f t="shared" si="186"/>
        <v>0</v>
      </c>
      <c r="S341" s="100">
        <f>SUM(L341:R341)</f>
        <v>0.99999999999999989</v>
      </c>
      <c r="T341" s="1"/>
      <c r="U341" s="110" t="s">
        <v>88</v>
      </c>
      <c r="V341" s="133">
        <f>+V340/$AI340</f>
        <v>8.0440823458527266E-2</v>
      </c>
      <c r="W341" s="133">
        <f t="shared" ref="W341:AH341" si="187">+W340/$AI340</f>
        <v>5.2173232288538571E-3</v>
      </c>
      <c r="X341" s="133">
        <f t="shared" si="187"/>
        <v>1.0595676417690294E-2</v>
      </c>
      <c r="Y341" s="133">
        <f t="shared" si="187"/>
        <v>0.51608354593688832</v>
      </c>
      <c r="Z341" s="133">
        <f t="shared" si="187"/>
        <v>3.3787079355713845E-2</v>
      </c>
      <c r="AA341" s="133">
        <f t="shared" si="187"/>
        <v>0.21590775232510312</v>
      </c>
      <c r="AB341" s="133">
        <f t="shared" si="187"/>
        <v>4.5693382441218851E-2</v>
      </c>
      <c r="AC341" s="133">
        <f t="shared" si="187"/>
        <v>9.2274416836004305E-2</v>
      </c>
      <c r="AD341" s="133">
        <f t="shared" si="187"/>
        <v>1.2728223484042903E-2</v>
      </c>
      <c r="AE341" s="133">
        <f t="shared" si="187"/>
        <v>3.1323866179431958E-3</v>
      </c>
      <c r="AF341" s="133">
        <f t="shared" si="187"/>
        <v>0</v>
      </c>
      <c r="AG341" s="133">
        <f t="shared" si="187"/>
        <v>7.6413806734018222E-2</v>
      </c>
      <c r="AH341" s="133">
        <f t="shared" si="187"/>
        <v>0</v>
      </c>
      <c r="AI341" s="134">
        <f>SUM(V341:AC341)</f>
        <v>1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</row>
    <row r="342" spans="1:71" ht="15" thickBot="1">
      <c r="A342" s="31"/>
      <c r="B342" s="31"/>
      <c r="C342" s="31"/>
      <c r="D342" s="31"/>
      <c r="E342" s="31"/>
      <c r="F342" s="31"/>
      <c r="G342" s="31"/>
      <c r="H342" s="31"/>
      <c r="I342" s="31"/>
      <c r="K342" s="31"/>
      <c r="L342" s="31"/>
      <c r="M342" s="31"/>
      <c r="N342" s="31"/>
      <c r="O342" s="31"/>
      <c r="P342" s="31"/>
      <c r="Q342" s="31"/>
      <c r="R342" s="31"/>
      <c r="S342" s="31"/>
      <c r="U342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</row>
    <row r="343" spans="1:71" ht="30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  <c r="K343" s="415" t="s">
        <v>40</v>
      </c>
      <c r="L343" s="83" t="s">
        <v>0</v>
      </c>
      <c r="M343" s="83" t="s">
        <v>1</v>
      </c>
      <c r="N343" s="83" t="s">
        <v>2</v>
      </c>
      <c r="O343" s="83" t="s">
        <v>3</v>
      </c>
      <c r="P343" s="83" t="s">
        <v>27</v>
      </c>
      <c r="Q343" s="83" t="s">
        <v>4</v>
      </c>
      <c r="R343" s="83" t="s">
        <v>5</v>
      </c>
      <c r="S343" s="84" t="s">
        <v>6</v>
      </c>
      <c r="U343" s="417" t="s">
        <v>40</v>
      </c>
      <c r="V343" s="114" t="s">
        <v>74</v>
      </c>
      <c r="W343" s="114" t="s">
        <v>75</v>
      </c>
      <c r="X343" s="114" t="s">
        <v>4</v>
      </c>
      <c r="Y343" s="114" t="s">
        <v>1</v>
      </c>
      <c r="Z343" s="114" t="s">
        <v>2</v>
      </c>
      <c r="AA343" s="114" t="s">
        <v>3</v>
      </c>
      <c r="AB343" s="114" t="s">
        <v>55</v>
      </c>
      <c r="AC343" s="114" t="s">
        <v>68</v>
      </c>
      <c r="AD343" s="115" t="s">
        <v>76</v>
      </c>
      <c r="AE343" s="115" t="s">
        <v>83</v>
      </c>
      <c r="AF343" s="115" t="s">
        <v>77</v>
      </c>
      <c r="AG343" s="115" t="s">
        <v>84</v>
      </c>
      <c r="AH343" s="115" t="s">
        <v>85</v>
      </c>
      <c r="AI343" s="116" t="s">
        <v>63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</row>
    <row r="344" spans="1:71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  <c r="K344" s="416" t="s">
        <v>40</v>
      </c>
      <c r="L344" s="389" t="s">
        <v>69</v>
      </c>
      <c r="M344" s="390"/>
      <c r="N344" s="390"/>
      <c r="O344" s="390"/>
      <c r="P344" s="390"/>
      <c r="Q344" s="390"/>
      <c r="R344" s="390"/>
      <c r="S344" s="391"/>
      <c r="U344" s="418" t="s">
        <v>40</v>
      </c>
      <c r="V344" s="413" t="s">
        <v>69</v>
      </c>
      <c r="W344" s="413"/>
      <c r="X344" s="413"/>
      <c r="Y344" s="413"/>
      <c r="Z344" s="413"/>
      <c r="AA344" s="413"/>
      <c r="AB344" s="413"/>
      <c r="AC344" s="413"/>
      <c r="AD344" s="413"/>
      <c r="AE344" s="413"/>
      <c r="AF344" s="413"/>
      <c r="AG344" s="413"/>
      <c r="AH344" s="413"/>
      <c r="AI344" s="41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</row>
    <row r="345" spans="1:71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  <c r="K345" s="82" t="s">
        <v>7</v>
      </c>
      <c r="L345" s="36">
        <v>0</v>
      </c>
      <c r="M345" s="36">
        <v>0</v>
      </c>
      <c r="N345" s="36">
        <v>0</v>
      </c>
      <c r="O345" s="36">
        <v>0</v>
      </c>
      <c r="P345" s="36">
        <v>0</v>
      </c>
      <c r="Q345" s="36">
        <v>0</v>
      </c>
      <c r="R345" s="101">
        <v>0</v>
      </c>
      <c r="S345" s="102">
        <f>SUM(L345:R345)</f>
        <v>0</v>
      </c>
      <c r="U345" s="103" t="s">
        <v>7</v>
      </c>
      <c r="V345" s="117">
        <v>0</v>
      </c>
      <c r="W345" s="117">
        <v>0</v>
      </c>
      <c r="X345" s="117">
        <v>0</v>
      </c>
      <c r="Y345" s="117">
        <v>0</v>
      </c>
      <c r="Z345" s="117">
        <v>0</v>
      </c>
      <c r="AA345" s="117">
        <v>0</v>
      </c>
      <c r="AB345" s="117">
        <v>0</v>
      </c>
      <c r="AC345" s="118">
        <v>0</v>
      </c>
      <c r="AD345" s="119">
        <v>0</v>
      </c>
      <c r="AE345" s="119">
        <v>0</v>
      </c>
      <c r="AF345" s="119">
        <v>0</v>
      </c>
      <c r="AG345" s="119">
        <v>0</v>
      </c>
      <c r="AH345" s="119">
        <v>0</v>
      </c>
      <c r="AI345" s="120">
        <f>SUM(V345:AC345)</f>
        <v>0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</row>
    <row r="346" spans="1:71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5" si="188">SUM(B346:H346)</f>
        <v>0</v>
      </c>
      <c r="K346" s="74" t="s">
        <v>8</v>
      </c>
      <c r="L346" s="87">
        <v>0</v>
      </c>
      <c r="M346" s="87">
        <v>0</v>
      </c>
      <c r="N346" s="87">
        <v>0</v>
      </c>
      <c r="O346" s="87">
        <v>0</v>
      </c>
      <c r="P346" s="87">
        <v>0</v>
      </c>
      <c r="Q346" s="87">
        <v>0</v>
      </c>
      <c r="R346" s="88">
        <v>0</v>
      </c>
      <c r="S346" s="89">
        <f t="shared" ref="S346:S365" si="189">SUM(L346:R346)</f>
        <v>0</v>
      </c>
      <c r="U346" s="104" t="s">
        <v>8</v>
      </c>
      <c r="V346" s="121">
        <v>0</v>
      </c>
      <c r="W346" s="121">
        <v>0</v>
      </c>
      <c r="X346" s="121">
        <v>0</v>
      </c>
      <c r="Y346" s="121">
        <v>0</v>
      </c>
      <c r="Z346" s="121">
        <v>0</v>
      </c>
      <c r="AA346" s="121">
        <v>0</v>
      </c>
      <c r="AB346" s="121">
        <v>0</v>
      </c>
      <c r="AC346" s="122">
        <v>0</v>
      </c>
      <c r="AD346" s="121">
        <v>0</v>
      </c>
      <c r="AE346" s="121">
        <v>0</v>
      </c>
      <c r="AF346" s="121">
        <v>0</v>
      </c>
      <c r="AG346" s="121">
        <v>0</v>
      </c>
      <c r="AH346" s="121">
        <v>0</v>
      </c>
      <c r="AI346" s="123">
        <f t="shared" ref="AI346:AI365" si="190">SUM(V346:AC346)</f>
        <v>0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</row>
    <row r="347" spans="1:71" ht="15" customHeight="1">
      <c r="A347" s="27" t="s">
        <v>10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188"/>
        <v>0</v>
      </c>
      <c r="K347" s="75" t="s">
        <v>10</v>
      </c>
      <c r="L347" s="42">
        <v>0</v>
      </c>
      <c r="M347" s="42">
        <v>0</v>
      </c>
      <c r="N347" s="42">
        <v>0</v>
      </c>
      <c r="O347" s="42">
        <v>0</v>
      </c>
      <c r="P347" s="42">
        <v>0</v>
      </c>
      <c r="Q347" s="42">
        <v>0</v>
      </c>
      <c r="R347" s="85">
        <v>0</v>
      </c>
      <c r="S347" s="86">
        <f t="shared" si="189"/>
        <v>0</v>
      </c>
      <c r="U347" s="105" t="s">
        <v>10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v>0</v>
      </c>
      <c r="AB347" s="117">
        <v>0</v>
      </c>
      <c r="AC347" s="118">
        <v>0</v>
      </c>
      <c r="AD347" s="119">
        <v>0</v>
      </c>
      <c r="AE347" s="119">
        <v>0</v>
      </c>
      <c r="AF347" s="119">
        <v>0</v>
      </c>
      <c r="AG347" s="119">
        <v>0</v>
      </c>
      <c r="AH347" s="119">
        <v>0</v>
      </c>
      <c r="AI347" s="120">
        <f t="shared" si="190"/>
        <v>0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</row>
    <row r="348" spans="1:71" ht="15" customHeight="1">
      <c r="A348" s="26" t="s">
        <v>56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188"/>
        <v>0</v>
      </c>
      <c r="K348" s="74" t="s">
        <v>56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s="87">
        <v>0</v>
      </c>
      <c r="R348" s="88">
        <v>0</v>
      </c>
      <c r="S348" s="89">
        <f t="shared" si="189"/>
        <v>0</v>
      </c>
      <c r="U348" s="104" t="s">
        <v>56</v>
      </c>
      <c r="V348" s="121">
        <v>0</v>
      </c>
      <c r="W348" s="121">
        <v>0</v>
      </c>
      <c r="X348" s="121">
        <v>0</v>
      </c>
      <c r="Y348" s="121">
        <v>0</v>
      </c>
      <c r="Z348" s="121">
        <v>0</v>
      </c>
      <c r="AA348" s="121">
        <v>0</v>
      </c>
      <c r="AB348" s="121">
        <v>0</v>
      </c>
      <c r="AC348" s="122">
        <v>0</v>
      </c>
      <c r="AD348" s="121">
        <v>0</v>
      </c>
      <c r="AE348" s="121">
        <v>0</v>
      </c>
      <c r="AF348" s="121">
        <v>0</v>
      </c>
      <c r="AG348" s="121">
        <v>0</v>
      </c>
      <c r="AH348" s="121">
        <v>0</v>
      </c>
      <c r="AI348" s="123">
        <f t="shared" si="190"/>
        <v>0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</row>
    <row r="349" spans="1:71" ht="15">
      <c r="A349" s="27" t="s">
        <v>16</v>
      </c>
      <c r="B349" s="42">
        <v>0.45696991711335483</v>
      </c>
      <c r="C349" s="42">
        <v>0</v>
      </c>
      <c r="D349" s="42">
        <v>0.41712975650635553</v>
      </c>
      <c r="E349" s="42">
        <v>0</v>
      </c>
      <c r="F349" s="411"/>
      <c r="G349" s="42">
        <v>0</v>
      </c>
      <c r="H349" s="43">
        <v>0</v>
      </c>
      <c r="I349" s="38">
        <f t="shared" si="188"/>
        <v>0.87409967361971042</v>
      </c>
      <c r="K349" s="75" t="s">
        <v>16</v>
      </c>
      <c r="L349" s="42">
        <v>0.45696991711335483</v>
      </c>
      <c r="M349" s="42">
        <v>0</v>
      </c>
      <c r="N349" s="42">
        <v>0.41712975650635553</v>
      </c>
      <c r="O349" s="42">
        <v>0</v>
      </c>
      <c r="P349" s="42">
        <v>0</v>
      </c>
      <c r="Q349" s="42">
        <v>0</v>
      </c>
      <c r="R349" s="85">
        <v>0</v>
      </c>
      <c r="S349" s="86">
        <f t="shared" si="189"/>
        <v>0.87409967361971042</v>
      </c>
      <c r="U349" s="105" t="s">
        <v>16</v>
      </c>
      <c r="V349" s="117">
        <v>0.45696991711335483</v>
      </c>
      <c r="W349" s="117">
        <v>0</v>
      </c>
      <c r="X349" s="117">
        <v>0</v>
      </c>
      <c r="Y349" s="117">
        <v>0</v>
      </c>
      <c r="Z349" s="117">
        <v>0.36656857389952457</v>
      </c>
      <c r="AA349" s="117">
        <v>0</v>
      </c>
      <c r="AB349" s="117">
        <v>0</v>
      </c>
      <c r="AC349" s="118">
        <v>5.0561182606830971E-2</v>
      </c>
      <c r="AD349" s="119">
        <v>0</v>
      </c>
      <c r="AE349" s="119">
        <v>0</v>
      </c>
      <c r="AF349" s="119">
        <v>0</v>
      </c>
      <c r="AG349" s="119">
        <v>5.0561182606830971E-2</v>
      </c>
      <c r="AH349" s="119">
        <v>0</v>
      </c>
      <c r="AI349" s="120">
        <f t="shared" si="190"/>
        <v>0.8740996736197103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</row>
    <row r="350" spans="1:71" ht="15">
      <c r="A350" s="26" t="s">
        <v>70</v>
      </c>
      <c r="B350" s="39">
        <v>11.375587620648185</v>
      </c>
      <c r="C350" s="39">
        <v>0</v>
      </c>
      <c r="D350" s="39">
        <v>2.2195545908984714E-2</v>
      </c>
      <c r="E350" s="39">
        <v>0</v>
      </c>
      <c r="F350" s="411"/>
      <c r="G350" s="39">
        <v>0</v>
      </c>
      <c r="H350" s="40">
        <v>0</v>
      </c>
      <c r="I350" s="41">
        <f t="shared" si="188"/>
        <v>11.39778316655717</v>
      </c>
      <c r="K350" s="74" t="s">
        <v>70</v>
      </c>
      <c r="L350" s="87">
        <v>11.375587620648185</v>
      </c>
      <c r="M350" s="87">
        <v>0</v>
      </c>
      <c r="N350" s="87">
        <v>2.2195545908984714E-2</v>
      </c>
      <c r="O350" s="87">
        <v>0</v>
      </c>
      <c r="P350" s="87">
        <v>0</v>
      </c>
      <c r="Q350" s="87">
        <v>0</v>
      </c>
      <c r="R350" s="88">
        <v>0</v>
      </c>
      <c r="S350" s="89">
        <f t="shared" si="189"/>
        <v>11.39778316655717</v>
      </c>
      <c r="U350" s="104" t="s">
        <v>57</v>
      </c>
      <c r="V350" s="121">
        <v>11.375587620648185</v>
      </c>
      <c r="W350" s="121">
        <v>0</v>
      </c>
      <c r="X350" s="121">
        <v>0</v>
      </c>
      <c r="Y350" s="121">
        <v>0</v>
      </c>
      <c r="Z350" s="121">
        <v>0</v>
      </c>
      <c r="AA350" s="121">
        <v>0</v>
      </c>
      <c r="AB350" s="121">
        <v>0</v>
      </c>
      <c r="AC350" s="122">
        <v>2.2195545908984714E-2</v>
      </c>
      <c r="AD350" s="121">
        <v>0</v>
      </c>
      <c r="AE350" s="121">
        <v>0</v>
      </c>
      <c r="AF350" s="121">
        <v>0</v>
      </c>
      <c r="AG350" s="121">
        <v>2.2195545908984714E-2</v>
      </c>
      <c r="AH350" s="121">
        <v>0</v>
      </c>
      <c r="AI350" s="123">
        <f t="shared" si="190"/>
        <v>11.39778316655717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</row>
    <row r="351" spans="1:71" ht="15">
      <c r="A351" s="27" t="s">
        <v>58</v>
      </c>
      <c r="B351" s="42">
        <v>0</v>
      </c>
      <c r="C351" s="42">
        <v>0</v>
      </c>
      <c r="D351" s="42">
        <v>0.9170798487909475</v>
      </c>
      <c r="E351" s="42">
        <v>0</v>
      </c>
      <c r="F351" s="411"/>
      <c r="G351" s="42">
        <v>0</v>
      </c>
      <c r="H351" s="43">
        <v>0</v>
      </c>
      <c r="I351" s="38">
        <f t="shared" si="188"/>
        <v>0.9170798487909475</v>
      </c>
      <c r="K351" s="75" t="s">
        <v>58</v>
      </c>
      <c r="L351" s="42">
        <v>0</v>
      </c>
      <c r="M351" s="42">
        <v>0</v>
      </c>
      <c r="N351" s="42">
        <v>0.9170798487909475</v>
      </c>
      <c r="O351" s="42">
        <v>0</v>
      </c>
      <c r="P351" s="42">
        <v>53.218761985824571</v>
      </c>
      <c r="Q351" s="42">
        <v>0</v>
      </c>
      <c r="R351" s="85">
        <v>0</v>
      </c>
      <c r="S351" s="86">
        <f t="shared" si="189"/>
        <v>54.135841834615519</v>
      </c>
      <c r="U351" s="105" t="s">
        <v>58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v>53.218761985824571</v>
      </c>
      <c r="AC351" s="118">
        <v>0.9170798487909475</v>
      </c>
      <c r="AD351" s="117">
        <v>0</v>
      </c>
      <c r="AE351" s="117">
        <v>0</v>
      </c>
      <c r="AF351" s="117">
        <v>0</v>
      </c>
      <c r="AG351" s="117">
        <v>0.9170798487909475</v>
      </c>
      <c r="AH351" s="117">
        <v>0</v>
      </c>
      <c r="AI351" s="120">
        <f t="shared" si="190"/>
        <v>54.135841834615519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</row>
    <row r="352" spans="1:71" ht="15">
      <c r="A352" s="26" t="s">
        <v>12</v>
      </c>
      <c r="B352" s="39">
        <v>0</v>
      </c>
      <c r="C352" s="39">
        <v>0</v>
      </c>
      <c r="D352" s="39">
        <v>0</v>
      </c>
      <c r="E352" s="39">
        <v>0</v>
      </c>
      <c r="F352" s="411"/>
      <c r="G352" s="39">
        <v>0</v>
      </c>
      <c r="H352" s="40">
        <v>0</v>
      </c>
      <c r="I352" s="41">
        <f t="shared" si="188"/>
        <v>0</v>
      </c>
      <c r="K352" s="74" t="s">
        <v>12</v>
      </c>
      <c r="L352" s="87">
        <v>0</v>
      </c>
      <c r="M352" s="87">
        <v>0</v>
      </c>
      <c r="N352" s="87">
        <v>0</v>
      </c>
      <c r="O352" s="87">
        <v>0</v>
      </c>
      <c r="P352" s="87">
        <v>5.2088448323649184</v>
      </c>
      <c r="Q352" s="87">
        <v>0</v>
      </c>
      <c r="R352" s="88">
        <v>0</v>
      </c>
      <c r="S352" s="89">
        <f t="shared" si="189"/>
        <v>5.2088448323649184</v>
      </c>
      <c r="U352" s="104" t="s">
        <v>12</v>
      </c>
      <c r="V352" s="121">
        <v>0</v>
      </c>
      <c r="W352" s="121">
        <v>0</v>
      </c>
      <c r="X352" s="121">
        <v>0</v>
      </c>
      <c r="Y352" s="121">
        <v>0</v>
      </c>
      <c r="Z352" s="121">
        <v>0</v>
      </c>
      <c r="AA352" s="121">
        <v>0</v>
      </c>
      <c r="AB352" s="121">
        <v>5.2088448323649184</v>
      </c>
      <c r="AC352" s="122">
        <v>0</v>
      </c>
      <c r="AD352" s="121">
        <v>0</v>
      </c>
      <c r="AE352" s="121">
        <v>0</v>
      </c>
      <c r="AF352" s="121">
        <v>0</v>
      </c>
      <c r="AG352" s="121">
        <v>0</v>
      </c>
      <c r="AH352" s="121">
        <v>0</v>
      </c>
      <c r="AI352" s="123">
        <f t="shared" si="190"/>
        <v>5.2088448323649184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</row>
    <row r="353" spans="1:71" ht="15">
      <c r="A353" s="27" t="s">
        <v>59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188"/>
        <v>0</v>
      </c>
      <c r="K353" s="75" t="s">
        <v>59</v>
      </c>
      <c r="L353" s="42">
        <v>0</v>
      </c>
      <c r="M353" s="42">
        <v>0</v>
      </c>
      <c r="N353" s="42">
        <v>0</v>
      </c>
      <c r="O353" s="42">
        <v>0</v>
      </c>
      <c r="P353" s="42">
        <v>0</v>
      </c>
      <c r="Q353" s="42">
        <v>0</v>
      </c>
      <c r="R353" s="85">
        <v>0</v>
      </c>
      <c r="S353" s="86">
        <f t="shared" si="189"/>
        <v>0</v>
      </c>
      <c r="U353" s="105" t="s">
        <v>59</v>
      </c>
      <c r="V353" s="117">
        <v>0</v>
      </c>
      <c r="W353" s="117">
        <v>0</v>
      </c>
      <c r="X353" s="117">
        <v>0</v>
      </c>
      <c r="Y353" s="117">
        <v>0</v>
      </c>
      <c r="Z353" s="117">
        <v>0</v>
      </c>
      <c r="AA353" s="117">
        <v>0</v>
      </c>
      <c r="AB353" s="117">
        <v>0</v>
      </c>
      <c r="AC353" s="118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20">
        <f t="shared" si="190"/>
        <v>0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</row>
    <row r="354" spans="1:71" ht="15">
      <c r="A354" s="26" t="s">
        <v>17</v>
      </c>
      <c r="B354" s="39">
        <v>0</v>
      </c>
      <c r="C354" s="39">
        <v>0.37716160406875587</v>
      </c>
      <c r="D354" s="39">
        <v>0</v>
      </c>
      <c r="E354" s="39">
        <v>0</v>
      </c>
      <c r="F354" s="411"/>
      <c r="G354" s="39">
        <v>0</v>
      </c>
      <c r="H354" s="40">
        <v>0</v>
      </c>
      <c r="I354" s="41">
        <f t="shared" si="188"/>
        <v>0.37716160406875587</v>
      </c>
      <c r="K354" s="74" t="s">
        <v>17</v>
      </c>
      <c r="L354" s="87">
        <v>0</v>
      </c>
      <c r="M354" s="87">
        <v>0.37716160406875587</v>
      </c>
      <c r="N354" s="87">
        <v>0</v>
      </c>
      <c r="O354" s="87">
        <v>0</v>
      </c>
      <c r="P354" s="87">
        <v>0</v>
      </c>
      <c r="Q354" s="87">
        <v>0</v>
      </c>
      <c r="R354" s="88">
        <v>0</v>
      </c>
      <c r="S354" s="89">
        <f t="shared" si="189"/>
        <v>0.37716160406875587</v>
      </c>
      <c r="U354" s="104" t="s">
        <v>17</v>
      </c>
      <c r="V354" s="121">
        <v>0</v>
      </c>
      <c r="W354" s="121">
        <v>0</v>
      </c>
      <c r="X354" s="121">
        <v>0</v>
      </c>
      <c r="Y354" s="121">
        <v>0.37716160406875587</v>
      </c>
      <c r="Z354" s="121">
        <v>0</v>
      </c>
      <c r="AA354" s="121">
        <v>0</v>
      </c>
      <c r="AB354" s="121">
        <v>0</v>
      </c>
      <c r="AC354" s="122">
        <v>0</v>
      </c>
      <c r="AD354" s="121">
        <v>0</v>
      </c>
      <c r="AE354" s="121">
        <v>0</v>
      </c>
      <c r="AF354" s="121">
        <v>0</v>
      </c>
      <c r="AG354" s="121">
        <v>0</v>
      </c>
      <c r="AH354" s="121">
        <v>0</v>
      </c>
      <c r="AI354" s="123">
        <f t="shared" si="190"/>
        <v>0.37716160406875587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</row>
    <row r="355" spans="1:71" ht="15">
      <c r="A355" s="27" t="s">
        <v>139</v>
      </c>
      <c r="B355" s="42">
        <v>1.6342885702979936E-2</v>
      </c>
      <c r="C355" s="42">
        <v>0.56708237883297075</v>
      </c>
      <c r="D355" s="42">
        <v>0</v>
      </c>
      <c r="E355" s="42">
        <v>0</v>
      </c>
      <c r="F355" s="411"/>
      <c r="G355" s="42">
        <v>0</v>
      </c>
      <c r="H355" s="43">
        <v>0</v>
      </c>
      <c r="I355" s="38">
        <f t="shared" si="188"/>
        <v>0.58342526453595067</v>
      </c>
      <c r="K355" s="75" t="s">
        <v>139</v>
      </c>
      <c r="L355" s="42">
        <v>1.6342885702979936E-2</v>
      </c>
      <c r="M355" s="42">
        <v>0.56708237883297075</v>
      </c>
      <c r="N355" s="42">
        <v>0</v>
      </c>
      <c r="O355" s="42">
        <v>0</v>
      </c>
      <c r="P355" s="42">
        <v>0</v>
      </c>
      <c r="Q355" s="42">
        <v>0</v>
      </c>
      <c r="R355" s="85">
        <v>0</v>
      </c>
      <c r="S355" s="86">
        <f t="shared" si="189"/>
        <v>0.58342526453595067</v>
      </c>
      <c r="U355" s="105" t="s">
        <v>139</v>
      </c>
      <c r="V355" s="117">
        <v>1.6342885702979936E-2</v>
      </c>
      <c r="W355" s="117">
        <v>0</v>
      </c>
      <c r="X355" s="117">
        <v>0</v>
      </c>
      <c r="Y355" s="117">
        <v>0.56708237883297075</v>
      </c>
      <c r="Z355" s="117">
        <v>0</v>
      </c>
      <c r="AA355" s="117">
        <v>0</v>
      </c>
      <c r="AB355" s="117">
        <v>0</v>
      </c>
      <c r="AC355" s="118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20">
        <f t="shared" si="190"/>
        <v>0.58342526453595067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</row>
    <row r="356" spans="1:71" ht="15">
      <c r="A356" s="26" t="s">
        <v>25</v>
      </c>
      <c r="B356" s="39">
        <v>0.40632381268913387</v>
      </c>
      <c r="C356" s="39">
        <v>0</v>
      </c>
      <c r="D356" s="39">
        <v>3.0672124499251354</v>
      </c>
      <c r="E356" s="39">
        <v>46.679273116902657</v>
      </c>
      <c r="F356" s="411"/>
      <c r="G356" s="39">
        <v>1.3300183566366732</v>
      </c>
      <c r="H356" s="40">
        <v>0</v>
      </c>
      <c r="I356" s="41">
        <f t="shared" si="188"/>
        <v>51.482827736153595</v>
      </c>
      <c r="K356" s="74" t="s">
        <v>25</v>
      </c>
      <c r="L356" s="87">
        <v>0.40632381268913387</v>
      </c>
      <c r="M356" s="87">
        <v>0</v>
      </c>
      <c r="N356" s="87">
        <v>3.0672124499251354</v>
      </c>
      <c r="O356" s="87">
        <v>46.679273116902657</v>
      </c>
      <c r="P356" s="87">
        <v>0.10042826189875485</v>
      </c>
      <c r="Q356" s="87">
        <v>1.3300183566366732</v>
      </c>
      <c r="R356" s="88">
        <v>0</v>
      </c>
      <c r="S356" s="89">
        <f t="shared" si="189"/>
        <v>51.583255998052351</v>
      </c>
      <c r="U356" s="104" t="s">
        <v>25</v>
      </c>
      <c r="V356" s="121">
        <v>2.8720276815630504E-2</v>
      </c>
      <c r="W356" s="121">
        <v>6.4318163806826673E-2</v>
      </c>
      <c r="X356" s="121">
        <v>1.3300183566366732</v>
      </c>
      <c r="Y356" s="121">
        <v>0</v>
      </c>
      <c r="Z356" s="121">
        <v>3.012217716477946</v>
      </c>
      <c r="AA356" s="121">
        <v>46.662753148073854</v>
      </c>
      <c r="AB356" s="121">
        <v>0.10042826189875485</v>
      </c>
      <c r="AC356" s="122">
        <v>0.38480007434267061</v>
      </c>
      <c r="AD356" s="121">
        <v>0.31328537206667667</v>
      </c>
      <c r="AE356" s="121">
        <v>1.6519968828804407E-2</v>
      </c>
      <c r="AF356" s="121">
        <v>0</v>
      </c>
      <c r="AG356" s="121">
        <v>5.4994733447189539E-2</v>
      </c>
      <c r="AH356" s="121">
        <v>0</v>
      </c>
      <c r="AI356" s="123">
        <f t="shared" si="190"/>
        <v>51.583255998052358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</row>
    <row r="357" spans="1:71" ht="15">
      <c r="A357" s="27" t="s">
        <v>24</v>
      </c>
      <c r="B357" s="42">
        <v>1.1674180598828172</v>
      </c>
      <c r="C357" s="42">
        <v>0</v>
      </c>
      <c r="D357" s="42">
        <v>4.3956360134781933</v>
      </c>
      <c r="E357" s="42">
        <v>0</v>
      </c>
      <c r="F357" s="411"/>
      <c r="G357" s="42">
        <v>0</v>
      </c>
      <c r="H357" s="43">
        <v>0</v>
      </c>
      <c r="I357" s="38">
        <f t="shared" si="188"/>
        <v>5.5630540733610108</v>
      </c>
      <c r="K357" s="75" t="s">
        <v>24</v>
      </c>
      <c r="L357" s="42">
        <v>1.1674180598828172</v>
      </c>
      <c r="M357" s="42">
        <v>0</v>
      </c>
      <c r="N357" s="42">
        <v>4.3956360134781933</v>
      </c>
      <c r="O357" s="42">
        <v>0</v>
      </c>
      <c r="P357" s="42">
        <v>0</v>
      </c>
      <c r="Q357" s="42">
        <v>0</v>
      </c>
      <c r="R357" s="85">
        <v>0</v>
      </c>
      <c r="S357" s="86">
        <f t="shared" si="189"/>
        <v>5.5630540733610108</v>
      </c>
      <c r="U357" s="105" t="s">
        <v>24</v>
      </c>
      <c r="V357" s="117">
        <v>1.1674180598828172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8">
        <v>4.3956360134781933</v>
      </c>
      <c r="AD357" s="117">
        <v>0</v>
      </c>
      <c r="AE357" s="117">
        <v>0</v>
      </c>
      <c r="AF357" s="117">
        <v>0</v>
      </c>
      <c r="AG357" s="117">
        <v>4.3956360134781933</v>
      </c>
      <c r="AH357" s="117">
        <v>0</v>
      </c>
      <c r="AI357" s="120">
        <f t="shared" si="190"/>
        <v>5.5630540733610108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</row>
    <row r="358" spans="1:71" ht="15">
      <c r="A358" s="26" t="s">
        <v>60</v>
      </c>
      <c r="B358" s="39">
        <v>2.3667906565773138</v>
      </c>
      <c r="C358" s="39">
        <v>4.0137841547110122</v>
      </c>
      <c r="D358" s="39">
        <v>7.3199711028164343</v>
      </c>
      <c r="E358" s="39">
        <v>0</v>
      </c>
      <c r="F358" s="411"/>
      <c r="G358" s="39">
        <v>0</v>
      </c>
      <c r="H358" s="40">
        <v>0</v>
      </c>
      <c r="I358" s="41">
        <f t="shared" si="188"/>
        <v>13.700545914104762</v>
      </c>
      <c r="K358" s="74" t="s">
        <v>60</v>
      </c>
      <c r="L358" s="87">
        <v>2.3667906565773138</v>
      </c>
      <c r="M358" s="87">
        <v>4.0137841547110122</v>
      </c>
      <c r="N358" s="87">
        <v>7.3199711028164343</v>
      </c>
      <c r="O358" s="87">
        <v>0</v>
      </c>
      <c r="P358" s="87">
        <v>0</v>
      </c>
      <c r="Q358" s="87">
        <v>0</v>
      </c>
      <c r="R358" s="88">
        <v>0</v>
      </c>
      <c r="S358" s="89">
        <f t="shared" si="189"/>
        <v>13.700545914104762</v>
      </c>
      <c r="U358" s="104" t="s">
        <v>60</v>
      </c>
      <c r="V358" s="121">
        <v>2.3667906565773138</v>
      </c>
      <c r="W358" s="121">
        <v>0</v>
      </c>
      <c r="X358" s="121">
        <v>0</v>
      </c>
      <c r="Y358" s="121">
        <v>4.0137841547110122</v>
      </c>
      <c r="Z358" s="121">
        <v>7.3199711028164343</v>
      </c>
      <c r="AA358" s="121">
        <v>0</v>
      </c>
      <c r="AB358" s="121">
        <v>0</v>
      </c>
      <c r="AC358" s="122">
        <v>0</v>
      </c>
      <c r="AD358" s="121">
        <v>0</v>
      </c>
      <c r="AE358" s="121">
        <v>0</v>
      </c>
      <c r="AF358" s="121">
        <v>0</v>
      </c>
      <c r="AG358" s="121">
        <v>0</v>
      </c>
      <c r="AH358" s="121">
        <v>0</v>
      </c>
      <c r="AI358" s="123">
        <f t="shared" si="190"/>
        <v>13.700545914104762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</row>
    <row r="359" spans="1:71" ht="15">
      <c r="A359" s="27" t="s">
        <v>22</v>
      </c>
      <c r="B359" s="42">
        <v>1.9875436061108009</v>
      </c>
      <c r="C359" s="42">
        <v>93.007548663299318</v>
      </c>
      <c r="D359" s="42">
        <v>41.110151697788879</v>
      </c>
      <c r="E359" s="42">
        <v>0</v>
      </c>
      <c r="F359" s="411"/>
      <c r="G359" s="42">
        <v>0</v>
      </c>
      <c r="H359" s="43">
        <v>0</v>
      </c>
      <c r="I359" s="38">
        <f t="shared" si="188"/>
        <v>136.10524396719899</v>
      </c>
      <c r="K359" s="75" t="s">
        <v>22</v>
      </c>
      <c r="L359" s="42">
        <v>1.9875436061108009</v>
      </c>
      <c r="M359" s="42">
        <v>93.007548663299318</v>
      </c>
      <c r="N359" s="42">
        <v>41.110151697788879</v>
      </c>
      <c r="O359" s="42">
        <v>0</v>
      </c>
      <c r="P359" s="42">
        <v>0.24890996204273316</v>
      </c>
      <c r="Q359" s="42">
        <v>0</v>
      </c>
      <c r="R359" s="85">
        <v>0</v>
      </c>
      <c r="S359" s="86">
        <f t="shared" si="189"/>
        <v>136.35415392924173</v>
      </c>
      <c r="U359" s="105" t="s">
        <v>22</v>
      </c>
      <c r="V359" s="117">
        <v>1.9875436061108009</v>
      </c>
      <c r="W359" s="117">
        <v>0</v>
      </c>
      <c r="X359" s="117">
        <v>0</v>
      </c>
      <c r="Y359" s="117">
        <v>93.007548663299318</v>
      </c>
      <c r="Z359" s="117">
        <v>12.539244237892888</v>
      </c>
      <c r="AA359" s="117">
        <v>0</v>
      </c>
      <c r="AB359" s="117">
        <v>0.24890996204273316</v>
      </c>
      <c r="AC359" s="118">
        <v>28.570907459895988</v>
      </c>
      <c r="AD359" s="117">
        <v>0</v>
      </c>
      <c r="AE359" s="117">
        <v>0</v>
      </c>
      <c r="AF359" s="117">
        <v>0</v>
      </c>
      <c r="AG359" s="117">
        <v>28.570907459895988</v>
      </c>
      <c r="AH359" s="117">
        <v>0</v>
      </c>
      <c r="AI359" s="120">
        <f t="shared" si="190"/>
        <v>136.35415392924173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</row>
    <row r="360" spans="1:71" ht="15">
      <c r="A360" s="26" t="s">
        <v>21</v>
      </c>
      <c r="B360" s="39">
        <v>0</v>
      </c>
      <c r="C360" s="39">
        <v>0</v>
      </c>
      <c r="D360" s="39">
        <v>0</v>
      </c>
      <c r="E360" s="39">
        <v>0</v>
      </c>
      <c r="F360" s="411"/>
      <c r="G360" s="39">
        <v>0</v>
      </c>
      <c r="H360" s="40">
        <v>0</v>
      </c>
      <c r="I360" s="41">
        <f t="shared" si="188"/>
        <v>0</v>
      </c>
      <c r="K360" s="74" t="s">
        <v>21</v>
      </c>
      <c r="L360" s="87">
        <v>0</v>
      </c>
      <c r="M360" s="87">
        <v>0</v>
      </c>
      <c r="N360" s="87">
        <v>0</v>
      </c>
      <c r="O360" s="87">
        <v>0</v>
      </c>
      <c r="P360" s="87">
        <v>0</v>
      </c>
      <c r="Q360" s="87">
        <v>0</v>
      </c>
      <c r="R360" s="88">
        <v>0</v>
      </c>
      <c r="S360" s="89">
        <f t="shared" si="189"/>
        <v>0</v>
      </c>
      <c r="U360" s="104" t="s">
        <v>61</v>
      </c>
      <c r="V360" s="121">
        <v>0</v>
      </c>
      <c r="W360" s="121">
        <v>0</v>
      </c>
      <c r="X360" s="121">
        <v>0</v>
      </c>
      <c r="Y360" s="121">
        <v>0</v>
      </c>
      <c r="Z360" s="121">
        <v>0</v>
      </c>
      <c r="AA360" s="121">
        <v>0</v>
      </c>
      <c r="AB360" s="121">
        <v>0</v>
      </c>
      <c r="AC360" s="122">
        <v>0</v>
      </c>
      <c r="AD360" s="121">
        <v>0</v>
      </c>
      <c r="AE360" s="121">
        <v>0</v>
      </c>
      <c r="AF360" s="121">
        <v>0</v>
      </c>
      <c r="AG360" s="121">
        <v>0</v>
      </c>
      <c r="AH360" s="121">
        <v>0</v>
      </c>
      <c r="AI360" s="123">
        <f t="shared" si="190"/>
        <v>0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</row>
    <row r="361" spans="1:71" ht="15">
      <c r="A361" s="28" t="s">
        <v>64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188"/>
        <v>0</v>
      </c>
      <c r="K361" s="76" t="s">
        <v>64</v>
      </c>
      <c r="L361" s="42">
        <v>0</v>
      </c>
      <c r="M361" s="42">
        <v>0</v>
      </c>
      <c r="N361" s="42">
        <v>0</v>
      </c>
      <c r="O361" s="42">
        <v>0</v>
      </c>
      <c r="P361" s="42">
        <v>0</v>
      </c>
      <c r="Q361" s="42">
        <v>0</v>
      </c>
      <c r="R361" s="85">
        <v>0</v>
      </c>
      <c r="S361" s="86">
        <f t="shared" si="189"/>
        <v>0</v>
      </c>
      <c r="U361" s="106" t="s">
        <v>62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8">
        <v>0</v>
      </c>
      <c r="AD361" s="119">
        <v>0</v>
      </c>
      <c r="AE361" s="119">
        <v>0</v>
      </c>
      <c r="AF361" s="119">
        <v>0</v>
      </c>
      <c r="AG361" s="119">
        <v>0</v>
      </c>
      <c r="AH361" s="119">
        <v>0</v>
      </c>
      <c r="AI361" s="120">
        <f t="shared" si="190"/>
        <v>0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</row>
    <row r="362" spans="1:71">
      <c r="A362" s="56" t="s">
        <v>23</v>
      </c>
      <c r="B362" s="60">
        <v>0</v>
      </c>
      <c r="C362" s="60">
        <v>0</v>
      </c>
      <c r="D362" s="60">
        <v>0</v>
      </c>
      <c r="E362" s="60">
        <v>0</v>
      </c>
      <c r="F362" s="411"/>
      <c r="G362" s="60">
        <v>0</v>
      </c>
      <c r="H362" s="61">
        <v>0</v>
      </c>
      <c r="I362" s="62">
        <f t="shared" si="188"/>
        <v>0</v>
      </c>
      <c r="K362" s="77" t="s">
        <v>23</v>
      </c>
      <c r="L362" s="90">
        <v>0</v>
      </c>
      <c r="M362" s="90">
        <v>0</v>
      </c>
      <c r="N362" s="90">
        <v>0</v>
      </c>
      <c r="O362" s="90">
        <v>0</v>
      </c>
      <c r="P362" s="90">
        <v>0</v>
      </c>
      <c r="Q362" s="90">
        <v>0</v>
      </c>
      <c r="R362" s="91">
        <v>0</v>
      </c>
      <c r="S362" s="92">
        <f t="shared" si="189"/>
        <v>0</v>
      </c>
      <c r="U362" s="107" t="s">
        <v>66</v>
      </c>
      <c r="V362" s="124">
        <v>0</v>
      </c>
      <c r="W362" s="124">
        <v>0</v>
      </c>
      <c r="X362" s="124">
        <v>0</v>
      </c>
      <c r="Y362" s="124">
        <v>0</v>
      </c>
      <c r="Z362" s="124">
        <v>0</v>
      </c>
      <c r="AA362" s="124">
        <v>0</v>
      </c>
      <c r="AB362" s="124">
        <v>0</v>
      </c>
      <c r="AC362" s="124">
        <v>0</v>
      </c>
      <c r="AD362" s="124">
        <v>0</v>
      </c>
      <c r="AE362" s="124">
        <v>0</v>
      </c>
      <c r="AF362" s="124">
        <v>0</v>
      </c>
      <c r="AG362" s="124">
        <v>0</v>
      </c>
      <c r="AH362" s="125">
        <v>0</v>
      </c>
      <c r="AI362" s="126">
        <f t="shared" si="190"/>
        <v>0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</row>
    <row r="363" spans="1:71">
      <c r="A363" s="57" t="s">
        <v>19</v>
      </c>
      <c r="B363" s="63">
        <v>0</v>
      </c>
      <c r="C363" s="63">
        <v>0</v>
      </c>
      <c r="D363" s="63">
        <v>0</v>
      </c>
      <c r="E363" s="63">
        <v>0</v>
      </c>
      <c r="F363" s="411"/>
      <c r="G363" s="63">
        <v>0</v>
      </c>
      <c r="H363" s="64">
        <v>0</v>
      </c>
      <c r="I363" s="65">
        <f t="shared" si="188"/>
        <v>0</v>
      </c>
      <c r="K363" s="78" t="s">
        <v>19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93">
        <v>0</v>
      </c>
      <c r="S363" s="94">
        <f t="shared" si="189"/>
        <v>0</v>
      </c>
      <c r="U363" s="108" t="s">
        <v>19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8">
        <v>0</v>
      </c>
      <c r="AE363" s="128">
        <v>0</v>
      </c>
      <c r="AF363" s="128">
        <v>0</v>
      </c>
      <c r="AG363" s="128">
        <v>0</v>
      </c>
      <c r="AH363" s="128">
        <v>0</v>
      </c>
      <c r="AI363" s="129">
        <f t="shared" si="190"/>
        <v>0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</row>
    <row r="364" spans="1:71">
      <c r="A364" s="56" t="s">
        <v>20</v>
      </c>
      <c r="B364" s="60">
        <v>0</v>
      </c>
      <c r="C364" s="60">
        <v>0</v>
      </c>
      <c r="D364" s="60">
        <v>0</v>
      </c>
      <c r="E364" s="60">
        <v>0</v>
      </c>
      <c r="F364" s="411"/>
      <c r="G364" s="60">
        <v>0</v>
      </c>
      <c r="H364" s="61">
        <v>0</v>
      </c>
      <c r="I364" s="62">
        <f t="shared" si="188"/>
        <v>0</v>
      </c>
      <c r="K364" s="77" t="s">
        <v>20</v>
      </c>
      <c r="L364" s="90">
        <v>0</v>
      </c>
      <c r="M364" s="90">
        <v>0</v>
      </c>
      <c r="N364" s="90">
        <v>0</v>
      </c>
      <c r="O364" s="90">
        <v>0</v>
      </c>
      <c r="P364" s="90">
        <v>0</v>
      </c>
      <c r="Q364" s="90">
        <v>0</v>
      </c>
      <c r="R364" s="91">
        <v>0</v>
      </c>
      <c r="S364" s="92">
        <f t="shared" si="189"/>
        <v>0</v>
      </c>
      <c r="U364" s="107" t="s">
        <v>20</v>
      </c>
      <c r="V364" s="124">
        <v>0</v>
      </c>
      <c r="W364" s="124">
        <v>0</v>
      </c>
      <c r="X364" s="124">
        <v>0</v>
      </c>
      <c r="Y364" s="124">
        <v>0</v>
      </c>
      <c r="Z364" s="124">
        <v>0</v>
      </c>
      <c r="AA364" s="124">
        <v>0</v>
      </c>
      <c r="AB364" s="124">
        <v>0</v>
      </c>
      <c r="AC364" s="124">
        <v>0</v>
      </c>
      <c r="AD364" s="124">
        <v>0</v>
      </c>
      <c r="AE364" s="124">
        <v>0</v>
      </c>
      <c r="AF364" s="124">
        <v>0</v>
      </c>
      <c r="AG364" s="124">
        <v>0</v>
      </c>
      <c r="AH364" s="125">
        <v>0</v>
      </c>
      <c r="AI364" s="126">
        <f t="shared" si="190"/>
        <v>0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</row>
    <row r="365" spans="1:71" ht="15" thickBot="1">
      <c r="A365" s="58" t="s">
        <v>11</v>
      </c>
      <c r="B365" s="52">
        <v>0</v>
      </c>
      <c r="C365" s="52">
        <v>0</v>
      </c>
      <c r="D365" s="52">
        <v>0</v>
      </c>
      <c r="E365" s="52">
        <v>0</v>
      </c>
      <c r="F365" s="412"/>
      <c r="G365" s="52">
        <v>0</v>
      </c>
      <c r="H365" s="66">
        <v>0</v>
      </c>
      <c r="I365" s="67">
        <f t="shared" si="188"/>
        <v>0</v>
      </c>
      <c r="K365" s="79" t="s">
        <v>11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95">
        <v>0</v>
      </c>
      <c r="S365" s="96">
        <f t="shared" si="189"/>
        <v>0</v>
      </c>
      <c r="U365" s="108" t="s">
        <v>11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8">
        <v>0</v>
      </c>
      <c r="AE365" s="128">
        <v>0</v>
      </c>
      <c r="AF365" s="128">
        <v>0</v>
      </c>
      <c r="AG365" s="128">
        <v>0</v>
      </c>
      <c r="AH365" s="128">
        <v>0</v>
      </c>
      <c r="AI365" s="129">
        <f t="shared" si="190"/>
        <v>0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</row>
    <row r="366" spans="1:71" ht="15">
      <c r="A366" s="33" t="s">
        <v>26</v>
      </c>
      <c r="B366" s="68">
        <f>SUM(B345:B361)</f>
        <v>17.776976558724584</v>
      </c>
      <c r="C366" s="68">
        <f t="shared" ref="C366:I366" si="191">SUM(C345:C361)</f>
        <v>97.965576800912061</v>
      </c>
      <c r="D366" s="68">
        <f t="shared" si="191"/>
        <v>57.249376415214925</v>
      </c>
      <c r="E366" s="68">
        <f t="shared" si="191"/>
        <v>46.679273116902657</v>
      </c>
      <c r="F366" s="68">
        <f t="shared" si="191"/>
        <v>0</v>
      </c>
      <c r="G366" s="68">
        <f t="shared" si="191"/>
        <v>1.3300183566366732</v>
      </c>
      <c r="H366" s="69">
        <f t="shared" si="191"/>
        <v>0</v>
      </c>
      <c r="I366" s="38">
        <f t="shared" si="191"/>
        <v>221.00122124839089</v>
      </c>
      <c r="K366" s="80" t="s">
        <v>26</v>
      </c>
      <c r="L366" s="68">
        <f>SUM(L345:L361)</f>
        <v>17.776976558724584</v>
      </c>
      <c r="M366" s="68">
        <f t="shared" ref="M366:S366" si="192">SUM(M345:M361)</f>
        <v>97.965576800912061</v>
      </c>
      <c r="N366" s="68">
        <f t="shared" si="192"/>
        <v>57.249376415214925</v>
      </c>
      <c r="O366" s="68">
        <f t="shared" si="192"/>
        <v>46.679273116902657</v>
      </c>
      <c r="P366" s="68">
        <f t="shared" si="192"/>
        <v>58.776945042130976</v>
      </c>
      <c r="Q366" s="68">
        <f t="shared" si="192"/>
        <v>1.3300183566366732</v>
      </c>
      <c r="R366" s="69">
        <f t="shared" si="192"/>
        <v>0</v>
      </c>
      <c r="S366" s="97">
        <f t="shared" si="192"/>
        <v>279.77816629052188</v>
      </c>
      <c r="T366" s="1" t="str">
        <f>IF(ABS(S366-AI366)&gt;0.01,S366-AI366,"")</f>
        <v/>
      </c>
      <c r="U366" s="109" t="s">
        <v>63</v>
      </c>
      <c r="V366" s="130">
        <f>SUM(V345:V361)</f>
        <v>17.39937302285108</v>
      </c>
      <c r="W366" s="130">
        <f t="shared" ref="W366:AH366" si="193">SUM(W345:W361)</f>
        <v>6.4318163806826673E-2</v>
      </c>
      <c r="X366" s="130">
        <f t="shared" si="193"/>
        <v>1.3300183566366732</v>
      </c>
      <c r="Y366" s="130">
        <f t="shared" si="193"/>
        <v>97.965576800912061</v>
      </c>
      <c r="Z366" s="130">
        <f t="shared" si="193"/>
        <v>23.238001631086792</v>
      </c>
      <c r="AA366" s="130">
        <f t="shared" si="193"/>
        <v>46.662753148073854</v>
      </c>
      <c r="AB366" s="130">
        <f t="shared" si="193"/>
        <v>58.776945042130976</v>
      </c>
      <c r="AC366" s="130">
        <f t="shared" si="193"/>
        <v>34.341180125023612</v>
      </c>
      <c r="AD366" s="131">
        <f t="shared" si="193"/>
        <v>0.31328537206667667</v>
      </c>
      <c r="AE366" s="131">
        <f t="shared" si="193"/>
        <v>1.6519968828804407E-2</v>
      </c>
      <c r="AF366" s="131">
        <f t="shared" si="193"/>
        <v>0</v>
      </c>
      <c r="AG366" s="131">
        <f t="shared" si="193"/>
        <v>34.011374784128137</v>
      </c>
      <c r="AH366" s="131">
        <f t="shared" si="193"/>
        <v>0</v>
      </c>
      <c r="AI366" s="132">
        <f>SUM(V366:AC366)</f>
        <v>279.77816629052188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</row>
    <row r="367" spans="1:71" s="9" customFormat="1" ht="15" thickBot="1">
      <c r="A367" s="30" t="s">
        <v>88</v>
      </c>
      <c r="B367" s="47">
        <f>IF($I366=0,"-",B366/$I366)</f>
        <v>8.0438363454763115E-2</v>
      </c>
      <c r="C367" s="47">
        <f t="shared" ref="C367:H367" si="194">IF($I366=0,"-",C366/$I366)</f>
        <v>0.44328070337134096</v>
      </c>
      <c r="D367" s="47">
        <f t="shared" si="194"/>
        <v>0.2590455206166955</v>
      </c>
      <c r="E367" s="47">
        <f t="shared" si="194"/>
        <v>0.21121726320434317</v>
      </c>
      <c r="F367" s="47">
        <f t="shared" si="194"/>
        <v>0</v>
      </c>
      <c r="G367" s="47">
        <f t="shared" si="194"/>
        <v>6.0181493528572846E-3</v>
      </c>
      <c r="H367" s="70">
        <f t="shared" si="194"/>
        <v>0</v>
      </c>
      <c r="I367" s="48">
        <f>SUM(B367:H367)</f>
        <v>1</v>
      </c>
      <c r="J367" s="5"/>
      <c r="K367" s="81" t="s">
        <v>88</v>
      </c>
      <c r="L367" s="98">
        <f>IF($S366=0,"-",L366/$S366)</f>
        <v>6.3539542039406163E-2</v>
      </c>
      <c r="M367" s="98">
        <f t="shared" ref="M367:R367" si="195">IF($S366=0,"-",M366/$S366)</f>
        <v>0.35015447452459364</v>
      </c>
      <c r="N367" s="98">
        <f t="shared" si="195"/>
        <v>0.20462417483917286</v>
      </c>
      <c r="O367" s="98">
        <f t="shared" si="195"/>
        <v>0.16684387397274905</v>
      </c>
      <c r="P367" s="98">
        <f t="shared" si="195"/>
        <v>0.21008410277840248</v>
      </c>
      <c r="Q367" s="98">
        <f t="shared" si="195"/>
        <v>4.7538318456758384E-3</v>
      </c>
      <c r="R367" s="99">
        <f t="shared" si="195"/>
        <v>0</v>
      </c>
      <c r="S367" s="100">
        <f>SUM(L367:R367)</f>
        <v>1</v>
      </c>
      <c r="T367" s="1"/>
      <c r="U367" s="110" t="s">
        <v>88</v>
      </c>
      <c r="V367" s="133">
        <f>+V366/$AI366</f>
        <v>6.2189888701978113E-2</v>
      </c>
      <c r="W367" s="133">
        <f t="shared" ref="W367:AH367" si="196">+W366/$AI366</f>
        <v>2.2988986116964766E-4</v>
      </c>
      <c r="X367" s="133">
        <f t="shared" si="196"/>
        <v>4.7538318456758384E-3</v>
      </c>
      <c r="Y367" s="133">
        <f t="shared" si="196"/>
        <v>0.35015447452459364</v>
      </c>
      <c r="Z367" s="133">
        <f t="shared" si="196"/>
        <v>8.3058667297706251E-2</v>
      </c>
      <c r="AA367" s="133">
        <f t="shared" si="196"/>
        <v>0.16678482730356883</v>
      </c>
      <c r="AB367" s="133">
        <f t="shared" si="196"/>
        <v>0.21008410277840248</v>
      </c>
      <c r="AC367" s="133">
        <f t="shared" si="196"/>
        <v>0.1227443176869052</v>
      </c>
      <c r="AD367" s="133">
        <f t="shared" si="196"/>
        <v>1.1197634762584042E-3</v>
      </c>
      <c r="AE367" s="133">
        <f t="shared" si="196"/>
        <v>5.9046669180217793E-5</v>
      </c>
      <c r="AF367" s="133">
        <f t="shared" si="196"/>
        <v>0</v>
      </c>
      <c r="AG367" s="133">
        <f t="shared" si="196"/>
        <v>0.12156550754146661</v>
      </c>
      <c r="AH367" s="133">
        <f t="shared" si="196"/>
        <v>0</v>
      </c>
      <c r="AI367" s="134">
        <f>SUM(V367:AC367)</f>
        <v>1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</row>
    <row r="368" spans="1:71" ht="15" thickBot="1">
      <c r="A368" s="31"/>
      <c r="B368" s="31"/>
      <c r="C368" s="31"/>
      <c r="D368" s="31"/>
      <c r="E368" s="31"/>
      <c r="F368" s="31"/>
      <c r="G368" s="31"/>
      <c r="H368" s="31"/>
      <c r="I368" s="31"/>
      <c r="K368" s="31"/>
      <c r="L368" s="31"/>
      <c r="M368" s="31"/>
      <c r="N368" s="31"/>
      <c r="O368" s="31"/>
      <c r="P368" s="31"/>
      <c r="Q368" s="31"/>
      <c r="R368" s="31"/>
      <c r="S368" s="31"/>
      <c r="U368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</row>
    <row r="369" spans="1:71" ht="30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  <c r="K369" s="415" t="s">
        <v>41</v>
      </c>
      <c r="L369" s="83" t="s">
        <v>0</v>
      </c>
      <c r="M369" s="83" t="s">
        <v>1</v>
      </c>
      <c r="N369" s="83" t="s">
        <v>2</v>
      </c>
      <c r="O369" s="83" t="s">
        <v>3</v>
      </c>
      <c r="P369" s="83" t="s">
        <v>27</v>
      </c>
      <c r="Q369" s="83" t="s">
        <v>4</v>
      </c>
      <c r="R369" s="83" t="s">
        <v>5</v>
      </c>
      <c r="S369" s="84" t="s">
        <v>6</v>
      </c>
      <c r="U369" s="417" t="s">
        <v>41</v>
      </c>
      <c r="V369" s="114" t="s">
        <v>74</v>
      </c>
      <c r="W369" s="114" t="s">
        <v>75</v>
      </c>
      <c r="X369" s="114" t="s">
        <v>4</v>
      </c>
      <c r="Y369" s="114" t="s">
        <v>1</v>
      </c>
      <c r="Z369" s="114" t="s">
        <v>2</v>
      </c>
      <c r="AA369" s="114" t="s">
        <v>3</v>
      </c>
      <c r="AB369" s="114" t="s">
        <v>55</v>
      </c>
      <c r="AC369" s="114" t="s">
        <v>68</v>
      </c>
      <c r="AD369" s="115" t="s">
        <v>76</v>
      </c>
      <c r="AE369" s="115" t="s">
        <v>83</v>
      </c>
      <c r="AF369" s="115" t="s">
        <v>77</v>
      </c>
      <c r="AG369" s="115" t="s">
        <v>84</v>
      </c>
      <c r="AH369" s="115" t="s">
        <v>85</v>
      </c>
      <c r="AI369" s="116" t="s">
        <v>63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</row>
    <row r="370" spans="1:71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  <c r="K370" s="416" t="s">
        <v>41</v>
      </c>
      <c r="L370" s="389" t="s">
        <v>69</v>
      </c>
      <c r="M370" s="390"/>
      <c r="N370" s="390"/>
      <c r="O370" s="390"/>
      <c r="P370" s="390"/>
      <c r="Q370" s="390"/>
      <c r="R370" s="390"/>
      <c r="S370" s="391"/>
      <c r="U370" s="418" t="s">
        <v>41</v>
      </c>
      <c r="V370" s="413" t="s">
        <v>69</v>
      </c>
      <c r="W370" s="413"/>
      <c r="X370" s="413"/>
      <c r="Y370" s="413"/>
      <c r="Z370" s="413"/>
      <c r="AA370" s="413"/>
      <c r="AB370" s="413"/>
      <c r="AC370" s="413"/>
      <c r="AD370" s="413"/>
      <c r="AE370" s="413"/>
      <c r="AF370" s="413"/>
      <c r="AG370" s="413"/>
      <c r="AH370" s="413"/>
      <c r="AI370" s="414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</row>
    <row r="371" spans="1:71" ht="15">
      <c r="A371" s="25" t="s">
        <v>7</v>
      </c>
      <c r="B371" s="36">
        <v>0</v>
      </c>
      <c r="C371" s="36">
        <v>0</v>
      </c>
      <c r="D371" s="36">
        <v>0</v>
      </c>
      <c r="E371" s="36">
        <v>0</v>
      </c>
      <c r="F371" s="410"/>
      <c r="G371" s="36">
        <v>0</v>
      </c>
      <c r="H371" s="37">
        <v>0</v>
      </c>
      <c r="I371" s="38">
        <f>SUM(B371:H371)</f>
        <v>0</v>
      </c>
      <c r="K371" s="82" t="s">
        <v>7</v>
      </c>
      <c r="L371" s="36">
        <v>0</v>
      </c>
      <c r="M371" s="36">
        <v>0</v>
      </c>
      <c r="N371" s="36">
        <v>0</v>
      </c>
      <c r="O371" s="36">
        <v>0</v>
      </c>
      <c r="P371" s="36">
        <v>0</v>
      </c>
      <c r="Q371" s="36">
        <v>0</v>
      </c>
      <c r="R371" s="101">
        <v>0</v>
      </c>
      <c r="S371" s="102">
        <f>SUM(L371:R371)</f>
        <v>0</v>
      </c>
      <c r="U371" s="103" t="s">
        <v>7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8">
        <v>0</v>
      </c>
      <c r="AD371" s="119">
        <v>0</v>
      </c>
      <c r="AE371" s="119">
        <v>0</v>
      </c>
      <c r="AF371" s="119">
        <v>0</v>
      </c>
      <c r="AG371" s="119">
        <v>0</v>
      </c>
      <c r="AH371" s="119">
        <v>0</v>
      </c>
      <c r="AI371" s="120">
        <f>SUM(V371:AC371)</f>
        <v>0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</row>
    <row r="372" spans="1:71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1" si="197">SUM(B372:H372)</f>
        <v>0</v>
      </c>
      <c r="K372" s="74" t="s">
        <v>8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s="87">
        <v>0</v>
      </c>
      <c r="R372" s="88">
        <v>0</v>
      </c>
      <c r="S372" s="89">
        <f t="shared" ref="S372:S391" si="198">SUM(L372:R372)</f>
        <v>0</v>
      </c>
      <c r="U372" s="104" t="s">
        <v>8</v>
      </c>
      <c r="V372" s="121">
        <v>0</v>
      </c>
      <c r="W372" s="121">
        <v>0</v>
      </c>
      <c r="X372" s="121">
        <v>0</v>
      </c>
      <c r="Y372" s="121">
        <v>0</v>
      </c>
      <c r="Z372" s="121">
        <v>0</v>
      </c>
      <c r="AA372" s="121">
        <v>0</v>
      </c>
      <c r="AB372" s="121">
        <v>0</v>
      </c>
      <c r="AC372" s="122">
        <v>0</v>
      </c>
      <c r="AD372" s="121">
        <v>0</v>
      </c>
      <c r="AE372" s="121">
        <v>0</v>
      </c>
      <c r="AF372" s="121">
        <v>0</v>
      </c>
      <c r="AG372" s="121">
        <v>0</v>
      </c>
      <c r="AH372" s="121">
        <v>0</v>
      </c>
      <c r="AI372" s="123">
        <f t="shared" ref="AI372:AI391" si="199">SUM(V372:AC372)</f>
        <v>0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</row>
    <row r="373" spans="1:71" ht="15" customHeight="1">
      <c r="A373" s="27" t="s">
        <v>10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197"/>
        <v>0</v>
      </c>
      <c r="K373" s="75" t="s">
        <v>10</v>
      </c>
      <c r="L373" s="42">
        <v>0</v>
      </c>
      <c r="M373" s="42">
        <v>0</v>
      </c>
      <c r="N373" s="42">
        <v>0</v>
      </c>
      <c r="O373" s="42">
        <v>0</v>
      </c>
      <c r="P373" s="42">
        <v>0</v>
      </c>
      <c r="Q373" s="42">
        <v>0</v>
      </c>
      <c r="R373" s="85">
        <v>0</v>
      </c>
      <c r="S373" s="86">
        <f t="shared" si="198"/>
        <v>0</v>
      </c>
      <c r="U373" s="105" t="s">
        <v>10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v>0</v>
      </c>
      <c r="AB373" s="117">
        <v>0</v>
      </c>
      <c r="AC373" s="118">
        <v>0</v>
      </c>
      <c r="AD373" s="119">
        <v>0</v>
      </c>
      <c r="AE373" s="119">
        <v>0</v>
      </c>
      <c r="AF373" s="119">
        <v>0</v>
      </c>
      <c r="AG373" s="119">
        <v>0</v>
      </c>
      <c r="AH373" s="119">
        <v>0</v>
      </c>
      <c r="AI373" s="120">
        <f t="shared" si="199"/>
        <v>0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</row>
    <row r="374" spans="1:71" ht="15" customHeight="1">
      <c r="A374" s="26" t="s">
        <v>56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197"/>
        <v>0</v>
      </c>
      <c r="K374" s="74" t="s">
        <v>56</v>
      </c>
      <c r="L374" s="87">
        <v>0</v>
      </c>
      <c r="M374" s="87">
        <v>0</v>
      </c>
      <c r="N374" s="87">
        <v>0</v>
      </c>
      <c r="O374" s="87">
        <v>0</v>
      </c>
      <c r="P374" s="87">
        <v>0</v>
      </c>
      <c r="Q374" s="87">
        <v>0</v>
      </c>
      <c r="R374" s="88">
        <v>0</v>
      </c>
      <c r="S374" s="89">
        <f t="shared" si="198"/>
        <v>0</v>
      </c>
      <c r="U374" s="104" t="s">
        <v>56</v>
      </c>
      <c r="V374" s="121">
        <v>0</v>
      </c>
      <c r="W374" s="121">
        <v>0</v>
      </c>
      <c r="X374" s="121">
        <v>0</v>
      </c>
      <c r="Y374" s="121">
        <v>0</v>
      </c>
      <c r="Z374" s="121">
        <v>0</v>
      </c>
      <c r="AA374" s="121">
        <v>0</v>
      </c>
      <c r="AB374" s="121">
        <v>0</v>
      </c>
      <c r="AC374" s="122">
        <v>0</v>
      </c>
      <c r="AD374" s="121">
        <v>0</v>
      </c>
      <c r="AE374" s="121">
        <v>0</v>
      </c>
      <c r="AF374" s="121">
        <v>0</v>
      </c>
      <c r="AG374" s="121">
        <v>0</v>
      </c>
      <c r="AH374" s="121">
        <v>0</v>
      </c>
      <c r="AI374" s="123">
        <f t="shared" si="199"/>
        <v>0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</row>
    <row r="375" spans="1:71" ht="15">
      <c r="A375" s="27" t="s">
        <v>16</v>
      </c>
      <c r="B375" s="42">
        <v>78.458961910616765</v>
      </c>
      <c r="C375" s="42">
        <v>1.6142916199743083</v>
      </c>
      <c r="D375" s="42">
        <v>1.6142916199743083</v>
      </c>
      <c r="E375" s="42">
        <v>0</v>
      </c>
      <c r="F375" s="411"/>
      <c r="G375" s="42">
        <v>0</v>
      </c>
      <c r="H375" s="43">
        <v>0</v>
      </c>
      <c r="I375" s="38">
        <f t="shared" si="197"/>
        <v>81.687545150565384</v>
      </c>
      <c r="K375" s="75" t="s">
        <v>16</v>
      </c>
      <c r="L375" s="42">
        <v>78.458961910616765</v>
      </c>
      <c r="M375" s="42">
        <v>1.6142916199743083</v>
      </c>
      <c r="N375" s="42">
        <v>1.6142916199743083</v>
      </c>
      <c r="O375" s="42">
        <v>0</v>
      </c>
      <c r="P375" s="42">
        <v>0</v>
      </c>
      <c r="Q375" s="42">
        <v>0</v>
      </c>
      <c r="R375" s="85">
        <v>0</v>
      </c>
      <c r="S375" s="86">
        <f t="shared" si="198"/>
        <v>81.687545150565384</v>
      </c>
      <c r="U375" s="105" t="s">
        <v>16</v>
      </c>
      <c r="V375" s="117">
        <v>78.458961910616765</v>
      </c>
      <c r="W375" s="117">
        <v>0</v>
      </c>
      <c r="X375" s="117">
        <v>0</v>
      </c>
      <c r="Y375" s="117">
        <v>1.6142916199743083</v>
      </c>
      <c r="Z375" s="117">
        <v>1.6142916199743083</v>
      </c>
      <c r="AA375" s="117">
        <v>0</v>
      </c>
      <c r="AB375" s="117">
        <v>0</v>
      </c>
      <c r="AC375" s="118">
        <v>0</v>
      </c>
      <c r="AD375" s="119">
        <v>0</v>
      </c>
      <c r="AE375" s="119">
        <v>0</v>
      </c>
      <c r="AF375" s="119">
        <v>0</v>
      </c>
      <c r="AG375" s="119">
        <v>0</v>
      </c>
      <c r="AH375" s="119">
        <v>0</v>
      </c>
      <c r="AI375" s="120">
        <f t="shared" si="199"/>
        <v>81.687545150565384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</row>
    <row r="376" spans="1:71" ht="15">
      <c r="A376" s="26" t="s">
        <v>70</v>
      </c>
      <c r="B376" s="39">
        <v>297.61112709663405</v>
      </c>
      <c r="C376" s="39">
        <v>1.4690222557897861</v>
      </c>
      <c r="D376" s="39">
        <v>0</v>
      </c>
      <c r="E376" s="39">
        <v>3.0907116362048548</v>
      </c>
      <c r="F376" s="411"/>
      <c r="G376" s="39">
        <v>0</v>
      </c>
      <c r="H376" s="40">
        <v>0</v>
      </c>
      <c r="I376" s="41">
        <f t="shared" si="197"/>
        <v>302.1708609886287</v>
      </c>
      <c r="K376" s="74" t="s">
        <v>70</v>
      </c>
      <c r="L376" s="87">
        <v>297.61112709663405</v>
      </c>
      <c r="M376" s="87">
        <v>1.4690222557897861</v>
      </c>
      <c r="N376" s="87">
        <v>0</v>
      </c>
      <c r="O376" s="87">
        <v>3.0907116362048548</v>
      </c>
      <c r="P376" s="87">
        <v>0</v>
      </c>
      <c r="Q376" s="87">
        <v>0</v>
      </c>
      <c r="R376" s="88">
        <v>0</v>
      </c>
      <c r="S376" s="89">
        <f t="shared" si="198"/>
        <v>302.1708609886287</v>
      </c>
      <c r="U376" s="104" t="s">
        <v>57</v>
      </c>
      <c r="V376" s="121">
        <v>293.79166923158061</v>
      </c>
      <c r="W376" s="121">
        <v>3.8194578650534443</v>
      </c>
      <c r="X376" s="121">
        <v>0</v>
      </c>
      <c r="Y376" s="121">
        <v>1.4690222557897861</v>
      </c>
      <c r="Z376" s="121">
        <v>0</v>
      </c>
      <c r="AA376" s="121">
        <v>0</v>
      </c>
      <c r="AB376" s="121">
        <v>0</v>
      </c>
      <c r="AC376" s="122">
        <v>3.0907116362048548</v>
      </c>
      <c r="AD376" s="121">
        <v>0</v>
      </c>
      <c r="AE376" s="121">
        <v>0</v>
      </c>
      <c r="AF376" s="121">
        <v>0</v>
      </c>
      <c r="AG376" s="121">
        <v>0</v>
      </c>
      <c r="AH376" s="121">
        <v>3.0907116362048548</v>
      </c>
      <c r="AI376" s="123">
        <f t="shared" si="199"/>
        <v>302.1708609886287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</row>
    <row r="377" spans="1:71" ht="15">
      <c r="A377" s="27" t="s">
        <v>58</v>
      </c>
      <c r="B377" s="42">
        <v>0</v>
      </c>
      <c r="C377" s="42">
        <v>0</v>
      </c>
      <c r="D377" s="42">
        <v>0</v>
      </c>
      <c r="E377" s="42">
        <v>2277.8704669611661</v>
      </c>
      <c r="F377" s="411"/>
      <c r="G377" s="42">
        <v>0</v>
      </c>
      <c r="H377" s="43">
        <v>0</v>
      </c>
      <c r="I377" s="38">
        <f t="shared" si="197"/>
        <v>2277.8704669611661</v>
      </c>
      <c r="K377" s="75" t="s">
        <v>58</v>
      </c>
      <c r="L377" s="42">
        <v>0</v>
      </c>
      <c r="M377" s="42">
        <v>0</v>
      </c>
      <c r="N377" s="42">
        <v>0</v>
      </c>
      <c r="O377" s="42">
        <v>2277.8704669611661</v>
      </c>
      <c r="P377" s="42">
        <v>1415.9197854417839</v>
      </c>
      <c r="Q377" s="42">
        <v>0</v>
      </c>
      <c r="R377" s="85">
        <v>0</v>
      </c>
      <c r="S377" s="86">
        <f t="shared" si="198"/>
        <v>3693.79025240295</v>
      </c>
      <c r="U377" s="105" t="s">
        <v>58</v>
      </c>
      <c r="V377" s="117">
        <v>0</v>
      </c>
      <c r="W377" s="117">
        <v>0</v>
      </c>
      <c r="X377" s="117">
        <v>0</v>
      </c>
      <c r="Y377" s="117">
        <v>0</v>
      </c>
      <c r="Z377" s="117">
        <v>0</v>
      </c>
      <c r="AA377" s="117">
        <v>2277.8704669611661</v>
      </c>
      <c r="AB377" s="117">
        <v>1415.9197854417839</v>
      </c>
      <c r="AC377" s="118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20">
        <f t="shared" si="199"/>
        <v>3693.79025240295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</row>
    <row r="378" spans="1:71" ht="15">
      <c r="A378" s="26" t="s">
        <v>12</v>
      </c>
      <c r="B378" s="39">
        <v>0</v>
      </c>
      <c r="C378" s="39">
        <v>0</v>
      </c>
      <c r="D378" s="39">
        <v>0</v>
      </c>
      <c r="E378" s="39">
        <v>23.337354338527025</v>
      </c>
      <c r="F378" s="411"/>
      <c r="G378" s="39">
        <v>0</v>
      </c>
      <c r="H378" s="40">
        <v>0</v>
      </c>
      <c r="I378" s="41">
        <f t="shared" si="197"/>
        <v>23.337354338527025</v>
      </c>
      <c r="K378" s="74" t="s">
        <v>12</v>
      </c>
      <c r="L378" s="87">
        <v>0</v>
      </c>
      <c r="M378" s="87">
        <v>0</v>
      </c>
      <c r="N378" s="87">
        <v>0</v>
      </c>
      <c r="O378" s="87">
        <v>23.337354338527025</v>
      </c>
      <c r="P378" s="87">
        <v>87.649479577003319</v>
      </c>
      <c r="Q378" s="87">
        <v>0</v>
      </c>
      <c r="R378" s="88">
        <v>0</v>
      </c>
      <c r="S378" s="89">
        <f t="shared" si="198"/>
        <v>110.98683391553034</v>
      </c>
      <c r="U378" s="104" t="s">
        <v>12</v>
      </c>
      <c r="V378" s="121">
        <v>0</v>
      </c>
      <c r="W378" s="121">
        <v>0</v>
      </c>
      <c r="X378" s="121">
        <v>0</v>
      </c>
      <c r="Y378" s="121">
        <v>0</v>
      </c>
      <c r="Z378" s="121">
        <v>0</v>
      </c>
      <c r="AA378" s="121">
        <v>23.337354338527025</v>
      </c>
      <c r="AB378" s="121">
        <v>87.649479577003319</v>
      </c>
      <c r="AC378" s="122">
        <v>0</v>
      </c>
      <c r="AD378" s="121">
        <v>0</v>
      </c>
      <c r="AE378" s="121">
        <v>0</v>
      </c>
      <c r="AF378" s="121">
        <v>0</v>
      </c>
      <c r="AG378" s="121">
        <v>0</v>
      </c>
      <c r="AH378" s="121">
        <v>0</v>
      </c>
      <c r="AI378" s="123">
        <f t="shared" si="199"/>
        <v>110.98683391553034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</row>
    <row r="379" spans="1:71" ht="15">
      <c r="A379" s="27" t="s">
        <v>59</v>
      </c>
      <c r="B379" s="42">
        <v>0</v>
      </c>
      <c r="C379" s="42">
        <v>0</v>
      </c>
      <c r="D379" s="42">
        <v>0</v>
      </c>
      <c r="E379" s="42">
        <v>3.7059941006142946E-2</v>
      </c>
      <c r="F379" s="411"/>
      <c r="G379" s="42">
        <v>0</v>
      </c>
      <c r="H379" s="43">
        <v>0</v>
      </c>
      <c r="I379" s="38">
        <f t="shared" si="197"/>
        <v>3.7059941006142946E-2</v>
      </c>
      <c r="K379" s="75" t="s">
        <v>59</v>
      </c>
      <c r="L379" s="42">
        <v>0</v>
      </c>
      <c r="M379" s="42">
        <v>0</v>
      </c>
      <c r="N379" s="42">
        <v>0</v>
      </c>
      <c r="O379" s="42">
        <v>3.7059941006142946E-2</v>
      </c>
      <c r="P379" s="42">
        <v>0</v>
      </c>
      <c r="Q379" s="42">
        <v>0</v>
      </c>
      <c r="R379" s="85">
        <v>0</v>
      </c>
      <c r="S379" s="86">
        <f t="shared" si="198"/>
        <v>3.7059941006142946E-2</v>
      </c>
      <c r="U379" s="105" t="s">
        <v>59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8">
        <v>3.7059941006142946E-2</v>
      </c>
      <c r="AD379" s="117">
        <v>0</v>
      </c>
      <c r="AE379" s="117">
        <v>0</v>
      </c>
      <c r="AF379" s="117">
        <v>0</v>
      </c>
      <c r="AG379" s="117">
        <v>0</v>
      </c>
      <c r="AH379" s="117">
        <v>3.7059941006142946E-2</v>
      </c>
      <c r="AI379" s="120">
        <f t="shared" si="199"/>
        <v>3.7059941006142946E-2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</row>
    <row r="380" spans="1:71" ht="15">
      <c r="A380" s="26" t="s">
        <v>17</v>
      </c>
      <c r="B380" s="39">
        <v>27.871938995850893</v>
      </c>
      <c r="C380" s="39">
        <v>0</v>
      </c>
      <c r="D380" s="39">
        <v>0</v>
      </c>
      <c r="E380" s="39">
        <v>14.538954615362941</v>
      </c>
      <c r="F380" s="411"/>
      <c r="G380" s="39">
        <v>0</v>
      </c>
      <c r="H380" s="40">
        <v>0</v>
      </c>
      <c r="I380" s="41">
        <f t="shared" si="197"/>
        <v>42.410893611213837</v>
      </c>
      <c r="K380" s="74" t="s">
        <v>17</v>
      </c>
      <c r="L380" s="87">
        <v>27.871938995850893</v>
      </c>
      <c r="M380" s="87">
        <v>0</v>
      </c>
      <c r="N380" s="87">
        <v>0</v>
      </c>
      <c r="O380" s="87">
        <v>14.538954615362941</v>
      </c>
      <c r="P380" s="87">
        <v>0</v>
      </c>
      <c r="Q380" s="87">
        <v>0</v>
      </c>
      <c r="R380" s="88">
        <v>0</v>
      </c>
      <c r="S380" s="89">
        <f t="shared" si="198"/>
        <v>42.410893611213837</v>
      </c>
      <c r="U380" s="104" t="s">
        <v>17</v>
      </c>
      <c r="V380" s="121">
        <v>25.595653312058843</v>
      </c>
      <c r="W380" s="121">
        <v>0</v>
      </c>
      <c r="X380" s="121">
        <v>0</v>
      </c>
      <c r="Y380" s="121">
        <v>0</v>
      </c>
      <c r="Z380" s="121">
        <v>0</v>
      </c>
      <c r="AA380" s="121">
        <v>0</v>
      </c>
      <c r="AB380" s="121">
        <v>0</v>
      </c>
      <c r="AC380" s="122">
        <v>16.815240299154993</v>
      </c>
      <c r="AD380" s="121">
        <v>2.2762856837920498</v>
      </c>
      <c r="AE380" s="121">
        <v>0</v>
      </c>
      <c r="AF380" s="121">
        <v>0</v>
      </c>
      <c r="AG380" s="121">
        <v>0</v>
      </c>
      <c r="AH380" s="121">
        <v>14.538954615362941</v>
      </c>
      <c r="AI380" s="123">
        <f t="shared" si="199"/>
        <v>42.410893611213837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</row>
    <row r="381" spans="1:71" ht="15">
      <c r="A381" s="27" t="s">
        <v>139</v>
      </c>
      <c r="B381" s="42">
        <v>269.312705870824</v>
      </c>
      <c r="C381" s="42">
        <v>0</v>
      </c>
      <c r="D381" s="42">
        <v>205.20847488875984</v>
      </c>
      <c r="E381" s="42">
        <v>0.1153944377179445</v>
      </c>
      <c r="F381" s="411"/>
      <c r="G381" s="42">
        <v>0</v>
      </c>
      <c r="H381" s="43">
        <v>0</v>
      </c>
      <c r="I381" s="38">
        <f t="shared" si="197"/>
        <v>474.6365751973018</v>
      </c>
      <c r="K381" s="75" t="s">
        <v>139</v>
      </c>
      <c r="L381" s="42">
        <v>269.312705870824</v>
      </c>
      <c r="M381" s="42">
        <v>0</v>
      </c>
      <c r="N381" s="42">
        <v>205.20847488875984</v>
      </c>
      <c r="O381" s="42">
        <v>0.1153944377179445</v>
      </c>
      <c r="P381" s="42">
        <v>0</v>
      </c>
      <c r="Q381" s="42">
        <v>0</v>
      </c>
      <c r="R381" s="85">
        <v>0</v>
      </c>
      <c r="S381" s="86">
        <f t="shared" si="198"/>
        <v>474.6365751973018</v>
      </c>
      <c r="U381" s="105" t="s">
        <v>139</v>
      </c>
      <c r="V381" s="117">
        <v>268.0264827385339</v>
      </c>
      <c r="W381" s="117">
        <v>0</v>
      </c>
      <c r="X381" s="117">
        <v>0</v>
      </c>
      <c r="Y381" s="117">
        <v>0</v>
      </c>
      <c r="Z381" s="117">
        <v>205.20847488875984</v>
      </c>
      <c r="AA381" s="117">
        <v>0.1153944377179445</v>
      </c>
      <c r="AB381" s="117">
        <v>0</v>
      </c>
      <c r="AC381" s="118">
        <v>1.286223132290101</v>
      </c>
      <c r="AD381" s="117">
        <v>1.286223132290101</v>
      </c>
      <c r="AE381" s="117">
        <v>0</v>
      </c>
      <c r="AF381" s="117">
        <v>0</v>
      </c>
      <c r="AG381" s="117">
        <v>0</v>
      </c>
      <c r="AH381" s="117">
        <v>0</v>
      </c>
      <c r="AI381" s="120">
        <f t="shared" si="199"/>
        <v>474.6365751973018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</row>
    <row r="382" spans="1:71" ht="15">
      <c r="A382" s="26" t="s">
        <v>25</v>
      </c>
      <c r="B382" s="39">
        <v>59.015288543834529</v>
      </c>
      <c r="C382" s="39">
        <v>1.0087537313975829E-2</v>
      </c>
      <c r="D382" s="39">
        <v>17.949677711935877</v>
      </c>
      <c r="E382" s="39">
        <v>212.46050951939114</v>
      </c>
      <c r="F382" s="411"/>
      <c r="G382" s="39">
        <v>232.93231291547602</v>
      </c>
      <c r="H382" s="40">
        <v>0</v>
      </c>
      <c r="I382" s="41">
        <f t="shared" si="197"/>
        <v>522.36787622795157</v>
      </c>
      <c r="K382" s="74" t="s">
        <v>25</v>
      </c>
      <c r="L382" s="87">
        <v>59.015288543834529</v>
      </c>
      <c r="M382" s="87">
        <v>1.0087537313975829E-2</v>
      </c>
      <c r="N382" s="87">
        <v>17.949677711935877</v>
      </c>
      <c r="O382" s="87">
        <v>212.46050951939114</v>
      </c>
      <c r="P382" s="87">
        <v>0.10042826189875485</v>
      </c>
      <c r="Q382" s="87">
        <v>232.93231291547602</v>
      </c>
      <c r="R382" s="88">
        <v>0</v>
      </c>
      <c r="S382" s="89">
        <f t="shared" si="198"/>
        <v>522.46830448985031</v>
      </c>
      <c r="U382" s="104" t="s">
        <v>25</v>
      </c>
      <c r="V382" s="121">
        <v>15.862519584215494</v>
      </c>
      <c r="W382" s="121">
        <v>27.987347818688335</v>
      </c>
      <c r="X382" s="121">
        <v>232.93231291547602</v>
      </c>
      <c r="Y382" s="121">
        <v>1.0087537313975829E-2</v>
      </c>
      <c r="Z382" s="121">
        <v>17.949677711935877</v>
      </c>
      <c r="AA382" s="121">
        <v>199.8543840639814</v>
      </c>
      <c r="AB382" s="121">
        <v>0.10042826189875485</v>
      </c>
      <c r="AC382" s="122">
        <v>27.77154659634045</v>
      </c>
      <c r="AD382" s="121">
        <v>15.165421140930706</v>
      </c>
      <c r="AE382" s="121">
        <v>0</v>
      </c>
      <c r="AF382" s="121">
        <v>0</v>
      </c>
      <c r="AG382" s="121">
        <v>0</v>
      </c>
      <c r="AH382" s="121">
        <v>12.606125455409746</v>
      </c>
      <c r="AI382" s="123">
        <f t="shared" si="199"/>
        <v>522.46830448985031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</row>
    <row r="383" spans="1:71" ht="15">
      <c r="A383" s="27" t="s">
        <v>24</v>
      </c>
      <c r="B383" s="42">
        <v>70.6647851944238</v>
      </c>
      <c r="C383" s="42">
        <v>0</v>
      </c>
      <c r="D383" s="42">
        <v>0</v>
      </c>
      <c r="E383" s="42">
        <v>0</v>
      </c>
      <c r="F383" s="411"/>
      <c r="G383" s="42">
        <v>0</v>
      </c>
      <c r="H383" s="43">
        <v>0</v>
      </c>
      <c r="I383" s="38">
        <f t="shared" si="197"/>
        <v>70.6647851944238</v>
      </c>
      <c r="K383" s="75" t="s">
        <v>24</v>
      </c>
      <c r="L383" s="42">
        <v>70.6647851944238</v>
      </c>
      <c r="M383" s="42">
        <v>0</v>
      </c>
      <c r="N383" s="42">
        <v>0</v>
      </c>
      <c r="O383" s="42">
        <v>0</v>
      </c>
      <c r="P383" s="42">
        <v>0</v>
      </c>
      <c r="Q383" s="42">
        <v>0</v>
      </c>
      <c r="R383" s="85">
        <v>0</v>
      </c>
      <c r="S383" s="86">
        <f t="shared" si="198"/>
        <v>70.6647851944238</v>
      </c>
      <c r="U383" s="105" t="s">
        <v>24</v>
      </c>
      <c r="V383" s="117">
        <v>70.6647851944238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v>0</v>
      </c>
      <c r="AC383" s="118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20">
        <f t="shared" si="199"/>
        <v>70.6647851944238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</row>
    <row r="384" spans="1:71" ht="15">
      <c r="A384" s="26" t="s">
        <v>60</v>
      </c>
      <c r="B384" s="39">
        <v>44.893443890454286</v>
      </c>
      <c r="C384" s="39">
        <v>0</v>
      </c>
      <c r="D384" s="39">
        <v>0</v>
      </c>
      <c r="E384" s="39">
        <v>0</v>
      </c>
      <c r="F384" s="411"/>
      <c r="G384" s="39">
        <v>0</v>
      </c>
      <c r="H384" s="40">
        <v>0</v>
      </c>
      <c r="I384" s="41">
        <f t="shared" si="197"/>
        <v>44.893443890454286</v>
      </c>
      <c r="K384" s="74" t="s">
        <v>60</v>
      </c>
      <c r="L384" s="87">
        <v>44.893443890454286</v>
      </c>
      <c r="M384" s="87">
        <v>0</v>
      </c>
      <c r="N384" s="87">
        <v>0</v>
      </c>
      <c r="O384" s="87">
        <v>0</v>
      </c>
      <c r="P384" s="87">
        <v>0</v>
      </c>
      <c r="Q384" s="87">
        <v>0</v>
      </c>
      <c r="R384" s="88">
        <v>0</v>
      </c>
      <c r="S384" s="89">
        <f t="shared" si="198"/>
        <v>44.893443890454286</v>
      </c>
      <c r="U384" s="104" t="s">
        <v>60</v>
      </c>
      <c r="V384" s="121">
        <v>44.893443890454286</v>
      </c>
      <c r="W384" s="121">
        <v>0</v>
      </c>
      <c r="X384" s="121">
        <v>0</v>
      </c>
      <c r="Y384" s="121">
        <v>0</v>
      </c>
      <c r="Z384" s="121">
        <v>0</v>
      </c>
      <c r="AA384" s="121">
        <v>0</v>
      </c>
      <c r="AB384" s="121">
        <v>0</v>
      </c>
      <c r="AC384" s="122">
        <v>0</v>
      </c>
      <c r="AD384" s="121">
        <v>0</v>
      </c>
      <c r="AE384" s="121">
        <v>0</v>
      </c>
      <c r="AF384" s="121">
        <v>0</v>
      </c>
      <c r="AG384" s="121">
        <v>0</v>
      </c>
      <c r="AH384" s="121">
        <v>0</v>
      </c>
      <c r="AI384" s="123">
        <f t="shared" si="199"/>
        <v>44.893443890454286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</row>
    <row r="385" spans="1:71" ht="15">
      <c r="A385" s="27" t="s">
        <v>22</v>
      </c>
      <c r="B385" s="42">
        <v>30.022003856906206</v>
      </c>
      <c r="C385" s="42">
        <v>0</v>
      </c>
      <c r="D385" s="42">
        <v>0</v>
      </c>
      <c r="E385" s="42">
        <v>0</v>
      </c>
      <c r="F385" s="411"/>
      <c r="G385" s="42">
        <v>0</v>
      </c>
      <c r="H385" s="43">
        <v>0</v>
      </c>
      <c r="I385" s="38">
        <f t="shared" si="197"/>
        <v>30.022003856906206</v>
      </c>
      <c r="K385" s="75" t="s">
        <v>22</v>
      </c>
      <c r="L385" s="42">
        <v>30.022003856906206</v>
      </c>
      <c r="M385" s="42">
        <v>0</v>
      </c>
      <c r="N385" s="42">
        <v>0</v>
      </c>
      <c r="O385" s="42">
        <v>0</v>
      </c>
      <c r="P385" s="42">
        <v>18.594390166747523</v>
      </c>
      <c r="Q385" s="42">
        <v>0</v>
      </c>
      <c r="R385" s="85">
        <v>0</v>
      </c>
      <c r="S385" s="86">
        <f t="shared" si="198"/>
        <v>48.616394023653726</v>
      </c>
      <c r="U385" s="105" t="s">
        <v>22</v>
      </c>
      <c r="V385" s="117">
        <v>29.74005655581821</v>
      </c>
      <c r="W385" s="117">
        <v>0</v>
      </c>
      <c r="X385" s="117">
        <v>0</v>
      </c>
      <c r="Y385" s="117">
        <v>0</v>
      </c>
      <c r="Z385" s="117">
        <v>0</v>
      </c>
      <c r="AA385" s="117">
        <v>0</v>
      </c>
      <c r="AB385" s="117">
        <v>18.594390166747523</v>
      </c>
      <c r="AC385" s="118">
        <v>0.28194730108799598</v>
      </c>
      <c r="AD385" s="117">
        <v>0.28194730108799598</v>
      </c>
      <c r="AE385" s="117">
        <v>0</v>
      </c>
      <c r="AF385" s="117">
        <v>0</v>
      </c>
      <c r="AG385" s="117">
        <v>0</v>
      </c>
      <c r="AH385" s="117">
        <v>0</v>
      </c>
      <c r="AI385" s="120">
        <f t="shared" si="199"/>
        <v>48.616394023653726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</row>
    <row r="386" spans="1:71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197"/>
        <v>0</v>
      </c>
      <c r="K386" s="74" t="s">
        <v>21</v>
      </c>
      <c r="L386" s="87">
        <v>0</v>
      </c>
      <c r="M386" s="87">
        <v>0</v>
      </c>
      <c r="N386" s="87">
        <v>0</v>
      </c>
      <c r="O386" s="87">
        <v>0</v>
      </c>
      <c r="P386" s="87">
        <v>0</v>
      </c>
      <c r="Q386" s="87">
        <v>0</v>
      </c>
      <c r="R386" s="88">
        <v>0</v>
      </c>
      <c r="S386" s="89">
        <f t="shared" si="198"/>
        <v>0</v>
      </c>
      <c r="U386" s="104" t="s">
        <v>61</v>
      </c>
      <c r="V386" s="121">
        <v>0</v>
      </c>
      <c r="W386" s="121">
        <v>0</v>
      </c>
      <c r="X386" s="121">
        <v>0</v>
      </c>
      <c r="Y386" s="121">
        <v>0</v>
      </c>
      <c r="Z386" s="121">
        <v>0</v>
      </c>
      <c r="AA386" s="121">
        <v>0</v>
      </c>
      <c r="AB386" s="121">
        <v>0</v>
      </c>
      <c r="AC386" s="122">
        <v>0</v>
      </c>
      <c r="AD386" s="121">
        <v>0</v>
      </c>
      <c r="AE386" s="121">
        <v>0</v>
      </c>
      <c r="AF386" s="121">
        <v>0</v>
      </c>
      <c r="AG386" s="121">
        <v>0</v>
      </c>
      <c r="AH386" s="121">
        <v>0</v>
      </c>
      <c r="AI386" s="123">
        <f t="shared" si="199"/>
        <v>0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</row>
    <row r="387" spans="1:71" ht="15">
      <c r="A387" s="28" t="s">
        <v>64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197"/>
        <v>0</v>
      </c>
      <c r="K387" s="76" t="s">
        <v>64</v>
      </c>
      <c r="L387" s="42">
        <v>0</v>
      </c>
      <c r="M387" s="42">
        <v>0</v>
      </c>
      <c r="N387" s="42">
        <v>0</v>
      </c>
      <c r="O387" s="42">
        <v>0</v>
      </c>
      <c r="P387" s="42">
        <v>0</v>
      </c>
      <c r="Q387" s="42">
        <v>0</v>
      </c>
      <c r="R387" s="85">
        <v>0</v>
      </c>
      <c r="S387" s="86">
        <f t="shared" si="198"/>
        <v>0</v>
      </c>
      <c r="U387" s="106" t="s">
        <v>62</v>
      </c>
      <c r="V387" s="117">
        <v>0</v>
      </c>
      <c r="W387" s="117">
        <v>0</v>
      </c>
      <c r="X387" s="117">
        <v>0</v>
      </c>
      <c r="Y387" s="117">
        <v>0</v>
      </c>
      <c r="Z387" s="117">
        <v>0</v>
      </c>
      <c r="AA387" s="117">
        <v>0</v>
      </c>
      <c r="AB387" s="117">
        <v>0</v>
      </c>
      <c r="AC387" s="118">
        <v>0</v>
      </c>
      <c r="AD387" s="119">
        <v>0</v>
      </c>
      <c r="AE387" s="119">
        <v>0</v>
      </c>
      <c r="AF387" s="119">
        <v>0</v>
      </c>
      <c r="AG387" s="119">
        <v>0</v>
      </c>
      <c r="AH387" s="119">
        <v>0</v>
      </c>
      <c r="AI387" s="120">
        <f t="shared" si="199"/>
        <v>0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</row>
    <row r="388" spans="1:71">
      <c r="A388" s="56" t="s">
        <v>23</v>
      </c>
      <c r="B388" s="60">
        <v>0</v>
      </c>
      <c r="C388" s="60">
        <v>0</v>
      </c>
      <c r="D388" s="60">
        <v>0</v>
      </c>
      <c r="E388" s="60">
        <v>0</v>
      </c>
      <c r="F388" s="411"/>
      <c r="G388" s="60">
        <v>0</v>
      </c>
      <c r="H388" s="61">
        <v>0</v>
      </c>
      <c r="I388" s="62">
        <f t="shared" si="197"/>
        <v>0</v>
      </c>
      <c r="K388" s="77" t="s">
        <v>23</v>
      </c>
      <c r="L388" s="90">
        <v>0</v>
      </c>
      <c r="M388" s="90">
        <v>0</v>
      </c>
      <c r="N388" s="90">
        <v>0</v>
      </c>
      <c r="O388" s="90">
        <v>0</v>
      </c>
      <c r="P388" s="90">
        <v>0</v>
      </c>
      <c r="Q388" s="90">
        <v>0</v>
      </c>
      <c r="R388" s="91">
        <v>0</v>
      </c>
      <c r="S388" s="92">
        <f t="shared" si="198"/>
        <v>0</v>
      </c>
      <c r="U388" s="107" t="s">
        <v>66</v>
      </c>
      <c r="V388" s="124">
        <v>0</v>
      </c>
      <c r="W388" s="124">
        <v>0</v>
      </c>
      <c r="X388" s="124">
        <v>0</v>
      </c>
      <c r="Y388" s="124">
        <v>0</v>
      </c>
      <c r="Z388" s="124">
        <v>0</v>
      </c>
      <c r="AA388" s="124">
        <v>0</v>
      </c>
      <c r="AB388" s="124">
        <v>0</v>
      </c>
      <c r="AC388" s="124">
        <v>0</v>
      </c>
      <c r="AD388" s="124">
        <v>0</v>
      </c>
      <c r="AE388" s="124">
        <v>0</v>
      </c>
      <c r="AF388" s="124">
        <v>0</v>
      </c>
      <c r="AG388" s="124">
        <v>0</v>
      </c>
      <c r="AH388" s="125">
        <v>0</v>
      </c>
      <c r="AI388" s="126">
        <f t="shared" si="199"/>
        <v>0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</row>
    <row r="389" spans="1:71">
      <c r="A389" s="57" t="s">
        <v>19</v>
      </c>
      <c r="B389" s="63">
        <v>0</v>
      </c>
      <c r="C389" s="63">
        <v>0</v>
      </c>
      <c r="D389" s="63">
        <v>0</v>
      </c>
      <c r="E389" s="63">
        <v>0</v>
      </c>
      <c r="F389" s="411"/>
      <c r="G389" s="63">
        <v>0</v>
      </c>
      <c r="H389" s="64">
        <v>0</v>
      </c>
      <c r="I389" s="65">
        <f t="shared" si="197"/>
        <v>0</v>
      </c>
      <c r="K389" s="78" t="s">
        <v>19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93">
        <v>0</v>
      </c>
      <c r="S389" s="94">
        <f t="shared" si="198"/>
        <v>0</v>
      </c>
      <c r="U389" s="108" t="s">
        <v>19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8">
        <v>0</v>
      </c>
      <c r="AE389" s="128">
        <v>0</v>
      </c>
      <c r="AF389" s="128">
        <v>0</v>
      </c>
      <c r="AG389" s="128">
        <v>0</v>
      </c>
      <c r="AH389" s="128">
        <v>0</v>
      </c>
      <c r="AI389" s="129">
        <f t="shared" si="199"/>
        <v>0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</row>
    <row r="390" spans="1:71">
      <c r="A390" s="56" t="s">
        <v>20</v>
      </c>
      <c r="B390" s="60">
        <v>0</v>
      </c>
      <c r="C390" s="60">
        <v>0</v>
      </c>
      <c r="D390" s="60">
        <v>0</v>
      </c>
      <c r="E390" s="60">
        <v>0</v>
      </c>
      <c r="F390" s="411"/>
      <c r="G390" s="60">
        <v>0</v>
      </c>
      <c r="H390" s="61">
        <v>0</v>
      </c>
      <c r="I390" s="62">
        <f t="shared" si="197"/>
        <v>0</v>
      </c>
      <c r="K390" s="77" t="s">
        <v>20</v>
      </c>
      <c r="L390" s="90">
        <v>0</v>
      </c>
      <c r="M390" s="90">
        <v>0</v>
      </c>
      <c r="N390" s="90">
        <v>0</v>
      </c>
      <c r="O390" s="90">
        <v>0</v>
      </c>
      <c r="P390" s="90">
        <v>0</v>
      </c>
      <c r="Q390" s="90">
        <v>0</v>
      </c>
      <c r="R390" s="91">
        <v>0</v>
      </c>
      <c r="S390" s="92">
        <f t="shared" si="198"/>
        <v>0</v>
      </c>
      <c r="U390" s="107" t="s">
        <v>20</v>
      </c>
      <c r="V390" s="124">
        <v>0</v>
      </c>
      <c r="W390" s="124">
        <v>0</v>
      </c>
      <c r="X390" s="124">
        <v>0</v>
      </c>
      <c r="Y390" s="124">
        <v>0</v>
      </c>
      <c r="Z390" s="124">
        <v>0</v>
      </c>
      <c r="AA390" s="124">
        <v>0</v>
      </c>
      <c r="AB390" s="124">
        <v>0</v>
      </c>
      <c r="AC390" s="124">
        <v>0</v>
      </c>
      <c r="AD390" s="124">
        <v>0</v>
      </c>
      <c r="AE390" s="124">
        <v>0</v>
      </c>
      <c r="AF390" s="124">
        <v>0</v>
      </c>
      <c r="AG390" s="124">
        <v>0</v>
      </c>
      <c r="AH390" s="125">
        <v>0</v>
      </c>
      <c r="AI390" s="126">
        <f t="shared" si="199"/>
        <v>0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</row>
    <row r="391" spans="1:71" ht="15" thickBot="1">
      <c r="A391" s="58" t="s">
        <v>11</v>
      </c>
      <c r="B391" s="52">
        <v>0</v>
      </c>
      <c r="C391" s="52">
        <v>0</v>
      </c>
      <c r="D391" s="52">
        <v>0</v>
      </c>
      <c r="E391" s="52">
        <v>0</v>
      </c>
      <c r="F391" s="412"/>
      <c r="G391" s="52">
        <v>0</v>
      </c>
      <c r="H391" s="66">
        <v>0</v>
      </c>
      <c r="I391" s="67">
        <f t="shared" si="197"/>
        <v>0</v>
      </c>
      <c r="K391" s="79" t="s">
        <v>11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95">
        <v>0</v>
      </c>
      <c r="S391" s="96">
        <f t="shared" si="198"/>
        <v>0</v>
      </c>
      <c r="U391" s="108" t="s">
        <v>11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8">
        <v>0</v>
      </c>
      <c r="AE391" s="128">
        <v>0</v>
      </c>
      <c r="AF391" s="128">
        <v>0</v>
      </c>
      <c r="AG391" s="128">
        <v>0</v>
      </c>
      <c r="AH391" s="128">
        <v>0</v>
      </c>
      <c r="AI391" s="129">
        <f t="shared" si="199"/>
        <v>0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</row>
    <row r="392" spans="1:71" ht="15">
      <c r="A392" s="33" t="s">
        <v>26</v>
      </c>
      <c r="B392" s="68">
        <f>SUM(B371:B387)</f>
        <v>877.85025535954446</v>
      </c>
      <c r="C392" s="68">
        <f t="shared" ref="C392:I392" si="200">SUM(C371:C387)</f>
        <v>3.0934014130780705</v>
      </c>
      <c r="D392" s="68">
        <f t="shared" si="200"/>
        <v>224.77244422067002</v>
      </c>
      <c r="E392" s="68">
        <f t="shared" si="200"/>
        <v>2531.450451449376</v>
      </c>
      <c r="F392" s="68">
        <f t="shared" si="200"/>
        <v>0</v>
      </c>
      <c r="G392" s="68">
        <f t="shared" si="200"/>
        <v>232.93231291547602</v>
      </c>
      <c r="H392" s="69">
        <f t="shared" si="200"/>
        <v>0</v>
      </c>
      <c r="I392" s="38">
        <f t="shared" si="200"/>
        <v>3870.0988653581448</v>
      </c>
      <c r="K392" s="80" t="s">
        <v>26</v>
      </c>
      <c r="L392" s="68">
        <f>SUM(L371:L387)</f>
        <v>877.85025535954446</v>
      </c>
      <c r="M392" s="68">
        <f t="shared" ref="M392:S392" si="201">SUM(M371:M387)</f>
        <v>3.0934014130780705</v>
      </c>
      <c r="N392" s="68">
        <f t="shared" si="201"/>
        <v>224.77244422067002</v>
      </c>
      <c r="O392" s="68">
        <f t="shared" si="201"/>
        <v>2531.450451449376</v>
      </c>
      <c r="P392" s="68">
        <f t="shared" si="201"/>
        <v>1522.2640834474334</v>
      </c>
      <c r="Q392" s="68">
        <f t="shared" si="201"/>
        <v>232.93231291547602</v>
      </c>
      <c r="R392" s="69">
        <f t="shared" si="201"/>
        <v>0</v>
      </c>
      <c r="S392" s="97">
        <f t="shared" si="201"/>
        <v>5392.3629488055776</v>
      </c>
      <c r="T392" s="1" t="str">
        <f>IF(ABS(S392-AI392)&gt;0.01,S392-AI392,"")</f>
        <v/>
      </c>
      <c r="U392" s="109" t="s">
        <v>63</v>
      </c>
      <c r="V392" s="130">
        <f>SUM(V371:V387)</f>
        <v>827.03357241770198</v>
      </c>
      <c r="W392" s="130">
        <f t="shared" ref="W392:AH392" si="202">SUM(W371:W387)</f>
        <v>31.806805683741779</v>
      </c>
      <c r="X392" s="130">
        <f t="shared" si="202"/>
        <v>232.93231291547602</v>
      </c>
      <c r="Y392" s="130">
        <f t="shared" si="202"/>
        <v>3.0934014130780705</v>
      </c>
      <c r="Z392" s="130">
        <f t="shared" si="202"/>
        <v>224.77244422067002</v>
      </c>
      <c r="AA392" s="130">
        <f t="shared" si="202"/>
        <v>2501.1775998013923</v>
      </c>
      <c r="AB392" s="130">
        <f t="shared" si="202"/>
        <v>1522.2640834474334</v>
      </c>
      <c r="AC392" s="130">
        <f t="shared" si="202"/>
        <v>49.282728906084536</v>
      </c>
      <c r="AD392" s="131">
        <f t="shared" si="202"/>
        <v>19.00987725810085</v>
      </c>
      <c r="AE392" s="131">
        <f t="shared" si="202"/>
        <v>0</v>
      </c>
      <c r="AF392" s="131">
        <f t="shared" si="202"/>
        <v>0</v>
      </c>
      <c r="AG392" s="131">
        <f t="shared" si="202"/>
        <v>0</v>
      </c>
      <c r="AH392" s="131">
        <f t="shared" si="202"/>
        <v>30.272851647983686</v>
      </c>
      <c r="AI392" s="132">
        <f>SUM(V392:AC392)</f>
        <v>5392.3629488055776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</row>
    <row r="393" spans="1:71" s="5" customFormat="1" ht="15" thickBot="1">
      <c r="A393" s="30" t="s">
        <v>88</v>
      </c>
      <c r="B393" s="47">
        <f>IF($I392=0,"-",B392/$I392)</f>
        <v>0.22682889659933969</v>
      </c>
      <c r="C393" s="47">
        <f t="shared" ref="C393:H393" si="203">IF($I392=0,"-",C392/$I392)</f>
        <v>7.993081109032088E-4</v>
      </c>
      <c r="D393" s="47">
        <f t="shared" si="203"/>
        <v>5.8079251213100272E-2</v>
      </c>
      <c r="E393" s="47">
        <f t="shared" si="203"/>
        <v>0.65410485352422942</v>
      </c>
      <c r="F393" s="47">
        <f t="shared" si="203"/>
        <v>0</v>
      </c>
      <c r="G393" s="47">
        <f t="shared" si="203"/>
        <v>6.01876905524273E-2</v>
      </c>
      <c r="H393" s="70">
        <f t="shared" si="203"/>
        <v>0</v>
      </c>
      <c r="I393" s="48">
        <f>SUM(B393:H393)</f>
        <v>0.99999999999999989</v>
      </c>
      <c r="K393" s="81" t="s">
        <v>88</v>
      </c>
      <c r="L393" s="98">
        <f>IF($S392=0,"-",L392/$S392)</f>
        <v>0.16279509812187079</v>
      </c>
      <c r="M393" s="98">
        <f t="shared" ref="M393:R393" si="204">IF($S392=0,"-",M392/$S392)</f>
        <v>5.7366342778600744E-4</v>
      </c>
      <c r="N393" s="98">
        <f t="shared" si="204"/>
        <v>4.1683478347921243E-2</v>
      </c>
      <c r="O393" s="98">
        <f t="shared" si="204"/>
        <v>0.46945105058443792</v>
      </c>
      <c r="P393" s="98">
        <f t="shared" si="204"/>
        <v>0.28230000426522084</v>
      </c>
      <c r="Q393" s="98">
        <f t="shared" si="204"/>
        <v>4.3196705252763284E-2</v>
      </c>
      <c r="R393" s="99">
        <f t="shared" si="204"/>
        <v>0</v>
      </c>
      <c r="S393" s="100">
        <f>SUM(L393:R393)</f>
        <v>1</v>
      </c>
      <c r="U393" s="110" t="s">
        <v>88</v>
      </c>
      <c r="V393" s="133">
        <f>+V392/$AI392</f>
        <v>0.1533712734601613</v>
      </c>
      <c r="W393" s="133">
        <f t="shared" ref="W393:AH393" si="205">+W392/$AI392</f>
        <v>5.8984912524827487E-3</v>
      </c>
      <c r="X393" s="133">
        <f t="shared" si="205"/>
        <v>4.3196705252763284E-2</v>
      </c>
      <c r="Y393" s="133">
        <f t="shared" si="205"/>
        <v>5.7366342778600744E-4</v>
      </c>
      <c r="Z393" s="133">
        <f t="shared" si="205"/>
        <v>4.1683478347921243E-2</v>
      </c>
      <c r="AA393" s="133">
        <f t="shared" si="205"/>
        <v>0.46383702720815734</v>
      </c>
      <c r="AB393" s="133">
        <f t="shared" si="205"/>
        <v>0.28230000426522084</v>
      </c>
      <c r="AC393" s="133">
        <f t="shared" si="205"/>
        <v>9.1393567855073236E-3</v>
      </c>
      <c r="AD393" s="133">
        <f t="shared" si="205"/>
        <v>3.5253334092267634E-3</v>
      </c>
      <c r="AE393" s="133">
        <f t="shared" si="205"/>
        <v>0</v>
      </c>
      <c r="AF393" s="133">
        <f t="shared" si="205"/>
        <v>0</v>
      </c>
      <c r="AG393" s="133">
        <f t="shared" si="205"/>
        <v>0</v>
      </c>
      <c r="AH393" s="133">
        <f t="shared" si="205"/>
        <v>5.6140233762805598E-3</v>
      </c>
      <c r="AI393" s="134">
        <f>SUM(V393:AC393)</f>
        <v>1</v>
      </c>
    </row>
    <row r="394" spans="1:71" ht="15" thickBot="1">
      <c r="A394" s="31"/>
      <c r="B394" s="31"/>
      <c r="C394" s="31"/>
      <c r="D394" s="31"/>
      <c r="E394" s="31"/>
      <c r="F394" s="31"/>
      <c r="G394" s="31"/>
      <c r="H394" s="31"/>
      <c r="I394" s="31"/>
      <c r="K394" s="31"/>
      <c r="L394" s="31"/>
      <c r="M394" s="31"/>
      <c r="N394" s="31"/>
      <c r="O394" s="31"/>
      <c r="P394" s="31"/>
      <c r="Q394" s="31"/>
      <c r="R394" s="31"/>
      <c r="S394" s="31"/>
      <c r="U394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</row>
    <row r="395" spans="1:71" ht="30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  <c r="K395" s="415" t="s">
        <v>42</v>
      </c>
      <c r="L395" s="83" t="s">
        <v>0</v>
      </c>
      <c r="M395" s="83" t="s">
        <v>1</v>
      </c>
      <c r="N395" s="83" t="s">
        <v>2</v>
      </c>
      <c r="O395" s="83" t="s">
        <v>3</v>
      </c>
      <c r="P395" s="83" t="s">
        <v>27</v>
      </c>
      <c r="Q395" s="83" t="s">
        <v>4</v>
      </c>
      <c r="R395" s="83" t="s">
        <v>5</v>
      </c>
      <c r="S395" s="84" t="s">
        <v>6</v>
      </c>
      <c r="U395" s="417" t="s">
        <v>42</v>
      </c>
      <c r="V395" s="114" t="s">
        <v>74</v>
      </c>
      <c r="W395" s="114" t="s">
        <v>75</v>
      </c>
      <c r="X395" s="114" t="s">
        <v>4</v>
      </c>
      <c r="Y395" s="114" t="s">
        <v>1</v>
      </c>
      <c r="Z395" s="114" t="s">
        <v>2</v>
      </c>
      <c r="AA395" s="114" t="s">
        <v>3</v>
      </c>
      <c r="AB395" s="114" t="s">
        <v>55</v>
      </c>
      <c r="AC395" s="114" t="s">
        <v>68</v>
      </c>
      <c r="AD395" s="115" t="s">
        <v>76</v>
      </c>
      <c r="AE395" s="115" t="s">
        <v>83</v>
      </c>
      <c r="AF395" s="115" t="s">
        <v>77</v>
      </c>
      <c r="AG395" s="115" t="s">
        <v>84</v>
      </c>
      <c r="AH395" s="115" t="s">
        <v>85</v>
      </c>
      <c r="AI395" s="116" t="s">
        <v>63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</row>
    <row r="396" spans="1:71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  <c r="K396" s="416" t="s">
        <v>42</v>
      </c>
      <c r="L396" s="389" t="s">
        <v>69</v>
      </c>
      <c r="M396" s="390"/>
      <c r="N396" s="390"/>
      <c r="O396" s="390"/>
      <c r="P396" s="390"/>
      <c r="Q396" s="390"/>
      <c r="R396" s="390"/>
      <c r="S396" s="391"/>
      <c r="U396" s="418" t="s">
        <v>42</v>
      </c>
      <c r="V396" s="413" t="s">
        <v>69</v>
      </c>
      <c r="W396" s="413"/>
      <c r="X396" s="413"/>
      <c r="Y396" s="413"/>
      <c r="Z396" s="413"/>
      <c r="AA396" s="413"/>
      <c r="AB396" s="413"/>
      <c r="AC396" s="413"/>
      <c r="AD396" s="413"/>
      <c r="AE396" s="413"/>
      <c r="AF396" s="413"/>
      <c r="AG396" s="413"/>
      <c r="AH396" s="413"/>
      <c r="AI396" s="414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</row>
    <row r="397" spans="1:71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  <c r="K397" s="82" t="s">
        <v>7</v>
      </c>
      <c r="L397" s="36">
        <v>0</v>
      </c>
      <c r="M397" s="36">
        <v>0</v>
      </c>
      <c r="N397" s="36">
        <v>0</v>
      </c>
      <c r="O397" s="36">
        <v>0</v>
      </c>
      <c r="P397" s="36">
        <v>0</v>
      </c>
      <c r="Q397" s="36">
        <v>0</v>
      </c>
      <c r="R397" s="101">
        <v>0</v>
      </c>
      <c r="S397" s="102">
        <f>SUM(L397:R397)</f>
        <v>0</v>
      </c>
      <c r="U397" s="103" t="s">
        <v>7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8">
        <v>0</v>
      </c>
      <c r="AD397" s="119">
        <v>0</v>
      </c>
      <c r="AE397" s="119">
        <v>0</v>
      </c>
      <c r="AF397" s="119">
        <v>0</v>
      </c>
      <c r="AG397" s="119">
        <v>0</v>
      </c>
      <c r="AH397" s="119">
        <v>0</v>
      </c>
      <c r="AI397" s="120">
        <f>SUM(V397:AC397)</f>
        <v>0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</row>
    <row r="398" spans="1:71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7" si="206">SUM(B398:H398)</f>
        <v>0</v>
      </c>
      <c r="K398" s="74" t="s">
        <v>8</v>
      </c>
      <c r="L398" s="87">
        <v>0</v>
      </c>
      <c r="M398" s="87">
        <v>0</v>
      </c>
      <c r="N398" s="87">
        <v>0</v>
      </c>
      <c r="O398" s="87">
        <v>0</v>
      </c>
      <c r="P398" s="87">
        <v>0</v>
      </c>
      <c r="Q398" s="87">
        <v>0</v>
      </c>
      <c r="R398" s="88">
        <v>0</v>
      </c>
      <c r="S398" s="89">
        <f t="shared" ref="S398:S417" si="207">SUM(L398:R398)</f>
        <v>0</v>
      </c>
      <c r="U398" s="104" t="s">
        <v>8</v>
      </c>
      <c r="V398" s="121">
        <v>0</v>
      </c>
      <c r="W398" s="121">
        <v>0</v>
      </c>
      <c r="X398" s="121">
        <v>0</v>
      </c>
      <c r="Y398" s="121">
        <v>0</v>
      </c>
      <c r="Z398" s="121">
        <v>0</v>
      </c>
      <c r="AA398" s="121">
        <v>0</v>
      </c>
      <c r="AB398" s="121">
        <v>0</v>
      </c>
      <c r="AC398" s="122">
        <v>0</v>
      </c>
      <c r="AD398" s="121">
        <v>0</v>
      </c>
      <c r="AE398" s="121">
        <v>0</v>
      </c>
      <c r="AF398" s="121">
        <v>0</v>
      </c>
      <c r="AG398" s="121">
        <v>0</v>
      </c>
      <c r="AH398" s="121">
        <v>0</v>
      </c>
      <c r="AI398" s="123">
        <f t="shared" ref="AI398:AI417" si="208">SUM(V398:AC398)</f>
        <v>0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</row>
    <row r="399" spans="1:71" ht="15" customHeight="1">
      <c r="A399" s="27" t="s">
        <v>10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206"/>
        <v>0</v>
      </c>
      <c r="K399" s="75" t="s">
        <v>10</v>
      </c>
      <c r="L399" s="42">
        <v>0</v>
      </c>
      <c r="M399" s="42">
        <v>0</v>
      </c>
      <c r="N399" s="42">
        <v>0</v>
      </c>
      <c r="O399" s="42">
        <v>0</v>
      </c>
      <c r="P399" s="42">
        <v>0</v>
      </c>
      <c r="Q399" s="42">
        <v>0</v>
      </c>
      <c r="R399" s="85">
        <v>0</v>
      </c>
      <c r="S399" s="86">
        <f t="shared" si="207"/>
        <v>0</v>
      </c>
      <c r="U399" s="105" t="s">
        <v>10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8">
        <v>0</v>
      </c>
      <c r="AD399" s="119">
        <v>0</v>
      </c>
      <c r="AE399" s="119">
        <v>0</v>
      </c>
      <c r="AF399" s="119">
        <v>0</v>
      </c>
      <c r="AG399" s="119">
        <v>0</v>
      </c>
      <c r="AH399" s="119">
        <v>0</v>
      </c>
      <c r="AI399" s="120">
        <f t="shared" si="208"/>
        <v>0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</row>
    <row r="400" spans="1:71" ht="15" customHeight="1">
      <c r="A400" s="26" t="s">
        <v>56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206"/>
        <v>0</v>
      </c>
      <c r="K400" s="74" t="s">
        <v>56</v>
      </c>
      <c r="L400" s="87">
        <v>0</v>
      </c>
      <c r="M400" s="87">
        <v>0</v>
      </c>
      <c r="N400" s="87">
        <v>0</v>
      </c>
      <c r="O400" s="87">
        <v>0</v>
      </c>
      <c r="P400" s="87">
        <v>0</v>
      </c>
      <c r="Q400" s="87">
        <v>0</v>
      </c>
      <c r="R400" s="88">
        <v>0</v>
      </c>
      <c r="S400" s="89">
        <f t="shared" si="207"/>
        <v>0</v>
      </c>
      <c r="U400" s="104" t="s">
        <v>56</v>
      </c>
      <c r="V400" s="121">
        <v>0</v>
      </c>
      <c r="W400" s="121">
        <v>0</v>
      </c>
      <c r="X400" s="121">
        <v>0</v>
      </c>
      <c r="Y400" s="121">
        <v>0</v>
      </c>
      <c r="Z400" s="121">
        <v>0</v>
      </c>
      <c r="AA400" s="121">
        <v>0</v>
      </c>
      <c r="AB400" s="121">
        <v>0</v>
      </c>
      <c r="AC400" s="122">
        <v>0</v>
      </c>
      <c r="AD400" s="121">
        <v>0</v>
      </c>
      <c r="AE400" s="121">
        <v>0</v>
      </c>
      <c r="AF400" s="121">
        <v>0</v>
      </c>
      <c r="AG400" s="121">
        <v>0</v>
      </c>
      <c r="AH400" s="121">
        <v>0</v>
      </c>
      <c r="AI400" s="123">
        <f t="shared" si="208"/>
        <v>0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</row>
    <row r="401" spans="1:71" ht="15">
      <c r="A401" s="27" t="s">
        <v>16</v>
      </c>
      <c r="B401" s="42">
        <v>21.710591558876569</v>
      </c>
      <c r="C401" s="42">
        <v>9.465997115287573</v>
      </c>
      <c r="D401" s="42">
        <v>0</v>
      </c>
      <c r="E401" s="42">
        <v>0</v>
      </c>
      <c r="F401" s="411"/>
      <c r="G401" s="42">
        <v>0</v>
      </c>
      <c r="H401" s="43">
        <v>0</v>
      </c>
      <c r="I401" s="38">
        <f t="shared" si="206"/>
        <v>31.176588674164144</v>
      </c>
      <c r="K401" s="75" t="s">
        <v>16</v>
      </c>
      <c r="L401" s="42">
        <v>21.710591558876569</v>
      </c>
      <c r="M401" s="42">
        <v>9.465997115287573</v>
      </c>
      <c r="N401" s="42">
        <v>0</v>
      </c>
      <c r="O401" s="42">
        <v>0</v>
      </c>
      <c r="P401" s="42">
        <v>0</v>
      </c>
      <c r="Q401" s="42">
        <v>0</v>
      </c>
      <c r="R401" s="85">
        <v>0</v>
      </c>
      <c r="S401" s="86">
        <f t="shared" si="207"/>
        <v>31.176588674164144</v>
      </c>
      <c r="U401" s="105" t="s">
        <v>16</v>
      </c>
      <c r="V401" s="117">
        <v>21.710591558876569</v>
      </c>
      <c r="W401" s="117">
        <v>0</v>
      </c>
      <c r="X401" s="117">
        <v>0</v>
      </c>
      <c r="Y401" s="117">
        <v>9.465997115287573</v>
      </c>
      <c r="Z401" s="117">
        <v>0</v>
      </c>
      <c r="AA401" s="117">
        <v>0</v>
      </c>
      <c r="AB401" s="117">
        <v>0</v>
      </c>
      <c r="AC401" s="118">
        <v>0</v>
      </c>
      <c r="AD401" s="119">
        <v>0</v>
      </c>
      <c r="AE401" s="119">
        <v>0</v>
      </c>
      <c r="AF401" s="119">
        <v>0</v>
      </c>
      <c r="AG401" s="119">
        <v>0</v>
      </c>
      <c r="AH401" s="119">
        <v>0</v>
      </c>
      <c r="AI401" s="120">
        <f t="shared" si="208"/>
        <v>31.176588674164144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</row>
    <row r="402" spans="1:71" ht="15">
      <c r="A402" s="26" t="s">
        <v>70</v>
      </c>
      <c r="B402" s="39">
        <v>12.802226981655892</v>
      </c>
      <c r="C402" s="39">
        <v>8.0816415318245767</v>
      </c>
      <c r="D402" s="39">
        <v>1.9477320381050631</v>
      </c>
      <c r="E402" s="39">
        <v>0</v>
      </c>
      <c r="F402" s="411"/>
      <c r="G402" s="39">
        <v>0</v>
      </c>
      <c r="H402" s="40">
        <v>0</v>
      </c>
      <c r="I402" s="41">
        <f t="shared" si="206"/>
        <v>22.831600551585531</v>
      </c>
      <c r="K402" s="74" t="s">
        <v>70</v>
      </c>
      <c r="L402" s="87">
        <v>12.802226981655892</v>
      </c>
      <c r="M402" s="87">
        <v>8.0816415318245767</v>
      </c>
      <c r="N402" s="87">
        <v>1.9477320381050631</v>
      </c>
      <c r="O402" s="87">
        <v>0</v>
      </c>
      <c r="P402" s="87">
        <v>0</v>
      </c>
      <c r="Q402" s="87">
        <v>0</v>
      </c>
      <c r="R402" s="88">
        <v>0</v>
      </c>
      <c r="S402" s="89">
        <f t="shared" si="207"/>
        <v>22.831600551585531</v>
      </c>
      <c r="U402" s="104" t="s">
        <v>57</v>
      </c>
      <c r="V402" s="121">
        <v>12.802226981655892</v>
      </c>
      <c r="W402" s="121">
        <v>0</v>
      </c>
      <c r="X402" s="121">
        <v>0</v>
      </c>
      <c r="Y402" s="121">
        <v>8.0816415318245767</v>
      </c>
      <c r="Z402" s="121">
        <v>1.9477320381050631</v>
      </c>
      <c r="AA402" s="121">
        <v>0</v>
      </c>
      <c r="AB402" s="121">
        <v>0</v>
      </c>
      <c r="AC402" s="122">
        <v>0</v>
      </c>
      <c r="AD402" s="121">
        <v>0</v>
      </c>
      <c r="AE402" s="121">
        <v>0</v>
      </c>
      <c r="AF402" s="121">
        <v>0</v>
      </c>
      <c r="AG402" s="121">
        <v>0</v>
      </c>
      <c r="AH402" s="121">
        <v>0</v>
      </c>
      <c r="AI402" s="123">
        <f t="shared" si="208"/>
        <v>22.831600551585531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</row>
    <row r="403" spans="1:71" ht="15">
      <c r="A403" s="27" t="s">
        <v>58</v>
      </c>
      <c r="B403" s="42">
        <v>0</v>
      </c>
      <c r="C403" s="42">
        <v>0</v>
      </c>
      <c r="D403" s="42">
        <v>0</v>
      </c>
      <c r="E403" s="42">
        <v>0</v>
      </c>
      <c r="F403" s="411"/>
      <c r="G403" s="42">
        <v>0</v>
      </c>
      <c r="H403" s="43">
        <v>0</v>
      </c>
      <c r="I403" s="38">
        <f t="shared" si="206"/>
        <v>0</v>
      </c>
      <c r="K403" s="75" t="s">
        <v>58</v>
      </c>
      <c r="L403" s="42">
        <v>0</v>
      </c>
      <c r="M403" s="42">
        <v>0</v>
      </c>
      <c r="N403" s="42">
        <v>0</v>
      </c>
      <c r="O403" s="42">
        <v>0</v>
      </c>
      <c r="P403" s="42">
        <v>15.262747832690877</v>
      </c>
      <c r="Q403" s="42">
        <v>0</v>
      </c>
      <c r="R403" s="85">
        <v>0</v>
      </c>
      <c r="S403" s="86">
        <f t="shared" si="207"/>
        <v>15.262747832690877</v>
      </c>
      <c r="U403" s="105" t="s">
        <v>58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15.262747832690877</v>
      </c>
      <c r="AC403" s="118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20">
        <f t="shared" si="208"/>
        <v>15.262747832690877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</row>
    <row r="404" spans="1:71" ht="15">
      <c r="A404" s="26" t="s">
        <v>12</v>
      </c>
      <c r="B404" s="39">
        <v>0</v>
      </c>
      <c r="C404" s="39">
        <v>0.14518770684806356</v>
      </c>
      <c r="D404" s="39">
        <v>0</v>
      </c>
      <c r="E404" s="39">
        <v>0</v>
      </c>
      <c r="F404" s="411"/>
      <c r="G404" s="39">
        <v>0</v>
      </c>
      <c r="H404" s="40">
        <v>0</v>
      </c>
      <c r="I404" s="41">
        <f t="shared" si="206"/>
        <v>0.14518770684806356</v>
      </c>
      <c r="K404" s="74" t="s">
        <v>12</v>
      </c>
      <c r="L404" s="87">
        <v>0</v>
      </c>
      <c r="M404" s="87">
        <v>0.14518770684806356</v>
      </c>
      <c r="N404" s="87">
        <v>0</v>
      </c>
      <c r="O404" s="87">
        <v>0</v>
      </c>
      <c r="P404" s="87">
        <v>4.6114091283714611</v>
      </c>
      <c r="Q404" s="87">
        <v>0</v>
      </c>
      <c r="R404" s="88">
        <v>0</v>
      </c>
      <c r="S404" s="89">
        <f t="shared" si="207"/>
        <v>4.7565968352195247</v>
      </c>
      <c r="U404" s="104" t="s">
        <v>12</v>
      </c>
      <c r="V404" s="121">
        <v>0</v>
      </c>
      <c r="W404" s="121">
        <v>0</v>
      </c>
      <c r="X404" s="121">
        <v>0</v>
      </c>
      <c r="Y404" s="121">
        <v>0.14518770684806356</v>
      </c>
      <c r="Z404" s="121">
        <v>0</v>
      </c>
      <c r="AA404" s="121">
        <v>0</v>
      </c>
      <c r="AB404" s="121">
        <v>4.6114091283714611</v>
      </c>
      <c r="AC404" s="122">
        <v>0</v>
      </c>
      <c r="AD404" s="121">
        <v>0</v>
      </c>
      <c r="AE404" s="121">
        <v>0</v>
      </c>
      <c r="AF404" s="121">
        <v>0</v>
      </c>
      <c r="AG404" s="121">
        <v>0</v>
      </c>
      <c r="AH404" s="121">
        <v>0</v>
      </c>
      <c r="AI404" s="123">
        <f t="shared" si="208"/>
        <v>4.7565968352195247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</row>
    <row r="405" spans="1:71" ht="15">
      <c r="A405" s="27" t="s">
        <v>59</v>
      </c>
      <c r="B405" s="42">
        <v>0</v>
      </c>
      <c r="C405" s="42">
        <v>0</v>
      </c>
      <c r="D405" s="42">
        <v>0</v>
      </c>
      <c r="E405" s="42">
        <v>0</v>
      </c>
      <c r="F405" s="411"/>
      <c r="G405" s="42">
        <v>0</v>
      </c>
      <c r="H405" s="43">
        <v>0</v>
      </c>
      <c r="I405" s="38">
        <f t="shared" si="206"/>
        <v>0</v>
      </c>
      <c r="K405" s="75" t="s">
        <v>59</v>
      </c>
      <c r="L405" s="42">
        <v>0</v>
      </c>
      <c r="M405" s="42">
        <v>0</v>
      </c>
      <c r="N405" s="42">
        <v>0</v>
      </c>
      <c r="O405" s="42">
        <v>0</v>
      </c>
      <c r="P405" s="42">
        <v>0</v>
      </c>
      <c r="Q405" s="42">
        <v>0</v>
      </c>
      <c r="R405" s="85">
        <v>0</v>
      </c>
      <c r="S405" s="86">
        <f t="shared" si="207"/>
        <v>0</v>
      </c>
      <c r="U405" s="105" t="s">
        <v>59</v>
      </c>
      <c r="V405" s="117">
        <v>0</v>
      </c>
      <c r="W405" s="117">
        <v>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8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20">
        <f t="shared" si="208"/>
        <v>0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</row>
    <row r="406" spans="1:71" ht="15">
      <c r="A406" s="26" t="s">
        <v>17</v>
      </c>
      <c r="B406" s="39">
        <v>0</v>
      </c>
      <c r="C406" s="39">
        <v>0</v>
      </c>
      <c r="D406" s="39">
        <v>2.1675946960511241</v>
      </c>
      <c r="E406" s="39">
        <v>0</v>
      </c>
      <c r="F406" s="411"/>
      <c r="G406" s="39">
        <v>0</v>
      </c>
      <c r="H406" s="40">
        <v>0</v>
      </c>
      <c r="I406" s="41">
        <f t="shared" si="206"/>
        <v>2.1675946960511241</v>
      </c>
      <c r="K406" s="74" t="s">
        <v>17</v>
      </c>
      <c r="L406" s="87">
        <v>0</v>
      </c>
      <c r="M406" s="87">
        <v>0</v>
      </c>
      <c r="N406" s="87">
        <v>2.1675946960511241</v>
      </c>
      <c r="O406" s="87">
        <v>0</v>
      </c>
      <c r="P406" s="87">
        <v>0</v>
      </c>
      <c r="Q406" s="87">
        <v>0</v>
      </c>
      <c r="R406" s="88">
        <v>0</v>
      </c>
      <c r="S406" s="89">
        <f t="shared" si="207"/>
        <v>2.1675946960511241</v>
      </c>
      <c r="U406" s="104" t="s">
        <v>17</v>
      </c>
      <c r="V406" s="121">
        <v>0</v>
      </c>
      <c r="W406" s="121">
        <v>0</v>
      </c>
      <c r="X406" s="121">
        <v>0</v>
      </c>
      <c r="Y406" s="121">
        <v>0</v>
      </c>
      <c r="Z406" s="121">
        <v>2.1675946960511241</v>
      </c>
      <c r="AA406" s="121">
        <v>0</v>
      </c>
      <c r="AB406" s="121">
        <v>0</v>
      </c>
      <c r="AC406" s="122">
        <v>0</v>
      </c>
      <c r="AD406" s="121">
        <v>0</v>
      </c>
      <c r="AE406" s="121">
        <v>0</v>
      </c>
      <c r="AF406" s="121">
        <v>0</v>
      </c>
      <c r="AG406" s="121">
        <v>0</v>
      </c>
      <c r="AH406" s="121">
        <v>0</v>
      </c>
      <c r="AI406" s="123">
        <f t="shared" si="208"/>
        <v>2.1675946960511241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</row>
    <row r="407" spans="1:71" ht="15">
      <c r="A407" s="27" t="s">
        <v>139</v>
      </c>
      <c r="B407" s="42">
        <v>6.5061025798521293</v>
      </c>
      <c r="C407" s="42">
        <v>48.05553986998887</v>
      </c>
      <c r="D407" s="42">
        <v>18.988355241384426</v>
      </c>
      <c r="E407" s="42">
        <v>0</v>
      </c>
      <c r="F407" s="411"/>
      <c r="G407" s="42">
        <v>0</v>
      </c>
      <c r="H407" s="43">
        <v>0</v>
      </c>
      <c r="I407" s="38">
        <f t="shared" si="206"/>
        <v>73.549997691225428</v>
      </c>
      <c r="K407" s="75" t="s">
        <v>139</v>
      </c>
      <c r="L407" s="42">
        <v>6.5061025798521293</v>
      </c>
      <c r="M407" s="42">
        <v>48.05553986998887</v>
      </c>
      <c r="N407" s="42">
        <v>18.988355241384426</v>
      </c>
      <c r="O407" s="42">
        <v>0</v>
      </c>
      <c r="P407" s="42">
        <v>0</v>
      </c>
      <c r="Q407" s="42">
        <v>0</v>
      </c>
      <c r="R407" s="85">
        <v>0</v>
      </c>
      <c r="S407" s="86">
        <f t="shared" si="207"/>
        <v>73.549997691225428</v>
      </c>
      <c r="U407" s="105" t="s">
        <v>139</v>
      </c>
      <c r="V407" s="117">
        <v>6.5061025798521293</v>
      </c>
      <c r="W407" s="117">
        <v>0</v>
      </c>
      <c r="X407" s="117">
        <v>0</v>
      </c>
      <c r="Y407" s="117">
        <v>48.05553986998887</v>
      </c>
      <c r="Z407" s="117">
        <v>8.2313930622821569</v>
      </c>
      <c r="AA407" s="117">
        <v>0</v>
      </c>
      <c r="AB407" s="117">
        <v>0</v>
      </c>
      <c r="AC407" s="118">
        <v>10.756962179102267</v>
      </c>
      <c r="AD407" s="117">
        <v>0</v>
      </c>
      <c r="AE407" s="117">
        <v>0</v>
      </c>
      <c r="AF407" s="117">
        <v>0</v>
      </c>
      <c r="AG407" s="117">
        <v>10.756962179102267</v>
      </c>
      <c r="AH407" s="117">
        <v>0</v>
      </c>
      <c r="AI407" s="120">
        <f t="shared" si="208"/>
        <v>73.549997691225428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</row>
    <row r="408" spans="1:71" ht="15">
      <c r="A408" s="26" t="s">
        <v>25</v>
      </c>
      <c r="B408" s="39">
        <v>5.6665444073814495</v>
      </c>
      <c r="C408" s="39">
        <v>0.13849685631802031</v>
      </c>
      <c r="D408" s="39">
        <v>1.1162187110392825</v>
      </c>
      <c r="E408" s="39">
        <v>41.44634677620855</v>
      </c>
      <c r="F408" s="411"/>
      <c r="G408" s="39">
        <v>5.7692844035968749</v>
      </c>
      <c r="H408" s="40">
        <v>0</v>
      </c>
      <c r="I408" s="41">
        <f t="shared" si="206"/>
        <v>54.13689115454418</v>
      </c>
      <c r="K408" s="74" t="s">
        <v>25</v>
      </c>
      <c r="L408" s="87">
        <v>5.6665444073814495</v>
      </c>
      <c r="M408" s="87">
        <v>0.13849685631802031</v>
      </c>
      <c r="N408" s="87">
        <v>1.1162187110392825</v>
      </c>
      <c r="O408" s="87">
        <v>41.44634677620855</v>
      </c>
      <c r="P408" s="87">
        <v>0.10042826189875485</v>
      </c>
      <c r="Q408" s="87">
        <v>5.7692844035968749</v>
      </c>
      <c r="R408" s="88">
        <v>0</v>
      </c>
      <c r="S408" s="89">
        <f t="shared" si="207"/>
        <v>54.237319416442936</v>
      </c>
      <c r="U408" s="104" t="s">
        <v>25</v>
      </c>
      <c r="V408" s="121">
        <v>0</v>
      </c>
      <c r="W408" s="121">
        <v>4.3738453408472697</v>
      </c>
      <c r="X408" s="121">
        <v>5.7692844035968749</v>
      </c>
      <c r="Y408" s="121">
        <v>0.13849685631802031</v>
      </c>
      <c r="Z408" s="121">
        <v>1.1162187110392825</v>
      </c>
      <c r="AA408" s="121">
        <v>39.756607424765726</v>
      </c>
      <c r="AB408" s="121">
        <v>0.10042826189875485</v>
      </c>
      <c r="AC408" s="122">
        <v>2.9824384179770056</v>
      </c>
      <c r="AD408" s="121">
        <v>1.2926990665341798</v>
      </c>
      <c r="AE408" s="121">
        <v>1.6897393514428247</v>
      </c>
      <c r="AF408" s="121">
        <v>0</v>
      </c>
      <c r="AG408" s="121">
        <v>0</v>
      </c>
      <c r="AH408" s="121">
        <v>0</v>
      </c>
      <c r="AI408" s="123">
        <f t="shared" si="208"/>
        <v>54.237319416442936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</row>
    <row r="409" spans="1:71" ht="15">
      <c r="A409" s="27" t="s">
        <v>24</v>
      </c>
      <c r="B409" s="42">
        <v>2.8195266758088189</v>
      </c>
      <c r="C409" s="42">
        <v>0</v>
      </c>
      <c r="D409" s="42">
        <v>0</v>
      </c>
      <c r="E409" s="42">
        <v>0</v>
      </c>
      <c r="F409" s="411"/>
      <c r="G409" s="42">
        <v>0</v>
      </c>
      <c r="H409" s="43">
        <v>0</v>
      </c>
      <c r="I409" s="38">
        <f t="shared" si="206"/>
        <v>2.8195266758088189</v>
      </c>
      <c r="K409" s="75" t="s">
        <v>24</v>
      </c>
      <c r="L409" s="42">
        <v>2.8195266758088189</v>
      </c>
      <c r="M409" s="42">
        <v>0</v>
      </c>
      <c r="N409" s="42">
        <v>0</v>
      </c>
      <c r="O409" s="42">
        <v>0</v>
      </c>
      <c r="P409" s="42">
        <v>0</v>
      </c>
      <c r="Q409" s="42">
        <v>0</v>
      </c>
      <c r="R409" s="85">
        <v>0</v>
      </c>
      <c r="S409" s="86">
        <f t="shared" si="207"/>
        <v>2.8195266758088189</v>
      </c>
      <c r="U409" s="105" t="s">
        <v>24</v>
      </c>
      <c r="V409" s="117">
        <v>2.8195266758088189</v>
      </c>
      <c r="W409" s="117">
        <v>0</v>
      </c>
      <c r="X409" s="117">
        <v>0</v>
      </c>
      <c r="Y409" s="117">
        <v>0</v>
      </c>
      <c r="Z409" s="117">
        <v>0</v>
      </c>
      <c r="AA409" s="117">
        <v>0</v>
      </c>
      <c r="AB409" s="117">
        <v>0</v>
      </c>
      <c r="AC409" s="118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20">
        <f t="shared" si="208"/>
        <v>2.8195266758088189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</row>
    <row r="410" spans="1:71" ht="15">
      <c r="A410" s="26" t="s">
        <v>60</v>
      </c>
      <c r="B410" s="39">
        <v>0.54171445541593899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206"/>
        <v>0.54171445541593899</v>
      </c>
      <c r="K410" s="74" t="s">
        <v>60</v>
      </c>
      <c r="L410" s="87">
        <v>0.54171445541593899</v>
      </c>
      <c r="M410" s="87">
        <v>0</v>
      </c>
      <c r="N410" s="87">
        <v>0</v>
      </c>
      <c r="O410" s="87">
        <v>0</v>
      </c>
      <c r="P410" s="87">
        <v>0</v>
      </c>
      <c r="Q410" s="87">
        <v>0</v>
      </c>
      <c r="R410" s="88">
        <v>0</v>
      </c>
      <c r="S410" s="89">
        <f t="shared" si="207"/>
        <v>0.54171445541593899</v>
      </c>
      <c r="U410" s="104" t="s">
        <v>60</v>
      </c>
      <c r="V410" s="121">
        <v>0.54171445541593899</v>
      </c>
      <c r="W410" s="121">
        <v>0</v>
      </c>
      <c r="X410" s="121">
        <v>0</v>
      </c>
      <c r="Y410" s="121">
        <v>0</v>
      </c>
      <c r="Z410" s="121">
        <v>0</v>
      </c>
      <c r="AA410" s="121">
        <v>0</v>
      </c>
      <c r="AB410" s="121">
        <v>0</v>
      </c>
      <c r="AC410" s="122">
        <v>0</v>
      </c>
      <c r="AD410" s="121">
        <v>0</v>
      </c>
      <c r="AE410" s="121">
        <v>0</v>
      </c>
      <c r="AF410" s="121">
        <v>0</v>
      </c>
      <c r="AG410" s="121">
        <v>0</v>
      </c>
      <c r="AH410" s="121">
        <v>0</v>
      </c>
      <c r="AI410" s="123">
        <f t="shared" si="208"/>
        <v>0.54171445541593899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</row>
    <row r="411" spans="1:71" ht="15">
      <c r="A411" s="27" t="s">
        <v>22</v>
      </c>
      <c r="B411" s="42">
        <v>0.55422843404994804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206"/>
        <v>0.55422843404994804</v>
      </c>
      <c r="K411" s="75" t="s">
        <v>22</v>
      </c>
      <c r="L411" s="42">
        <v>0.55422843404994804</v>
      </c>
      <c r="M411" s="42">
        <v>0</v>
      </c>
      <c r="N411" s="42">
        <v>0</v>
      </c>
      <c r="O411" s="42">
        <v>0</v>
      </c>
      <c r="P411" s="42">
        <v>7.1392488676358945E-2</v>
      </c>
      <c r="Q411" s="42">
        <v>0</v>
      </c>
      <c r="R411" s="85">
        <v>0</v>
      </c>
      <c r="S411" s="86">
        <f t="shared" si="207"/>
        <v>0.62562092272630698</v>
      </c>
      <c r="U411" s="105" t="s">
        <v>22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7.1392488676358945E-2</v>
      </c>
      <c r="AC411" s="118">
        <v>0.55422843404994804</v>
      </c>
      <c r="AD411" s="117">
        <v>0.55422843404994804</v>
      </c>
      <c r="AE411" s="117">
        <v>0</v>
      </c>
      <c r="AF411" s="117">
        <v>0</v>
      </c>
      <c r="AG411" s="117">
        <v>0</v>
      </c>
      <c r="AH411" s="117">
        <v>0</v>
      </c>
      <c r="AI411" s="120">
        <f t="shared" si="208"/>
        <v>0.62562092272630698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</row>
    <row r="412" spans="1:71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206"/>
        <v>0</v>
      </c>
      <c r="K412" s="74" t="s">
        <v>21</v>
      </c>
      <c r="L412" s="87">
        <v>0</v>
      </c>
      <c r="M412" s="87">
        <v>0</v>
      </c>
      <c r="N412" s="87">
        <v>0</v>
      </c>
      <c r="O412" s="87">
        <v>0</v>
      </c>
      <c r="P412" s="87">
        <v>0</v>
      </c>
      <c r="Q412" s="87">
        <v>0</v>
      </c>
      <c r="R412" s="88">
        <v>0</v>
      </c>
      <c r="S412" s="89">
        <f t="shared" si="207"/>
        <v>0</v>
      </c>
      <c r="U412" s="104" t="s">
        <v>61</v>
      </c>
      <c r="V412" s="121">
        <v>0</v>
      </c>
      <c r="W412" s="121">
        <v>0</v>
      </c>
      <c r="X412" s="121">
        <v>0</v>
      </c>
      <c r="Y412" s="121">
        <v>0</v>
      </c>
      <c r="Z412" s="121">
        <v>0</v>
      </c>
      <c r="AA412" s="121">
        <v>0</v>
      </c>
      <c r="AB412" s="121">
        <v>0</v>
      </c>
      <c r="AC412" s="122">
        <v>0</v>
      </c>
      <c r="AD412" s="121">
        <v>0</v>
      </c>
      <c r="AE412" s="121">
        <v>0</v>
      </c>
      <c r="AF412" s="121">
        <v>0</v>
      </c>
      <c r="AG412" s="121">
        <v>0</v>
      </c>
      <c r="AH412" s="121">
        <v>0</v>
      </c>
      <c r="AI412" s="123">
        <f t="shared" si="208"/>
        <v>0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</row>
    <row r="413" spans="1:71" ht="15">
      <c r="A413" s="28" t="s">
        <v>64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206"/>
        <v>0</v>
      </c>
      <c r="K413" s="76" t="s">
        <v>64</v>
      </c>
      <c r="L413" s="42">
        <v>0</v>
      </c>
      <c r="M413" s="42">
        <v>0</v>
      </c>
      <c r="N413" s="42">
        <v>0</v>
      </c>
      <c r="O413" s="42">
        <v>0</v>
      </c>
      <c r="P413" s="42">
        <v>0</v>
      </c>
      <c r="Q413" s="42">
        <v>0</v>
      </c>
      <c r="R413" s="85">
        <v>0</v>
      </c>
      <c r="S413" s="86">
        <f t="shared" si="207"/>
        <v>0</v>
      </c>
      <c r="U413" s="106" t="s">
        <v>62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8">
        <v>0</v>
      </c>
      <c r="AD413" s="119">
        <v>0</v>
      </c>
      <c r="AE413" s="119">
        <v>0</v>
      </c>
      <c r="AF413" s="119">
        <v>0</v>
      </c>
      <c r="AG413" s="119">
        <v>0</v>
      </c>
      <c r="AH413" s="119">
        <v>0</v>
      </c>
      <c r="AI413" s="120">
        <f t="shared" si="208"/>
        <v>0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</row>
    <row r="414" spans="1:71">
      <c r="A414" s="56" t="s">
        <v>23</v>
      </c>
      <c r="B414" s="60">
        <v>0</v>
      </c>
      <c r="C414" s="60">
        <v>0</v>
      </c>
      <c r="D414" s="60">
        <v>0</v>
      </c>
      <c r="E414" s="60">
        <v>0</v>
      </c>
      <c r="F414" s="411"/>
      <c r="G414" s="60">
        <v>0</v>
      </c>
      <c r="H414" s="61">
        <v>0</v>
      </c>
      <c r="I414" s="62">
        <f t="shared" si="206"/>
        <v>0</v>
      </c>
      <c r="K414" s="77" t="s">
        <v>23</v>
      </c>
      <c r="L414" s="90">
        <v>0</v>
      </c>
      <c r="M414" s="90">
        <v>0</v>
      </c>
      <c r="N414" s="90">
        <v>0</v>
      </c>
      <c r="O414" s="90">
        <v>0</v>
      </c>
      <c r="P414" s="90">
        <v>0</v>
      </c>
      <c r="Q414" s="90">
        <v>0</v>
      </c>
      <c r="R414" s="91">
        <v>0</v>
      </c>
      <c r="S414" s="92">
        <f t="shared" si="207"/>
        <v>0</v>
      </c>
      <c r="U414" s="107" t="s">
        <v>66</v>
      </c>
      <c r="V414" s="124">
        <v>0</v>
      </c>
      <c r="W414" s="124">
        <v>0</v>
      </c>
      <c r="X414" s="124">
        <v>0</v>
      </c>
      <c r="Y414" s="124">
        <v>0</v>
      </c>
      <c r="Z414" s="124">
        <v>0</v>
      </c>
      <c r="AA414" s="124">
        <v>0</v>
      </c>
      <c r="AB414" s="124">
        <v>0</v>
      </c>
      <c r="AC414" s="124">
        <v>0</v>
      </c>
      <c r="AD414" s="124">
        <v>0</v>
      </c>
      <c r="AE414" s="124">
        <v>0</v>
      </c>
      <c r="AF414" s="124">
        <v>0</v>
      </c>
      <c r="AG414" s="124">
        <v>0</v>
      </c>
      <c r="AH414" s="125">
        <v>0</v>
      </c>
      <c r="AI414" s="126">
        <f t="shared" si="208"/>
        <v>0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</row>
    <row r="415" spans="1:71">
      <c r="A415" s="57" t="s">
        <v>19</v>
      </c>
      <c r="B415" s="63">
        <v>0</v>
      </c>
      <c r="C415" s="63">
        <v>0</v>
      </c>
      <c r="D415" s="63">
        <v>0</v>
      </c>
      <c r="E415" s="63">
        <v>0</v>
      </c>
      <c r="F415" s="411"/>
      <c r="G415" s="63">
        <v>0</v>
      </c>
      <c r="H415" s="64">
        <v>0</v>
      </c>
      <c r="I415" s="65">
        <f t="shared" si="206"/>
        <v>0</v>
      </c>
      <c r="K415" s="78" t="s">
        <v>19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93">
        <v>0</v>
      </c>
      <c r="S415" s="94">
        <f t="shared" si="207"/>
        <v>0</v>
      </c>
      <c r="U415" s="108" t="s">
        <v>19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7">
        <v>0</v>
      </c>
      <c r="AB415" s="127">
        <v>0</v>
      </c>
      <c r="AC415" s="127">
        <v>0</v>
      </c>
      <c r="AD415" s="128">
        <v>0</v>
      </c>
      <c r="AE415" s="128">
        <v>0</v>
      </c>
      <c r="AF415" s="128">
        <v>0</v>
      </c>
      <c r="AG415" s="128">
        <v>0</v>
      </c>
      <c r="AH415" s="128">
        <v>0</v>
      </c>
      <c r="AI415" s="129">
        <f t="shared" si="208"/>
        <v>0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</row>
    <row r="416" spans="1:71">
      <c r="A416" s="56" t="s">
        <v>20</v>
      </c>
      <c r="B416" s="60">
        <v>0</v>
      </c>
      <c r="C416" s="60">
        <v>0</v>
      </c>
      <c r="D416" s="60">
        <v>0</v>
      </c>
      <c r="E416" s="60">
        <v>0</v>
      </c>
      <c r="F416" s="411"/>
      <c r="G416" s="60">
        <v>0</v>
      </c>
      <c r="H416" s="61">
        <v>0</v>
      </c>
      <c r="I416" s="62">
        <f t="shared" si="206"/>
        <v>0</v>
      </c>
      <c r="K416" s="77" t="s">
        <v>20</v>
      </c>
      <c r="L416" s="90">
        <v>0</v>
      </c>
      <c r="M416" s="90">
        <v>0</v>
      </c>
      <c r="N416" s="90">
        <v>0</v>
      </c>
      <c r="O416" s="90">
        <v>0</v>
      </c>
      <c r="P416" s="90">
        <v>0</v>
      </c>
      <c r="Q416" s="90">
        <v>0</v>
      </c>
      <c r="R416" s="91">
        <v>0</v>
      </c>
      <c r="S416" s="92">
        <f t="shared" si="207"/>
        <v>0</v>
      </c>
      <c r="U416" s="107" t="s">
        <v>20</v>
      </c>
      <c r="V416" s="124">
        <v>0</v>
      </c>
      <c r="W416" s="124">
        <v>0</v>
      </c>
      <c r="X416" s="124">
        <v>0</v>
      </c>
      <c r="Y416" s="124">
        <v>0</v>
      </c>
      <c r="Z416" s="124">
        <v>0</v>
      </c>
      <c r="AA416" s="124">
        <v>0</v>
      </c>
      <c r="AB416" s="124">
        <v>0</v>
      </c>
      <c r="AC416" s="124">
        <v>0</v>
      </c>
      <c r="AD416" s="124">
        <v>0</v>
      </c>
      <c r="AE416" s="124">
        <v>0</v>
      </c>
      <c r="AF416" s="124">
        <v>0</v>
      </c>
      <c r="AG416" s="124">
        <v>0</v>
      </c>
      <c r="AH416" s="125">
        <v>0</v>
      </c>
      <c r="AI416" s="126">
        <f t="shared" si="208"/>
        <v>0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</row>
    <row r="417" spans="1:71" ht="15" thickBot="1">
      <c r="A417" s="58" t="s">
        <v>11</v>
      </c>
      <c r="B417" s="52">
        <v>0</v>
      </c>
      <c r="C417" s="52">
        <v>0</v>
      </c>
      <c r="D417" s="52">
        <v>0</v>
      </c>
      <c r="E417" s="52">
        <v>0</v>
      </c>
      <c r="F417" s="412"/>
      <c r="G417" s="52">
        <v>0</v>
      </c>
      <c r="H417" s="66">
        <v>0</v>
      </c>
      <c r="I417" s="67">
        <f t="shared" si="206"/>
        <v>0</v>
      </c>
      <c r="K417" s="79" t="s">
        <v>11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95">
        <v>0</v>
      </c>
      <c r="S417" s="96">
        <f t="shared" si="207"/>
        <v>0</v>
      </c>
      <c r="U417" s="108" t="s">
        <v>11</v>
      </c>
      <c r="V417" s="127">
        <v>0</v>
      </c>
      <c r="W417" s="127">
        <v>0</v>
      </c>
      <c r="X417" s="127">
        <v>0</v>
      </c>
      <c r="Y417" s="127">
        <v>0</v>
      </c>
      <c r="Z417" s="127">
        <v>0</v>
      </c>
      <c r="AA417" s="127">
        <v>0</v>
      </c>
      <c r="AB417" s="127">
        <v>0</v>
      </c>
      <c r="AC417" s="127">
        <v>0</v>
      </c>
      <c r="AD417" s="128">
        <v>0</v>
      </c>
      <c r="AE417" s="128">
        <v>0</v>
      </c>
      <c r="AF417" s="128">
        <v>0</v>
      </c>
      <c r="AG417" s="128">
        <v>0</v>
      </c>
      <c r="AH417" s="128">
        <v>0</v>
      </c>
      <c r="AI417" s="129">
        <f t="shared" si="208"/>
        <v>0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</row>
    <row r="418" spans="1:71" ht="15">
      <c r="A418" s="33" t="s">
        <v>26</v>
      </c>
      <c r="B418" s="68">
        <f>SUM(B397:B413)</f>
        <v>50.600935093040746</v>
      </c>
      <c r="C418" s="68">
        <f t="shared" ref="C418:I418" si="209">SUM(C397:C413)</f>
        <v>65.886863080267105</v>
      </c>
      <c r="D418" s="68">
        <f t="shared" si="209"/>
        <v>24.219900686579898</v>
      </c>
      <c r="E418" s="68">
        <f t="shared" si="209"/>
        <v>41.44634677620855</v>
      </c>
      <c r="F418" s="68">
        <f t="shared" si="209"/>
        <v>0</v>
      </c>
      <c r="G418" s="68">
        <f t="shared" si="209"/>
        <v>5.7692844035968749</v>
      </c>
      <c r="H418" s="69">
        <f t="shared" si="209"/>
        <v>0</v>
      </c>
      <c r="I418" s="38">
        <f t="shared" si="209"/>
        <v>187.92333003969316</v>
      </c>
      <c r="K418" s="80" t="s">
        <v>26</v>
      </c>
      <c r="L418" s="68">
        <f>SUM(L397:L413)</f>
        <v>50.600935093040746</v>
      </c>
      <c r="M418" s="68">
        <f t="shared" ref="M418:S418" si="210">SUM(M397:M413)</f>
        <v>65.886863080267105</v>
      </c>
      <c r="N418" s="68">
        <f t="shared" si="210"/>
        <v>24.219900686579898</v>
      </c>
      <c r="O418" s="68">
        <f t="shared" si="210"/>
        <v>41.44634677620855</v>
      </c>
      <c r="P418" s="68">
        <f t="shared" si="210"/>
        <v>20.045977711637455</v>
      </c>
      <c r="Q418" s="68">
        <f t="shared" si="210"/>
        <v>5.7692844035968749</v>
      </c>
      <c r="R418" s="69">
        <f t="shared" si="210"/>
        <v>0</v>
      </c>
      <c r="S418" s="97">
        <f t="shared" si="210"/>
        <v>207.96930775133063</v>
      </c>
      <c r="T418" s="1" t="str">
        <f>IF(ABS(S418-AI418)&gt;0.01,S418-AI418,"")</f>
        <v/>
      </c>
      <c r="U418" s="109" t="s">
        <v>63</v>
      </c>
      <c r="V418" s="130">
        <f>SUM(V397:V413)</f>
        <v>44.380162251609349</v>
      </c>
      <c r="W418" s="130">
        <f t="shared" ref="W418:AH418" si="211">SUM(W397:W413)</f>
        <v>4.3738453408472697</v>
      </c>
      <c r="X418" s="130">
        <f t="shared" si="211"/>
        <v>5.7692844035968749</v>
      </c>
      <c r="Y418" s="130">
        <f t="shared" si="211"/>
        <v>65.886863080267105</v>
      </c>
      <c r="Z418" s="130">
        <f t="shared" si="211"/>
        <v>13.462938507477626</v>
      </c>
      <c r="AA418" s="130">
        <f t="shared" si="211"/>
        <v>39.756607424765726</v>
      </c>
      <c r="AB418" s="130">
        <f t="shared" si="211"/>
        <v>20.045977711637455</v>
      </c>
      <c r="AC418" s="130">
        <f t="shared" si="211"/>
        <v>14.293629031129221</v>
      </c>
      <c r="AD418" s="131">
        <f t="shared" si="211"/>
        <v>1.8469275005841279</v>
      </c>
      <c r="AE418" s="131">
        <f t="shared" si="211"/>
        <v>1.6897393514428247</v>
      </c>
      <c r="AF418" s="131">
        <f t="shared" si="211"/>
        <v>0</v>
      </c>
      <c r="AG418" s="131">
        <f t="shared" si="211"/>
        <v>10.756962179102267</v>
      </c>
      <c r="AH418" s="131">
        <f t="shared" si="211"/>
        <v>0</v>
      </c>
      <c r="AI418" s="132">
        <f>SUM(V418:AC418)</f>
        <v>207.9693077513306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</row>
    <row r="419" spans="1:71" s="5" customFormat="1" ht="15" thickBot="1">
      <c r="A419" s="30" t="s">
        <v>88</v>
      </c>
      <c r="B419" s="47">
        <f>IF($I418=0,"-",B418/$I418)</f>
        <v>0.26926372091401751</v>
      </c>
      <c r="C419" s="47">
        <f t="shared" ref="C419:H419" si="212">IF($I418=0,"-",C418/$I418)</f>
        <v>0.35060502102825913</v>
      </c>
      <c r="D419" s="47">
        <f t="shared" si="212"/>
        <v>0.12888181941786669</v>
      </c>
      <c r="E419" s="47">
        <f t="shared" si="212"/>
        <v>0.22054923551777342</v>
      </c>
      <c r="F419" s="47">
        <f t="shared" si="212"/>
        <v>0</v>
      </c>
      <c r="G419" s="47">
        <f t="shared" si="212"/>
        <v>3.0700203122083283E-2</v>
      </c>
      <c r="H419" s="70">
        <f t="shared" si="212"/>
        <v>0</v>
      </c>
      <c r="I419" s="48">
        <f>SUM(B419:H419)</f>
        <v>1</v>
      </c>
      <c r="K419" s="81" t="s">
        <v>88</v>
      </c>
      <c r="L419" s="98">
        <f>IF($S418=0,"-",L418/$S418)</f>
        <v>0.24330962890709046</v>
      </c>
      <c r="M419" s="98">
        <f t="shared" ref="M419:R419" si="213">IF($S418=0,"-",M418/$S418)</f>
        <v>0.31681051301593105</v>
      </c>
      <c r="N419" s="98">
        <f t="shared" si="213"/>
        <v>0.11645901478664192</v>
      </c>
      <c r="O419" s="98">
        <f t="shared" si="213"/>
        <v>0.19929068969045202</v>
      </c>
      <c r="P419" s="98">
        <f t="shared" si="213"/>
        <v>9.6389115915154533E-2</v>
      </c>
      <c r="Q419" s="98">
        <f t="shared" si="213"/>
        <v>2.7741037684730005E-2</v>
      </c>
      <c r="R419" s="99">
        <f t="shared" si="213"/>
        <v>0</v>
      </c>
      <c r="S419" s="100">
        <f>SUM(L419:R419)</f>
        <v>1</v>
      </c>
      <c r="U419" s="110" t="s">
        <v>88</v>
      </c>
      <c r="V419" s="133">
        <f>+V418/$AI418</f>
        <v>0.21339765339159955</v>
      </c>
      <c r="W419" s="133">
        <f t="shared" ref="W419:AH419" si="214">+W418/$AI418</f>
        <v>2.10312059415858E-2</v>
      </c>
      <c r="X419" s="133">
        <f t="shared" si="214"/>
        <v>2.7741037684730008E-2</v>
      </c>
      <c r="Y419" s="133">
        <f t="shared" si="214"/>
        <v>0.31681051301593111</v>
      </c>
      <c r="Z419" s="133">
        <f t="shared" si="214"/>
        <v>6.4735218158129826E-2</v>
      </c>
      <c r="AA419" s="133">
        <f t="shared" si="214"/>
        <v>0.19116574390055091</v>
      </c>
      <c r="AB419" s="133">
        <f t="shared" si="214"/>
        <v>9.6389115915154547E-2</v>
      </c>
      <c r="AC419" s="133">
        <f t="shared" si="214"/>
        <v>6.8729511992318346E-2</v>
      </c>
      <c r="AD419" s="133">
        <f t="shared" si="214"/>
        <v>8.880769573905125E-3</v>
      </c>
      <c r="AE419" s="133">
        <f t="shared" si="214"/>
        <v>8.1249457899011234E-3</v>
      </c>
      <c r="AF419" s="133">
        <f t="shared" si="214"/>
        <v>0</v>
      </c>
      <c r="AG419" s="133">
        <f t="shared" si="214"/>
        <v>5.1723796628512092E-2</v>
      </c>
      <c r="AH419" s="133">
        <f t="shared" si="214"/>
        <v>0</v>
      </c>
      <c r="AI419" s="134">
        <f>SUM(V419:AC419)</f>
        <v>1</v>
      </c>
    </row>
    <row r="420" spans="1:71" ht="15" thickBot="1">
      <c r="A420" s="31"/>
      <c r="B420" s="31"/>
      <c r="C420" s="31"/>
      <c r="D420" s="31"/>
      <c r="E420" s="31"/>
      <c r="F420" s="31"/>
      <c r="G420" s="31"/>
      <c r="H420" s="31"/>
      <c r="I420" s="31"/>
      <c r="K420" s="31"/>
      <c r="L420" s="31"/>
      <c r="M420" s="31"/>
      <c r="N420" s="31"/>
      <c r="O420" s="31"/>
      <c r="P420" s="31"/>
      <c r="Q420" s="31"/>
      <c r="R420" s="31"/>
      <c r="S420" s="31"/>
      <c r="U420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</row>
    <row r="421" spans="1:71" ht="30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  <c r="K421" s="415" t="s">
        <v>43</v>
      </c>
      <c r="L421" s="83" t="s">
        <v>0</v>
      </c>
      <c r="M421" s="83" t="s">
        <v>1</v>
      </c>
      <c r="N421" s="83" t="s">
        <v>2</v>
      </c>
      <c r="O421" s="83" t="s">
        <v>3</v>
      </c>
      <c r="P421" s="83" t="s">
        <v>27</v>
      </c>
      <c r="Q421" s="83" t="s">
        <v>4</v>
      </c>
      <c r="R421" s="83" t="s">
        <v>5</v>
      </c>
      <c r="S421" s="84" t="s">
        <v>6</v>
      </c>
      <c r="U421" s="417" t="s">
        <v>43</v>
      </c>
      <c r="V421" s="114" t="s">
        <v>74</v>
      </c>
      <c r="W421" s="114" t="s">
        <v>75</v>
      </c>
      <c r="X421" s="114" t="s">
        <v>4</v>
      </c>
      <c r="Y421" s="114" t="s">
        <v>1</v>
      </c>
      <c r="Z421" s="114" t="s">
        <v>2</v>
      </c>
      <c r="AA421" s="114" t="s">
        <v>3</v>
      </c>
      <c r="AB421" s="114" t="s">
        <v>55</v>
      </c>
      <c r="AC421" s="114" t="s">
        <v>68</v>
      </c>
      <c r="AD421" s="115" t="s">
        <v>76</v>
      </c>
      <c r="AE421" s="115" t="s">
        <v>83</v>
      </c>
      <c r="AF421" s="115" t="s">
        <v>77</v>
      </c>
      <c r="AG421" s="115" t="s">
        <v>84</v>
      </c>
      <c r="AH421" s="115" t="s">
        <v>85</v>
      </c>
      <c r="AI421" s="116" t="s">
        <v>63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</row>
    <row r="422" spans="1:71" ht="15">
      <c r="A422" s="452" t="s">
        <v>43</v>
      </c>
      <c r="B422" s="392" t="s">
        <v>69</v>
      </c>
      <c r="C422" s="393"/>
      <c r="D422" s="393"/>
      <c r="E422" s="393"/>
      <c r="F422" s="393"/>
      <c r="G422" s="393"/>
      <c r="H422" s="393"/>
      <c r="I422" s="394"/>
      <c r="K422" s="416" t="s">
        <v>43</v>
      </c>
      <c r="L422" s="389" t="s">
        <v>69</v>
      </c>
      <c r="M422" s="390"/>
      <c r="N422" s="390"/>
      <c r="O422" s="390"/>
      <c r="P422" s="390"/>
      <c r="Q422" s="390"/>
      <c r="R422" s="390"/>
      <c r="S422" s="391"/>
      <c r="U422" s="418" t="s">
        <v>43</v>
      </c>
      <c r="V422" s="413" t="s">
        <v>69</v>
      </c>
      <c r="W422" s="413"/>
      <c r="X422" s="413"/>
      <c r="Y422" s="413"/>
      <c r="Z422" s="413"/>
      <c r="AA422" s="413"/>
      <c r="AB422" s="413"/>
      <c r="AC422" s="413"/>
      <c r="AD422" s="413"/>
      <c r="AE422" s="413"/>
      <c r="AF422" s="413"/>
      <c r="AG422" s="413"/>
      <c r="AH422" s="413"/>
      <c r="AI422" s="414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</row>
    <row r="423" spans="1:71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  <c r="K423" s="82" t="s">
        <v>7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101">
        <v>0</v>
      </c>
      <c r="S423" s="102">
        <f>SUM(L423:R423)</f>
        <v>0</v>
      </c>
      <c r="U423" s="103" t="s">
        <v>7</v>
      </c>
      <c r="V423" s="117">
        <v>0</v>
      </c>
      <c r="W423" s="117">
        <v>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8">
        <v>0</v>
      </c>
      <c r="AD423" s="119">
        <v>0</v>
      </c>
      <c r="AE423" s="119">
        <v>0</v>
      </c>
      <c r="AF423" s="119">
        <v>0</v>
      </c>
      <c r="AG423" s="119">
        <v>0</v>
      </c>
      <c r="AH423" s="119">
        <v>0</v>
      </c>
      <c r="AI423" s="120">
        <f>SUM(V423:AC423)</f>
        <v>0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</row>
    <row r="424" spans="1:71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3" si="215">SUM(B424:H424)</f>
        <v>0</v>
      </c>
      <c r="K424" s="74" t="s">
        <v>8</v>
      </c>
      <c r="L424" s="87">
        <v>0</v>
      </c>
      <c r="M424" s="87">
        <v>0</v>
      </c>
      <c r="N424" s="87">
        <v>0</v>
      </c>
      <c r="O424" s="87">
        <v>0</v>
      </c>
      <c r="P424" s="87">
        <v>0</v>
      </c>
      <c r="Q424" s="87">
        <v>0</v>
      </c>
      <c r="R424" s="88">
        <v>0</v>
      </c>
      <c r="S424" s="89">
        <f t="shared" ref="S424:S443" si="216">SUM(L424:R424)</f>
        <v>0</v>
      </c>
      <c r="U424" s="104" t="s">
        <v>8</v>
      </c>
      <c r="V424" s="121">
        <v>0</v>
      </c>
      <c r="W424" s="121">
        <v>0</v>
      </c>
      <c r="X424" s="121">
        <v>0</v>
      </c>
      <c r="Y424" s="121">
        <v>0</v>
      </c>
      <c r="Z424" s="121">
        <v>0</v>
      </c>
      <c r="AA424" s="121">
        <v>0</v>
      </c>
      <c r="AB424" s="121">
        <v>0</v>
      </c>
      <c r="AC424" s="122">
        <v>0</v>
      </c>
      <c r="AD424" s="121">
        <v>0</v>
      </c>
      <c r="AE424" s="121">
        <v>0</v>
      </c>
      <c r="AF424" s="121">
        <v>0</v>
      </c>
      <c r="AG424" s="121">
        <v>0</v>
      </c>
      <c r="AH424" s="121">
        <v>0</v>
      </c>
      <c r="AI424" s="123">
        <f t="shared" ref="AI424:AI443" si="217">SUM(V424:AC424)</f>
        <v>0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</row>
    <row r="425" spans="1:71" ht="15" customHeight="1">
      <c r="A425" s="27" t="s">
        <v>10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215"/>
        <v>0</v>
      </c>
      <c r="K425" s="75" t="s">
        <v>10</v>
      </c>
      <c r="L425" s="42">
        <v>0</v>
      </c>
      <c r="M425" s="42">
        <v>0</v>
      </c>
      <c r="N425" s="42">
        <v>0</v>
      </c>
      <c r="O425" s="42">
        <v>0</v>
      </c>
      <c r="P425" s="42">
        <v>0</v>
      </c>
      <c r="Q425" s="42">
        <v>0</v>
      </c>
      <c r="R425" s="85">
        <v>0</v>
      </c>
      <c r="S425" s="86">
        <f t="shared" si="216"/>
        <v>0</v>
      </c>
      <c r="U425" s="105" t="s">
        <v>10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8">
        <v>0</v>
      </c>
      <c r="AD425" s="119">
        <v>0</v>
      </c>
      <c r="AE425" s="119">
        <v>0</v>
      </c>
      <c r="AF425" s="119">
        <v>0</v>
      </c>
      <c r="AG425" s="119">
        <v>0</v>
      </c>
      <c r="AH425" s="119">
        <v>0</v>
      </c>
      <c r="AI425" s="120">
        <f t="shared" si="217"/>
        <v>0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</row>
    <row r="426" spans="1:71" ht="15" customHeight="1">
      <c r="A426" s="26" t="s">
        <v>56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215"/>
        <v>0</v>
      </c>
      <c r="K426" s="74" t="s">
        <v>56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s="87">
        <v>0</v>
      </c>
      <c r="R426" s="88">
        <v>0</v>
      </c>
      <c r="S426" s="89">
        <f t="shared" si="216"/>
        <v>0</v>
      </c>
      <c r="U426" s="104" t="s">
        <v>56</v>
      </c>
      <c r="V426" s="121">
        <v>0</v>
      </c>
      <c r="W426" s="121">
        <v>0</v>
      </c>
      <c r="X426" s="121">
        <v>0</v>
      </c>
      <c r="Y426" s="121">
        <v>0</v>
      </c>
      <c r="Z426" s="121">
        <v>0</v>
      </c>
      <c r="AA426" s="121">
        <v>0</v>
      </c>
      <c r="AB426" s="121">
        <v>0</v>
      </c>
      <c r="AC426" s="122">
        <v>0</v>
      </c>
      <c r="AD426" s="121">
        <v>0</v>
      </c>
      <c r="AE426" s="121">
        <v>0</v>
      </c>
      <c r="AF426" s="121">
        <v>0</v>
      </c>
      <c r="AG426" s="121">
        <v>0</v>
      </c>
      <c r="AH426" s="121">
        <v>0</v>
      </c>
      <c r="AI426" s="123">
        <f t="shared" si="217"/>
        <v>0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</row>
    <row r="427" spans="1:71" ht="15">
      <c r="A427" s="27" t="s">
        <v>16</v>
      </c>
      <c r="B427" s="42">
        <v>44.192769057922</v>
      </c>
      <c r="C427" s="42">
        <v>0</v>
      </c>
      <c r="D427" s="42">
        <v>1.5799068900578681</v>
      </c>
      <c r="E427" s="42">
        <v>0</v>
      </c>
      <c r="F427" s="411"/>
      <c r="G427" s="42">
        <v>0</v>
      </c>
      <c r="H427" s="43">
        <v>0</v>
      </c>
      <c r="I427" s="38">
        <f t="shared" si="215"/>
        <v>45.77267594797987</v>
      </c>
      <c r="K427" s="75" t="s">
        <v>16</v>
      </c>
      <c r="L427" s="42">
        <v>44.192769057922</v>
      </c>
      <c r="M427" s="42">
        <v>0</v>
      </c>
      <c r="N427" s="42">
        <v>1.5799068900578681</v>
      </c>
      <c r="O427" s="42">
        <v>0</v>
      </c>
      <c r="P427" s="42">
        <v>0</v>
      </c>
      <c r="Q427" s="42">
        <v>0</v>
      </c>
      <c r="R427" s="85">
        <v>0</v>
      </c>
      <c r="S427" s="86">
        <f t="shared" si="216"/>
        <v>45.77267594797987</v>
      </c>
      <c r="U427" s="105" t="s">
        <v>16</v>
      </c>
      <c r="V427" s="117">
        <v>29.846077124727149</v>
      </c>
      <c r="W427" s="117">
        <v>0</v>
      </c>
      <c r="X427" s="117">
        <v>0</v>
      </c>
      <c r="Y427" s="117">
        <v>0</v>
      </c>
      <c r="Z427" s="117">
        <v>1.480605412032119</v>
      </c>
      <c r="AA427" s="117">
        <v>0</v>
      </c>
      <c r="AB427" s="117">
        <v>0</v>
      </c>
      <c r="AC427" s="118">
        <v>14.445993411220604</v>
      </c>
      <c r="AD427" s="119">
        <v>14.346691933194853</v>
      </c>
      <c r="AE427" s="119">
        <v>0</v>
      </c>
      <c r="AF427" s="119">
        <v>0</v>
      </c>
      <c r="AG427" s="119">
        <v>9.9301478025749026E-2</v>
      </c>
      <c r="AH427" s="119">
        <v>0</v>
      </c>
      <c r="AI427" s="120">
        <f t="shared" si="217"/>
        <v>45.77267594797987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</row>
    <row r="428" spans="1:71" ht="15">
      <c r="A428" s="26" t="s">
        <v>70</v>
      </c>
      <c r="B428" s="39">
        <v>17.90299600221708</v>
      </c>
      <c r="C428" s="39">
        <v>8.4003950372205072</v>
      </c>
      <c r="D428" s="39">
        <v>0</v>
      </c>
      <c r="E428" s="39">
        <v>0</v>
      </c>
      <c r="F428" s="411"/>
      <c r="G428" s="39">
        <v>0</v>
      </c>
      <c r="H428" s="40">
        <v>0</v>
      </c>
      <c r="I428" s="41">
        <f t="shared" si="215"/>
        <v>26.303391039437585</v>
      </c>
      <c r="K428" s="74" t="s">
        <v>70</v>
      </c>
      <c r="L428" s="87">
        <v>17.90299600221708</v>
      </c>
      <c r="M428" s="87">
        <v>8.4003950372205072</v>
      </c>
      <c r="N428" s="87">
        <v>0</v>
      </c>
      <c r="O428" s="87">
        <v>0</v>
      </c>
      <c r="P428" s="87">
        <v>0</v>
      </c>
      <c r="Q428" s="87">
        <v>0</v>
      </c>
      <c r="R428" s="88">
        <v>0</v>
      </c>
      <c r="S428" s="89">
        <f t="shared" si="216"/>
        <v>26.303391039437585</v>
      </c>
      <c r="U428" s="104" t="s">
        <v>57</v>
      </c>
      <c r="V428" s="121">
        <v>17.779982717390784</v>
      </c>
      <c r="W428" s="121">
        <v>0</v>
      </c>
      <c r="X428" s="121">
        <v>0</v>
      </c>
      <c r="Y428" s="121">
        <v>8.4003950372205072</v>
      </c>
      <c r="Z428" s="121">
        <v>0</v>
      </c>
      <c r="AA428" s="121">
        <v>0</v>
      </c>
      <c r="AB428" s="121">
        <v>0</v>
      </c>
      <c r="AC428" s="122">
        <v>0.12301328482629778</v>
      </c>
      <c r="AD428" s="121">
        <v>0.12301328482629778</v>
      </c>
      <c r="AE428" s="121">
        <v>0</v>
      </c>
      <c r="AF428" s="121">
        <v>0</v>
      </c>
      <c r="AG428" s="121">
        <v>0</v>
      </c>
      <c r="AH428" s="121">
        <v>0</v>
      </c>
      <c r="AI428" s="123">
        <f t="shared" si="217"/>
        <v>26.303391039437589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</row>
    <row r="429" spans="1:71" ht="15">
      <c r="A429" s="27" t="s">
        <v>58</v>
      </c>
      <c r="B429" s="42">
        <v>0</v>
      </c>
      <c r="C429" s="42">
        <v>0</v>
      </c>
      <c r="D429" s="42">
        <v>0</v>
      </c>
      <c r="E429" s="42">
        <v>1.0059040791428553E-2</v>
      </c>
      <c r="F429" s="411"/>
      <c r="G429" s="42">
        <v>0</v>
      </c>
      <c r="H429" s="43">
        <v>0</v>
      </c>
      <c r="I429" s="38">
        <f t="shared" si="215"/>
        <v>1.0059040791428553E-2</v>
      </c>
      <c r="K429" s="75" t="s">
        <v>58</v>
      </c>
      <c r="L429" s="42">
        <v>0</v>
      </c>
      <c r="M429" s="42">
        <v>0</v>
      </c>
      <c r="N429" s="42">
        <v>0</v>
      </c>
      <c r="O429" s="42">
        <v>1.0059040791428553E-2</v>
      </c>
      <c r="P429" s="42">
        <v>116.28011121379392</v>
      </c>
      <c r="Q429" s="42">
        <v>0</v>
      </c>
      <c r="R429" s="85">
        <v>0</v>
      </c>
      <c r="S429" s="86">
        <f t="shared" si="216"/>
        <v>116.29017025458535</v>
      </c>
      <c r="U429" s="105" t="s">
        <v>58</v>
      </c>
      <c r="V429" s="117">
        <v>0</v>
      </c>
      <c r="W429" s="117">
        <v>0</v>
      </c>
      <c r="X429" s="117">
        <v>0</v>
      </c>
      <c r="Y429" s="117">
        <v>0</v>
      </c>
      <c r="Z429" s="117">
        <v>0</v>
      </c>
      <c r="AA429" s="117">
        <v>1.0059040791428553E-2</v>
      </c>
      <c r="AB429" s="117">
        <v>116.28011121379392</v>
      </c>
      <c r="AC429" s="118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20">
        <f t="shared" si="217"/>
        <v>116.29017025458535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</row>
    <row r="430" spans="1:71" ht="15">
      <c r="A430" s="26" t="s">
        <v>12</v>
      </c>
      <c r="B430" s="39">
        <v>0</v>
      </c>
      <c r="C430" s="39">
        <v>0</v>
      </c>
      <c r="D430" s="39">
        <v>0</v>
      </c>
      <c r="E430" s="39">
        <v>0</v>
      </c>
      <c r="F430" s="411"/>
      <c r="G430" s="39">
        <v>0</v>
      </c>
      <c r="H430" s="40">
        <v>0</v>
      </c>
      <c r="I430" s="41">
        <f t="shared" si="215"/>
        <v>0</v>
      </c>
      <c r="K430" s="74" t="s">
        <v>12</v>
      </c>
      <c r="L430" s="87">
        <v>0</v>
      </c>
      <c r="M430" s="87">
        <v>0</v>
      </c>
      <c r="N430" s="87">
        <v>0</v>
      </c>
      <c r="O430" s="87">
        <v>0</v>
      </c>
      <c r="P430" s="87">
        <v>19.438777370398313</v>
      </c>
      <c r="Q430" s="87">
        <v>0</v>
      </c>
      <c r="R430" s="88">
        <v>0</v>
      </c>
      <c r="S430" s="89">
        <f t="shared" si="216"/>
        <v>19.438777370398313</v>
      </c>
      <c r="U430" s="104" t="s">
        <v>12</v>
      </c>
      <c r="V430" s="121">
        <v>0</v>
      </c>
      <c r="W430" s="121">
        <v>0</v>
      </c>
      <c r="X430" s="121">
        <v>0</v>
      </c>
      <c r="Y430" s="121">
        <v>0</v>
      </c>
      <c r="Z430" s="121">
        <v>0</v>
      </c>
      <c r="AA430" s="121">
        <v>0</v>
      </c>
      <c r="AB430" s="121">
        <v>19.438777370398313</v>
      </c>
      <c r="AC430" s="122">
        <v>0</v>
      </c>
      <c r="AD430" s="121">
        <v>0</v>
      </c>
      <c r="AE430" s="121">
        <v>0</v>
      </c>
      <c r="AF430" s="121">
        <v>0</v>
      </c>
      <c r="AG430" s="121">
        <v>0</v>
      </c>
      <c r="AH430" s="121">
        <v>0</v>
      </c>
      <c r="AI430" s="123">
        <f t="shared" si="217"/>
        <v>19.438777370398313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</row>
    <row r="431" spans="1:71" ht="15">
      <c r="A431" s="27" t="s">
        <v>59</v>
      </c>
      <c r="B431" s="42">
        <v>0</v>
      </c>
      <c r="C431" s="42">
        <v>0</v>
      </c>
      <c r="D431" s="42">
        <v>0</v>
      </c>
      <c r="E431" s="42">
        <v>0</v>
      </c>
      <c r="F431" s="411"/>
      <c r="G431" s="42">
        <v>0</v>
      </c>
      <c r="H431" s="43">
        <v>0</v>
      </c>
      <c r="I431" s="38">
        <f t="shared" si="215"/>
        <v>0</v>
      </c>
      <c r="K431" s="75" t="s">
        <v>59</v>
      </c>
      <c r="L431" s="42">
        <v>0</v>
      </c>
      <c r="M431" s="42">
        <v>0</v>
      </c>
      <c r="N431" s="42">
        <v>0</v>
      </c>
      <c r="O431" s="42">
        <v>0</v>
      </c>
      <c r="P431" s="42">
        <v>0</v>
      </c>
      <c r="Q431" s="42">
        <v>0</v>
      </c>
      <c r="R431" s="85">
        <v>0</v>
      </c>
      <c r="S431" s="86">
        <f t="shared" si="216"/>
        <v>0</v>
      </c>
      <c r="U431" s="105" t="s">
        <v>59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8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20">
        <f t="shared" si="217"/>
        <v>0</v>
      </c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</row>
    <row r="432" spans="1:71" ht="15">
      <c r="A432" s="26" t="s">
        <v>17</v>
      </c>
      <c r="B432" s="39">
        <v>0</v>
      </c>
      <c r="C432" s="39">
        <v>0</v>
      </c>
      <c r="D432" s="39">
        <v>0</v>
      </c>
      <c r="E432" s="39">
        <v>0</v>
      </c>
      <c r="F432" s="411"/>
      <c r="G432" s="39">
        <v>0</v>
      </c>
      <c r="H432" s="40">
        <v>0</v>
      </c>
      <c r="I432" s="41">
        <f t="shared" si="215"/>
        <v>0</v>
      </c>
      <c r="K432" s="74" t="s">
        <v>17</v>
      </c>
      <c r="L432" s="87">
        <v>0</v>
      </c>
      <c r="M432" s="87">
        <v>0</v>
      </c>
      <c r="N432" s="87">
        <v>0</v>
      </c>
      <c r="O432" s="87">
        <v>0</v>
      </c>
      <c r="P432" s="87">
        <v>0</v>
      </c>
      <c r="Q432" s="87">
        <v>0</v>
      </c>
      <c r="R432" s="88">
        <v>0</v>
      </c>
      <c r="S432" s="89">
        <f t="shared" si="216"/>
        <v>0</v>
      </c>
      <c r="U432" s="104" t="s">
        <v>17</v>
      </c>
      <c r="V432" s="121">
        <v>0</v>
      </c>
      <c r="W432" s="121">
        <v>0</v>
      </c>
      <c r="X432" s="121">
        <v>0</v>
      </c>
      <c r="Y432" s="121">
        <v>0</v>
      </c>
      <c r="Z432" s="121">
        <v>0</v>
      </c>
      <c r="AA432" s="121">
        <v>0</v>
      </c>
      <c r="AB432" s="121">
        <v>0</v>
      </c>
      <c r="AC432" s="122">
        <v>0</v>
      </c>
      <c r="AD432" s="121">
        <v>0</v>
      </c>
      <c r="AE432" s="121">
        <v>0</v>
      </c>
      <c r="AF432" s="121">
        <v>0</v>
      </c>
      <c r="AG432" s="121">
        <v>0</v>
      </c>
      <c r="AH432" s="121">
        <v>0</v>
      </c>
      <c r="AI432" s="123">
        <f t="shared" si="217"/>
        <v>0</v>
      </c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</row>
    <row r="433" spans="1:71" ht="15">
      <c r="A433" s="27" t="s">
        <v>139</v>
      </c>
      <c r="B433" s="42">
        <v>17.153193293952224</v>
      </c>
      <c r="C433" s="42">
        <v>34.066813897699056</v>
      </c>
      <c r="D433" s="42">
        <v>13.963188907880648</v>
      </c>
      <c r="E433" s="42">
        <v>0</v>
      </c>
      <c r="F433" s="411"/>
      <c r="G433" s="42">
        <v>0</v>
      </c>
      <c r="H433" s="43">
        <v>0</v>
      </c>
      <c r="I433" s="38">
        <f t="shared" si="215"/>
        <v>65.183196099531926</v>
      </c>
      <c r="K433" s="75" t="s">
        <v>139</v>
      </c>
      <c r="L433" s="42">
        <v>17.153193293952224</v>
      </c>
      <c r="M433" s="42">
        <v>34.066813897699056</v>
      </c>
      <c r="N433" s="42">
        <v>13.963188907880648</v>
      </c>
      <c r="O433" s="42">
        <v>0</v>
      </c>
      <c r="P433" s="42">
        <v>0</v>
      </c>
      <c r="Q433" s="42">
        <v>0</v>
      </c>
      <c r="R433" s="85">
        <v>0</v>
      </c>
      <c r="S433" s="86">
        <f t="shared" si="216"/>
        <v>65.183196099531926</v>
      </c>
      <c r="U433" s="105" t="s">
        <v>139</v>
      </c>
      <c r="V433" s="117">
        <v>16.45512753305783</v>
      </c>
      <c r="W433" s="117">
        <v>0</v>
      </c>
      <c r="X433" s="117">
        <v>0</v>
      </c>
      <c r="Y433" s="117">
        <v>34.066813897699056</v>
      </c>
      <c r="Z433" s="117">
        <v>13.963188907880648</v>
      </c>
      <c r="AA433" s="117">
        <v>0</v>
      </c>
      <c r="AB433" s="117">
        <v>0</v>
      </c>
      <c r="AC433" s="118">
        <v>0.69806576089439321</v>
      </c>
      <c r="AD433" s="117">
        <v>0.69806576089439321</v>
      </c>
      <c r="AE433" s="117">
        <v>0</v>
      </c>
      <c r="AF433" s="117">
        <v>0</v>
      </c>
      <c r="AG433" s="117">
        <v>0</v>
      </c>
      <c r="AH433" s="117">
        <v>0</v>
      </c>
      <c r="AI433" s="120">
        <f t="shared" si="217"/>
        <v>65.183196099531926</v>
      </c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</row>
    <row r="434" spans="1:71" ht="15">
      <c r="A434" s="26" t="s">
        <v>25</v>
      </c>
      <c r="B434" s="39">
        <v>107.14440775231985</v>
      </c>
      <c r="C434" s="39">
        <v>2.1591523645841614E-4</v>
      </c>
      <c r="D434" s="39">
        <v>3.0614758217937501</v>
      </c>
      <c r="E434" s="39">
        <v>203.5482196347302</v>
      </c>
      <c r="F434" s="411"/>
      <c r="G434" s="39">
        <v>56.984238491658857</v>
      </c>
      <c r="H434" s="40">
        <v>0</v>
      </c>
      <c r="I434" s="41">
        <f t="shared" si="215"/>
        <v>370.73855761573913</v>
      </c>
      <c r="K434" s="74" t="s">
        <v>25</v>
      </c>
      <c r="L434" s="87">
        <v>107.14440775231985</v>
      </c>
      <c r="M434" s="87">
        <v>2.1591523645841614E-4</v>
      </c>
      <c r="N434" s="87">
        <v>3.0614758217937501</v>
      </c>
      <c r="O434" s="87">
        <v>203.5482196347302</v>
      </c>
      <c r="P434" s="87">
        <v>0.10042826189875485</v>
      </c>
      <c r="Q434" s="87">
        <v>56.984238491658857</v>
      </c>
      <c r="R434" s="88">
        <v>0</v>
      </c>
      <c r="S434" s="89">
        <f t="shared" si="216"/>
        <v>370.83898587763787</v>
      </c>
      <c r="U434" s="104" t="s">
        <v>25</v>
      </c>
      <c r="V434" s="121">
        <v>0.14598619079792802</v>
      </c>
      <c r="W434" s="121">
        <v>101.77044839142467</v>
      </c>
      <c r="X434" s="121">
        <v>56.984238491658857</v>
      </c>
      <c r="Y434" s="121">
        <v>2.1591523645841614E-4</v>
      </c>
      <c r="Z434" s="121">
        <v>1.6412003304756249</v>
      </c>
      <c r="AA434" s="121">
        <v>202.46418000304607</v>
      </c>
      <c r="AB434" s="121">
        <v>0.10042826189875485</v>
      </c>
      <c r="AC434" s="122">
        <v>7.7322882930995052</v>
      </c>
      <c r="AD434" s="121">
        <v>5.2279731700972532</v>
      </c>
      <c r="AE434" s="121">
        <v>1.0840396316841274</v>
      </c>
      <c r="AF434" s="121">
        <v>0</v>
      </c>
      <c r="AG434" s="121">
        <v>1.4202754913181255</v>
      </c>
      <c r="AH434" s="121">
        <v>0</v>
      </c>
      <c r="AI434" s="123">
        <f t="shared" si="217"/>
        <v>370.83898587763781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</row>
    <row r="435" spans="1:71" ht="15">
      <c r="A435" s="27" t="s">
        <v>24</v>
      </c>
      <c r="B435" s="42">
        <v>30.193367201324413</v>
      </c>
      <c r="C435" s="42">
        <v>0</v>
      </c>
      <c r="D435" s="42">
        <v>0</v>
      </c>
      <c r="E435" s="42">
        <v>0</v>
      </c>
      <c r="F435" s="411"/>
      <c r="G435" s="42">
        <v>0</v>
      </c>
      <c r="H435" s="43">
        <v>0</v>
      </c>
      <c r="I435" s="38">
        <f t="shared" si="215"/>
        <v>30.193367201324413</v>
      </c>
      <c r="K435" s="75" t="s">
        <v>24</v>
      </c>
      <c r="L435" s="42">
        <v>30.193367201324413</v>
      </c>
      <c r="M435" s="42">
        <v>0</v>
      </c>
      <c r="N435" s="42">
        <v>0</v>
      </c>
      <c r="O435" s="42">
        <v>0</v>
      </c>
      <c r="P435" s="42">
        <v>0</v>
      </c>
      <c r="Q435" s="42">
        <v>0</v>
      </c>
      <c r="R435" s="85">
        <v>0</v>
      </c>
      <c r="S435" s="86">
        <f t="shared" si="216"/>
        <v>30.193367201324413</v>
      </c>
      <c r="U435" s="105" t="s">
        <v>24</v>
      </c>
      <c r="V435" s="117">
        <v>25.463994399568548</v>
      </c>
      <c r="W435" s="117">
        <v>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8">
        <v>4.7293728017558641</v>
      </c>
      <c r="AD435" s="117">
        <v>4.7293728017558641</v>
      </c>
      <c r="AE435" s="117">
        <v>0</v>
      </c>
      <c r="AF435" s="117">
        <v>0</v>
      </c>
      <c r="AG435" s="117">
        <v>0</v>
      </c>
      <c r="AH435" s="117">
        <v>0</v>
      </c>
      <c r="AI435" s="120">
        <f t="shared" si="217"/>
        <v>30.193367201324413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</row>
    <row r="436" spans="1:71" ht="15">
      <c r="A436" s="26" t="s">
        <v>60</v>
      </c>
      <c r="B436" s="39">
        <v>20.136301620635432</v>
      </c>
      <c r="C436" s="39">
        <v>1.3349674807969538</v>
      </c>
      <c r="D436" s="39">
        <v>15.276916686386519</v>
      </c>
      <c r="E436" s="39">
        <v>0</v>
      </c>
      <c r="F436" s="411"/>
      <c r="G436" s="39">
        <v>0</v>
      </c>
      <c r="H436" s="40">
        <v>0</v>
      </c>
      <c r="I436" s="41">
        <f t="shared" si="215"/>
        <v>36.748185787818905</v>
      </c>
      <c r="K436" s="74" t="s">
        <v>60</v>
      </c>
      <c r="L436" s="87">
        <v>20.136301620635432</v>
      </c>
      <c r="M436" s="87">
        <v>1.3349674807969538</v>
      </c>
      <c r="N436" s="87">
        <v>15.276916686386519</v>
      </c>
      <c r="O436" s="87">
        <v>0</v>
      </c>
      <c r="P436" s="87">
        <v>0</v>
      </c>
      <c r="Q436" s="87">
        <v>0</v>
      </c>
      <c r="R436" s="88">
        <v>0</v>
      </c>
      <c r="S436" s="89">
        <f t="shared" si="216"/>
        <v>36.748185787818905</v>
      </c>
      <c r="U436" s="104" t="s">
        <v>60</v>
      </c>
      <c r="V436" s="121">
        <v>20.136301620635432</v>
      </c>
      <c r="W436" s="121">
        <v>0</v>
      </c>
      <c r="X436" s="121">
        <v>0</v>
      </c>
      <c r="Y436" s="121">
        <v>1.3349674807969538</v>
      </c>
      <c r="Z436" s="121">
        <v>15.276916686386519</v>
      </c>
      <c r="AA436" s="121">
        <v>0</v>
      </c>
      <c r="AB436" s="121">
        <v>0</v>
      </c>
      <c r="AC436" s="122">
        <v>0</v>
      </c>
      <c r="AD436" s="121">
        <v>0</v>
      </c>
      <c r="AE436" s="121">
        <v>0</v>
      </c>
      <c r="AF436" s="121">
        <v>0</v>
      </c>
      <c r="AG436" s="121">
        <v>0</v>
      </c>
      <c r="AH436" s="121">
        <v>0</v>
      </c>
      <c r="AI436" s="123">
        <f t="shared" si="217"/>
        <v>36.748185787818905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</row>
    <row r="437" spans="1:71" ht="15">
      <c r="A437" s="27" t="s">
        <v>22</v>
      </c>
      <c r="B437" s="42">
        <v>0.60495516973252084</v>
      </c>
      <c r="C437" s="42">
        <v>0</v>
      </c>
      <c r="D437" s="42">
        <v>3.2210342547891893</v>
      </c>
      <c r="E437" s="42">
        <v>0</v>
      </c>
      <c r="F437" s="411"/>
      <c r="G437" s="42">
        <v>0</v>
      </c>
      <c r="H437" s="43">
        <v>0</v>
      </c>
      <c r="I437" s="38">
        <f t="shared" si="215"/>
        <v>3.8259894245217101</v>
      </c>
      <c r="K437" s="75" t="s">
        <v>22</v>
      </c>
      <c r="L437" s="42">
        <v>0.60495516973252084</v>
      </c>
      <c r="M437" s="42">
        <v>0</v>
      </c>
      <c r="N437" s="42">
        <v>3.2210342547891893</v>
      </c>
      <c r="O437" s="42">
        <v>0</v>
      </c>
      <c r="P437" s="42">
        <v>0.54390746391684552</v>
      </c>
      <c r="Q437" s="42">
        <v>0</v>
      </c>
      <c r="R437" s="85">
        <v>0</v>
      </c>
      <c r="S437" s="86">
        <f t="shared" si="216"/>
        <v>4.3698968884385554</v>
      </c>
      <c r="U437" s="105" t="s">
        <v>22</v>
      </c>
      <c r="V437" s="117">
        <v>0.60311446783867717</v>
      </c>
      <c r="W437" s="117">
        <v>0</v>
      </c>
      <c r="X437" s="117">
        <v>0</v>
      </c>
      <c r="Y437" s="117">
        <v>0</v>
      </c>
      <c r="Z437" s="117">
        <v>2.9951038246231385</v>
      </c>
      <c r="AA437" s="117">
        <v>0</v>
      </c>
      <c r="AB437" s="117">
        <v>0.54390746391684552</v>
      </c>
      <c r="AC437" s="118">
        <v>0.22777113205989447</v>
      </c>
      <c r="AD437" s="117">
        <v>1.840701893843634E-3</v>
      </c>
      <c r="AE437" s="117">
        <v>0</v>
      </c>
      <c r="AF437" s="117">
        <v>0</v>
      </c>
      <c r="AG437" s="117">
        <v>0.2259304301660508</v>
      </c>
      <c r="AH437" s="117">
        <v>0</v>
      </c>
      <c r="AI437" s="120">
        <f t="shared" si="217"/>
        <v>4.3698968884385554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</row>
    <row r="438" spans="1:71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215"/>
        <v>0</v>
      </c>
      <c r="K438" s="74" t="s">
        <v>21</v>
      </c>
      <c r="L438" s="87">
        <v>0</v>
      </c>
      <c r="M438" s="87">
        <v>0</v>
      </c>
      <c r="N438" s="87">
        <v>0</v>
      </c>
      <c r="O438" s="87">
        <v>0</v>
      </c>
      <c r="P438" s="87">
        <v>0</v>
      </c>
      <c r="Q438" s="87">
        <v>0</v>
      </c>
      <c r="R438" s="88">
        <v>0</v>
      </c>
      <c r="S438" s="89">
        <f t="shared" si="216"/>
        <v>0</v>
      </c>
      <c r="U438" s="104" t="s">
        <v>61</v>
      </c>
      <c r="V438" s="121">
        <v>0</v>
      </c>
      <c r="W438" s="121">
        <v>0</v>
      </c>
      <c r="X438" s="121">
        <v>0</v>
      </c>
      <c r="Y438" s="121">
        <v>0</v>
      </c>
      <c r="Z438" s="121">
        <v>0</v>
      </c>
      <c r="AA438" s="121">
        <v>0</v>
      </c>
      <c r="AB438" s="121">
        <v>0</v>
      </c>
      <c r="AC438" s="122">
        <v>0</v>
      </c>
      <c r="AD438" s="121">
        <v>0</v>
      </c>
      <c r="AE438" s="121">
        <v>0</v>
      </c>
      <c r="AF438" s="121">
        <v>0</v>
      </c>
      <c r="AG438" s="121">
        <v>0</v>
      </c>
      <c r="AH438" s="121">
        <v>0</v>
      </c>
      <c r="AI438" s="123">
        <f t="shared" si="217"/>
        <v>0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</row>
    <row r="439" spans="1:71" ht="15">
      <c r="A439" s="28" t="s">
        <v>64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215"/>
        <v>0</v>
      </c>
      <c r="K439" s="76" t="s">
        <v>64</v>
      </c>
      <c r="L439" s="42">
        <v>0</v>
      </c>
      <c r="M439" s="42">
        <v>0</v>
      </c>
      <c r="N439" s="42">
        <v>0</v>
      </c>
      <c r="O439" s="42">
        <v>0</v>
      </c>
      <c r="P439" s="42">
        <v>0</v>
      </c>
      <c r="Q439" s="42">
        <v>0</v>
      </c>
      <c r="R439" s="85">
        <v>0</v>
      </c>
      <c r="S439" s="86">
        <f t="shared" si="216"/>
        <v>0</v>
      </c>
      <c r="U439" s="106" t="s">
        <v>62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8">
        <v>0</v>
      </c>
      <c r="AD439" s="119">
        <v>0</v>
      </c>
      <c r="AE439" s="119">
        <v>0</v>
      </c>
      <c r="AF439" s="119">
        <v>0</v>
      </c>
      <c r="AG439" s="119">
        <v>0</v>
      </c>
      <c r="AH439" s="119">
        <v>0</v>
      </c>
      <c r="AI439" s="120">
        <f t="shared" si="217"/>
        <v>0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</row>
    <row r="440" spans="1:71">
      <c r="A440" s="56" t="s">
        <v>23</v>
      </c>
      <c r="B440" s="60">
        <v>0</v>
      </c>
      <c r="C440" s="60">
        <v>0</v>
      </c>
      <c r="D440" s="60">
        <v>0</v>
      </c>
      <c r="E440" s="60">
        <v>0</v>
      </c>
      <c r="F440" s="411"/>
      <c r="G440" s="60">
        <v>0</v>
      </c>
      <c r="H440" s="61">
        <v>0</v>
      </c>
      <c r="I440" s="62">
        <f t="shared" si="215"/>
        <v>0</v>
      </c>
      <c r="K440" s="77" t="s">
        <v>23</v>
      </c>
      <c r="L440" s="90">
        <v>0</v>
      </c>
      <c r="M440" s="90">
        <v>0</v>
      </c>
      <c r="N440" s="90">
        <v>0</v>
      </c>
      <c r="O440" s="90">
        <v>0</v>
      </c>
      <c r="P440" s="90">
        <v>0</v>
      </c>
      <c r="Q440" s="90">
        <v>0</v>
      </c>
      <c r="R440" s="91">
        <v>0</v>
      </c>
      <c r="S440" s="92">
        <f t="shared" si="216"/>
        <v>0</v>
      </c>
      <c r="U440" s="107" t="s">
        <v>66</v>
      </c>
      <c r="V440" s="124">
        <v>0</v>
      </c>
      <c r="W440" s="124">
        <v>0</v>
      </c>
      <c r="X440" s="124">
        <v>0</v>
      </c>
      <c r="Y440" s="124">
        <v>0</v>
      </c>
      <c r="Z440" s="124">
        <v>0</v>
      </c>
      <c r="AA440" s="124">
        <v>0</v>
      </c>
      <c r="AB440" s="124">
        <v>0</v>
      </c>
      <c r="AC440" s="124">
        <v>0</v>
      </c>
      <c r="AD440" s="124">
        <v>0</v>
      </c>
      <c r="AE440" s="124">
        <v>0</v>
      </c>
      <c r="AF440" s="124">
        <v>0</v>
      </c>
      <c r="AG440" s="124">
        <v>0</v>
      </c>
      <c r="AH440" s="125">
        <v>0</v>
      </c>
      <c r="AI440" s="126">
        <f t="shared" si="217"/>
        <v>0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</row>
    <row r="441" spans="1:71">
      <c r="A441" s="57" t="s">
        <v>19</v>
      </c>
      <c r="B441" s="63">
        <v>0</v>
      </c>
      <c r="C441" s="63">
        <v>0</v>
      </c>
      <c r="D441" s="63">
        <v>0</v>
      </c>
      <c r="E441" s="63">
        <v>0</v>
      </c>
      <c r="F441" s="411"/>
      <c r="G441" s="63">
        <v>0</v>
      </c>
      <c r="H441" s="64">
        <v>0</v>
      </c>
      <c r="I441" s="65">
        <f t="shared" si="215"/>
        <v>0</v>
      </c>
      <c r="K441" s="78" t="s">
        <v>19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93">
        <v>0</v>
      </c>
      <c r="S441" s="94">
        <f t="shared" si="216"/>
        <v>0</v>
      </c>
      <c r="U441" s="108" t="s">
        <v>19</v>
      </c>
      <c r="V441" s="127">
        <v>0</v>
      </c>
      <c r="W441" s="127">
        <v>0</v>
      </c>
      <c r="X441" s="127">
        <v>0</v>
      </c>
      <c r="Y441" s="127">
        <v>0</v>
      </c>
      <c r="Z441" s="127">
        <v>0</v>
      </c>
      <c r="AA441" s="127">
        <v>0</v>
      </c>
      <c r="AB441" s="127">
        <v>0</v>
      </c>
      <c r="AC441" s="127">
        <v>0</v>
      </c>
      <c r="AD441" s="128">
        <v>0</v>
      </c>
      <c r="AE441" s="128">
        <v>0</v>
      </c>
      <c r="AF441" s="128">
        <v>0</v>
      </c>
      <c r="AG441" s="128">
        <v>0</v>
      </c>
      <c r="AH441" s="128">
        <v>0</v>
      </c>
      <c r="AI441" s="129">
        <f t="shared" si="217"/>
        <v>0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</row>
    <row r="442" spans="1:71">
      <c r="A442" s="56" t="s">
        <v>20</v>
      </c>
      <c r="B442" s="60">
        <v>0</v>
      </c>
      <c r="C442" s="60">
        <v>0</v>
      </c>
      <c r="D442" s="60">
        <v>0</v>
      </c>
      <c r="E442" s="60">
        <v>0</v>
      </c>
      <c r="F442" s="411"/>
      <c r="G442" s="60">
        <v>0</v>
      </c>
      <c r="H442" s="61">
        <v>0</v>
      </c>
      <c r="I442" s="62">
        <f t="shared" si="215"/>
        <v>0</v>
      </c>
      <c r="K442" s="77" t="s">
        <v>20</v>
      </c>
      <c r="L442" s="90">
        <v>0</v>
      </c>
      <c r="M442" s="90">
        <v>0</v>
      </c>
      <c r="N442" s="90">
        <v>0</v>
      </c>
      <c r="O442" s="90">
        <v>0</v>
      </c>
      <c r="P442" s="90">
        <v>0</v>
      </c>
      <c r="Q442" s="90">
        <v>0</v>
      </c>
      <c r="R442" s="91">
        <v>0</v>
      </c>
      <c r="S442" s="92">
        <f t="shared" si="216"/>
        <v>0</v>
      </c>
      <c r="U442" s="107" t="s">
        <v>20</v>
      </c>
      <c r="V442" s="124">
        <v>0</v>
      </c>
      <c r="W442" s="124">
        <v>0</v>
      </c>
      <c r="X442" s="124">
        <v>0</v>
      </c>
      <c r="Y442" s="124">
        <v>0</v>
      </c>
      <c r="Z442" s="124">
        <v>0</v>
      </c>
      <c r="AA442" s="124">
        <v>0</v>
      </c>
      <c r="AB442" s="124">
        <v>0</v>
      </c>
      <c r="AC442" s="124">
        <v>0</v>
      </c>
      <c r="AD442" s="124">
        <v>0</v>
      </c>
      <c r="AE442" s="124">
        <v>0</v>
      </c>
      <c r="AF442" s="124">
        <v>0</v>
      </c>
      <c r="AG442" s="124">
        <v>0</v>
      </c>
      <c r="AH442" s="125">
        <v>0</v>
      </c>
      <c r="AI442" s="126">
        <f t="shared" si="217"/>
        <v>0</v>
      </c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</row>
    <row r="443" spans="1:71" ht="15" thickBot="1">
      <c r="A443" s="58" t="s">
        <v>11</v>
      </c>
      <c r="B443" s="52">
        <v>0</v>
      </c>
      <c r="C443" s="52">
        <v>0</v>
      </c>
      <c r="D443" s="52">
        <v>0</v>
      </c>
      <c r="E443" s="52">
        <v>0</v>
      </c>
      <c r="F443" s="412"/>
      <c r="G443" s="52">
        <v>0</v>
      </c>
      <c r="H443" s="66">
        <v>0</v>
      </c>
      <c r="I443" s="67">
        <f t="shared" si="215"/>
        <v>0</v>
      </c>
      <c r="K443" s="79" t="s">
        <v>11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95">
        <v>0</v>
      </c>
      <c r="S443" s="96">
        <f t="shared" si="216"/>
        <v>0</v>
      </c>
      <c r="U443" s="108" t="s">
        <v>11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7">
        <v>0</v>
      </c>
      <c r="AB443" s="127">
        <v>0</v>
      </c>
      <c r="AC443" s="127">
        <v>0</v>
      </c>
      <c r="AD443" s="128">
        <v>0</v>
      </c>
      <c r="AE443" s="128">
        <v>0</v>
      </c>
      <c r="AF443" s="128">
        <v>0</v>
      </c>
      <c r="AG443" s="128">
        <v>0</v>
      </c>
      <c r="AH443" s="128">
        <v>0</v>
      </c>
      <c r="AI443" s="129">
        <f t="shared" si="217"/>
        <v>0</v>
      </c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</row>
    <row r="444" spans="1:71" ht="15">
      <c r="A444" s="33" t="s">
        <v>26</v>
      </c>
      <c r="B444" s="68">
        <f>SUM(B423:B439)</f>
        <v>237.32799009810353</v>
      </c>
      <c r="C444" s="68">
        <f t="shared" ref="C444:I444" si="218">SUM(C423:C439)</f>
        <v>43.802392330952976</v>
      </c>
      <c r="D444" s="68">
        <f t="shared" si="218"/>
        <v>37.102522560907971</v>
      </c>
      <c r="E444" s="68">
        <f t="shared" si="218"/>
        <v>203.55827867552162</v>
      </c>
      <c r="F444" s="68">
        <f t="shared" si="218"/>
        <v>0</v>
      </c>
      <c r="G444" s="68">
        <f t="shared" si="218"/>
        <v>56.984238491658857</v>
      </c>
      <c r="H444" s="69">
        <f t="shared" si="218"/>
        <v>0</v>
      </c>
      <c r="I444" s="38">
        <f t="shared" si="218"/>
        <v>578.77542215714493</v>
      </c>
      <c r="K444" s="80" t="s">
        <v>26</v>
      </c>
      <c r="L444" s="68">
        <f>SUM(L423:L439)</f>
        <v>237.32799009810353</v>
      </c>
      <c r="M444" s="68">
        <f t="shared" ref="M444:S444" si="219">SUM(M423:M439)</f>
        <v>43.802392330952976</v>
      </c>
      <c r="N444" s="68">
        <f t="shared" si="219"/>
        <v>37.102522560907971</v>
      </c>
      <c r="O444" s="68">
        <f t="shared" si="219"/>
        <v>203.55827867552162</v>
      </c>
      <c r="P444" s="68">
        <f t="shared" si="219"/>
        <v>136.36322431000781</v>
      </c>
      <c r="Q444" s="68">
        <f t="shared" si="219"/>
        <v>56.984238491658857</v>
      </c>
      <c r="R444" s="69">
        <f t="shared" si="219"/>
        <v>0</v>
      </c>
      <c r="S444" s="97">
        <f t="shared" si="219"/>
        <v>715.13864646715285</v>
      </c>
      <c r="T444" s="1" t="str">
        <f>IF(ABS(S444-AI444)&gt;0.01,S444-AI444,"")</f>
        <v/>
      </c>
      <c r="U444" s="109" t="s">
        <v>63</v>
      </c>
      <c r="V444" s="130">
        <f>SUM(V423:V439)</f>
        <v>110.43058405401635</v>
      </c>
      <c r="W444" s="130">
        <f t="shared" ref="W444:AH444" si="220">SUM(W423:W439)</f>
        <v>101.77044839142467</v>
      </c>
      <c r="X444" s="130">
        <f t="shared" si="220"/>
        <v>56.984238491658857</v>
      </c>
      <c r="Y444" s="130">
        <f t="shared" si="220"/>
        <v>43.802392330952976</v>
      </c>
      <c r="Z444" s="130">
        <f t="shared" si="220"/>
        <v>35.357015161398046</v>
      </c>
      <c r="AA444" s="130">
        <f t="shared" si="220"/>
        <v>202.47423904383749</v>
      </c>
      <c r="AB444" s="130">
        <f t="shared" si="220"/>
        <v>136.36322431000781</v>
      </c>
      <c r="AC444" s="130">
        <f t="shared" si="220"/>
        <v>27.956504683856561</v>
      </c>
      <c r="AD444" s="131">
        <f t="shared" si="220"/>
        <v>25.126957652662504</v>
      </c>
      <c r="AE444" s="131">
        <f t="shared" si="220"/>
        <v>1.0840396316841274</v>
      </c>
      <c r="AF444" s="131">
        <f t="shared" si="220"/>
        <v>0</v>
      </c>
      <c r="AG444" s="131">
        <f t="shared" si="220"/>
        <v>1.7455073995099253</v>
      </c>
      <c r="AH444" s="131">
        <f t="shared" si="220"/>
        <v>0</v>
      </c>
      <c r="AI444" s="132">
        <f>SUM(V444:AC444)</f>
        <v>715.13864646715274</v>
      </c>
      <c r="AJ444" s="1" t="str">
        <f>IF(ABS(S444-AI444)&gt;0.001,S444-AI444,"")</f>
        <v/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</row>
    <row r="445" spans="1:71" s="5" customFormat="1" ht="15" thickBot="1">
      <c r="A445" s="30" t="s">
        <v>88</v>
      </c>
      <c r="B445" s="47">
        <f>IF($I444=0,"-",B444/$I444)</f>
        <v>0.41005194936157108</v>
      </c>
      <c r="C445" s="47">
        <f t="shared" ref="C445:H445" si="221">IF($I444=0,"-",C444/$I444)</f>
        <v>7.5681154821152841E-2</v>
      </c>
      <c r="D445" s="47">
        <f t="shared" si="221"/>
        <v>6.4105214458872031E-2</v>
      </c>
      <c r="E445" s="47">
        <f t="shared" si="221"/>
        <v>0.35170511891614664</v>
      </c>
      <c r="F445" s="47">
        <f t="shared" si="221"/>
        <v>0</v>
      </c>
      <c r="G445" s="47">
        <f t="shared" si="221"/>
        <v>9.845656244225745E-2</v>
      </c>
      <c r="H445" s="70">
        <f t="shared" si="221"/>
        <v>0</v>
      </c>
      <c r="I445" s="48">
        <f>SUM(B445:H445)</f>
        <v>1</v>
      </c>
      <c r="K445" s="81" t="s">
        <v>88</v>
      </c>
      <c r="L445" s="98">
        <f>IF($S444=0,"-",L444/$S444)</f>
        <v>0.33186290696290077</v>
      </c>
      <c r="M445" s="98">
        <f t="shared" ref="M445:R445" si="222">IF($S444=0,"-",M444/$S444)</f>
        <v>6.1250210077920704E-2</v>
      </c>
      <c r="N445" s="98">
        <f t="shared" si="222"/>
        <v>5.1881579528945419E-2</v>
      </c>
      <c r="O445" s="98">
        <f t="shared" si="222"/>
        <v>0.28464169805549905</v>
      </c>
      <c r="P445" s="98">
        <f t="shared" si="222"/>
        <v>0.19068082110182971</v>
      </c>
      <c r="Q445" s="98">
        <f t="shared" si="222"/>
        <v>7.968278427290422E-2</v>
      </c>
      <c r="R445" s="99">
        <f t="shared" si="222"/>
        <v>0</v>
      </c>
      <c r="S445" s="100">
        <f>SUM(L445:R445)</f>
        <v>0.99999999999999989</v>
      </c>
      <c r="U445" s="110" t="s">
        <v>88</v>
      </c>
      <c r="V445" s="133">
        <f>+V444/$AI444</f>
        <v>0.1544184258528791</v>
      </c>
      <c r="W445" s="133">
        <f t="shared" ref="W445:AH445" si="223">+W444/$AI444</f>
        <v>0.14230869621461453</v>
      </c>
      <c r="X445" s="133">
        <f t="shared" si="223"/>
        <v>7.9682784272904233E-2</v>
      </c>
      <c r="Y445" s="133">
        <f t="shared" si="223"/>
        <v>6.1250210077920711E-2</v>
      </c>
      <c r="Z445" s="133">
        <f t="shared" si="223"/>
        <v>4.9440783736223431E-2</v>
      </c>
      <c r="AA445" s="133">
        <f t="shared" si="223"/>
        <v>0.28312585264980139</v>
      </c>
      <c r="AB445" s="133">
        <f t="shared" si="223"/>
        <v>0.19068082110182974</v>
      </c>
      <c r="AC445" s="133">
        <f t="shared" si="223"/>
        <v>3.9092426093826883E-2</v>
      </c>
      <c r="AD445" s="133">
        <f t="shared" si="223"/>
        <v>3.5135784895407154E-2</v>
      </c>
      <c r="AE445" s="133">
        <f t="shared" si="223"/>
        <v>1.5158454056977311E-3</v>
      </c>
      <c r="AF445" s="133">
        <f t="shared" si="223"/>
        <v>0</v>
      </c>
      <c r="AG445" s="133">
        <f t="shared" si="223"/>
        <v>2.4407957927219904E-3</v>
      </c>
      <c r="AH445" s="133">
        <f t="shared" si="223"/>
        <v>0</v>
      </c>
      <c r="AI445" s="134">
        <f>SUM(V445:AC445)</f>
        <v>1</v>
      </c>
    </row>
    <row r="446" spans="1:71" ht="15" thickBot="1">
      <c r="A446" s="31"/>
      <c r="B446" s="31"/>
      <c r="C446" s="31"/>
      <c r="D446" s="31"/>
      <c r="E446" s="31"/>
      <c r="F446" s="31"/>
      <c r="G446" s="31"/>
      <c r="H446" s="31"/>
      <c r="I446" s="31"/>
      <c r="K446" s="31"/>
      <c r="L446" s="31"/>
      <c r="M446" s="31"/>
      <c r="N446" s="31"/>
      <c r="O446" s="31"/>
      <c r="P446" s="31"/>
      <c r="Q446" s="31"/>
      <c r="R446" s="31"/>
      <c r="S446" s="31"/>
      <c r="U446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135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</row>
    <row r="447" spans="1:71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  <c r="K447" s="406" t="s">
        <v>44</v>
      </c>
      <c r="L447" s="83" t="s">
        <v>0</v>
      </c>
      <c r="M447" s="83" t="s">
        <v>1</v>
      </c>
      <c r="N447" s="83" t="s">
        <v>2</v>
      </c>
      <c r="O447" s="83" t="s">
        <v>3</v>
      </c>
      <c r="P447" s="83" t="s">
        <v>27</v>
      </c>
      <c r="Q447" s="83" t="s">
        <v>4</v>
      </c>
      <c r="R447" s="83" t="s">
        <v>5</v>
      </c>
      <c r="S447" s="84" t="s">
        <v>6</v>
      </c>
      <c r="U447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135"/>
    </row>
    <row r="448" spans="1:71" ht="15">
      <c r="A448" s="454" t="s">
        <v>44</v>
      </c>
      <c r="B448" s="392" t="s">
        <v>69</v>
      </c>
      <c r="C448" s="393"/>
      <c r="D448" s="393"/>
      <c r="E448" s="393"/>
      <c r="F448" s="393"/>
      <c r="G448" s="393"/>
      <c r="H448" s="393"/>
      <c r="I448" s="394"/>
      <c r="K448" s="407" t="s">
        <v>44</v>
      </c>
      <c r="L448" s="389" t="s">
        <v>69</v>
      </c>
      <c r="M448" s="390"/>
      <c r="N448" s="390"/>
      <c r="O448" s="390"/>
      <c r="P448" s="390"/>
      <c r="Q448" s="390"/>
      <c r="R448" s="390"/>
      <c r="S448" s="391"/>
      <c r="U448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135"/>
    </row>
    <row r="449" spans="1:38" ht="15">
      <c r="A449" s="25" t="s">
        <v>7</v>
      </c>
      <c r="B449" s="397"/>
      <c r="C449" s="398"/>
      <c r="D449" s="398"/>
      <c r="E449" s="399"/>
      <c r="F449" s="36">
        <v>0.60627386984893716</v>
      </c>
      <c r="G449" s="397"/>
      <c r="H449" s="399"/>
      <c r="I449" s="38">
        <f>SUM(B449:H449)</f>
        <v>0.60627386984893716</v>
      </c>
      <c r="K449" s="82" t="s">
        <v>7</v>
      </c>
      <c r="L449" s="397"/>
      <c r="M449" s="398"/>
      <c r="N449" s="398"/>
      <c r="O449" s="399"/>
      <c r="P449" s="36">
        <v>0</v>
      </c>
      <c r="Q449" s="397"/>
      <c r="R449" s="419"/>
      <c r="S449" s="102">
        <f>SUM(L449:R449)</f>
        <v>0</v>
      </c>
      <c r="U4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135"/>
    </row>
    <row r="450" spans="1:38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9" si="224">SUM(B450:H450)</f>
        <v>0</v>
      </c>
      <c r="K450" s="74" t="s">
        <v>8</v>
      </c>
      <c r="L450" s="400"/>
      <c r="M450" s="401"/>
      <c r="N450" s="401"/>
      <c r="O450" s="402"/>
      <c r="P450" s="87">
        <v>0</v>
      </c>
      <c r="Q450" s="400"/>
      <c r="R450" s="420"/>
      <c r="S450" s="89">
        <f t="shared" ref="S450:S469" si="225">SUM(L450:R450)</f>
        <v>0</v>
      </c>
      <c r="U450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135"/>
    </row>
    <row r="451" spans="1:38" ht="14.25" customHeight="1">
      <c r="A451" s="27" t="s">
        <v>10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224"/>
        <v>0</v>
      </c>
      <c r="K451" s="75" t="s">
        <v>10</v>
      </c>
      <c r="L451" s="400"/>
      <c r="M451" s="401"/>
      <c r="N451" s="401"/>
      <c r="O451" s="402"/>
      <c r="P451" s="42">
        <v>0</v>
      </c>
      <c r="Q451" s="400"/>
      <c r="R451" s="420"/>
      <c r="S451" s="86">
        <f t="shared" si="225"/>
        <v>0</v>
      </c>
      <c r="U451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135"/>
    </row>
    <row r="452" spans="1:38" ht="14.25" customHeight="1">
      <c r="A452" s="26" t="s">
        <v>56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224"/>
        <v>0</v>
      </c>
      <c r="K452" s="74" t="s">
        <v>56</v>
      </c>
      <c r="L452" s="400"/>
      <c r="M452" s="401"/>
      <c r="N452" s="401"/>
      <c r="O452" s="402"/>
      <c r="P452" s="87">
        <v>0</v>
      </c>
      <c r="Q452" s="400"/>
      <c r="R452" s="420"/>
      <c r="S452" s="89">
        <f t="shared" si="225"/>
        <v>0</v>
      </c>
      <c r="U452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135"/>
    </row>
    <row r="453" spans="1:38" ht="15">
      <c r="A453" s="27" t="s">
        <v>16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224"/>
        <v>0</v>
      </c>
      <c r="K453" s="75" t="s">
        <v>16</v>
      </c>
      <c r="L453" s="400"/>
      <c r="M453" s="401"/>
      <c r="N453" s="401"/>
      <c r="O453" s="402"/>
      <c r="P453" s="42">
        <v>0</v>
      </c>
      <c r="Q453" s="400"/>
      <c r="R453" s="420"/>
      <c r="S453" s="86">
        <f t="shared" si="225"/>
        <v>0</v>
      </c>
      <c r="U453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135"/>
    </row>
    <row r="454" spans="1:38" ht="15">
      <c r="A454" s="26" t="s">
        <v>70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224"/>
        <v>0</v>
      </c>
      <c r="K454" s="74" t="s">
        <v>70</v>
      </c>
      <c r="L454" s="400"/>
      <c r="M454" s="401"/>
      <c r="N454" s="401"/>
      <c r="O454" s="402"/>
      <c r="P454" s="87">
        <v>0</v>
      </c>
      <c r="Q454" s="400"/>
      <c r="R454" s="420"/>
      <c r="S454" s="89">
        <f t="shared" si="225"/>
        <v>0</v>
      </c>
      <c r="U454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135"/>
    </row>
    <row r="455" spans="1:38" ht="15">
      <c r="A455" s="27" t="s">
        <v>58</v>
      </c>
      <c r="B455" s="400"/>
      <c r="C455" s="401"/>
      <c r="D455" s="401"/>
      <c r="E455" s="402"/>
      <c r="F455" s="42">
        <v>263.29233464350801</v>
      </c>
      <c r="G455" s="400"/>
      <c r="H455" s="402"/>
      <c r="I455" s="38">
        <f t="shared" si="224"/>
        <v>263.29233464350801</v>
      </c>
      <c r="K455" s="75" t="s">
        <v>58</v>
      </c>
      <c r="L455" s="400"/>
      <c r="M455" s="401"/>
      <c r="N455" s="401"/>
      <c r="O455" s="402"/>
      <c r="P455" s="42">
        <v>0</v>
      </c>
      <c r="Q455" s="400"/>
      <c r="R455" s="420"/>
      <c r="S455" s="86">
        <f t="shared" si="225"/>
        <v>0</v>
      </c>
      <c r="U455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135"/>
    </row>
    <row r="456" spans="1:38" ht="15">
      <c r="A456" s="26" t="s">
        <v>12</v>
      </c>
      <c r="B456" s="400"/>
      <c r="C456" s="401"/>
      <c r="D456" s="401"/>
      <c r="E456" s="402"/>
      <c r="F456" s="39">
        <v>0</v>
      </c>
      <c r="G456" s="400"/>
      <c r="H456" s="402"/>
      <c r="I456" s="41">
        <f t="shared" si="224"/>
        <v>0</v>
      </c>
      <c r="K456" s="74" t="s">
        <v>12</v>
      </c>
      <c r="L456" s="400"/>
      <c r="M456" s="401"/>
      <c r="N456" s="401"/>
      <c r="O456" s="402"/>
      <c r="P456" s="87">
        <v>0</v>
      </c>
      <c r="Q456" s="400"/>
      <c r="R456" s="420"/>
      <c r="S456" s="89">
        <f t="shared" si="225"/>
        <v>0</v>
      </c>
      <c r="U456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135"/>
    </row>
    <row r="457" spans="1:38" ht="15">
      <c r="A457" s="27" t="s">
        <v>59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224"/>
        <v>0</v>
      </c>
      <c r="K457" s="75" t="s">
        <v>59</v>
      </c>
      <c r="L457" s="400"/>
      <c r="M457" s="401"/>
      <c r="N457" s="401"/>
      <c r="O457" s="402"/>
      <c r="P457" s="42">
        <v>0</v>
      </c>
      <c r="Q457" s="400"/>
      <c r="R457" s="420"/>
      <c r="S457" s="86">
        <f t="shared" si="225"/>
        <v>0</v>
      </c>
      <c r="U457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135"/>
    </row>
    <row r="458" spans="1:38" ht="15">
      <c r="A458" s="26" t="s">
        <v>17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224"/>
        <v>0</v>
      </c>
      <c r="K458" s="74" t="s">
        <v>17</v>
      </c>
      <c r="L458" s="400"/>
      <c r="M458" s="401"/>
      <c r="N458" s="401"/>
      <c r="O458" s="402"/>
      <c r="P458" s="87">
        <v>0</v>
      </c>
      <c r="Q458" s="400"/>
      <c r="R458" s="420"/>
      <c r="S458" s="89">
        <f t="shared" si="225"/>
        <v>0</v>
      </c>
      <c r="U458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135"/>
    </row>
    <row r="459" spans="1:38" ht="15">
      <c r="A459" s="27" t="s">
        <v>139</v>
      </c>
      <c r="B459" s="400"/>
      <c r="C459" s="401"/>
      <c r="D459" s="401"/>
      <c r="E459" s="402"/>
      <c r="F459" s="42">
        <v>0</v>
      </c>
      <c r="G459" s="400"/>
      <c r="H459" s="402"/>
      <c r="I459" s="38">
        <f t="shared" si="224"/>
        <v>0</v>
      </c>
      <c r="K459" s="75" t="s">
        <v>139</v>
      </c>
      <c r="L459" s="400"/>
      <c r="M459" s="401"/>
      <c r="N459" s="401"/>
      <c r="O459" s="402"/>
      <c r="P459" s="42">
        <v>0</v>
      </c>
      <c r="Q459" s="400"/>
      <c r="R459" s="420"/>
      <c r="S459" s="86">
        <f t="shared" si="225"/>
        <v>0</v>
      </c>
      <c r="U45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135"/>
    </row>
    <row r="460" spans="1:38" ht="15">
      <c r="A460" s="26" t="s">
        <v>25</v>
      </c>
      <c r="B460" s="400"/>
      <c r="C460" s="401"/>
      <c r="D460" s="401"/>
      <c r="E460" s="402"/>
      <c r="F460" s="39">
        <v>797.02130819507727</v>
      </c>
      <c r="G460" s="400"/>
      <c r="H460" s="402"/>
      <c r="I460" s="41">
        <f t="shared" si="224"/>
        <v>797.02130819507727</v>
      </c>
      <c r="K460" s="74" t="s">
        <v>25</v>
      </c>
      <c r="L460" s="400"/>
      <c r="M460" s="401"/>
      <c r="N460" s="401"/>
      <c r="O460" s="402"/>
      <c r="P460" s="87">
        <v>0</v>
      </c>
      <c r="Q460" s="400"/>
      <c r="R460" s="420"/>
      <c r="S460" s="89">
        <f t="shared" si="225"/>
        <v>0</v>
      </c>
      <c r="U460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135"/>
    </row>
    <row r="461" spans="1:38" ht="15">
      <c r="A461" s="27" t="s">
        <v>24</v>
      </c>
      <c r="B461" s="400"/>
      <c r="C461" s="401"/>
      <c r="D461" s="401"/>
      <c r="E461" s="402"/>
      <c r="F461" s="42">
        <v>0</v>
      </c>
      <c r="G461" s="400"/>
      <c r="H461" s="402"/>
      <c r="I461" s="38">
        <f t="shared" si="224"/>
        <v>0</v>
      </c>
      <c r="K461" s="75" t="s">
        <v>24</v>
      </c>
      <c r="L461" s="400"/>
      <c r="M461" s="401"/>
      <c r="N461" s="401"/>
      <c r="O461" s="402"/>
      <c r="P461" s="42">
        <v>0</v>
      </c>
      <c r="Q461" s="400"/>
      <c r="R461" s="420"/>
      <c r="S461" s="86">
        <f t="shared" si="225"/>
        <v>0</v>
      </c>
      <c r="U461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135"/>
    </row>
    <row r="462" spans="1:38" ht="15">
      <c r="A462" s="26" t="s">
        <v>60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224"/>
        <v>0</v>
      </c>
      <c r="K462" s="74" t="s">
        <v>60</v>
      </c>
      <c r="L462" s="400"/>
      <c r="M462" s="401"/>
      <c r="N462" s="401"/>
      <c r="O462" s="402"/>
      <c r="P462" s="87">
        <v>0</v>
      </c>
      <c r="Q462" s="400"/>
      <c r="R462" s="420"/>
      <c r="S462" s="89">
        <f t="shared" si="225"/>
        <v>0</v>
      </c>
      <c r="U462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135"/>
    </row>
    <row r="463" spans="1:38" ht="15">
      <c r="A463" s="27" t="s">
        <v>22</v>
      </c>
      <c r="B463" s="400"/>
      <c r="C463" s="401"/>
      <c r="D463" s="401"/>
      <c r="E463" s="402"/>
      <c r="F463" s="42">
        <v>2.555202623204718</v>
      </c>
      <c r="G463" s="400"/>
      <c r="H463" s="402"/>
      <c r="I463" s="38">
        <f t="shared" si="224"/>
        <v>2.555202623204718</v>
      </c>
      <c r="K463" s="75" t="s">
        <v>22</v>
      </c>
      <c r="L463" s="400"/>
      <c r="M463" s="401"/>
      <c r="N463" s="401"/>
      <c r="O463" s="402"/>
      <c r="P463" s="42">
        <v>0</v>
      </c>
      <c r="Q463" s="400"/>
      <c r="R463" s="420"/>
      <c r="S463" s="86">
        <f t="shared" si="225"/>
        <v>0</v>
      </c>
      <c r="U463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135"/>
    </row>
    <row r="464" spans="1:38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224"/>
        <v>0</v>
      </c>
      <c r="K464" s="74" t="s">
        <v>21</v>
      </c>
      <c r="L464" s="400"/>
      <c r="M464" s="401"/>
      <c r="N464" s="401"/>
      <c r="O464" s="402"/>
      <c r="P464" s="87">
        <v>0</v>
      </c>
      <c r="Q464" s="400"/>
      <c r="R464" s="420"/>
      <c r="S464" s="89">
        <f t="shared" si="225"/>
        <v>0</v>
      </c>
      <c r="U464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135"/>
      <c r="AJ464" s="11"/>
      <c r="AK464" s="11"/>
      <c r="AL464" s="11"/>
    </row>
    <row r="465" spans="1:38" ht="15">
      <c r="A465" s="28" t="s">
        <v>64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224"/>
        <v>0</v>
      </c>
      <c r="K465" s="76" t="s">
        <v>64</v>
      </c>
      <c r="L465" s="400"/>
      <c r="M465" s="401"/>
      <c r="N465" s="401"/>
      <c r="O465" s="402"/>
      <c r="P465" s="42">
        <v>0</v>
      </c>
      <c r="Q465" s="400"/>
      <c r="R465" s="420"/>
      <c r="S465" s="86">
        <f t="shared" si="225"/>
        <v>0</v>
      </c>
      <c r="U465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135"/>
      <c r="AJ465" s="11"/>
      <c r="AK465" s="11"/>
      <c r="AL465" s="11"/>
    </row>
    <row r="466" spans="1:38">
      <c r="A466" s="56" t="s">
        <v>23</v>
      </c>
      <c r="B466" s="400"/>
      <c r="C466" s="401"/>
      <c r="D466" s="401"/>
      <c r="E466" s="402"/>
      <c r="F466" s="60">
        <v>0</v>
      </c>
      <c r="G466" s="400"/>
      <c r="H466" s="402"/>
      <c r="I466" s="62">
        <f t="shared" si="224"/>
        <v>0</v>
      </c>
      <c r="K466" s="77" t="s">
        <v>23</v>
      </c>
      <c r="L466" s="400"/>
      <c r="M466" s="401"/>
      <c r="N466" s="401"/>
      <c r="O466" s="402"/>
      <c r="P466" s="90">
        <v>0</v>
      </c>
      <c r="Q466" s="400"/>
      <c r="R466" s="420"/>
      <c r="S466" s="92">
        <f t="shared" si="225"/>
        <v>0</v>
      </c>
      <c r="U466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135"/>
      <c r="AJ466" s="11"/>
      <c r="AK466" s="11"/>
      <c r="AL466" s="11"/>
    </row>
    <row r="467" spans="1:38">
      <c r="A467" s="57" t="s">
        <v>19</v>
      </c>
      <c r="B467" s="400"/>
      <c r="C467" s="401"/>
      <c r="D467" s="401"/>
      <c r="E467" s="402"/>
      <c r="F467" s="63">
        <v>0</v>
      </c>
      <c r="G467" s="400"/>
      <c r="H467" s="402"/>
      <c r="I467" s="65">
        <f t="shared" si="224"/>
        <v>0</v>
      </c>
      <c r="K467" s="78" t="s">
        <v>19</v>
      </c>
      <c r="L467" s="400"/>
      <c r="M467" s="401"/>
      <c r="N467" s="401"/>
      <c r="O467" s="402"/>
      <c r="P467" s="63">
        <v>0</v>
      </c>
      <c r="Q467" s="400"/>
      <c r="R467" s="420"/>
      <c r="S467" s="94">
        <f t="shared" si="225"/>
        <v>0</v>
      </c>
      <c r="U467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135"/>
      <c r="AJ467" s="11"/>
      <c r="AK467" s="11"/>
      <c r="AL467" s="11"/>
    </row>
    <row r="468" spans="1:38">
      <c r="A468" s="56" t="s">
        <v>20</v>
      </c>
      <c r="B468" s="400"/>
      <c r="C468" s="401"/>
      <c r="D468" s="401"/>
      <c r="E468" s="402"/>
      <c r="F468" s="60">
        <v>0</v>
      </c>
      <c r="G468" s="400"/>
      <c r="H468" s="402"/>
      <c r="I468" s="62">
        <f t="shared" si="224"/>
        <v>0</v>
      </c>
      <c r="K468" s="77" t="s">
        <v>20</v>
      </c>
      <c r="L468" s="400"/>
      <c r="M468" s="401"/>
      <c r="N468" s="401"/>
      <c r="O468" s="402"/>
      <c r="P468" s="90">
        <v>0</v>
      </c>
      <c r="Q468" s="400"/>
      <c r="R468" s="420"/>
      <c r="S468" s="92">
        <f t="shared" si="225"/>
        <v>0</v>
      </c>
      <c r="U468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135"/>
      <c r="AJ468" s="11"/>
      <c r="AK468" s="11"/>
      <c r="AL468" s="11"/>
    </row>
    <row r="469" spans="1:38" ht="15" thickBot="1">
      <c r="A469" s="58" t="s">
        <v>11</v>
      </c>
      <c r="B469" s="403"/>
      <c r="C469" s="404"/>
      <c r="D469" s="404"/>
      <c r="E469" s="405"/>
      <c r="F469" s="52">
        <v>0</v>
      </c>
      <c r="G469" s="403"/>
      <c r="H469" s="405"/>
      <c r="I469" s="67">
        <f t="shared" si="224"/>
        <v>0</v>
      </c>
      <c r="K469" s="79" t="s">
        <v>11</v>
      </c>
      <c r="L469" s="403"/>
      <c r="M469" s="404"/>
      <c r="N469" s="404"/>
      <c r="O469" s="405"/>
      <c r="P469" s="52">
        <v>0</v>
      </c>
      <c r="Q469" s="403"/>
      <c r="R469" s="421"/>
      <c r="S469" s="96">
        <f t="shared" si="225"/>
        <v>0</v>
      </c>
      <c r="U46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135"/>
      <c r="AJ469" s="11"/>
      <c r="AK469" s="11"/>
      <c r="AL469" s="11"/>
    </row>
    <row r="470" spans="1:38" ht="15">
      <c r="A470" s="33" t="s">
        <v>26</v>
      </c>
      <c r="B470" s="68">
        <f>SUM(B449:B465)</f>
        <v>0</v>
      </c>
      <c r="C470" s="68">
        <f t="shared" ref="C470:I470" si="226">SUM(C449:C465)</f>
        <v>0</v>
      </c>
      <c r="D470" s="68">
        <f t="shared" si="226"/>
        <v>0</v>
      </c>
      <c r="E470" s="68">
        <f t="shared" si="226"/>
        <v>0</v>
      </c>
      <c r="F470" s="68">
        <f t="shared" si="226"/>
        <v>1063.475119331639</v>
      </c>
      <c r="G470" s="68">
        <f t="shared" si="226"/>
        <v>0</v>
      </c>
      <c r="H470" s="69">
        <f t="shared" si="226"/>
        <v>0</v>
      </c>
      <c r="I470" s="38">
        <f t="shared" si="226"/>
        <v>1063.475119331639</v>
      </c>
      <c r="K470" s="80" t="s">
        <v>26</v>
      </c>
      <c r="L470" s="68">
        <f>SUM(L449:L465)</f>
        <v>0</v>
      </c>
      <c r="M470" s="68">
        <f t="shared" ref="M470:S470" si="227">SUM(M449:M465)</f>
        <v>0</v>
      </c>
      <c r="N470" s="68">
        <f t="shared" si="227"/>
        <v>0</v>
      </c>
      <c r="O470" s="68">
        <f t="shared" si="227"/>
        <v>0</v>
      </c>
      <c r="P470" s="68">
        <f t="shared" si="227"/>
        <v>0</v>
      </c>
      <c r="Q470" s="68">
        <f t="shared" si="227"/>
        <v>0</v>
      </c>
      <c r="R470" s="69">
        <f t="shared" si="227"/>
        <v>0</v>
      </c>
      <c r="S470" s="97">
        <f t="shared" si="227"/>
        <v>0</v>
      </c>
      <c r="U470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135"/>
      <c r="AJ470" s="11"/>
      <c r="AK470" s="11"/>
      <c r="AL470" s="11"/>
    </row>
    <row r="471" spans="1:38" s="9" customFormat="1" ht="15.75" thickBot="1">
      <c r="A471" s="30" t="s">
        <v>88</v>
      </c>
      <c r="B471" s="47">
        <f>IF($I470=0,"-",B470/$I470)</f>
        <v>0</v>
      </c>
      <c r="C471" s="47">
        <f t="shared" ref="C471:H471" si="228">IF($I470=0,"-",C470/$I470)</f>
        <v>0</v>
      </c>
      <c r="D471" s="47">
        <f t="shared" si="228"/>
        <v>0</v>
      </c>
      <c r="E471" s="47">
        <f t="shared" si="228"/>
        <v>0</v>
      </c>
      <c r="F471" s="47">
        <f t="shared" si="228"/>
        <v>1</v>
      </c>
      <c r="G471" s="47">
        <f t="shared" si="228"/>
        <v>0</v>
      </c>
      <c r="H471" s="70">
        <f t="shared" si="228"/>
        <v>0</v>
      </c>
      <c r="I471" s="48">
        <f>SUM(B471:H471)</f>
        <v>1</v>
      </c>
      <c r="J471" s="1"/>
      <c r="K471" s="81" t="s">
        <v>88</v>
      </c>
      <c r="L471" s="98" t="str">
        <f>IF($S470=0,"-",L470/$S470)</f>
        <v>-</v>
      </c>
      <c r="M471" s="98" t="str">
        <f t="shared" ref="M471:R471" si="229">IF($S470=0,"-",M470/$S470)</f>
        <v>-</v>
      </c>
      <c r="N471" s="98" t="str">
        <f t="shared" si="229"/>
        <v>-</v>
      </c>
      <c r="O471" s="98" t="str">
        <f t="shared" si="229"/>
        <v>-</v>
      </c>
      <c r="P471" s="98" t="str">
        <f t="shared" si="229"/>
        <v>-</v>
      </c>
      <c r="Q471" s="98" t="str">
        <f t="shared" si="229"/>
        <v>-</v>
      </c>
      <c r="R471" s="99" t="str">
        <f t="shared" si="229"/>
        <v>-</v>
      </c>
      <c r="S471" s="100">
        <f>SUM(L471:R471)</f>
        <v>0</v>
      </c>
      <c r="T471" s="1"/>
      <c r="U471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135"/>
      <c r="AJ471" s="10"/>
      <c r="AK471" s="8"/>
      <c r="AL471" s="8"/>
    </row>
    <row r="472" spans="1:38" ht="15" thickBot="1">
      <c r="A472" s="31"/>
      <c r="B472" s="31"/>
      <c r="C472" s="31"/>
      <c r="D472" s="31"/>
      <c r="E472" s="31"/>
      <c r="F472" s="31"/>
      <c r="G472" s="31"/>
      <c r="H472" s="31"/>
      <c r="I472" s="31"/>
      <c r="K472" s="31"/>
      <c r="L472" s="31"/>
      <c r="M472" s="31"/>
      <c r="N472" s="31"/>
      <c r="O472" s="31"/>
      <c r="P472" s="31"/>
      <c r="Q472" s="31"/>
      <c r="R472" s="31"/>
      <c r="S472" s="31"/>
      <c r="U472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135"/>
      <c r="AJ472" s="11"/>
      <c r="AK472" s="11"/>
      <c r="AL472" s="11"/>
    </row>
    <row r="473" spans="1:38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  <c r="K473" s="406" t="s">
        <v>45</v>
      </c>
      <c r="L473" s="83" t="s">
        <v>0</v>
      </c>
      <c r="M473" s="83" t="s">
        <v>1</v>
      </c>
      <c r="N473" s="83" t="s">
        <v>2</v>
      </c>
      <c r="O473" s="83" t="s">
        <v>3</v>
      </c>
      <c r="P473" s="83" t="s">
        <v>27</v>
      </c>
      <c r="Q473" s="83" t="s">
        <v>4</v>
      </c>
      <c r="R473" s="83" t="s">
        <v>5</v>
      </c>
      <c r="S473" s="84" t="s">
        <v>6</v>
      </c>
      <c r="U473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135"/>
      <c r="AJ473" s="11"/>
      <c r="AK473" s="11"/>
      <c r="AL473" s="11"/>
    </row>
    <row r="474" spans="1:38" ht="15">
      <c r="A474" s="454" t="s">
        <v>45</v>
      </c>
      <c r="B474" s="392" t="s">
        <v>69</v>
      </c>
      <c r="C474" s="393"/>
      <c r="D474" s="393"/>
      <c r="E474" s="393"/>
      <c r="F474" s="393"/>
      <c r="G474" s="393"/>
      <c r="H474" s="393"/>
      <c r="I474" s="394"/>
      <c r="K474" s="407" t="s">
        <v>45</v>
      </c>
      <c r="L474" s="389" t="s">
        <v>69</v>
      </c>
      <c r="M474" s="390"/>
      <c r="N474" s="390"/>
      <c r="O474" s="390"/>
      <c r="P474" s="390"/>
      <c r="Q474" s="390"/>
      <c r="R474" s="390"/>
      <c r="S474" s="391"/>
      <c r="U474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135"/>
      <c r="AJ474" s="11"/>
      <c r="AK474" s="11"/>
      <c r="AL474" s="11"/>
    </row>
    <row r="475" spans="1:38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  <c r="K475" s="82" t="s">
        <v>7</v>
      </c>
      <c r="L475" s="397"/>
      <c r="M475" s="398"/>
      <c r="N475" s="398"/>
      <c r="O475" s="399"/>
      <c r="P475" s="36">
        <v>0</v>
      </c>
      <c r="Q475" s="397"/>
      <c r="R475" s="419"/>
      <c r="S475" s="102">
        <f>SUM(L475:R475)</f>
        <v>0</v>
      </c>
      <c r="U475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135"/>
      <c r="AJ475" s="11"/>
      <c r="AK475" s="11"/>
      <c r="AL475" s="11"/>
    </row>
    <row r="476" spans="1:38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5" si="230">SUM(B476:H476)</f>
        <v>0</v>
      </c>
      <c r="K476" s="74" t="s">
        <v>8</v>
      </c>
      <c r="L476" s="400"/>
      <c r="M476" s="401"/>
      <c r="N476" s="401"/>
      <c r="O476" s="402"/>
      <c r="P476" s="87">
        <v>0</v>
      </c>
      <c r="Q476" s="400"/>
      <c r="R476" s="420"/>
      <c r="S476" s="89">
        <f t="shared" ref="S476:S495" si="231">SUM(L476:R476)</f>
        <v>0</v>
      </c>
      <c r="U476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135"/>
      <c r="AJ476" s="11"/>
      <c r="AK476" s="11"/>
      <c r="AL476" s="11"/>
    </row>
    <row r="477" spans="1:38" ht="14.25" customHeight="1">
      <c r="A477" s="27" t="s">
        <v>10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230"/>
        <v>0</v>
      </c>
      <c r="K477" s="75" t="s">
        <v>10</v>
      </c>
      <c r="L477" s="400"/>
      <c r="M477" s="401"/>
      <c r="N477" s="401"/>
      <c r="O477" s="402"/>
      <c r="P477" s="42">
        <v>0</v>
      </c>
      <c r="Q477" s="400"/>
      <c r="R477" s="420"/>
      <c r="S477" s="86">
        <f t="shared" si="231"/>
        <v>0</v>
      </c>
      <c r="U477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135"/>
      <c r="AJ477" s="11"/>
      <c r="AK477" s="11"/>
      <c r="AL477" s="11"/>
    </row>
    <row r="478" spans="1:38" ht="14.25" customHeight="1">
      <c r="A478" s="26" t="s">
        <v>56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230"/>
        <v>0</v>
      </c>
      <c r="K478" s="74" t="s">
        <v>56</v>
      </c>
      <c r="L478" s="400"/>
      <c r="M478" s="401"/>
      <c r="N478" s="401"/>
      <c r="O478" s="402"/>
      <c r="P478" s="87">
        <v>0</v>
      </c>
      <c r="Q478" s="400"/>
      <c r="R478" s="420"/>
      <c r="S478" s="89">
        <f t="shared" si="231"/>
        <v>0</v>
      </c>
      <c r="U478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135"/>
      <c r="AJ478" s="11"/>
      <c r="AK478" s="11"/>
      <c r="AL478" s="11"/>
    </row>
    <row r="479" spans="1:38" ht="15">
      <c r="A479" s="27" t="s">
        <v>16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230"/>
        <v>0</v>
      </c>
      <c r="K479" s="75" t="s">
        <v>16</v>
      </c>
      <c r="L479" s="400"/>
      <c r="M479" s="401"/>
      <c r="N479" s="401"/>
      <c r="O479" s="402"/>
      <c r="P479" s="42">
        <v>0</v>
      </c>
      <c r="Q479" s="400"/>
      <c r="R479" s="420"/>
      <c r="S479" s="86">
        <f t="shared" si="231"/>
        <v>0</v>
      </c>
      <c r="U47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135"/>
      <c r="AJ479" s="11"/>
      <c r="AK479" s="11"/>
      <c r="AL479" s="11"/>
    </row>
    <row r="480" spans="1:38" ht="15">
      <c r="A480" s="26" t="s">
        <v>70</v>
      </c>
      <c r="B480" s="400"/>
      <c r="C480" s="401"/>
      <c r="D480" s="401"/>
      <c r="E480" s="402"/>
      <c r="F480" s="39">
        <v>0</v>
      </c>
      <c r="G480" s="400"/>
      <c r="H480" s="402"/>
      <c r="I480" s="41">
        <f t="shared" si="230"/>
        <v>0</v>
      </c>
      <c r="K480" s="74" t="s">
        <v>70</v>
      </c>
      <c r="L480" s="400"/>
      <c r="M480" s="401"/>
      <c r="N480" s="401"/>
      <c r="O480" s="402"/>
      <c r="P480" s="87">
        <v>0</v>
      </c>
      <c r="Q480" s="400"/>
      <c r="R480" s="420"/>
      <c r="S480" s="89">
        <f t="shared" si="231"/>
        <v>0</v>
      </c>
      <c r="U480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135"/>
      <c r="AJ480" s="11"/>
      <c r="AK480" s="11"/>
      <c r="AL480" s="11"/>
    </row>
    <row r="481" spans="1:38" ht="15">
      <c r="A481" s="27" t="s">
        <v>58</v>
      </c>
      <c r="B481" s="400"/>
      <c r="C481" s="401"/>
      <c r="D481" s="401"/>
      <c r="E481" s="402"/>
      <c r="F481" s="42">
        <v>34225.677569715648</v>
      </c>
      <c r="G481" s="400"/>
      <c r="H481" s="402"/>
      <c r="I481" s="38">
        <f t="shared" si="230"/>
        <v>34225.677569715648</v>
      </c>
      <c r="K481" s="75" t="s">
        <v>58</v>
      </c>
      <c r="L481" s="400"/>
      <c r="M481" s="401"/>
      <c r="N481" s="401"/>
      <c r="O481" s="402"/>
      <c r="P481" s="42">
        <v>12303.044508722558</v>
      </c>
      <c r="Q481" s="400"/>
      <c r="R481" s="420"/>
      <c r="S481" s="86">
        <f t="shared" si="231"/>
        <v>12303.044508722558</v>
      </c>
      <c r="U481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135"/>
      <c r="AJ481" s="11"/>
      <c r="AK481" s="11"/>
      <c r="AL481" s="11"/>
    </row>
    <row r="482" spans="1:38" ht="15">
      <c r="A482" s="26" t="s">
        <v>12</v>
      </c>
      <c r="B482" s="400"/>
      <c r="C482" s="401"/>
      <c r="D482" s="401"/>
      <c r="E482" s="402"/>
      <c r="F482" s="39">
        <v>15293.613583928101</v>
      </c>
      <c r="G482" s="400"/>
      <c r="H482" s="402"/>
      <c r="I482" s="41">
        <f t="shared" si="230"/>
        <v>15293.613583928101</v>
      </c>
      <c r="K482" s="74" t="s">
        <v>12</v>
      </c>
      <c r="L482" s="400"/>
      <c r="M482" s="401"/>
      <c r="N482" s="401"/>
      <c r="O482" s="402"/>
      <c r="P482" s="87">
        <v>5182.0904495013838</v>
      </c>
      <c r="Q482" s="400"/>
      <c r="R482" s="420"/>
      <c r="S482" s="89">
        <f t="shared" si="231"/>
        <v>5182.0904495013838</v>
      </c>
      <c r="U482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135"/>
      <c r="AJ482" s="11"/>
      <c r="AK482" s="11"/>
      <c r="AL482" s="11"/>
    </row>
    <row r="483" spans="1:38" ht="15">
      <c r="A483" s="27" t="s">
        <v>59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230"/>
        <v>0</v>
      </c>
      <c r="K483" s="75" t="s">
        <v>59</v>
      </c>
      <c r="L483" s="400"/>
      <c r="M483" s="401"/>
      <c r="N483" s="401"/>
      <c r="O483" s="402"/>
      <c r="P483" s="42">
        <v>0</v>
      </c>
      <c r="Q483" s="400"/>
      <c r="R483" s="420"/>
      <c r="S483" s="86">
        <f t="shared" si="231"/>
        <v>0</v>
      </c>
      <c r="U483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135"/>
      <c r="AJ483" s="11"/>
      <c r="AK483" s="11"/>
      <c r="AL483" s="11"/>
    </row>
    <row r="484" spans="1:38" ht="15">
      <c r="A484" s="26" t="s">
        <v>17</v>
      </c>
      <c r="B484" s="400"/>
      <c r="C484" s="401"/>
      <c r="D484" s="401"/>
      <c r="E484" s="402"/>
      <c r="F484" s="39">
        <v>812.40660285428748</v>
      </c>
      <c r="G484" s="400"/>
      <c r="H484" s="402"/>
      <c r="I484" s="41">
        <f t="shared" si="230"/>
        <v>812.40660285428748</v>
      </c>
      <c r="K484" s="74" t="s">
        <v>17</v>
      </c>
      <c r="L484" s="400"/>
      <c r="M484" s="401"/>
      <c r="N484" s="401"/>
      <c r="O484" s="402"/>
      <c r="P484" s="87">
        <v>812.40660285428737</v>
      </c>
      <c r="Q484" s="400"/>
      <c r="R484" s="420"/>
      <c r="S484" s="89">
        <f t="shared" si="231"/>
        <v>812.40660285428737</v>
      </c>
      <c r="U484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135"/>
      <c r="AJ484" s="11"/>
      <c r="AK484" s="11"/>
      <c r="AL484" s="11"/>
    </row>
    <row r="485" spans="1:38" ht="15">
      <c r="A485" s="27" t="s">
        <v>139</v>
      </c>
      <c r="B485" s="400"/>
      <c r="C485" s="401"/>
      <c r="D485" s="401"/>
      <c r="E485" s="402"/>
      <c r="F485" s="42">
        <v>1.0479384775365601</v>
      </c>
      <c r="G485" s="400"/>
      <c r="H485" s="402"/>
      <c r="I485" s="38">
        <f t="shared" si="230"/>
        <v>1.0479384775365601</v>
      </c>
      <c r="K485" s="75" t="s">
        <v>139</v>
      </c>
      <c r="L485" s="400"/>
      <c r="M485" s="401"/>
      <c r="N485" s="401"/>
      <c r="O485" s="402"/>
      <c r="P485" s="42">
        <v>1.0479384775306251</v>
      </c>
      <c r="Q485" s="400"/>
      <c r="R485" s="420"/>
      <c r="S485" s="86">
        <f t="shared" si="231"/>
        <v>1.0479384775306251</v>
      </c>
      <c r="U485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135"/>
      <c r="AJ485" s="11"/>
      <c r="AK485" s="11"/>
      <c r="AL485" s="11"/>
    </row>
    <row r="486" spans="1:38" ht="15">
      <c r="A486" s="26" t="s">
        <v>25</v>
      </c>
      <c r="B486" s="400"/>
      <c r="C486" s="401"/>
      <c r="D486" s="401"/>
      <c r="E486" s="402"/>
      <c r="F486" s="39">
        <v>1608.4790978065205</v>
      </c>
      <c r="G486" s="400"/>
      <c r="H486" s="402"/>
      <c r="I486" s="41">
        <f t="shared" si="230"/>
        <v>1608.4790978065205</v>
      </c>
      <c r="K486" s="74" t="s">
        <v>25</v>
      </c>
      <c r="L486" s="400"/>
      <c r="M486" s="401"/>
      <c r="N486" s="401"/>
      <c r="O486" s="402"/>
      <c r="P486" s="87">
        <v>-4.0358827391173691E-12</v>
      </c>
      <c r="Q486" s="400"/>
      <c r="R486" s="420"/>
      <c r="S486" s="89">
        <f t="shared" si="231"/>
        <v>-4.0358827391173691E-12</v>
      </c>
      <c r="U486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135"/>
      <c r="AJ486" s="11"/>
      <c r="AK486" s="11"/>
      <c r="AL486" s="11"/>
    </row>
    <row r="487" spans="1:38" ht="15">
      <c r="A487" s="27" t="s">
        <v>24</v>
      </c>
      <c r="B487" s="400"/>
      <c r="C487" s="401"/>
      <c r="D487" s="401"/>
      <c r="E487" s="402"/>
      <c r="F487" s="42">
        <v>0</v>
      </c>
      <c r="G487" s="400"/>
      <c r="H487" s="402"/>
      <c r="I487" s="38">
        <f t="shared" si="230"/>
        <v>0</v>
      </c>
      <c r="K487" s="75" t="s">
        <v>24</v>
      </c>
      <c r="L487" s="400"/>
      <c r="M487" s="401"/>
      <c r="N487" s="401"/>
      <c r="O487" s="402"/>
      <c r="P487" s="42">
        <v>-6.6791017161449417E-13</v>
      </c>
      <c r="Q487" s="400"/>
      <c r="R487" s="420"/>
      <c r="S487" s="86">
        <f t="shared" si="231"/>
        <v>-6.6791017161449417E-13</v>
      </c>
      <c r="U487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135"/>
      <c r="AJ487" s="11"/>
      <c r="AK487" s="11"/>
      <c r="AL487" s="11"/>
    </row>
    <row r="488" spans="1:38" ht="15">
      <c r="A488" s="26" t="s">
        <v>60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230"/>
        <v>0</v>
      </c>
      <c r="K488" s="74" t="s">
        <v>60</v>
      </c>
      <c r="L488" s="400"/>
      <c r="M488" s="401"/>
      <c r="N488" s="401"/>
      <c r="O488" s="402"/>
      <c r="P488" s="87">
        <v>-3.9564358733645832E-13</v>
      </c>
      <c r="Q488" s="400"/>
      <c r="R488" s="420"/>
      <c r="S488" s="89">
        <f t="shared" si="231"/>
        <v>-3.9564358733645832E-13</v>
      </c>
      <c r="U488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135"/>
      <c r="AJ488" s="11"/>
      <c r="AK488" s="11"/>
      <c r="AL488" s="11"/>
    </row>
    <row r="489" spans="1:38" ht="15">
      <c r="A489" s="27" t="s">
        <v>22</v>
      </c>
      <c r="B489" s="400"/>
      <c r="C489" s="401"/>
      <c r="D489" s="401"/>
      <c r="E489" s="402"/>
      <c r="F489" s="42">
        <v>448.53818215985621</v>
      </c>
      <c r="G489" s="400"/>
      <c r="H489" s="402"/>
      <c r="I489" s="38">
        <f t="shared" si="230"/>
        <v>448.53818215985621</v>
      </c>
      <c r="K489" s="75" t="s">
        <v>22</v>
      </c>
      <c r="L489" s="400"/>
      <c r="M489" s="401"/>
      <c r="N489" s="401"/>
      <c r="O489" s="402"/>
      <c r="P489" s="42">
        <v>319.93658700422435</v>
      </c>
      <c r="Q489" s="400"/>
      <c r="R489" s="420"/>
      <c r="S489" s="86">
        <f t="shared" si="231"/>
        <v>319.93658700422435</v>
      </c>
      <c r="U48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135"/>
      <c r="AJ489" s="11"/>
      <c r="AK489" s="11"/>
      <c r="AL489" s="11"/>
    </row>
    <row r="490" spans="1:38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230"/>
        <v>0</v>
      </c>
      <c r="K490" s="74" t="s">
        <v>21</v>
      </c>
      <c r="L490" s="400"/>
      <c r="M490" s="401"/>
      <c r="N490" s="401"/>
      <c r="O490" s="402"/>
      <c r="P490" s="87">
        <v>0</v>
      </c>
      <c r="Q490" s="400"/>
      <c r="R490" s="420"/>
      <c r="S490" s="89">
        <f t="shared" si="231"/>
        <v>0</v>
      </c>
      <c r="U490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135"/>
      <c r="AJ490" s="11"/>
      <c r="AK490" s="11"/>
      <c r="AL490" s="11"/>
    </row>
    <row r="491" spans="1:38" ht="15">
      <c r="A491" s="28" t="s">
        <v>64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230"/>
        <v>0</v>
      </c>
      <c r="K491" s="76" t="s">
        <v>64</v>
      </c>
      <c r="L491" s="400"/>
      <c r="M491" s="401"/>
      <c r="N491" s="401"/>
      <c r="O491" s="402"/>
      <c r="P491" s="42">
        <v>0</v>
      </c>
      <c r="Q491" s="400"/>
      <c r="R491" s="420"/>
      <c r="S491" s="86">
        <f t="shared" si="231"/>
        <v>0</v>
      </c>
      <c r="U491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135"/>
      <c r="AJ491" s="11"/>
      <c r="AK491" s="11"/>
      <c r="AL491" s="11"/>
    </row>
    <row r="492" spans="1:38">
      <c r="A492" s="56" t="s">
        <v>23</v>
      </c>
      <c r="B492" s="400"/>
      <c r="C492" s="401"/>
      <c r="D492" s="401"/>
      <c r="E492" s="402"/>
      <c r="F492" s="60">
        <v>0</v>
      </c>
      <c r="G492" s="400"/>
      <c r="H492" s="402"/>
      <c r="I492" s="62">
        <f t="shared" si="230"/>
        <v>0</v>
      </c>
      <c r="K492" s="77" t="s">
        <v>23</v>
      </c>
      <c r="L492" s="400"/>
      <c r="M492" s="401"/>
      <c r="N492" s="401"/>
      <c r="O492" s="402"/>
      <c r="P492" s="90">
        <v>0</v>
      </c>
      <c r="Q492" s="400"/>
      <c r="R492" s="420"/>
      <c r="S492" s="92">
        <f t="shared" si="231"/>
        <v>0</v>
      </c>
      <c r="U492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135"/>
      <c r="AJ492" s="11"/>
      <c r="AK492" s="11"/>
      <c r="AL492" s="11"/>
    </row>
    <row r="493" spans="1:38">
      <c r="A493" s="57" t="s">
        <v>19</v>
      </c>
      <c r="B493" s="400"/>
      <c r="C493" s="401"/>
      <c r="D493" s="401"/>
      <c r="E493" s="402"/>
      <c r="F493" s="63">
        <v>0</v>
      </c>
      <c r="G493" s="400"/>
      <c r="H493" s="402"/>
      <c r="I493" s="65">
        <f t="shared" si="230"/>
        <v>0</v>
      </c>
      <c r="K493" s="78" t="s">
        <v>19</v>
      </c>
      <c r="L493" s="400"/>
      <c r="M493" s="401"/>
      <c r="N493" s="401"/>
      <c r="O493" s="402"/>
      <c r="P493" s="63">
        <v>0</v>
      </c>
      <c r="Q493" s="400"/>
      <c r="R493" s="420"/>
      <c r="S493" s="94">
        <f t="shared" si="231"/>
        <v>0</v>
      </c>
      <c r="U493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135"/>
      <c r="AJ493" s="11"/>
      <c r="AK493" s="11"/>
      <c r="AL493" s="11"/>
    </row>
    <row r="494" spans="1:38">
      <c r="A494" s="56" t="s">
        <v>20</v>
      </c>
      <c r="B494" s="400"/>
      <c r="C494" s="401"/>
      <c r="D494" s="401"/>
      <c r="E494" s="402"/>
      <c r="F494" s="60">
        <v>0</v>
      </c>
      <c r="G494" s="400"/>
      <c r="H494" s="402"/>
      <c r="I494" s="62">
        <f t="shared" si="230"/>
        <v>0</v>
      </c>
      <c r="K494" s="77" t="s">
        <v>20</v>
      </c>
      <c r="L494" s="400"/>
      <c r="M494" s="401"/>
      <c r="N494" s="401"/>
      <c r="O494" s="402"/>
      <c r="P494" s="90">
        <v>0</v>
      </c>
      <c r="Q494" s="400"/>
      <c r="R494" s="420"/>
      <c r="S494" s="92">
        <f t="shared" si="231"/>
        <v>0</v>
      </c>
      <c r="U494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135"/>
      <c r="AJ494" s="11"/>
      <c r="AK494" s="11"/>
      <c r="AL494" s="11"/>
    </row>
    <row r="495" spans="1:38" ht="15" thickBot="1">
      <c r="A495" s="58" t="s">
        <v>11</v>
      </c>
      <c r="B495" s="403"/>
      <c r="C495" s="404"/>
      <c r="D495" s="404"/>
      <c r="E495" s="405"/>
      <c r="F495" s="52">
        <v>0</v>
      </c>
      <c r="G495" s="403"/>
      <c r="H495" s="405"/>
      <c r="I495" s="67">
        <f t="shared" si="230"/>
        <v>0</v>
      </c>
      <c r="K495" s="79" t="s">
        <v>11</v>
      </c>
      <c r="L495" s="403"/>
      <c r="M495" s="404"/>
      <c r="N495" s="404"/>
      <c r="O495" s="405"/>
      <c r="P495" s="52">
        <v>0</v>
      </c>
      <c r="Q495" s="403"/>
      <c r="R495" s="421"/>
      <c r="S495" s="96">
        <f t="shared" si="231"/>
        <v>0</v>
      </c>
      <c r="U495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135"/>
      <c r="AJ495" s="11"/>
      <c r="AK495" s="11"/>
      <c r="AL495" s="11"/>
    </row>
    <row r="496" spans="1:38" ht="15">
      <c r="A496" s="33" t="s">
        <v>26</v>
      </c>
      <c r="B496" s="68">
        <f>SUM(B475:B491)</f>
        <v>0</v>
      </c>
      <c r="C496" s="68">
        <f t="shared" ref="C496:I496" si="232">SUM(C475:C491)</f>
        <v>0</v>
      </c>
      <c r="D496" s="68">
        <f t="shared" si="232"/>
        <v>0</v>
      </c>
      <c r="E496" s="68">
        <f t="shared" si="232"/>
        <v>0</v>
      </c>
      <c r="F496" s="68">
        <f t="shared" si="232"/>
        <v>52389.76297494195</v>
      </c>
      <c r="G496" s="68">
        <f t="shared" si="232"/>
        <v>0</v>
      </c>
      <c r="H496" s="69">
        <f t="shared" si="232"/>
        <v>0</v>
      </c>
      <c r="I496" s="38">
        <f t="shared" si="232"/>
        <v>52389.76297494195</v>
      </c>
      <c r="K496" s="80" t="s">
        <v>26</v>
      </c>
      <c r="L496" s="68">
        <f>SUM(L475:L491)</f>
        <v>0</v>
      </c>
      <c r="M496" s="68">
        <f t="shared" ref="M496:S496" si="233">SUM(M475:M491)</f>
        <v>0</v>
      </c>
      <c r="N496" s="68">
        <f t="shared" si="233"/>
        <v>0</v>
      </c>
      <c r="O496" s="68">
        <f t="shared" si="233"/>
        <v>0</v>
      </c>
      <c r="P496" s="68">
        <f t="shared" si="233"/>
        <v>18618.526086559981</v>
      </c>
      <c r="Q496" s="68">
        <f t="shared" si="233"/>
        <v>0</v>
      </c>
      <c r="R496" s="69">
        <f t="shared" si="233"/>
        <v>0</v>
      </c>
      <c r="S496" s="97">
        <f t="shared" si="233"/>
        <v>18618.526086559981</v>
      </c>
      <c r="U496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135"/>
      <c r="AJ496" s="11"/>
      <c r="AK496" s="11"/>
      <c r="AL496" s="11"/>
    </row>
    <row r="497" spans="1:38" s="9" customFormat="1" ht="15.75" thickBot="1">
      <c r="A497" s="30" t="s">
        <v>88</v>
      </c>
      <c r="B497" s="47">
        <f>IF($I496=0,"-",B496/$I496)</f>
        <v>0</v>
      </c>
      <c r="C497" s="47">
        <f t="shared" ref="C497:H497" si="234">IF($I496=0,"-",C496/$I496)</f>
        <v>0</v>
      </c>
      <c r="D497" s="47">
        <f t="shared" si="234"/>
        <v>0</v>
      </c>
      <c r="E497" s="47">
        <f t="shared" si="234"/>
        <v>0</v>
      </c>
      <c r="F497" s="47">
        <f t="shared" si="234"/>
        <v>1</v>
      </c>
      <c r="G497" s="47">
        <f t="shared" si="234"/>
        <v>0</v>
      </c>
      <c r="H497" s="70">
        <f t="shared" si="234"/>
        <v>0</v>
      </c>
      <c r="I497" s="48">
        <f>SUM(B497:H497)</f>
        <v>1</v>
      </c>
      <c r="J497" s="1"/>
      <c r="K497" s="81" t="s">
        <v>88</v>
      </c>
      <c r="L497" s="98">
        <f>IF($S496=0,"-",L496/$S496)</f>
        <v>0</v>
      </c>
      <c r="M497" s="98">
        <f t="shared" ref="M497:R497" si="235">IF($S496=0,"-",M496/$S496)</f>
        <v>0</v>
      </c>
      <c r="N497" s="98">
        <f t="shared" si="235"/>
        <v>0</v>
      </c>
      <c r="O497" s="98">
        <f t="shared" si="235"/>
        <v>0</v>
      </c>
      <c r="P497" s="98">
        <f t="shared" si="235"/>
        <v>1</v>
      </c>
      <c r="Q497" s="98">
        <f t="shared" si="235"/>
        <v>0</v>
      </c>
      <c r="R497" s="99">
        <f t="shared" si="235"/>
        <v>0</v>
      </c>
      <c r="S497" s="98">
        <f>SUM(L497:R497)</f>
        <v>1</v>
      </c>
      <c r="T497" s="1"/>
      <c r="U497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135"/>
      <c r="AJ497" s="10"/>
      <c r="AK497" s="8"/>
      <c r="AL497" s="8"/>
    </row>
    <row r="498" spans="1:38" ht="15" thickBot="1">
      <c r="A498" s="31"/>
      <c r="B498" s="31"/>
      <c r="C498" s="31"/>
      <c r="D498" s="31"/>
      <c r="E498" s="31"/>
      <c r="F498" s="31"/>
      <c r="G498" s="31"/>
      <c r="H498" s="31"/>
      <c r="I498" s="31"/>
      <c r="K498" s="31"/>
      <c r="L498" s="31"/>
      <c r="M498" s="31"/>
      <c r="N498" s="31"/>
      <c r="O498" s="31"/>
      <c r="P498" s="31"/>
      <c r="Q498" s="31"/>
      <c r="R498" s="31"/>
      <c r="S498" s="31"/>
      <c r="U498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135"/>
      <c r="AJ498" s="11"/>
      <c r="AK498" s="11"/>
      <c r="AL498" s="11"/>
    </row>
    <row r="499" spans="1:38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  <c r="K499" s="406" t="s">
        <v>46</v>
      </c>
      <c r="L499" s="83" t="s">
        <v>0</v>
      </c>
      <c r="M499" s="83" t="s">
        <v>1</v>
      </c>
      <c r="N499" s="83" t="s">
        <v>2</v>
      </c>
      <c r="O499" s="83" t="s">
        <v>3</v>
      </c>
      <c r="P499" s="83" t="s">
        <v>27</v>
      </c>
      <c r="Q499" s="83" t="s">
        <v>4</v>
      </c>
      <c r="R499" s="83" t="s">
        <v>5</v>
      </c>
      <c r="S499" s="84" t="s">
        <v>6</v>
      </c>
      <c r="U49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135"/>
      <c r="AJ499" s="11"/>
      <c r="AK499" s="11"/>
      <c r="AL499" s="11"/>
    </row>
    <row r="500" spans="1:38" ht="15">
      <c r="A500" s="454" t="s">
        <v>46</v>
      </c>
      <c r="B500" s="392" t="s">
        <v>69</v>
      </c>
      <c r="C500" s="393"/>
      <c r="D500" s="393"/>
      <c r="E500" s="393"/>
      <c r="F500" s="393"/>
      <c r="G500" s="393"/>
      <c r="H500" s="393"/>
      <c r="I500" s="394"/>
      <c r="K500" s="407" t="s">
        <v>46</v>
      </c>
      <c r="L500" s="389" t="s">
        <v>69</v>
      </c>
      <c r="M500" s="390"/>
      <c r="N500" s="390"/>
      <c r="O500" s="390"/>
      <c r="P500" s="390"/>
      <c r="Q500" s="390"/>
      <c r="R500" s="390"/>
      <c r="S500" s="391"/>
      <c r="U500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135"/>
      <c r="AJ500" s="11"/>
      <c r="AK500" s="11"/>
      <c r="AL500" s="11"/>
    </row>
    <row r="501" spans="1:38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  <c r="K501" s="82" t="s">
        <v>7</v>
      </c>
      <c r="L501" s="397"/>
      <c r="M501" s="398"/>
      <c r="N501" s="398"/>
      <c r="O501" s="399"/>
      <c r="P501" s="36">
        <v>0</v>
      </c>
      <c r="Q501" s="397"/>
      <c r="R501" s="419"/>
      <c r="S501" s="102">
        <f>SUM(L501:R501)</f>
        <v>0</v>
      </c>
      <c r="U501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135"/>
      <c r="AJ501" s="11"/>
      <c r="AK501" s="11"/>
      <c r="AL501" s="11"/>
    </row>
    <row r="502" spans="1:38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1" si="236">SUM(B502:H502)</f>
        <v>0</v>
      </c>
      <c r="K502" s="74" t="s">
        <v>8</v>
      </c>
      <c r="L502" s="400"/>
      <c r="M502" s="401"/>
      <c r="N502" s="401"/>
      <c r="O502" s="402"/>
      <c r="P502" s="87">
        <v>0</v>
      </c>
      <c r="Q502" s="400"/>
      <c r="R502" s="420"/>
      <c r="S502" s="89">
        <f t="shared" ref="S502:S521" si="237">SUM(L502:R502)</f>
        <v>0</v>
      </c>
      <c r="U502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135"/>
      <c r="AJ502" s="11"/>
      <c r="AK502" s="11"/>
      <c r="AL502" s="11"/>
    </row>
    <row r="503" spans="1:38" ht="14.25" customHeight="1">
      <c r="A503" s="27" t="s">
        <v>10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236"/>
        <v>0</v>
      </c>
      <c r="K503" s="75" t="s">
        <v>10</v>
      </c>
      <c r="L503" s="400"/>
      <c r="M503" s="401"/>
      <c r="N503" s="401"/>
      <c r="O503" s="402"/>
      <c r="P503" s="42">
        <v>0</v>
      </c>
      <c r="Q503" s="400"/>
      <c r="R503" s="420"/>
      <c r="S503" s="86">
        <f t="shared" si="237"/>
        <v>0</v>
      </c>
      <c r="U503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135"/>
      <c r="AJ503" s="11"/>
      <c r="AK503" s="11"/>
      <c r="AL503" s="11"/>
    </row>
    <row r="504" spans="1:38" ht="14.25" customHeight="1">
      <c r="A504" s="26" t="s">
        <v>56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236"/>
        <v>0</v>
      </c>
      <c r="K504" s="74" t="s">
        <v>56</v>
      </c>
      <c r="L504" s="400"/>
      <c r="M504" s="401"/>
      <c r="N504" s="401"/>
      <c r="O504" s="402"/>
      <c r="P504" s="87">
        <v>0</v>
      </c>
      <c r="Q504" s="400"/>
      <c r="R504" s="420"/>
      <c r="S504" s="89">
        <f t="shared" si="237"/>
        <v>0</v>
      </c>
      <c r="U504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135"/>
      <c r="AJ504" s="11"/>
      <c r="AK504" s="11"/>
      <c r="AL504" s="11"/>
    </row>
    <row r="505" spans="1:38" ht="15">
      <c r="A505" s="27" t="s">
        <v>16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236"/>
        <v>0</v>
      </c>
      <c r="K505" s="75" t="s">
        <v>16</v>
      </c>
      <c r="L505" s="400"/>
      <c r="M505" s="401"/>
      <c r="N505" s="401"/>
      <c r="O505" s="402"/>
      <c r="P505" s="42">
        <v>0</v>
      </c>
      <c r="Q505" s="400"/>
      <c r="R505" s="420"/>
      <c r="S505" s="86">
        <f t="shared" si="237"/>
        <v>0</v>
      </c>
      <c r="U505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135"/>
      <c r="AJ505" s="11"/>
      <c r="AK505" s="11"/>
      <c r="AL505" s="11"/>
    </row>
    <row r="506" spans="1:38" ht="15">
      <c r="A506" s="26" t="s">
        <v>70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236"/>
        <v>0</v>
      </c>
      <c r="K506" s="74" t="s">
        <v>70</v>
      </c>
      <c r="L506" s="400"/>
      <c r="M506" s="401"/>
      <c r="N506" s="401"/>
      <c r="O506" s="402"/>
      <c r="P506" s="87">
        <v>0</v>
      </c>
      <c r="Q506" s="400"/>
      <c r="R506" s="420"/>
      <c r="S506" s="89">
        <f t="shared" si="237"/>
        <v>0</v>
      </c>
      <c r="U506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135"/>
      <c r="AJ506" s="11"/>
      <c r="AK506" s="11"/>
      <c r="AL506" s="11"/>
    </row>
    <row r="507" spans="1:38" ht="15">
      <c r="A507" s="27" t="s">
        <v>58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236"/>
        <v>0</v>
      </c>
      <c r="K507" s="75" t="s">
        <v>58</v>
      </c>
      <c r="L507" s="400"/>
      <c r="M507" s="401"/>
      <c r="N507" s="401"/>
      <c r="O507" s="402"/>
      <c r="P507" s="42">
        <v>0</v>
      </c>
      <c r="Q507" s="400"/>
      <c r="R507" s="420"/>
      <c r="S507" s="86">
        <f t="shared" si="237"/>
        <v>0</v>
      </c>
      <c r="U507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135"/>
      <c r="AJ507" s="11"/>
      <c r="AK507" s="11"/>
      <c r="AL507" s="11"/>
    </row>
    <row r="508" spans="1:38" ht="15">
      <c r="A508" s="26" t="s">
        <v>12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236"/>
        <v>0</v>
      </c>
      <c r="K508" s="74" t="s">
        <v>12</v>
      </c>
      <c r="L508" s="400"/>
      <c r="M508" s="401"/>
      <c r="N508" s="401"/>
      <c r="O508" s="402"/>
      <c r="P508" s="87">
        <v>0</v>
      </c>
      <c r="Q508" s="400"/>
      <c r="R508" s="420"/>
      <c r="S508" s="89">
        <f t="shared" si="237"/>
        <v>0</v>
      </c>
      <c r="U508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135"/>
      <c r="AJ508" s="11"/>
      <c r="AK508" s="11"/>
      <c r="AL508" s="11"/>
    </row>
    <row r="509" spans="1:38" ht="15">
      <c r="A509" s="27" t="s">
        <v>59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236"/>
        <v>0</v>
      </c>
      <c r="K509" s="75" t="s">
        <v>59</v>
      </c>
      <c r="L509" s="400"/>
      <c r="M509" s="401"/>
      <c r="N509" s="401"/>
      <c r="O509" s="402"/>
      <c r="P509" s="42">
        <v>0</v>
      </c>
      <c r="Q509" s="400"/>
      <c r="R509" s="420"/>
      <c r="S509" s="86">
        <f t="shared" si="237"/>
        <v>0</v>
      </c>
      <c r="U50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135"/>
      <c r="AJ509" s="11"/>
      <c r="AK509" s="11"/>
      <c r="AL509" s="11"/>
    </row>
    <row r="510" spans="1:38" ht="15">
      <c r="A510" s="26" t="s">
        <v>17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236"/>
        <v>0</v>
      </c>
      <c r="K510" s="74" t="s">
        <v>17</v>
      </c>
      <c r="L510" s="400"/>
      <c r="M510" s="401"/>
      <c r="N510" s="401"/>
      <c r="O510" s="402"/>
      <c r="P510" s="87">
        <v>0</v>
      </c>
      <c r="Q510" s="400"/>
      <c r="R510" s="420"/>
      <c r="S510" s="89">
        <f t="shared" si="237"/>
        <v>0</v>
      </c>
      <c r="U510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135"/>
      <c r="AJ510" s="11"/>
      <c r="AK510" s="11"/>
      <c r="AL510" s="11"/>
    </row>
    <row r="511" spans="1:38" ht="15">
      <c r="A511" s="27" t="s">
        <v>139</v>
      </c>
      <c r="B511" s="400"/>
      <c r="C511" s="401"/>
      <c r="D511" s="401"/>
      <c r="E511" s="402"/>
      <c r="F511" s="42">
        <v>0</v>
      </c>
      <c r="G511" s="400"/>
      <c r="H511" s="402"/>
      <c r="I511" s="38">
        <f t="shared" si="236"/>
        <v>0</v>
      </c>
      <c r="K511" s="75" t="s">
        <v>139</v>
      </c>
      <c r="L511" s="400"/>
      <c r="M511" s="401"/>
      <c r="N511" s="401"/>
      <c r="O511" s="402"/>
      <c r="P511" s="42">
        <v>0</v>
      </c>
      <c r="Q511" s="400"/>
      <c r="R511" s="420"/>
      <c r="S511" s="86">
        <f t="shared" si="237"/>
        <v>0</v>
      </c>
      <c r="U511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135"/>
      <c r="AJ511" s="11"/>
      <c r="AK511" s="11"/>
      <c r="AL511" s="11"/>
    </row>
    <row r="512" spans="1:38" ht="15">
      <c r="A512" s="26" t="s">
        <v>25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236"/>
        <v>0</v>
      </c>
      <c r="K512" s="74" t="s">
        <v>25</v>
      </c>
      <c r="L512" s="400"/>
      <c r="M512" s="401"/>
      <c r="N512" s="401"/>
      <c r="O512" s="402"/>
      <c r="P512" s="87">
        <v>0</v>
      </c>
      <c r="Q512" s="400"/>
      <c r="R512" s="420"/>
      <c r="S512" s="89">
        <f t="shared" si="237"/>
        <v>0</v>
      </c>
      <c r="U512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135"/>
      <c r="AJ512" s="11"/>
      <c r="AK512" s="11"/>
      <c r="AL512" s="11"/>
    </row>
    <row r="513" spans="1:38" ht="15">
      <c r="A513" s="27" t="s">
        <v>24</v>
      </c>
      <c r="B513" s="400"/>
      <c r="C513" s="401"/>
      <c r="D513" s="401"/>
      <c r="E513" s="402"/>
      <c r="F513" s="42">
        <v>0</v>
      </c>
      <c r="G513" s="400"/>
      <c r="H513" s="402"/>
      <c r="I513" s="38">
        <f t="shared" si="236"/>
        <v>0</v>
      </c>
      <c r="K513" s="75" t="s">
        <v>24</v>
      </c>
      <c r="L513" s="400"/>
      <c r="M513" s="401"/>
      <c r="N513" s="401"/>
      <c r="O513" s="402"/>
      <c r="P513" s="42">
        <v>0</v>
      </c>
      <c r="Q513" s="400"/>
      <c r="R513" s="420"/>
      <c r="S513" s="86">
        <f t="shared" si="237"/>
        <v>0</v>
      </c>
      <c r="U513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135"/>
      <c r="AJ513" s="11"/>
      <c r="AK513" s="11"/>
      <c r="AL513" s="11"/>
    </row>
    <row r="514" spans="1:38" ht="15">
      <c r="A514" s="26" t="s">
        <v>60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236"/>
        <v>0</v>
      </c>
      <c r="K514" s="74" t="s">
        <v>60</v>
      </c>
      <c r="L514" s="400"/>
      <c r="M514" s="401"/>
      <c r="N514" s="401"/>
      <c r="O514" s="402"/>
      <c r="P514" s="87">
        <v>0</v>
      </c>
      <c r="Q514" s="400"/>
      <c r="R514" s="420"/>
      <c r="S514" s="89">
        <f t="shared" si="237"/>
        <v>0</v>
      </c>
      <c r="U514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135"/>
      <c r="AJ514" s="11"/>
      <c r="AK514" s="11"/>
      <c r="AL514" s="11"/>
    </row>
    <row r="515" spans="1:38" ht="15">
      <c r="A515" s="27" t="s">
        <v>22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236"/>
        <v>0</v>
      </c>
      <c r="K515" s="75" t="s">
        <v>22</v>
      </c>
      <c r="L515" s="400"/>
      <c r="M515" s="401"/>
      <c r="N515" s="401"/>
      <c r="O515" s="402"/>
      <c r="P515" s="42">
        <v>0</v>
      </c>
      <c r="Q515" s="400"/>
      <c r="R515" s="420"/>
      <c r="S515" s="86">
        <f t="shared" si="237"/>
        <v>0</v>
      </c>
      <c r="U515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135"/>
      <c r="AJ515" s="11"/>
      <c r="AK515" s="11"/>
      <c r="AL515" s="11"/>
    </row>
    <row r="516" spans="1:38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236"/>
        <v>0</v>
      </c>
      <c r="K516" s="74" t="s">
        <v>21</v>
      </c>
      <c r="L516" s="400"/>
      <c r="M516" s="401"/>
      <c r="N516" s="401"/>
      <c r="O516" s="402"/>
      <c r="P516" s="87">
        <v>0</v>
      </c>
      <c r="Q516" s="400"/>
      <c r="R516" s="420"/>
      <c r="S516" s="89">
        <f t="shared" si="237"/>
        <v>0</v>
      </c>
      <c r="U516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135"/>
      <c r="AJ516" s="11"/>
      <c r="AK516" s="11"/>
      <c r="AL516" s="11"/>
    </row>
    <row r="517" spans="1:38" ht="15">
      <c r="A517" s="28" t="s">
        <v>64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236"/>
        <v>0</v>
      </c>
      <c r="K517" s="76" t="s">
        <v>64</v>
      </c>
      <c r="L517" s="400"/>
      <c r="M517" s="401"/>
      <c r="N517" s="401"/>
      <c r="O517" s="402"/>
      <c r="P517" s="42">
        <v>0</v>
      </c>
      <c r="Q517" s="400"/>
      <c r="R517" s="420"/>
      <c r="S517" s="86">
        <f t="shared" si="237"/>
        <v>0</v>
      </c>
      <c r="U517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135"/>
      <c r="AJ517" s="11"/>
      <c r="AK517" s="11"/>
      <c r="AL517" s="11"/>
    </row>
    <row r="518" spans="1:38">
      <c r="A518" s="56" t="s">
        <v>23</v>
      </c>
      <c r="B518" s="400"/>
      <c r="C518" s="401"/>
      <c r="D518" s="401"/>
      <c r="E518" s="402"/>
      <c r="F518" s="60">
        <v>0</v>
      </c>
      <c r="G518" s="400"/>
      <c r="H518" s="402"/>
      <c r="I518" s="62">
        <f t="shared" si="236"/>
        <v>0</v>
      </c>
      <c r="K518" s="77" t="s">
        <v>23</v>
      </c>
      <c r="L518" s="400"/>
      <c r="M518" s="401"/>
      <c r="N518" s="401"/>
      <c r="O518" s="402"/>
      <c r="P518" s="90">
        <v>0</v>
      </c>
      <c r="Q518" s="400"/>
      <c r="R518" s="420"/>
      <c r="S518" s="92">
        <f t="shared" si="237"/>
        <v>0</v>
      </c>
      <c r="U518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135"/>
      <c r="AJ518" s="11"/>
      <c r="AK518" s="11"/>
      <c r="AL518" s="11"/>
    </row>
    <row r="519" spans="1:38">
      <c r="A519" s="57" t="s">
        <v>19</v>
      </c>
      <c r="B519" s="400"/>
      <c r="C519" s="401"/>
      <c r="D519" s="401"/>
      <c r="E519" s="402"/>
      <c r="F519" s="63">
        <v>0</v>
      </c>
      <c r="G519" s="400"/>
      <c r="H519" s="402"/>
      <c r="I519" s="65">
        <f t="shared" si="236"/>
        <v>0</v>
      </c>
      <c r="K519" s="78" t="s">
        <v>19</v>
      </c>
      <c r="L519" s="400"/>
      <c r="M519" s="401"/>
      <c r="N519" s="401"/>
      <c r="O519" s="402"/>
      <c r="P519" s="63">
        <v>0</v>
      </c>
      <c r="Q519" s="400"/>
      <c r="R519" s="420"/>
      <c r="S519" s="94">
        <f t="shared" si="237"/>
        <v>0</v>
      </c>
      <c r="U51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135"/>
      <c r="AJ519" s="11"/>
      <c r="AK519" s="11"/>
      <c r="AL519" s="11"/>
    </row>
    <row r="520" spans="1:38">
      <c r="A520" s="56" t="s">
        <v>20</v>
      </c>
      <c r="B520" s="400"/>
      <c r="C520" s="401"/>
      <c r="D520" s="401"/>
      <c r="E520" s="402"/>
      <c r="F520" s="60">
        <v>0</v>
      </c>
      <c r="G520" s="400"/>
      <c r="H520" s="402"/>
      <c r="I520" s="62">
        <f t="shared" si="236"/>
        <v>0</v>
      </c>
      <c r="K520" s="77" t="s">
        <v>20</v>
      </c>
      <c r="L520" s="400"/>
      <c r="M520" s="401"/>
      <c r="N520" s="401"/>
      <c r="O520" s="402"/>
      <c r="P520" s="90">
        <v>0</v>
      </c>
      <c r="Q520" s="400"/>
      <c r="R520" s="420"/>
      <c r="S520" s="92">
        <f t="shared" si="237"/>
        <v>0</v>
      </c>
      <c r="U520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135"/>
      <c r="AJ520" s="11"/>
      <c r="AK520" s="11"/>
      <c r="AL520" s="11"/>
    </row>
    <row r="521" spans="1:38" ht="15" thickBot="1">
      <c r="A521" s="58" t="s">
        <v>11</v>
      </c>
      <c r="B521" s="403"/>
      <c r="C521" s="404"/>
      <c r="D521" s="404"/>
      <c r="E521" s="405"/>
      <c r="F521" s="52">
        <v>0</v>
      </c>
      <c r="G521" s="403"/>
      <c r="H521" s="405"/>
      <c r="I521" s="67">
        <f t="shared" si="236"/>
        <v>0</v>
      </c>
      <c r="K521" s="79" t="s">
        <v>11</v>
      </c>
      <c r="L521" s="403"/>
      <c r="M521" s="404"/>
      <c r="N521" s="404"/>
      <c r="O521" s="405"/>
      <c r="P521" s="52">
        <v>0</v>
      </c>
      <c r="Q521" s="403"/>
      <c r="R521" s="421"/>
      <c r="S521" s="96">
        <f t="shared" si="237"/>
        <v>0</v>
      </c>
      <c r="U521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135"/>
      <c r="AJ521" s="11"/>
      <c r="AK521" s="11"/>
      <c r="AL521" s="11"/>
    </row>
    <row r="522" spans="1:38" ht="15">
      <c r="A522" s="33" t="s">
        <v>26</v>
      </c>
      <c r="B522" s="68">
        <f>SUM(B501:B517)</f>
        <v>0</v>
      </c>
      <c r="C522" s="68">
        <f t="shared" ref="C522:I522" si="238">SUM(C501:C517)</f>
        <v>0</v>
      </c>
      <c r="D522" s="68">
        <f t="shared" si="238"/>
        <v>0</v>
      </c>
      <c r="E522" s="68">
        <f t="shared" si="238"/>
        <v>0</v>
      </c>
      <c r="F522" s="68">
        <f t="shared" si="238"/>
        <v>0</v>
      </c>
      <c r="G522" s="68">
        <f t="shared" si="238"/>
        <v>0</v>
      </c>
      <c r="H522" s="69">
        <f t="shared" si="238"/>
        <v>0</v>
      </c>
      <c r="I522" s="38">
        <f t="shared" si="238"/>
        <v>0</v>
      </c>
      <c r="K522" s="80" t="s">
        <v>26</v>
      </c>
      <c r="L522" s="68">
        <f>SUM(L501:L517)</f>
        <v>0</v>
      </c>
      <c r="M522" s="68">
        <f t="shared" ref="M522:S522" si="239">SUM(M501:M517)</f>
        <v>0</v>
      </c>
      <c r="N522" s="68">
        <f t="shared" si="239"/>
        <v>0</v>
      </c>
      <c r="O522" s="68">
        <f t="shared" si="239"/>
        <v>0</v>
      </c>
      <c r="P522" s="68">
        <f t="shared" si="239"/>
        <v>0</v>
      </c>
      <c r="Q522" s="68">
        <f t="shared" si="239"/>
        <v>0</v>
      </c>
      <c r="R522" s="69">
        <f t="shared" si="239"/>
        <v>0</v>
      </c>
      <c r="S522" s="97">
        <f t="shared" si="239"/>
        <v>0</v>
      </c>
      <c r="U522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135"/>
      <c r="AJ522" s="11"/>
      <c r="AK522" s="11"/>
      <c r="AL522" s="11"/>
    </row>
    <row r="523" spans="1:38" s="9" customFormat="1" ht="15.75" thickBot="1">
      <c r="A523" s="30" t="s">
        <v>88</v>
      </c>
      <c r="B523" s="47" t="str">
        <f>IF($I522=0,"-",B522/$I522)</f>
        <v>-</v>
      </c>
      <c r="C523" s="47" t="str">
        <f t="shared" ref="C523:H523" si="240">IF($I522=0,"-",C522/$I522)</f>
        <v>-</v>
      </c>
      <c r="D523" s="47" t="str">
        <f t="shared" si="240"/>
        <v>-</v>
      </c>
      <c r="E523" s="47" t="str">
        <f t="shared" si="240"/>
        <v>-</v>
      </c>
      <c r="F523" s="47" t="str">
        <f t="shared" si="240"/>
        <v>-</v>
      </c>
      <c r="G523" s="47" t="str">
        <f t="shared" si="240"/>
        <v>-</v>
      </c>
      <c r="H523" s="70" t="str">
        <f t="shared" si="240"/>
        <v>-</v>
      </c>
      <c r="I523" s="48">
        <f>SUM(B523:H523)</f>
        <v>0</v>
      </c>
      <c r="J523" s="1"/>
      <c r="K523" s="81" t="s">
        <v>88</v>
      </c>
      <c r="L523" s="158" t="str">
        <f>IF($S522=0,"-",L522/$S522)</f>
        <v>-</v>
      </c>
      <c r="M523" s="158" t="str">
        <f t="shared" ref="M523:R523" si="241">IF($S522=0,"-",M522/$S522)</f>
        <v>-</v>
      </c>
      <c r="N523" s="158" t="str">
        <f t="shared" si="241"/>
        <v>-</v>
      </c>
      <c r="O523" s="158" t="str">
        <f t="shared" si="241"/>
        <v>-</v>
      </c>
      <c r="P523" s="98" t="str">
        <f t="shared" si="241"/>
        <v>-</v>
      </c>
      <c r="Q523" s="158" t="str">
        <f t="shared" si="241"/>
        <v>-</v>
      </c>
      <c r="R523" s="158" t="str">
        <f t="shared" si="241"/>
        <v>-</v>
      </c>
      <c r="S523" s="159">
        <f>SUM(L523:R523)</f>
        <v>0</v>
      </c>
      <c r="T523" s="1"/>
      <c r="U523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135"/>
      <c r="AJ523" s="10"/>
      <c r="AK523" s="8"/>
      <c r="AL523" s="8"/>
    </row>
    <row r="524" spans="1:38" ht="15" thickBot="1">
      <c r="A524" s="31"/>
      <c r="B524" s="31"/>
      <c r="C524" s="31"/>
      <c r="D524" s="31"/>
      <c r="E524" s="31"/>
      <c r="F524" s="31"/>
      <c r="G524" s="31"/>
      <c r="H524" s="31"/>
      <c r="I524" s="31"/>
      <c r="K524" s="31"/>
      <c r="L524" s="31"/>
      <c r="M524" s="31"/>
      <c r="N524" s="31"/>
      <c r="O524" s="31"/>
      <c r="P524" s="31"/>
      <c r="Q524" s="31"/>
      <c r="R524" s="31"/>
      <c r="S524" s="31"/>
      <c r="U524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135"/>
      <c r="AJ524" s="11"/>
      <c r="AK524" s="11"/>
      <c r="AL524" s="11"/>
    </row>
    <row r="525" spans="1:38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  <c r="K525" s="406" t="s">
        <v>47</v>
      </c>
      <c r="L525" s="83" t="s">
        <v>0</v>
      </c>
      <c r="M525" s="83" t="s">
        <v>1</v>
      </c>
      <c r="N525" s="83" t="s">
        <v>2</v>
      </c>
      <c r="O525" s="83" t="s">
        <v>3</v>
      </c>
      <c r="P525" s="83" t="s">
        <v>27</v>
      </c>
      <c r="Q525" s="83" t="s">
        <v>4</v>
      </c>
      <c r="R525" s="83" t="s">
        <v>5</v>
      </c>
      <c r="S525" s="84" t="s">
        <v>6</v>
      </c>
      <c r="U525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135"/>
      <c r="AJ525" s="11"/>
      <c r="AK525" s="11"/>
      <c r="AL525" s="11"/>
    </row>
    <row r="526" spans="1:38" ht="15">
      <c r="A526" s="454" t="s">
        <v>47</v>
      </c>
      <c r="B526" s="392" t="s">
        <v>69</v>
      </c>
      <c r="C526" s="393"/>
      <c r="D526" s="393"/>
      <c r="E526" s="393"/>
      <c r="F526" s="393"/>
      <c r="G526" s="393"/>
      <c r="H526" s="393"/>
      <c r="I526" s="394"/>
      <c r="K526" s="407" t="s">
        <v>47</v>
      </c>
      <c r="L526" s="389" t="s">
        <v>69</v>
      </c>
      <c r="M526" s="390"/>
      <c r="N526" s="390"/>
      <c r="O526" s="390"/>
      <c r="P526" s="390"/>
      <c r="Q526" s="390"/>
      <c r="R526" s="390"/>
      <c r="S526" s="391"/>
      <c r="U526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135"/>
      <c r="AJ526" s="11"/>
      <c r="AK526" s="11"/>
      <c r="AL526" s="11"/>
    </row>
    <row r="527" spans="1:38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  <c r="K527" s="82" t="s">
        <v>7</v>
      </c>
      <c r="L527" s="397"/>
      <c r="M527" s="398"/>
      <c r="N527" s="398"/>
      <c r="O527" s="399"/>
      <c r="P527" s="36">
        <v>0</v>
      </c>
      <c r="Q527" s="397"/>
      <c r="R527" s="419"/>
      <c r="S527" s="102">
        <f>SUM(L527:R527)</f>
        <v>0</v>
      </c>
      <c r="U527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135"/>
      <c r="AJ527" s="11"/>
      <c r="AK527" s="11"/>
      <c r="AL527" s="11"/>
    </row>
    <row r="528" spans="1:38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7" si="242">SUM(B528:H528)</f>
        <v>0</v>
      </c>
      <c r="K528" s="74" t="s">
        <v>8</v>
      </c>
      <c r="L528" s="400"/>
      <c r="M528" s="401"/>
      <c r="N528" s="401"/>
      <c r="O528" s="402"/>
      <c r="P528" s="87">
        <v>0</v>
      </c>
      <c r="Q528" s="400"/>
      <c r="R528" s="420"/>
      <c r="S528" s="89">
        <f t="shared" ref="S528:S547" si="243">SUM(L528:R528)</f>
        <v>0</v>
      </c>
      <c r="U528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135"/>
      <c r="AJ528" s="11"/>
      <c r="AK528" s="11"/>
      <c r="AL528" s="11"/>
    </row>
    <row r="529" spans="1:38" ht="14.25" customHeight="1">
      <c r="A529" s="27" t="s">
        <v>10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242"/>
        <v>0</v>
      </c>
      <c r="K529" s="75" t="s">
        <v>10</v>
      </c>
      <c r="L529" s="400"/>
      <c r="M529" s="401"/>
      <c r="N529" s="401"/>
      <c r="O529" s="402"/>
      <c r="P529" s="42">
        <v>0</v>
      </c>
      <c r="Q529" s="400"/>
      <c r="R529" s="420"/>
      <c r="S529" s="86">
        <f t="shared" si="243"/>
        <v>0</v>
      </c>
      <c r="U52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135"/>
      <c r="AJ529" s="11"/>
      <c r="AK529" s="11"/>
      <c r="AL529" s="11"/>
    </row>
    <row r="530" spans="1:38" ht="14.25" customHeight="1">
      <c r="A530" s="26" t="s">
        <v>56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242"/>
        <v>0</v>
      </c>
      <c r="K530" s="74" t="s">
        <v>56</v>
      </c>
      <c r="L530" s="400"/>
      <c r="M530" s="401"/>
      <c r="N530" s="401"/>
      <c r="O530" s="402"/>
      <c r="P530" s="87">
        <v>0</v>
      </c>
      <c r="Q530" s="400"/>
      <c r="R530" s="420"/>
      <c r="S530" s="89">
        <f t="shared" si="243"/>
        <v>0</v>
      </c>
      <c r="U530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135"/>
      <c r="AJ530" s="11"/>
      <c r="AK530" s="11"/>
      <c r="AL530" s="11"/>
    </row>
    <row r="531" spans="1:38" ht="15">
      <c r="A531" s="27" t="s">
        <v>16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242"/>
        <v>0</v>
      </c>
      <c r="K531" s="75" t="s">
        <v>16</v>
      </c>
      <c r="L531" s="400"/>
      <c r="M531" s="401"/>
      <c r="N531" s="401"/>
      <c r="O531" s="402"/>
      <c r="P531" s="42">
        <v>0</v>
      </c>
      <c r="Q531" s="400"/>
      <c r="R531" s="420"/>
      <c r="S531" s="86">
        <f t="shared" si="243"/>
        <v>0</v>
      </c>
      <c r="U531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135"/>
      <c r="AJ531" s="11"/>
      <c r="AK531" s="11"/>
      <c r="AL531" s="11"/>
    </row>
    <row r="532" spans="1:38" ht="15">
      <c r="A532" s="26" t="s">
        <v>70</v>
      </c>
      <c r="B532" s="400"/>
      <c r="C532" s="401"/>
      <c r="D532" s="401"/>
      <c r="E532" s="402"/>
      <c r="F532" s="39">
        <v>0</v>
      </c>
      <c r="G532" s="400"/>
      <c r="H532" s="402"/>
      <c r="I532" s="41">
        <f t="shared" si="242"/>
        <v>0</v>
      </c>
      <c r="K532" s="74" t="s">
        <v>70</v>
      </c>
      <c r="L532" s="400"/>
      <c r="M532" s="401"/>
      <c r="N532" s="401"/>
      <c r="O532" s="402"/>
      <c r="P532" s="87">
        <v>0</v>
      </c>
      <c r="Q532" s="400"/>
      <c r="R532" s="420"/>
      <c r="S532" s="89">
        <f t="shared" si="243"/>
        <v>0</v>
      </c>
      <c r="U532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135"/>
      <c r="AJ532" s="11"/>
      <c r="AK532" s="11"/>
      <c r="AL532" s="11"/>
    </row>
    <row r="533" spans="1:38" ht="15">
      <c r="A533" s="27" t="s">
        <v>58</v>
      </c>
      <c r="B533" s="400"/>
      <c r="C533" s="401"/>
      <c r="D533" s="401"/>
      <c r="E533" s="402"/>
      <c r="F533" s="42">
        <v>86.608934613735556</v>
      </c>
      <c r="G533" s="400"/>
      <c r="H533" s="402"/>
      <c r="I533" s="38">
        <f t="shared" si="242"/>
        <v>86.608934613735556</v>
      </c>
      <c r="K533" s="75" t="s">
        <v>58</v>
      </c>
      <c r="L533" s="400"/>
      <c r="M533" s="401"/>
      <c r="N533" s="401"/>
      <c r="O533" s="402"/>
      <c r="P533" s="42">
        <v>0</v>
      </c>
      <c r="Q533" s="400"/>
      <c r="R533" s="420"/>
      <c r="S533" s="86">
        <f t="shared" si="243"/>
        <v>0</v>
      </c>
      <c r="U533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135"/>
      <c r="AJ533" s="11"/>
      <c r="AK533" s="11"/>
      <c r="AL533" s="11"/>
    </row>
    <row r="534" spans="1:38" ht="15">
      <c r="A534" s="26" t="s">
        <v>12</v>
      </c>
      <c r="B534" s="400"/>
      <c r="C534" s="401"/>
      <c r="D534" s="401"/>
      <c r="E534" s="402"/>
      <c r="F534" s="39">
        <v>8.3599385244359681</v>
      </c>
      <c r="G534" s="400"/>
      <c r="H534" s="402"/>
      <c r="I534" s="41">
        <f t="shared" si="242"/>
        <v>8.3599385244359681</v>
      </c>
      <c r="K534" s="74" t="s">
        <v>12</v>
      </c>
      <c r="L534" s="400"/>
      <c r="M534" s="401"/>
      <c r="N534" s="401"/>
      <c r="O534" s="402"/>
      <c r="P534" s="87">
        <v>0</v>
      </c>
      <c r="Q534" s="400"/>
      <c r="R534" s="420"/>
      <c r="S534" s="89">
        <f t="shared" si="243"/>
        <v>0</v>
      </c>
      <c r="U534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135"/>
      <c r="AJ534" s="11"/>
      <c r="AK534" s="11"/>
      <c r="AL534" s="11"/>
    </row>
    <row r="535" spans="1:38" ht="15">
      <c r="A535" s="27" t="s">
        <v>59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242"/>
        <v>0</v>
      </c>
      <c r="K535" s="75" t="s">
        <v>59</v>
      </c>
      <c r="L535" s="400"/>
      <c r="M535" s="401"/>
      <c r="N535" s="401"/>
      <c r="O535" s="402"/>
      <c r="P535" s="42">
        <v>0</v>
      </c>
      <c r="Q535" s="400"/>
      <c r="R535" s="420"/>
      <c r="S535" s="86">
        <f t="shared" si="243"/>
        <v>0</v>
      </c>
      <c r="U535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135"/>
      <c r="AJ535" s="11"/>
      <c r="AK535" s="11"/>
      <c r="AL535" s="11"/>
    </row>
    <row r="536" spans="1:38" ht="15">
      <c r="A536" s="26" t="s">
        <v>17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242"/>
        <v>0</v>
      </c>
      <c r="K536" s="74" t="s">
        <v>17</v>
      </c>
      <c r="L536" s="400"/>
      <c r="M536" s="401"/>
      <c r="N536" s="401"/>
      <c r="O536" s="402"/>
      <c r="P536" s="87">
        <v>0</v>
      </c>
      <c r="Q536" s="400"/>
      <c r="R536" s="420"/>
      <c r="S536" s="89">
        <f t="shared" si="243"/>
        <v>0</v>
      </c>
      <c r="U536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135"/>
      <c r="AJ536" s="11"/>
      <c r="AK536" s="11"/>
      <c r="AL536" s="11"/>
    </row>
    <row r="537" spans="1:38" ht="15">
      <c r="A537" s="27" t="s">
        <v>139</v>
      </c>
      <c r="B537" s="400"/>
      <c r="C537" s="401"/>
      <c r="D537" s="401"/>
      <c r="E537" s="402"/>
      <c r="F537" s="42">
        <v>0</v>
      </c>
      <c r="G537" s="400"/>
      <c r="H537" s="402"/>
      <c r="I537" s="38">
        <f t="shared" si="242"/>
        <v>0</v>
      </c>
      <c r="K537" s="75" t="s">
        <v>139</v>
      </c>
      <c r="L537" s="400"/>
      <c r="M537" s="401"/>
      <c r="N537" s="401"/>
      <c r="O537" s="402"/>
      <c r="P537" s="42">
        <v>0</v>
      </c>
      <c r="Q537" s="400"/>
      <c r="R537" s="420"/>
      <c r="S537" s="86">
        <f t="shared" si="243"/>
        <v>0</v>
      </c>
      <c r="U537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135"/>
      <c r="AJ537" s="11"/>
      <c r="AK537" s="11"/>
      <c r="AL537" s="11"/>
    </row>
    <row r="538" spans="1:38" ht="15">
      <c r="A538" s="26" t="s">
        <v>25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242"/>
        <v>0</v>
      </c>
      <c r="K538" s="74" t="s">
        <v>25</v>
      </c>
      <c r="L538" s="400"/>
      <c r="M538" s="401"/>
      <c r="N538" s="401"/>
      <c r="O538" s="402"/>
      <c r="P538" s="87">
        <v>0</v>
      </c>
      <c r="Q538" s="400"/>
      <c r="R538" s="420"/>
      <c r="S538" s="89">
        <f t="shared" si="243"/>
        <v>0</v>
      </c>
      <c r="U538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135"/>
      <c r="AJ538" s="11"/>
      <c r="AK538" s="11"/>
      <c r="AL538" s="11"/>
    </row>
    <row r="539" spans="1:38" ht="15">
      <c r="A539" s="27" t="s">
        <v>24</v>
      </c>
      <c r="B539" s="400"/>
      <c r="C539" s="401"/>
      <c r="D539" s="401"/>
      <c r="E539" s="402"/>
      <c r="F539" s="42">
        <v>0</v>
      </c>
      <c r="G539" s="400"/>
      <c r="H539" s="402"/>
      <c r="I539" s="38">
        <f t="shared" si="242"/>
        <v>0</v>
      </c>
      <c r="K539" s="75" t="s">
        <v>24</v>
      </c>
      <c r="L539" s="400"/>
      <c r="M539" s="401"/>
      <c r="N539" s="401"/>
      <c r="O539" s="402"/>
      <c r="P539" s="42">
        <v>0</v>
      </c>
      <c r="Q539" s="400"/>
      <c r="R539" s="420"/>
      <c r="S539" s="86">
        <f t="shared" si="243"/>
        <v>0</v>
      </c>
      <c r="U53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135"/>
      <c r="AJ539" s="11"/>
      <c r="AK539" s="11"/>
      <c r="AL539" s="11"/>
    </row>
    <row r="540" spans="1:38" ht="15">
      <c r="A540" s="26" t="s">
        <v>60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242"/>
        <v>0</v>
      </c>
      <c r="K540" s="74" t="s">
        <v>60</v>
      </c>
      <c r="L540" s="400"/>
      <c r="M540" s="401"/>
      <c r="N540" s="401"/>
      <c r="O540" s="402"/>
      <c r="P540" s="87">
        <v>0</v>
      </c>
      <c r="Q540" s="400"/>
      <c r="R540" s="420"/>
      <c r="S540" s="89">
        <f t="shared" si="243"/>
        <v>0</v>
      </c>
      <c r="U540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135"/>
      <c r="AJ540" s="11"/>
      <c r="AK540" s="11"/>
      <c r="AL540" s="11"/>
    </row>
    <row r="541" spans="1:38" ht="15">
      <c r="A541" s="27" t="s">
        <v>22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242"/>
        <v>0</v>
      </c>
      <c r="K541" s="75" t="s">
        <v>22</v>
      </c>
      <c r="L541" s="400"/>
      <c r="M541" s="401"/>
      <c r="N541" s="401"/>
      <c r="O541" s="402"/>
      <c r="P541" s="42">
        <v>0</v>
      </c>
      <c r="Q541" s="400"/>
      <c r="R541" s="420"/>
      <c r="S541" s="86">
        <f t="shared" si="243"/>
        <v>0</v>
      </c>
      <c r="U541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135"/>
      <c r="AJ541" s="11"/>
      <c r="AK541" s="11"/>
      <c r="AL541" s="11"/>
    </row>
    <row r="542" spans="1:38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242"/>
        <v>0</v>
      </c>
      <c r="K542" s="74" t="s">
        <v>21</v>
      </c>
      <c r="L542" s="400"/>
      <c r="M542" s="401"/>
      <c r="N542" s="401"/>
      <c r="O542" s="402"/>
      <c r="P542" s="87">
        <v>0</v>
      </c>
      <c r="Q542" s="400"/>
      <c r="R542" s="420"/>
      <c r="S542" s="89">
        <f t="shared" si="243"/>
        <v>0</v>
      </c>
      <c r="U542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135"/>
      <c r="AJ542" s="11"/>
      <c r="AK542" s="11"/>
      <c r="AL542" s="11"/>
    </row>
    <row r="543" spans="1:38" ht="15">
      <c r="A543" s="28" t="s">
        <v>64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242"/>
        <v>0</v>
      </c>
      <c r="K543" s="76" t="s">
        <v>64</v>
      </c>
      <c r="L543" s="400"/>
      <c r="M543" s="401"/>
      <c r="N543" s="401"/>
      <c r="O543" s="402"/>
      <c r="P543" s="42">
        <v>0</v>
      </c>
      <c r="Q543" s="400"/>
      <c r="R543" s="420"/>
      <c r="S543" s="86">
        <f t="shared" si="243"/>
        <v>0</v>
      </c>
      <c r="U543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135"/>
      <c r="AJ543" s="11"/>
      <c r="AK543" s="11"/>
      <c r="AL543" s="11"/>
    </row>
    <row r="544" spans="1:38">
      <c r="A544" s="56" t="s">
        <v>23</v>
      </c>
      <c r="B544" s="400"/>
      <c r="C544" s="401"/>
      <c r="D544" s="401"/>
      <c r="E544" s="402"/>
      <c r="F544" s="60">
        <v>0</v>
      </c>
      <c r="G544" s="400"/>
      <c r="H544" s="402"/>
      <c r="I544" s="62">
        <f t="shared" si="242"/>
        <v>0</v>
      </c>
      <c r="K544" s="77" t="s">
        <v>23</v>
      </c>
      <c r="L544" s="400"/>
      <c r="M544" s="401"/>
      <c r="N544" s="401"/>
      <c r="O544" s="402"/>
      <c r="P544" s="90">
        <v>0</v>
      </c>
      <c r="Q544" s="400"/>
      <c r="R544" s="420"/>
      <c r="S544" s="92">
        <f t="shared" si="243"/>
        <v>0</v>
      </c>
      <c r="U544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135"/>
      <c r="AJ544" s="11"/>
      <c r="AK544" s="11"/>
      <c r="AL544" s="11"/>
    </row>
    <row r="545" spans="1:38">
      <c r="A545" s="57" t="s">
        <v>19</v>
      </c>
      <c r="B545" s="400"/>
      <c r="C545" s="401"/>
      <c r="D545" s="401"/>
      <c r="E545" s="402"/>
      <c r="F545" s="63">
        <v>0</v>
      </c>
      <c r="G545" s="400"/>
      <c r="H545" s="402"/>
      <c r="I545" s="65">
        <f t="shared" si="242"/>
        <v>0</v>
      </c>
      <c r="K545" s="78" t="s">
        <v>19</v>
      </c>
      <c r="L545" s="400"/>
      <c r="M545" s="401"/>
      <c r="N545" s="401"/>
      <c r="O545" s="402"/>
      <c r="P545" s="63">
        <v>0</v>
      </c>
      <c r="Q545" s="400"/>
      <c r="R545" s="420"/>
      <c r="S545" s="94">
        <f t="shared" si="243"/>
        <v>0</v>
      </c>
      <c r="U545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135"/>
      <c r="AJ545" s="11"/>
      <c r="AK545" s="11"/>
      <c r="AL545" s="11"/>
    </row>
    <row r="546" spans="1:38">
      <c r="A546" s="56" t="s">
        <v>20</v>
      </c>
      <c r="B546" s="400"/>
      <c r="C546" s="401"/>
      <c r="D546" s="401"/>
      <c r="E546" s="402"/>
      <c r="F546" s="60">
        <v>0</v>
      </c>
      <c r="G546" s="400"/>
      <c r="H546" s="402"/>
      <c r="I546" s="62">
        <f t="shared" si="242"/>
        <v>0</v>
      </c>
      <c r="K546" s="77" t="s">
        <v>20</v>
      </c>
      <c r="L546" s="400"/>
      <c r="M546" s="401"/>
      <c r="N546" s="401"/>
      <c r="O546" s="402"/>
      <c r="P546" s="90">
        <v>0</v>
      </c>
      <c r="Q546" s="400"/>
      <c r="R546" s="420"/>
      <c r="S546" s="92">
        <f t="shared" si="243"/>
        <v>0</v>
      </c>
      <c r="U546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135"/>
      <c r="AJ546" s="11"/>
      <c r="AK546" s="11"/>
      <c r="AL546" s="11"/>
    </row>
    <row r="547" spans="1:38" ht="15" thickBot="1">
      <c r="A547" s="58" t="s">
        <v>11</v>
      </c>
      <c r="B547" s="403"/>
      <c r="C547" s="404"/>
      <c r="D547" s="404"/>
      <c r="E547" s="405"/>
      <c r="F547" s="52">
        <v>0</v>
      </c>
      <c r="G547" s="403"/>
      <c r="H547" s="405"/>
      <c r="I547" s="67">
        <f t="shared" si="242"/>
        <v>0</v>
      </c>
      <c r="K547" s="79" t="s">
        <v>11</v>
      </c>
      <c r="L547" s="403"/>
      <c r="M547" s="404"/>
      <c r="N547" s="404"/>
      <c r="O547" s="405"/>
      <c r="P547" s="52">
        <v>0</v>
      </c>
      <c r="Q547" s="403"/>
      <c r="R547" s="421"/>
      <c r="S547" s="96">
        <f t="shared" si="243"/>
        <v>0</v>
      </c>
      <c r="U547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135"/>
      <c r="AJ547" s="11"/>
      <c r="AK547" s="11"/>
      <c r="AL547" s="11"/>
    </row>
    <row r="548" spans="1:38" ht="15">
      <c r="A548" s="33" t="s">
        <v>26</v>
      </c>
      <c r="B548" s="68">
        <f>SUM(B527:B543)</f>
        <v>0</v>
      </c>
      <c r="C548" s="68">
        <f t="shared" ref="C548:I548" si="244">SUM(C527:C543)</f>
        <v>0</v>
      </c>
      <c r="D548" s="68">
        <f t="shared" si="244"/>
        <v>0</v>
      </c>
      <c r="E548" s="68">
        <f t="shared" si="244"/>
        <v>0</v>
      </c>
      <c r="F548" s="68">
        <f t="shared" si="244"/>
        <v>94.968873138171517</v>
      </c>
      <c r="G548" s="68">
        <f t="shared" si="244"/>
        <v>0</v>
      </c>
      <c r="H548" s="69">
        <f t="shared" si="244"/>
        <v>0</v>
      </c>
      <c r="I548" s="38">
        <f t="shared" si="244"/>
        <v>94.968873138171517</v>
      </c>
      <c r="K548" s="80" t="s">
        <v>26</v>
      </c>
      <c r="L548" s="68">
        <f>SUM(L527:L543)</f>
        <v>0</v>
      </c>
      <c r="M548" s="68">
        <f t="shared" ref="M548:S548" si="245">SUM(M527:M543)</f>
        <v>0</v>
      </c>
      <c r="N548" s="68">
        <f t="shared" si="245"/>
        <v>0</v>
      </c>
      <c r="O548" s="68">
        <f t="shared" si="245"/>
        <v>0</v>
      </c>
      <c r="P548" s="68">
        <f t="shared" si="245"/>
        <v>0</v>
      </c>
      <c r="Q548" s="68">
        <f t="shared" si="245"/>
        <v>0</v>
      </c>
      <c r="R548" s="69">
        <f t="shared" si="245"/>
        <v>0</v>
      </c>
      <c r="S548" s="97">
        <f t="shared" si="245"/>
        <v>0</v>
      </c>
      <c r="U548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135"/>
      <c r="AJ548" s="11"/>
      <c r="AK548" s="11"/>
      <c r="AL548" s="11"/>
    </row>
    <row r="549" spans="1:38" s="9" customFormat="1" ht="15.75" thickBot="1">
      <c r="A549" s="30" t="s">
        <v>88</v>
      </c>
      <c r="B549" s="47">
        <f>IF($I548=0,"-",B548/$I548)</f>
        <v>0</v>
      </c>
      <c r="C549" s="47">
        <f t="shared" ref="C549:H549" si="246">IF($I548=0,"-",C548/$I548)</f>
        <v>0</v>
      </c>
      <c r="D549" s="47">
        <f t="shared" si="246"/>
        <v>0</v>
      </c>
      <c r="E549" s="47">
        <f t="shared" si="246"/>
        <v>0</v>
      </c>
      <c r="F549" s="47">
        <f t="shared" si="246"/>
        <v>1</v>
      </c>
      <c r="G549" s="47">
        <f t="shared" si="246"/>
        <v>0</v>
      </c>
      <c r="H549" s="70">
        <f t="shared" si="246"/>
        <v>0</v>
      </c>
      <c r="I549" s="48">
        <f>SUM(B549:H549)</f>
        <v>1</v>
      </c>
      <c r="J549" s="1"/>
      <c r="K549" s="81" t="s">
        <v>88</v>
      </c>
      <c r="L549" s="158" t="str">
        <f>IF($S548=0,"-",L548/$S548)</f>
        <v>-</v>
      </c>
      <c r="M549" s="158" t="str">
        <f t="shared" ref="M549:R549" si="247">IF($S548=0,"-",M548/$S548)</f>
        <v>-</v>
      </c>
      <c r="N549" s="158" t="str">
        <f t="shared" si="247"/>
        <v>-</v>
      </c>
      <c r="O549" s="158" t="str">
        <f t="shared" si="247"/>
        <v>-</v>
      </c>
      <c r="P549" s="98" t="str">
        <f t="shared" si="247"/>
        <v>-</v>
      </c>
      <c r="Q549" s="158" t="str">
        <f t="shared" si="247"/>
        <v>-</v>
      </c>
      <c r="R549" s="158" t="str">
        <f t="shared" si="247"/>
        <v>-</v>
      </c>
      <c r="S549" s="159">
        <f>SUM(L549:R549)</f>
        <v>0</v>
      </c>
      <c r="T549" s="1"/>
      <c r="U5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135"/>
      <c r="AJ549" s="10"/>
      <c r="AK549" s="8"/>
      <c r="AL549" s="8"/>
    </row>
    <row r="550" spans="1:38" ht="15" thickBot="1">
      <c r="A550" s="31"/>
      <c r="B550" s="31"/>
      <c r="C550" s="31"/>
      <c r="D550" s="31"/>
      <c r="E550" s="31"/>
      <c r="F550" s="31"/>
      <c r="G550" s="31"/>
      <c r="H550" s="31"/>
      <c r="I550" s="31"/>
      <c r="K550" s="31"/>
      <c r="L550" s="31"/>
      <c r="M550" s="31"/>
      <c r="N550" s="31"/>
      <c r="O550" s="31"/>
      <c r="P550" s="31"/>
      <c r="Q550" s="31"/>
      <c r="R550" s="31"/>
      <c r="S550" s="31"/>
      <c r="U550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135"/>
      <c r="AJ550" s="11"/>
      <c r="AK550" s="11"/>
      <c r="AL550" s="11"/>
    </row>
    <row r="551" spans="1:38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  <c r="K551" s="406" t="s">
        <v>48</v>
      </c>
      <c r="L551" s="83" t="s">
        <v>0</v>
      </c>
      <c r="M551" s="83" t="s">
        <v>1</v>
      </c>
      <c r="N551" s="83" t="s">
        <v>2</v>
      </c>
      <c r="O551" s="83" t="s">
        <v>3</v>
      </c>
      <c r="P551" s="83" t="s">
        <v>27</v>
      </c>
      <c r="Q551" s="83" t="s">
        <v>4</v>
      </c>
      <c r="R551" s="83" t="s">
        <v>5</v>
      </c>
      <c r="S551" s="84" t="s">
        <v>6</v>
      </c>
      <c r="U551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135"/>
      <c r="AJ551" s="11"/>
      <c r="AK551" s="11"/>
      <c r="AL551" s="11"/>
    </row>
    <row r="552" spans="1:38" ht="15">
      <c r="A552" s="454" t="s">
        <v>48</v>
      </c>
      <c r="B552" s="392" t="s">
        <v>69</v>
      </c>
      <c r="C552" s="393"/>
      <c r="D552" s="393"/>
      <c r="E552" s="393"/>
      <c r="F552" s="393"/>
      <c r="G552" s="393"/>
      <c r="H552" s="393"/>
      <c r="I552" s="394"/>
      <c r="K552" s="407" t="s">
        <v>48</v>
      </c>
      <c r="L552" s="389" t="s">
        <v>69</v>
      </c>
      <c r="M552" s="390"/>
      <c r="N552" s="390"/>
      <c r="O552" s="390"/>
      <c r="P552" s="390"/>
      <c r="Q552" s="390"/>
      <c r="R552" s="390"/>
      <c r="S552" s="391"/>
      <c r="U552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135"/>
      <c r="AJ552" s="11"/>
      <c r="AK552" s="11"/>
      <c r="AL552" s="11"/>
    </row>
    <row r="553" spans="1:38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  <c r="K553" s="82" t="s">
        <v>7</v>
      </c>
      <c r="L553" s="397"/>
      <c r="M553" s="398"/>
      <c r="N553" s="398"/>
      <c r="O553" s="399"/>
      <c r="P553" s="36">
        <v>0</v>
      </c>
      <c r="Q553" s="397"/>
      <c r="R553" s="419"/>
      <c r="S553" s="102">
        <f>SUM(L553:R553)</f>
        <v>0</v>
      </c>
      <c r="U553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135"/>
      <c r="AJ553" s="11"/>
      <c r="AK553" s="11"/>
      <c r="AL553" s="11"/>
    </row>
    <row r="554" spans="1:38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3" si="248">SUM(B554:H554)</f>
        <v>0</v>
      </c>
      <c r="K554" s="74" t="s">
        <v>8</v>
      </c>
      <c r="L554" s="400"/>
      <c r="M554" s="401"/>
      <c r="N554" s="401"/>
      <c r="O554" s="402"/>
      <c r="P554" s="87">
        <v>0</v>
      </c>
      <c r="Q554" s="400"/>
      <c r="R554" s="420"/>
      <c r="S554" s="89">
        <f t="shared" ref="S554:S573" si="249">SUM(L554:R554)</f>
        <v>0</v>
      </c>
      <c r="U554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135"/>
      <c r="AJ554" s="11"/>
      <c r="AK554" s="11"/>
      <c r="AL554" s="11"/>
    </row>
    <row r="555" spans="1:38" ht="14.25" customHeight="1">
      <c r="A555" s="27" t="s">
        <v>10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248"/>
        <v>0</v>
      </c>
      <c r="K555" s="75" t="s">
        <v>10</v>
      </c>
      <c r="L555" s="400"/>
      <c r="M555" s="401"/>
      <c r="N555" s="401"/>
      <c r="O555" s="402"/>
      <c r="P555" s="42">
        <v>0</v>
      </c>
      <c r="Q555" s="400"/>
      <c r="R555" s="420"/>
      <c r="S555" s="86">
        <f t="shared" si="249"/>
        <v>0</v>
      </c>
      <c r="U555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135"/>
      <c r="AJ555" s="11"/>
      <c r="AK555" s="11"/>
      <c r="AL555" s="11"/>
    </row>
    <row r="556" spans="1:38" ht="14.25" customHeight="1">
      <c r="A556" s="26" t="s">
        <v>56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248"/>
        <v>0</v>
      </c>
      <c r="K556" s="74" t="s">
        <v>56</v>
      </c>
      <c r="L556" s="400"/>
      <c r="M556" s="401"/>
      <c r="N556" s="401"/>
      <c r="O556" s="402"/>
      <c r="P556" s="87">
        <v>0</v>
      </c>
      <c r="Q556" s="400"/>
      <c r="R556" s="420"/>
      <c r="S556" s="89">
        <f t="shared" si="249"/>
        <v>0</v>
      </c>
      <c r="U556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135"/>
      <c r="AJ556" s="11"/>
      <c r="AK556" s="11"/>
      <c r="AL556" s="11"/>
    </row>
    <row r="557" spans="1:38" ht="15">
      <c r="A557" s="27" t="s">
        <v>16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248"/>
        <v>0</v>
      </c>
      <c r="K557" s="75" t="s">
        <v>16</v>
      </c>
      <c r="L557" s="400"/>
      <c r="M557" s="401"/>
      <c r="N557" s="401"/>
      <c r="O557" s="402"/>
      <c r="P557" s="42">
        <v>0</v>
      </c>
      <c r="Q557" s="400"/>
      <c r="R557" s="420"/>
      <c r="S557" s="86">
        <f t="shared" si="249"/>
        <v>0</v>
      </c>
      <c r="U557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135"/>
      <c r="AJ557" s="11"/>
      <c r="AK557" s="11"/>
      <c r="AL557" s="11"/>
    </row>
    <row r="558" spans="1:38" ht="15">
      <c r="A558" s="26" t="s">
        <v>70</v>
      </c>
      <c r="B558" s="400"/>
      <c r="C558" s="401"/>
      <c r="D558" s="401"/>
      <c r="E558" s="402"/>
      <c r="F558" s="39">
        <v>0</v>
      </c>
      <c r="G558" s="400"/>
      <c r="H558" s="402"/>
      <c r="I558" s="41">
        <f t="shared" si="248"/>
        <v>0</v>
      </c>
      <c r="K558" s="74" t="s">
        <v>70</v>
      </c>
      <c r="L558" s="400"/>
      <c r="M558" s="401"/>
      <c r="N558" s="401"/>
      <c r="O558" s="402"/>
      <c r="P558" s="87">
        <v>0</v>
      </c>
      <c r="Q558" s="400"/>
      <c r="R558" s="420"/>
      <c r="S558" s="89">
        <f t="shared" si="249"/>
        <v>0</v>
      </c>
      <c r="U558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135"/>
      <c r="AJ558" s="11"/>
      <c r="AK558" s="11"/>
      <c r="AL558" s="11"/>
    </row>
    <row r="559" spans="1:38" ht="15">
      <c r="A559" s="27" t="s">
        <v>58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248"/>
        <v>0</v>
      </c>
      <c r="K559" s="75" t="s">
        <v>58</v>
      </c>
      <c r="L559" s="400"/>
      <c r="M559" s="401"/>
      <c r="N559" s="401"/>
      <c r="O559" s="402"/>
      <c r="P559" s="42">
        <v>0</v>
      </c>
      <c r="Q559" s="400"/>
      <c r="R559" s="420"/>
      <c r="S559" s="86">
        <f t="shared" si="249"/>
        <v>0</v>
      </c>
      <c r="U55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135"/>
      <c r="AJ559" s="11"/>
      <c r="AK559" s="11"/>
      <c r="AL559" s="11"/>
    </row>
    <row r="560" spans="1:38" ht="15">
      <c r="A560" s="26" t="s">
        <v>12</v>
      </c>
      <c r="B560" s="400"/>
      <c r="C560" s="401"/>
      <c r="D560" s="401"/>
      <c r="E560" s="402"/>
      <c r="F560" s="39">
        <v>0.30871469684364494</v>
      </c>
      <c r="G560" s="400"/>
      <c r="H560" s="402"/>
      <c r="I560" s="41">
        <f t="shared" si="248"/>
        <v>0.30871469684364494</v>
      </c>
      <c r="K560" s="74" t="s">
        <v>12</v>
      </c>
      <c r="L560" s="400"/>
      <c r="M560" s="401"/>
      <c r="N560" s="401"/>
      <c r="O560" s="402"/>
      <c r="P560" s="87">
        <v>0</v>
      </c>
      <c r="Q560" s="400"/>
      <c r="R560" s="420"/>
      <c r="S560" s="89">
        <f t="shared" si="249"/>
        <v>0</v>
      </c>
      <c r="U560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135"/>
      <c r="AJ560" s="11"/>
      <c r="AK560" s="11"/>
      <c r="AL560" s="11"/>
    </row>
    <row r="561" spans="1:38" ht="15">
      <c r="A561" s="27" t="s">
        <v>59</v>
      </c>
      <c r="B561" s="400"/>
      <c r="C561" s="401"/>
      <c r="D561" s="401"/>
      <c r="E561" s="402"/>
      <c r="F561" s="42">
        <v>3.2735438997747508</v>
      </c>
      <c r="G561" s="400"/>
      <c r="H561" s="402"/>
      <c r="I561" s="38">
        <f t="shared" si="248"/>
        <v>3.2735438997747508</v>
      </c>
      <c r="K561" s="75" t="s">
        <v>59</v>
      </c>
      <c r="L561" s="400"/>
      <c r="M561" s="401"/>
      <c r="N561" s="401"/>
      <c r="O561" s="402"/>
      <c r="P561" s="42">
        <v>0</v>
      </c>
      <c r="Q561" s="400"/>
      <c r="R561" s="420"/>
      <c r="S561" s="86">
        <f t="shared" si="249"/>
        <v>0</v>
      </c>
      <c r="U561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135"/>
      <c r="AJ561" s="11"/>
      <c r="AK561" s="11"/>
      <c r="AL561" s="11"/>
    </row>
    <row r="562" spans="1:38" ht="15">
      <c r="A562" s="26" t="s">
        <v>17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248"/>
        <v>0</v>
      </c>
      <c r="K562" s="74" t="s">
        <v>17</v>
      </c>
      <c r="L562" s="400"/>
      <c r="M562" s="401"/>
      <c r="N562" s="401"/>
      <c r="O562" s="402"/>
      <c r="P562" s="87">
        <v>0</v>
      </c>
      <c r="Q562" s="400"/>
      <c r="R562" s="420"/>
      <c r="S562" s="89">
        <f t="shared" si="249"/>
        <v>0</v>
      </c>
      <c r="U562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135"/>
      <c r="AJ562" s="11"/>
      <c r="AK562" s="11"/>
      <c r="AL562" s="11"/>
    </row>
    <row r="563" spans="1:38" ht="15">
      <c r="A563" s="27" t="s">
        <v>139</v>
      </c>
      <c r="B563" s="400"/>
      <c r="C563" s="401"/>
      <c r="D563" s="401"/>
      <c r="E563" s="402"/>
      <c r="F563" s="42">
        <v>0</v>
      </c>
      <c r="G563" s="400"/>
      <c r="H563" s="402"/>
      <c r="I563" s="38">
        <f t="shared" si="248"/>
        <v>0</v>
      </c>
      <c r="K563" s="75" t="s">
        <v>139</v>
      </c>
      <c r="L563" s="400"/>
      <c r="M563" s="401"/>
      <c r="N563" s="401"/>
      <c r="O563" s="402"/>
      <c r="P563" s="42">
        <v>0</v>
      </c>
      <c r="Q563" s="400"/>
      <c r="R563" s="420"/>
      <c r="S563" s="86">
        <f t="shared" si="249"/>
        <v>0</v>
      </c>
      <c r="U563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135"/>
      <c r="AJ563" s="11"/>
      <c r="AK563" s="11"/>
      <c r="AL563" s="11"/>
    </row>
    <row r="564" spans="1:38" ht="15">
      <c r="A564" s="26" t="s">
        <v>25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248"/>
        <v>0</v>
      </c>
      <c r="K564" s="74" t="s">
        <v>25</v>
      </c>
      <c r="L564" s="400"/>
      <c r="M564" s="401"/>
      <c r="N564" s="401"/>
      <c r="O564" s="402"/>
      <c r="P564" s="87">
        <v>0</v>
      </c>
      <c r="Q564" s="400"/>
      <c r="R564" s="420"/>
      <c r="S564" s="89">
        <f t="shared" si="249"/>
        <v>0</v>
      </c>
      <c r="U564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135"/>
      <c r="AJ564" s="11"/>
      <c r="AK564" s="11"/>
      <c r="AL564" s="11"/>
    </row>
    <row r="565" spans="1:38" ht="15">
      <c r="A565" s="27" t="s">
        <v>24</v>
      </c>
      <c r="B565" s="400"/>
      <c r="C565" s="401"/>
      <c r="D565" s="401"/>
      <c r="E565" s="402"/>
      <c r="F565" s="42">
        <v>0</v>
      </c>
      <c r="G565" s="400"/>
      <c r="H565" s="402"/>
      <c r="I565" s="38">
        <f t="shared" si="248"/>
        <v>0</v>
      </c>
      <c r="K565" s="75" t="s">
        <v>24</v>
      </c>
      <c r="L565" s="400"/>
      <c r="M565" s="401"/>
      <c r="N565" s="401"/>
      <c r="O565" s="402"/>
      <c r="P565" s="42">
        <v>0</v>
      </c>
      <c r="Q565" s="400"/>
      <c r="R565" s="420"/>
      <c r="S565" s="86">
        <f t="shared" si="249"/>
        <v>0</v>
      </c>
      <c r="U565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135"/>
      <c r="AJ565" s="11"/>
      <c r="AK565" s="11"/>
      <c r="AL565" s="11"/>
    </row>
    <row r="566" spans="1:38" ht="15">
      <c r="A566" s="26" t="s">
        <v>60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248"/>
        <v>0</v>
      </c>
      <c r="K566" s="74" t="s">
        <v>60</v>
      </c>
      <c r="L566" s="400"/>
      <c r="M566" s="401"/>
      <c r="N566" s="401"/>
      <c r="O566" s="402"/>
      <c r="P566" s="87">
        <v>0</v>
      </c>
      <c r="Q566" s="400"/>
      <c r="R566" s="420"/>
      <c r="S566" s="89">
        <f t="shared" si="249"/>
        <v>0</v>
      </c>
      <c r="U566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135"/>
      <c r="AJ566" s="11"/>
      <c r="AK566" s="11"/>
      <c r="AL566" s="11"/>
    </row>
    <row r="567" spans="1:38" ht="15">
      <c r="A567" s="27" t="s">
        <v>22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248"/>
        <v>0</v>
      </c>
      <c r="K567" s="75" t="s">
        <v>22</v>
      </c>
      <c r="L567" s="400"/>
      <c r="M567" s="401"/>
      <c r="N567" s="401"/>
      <c r="O567" s="402"/>
      <c r="P567" s="42">
        <v>0</v>
      </c>
      <c r="Q567" s="400"/>
      <c r="R567" s="420"/>
      <c r="S567" s="86">
        <f t="shared" si="249"/>
        <v>0</v>
      </c>
      <c r="U567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135"/>
      <c r="AJ567" s="11"/>
      <c r="AK567" s="11"/>
      <c r="AL567" s="11"/>
    </row>
    <row r="568" spans="1:38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248"/>
        <v>0</v>
      </c>
      <c r="K568" s="74" t="s">
        <v>21</v>
      </c>
      <c r="L568" s="400"/>
      <c r="M568" s="401"/>
      <c r="N568" s="401"/>
      <c r="O568" s="402"/>
      <c r="P568" s="87">
        <v>0</v>
      </c>
      <c r="Q568" s="400"/>
      <c r="R568" s="420"/>
      <c r="S568" s="89">
        <f t="shared" si="249"/>
        <v>0</v>
      </c>
      <c r="U568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135"/>
      <c r="AJ568" s="11"/>
      <c r="AK568" s="11"/>
      <c r="AL568" s="11"/>
    </row>
    <row r="569" spans="1:38" ht="15">
      <c r="A569" s="28" t="s">
        <v>64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248"/>
        <v>0</v>
      </c>
      <c r="K569" s="76" t="s">
        <v>64</v>
      </c>
      <c r="L569" s="400"/>
      <c r="M569" s="401"/>
      <c r="N569" s="401"/>
      <c r="O569" s="402"/>
      <c r="P569" s="42">
        <v>0</v>
      </c>
      <c r="Q569" s="400"/>
      <c r="R569" s="420"/>
      <c r="S569" s="86">
        <f t="shared" si="249"/>
        <v>0</v>
      </c>
      <c r="U56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135"/>
      <c r="AJ569" s="11"/>
      <c r="AK569" s="11"/>
      <c r="AL569" s="11"/>
    </row>
    <row r="570" spans="1:38">
      <c r="A570" s="56" t="s">
        <v>23</v>
      </c>
      <c r="B570" s="400"/>
      <c r="C570" s="401"/>
      <c r="D570" s="401"/>
      <c r="E570" s="402"/>
      <c r="F570" s="60">
        <v>0</v>
      </c>
      <c r="G570" s="400"/>
      <c r="H570" s="402"/>
      <c r="I570" s="62">
        <f t="shared" si="248"/>
        <v>0</v>
      </c>
      <c r="K570" s="77" t="s">
        <v>23</v>
      </c>
      <c r="L570" s="400"/>
      <c r="M570" s="401"/>
      <c r="N570" s="401"/>
      <c r="O570" s="402"/>
      <c r="P570" s="90">
        <v>0</v>
      </c>
      <c r="Q570" s="400"/>
      <c r="R570" s="420"/>
      <c r="S570" s="92">
        <f t="shared" si="249"/>
        <v>0</v>
      </c>
      <c r="U570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135"/>
      <c r="AJ570" s="11"/>
      <c r="AK570" s="11"/>
      <c r="AL570" s="11"/>
    </row>
    <row r="571" spans="1:38">
      <c r="A571" s="57" t="s">
        <v>19</v>
      </c>
      <c r="B571" s="400"/>
      <c r="C571" s="401"/>
      <c r="D571" s="401"/>
      <c r="E571" s="402"/>
      <c r="F571" s="63">
        <v>0</v>
      </c>
      <c r="G571" s="400"/>
      <c r="H571" s="402"/>
      <c r="I571" s="65">
        <f t="shared" si="248"/>
        <v>0</v>
      </c>
      <c r="K571" s="78" t="s">
        <v>19</v>
      </c>
      <c r="L571" s="400"/>
      <c r="M571" s="401"/>
      <c r="N571" s="401"/>
      <c r="O571" s="402"/>
      <c r="P571" s="63">
        <v>0</v>
      </c>
      <c r="Q571" s="400"/>
      <c r="R571" s="420"/>
      <c r="S571" s="94">
        <f t="shared" si="249"/>
        <v>0</v>
      </c>
      <c r="U571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135"/>
      <c r="AJ571" s="11"/>
      <c r="AK571" s="11"/>
      <c r="AL571" s="11"/>
    </row>
    <row r="572" spans="1:38">
      <c r="A572" s="56" t="s">
        <v>20</v>
      </c>
      <c r="B572" s="400"/>
      <c r="C572" s="401"/>
      <c r="D572" s="401"/>
      <c r="E572" s="402"/>
      <c r="F572" s="60">
        <v>0</v>
      </c>
      <c r="G572" s="400"/>
      <c r="H572" s="402"/>
      <c r="I572" s="62">
        <f t="shared" si="248"/>
        <v>0</v>
      </c>
      <c r="K572" s="77" t="s">
        <v>20</v>
      </c>
      <c r="L572" s="400"/>
      <c r="M572" s="401"/>
      <c r="N572" s="401"/>
      <c r="O572" s="402"/>
      <c r="P572" s="90">
        <v>0</v>
      </c>
      <c r="Q572" s="400"/>
      <c r="R572" s="420"/>
      <c r="S572" s="92">
        <f t="shared" si="249"/>
        <v>0</v>
      </c>
      <c r="U572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135"/>
      <c r="AJ572" s="11"/>
      <c r="AK572" s="11"/>
      <c r="AL572" s="11"/>
    </row>
    <row r="573" spans="1:38" ht="15" thickBot="1">
      <c r="A573" s="58" t="s">
        <v>11</v>
      </c>
      <c r="B573" s="403"/>
      <c r="C573" s="404"/>
      <c r="D573" s="404"/>
      <c r="E573" s="405"/>
      <c r="F573" s="52">
        <v>0</v>
      </c>
      <c r="G573" s="403"/>
      <c r="H573" s="405"/>
      <c r="I573" s="67">
        <f t="shared" si="248"/>
        <v>0</v>
      </c>
      <c r="K573" s="79" t="s">
        <v>11</v>
      </c>
      <c r="L573" s="403"/>
      <c r="M573" s="404"/>
      <c r="N573" s="404"/>
      <c r="O573" s="405"/>
      <c r="P573" s="52">
        <v>0</v>
      </c>
      <c r="Q573" s="403"/>
      <c r="R573" s="421"/>
      <c r="S573" s="96">
        <f t="shared" si="249"/>
        <v>0</v>
      </c>
      <c r="U573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135"/>
      <c r="AJ573" s="11"/>
      <c r="AK573" s="11"/>
      <c r="AL573" s="11"/>
    </row>
    <row r="574" spans="1:38" ht="15">
      <c r="A574" s="33" t="s">
        <v>26</v>
      </c>
      <c r="B574" s="68">
        <f>SUM(B553:B569)</f>
        <v>0</v>
      </c>
      <c r="C574" s="68">
        <f t="shared" ref="C574:I574" si="250">SUM(C553:C569)</f>
        <v>0</v>
      </c>
      <c r="D574" s="68">
        <f t="shared" si="250"/>
        <v>0</v>
      </c>
      <c r="E574" s="68">
        <f t="shared" si="250"/>
        <v>0</v>
      </c>
      <c r="F574" s="68">
        <f t="shared" si="250"/>
        <v>3.582258596618396</v>
      </c>
      <c r="G574" s="68">
        <f t="shared" si="250"/>
        <v>0</v>
      </c>
      <c r="H574" s="69">
        <f t="shared" si="250"/>
        <v>0</v>
      </c>
      <c r="I574" s="38">
        <f t="shared" si="250"/>
        <v>3.582258596618396</v>
      </c>
      <c r="K574" s="80" t="s">
        <v>26</v>
      </c>
      <c r="L574" s="68">
        <f>SUM(L553:L569)</f>
        <v>0</v>
      </c>
      <c r="M574" s="68">
        <f t="shared" ref="M574:S574" si="251">SUM(M553:M569)</f>
        <v>0</v>
      </c>
      <c r="N574" s="68">
        <f t="shared" si="251"/>
        <v>0</v>
      </c>
      <c r="O574" s="68">
        <f t="shared" si="251"/>
        <v>0</v>
      </c>
      <c r="P574" s="68">
        <f t="shared" si="251"/>
        <v>0</v>
      </c>
      <c r="Q574" s="68">
        <f t="shared" si="251"/>
        <v>0</v>
      </c>
      <c r="R574" s="69">
        <f t="shared" si="251"/>
        <v>0</v>
      </c>
      <c r="S574" s="97">
        <f t="shared" si="251"/>
        <v>0</v>
      </c>
      <c r="U574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135"/>
      <c r="AJ574" s="11"/>
      <c r="AK574" s="11"/>
      <c r="AL574" s="11"/>
    </row>
    <row r="575" spans="1:38" s="9" customFormat="1" ht="15.75" thickBot="1">
      <c r="A575" s="30" t="s">
        <v>88</v>
      </c>
      <c r="B575" s="47">
        <f>IF($I574=0,"-",B574/$I574)</f>
        <v>0</v>
      </c>
      <c r="C575" s="47">
        <f t="shared" ref="C575:H575" si="252">IF($I574=0,"-",C574/$I574)</f>
        <v>0</v>
      </c>
      <c r="D575" s="47">
        <f t="shared" si="252"/>
        <v>0</v>
      </c>
      <c r="E575" s="47">
        <f t="shared" si="252"/>
        <v>0</v>
      </c>
      <c r="F575" s="47">
        <f t="shared" si="252"/>
        <v>1</v>
      </c>
      <c r="G575" s="47">
        <f t="shared" si="252"/>
        <v>0</v>
      </c>
      <c r="H575" s="70">
        <f t="shared" si="252"/>
        <v>0</v>
      </c>
      <c r="I575" s="48">
        <f>SUM(B575:H575)</f>
        <v>1</v>
      </c>
      <c r="J575" s="1"/>
      <c r="K575" s="81" t="s">
        <v>88</v>
      </c>
      <c r="L575" s="158" t="str">
        <f>IF($S574=0,"-",L574/$S574)</f>
        <v>-</v>
      </c>
      <c r="M575" s="158" t="str">
        <f t="shared" ref="M575:R575" si="253">IF($S574=0,"-",M574/$S574)</f>
        <v>-</v>
      </c>
      <c r="N575" s="158" t="str">
        <f t="shared" si="253"/>
        <v>-</v>
      </c>
      <c r="O575" s="158" t="str">
        <f t="shared" si="253"/>
        <v>-</v>
      </c>
      <c r="P575" s="98" t="str">
        <f t="shared" si="253"/>
        <v>-</v>
      </c>
      <c r="Q575" s="158" t="str">
        <f t="shared" si="253"/>
        <v>-</v>
      </c>
      <c r="R575" s="158" t="str">
        <f t="shared" si="253"/>
        <v>-</v>
      </c>
      <c r="S575" s="159">
        <f>SUM(L575:R575)</f>
        <v>0</v>
      </c>
      <c r="T575" s="1"/>
      <c r="U575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135"/>
      <c r="AJ575" s="10"/>
      <c r="AK575" s="8"/>
      <c r="AL575" s="8"/>
    </row>
    <row r="576" spans="1:38" ht="15" thickBot="1">
      <c r="A576" s="31"/>
      <c r="B576" s="31"/>
      <c r="C576" s="31"/>
      <c r="D576" s="31"/>
      <c r="E576" s="31"/>
      <c r="F576" s="31"/>
      <c r="G576" s="31"/>
      <c r="H576" s="31"/>
      <c r="I576" s="31"/>
      <c r="K576" s="31"/>
      <c r="L576" s="31"/>
      <c r="M576" s="31"/>
      <c r="N576" s="31"/>
      <c r="O576" s="31"/>
      <c r="P576" s="31"/>
      <c r="Q576" s="31"/>
      <c r="R576" s="31"/>
      <c r="S576" s="31"/>
      <c r="U576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135"/>
      <c r="AJ576" s="11"/>
      <c r="AK576" s="11"/>
      <c r="AL576" s="11"/>
    </row>
    <row r="577" spans="1:38" ht="28.5">
      <c r="A577" s="459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  <c r="K577" s="408" t="s">
        <v>49</v>
      </c>
      <c r="L577" s="83" t="s">
        <v>0</v>
      </c>
      <c r="M577" s="83" t="s">
        <v>1</v>
      </c>
      <c r="N577" s="83" t="s">
        <v>2</v>
      </c>
      <c r="O577" s="83" t="s">
        <v>3</v>
      </c>
      <c r="P577" s="83" t="s">
        <v>27</v>
      </c>
      <c r="Q577" s="83" t="s">
        <v>4</v>
      </c>
      <c r="R577" s="83" t="s">
        <v>5</v>
      </c>
      <c r="S577" s="84" t="s">
        <v>6</v>
      </c>
      <c r="U577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135"/>
      <c r="AJ577" s="11"/>
      <c r="AK577" s="11"/>
      <c r="AL577" s="11"/>
    </row>
    <row r="578" spans="1:38" ht="15">
      <c r="A578" s="460" t="s">
        <v>49</v>
      </c>
      <c r="B578" s="392" t="s">
        <v>69</v>
      </c>
      <c r="C578" s="393"/>
      <c r="D578" s="393"/>
      <c r="E578" s="393"/>
      <c r="F578" s="393"/>
      <c r="G578" s="393"/>
      <c r="H578" s="393"/>
      <c r="I578" s="394"/>
      <c r="K578" s="409" t="s">
        <v>49</v>
      </c>
      <c r="L578" s="389" t="s">
        <v>69</v>
      </c>
      <c r="M578" s="390"/>
      <c r="N578" s="390"/>
      <c r="O578" s="390"/>
      <c r="P578" s="390"/>
      <c r="Q578" s="390"/>
      <c r="R578" s="390"/>
      <c r="S578" s="391"/>
      <c r="U578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135"/>
      <c r="AJ578" s="11"/>
      <c r="AK578" s="11"/>
      <c r="AL578" s="11"/>
    </row>
    <row r="579" spans="1:38" ht="15">
      <c r="A579" s="25" t="s">
        <v>7</v>
      </c>
      <c r="B579" s="36">
        <v>50.505891787007904</v>
      </c>
      <c r="C579" s="36">
        <v>0</v>
      </c>
      <c r="D579" s="36">
        <v>9.629745191188162</v>
      </c>
      <c r="E579" s="36">
        <v>0</v>
      </c>
      <c r="F579" s="410"/>
      <c r="G579" s="36">
        <v>0</v>
      </c>
      <c r="H579" s="37">
        <v>0</v>
      </c>
      <c r="I579" s="38">
        <f>SUM(B579:H579)</f>
        <v>60.135636978196068</v>
      </c>
      <c r="K579" s="82" t="s">
        <v>7</v>
      </c>
      <c r="L579" s="36">
        <v>50.505891787007904</v>
      </c>
      <c r="M579" s="36">
        <v>0</v>
      </c>
      <c r="N579" s="36">
        <v>9.629745191188162</v>
      </c>
      <c r="O579" s="36">
        <v>0</v>
      </c>
      <c r="P579" s="36">
        <v>0.60627386984893716</v>
      </c>
      <c r="Q579" s="36">
        <v>0</v>
      </c>
      <c r="R579" s="101">
        <v>0</v>
      </c>
      <c r="S579" s="102">
        <f>SUM(L579:R579)</f>
        <v>60.741910848045002</v>
      </c>
      <c r="U57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135"/>
      <c r="AJ579" s="11"/>
      <c r="AK579" s="11"/>
      <c r="AL579" s="11"/>
    </row>
    <row r="580" spans="1:38" ht="15">
      <c r="A580" s="26" t="s">
        <v>8</v>
      </c>
      <c r="B580" s="39">
        <v>57.685698659752312</v>
      </c>
      <c r="C580" s="39">
        <v>0</v>
      </c>
      <c r="D580" s="39">
        <v>14.084967164760855</v>
      </c>
      <c r="E580" s="39">
        <v>0</v>
      </c>
      <c r="F580" s="411"/>
      <c r="G580" s="39">
        <v>0</v>
      </c>
      <c r="H580" s="40">
        <v>0</v>
      </c>
      <c r="I580" s="41">
        <f t="shared" ref="I580:I599" si="254">SUM(B580:H580)</f>
        <v>71.770665824513173</v>
      </c>
      <c r="K580" s="74" t="s">
        <v>8</v>
      </c>
      <c r="L580" s="87">
        <v>57.685698659752312</v>
      </c>
      <c r="M580" s="87">
        <v>0</v>
      </c>
      <c r="N580" s="87">
        <v>14.084967164760855</v>
      </c>
      <c r="O580" s="87">
        <v>0</v>
      </c>
      <c r="P580" s="87">
        <v>0</v>
      </c>
      <c r="Q580" s="87">
        <v>0</v>
      </c>
      <c r="R580" s="88">
        <v>0</v>
      </c>
      <c r="S580" s="89">
        <f t="shared" ref="S580:S599" si="255">SUM(L580:R580)</f>
        <v>71.770665824513173</v>
      </c>
      <c r="U580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135"/>
      <c r="AJ580" s="11"/>
      <c r="AK580" s="11"/>
      <c r="AL580" s="11"/>
    </row>
    <row r="581" spans="1:38" ht="15" customHeight="1">
      <c r="A581" s="27" t="s">
        <v>10</v>
      </c>
      <c r="B581" s="42">
        <v>23.315209958542617</v>
      </c>
      <c r="C581" s="42">
        <v>0</v>
      </c>
      <c r="D581" s="42">
        <v>0</v>
      </c>
      <c r="E581" s="42">
        <v>0</v>
      </c>
      <c r="F581" s="411"/>
      <c r="G581" s="42">
        <v>0</v>
      </c>
      <c r="H581" s="43">
        <v>0</v>
      </c>
      <c r="I581" s="38">
        <f t="shared" si="254"/>
        <v>23.315209958542617</v>
      </c>
      <c r="K581" s="75" t="s">
        <v>10</v>
      </c>
      <c r="L581" s="42">
        <v>23.315209958542617</v>
      </c>
      <c r="M581" s="42">
        <v>0</v>
      </c>
      <c r="N581" s="42">
        <v>0</v>
      </c>
      <c r="O581" s="42">
        <v>0</v>
      </c>
      <c r="P581" s="42">
        <v>0</v>
      </c>
      <c r="Q581" s="42">
        <v>0</v>
      </c>
      <c r="R581" s="85">
        <v>0</v>
      </c>
      <c r="S581" s="86">
        <f t="shared" si="255"/>
        <v>23.315209958542617</v>
      </c>
      <c r="U581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135"/>
      <c r="AJ581" s="11"/>
      <c r="AK581" s="11"/>
      <c r="AL581" s="11"/>
    </row>
    <row r="582" spans="1:38" ht="15" customHeight="1">
      <c r="A582" s="26" t="s">
        <v>56</v>
      </c>
      <c r="B582" s="39">
        <v>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254"/>
        <v>0</v>
      </c>
      <c r="K582" s="74" t="s">
        <v>56</v>
      </c>
      <c r="L582" s="87">
        <v>0</v>
      </c>
      <c r="M582" s="87">
        <v>0</v>
      </c>
      <c r="N582" s="87">
        <v>0</v>
      </c>
      <c r="O582" s="87">
        <v>0</v>
      </c>
      <c r="P582" s="87">
        <v>0</v>
      </c>
      <c r="Q582" s="87">
        <v>0</v>
      </c>
      <c r="R582" s="88">
        <v>0</v>
      </c>
      <c r="S582" s="89">
        <f t="shared" si="255"/>
        <v>0</v>
      </c>
      <c r="U582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135"/>
      <c r="AJ582" s="11"/>
      <c r="AK582" s="11"/>
      <c r="AL582" s="11"/>
    </row>
    <row r="583" spans="1:38" ht="15">
      <c r="A583" s="27" t="s">
        <v>16</v>
      </c>
      <c r="B583" s="42">
        <v>617.9083511739143</v>
      </c>
      <c r="C583" s="42">
        <v>74.844024841216807</v>
      </c>
      <c r="D583" s="42">
        <v>16.138012359198466</v>
      </c>
      <c r="E583" s="42">
        <v>35.99234989093538</v>
      </c>
      <c r="F583" s="411"/>
      <c r="G583" s="42">
        <v>0</v>
      </c>
      <c r="H583" s="43">
        <v>0</v>
      </c>
      <c r="I583" s="38">
        <f t="shared" si="254"/>
        <v>744.88273826526495</v>
      </c>
      <c r="K583" s="75" t="s">
        <v>16</v>
      </c>
      <c r="L583" s="42">
        <v>617.9083511739143</v>
      </c>
      <c r="M583" s="42">
        <v>74.844024841216807</v>
      </c>
      <c r="N583" s="42">
        <v>16.138012359198466</v>
      </c>
      <c r="O583" s="42">
        <v>35.99234989093538</v>
      </c>
      <c r="P583" s="42">
        <v>0</v>
      </c>
      <c r="Q583" s="42">
        <v>0</v>
      </c>
      <c r="R583" s="85">
        <v>0</v>
      </c>
      <c r="S583" s="86">
        <f t="shared" si="255"/>
        <v>744.88273826526495</v>
      </c>
      <c r="U583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135"/>
      <c r="AJ583" s="11"/>
      <c r="AK583" s="11"/>
      <c r="AL583" s="11"/>
    </row>
    <row r="584" spans="1:38" ht="15">
      <c r="A584" s="26" t="s">
        <v>70</v>
      </c>
      <c r="B584" s="39">
        <v>1379.9189620193288</v>
      </c>
      <c r="C584" s="39">
        <v>20.941436159418281</v>
      </c>
      <c r="D584" s="39">
        <v>24.76110275696907</v>
      </c>
      <c r="E584" s="39">
        <v>0</v>
      </c>
      <c r="F584" s="411"/>
      <c r="G584" s="39">
        <v>0</v>
      </c>
      <c r="H584" s="40">
        <v>0</v>
      </c>
      <c r="I584" s="41">
        <f t="shared" si="254"/>
        <v>1425.6215009357161</v>
      </c>
      <c r="K584" s="74" t="s">
        <v>70</v>
      </c>
      <c r="L584" s="87">
        <v>1379.9189620193288</v>
      </c>
      <c r="M584" s="87">
        <v>20.941436159418281</v>
      </c>
      <c r="N584" s="87">
        <v>24.76110275696907</v>
      </c>
      <c r="O584" s="87">
        <v>0</v>
      </c>
      <c r="P584" s="87">
        <v>0</v>
      </c>
      <c r="Q584" s="87">
        <v>0</v>
      </c>
      <c r="R584" s="88">
        <v>0</v>
      </c>
      <c r="S584" s="89">
        <f t="shared" si="255"/>
        <v>1425.6215009357161</v>
      </c>
      <c r="U584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135"/>
      <c r="AJ584" s="11"/>
      <c r="AK584" s="11"/>
      <c r="AL584" s="11"/>
    </row>
    <row r="585" spans="1:38" ht="15">
      <c r="A585" s="27" t="s">
        <v>58</v>
      </c>
      <c r="B585" s="42">
        <v>0</v>
      </c>
      <c r="C585" s="42">
        <v>0</v>
      </c>
      <c r="D585" s="42">
        <v>0.51846326108383101</v>
      </c>
      <c r="E585" s="42">
        <v>241.85515538122692</v>
      </c>
      <c r="F585" s="411"/>
      <c r="G585" s="42">
        <v>0</v>
      </c>
      <c r="H585" s="43">
        <v>0</v>
      </c>
      <c r="I585" s="38">
        <f t="shared" si="254"/>
        <v>242.37361864231076</v>
      </c>
      <c r="K585" s="75" t="s">
        <v>58</v>
      </c>
      <c r="L585" s="42">
        <v>0</v>
      </c>
      <c r="M585" s="42">
        <v>0</v>
      </c>
      <c r="N585" s="42">
        <v>0.51846326108383101</v>
      </c>
      <c r="O585" s="42">
        <v>241.85515538122692</v>
      </c>
      <c r="P585" s="42">
        <v>9790.3628306141181</v>
      </c>
      <c r="Q585" s="42">
        <v>0</v>
      </c>
      <c r="R585" s="85">
        <v>0</v>
      </c>
      <c r="S585" s="86">
        <f t="shared" si="255"/>
        <v>10032.736449256428</v>
      </c>
      <c r="U585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135"/>
      <c r="AJ585" s="11"/>
      <c r="AK585" s="11"/>
      <c r="AL585" s="11"/>
    </row>
    <row r="586" spans="1:38" ht="15">
      <c r="A586" s="26" t="s">
        <v>12</v>
      </c>
      <c r="B586" s="39">
        <v>0</v>
      </c>
      <c r="C586" s="39">
        <v>0</v>
      </c>
      <c r="D586" s="39">
        <v>6.6310984489229757E-2</v>
      </c>
      <c r="E586" s="39">
        <v>1.938768008305878</v>
      </c>
      <c r="F586" s="411"/>
      <c r="G586" s="39">
        <v>0</v>
      </c>
      <c r="H586" s="40">
        <v>0</v>
      </c>
      <c r="I586" s="41">
        <f t="shared" si="254"/>
        <v>2.0050789927951076</v>
      </c>
      <c r="K586" s="74" t="s">
        <v>12</v>
      </c>
      <c r="L586" s="87">
        <v>0</v>
      </c>
      <c r="M586" s="87">
        <v>0</v>
      </c>
      <c r="N586" s="87">
        <v>6.6310984489229757E-2</v>
      </c>
      <c r="O586" s="87">
        <v>1.938768008305878</v>
      </c>
      <c r="P586" s="87">
        <v>330.85104994928548</v>
      </c>
      <c r="Q586" s="87">
        <v>0</v>
      </c>
      <c r="R586" s="88">
        <v>0</v>
      </c>
      <c r="S586" s="89">
        <f t="shared" si="255"/>
        <v>332.8561289420806</v>
      </c>
      <c r="U586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135"/>
      <c r="AJ586" s="11"/>
      <c r="AK586" s="11"/>
      <c r="AL586" s="11"/>
    </row>
    <row r="587" spans="1:38" ht="15">
      <c r="A587" s="27" t="s">
        <v>59</v>
      </c>
      <c r="B587" s="42">
        <v>0</v>
      </c>
      <c r="C587" s="42">
        <v>0</v>
      </c>
      <c r="D587" s="42">
        <v>0</v>
      </c>
      <c r="E587" s="42">
        <v>0</v>
      </c>
      <c r="F587" s="411"/>
      <c r="G587" s="42">
        <v>0</v>
      </c>
      <c r="H587" s="43">
        <v>0</v>
      </c>
      <c r="I587" s="38">
        <f t="shared" si="254"/>
        <v>0</v>
      </c>
      <c r="K587" s="75" t="s">
        <v>59</v>
      </c>
      <c r="L587" s="42">
        <v>0</v>
      </c>
      <c r="M587" s="42">
        <v>0</v>
      </c>
      <c r="N587" s="42">
        <v>0</v>
      </c>
      <c r="O587" s="42">
        <v>0</v>
      </c>
      <c r="P587" s="42">
        <v>3.2735438997747508</v>
      </c>
      <c r="Q587" s="42">
        <v>0</v>
      </c>
      <c r="R587" s="85">
        <v>0</v>
      </c>
      <c r="S587" s="86">
        <f t="shared" si="255"/>
        <v>3.2735438997747508</v>
      </c>
      <c r="U587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135"/>
      <c r="AJ587" s="11"/>
      <c r="AK587" s="11"/>
      <c r="AL587" s="11"/>
    </row>
    <row r="588" spans="1:38" ht="15">
      <c r="A588" s="26" t="s">
        <v>17</v>
      </c>
      <c r="B588" s="39">
        <v>201.55251130652482</v>
      </c>
      <c r="C588" s="39">
        <v>1.0920709045949042</v>
      </c>
      <c r="D588" s="39">
        <v>25.580321165904287</v>
      </c>
      <c r="E588" s="39">
        <v>3.4870408602949752</v>
      </c>
      <c r="F588" s="411"/>
      <c r="G588" s="39">
        <v>0</v>
      </c>
      <c r="H588" s="40">
        <v>0</v>
      </c>
      <c r="I588" s="41">
        <f t="shared" si="254"/>
        <v>231.71194423731896</v>
      </c>
      <c r="K588" s="74" t="s">
        <v>17</v>
      </c>
      <c r="L588" s="87">
        <v>201.55251130652482</v>
      </c>
      <c r="M588" s="87">
        <v>1.0920709045949042</v>
      </c>
      <c r="N588" s="87">
        <v>25.580321165904287</v>
      </c>
      <c r="O588" s="87">
        <v>3.4870408602949752</v>
      </c>
      <c r="P588" s="87">
        <v>0</v>
      </c>
      <c r="Q588" s="87">
        <v>0</v>
      </c>
      <c r="R588" s="88">
        <v>0</v>
      </c>
      <c r="S588" s="89">
        <f t="shared" si="255"/>
        <v>231.71194423731896</v>
      </c>
      <c r="U588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135"/>
      <c r="AJ588" s="11"/>
      <c r="AK588" s="11"/>
      <c r="AL588" s="11"/>
    </row>
    <row r="589" spans="1:38" ht="15">
      <c r="A589" s="27" t="s">
        <v>139</v>
      </c>
      <c r="B589" s="42">
        <v>2471.9072495257474</v>
      </c>
      <c r="C589" s="42">
        <v>389.53991278541451</v>
      </c>
      <c r="D589" s="42">
        <v>75.972435571398904</v>
      </c>
      <c r="E589" s="42">
        <v>59.822171713292988</v>
      </c>
      <c r="F589" s="411"/>
      <c r="G589" s="42">
        <v>0</v>
      </c>
      <c r="H589" s="43">
        <v>0</v>
      </c>
      <c r="I589" s="38">
        <f t="shared" si="254"/>
        <v>2997.2417695958534</v>
      </c>
      <c r="K589" s="75" t="s">
        <v>139</v>
      </c>
      <c r="L589" s="42">
        <v>2471.9072495257474</v>
      </c>
      <c r="M589" s="42">
        <v>389.53991278541451</v>
      </c>
      <c r="N589" s="42">
        <v>75.972435571398904</v>
      </c>
      <c r="O589" s="42">
        <v>59.822171713292988</v>
      </c>
      <c r="P589" s="42">
        <v>0</v>
      </c>
      <c r="Q589" s="42">
        <v>0</v>
      </c>
      <c r="R589" s="85">
        <v>0</v>
      </c>
      <c r="S589" s="86">
        <f t="shared" si="255"/>
        <v>2997.2417695958534</v>
      </c>
      <c r="U58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135"/>
      <c r="AJ589" s="11"/>
      <c r="AK589" s="11"/>
      <c r="AL589" s="11"/>
    </row>
    <row r="590" spans="1:38" ht="15">
      <c r="A590" s="26" t="s">
        <v>25</v>
      </c>
      <c r="B590" s="39">
        <v>2264.0261234957634</v>
      </c>
      <c r="C590" s="39">
        <v>0</v>
      </c>
      <c r="D590" s="39">
        <v>4993.3765724002351</v>
      </c>
      <c r="E590" s="39">
        <v>1100.357507271513</v>
      </c>
      <c r="F590" s="411"/>
      <c r="G590" s="39">
        <v>3421.028778217732</v>
      </c>
      <c r="H590" s="40">
        <v>0.8906068492046868</v>
      </c>
      <c r="I590" s="41">
        <f t="shared" si="254"/>
        <v>11779.67958823445</v>
      </c>
      <c r="K590" s="74" t="s">
        <v>25</v>
      </c>
      <c r="L590" s="87">
        <v>2264.0261234957634</v>
      </c>
      <c r="M590" s="87">
        <v>0</v>
      </c>
      <c r="N590" s="87">
        <v>4993.3765724002351</v>
      </c>
      <c r="O590" s="87">
        <v>1100.357507271513</v>
      </c>
      <c r="P590" s="87">
        <v>2404.194838596914</v>
      </c>
      <c r="Q590" s="87">
        <v>3421.028778217732</v>
      </c>
      <c r="R590" s="88">
        <v>0.8906068492046868</v>
      </c>
      <c r="S590" s="89">
        <f t="shared" si="255"/>
        <v>14183.874426831362</v>
      </c>
      <c r="U590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135"/>
      <c r="AJ590" s="11"/>
      <c r="AK590" s="11"/>
      <c r="AL590" s="11"/>
    </row>
    <row r="591" spans="1:38" ht="15">
      <c r="A591" s="27" t="s">
        <v>24</v>
      </c>
      <c r="B591" s="42">
        <v>11381.07053106612</v>
      </c>
      <c r="C591" s="42">
        <v>72.153956167108859</v>
      </c>
      <c r="D591" s="42">
        <v>0</v>
      </c>
      <c r="E591" s="42">
        <v>0</v>
      </c>
      <c r="F591" s="411"/>
      <c r="G591" s="42">
        <v>0</v>
      </c>
      <c r="H591" s="43">
        <v>0</v>
      </c>
      <c r="I591" s="38">
        <f t="shared" si="254"/>
        <v>11453.224487233229</v>
      </c>
      <c r="K591" s="75" t="s">
        <v>24</v>
      </c>
      <c r="L591" s="42">
        <v>11381.07053106612</v>
      </c>
      <c r="M591" s="42">
        <v>72.153956167108859</v>
      </c>
      <c r="N591" s="42">
        <v>0</v>
      </c>
      <c r="O591" s="42">
        <v>0</v>
      </c>
      <c r="P591" s="42">
        <v>0</v>
      </c>
      <c r="Q591" s="42">
        <v>0</v>
      </c>
      <c r="R591" s="85">
        <v>0</v>
      </c>
      <c r="S591" s="86">
        <f t="shared" si="255"/>
        <v>11453.224487233229</v>
      </c>
      <c r="U591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135"/>
      <c r="AJ591" s="11"/>
      <c r="AK591" s="11"/>
      <c r="AL591" s="11"/>
    </row>
    <row r="592" spans="1:38" ht="15">
      <c r="A592" s="26" t="s">
        <v>60</v>
      </c>
      <c r="B592" s="39">
        <v>139.18462852559134</v>
      </c>
      <c r="C592" s="39">
        <v>0</v>
      </c>
      <c r="D592" s="39">
        <v>24.742928263399616</v>
      </c>
      <c r="E592" s="39">
        <v>0</v>
      </c>
      <c r="F592" s="411"/>
      <c r="G592" s="39">
        <v>0</v>
      </c>
      <c r="H592" s="40">
        <v>0</v>
      </c>
      <c r="I592" s="41">
        <f t="shared" si="254"/>
        <v>163.92755678899096</v>
      </c>
      <c r="K592" s="74" t="s">
        <v>60</v>
      </c>
      <c r="L592" s="87">
        <v>139.18462852559134</v>
      </c>
      <c r="M592" s="87">
        <v>0</v>
      </c>
      <c r="N592" s="87">
        <v>24.742928263399616</v>
      </c>
      <c r="O592" s="87">
        <v>0</v>
      </c>
      <c r="P592" s="87">
        <v>0</v>
      </c>
      <c r="Q592" s="87">
        <v>0</v>
      </c>
      <c r="R592" s="88">
        <v>0</v>
      </c>
      <c r="S592" s="89">
        <f t="shared" si="255"/>
        <v>163.92755678899096</v>
      </c>
      <c r="U592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135"/>
      <c r="AJ592" s="11"/>
      <c r="AK592" s="11"/>
      <c r="AL592" s="11"/>
    </row>
    <row r="593" spans="1:38" ht="15">
      <c r="A593" s="27" t="s">
        <v>22</v>
      </c>
      <c r="B593" s="42">
        <v>265.84776711790846</v>
      </c>
      <c r="C593" s="42">
        <v>0</v>
      </c>
      <c r="D593" s="42">
        <v>16.397282429687877</v>
      </c>
      <c r="E593" s="42">
        <v>0</v>
      </c>
      <c r="F593" s="411"/>
      <c r="G593" s="42">
        <v>0</v>
      </c>
      <c r="H593" s="43">
        <v>0</v>
      </c>
      <c r="I593" s="38">
        <f t="shared" si="254"/>
        <v>282.24504954759635</v>
      </c>
      <c r="K593" s="75" t="s">
        <v>22</v>
      </c>
      <c r="L593" s="42">
        <v>265.84776711790846</v>
      </c>
      <c r="M593" s="42">
        <v>0</v>
      </c>
      <c r="N593" s="42">
        <v>16.397282429687877</v>
      </c>
      <c r="O593" s="42">
        <v>0</v>
      </c>
      <c r="P593" s="42">
        <v>53.255162454122228</v>
      </c>
      <c r="Q593" s="42">
        <v>0</v>
      </c>
      <c r="R593" s="85">
        <v>0</v>
      </c>
      <c r="S593" s="86">
        <f t="shared" si="255"/>
        <v>335.50021200171858</v>
      </c>
      <c r="U593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135"/>
      <c r="AJ593" s="11"/>
      <c r="AK593" s="11"/>
      <c r="AL593" s="11"/>
    </row>
    <row r="594" spans="1:38" ht="15">
      <c r="A594" s="26" t="s">
        <v>21</v>
      </c>
      <c r="B594" s="39">
        <v>232.87967661731466</v>
      </c>
      <c r="C594" s="39">
        <v>0</v>
      </c>
      <c r="D594" s="39">
        <v>4.3027448815027647</v>
      </c>
      <c r="E594" s="39">
        <v>0</v>
      </c>
      <c r="F594" s="411"/>
      <c r="G594" s="39">
        <v>0</v>
      </c>
      <c r="H594" s="40">
        <v>0</v>
      </c>
      <c r="I594" s="41">
        <f t="shared" si="254"/>
        <v>237.18242149881743</v>
      </c>
      <c r="K594" s="74" t="s">
        <v>21</v>
      </c>
      <c r="L594" s="87">
        <v>232.87967661731466</v>
      </c>
      <c r="M594" s="87">
        <v>0</v>
      </c>
      <c r="N594" s="87">
        <v>4.3027448815027647</v>
      </c>
      <c r="O594" s="87">
        <v>0</v>
      </c>
      <c r="P594" s="87">
        <v>0</v>
      </c>
      <c r="Q594" s="87">
        <v>0</v>
      </c>
      <c r="R594" s="88">
        <v>0</v>
      </c>
      <c r="S594" s="89">
        <f t="shared" si="255"/>
        <v>237.18242149881743</v>
      </c>
      <c r="U594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135"/>
      <c r="AJ594" s="11"/>
      <c r="AK594" s="11"/>
      <c r="AL594" s="11"/>
    </row>
    <row r="595" spans="1:38" ht="15">
      <c r="A595" s="28" t="s">
        <v>64</v>
      </c>
      <c r="B595" s="42">
        <v>56.339185237841612</v>
      </c>
      <c r="C595" s="42">
        <v>0</v>
      </c>
      <c r="D595" s="42">
        <v>0</v>
      </c>
      <c r="E595" s="42">
        <v>0</v>
      </c>
      <c r="F595" s="411"/>
      <c r="G595" s="42">
        <v>0</v>
      </c>
      <c r="H595" s="43">
        <v>0</v>
      </c>
      <c r="I595" s="38">
        <f t="shared" si="254"/>
        <v>56.339185237841612</v>
      </c>
      <c r="K595" s="76" t="s">
        <v>64</v>
      </c>
      <c r="L595" s="42">
        <v>56.339185237841612</v>
      </c>
      <c r="M595" s="42">
        <v>0</v>
      </c>
      <c r="N595" s="42">
        <v>0</v>
      </c>
      <c r="O595" s="42">
        <v>0</v>
      </c>
      <c r="P595" s="42">
        <v>0</v>
      </c>
      <c r="Q595" s="42">
        <v>0</v>
      </c>
      <c r="R595" s="85">
        <v>0</v>
      </c>
      <c r="S595" s="86">
        <f t="shared" si="255"/>
        <v>56.339185237841612</v>
      </c>
      <c r="U595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135"/>
      <c r="AJ595" s="11"/>
      <c r="AK595" s="11"/>
      <c r="AL595" s="11"/>
    </row>
    <row r="596" spans="1:38">
      <c r="A596" s="56" t="s">
        <v>23</v>
      </c>
      <c r="B596" s="60">
        <v>56.339185237841612</v>
      </c>
      <c r="C596" s="60">
        <v>0</v>
      </c>
      <c r="D596" s="60">
        <v>0</v>
      </c>
      <c r="E596" s="60">
        <v>0</v>
      </c>
      <c r="F596" s="411"/>
      <c r="G596" s="60">
        <v>0</v>
      </c>
      <c r="H596" s="61">
        <v>0</v>
      </c>
      <c r="I596" s="62">
        <f t="shared" si="254"/>
        <v>56.339185237841612</v>
      </c>
      <c r="K596" s="77" t="s">
        <v>23</v>
      </c>
      <c r="L596" s="90">
        <v>56.339185237841612</v>
      </c>
      <c r="M596" s="90">
        <v>0</v>
      </c>
      <c r="N596" s="90">
        <v>0</v>
      </c>
      <c r="O596" s="90">
        <v>0</v>
      </c>
      <c r="P596" s="90">
        <v>0</v>
      </c>
      <c r="Q596" s="90">
        <v>0</v>
      </c>
      <c r="R596" s="91">
        <v>0</v>
      </c>
      <c r="S596" s="92">
        <f t="shared" si="255"/>
        <v>56.339185237841612</v>
      </c>
      <c r="U596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135"/>
      <c r="AJ596" s="11"/>
      <c r="AK596" s="11"/>
      <c r="AL596" s="11"/>
    </row>
    <row r="597" spans="1:38">
      <c r="A597" s="57" t="s">
        <v>19</v>
      </c>
      <c r="B597" s="63">
        <v>0</v>
      </c>
      <c r="C597" s="63">
        <v>0</v>
      </c>
      <c r="D597" s="63">
        <v>0</v>
      </c>
      <c r="E597" s="63">
        <v>0</v>
      </c>
      <c r="F597" s="411"/>
      <c r="G597" s="63">
        <v>0</v>
      </c>
      <c r="H597" s="64">
        <v>0</v>
      </c>
      <c r="I597" s="65">
        <f t="shared" si="254"/>
        <v>0</v>
      </c>
      <c r="K597" s="78" t="s">
        <v>19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93">
        <v>0</v>
      </c>
      <c r="S597" s="94">
        <f t="shared" si="255"/>
        <v>0</v>
      </c>
      <c r="U597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135"/>
      <c r="AJ597" s="11"/>
      <c r="AK597" s="11"/>
      <c r="AL597" s="11"/>
    </row>
    <row r="598" spans="1:38">
      <c r="A598" s="56" t="s">
        <v>20</v>
      </c>
      <c r="B598" s="60">
        <v>0</v>
      </c>
      <c r="C598" s="60">
        <v>0</v>
      </c>
      <c r="D598" s="60">
        <v>0</v>
      </c>
      <c r="E598" s="60">
        <v>0</v>
      </c>
      <c r="F598" s="411"/>
      <c r="G598" s="60">
        <v>0</v>
      </c>
      <c r="H598" s="61">
        <v>0</v>
      </c>
      <c r="I598" s="62">
        <f t="shared" si="254"/>
        <v>0</v>
      </c>
      <c r="K598" s="77" t="s">
        <v>20</v>
      </c>
      <c r="L598" s="90">
        <v>0</v>
      </c>
      <c r="M598" s="90">
        <v>0</v>
      </c>
      <c r="N598" s="90">
        <v>0</v>
      </c>
      <c r="O598" s="90">
        <v>0</v>
      </c>
      <c r="P598" s="90">
        <v>0</v>
      </c>
      <c r="Q598" s="90">
        <v>0</v>
      </c>
      <c r="R598" s="91">
        <v>0</v>
      </c>
      <c r="S598" s="92">
        <f t="shared" si="255"/>
        <v>0</v>
      </c>
      <c r="U598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135"/>
      <c r="AJ598" s="11"/>
      <c r="AK598" s="11"/>
      <c r="AL598" s="11"/>
    </row>
    <row r="599" spans="1:38" ht="15" thickBot="1">
      <c r="A599" s="58" t="s">
        <v>11</v>
      </c>
      <c r="B599" s="52">
        <v>0</v>
      </c>
      <c r="C599" s="52">
        <v>0</v>
      </c>
      <c r="D599" s="52">
        <v>0</v>
      </c>
      <c r="E599" s="52">
        <v>0</v>
      </c>
      <c r="F599" s="412"/>
      <c r="G599" s="52">
        <v>0</v>
      </c>
      <c r="H599" s="66">
        <v>0</v>
      </c>
      <c r="I599" s="67">
        <f t="shared" si="254"/>
        <v>0</v>
      </c>
      <c r="K599" s="79" t="s">
        <v>11</v>
      </c>
      <c r="L599" s="52">
        <v>0</v>
      </c>
      <c r="M599" s="52">
        <v>0</v>
      </c>
      <c r="N599" s="52">
        <v>0</v>
      </c>
      <c r="O599" s="52">
        <v>0</v>
      </c>
      <c r="P599" s="52">
        <v>0</v>
      </c>
      <c r="Q599" s="52">
        <v>0</v>
      </c>
      <c r="R599" s="95">
        <v>0</v>
      </c>
      <c r="S599" s="96">
        <f t="shared" si="255"/>
        <v>0</v>
      </c>
      <c r="U59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135"/>
      <c r="AJ599" s="11"/>
      <c r="AK599" s="11"/>
      <c r="AL599" s="11"/>
    </row>
    <row r="600" spans="1:38" ht="15">
      <c r="A600" s="33" t="s">
        <v>26</v>
      </c>
      <c r="B600" s="68">
        <f>SUM(B579:B595)</f>
        <v>19142.141786491356</v>
      </c>
      <c r="C600" s="68">
        <f t="shared" ref="C600:I600" si="256">SUM(C579:C595)</f>
        <v>558.57140085775336</v>
      </c>
      <c r="D600" s="68">
        <f t="shared" si="256"/>
        <v>5205.5708864298176</v>
      </c>
      <c r="E600" s="68">
        <f t="shared" si="256"/>
        <v>1443.4529931255693</v>
      </c>
      <c r="F600" s="68">
        <f t="shared" si="256"/>
        <v>0</v>
      </c>
      <c r="G600" s="68">
        <f t="shared" si="256"/>
        <v>3421.028778217732</v>
      </c>
      <c r="H600" s="69">
        <f t="shared" si="256"/>
        <v>0.8906068492046868</v>
      </c>
      <c r="I600" s="38">
        <f t="shared" si="256"/>
        <v>29771.656451971437</v>
      </c>
      <c r="K600" s="80" t="s">
        <v>26</v>
      </c>
      <c r="L600" s="68">
        <f>SUM(L579:L595)</f>
        <v>19142.141786491356</v>
      </c>
      <c r="M600" s="68">
        <f t="shared" ref="M600:S600" si="257">SUM(M579:M595)</f>
        <v>558.57140085775336</v>
      </c>
      <c r="N600" s="68">
        <f t="shared" si="257"/>
        <v>5205.5708864298176</v>
      </c>
      <c r="O600" s="68">
        <f t="shared" si="257"/>
        <v>1443.4529931255693</v>
      </c>
      <c r="P600" s="68">
        <f t="shared" si="257"/>
        <v>12582.543699384065</v>
      </c>
      <c r="Q600" s="68">
        <f t="shared" si="257"/>
        <v>3421.028778217732</v>
      </c>
      <c r="R600" s="69">
        <f t="shared" si="257"/>
        <v>0.8906068492046868</v>
      </c>
      <c r="S600" s="97">
        <f t="shared" si="257"/>
        <v>42354.200151355493</v>
      </c>
      <c r="U600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135"/>
      <c r="AJ600" s="11"/>
      <c r="AK600" s="11"/>
      <c r="AL600" s="11"/>
    </row>
    <row r="601" spans="1:38" s="9" customFormat="1" ht="15.75" thickBot="1">
      <c r="A601" s="59" t="s">
        <v>88</v>
      </c>
      <c r="B601" s="47">
        <f>IF($I600=0,"-",B600/$I600)</f>
        <v>0.64296529208484099</v>
      </c>
      <c r="C601" s="47">
        <f t="shared" ref="C601:H601" si="258">IF($I600=0,"-",C600/$I600)</f>
        <v>1.8761851620814521E-2</v>
      </c>
      <c r="D601" s="47">
        <f t="shared" si="258"/>
        <v>0.17484989103067231</v>
      </c>
      <c r="E601" s="47">
        <f t="shared" si="258"/>
        <v>4.8484134413353606E-2</v>
      </c>
      <c r="F601" s="47">
        <f t="shared" si="258"/>
        <v>0</v>
      </c>
      <c r="G601" s="47">
        <f t="shared" si="258"/>
        <v>0.11490891626190307</v>
      </c>
      <c r="H601" s="70">
        <f t="shared" si="258"/>
        <v>2.9914588415375593E-5</v>
      </c>
      <c r="I601" s="48">
        <f>SUM(B601:H601)</f>
        <v>0.99999999999999989</v>
      </c>
      <c r="J601" s="1"/>
      <c r="K601" s="81" t="s">
        <v>88</v>
      </c>
      <c r="L601" s="98">
        <f>IF($S600=0,"-",L600/$S600)</f>
        <v>0.45195380193902057</v>
      </c>
      <c r="M601" s="98">
        <f t="shared" ref="M601:R601" si="259">IF($S600=0,"-",M600/$S600)</f>
        <v>1.3188099382390933E-2</v>
      </c>
      <c r="N601" s="98">
        <f t="shared" si="259"/>
        <v>0.12290565912772218</v>
      </c>
      <c r="O601" s="98">
        <f t="shared" si="259"/>
        <v>3.4080515933893121E-2</v>
      </c>
      <c r="P601" s="98">
        <f t="shared" si="259"/>
        <v>0.29707900643665858</v>
      </c>
      <c r="Q601" s="98">
        <f t="shared" si="259"/>
        <v>8.0771889588103732E-2</v>
      </c>
      <c r="R601" s="99">
        <f t="shared" si="259"/>
        <v>2.102759221097424E-5</v>
      </c>
      <c r="S601" s="100">
        <f>SUM(L601:R601)</f>
        <v>1.0000000000000002</v>
      </c>
      <c r="T601" s="1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10"/>
      <c r="AK601" s="8"/>
      <c r="AL601" s="8"/>
    </row>
    <row r="602" spans="1:38" ht="15" thickBot="1">
      <c r="A602" s="31"/>
      <c r="B602" s="31"/>
      <c r="C602" s="31"/>
      <c r="D602" s="31"/>
      <c r="E602" s="31"/>
      <c r="F602" s="31"/>
      <c r="G602" s="31"/>
      <c r="H602" s="31"/>
      <c r="I602" s="31"/>
      <c r="K602" s="31"/>
      <c r="L602" s="31"/>
      <c r="M602" s="31"/>
      <c r="N602" s="31"/>
      <c r="O602" s="31"/>
      <c r="P602" s="31"/>
      <c r="Q602" s="31"/>
      <c r="R602" s="31"/>
      <c r="S602" s="31"/>
      <c r="U602" s="113"/>
      <c r="V602" s="49"/>
      <c r="W602" s="49"/>
      <c r="X602" s="49"/>
      <c r="Y602" s="49"/>
      <c r="Z602" s="49"/>
      <c r="AA602" s="141"/>
      <c r="AB602" s="49"/>
      <c r="AC602" s="141"/>
      <c r="AD602" s="141"/>
      <c r="AE602" s="141"/>
      <c r="AF602" s="141"/>
      <c r="AG602" s="141"/>
      <c r="AH602" s="141"/>
      <c r="AI602" s="142"/>
    </row>
    <row r="603" spans="1:38" ht="28.5">
      <c r="A603" s="457" t="s">
        <v>50</v>
      </c>
      <c r="B603" s="34" t="s">
        <v>0</v>
      </c>
      <c r="C603" s="34" t="s">
        <v>28</v>
      </c>
      <c r="D603" s="34" t="s">
        <v>29</v>
      </c>
      <c r="E603" s="34" t="s">
        <v>30</v>
      </c>
      <c r="F603" s="34" t="s">
        <v>27</v>
      </c>
      <c r="G603" s="34" t="s">
        <v>4</v>
      </c>
      <c r="H603" s="34" t="s">
        <v>5</v>
      </c>
      <c r="I603" s="35" t="s">
        <v>6</v>
      </c>
      <c r="K603" s="395" t="s">
        <v>50</v>
      </c>
      <c r="L603" s="83" t="s">
        <v>0</v>
      </c>
      <c r="M603" s="83" t="s">
        <v>28</v>
      </c>
      <c r="N603" s="83" t="s">
        <v>29</v>
      </c>
      <c r="O603" s="83" t="s">
        <v>30</v>
      </c>
      <c r="P603" s="83" t="s">
        <v>27</v>
      </c>
      <c r="Q603" s="83" t="s">
        <v>4</v>
      </c>
      <c r="R603" s="83" t="s">
        <v>5</v>
      </c>
      <c r="S603" s="84" t="s">
        <v>6</v>
      </c>
      <c r="U603" s="461" t="s">
        <v>50</v>
      </c>
      <c r="V603" s="115" t="s">
        <v>78</v>
      </c>
      <c r="W603" s="115" t="s">
        <v>65</v>
      </c>
      <c r="X603" s="115" t="s">
        <v>72</v>
      </c>
      <c r="Y603" s="115" t="s">
        <v>79</v>
      </c>
      <c r="Z603" s="115" t="s">
        <v>80</v>
      </c>
      <c r="AA603" s="115" t="s">
        <v>73</v>
      </c>
      <c r="AB603" s="115" t="s">
        <v>81</v>
      </c>
      <c r="AC603" s="115" t="s">
        <v>82</v>
      </c>
      <c r="AD603" s="115" t="s">
        <v>68</v>
      </c>
      <c r="AE603" s="143" t="s">
        <v>27</v>
      </c>
      <c r="AF603" s="144" t="s">
        <v>63</v>
      </c>
      <c r="AG603" s="145"/>
      <c r="AH603"/>
      <c r="AI603"/>
    </row>
    <row r="604" spans="1:38" ht="15" customHeight="1">
      <c r="A604" s="458" t="s">
        <v>50</v>
      </c>
      <c r="B604" s="392" t="s">
        <v>69</v>
      </c>
      <c r="C604" s="393"/>
      <c r="D604" s="393"/>
      <c r="E604" s="393"/>
      <c r="F604" s="393"/>
      <c r="G604" s="393"/>
      <c r="H604" s="393"/>
      <c r="I604" s="394"/>
      <c r="K604" s="396" t="s">
        <v>50</v>
      </c>
      <c r="L604" s="389" t="s">
        <v>69</v>
      </c>
      <c r="M604" s="390"/>
      <c r="N604" s="390"/>
      <c r="O604" s="390"/>
      <c r="P604" s="390"/>
      <c r="Q604" s="390"/>
      <c r="R604" s="390"/>
      <c r="S604" s="391"/>
      <c r="U604" s="462" t="s">
        <v>50</v>
      </c>
      <c r="V604" s="463" t="s">
        <v>69</v>
      </c>
      <c r="W604" s="464"/>
      <c r="X604" s="464"/>
      <c r="Y604" s="464"/>
      <c r="Z604" s="464"/>
      <c r="AA604" s="464"/>
      <c r="AB604" s="464"/>
      <c r="AC604" s="464"/>
      <c r="AD604" s="464"/>
      <c r="AE604" s="464"/>
      <c r="AF604" s="465"/>
      <c r="AG604" s="146"/>
      <c r="AH604"/>
      <c r="AI604"/>
    </row>
    <row r="605" spans="1:38" ht="15">
      <c r="A605" s="25" t="s">
        <v>7</v>
      </c>
      <c r="B605" s="36">
        <v>52.423883594848625</v>
      </c>
      <c r="C605" s="36">
        <v>0</v>
      </c>
      <c r="D605" s="36">
        <v>0.88476986075903408</v>
      </c>
      <c r="E605" s="36">
        <v>0</v>
      </c>
      <c r="F605" s="410"/>
      <c r="G605" s="36">
        <v>0</v>
      </c>
      <c r="H605" s="37">
        <v>0</v>
      </c>
      <c r="I605" s="38">
        <f>SUM(B605:H605)</f>
        <v>53.308653455607661</v>
      </c>
      <c r="K605" s="82" t="s">
        <v>7</v>
      </c>
      <c r="L605" s="36">
        <v>52.423883594848625</v>
      </c>
      <c r="M605" s="36">
        <v>0</v>
      </c>
      <c r="N605" s="36">
        <v>0.88476986075903408</v>
      </c>
      <c r="O605" s="36">
        <v>0</v>
      </c>
      <c r="P605" s="36">
        <v>0</v>
      </c>
      <c r="Q605" s="36">
        <v>0</v>
      </c>
      <c r="R605" s="101">
        <v>0</v>
      </c>
      <c r="S605" s="102">
        <f>SUM(L605:R605)</f>
        <v>53.308653455607661</v>
      </c>
      <c r="U605" s="103" t="s">
        <v>7</v>
      </c>
      <c r="V605" s="117">
        <v>52.423883594848625</v>
      </c>
      <c r="W605" s="117">
        <v>0.88476986075903408</v>
      </c>
      <c r="X605" s="117">
        <v>0</v>
      </c>
      <c r="Y605" s="117">
        <v>0</v>
      </c>
      <c r="Z605" s="117">
        <v>0</v>
      </c>
      <c r="AA605" s="117">
        <v>0</v>
      </c>
      <c r="AB605" s="117">
        <v>0</v>
      </c>
      <c r="AC605" s="117">
        <v>0</v>
      </c>
      <c r="AD605" s="119">
        <v>0</v>
      </c>
      <c r="AE605" s="119">
        <f t="shared" ref="AE605:AE610" si="260">+P605</f>
        <v>0</v>
      </c>
      <c r="AF605" s="154">
        <f t="shared" ref="AF605:AF625" si="261">SUM(V605:AE605)</f>
        <v>53.308653455607661</v>
      </c>
      <c r="AG605" s="147" t="str">
        <f>+IF(ABS(S605-AF605)&gt;0.01,S605-AF605,"")</f>
        <v/>
      </c>
      <c r="AH605"/>
      <c r="AI605"/>
    </row>
    <row r="606" spans="1:38" ht="15">
      <c r="A606" s="26" t="s">
        <v>8</v>
      </c>
      <c r="B606" s="39">
        <v>41.868533051455401</v>
      </c>
      <c r="C606" s="39">
        <v>0</v>
      </c>
      <c r="D606" s="39">
        <v>0.76873179349523724</v>
      </c>
      <c r="E606" s="39">
        <v>0</v>
      </c>
      <c r="F606" s="411"/>
      <c r="G606" s="39">
        <v>0</v>
      </c>
      <c r="H606" s="40">
        <v>0</v>
      </c>
      <c r="I606" s="41">
        <f t="shared" ref="I606:I625" si="262">SUM(B606:H606)</f>
        <v>42.637264844950636</v>
      </c>
      <c r="K606" s="74" t="s">
        <v>8</v>
      </c>
      <c r="L606" s="87">
        <v>41.868533051455401</v>
      </c>
      <c r="M606" s="87">
        <v>0</v>
      </c>
      <c r="N606" s="87">
        <v>0.76873179349523724</v>
      </c>
      <c r="O606" s="87">
        <v>0</v>
      </c>
      <c r="P606" s="87">
        <v>0</v>
      </c>
      <c r="Q606" s="87">
        <v>0</v>
      </c>
      <c r="R606" s="88">
        <v>0</v>
      </c>
      <c r="S606" s="89">
        <f t="shared" ref="S606:S625" si="263">SUM(L606:R606)</f>
        <v>42.637264844950636</v>
      </c>
      <c r="U606" s="104" t="s">
        <v>8</v>
      </c>
      <c r="V606" s="121">
        <v>41.868533051455401</v>
      </c>
      <c r="W606" s="121">
        <v>0</v>
      </c>
      <c r="X606" s="121">
        <v>0.76873179349523724</v>
      </c>
      <c r="Y606" s="121">
        <v>0</v>
      </c>
      <c r="Z606" s="121">
        <v>0</v>
      </c>
      <c r="AA606" s="121">
        <v>0</v>
      </c>
      <c r="AB606" s="121">
        <v>0</v>
      </c>
      <c r="AC606" s="121">
        <v>0</v>
      </c>
      <c r="AD606" s="121">
        <v>0</v>
      </c>
      <c r="AE606" s="121">
        <f t="shared" si="260"/>
        <v>0</v>
      </c>
      <c r="AF606" s="122">
        <f t="shared" si="261"/>
        <v>42.637264844950636</v>
      </c>
      <c r="AG606" s="147" t="str">
        <f t="shared" ref="AG606:AG626" si="264">+IF(ABS(S606-AF606)&gt;0.01,S606-AF606,"")</f>
        <v/>
      </c>
      <c r="AH606"/>
      <c r="AI606"/>
    </row>
    <row r="607" spans="1:38" ht="15" customHeight="1">
      <c r="A607" s="27" t="s">
        <v>10</v>
      </c>
      <c r="B607" s="42">
        <v>86.90272845658798</v>
      </c>
      <c r="C607" s="42">
        <v>0</v>
      </c>
      <c r="D607" s="42">
        <v>0.18926340021619364</v>
      </c>
      <c r="E607" s="42">
        <v>0</v>
      </c>
      <c r="F607" s="411"/>
      <c r="G607" s="42">
        <v>0</v>
      </c>
      <c r="H607" s="43">
        <v>0</v>
      </c>
      <c r="I607" s="38">
        <f t="shared" si="262"/>
        <v>87.091991856804171</v>
      </c>
      <c r="K607" s="75" t="s">
        <v>10</v>
      </c>
      <c r="L607" s="42">
        <v>86.90272845658798</v>
      </c>
      <c r="M607" s="42">
        <v>0</v>
      </c>
      <c r="N607" s="42">
        <v>0.18926340021619364</v>
      </c>
      <c r="O607" s="42">
        <v>0</v>
      </c>
      <c r="P607" s="42">
        <v>0</v>
      </c>
      <c r="Q607" s="42">
        <v>0</v>
      </c>
      <c r="R607" s="85">
        <v>0</v>
      </c>
      <c r="S607" s="86">
        <f t="shared" si="263"/>
        <v>87.091991856804171</v>
      </c>
      <c r="U607" s="287" t="s">
        <v>10</v>
      </c>
      <c r="V607" s="117">
        <v>86.90272845658798</v>
      </c>
      <c r="W607" s="117">
        <v>0.11328437453404051</v>
      </c>
      <c r="X607" s="117">
        <v>7.5979025682153131E-2</v>
      </c>
      <c r="Y607" s="117">
        <v>0</v>
      </c>
      <c r="Z607" s="117">
        <v>0</v>
      </c>
      <c r="AA607" s="117">
        <v>0</v>
      </c>
      <c r="AB607" s="117">
        <v>0</v>
      </c>
      <c r="AC607" s="117">
        <v>0</v>
      </c>
      <c r="AD607" s="119">
        <v>0</v>
      </c>
      <c r="AE607" s="119">
        <f t="shared" si="260"/>
        <v>0</v>
      </c>
      <c r="AF607" s="154">
        <f t="shared" si="261"/>
        <v>87.091991856804185</v>
      </c>
      <c r="AG607" s="147" t="str">
        <f t="shared" si="264"/>
        <v/>
      </c>
      <c r="AH607"/>
      <c r="AI607"/>
    </row>
    <row r="608" spans="1:38" ht="15" customHeight="1">
      <c r="A608" s="26" t="s">
        <v>56</v>
      </c>
      <c r="B608" s="39">
        <v>0</v>
      </c>
      <c r="C608" s="39">
        <v>0</v>
      </c>
      <c r="D608" s="39">
        <v>0</v>
      </c>
      <c r="E608" s="39">
        <v>0</v>
      </c>
      <c r="F608" s="411"/>
      <c r="G608" s="39">
        <v>0</v>
      </c>
      <c r="H608" s="40">
        <v>0</v>
      </c>
      <c r="I608" s="41">
        <f t="shared" si="262"/>
        <v>0</v>
      </c>
      <c r="K608" s="74" t="s">
        <v>56</v>
      </c>
      <c r="L608" s="87">
        <v>0</v>
      </c>
      <c r="M608" s="87">
        <v>0</v>
      </c>
      <c r="N608" s="87">
        <v>0</v>
      </c>
      <c r="O608" s="87">
        <v>0</v>
      </c>
      <c r="P608" s="87">
        <v>0</v>
      </c>
      <c r="Q608" s="87">
        <v>0</v>
      </c>
      <c r="R608" s="88">
        <v>0</v>
      </c>
      <c r="S608" s="89">
        <f t="shared" si="263"/>
        <v>0</v>
      </c>
      <c r="U608" s="104" t="s">
        <v>56</v>
      </c>
      <c r="V608" s="121">
        <v>0</v>
      </c>
      <c r="W608" s="121">
        <v>0</v>
      </c>
      <c r="X608" s="121">
        <v>0</v>
      </c>
      <c r="Y608" s="121">
        <v>0</v>
      </c>
      <c r="Z608" s="121">
        <v>0</v>
      </c>
      <c r="AA608" s="121">
        <v>0</v>
      </c>
      <c r="AB608" s="121">
        <v>0</v>
      </c>
      <c r="AC608" s="121">
        <v>0</v>
      </c>
      <c r="AD608" s="121">
        <v>0</v>
      </c>
      <c r="AE608" s="121">
        <f t="shared" si="260"/>
        <v>0</v>
      </c>
      <c r="AF608" s="122">
        <f t="shared" si="261"/>
        <v>0</v>
      </c>
      <c r="AG608" s="147" t="str">
        <f t="shared" si="264"/>
        <v/>
      </c>
      <c r="AH608"/>
      <c r="AI608"/>
    </row>
    <row r="609" spans="1:35" ht="15">
      <c r="A609" s="27" t="s">
        <v>16</v>
      </c>
      <c r="B609" s="42">
        <v>164.07755823474827</v>
      </c>
      <c r="C609" s="42">
        <v>0</v>
      </c>
      <c r="D609" s="42">
        <v>26.561219419498975</v>
      </c>
      <c r="E609" s="42">
        <v>0</v>
      </c>
      <c r="F609" s="411"/>
      <c r="G609" s="42">
        <v>0</v>
      </c>
      <c r="H609" s="43">
        <v>0</v>
      </c>
      <c r="I609" s="38">
        <f t="shared" si="262"/>
        <v>190.63877765424724</v>
      </c>
      <c r="K609" s="75" t="s">
        <v>16</v>
      </c>
      <c r="L609" s="42">
        <v>164.07755823474827</v>
      </c>
      <c r="M609" s="42">
        <v>0</v>
      </c>
      <c r="N609" s="42">
        <v>26.561219419498975</v>
      </c>
      <c r="O609" s="42">
        <v>0</v>
      </c>
      <c r="P609" s="42">
        <v>0</v>
      </c>
      <c r="Q609" s="42">
        <v>0</v>
      </c>
      <c r="R609" s="85">
        <v>0</v>
      </c>
      <c r="S609" s="86">
        <f t="shared" si="263"/>
        <v>190.63877765424724</v>
      </c>
      <c r="U609" s="287" t="s">
        <v>16</v>
      </c>
      <c r="V609" s="117">
        <v>164.07755823474827</v>
      </c>
      <c r="W609" s="117">
        <v>26.561219419498975</v>
      </c>
      <c r="X609" s="117">
        <v>0</v>
      </c>
      <c r="Y609" s="117">
        <v>0</v>
      </c>
      <c r="Z609" s="117">
        <v>0</v>
      </c>
      <c r="AA609" s="117">
        <v>0</v>
      </c>
      <c r="AB609" s="117">
        <v>0</v>
      </c>
      <c r="AC609" s="117">
        <v>0</v>
      </c>
      <c r="AD609" s="119">
        <v>0</v>
      </c>
      <c r="AE609" s="119">
        <f t="shared" si="260"/>
        <v>0</v>
      </c>
      <c r="AF609" s="154">
        <f t="shared" si="261"/>
        <v>190.63877765424724</v>
      </c>
      <c r="AG609" s="147" t="str">
        <f t="shared" si="264"/>
        <v/>
      </c>
      <c r="AH609"/>
      <c r="AI609"/>
    </row>
    <row r="610" spans="1:35" ht="15">
      <c r="A610" s="26" t="s">
        <v>70</v>
      </c>
      <c r="B610" s="39">
        <v>1822.576557293633</v>
      </c>
      <c r="C610" s="39">
        <v>0</v>
      </c>
      <c r="D610" s="39">
        <v>295.04251750169584</v>
      </c>
      <c r="E610" s="39">
        <v>0</v>
      </c>
      <c r="F610" s="411"/>
      <c r="G610" s="39">
        <v>0</v>
      </c>
      <c r="H610" s="40">
        <v>0</v>
      </c>
      <c r="I610" s="41">
        <f t="shared" si="262"/>
        <v>2117.6190747953287</v>
      </c>
      <c r="K610" s="74" t="s">
        <v>70</v>
      </c>
      <c r="L610" s="87">
        <v>1822.576557293633</v>
      </c>
      <c r="M610" s="87">
        <v>0</v>
      </c>
      <c r="N610" s="87">
        <v>295.04251750169584</v>
      </c>
      <c r="O610" s="87">
        <v>0</v>
      </c>
      <c r="P610" s="87">
        <v>0</v>
      </c>
      <c r="Q610" s="87">
        <v>0</v>
      </c>
      <c r="R610" s="88">
        <v>0</v>
      </c>
      <c r="S610" s="89">
        <f t="shared" si="263"/>
        <v>2117.6190747953287</v>
      </c>
      <c r="U610" s="104" t="s">
        <v>15</v>
      </c>
      <c r="V610" s="121">
        <v>1822.576557293633</v>
      </c>
      <c r="W610" s="121">
        <v>295.04251750169584</v>
      </c>
      <c r="X610" s="121">
        <v>0</v>
      </c>
      <c r="Y610" s="121">
        <v>0</v>
      </c>
      <c r="Z610" s="121">
        <v>0</v>
      </c>
      <c r="AA610" s="121">
        <v>0</v>
      </c>
      <c r="AB610" s="121">
        <v>0</v>
      </c>
      <c r="AC610" s="121">
        <v>0</v>
      </c>
      <c r="AD610" s="121">
        <v>0</v>
      </c>
      <c r="AE610" s="121">
        <f t="shared" si="260"/>
        <v>0</v>
      </c>
      <c r="AF610" s="122">
        <f t="shared" si="261"/>
        <v>2117.6190747953287</v>
      </c>
      <c r="AG610" s="147" t="str">
        <f t="shared" si="264"/>
        <v/>
      </c>
      <c r="AH610"/>
      <c r="AI610"/>
    </row>
    <row r="611" spans="1:35" ht="15">
      <c r="A611" s="27" t="s">
        <v>58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262"/>
        <v>0</v>
      </c>
      <c r="K611" s="75" t="s">
        <v>58</v>
      </c>
      <c r="L611" s="42">
        <v>0</v>
      </c>
      <c r="M611" s="42">
        <v>0</v>
      </c>
      <c r="N611" s="42">
        <v>0</v>
      </c>
      <c r="O611" s="42">
        <v>0</v>
      </c>
      <c r="P611" s="42">
        <v>9901.0355337959645</v>
      </c>
      <c r="Q611" s="42">
        <v>0</v>
      </c>
      <c r="R611" s="85">
        <v>0</v>
      </c>
      <c r="S611" s="86">
        <f t="shared" si="263"/>
        <v>9901.0355337959645</v>
      </c>
      <c r="U611" s="288" t="s">
        <v>58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v>0</v>
      </c>
      <c r="AE611" s="117">
        <f>+P611</f>
        <v>9901.0355337959645</v>
      </c>
      <c r="AF611" s="118">
        <f t="shared" si="261"/>
        <v>9901.0355337959645</v>
      </c>
      <c r="AG611" s="147" t="str">
        <f t="shared" si="264"/>
        <v/>
      </c>
      <c r="AH611"/>
      <c r="AI611"/>
    </row>
    <row r="612" spans="1:35" ht="15">
      <c r="A612" s="26" t="s">
        <v>12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 t="shared" si="262"/>
        <v>0</v>
      </c>
      <c r="K612" s="74" t="s">
        <v>12</v>
      </c>
      <c r="L612" s="87">
        <v>0</v>
      </c>
      <c r="M612" s="87">
        <v>0</v>
      </c>
      <c r="N612" s="87">
        <v>0</v>
      </c>
      <c r="O612" s="87">
        <v>0</v>
      </c>
      <c r="P612" s="87">
        <v>9579.914795106868</v>
      </c>
      <c r="Q612" s="87">
        <v>0</v>
      </c>
      <c r="R612" s="88">
        <v>0</v>
      </c>
      <c r="S612" s="89">
        <f t="shared" si="263"/>
        <v>9579.914795106868</v>
      </c>
      <c r="U612" s="104" t="s">
        <v>12</v>
      </c>
      <c r="V612" s="121">
        <v>0</v>
      </c>
      <c r="W612" s="121">
        <v>0</v>
      </c>
      <c r="X612" s="121">
        <v>0</v>
      </c>
      <c r="Y612" s="121">
        <v>0</v>
      </c>
      <c r="Z612" s="121">
        <v>0</v>
      </c>
      <c r="AA612" s="121">
        <v>0</v>
      </c>
      <c r="AB612" s="121">
        <v>0</v>
      </c>
      <c r="AC612" s="121">
        <v>0</v>
      </c>
      <c r="AD612" s="121">
        <v>0</v>
      </c>
      <c r="AE612" s="121">
        <f t="shared" ref="AE612:AE625" si="265">+P612</f>
        <v>9579.914795106868</v>
      </c>
      <c r="AF612" s="122">
        <f t="shared" si="261"/>
        <v>9579.914795106868</v>
      </c>
      <c r="AG612" s="147" t="str">
        <f t="shared" si="264"/>
        <v/>
      </c>
      <c r="AH612"/>
      <c r="AI612"/>
    </row>
    <row r="613" spans="1:35" ht="15">
      <c r="A613" s="27" t="s">
        <v>59</v>
      </c>
      <c r="B613" s="42">
        <v>0</v>
      </c>
      <c r="C613" s="42">
        <v>0</v>
      </c>
      <c r="D613" s="42">
        <v>0</v>
      </c>
      <c r="E613" s="42">
        <v>0</v>
      </c>
      <c r="F613" s="411"/>
      <c r="G613" s="42">
        <v>0</v>
      </c>
      <c r="H613" s="43">
        <v>0</v>
      </c>
      <c r="I613" s="38">
        <f t="shared" si="262"/>
        <v>0</v>
      </c>
      <c r="K613" s="75" t="s">
        <v>59</v>
      </c>
      <c r="L613" s="42">
        <v>0</v>
      </c>
      <c r="M613" s="42">
        <v>0</v>
      </c>
      <c r="N613" s="42">
        <v>0</v>
      </c>
      <c r="O613" s="42">
        <v>0</v>
      </c>
      <c r="P613" s="42">
        <v>0</v>
      </c>
      <c r="Q613" s="42">
        <v>0</v>
      </c>
      <c r="R613" s="85">
        <v>0</v>
      </c>
      <c r="S613" s="86">
        <f t="shared" si="263"/>
        <v>0</v>
      </c>
      <c r="U613" s="289" t="s">
        <v>59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v>0</v>
      </c>
      <c r="AC613" s="117">
        <v>0</v>
      </c>
      <c r="AD613" s="117">
        <v>0</v>
      </c>
      <c r="AE613" s="117">
        <f t="shared" si="265"/>
        <v>0</v>
      </c>
      <c r="AF613" s="118">
        <f t="shared" si="261"/>
        <v>0</v>
      </c>
      <c r="AG613" s="147" t="str">
        <f t="shared" si="264"/>
        <v/>
      </c>
      <c r="AH613"/>
      <c r="AI613"/>
    </row>
    <row r="614" spans="1:35" ht="15">
      <c r="A614" s="26" t="s">
        <v>17</v>
      </c>
      <c r="B614" s="39">
        <v>7.5638322224837999</v>
      </c>
      <c r="C614" s="39">
        <v>0</v>
      </c>
      <c r="D614" s="39">
        <v>9.8556350161470281</v>
      </c>
      <c r="E614" s="39">
        <v>0</v>
      </c>
      <c r="F614" s="411"/>
      <c r="G614" s="39">
        <v>0</v>
      </c>
      <c r="H614" s="40">
        <v>0</v>
      </c>
      <c r="I614" s="41">
        <f t="shared" si="262"/>
        <v>17.41946723863083</v>
      </c>
      <c r="K614" s="74" t="s">
        <v>17</v>
      </c>
      <c r="L614" s="87">
        <v>7.5638322224837999</v>
      </c>
      <c r="M614" s="87">
        <v>0</v>
      </c>
      <c r="N614" s="87">
        <v>9.8556350161470281</v>
      </c>
      <c r="O614" s="87">
        <v>0</v>
      </c>
      <c r="P614" s="87">
        <v>0</v>
      </c>
      <c r="Q614" s="87">
        <v>0</v>
      </c>
      <c r="R614" s="88">
        <v>0</v>
      </c>
      <c r="S614" s="89">
        <f t="shared" si="263"/>
        <v>17.41946723863083</v>
      </c>
      <c r="U614" s="104" t="s">
        <v>17</v>
      </c>
      <c r="V614" s="121">
        <v>7.5638322224837999</v>
      </c>
      <c r="W614" s="121">
        <v>4.5133500764636931</v>
      </c>
      <c r="X614" s="121">
        <v>5.342284939683335</v>
      </c>
      <c r="Y614" s="121">
        <v>0</v>
      </c>
      <c r="Z614" s="121">
        <v>0</v>
      </c>
      <c r="AA614" s="121">
        <v>0</v>
      </c>
      <c r="AB614" s="121">
        <v>0</v>
      </c>
      <c r="AC614" s="121">
        <v>0</v>
      </c>
      <c r="AD614" s="121">
        <v>0</v>
      </c>
      <c r="AE614" s="121">
        <f t="shared" si="265"/>
        <v>0</v>
      </c>
      <c r="AF614" s="122">
        <f t="shared" si="261"/>
        <v>17.41946723863083</v>
      </c>
      <c r="AG614" s="147" t="str">
        <f t="shared" si="264"/>
        <v/>
      </c>
      <c r="AH614"/>
      <c r="AI614"/>
    </row>
    <row r="615" spans="1:35" ht="15">
      <c r="A615" s="27" t="s">
        <v>139</v>
      </c>
      <c r="B615" s="42">
        <v>19664.625850493409</v>
      </c>
      <c r="C615" s="42">
        <v>0</v>
      </c>
      <c r="D615" s="42">
        <v>4252.9614833740561</v>
      </c>
      <c r="E615" s="42">
        <v>0</v>
      </c>
      <c r="F615" s="411"/>
      <c r="G615" s="42">
        <v>0</v>
      </c>
      <c r="H615" s="43">
        <v>0</v>
      </c>
      <c r="I615" s="38">
        <f t="shared" si="262"/>
        <v>23917.587333867465</v>
      </c>
      <c r="K615" s="75" t="s">
        <v>139</v>
      </c>
      <c r="L615" s="42">
        <v>19664.625850493409</v>
      </c>
      <c r="M615" s="42">
        <v>0</v>
      </c>
      <c r="N615" s="42">
        <v>4252.9614833740561</v>
      </c>
      <c r="O615" s="42">
        <v>0</v>
      </c>
      <c r="P615" s="42">
        <v>0</v>
      </c>
      <c r="Q615" s="42">
        <v>0</v>
      </c>
      <c r="R615" s="85">
        <v>0</v>
      </c>
      <c r="S615" s="86">
        <f t="shared" si="263"/>
        <v>23917.587333867465</v>
      </c>
      <c r="U615" s="105" t="s">
        <v>139</v>
      </c>
      <c r="V615" s="117">
        <v>19664.625850493409</v>
      </c>
      <c r="W615" s="117">
        <v>3732.7885606991003</v>
      </c>
      <c r="X615" s="117">
        <v>520.17292267495543</v>
      </c>
      <c r="Y615" s="117">
        <v>0</v>
      </c>
      <c r="Z615" s="117">
        <v>0</v>
      </c>
      <c r="AA615" s="117">
        <v>0</v>
      </c>
      <c r="AB615" s="117">
        <v>0</v>
      </c>
      <c r="AC615" s="117">
        <v>0</v>
      </c>
      <c r="AD615" s="117">
        <v>0</v>
      </c>
      <c r="AE615" s="117">
        <f t="shared" si="265"/>
        <v>0</v>
      </c>
      <c r="AF615" s="118">
        <f t="shared" si="261"/>
        <v>23917.587333867465</v>
      </c>
      <c r="AG615" s="147" t="str">
        <f t="shared" si="264"/>
        <v/>
      </c>
      <c r="AH615"/>
      <c r="AI615"/>
    </row>
    <row r="616" spans="1:35" ht="15">
      <c r="A616" s="26" t="s">
        <v>25</v>
      </c>
      <c r="B616" s="39">
        <v>1370.8194939502682</v>
      </c>
      <c r="C616" s="39">
        <v>0</v>
      </c>
      <c r="D616" s="39">
        <v>1879.9485288802609</v>
      </c>
      <c r="E616" s="39">
        <v>4494.7926622862415</v>
      </c>
      <c r="F616" s="411"/>
      <c r="G616" s="39">
        <v>2443.1461294808951</v>
      </c>
      <c r="H616" s="40">
        <v>0</v>
      </c>
      <c r="I616" s="41">
        <f t="shared" si="262"/>
        <v>10188.706814597666</v>
      </c>
      <c r="K616" s="74" t="s">
        <v>25</v>
      </c>
      <c r="L616" s="87">
        <v>1370.8194939502682</v>
      </c>
      <c r="M616" s="87">
        <v>0</v>
      </c>
      <c r="N616" s="87">
        <v>1879.9485288802609</v>
      </c>
      <c r="O616" s="87">
        <v>4494.7926622862415</v>
      </c>
      <c r="P616" s="87">
        <v>0</v>
      </c>
      <c r="Q616" s="87">
        <v>2443.1461294808951</v>
      </c>
      <c r="R616" s="88">
        <v>0</v>
      </c>
      <c r="S616" s="89">
        <f t="shared" si="263"/>
        <v>10188.706814597666</v>
      </c>
      <c r="U616" s="104" t="s">
        <v>25</v>
      </c>
      <c r="V616" s="121">
        <v>1370.8194939502682</v>
      </c>
      <c r="W616" s="121">
        <v>1020.5734757595399</v>
      </c>
      <c r="X616" s="121">
        <v>859.37505312072108</v>
      </c>
      <c r="Y616" s="121">
        <v>1317.8658081168035</v>
      </c>
      <c r="Z616" s="121">
        <v>1202.5833227545168</v>
      </c>
      <c r="AA616" s="121">
        <v>444.53246559540901</v>
      </c>
      <c r="AB616" s="121">
        <v>1276.3338944966188</v>
      </c>
      <c r="AC616" s="121">
        <v>1166.8122349842765</v>
      </c>
      <c r="AD616" s="121">
        <v>1529.8110658195117</v>
      </c>
      <c r="AE616" s="121">
        <f t="shared" si="265"/>
        <v>0</v>
      </c>
      <c r="AF616" s="122">
        <f t="shared" si="261"/>
        <v>10188.706814597665</v>
      </c>
      <c r="AG616" s="147" t="str">
        <f t="shared" si="264"/>
        <v/>
      </c>
      <c r="AH616"/>
      <c r="AI616"/>
    </row>
    <row r="617" spans="1:35" ht="15">
      <c r="A617" s="27" t="s">
        <v>24</v>
      </c>
      <c r="B617" s="42">
        <v>5160.185045276643</v>
      </c>
      <c r="C617" s="42">
        <v>0</v>
      </c>
      <c r="D617" s="42">
        <v>1789.1272102102664</v>
      </c>
      <c r="E617" s="42">
        <v>0</v>
      </c>
      <c r="F617" s="411"/>
      <c r="G617" s="42">
        <v>0</v>
      </c>
      <c r="H617" s="43">
        <v>0</v>
      </c>
      <c r="I617" s="38">
        <f t="shared" si="262"/>
        <v>6949.3122554869096</v>
      </c>
      <c r="K617" s="75" t="s">
        <v>24</v>
      </c>
      <c r="L617" s="42">
        <v>5160.185045276643</v>
      </c>
      <c r="M617" s="42">
        <v>0</v>
      </c>
      <c r="N617" s="42">
        <v>1789.1272102102664</v>
      </c>
      <c r="O617" s="42">
        <v>0</v>
      </c>
      <c r="P617" s="42">
        <v>0</v>
      </c>
      <c r="Q617" s="42">
        <v>0</v>
      </c>
      <c r="R617" s="85">
        <v>0</v>
      </c>
      <c r="S617" s="86">
        <f t="shared" si="263"/>
        <v>6949.3122554869096</v>
      </c>
      <c r="U617" s="289" t="s">
        <v>24</v>
      </c>
      <c r="V617" s="117">
        <v>5160.185045276643</v>
      </c>
      <c r="W617" s="117">
        <v>1789.1272102102664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v>0</v>
      </c>
      <c r="AD617" s="117">
        <v>0</v>
      </c>
      <c r="AE617" s="117">
        <f t="shared" si="265"/>
        <v>0</v>
      </c>
      <c r="AF617" s="118">
        <f t="shared" si="261"/>
        <v>6949.3122554869096</v>
      </c>
      <c r="AG617" s="147" t="str">
        <f t="shared" si="264"/>
        <v/>
      </c>
      <c r="AH617"/>
      <c r="AI617"/>
    </row>
    <row r="618" spans="1:35" ht="15">
      <c r="A618" s="26" t="s">
        <v>60</v>
      </c>
      <c r="B618" s="39">
        <v>832.25787742532862</v>
      </c>
      <c r="C618" s="39">
        <v>0</v>
      </c>
      <c r="D618" s="39">
        <v>18.731019530332595</v>
      </c>
      <c r="E618" s="39">
        <v>0</v>
      </c>
      <c r="F618" s="411"/>
      <c r="G618" s="39">
        <v>0</v>
      </c>
      <c r="H618" s="40">
        <v>0</v>
      </c>
      <c r="I618" s="41">
        <f t="shared" si="262"/>
        <v>850.98889695566118</v>
      </c>
      <c r="K618" s="74" t="s">
        <v>60</v>
      </c>
      <c r="L618" s="87">
        <v>832.25787742532862</v>
      </c>
      <c r="M618" s="87">
        <v>0</v>
      </c>
      <c r="N618" s="87">
        <v>18.731019530332595</v>
      </c>
      <c r="O618" s="87">
        <v>0</v>
      </c>
      <c r="P618" s="87">
        <v>0</v>
      </c>
      <c r="Q618" s="87">
        <v>0</v>
      </c>
      <c r="R618" s="88">
        <v>0</v>
      </c>
      <c r="S618" s="89">
        <f t="shared" si="263"/>
        <v>850.98889695566118</v>
      </c>
      <c r="U618" s="104" t="s">
        <v>60</v>
      </c>
      <c r="V618" s="121">
        <v>832.25787742532862</v>
      </c>
      <c r="W618" s="121">
        <v>18.008310549851846</v>
      </c>
      <c r="X618" s="121">
        <v>0.72270898048075138</v>
      </c>
      <c r="Y618" s="121">
        <v>0</v>
      </c>
      <c r="Z618" s="121">
        <v>0</v>
      </c>
      <c r="AA618" s="121">
        <v>0</v>
      </c>
      <c r="AB618" s="121">
        <v>0</v>
      </c>
      <c r="AC618" s="121">
        <v>0</v>
      </c>
      <c r="AD618" s="121">
        <v>0</v>
      </c>
      <c r="AE618" s="121">
        <f t="shared" si="265"/>
        <v>0</v>
      </c>
      <c r="AF618" s="122">
        <f t="shared" si="261"/>
        <v>850.98889695566129</v>
      </c>
      <c r="AG618" s="147" t="str">
        <f t="shared" si="264"/>
        <v/>
      </c>
      <c r="AH618"/>
      <c r="AI618"/>
    </row>
    <row r="619" spans="1:35" ht="15">
      <c r="A619" s="27" t="s">
        <v>22</v>
      </c>
      <c r="B619" s="42">
        <v>110.34134101520635</v>
      </c>
      <c r="C619" s="42">
        <v>0</v>
      </c>
      <c r="D619" s="42">
        <v>3.2864728723481078</v>
      </c>
      <c r="E619" s="42">
        <v>0</v>
      </c>
      <c r="F619" s="411"/>
      <c r="G619" s="42">
        <v>0</v>
      </c>
      <c r="H619" s="43">
        <v>0</v>
      </c>
      <c r="I619" s="38">
        <f t="shared" si="262"/>
        <v>113.62781388755447</v>
      </c>
      <c r="K619" s="75" t="s">
        <v>22</v>
      </c>
      <c r="L619" s="42">
        <v>110.34134101520635</v>
      </c>
      <c r="M619" s="42">
        <v>0</v>
      </c>
      <c r="N619" s="42">
        <v>3.2864728723481078</v>
      </c>
      <c r="O619" s="42">
        <v>0</v>
      </c>
      <c r="P619" s="42">
        <v>53.857172092493968</v>
      </c>
      <c r="Q619" s="42">
        <v>0</v>
      </c>
      <c r="R619" s="85">
        <v>0</v>
      </c>
      <c r="S619" s="86">
        <f t="shared" si="263"/>
        <v>167.48498598004844</v>
      </c>
      <c r="U619" s="289" t="s">
        <v>22</v>
      </c>
      <c r="V619" s="117">
        <v>110.34134101520635</v>
      </c>
      <c r="W619" s="117">
        <v>3.1879180026220193</v>
      </c>
      <c r="X619" s="117">
        <v>9.8554869726088554E-2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f t="shared" si="265"/>
        <v>53.857172092493968</v>
      </c>
      <c r="AF619" s="118">
        <f t="shared" si="261"/>
        <v>167.48498598004841</v>
      </c>
      <c r="AG619" s="147" t="str">
        <f t="shared" si="264"/>
        <v/>
      </c>
      <c r="AH619"/>
      <c r="AI619"/>
    </row>
    <row r="620" spans="1:35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262"/>
        <v>0</v>
      </c>
      <c r="K620" s="74" t="s">
        <v>21</v>
      </c>
      <c r="L620" s="87">
        <v>0</v>
      </c>
      <c r="M620" s="87">
        <v>0</v>
      </c>
      <c r="N620" s="87">
        <v>0</v>
      </c>
      <c r="O620" s="87">
        <v>0</v>
      </c>
      <c r="P620" s="87">
        <v>0</v>
      </c>
      <c r="Q620" s="87">
        <v>0</v>
      </c>
      <c r="R620" s="88">
        <v>0</v>
      </c>
      <c r="S620" s="89">
        <f t="shared" si="263"/>
        <v>0</v>
      </c>
      <c r="U620" s="104" t="s">
        <v>21</v>
      </c>
      <c r="V620" s="121">
        <v>0</v>
      </c>
      <c r="W620" s="121">
        <v>0</v>
      </c>
      <c r="X620" s="121">
        <v>0</v>
      </c>
      <c r="Y620" s="121">
        <v>0</v>
      </c>
      <c r="Z620" s="121">
        <v>0</v>
      </c>
      <c r="AA620" s="121">
        <v>0</v>
      </c>
      <c r="AB620" s="121">
        <v>0</v>
      </c>
      <c r="AC620" s="121">
        <v>0</v>
      </c>
      <c r="AD620" s="121">
        <v>0</v>
      </c>
      <c r="AE620" s="121">
        <f t="shared" si="265"/>
        <v>0</v>
      </c>
      <c r="AF620" s="122">
        <f t="shared" si="261"/>
        <v>0</v>
      </c>
      <c r="AG620" s="147" t="str">
        <f t="shared" si="264"/>
        <v/>
      </c>
      <c r="AH620"/>
      <c r="AI620"/>
    </row>
    <row r="621" spans="1:35" ht="15">
      <c r="A621" s="28" t="s">
        <v>64</v>
      </c>
      <c r="B621" s="42">
        <v>25.07507893325112</v>
      </c>
      <c r="C621" s="42">
        <v>0</v>
      </c>
      <c r="D621" s="42">
        <v>41.659825802694961</v>
      </c>
      <c r="E621" s="42">
        <v>0</v>
      </c>
      <c r="F621" s="411"/>
      <c r="G621" s="42">
        <v>0</v>
      </c>
      <c r="H621" s="43">
        <v>0</v>
      </c>
      <c r="I621" s="38">
        <f t="shared" si="262"/>
        <v>66.734904735946088</v>
      </c>
      <c r="K621" s="76" t="s">
        <v>64</v>
      </c>
      <c r="L621" s="42">
        <v>25.07507893325112</v>
      </c>
      <c r="M621" s="42">
        <v>0</v>
      </c>
      <c r="N621" s="42">
        <v>41.659825802694961</v>
      </c>
      <c r="O621" s="42">
        <v>0</v>
      </c>
      <c r="P621" s="42">
        <v>0</v>
      </c>
      <c r="Q621" s="42">
        <v>0</v>
      </c>
      <c r="R621" s="85">
        <v>0</v>
      </c>
      <c r="S621" s="86">
        <f t="shared" si="263"/>
        <v>66.734904735946088</v>
      </c>
      <c r="U621" s="290" t="s">
        <v>64</v>
      </c>
      <c r="V621" s="117">
        <v>25.07507893325112</v>
      </c>
      <c r="W621" s="117">
        <v>41.659825802694961</v>
      </c>
      <c r="X621" s="117">
        <v>0</v>
      </c>
      <c r="Y621" s="117">
        <v>0</v>
      </c>
      <c r="Z621" s="117">
        <v>0</v>
      </c>
      <c r="AA621" s="117">
        <v>0</v>
      </c>
      <c r="AB621" s="117">
        <v>0</v>
      </c>
      <c r="AC621" s="117">
        <v>0</v>
      </c>
      <c r="AD621" s="119">
        <v>0</v>
      </c>
      <c r="AE621" s="119">
        <f t="shared" si="265"/>
        <v>0</v>
      </c>
      <c r="AF621" s="154">
        <f t="shared" si="261"/>
        <v>66.734904735946088</v>
      </c>
      <c r="AG621" s="147" t="str">
        <f t="shared" si="264"/>
        <v/>
      </c>
      <c r="AH621"/>
      <c r="AI621"/>
    </row>
    <row r="622" spans="1:35" ht="15">
      <c r="A622" s="56" t="s">
        <v>23</v>
      </c>
      <c r="B622" s="60">
        <v>25.07507893325112</v>
      </c>
      <c r="C622" s="60">
        <v>0</v>
      </c>
      <c r="D622" s="60">
        <v>41.659825802694961</v>
      </c>
      <c r="E622" s="60">
        <v>0</v>
      </c>
      <c r="F622" s="411"/>
      <c r="G622" s="60">
        <v>0</v>
      </c>
      <c r="H622" s="61">
        <v>0</v>
      </c>
      <c r="I622" s="62">
        <f t="shared" si="262"/>
        <v>66.734904735946088</v>
      </c>
      <c r="K622" s="77" t="s">
        <v>23</v>
      </c>
      <c r="L622" s="90">
        <v>25.07507893325112</v>
      </c>
      <c r="M622" s="90">
        <v>0</v>
      </c>
      <c r="N622" s="90">
        <v>41.659825802694961</v>
      </c>
      <c r="O622" s="90">
        <v>0</v>
      </c>
      <c r="P622" s="90">
        <v>0</v>
      </c>
      <c r="Q622" s="90">
        <v>0</v>
      </c>
      <c r="R622" s="91">
        <v>0</v>
      </c>
      <c r="S622" s="92">
        <f t="shared" si="263"/>
        <v>66.734904735946088</v>
      </c>
      <c r="U622" s="291" t="s">
        <v>134</v>
      </c>
      <c r="V622" s="121">
        <v>25.07507893325112</v>
      </c>
      <c r="W622" s="121">
        <v>41.659825802694961</v>
      </c>
      <c r="X622" s="121">
        <v>0</v>
      </c>
      <c r="Y622" s="121">
        <v>0</v>
      </c>
      <c r="Z622" s="121">
        <v>0</v>
      </c>
      <c r="AA622" s="121">
        <v>0</v>
      </c>
      <c r="AB622" s="121">
        <v>0</v>
      </c>
      <c r="AC622" s="121">
        <v>0</v>
      </c>
      <c r="AD622" s="121">
        <v>0</v>
      </c>
      <c r="AE622" s="121">
        <f t="shared" si="265"/>
        <v>0</v>
      </c>
      <c r="AF622" s="122">
        <f t="shared" si="261"/>
        <v>66.734904735946088</v>
      </c>
      <c r="AG622" s="149" t="str">
        <f t="shared" si="264"/>
        <v/>
      </c>
      <c r="AH622"/>
      <c r="AI622"/>
    </row>
    <row r="623" spans="1:35" ht="15">
      <c r="A623" s="57" t="s">
        <v>19</v>
      </c>
      <c r="B623" s="63">
        <v>0</v>
      </c>
      <c r="C623" s="63">
        <v>0</v>
      </c>
      <c r="D623" s="63">
        <v>0</v>
      </c>
      <c r="E623" s="63">
        <v>0</v>
      </c>
      <c r="F623" s="411"/>
      <c r="G623" s="63">
        <v>0</v>
      </c>
      <c r="H623" s="64">
        <v>0</v>
      </c>
      <c r="I623" s="65">
        <f t="shared" si="262"/>
        <v>0</v>
      </c>
      <c r="K623" s="78" t="s">
        <v>19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93">
        <v>0</v>
      </c>
      <c r="S623" s="94">
        <f t="shared" si="263"/>
        <v>0</v>
      </c>
      <c r="U623" s="292" t="s">
        <v>19</v>
      </c>
      <c r="V623" s="117">
        <v>0</v>
      </c>
      <c r="W623" s="117">
        <v>0</v>
      </c>
      <c r="X623" s="117">
        <v>0</v>
      </c>
      <c r="Y623" s="117">
        <v>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f t="shared" si="265"/>
        <v>0</v>
      </c>
      <c r="AF623" s="118">
        <f t="shared" si="261"/>
        <v>0</v>
      </c>
      <c r="AG623" s="149" t="str">
        <f t="shared" si="264"/>
        <v/>
      </c>
      <c r="AH623"/>
      <c r="AI623"/>
    </row>
    <row r="624" spans="1:35" ht="15">
      <c r="A624" s="56" t="s">
        <v>20</v>
      </c>
      <c r="B624" s="60">
        <v>0</v>
      </c>
      <c r="C624" s="60">
        <v>0</v>
      </c>
      <c r="D624" s="60">
        <v>0</v>
      </c>
      <c r="E624" s="60">
        <v>0</v>
      </c>
      <c r="F624" s="411"/>
      <c r="G624" s="60">
        <v>0</v>
      </c>
      <c r="H624" s="61">
        <v>0</v>
      </c>
      <c r="I624" s="62">
        <f t="shared" si="262"/>
        <v>0</v>
      </c>
      <c r="K624" s="77" t="s">
        <v>20</v>
      </c>
      <c r="L624" s="90">
        <v>0</v>
      </c>
      <c r="M624" s="90">
        <v>0</v>
      </c>
      <c r="N624" s="90">
        <v>0</v>
      </c>
      <c r="O624" s="90">
        <v>0</v>
      </c>
      <c r="P624" s="90">
        <v>0</v>
      </c>
      <c r="Q624" s="90">
        <v>0</v>
      </c>
      <c r="R624" s="91">
        <v>0</v>
      </c>
      <c r="S624" s="92">
        <f t="shared" si="263"/>
        <v>0</v>
      </c>
      <c r="U624" s="291" t="s">
        <v>135</v>
      </c>
      <c r="V624" s="121">
        <v>0</v>
      </c>
      <c r="W624" s="121">
        <v>0</v>
      </c>
      <c r="X624" s="121">
        <v>0</v>
      </c>
      <c r="Y624" s="121">
        <v>0</v>
      </c>
      <c r="Z624" s="121">
        <v>0</v>
      </c>
      <c r="AA624" s="121">
        <v>0</v>
      </c>
      <c r="AB624" s="121">
        <v>0</v>
      </c>
      <c r="AC624" s="121">
        <v>0</v>
      </c>
      <c r="AD624" s="121">
        <v>0</v>
      </c>
      <c r="AE624" s="121">
        <f t="shared" si="265"/>
        <v>0</v>
      </c>
      <c r="AF624" s="122">
        <f t="shared" si="261"/>
        <v>0</v>
      </c>
      <c r="AG624" s="149" t="str">
        <f t="shared" si="264"/>
        <v/>
      </c>
      <c r="AH624"/>
      <c r="AI624"/>
    </row>
    <row r="625" spans="1:42" ht="15.75" thickBot="1">
      <c r="A625" s="58" t="s">
        <v>11</v>
      </c>
      <c r="B625" s="52">
        <v>0</v>
      </c>
      <c r="C625" s="52">
        <v>0</v>
      </c>
      <c r="D625" s="52">
        <v>0</v>
      </c>
      <c r="E625" s="52">
        <v>0</v>
      </c>
      <c r="F625" s="412"/>
      <c r="G625" s="52">
        <v>0</v>
      </c>
      <c r="H625" s="66">
        <v>0</v>
      </c>
      <c r="I625" s="67">
        <f t="shared" si="262"/>
        <v>0</v>
      </c>
      <c r="K625" s="79" t="s">
        <v>11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95">
        <v>0</v>
      </c>
      <c r="S625" s="96">
        <f t="shared" si="263"/>
        <v>0</v>
      </c>
      <c r="U625" s="293" t="s">
        <v>11</v>
      </c>
      <c r="V625" s="156">
        <v>0</v>
      </c>
      <c r="W625" s="156">
        <v>0</v>
      </c>
      <c r="X625" s="156">
        <v>0</v>
      </c>
      <c r="Y625" s="156">
        <v>0</v>
      </c>
      <c r="Z625" s="156">
        <v>0</v>
      </c>
      <c r="AA625" s="156">
        <v>0</v>
      </c>
      <c r="AB625" s="156">
        <v>0</v>
      </c>
      <c r="AC625" s="156">
        <v>0</v>
      </c>
      <c r="AD625" s="156">
        <v>0</v>
      </c>
      <c r="AE625" s="156">
        <f t="shared" si="265"/>
        <v>0</v>
      </c>
      <c r="AF625" s="157">
        <f t="shared" si="261"/>
        <v>0</v>
      </c>
      <c r="AG625" s="149" t="str">
        <f t="shared" si="264"/>
        <v/>
      </c>
      <c r="AH625"/>
      <c r="AI625"/>
    </row>
    <row r="626" spans="1:42" ht="15">
      <c r="A626" s="33" t="s">
        <v>26</v>
      </c>
      <c r="B626" s="68">
        <f>SUM(B605:B621)</f>
        <v>29338.71777994786</v>
      </c>
      <c r="C626" s="68">
        <f t="shared" ref="C626:I626" si="266">SUM(C605:C621)</f>
        <v>0</v>
      </c>
      <c r="D626" s="68">
        <f t="shared" si="266"/>
        <v>8319.0166776617716</v>
      </c>
      <c r="E626" s="68">
        <f t="shared" si="266"/>
        <v>4494.7926622862415</v>
      </c>
      <c r="F626" s="68">
        <f t="shared" si="266"/>
        <v>0</v>
      </c>
      <c r="G626" s="68">
        <f t="shared" si="266"/>
        <v>2443.1461294808951</v>
      </c>
      <c r="H626" s="69">
        <f t="shared" si="266"/>
        <v>0</v>
      </c>
      <c r="I626" s="38">
        <f t="shared" si="266"/>
        <v>44595.673249376778</v>
      </c>
      <c r="K626" s="80" t="s">
        <v>26</v>
      </c>
      <c r="L626" s="68">
        <f>SUM(L605:L621)</f>
        <v>29338.71777994786</v>
      </c>
      <c r="M626" s="68">
        <f t="shared" ref="M626:S626" si="267">SUM(M605:M621)</f>
        <v>0</v>
      </c>
      <c r="N626" s="68">
        <f t="shared" si="267"/>
        <v>8319.0166776617716</v>
      </c>
      <c r="O626" s="68">
        <f t="shared" si="267"/>
        <v>4494.7926622862415</v>
      </c>
      <c r="P626" s="68">
        <f t="shared" si="267"/>
        <v>19534.807500995328</v>
      </c>
      <c r="Q626" s="68">
        <f t="shared" si="267"/>
        <v>2443.1461294808951</v>
      </c>
      <c r="R626" s="69">
        <f t="shared" si="267"/>
        <v>0</v>
      </c>
      <c r="S626" s="97">
        <f t="shared" si="267"/>
        <v>64130.480750372095</v>
      </c>
      <c r="U626" s="109" t="s">
        <v>63</v>
      </c>
      <c r="V626" s="155">
        <f>SUM(V605:V621)</f>
        <v>29338.71777994786</v>
      </c>
      <c r="W626" s="155">
        <f t="shared" ref="W626:AE626" si="268">SUM(W605:W621)</f>
        <v>6932.4604422570264</v>
      </c>
      <c r="X626" s="155">
        <f t="shared" si="268"/>
        <v>1386.556235404744</v>
      </c>
      <c r="Y626" s="155">
        <f t="shared" si="268"/>
        <v>1317.8658081168035</v>
      </c>
      <c r="Z626" s="155">
        <f t="shared" si="268"/>
        <v>1202.5833227545168</v>
      </c>
      <c r="AA626" s="155">
        <f t="shared" si="268"/>
        <v>444.53246559540901</v>
      </c>
      <c r="AB626" s="155">
        <f t="shared" si="268"/>
        <v>1276.3338944966188</v>
      </c>
      <c r="AC626" s="155">
        <f t="shared" si="268"/>
        <v>1166.8122349842765</v>
      </c>
      <c r="AD626" s="155">
        <f t="shared" si="268"/>
        <v>1529.8110658195117</v>
      </c>
      <c r="AE626" s="155">
        <f t="shared" si="268"/>
        <v>19534.807500995328</v>
      </c>
      <c r="AF626" s="155">
        <f>SUM(AF605:AF621)</f>
        <v>64130.480750372095</v>
      </c>
      <c r="AG626" s="152" t="str">
        <f t="shared" si="264"/>
        <v/>
      </c>
      <c r="AH626"/>
      <c r="AI626"/>
    </row>
    <row r="627" spans="1:42" ht="15" thickBot="1">
      <c r="A627" s="59" t="s">
        <v>88</v>
      </c>
      <c r="B627" s="47">
        <f>IF($I626=0,"-",B626/$I626)</f>
        <v>0.65788260703874146</v>
      </c>
      <c r="C627" s="47">
        <f t="shared" ref="C627:H627" si="269">IF($I626=0,"-",C626/$I626)</f>
        <v>0</v>
      </c>
      <c r="D627" s="47">
        <f t="shared" si="269"/>
        <v>0.18654313460281777</v>
      </c>
      <c r="E627" s="47">
        <f t="shared" si="269"/>
        <v>0.10078988239849156</v>
      </c>
      <c r="F627" s="47">
        <f t="shared" si="269"/>
        <v>0</v>
      </c>
      <c r="G627" s="47">
        <f t="shared" si="269"/>
        <v>5.4784375959948936E-2</v>
      </c>
      <c r="H627" s="70">
        <f t="shared" si="269"/>
        <v>0</v>
      </c>
      <c r="I627" s="48">
        <f>SUM(B627:H627)</f>
        <v>0.99999999999999967</v>
      </c>
      <c r="K627" s="81" t="s">
        <v>88</v>
      </c>
      <c r="L627" s="98">
        <f>IF($S626=0,"-",L626/$S626)</f>
        <v>0.45748476288753898</v>
      </c>
      <c r="M627" s="98">
        <f t="shared" ref="M627:R627" si="270">IF($S626=0,"-",M626/$S626)</f>
        <v>0</v>
      </c>
      <c r="N627" s="98">
        <f t="shared" si="270"/>
        <v>0.12972016707692471</v>
      </c>
      <c r="O627" s="98">
        <f t="shared" si="270"/>
        <v>7.0088242122840497E-2</v>
      </c>
      <c r="P627" s="98">
        <f t="shared" si="270"/>
        <v>0.30461033930237585</v>
      </c>
      <c r="Q627" s="98">
        <f t="shared" si="270"/>
        <v>3.809648861031998E-2</v>
      </c>
      <c r="R627" s="99">
        <f t="shared" si="270"/>
        <v>0</v>
      </c>
      <c r="S627" s="100">
        <f>SUM(L627:R627)</f>
        <v>1</v>
      </c>
      <c r="U627" s="110" t="s">
        <v>88</v>
      </c>
      <c r="V627" s="133">
        <f>V626/$AF626</f>
        <v>0.45748476288753898</v>
      </c>
      <c r="W627" s="133">
        <f t="shared" ref="W627:AF627" si="271">W626/$AF626</f>
        <v>0.10809930568338681</v>
      </c>
      <c r="X627" s="133">
        <f t="shared" si="271"/>
        <v>2.1620861393537878E-2</v>
      </c>
      <c r="Y627" s="133">
        <f t="shared" si="271"/>
        <v>2.0549757193410047E-2</v>
      </c>
      <c r="Z627" s="133">
        <f t="shared" si="271"/>
        <v>1.8752133286441007E-2</v>
      </c>
      <c r="AA627" s="133">
        <f t="shared" si="271"/>
        <v>6.931687715327625E-3</v>
      </c>
      <c r="AB627" s="133">
        <f t="shared" si="271"/>
        <v>1.9902141377432497E-2</v>
      </c>
      <c r="AC627" s="133">
        <f t="shared" si="271"/>
        <v>1.8194347232887483E-2</v>
      </c>
      <c r="AD627" s="133">
        <f t="shared" si="271"/>
        <v>2.3854663927661817E-2</v>
      </c>
      <c r="AE627" s="133">
        <f t="shared" si="271"/>
        <v>0.30461033930237585</v>
      </c>
      <c r="AF627" s="133">
        <f t="shared" si="271"/>
        <v>1</v>
      </c>
      <c r="AG627" s="153"/>
      <c r="AH627" s="23"/>
      <c r="AI627" s="23"/>
    </row>
    <row r="628" spans="1:42" s="9" customFormat="1" ht="15" thickBot="1">
      <c r="A628" s="31"/>
      <c r="B628" s="31"/>
      <c r="C628" s="31"/>
      <c r="D628" s="31"/>
      <c r="E628" s="31"/>
      <c r="F628" s="31"/>
      <c r="G628" s="31"/>
      <c r="H628" s="31"/>
      <c r="I628" s="31"/>
      <c r="J628" s="1"/>
      <c r="K628" s="31"/>
      <c r="L628" s="31"/>
      <c r="M628" s="31"/>
      <c r="N628" s="31"/>
      <c r="O628" s="31"/>
      <c r="P628" s="31"/>
      <c r="Q628" s="31"/>
      <c r="R628" s="31"/>
      <c r="S628" s="31"/>
      <c r="T628" s="1"/>
      <c r="U628" s="2"/>
      <c r="V628" s="2"/>
      <c r="W628" s="2"/>
      <c r="X628" s="2"/>
      <c r="Y628" s="2"/>
      <c r="Z628" s="2"/>
      <c r="AA628" s="11"/>
      <c r="AB628" s="7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</row>
    <row r="629" spans="1:42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  <c r="K629" s="395" t="s">
        <v>51</v>
      </c>
      <c r="L629" s="83" t="s">
        <v>0</v>
      </c>
      <c r="M629" s="83" t="s">
        <v>1</v>
      </c>
      <c r="N629" s="83" t="s">
        <v>2</v>
      </c>
      <c r="O629" s="83" t="s">
        <v>3</v>
      </c>
      <c r="P629" s="83" t="s">
        <v>27</v>
      </c>
      <c r="Q629" s="83" t="s">
        <v>4</v>
      </c>
      <c r="R629" s="83" t="s">
        <v>5</v>
      </c>
      <c r="S629" s="84" t="s">
        <v>6</v>
      </c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</row>
    <row r="630" spans="1:42" ht="15">
      <c r="A630" s="458" t="s">
        <v>51</v>
      </c>
      <c r="B630" s="392" t="s">
        <v>69</v>
      </c>
      <c r="C630" s="393"/>
      <c r="D630" s="393"/>
      <c r="E630" s="393"/>
      <c r="F630" s="393"/>
      <c r="G630" s="393"/>
      <c r="H630" s="393"/>
      <c r="I630" s="394"/>
      <c r="K630" s="396" t="s">
        <v>51</v>
      </c>
      <c r="L630" s="389" t="s">
        <v>69</v>
      </c>
      <c r="M630" s="390"/>
      <c r="N630" s="390"/>
      <c r="O630" s="390"/>
      <c r="P630" s="390"/>
      <c r="Q630" s="390"/>
      <c r="R630" s="390"/>
      <c r="S630" s="391"/>
      <c r="V630" s="296" t="str">
        <f>+IF(ABS(V626-L626)&gt;0.01,V626-L626,"")</f>
        <v/>
      </c>
      <c r="W630" s="296" t="str">
        <f>+IF(ABS(W626+X626-N626)&gt;0.01,W626+X626-N626,"")</f>
        <v/>
      </c>
      <c r="X630" s="296"/>
      <c r="Y630" s="296" t="str">
        <f>+IF(ABS(SUM(Y626:AA626,AD626)-O626)&gt;0.01,SUM(Y626:AA626,AD626)-O626,"")</f>
        <v/>
      </c>
      <c r="Z630" s="296"/>
      <c r="AA630" s="296"/>
      <c r="AB630" s="296" t="str">
        <f>+IF(ABS(AB626+AC626-Q626)&gt;0.01,AB626+AC626-Q626,"")</f>
        <v/>
      </c>
      <c r="AC630" s="296"/>
      <c r="AD630" s="296"/>
      <c r="AE630" s="296" t="str">
        <f>+IF(ABS(AE626-P626)&gt;0.01,AE626-U626,"")</f>
        <v/>
      </c>
      <c r="AF630" s="296" t="str">
        <f>+IF(ABS(AF626-S626)&gt;0.01,AF626-V626,"")</f>
        <v/>
      </c>
      <c r="AG630" s="11"/>
      <c r="AH630" s="11"/>
      <c r="AI630" s="11"/>
      <c r="AJ630" s="11"/>
      <c r="AK630" s="11"/>
      <c r="AL630" s="11"/>
    </row>
    <row r="631" spans="1:42" ht="15">
      <c r="A631" s="25" t="s">
        <v>7</v>
      </c>
      <c r="B631" s="36">
        <v>0.15972932756072841</v>
      </c>
      <c r="C631" s="36">
        <v>0</v>
      </c>
      <c r="D631" s="36">
        <v>0.23984431735997946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0.3995736449207079</v>
      </c>
      <c r="K631" s="82" t="s">
        <v>7</v>
      </c>
      <c r="L631" s="36">
        <v>0.15972932756072841</v>
      </c>
      <c r="M631" s="36">
        <v>0</v>
      </c>
      <c r="N631" s="36">
        <v>0.23984431735997946</v>
      </c>
      <c r="O631" s="36">
        <v>0</v>
      </c>
      <c r="P631" s="36">
        <v>0</v>
      </c>
      <c r="Q631" s="36">
        <v>0</v>
      </c>
      <c r="R631" s="101">
        <v>0</v>
      </c>
      <c r="S631" s="102">
        <f>SUM(L631:R631)</f>
        <v>0.3995736449207079</v>
      </c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 t="str">
        <f>+IF(ABS(AF626-AE626-I626)&gt;0.01,AF626-AE626-I626,"")</f>
        <v/>
      </c>
      <c r="AG631" s="11"/>
      <c r="AH631" s="11"/>
      <c r="AI631" s="11"/>
      <c r="AJ631" s="11"/>
      <c r="AK631" s="11"/>
      <c r="AL631" s="11"/>
    </row>
    <row r="632" spans="1:42" ht="15">
      <c r="A632" s="26" t="s">
        <v>8</v>
      </c>
      <c r="B632" s="39">
        <v>3.6913507421227605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1" si="272">SUM(B632:H632)</f>
        <v>3.6913507421227605</v>
      </c>
      <c r="K632" s="74" t="s">
        <v>8</v>
      </c>
      <c r="L632" s="87">
        <v>3.6913507421227605</v>
      </c>
      <c r="M632" s="87">
        <v>0</v>
      </c>
      <c r="N632" s="87">
        <v>0</v>
      </c>
      <c r="O632" s="87">
        <v>0</v>
      </c>
      <c r="P632" s="87">
        <v>0</v>
      </c>
      <c r="Q632" s="87">
        <v>0</v>
      </c>
      <c r="R632" s="88">
        <v>0</v>
      </c>
      <c r="S632" s="89">
        <f t="shared" ref="S632:S651" si="273">SUM(L632:R632)</f>
        <v>3.6913507421227605</v>
      </c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</row>
    <row r="633" spans="1:42" ht="15" customHeight="1">
      <c r="A633" s="27" t="s">
        <v>10</v>
      </c>
      <c r="B633" s="42">
        <v>2.0054837872680413</v>
      </c>
      <c r="C633" s="42">
        <v>0</v>
      </c>
      <c r="D633" s="42">
        <v>6.4244578918043948E-3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272"/>
        <v>2.0119082451598458</v>
      </c>
      <c r="K633" s="75" t="s">
        <v>10</v>
      </c>
      <c r="L633" s="42">
        <v>2.0054837872680413</v>
      </c>
      <c r="M633" s="42">
        <v>0</v>
      </c>
      <c r="N633" s="42">
        <v>6.4244578918043948E-3</v>
      </c>
      <c r="O633" s="42">
        <v>0</v>
      </c>
      <c r="P633" s="42">
        <v>0</v>
      </c>
      <c r="Q633" s="42">
        <v>0</v>
      </c>
      <c r="R633" s="85">
        <v>0</v>
      </c>
      <c r="S633" s="86">
        <f t="shared" si="273"/>
        <v>2.0119082451598458</v>
      </c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</row>
    <row r="634" spans="1:42" ht="15" customHeight="1">
      <c r="A634" s="26" t="s">
        <v>56</v>
      </c>
      <c r="B634" s="39">
        <v>0</v>
      </c>
      <c r="C634" s="39">
        <v>0</v>
      </c>
      <c r="D634" s="39">
        <v>0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272"/>
        <v>0</v>
      </c>
      <c r="K634" s="74" t="s">
        <v>56</v>
      </c>
      <c r="L634" s="87">
        <v>0</v>
      </c>
      <c r="M634" s="87">
        <v>0</v>
      </c>
      <c r="N634" s="87">
        <v>0</v>
      </c>
      <c r="O634" s="87">
        <v>0</v>
      </c>
      <c r="P634" s="87">
        <v>0</v>
      </c>
      <c r="Q634" s="87">
        <v>0</v>
      </c>
      <c r="R634" s="88">
        <v>0</v>
      </c>
      <c r="S634" s="89">
        <f t="shared" si="273"/>
        <v>0</v>
      </c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</row>
    <row r="635" spans="1:42" ht="15">
      <c r="A635" s="27" t="s">
        <v>16</v>
      </c>
      <c r="B635" s="42">
        <v>41.40354452587956</v>
      </c>
      <c r="C635" s="42">
        <v>0.17894871452287475</v>
      </c>
      <c r="D635" s="42">
        <v>3.3362864315731371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272"/>
        <v>44.918779671975571</v>
      </c>
      <c r="K635" s="75" t="s">
        <v>16</v>
      </c>
      <c r="L635" s="42">
        <v>41.40354452587956</v>
      </c>
      <c r="M635" s="42">
        <v>0.17894871452287475</v>
      </c>
      <c r="N635" s="42">
        <v>3.3362864315731371</v>
      </c>
      <c r="O635" s="42">
        <v>0</v>
      </c>
      <c r="P635" s="42">
        <v>0</v>
      </c>
      <c r="Q635" s="42">
        <v>0</v>
      </c>
      <c r="R635" s="85">
        <v>0</v>
      </c>
      <c r="S635" s="86">
        <f t="shared" si="273"/>
        <v>44.918779671975571</v>
      </c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</row>
    <row r="636" spans="1:42" ht="15">
      <c r="A636" s="26" t="s">
        <v>70</v>
      </c>
      <c r="B636" s="39">
        <v>2.146020110635019</v>
      </c>
      <c r="C636" s="39">
        <v>4.8430966347657665E-2</v>
      </c>
      <c r="D636" s="39">
        <v>0</v>
      </c>
      <c r="E636" s="39">
        <v>0</v>
      </c>
      <c r="F636" s="39">
        <v>0</v>
      </c>
      <c r="G636" s="39">
        <v>0</v>
      </c>
      <c r="H636" s="40">
        <v>0</v>
      </c>
      <c r="I636" s="41">
        <f t="shared" si="272"/>
        <v>2.1944510769826766</v>
      </c>
      <c r="K636" s="74" t="s">
        <v>70</v>
      </c>
      <c r="L636" s="87">
        <v>2.146020110635019</v>
      </c>
      <c r="M636" s="87">
        <v>4.8430966347657665E-2</v>
      </c>
      <c r="N636" s="87">
        <v>0</v>
      </c>
      <c r="O636" s="87">
        <v>0</v>
      </c>
      <c r="P636" s="87">
        <v>0</v>
      </c>
      <c r="Q636" s="87">
        <v>0</v>
      </c>
      <c r="R636" s="88">
        <v>0</v>
      </c>
      <c r="S636" s="89">
        <f t="shared" si="273"/>
        <v>2.1944510769826766</v>
      </c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</row>
    <row r="637" spans="1:42" ht="15">
      <c r="A637" s="27" t="s">
        <v>58</v>
      </c>
      <c r="B637" s="42">
        <v>0</v>
      </c>
      <c r="C637" s="42">
        <v>1.6005861611738992E-2</v>
      </c>
      <c r="D637" s="42">
        <v>0</v>
      </c>
      <c r="E637" s="42">
        <v>0.7768550687596335</v>
      </c>
      <c r="F637" s="42">
        <v>30.680166050474305</v>
      </c>
      <c r="G637" s="42">
        <v>0</v>
      </c>
      <c r="H637" s="43">
        <v>0</v>
      </c>
      <c r="I637" s="38">
        <f t="shared" si="272"/>
        <v>31.473026980845678</v>
      </c>
      <c r="K637" s="75" t="s">
        <v>58</v>
      </c>
      <c r="L637" s="42">
        <v>0</v>
      </c>
      <c r="M637" s="42">
        <v>1.6005861611738992E-2</v>
      </c>
      <c r="N637" s="42">
        <v>0</v>
      </c>
      <c r="O637" s="42">
        <v>0.7768550687596335</v>
      </c>
      <c r="P637" s="42">
        <v>30.680166050474305</v>
      </c>
      <c r="Q637" s="42">
        <v>0</v>
      </c>
      <c r="R637" s="85">
        <v>0</v>
      </c>
      <c r="S637" s="86">
        <f t="shared" si="273"/>
        <v>31.473026980845678</v>
      </c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</row>
    <row r="638" spans="1:42" ht="15">
      <c r="A638" s="26" t="s">
        <v>12</v>
      </c>
      <c r="B638" s="39">
        <v>0</v>
      </c>
      <c r="C638" s="39">
        <v>0</v>
      </c>
      <c r="D638" s="39">
        <v>0</v>
      </c>
      <c r="E638" s="39">
        <v>0.53128175518544374</v>
      </c>
      <c r="F638" s="39">
        <v>0</v>
      </c>
      <c r="G638" s="39">
        <v>0</v>
      </c>
      <c r="H638" s="40">
        <v>0</v>
      </c>
      <c r="I638" s="41">
        <f t="shared" si="272"/>
        <v>0.53128175518544374</v>
      </c>
      <c r="K638" s="74" t="s">
        <v>12</v>
      </c>
      <c r="L638" s="87">
        <v>0</v>
      </c>
      <c r="M638" s="87">
        <v>0</v>
      </c>
      <c r="N638" s="87">
        <v>0</v>
      </c>
      <c r="O638" s="87">
        <v>0.53128175518544374</v>
      </c>
      <c r="P638" s="87">
        <v>0</v>
      </c>
      <c r="Q638" s="87">
        <v>0</v>
      </c>
      <c r="R638" s="88">
        <v>0</v>
      </c>
      <c r="S638" s="89">
        <f t="shared" si="273"/>
        <v>0.53128175518544374</v>
      </c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</row>
    <row r="639" spans="1:42" ht="15">
      <c r="A639" s="27" t="s">
        <v>59</v>
      </c>
      <c r="B639" s="42">
        <v>0</v>
      </c>
      <c r="C639" s="42">
        <v>0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272"/>
        <v>0</v>
      </c>
      <c r="K639" s="75" t="s">
        <v>59</v>
      </c>
      <c r="L639" s="42">
        <v>0</v>
      </c>
      <c r="M639" s="42">
        <v>0</v>
      </c>
      <c r="N639" s="42">
        <v>0</v>
      </c>
      <c r="O639" s="42">
        <v>0</v>
      </c>
      <c r="P639" s="42">
        <v>0</v>
      </c>
      <c r="Q639" s="42">
        <v>0</v>
      </c>
      <c r="R639" s="85">
        <v>0</v>
      </c>
      <c r="S639" s="86">
        <f t="shared" si="273"/>
        <v>0</v>
      </c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</row>
    <row r="640" spans="1:42" ht="15">
      <c r="A640" s="26" t="s">
        <v>17</v>
      </c>
      <c r="B640" s="39">
        <v>1.7232286570066317</v>
      </c>
      <c r="C640" s="39">
        <v>0</v>
      </c>
      <c r="D640" s="39">
        <v>8.3425493745108072E-3</v>
      </c>
      <c r="E640" s="39">
        <v>5.0762020553089392E-2</v>
      </c>
      <c r="F640" s="39">
        <v>0</v>
      </c>
      <c r="G640" s="39">
        <v>0</v>
      </c>
      <c r="H640" s="40">
        <v>0</v>
      </c>
      <c r="I640" s="41">
        <f t="shared" si="272"/>
        <v>1.782333226934232</v>
      </c>
      <c r="K640" s="74" t="s">
        <v>17</v>
      </c>
      <c r="L640" s="87">
        <v>1.7232286570066317</v>
      </c>
      <c r="M640" s="87">
        <v>0</v>
      </c>
      <c r="N640" s="87">
        <v>8.3425493745108072E-3</v>
      </c>
      <c r="O640" s="87">
        <v>5.0762020553089392E-2</v>
      </c>
      <c r="P640" s="87">
        <v>0</v>
      </c>
      <c r="Q640" s="87">
        <v>0</v>
      </c>
      <c r="R640" s="88">
        <v>0</v>
      </c>
      <c r="S640" s="89">
        <f t="shared" si="273"/>
        <v>1.782333226934232</v>
      </c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</row>
    <row r="641" spans="1:38" ht="15">
      <c r="A641" s="27" t="s">
        <v>139</v>
      </c>
      <c r="B641" s="42">
        <v>211.19782133805035</v>
      </c>
      <c r="C641" s="42">
        <v>0</v>
      </c>
      <c r="D641" s="42">
        <v>54.58541527319224</v>
      </c>
      <c r="E641" s="42">
        <v>0</v>
      </c>
      <c r="F641" s="42">
        <v>0</v>
      </c>
      <c r="G641" s="42">
        <v>0</v>
      </c>
      <c r="H641" s="43">
        <v>0</v>
      </c>
      <c r="I641" s="38">
        <f t="shared" si="272"/>
        <v>265.78323661124261</v>
      </c>
      <c r="K641" s="75" t="s">
        <v>139</v>
      </c>
      <c r="L641" s="42">
        <v>211.19782133805035</v>
      </c>
      <c r="M641" s="42">
        <v>0</v>
      </c>
      <c r="N641" s="42">
        <v>54.58541527319224</v>
      </c>
      <c r="O641" s="42">
        <v>0</v>
      </c>
      <c r="P641" s="42">
        <v>0</v>
      </c>
      <c r="Q641" s="42">
        <v>0</v>
      </c>
      <c r="R641" s="85">
        <v>0</v>
      </c>
      <c r="S641" s="86">
        <f t="shared" si="273"/>
        <v>265.78323661124261</v>
      </c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</row>
    <row r="642" spans="1:38" ht="15">
      <c r="A642" s="26" t="s">
        <v>25</v>
      </c>
      <c r="B642" s="39">
        <v>29.866844031427522</v>
      </c>
      <c r="C642" s="39">
        <v>3.8806691356567419E-2</v>
      </c>
      <c r="D642" s="39">
        <v>0.61777479834814575</v>
      </c>
      <c r="E642" s="39">
        <v>49.629342682162402</v>
      </c>
      <c r="F642" s="39">
        <v>0</v>
      </c>
      <c r="G642" s="39">
        <v>16.736019517082106</v>
      </c>
      <c r="H642" s="40">
        <v>0.2348062061521565</v>
      </c>
      <c r="I642" s="41">
        <f t="shared" si="272"/>
        <v>97.123593926528898</v>
      </c>
      <c r="K642" s="74" t="s">
        <v>25</v>
      </c>
      <c r="L642" s="87">
        <v>29.866844031427522</v>
      </c>
      <c r="M642" s="87">
        <v>3.8806691356567419E-2</v>
      </c>
      <c r="N642" s="87">
        <v>0.61777479834814575</v>
      </c>
      <c r="O642" s="87">
        <v>49.629342682162402</v>
      </c>
      <c r="P642" s="87">
        <v>0</v>
      </c>
      <c r="Q642" s="87">
        <v>16.736019517082106</v>
      </c>
      <c r="R642" s="88">
        <v>0.2348062061521565</v>
      </c>
      <c r="S642" s="89">
        <f t="shared" si="273"/>
        <v>97.123593926528898</v>
      </c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</row>
    <row r="643" spans="1:38" ht="15">
      <c r="A643" s="27" t="s">
        <v>24</v>
      </c>
      <c r="B643" s="42">
        <v>98.236478204289497</v>
      </c>
      <c r="C643" s="42">
        <v>0</v>
      </c>
      <c r="D643" s="42">
        <v>0</v>
      </c>
      <c r="E643" s="42">
        <v>0</v>
      </c>
      <c r="F643" s="42">
        <v>0</v>
      </c>
      <c r="G643" s="42">
        <v>0</v>
      </c>
      <c r="H643" s="43">
        <v>0</v>
      </c>
      <c r="I643" s="38">
        <f t="shared" si="272"/>
        <v>98.236478204289497</v>
      </c>
      <c r="K643" s="75" t="s">
        <v>24</v>
      </c>
      <c r="L643" s="42">
        <v>98.236478204289497</v>
      </c>
      <c r="M643" s="42">
        <v>0</v>
      </c>
      <c r="N643" s="42">
        <v>0</v>
      </c>
      <c r="O643" s="42">
        <v>0</v>
      </c>
      <c r="P643" s="42">
        <v>0</v>
      </c>
      <c r="Q643" s="42">
        <v>0</v>
      </c>
      <c r="R643" s="85">
        <v>0</v>
      </c>
      <c r="S643" s="86">
        <f t="shared" si="273"/>
        <v>98.236478204289497</v>
      </c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</row>
    <row r="644" spans="1:38" ht="15">
      <c r="A644" s="26" t="s">
        <v>60</v>
      </c>
      <c r="B644" s="39">
        <v>41.648629497636072</v>
      </c>
      <c r="C644" s="39">
        <v>1.8865415619890908</v>
      </c>
      <c r="D644" s="39">
        <v>23.715046036894456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272"/>
        <v>67.25021709651962</v>
      </c>
      <c r="K644" s="74" t="s">
        <v>60</v>
      </c>
      <c r="L644" s="87">
        <v>41.648629497636072</v>
      </c>
      <c r="M644" s="87">
        <v>1.8865415619890908</v>
      </c>
      <c r="N644" s="87">
        <v>23.715046036894456</v>
      </c>
      <c r="O644" s="87">
        <v>0</v>
      </c>
      <c r="P644" s="87">
        <v>0</v>
      </c>
      <c r="Q644" s="87">
        <v>0</v>
      </c>
      <c r="R644" s="88">
        <v>0</v>
      </c>
      <c r="S644" s="89">
        <f t="shared" si="273"/>
        <v>67.25021709651962</v>
      </c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</row>
    <row r="645" spans="1:38" ht="15">
      <c r="A645" s="27" t="s">
        <v>22</v>
      </c>
      <c r="B645" s="42">
        <v>5.2284484670492999</v>
      </c>
      <c r="C645" s="42">
        <v>0</v>
      </c>
      <c r="D645" s="42">
        <v>0</v>
      </c>
      <c r="E645" s="42">
        <v>3.9118182016625053E-3</v>
      </c>
      <c r="F645" s="42">
        <v>0.54784636741682924</v>
      </c>
      <c r="G645" s="42">
        <v>0</v>
      </c>
      <c r="H645" s="43">
        <v>0</v>
      </c>
      <c r="I645" s="38">
        <f t="shared" si="272"/>
        <v>5.7802066526677915</v>
      </c>
      <c r="K645" s="75" t="s">
        <v>22</v>
      </c>
      <c r="L645" s="42">
        <v>5.2284484670492999</v>
      </c>
      <c r="M645" s="42">
        <v>0</v>
      </c>
      <c r="N645" s="42">
        <v>0</v>
      </c>
      <c r="O645" s="42">
        <v>3.9118182016625053E-3</v>
      </c>
      <c r="P645" s="42">
        <v>0.54784636741682924</v>
      </c>
      <c r="Q645" s="42">
        <v>0</v>
      </c>
      <c r="R645" s="85">
        <v>0</v>
      </c>
      <c r="S645" s="86">
        <f t="shared" si="273"/>
        <v>5.7802066526677915</v>
      </c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</row>
    <row r="646" spans="1:38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272"/>
        <v>0</v>
      </c>
      <c r="K646" s="74" t="s">
        <v>21</v>
      </c>
      <c r="L646" s="87">
        <v>0</v>
      </c>
      <c r="M646" s="87">
        <v>0</v>
      </c>
      <c r="N646" s="87">
        <v>0</v>
      </c>
      <c r="O646" s="87">
        <v>0</v>
      </c>
      <c r="P646" s="87">
        <v>0</v>
      </c>
      <c r="Q646" s="87">
        <v>0</v>
      </c>
      <c r="R646" s="88">
        <v>0</v>
      </c>
      <c r="S646" s="89">
        <f t="shared" si="273"/>
        <v>0</v>
      </c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</row>
    <row r="647" spans="1:38" ht="15">
      <c r="A647" s="28" t="s">
        <v>64</v>
      </c>
      <c r="B647" s="42">
        <v>0.90110727114328926</v>
      </c>
      <c r="C647" s="42">
        <v>0</v>
      </c>
      <c r="D647" s="42">
        <v>0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272"/>
        <v>0.90110727114328926</v>
      </c>
      <c r="K647" s="76" t="s">
        <v>64</v>
      </c>
      <c r="L647" s="42">
        <v>0.90110727114328926</v>
      </c>
      <c r="M647" s="42">
        <v>0</v>
      </c>
      <c r="N647" s="42">
        <v>0</v>
      </c>
      <c r="O647" s="42">
        <v>0</v>
      </c>
      <c r="P647" s="42">
        <v>0</v>
      </c>
      <c r="Q647" s="42">
        <v>0</v>
      </c>
      <c r="R647" s="85">
        <v>0</v>
      </c>
      <c r="S647" s="86">
        <f t="shared" si="273"/>
        <v>0.90110727114328926</v>
      </c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</row>
    <row r="648" spans="1:38">
      <c r="A648" s="56" t="s">
        <v>23</v>
      </c>
      <c r="B648" s="60">
        <v>0.90110727114328926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1">
        <v>0</v>
      </c>
      <c r="I648" s="62">
        <f t="shared" si="272"/>
        <v>0.90110727114328926</v>
      </c>
      <c r="K648" s="77" t="s">
        <v>23</v>
      </c>
      <c r="L648" s="90">
        <v>0.90110727114328926</v>
      </c>
      <c r="M648" s="90">
        <v>0</v>
      </c>
      <c r="N648" s="90">
        <v>0</v>
      </c>
      <c r="O648" s="90">
        <v>0</v>
      </c>
      <c r="P648" s="90">
        <v>0</v>
      </c>
      <c r="Q648" s="90">
        <v>0</v>
      </c>
      <c r="R648" s="91">
        <v>0</v>
      </c>
      <c r="S648" s="92">
        <f t="shared" si="273"/>
        <v>0.90110727114328926</v>
      </c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</row>
    <row r="649" spans="1:38">
      <c r="A649" s="57" t="s">
        <v>19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72"/>
        <v>0</v>
      </c>
      <c r="K649" s="78" t="s">
        <v>19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93">
        <v>0</v>
      </c>
      <c r="S649" s="94">
        <f t="shared" si="273"/>
        <v>0</v>
      </c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</row>
    <row r="650" spans="1:38">
      <c r="A650" s="56" t="s">
        <v>20</v>
      </c>
      <c r="B650" s="60">
        <v>0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272"/>
        <v>0</v>
      </c>
      <c r="K650" s="77" t="s">
        <v>20</v>
      </c>
      <c r="L650" s="90">
        <v>0</v>
      </c>
      <c r="M650" s="90">
        <v>0</v>
      </c>
      <c r="N650" s="90">
        <v>0</v>
      </c>
      <c r="O650" s="90">
        <v>0</v>
      </c>
      <c r="P650" s="90">
        <v>0</v>
      </c>
      <c r="Q650" s="90">
        <v>0</v>
      </c>
      <c r="R650" s="91">
        <v>0</v>
      </c>
      <c r="S650" s="92">
        <f t="shared" si="273"/>
        <v>0</v>
      </c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</row>
    <row r="651" spans="1:38" ht="15" thickBot="1">
      <c r="A651" s="58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6">
        <v>0</v>
      </c>
      <c r="I651" s="67">
        <f t="shared" si="272"/>
        <v>0</v>
      </c>
      <c r="K651" s="79" t="s">
        <v>11</v>
      </c>
      <c r="L651" s="52">
        <v>0</v>
      </c>
      <c r="M651" s="52">
        <v>0</v>
      </c>
      <c r="N651" s="52">
        <v>0</v>
      </c>
      <c r="O651" s="52">
        <v>0</v>
      </c>
      <c r="P651" s="52">
        <v>0</v>
      </c>
      <c r="Q651" s="52">
        <v>0</v>
      </c>
      <c r="R651" s="95">
        <v>0</v>
      </c>
      <c r="S651" s="96">
        <f t="shared" si="273"/>
        <v>0</v>
      </c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</row>
    <row r="652" spans="1:38" ht="15">
      <c r="A652" s="33" t="s">
        <v>26</v>
      </c>
      <c r="B652" s="68">
        <f>SUM(B631:B647)</f>
        <v>438.20868596006881</v>
      </c>
      <c r="C652" s="68">
        <f t="shared" ref="C652:I652" si="274">SUM(C631:C647)</f>
        <v>2.1687337958279298</v>
      </c>
      <c r="D652" s="68">
        <f t="shared" si="274"/>
        <v>82.509133864634265</v>
      </c>
      <c r="E652" s="68">
        <f t="shared" si="274"/>
        <v>50.992153344862231</v>
      </c>
      <c r="F652" s="68">
        <f t="shared" si="274"/>
        <v>31.228012417891136</v>
      </c>
      <c r="G652" s="68">
        <f t="shared" si="274"/>
        <v>16.736019517082106</v>
      </c>
      <c r="H652" s="69">
        <f t="shared" si="274"/>
        <v>0.2348062061521565</v>
      </c>
      <c r="I652" s="38">
        <f t="shared" si="274"/>
        <v>622.07754510651853</v>
      </c>
      <c r="K652" s="80" t="s">
        <v>26</v>
      </c>
      <c r="L652" s="68">
        <f>SUM(L631:L647)</f>
        <v>438.20868596006881</v>
      </c>
      <c r="M652" s="68">
        <f t="shared" ref="M652:S652" si="275">SUM(M631:M647)</f>
        <v>2.1687337958279298</v>
      </c>
      <c r="N652" s="68">
        <f t="shared" si="275"/>
        <v>82.509133864634265</v>
      </c>
      <c r="O652" s="68">
        <f t="shared" si="275"/>
        <v>50.992153344862231</v>
      </c>
      <c r="P652" s="68">
        <f t="shared" si="275"/>
        <v>31.228012417891136</v>
      </c>
      <c r="Q652" s="68">
        <f t="shared" si="275"/>
        <v>16.736019517082106</v>
      </c>
      <c r="R652" s="69">
        <f t="shared" si="275"/>
        <v>0.2348062061521565</v>
      </c>
      <c r="S652" s="97">
        <f t="shared" si="275"/>
        <v>622.07754510651853</v>
      </c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</row>
    <row r="653" spans="1:38" ht="15" thickBot="1">
      <c r="A653" s="59" t="s">
        <v>88</v>
      </c>
      <c r="B653" s="47">
        <f>IF($I652=0,"-",B652/$I652)</f>
        <v>0.70442775086027931</v>
      </c>
      <c r="C653" s="47">
        <f t="shared" ref="C653:H653" si="276">IF($I652=0,"-",C652/$I652)</f>
        <v>3.486275646642376E-3</v>
      </c>
      <c r="D653" s="47">
        <f t="shared" si="276"/>
        <v>0.13263480495909269</v>
      </c>
      <c r="E653" s="47">
        <f t="shared" si="276"/>
        <v>8.197073459086332E-2</v>
      </c>
      <c r="F653" s="47">
        <f t="shared" si="276"/>
        <v>5.0199549338409179E-2</v>
      </c>
      <c r="G653" s="47">
        <f t="shared" si="276"/>
        <v>2.6903429723084429E-2</v>
      </c>
      <c r="H653" s="70">
        <f t="shared" si="276"/>
        <v>3.7745488162886599E-4</v>
      </c>
      <c r="I653" s="48">
        <f>SUM(B653:H653)</f>
        <v>1.0000000000000002</v>
      </c>
      <c r="K653" s="81" t="s">
        <v>88</v>
      </c>
      <c r="L653" s="98">
        <f>IF($S652=0,"-",L652/$S652)</f>
        <v>0.70442775086027931</v>
      </c>
      <c r="M653" s="98">
        <f t="shared" ref="M653:R653" si="277">IF($S652=0,"-",M652/$S652)</f>
        <v>3.486275646642376E-3</v>
      </c>
      <c r="N653" s="98">
        <f t="shared" si="277"/>
        <v>0.13263480495909269</v>
      </c>
      <c r="O653" s="98">
        <f t="shared" si="277"/>
        <v>8.197073459086332E-2</v>
      </c>
      <c r="P653" s="98">
        <f t="shared" si="277"/>
        <v>5.0199549338409179E-2</v>
      </c>
      <c r="Q653" s="98">
        <f t="shared" si="277"/>
        <v>2.6903429723084429E-2</v>
      </c>
      <c r="R653" s="99">
        <f t="shared" si="277"/>
        <v>3.7745488162886599E-4</v>
      </c>
      <c r="S653" s="100">
        <f>SUM(L653:R653)</f>
        <v>1.0000000000000002</v>
      </c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</row>
    <row r="654" spans="1:38" s="9" customFormat="1" ht="15">
      <c r="A654" s="2"/>
      <c r="B654" s="2"/>
      <c r="C654" s="2"/>
      <c r="D654" s="2"/>
      <c r="E654" s="2"/>
      <c r="F654" s="2"/>
      <c r="G654" s="2"/>
      <c r="H654" s="2"/>
      <c r="I654" s="2"/>
      <c r="J654" s="1"/>
      <c r="K654" s="2"/>
      <c r="L654" s="2"/>
      <c r="M654" s="2"/>
      <c r="N654" s="2"/>
      <c r="O654" s="2"/>
      <c r="P654" s="2"/>
      <c r="Q654" s="2"/>
      <c r="R654" s="2"/>
      <c r="S654" s="2"/>
      <c r="T654" s="1"/>
      <c r="U654" s="12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10"/>
      <c r="AK654" s="8"/>
      <c r="AL654" s="8"/>
    </row>
    <row r="655" spans="1:38">
      <c r="I655" s="11"/>
      <c r="R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</row>
    <row r="656" spans="1:38">
      <c r="I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</row>
  </sheetData>
  <mergeCells count="173">
    <mergeCell ref="U603:U604"/>
    <mergeCell ref="V604:AF604"/>
    <mergeCell ref="L553:O573"/>
    <mergeCell ref="Q553:R573"/>
    <mergeCell ref="U31:U32"/>
    <mergeCell ref="U109:U110"/>
    <mergeCell ref="U135:U136"/>
    <mergeCell ref="U161:U162"/>
    <mergeCell ref="U187:U188"/>
    <mergeCell ref="U213:U214"/>
    <mergeCell ref="U239:U240"/>
    <mergeCell ref="U265:U266"/>
    <mergeCell ref="U291:U292"/>
    <mergeCell ref="U317:U318"/>
    <mergeCell ref="U343:U344"/>
    <mergeCell ref="U369:U370"/>
    <mergeCell ref="U395:U396"/>
    <mergeCell ref="U421:U422"/>
    <mergeCell ref="L449:O469"/>
    <mergeCell ref="Q449:R469"/>
    <mergeCell ref="L475:O495"/>
    <mergeCell ref="Q475:R495"/>
    <mergeCell ref="L266:S266"/>
    <mergeCell ref="L370:S370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L318:S318"/>
    <mergeCell ref="A577:A578"/>
    <mergeCell ref="A343:A344"/>
    <mergeCell ref="A369:A370"/>
    <mergeCell ref="A395:A396"/>
    <mergeCell ref="A421:A422"/>
    <mergeCell ref="B266:I266"/>
    <mergeCell ref="B474:I474"/>
    <mergeCell ref="B318:I318"/>
    <mergeCell ref="B553:E573"/>
    <mergeCell ref="G553:H573"/>
    <mergeCell ref="A551:A552"/>
    <mergeCell ref="B501:E521"/>
    <mergeCell ref="G501:H521"/>
    <mergeCell ref="L474:S474"/>
    <mergeCell ref="B500:I500"/>
    <mergeCell ref="L500:S500"/>
    <mergeCell ref="B526:I526"/>
    <mergeCell ref="L526:S526"/>
    <mergeCell ref="B552:I552"/>
    <mergeCell ref="L552:S552"/>
    <mergeCell ref="B527:E547"/>
    <mergeCell ref="G527:H547"/>
    <mergeCell ref="K499:K500"/>
    <mergeCell ref="B630:I630"/>
    <mergeCell ref="K239:K240"/>
    <mergeCell ref="K265:K266"/>
    <mergeCell ref="K291:K292"/>
    <mergeCell ref="G449:H469"/>
    <mergeCell ref="B475:E495"/>
    <mergeCell ref="G475:H495"/>
    <mergeCell ref="K369:K370"/>
    <mergeCell ref="K395:K396"/>
    <mergeCell ref="K421:K422"/>
    <mergeCell ref="K447:K448"/>
    <mergeCell ref="K473:K474"/>
    <mergeCell ref="B370:I370"/>
    <mergeCell ref="B449:E469"/>
    <mergeCell ref="B344:I344"/>
    <mergeCell ref="F345:F365"/>
    <mergeCell ref="F371:F391"/>
    <mergeCell ref="B604:I604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B578:I578"/>
    <mergeCell ref="A57:A58"/>
    <mergeCell ref="A83:A84"/>
    <mergeCell ref="A109:A110"/>
    <mergeCell ref="A135:A136"/>
    <mergeCell ref="A161:A162"/>
    <mergeCell ref="A187:A188"/>
    <mergeCell ref="A213:A214"/>
    <mergeCell ref="A603:A604"/>
    <mergeCell ref="A629:A630"/>
    <mergeCell ref="A447:A448"/>
    <mergeCell ref="A473:A474"/>
    <mergeCell ref="A499:A500"/>
    <mergeCell ref="A525:A526"/>
    <mergeCell ref="A239:A240"/>
    <mergeCell ref="A265:A266"/>
    <mergeCell ref="A291:A292"/>
    <mergeCell ref="A317:A318"/>
    <mergeCell ref="L604:S604"/>
    <mergeCell ref="A1:I3"/>
    <mergeCell ref="K1:S3"/>
    <mergeCell ref="U1:AI3"/>
    <mergeCell ref="L188:S188"/>
    <mergeCell ref="V188:AI188"/>
    <mergeCell ref="B214:I214"/>
    <mergeCell ref="L214:S214"/>
    <mergeCell ref="V214:AI214"/>
    <mergeCell ref="B240:I240"/>
    <mergeCell ref="L240:S240"/>
    <mergeCell ref="V240:AI240"/>
    <mergeCell ref="L84:S84"/>
    <mergeCell ref="B6:I6"/>
    <mergeCell ref="L6:S6"/>
    <mergeCell ref="B32:I32"/>
    <mergeCell ref="L32:S32"/>
    <mergeCell ref="G59:H79"/>
    <mergeCell ref="L59:O79"/>
    <mergeCell ref="Q59:R79"/>
    <mergeCell ref="A5:A6"/>
    <mergeCell ref="V318:AI318"/>
    <mergeCell ref="A31:A32"/>
    <mergeCell ref="L344:S344"/>
    <mergeCell ref="L630:S630"/>
    <mergeCell ref="K577:K578"/>
    <mergeCell ref="K603:K604"/>
    <mergeCell ref="K629:K630"/>
    <mergeCell ref="F579:F599"/>
    <mergeCell ref="F605:F625"/>
    <mergeCell ref="V370:AI370"/>
    <mergeCell ref="B396:I396"/>
    <mergeCell ref="L396:S396"/>
    <mergeCell ref="V396:AI396"/>
    <mergeCell ref="B422:I422"/>
    <mergeCell ref="L422:S422"/>
    <mergeCell ref="V422:AI422"/>
    <mergeCell ref="B448:I448"/>
    <mergeCell ref="L448:S448"/>
    <mergeCell ref="F397:F417"/>
    <mergeCell ref="F423:F443"/>
    <mergeCell ref="K525:K526"/>
    <mergeCell ref="K551:K552"/>
    <mergeCell ref="L527:O547"/>
    <mergeCell ref="Q527:R547"/>
    <mergeCell ref="L501:O521"/>
    <mergeCell ref="Q501:R521"/>
    <mergeCell ref="L578:S578"/>
    <mergeCell ref="V344:AI344"/>
    <mergeCell ref="K317:K318"/>
    <mergeCell ref="K343:K344"/>
    <mergeCell ref="V32:AI32"/>
    <mergeCell ref="B58:I58"/>
    <mergeCell ref="L58:S58"/>
    <mergeCell ref="B292:I292"/>
    <mergeCell ref="L292:S292"/>
    <mergeCell ref="V292:AI292"/>
    <mergeCell ref="B110:I110"/>
    <mergeCell ref="L110:S110"/>
    <mergeCell ref="V110:AI110"/>
    <mergeCell ref="B136:I136"/>
    <mergeCell ref="L136:S136"/>
    <mergeCell ref="V136:AI136"/>
    <mergeCell ref="B162:I162"/>
    <mergeCell ref="L162:S162"/>
    <mergeCell ref="V162:AI162"/>
    <mergeCell ref="B188:I188"/>
    <mergeCell ref="B84:I84"/>
    <mergeCell ref="V266:AI266"/>
    <mergeCell ref="F33:F53"/>
    <mergeCell ref="B59:E79"/>
    <mergeCell ref="F111:F131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1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2" customWidth="1"/>
    <col min="2" max="10" width="16.625" style="2" customWidth="1"/>
    <col min="11" max="11" width="36.625" style="2" customWidth="1"/>
    <col min="12" max="20" width="16.625" style="2" customWidth="1"/>
    <col min="21" max="21" width="36.625" style="2" customWidth="1"/>
    <col min="22" max="16384" width="11" style="2"/>
  </cols>
  <sheetData>
    <row r="1" spans="1:11" s="49" customFormat="1" ht="15" customHeight="1" thickTop="1">
      <c r="A1" s="422" t="s">
        <v>99</v>
      </c>
      <c r="B1" s="423"/>
      <c r="C1" s="423"/>
      <c r="D1" s="423"/>
      <c r="E1" s="423"/>
      <c r="F1" s="423"/>
      <c r="G1" s="423"/>
      <c r="H1" s="423"/>
      <c r="I1" s="424"/>
      <c r="J1"/>
    </row>
    <row r="2" spans="1:11" s="49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  <c r="J2"/>
    </row>
    <row r="3" spans="1:11" s="49" customFormat="1" ht="36" customHeight="1" thickBot="1">
      <c r="A3" s="428"/>
      <c r="B3" s="429"/>
      <c r="C3" s="429"/>
      <c r="D3" s="429"/>
      <c r="E3" s="429"/>
      <c r="F3" s="429"/>
      <c r="G3" s="429"/>
      <c r="H3" s="429"/>
      <c r="I3" s="430"/>
      <c r="J3"/>
    </row>
    <row r="4" spans="1:11" s="49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/>
    </row>
    <row r="5" spans="1:11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K5" s="21"/>
    </row>
    <row r="6" spans="1:11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1" ht="15">
      <c r="A7" s="25" t="s">
        <v>7</v>
      </c>
      <c r="B7" s="36">
        <f>B33+B85</f>
        <v>230.96750894496833</v>
      </c>
      <c r="C7" s="36">
        <f t="shared" ref="C7:E7" si="0">C33+C85</f>
        <v>0.16933398074179434</v>
      </c>
      <c r="D7" s="36">
        <f t="shared" si="0"/>
        <v>25.239432363272108</v>
      </c>
      <c r="E7" s="36">
        <f t="shared" si="0"/>
        <v>0.16933398074179434</v>
      </c>
      <c r="F7" s="36">
        <f>F59+F85</f>
        <v>0.7771810951547059</v>
      </c>
      <c r="G7" s="36">
        <f t="shared" ref="G7:H7" si="1">G33+G85</f>
        <v>0</v>
      </c>
      <c r="H7" s="36">
        <f t="shared" si="1"/>
        <v>0</v>
      </c>
      <c r="I7" s="38">
        <f>SUM(B7:H7)</f>
        <v>257.32279036487876</v>
      </c>
      <c r="J7" s="306">
        <v>0</v>
      </c>
    </row>
    <row r="8" spans="1:11" ht="15">
      <c r="A8" s="26" t="s">
        <v>8</v>
      </c>
      <c r="B8" s="39">
        <f t="shared" ref="B8:E27" si="2">B34+B86</f>
        <v>160.37614373772254</v>
      </c>
      <c r="C8" s="39">
        <f t="shared" si="2"/>
        <v>0</v>
      </c>
      <c r="D8" s="39">
        <f t="shared" si="2"/>
        <v>21.896023760659251</v>
      </c>
      <c r="E8" s="39">
        <f t="shared" si="2"/>
        <v>0</v>
      </c>
      <c r="F8" s="39">
        <f t="shared" ref="F8:F27" si="3">F60+F86</f>
        <v>0</v>
      </c>
      <c r="G8" s="39">
        <f t="shared" ref="G8:H8" si="4">G34+G86</f>
        <v>0</v>
      </c>
      <c r="H8" s="39">
        <f t="shared" si="4"/>
        <v>0</v>
      </c>
      <c r="I8" s="41">
        <f t="shared" ref="I8:I27" si="5">SUM(B8:H8)</f>
        <v>182.2721674983818</v>
      </c>
      <c r="J8" s="306">
        <v>0</v>
      </c>
    </row>
    <row r="9" spans="1:11" ht="15">
      <c r="A9" s="27" t="s">
        <v>10</v>
      </c>
      <c r="B9" s="42">
        <f t="shared" si="2"/>
        <v>158.05105753340442</v>
      </c>
      <c r="C9" s="42">
        <f t="shared" si="2"/>
        <v>0</v>
      </c>
      <c r="D9" s="42">
        <f t="shared" si="2"/>
        <v>8.6645262584790927</v>
      </c>
      <c r="E9" s="42">
        <f t="shared" si="2"/>
        <v>0</v>
      </c>
      <c r="F9" s="42">
        <f t="shared" si="3"/>
        <v>0</v>
      </c>
      <c r="G9" s="42">
        <f t="shared" ref="G9:H9" si="6">G35+G87</f>
        <v>0</v>
      </c>
      <c r="H9" s="42">
        <f t="shared" si="6"/>
        <v>0</v>
      </c>
      <c r="I9" s="38">
        <f t="shared" si="5"/>
        <v>166.71558379188352</v>
      </c>
      <c r="J9" s="306">
        <v>0</v>
      </c>
    </row>
    <row r="10" spans="1:11" ht="15">
      <c r="A10" s="26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39">
        <f t="shared" si="3"/>
        <v>0</v>
      </c>
      <c r="G10" s="39">
        <f t="shared" ref="G10:H10" si="7">G36+G88</f>
        <v>0</v>
      </c>
      <c r="H10" s="39">
        <f t="shared" si="7"/>
        <v>0</v>
      </c>
      <c r="I10" s="41">
        <f t="shared" si="5"/>
        <v>0</v>
      </c>
      <c r="J10" s="306">
        <v>0</v>
      </c>
    </row>
    <row r="11" spans="1:11" ht="15">
      <c r="A11" s="27" t="s">
        <v>16</v>
      </c>
      <c r="B11" s="42">
        <f t="shared" si="2"/>
        <v>1419.955053555919</v>
      </c>
      <c r="C11" s="42">
        <f t="shared" si="2"/>
        <v>378.48964001103298</v>
      </c>
      <c r="D11" s="42">
        <f t="shared" si="2"/>
        <v>127.17787241372629</v>
      </c>
      <c r="E11" s="42">
        <f t="shared" si="2"/>
        <v>36.346861426478931</v>
      </c>
      <c r="F11" s="42">
        <f t="shared" si="3"/>
        <v>0</v>
      </c>
      <c r="G11" s="42">
        <f t="shared" ref="G11:H11" si="8">G37+G89</f>
        <v>0</v>
      </c>
      <c r="H11" s="42">
        <f t="shared" si="8"/>
        <v>0</v>
      </c>
      <c r="I11" s="38">
        <f t="shared" si="5"/>
        <v>1961.9694274071574</v>
      </c>
      <c r="J11" s="306">
        <v>0</v>
      </c>
    </row>
    <row r="12" spans="1:11" ht="15">
      <c r="A12" s="26" t="s">
        <v>70</v>
      </c>
      <c r="B12" s="39">
        <f t="shared" si="2"/>
        <v>4181.2632528503009</v>
      </c>
      <c r="C12" s="39">
        <f t="shared" si="2"/>
        <v>69.419589412929312</v>
      </c>
      <c r="D12" s="39">
        <f t="shared" si="2"/>
        <v>258.54564354142985</v>
      </c>
      <c r="E12" s="39">
        <f t="shared" si="2"/>
        <v>2.9606112153450512</v>
      </c>
      <c r="F12" s="39">
        <f t="shared" si="3"/>
        <v>0</v>
      </c>
      <c r="G12" s="39">
        <f t="shared" ref="G12:H12" si="9">G38+G90</f>
        <v>0</v>
      </c>
      <c r="H12" s="39">
        <f t="shared" si="9"/>
        <v>0</v>
      </c>
      <c r="I12" s="41">
        <f t="shared" si="5"/>
        <v>4512.1890970200047</v>
      </c>
      <c r="J12" s="306">
        <v>0</v>
      </c>
    </row>
    <row r="13" spans="1:11" ht="15">
      <c r="A13" s="27" t="s">
        <v>58</v>
      </c>
      <c r="B13" s="42">
        <f t="shared" si="2"/>
        <v>2.008549277878636E-3</v>
      </c>
      <c r="C13" s="42">
        <f t="shared" si="2"/>
        <v>0.72219221182484872</v>
      </c>
      <c r="D13" s="42">
        <f t="shared" si="2"/>
        <v>1.3230396966951925</v>
      </c>
      <c r="E13" s="42">
        <f t="shared" si="2"/>
        <v>2712.415147523046</v>
      </c>
      <c r="F13" s="42">
        <f t="shared" si="3"/>
        <v>32802.23695863843</v>
      </c>
      <c r="G13" s="42">
        <f t="shared" ref="G13:H13" si="10">G39+G91</f>
        <v>0</v>
      </c>
      <c r="H13" s="42">
        <f t="shared" si="10"/>
        <v>0</v>
      </c>
      <c r="I13" s="38">
        <f t="shared" si="5"/>
        <v>35516.699346619273</v>
      </c>
      <c r="J13" s="306">
        <v>0</v>
      </c>
    </row>
    <row r="14" spans="1:11" ht="15">
      <c r="A14" s="26" t="s">
        <v>12</v>
      </c>
      <c r="B14" s="39">
        <f t="shared" si="2"/>
        <v>2.277471430490558E-4</v>
      </c>
      <c r="C14" s="39">
        <f t="shared" si="2"/>
        <v>0.11883093409643126</v>
      </c>
      <c r="D14" s="39">
        <f t="shared" si="2"/>
        <v>8.5896384692370362E-2</v>
      </c>
      <c r="E14" s="39">
        <f t="shared" si="2"/>
        <v>30.602365971672285</v>
      </c>
      <c r="F14" s="39">
        <f t="shared" si="3"/>
        <v>15501.85386245621</v>
      </c>
      <c r="G14" s="39">
        <f t="shared" ref="G14:H14" si="11">G40+G92</f>
        <v>0</v>
      </c>
      <c r="H14" s="39">
        <f t="shared" si="11"/>
        <v>0</v>
      </c>
      <c r="I14" s="41">
        <f t="shared" si="5"/>
        <v>15532.661183493814</v>
      </c>
      <c r="J14" s="306">
        <v>0</v>
      </c>
    </row>
    <row r="15" spans="1:11" ht="15">
      <c r="A15" s="27" t="s">
        <v>59</v>
      </c>
      <c r="B15" s="42">
        <f t="shared" si="2"/>
        <v>0.320907048076291</v>
      </c>
      <c r="C15" s="42">
        <f t="shared" si="2"/>
        <v>7.2557614635237208E-4</v>
      </c>
      <c r="D15" s="42">
        <f t="shared" si="2"/>
        <v>7.5778238876801587E-2</v>
      </c>
      <c r="E15" s="42">
        <f t="shared" si="2"/>
        <v>33.376424345124256</v>
      </c>
      <c r="F15" s="42">
        <f t="shared" si="3"/>
        <v>8.3352285513597515</v>
      </c>
      <c r="G15" s="42">
        <f t="shared" ref="G15:H15" si="12">G41+G93</f>
        <v>0</v>
      </c>
      <c r="H15" s="42">
        <f t="shared" si="12"/>
        <v>0</v>
      </c>
      <c r="I15" s="38">
        <f t="shared" si="5"/>
        <v>42.109063759583449</v>
      </c>
      <c r="J15" s="306">
        <v>0</v>
      </c>
    </row>
    <row r="16" spans="1:11" ht="15">
      <c r="A16" s="26" t="s">
        <v>17</v>
      </c>
      <c r="B16" s="39">
        <f t="shared" si="2"/>
        <v>319.44574947650119</v>
      </c>
      <c r="C16" s="39">
        <f t="shared" si="2"/>
        <v>1.7114810495674888</v>
      </c>
      <c r="D16" s="39">
        <f t="shared" si="2"/>
        <v>53.262190640975739</v>
      </c>
      <c r="E16" s="39">
        <f t="shared" si="2"/>
        <v>23.81087178016562</v>
      </c>
      <c r="F16" s="39">
        <f>F68+F94</f>
        <v>796.94748678157111</v>
      </c>
      <c r="G16" s="39">
        <f t="shared" ref="G16:H16" si="13">G42+G94</f>
        <v>0</v>
      </c>
      <c r="H16" s="39">
        <f t="shared" si="13"/>
        <v>0</v>
      </c>
      <c r="I16" s="41">
        <f t="shared" si="5"/>
        <v>1195.1777797287812</v>
      </c>
      <c r="J16" s="306">
        <v>0</v>
      </c>
    </row>
    <row r="17" spans="1:21" ht="15">
      <c r="A17" s="27" t="s">
        <v>139</v>
      </c>
      <c r="B17" s="42">
        <f t="shared" si="2"/>
        <v>21829.93950540404</v>
      </c>
      <c r="C17" s="42">
        <f t="shared" si="2"/>
        <v>3542.9328535295335</v>
      </c>
      <c r="D17" s="42">
        <f t="shared" si="2"/>
        <v>6314.3808844545856</v>
      </c>
      <c r="E17" s="42">
        <f t="shared" si="2"/>
        <v>166.93735530131207</v>
      </c>
      <c r="F17" s="42">
        <f t="shared" si="3"/>
        <v>1.1745077232881158</v>
      </c>
      <c r="G17" s="42">
        <f t="shared" ref="G17:H17" si="14">G43+G95</f>
        <v>0</v>
      </c>
      <c r="H17" s="42">
        <f t="shared" si="14"/>
        <v>0</v>
      </c>
      <c r="I17" s="38">
        <f t="shared" si="5"/>
        <v>31855.365106412759</v>
      </c>
      <c r="J17" s="306">
        <v>0</v>
      </c>
    </row>
    <row r="18" spans="1:21" ht="15">
      <c r="A18" s="26" t="s">
        <v>25</v>
      </c>
      <c r="B18" s="39">
        <f t="shared" si="2"/>
        <v>3800.9349079452286</v>
      </c>
      <c r="C18" s="39">
        <f t="shared" si="2"/>
        <v>15.84999230460407</v>
      </c>
      <c r="D18" s="39">
        <f t="shared" si="2"/>
        <v>6594.6968125181747</v>
      </c>
      <c r="E18" s="39">
        <f t="shared" si="2"/>
        <v>9996.8442949252421</v>
      </c>
      <c r="F18" s="39">
        <f t="shared" si="3"/>
        <v>1966.7006280728601</v>
      </c>
      <c r="G18" s="39">
        <f t="shared" ref="G18:H18" si="15">G44+G96</f>
        <v>5775.9260086179529</v>
      </c>
      <c r="H18" s="39">
        <f t="shared" si="15"/>
        <v>25.338660175934127</v>
      </c>
      <c r="I18" s="41">
        <f t="shared" si="5"/>
        <v>28176.291304559996</v>
      </c>
      <c r="J18" s="306">
        <v>0</v>
      </c>
    </row>
    <row r="19" spans="1:21" ht="15">
      <c r="A19" s="27" t="s">
        <v>24</v>
      </c>
      <c r="B19" s="42">
        <f t="shared" si="2"/>
        <v>17897.543890220888</v>
      </c>
      <c r="C19" s="42">
        <f t="shared" si="2"/>
        <v>77.456748209852364</v>
      </c>
      <c r="D19" s="42">
        <f t="shared" si="2"/>
        <v>1435.0787535692648</v>
      </c>
      <c r="E19" s="42">
        <f t="shared" si="2"/>
        <v>0</v>
      </c>
      <c r="F19" s="42">
        <f t="shared" si="3"/>
        <v>0</v>
      </c>
      <c r="G19" s="42">
        <f t="shared" ref="G19:H19" si="16">G45+G97</f>
        <v>0</v>
      </c>
      <c r="H19" s="42">
        <f t="shared" si="16"/>
        <v>0</v>
      </c>
      <c r="I19" s="38">
        <f t="shared" si="5"/>
        <v>19410.079392000007</v>
      </c>
      <c r="J19" s="306">
        <v>0</v>
      </c>
    </row>
    <row r="20" spans="1:21" ht="15">
      <c r="A20" s="26" t="s">
        <v>60</v>
      </c>
      <c r="B20" s="39">
        <f t="shared" si="2"/>
        <v>911.67875864043913</v>
      </c>
      <c r="C20" s="39">
        <f t="shared" si="2"/>
        <v>10.674474515858796</v>
      </c>
      <c r="D20" s="39">
        <f t="shared" si="2"/>
        <v>139.35071097885054</v>
      </c>
      <c r="E20" s="39">
        <f t="shared" si="2"/>
        <v>1.3586233842664286</v>
      </c>
      <c r="F20" s="39">
        <f t="shared" si="3"/>
        <v>0</v>
      </c>
      <c r="G20" s="39">
        <f t="shared" ref="G20:H20" si="17">G46+G98</f>
        <v>0</v>
      </c>
      <c r="H20" s="39">
        <f t="shared" si="17"/>
        <v>0</v>
      </c>
      <c r="I20" s="41">
        <f t="shared" si="5"/>
        <v>1063.0625675194149</v>
      </c>
      <c r="J20" s="306">
        <v>0</v>
      </c>
    </row>
    <row r="21" spans="1:21" ht="15">
      <c r="A21" s="27" t="s">
        <v>22</v>
      </c>
      <c r="B21" s="42">
        <f t="shared" si="2"/>
        <v>521.44961356181159</v>
      </c>
      <c r="C21" s="42">
        <f t="shared" si="2"/>
        <v>195.41768681650933</v>
      </c>
      <c r="D21" s="42">
        <f t="shared" si="2"/>
        <v>180.02109872059793</v>
      </c>
      <c r="E21" s="42">
        <f t="shared" si="2"/>
        <v>4.6048606805291508</v>
      </c>
      <c r="F21" s="42">
        <f t="shared" si="3"/>
        <v>115.13069267214129</v>
      </c>
      <c r="G21" s="42">
        <f t="shared" ref="G21:H21" si="18">G47+G99</f>
        <v>0</v>
      </c>
      <c r="H21" s="42">
        <f t="shared" si="18"/>
        <v>0</v>
      </c>
      <c r="I21" s="38">
        <f t="shared" si="5"/>
        <v>1016.6239524515893</v>
      </c>
      <c r="J21" s="306">
        <v>0</v>
      </c>
    </row>
    <row r="22" spans="1:21" ht="15">
      <c r="A22" s="26" t="s">
        <v>21</v>
      </c>
      <c r="B22" s="39">
        <f t="shared" si="2"/>
        <v>112.7678346218506</v>
      </c>
      <c r="C22" s="39">
        <f t="shared" si="2"/>
        <v>0</v>
      </c>
      <c r="D22" s="39">
        <f t="shared" si="2"/>
        <v>2.0835275549383954</v>
      </c>
      <c r="E22" s="39">
        <f t="shared" si="2"/>
        <v>0</v>
      </c>
      <c r="F22" s="39">
        <f t="shared" si="3"/>
        <v>0</v>
      </c>
      <c r="G22" s="39">
        <f t="shared" ref="G22:H22" si="19">G48+G100</f>
        <v>0</v>
      </c>
      <c r="H22" s="39">
        <f t="shared" si="19"/>
        <v>0</v>
      </c>
      <c r="I22" s="41">
        <f t="shared" si="5"/>
        <v>114.851362176789</v>
      </c>
      <c r="J22" s="306">
        <v>0</v>
      </c>
    </row>
    <row r="23" spans="1:21" ht="15">
      <c r="A23" s="28" t="s">
        <v>64</v>
      </c>
      <c r="B23" s="42">
        <f t="shared" si="2"/>
        <v>109.79373797918387</v>
      </c>
      <c r="C23" s="42">
        <f t="shared" si="2"/>
        <v>0</v>
      </c>
      <c r="D23" s="42">
        <f t="shared" si="2"/>
        <v>10.378658107051344</v>
      </c>
      <c r="E23" s="42">
        <f t="shared" si="2"/>
        <v>0</v>
      </c>
      <c r="F23" s="42">
        <f t="shared" si="3"/>
        <v>0</v>
      </c>
      <c r="G23" s="42">
        <f t="shared" ref="G23:H23" si="20">G49+G101</f>
        <v>0</v>
      </c>
      <c r="H23" s="42">
        <f t="shared" si="20"/>
        <v>0</v>
      </c>
      <c r="I23" s="38">
        <f t="shared" si="5"/>
        <v>120.17239608623521</v>
      </c>
      <c r="J23" s="306">
        <v>0</v>
      </c>
    </row>
    <row r="24" spans="1:21">
      <c r="A24" s="56" t="s">
        <v>23</v>
      </c>
      <c r="B24" s="60">
        <f t="shared" si="2"/>
        <v>109.79373797918387</v>
      </c>
      <c r="C24" s="60">
        <f t="shared" si="2"/>
        <v>0</v>
      </c>
      <c r="D24" s="60">
        <f t="shared" si="2"/>
        <v>10.378658107051344</v>
      </c>
      <c r="E24" s="60">
        <f t="shared" si="2"/>
        <v>0</v>
      </c>
      <c r="F24" s="60">
        <f t="shared" si="3"/>
        <v>0</v>
      </c>
      <c r="G24" s="60">
        <f t="shared" ref="G24:H24" si="21">G50+G102</f>
        <v>0</v>
      </c>
      <c r="H24" s="60">
        <f t="shared" si="21"/>
        <v>0</v>
      </c>
      <c r="I24" s="62">
        <f t="shared" si="5"/>
        <v>120.17239608623521</v>
      </c>
      <c r="J24" s="306">
        <v>0</v>
      </c>
    </row>
    <row r="25" spans="1:21">
      <c r="A25" s="57" t="s">
        <v>19</v>
      </c>
      <c r="B25" s="63">
        <f t="shared" si="2"/>
        <v>0</v>
      </c>
      <c r="C25" s="63">
        <f t="shared" si="2"/>
        <v>0</v>
      </c>
      <c r="D25" s="63">
        <f t="shared" si="2"/>
        <v>0</v>
      </c>
      <c r="E25" s="63">
        <f t="shared" si="2"/>
        <v>0</v>
      </c>
      <c r="F25" s="63">
        <f t="shared" si="3"/>
        <v>0</v>
      </c>
      <c r="G25" s="63">
        <f t="shared" ref="G25:H25" si="22">G51+G103</f>
        <v>0</v>
      </c>
      <c r="H25" s="63">
        <f t="shared" si="22"/>
        <v>0</v>
      </c>
      <c r="I25" s="65">
        <f t="shared" si="5"/>
        <v>0</v>
      </c>
      <c r="J25" s="306">
        <v>0</v>
      </c>
    </row>
    <row r="26" spans="1:21">
      <c r="A26" s="56" t="s">
        <v>20</v>
      </c>
      <c r="B26" s="60">
        <f t="shared" si="2"/>
        <v>0</v>
      </c>
      <c r="C26" s="60">
        <f t="shared" si="2"/>
        <v>0</v>
      </c>
      <c r="D26" s="60">
        <f t="shared" si="2"/>
        <v>0</v>
      </c>
      <c r="E26" s="60">
        <f t="shared" si="2"/>
        <v>0</v>
      </c>
      <c r="F26" s="60">
        <f t="shared" si="3"/>
        <v>0</v>
      </c>
      <c r="G26" s="60">
        <f t="shared" ref="G26:H26" si="23">G52+G104</f>
        <v>0</v>
      </c>
      <c r="H26" s="60">
        <f t="shared" si="23"/>
        <v>0</v>
      </c>
      <c r="I26" s="62">
        <f t="shared" si="5"/>
        <v>0</v>
      </c>
      <c r="J26" s="306">
        <v>0</v>
      </c>
    </row>
    <row r="27" spans="1:21" ht="15" thickBot="1">
      <c r="A27" s="58" t="s">
        <v>11</v>
      </c>
      <c r="B27" s="52">
        <f t="shared" si="2"/>
        <v>0</v>
      </c>
      <c r="C27" s="52">
        <f t="shared" si="2"/>
        <v>0</v>
      </c>
      <c r="D27" s="52">
        <f t="shared" si="2"/>
        <v>0</v>
      </c>
      <c r="E27" s="52">
        <f t="shared" si="2"/>
        <v>0</v>
      </c>
      <c r="F27" s="52">
        <f t="shared" si="3"/>
        <v>0</v>
      </c>
      <c r="G27" s="52">
        <f t="shared" ref="G27:H27" si="24">G53+G105</f>
        <v>0</v>
      </c>
      <c r="H27" s="52">
        <f t="shared" si="24"/>
        <v>0</v>
      </c>
      <c r="I27" s="67">
        <f t="shared" si="5"/>
        <v>0</v>
      </c>
      <c r="J27" s="306">
        <v>0</v>
      </c>
    </row>
    <row r="28" spans="1:21" ht="15">
      <c r="A28" s="33" t="s">
        <v>26</v>
      </c>
      <c r="B28" s="68">
        <f>SUM(B7:B23)</f>
        <v>51654.490157816756</v>
      </c>
      <c r="C28" s="68">
        <f t="shared" ref="C28:I28" si="25">SUM(C7:C23)</f>
        <v>4292.9635485526978</v>
      </c>
      <c r="D28" s="68">
        <f t="shared" si="25"/>
        <v>15172.260849202268</v>
      </c>
      <c r="E28" s="68">
        <f t="shared" si="25"/>
        <v>13009.426750533923</v>
      </c>
      <c r="F28" s="68">
        <f t="shared" si="25"/>
        <v>51193.156545991013</v>
      </c>
      <c r="G28" s="68">
        <f t="shared" si="25"/>
        <v>5775.9260086179529</v>
      </c>
      <c r="H28" s="69">
        <f t="shared" si="25"/>
        <v>25.338660175934127</v>
      </c>
      <c r="I28" s="38">
        <f t="shared" si="25"/>
        <v>141123.56252089055</v>
      </c>
      <c r="J28" s="306">
        <v>0</v>
      </c>
    </row>
    <row r="29" spans="1:21" s="5" customFormat="1" ht="15" thickBot="1">
      <c r="A29" s="30" t="s">
        <v>88</v>
      </c>
      <c r="B29" s="53">
        <f>B28/$I$28</f>
        <v>0.36602314478966141</v>
      </c>
      <c r="C29" s="53">
        <f t="shared" ref="C29:I29" si="26">C28/$I$28</f>
        <v>3.0419892127632544E-2</v>
      </c>
      <c r="D29" s="53">
        <f t="shared" si="26"/>
        <v>0.1075104722285927</v>
      </c>
      <c r="E29" s="53">
        <f t="shared" si="26"/>
        <v>9.2184653775361822E-2</v>
      </c>
      <c r="F29" s="53">
        <f t="shared" si="26"/>
        <v>0.36275413992906308</v>
      </c>
      <c r="G29" s="53">
        <f t="shared" si="26"/>
        <v>4.0928147684501238E-2</v>
      </c>
      <c r="H29" s="53">
        <f t="shared" si="26"/>
        <v>1.7954946518717056E-4</v>
      </c>
      <c r="I29" s="54">
        <f t="shared" si="26"/>
        <v>1</v>
      </c>
    </row>
    <row r="30" spans="1:21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1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U31" s="21"/>
    </row>
    <row r="32" spans="1:21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0.16933398074179434</v>
      </c>
      <c r="C33" s="36">
        <f t="shared" ref="C33:E33" si="27">C111+C137+C163+C189+C215+C241+C267+C293+C319+C345+C371+C397+C423</f>
        <v>0.16933398074179434</v>
      </c>
      <c r="D33" s="36">
        <f t="shared" si="27"/>
        <v>0.16933398074179434</v>
      </c>
      <c r="E33" s="36">
        <f t="shared" si="27"/>
        <v>0.16933398074179434</v>
      </c>
      <c r="F33" s="410"/>
      <c r="G33" s="36">
        <f t="shared" ref="G33:H33" si="28">G111+G137+G163+G189+G215+G241+G267+G293+G319+G345+G371+G397+G423</f>
        <v>0</v>
      </c>
      <c r="H33" s="36">
        <f t="shared" si="28"/>
        <v>0</v>
      </c>
      <c r="I33" s="38">
        <f>SUM(B33:H33)</f>
        <v>0.67733592296717737</v>
      </c>
      <c r="J33" s="306">
        <v>0</v>
      </c>
    </row>
    <row r="34" spans="1:10" ht="15">
      <c r="A34" s="26" t="s">
        <v>8</v>
      </c>
      <c r="B34" s="39">
        <f t="shared" ref="B34:E53" si="29">B112+B138+B164+B190+B216+B242+B268+B294+B320+B346+B372+B398+B424</f>
        <v>0</v>
      </c>
      <c r="C34" s="39">
        <f t="shared" si="29"/>
        <v>0</v>
      </c>
      <c r="D34" s="39">
        <f t="shared" si="29"/>
        <v>0</v>
      </c>
      <c r="E34" s="39">
        <f t="shared" si="29"/>
        <v>0</v>
      </c>
      <c r="F34" s="411"/>
      <c r="G34" s="39">
        <f t="shared" ref="G34:H34" si="30">G112+G138+G164+G190+G216+G242+G268+G294+G320+G346+G372+G398+G424</f>
        <v>0</v>
      </c>
      <c r="H34" s="39">
        <f t="shared" si="30"/>
        <v>0</v>
      </c>
      <c r="I34" s="41">
        <f t="shared" ref="I34:I53" si="31">SUM(B34:H34)</f>
        <v>0</v>
      </c>
      <c r="J34" s="306">
        <v>0</v>
      </c>
    </row>
    <row r="35" spans="1:10" ht="15">
      <c r="A35" s="27" t="s">
        <v>10</v>
      </c>
      <c r="B35" s="42">
        <f t="shared" si="29"/>
        <v>0</v>
      </c>
      <c r="C35" s="42">
        <f t="shared" si="29"/>
        <v>0</v>
      </c>
      <c r="D35" s="42">
        <f t="shared" si="29"/>
        <v>0</v>
      </c>
      <c r="E35" s="42">
        <f t="shared" si="29"/>
        <v>0</v>
      </c>
      <c r="F35" s="411"/>
      <c r="G35" s="42">
        <f t="shared" ref="G35:H35" si="32">G113+G139+G165+G191+G217+G243+G269+G295+G321+G347+G373+G399+G425</f>
        <v>0</v>
      </c>
      <c r="H35" s="42">
        <f t="shared" si="32"/>
        <v>0</v>
      </c>
      <c r="I35" s="38">
        <f t="shared" si="31"/>
        <v>0</v>
      </c>
      <c r="J35" s="306">
        <v>0</v>
      </c>
    </row>
    <row r="36" spans="1:10" ht="15">
      <c r="A36" s="26" t="s">
        <v>56</v>
      </c>
      <c r="B36" s="39">
        <f t="shared" si="29"/>
        <v>0</v>
      </c>
      <c r="C36" s="39">
        <f t="shared" si="29"/>
        <v>0</v>
      </c>
      <c r="D36" s="39">
        <f t="shared" si="29"/>
        <v>0</v>
      </c>
      <c r="E36" s="39">
        <f t="shared" si="29"/>
        <v>0</v>
      </c>
      <c r="F36" s="411"/>
      <c r="G36" s="39">
        <f t="shared" ref="G36:H36" si="33">G114+G140+G166+G192+G218+G244+G270+G296+G322+G348+G374+G400+G426</f>
        <v>0</v>
      </c>
      <c r="H36" s="39">
        <f t="shared" si="33"/>
        <v>0</v>
      </c>
      <c r="I36" s="41">
        <f t="shared" si="31"/>
        <v>0</v>
      </c>
      <c r="J36" s="306">
        <v>0</v>
      </c>
    </row>
    <row r="37" spans="1:10" ht="15">
      <c r="A37" s="27" t="s">
        <v>16</v>
      </c>
      <c r="B37" s="42">
        <f t="shared" si="29"/>
        <v>275.22164732051874</v>
      </c>
      <c r="C37" s="42">
        <f t="shared" si="29"/>
        <v>302.44606617919493</v>
      </c>
      <c r="D37" s="42">
        <f t="shared" si="29"/>
        <v>69.677434399941902</v>
      </c>
      <c r="E37" s="42">
        <f t="shared" si="29"/>
        <v>5.7971935362446417E-5</v>
      </c>
      <c r="F37" s="411"/>
      <c r="G37" s="42">
        <f t="shared" ref="G37:H37" si="34">G115+G141+G167+G193+G219+G245+G271+G297+G323+G349+G375+G401+G427</f>
        <v>0</v>
      </c>
      <c r="H37" s="42">
        <f t="shared" si="34"/>
        <v>0</v>
      </c>
      <c r="I37" s="38">
        <f t="shared" si="31"/>
        <v>647.34520587159102</v>
      </c>
      <c r="J37" s="306">
        <v>0</v>
      </c>
    </row>
    <row r="38" spans="1:10" ht="15">
      <c r="A38" s="26" t="s">
        <v>70</v>
      </c>
      <c r="B38" s="39">
        <f t="shared" si="29"/>
        <v>464.59436105356144</v>
      </c>
      <c r="C38" s="39">
        <f t="shared" si="29"/>
        <v>53.533895700654327</v>
      </c>
      <c r="D38" s="39">
        <f t="shared" si="29"/>
        <v>29.481623595488205</v>
      </c>
      <c r="E38" s="39">
        <f t="shared" si="29"/>
        <v>2.9606112153450512</v>
      </c>
      <c r="F38" s="411"/>
      <c r="G38" s="39">
        <f t="shared" ref="G38:H38" si="35">G116+G142+G168+G194+G220+G246+G272+G298+G324+G350+G376+G402+G428</f>
        <v>0</v>
      </c>
      <c r="H38" s="39">
        <f t="shared" si="35"/>
        <v>0</v>
      </c>
      <c r="I38" s="41">
        <f t="shared" si="31"/>
        <v>550.570491565049</v>
      </c>
      <c r="J38" s="306">
        <v>0</v>
      </c>
    </row>
    <row r="39" spans="1:10" ht="15">
      <c r="A39" s="27" t="s">
        <v>58</v>
      </c>
      <c r="B39" s="42">
        <f t="shared" si="29"/>
        <v>2.008549277878636E-3</v>
      </c>
      <c r="C39" s="42">
        <f t="shared" si="29"/>
        <v>0.70621624810457484</v>
      </c>
      <c r="D39" s="42">
        <f t="shared" si="29"/>
        <v>0.78368352848561784</v>
      </c>
      <c r="E39" s="42">
        <f t="shared" si="29"/>
        <v>2460.0383676183305</v>
      </c>
      <c r="F39" s="411"/>
      <c r="G39" s="42">
        <f t="shared" ref="G39:H39" si="36">G117+G143+G169+G195+G221+G247+G273+G299+G325+G351+G377+G403+G429</f>
        <v>0</v>
      </c>
      <c r="H39" s="42">
        <f t="shared" si="36"/>
        <v>0</v>
      </c>
      <c r="I39" s="38">
        <f t="shared" si="31"/>
        <v>2461.5302759441988</v>
      </c>
      <c r="J39" s="306">
        <v>0</v>
      </c>
    </row>
    <row r="40" spans="1:10" ht="15">
      <c r="A40" s="26" t="s">
        <v>12</v>
      </c>
      <c r="B40" s="39">
        <f t="shared" si="29"/>
        <v>2.277471430490558E-4</v>
      </c>
      <c r="C40" s="39">
        <f t="shared" si="29"/>
        <v>0.11883093409643126</v>
      </c>
      <c r="D40" s="39">
        <f t="shared" si="29"/>
        <v>0</v>
      </c>
      <c r="E40" s="39">
        <f t="shared" si="29"/>
        <v>27.518989996890546</v>
      </c>
      <c r="F40" s="411"/>
      <c r="G40" s="39">
        <f t="shared" ref="G40:H40" si="37">G118+G144+G170+G196+G222+G248+G274+G300+G326+G352+G378+G404+G430</f>
        <v>0</v>
      </c>
      <c r="H40" s="39">
        <f t="shared" si="37"/>
        <v>0</v>
      </c>
      <c r="I40" s="41">
        <f t="shared" si="31"/>
        <v>27.638048678130026</v>
      </c>
      <c r="J40" s="306">
        <v>0</v>
      </c>
    </row>
    <row r="41" spans="1:10" ht="15">
      <c r="A41" s="27" t="s">
        <v>59</v>
      </c>
      <c r="B41" s="42">
        <f t="shared" si="29"/>
        <v>0.320907048076291</v>
      </c>
      <c r="C41" s="42">
        <f t="shared" si="29"/>
        <v>7.2557614635237208E-4</v>
      </c>
      <c r="D41" s="42">
        <f t="shared" si="29"/>
        <v>7.5778238876801587E-2</v>
      </c>
      <c r="E41" s="42">
        <f t="shared" si="29"/>
        <v>1.8139403658809301E-2</v>
      </c>
      <c r="F41" s="411"/>
      <c r="G41" s="42">
        <f t="shared" ref="G41:H41" si="38">G119+G145+G171+G197+G223+G249+G275+G301+G327+G353+G379+G405+G431</f>
        <v>0</v>
      </c>
      <c r="H41" s="42">
        <f t="shared" si="38"/>
        <v>0</v>
      </c>
      <c r="I41" s="38">
        <f t="shared" si="31"/>
        <v>0.41555026675825424</v>
      </c>
      <c r="J41" s="306">
        <v>0</v>
      </c>
    </row>
    <row r="42" spans="1:10" ht="15">
      <c r="A42" s="26" t="s">
        <v>17</v>
      </c>
      <c r="B42" s="39">
        <f t="shared" si="29"/>
        <v>40.253982058480915</v>
      </c>
      <c r="C42" s="39">
        <f t="shared" si="29"/>
        <v>0.32362601095803356</v>
      </c>
      <c r="D42" s="39">
        <f t="shared" si="29"/>
        <v>19.072404240492894</v>
      </c>
      <c r="E42" s="39">
        <f t="shared" si="29"/>
        <v>19.325969816183282</v>
      </c>
      <c r="F42" s="411"/>
      <c r="G42" s="39">
        <f t="shared" ref="G42:H42" si="39">G120+G146+G172+G198+G224+G250+G276+G302+G328+G354+G380+G406+G432</f>
        <v>0</v>
      </c>
      <c r="H42" s="39">
        <f t="shared" si="39"/>
        <v>0</v>
      </c>
      <c r="I42" s="41">
        <f t="shared" si="31"/>
        <v>78.975982126115127</v>
      </c>
      <c r="J42" s="306">
        <v>0</v>
      </c>
    </row>
    <row r="43" spans="1:10" ht="15">
      <c r="A43" s="27" t="s">
        <v>139</v>
      </c>
      <c r="B43" s="42">
        <f t="shared" si="29"/>
        <v>730.40819942909218</v>
      </c>
      <c r="C43" s="42">
        <f t="shared" si="29"/>
        <v>2736.9090612199998</v>
      </c>
      <c r="D43" s="42">
        <f t="shared" si="29"/>
        <v>1114.7673522866551</v>
      </c>
      <c r="E43" s="42">
        <f t="shared" si="29"/>
        <v>43.155190429538351</v>
      </c>
      <c r="F43" s="411"/>
      <c r="G43" s="42">
        <f t="shared" ref="G43:H43" si="40">G121+G147+G173+G199+G225+G251+G277+G303+G329+G355+G381+G407+G433</f>
        <v>0</v>
      </c>
      <c r="H43" s="42">
        <f t="shared" si="40"/>
        <v>0</v>
      </c>
      <c r="I43" s="38">
        <f t="shared" si="31"/>
        <v>4625.2398033652853</v>
      </c>
      <c r="J43" s="306">
        <v>0</v>
      </c>
    </row>
    <row r="44" spans="1:10" ht="15">
      <c r="A44" s="26" t="s">
        <v>25</v>
      </c>
      <c r="B44" s="39">
        <f t="shared" si="29"/>
        <v>468.21829389835915</v>
      </c>
      <c r="C44" s="39">
        <f t="shared" si="29"/>
        <v>15.813286670678927</v>
      </c>
      <c r="D44" s="39">
        <f t="shared" si="29"/>
        <v>310.75459725445768</v>
      </c>
      <c r="E44" s="39">
        <f t="shared" si="29"/>
        <v>2581.6245648252984</v>
      </c>
      <c r="F44" s="411"/>
      <c r="G44" s="39">
        <f t="shared" ref="G44:H44" si="41">G122+G148+G174+G200+G226+G252+G278+G304+G330+G356+G382+G408+G434</f>
        <v>557.59283412786544</v>
      </c>
      <c r="H44" s="39">
        <f t="shared" si="41"/>
        <v>24.186195701402855</v>
      </c>
      <c r="I44" s="41">
        <f t="shared" si="31"/>
        <v>3958.1897724780629</v>
      </c>
      <c r="J44" s="306">
        <v>0</v>
      </c>
    </row>
    <row r="45" spans="1:10" ht="15">
      <c r="A45" s="27" t="s">
        <v>24</v>
      </c>
      <c r="B45" s="42">
        <f t="shared" si="29"/>
        <v>831.20936981231944</v>
      </c>
      <c r="C45" s="42">
        <f t="shared" si="29"/>
        <v>5.8921449005572804</v>
      </c>
      <c r="D45" s="42">
        <f t="shared" si="29"/>
        <v>113.07413143661525</v>
      </c>
      <c r="E45" s="42">
        <f t="shared" si="29"/>
        <v>0</v>
      </c>
      <c r="F45" s="411"/>
      <c r="G45" s="42">
        <f t="shared" ref="G45:H45" si="42">G123+G149+G175+G201+G227+G253+G279+G305+G331+G357+G383+G409+G435</f>
        <v>0</v>
      </c>
      <c r="H45" s="42">
        <f t="shared" si="42"/>
        <v>0</v>
      </c>
      <c r="I45" s="38">
        <f t="shared" si="31"/>
        <v>950.17564614949197</v>
      </c>
      <c r="J45" s="306">
        <v>0</v>
      </c>
    </row>
    <row r="46" spans="1:10" ht="15">
      <c r="A46" s="26" t="s">
        <v>60</v>
      </c>
      <c r="B46" s="39">
        <f t="shared" si="29"/>
        <v>63.80254171791303</v>
      </c>
      <c r="C46" s="39">
        <f t="shared" si="29"/>
        <v>9.2721466969257307</v>
      </c>
      <c r="D46" s="39">
        <f t="shared" si="29"/>
        <v>28.742166703708634</v>
      </c>
      <c r="E46" s="39">
        <f t="shared" si="29"/>
        <v>1.3586233842664286</v>
      </c>
      <c r="F46" s="411"/>
      <c r="G46" s="39">
        <f t="shared" ref="G46:H46" si="43">G124+G150+G176+G202+G228+G254+G280+G306+G332+G358+G384+G410+G436</f>
        <v>0</v>
      </c>
      <c r="H46" s="39">
        <f t="shared" si="43"/>
        <v>0</v>
      </c>
      <c r="I46" s="41">
        <f t="shared" si="31"/>
        <v>103.17547850281382</v>
      </c>
      <c r="J46" s="306">
        <v>0</v>
      </c>
    </row>
    <row r="47" spans="1:10" ht="15">
      <c r="A47" s="27" t="s">
        <v>22</v>
      </c>
      <c r="B47" s="42">
        <f t="shared" si="29"/>
        <v>157.17652852884166</v>
      </c>
      <c r="C47" s="42">
        <f t="shared" si="29"/>
        <v>195.41768681650933</v>
      </c>
      <c r="D47" s="42">
        <f t="shared" si="29"/>
        <v>154.12451744832939</v>
      </c>
      <c r="E47" s="42">
        <f t="shared" si="29"/>
        <v>4.6048606805291508</v>
      </c>
      <c r="F47" s="411"/>
      <c r="G47" s="42">
        <f t="shared" ref="G47:H47" si="44">G125+G151+G177+G203+G229+G255+G281+G307+G333+G359+G385+G411+G437</f>
        <v>0</v>
      </c>
      <c r="H47" s="42">
        <f t="shared" si="44"/>
        <v>0</v>
      </c>
      <c r="I47" s="38">
        <f t="shared" si="31"/>
        <v>511.32359347420953</v>
      </c>
      <c r="J47" s="306">
        <v>0</v>
      </c>
    </row>
    <row r="48" spans="1:10" ht="15">
      <c r="A48" s="26" t="s">
        <v>21</v>
      </c>
      <c r="B48" s="39">
        <f t="shared" si="29"/>
        <v>0</v>
      </c>
      <c r="C48" s="39">
        <f t="shared" si="29"/>
        <v>0</v>
      </c>
      <c r="D48" s="39">
        <f t="shared" si="29"/>
        <v>0</v>
      </c>
      <c r="E48" s="39">
        <f t="shared" si="29"/>
        <v>0</v>
      </c>
      <c r="F48" s="411"/>
      <c r="G48" s="39">
        <f t="shared" ref="G48:H48" si="45">G126+G152+G178+G204+G230+G256+G282+G308+G334+G360+G386+G412+G438</f>
        <v>0</v>
      </c>
      <c r="H48" s="39">
        <f t="shared" si="45"/>
        <v>0</v>
      </c>
      <c r="I48" s="41">
        <f t="shared" si="31"/>
        <v>0</v>
      </c>
      <c r="J48" s="306">
        <v>0</v>
      </c>
    </row>
    <row r="49" spans="1:10" ht="15">
      <c r="A49" s="28" t="s">
        <v>64</v>
      </c>
      <c r="B49" s="42">
        <f t="shared" si="29"/>
        <v>0</v>
      </c>
      <c r="C49" s="42">
        <f t="shared" si="29"/>
        <v>0</v>
      </c>
      <c r="D49" s="42">
        <f t="shared" si="29"/>
        <v>0</v>
      </c>
      <c r="E49" s="42">
        <f t="shared" si="29"/>
        <v>0</v>
      </c>
      <c r="F49" s="411"/>
      <c r="G49" s="42">
        <f t="shared" ref="G49:H49" si="46">G127+G153+G179+G205+G231+G257+G283+G309+G335+G361+G387+G413+G439</f>
        <v>0</v>
      </c>
      <c r="H49" s="42">
        <f t="shared" si="46"/>
        <v>0</v>
      </c>
      <c r="I49" s="38">
        <f t="shared" si="31"/>
        <v>0</v>
      </c>
      <c r="J49" s="306">
        <v>0</v>
      </c>
    </row>
    <row r="50" spans="1:10">
      <c r="A50" s="56" t="s">
        <v>23</v>
      </c>
      <c r="B50" s="60">
        <f t="shared" si="29"/>
        <v>0</v>
      </c>
      <c r="C50" s="60">
        <f t="shared" si="29"/>
        <v>0</v>
      </c>
      <c r="D50" s="60">
        <f t="shared" si="29"/>
        <v>0</v>
      </c>
      <c r="E50" s="60">
        <f t="shared" si="29"/>
        <v>0</v>
      </c>
      <c r="F50" s="411"/>
      <c r="G50" s="60">
        <f t="shared" ref="G50:H50" si="47">G128+G154+G180+G206+G232+G258+G284+G310+G336+G362+G388+G414+G440</f>
        <v>0</v>
      </c>
      <c r="H50" s="60">
        <f t="shared" si="47"/>
        <v>0</v>
      </c>
      <c r="I50" s="62">
        <f t="shared" si="31"/>
        <v>0</v>
      </c>
      <c r="J50" s="306">
        <v>0</v>
      </c>
    </row>
    <row r="51" spans="1:10">
      <c r="A51" s="57" t="s">
        <v>19</v>
      </c>
      <c r="B51" s="63">
        <f t="shared" si="29"/>
        <v>0</v>
      </c>
      <c r="C51" s="63">
        <f t="shared" si="29"/>
        <v>0</v>
      </c>
      <c r="D51" s="63">
        <f t="shared" si="29"/>
        <v>0</v>
      </c>
      <c r="E51" s="63">
        <f t="shared" si="29"/>
        <v>0</v>
      </c>
      <c r="F51" s="411"/>
      <c r="G51" s="63">
        <f t="shared" ref="G51:H51" si="48">G129+G155+G181+G207+G233+G259+G285+G311+G337+G363+G389+G415+G441</f>
        <v>0</v>
      </c>
      <c r="H51" s="63">
        <f t="shared" si="48"/>
        <v>0</v>
      </c>
      <c r="I51" s="65">
        <f t="shared" si="31"/>
        <v>0</v>
      </c>
      <c r="J51" s="306">
        <v>0</v>
      </c>
    </row>
    <row r="52" spans="1:10">
      <c r="A52" s="56" t="s">
        <v>20</v>
      </c>
      <c r="B52" s="60">
        <f t="shared" si="29"/>
        <v>0</v>
      </c>
      <c r="C52" s="60">
        <f t="shared" si="29"/>
        <v>0</v>
      </c>
      <c r="D52" s="60">
        <f t="shared" si="29"/>
        <v>0</v>
      </c>
      <c r="E52" s="60">
        <f t="shared" si="29"/>
        <v>0</v>
      </c>
      <c r="F52" s="411"/>
      <c r="G52" s="60">
        <f t="shared" ref="G52:H52" si="49">G130+G156+G182+G208+G234+G260+G286+G312+G338+G364+G390+G416+G442</f>
        <v>0</v>
      </c>
      <c r="H52" s="60">
        <f t="shared" si="49"/>
        <v>0</v>
      </c>
      <c r="I52" s="62">
        <f t="shared" si="31"/>
        <v>0</v>
      </c>
      <c r="J52" s="306">
        <v>0</v>
      </c>
    </row>
    <row r="53" spans="1:10" ht="15" thickBot="1">
      <c r="A53" s="58" t="s">
        <v>11</v>
      </c>
      <c r="B53" s="52">
        <f t="shared" si="29"/>
        <v>0</v>
      </c>
      <c r="C53" s="52">
        <f t="shared" si="29"/>
        <v>0</v>
      </c>
      <c r="D53" s="52">
        <f t="shared" si="29"/>
        <v>0</v>
      </c>
      <c r="E53" s="52">
        <f t="shared" si="29"/>
        <v>0</v>
      </c>
      <c r="F53" s="412"/>
      <c r="G53" s="52">
        <f t="shared" ref="G53:H53" si="50">G131+G157+G183+G209+G235+G261+G287+G313+G339+G365+G391+G417+G443</f>
        <v>0</v>
      </c>
      <c r="H53" s="52">
        <f t="shared" si="50"/>
        <v>0</v>
      </c>
      <c r="I53" s="67">
        <f t="shared" si="31"/>
        <v>0</v>
      </c>
      <c r="J53" s="306">
        <v>0</v>
      </c>
    </row>
    <row r="54" spans="1:10" ht="15">
      <c r="A54" s="33" t="s">
        <v>26</v>
      </c>
      <c r="B54" s="68">
        <f>SUM(B33:B49)</f>
        <v>3031.3774011443256</v>
      </c>
      <c r="C54" s="68">
        <f t="shared" ref="C54:I54" si="51">SUM(C33:C49)</f>
        <v>3320.6030209345672</v>
      </c>
      <c r="D54" s="68">
        <f t="shared" si="51"/>
        <v>1840.7230231137933</v>
      </c>
      <c r="E54" s="68">
        <f t="shared" si="51"/>
        <v>5140.7747093227172</v>
      </c>
      <c r="F54" s="68">
        <f t="shared" si="51"/>
        <v>0</v>
      </c>
      <c r="G54" s="68">
        <f t="shared" si="51"/>
        <v>557.59283412786544</v>
      </c>
      <c r="H54" s="69">
        <f t="shared" si="51"/>
        <v>24.186195701402855</v>
      </c>
      <c r="I54" s="38">
        <f t="shared" si="51"/>
        <v>13915.257184344671</v>
      </c>
      <c r="J54" s="306">
        <v>0</v>
      </c>
    </row>
    <row r="55" spans="1:10" s="5" customFormat="1" ht="15" thickBot="1">
      <c r="A55" s="30" t="s">
        <v>88</v>
      </c>
      <c r="B55" s="53">
        <f>B54/$I$54</f>
        <v>0.21784558926835862</v>
      </c>
      <c r="C55" s="47">
        <f t="shared" ref="C55:I55" si="52">C54/$I$54</f>
        <v>0.23863037362115047</v>
      </c>
      <c r="D55" s="47">
        <f t="shared" si="52"/>
        <v>0.13228092005260919</v>
      </c>
      <c r="E55" s="47">
        <f t="shared" si="52"/>
        <v>0.36943440147885548</v>
      </c>
      <c r="F55" s="47">
        <f t="shared" si="52"/>
        <v>0</v>
      </c>
      <c r="G55" s="47">
        <f t="shared" si="52"/>
        <v>4.0070609313292753E-2</v>
      </c>
      <c r="H55" s="70">
        <f t="shared" si="52"/>
        <v>1.7381062657335202E-3</v>
      </c>
      <c r="I55" s="48">
        <f t="shared" si="52"/>
        <v>1</v>
      </c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0.7771810951547059</v>
      </c>
      <c r="G59" s="397"/>
      <c r="H59" s="399"/>
      <c r="I59" s="38">
        <f>SUM(B59:H59)</f>
        <v>0.7771810951547059</v>
      </c>
      <c r="J59" s="306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53">F450+F476+F502+F528+F554</f>
        <v>0</v>
      </c>
      <c r="G60" s="400"/>
      <c r="H60" s="402"/>
      <c r="I60" s="41">
        <f t="shared" ref="I60:I79" si="54">SUM(B60:H60)</f>
        <v>0</v>
      </c>
      <c r="J60" s="306">
        <v>0</v>
      </c>
    </row>
    <row r="61" spans="1:10" ht="15">
      <c r="A61" s="27" t="s">
        <v>10</v>
      </c>
      <c r="B61" s="400"/>
      <c r="C61" s="401"/>
      <c r="D61" s="401"/>
      <c r="E61" s="402"/>
      <c r="F61" s="42">
        <f t="shared" si="53"/>
        <v>0</v>
      </c>
      <c r="G61" s="400"/>
      <c r="H61" s="402"/>
      <c r="I61" s="38">
        <f t="shared" si="54"/>
        <v>0</v>
      </c>
      <c r="J61" s="306">
        <v>0</v>
      </c>
    </row>
    <row r="62" spans="1:10" ht="15">
      <c r="A62" s="26" t="s">
        <v>56</v>
      </c>
      <c r="B62" s="400"/>
      <c r="C62" s="401"/>
      <c r="D62" s="401"/>
      <c r="E62" s="402"/>
      <c r="F62" s="39">
        <f t="shared" si="53"/>
        <v>0</v>
      </c>
      <c r="G62" s="400"/>
      <c r="H62" s="402"/>
      <c r="I62" s="41">
        <f t="shared" si="54"/>
        <v>0</v>
      </c>
      <c r="J62" s="306">
        <v>0</v>
      </c>
    </row>
    <row r="63" spans="1:10" ht="15">
      <c r="A63" s="27" t="s">
        <v>16</v>
      </c>
      <c r="B63" s="400"/>
      <c r="C63" s="401"/>
      <c r="D63" s="401"/>
      <c r="E63" s="402"/>
      <c r="F63" s="42">
        <f t="shared" si="53"/>
        <v>0</v>
      </c>
      <c r="G63" s="400"/>
      <c r="H63" s="402"/>
      <c r="I63" s="38">
        <f t="shared" si="54"/>
        <v>0</v>
      </c>
      <c r="J63" s="306">
        <v>0</v>
      </c>
    </row>
    <row r="64" spans="1:10" ht="15">
      <c r="A64" s="26" t="s">
        <v>70</v>
      </c>
      <c r="B64" s="400"/>
      <c r="C64" s="401"/>
      <c r="D64" s="401"/>
      <c r="E64" s="402"/>
      <c r="F64" s="39">
        <f t="shared" si="53"/>
        <v>0</v>
      </c>
      <c r="G64" s="400"/>
      <c r="H64" s="402"/>
      <c r="I64" s="41">
        <f t="shared" si="54"/>
        <v>0</v>
      </c>
      <c r="J64" s="306">
        <v>0</v>
      </c>
    </row>
    <row r="65" spans="1:10" ht="15">
      <c r="A65" s="27" t="s">
        <v>58</v>
      </c>
      <c r="B65" s="400"/>
      <c r="C65" s="401"/>
      <c r="D65" s="401"/>
      <c r="E65" s="402"/>
      <c r="F65" s="42">
        <f t="shared" si="53"/>
        <v>32771.614101110106</v>
      </c>
      <c r="G65" s="400"/>
      <c r="H65" s="402"/>
      <c r="I65" s="38">
        <f t="shared" si="54"/>
        <v>32771.614101110106</v>
      </c>
      <c r="J65" s="306">
        <v>0</v>
      </c>
    </row>
    <row r="66" spans="1:10" ht="15">
      <c r="A66" s="26" t="s">
        <v>12</v>
      </c>
      <c r="B66" s="400"/>
      <c r="C66" s="401"/>
      <c r="D66" s="401"/>
      <c r="E66" s="402"/>
      <c r="F66" s="39">
        <f t="shared" si="53"/>
        <v>15501.85386245621</v>
      </c>
      <c r="G66" s="400"/>
      <c r="H66" s="402"/>
      <c r="I66" s="41">
        <f t="shared" si="54"/>
        <v>15501.85386245621</v>
      </c>
      <c r="J66" s="306">
        <v>0</v>
      </c>
    </row>
    <row r="67" spans="1:10" ht="15">
      <c r="A67" s="27" t="s">
        <v>59</v>
      </c>
      <c r="B67" s="400"/>
      <c r="C67" s="401"/>
      <c r="D67" s="401"/>
      <c r="E67" s="402"/>
      <c r="F67" s="42">
        <f t="shared" si="53"/>
        <v>8.3352285513597515</v>
      </c>
      <c r="G67" s="400"/>
      <c r="H67" s="402"/>
      <c r="I67" s="38">
        <f t="shared" si="54"/>
        <v>8.3352285513597515</v>
      </c>
      <c r="J67" s="306">
        <v>0</v>
      </c>
    </row>
    <row r="68" spans="1:10" ht="15">
      <c r="A68" s="26" t="s">
        <v>17</v>
      </c>
      <c r="B68" s="400"/>
      <c r="C68" s="401"/>
      <c r="D68" s="401"/>
      <c r="E68" s="402"/>
      <c r="F68" s="39">
        <f t="shared" si="53"/>
        <v>796.94748678157111</v>
      </c>
      <c r="G68" s="400"/>
      <c r="H68" s="402"/>
      <c r="I68" s="41">
        <f t="shared" si="54"/>
        <v>796.94748678157111</v>
      </c>
      <c r="J68" s="306">
        <v>0</v>
      </c>
    </row>
    <row r="69" spans="1:10" ht="15">
      <c r="A69" s="27" t="s">
        <v>139</v>
      </c>
      <c r="B69" s="400"/>
      <c r="C69" s="401"/>
      <c r="D69" s="401"/>
      <c r="E69" s="402"/>
      <c r="F69" s="42">
        <f t="shared" si="53"/>
        <v>1.1745077232881158</v>
      </c>
      <c r="G69" s="400"/>
      <c r="H69" s="402"/>
      <c r="I69" s="38">
        <f t="shared" si="54"/>
        <v>1.1745077232881158</v>
      </c>
      <c r="J69" s="306">
        <v>0</v>
      </c>
    </row>
    <row r="70" spans="1:10" ht="15">
      <c r="A70" s="26" t="s">
        <v>25</v>
      </c>
      <c r="B70" s="400"/>
      <c r="C70" s="401"/>
      <c r="D70" s="401"/>
      <c r="E70" s="402"/>
      <c r="F70" s="39">
        <f t="shared" si="53"/>
        <v>1966.7006280728601</v>
      </c>
      <c r="G70" s="400"/>
      <c r="H70" s="402"/>
      <c r="I70" s="41">
        <f t="shared" si="54"/>
        <v>1966.7006280728601</v>
      </c>
      <c r="J70" s="306">
        <v>0</v>
      </c>
    </row>
    <row r="71" spans="1:10" ht="15">
      <c r="A71" s="27" t="s">
        <v>24</v>
      </c>
      <c r="B71" s="400"/>
      <c r="C71" s="401"/>
      <c r="D71" s="401"/>
      <c r="E71" s="402"/>
      <c r="F71" s="42">
        <f t="shared" si="53"/>
        <v>0</v>
      </c>
      <c r="G71" s="400"/>
      <c r="H71" s="402"/>
      <c r="I71" s="38">
        <f>SUM(B71:H71)</f>
        <v>0</v>
      </c>
      <c r="J71" s="306">
        <v>0</v>
      </c>
    </row>
    <row r="72" spans="1:10" ht="15">
      <c r="A72" s="26" t="s">
        <v>60</v>
      </c>
      <c r="B72" s="400"/>
      <c r="C72" s="401"/>
      <c r="D72" s="401"/>
      <c r="E72" s="402"/>
      <c r="F72" s="39">
        <f t="shared" si="53"/>
        <v>0</v>
      </c>
      <c r="G72" s="400"/>
      <c r="H72" s="402"/>
      <c r="I72" s="41">
        <f t="shared" si="54"/>
        <v>0</v>
      </c>
      <c r="J72" s="306">
        <v>0</v>
      </c>
    </row>
    <row r="73" spans="1:10" ht="15">
      <c r="A73" s="27" t="s">
        <v>22</v>
      </c>
      <c r="B73" s="400"/>
      <c r="C73" s="401"/>
      <c r="D73" s="401"/>
      <c r="E73" s="402"/>
      <c r="F73" s="50">
        <f t="shared" si="53"/>
        <v>114.71509072484389</v>
      </c>
      <c r="G73" s="400"/>
      <c r="H73" s="402"/>
      <c r="I73" s="38">
        <f t="shared" si="54"/>
        <v>114.71509072484389</v>
      </c>
      <c r="J73" s="306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53"/>
        <v>0</v>
      </c>
      <c r="G74" s="400"/>
      <c r="H74" s="402"/>
      <c r="I74" s="41">
        <f t="shared" si="54"/>
        <v>0</v>
      </c>
      <c r="J74" s="306">
        <v>0</v>
      </c>
    </row>
    <row r="75" spans="1:10" ht="15">
      <c r="A75" s="28" t="s">
        <v>64</v>
      </c>
      <c r="B75" s="400"/>
      <c r="C75" s="401"/>
      <c r="D75" s="401"/>
      <c r="E75" s="402"/>
      <c r="F75" s="42">
        <f t="shared" si="53"/>
        <v>0</v>
      </c>
      <c r="G75" s="400"/>
      <c r="H75" s="402"/>
      <c r="I75" s="38">
        <f t="shared" si="54"/>
        <v>0</v>
      </c>
      <c r="J75" s="306">
        <v>0</v>
      </c>
    </row>
    <row r="76" spans="1:10">
      <c r="A76" s="56" t="s">
        <v>23</v>
      </c>
      <c r="B76" s="400"/>
      <c r="C76" s="401"/>
      <c r="D76" s="401"/>
      <c r="E76" s="402"/>
      <c r="F76" s="60">
        <f t="shared" si="53"/>
        <v>0</v>
      </c>
      <c r="G76" s="400"/>
      <c r="H76" s="402"/>
      <c r="I76" s="62">
        <f t="shared" si="54"/>
        <v>0</v>
      </c>
      <c r="J76" s="306">
        <v>0</v>
      </c>
    </row>
    <row r="77" spans="1:10">
      <c r="A77" s="57" t="s">
        <v>19</v>
      </c>
      <c r="B77" s="400"/>
      <c r="C77" s="401"/>
      <c r="D77" s="401"/>
      <c r="E77" s="402"/>
      <c r="F77" s="63">
        <f t="shared" si="53"/>
        <v>0</v>
      </c>
      <c r="G77" s="400"/>
      <c r="H77" s="402"/>
      <c r="I77" s="65">
        <f t="shared" si="54"/>
        <v>0</v>
      </c>
      <c r="J77" s="306">
        <v>0</v>
      </c>
    </row>
    <row r="78" spans="1:10">
      <c r="A78" s="56" t="s">
        <v>20</v>
      </c>
      <c r="B78" s="400"/>
      <c r="C78" s="401"/>
      <c r="D78" s="401"/>
      <c r="E78" s="402"/>
      <c r="F78" s="60">
        <f t="shared" si="53"/>
        <v>0</v>
      </c>
      <c r="G78" s="400"/>
      <c r="H78" s="402"/>
      <c r="I78" s="62">
        <f t="shared" si="54"/>
        <v>0</v>
      </c>
      <c r="J78" s="306">
        <v>0</v>
      </c>
    </row>
    <row r="79" spans="1:10" ht="15" thickBot="1">
      <c r="A79" s="58" t="s">
        <v>11</v>
      </c>
      <c r="B79" s="403"/>
      <c r="C79" s="404"/>
      <c r="D79" s="404"/>
      <c r="E79" s="405"/>
      <c r="F79" s="52">
        <f t="shared" si="53"/>
        <v>0</v>
      </c>
      <c r="G79" s="403"/>
      <c r="H79" s="405"/>
      <c r="I79" s="67">
        <f t="shared" si="54"/>
        <v>0</v>
      </c>
      <c r="J79" s="306">
        <v>0</v>
      </c>
    </row>
    <row r="80" spans="1:10" ht="15">
      <c r="A80" s="33" t="s">
        <v>26</v>
      </c>
      <c r="B80" s="68">
        <f>SUM(B59:B75)</f>
        <v>0</v>
      </c>
      <c r="C80" s="68">
        <f t="shared" ref="C80:I80" si="55">SUM(C59:C75)</f>
        <v>0</v>
      </c>
      <c r="D80" s="68">
        <f t="shared" si="55"/>
        <v>0</v>
      </c>
      <c r="E80" s="68">
        <f t="shared" si="55"/>
        <v>0</v>
      </c>
      <c r="F80" s="68">
        <f t="shared" si="55"/>
        <v>51162.118086515395</v>
      </c>
      <c r="G80" s="68">
        <f t="shared" si="55"/>
        <v>0</v>
      </c>
      <c r="H80" s="69">
        <f t="shared" si="55"/>
        <v>0</v>
      </c>
      <c r="I80" s="38">
        <f t="shared" si="55"/>
        <v>51162.118086515395</v>
      </c>
      <c r="J80" s="306">
        <v>0</v>
      </c>
    </row>
    <row r="81" spans="1:10" s="15" customFormat="1" ht="15" thickBot="1">
      <c r="A81" s="30" t="s">
        <v>88</v>
      </c>
      <c r="B81" s="53">
        <f>B80/$I$80</f>
        <v>0</v>
      </c>
      <c r="C81" s="47">
        <f t="shared" ref="C81:I81" si="56">C80/$I$80</f>
        <v>0</v>
      </c>
      <c r="D81" s="47">
        <f t="shared" si="56"/>
        <v>0</v>
      </c>
      <c r="E81" s="47">
        <f t="shared" si="56"/>
        <v>0</v>
      </c>
      <c r="F81" s="47">
        <f t="shared" si="56"/>
        <v>1</v>
      </c>
      <c r="G81" s="47">
        <f t="shared" si="56"/>
        <v>0</v>
      </c>
      <c r="H81" s="47">
        <f t="shared" si="56"/>
        <v>0</v>
      </c>
      <c r="I81" s="48">
        <f t="shared" si="56"/>
        <v>1</v>
      </c>
    </row>
    <row r="82" spans="1:10" ht="15" thickBot="1">
      <c r="A82" s="31"/>
      <c r="B82" s="31"/>
      <c r="C82" s="31"/>
      <c r="D82" s="31"/>
      <c r="E82" s="31"/>
      <c r="F82" s="301">
        <f>+F80-F470-F496-F522-F548-F574</f>
        <v>-4.8352433168474818E-12</v>
      </c>
      <c r="G82" s="31"/>
      <c r="H82" s="31"/>
      <c r="I82" s="301">
        <f>+I80-I470-I496-I522-I548-I574</f>
        <v>-4.8352433168474818E-12</v>
      </c>
    </row>
    <row r="83" spans="1:1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0" ht="15">
      <c r="A85" s="25" t="s">
        <v>7</v>
      </c>
      <c r="B85" s="36">
        <f>B579+B605+B631</f>
        <v>230.79817496422655</v>
      </c>
      <c r="C85" s="36">
        <f t="shared" ref="C85:H85" si="57">C579+C605+C631</f>
        <v>0</v>
      </c>
      <c r="D85" s="36">
        <f t="shared" si="57"/>
        <v>25.070098382530315</v>
      </c>
      <c r="E85" s="36">
        <f t="shared" si="57"/>
        <v>0</v>
      </c>
      <c r="F85" s="36">
        <f t="shared" si="57"/>
        <v>0</v>
      </c>
      <c r="G85" s="36">
        <f t="shared" si="57"/>
        <v>0</v>
      </c>
      <c r="H85" s="36">
        <f t="shared" si="57"/>
        <v>0</v>
      </c>
      <c r="I85" s="38">
        <f>SUM(B85:H85)</f>
        <v>255.86827334675687</v>
      </c>
      <c r="J85" s="306">
        <v>0</v>
      </c>
    </row>
    <row r="86" spans="1:10" ht="15">
      <c r="A86" s="26" t="s">
        <v>8</v>
      </c>
      <c r="B86" s="39">
        <f t="shared" ref="B86:H105" si="58">B580+B606+B632</f>
        <v>160.37614373772254</v>
      </c>
      <c r="C86" s="39">
        <f t="shared" si="58"/>
        <v>0</v>
      </c>
      <c r="D86" s="39">
        <f t="shared" si="58"/>
        <v>21.896023760659251</v>
      </c>
      <c r="E86" s="39">
        <f t="shared" si="58"/>
        <v>0</v>
      </c>
      <c r="F86" s="39">
        <f t="shared" si="58"/>
        <v>0</v>
      </c>
      <c r="G86" s="39">
        <f t="shared" si="58"/>
        <v>0</v>
      </c>
      <c r="H86" s="39">
        <f t="shared" si="58"/>
        <v>0</v>
      </c>
      <c r="I86" s="41">
        <f t="shared" ref="I86:I105" si="59">SUM(B86:H86)</f>
        <v>182.2721674983818</v>
      </c>
      <c r="J86" s="306">
        <v>0</v>
      </c>
    </row>
    <row r="87" spans="1:10" ht="15">
      <c r="A87" s="27" t="s">
        <v>10</v>
      </c>
      <c r="B87" s="42">
        <f t="shared" si="58"/>
        <v>158.05105753340442</v>
      </c>
      <c r="C87" s="42">
        <f t="shared" si="58"/>
        <v>0</v>
      </c>
      <c r="D87" s="42">
        <f t="shared" si="58"/>
        <v>8.6645262584790927</v>
      </c>
      <c r="E87" s="42">
        <f t="shared" si="58"/>
        <v>0</v>
      </c>
      <c r="F87" s="42">
        <f t="shared" si="58"/>
        <v>0</v>
      </c>
      <c r="G87" s="42">
        <f t="shared" si="58"/>
        <v>0</v>
      </c>
      <c r="H87" s="42">
        <f t="shared" si="58"/>
        <v>0</v>
      </c>
      <c r="I87" s="38">
        <f t="shared" si="59"/>
        <v>166.71558379188352</v>
      </c>
      <c r="J87" s="306">
        <v>0</v>
      </c>
    </row>
    <row r="88" spans="1:10" ht="15">
      <c r="A88" s="26" t="s">
        <v>56</v>
      </c>
      <c r="B88" s="39">
        <f t="shared" si="58"/>
        <v>0</v>
      </c>
      <c r="C88" s="39">
        <f t="shared" si="58"/>
        <v>0</v>
      </c>
      <c r="D88" s="39">
        <f t="shared" si="58"/>
        <v>0</v>
      </c>
      <c r="E88" s="39">
        <f t="shared" si="58"/>
        <v>0</v>
      </c>
      <c r="F88" s="39">
        <f t="shared" si="58"/>
        <v>0</v>
      </c>
      <c r="G88" s="39">
        <f t="shared" si="58"/>
        <v>0</v>
      </c>
      <c r="H88" s="39">
        <f t="shared" si="58"/>
        <v>0</v>
      </c>
      <c r="I88" s="41">
        <f t="shared" si="59"/>
        <v>0</v>
      </c>
      <c r="J88" s="306">
        <v>0</v>
      </c>
    </row>
    <row r="89" spans="1:10" ht="15">
      <c r="A89" s="27" t="s">
        <v>16</v>
      </c>
      <c r="B89" s="42">
        <f t="shared" si="58"/>
        <v>1144.7334062354003</v>
      </c>
      <c r="C89" s="42">
        <f t="shared" si="58"/>
        <v>76.04357383183806</v>
      </c>
      <c r="D89" s="42">
        <f t="shared" si="58"/>
        <v>57.50043801378439</v>
      </c>
      <c r="E89" s="42">
        <f t="shared" si="58"/>
        <v>36.346803454543569</v>
      </c>
      <c r="F89" s="42">
        <f t="shared" si="58"/>
        <v>0</v>
      </c>
      <c r="G89" s="42">
        <f t="shared" si="58"/>
        <v>0</v>
      </c>
      <c r="H89" s="42">
        <f t="shared" si="58"/>
        <v>0</v>
      </c>
      <c r="I89" s="38">
        <f t="shared" si="59"/>
        <v>1314.6242215355662</v>
      </c>
      <c r="J89" s="306">
        <v>0</v>
      </c>
    </row>
    <row r="90" spans="1:10" ht="15">
      <c r="A90" s="26" t="s">
        <v>70</v>
      </c>
      <c r="B90" s="39">
        <f t="shared" si="58"/>
        <v>3716.6688917967394</v>
      </c>
      <c r="C90" s="39">
        <f t="shared" si="58"/>
        <v>15.885693712274982</v>
      </c>
      <c r="D90" s="39">
        <f t="shared" si="58"/>
        <v>229.06401994594165</v>
      </c>
      <c r="E90" s="39">
        <f t="shared" si="58"/>
        <v>0</v>
      </c>
      <c r="F90" s="39">
        <f t="shared" si="58"/>
        <v>0</v>
      </c>
      <c r="G90" s="39">
        <f t="shared" si="58"/>
        <v>0</v>
      </c>
      <c r="H90" s="39">
        <f t="shared" si="58"/>
        <v>0</v>
      </c>
      <c r="I90" s="41">
        <f t="shared" si="59"/>
        <v>3961.6186054549562</v>
      </c>
      <c r="J90" s="306">
        <v>0</v>
      </c>
    </row>
    <row r="91" spans="1:10" ht="15">
      <c r="A91" s="27" t="s">
        <v>58</v>
      </c>
      <c r="B91" s="42">
        <f t="shared" si="58"/>
        <v>0</v>
      </c>
      <c r="C91" s="42">
        <f t="shared" si="58"/>
        <v>1.5975963720273902E-2</v>
      </c>
      <c r="D91" s="42">
        <f t="shared" si="58"/>
        <v>0.53935616820957466</v>
      </c>
      <c r="E91" s="42">
        <f t="shared" si="58"/>
        <v>252.37677990471562</v>
      </c>
      <c r="F91" s="42">
        <f t="shared" si="58"/>
        <v>30.62285752832419</v>
      </c>
      <c r="G91" s="42">
        <f t="shared" si="58"/>
        <v>0</v>
      </c>
      <c r="H91" s="42">
        <f t="shared" si="58"/>
        <v>0</v>
      </c>
      <c r="I91" s="38">
        <f t="shared" si="59"/>
        <v>283.55496956496967</v>
      </c>
      <c r="J91" s="306">
        <v>0</v>
      </c>
    </row>
    <row r="92" spans="1:10" ht="15">
      <c r="A92" s="26" t="s">
        <v>12</v>
      </c>
      <c r="B92" s="39">
        <f t="shared" si="58"/>
        <v>0</v>
      </c>
      <c r="C92" s="39">
        <f t="shared" si="58"/>
        <v>0</v>
      </c>
      <c r="D92" s="39">
        <f t="shared" si="58"/>
        <v>8.5896384692370362E-2</v>
      </c>
      <c r="E92" s="39">
        <f t="shared" si="58"/>
        <v>3.0833759747817391</v>
      </c>
      <c r="F92" s="39">
        <f t="shared" si="58"/>
        <v>0</v>
      </c>
      <c r="G92" s="39">
        <f t="shared" si="58"/>
        <v>0</v>
      </c>
      <c r="H92" s="39">
        <f t="shared" si="58"/>
        <v>0</v>
      </c>
      <c r="I92" s="41">
        <f t="shared" si="59"/>
        <v>3.1692723594741095</v>
      </c>
      <c r="J92" s="306">
        <v>0</v>
      </c>
    </row>
    <row r="93" spans="1:10" ht="15">
      <c r="A93" s="27" t="s">
        <v>59</v>
      </c>
      <c r="B93" s="42">
        <f t="shared" si="58"/>
        <v>0</v>
      </c>
      <c r="C93" s="42">
        <f t="shared" si="58"/>
        <v>0</v>
      </c>
      <c r="D93" s="42">
        <f t="shared" si="58"/>
        <v>0</v>
      </c>
      <c r="E93" s="42">
        <f t="shared" si="58"/>
        <v>33.358284941465449</v>
      </c>
      <c r="F93" s="42">
        <f>F587+F613+F639</f>
        <v>0</v>
      </c>
      <c r="G93" s="42">
        <f t="shared" si="58"/>
        <v>0</v>
      </c>
      <c r="H93" s="42">
        <f t="shared" si="58"/>
        <v>0</v>
      </c>
      <c r="I93" s="38">
        <f t="shared" si="59"/>
        <v>33.358284941465449</v>
      </c>
      <c r="J93" s="306">
        <v>0</v>
      </c>
    </row>
    <row r="94" spans="1:10" ht="15">
      <c r="A94" s="26" t="s">
        <v>17</v>
      </c>
      <c r="B94" s="39">
        <f t="shared" si="58"/>
        <v>279.19176741802028</v>
      </c>
      <c r="C94" s="39">
        <f t="shared" si="58"/>
        <v>1.3878550386094552</v>
      </c>
      <c r="D94" s="39">
        <f t="shared" si="58"/>
        <v>34.189786400482845</v>
      </c>
      <c r="E94" s="39">
        <f t="shared" si="58"/>
        <v>4.4849019639823373</v>
      </c>
      <c r="F94" s="39">
        <f t="shared" si="58"/>
        <v>0</v>
      </c>
      <c r="G94" s="39">
        <f t="shared" si="58"/>
        <v>0</v>
      </c>
      <c r="H94" s="39">
        <f t="shared" si="58"/>
        <v>0</v>
      </c>
      <c r="I94" s="41">
        <f t="shared" si="59"/>
        <v>319.25431082109492</v>
      </c>
      <c r="J94" s="306">
        <v>0</v>
      </c>
    </row>
    <row r="95" spans="1:10" ht="15">
      <c r="A95" s="27" t="s">
        <v>139</v>
      </c>
      <c r="B95" s="42">
        <f t="shared" si="58"/>
        <v>21099.531305974946</v>
      </c>
      <c r="C95" s="42">
        <f t="shared" si="58"/>
        <v>806.02379230953375</v>
      </c>
      <c r="D95" s="42">
        <f t="shared" si="58"/>
        <v>5199.6135321679303</v>
      </c>
      <c r="E95" s="42">
        <f t="shared" si="58"/>
        <v>123.78216487177372</v>
      </c>
      <c r="F95" s="42">
        <f t="shared" si="58"/>
        <v>0</v>
      </c>
      <c r="G95" s="42">
        <f t="shared" si="58"/>
        <v>0</v>
      </c>
      <c r="H95" s="42">
        <f t="shared" si="58"/>
        <v>0</v>
      </c>
      <c r="I95" s="38">
        <f>SUM(B95:H95)</f>
        <v>27228.950795324185</v>
      </c>
      <c r="J95" s="306">
        <v>0</v>
      </c>
    </row>
    <row r="96" spans="1:10" ht="15">
      <c r="A96" s="26" t="s">
        <v>25</v>
      </c>
      <c r="B96" s="39">
        <f t="shared" si="58"/>
        <v>3332.7166140468694</v>
      </c>
      <c r="C96" s="39">
        <f t="shared" si="58"/>
        <v>3.6705633925143102E-2</v>
      </c>
      <c r="D96" s="39">
        <f t="shared" si="58"/>
        <v>6283.9422152637171</v>
      </c>
      <c r="E96" s="39">
        <f t="shared" si="58"/>
        <v>7415.2197300999433</v>
      </c>
      <c r="F96" s="39">
        <f t="shared" si="58"/>
        <v>0</v>
      </c>
      <c r="G96" s="39">
        <f t="shared" si="58"/>
        <v>5218.3331744900879</v>
      </c>
      <c r="H96" s="39">
        <f t="shared" si="58"/>
        <v>1.1524644745312727</v>
      </c>
      <c r="I96" s="41">
        <f t="shared" si="59"/>
        <v>22251.400904009075</v>
      </c>
      <c r="J96" s="306">
        <v>0</v>
      </c>
    </row>
    <row r="97" spans="1:10" ht="15">
      <c r="A97" s="27" t="s">
        <v>24</v>
      </c>
      <c r="B97" s="42">
        <f t="shared" si="58"/>
        <v>17066.334520408567</v>
      </c>
      <c r="C97" s="42">
        <f t="shared" si="58"/>
        <v>71.56460330929508</v>
      </c>
      <c r="D97" s="42">
        <f t="shared" si="58"/>
        <v>1322.0046221326495</v>
      </c>
      <c r="E97" s="42">
        <f t="shared" si="58"/>
        <v>0</v>
      </c>
      <c r="F97" s="42">
        <f t="shared" si="58"/>
        <v>0</v>
      </c>
      <c r="G97" s="42">
        <f t="shared" si="58"/>
        <v>0</v>
      </c>
      <c r="H97" s="42">
        <f t="shared" si="58"/>
        <v>0</v>
      </c>
      <c r="I97" s="38">
        <f t="shared" si="59"/>
        <v>18459.903745850512</v>
      </c>
      <c r="J97" s="306">
        <v>0</v>
      </c>
    </row>
    <row r="98" spans="1:10" ht="15">
      <c r="A98" s="26" t="s">
        <v>60</v>
      </c>
      <c r="B98" s="39">
        <f t="shared" si="58"/>
        <v>847.87621692252605</v>
      </c>
      <c r="C98" s="39">
        <f t="shared" si="58"/>
        <v>1.4023278189330655</v>
      </c>
      <c r="D98" s="39">
        <f t="shared" si="58"/>
        <v>110.60854427514192</v>
      </c>
      <c r="E98" s="39">
        <f t="shared" si="58"/>
        <v>0</v>
      </c>
      <c r="F98" s="39">
        <f t="shared" si="58"/>
        <v>0</v>
      </c>
      <c r="G98" s="39">
        <f t="shared" si="58"/>
        <v>0</v>
      </c>
      <c r="H98" s="39">
        <f t="shared" si="58"/>
        <v>0</v>
      </c>
      <c r="I98" s="41">
        <f t="shared" si="59"/>
        <v>959.88708901660107</v>
      </c>
      <c r="J98" s="306">
        <v>0</v>
      </c>
    </row>
    <row r="99" spans="1:10" ht="15">
      <c r="A99" s="27" t="s">
        <v>22</v>
      </c>
      <c r="B99" s="42">
        <f t="shared" si="58"/>
        <v>364.27308503296996</v>
      </c>
      <c r="C99" s="42">
        <f t="shared" si="58"/>
        <v>0</v>
      </c>
      <c r="D99" s="42">
        <f t="shared" si="58"/>
        <v>25.896581272268541</v>
      </c>
      <c r="E99" s="42">
        <f t="shared" si="58"/>
        <v>0</v>
      </c>
      <c r="F99" s="42">
        <f t="shared" si="58"/>
        <v>0.41560194729739836</v>
      </c>
      <c r="G99" s="42">
        <f t="shared" si="58"/>
        <v>0</v>
      </c>
      <c r="H99" s="42">
        <f t="shared" si="58"/>
        <v>0</v>
      </c>
      <c r="I99" s="38">
        <f t="shared" si="59"/>
        <v>390.58526825253585</v>
      </c>
      <c r="J99" s="306">
        <v>0</v>
      </c>
    </row>
    <row r="100" spans="1:10" ht="15">
      <c r="A100" s="26" t="s">
        <v>21</v>
      </c>
      <c r="B100" s="39">
        <f t="shared" si="58"/>
        <v>112.7678346218506</v>
      </c>
      <c r="C100" s="39">
        <f t="shared" si="58"/>
        <v>0</v>
      </c>
      <c r="D100" s="39">
        <f t="shared" si="58"/>
        <v>2.0835275549383954</v>
      </c>
      <c r="E100" s="39">
        <f t="shared" si="58"/>
        <v>0</v>
      </c>
      <c r="F100" s="39">
        <f t="shared" si="58"/>
        <v>0</v>
      </c>
      <c r="G100" s="39">
        <f t="shared" si="58"/>
        <v>0</v>
      </c>
      <c r="H100" s="39">
        <f t="shared" si="58"/>
        <v>0</v>
      </c>
      <c r="I100" s="41">
        <f t="shared" si="59"/>
        <v>114.851362176789</v>
      </c>
      <c r="J100" s="306">
        <v>0</v>
      </c>
    </row>
    <row r="101" spans="1:10" ht="15">
      <c r="A101" s="28" t="s">
        <v>64</v>
      </c>
      <c r="B101" s="42">
        <f t="shared" si="58"/>
        <v>109.79373797918387</v>
      </c>
      <c r="C101" s="42">
        <f t="shared" si="58"/>
        <v>0</v>
      </c>
      <c r="D101" s="42">
        <f t="shared" si="58"/>
        <v>10.378658107051344</v>
      </c>
      <c r="E101" s="42">
        <f t="shared" si="58"/>
        <v>0</v>
      </c>
      <c r="F101" s="42">
        <f t="shared" si="58"/>
        <v>0</v>
      </c>
      <c r="G101" s="42">
        <f t="shared" si="58"/>
        <v>0</v>
      </c>
      <c r="H101" s="42">
        <f t="shared" si="58"/>
        <v>0</v>
      </c>
      <c r="I101" s="38">
        <f t="shared" si="59"/>
        <v>120.17239608623521</v>
      </c>
      <c r="J101" s="306">
        <v>0</v>
      </c>
    </row>
    <row r="102" spans="1:10">
      <c r="A102" s="56" t="s">
        <v>23</v>
      </c>
      <c r="B102" s="60">
        <f t="shared" si="58"/>
        <v>109.79373797918387</v>
      </c>
      <c r="C102" s="60">
        <f t="shared" si="58"/>
        <v>0</v>
      </c>
      <c r="D102" s="60">
        <f t="shared" si="58"/>
        <v>10.378658107051344</v>
      </c>
      <c r="E102" s="60">
        <f t="shared" si="58"/>
        <v>0</v>
      </c>
      <c r="F102" s="60">
        <f t="shared" si="58"/>
        <v>0</v>
      </c>
      <c r="G102" s="60">
        <f t="shared" si="58"/>
        <v>0</v>
      </c>
      <c r="H102" s="60">
        <f t="shared" si="58"/>
        <v>0</v>
      </c>
      <c r="I102" s="62">
        <f t="shared" si="59"/>
        <v>120.17239608623521</v>
      </c>
      <c r="J102" s="306">
        <v>0</v>
      </c>
    </row>
    <row r="103" spans="1:10">
      <c r="A103" s="57" t="s">
        <v>19</v>
      </c>
      <c r="B103" s="63">
        <f t="shared" si="58"/>
        <v>0</v>
      </c>
      <c r="C103" s="63">
        <f t="shared" si="58"/>
        <v>0</v>
      </c>
      <c r="D103" s="63">
        <f t="shared" si="58"/>
        <v>0</v>
      </c>
      <c r="E103" s="63">
        <f t="shared" si="58"/>
        <v>0</v>
      </c>
      <c r="F103" s="63">
        <f t="shared" si="58"/>
        <v>0</v>
      </c>
      <c r="G103" s="63">
        <f t="shared" si="58"/>
        <v>0</v>
      </c>
      <c r="H103" s="63">
        <f t="shared" si="58"/>
        <v>0</v>
      </c>
      <c r="I103" s="65">
        <f t="shared" si="59"/>
        <v>0</v>
      </c>
      <c r="J103" s="306">
        <v>0</v>
      </c>
    </row>
    <row r="104" spans="1:10">
      <c r="A104" s="56" t="s">
        <v>20</v>
      </c>
      <c r="B104" s="60">
        <f t="shared" si="58"/>
        <v>0</v>
      </c>
      <c r="C104" s="60">
        <f t="shared" si="58"/>
        <v>0</v>
      </c>
      <c r="D104" s="60">
        <f t="shared" si="58"/>
        <v>0</v>
      </c>
      <c r="E104" s="60">
        <f t="shared" si="58"/>
        <v>0</v>
      </c>
      <c r="F104" s="60">
        <f t="shared" si="58"/>
        <v>0</v>
      </c>
      <c r="G104" s="60">
        <f t="shared" si="58"/>
        <v>0</v>
      </c>
      <c r="H104" s="60">
        <f t="shared" si="58"/>
        <v>0</v>
      </c>
      <c r="I104" s="62">
        <f t="shared" si="59"/>
        <v>0</v>
      </c>
      <c r="J104" s="306">
        <v>0</v>
      </c>
    </row>
    <row r="105" spans="1:10" ht="15" thickBot="1">
      <c r="A105" s="58" t="s">
        <v>11</v>
      </c>
      <c r="B105" s="52">
        <f t="shared" si="58"/>
        <v>0</v>
      </c>
      <c r="C105" s="52">
        <f t="shared" si="58"/>
        <v>0</v>
      </c>
      <c r="D105" s="52">
        <f t="shared" si="58"/>
        <v>0</v>
      </c>
      <c r="E105" s="52">
        <f t="shared" si="58"/>
        <v>0</v>
      </c>
      <c r="F105" s="52">
        <f t="shared" si="58"/>
        <v>0</v>
      </c>
      <c r="G105" s="52">
        <f t="shared" si="58"/>
        <v>0</v>
      </c>
      <c r="H105" s="52">
        <f t="shared" si="58"/>
        <v>0</v>
      </c>
      <c r="I105" s="67">
        <f t="shared" si="59"/>
        <v>0</v>
      </c>
      <c r="J105" s="306">
        <v>0</v>
      </c>
    </row>
    <row r="106" spans="1:10" ht="15">
      <c r="A106" s="33" t="s">
        <v>26</v>
      </c>
      <c r="B106" s="68">
        <f>SUM(B85:B101)</f>
        <v>48623.112756672424</v>
      </c>
      <c r="C106" s="68">
        <f t="shared" ref="C106:I106" si="60">SUM(C85:C101)</f>
        <v>972.36052761812982</v>
      </c>
      <c r="D106" s="68">
        <f t="shared" si="60"/>
        <v>13331.537826088477</v>
      </c>
      <c r="E106" s="68">
        <f t="shared" si="60"/>
        <v>7868.6520412112059</v>
      </c>
      <c r="F106" s="68">
        <f>SUM(F85:F101)</f>
        <v>31.038459475621586</v>
      </c>
      <c r="G106" s="68">
        <f t="shared" si="60"/>
        <v>5218.3331744900879</v>
      </c>
      <c r="H106" s="69">
        <f t="shared" si="60"/>
        <v>1.1524644745312727</v>
      </c>
      <c r="I106" s="38">
        <f t="shared" si="60"/>
        <v>76046.18725003046</v>
      </c>
      <c r="J106" s="306">
        <v>0</v>
      </c>
    </row>
    <row r="107" spans="1:10" s="5" customFormat="1" ht="15" thickBot="1">
      <c r="A107" s="59" t="s">
        <v>88</v>
      </c>
      <c r="B107" s="53">
        <f>B106/$I$106</f>
        <v>0.63938922535071541</v>
      </c>
      <c r="C107" s="47">
        <f t="shared" ref="C107:I107" si="61">C106/$I$106</f>
        <v>1.2786446800036518E-2</v>
      </c>
      <c r="D107" s="47">
        <f t="shared" si="61"/>
        <v>0.17530843173315225</v>
      </c>
      <c r="E107" s="47">
        <f t="shared" si="61"/>
        <v>0.10347201254600774</v>
      </c>
      <c r="F107" s="47">
        <f t="shared" si="61"/>
        <v>4.0815273714605796E-4</v>
      </c>
      <c r="G107" s="47">
        <f t="shared" si="61"/>
        <v>6.8620576036676942E-2</v>
      </c>
      <c r="H107" s="70">
        <f t="shared" si="61"/>
        <v>1.5154796265355316E-5</v>
      </c>
      <c r="I107" s="48">
        <f t="shared" si="61"/>
        <v>1</v>
      </c>
    </row>
    <row r="108" spans="1:10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0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0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0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</row>
    <row r="112" spans="1:10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1" si="62">SUM(B112:H112)</f>
        <v>0</v>
      </c>
    </row>
    <row r="113" spans="1:9" ht="15">
      <c r="A113" s="27" t="s">
        <v>10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62"/>
        <v>0</v>
      </c>
    </row>
    <row r="114" spans="1:9" ht="15">
      <c r="A114" s="26" t="s">
        <v>56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62"/>
        <v>0</v>
      </c>
    </row>
    <row r="115" spans="1:9" ht="15">
      <c r="A115" s="27" t="s">
        <v>16</v>
      </c>
      <c r="B115" s="42">
        <v>1.6264219509693954E-2</v>
      </c>
      <c r="C115" s="42">
        <v>0</v>
      </c>
      <c r="D115" s="42">
        <v>9.3234379354933505E-2</v>
      </c>
      <c r="E115" s="42">
        <v>0</v>
      </c>
      <c r="F115" s="411"/>
      <c r="G115" s="42">
        <v>0</v>
      </c>
      <c r="H115" s="43">
        <v>0</v>
      </c>
      <c r="I115" s="38">
        <f t="shared" si="62"/>
        <v>0.10949859886462746</v>
      </c>
    </row>
    <row r="116" spans="1:9" ht="15">
      <c r="A116" s="26" t="s">
        <v>70</v>
      </c>
      <c r="B116" s="39">
        <v>0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62"/>
        <v>0</v>
      </c>
    </row>
    <row r="117" spans="1:9" ht="15">
      <c r="A117" s="27" t="s">
        <v>58</v>
      </c>
      <c r="B117" s="42">
        <v>4.3345363410257832E-4</v>
      </c>
      <c r="C117" s="42">
        <v>0</v>
      </c>
      <c r="D117" s="42">
        <v>0</v>
      </c>
      <c r="E117" s="42">
        <v>2.6007218046154696E-3</v>
      </c>
      <c r="F117" s="411"/>
      <c r="G117" s="42">
        <v>0</v>
      </c>
      <c r="H117" s="43">
        <v>0</v>
      </c>
      <c r="I117" s="38">
        <f t="shared" si="62"/>
        <v>3.0341754387180481E-3</v>
      </c>
    </row>
    <row r="118" spans="1:9" ht="15">
      <c r="A118" s="26" t="s">
        <v>12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62"/>
        <v>0</v>
      </c>
    </row>
    <row r="119" spans="1:9" ht="15">
      <c r="A119" s="27" t="s">
        <v>59</v>
      </c>
      <c r="B119" s="42">
        <v>0.32018147192993862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62"/>
        <v>0.32018147192993862</v>
      </c>
    </row>
    <row r="120" spans="1:9" ht="15">
      <c r="A120" s="26" t="s">
        <v>17</v>
      </c>
      <c r="B120" s="39">
        <v>0</v>
      </c>
      <c r="C120" s="39">
        <v>0</v>
      </c>
      <c r="D120" s="39">
        <v>0</v>
      </c>
      <c r="E120" s="39">
        <v>0</v>
      </c>
      <c r="F120" s="411"/>
      <c r="G120" s="39">
        <v>0</v>
      </c>
      <c r="H120" s="40">
        <v>0</v>
      </c>
      <c r="I120" s="41">
        <f t="shared" si="62"/>
        <v>0</v>
      </c>
    </row>
    <row r="121" spans="1:9" ht="15">
      <c r="A121" s="27" t="s">
        <v>139</v>
      </c>
      <c r="B121" s="42">
        <v>1.0677634845835156</v>
      </c>
      <c r="C121" s="42">
        <v>1.7465351219969385</v>
      </c>
      <c r="D121" s="42">
        <v>22.368705056540335</v>
      </c>
      <c r="E121" s="42">
        <v>2.9264405385685929E-4</v>
      </c>
      <c r="F121" s="411"/>
      <c r="G121" s="42">
        <v>0</v>
      </c>
      <c r="H121" s="43">
        <v>0</v>
      </c>
      <c r="I121" s="38">
        <f>SUM(B121:H121)</f>
        <v>25.183296307174647</v>
      </c>
    </row>
    <row r="122" spans="1:9" ht="15">
      <c r="A122" s="26" t="s">
        <v>25</v>
      </c>
      <c r="B122" s="39">
        <v>0.53325021583923904</v>
      </c>
      <c r="C122" s="39">
        <v>9.0256637567163733E-3</v>
      </c>
      <c r="D122" s="39">
        <v>6.5841659927991438</v>
      </c>
      <c r="E122" s="39">
        <v>9.4526104458659255</v>
      </c>
      <c r="F122" s="411"/>
      <c r="G122" s="39">
        <v>3.6570696233515827</v>
      </c>
      <c r="H122" s="40">
        <v>2.267801307407618E-2</v>
      </c>
      <c r="I122" s="41">
        <f t="shared" si="62"/>
        <v>20.258799954686683</v>
      </c>
    </row>
    <row r="123" spans="1:9" ht="15">
      <c r="A123" s="27" t="s">
        <v>24</v>
      </c>
      <c r="B123" s="42">
        <v>0</v>
      </c>
      <c r="C123" s="42">
        <v>0</v>
      </c>
      <c r="D123" s="42">
        <v>0</v>
      </c>
      <c r="E123" s="42">
        <v>0</v>
      </c>
      <c r="F123" s="411"/>
      <c r="G123" s="42">
        <v>0</v>
      </c>
      <c r="H123" s="43">
        <v>0</v>
      </c>
      <c r="I123" s="38">
        <f>SUM(B123:H123)</f>
        <v>0</v>
      </c>
    </row>
    <row r="124" spans="1:9" ht="15">
      <c r="A124" s="26" t="s">
        <v>60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62"/>
        <v>0</v>
      </c>
    </row>
    <row r="125" spans="1:9" ht="15">
      <c r="A125" s="27" t="s">
        <v>22</v>
      </c>
      <c r="B125" s="42">
        <v>0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62"/>
        <v>0</v>
      </c>
    </row>
    <row r="126" spans="1:9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62"/>
        <v>0</v>
      </c>
    </row>
    <row r="127" spans="1:9" ht="15">
      <c r="A127" s="28" t="s">
        <v>64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62"/>
        <v>0</v>
      </c>
    </row>
    <row r="128" spans="1:9">
      <c r="A128" s="56" t="s">
        <v>23</v>
      </c>
      <c r="B128" s="60">
        <v>0</v>
      </c>
      <c r="C128" s="60">
        <v>0</v>
      </c>
      <c r="D128" s="60">
        <v>0</v>
      </c>
      <c r="E128" s="60">
        <v>0</v>
      </c>
      <c r="F128" s="411"/>
      <c r="G128" s="60">
        <v>0</v>
      </c>
      <c r="H128" s="61">
        <v>0</v>
      </c>
      <c r="I128" s="62">
        <f t="shared" si="62"/>
        <v>0</v>
      </c>
    </row>
    <row r="129" spans="1:9">
      <c r="A129" s="57" t="s">
        <v>19</v>
      </c>
      <c r="B129" s="63">
        <v>0</v>
      </c>
      <c r="C129" s="63">
        <v>0</v>
      </c>
      <c r="D129" s="63">
        <v>0</v>
      </c>
      <c r="E129" s="63">
        <v>0</v>
      </c>
      <c r="F129" s="411"/>
      <c r="G129" s="63">
        <v>0</v>
      </c>
      <c r="H129" s="64">
        <v>0</v>
      </c>
      <c r="I129" s="65">
        <f t="shared" si="62"/>
        <v>0</v>
      </c>
    </row>
    <row r="130" spans="1:9">
      <c r="A130" s="56" t="s">
        <v>20</v>
      </c>
      <c r="B130" s="60">
        <v>0</v>
      </c>
      <c r="C130" s="60">
        <v>0</v>
      </c>
      <c r="D130" s="60">
        <v>0</v>
      </c>
      <c r="E130" s="60">
        <v>0</v>
      </c>
      <c r="F130" s="411"/>
      <c r="G130" s="60">
        <v>0</v>
      </c>
      <c r="H130" s="61">
        <v>0</v>
      </c>
      <c r="I130" s="62">
        <f t="shared" si="62"/>
        <v>0</v>
      </c>
    </row>
    <row r="131" spans="1:9" ht="15" thickBot="1">
      <c r="A131" s="58"/>
      <c r="B131" s="52">
        <v>0</v>
      </c>
      <c r="C131" s="52">
        <v>0</v>
      </c>
      <c r="D131" s="52">
        <v>0</v>
      </c>
      <c r="E131" s="52">
        <v>0</v>
      </c>
      <c r="F131" s="412"/>
      <c r="G131" s="52">
        <v>0</v>
      </c>
      <c r="H131" s="66">
        <v>0</v>
      </c>
      <c r="I131" s="67">
        <f t="shared" si="62"/>
        <v>0</v>
      </c>
    </row>
    <row r="132" spans="1:9" ht="15">
      <c r="A132" s="33" t="s">
        <v>26</v>
      </c>
      <c r="B132" s="68">
        <f>SUM(B111:B127)</f>
        <v>1.9378928454964899</v>
      </c>
      <c r="C132" s="68">
        <f t="shared" ref="C132:I132" si="63">SUM(C111:C127)</f>
        <v>1.7555607857536548</v>
      </c>
      <c r="D132" s="68">
        <f t="shared" si="63"/>
        <v>29.04610542869441</v>
      </c>
      <c r="E132" s="68">
        <f t="shared" si="63"/>
        <v>9.4555038117243981</v>
      </c>
      <c r="F132" s="68">
        <f>SUM(F111:F127)</f>
        <v>0</v>
      </c>
      <c r="G132" s="68">
        <f t="shared" si="63"/>
        <v>3.6570696233515827</v>
      </c>
      <c r="H132" s="69">
        <f t="shared" si="63"/>
        <v>2.267801307407618E-2</v>
      </c>
      <c r="I132" s="38">
        <f t="shared" si="63"/>
        <v>45.874810508094612</v>
      </c>
    </row>
    <row r="133" spans="1:9" s="5" customFormat="1" ht="15" thickBot="1">
      <c r="A133" s="30" t="s">
        <v>88</v>
      </c>
      <c r="B133" s="53">
        <f>B132/$I$132</f>
        <v>4.2243070304444061E-2</v>
      </c>
      <c r="C133" s="47">
        <f t="shared" ref="C133:I133" si="64">C132/$I$132</f>
        <v>3.8268513075250435E-2</v>
      </c>
      <c r="D133" s="47">
        <f t="shared" si="64"/>
        <v>0.63316022686500739</v>
      </c>
      <c r="E133" s="47">
        <f t="shared" si="64"/>
        <v>0.20611537588925788</v>
      </c>
      <c r="F133" s="47">
        <f t="shared" si="64"/>
        <v>0</v>
      </c>
      <c r="G133" s="47">
        <f t="shared" si="64"/>
        <v>7.9718468214845115E-2</v>
      </c>
      <c r="H133" s="70">
        <f t="shared" si="64"/>
        <v>4.9434565119510726E-4</v>
      </c>
      <c r="I133" s="48">
        <f t="shared" si="64"/>
        <v>1</v>
      </c>
    </row>
    <row r="134" spans="1:9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9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9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9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9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7" si="65">SUM(B138:H138)</f>
        <v>0</v>
      </c>
    </row>
    <row r="139" spans="1:9" ht="15">
      <c r="A139" s="27" t="s">
        <v>10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65"/>
        <v>0</v>
      </c>
    </row>
    <row r="140" spans="1:9" ht="15">
      <c r="A140" s="26" t="s">
        <v>56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65"/>
        <v>0</v>
      </c>
    </row>
    <row r="141" spans="1:9" ht="15">
      <c r="A141" s="27" t="s">
        <v>16</v>
      </c>
      <c r="B141" s="42">
        <v>10.315264020514238</v>
      </c>
      <c r="C141" s="42">
        <v>120.22951618143036</v>
      </c>
      <c r="D141" s="42">
        <v>11.5088528181422</v>
      </c>
      <c r="E141" s="42">
        <v>0</v>
      </c>
      <c r="F141" s="411"/>
      <c r="G141" s="42">
        <v>0</v>
      </c>
      <c r="H141" s="43">
        <v>0</v>
      </c>
      <c r="I141" s="38">
        <f t="shared" si="65"/>
        <v>142.05363302008681</v>
      </c>
    </row>
    <row r="142" spans="1:9" ht="15">
      <c r="A142" s="26" t="s">
        <v>70</v>
      </c>
      <c r="B142" s="39">
        <v>7.290527840824816</v>
      </c>
      <c r="C142" s="39">
        <v>0.82482401718948262</v>
      </c>
      <c r="D142" s="39">
        <v>2.9831135288352959</v>
      </c>
      <c r="E142" s="39">
        <v>0</v>
      </c>
      <c r="F142" s="411"/>
      <c r="G142" s="39">
        <v>0</v>
      </c>
      <c r="H142" s="40">
        <v>0</v>
      </c>
      <c r="I142" s="41">
        <f t="shared" si="65"/>
        <v>11.098465386849593</v>
      </c>
    </row>
    <row r="143" spans="1:9" ht="15">
      <c r="A143" s="27" t="s">
        <v>58</v>
      </c>
      <c r="B143" s="42">
        <v>0</v>
      </c>
      <c r="C143" s="42">
        <v>0</v>
      </c>
      <c r="D143" s="42">
        <v>0.78318950538221144</v>
      </c>
      <c r="E143" s="42">
        <v>0.85667218415451107</v>
      </c>
      <c r="F143" s="411"/>
      <c r="G143" s="42">
        <v>0</v>
      </c>
      <c r="H143" s="43">
        <v>0</v>
      </c>
      <c r="I143" s="38">
        <f t="shared" si="65"/>
        <v>1.6398616895367226</v>
      </c>
    </row>
    <row r="144" spans="1:9" ht="15">
      <c r="A144" s="26" t="s">
        <v>12</v>
      </c>
      <c r="B144" s="39">
        <v>0</v>
      </c>
      <c r="C144" s="39">
        <v>0</v>
      </c>
      <c r="D144" s="39">
        <v>0</v>
      </c>
      <c r="E144" s="39">
        <v>0</v>
      </c>
      <c r="F144" s="411"/>
      <c r="G144" s="39">
        <v>0</v>
      </c>
      <c r="H144" s="40">
        <v>0</v>
      </c>
      <c r="I144" s="41">
        <f t="shared" si="65"/>
        <v>0</v>
      </c>
    </row>
    <row r="145" spans="1:9" ht="15">
      <c r="A145" s="27" t="s">
        <v>59</v>
      </c>
      <c r="B145" s="42">
        <v>0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65"/>
        <v>0</v>
      </c>
    </row>
    <row r="146" spans="1:9" ht="15">
      <c r="A146" s="26" t="s">
        <v>17</v>
      </c>
      <c r="B146" s="39">
        <v>2.5012435494021396E-2</v>
      </c>
      <c r="C146" s="39">
        <v>0</v>
      </c>
      <c r="D146" s="39">
        <v>0.15007461296412838</v>
      </c>
      <c r="E146" s="39">
        <v>0</v>
      </c>
      <c r="F146" s="411"/>
      <c r="G146" s="39">
        <v>0</v>
      </c>
      <c r="H146" s="40">
        <v>0</v>
      </c>
      <c r="I146" s="41">
        <f t="shared" si="65"/>
        <v>0.17508704845814979</v>
      </c>
    </row>
    <row r="147" spans="1:9" ht="15">
      <c r="A147" s="27" t="s">
        <v>139</v>
      </c>
      <c r="B147" s="42">
        <v>41.671870873455433</v>
      </c>
      <c r="C147" s="42">
        <v>199.17466529073846</v>
      </c>
      <c r="D147" s="42">
        <v>44.161513881991361</v>
      </c>
      <c r="E147" s="42">
        <v>0</v>
      </c>
      <c r="F147" s="411"/>
      <c r="G147" s="42">
        <v>0</v>
      </c>
      <c r="H147" s="43">
        <v>0</v>
      </c>
      <c r="I147" s="38">
        <f>SUM(B147:H147)</f>
        <v>285.00805004618525</v>
      </c>
    </row>
    <row r="148" spans="1:9" ht="15">
      <c r="A148" s="26" t="s">
        <v>25</v>
      </c>
      <c r="B148" s="39">
        <v>62.637862376316392</v>
      </c>
      <c r="C148" s="39">
        <v>2.6371351251154707</v>
      </c>
      <c r="D148" s="39">
        <v>2.1912298235490075</v>
      </c>
      <c r="E148" s="39">
        <v>154.31893743663775</v>
      </c>
      <c r="F148" s="411"/>
      <c r="G148" s="39">
        <v>23.96108450887774</v>
      </c>
      <c r="H148" s="40">
        <v>3.5390058481290114</v>
      </c>
      <c r="I148" s="41">
        <f t="shared" si="65"/>
        <v>249.2852551186254</v>
      </c>
    </row>
    <row r="149" spans="1:9" ht="15">
      <c r="A149" s="27" t="s">
        <v>24</v>
      </c>
      <c r="B149" s="42">
        <v>123.77367103064769</v>
      </c>
      <c r="C149" s="42">
        <v>0</v>
      </c>
      <c r="D149" s="42">
        <v>0.6998860244758649</v>
      </c>
      <c r="E149" s="42">
        <v>0</v>
      </c>
      <c r="F149" s="411"/>
      <c r="G149" s="42">
        <v>0</v>
      </c>
      <c r="H149" s="43">
        <v>0</v>
      </c>
      <c r="I149" s="38">
        <f>SUM(B149:H149)</f>
        <v>124.47355705512355</v>
      </c>
    </row>
    <row r="150" spans="1:9" ht="15">
      <c r="A150" s="26" t="s">
        <v>60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65"/>
        <v>0</v>
      </c>
    </row>
    <row r="151" spans="1:9" ht="15">
      <c r="A151" s="27" t="s">
        <v>22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65"/>
        <v>0</v>
      </c>
    </row>
    <row r="152" spans="1:9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65"/>
        <v>0</v>
      </c>
    </row>
    <row r="153" spans="1:9" ht="15">
      <c r="A153" s="28" t="s">
        <v>64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65"/>
        <v>0</v>
      </c>
    </row>
    <row r="154" spans="1:9">
      <c r="A154" s="56" t="s">
        <v>23</v>
      </c>
      <c r="B154" s="60">
        <v>0</v>
      </c>
      <c r="C154" s="60">
        <v>0</v>
      </c>
      <c r="D154" s="60">
        <v>0</v>
      </c>
      <c r="E154" s="60">
        <v>0</v>
      </c>
      <c r="F154" s="411"/>
      <c r="G154" s="60">
        <v>0</v>
      </c>
      <c r="H154" s="61">
        <v>0</v>
      </c>
      <c r="I154" s="62">
        <f t="shared" si="65"/>
        <v>0</v>
      </c>
    </row>
    <row r="155" spans="1:9">
      <c r="A155" s="57" t="s">
        <v>19</v>
      </c>
      <c r="B155" s="63">
        <v>0</v>
      </c>
      <c r="C155" s="63">
        <v>0</v>
      </c>
      <c r="D155" s="63">
        <v>0</v>
      </c>
      <c r="E155" s="63">
        <v>0</v>
      </c>
      <c r="F155" s="411"/>
      <c r="G155" s="63">
        <v>0</v>
      </c>
      <c r="H155" s="64">
        <v>0</v>
      </c>
      <c r="I155" s="65">
        <f t="shared" si="65"/>
        <v>0</v>
      </c>
    </row>
    <row r="156" spans="1:9">
      <c r="A156" s="56" t="s">
        <v>20</v>
      </c>
      <c r="B156" s="60">
        <v>0</v>
      </c>
      <c r="C156" s="60">
        <v>0</v>
      </c>
      <c r="D156" s="60">
        <v>0</v>
      </c>
      <c r="E156" s="60">
        <v>0</v>
      </c>
      <c r="F156" s="411"/>
      <c r="G156" s="60">
        <v>0</v>
      </c>
      <c r="H156" s="61">
        <v>0</v>
      </c>
      <c r="I156" s="62">
        <f t="shared" si="65"/>
        <v>0</v>
      </c>
    </row>
    <row r="157" spans="1:9" ht="15" thickBot="1">
      <c r="A157" s="58" t="s">
        <v>11</v>
      </c>
      <c r="B157" s="52">
        <v>0</v>
      </c>
      <c r="C157" s="52">
        <v>0</v>
      </c>
      <c r="D157" s="52">
        <v>0</v>
      </c>
      <c r="E157" s="52">
        <v>0</v>
      </c>
      <c r="F157" s="412"/>
      <c r="G157" s="52">
        <v>0</v>
      </c>
      <c r="H157" s="66">
        <v>0</v>
      </c>
      <c r="I157" s="67">
        <f t="shared" si="65"/>
        <v>0</v>
      </c>
    </row>
    <row r="158" spans="1:9" ht="15">
      <c r="A158" s="33" t="s">
        <v>26</v>
      </c>
      <c r="B158" s="68">
        <f>SUM(B137:B153)</f>
        <v>245.71420857725258</v>
      </c>
      <c r="C158" s="68">
        <f t="shared" ref="C158:I158" si="66">SUM(C137:C153)</f>
        <v>322.86614061447381</v>
      </c>
      <c r="D158" s="68">
        <f t="shared" si="66"/>
        <v>62.477860195340071</v>
      </c>
      <c r="E158" s="68">
        <f t="shared" si="66"/>
        <v>155.17560962079227</v>
      </c>
      <c r="F158" s="68">
        <f>SUM(F137:F153)</f>
        <v>0</v>
      </c>
      <c r="G158" s="68">
        <f t="shared" si="66"/>
        <v>23.96108450887774</v>
      </c>
      <c r="H158" s="69">
        <f t="shared" si="66"/>
        <v>3.5390058481290114</v>
      </c>
      <c r="I158" s="38">
        <f t="shared" si="66"/>
        <v>813.73390936486555</v>
      </c>
    </row>
    <row r="159" spans="1:9" s="5" customFormat="1" ht="15" thickBot="1">
      <c r="A159" s="30" t="s">
        <v>88</v>
      </c>
      <c r="B159" s="53">
        <f>B158/$I$158</f>
        <v>0.30195891525405039</v>
      </c>
      <c r="C159" s="47">
        <f t="shared" ref="C159:I159" si="67">C158/$I$158</f>
        <v>0.39677115196843254</v>
      </c>
      <c r="D159" s="47">
        <f t="shared" si="67"/>
        <v>7.6779226570642983E-2</v>
      </c>
      <c r="E159" s="47">
        <f t="shared" si="67"/>
        <v>0.19069576410046588</v>
      </c>
      <c r="F159" s="47">
        <f t="shared" si="67"/>
        <v>0</v>
      </c>
      <c r="G159" s="47">
        <f t="shared" si="67"/>
        <v>2.944584738711431E-2</v>
      </c>
      <c r="H159" s="70">
        <f t="shared" si="67"/>
        <v>4.349094719293769E-3</v>
      </c>
      <c r="I159" s="48">
        <f t="shared" si="67"/>
        <v>1</v>
      </c>
    </row>
    <row r="160" spans="1:9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3" si="68">SUM(B164:H164)</f>
        <v>0</v>
      </c>
    </row>
    <row r="165" spans="1:9" ht="15">
      <c r="A165" s="27" t="s">
        <v>10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68"/>
        <v>0</v>
      </c>
    </row>
    <row r="166" spans="1:9" ht="15">
      <c r="A166" s="26" t="s">
        <v>56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68"/>
        <v>0</v>
      </c>
    </row>
    <row r="167" spans="1:9" ht="15">
      <c r="A167" s="27" t="s">
        <v>16</v>
      </c>
      <c r="B167" s="42">
        <v>0</v>
      </c>
      <c r="C167" s="42">
        <v>0</v>
      </c>
      <c r="D167" s="42">
        <v>0</v>
      </c>
      <c r="E167" s="42">
        <v>0</v>
      </c>
      <c r="F167" s="411"/>
      <c r="G167" s="42">
        <v>0</v>
      </c>
      <c r="H167" s="43">
        <v>0</v>
      </c>
      <c r="I167" s="38">
        <f t="shared" si="68"/>
        <v>0</v>
      </c>
    </row>
    <row r="168" spans="1:9" ht="15">
      <c r="A168" s="26" t="s">
        <v>70</v>
      </c>
      <c r="B168" s="39">
        <v>2.5351184551726975</v>
      </c>
      <c r="C168" s="39">
        <v>8.5406730955337965E-3</v>
      </c>
      <c r="D168" s="39">
        <v>0.50598890630985427</v>
      </c>
      <c r="E168" s="39">
        <v>0</v>
      </c>
      <c r="F168" s="411"/>
      <c r="G168" s="39">
        <v>0</v>
      </c>
      <c r="H168" s="40">
        <v>0</v>
      </c>
      <c r="I168" s="41">
        <f t="shared" si="68"/>
        <v>3.0496480345780856</v>
      </c>
    </row>
    <row r="169" spans="1:9" ht="15">
      <c r="A169" s="27" t="s">
        <v>58</v>
      </c>
      <c r="B169" s="42">
        <v>0</v>
      </c>
      <c r="C169" s="42">
        <v>0</v>
      </c>
      <c r="D169" s="42">
        <v>0</v>
      </c>
      <c r="E169" s="42">
        <v>7.3297288322955539E-2</v>
      </c>
      <c r="F169" s="411"/>
      <c r="G169" s="42">
        <v>0</v>
      </c>
      <c r="H169" s="43">
        <v>0</v>
      </c>
      <c r="I169" s="38">
        <f t="shared" si="68"/>
        <v>7.3297288322955539E-2</v>
      </c>
    </row>
    <row r="170" spans="1:9" ht="15">
      <c r="A170" s="26" t="s">
        <v>12</v>
      </c>
      <c r="B170" s="39">
        <v>0</v>
      </c>
      <c r="C170" s="39">
        <v>0</v>
      </c>
      <c r="D170" s="39">
        <v>0</v>
      </c>
      <c r="E170" s="39">
        <v>0</v>
      </c>
      <c r="F170" s="411"/>
      <c r="G170" s="39">
        <v>0</v>
      </c>
      <c r="H170" s="40">
        <v>0</v>
      </c>
      <c r="I170" s="41">
        <f t="shared" si="68"/>
        <v>0</v>
      </c>
    </row>
    <row r="171" spans="1:9" ht="15">
      <c r="A171" s="27" t="s">
        <v>59</v>
      </c>
      <c r="B171" s="42">
        <v>0</v>
      </c>
      <c r="C171" s="42">
        <v>0</v>
      </c>
      <c r="D171" s="42">
        <v>0</v>
      </c>
      <c r="E171" s="42">
        <v>0</v>
      </c>
      <c r="F171" s="411"/>
      <c r="G171" s="42">
        <v>0</v>
      </c>
      <c r="H171" s="43">
        <v>0</v>
      </c>
      <c r="I171" s="38">
        <f t="shared" si="68"/>
        <v>0</v>
      </c>
    </row>
    <row r="172" spans="1:9" ht="15">
      <c r="A172" s="26" t="s">
        <v>17</v>
      </c>
      <c r="B172" s="39">
        <v>0.11749668926048636</v>
      </c>
      <c r="C172" s="39">
        <v>0</v>
      </c>
      <c r="D172" s="39">
        <v>7.7144957930009852</v>
      </c>
      <c r="E172" s="39">
        <v>4.4977732648914172E-2</v>
      </c>
      <c r="F172" s="411"/>
      <c r="G172" s="39">
        <v>0</v>
      </c>
      <c r="H172" s="40">
        <v>0</v>
      </c>
      <c r="I172" s="41">
        <f t="shared" si="68"/>
        <v>7.8769702149103855</v>
      </c>
    </row>
    <row r="173" spans="1:9" ht="15">
      <c r="A173" s="27" t="s">
        <v>139</v>
      </c>
      <c r="B173" s="42">
        <v>0.58550556543279531</v>
      </c>
      <c r="C173" s="42">
        <v>1.2107155260491056</v>
      </c>
      <c r="D173" s="42">
        <v>16.522996975894479</v>
      </c>
      <c r="E173" s="42">
        <v>0</v>
      </c>
      <c r="F173" s="411"/>
      <c r="G173" s="42">
        <v>0</v>
      </c>
      <c r="H173" s="43">
        <v>0</v>
      </c>
      <c r="I173" s="38">
        <f>SUM(B173:H173)</f>
        <v>18.319218067376379</v>
      </c>
    </row>
    <row r="174" spans="1:9" ht="15">
      <c r="A174" s="26" t="s">
        <v>25</v>
      </c>
      <c r="B174" s="39">
        <v>0.62663624834683229</v>
      </c>
      <c r="C174" s="39">
        <v>0.22775930951003825</v>
      </c>
      <c r="D174" s="39">
        <v>46.328409052471535</v>
      </c>
      <c r="E174" s="39">
        <v>7.7041922835428673</v>
      </c>
      <c r="F174" s="411"/>
      <c r="G174" s="39">
        <v>1.014924001842026</v>
      </c>
      <c r="H174" s="40">
        <v>1.4525509084409036</v>
      </c>
      <c r="I174" s="41">
        <f t="shared" si="68"/>
        <v>57.354471804154201</v>
      </c>
    </row>
    <row r="175" spans="1:9" ht="15">
      <c r="A175" s="27" t="s">
        <v>24</v>
      </c>
      <c r="B175" s="42">
        <v>10.402211422341058</v>
      </c>
      <c r="C175" s="42">
        <v>0.31598550073586551</v>
      </c>
      <c r="D175" s="42">
        <v>0</v>
      </c>
      <c r="E175" s="42">
        <v>0</v>
      </c>
      <c r="F175" s="411"/>
      <c r="G175" s="42">
        <v>0</v>
      </c>
      <c r="H175" s="43">
        <v>0</v>
      </c>
      <c r="I175" s="38">
        <f>SUM(B175:H175)</f>
        <v>10.718196923076922</v>
      </c>
    </row>
    <row r="176" spans="1:9" ht="15">
      <c r="A176" s="26" t="s">
        <v>60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68"/>
        <v>0</v>
      </c>
    </row>
    <row r="177" spans="1:9" ht="15">
      <c r="A177" s="27" t="s">
        <v>22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68"/>
        <v>0</v>
      </c>
    </row>
    <row r="178" spans="1:9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68"/>
        <v>0</v>
      </c>
    </row>
    <row r="179" spans="1:9" ht="15">
      <c r="A179" s="28" t="s">
        <v>64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68"/>
        <v>0</v>
      </c>
    </row>
    <row r="180" spans="1:9">
      <c r="A180" s="56" t="s">
        <v>23</v>
      </c>
      <c r="B180" s="60">
        <v>0</v>
      </c>
      <c r="C180" s="60">
        <v>0</v>
      </c>
      <c r="D180" s="60">
        <v>0</v>
      </c>
      <c r="E180" s="60">
        <v>0</v>
      </c>
      <c r="F180" s="411"/>
      <c r="G180" s="60">
        <v>0</v>
      </c>
      <c r="H180" s="61">
        <v>0</v>
      </c>
      <c r="I180" s="62">
        <f t="shared" si="68"/>
        <v>0</v>
      </c>
    </row>
    <row r="181" spans="1:9">
      <c r="A181" s="57" t="s">
        <v>19</v>
      </c>
      <c r="B181" s="63">
        <v>0</v>
      </c>
      <c r="C181" s="63">
        <v>0</v>
      </c>
      <c r="D181" s="63">
        <v>0</v>
      </c>
      <c r="E181" s="63">
        <v>0</v>
      </c>
      <c r="F181" s="411"/>
      <c r="G181" s="63">
        <v>0</v>
      </c>
      <c r="H181" s="64">
        <v>0</v>
      </c>
      <c r="I181" s="65">
        <f t="shared" si="68"/>
        <v>0</v>
      </c>
    </row>
    <row r="182" spans="1:9">
      <c r="A182" s="56" t="s">
        <v>20</v>
      </c>
      <c r="B182" s="60">
        <v>0</v>
      </c>
      <c r="C182" s="60">
        <v>0</v>
      </c>
      <c r="D182" s="60">
        <v>0</v>
      </c>
      <c r="E182" s="60">
        <v>0</v>
      </c>
      <c r="F182" s="411"/>
      <c r="G182" s="60">
        <v>0</v>
      </c>
      <c r="H182" s="61">
        <v>0</v>
      </c>
      <c r="I182" s="62">
        <f t="shared" si="68"/>
        <v>0</v>
      </c>
    </row>
    <row r="183" spans="1:9" ht="15" thickBot="1">
      <c r="A183" s="58" t="s">
        <v>11</v>
      </c>
      <c r="B183" s="52">
        <v>0</v>
      </c>
      <c r="C183" s="52">
        <v>0</v>
      </c>
      <c r="D183" s="52">
        <v>0</v>
      </c>
      <c r="E183" s="52">
        <v>0</v>
      </c>
      <c r="F183" s="412"/>
      <c r="G183" s="52">
        <v>0</v>
      </c>
      <c r="H183" s="66">
        <v>0</v>
      </c>
      <c r="I183" s="67">
        <f t="shared" si="68"/>
        <v>0</v>
      </c>
    </row>
    <row r="184" spans="1:9" ht="15">
      <c r="A184" s="33" t="s">
        <v>26</v>
      </c>
      <c r="B184" s="68">
        <f>SUM(B163:B179)</f>
        <v>14.26696838055387</v>
      </c>
      <c r="C184" s="68">
        <f t="shared" ref="C184:I184" si="69">SUM(C163:C179)</f>
        <v>1.7630010093905431</v>
      </c>
      <c r="D184" s="68">
        <f t="shared" si="69"/>
        <v>71.071890727676845</v>
      </c>
      <c r="E184" s="68">
        <f t="shared" si="69"/>
        <v>7.8224673045147366</v>
      </c>
      <c r="F184" s="68">
        <f>SUM(F163:F179)</f>
        <v>0</v>
      </c>
      <c r="G184" s="68">
        <f t="shared" si="69"/>
        <v>1.014924001842026</v>
      </c>
      <c r="H184" s="69">
        <f t="shared" si="69"/>
        <v>1.4525509084409036</v>
      </c>
      <c r="I184" s="38">
        <f t="shared" si="69"/>
        <v>97.391802332418919</v>
      </c>
    </row>
    <row r="185" spans="1:9" s="5" customFormat="1" ht="15" thickBot="1">
      <c r="A185" s="30" t="s">
        <v>88</v>
      </c>
      <c r="B185" s="47">
        <f>B184/$I$184</f>
        <v>0.14649044415317086</v>
      </c>
      <c r="C185" s="47">
        <f t="shared" ref="C185:I185" si="70">C184/$I$184</f>
        <v>1.810214994659454E-2</v>
      </c>
      <c r="D185" s="47">
        <f t="shared" si="70"/>
        <v>0.72975228946984039</v>
      </c>
      <c r="E185" s="47">
        <f t="shared" si="70"/>
        <v>8.0319566094638986E-2</v>
      </c>
      <c r="F185" s="47">
        <f t="shared" si="70"/>
        <v>0</v>
      </c>
      <c r="G185" s="47">
        <f t="shared" si="70"/>
        <v>1.0421041376540858E-2</v>
      </c>
      <c r="H185" s="70">
        <f t="shared" si="70"/>
        <v>1.4914508959214439E-2</v>
      </c>
      <c r="I185" s="48">
        <f t="shared" si="70"/>
        <v>1</v>
      </c>
    </row>
    <row r="186" spans="1:9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9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9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9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9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9" si="71">SUM(B190:H190)</f>
        <v>0</v>
      </c>
    </row>
    <row r="191" spans="1:9" ht="15">
      <c r="A191" s="27" t="s">
        <v>10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71"/>
        <v>0</v>
      </c>
    </row>
    <row r="192" spans="1:9" ht="15">
      <c r="A192" s="26" t="s">
        <v>56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71"/>
        <v>0</v>
      </c>
    </row>
    <row r="193" spans="1:9" ht="15">
      <c r="A193" s="27" t="s">
        <v>16</v>
      </c>
      <c r="B193" s="42">
        <v>10.14787219971096</v>
      </c>
      <c r="C193" s="42">
        <v>7.6415596069859149E-2</v>
      </c>
      <c r="D193" s="42">
        <v>15.826808917839292</v>
      </c>
      <c r="E193" s="42">
        <v>0</v>
      </c>
      <c r="F193" s="411"/>
      <c r="G193" s="42">
        <v>0</v>
      </c>
      <c r="H193" s="43">
        <v>0</v>
      </c>
      <c r="I193" s="38">
        <f t="shared" si="71"/>
        <v>26.051096713620112</v>
      </c>
    </row>
    <row r="194" spans="1:9" ht="15">
      <c r="A194" s="26" t="s">
        <v>70</v>
      </c>
      <c r="B194" s="39">
        <v>1.7842964350577724</v>
      </c>
      <c r="C194" s="39">
        <v>1.10114919621747</v>
      </c>
      <c r="D194" s="39">
        <v>6.0900059787591561</v>
      </c>
      <c r="E194" s="39">
        <v>0</v>
      </c>
      <c r="F194" s="411"/>
      <c r="G194" s="39">
        <v>0</v>
      </c>
      <c r="H194" s="40">
        <v>0</v>
      </c>
      <c r="I194" s="41">
        <f t="shared" si="71"/>
        <v>8.9754516100343977</v>
      </c>
    </row>
    <row r="195" spans="1:9" ht="15">
      <c r="A195" s="27" t="s">
        <v>58</v>
      </c>
      <c r="B195" s="42">
        <v>0</v>
      </c>
      <c r="C195" s="42">
        <v>0</v>
      </c>
      <c r="D195" s="42">
        <v>0</v>
      </c>
      <c r="E195" s="42">
        <v>1.0122249523502789</v>
      </c>
      <c r="F195" s="411"/>
      <c r="G195" s="42">
        <v>0</v>
      </c>
      <c r="H195" s="43">
        <v>0</v>
      </c>
      <c r="I195" s="38">
        <f t="shared" si="71"/>
        <v>1.0122249523502789</v>
      </c>
    </row>
    <row r="196" spans="1:9" ht="15">
      <c r="A196" s="26" t="s">
        <v>12</v>
      </c>
      <c r="B196" s="39">
        <v>0</v>
      </c>
      <c r="C196" s="39">
        <v>0</v>
      </c>
      <c r="D196" s="39">
        <v>0</v>
      </c>
      <c r="E196" s="39">
        <v>0</v>
      </c>
      <c r="F196" s="411"/>
      <c r="G196" s="39">
        <v>0</v>
      </c>
      <c r="H196" s="40">
        <v>0</v>
      </c>
      <c r="I196" s="41">
        <f t="shared" si="71"/>
        <v>0</v>
      </c>
    </row>
    <row r="197" spans="1:9" ht="15">
      <c r="A197" s="27" t="s">
        <v>59</v>
      </c>
      <c r="B197" s="42">
        <v>0</v>
      </c>
      <c r="C197" s="42">
        <v>0</v>
      </c>
      <c r="D197" s="42">
        <v>0</v>
      </c>
      <c r="E197" s="42">
        <v>0</v>
      </c>
      <c r="F197" s="411"/>
      <c r="G197" s="42">
        <v>0</v>
      </c>
      <c r="H197" s="43">
        <v>0</v>
      </c>
      <c r="I197" s="38">
        <f t="shared" si="71"/>
        <v>0</v>
      </c>
    </row>
    <row r="198" spans="1:9" ht="15">
      <c r="A198" s="26" t="s">
        <v>17</v>
      </c>
      <c r="B198" s="39">
        <v>9.9186753486705196E-3</v>
      </c>
      <c r="C198" s="39">
        <v>0</v>
      </c>
      <c r="D198" s="39">
        <v>7.9657623814896796E-3</v>
      </c>
      <c r="E198" s="39">
        <v>0</v>
      </c>
      <c r="F198" s="411"/>
      <c r="G198" s="39">
        <v>0</v>
      </c>
      <c r="H198" s="40">
        <v>0</v>
      </c>
      <c r="I198" s="41">
        <f t="shared" si="71"/>
        <v>1.7884437730160199E-2</v>
      </c>
    </row>
    <row r="199" spans="1:9" ht="15">
      <c r="A199" s="27" t="s">
        <v>139</v>
      </c>
      <c r="B199" s="42">
        <v>14.747026300514534</v>
      </c>
      <c r="C199" s="42">
        <v>16.030952315445983</v>
      </c>
      <c r="D199" s="42">
        <v>143.84166317700831</v>
      </c>
      <c r="E199" s="42">
        <v>1.5172055477190269</v>
      </c>
      <c r="F199" s="411"/>
      <c r="G199" s="42">
        <v>0</v>
      </c>
      <c r="H199" s="43">
        <v>0</v>
      </c>
      <c r="I199" s="38">
        <f>SUM(B199:H199)</f>
        <v>176.13684734068784</v>
      </c>
    </row>
    <row r="200" spans="1:9" ht="15">
      <c r="A200" s="26" t="s">
        <v>25</v>
      </c>
      <c r="B200" s="39">
        <v>2.6420182169929283</v>
      </c>
      <c r="C200" s="39">
        <v>3.2656786871819062E-2</v>
      </c>
      <c r="D200" s="39">
        <v>32.213398862912193</v>
      </c>
      <c r="E200" s="39">
        <v>23.548985072638022</v>
      </c>
      <c r="F200" s="411"/>
      <c r="G200" s="39">
        <v>2.5386363386237569</v>
      </c>
      <c r="H200" s="40">
        <v>1.6176018656062531E-2</v>
      </c>
      <c r="I200" s="41">
        <f t="shared" si="71"/>
        <v>60.991871296694789</v>
      </c>
    </row>
    <row r="201" spans="1:9" ht="15">
      <c r="A201" s="27" t="s">
        <v>24</v>
      </c>
      <c r="B201" s="42">
        <v>0.28058505982959675</v>
      </c>
      <c r="C201" s="42">
        <v>3.8517123656987388E-2</v>
      </c>
      <c r="D201" s="42">
        <v>0</v>
      </c>
      <c r="E201" s="42">
        <v>0</v>
      </c>
      <c r="F201" s="411"/>
      <c r="G201" s="42">
        <v>0</v>
      </c>
      <c r="H201" s="43">
        <v>0</v>
      </c>
      <c r="I201" s="38">
        <f>SUM(B201:H201)</f>
        <v>0.31910218348658415</v>
      </c>
    </row>
    <row r="202" spans="1:9" ht="15">
      <c r="A202" s="26" t="s">
        <v>60</v>
      </c>
      <c r="B202" s="39">
        <v>0.26187817261407337</v>
      </c>
      <c r="C202" s="39">
        <v>0.22603739079150889</v>
      </c>
      <c r="D202" s="39">
        <v>0.41222624460457552</v>
      </c>
      <c r="E202" s="39">
        <v>0</v>
      </c>
      <c r="F202" s="411"/>
      <c r="G202" s="39">
        <v>0</v>
      </c>
      <c r="H202" s="40">
        <v>0</v>
      </c>
      <c r="I202" s="41">
        <f t="shared" si="71"/>
        <v>0.90014180801015775</v>
      </c>
    </row>
    <row r="203" spans="1:9" ht="15">
      <c r="A203" s="27" t="s">
        <v>22</v>
      </c>
      <c r="B203" s="42">
        <v>0</v>
      </c>
      <c r="C203" s="42">
        <v>0</v>
      </c>
      <c r="D203" s="42">
        <v>0.51360623999999999</v>
      </c>
      <c r="E203" s="42">
        <v>0</v>
      </c>
      <c r="F203" s="411"/>
      <c r="G203" s="42">
        <v>0</v>
      </c>
      <c r="H203" s="43">
        <v>0</v>
      </c>
      <c r="I203" s="38">
        <f t="shared" si="71"/>
        <v>0.51360623999999999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71"/>
        <v>0</v>
      </c>
    </row>
    <row r="205" spans="1:9" ht="15">
      <c r="A205" s="28" t="s">
        <v>64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71"/>
        <v>0</v>
      </c>
    </row>
    <row r="206" spans="1:9">
      <c r="A206" s="56" t="s">
        <v>23</v>
      </c>
      <c r="B206" s="60">
        <v>0</v>
      </c>
      <c r="C206" s="60">
        <v>0</v>
      </c>
      <c r="D206" s="60">
        <v>0</v>
      </c>
      <c r="E206" s="60">
        <v>0</v>
      </c>
      <c r="F206" s="411"/>
      <c r="G206" s="60">
        <v>0</v>
      </c>
      <c r="H206" s="61">
        <v>0</v>
      </c>
      <c r="I206" s="62">
        <f t="shared" si="71"/>
        <v>0</v>
      </c>
    </row>
    <row r="207" spans="1:9">
      <c r="A207" s="57" t="s">
        <v>19</v>
      </c>
      <c r="B207" s="63">
        <v>0</v>
      </c>
      <c r="C207" s="63">
        <v>0</v>
      </c>
      <c r="D207" s="63">
        <v>0</v>
      </c>
      <c r="E207" s="63">
        <v>0</v>
      </c>
      <c r="F207" s="411"/>
      <c r="G207" s="63">
        <v>0</v>
      </c>
      <c r="H207" s="64">
        <v>0</v>
      </c>
      <c r="I207" s="65">
        <f t="shared" si="71"/>
        <v>0</v>
      </c>
    </row>
    <row r="208" spans="1:9">
      <c r="A208" s="56" t="s">
        <v>20</v>
      </c>
      <c r="B208" s="60">
        <v>0</v>
      </c>
      <c r="C208" s="60">
        <v>0</v>
      </c>
      <c r="D208" s="60">
        <v>0</v>
      </c>
      <c r="E208" s="60">
        <v>0</v>
      </c>
      <c r="F208" s="411"/>
      <c r="G208" s="60">
        <v>0</v>
      </c>
      <c r="H208" s="61">
        <v>0</v>
      </c>
      <c r="I208" s="62">
        <f t="shared" si="71"/>
        <v>0</v>
      </c>
    </row>
    <row r="209" spans="1:9" ht="15" thickBot="1">
      <c r="A209" s="58" t="s">
        <v>11</v>
      </c>
      <c r="B209" s="52">
        <v>0</v>
      </c>
      <c r="C209" s="52">
        <v>0</v>
      </c>
      <c r="D209" s="52">
        <v>0</v>
      </c>
      <c r="E209" s="52">
        <v>0</v>
      </c>
      <c r="F209" s="412"/>
      <c r="G209" s="52">
        <v>0</v>
      </c>
      <c r="H209" s="66">
        <v>0</v>
      </c>
      <c r="I209" s="67">
        <f t="shared" si="71"/>
        <v>0</v>
      </c>
    </row>
    <row r="210" spans="1:9" ht="15">
      <c r="A210" s="33" t="s">
        <v>26</v>
      </c>
      <c r="B210" s="68">
        <f>SUM(B189:B205)</f>
        <v>29.873595060068531</v>
      </c>
      <c r="C210" s="68">
        <f t="shared" ref="C210:I210" si="72">SUM(C189:C205)</f>
        <v>17.505728409053624</v>
      </c>
      <c r="D210" s="68">
        <f t="shared" si="72"/>
        <v>198.905675183505</v>
      </c>
      <c r="E210" s="68">
        <f t="shared" si="72"/>
        <v>26.078415572707328</v>
      </c>
      <c r="F210" s="68">
        <f>SUM(F189:F205)</f>
        <v>0</v>
      </c>
      <c r="G210" s="68">
        <f t="shared" si="72"/>
        <v>2.5386363386237569</v>
      </c>
      <c r="H210" s="69">
        <f t="shared" si="72"/>
        <v>1.6176018656062531E-2</v>
      </c>
      <c r="I210" s="38">
        <f t="shared" si="72"/>
        <v>274.9182265826143</v>
      </c>
    </row>
    <row r="211" spans="1:9" s="5" customFormat="1" ht="15" thickBot="1">
      <c r="A211" s="30" t="s">
        <v>88</v>
      </c>
      <c r="B211" s="47">
        <f>B210/$I$210</f>
        <v>0.10866356673187461</v>
      </c>
      <c r="C211" s="47">
        <f t="shared" ref="C211:I211" si="73">C210/$I$210</f>
        <v>6.3676128813500349E-2</v>
      </c>
      <c r="D211" s="47">
        <f t="shared" si="73"/>
        <v>0.72350850525995536</v>
      </c>
      <c r="E211" s="47">
        <f t="shared" si="73"/>
        <v>9.4858809097077584E-2</v>
      </c>
      <c r="F211" s="47">
        <f t="shared" si="73"/>
        <v>0</v>
      </c>
      <c r="G211" s="47">
        <f t="shared" si="73"/>
        <v>9.2341507152159802E-3</v>
      </c>
      <c r="H211" s="70">
        <f t="shared" si="73"/>
        <v>5.8839382376131968E-5</v>
      </c>
      <c r="I211" s="48">
        <f t="shared" si="73"/>
        <v>1</v>
      </c>
    </row>
    <row r="212" spans="1:9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9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9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9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9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5" si="74">SUM(B216:H216)</f>
        <v>0</v>
      </c>
    </row>
    <row r="217" spans="1:9" ht="15">
      <c r="A217" s="27" t="s">
        <v>10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74"/>
        <v>0</v>
      </c>
    </row>
    <row r="218" spans="1:9" ht="15">
      <c r="A218" s="26" t="s">
        <v>56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74"/>
        <v>0</v>
      </c>
    </row>
    <row r="219" spans="1:9" ht="15">
      <c r="A219" s="27" t="s">
        <v>16</v>
      </c>
      <c r="B219" s="42">
        <v>2.0149893912438221</v>
      </c>
      <c r="C219" s="42">
        <v>1.0325348630617466</v>
      </c>
      <c r="D219" s="42">
        <v>0.82617455120615091</v>
      </c>
      <c r="E219" s="42">
        <v>0</v>
      </c>
      <c r="F219" s="411"/>
      <c r="G219" s="42">
        <v>0</v>
      </c>
      <c r="H219" s="43">
        <v>0</v>
      </c>
      <c r="I219" s="38">
        <f t="shared" si="74"/>
        <v>3.8736988055117196</v>
      </c>
    </row>
    <row r="220" spans="1:9" ht="15">
      <c r="A220" s="26" t="s">
        <v>70</v>
      </c>
      <c r="B220" s="39">
        <v>2.4763385447144133</v>
      </c>
      <c r="C220" s="39">
        <v>0</v>
      </c>
      <c r="D220" s="39">
        <v>1.8320267949185656</v>
      </c>
      <c r="E220" s="39">
        <v>0</v>
      </c>
      <c r="F220" s="411"/>
      <c r="G220" s="39">
        <v>0</v>
      </c>
      <c r="H220" s="40">
        <v>0</v>
      </c>
      <c r="I220" s="41">
        <f t="shared" si="74"/>
        <v>4.3083653396329789</v>
      </c>
    </row>
    <row r="221" spans="1:9" ht="15">
      <c r="A221" s="27" t="s">
        <v>58</v>
      </c>
      <c r="B221" s="42">
        <v>0</v>
      </c>
      <c r="C221" s="42">
        <v>0</v>
      </c>
      <c r="D221" s="42">
        <v>0</v>
      </c>
      <c r="E221" s="42">
        <v>1.9957189966609445E-2</v>
      </c>
      <c r="F221" s="411"/>
      <c r="G221" s="42">
        <v>0</v>
      </c>
      <c r="H221" s="43">
        <v>0</v>
      </c>
      <c r="I221" s="38">
        <f t="shared" si="74"/>
        <v>1.9957189966609445E-2</v>
      </c>
    </row>
    <row r="222" spans="1:9" ht="15">
      <c r="A222" s="26" t="s">
        <v>12</v>
      </c>
      <c r="B222" s="39">
        <v>0</v>
      </c>
      <c r="C222" s="39">
        <v>0</v>
      </c>
      <c r="D222" s="39">
        <v>0</v>
      </c>
      <c r="E222" s="39">
        <v>3.1125893034390468E-2</v>
      </c>
      <c r="F222" s="411"/>
      <c r="G222" s="39">
        <v>0</v>
      </c>
      <c r="H222" s="40">
        <v>0</v>
      </c>
      <c r="I222" s="41">
        <f t="shared" si="74"/>
        <v>3.1125893034390468E-2</v>
      </c>
    </row>
    <row r="223" spans="1:9" ht="15">
      <c r="A223" s="27" t="s">
        <v>59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74"/>
        <v>0</v>
      </c>
    </row>
    <row r="224" spans="1:9" ht="15">
      <c r="A224" s="26" t="s">
        <v>17</v>
      </c>
      <c r="B224" s="39">
        <v>1.3557682987661804E-3</v>
      </c>
      <c r="C224" s="39">
        <v>0</v>
      </c>
      <c r="D224" s="39">
        <v>5.37015062062447E-3</v>
      </c>
      <c r="E224" s="39">
        <v>2.8381602036838715E-4</v>
      </c>
      <c r="F224" s="411"/>
      <c r="G224" s="39">
        <v>0</v>
      </c>
      <c r="H224" s="40">
        <v>0</v>
      </c>
      <c r="I224" s="41">
        <f t="shared" si="74"/>
        <v>7.0097349397590372E-3</v>
      </c>
    </row>
    <row r="225" spans="1:9" ht="15">
      <c r="A225" s="27" t="s">
        <v>139</v>
      </c>
      <c r="B225" s="42">
        <v>11.544643958529479</v>
      </c>
      <c r="C225" s="42">
        <v>0.2776871102863655</v>
      </c>
      <c r="D225" s="42">
        <v>62.542425653011087</v>
      </c>
      <c r="E225" s="42">
        <v>4.7415301072171445</v>
      </c>
      <c r="F225" s="411"/>
      <c r="G225" s="42">
        <v>0</v>
      </c>
      <c r="H225" s="43">
        <v>0</v>
      </c>
      <c r="I225" s="38">
        <f>SUM(B225:H225)</f>
        <v>79.10628682904408</v>
      </c>
    </row>
    <row r="226" spans="1:9" ht="15">
      <c r="A226" s="26" t="s">
        <v>25</v>
      </c>
      <c r="B226" s="39">
        <v>37.729798354691184</v>
      </c>
      <c r="C226" s="39">
        <v>1.1801109359771189</v>
      </c>
      <c r="D226" s="39">
        <v>71.426748666363707</v>
      </c>
      <c r="E226" s="39">
        <v>371.94712703785353</v>
      </c>
      <c r="F226" s="411"/>
      <c r="G226" s="39">
        <v>74.114153968374666</v>
      </c>
      <c r="H226" s="40">
        <v>8.2165264662202926</v>
      </c>
      <c r="I226" s="41">
        <f t="shared" si="74"/>
        <v>564.61446542948056</v>
      </c>
    </row>
    <row r="227" spans="1:9" ht="15">
      <c r="A227" s="27" t="s">
        <v>24</v>
      </c>
      <c r="B227" s="42">
        <v>235.70455639498692</v>
      </c>
      <c r="C227" s="42">
        <v>0</v>
      </c>
      <c r="D227" s="42">
        <v>63.329530980873379</v>
      </c>
      <c r="E227" s="42">
        <v>0</v>
      </c>
      <c r="F227" s="411"/>
      <c r="G227" s="42">
        <v>0</v>
      </c>
      <c r="H227" s="43">
        <v>0</v>
      </c>
      <c r="I227" s="38">
        <f>SUM(B227:H227)</f>
        <v>299.03408737586028</v>
      </c>
    </row>
    <row r="228" spans="1:9" ht="15">
      <c r="A228" s="26" t="s">
        <v>60</v>
      </c>
      <c r="B228" s="39">
        <v>0.16854219879518073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74"/>
        <v>0.16854219879518073</v>
      </c>
    </row>
    <row r="229" spans="1:9" ht="15">
      <c r="A229" s="27" t="s">
        <v>22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74"/>
        <v>0</v>
      </c>
    </row>
    <row r="230" spans="1:9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74"/>
        <v>0</v>
      </c>
    </row>
    <row r="231" spans="1:9" ht="15">
      <c r="A231" s="28" t="s">
        <v>64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74"/>
        <v>0</v>
      </c>
    </row>
    <row r="232" spans="1:9">
      <c r="A232" s="56" t="s">
        <v>23</v>
      </c>
      <c r="B232" s="60">
        <v>0</v>
      </c>
      <c r="C232" s="60">
        <v>0</v>
      </c>
      <c r="D232" s="60">
        <v>0</v>
      </c>
      <c r="E232" s="60">
        <v>0</v>
      </c>
      <c r="F232" s="411"/>
      <c r="G232" s="60">
        <v>0</v>
      </c>
      <c r="H232" s="61">
        <v>0</v>
      </c>
      <c r="I232" s="62">
        <f t="shared" si="74"/>
        <v>0</v>
      </c>
    </row>
    <row r="233" spans="1:9">
      <c r="A233" s="57" t="s">
        <v>19</v>
      </c>
      <c r="B233" s="63">
        <v>0</v>
      </c>
      <c r="C233" s="63">
        <v>0</v>
      </c>
      <c r="D233" s="63">
        <v>0</v>
      </c>
      <c r="E233" s="63">
        <v>0</v>
      </c>
      <c r="F233" s="411"/>
      <c r="G233" s="63">
        <v>0</v>
      </c>
      <c r="H233" s="64">
        <v>0</v>
      </c>
      <c r="I233" s="65">
        <f t="shared" si="74"/>
        <v>0</v>
      </c>
    </row>
    <row r="234" spans="1:9">
      <c r="A234" s="56" t="s">
        <v>20</v>
      </c>
      <c r="B234" s="60">
        <v>0</v>
      </c>
      <c r="C234" s="60">
        <v>0</v>
      </c>
      <c r="D234" s="60">
        <v>0</v>
      </c>
      <c r="E234" s="60">
        <v>0</v>
      </c>
      <c r="F234" s="411"/>
      <c r="G234" s="60">
        <v>0</v>
      </c>
      <c r="H234" s="61">
        <v>0</v>
      </c>
      <c r="I234" s="62">
        <f t="shared" si="74"/>
        <v>0</v>
      </c>
    </row>
    <row r="235" spans="1:9" ht="15" thickBot="1">
      <c r="A235" s="58" t="s">
        <v>11</v>
      </c>
      <c r="B235" s="52">
        <v>0</v>
      </c>
      <c r="C235" s="52">
        <v>0</v>
      </c>
      <c r="D235" s="52">
        <v>0</v>
      </c>
      <c r="E235" s="52">
        <v>0</v>
      </c>
      <c r="F235" s="412"/>
      <c r="G235" s="52">
        <v>0</v>
      </c>
      <c r="H235" s="66">
        <v>0</v>
      </c>
      <c r="I235" s="67">
        <f t="shared" si="74"/>
        <v>0</v>
      </c>
    </row>
    <row r="236" spans="1:9" ht="15">
      <c r="A236" s="33" t="s">
        <v>26</v>
      </c>
      <c r="B236" s="68">
        <f>SUM(B215:B231)</f>
        <v>289.64022461125978</v>
      </c>
      <c r="C236" s="68">
        <f t="shared" ref="C236:I236" si="75">SUM(C215:C231)</f>
        <v>2.4903329093252311</v>
      </c>
      <c r="D236" s="68">
        <f t="shared" si="75"/>
        <v>199.96227679699351</v>
      </c>
      <c r="E236" s="68">
        <f t="shared" si="75"/>
        <v>376.74002404409202</v>
      </c>
      <c r="F236" s="68">
        <f>SUM(F215:F231)</f>
        <v>0</v>
      </c>
      <c r="G236" s="68">
        <f t="shared" si="75"/>
        <v>74.114153968374666</v>
      </c>
      <c r="H236" s="69">
        <f t="shared" si="75"/>
        <v>8.2165264662202926</v>
      </c>
      <c r="I236" s="38">
        <f t="shared" si="75"/>
        <v>951.16353879626558</v>
      </c>
    </row>
    <row r="237" spans="1:9" s="5" customFormat="1" ht="15" thickBot="1">
      <c r="A237" s="30" t="s">
        <v>88</v>
      </c>
      <c r="B237" s="47">
        <f>B236/$I$236</f>
        <v>0.30451148808522532</v>
      </c>
      <c r="C237" s="47">
        <f t="shared" ref="C237:I237" si="76">C236/$I$236</f>
        <v>2.6181963539906546E-3</v>
      </c>
      <c r="D237" s="47">
        <f t="shared" si="76"/>
        <v>0.21022912321686923</v>
      </c>
      <c r="E237" s="47">
        <f t="shared" si="76"/>
        <v>0.39608333233722476</v>
      </c>
      <c r="F237" s="47">
        <f t="shared" si="76"/>
        <v>0</v>
      </c>
      <c r="G237" s="47">
        <f t="shared" si="76"/>
        <v>7.7919464892618792E-2</v>
      </c>
      <c r="H237" s="70">
        <f t="shared" si="76"/>
        <v>8.6383951140711571E-3</v>
      </c>
      <c r="I237" s="48">
        <f t="shared" si="76"/>
        <v>1</v>
      </c>
    </row>
    <row r="238" spans="1:9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9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9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9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</row>
    <row r="242" spans="1:9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1" si="77">SUM(B242:H242)</f>
        <v>0</v>
      </c>
    </row>
    <row r="243" spans="1:9" ht="15">
      <c r="A243" s="27" t="s">
        <v>10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77"/>
        <v>0</v>
      </c>
    </row>
    <row r="244" spans="1:9" ht="15">
      <c r="A244" s="26" t="s">
        <v>56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77"/>
        <v>0</v>
      </c>
    </row>
    <row r="245" spans="1:9" ht="15">
      <c r="A245" s="27" t="s">
        <v>16</v>
      </c>
      <c r="B245" s="42">
        <v>75.468851738786029</v>
      </c>
      <c r="C245" s="42">
        <v>0.39286719275926452</v>
      </c>
      <c r="D245" s="42">
        <v>3.9221651104324651</v>
      </c>
      <c r="E245" s="42">
        <v>0</v>
      </c>
      <c r="F245" s="411"/>
      <c r="G245" s="42">
        <v>0</v>
      </c>
      <c r="H245" s="43">
        <v>0</v>
      </c>
      <c r="I245" s="38">
        <f t="shared" si="77"/>
        <v>79.783884041977757</v>
      </c>
    </row>
    <row r="246" spans="1:9" ht="15">
      <c r="A246" s="26" t="s">
        <v>70</v>
      </c>
      <c r="B246" s="39">
        <v>59.241670476945956</v>
      </c>
      <c r="C246" s="39">
        <v>0.27257883567528385</v>
      </c>
      <c r="D246" s="39">
        <v>4.0440802889335119</v>
      </c>
      <c r="E246" s="39">
        <v>0</v>
      </c>
      <c r="F246" s="411"/>
      <c r="G246" s="39">
        <v>0</v>
      </c>
      <c r="H246" s="40">
        <v>0</v>
      </c>
      <c r="I246" s="41">
        <f t="shared" si="77"/>
        <v>63.558329601554753</v>
      </c>
    </row>
    <row r="247" spans="1:9" ht="15">
      <c r="A247" s="27" t="s">
        <v>58</v>
      </c>
      <c r="B247" s="42">
        <v>0</v>
      </c>
      <c r="C247" s="42">
        <v>0</v>
      </c>
      <c r="D247" s="42">
        <v>0</v>
      </c>
      <c r="E247" s="42">
        <v>2.2282433058852562</v>
      </c>
      <c r="F247" s="411"/>
      <c r="G247" s="42">
        <v>0</v>
      </c>
      <c r="H247" s="43">
        <v>0</v>
      </c>
      <c r="I247" s="38">
        <f t="shared" si="77"/>
        <v>2.2282433058852562</v>
      </c>
    </row>
    <row r="248" spans="1:9" ht="15">
      <c r="A248" s="26" t="s">
        <v>12</v>
      </c>
      <c r="B248" s="39">
        <v>0</v>
      </c>
      <c r="C248" s="39">
        <v>0</v>
      </c>
      <c r="D248" s="39">
        <v>0</v>
      </c>
      <c r="E248" s="39">
        <v>1.8872266418042842</v>
      </c>
      <c r="F248" s="411"/>
      <c r="G248" s="39">
        <v>0</v>
      </c>
      <c r="H248" s="40">
        <v>0</v>
      </c>
      <c r="I248" s="41">
        <f t="shared" si="77"/>
        <v>1.8872266418042842</v>
      </c>
    </row>
    <row r="249" spans="1:9" ht="15">
      <c r="A249" s="27" t="s">
        <v>59</v>
      </c>
      <c r="B249" s="42">
        <v>0</v>
      </c>
      <c r="C249" s="42">
        <v>0</v>
      </c>
      <c r="D249" s="42">
        <v>7.5052662730449221E-2</v>
      </c>
      <c r="E249" s="42">
        <v>0</v>
      </c>
      <c r="F249" s="411"/>
      <c r="G249" s="42">
        <v>0</v>
      </c>
      <c r="H249" s="43">
        <v>0</v>
      </c>
      <c r="I249" s="38">
        <f t="shared" si="77"/>
        <v>7.5052662730449221E-2</v>
      </c>
    </row>
    <row r="250" spans="1:9" ht="15">
      <c r="A250" s="26" t="s">
        <v>17</v>
      </c>
      <c r="B250" s="39">
        <v>2.9620154128963363</v>
      </c>
      <c r="C250" s="39">
        <v>0.13213394959293115</v>
      </c>
      <c r="D250" s="39">
        <v>1.8482173929647292</v>
      </c>
      <c r="E250" s="39">
        <v>1.6244882604719603E-2</v>
      </c>
      <c r="F250" s="411"/>
      <c r="G250" s="39">
        <v>0</v>
      </c>
      <c r="H250" s="40">
        <v>0</v>
      </c>
      <c r="I250" s="41">
        <f t="shared" si="77"/>
        <v>4.9586116380587155</v>
      </c>
    </row>
    <row r="251" spans="1:9" ht="15">
      <c r="A251" s="27" t="s">
        <v>139</v>
      </c>
      <c r="B251" s="42">
        <v>154.15000514926845</v>
      </c>
      <c r="C251" s="42">
        <v>5.2762189802761537</v>
      </c>
      <c r="D251" s="42">
        <v>110.64248212466876</v>
      </c>
      <c r="E251" s="42">
        <v>0.54431533187989611</v>
      </c>
      <c r="F251" s="411"/>
      <c r="G251" s="42">
        <v>0</v>
      </c>
      <c r="H251" s="43">
        <v>0</v>
      </c>
      <c r="I251" s="38">
        <f>SUM(B251:H251)</f>
        <v>270.61302158609323</v>
      </c>
    </row>
    <row r="252" spans="1:9" ht="15">
      <c r="A252" s="26" t="s">
        <v>25</v>
      </c>
      <c r="B252" s="39">
        <v>89.197859994608322</v>
      </c>
      <c r="C252" s="39">
        <v>3.8266275705689679</v>
      </c>
      <c r="D252" s="39">
        <v>98.862989474969609</v>
      </c>
      <c r="E252" s="39">
        <v>438.83000198207156</v>
      </c>
      <c r="F252" s="411"/>
      <c r="G252" s="39">
        <v>109.2899122478309</v>
      </c>
      <c r="H252" s="40">
        <v>10.891297779078608</v>
      </c>
      <c r="I252" s="41">
        <f t="shared" si="77"/>
        <v>750.89868904912794</v>
      </c>
    </row>
    <row r="253" spans="1:9" ht="15">
      <c r="A253" s="27" t="s">
        <v>24</v>
      </c>
      <c r="B253" s="42">
        <v>299.9082559983579</v>
      </c>
      <c r="C253" s="42">
        <v>0</v>
      </c>
      <c r="D253" s="42">
        <v>5.4911640747264387</v>
      </c>
      <c r="E253" s="42">
        <v>0</v>
      </c>
      <c r="F253" s="411"/>
      <c r="G253" s="42">
        <v>0</v>
      </c>
      <c r="H253" s="43">
        <v>0</v>
      </c>
      <c r="I253" s="38">
        <f>SUM(B253:H253)</f>
        <v>305.39942007308434</v>
      </c>
    </row>
    <row r="254" spans="1:9" ht="15">
      <c r="A254" s="26" t="s">
        <v>60</v>
      </c>
      <c r="B254" s="39">
        <v>1.1955253541904287</v>
      </c>
      <c r="C254" s="39">
        <v>2.0269045430684458</v>
      </c>
      <c r="D254" s="39">
        <v>3.6964824493649466</v>
      </c>
      <c r="E254" s="39">
        <v>0</v>
      </c>
      <c r="F254" s="411"/>
      <c r="G254" s="39">
        <v>0</v>
      </c>
      <c r="H254" s="40">
        <v>0</v>
      </c>
      <c r="I254" s="41">
        <f t="shared" si="77"/>
        <v>6.9189123466238209</v>
      </c>
    </row>
    <row r="255" spans="1:9" ht="15">
      <c r="A255" s="27" t="s">
        <v>22</v>
      </c>
      <c r="B255" s="42">
        <v>1.2305846662432531</v>
      </c>
      <c r="C255" s="42">
        <v>0</v>
      </c>
      <c r="D255" s="42">
        <v>6.225675557565582</v>
      </c>
      <c r="E255" s="42">
        <v>0</v>
      </c>
      <c r="F255" s="411"/>
      <c r="G255" s="42">
        <v>0</v>
      </c>
      <c r="H255" s="43">
        <v>0</v>
      </c>
      <c r="I255" s="38">
        <f t="shared" si="77"/>
        <v>7.4562602238088349</v>
      </c>
    </row>
    <row r="256" spans="1:9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77"/>
        <v>0</v>
      </c>
    </row>
    <row r="257" spans="1:9" ht="15">
      <c r="A257" s="28" t="s">
        <v>64</v>
      </c>
      <c r="B257" s="42">
        <v>0</v>
      </c>
      <c r="C257" s="42">
        <v>0</v>
      </c>
      <c r="D257" s="42">
        <v>0</v>
      </c>
      <c r="E257" s="42">
        <v>0</v>
      </c>
      <c r="F257" s="411"/>
      <c r="G257" s="42">
        <v>0</v>
      </c>
      <c r="H257" s="43">
        <v>0</v>
      </c>
      <c r="I257" s="38">
        <f t="shared" si="77"/>
        <v>0</v>
      </c>
    </row>
    <row r="258" spans="1:9">
      <c r="A258" s="56" t="s">
        <v>23</v>
      </c>
      <c r="B258" s="60">
        <v>0</v>
      </c>
      <c r="C258" s="60">
        <v>0</v>
      </c>
      <c r="D258" s="60">
        <v>0</v>
      </c>
      <c r="E258" s="60">
        <v>0</v>
      </c>
      <c r="F258" s="411"/>
      <c r="G258" s="60">
        <v>0</v>
      </c>
      <c r="H258" s="61">
        <v>0</v>
      </c>
      <c r="I258" s="62">
        <f t="shared" si="77"/>
        <v>0</v>
      </c>
    </row>
    <row r="259" spans="1:9">
      <c r="A259" s="57" t="s">
        <v>19</v>
      </c>
      <c r="B259" s="63">
        <v>0</v>
      </c>
      <c r="C259" s="63">
        <v>0</v>
      </c>
      <c r="D259" s="63">
        <v>0</v>
      </c>
      <c r="E259" s="63">
        <v>0</v>
      </c>
      <c r="F259" s="411"/>
      <c r="G259" s="63">
        <v>0</v>
      </c>
      <c r="H259" s="64">
        <v>0</v>
      </c>
      <c r="I259" s="65">
        <f t="shared" si="77"/>
        <v>0</v>
      </c>
    </row>
    <row r="260" spans="1:9">
      <c r="A260" s="56" t="s">
        <v>20</v>
      </c>
      <c r="B260" s="60">
        <v>0</v>
      </c>
      <c r="C260" s="60">
        <v>0</v>
      </c>
      <c r="D260" s="60">
        <v>0</v>
      </c>
      <c r="E260" s="60">
        <v>0</v>
      </c>
      <c r="F260" s="411"/>
      <c r="G260" s="60">
        <v>0</v>
      </c>
      <c r="H260" s="61">
        <v>0</v>
      </c>
      <c r="I260" s="62">
        <f t="shared" si="77"/>
        <v>0</v>
      </c>
    </row>
    <row r="261" spans="1:9" ht="15" thickBot="1">
      <c r="A261" s="58" t="s">
        <v>11</v>
      </c>
      <c r="B261" s="52">
        <v>0</v>
      </c>
      <c r="C261" s="52">
        <v>0</v>
      </c>
      <c r="D261" s="52">
        <v>0</v>
      </c>
      <c r="E261" s="52">
        <v>0</v>
      </c>
      <c r="F261" s="412"/>
      <c r="G261" s="52">
        <v>0</v>
      </c>
      <c r="H261" s="66">
        <v>0</v>
      </c>
      <c r="I261" s="67">
        <f t="shared" si="77"/>
        <v>0</v>
      </c>
    </row>
    <row r="262" spans="1:9" ht="15">
      <c r="A262" s="33" t="s">
        <v>26</v>
      </c>
      <c r="B262" s="68">
        <f>SUM(B241:B257)</f>
        <v>683.35476879129658</v>
      </c>
      <c r="C262" s="68">
        <f t="shared" ref="C262:I262" si="78">SUM(C241:C257)</f>
        <v>11.927331071941046</v>
      </c>
      <c r="D262" s="68">
        <f t="shared" si="78"/>
        <v>234.80830913635648</v>
      </c>
      <c r="E262" s="68">
        <f t="shared" si="78"/>
        <v>443.50603214424569</v>
      </c>
      <c r="F262" s="68">
        <f>SUM(F241:F257)</f>
        <v>0</v>
      </c>
      <c r="G262" s="68">
        <f t="shared" si="78"/>
        <v>109.2899122478309</v>
      </c>
      <c r="H262" s="69">
        <f t="shared" si="78"/>
        <v>10.891297779078608</v>
      </c>
      <c r="I262" s="38">
        <f t="shared" si="78"/>
        <v>1493.7776511707496</v>
      </c>
    </row>
    <row r="263" spans="1:9" s="5" customFormat="1" ht="15" thickBot="1">
      <c r="A263" s="30" t="s">
        <v>88</v>
      </c>
      <c r="B263" s="47">
        <f>B262/$I$262</f>
        <v>0.45746752755051373</v>
      </c>
      <c r="C263" s="47">
        <f t="shared" ref="C263:I263" si="79">C262/$I$262</f>
        <v>7.9846763422876145E-3</v>
      </c>
      <c r="D263" s="47">
        <f t="shared" si="79"/>
        <v>0.15719093732077546</v>
      </c>
      <c r="E263" s="47">
        <f t="shared" si="79"/>
        <v>0.29690230791486766</v>
      </c>
      <c r="F263" s="47">
        <f t="shared" si="79"/>
        <v>0</v>
      </c>
      <c r="G263" s="47">
        <f t="shared" si="79"/>
        <v>7.316344046396385E-2</v>
      </c>
      <c r="H263" s="70">
        <f t="shared" si="79"/>
        <v>7.2911104075914805E-3</v>
      </c>
      <c r="I263" s="48">
        <f t="shared" si="79"/>
        <v>1</v>
      </c>
    </row>
    <row r="264" spans="1:9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9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9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9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</row>
    <row r="268" spans="1:9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7" si="80">SUM(B268:H268)</f>
        <v>0</v>
      </c>
    </row>
    <row r="269" spans="1:9" ht="15">
      <c r="A269" s="27" t="s">
        <v>10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80"/>
        <v>0</v>
      </c>
    </row>
    <row r="270" spans="1:9" ht="15">
      <c r="A270" s="26" t="s">
        <v>56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80"/>
        <v>0</v>
      </c>
    </row>
    <row r="271" spans="1:9" ht="15">
      <c r="A271" s="27" t="s">
        <v>16</v>
      </c>
      <c r="B271" s="42">
        <v>0.82961518082641406</v>
      </c>
      <c r="C271" s="42">
        <v>1.8775076417412155</v>
      </c>
      <c r="D271" s="42">
        <v>0.67435182700600738</v>
      </c>
      <c r="E271" s="42">
        <v>0</v>
      </c>
      <c r="F271" s="411"/>
      <c r="G271" s="42">
        <v>0</v>
      </c>
      <c r="H271" s="43">
        <v>0</v>
      </c>
      <c r="I271" s="38">
        <f t="shared" si="80"/>
        <v>3.381474649573637</v>
      </c>
    </row>
    <row r="272" spans="1:9" ht="15">
      <c r="A272" s="26" t="s">
        <v>70</v>
      </c>
      <c r="B272" s="39">
        <v>0.35731399686953985</v>
      </c>
      <c r="C272" s="39">
        <v>3.3573022804989784E-2</v>
      </c>
      <c r="D272" s="39">
        <v>0.59366930569798992</v>
      </c>
      <c r="E272" s="39">
        <v>3.0379491367441978E-2</v>
      </c>
      <c r="F272" s="411"/>
      <c r="G272" s="39">
        <v>0</v>
      </c>
      <c r="H272" s="40">
        <v>0</v>
      </c>
      <c r="I272" s="41">
        <f t="shared" si="80"/>
        <v>1.0149358167399616</v>
      </c>
    </row>
    <row r="273" spans="1:9" ht="15">
      <c r="A273" s="27" t="s">
        <v>58</v>
      </c>
      <c r="B273" s="42">
        <v>1.2538034058617315E-5</v>
      </c>
      <c r="C273" s="42">
        <v>0</v>
      </c>
      <c r="D273" s="42">
        <v>0</v>
      </c>
      <c r="E273" s="42">
        <v>1.6166552210319105</v>
      </c>
      <c r="F273" s="411"/>
      <c r="G273" s="42">
        <v>0</v>
      </c>
      <c r="H273" s="43">
        <v>0</v>
      </c>
      <c r="I273" s="38">
        <f t="shared" si="80"/>
        <v>1.616667759065969</v>
      </c>
    </row>
    <row r="274" spans="1:9" ht="15">
      <c r="A274" s="26" t="s">
        <v>12</v>
      </c>
      <c r="B274" s="39">
        <v>2.435471243706019E-5</v>
      </c>
      <c r="C274" s="39">
        <v>0</v>
      </c>
      <c r="D274" s="39">
        <v>0</v>
      </c>
      <c r="E274" s="39">
        <v>8.9745602560535303E-3</v>
      </c>
      <c r="F274" s="411"/>
      <c r="G274" s="39">
        <v>0</v>
      </c>
      <c r="H274" s="40">
        <v>0</v>
      </c>
      <c r="I274" s="41">
        <f t="shared" si="80"/>
        <v>8.99891496849059E-3</v>
      </c>
    </row>
    <row r="275" spans="1:9" ht="15">
      <c r="A275" s="27" t="s">
        <v>59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80"/>
        <v>0</v>
      </c>
    </row>
    <row r="276" spans="1:9" ht="15">
      <c r="A276" s="26" t="s">
        <v>17</v>
      </c>
      <c r="B276" s="39">
        <v>0</v>
      </c>
      <c r="C276" s="39">
        <v>0</v>
      </c>
      <c r="D276" s="39">
        <v>0</v>
      </c>
      <c r="E276" s="39">
        <v>0</v>
      </c>
      <c r="F276" s="411"/>
      <c r="G276" s="39">
        <v>0</v>
      </c>
      <c r="H276" s="40">
        <v>0</v>
      </c>
      <c r="I276" s="41">
        <f t="shared" si="80"/>
        <v>0</v>
      </c>
    </row>
    <row r="277" spans="1:9" ht="15">
      <c r="A277" s="27" t="s">
        <v>139</v>
      </c>
      <c r="B277" s="42">
        <v>0.19420701273109303</v>
      </c>
      <c r="C277" s="42">
        <v>0.21753748017456884</v>
      </c>
      <c r="D277" s="42">
        <v>0.81658827304906423</v>
      </c>
      <c r="E277" s="42">
        <v>0</v>
      </c>
      <c r="F277" s="411"/>
      <c r="G277" s="42">
        <v>0</v>
      </c>
      <c r="H277" s="43">
        <v>0</v>
      </c>
      <c r="I277" s="38">
        <f>SUM(B277:H277)</f>
        <v>1.2283327659547261</v>
      </c>
    </row>
    <row r="278" spans="1:9" ht="15">
      <c r="A278" s="26" t="s">
        <v>25</v>
      </c>
      <c r="B278" s="39">
        <v>0.43416003169059136</v>
      </c>
      <c r="C278" s="39">
        <v>0</v>
      </c>
      <c r="D278" s="39">
        <v>4.1129203396631396E-3</v>
      </c>
      <c r="E278" s="39">
        <v>2.3851621283261477</v>
      </c>
      <c r="F278" s="411"/>
      <c r="G278" s="39">
        <v>2.3817644889822916E-2</v>
      </c>
      <c r="H278" s="40">
        <v>0</v>
      </c>
      <c r="I278" s="41">
        <f t="shared" si="80"/>
        <v>2.8472527252462254</v>
      </c>
    </row>
    <row r="279" spans="1:9" ht="15">
      <c r="A279" s="27" t="s">
        <v>24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>SUM(B279:H279)</f>
        <v>0</v>
      </c>
    </row>
    <row r="280" spans="1:9" ht="15">
      <c r="A280" s="26" t="s">
        <v>60</v>
      </c>
      <c r="B280" s="39">
        <v>2.2570491428571426E-2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80"/>
        <v>2.2570491428571426E-2</v>
      </c>
    </row>
    <row r="281" spans="1:9" ht="15">
      <c r="A281" s="27" t="s">
        <v>21</v>
      </c>
      <c r="B281" s="42">
        <v>5.0861197452229293E-2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80"/>
        <v>5.0861197452229293E-2</v>
      </c>
    </row>
    <row r="282" spans="1:9" ht="15">
      <c r="A282" s="26" t="s">
        <v>22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80"/>
        <v>0</v>
      </c>
    </row>
    <row r="283" spans="1:9" ht="15">
      <c r="A283" s="28" t="s">
        <v>64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80"/>
        <v>0</v>
      </c>
    </row>
    <row r="284" spans="1:9">
      <c r="A284" s="56" t="s">
        <v>23</v>
      </c>
      <c r="B284" s="60">
        <v>0</v>
      </c>
      <c r="C284" s="60">
        <v>0</v>
      </c>
      <c r="D284" s="60">
        <v>0</v>
      </c>
      <c r="E284" s="60">
        <v>0</v>
      </c>
      <c r="F284" s="411"/>
      <c r="G284" s="60">
        <v>0</v>
      </c>
      <c r="H284" s="61">
        <v>0</v>
      </c>
      <c r="I284" s="62">
        <f t="shared" si="80"/>
        <v>0</v>
      </c>
    </row>
    <row r="285" spans="1:9">
      <c r="A285" s="57" t="s">
        <v>19</v>
      </c>
      <c r="B285" s="63">
        <v>0</v>
      </c>
      <c r="C285" s="63">
        <v>0</v>
      </c>
      <c r="D285" s="63">
        <v>0</v>
      </c>
      <c r="E285" s="63">
        <v>0</v>
      </c>
      <c r="F285" s="411"/>
      <c r="G285" s="63">
        <v>0</v>
      </c>
      <c r="H285" s="64">
        <v>0</v>
      </c>
      <c r="I285" s="65">
        <f t="shared" si="80"/>
        <v>0</v>
      </c>
    </row>
    <row r="286" spans="1:9">
      <c r="A286" s="56" t="s">
        <v>20</v>
      </c>
      <c r="B286" s="60">
        <v>0</v>
      </c>
      <c r="C286" s="60">
        <v>0</v>
      </c>
      <c r="D286" s="60">
        <v>0</v>
      </c>
      <c r="E286" s="60">
        <v>0</v>
      </c>
      <c r="F286" s="411"/>
      <c r="G286" s="60">
        <v>0</v>
      </c>
      <c r="H286" s="61">
        <v>0</v>
      </c>
      <c r="I286" s="62">
        <f t="shared" si="80"/>
        <v>0</v>
      </c>
    </row>
    <row r="287" spans="1:9" ht="15" thickBot="1">
      <c r="A287" s="58" t="s">
        <v>11</v>
      </c>
      <c r="B287" s="52">
        <v>0</v>
      </c>
      <c r="C287" s="52">
        <v>0</v>
      </c>
      <c r="D287" s="52">
        <v>0</v>
      </c>
      <c r="E287" s="52">
        <v>0</v>
      </c>
      <c r="F287" s="412"/>
      <c r="G287" s="52">
        <v>0</v>
      </c>
      <c r="H287" s="66">
        <v>0</v>
      </c>
      <c r="I287" s="67">
        <f t="shared" si="80"/>
        <v>0</v>
      </c>
    </row>
    <row r="288" spans="1:9" ht="15">
      <c r="A288" s="33" t="s">
        <v>26</v>
      </c>
      <c r="B288" s="68">
        <f>SUM(B267:B283)</f>
        <v>1.8887648037449345</v>
      </c>
      <c r="C288" s="68">
        <f t="shared" ref="C288:I288" si="81">SUM(C267:C283)</f>
        <v>2.1286181447207739</v>
      </c>
      <c r="D288" s="68">
        <f t="shared" si="81"/>
        <v>2.0887223260927246</v>
      </c>
      <c r="E288" s="68">
        <f t="shared" si="81"/>
        <v>4.041171400981554</v>
      </c>
      <c r="F288" s="68">
        <f>SUM(F267:F283)</f>
        <v>0</v>
      </c>
      <c r="G288" s="68">
        <f t="shared" si="81"/>
        <v>2.3817644889822916E-2</v>
      </c>
      <c r="H288" s="69">
        <f t="shared" si="81"/>
        <v>0</v>
      </c>
      <c r="I288" s="38">
        <f t="shared" si="81"/>
        <v>10.171094320429811</v>
      </c>
    </row>
    <row r="289" spans="1:9" s="5" customFormat="1" ht="15" thickBot="1">
      <c r="A289" s="30" t="s">
        <v>88</v>
      </c>
      <c r="B289" s="47">
        <f>B288/$I$288</f>
        <v>0.18569927131155725</v>
      </c>
      <c r="C289" s="47">
        <f t="shared" ref="C289:I289" si="82">C288/$I$288</f>
        <v>0.20928113314662711</v>
      </c>
      <c r="D289" s="47">
        <f t="shared" si="82"/>
        <v>0.2053586625283069</v>
      </c>
      <c r="E289" s="47">
        <f t="shared" si="82"/>
        <v>0.39731923367030403</v>
      </c>
      <c r="F289" s="47">
        <f t="shared" si="82"/>
        <v>0</v>
      </c>
      <c r="G289" s="47">
        <f t="shared" si="82"/>
        <v>2.3416993432046384E-3</v>
      </c>
      <c r="H289" s="70">
        <f t="shared" si="82"/>
        <v>0</v>
      </c>
      <c r="I289" s="48">
        <f t="shared" si="82"/>
        <v>1</v>
      </c>
    </row>
    <row r="290" spans="1:9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9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9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9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</row>
    <row r="294" spans="1:9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3" si="83">SUM(B294:H294)</f>
        <v>0</v>
      </c>
    </row>
    <row r="295" spans="1:9" ht="15">
      <c r="A295" s="27" t="s">
        <v>10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83"/>
        <v>0</v>
      </c>
    </row>
    <row r="296" spans="1:9" ht="15">
      <c r="A296" s="26" t="s">
        <v>56</v>
      </c>
      <c r="B296" s="39">
        <v>0</v>
      </c>
      <c r="C296" s="39">
        <v>0</v>
      </c>
      <c r="D296" s="39">
        <v>0</v>
      </c>
      <c r="E296" s="39">
        <v>0</v>
      </c>
      <c r="F296" s="411"/>
      <c r="G296" s="39">
        <v>0</v>
      </c>
      <c r="H296" s="40">
        <v>0</v>
      </c>
      <c r="I296" s="41">
        <f t="shared" si="83"/>
        <v>0</v>
      </c>
    </row>
    <row r="297" spans="1:9" ht="15">
      <c r="A297" s="27" t="s">
        <v>16</v>
      </c>
      <c r="B297" s="42">
        <v>60.23276468593199</v>
      </c>
      <c r="C297" s="42">
        <v>157.8066030884498</v>
      </c>
      <c r="D297" s="42">
        <v>18.652389901004423</v>
      </c>
      <c r="E297" s="42">
        <v>0</v>
      </c>
      <c r="F297" s="411"/>
      <c r="G297" s="42">
        <v>0</v>
      </c>
      <c r="H297" s="43">
        <v>0</v>
      </c>
      <c r="I297" s="38">
        <f t="shared" si="83"/>
        <v>236.69175767538621</v>
      </c>
    </row>
    <row r="298" spans="1:9" ht="15">
      <c r="A298" s="26" t="s">
        <v>70</v>
      </c>
      <c r="B298" s="39">
        <v>26.356925064833014</v>
      </c>
      <c r="C298" s="39">
        <v>33.355068762795796</v>
      </c>
      <c r="D298" s="39">
        <v>9.2559818982773727</v>
      </c>
      <c r="E298" s="39">
        <v>0.13913317633178002</v>
      </c>
      <c r="F298" s="411"/>
      <c r="G298" s="39">
        <v>0</v>
      </c>
      <c r="H298" s="40">
        <v>0</v>
      </c>
      <c r="I298" s="41">
        <f t="shared" si="83"/>
        <v>69.107108902237968</v>
      </c>
    </row>
    <row r="299" spans="1:9" ht="15">
      <c r="A299" s="27" t="s">
        <v>58</v>
      </c>
      <c r="B299" s="42">
        <v>0</v>
      </c>
      <c r="C299" s="42">
        <v>0</v>
      </c>
      <c r="D299" s="42">
        <v>0</v>
      </c>
      <c r="E299" s="42">
        <v>0.55410284239205077</v>
      </c>
      <c r="F299" s="411"/>
      <c r="G299" s="42">
        <v>0</v>
      </c>
      <c r="H299" s="43">
        <v>0</v>
      </c>
      <c r="I299" s="38">
        <f t="shared" si="83"/>
        <v>0.55410284239205077</v>
      </c>
    </row>
    <row r="300" spans="1:9" ht="15">
      <c r="A300" s="26" t="s">
        <v>12</v>
      </c>
      <c r="B300" s="39">
        <v>0</v>
      </c>
      <c r="C300" s="39">
        <v>0</v>
      </c>
      <c r="D300" s="39">
        <v>0</v>
      </c>
      <c r="E300" s="39">
        <v>0</v>
      </c>
      <c r="F300" s="411"/>
      <c r="G300" s="39">
        <v>0</v>
      </c>
      <c r="H300" s="40">
        <v>0</v>
      </c>
      <c r="I300" s="41">
        <f t="shared" si="83"/>
        <v>0</v>
      </c>
    </row>
    <row r="301" spans="1:9" ht="15">
      <c r="A301" s="27" t="s">
        <v>59</v>
      </c>
      <c r="B301" s="42">
        <v>0</v>
      </c>
      <c r="C301" s="42">
        <v>0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83"/>
        <v>0</v>
      </c>
    </row>
    <row r="302" spans="1:9" ht="15">
      <c r="A302" s="26" t="s">
        <v>17</v>
      </c>
      <c r="B302" s="39">
        <v>0.10090920091343947</v>
      </c>
      <c r="C302" s="39">
        <v>0.19095060879702269</v>
      </c>
      <c r="D302" s="39">
        <v>0.50091048843961783</v>
      </c>
      <c r="E302" s="39">
        <v>0.86316193078178571</v>
      </c>
      <c r="F302" s="411"/>
      <c r="G302" s="39">
        <v>0</v>
      </c>
      <c r="H302" s="40">
        <v>0</v>
      </c>
      <c r="I302" s="41">
        <f t="shared" si="83"/>
        <v>1.6559322289318656</v>
      </c>
    </row>
    <row r="303" spans="1:9" ht="15">
      <c r="A303" s="27" t="s">
        <v>139</v>
      </c>
      <c r="B303" s="42">
        <v>110.0670144965701</v>
      </c>
      <c r="C303" s="42">
        <v>1313.0514113305089</v>
      </c>
      <c r="D303" s="42">
        <v>246.75377241718115</v>
      </c>
      <c r="E303" s="42">
        <v>1.1953440831732383</v>
      </c>
      <c r="F303" s="411"/>
      <c r="G303" s="42">
        <v>0</v>
      </c>
      <c r="H303" s="43">
        <v>0</v>
      </c>
      <c r="I303" s="38">
        <f>SUM(B303:H303)</f>
        <v>1671.0675423274336</v>
      </c>
    </row>
    <row r="304" spans="1:9" ht="15">
      <c r="A304" s="26" t="s">
        <v>25</v>
      </c>
      <c r="B304" s="39">
        <v>74.240779556835861</v>
      </c>
      <c r="C304" s="39">
        <v>4.8582498982331259</v>
      </c>
      <c r="D304" s="39">
        <v>16.056342352869859</v>
      </c>
      <c r="E304" s="39">
        <v>528.56738629381744</v>
      </c>
      <c r="F304" s="411"/>
      <c r="G304" s="39">
        <v>37.928035038889639</v>
      </c>
      <c r="H304" s="40">
        <v>2.4958131459782214E-2</v>
      </c>
      <c r="I304" s="41">
        <f t="shared" si="83"/>
        <v>661.6757512721058</v>
      </c>
    </row>
    <row r="305" spans="1:9" ht="15">
      <c r="A305" s="27" t="s">
        <v>24</v>
      </c>
      <c r="B305" s="42">
        <v>5.787044440626131</v>
      </c>
      <c r="C305" s="42">
        <v>5.5263864958124236</v>
      </c>
      <c r="D305" s="42">
        <v>35.562864060958226</v>
      </c>
      <c r="E305" s="42">
        <v>0</v>
      </c>
      <c r="F305" s="411"/>
      <c r="G305" s="42">
        <v>0</v>
      </c>
      <c r="H305" s="43">
        <v>0</v>
      </c>
      <c r="I305" s="38">
        <f>SUM(B305:H305)</f>
        <v>46.876294997396784</v>
      </c>
    </row>
    <row r="306" spans="1:9" ht="15">
      <c r="A306" s="26" t="s">
        <v>60</v>
      </c>
      <c r="B306" s="39">
        <v>2.4911374075809292</v>
      </c>
      <c r="C306" s="39">
        <v>0</v>
      </c>
      <c r="D306" s="39">
        <v>1.540480513880129</v>
      </c>
      <c r="E306" s="39">
        <v>0</v>
      </c>
      <c r="F306" s="411"/>
      <c r="G306" s="39">
        <v>0</v>
      </c>
      <c r="H306" s="40">
        <v>0</v>
      </c>
      <c r="I306" s="41">
        <f t="shared" si="83"/>
        <v>4.0316179214610584</v>
      </c>
    </row>
    <row r="307" spans="1:9" ht="15">
      <c r="A307" s="27" t="s">
        <v>22</v>
      </c>
      <c r="B307" s="42">
        <v>6.6065791335317225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83"/>
        <v>6.6065791335317225</v>
      </c>
    </row>
    <row r="308" spans="1:9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83"/>
        <v>0</v>
      </c>
    </row>
    <row r="309" spans="1:9" ht="15">
      <c r="A309" s="28" t="s">
        <v>64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83"/>
        <v>0</v>
      </c>
    </row>
    <row r="310" spans="1:9">
      <c r="A310" s="56" t="s">
        <v>23</v>
      </c>
      <c r="B310" s="60">
        <v>0</v>
      </c>
      <c r="C310" s="60">
        <v>0</v>
      </c>
      <c r="D310" s="60">
        <v>0</v>
      </c>
      <c r="E310" s="60">
        <v>0</v>
      </c>
      <c r="F310" s="411"/>
      <c r="G310" s="60">
        <v>0</v>
      </c>
      <c r="H310" s="61">
        <v>0</v>
      </c>
      <c r="I310" s="62">
        <f t="shared" si="83"/>
        <v>0</v>
      </c>
    </row>
    <row r="311" spans="1:9">
      <c r="A311" s="57" t="s">
        <v>19</v>
      </c>
      <c r="B311" s="63">
        <v>0</v>
      </c>
      <c r="C311" s="63">
        <v>0</v>
      </c>
      <c r="D311" s="63">
        <v>0</v>
      </c>
      <c r="E311" s="63">
        <v>0</v>
      </c>
      <c r="F311" s="411"/>
      <c r="G311" s="63">
        <v>0</v>
      </c>
      <c r="H311" s="64">
        <v>0</v>
      </c>
      <c r="I311" s="65">
        <f t="shared" si="83"/>
        <v>0</v>
      </c>
    </row>
    <row r="312" spans="1:9">
      <c r="A312" s="56" t="s">
        <v>20</v>
      </c>
      <c r="B312" s="60">
        <v>0</v>
      </c>
      <c r="C312" s="60">
        <v>0</v>
      </c>
      <c r="D312" s="60">
        <v>0</v>
      </c>
      <c r="E312" s="60">
        <v>0</v>
      </c>
      <c r="F312" s="411"/>
      <c r="G312" s="60">
        <v>0</v>
      </c>
      <c r="H312" s="61">
        <v>0</v>
      </c>
      <c r="I312" s="62">
        <f t="shared" si="83"/>
        <v>0</v>
      </c>
    </row>
    <row r="313" spans="1:9" ht="15" thickBot="1">
      <c r="A313" s="58" t="s">
        <v>11</v>
      </c>
      <c r="B313" s="52">
        <v>0</v>
      </c>
      <c r="C313" s="52">
        <v>0</v>
      </c>
      <c r="D313" s="52">
        <v>0</v>
      </c>
      <c r="E313" s="52">
        <v>0</v>
      </c>
      <c r="F313" s="412"/>
      <c r="G313" s="52">
        <v>0</v>
      </c>
      <c r="H313" s="66">
        <v>0</v>
      </c>
      <c r="I313" s="67">
        <f t="shared" si="83"/>
        <v>0</v>
      </c>
    </row>
    <row r="314" spans="1:9" ht="15">
      <c r="A314" s="33" t="s">
        <v>26</v>
      </c>
      <c r="B314" s="68">
        <f>SUM(B293:B309)</f>
        <v>285.88315398682317</v>
      </c>
      <c r="C314" s="68">
        <f t="shared" ref="C314:I314" si="84">SUM(C293:C309)</f>
        <v>1514.7886701845971</v>
      </c>
      <c r="D314" s="68">
        <f t="shared" si="84"/>
        <v>328.32274163261081</v>
      </c>
      <c r="E314" s="68">
        <f t="shared" si="84"/>
        <v>531.3191283264963</v>
      </c>
      <c r="F314" s="68">
        <f>SUM(F293:F309)</f>
        <v>0</v>
      </c>
      <c r="G314" s="68">
        <f t="shared" si="84"/>
        <v>37.928035038889639</v>
      </c>
      <c r="H314" s="69">
        <f t="shared" si="84"/>
        <v>2.4958131459782214E-2</v>
      </c>
      <c r="I314" s="38">
        <f t="shared" si="84"/>
        <v>2698.266687300877</v>
      </c>
    </row>
    <row r="315" spans="1:9" s="5" customFormat="1" ht="15" thickBot="1">
      <c r="A315" s="30" t="s">
        <v>88</v>
      </c>
      <c r="B315" s="47">
        <f>B314/$I$314</f>
        <v>0.10595066652688695</v>
      </c>
      <c r="C315" s="47">
        <f t="shared" ref="C315:I315" si="85">C314/$I$314</f>
        <v>0.56139323711544109</v>
      </c>
      <c r="D315" s="47">
        <f t="shared" si="85"/>
        <v>0.1216791294862843</v>
      </c>
      <c r="E315" s="47">
        <f t="shared" si="85"/>
        <v>0.19691127301355968</v>
      </c>
      <c r="F315" s="47">
        <f t="shared" si="85"/>
        <v>0</v>
      </c>
      <c r="G315" s="47">
        <f t="shared" si="85"/>
        <v>1.4056444167433173E-2</v>
      </c>
      <c r="H315" s="70">
        <f t="shared" si="85"/>
        <v>9.2496903946689809E-6</v>
      </c>
      <c r="I315" s="48">
        <f t="shared" si="85"/>
        <v>1</v>
      </c>
    </row>
    <row r="316" spans="1:9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9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9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9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</row>
    <row r="320" spans="1:9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9" si="86">SUM(B320:H320)</f>
        <v>0</v>
      </c>
    </row>
    <row r="321" spans="1:9" ht="15">
      <c r="A321" s="27" t="s">
        <v>10</v>
      </c>
      <c r="B321" s="42">
        <v>0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86"/>
        <v>0</v>
      </c>
    </row>
    <row r="322" spans="1:9" ht="15">
      <c r="A322" s="26" t="s">
        <v>56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86"/>
        <v>0</v>
      </c>
    </row>
    <row r="323" spans="1:9" ht="15">
      <c r="A323" s="27" t="s">
        <v>16</v>
      </c>
      <c r="B323" s="42">
        <v>3.8840704248287956</v>
      </c>
      <c r="C323" s="42">
        <v>12.478156972691</v>
      </c>
      <c r="D323" s="42">
        <v>5.8187039593447905</v>
      </c>
      <c r="E323" s="42">
        <v>0</v>
      </c>
      <c r="F323" s="411"/>
      <c r="G323" s="42">
        <v>0</v>
      </c>
      <c r="H323" s="43">
        <v>0</v>
      </c>
      <c r="I323" s="38">
        <f t="shared" si="86"/>
        <v>22.180931356864587</v>
      </c>
    </row>
    <row r="324" spans="1:9" ht="15">
      <c r="A324" s="26" t="s">
        <v>70</v>
      </c>
      <c r="B324" s="39">
        <v>13.069316377064199</v>
      </c>
      <c r="C324" s="39">
        <v>2.0434945378280305</v>
      </c>
      <c r="D324" s="39">
        <v>0</v>
      </c>
      <c r="E324" s="39">
        <v>0</v>
      </c>
      <c r="F324" s="411"/>
      <c r="G324" s="39">
        <v>0</v>
      </c>
      <c r="H324" s="40">
        <v>0</v>
      </c>
      <c r="I324" s="41">
        <f t="shared" si="86"/>
        <v>15.112810914892229</v>
      </c>
    </row>
    <row r="325" spans="1:9" ht="15">
      <c r="A325" s="27" t="s">
        <v>58</v>
      </c>
      <c r="B325" s="42">
        <v>9.9539203316475317E-4</v>
      </c>
      <c r="C325" s="42">
        <v>0.70572222500116844</v>
      </c>
      <c r="D325" s="42">
        <v>0</v>
      </c>
      <c r="E325" s="42">
        <v>4.7111997867457713</v>
      </c>
      <c r="F325" s="411"/>
      <c r="G325" s="42">
        <v>0</v>
      </c>
      <c r="H325" s="43">
        <v>0</v>
      </c>
      <c r="I325" s="38">
        <f t="shared" si="86"/>
        <v>5.4179174037801046</v>
      </c>
    </row>
    <row r="326" spans="1:9" ht="15">
      <c r="A326" s="26" t="s">
        <v>12</v>
      </c>
      <c r="B326" s="39">
        <v>0</v>
      </c>
      <c r="C326" s="39">
        <v>0</v>
      </c>
      <c r="D326" s="39">
        <v>0</v>
      </c>
      <c r="E326" s="39">
        <v>0</v>
      </c>
      <c r="F326" s="411"/>
      <c r="G326" s="39">
        <v>0</v>
      </c>
      <c r="H326" s="40">
        <v>0</v>
      </c>
      <c r="I326" s="41">
        <f t="shared" si="86"/>
        <v>0</v>
      </c>
    </row>
    <row r="327" spans="1:9" ht="15">
      <c r="A327" s="27" t="s">
        <v>59</v>
      </c>
      <c r="B327" s="42">
        <v>0</v>
      </c>
      <c r="C327" s="42">
        <v>0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86"/>
        <v>0</v>
      </c>
    </row>
    <row r="328" spans="1:9" ht="15">
      <c r="A328" s="26" t="s">
        <v>17</v>
      </c>
      <c r="B328" s="39">
        <v>1.410506446834793</v>
      </c>
      <c r="C328" s="39">
        <v>0</v>
      </c>
      <c r="D328" s="39">
        <v>0.18076002609983685</v>
      </c>
      <c r="E328" s="39">
        <v>0</v>
      </c>
      <c r="F328" s="411"/>
      <c r="G328" s="39">
        <v>0</v>
      </c>
      <c r="H328" s="40">
        <v>0</v>
      </c>
      <c r="I328" s="41">
        <f t="shared" si="86"/>
        <v>1.5912664729346297</v>
      </c>
    </row>
    <row r="329" spans="1:9" ht="15">
      <c r="A329" s="27" t="s">
        <v>139</v>
      </c>
      <c r="B329" s="42">
        <v>156.65786846028803</v>
      </c>
      <c r="C329" s="42">
        <v>1139.9120576385374</v>
      </c>
      <c r="D329" s="42">
        <v>251.03914256218286</v>
      </c>
      <c r="E329" s="42">
        <v>34.537510873771275</v>
      </c>
      <c r="F329" s="411"/>
      <c r="G329" s="42">
        <v>0</v>
      </c>
      <c r="H329" s="43">
        <v>0</v>
      </c>
      <c r="I329" s="38">
        <f>SUM(B329:H329)</f>
        <v>1582.1465795347794</v>
      </c>
    </row>
    <row r="330" spans="1:9" ht="15">
      <c r="A330" s="26" t="s">
        <v>25</v>
      </c>
      <c r="B330" s="39">
        <v>32.398180457397544</v>
      </c>
      <c r="C330" s="39">
        <v>2.7937992608583935</v>
      </c>
      <c r="D330" s="39">
        <v>6.2255382005367972</v>
      </c>
      <c r="E330" s="39">
        <v>523.66942136375815</v>
      </c>
      <c r="F330" s="411"/>
      <c r="G330" s="39">
        <v>27.901549571027221</v>
      </c>
      <c r="H330" s="40">
        <v>0</v>
      </c>
      <c r="I330" s="41">
        <f t="shared" si="86"/>
        <v>592.98848885357813</v>
      </c>
    </row>
    <row r="331" spans="1:9" ht="15">
      <c r="A331" s="27" t="s">
        <v>24</v>
      </c>
      <c r="B331" s="42">
        <v>47.38768404518472</v>
      </c>
      <c r="C331" s="42">
        <v>0</v>
      </c>
      <c r="D331" s="42">
        <v>5.3140508783881302</v>
      </c>
      <c r="E331" s="42">
        <v>0</v>
      </c>
      <c r="F331" s="411"/>
      <c r="G331" s="42">
        <v>0</v>
      </c>
      <c r="H331" s="43">
        <v>0</v>
      </c>
      <c r="I331" s="38">
        <f>SUM(B331:H331)</f>
        <v>52.70173492357285</v>
      </c>
    </row>
    <row r="332" spans="1:9" ht="15">
      <c r="A332" s="26" t="s">
        <v>60</v>
      </c>
      <c r="B332" s="39">
        <v>0.20209802274052482</v>
      </c>
      <c r="C332" s="39">
        <v>1.2125881364431488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86"/>
        <v>1.4146861591836737</v>
      </c>
    </row>
    <row r="333" spans="1:9" ht="15">
      <c r="A333" s="27" t="s">
        <v>22</v>
      </c>
      <c r="B333" s="42">
        <v>0.5682951247439354</v>
      </c>
      <c r="C333" s="42">
        <v>3.4097707484636119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86"/>
        <v>3.9780658732075471</v>
      </c>
    </row>
    <row r="334" spans="1:9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86"/>
        <v>0</v>
      </c>
    </row>
    <row r="335" spans="1:9" ht="15">
      <c r="A335" s="28" t="s">
        <v>64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86"/>
        <v>0</v>
      </c>
    </row>
    <row r="336" spans="1:9">
      <c r="A336" s="56" t="s">
        <v>23</v>
      </c>
      <c r="B336" s="60">
        <v>0</v>
      </c>
      <c r="C336" s="60">
        <v>0</v>
      </c>
      <c r="D336" s="60">
        <v>0</v>
      </c>
      <c r="E336" s="60">
        <v>0</v>
      </c>
      <c r="F336" s="411"/>
      <c r="G336" s="60">
        <v>0</v>
      </c>
      <c r="H336" s="61">
        <v>0</v>
      </c>
      <c r="I336" s="62">
        <f t="shared" si="86"/>
        <v>0</v>
      </c>
    </row>
    <row r="337" spans="1:9">
      <c r="A337" s="57" t="s">
        <v>19</v>
      </c>
      <c r="B337" s="63">
        <v>0</v>
      </c>
      <c r="C337" s="63">
        <v>0</v>
      </c>
      <c r="D337" s="63">
        <v>0</v>
      </c>
      <c r="E337" s="63">
        <v>0</v>
      </c>
      <c r="F337" s="411"/>
      <c r="G337" s="63">
        <v>0</v>
      </c>
      <c r="H337" s="64">
        <v>0</v>
      </c>
      <c r="I337" s="65">
        <f t="shared" si="86"/>
        <v>0</v>
      </c>
    </row>
    <row r="338" spans="1:9">
      <c r="A338" s="56" t="s">
        <v>20</v>
      </c>
      <c r="B338" s="60">
        <v>0</v>
      </c>
      <c r="C338" s="60">
        <v>0</v>
      </c>
      <c r="D338" s="60">
        <v>0</v>
      </c>
      <c r="E338" s="60">
        <v>0</v>
      </c>
      <c r="F338" s="411"/>
      <c r="G338" s="60">
        <v>0</v>
      </c>
      <c r="H338" s="61">
        <v>0</v>
      </c>
      <c r="I338" s="62">
        <f t="shared" si="86"/>
        <v>0</v>
      </c>
    </row>
    <row r="339" spans="1:9" ht="15" thickBot="1">
      <c r="A339" s="58" t="s">
        <v>11</v>
      </c>
      <c r="B339" s="52">
        <v>0</v>
      </c>
      <c r="C339" s="52">
        <v>0</v>
      </c>
      <c r="D339" s="52">
        <v>0</v>
      </c>
      <c r="E339" s="52">
        <v>0</v>
      </c>
      <c r="F339" s="412"/>
      <c r="G339" s="52">
        <v>0</v>
      </c>
      <c r="H339" s="66">
        <v>0</v>
      </c>
      <c r="I339" s="67">
        <f t="shared" si="86"/>
        <v>0</v>
      </c>
    </row>
    <row r="340" spans="1:9" ht="15">
      <c r="A340" s="33" t="s">
        <v>26</v>
      </c>
      <c r="B340" s="68">
        <f>SUM(B319:B335)</f>
        <v>255.57901475111569</v>
      </c>
      <c r="C340" s="68">
        <f t="shared" ref="C340:I340" si="87">SUM(C319:C335)</f>
        <v>1162.5555895198227</v>
      </c>
      <c r="D340" s="68">
        <f t="shared" si="87"/>
        <v>268.57819562655237</v>
      </c>
      <c r="E340" s="68">
        <f t="shared" si="87"/>
        <v>562.91813202427522</v>
      </c>
      <c r="F340" s="68">
        <f>SUM(F319:F335)</f>
        <v>0</v>
      </c>
      <c r="G340" s="68">
        <f t="shared" si="87"/>
        <v>27.901549571027221</v>
      </c>
      <c r="H340" s="69">
        <f t="shared" si="87"/>
        <v>0</v>
      </c>
      <c r="I340" s="38">
        <f t="shared" si="87"/>
        <v>2277.5324814927931</v>
      </c>
    </row>
    <row r="341" spans="1:9" s="5" customFormat="1" ht="15" thickBot="1">
      <c r="A341" s="30" t="s">
        <v>88</v>
      </c>
      <c r="B341" s="47">
        <f>B340/$I$340</f>
        <v>0.11221750593150627</v>
      </c>
      <c r="C341" s="47">
        <f t="shared" ref="C341:I341" si="88">C340/$I$340</f>
        <v>0.51044522919727298</v>
      </c>
      <c r="D341" s="47">
        <f t="shared" si="88"/>
        <v>0.11792507804345984</v>
      </c>
      <c r="E341" s="47">
        <f t="shared" si="88"/>
        <v>0.24716140674108603</v>
      </c>
      <c r="F341" s="47">
        <f t="shared" si="88"/>
        <v>0</v>
      </c>
      <c r="G341" s="47">
        <f t="shared" si="88"/>
        <v>1.2250780086674918E-2</v>
      </c>
      <c r="H341" s="70">
        <f t="shared" si="88"/>
        <v>0</v>
      </c>
      <c r="I341" s="48">
        <f t="shared" si="88"/>
        <v>1</v>
      </c>
    </row>
    <row r="342" spans="1:9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9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9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9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</row>
    <row r="346" spans="1:9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5" si="89">SUM(B346:H346)</f>
        <v>0</v>
      </c>
    </row>
    <row r="347" spans="1:9" ht="15">
      <c r="A347" s="27" t="s">
        <v>10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89"/>
        <v>0</v>
      </c>
    </row>
    <row r="348" spans="1:9" ht="15">
      <c r="A348" s="26" t="s">
        <v>56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89"/>
        <v>0</v>
      </c>
    </row>
    <row r="349" spans="1:9" ht="15">
      <c r="A349" s="27" t="s">
        <v>16</v>
      </c>
      <c r="B349" s="42">
        <v>0.1801163210012649</v>
      </c>
      <c r="C349" s="42">
        <v>3.3723631929981593E-3</v>
      </c>
      <c r="D349" s="42">
        <v>0.21820672292713408</v>
      </c>
      <c r="E349" s="42">
        <v>0</v>
      </c>
      <c r="F349" s="411"/>
      <c r="G349" s="42">
        <v>0</v>
      </c>
      <c r="H349" s="43">
        <v>0</v>
      </c>
      <c r="I349" s="38">
        <f t="shared" si="89"/>
        <v>0.40169540712139717</v>
      </c>
    </row>
    <row r="350" spans="1:9" ht="15">
      <c r="A350" s="26" t="s">
        <v>70</v>
      </c>
      <c r="B350" s="39">
        <v>9.129973508800628</v>
      </c>
      <c r="C350" s="39">
        <v>0</v>
      </c>
      <c r="D350" s="39">
        <v>1.5264890105531309E-2</v>
      </c>
      <c r="E350" s="39">
        <v>0</v>
      </c>
      <c r="F350" s="411"/>
      <c r="G350" s="39">
        <v>0</v>
      </c>
      <c r="H350" s="40">
        <v>0</v>
      </c>
      <c r="I350" s="41">
        <f t="shared" si="89"/>
        <v>9.1452383989061587</v>
      </c>
    </row>
    <row r="351" spans="1:9" ht="15">
      <c r="A351" s="27" t="s">
        <v>58</v>
      </c>
      <c r="B351" s="42">
        <v>0</v>
      </c>
      <c r="C351" s="42">
        <v>0</v>
      </c>
      <c r="D351" s="42">
        <v>0</v>
      </c>
      <c r="E351" s="42">
        <v>0.87586523418678974</v>
      </c>
      <c r="F351" s="411"/>
      <c r="G351" s="42">
        <v>0</v>
      </c>
      <c r="H351" s="43">
        <v>0</v>
      </c>
      <c r="I351" s="38">
        <f t="shared" si="89"/>
        <v>0.87586523418678974</v>
      </c>
    </row>
    <row r="352" spans="1:9" ht="15">
      <c r="A352" s="26" t="s">
        <v>12</v>
      </c>
      <c r="B352" s="39">
        <v>0</v>
      </c>
      <c r="C352" s="39">
        <v>0</v>
      </c>
      <c r="D352" s="39">
        <v>0</v>
      </c>
      <c r="E352" s="39">
        <v>0</v>
      </c>
      <c r="F352" s="411"/>
      <c r="G352" s="39">
        <v>0</v>
      </c>
      <c r="H352" s="40">
        <v>0</v>
      </c>
      <c r="I352" s="41">
        <f t="shared" si="89"/>
        <v>0</v>
      </c>
    </row>
    <row r="353" spans="1:9" ht="15">
      <c r="A353" s="27" t="s">
        <v>59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89"/>
        <v>0</v>
      </c>
    </row>
    <row r="354" spans="1:9" ht="15">
      <c r="A354" s="26" t="s">
        <v>17</v>
      </c>
      <c r="B354" s="39">
        <v>0</v>
      </c>
      <c r="C354" s="39">
        <v>3.3977801229613216E-4</v>
      </c>
      <c r="D354" s="39">
        <v>5.6629668716022033E-5</v>
      </c>
      <c r="E354" s="39">
        <v>0</v>
      </c>
      <c r="F354" s="411"/>
      <c r="G354" s="39">
        <v>0</v>
      </c>
      <c r="H354" s="40">
        <v>0</v>
      </c>
      <c r="I354" s="41">
        <f t="shared" si="89"/>
        <v>3.9640768101215421E-4</v>
      </c>
    </row>
    <row r="355" spans="1:9" ht="15">
      <c r="A355" s="27" t="s">
        <v>139</v>
      </c>
      <c r="B355" s="42">
        <v>7.7882761609676674E-3</v>
      </c>
      <c r="C355" s="42">
        <v>0.26491309910985317</v>
      </c>
      <c r="D355" s="42">
        <v>2.3315644722016169E-2</v>
      </c>
      <c r="E355" s="42">
        <v>0</v>
      </c>
      <c r="F355" s="411"/>
      <c r="G355" s="42">
        <v>0</v>
      </c>
      <c r="H355" s="43">
        <v>0</v>
      </c>
      <c r="I355" s="38">
        <f>SUM(B355:H355)</f>
        <v>0.29601701999283703</v>
      </c>
    </row>
    <row r="356" spans="1:9" ht="15">
      <c r="A356" s="26" t="s">
        <v>25</v>
      </c>
      <c r="B356" s="39">
        <v>0.33926117015750096</v>
      </c>
      <c r="C356" s="39">
        <v>6.3022800827105679E-2</v>
      </c>
      <c r="D356" s="39">
        <v>2.3100521539426535</v>
      </c>
      <c r="E356" s="39">
        <v>40.732745050976462</v>
      </c>
      <c r="F356" s="411"/>
      <c r="G356" s="39">
        <v>1.0646147605324208</v>
      </c>
      <c r="H356" s="40">
        <v>3.352569739685617E-4</v>
      </c>
      <c r="I356" s="41">
        <f t="shared" si="89"/>
        <v>44.510031193410114</v>
      </c>
    </row>
    <row r="357" spans="1:9" ht="15">
      <c r="A357" s="27" t="s">
        <v>24</v>
      </c>
      <c r="B357" s="42">
        <v>0.79383643149533867</v>
      </c>
      <c r="C357" s="42">
        <v>0</v>
      </c>
      <c r="D357" s="42">
        <v>1.7695013355136906</v>
      </c>
      <c r="E357" s="42">
        <v>0</v>
      </c>
      <c r="F357" s="411"/>
      <c r="G357" s="42">
        <v>0</v>
      </c>
      <c r="H357" s="43">
        <v>0</v>
      </c>
      <c r="I357" s="38">
        <f>SUM(B357:H357)</f>
        <v>2.5633377670090294</v>
      </c>
    </row>
    <row r="358" spans="1:9" ht="15">
      <c r="A358" s="26" t="s">
        <v>60</v>
      </c>
      <c r="B358" s="39">
        <v>3.5126708137655345</v>
      </c>
      <c r="C358" s="39">
        <v>3.0319248737967492</v>
      </c>
      <c r="D358" s="39">
        <v>5.5293462744013668</v>
      </c>
      <c r="E358" s="39">
        <v>0</v>
      </c>
      <c r="F358" s="411"/>
      <c r="G358" s="39">
        <v>0</v>
      </c>
      <c r="H358" s="40">
        <v>0</v>
      </c>
      <c r="I358" s="41">
        <f t="shared" si="89"/>
        <v>12.073941961963651</v>
      </c>
    </row>
    <row r="359" spans="1:9" ht="15">
      <c r="A359" s="27" t="s">
        <v>22</v>
      </c>
      <c r="B359" s="42">
        <v>10.850891482244915</v>
      </c>
      <c r="C359" s="42">
        <v>187.40305538751656</v>
      </c>
      <c r="D359" s="42">
        <v>85.40395798276397</v>
      </c>
      <c r="E359" s="42">
        <v>0</v>
      </c>
      <c r="F359" s="411"/>
      <c r="G359" s="42">
        <v>0</v>
      </c>
      <c r="H359" s="43">
        <v>0</v>
      </c>
      <c r="I359" s="38">
        <f t="shared" si="89"/>
        <v>283.65790485252546</v>
      </c>
    </row>
    <row r="360" spans="1:9" ht="15">
      <c r="A360" s="26" t="s">
        <v>21</v>
      </c>
      <c r="B360" s="39">
        <v>0</v>
      </c>
      <c r="C360" s="39">
        <v>0</v>
      </c>
      <c r="D360" s="39">
        <v>0</v>
      </c>
      <c r="E360" s="39">
        <v>0</v>
      </c>
      <c r="F360" s="411"/>
      <c r="G360" s="39">
        <v>0</v>
      </c>
      <c r="H360" s="40">
        <v>0</v>
      </c>
      <c r="I360" s="41">
        <f t="shared" si="89"/>
        <v>0</v>
      </c>
    </row>
    <row r="361" spans="1:9" ht="15">
      <c r="A361" s="28" t="s">
        <v>64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89"/>
        <v>0</v>
      </c>
    </row>
    <row r="362" spans="1:9">
      <c r="A362" s="56" t="s">
        <v>23</v>
      </c>
      <c r="B362" s="60">
        <v>0</v>
      </c>
      <c r="C362" s="60">
        <v>0</v>
      </c>
      <c r="D362" s="60">
        <v>0</v>
      </c>
      <c r="E362" s="60">
        <v>0</v>
      </c>
      <c r="F362" s="411"/>
      <c r="G362" s="60">
        <v>0</v>
      </c>
      <c r="H362" s="61">
        <v>0</v>
      </c>
      <c r="I362" s="62">
        <f t="shared" si="89"/>
        <v>0</v>
      </c>
    </row>
    <row r="363" spans="1:9">
      <c r="A363" s="57" t="s">
        <v>19</v>
      </c>
      <c r="B363" s="63">
        <v>0</v>
      </c>
      <c r="C363" s="63">
        <v>0</v>
      </c>
      <c r="D363" s="63">
        <v>0</v>
      </c>
      <c r="E363" s="63">
        <v>0</v>
      </c>
      <c r="F363" s="411"/>
      <c r="G363" s="63">
        <v>0</v>
      </c>
      <c r="H363" s="64">
        <v>0</v>
      </c>
      <c r="I363" s="65">
        <f t="shared" si="89"/>
        <v>0</v>
      </c>
    </row>
    <row r="364" spans="1:9">
      <c r="A364" s="56" t="s">
        <v>20</v>
      </c>
      <c r="B364" s="60">
        <v>0</v>
      </c>
      <c r="C364" s="60">
        <v>0</v>
      </c>
      <c r="D364" s="60">
        <v>0</v>
      </c>
      <c r="E364" s="60">
        <v>0</v>
      </c>
      <c r="F364" s="411"/>
      <c r="G364" s="60">
        <v>0</v>
      </c>
      <c r="H364" s="61">
        <v>0</v>
      </c>
      <c r="I364" s="62">
        <f t="shared" si="89"/>
        <v>0</v>
      </c>
    </row>
    <row r="365" spans="1:9" ht="15" thickBot="1">
      <c r="A365" s="58" t="s">
        <v>11</v>
      </c>
      <c r="B365" s="52">
        <v>0</v>
      </c>
      <c r="C365" s="52">
        <v>0</v>
      </c>
      <c r="D365" s="52">
        <v>0</v>
      </c>
      <c r="E365" s="52">
        <v>0</v>
      </c>
      <c r="F365" s="412"/>
      <c r="G365" s="52">
        <v>0</v>
      </c>
      <c r="H365" s="66">
        <v>0</v>
      </c>
      <c r="I365" s="67">
        <f t="shared" si="89"/>
        <v>0</v>
      </c>
    </row>
    <row r="366" spans="1:9" ht="15">
      <c r="A366" s="33" t="s">
        <v>26</v>
      </c>
      <c r="B366" s="68">
        <f>SUM(B345:B361)</f>
        <v>24.814538003626147</v>
      </c>
      <c r="C366" s="68">
        <f t="shared" ref="C366:I366" si="90">SUM(C345:C361)</f>
        <v>190.76662830245556</v>
      </c>
      <c r="D366" s="68">
        <f t="shared" si="90"/>
        <v>95.269701634045077</v>
      </c>
      <c r="E366" s="68">
        <f t="shared" si="90"/>
        <v>41.608610285163252</v>
      </c>
      <c r="F366" s="68">
        <f>SUM(F345:F361)</f>
        <v>0</v>
      </c>
      <c r="G366" s="68">
        <f t="shared" si="90"/>
        <v>1.0646147605324208</v>
      </c>
      <c r="H366" s="69">
        <f t="shared" si="90"/>
        <v>3.352569739685617E-4</v>
      </c>
      <c r="I366" s="38">
        <f t="shared" si="90"/>
        <v>353.52442824279649</v>
      </c>
    </row>
    <row r="367" spans="1:9" s="5" customFormat="1" ht="15" thickBot="1">
      <c r="A367" s="30" t="s">
        <v>88</v>
      </c>
      <c r="B367" s="47">
        <f>B366/$I$366</f>
        <v>7.0191862347299544E-2</v>
      </c>
      <c r="C367" s="47">
        <f t="shared" ref="C367:I367" si="91">C366/$I$366</f>
        <v>0.53961371000772607</v>
      </c>
      <c r="D367" s="47">
        <f t="shared" si="91"/>
        <v>0.26948548395251187</v>
      </c>
      <c r="E367" s="47">
        <f t="shared" si="91"/>
        <v>0.11769656340858839</v>
      </c>
      <c r="F367" s="47">
        <f t="shared" si="91"/>
        <v>0</v>
      </c>
      <c r="G367" s="47">
        <f t="shared" si="91"/>
        <v>3.0114319562699514E-3</v>
      </c>
      <c r="H367" s="70">
        <f t="shared" si="91"/>
        <v>9.4832760393663967E-7</v>
      </c>
      <c r="I367" s="48">
        <f t="shared" si="91"/>
        <v>1</v>
      </c>
    </row>
    <row r="368" spans="1:9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9" ht="15">
      <c r="A371" s="25" t="s">
        <v>7</v>
      </c>
      <c r="B371" s="36">
        <v>0.16933398074179434</v>
      </c>
      <c r="C371" s="36">
        <v>0.16933398074179434</v>
      </c>
      <c r="D371" s="36">
        <v>0.16933398074179434</v>
      </c>
      <c r="E371" s="36">
        <v>0.16933398074179434</v>
      </c>
      <c r="F371" s="410"/>
      <c r="G371" s="36">
        <v>0</v>
      </c>
      <c r="H371" s="37">
        <v>0</v>
      </c>
      <c r="I371" s="38">
        <f>SUM(B371:H371)</f>
        <v>0.67733592296717737</v>
      </c>
    </row>
    <row r="372" spans="1:9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1" si="92">SUM(B372:H372)</f>
        <v>0</v>
      </c>
    </row>
    <row r="373" spans="1:9" ht="15">
      <c r="A373" s="27" t="s">
        <v>10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92"/>
        <v>0</v>
      </c>
    </row>
    <row r="374" spans="1:9" ht="15">
      <c r="A374" s="26" t="s">
        <v>56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92"/>
        <v>0</v>
      </c>
    </row>
    <row r="375" spans="1:9" ht="15">
      <c r="A375" s="27" t="s">
        <v>16</v>
      </c>
      <c r="B375" s="42">
        <v>59.986030388977063</v>
      </c>
      <c r="C375" s="42">
        <v>1.1961219997084973</v>
      </c>
      <c r="D375" s="42">
        <v>9.4292301250289654</v>
      </c>
      <c r="E375" s="42">
        <v>5.7971935362446417E-5</v>
      </c>
      <c r="F375" s="411"/>
      <c r="G375" s="42">
        <v>0</v>
      </c>
      <c r="H375" s="43">
        <v>0</v>
      </c>
      <c r="I375" s="38">
        <f t="shared" si="92"/>
        <v>70.611440485649879</v>
      </c>
    </row>
    <row r="376" spans="1:9" ht="15">
      <c r="A376" s="26" t="s">
        <v>70</v>
      </c>
      <c r="B376" s="39">
        <v>314.01574017596431</v>
      </c>
      <c r="C376" s="39">
        <v>1.3276357416397935</v>
      </c>
      <c r="D376" s="39">
        <v>1.9444850360265285E-3</v>
      </c>
      <c r="E376" s="39">
        <v>2.7910985476458294</v>
      </c>
      <c r="F376" s="411"/>
      <c r="G376" s="39">
        <v>0</v>
      </c>
      <c r="H376" s="40">
        <v>0</v>
      </c>
      <c r="I376" s="41">
        <f t="shared" si="92"/>
        <v>318.13641895028593</v>
      </c>
    </row>
    <row r="377" spans="1:9" ht="15">
      <c r="A377" s="27" t="s">
        <v>58</v>
      </c>
      <c r="B377" s="42">
        <v>4.940231034064413E-4</v>
      </c>
      <c r="C377" s="42">
        <v>4.940231034064413E-4</v>
      </c>
      <c r="D377" s="42">
        <v>4.940231034064413E-4</v>
      </c>
      <c r="E377" s="42">
        <v>2447.7199654020524</v>
      </c>
      <c r="F377" s="411"/>
      <c r="G377" s="42">
        <v>0</v>
      </c>
      <c r="H377" s="43">
        <v>0</v>
      </c>
      <c r="I377" s="38">
        <f t="shared" si="92"/>
        <v>2447.7214474713628</v>
      </c>
    </row>
    <row r="378" spans="1:9" ht="15">
      <c r="A378" s="26" t="s">
        <v>12</v>
      </c>
      <c r="B378" s="39">
        <v>0</v>
      </c>
      <c r="C378" s="39">
        <v>0</v>
      </c>
      <c r="D378" s="39">
        <v>0</v>
      </c>
      <c r="E378" s="39">
        <v>25.572061138543692</v>
      </c>
      <c r="F378" s="411"/>
      <c r="G378" s="39">
        <v>0</v>
      </c>
      <c r="H378" s="40">
        <v>0</v>
      </c>
      <c r="I378" s="41">
        <f t="shared" si="92"/>
        <v>25.572061138543692</v>
      </c>
    </row>
    <row r="379" spans="1:9" ht="15">
      <c r="A379" s="27" t="s">
        <v>59</v>
      </c>
      <c r="B379" s="42">
        <v>7.2557614635237208E-4</v>
      </c>
      <c r="C379" s="42">
        <v>7.2557614635237208E-4</v>
      </c>
      <c r="D379" s="42">
        <v>7.2557614635237208E-4</v>
      </c>
      <c r="E379" s="42">
        <v>1.8139403658809301E-2</v>
      </c>
      <c r="F379" s="411"/>
      <c r="G379" s="42">
        <v>0</v>
      </c>
      <c r="H379" s="43">
        <v>0</v>
      </c>
      <c r="I379" s="38">
        <f t="shared" si="92"/>
        <v>2.0316132097866417E-2</v>
      </c>
    </row>
    <row r="380" spans="1:9" ht="15">
      <c r="A380" s="26" t="s">
        <v>17</v>
      </c>
      <c r="B380" s="39">
        <v>35.616812013193616</v>
      </c>
      <c r="C380" s="39">
        <v>2.0167455578358633E-4</v>
      </c>
      <c r="D380" s="39">
        <v>8.6048208869080423</v>
      </c>
      <c r="E380" s="39">
        <v>18.401301454127495</v>
      </c>
      <c r="F380" s="411"/>
      <c r="G380" s="39">
        <v>0</v>
      </c>
      <c r="H380" s="40">
        <v>0</v>
      </c>
      <c r="I380" s="41">
        <f t="shared" si="92"/>
        <v>62.623136028784941</v>
      </c>
    </row>
    <row r="381" spans="1:9" ht="15">
      <c r="A381" s="27" t="s">
        <v>139</v>
      </c>
      <c r="B381" s="42">
        <v>218.18733915834034</v>
      </c>
      <c r="C381" s="42">
        <v>1.4532148686910809</v>
      </c>
      <c r="D381" s="42">
        <v>193.50769893977903</v>
      </c>
      <c r="E381" s="42">
        <v>8.6447496315033998E-2</v>
      </c>
      <c r="F381" s="411"/>
      <c r="G381" s="42">
        <v>0</v>
      </c>
      <c r="H381" s="43">
        <v>0</v>
      </c>
      <c r="I381" s="38">
        <f>SUM(B381:H381)</f>
        <v>413.23470046312548</v>
      </c>
    </row>
    <row r="382" spans="1:9" ht="15">
      <c r="A382" s="26" t="s">
        <v>25</v>
      </c>
      <c r="B382" s="39">
        <v>53.227003583571118</v>
      </c>
      <c r="C382" s="39">
        <v>1.6957137134304464E-2</v>
      </c>
      <c r="D382" s="39">
        <v>15.940851115069364</v>
      </c>
      <c r="E382" s="39">
        <v>196.88991214411573</v>
      </c>
      <c r="F382" s="411"/>
      <c r="G382" s="39">
        <v>207.88054681159267</v>
      </c>
      <c r="H382" s="40">
        <v>0</v>
      </c>
      <c r="I382" s="41">
        <f t="shared" si="92"/>
        <v>473.95527079148314</v>
      </c>
    </row>
    <row r="383" spans="1:9" ht="15">
      <c r="A383" s="27" t="s">
        <v>24</v>
      </c>
      <c r="B383" s="42">
        <v>68.46470022913401</v>
      </c>
      <c r="C383" s="42">
        <v>0</v>
      </c>
      <c r="D383" s="42">
        <v>0</v>
      </c>
      <c r="E383" s="42">
        <v>0</v>
      </c>
      <c r="F383" s="411"/>
      <c r="G383" s="42">
        <v>0</v>
      </c>
      <c r="H383" s="43">
        <v>0</v>
      </c>
      <c r="I383" s="38">
        <f>SUM(B383:H383)</f>
        <v>68.46470022913401</v>
      </c>
    </row>
    <row r="384" spans="1:9" ht="15">
      <c r="A384" s="26" t="s">
        <v>60</v>
      </c>
      <c r="B384" s="39">
        <v>33.965584606660713</v>
      </c>
      <c r="C384" s="39">
        <v>1.3586233842664286</v>
      </c>
      <c r="D384" s="39">
        <v>1.3586233842664286</v>
      </c>
      <c r="E384" s="39">
        <v>1.3586233842664286</v>
      </c>
      <c r="F384" s="411"/>
      <c r="G384" s="39">
        <v>0</v>
      </c>
      <c r="H384" s="40">
        <v>0</v>
      </c>
      <c r="I384" s="41">
        <f t="shared" si="92"/>
        <v>38.041454759460002</v>
      </c>
    </row>
    <row r="385" spans="1:9" ht="15">
      <c r="A385" s="27" t="s">
        <v>22</v>
      </c>
      <c r="B385" s="42">
        <v>115.12151701322877</v>
      </c>
      <c r="C385" s="42">
        <v>4.6048606805291508</v>
      </c>
      <c r="D385" s="42">
        <v>4.6048606805291508</v>
      </c>
      <c r="E385" s="42">
        <v>4.6048606805291508</v>
      </c>
      <c r="F385" s="411"/>
      <c r="G385" s="42">
        <v>0</v>
      </c>
      <c r="H385" s="43">
        <v>0</v>
      </c>
      <c r="I385" s="38">
        <f t="shared" si="92"/>
        <v>128.93609905481622</v>
      </c>
    </row>
    <row r="386" spans="1:9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92"/>
        <v>0</v>
      </c>
    </row>
    <row r="387" spans="1:9" ht="15">
      <c r="A387" s="28" t="s">
        <v>64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92"/>
        <v>0</v>
      </c>
    </row>
    <row r="388" spans="1:9">
      <c r="A388" s="56" t="s">
        <v>23</v>
      </c>
      <c r="B388" s="60">
        <v>0</v>
      </c>
      <c r="C388" s="60">
        <v>0</v>
      </c>
      <c r="D388" s="60">
        <v>0</v>
      </c>
      <c r="E388" s="60">
        <v>0</v>
      </c>
      <c r="F388" s="411"/>
      <c r="G388" s="60">
        <v>0</v>
      </c>
      <c r="H388" s="61">
        <v>0</v>
      </c>
      <c r="I388" s="62">
        <f t="shared" si="92"/>
        <v>0</v>
      </c>
    </row>
    <row r="389" spans="1:9">
      <c r="A389" s="57" t="s">
        <v>19</v>
      </c>
      <c r="B389" s="63">
        <v>0</v>
      </c>
      <c r="C389" s="63">
        <v>0</v>
      </c>
      <c r="D389" s="63">
        <v>0</v>
      </c>
      <c r="E389" s="63">
        <v>0</v>
      </c>
      <c r="F389" s="411"/>
      <c r="G389" s="63">
        <v>0</v>
      </c>
      <c r="H389" s="64">
        <v>0</v>
      </c>
      <c r="I389" s="65">
        <f t="shared" si="92"/>
        <v>0</v>
      </c>
    </row>
    <row r="390" spans="1:9">
      <c r="A390" s="56" t="s">
        <v>20</v>
      </c>
      <c r="B390" s="60">
        <v>0</v>
      </c>
      <c r="C390" s="60">
        <v>0</v>
      </c>
      <c r="D390" s="60">
        <v>0</v>
      </c>
      <c r="E390" s="60">
        <v>0</v>
      </c>
      <c r="F390" s="411"/>
      <c r="G390" s="60">
        <v>0</v>
      </c>
      <c r="H390" s="61">
        <v>0</v>
      </c>
      <c r="I390" s="62">
        <f t="shared" si="92"/>
        <v>0</v>
      </c>
    </row>
    <row r="391" spans="1:9" ht="15" thickBot="1">
      <c r="A391" s="58" t="s">
        <v>11</v>
      </c>
      <c r="B391" s="52">
        <v>0</v>
      </c>
      <c r="C391" s="52">
        <v>0</v>
      </c>
      <c r="D391" s="52">
        <v>0</v>
      </c>
      <c r="E391" s="52">
        <v>0</v>
      </c>
      <c r="F391" s="412"/>
      <c r="G391" s="52">
        <v>0</v>
      </c>
      <c r="H391" s="66">
        <v>0</v>
      </c>
      <c r="I391" s="67">
        <f t="shared" si="92"/>
        <v>0</v>
      </c>
    </row>
    <row r="392" spans="1:9" ht="15">
      <c r="A392" s="33" t="s">
        <v>26</v>
      </c>
      <c r="B392" s="68">
        <f>SUM(B371:B387)</f>
        <v>898.75528074906151</v>
      </c>
      <c r="C392" s="68">
        <f t="shared" ref="C392:I392" si="93">SUM(C371:C387)</f>
        <v>10.128169066516595</v>
      </c>
      <c r="D392" s="68">
        <f t="shared" si="93"/>
        <v>233.61858319660857</v>
      </c>
      <c r="E392" s="68">
        <f t="shared" si="93"/>
        <v>2697.6118016039322</v>
      </c>
      <c r="F392" s="68">
        <f>SUM(F371:F387)</f>
        <v>0</v>
      </c>
      <c r="G392" s="68">
        <f t="shared" si="93"/>
        <v>207.88054681159267</v>
      </c>
      <c r="H392" s="69">
        <f t="shared" si="93"/>
        <v>0</v>
      </c>
      <c r="I392" s="38">
        <f t="shared" si="93"/>
        <v>4047.9943814277108</v>
      </c>
    </row>
    <row r="393" spans="1:9" s="5" customFormat="1" ht="15" thickBot="1">
      <c r="A393" s="30" t="s">
        <v>88</v>
      </c>
      <c r="B393" s="47">
        <f>B392/$I$392</f>
        <v>0.22202483404437787</v>
      </c>
      <c r="C393" s="47">
        <f t="shared" ref="C393:I393" si="94">C392/$I$392</f>
        <v>2.5020215228027149E-3</v>
      </c>
      <c r="D393" s="47">
        <f t="shared" si="94"/>
        <v>5.7712180695817142E-2</v>
      </c>
      <c r="E393" s="47">
        <f t="shared" si="94"/>
        <v>0.66640700243573359</v>
      </c>
      <c r="F393" s="47">
        <f t="shared" si="94"/>
        <v>0</v>
      </c>
      <c r="G393" s="47">
        <f t="shared" si="94"/>
        <v>5.1353961301268916E-2</v>
      </c>
      <c r="H393" s="70">
        <f t="shared" si="94"/>
        <v>0</v>
      </c>
      <c r="I393" s="48">
        <f t="shared" si="94"/>
        <v>1</v>
      </c>
    </row>
    <row r="394" spans="1:9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9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9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9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</row>
    <row r="398" spans="1:9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7" si="95">SUM(B398:H398)</f>
        <v>0</v>
      </c>
    </row>
    <row r="399" spans="1:9" ht="15">
      <c r="A399" s="27" t="s">
        <v>10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95"/>
        <v>0</v>
      </c>
    </row>
    <row r="400" spans="1:9" ht="15">
      <c r="A400" s="26" t="s">
        <v>56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95"/>
        <v>0</v>
      </c>
    </row>
    <row r="401" spans="1:9" ht="15">
      <c r="A401" s="27" t="s">
        <v>16</v>
      </c>
      <c r="B401" s="42">
        <v>12.976402640219954</v>
      </c>
      <c r="C401" s="42">
        <v>6.9157871234790695</v>
      </c>
      <c r="D401" s="42">
        <v>9.2420762105675997E-4</v>
      </c>
      <c r="E401" s="42">
        <v>0</v>
      </c>
      <c r="F401" s="411"/>
      <c r="G401" s="42">
        <v>0</v>
      </c>
      <c r="H401" s="43">
        <v>0</v>
      </c>
      <c r="I401" s="38">
        <f t="shared" si="95"/>
        <v>19.89311397132008</v>
      </c>
    </row>
    <row r="402" spans="1:9" ht="15">
      <c r="A402" s="26" t="s">
        <v>70</v>
      </c>
      <c r="B402" s="39">
        <v>10.858865156520153</v>
      </c>
      <c r="C402" s="39">
        <v>6.4151603322294353</v>
      </c>
      <c r="D402" s="39">
        <v>3.1199294042225501</v>
      </c>
      <c r="E402" s="39">
        <v>0</v>
      </c>
      <c r="F402" s="411"/>
      <c r="G402" s="39">
        <v>0</v>
      </c>
      <c r="H402" s="40">
        <v>0</v>
      </c>
      <c r="I402" s="41">
        <f t="shared" si="95"/>
        <v>20.393954892972136</v>
      </c>
    </row>
    <row r="403" spans="1:9" ht="15">
      <c r="A403" s="27" t="s">
        <v>58</v>
      </c>
      <c r="B403" s="42">
        <v>7.3142473146245801E-5</v>
      </c>
      <c r="C403" s="42">
        <v>0</v>
      </c>
      <c r="D403" s="42">
        <v>0</v>
      </c>
      <c r="E403" s="42">
        <v>0.25796606209010814</v>
      </c>
      <c r="F403" s="411"/>
      <c r="G403" s="42">
        <v>0</v>
      </c>
      <c r="H403" s="43">
        <v>0</v>
      </c>
      <c r="I403" s="38">
        <f t="shared" si="95"/>
        <v>0.25803920456325441</v>
      </c>
    </row>
    <row r="404" spans="1:9" ht="15">
      <c r="A404" s="26" t="s">
        <v>12</v>
      </c>
      <c r="B404" s="39">
        <v>2.033924306119956E-4</v>
      </c>
      <c r="C404" s="39">
        <v>0.11883093409643126</v>
      </c>
      <c r="D404" s="39">
        <v>0</v>
      </c>
      <c r="E404" s="39">
        <v>1.9601763252126547E-2</v>
      </c>
      <c r="F404" s="411"/>
      <c r="G404" s="39">
        <v>0</v>
      </c>
      <c r="H404" s="40">
        <v>0</v>
      </c>
      <c r="I404" s="41">
        <f t="shared" si="95"/>
        <v>0.1386360897791698</v>
      </c>
    </row>
    <row r="405" spans="1:9" ht="15">
      <c r="A405" s="27" t="s">
        <v>59</v>
      </c>
      <c r="B405" s="42">
        <v>0</v>
      </c>
      <c r="C405" s="42">
        <v>0</v>
      </c>
      <c r="D405" s="42">
        <v>0</v>
      </c>
      <c r="E405" s="42">
        <v>0</v>
      </c>
      <c r="F405" s="411"/>
      <c r="G405" s="42">
        <v>0</v>
      </c>
      <c r="H405" s="43">
        <v>0</v>
      </c>
      <c r="I405" s="38">
        <f t="shared" si="95"/>
        <v>0</v>
      </c>
    </row>
    <row r="406" spans="1:9" ht="15">
      <c r="A406" s="26" t="s">
        <v>17</v>
      </c>
      <c r="B406" s="39">
        <v>9.9554162407865503E-3</v>
      </c>
      <c r="C406" s="39">
        <v>0</v>
      </c>
      <c r="D406" s="39">
        <v>5.9732497444719299E-2</v>
      </c>
      <c r="E406" s="39">
        <v>0</v>
      </c>
      <c r="F406" s="411"/>
      <c r="G406" s="39">
        <v>0</v>
      </c>
      <c r="H406" s="40">
        <v>0</v>
      </c>
      <c r="I406" s="41">
        <f t="shared" si="95"/>
        <v>6.9687913685505851E-2</v>
      </c>
    </row>
    <row r="407" spans="1:9" ht="15">
      <c r="A407" s="27" t="s">
        <v>139</v>
      </c>
      <c r="B407" s="42">
        <v>4.8117124193520686</v>
      </c>
      <c r="C407" s="42">
        <v>29.357617645341605</v>
      </c>
      <c r="D407" s="42">
        <v>10.517121469909105</v>
      </c>
      <c r="E407" s="42">
        <v>8.6759935379420686E-2</v>
      </c>
      <c r="F407" s="411"/>
      <c r="G407" s="42">
        <v>0</v>
      </c>
      <c r="H407" s="43">
        <v>0</v>
      </c>
      <c r="I407" s="38">
        <f>SUM(B407:H407)</f>
        <v>44.773211469982201</v>
      </c>
    </row>
    <row r="408" spans="1:9" ht="15">
      <c r="A408" s="26" t="s">
        <v>25</v>
      </c>
      <c r="B408" s="39">
        <v>4.0561372438654875</v>
      </c>
      <c r="C408" s="39">
        <v>0.15963133461252171</v>
      </c>
      <c r="D408" s="39">
        <v>0.77625617156146409</v>
      </c>
      <c r="E408" s="39">
        <v>33.782748310920574</v>
      </c>
      <c r="F408" s="411"/>
      <c r="G408" s="39">
        <v>4.9260000652186529</v>
      </c>
      <c r="H408" s="40">
        <v>0</v>
      </c>
      <c r="I408" s="41">
        <f t="shared" si="95"/>
        <v>43.700773126178696</v>
      </c>
    </row>
    <row r="409" spans="1:9" ht="15">
      <c r="A409" s="27" t="s">
        <v>24</v>
      </c>
      <c r="B409" s="42">
        <v>1.3705425161948011</v>
      </c>
      <c r="C409" s="42">
        <v>0</v>
      </c>
      <c r="D409" s="42">
        <v>0</v>
      </c>
      <c r="E409" s="42">
        <v>0</v>
      </c>
      <c r="F409" s="411"/>
      <c r="G409" s="42">
        <v>0</v>
      </c>
      <c r="H409" s="43">
        <v>0</v>
      </c>
      <c r="I409" s="38">
        <f>SUM(B409:H409)</f>
        <v>1.3705425161948011</v>
      </c>
    </row>
    <row r="410" spans="1:9" ht="15">
      <c r="A410" s="26" t="s">
        <v>60</v>
      </c>
      <c r="B410" s="39">
        <v>0.62292837138964585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95"/>
        <v>0.62292837138964585</v>
      </c>
    </row>
    <row r="411" spans="1:9" ht="15">
      <c r="A411" s="27" t="s">
        <v>22</v>
      </c>
      <c r="B411" s="42">
        <v>0.61295691602675251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95"/>
        <v>0.61295691602675251</v>
      </c>
    </row>
    <row r="412" spans="1:9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95"/>
        <v>0</v>
      </c>
    </row>
    <row r="413" spans="1:9" ht="15">
      <c r="A413" s="28" t="s">
        <v>64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95"/>
        <v>0</v>
      </c>
    </row>
    <row r="414" spans="1:9">
      <c r="A414" s="56" t="s">
        <v>23</v>
      </c>
      <c r="B414" s="60">
        <v>0</v>
      </c>
      <c r="C414" s="60">
        <v>0</v>
      </c>
      <c r="D414" s="60">
        <v>0</v>
      </c>
      <c r="E414" s="60">
        <v>0</v>
      </c>
      <c r="F414" s="411"/>
      <c r="G414" s="60">
        <v>0</v>
      </c>
      <c r="H414" s="61">
        <v>0</v>
      </c>
      <c r="I414" s="62">
        <f t="shared" si="95"/>
        <v>0</v>
      </c>
    </row>
    <row r="415" spans="1:9">
      <c r="A415" s="57" t="s">
        <v>19</v>
      </c>
      <c r="B415" s="63">
        <v>0</v>
      </c>
      <c r="C415" s="63">
        <v>0</v>
      </c>
      <c r="D415" s="63">
        <v>0</v>
      </c>
      <c r="E415" s="63">
        <v>0</v>
      </c>
      <c r="F415" s="411"/>
      <c r="G415" s="63">
        <v>0</v>
      </c>
      <c r="H415" s="64">
        <v>0</v>
      </c>
      <c r="I415" s="65">
        <f t="shared" si="95"/>
        <v>0</v>
      </c>
    </row>
    <row r="416" spans="1:9">
      <c r="A416" s="56" t="s">
        <v>20</v>
      </c>
      <c r="B416" s="60">
        <v>0</v>
      </c>
      <c r="C416" s="60">
        <v>0</v>
      </c>
      <c r="D416" s="60">
        <v>0</v>
      </c>
      <c r="E416" s="60">
        <v>0</v>
      </c>
      <c r="F416" s="411"/>
      <c r="G416" s="60">
        <v>0</v>
      </c>
      <c r="H416" s="61">
        <v>0</v>
      </c>
      <c r="I416" s="62">
        <f t="shared" si="95"/>
        <v>0</v>
      </c>
    </row>
    <row r="417" spans="1:9" ht="15" thickBot="1">
      <c r="A417" s="58" t="s">
        <v>11</v>
      </c>
      <c r="B417" s="52">
        <v>0</v>
      </c>
      <c r="C417" s="52">
        <v>0</v>
      </c>
      <c r="D417" s="52">
        <v>0</v>
      </c>
      <c r="E417" s="52">
        <v>0</v>
      </c>
      <c r="F417" s="412"/>
      <c r="G417" s="52">
        <v>0</v>
      </c>
      <c r="H417" s="66">
        <v>0</v>
      </c>
      <c r="I417" s="67">
        <f t="shared" si="95"/>
        <v>0</v>
      </c>
    </row>
    <row r="418" spans="1:9" ht="15">
      <c r="A418" s="33" t="s">
        <v>26</v>
      </c>
      <c r="B418" s="68">
        <f>SUM(B397:B413)</f>
        <v>35.319777214713412</v>
      </c>
      <c r="C418" s="68">
        <f t="shared" ref="C418:I418" si="96">SUM(C397:C413)</f>
        <v>42.967027369759059</v>
      </c>
      <c r="D418" s="68">
        <f t="shared" si="96"/>
        <v>14.473963750758895</v>
      </c>
      <c r="E418" s="68">
        <f t="shared" si="96"/>
        <v>34.147076071642232</v>
      </c>
      <c r="F418" s="68">
        <f>SUM(F397:F413)</f>
        <v>0</v>
      </c>
      <c r="G418" s="68">
        <f t="shared" si="96"/>
        <v>4.9260000652186529</v>
      </c>
      <c r="H418" s="69">
        <f t="shared" si="96"/>
        <v>0</v>
      </c>
      <c r="I418" s="38">
        <f t="shared" si="96"/>
        <v>131.83384447209221</v>
      </c>
    </row>
    <row r="419" spans="1:9" s="5" customFormat="1" ht="15" thickBot="1">
      <c r="A419" s="30" t="s">
        <v>88</v>
      </c>
      <c r="B419" s="47">
        <f>B418/$I$418</f>
        <v>0.26791130423409765</v>
      </c>
      <c r="C419" s="47">
        <f t="shared" ref="C419:I419" si="97">C418/$I$418</f>
        <v>0.32591803373264072</v>
      </c>
      <c r="D419" s="47">
        <f t="shared" si="97"/>
        <v>0.109789438430758</v>
      </c>
      <c r="E419" s="47">
        <f t="shared" si="97"/>
        <v>0.25901600767525818</v>
      </c>
      <c r="F419" s="47">
        <f t="shared" si="97"/>
        <v>0</v>
      </c>
      <c r="G419" s="47">
        <f t="shared" si="97"/>
        <v>3.7365215927245704E-2</v>
      </c>
      <c r="H419" s="70">
        <f t="shared" si="97"/>
        <v>0</v>
      </c>
      <c r="I419" s="48">
        <f t="shared" si="97"/>
        <v>1</v>
      </c>
    </row>
    <row r="420" spans="1:9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9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9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9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</row>
    <row r="424" spans="1:9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3" si="98">SUM(B424:H424)</f>
        <v>0</v>
      </c>
    </row>
    <row r="425" spans="1:9" ht="15">
      <c r="A425" s="27" t="s">
        <v>10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98"/>
        <v>0</v>
      </c>
    </row>
    <row r="426" spans="1:9" ht="15">
      <c r="A426" s="26" t="s">
        <v>56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98"/>
        <v>0</v>
      </c>
    </row>
    <row r="427" spans="1:9" ht="15">
      <c r="A427" s="27" t="s">
        <v>16</v>
      </c>
      <c r="B427" s="42">
        <v>39.169406108968495</v>
      </c>
      <c r="C427" s="42">
        <v>0.43718315661106344</v>
      </c>
      <c r="D427" s="42">
        <v>2.7063918800344871</v>
      </c>
      <c r="E427" s="42">
        <v>0</v>
      </c>
      <c r="F427" s="411"/>
      <c r="G427" s="42">
        <v>0</v>
      </c>
      <c r="H427" s="43">
        <v>0</v>
      </c>
      <c r="I427" s="38">
        <f t="shared" si="98"/>
        <v>42.312981145614046</v>
      </c>
    </row>
    <row r="428" spans="1:9" ht="15">
      <c r="A428" s="26" t="s">
        <v>70</v>
      </c>
      <c r="B428" s="39">
        <v>17.478275020793937</v>
      </c>
      <c r="C428" s="39">
        <v>8.1518705811785086</v>
      </c>
      <c r="D428" s="39">
        <v>1.0396181143923502</v>
      </c>
      <c r="E428" s="39">
        <v>0</v>
      </c>
      <c r="F428" s="411"/>
      <c r="G428" s="39">
        <v>0</v>
      </c>
      <c r="H428" s="40">
        <v>0</v>
      </c>
      <c r="I428" s="41">
        <f t="shared" si="98"/>
        <v>26.669763716364795</v>
      </c>
    </row>
    <row r="429" spans="1:9" ht="15">
      <c r="A429" s="27" t="s">
        <v>58</v>
      </c>
      <c r="B429" s="42">
        <v>0</v>
      </c>
      <c r="C429" s="42">
        <v>0</v>
      </c>
      <c r="D429" s="42">
        <v>0</v>
      </c>
      <c r="E429" s="42">
        <v>0.10961742734734245</v>
      </c>
      <c r="F429" s="411"/>
      <c r="G429" s="42">
        <v>0</v>
      </c>
      <c r="H429" s="43">
        <v>0</v>
      </c>
      <c r="I429" s="38">
        <f t="shared" si="98"/>
        <v>0.10961742734734245</v>
      </c>
    </row>
    <row r="430" spans="1:9" ht="15">
      <c r="A430" s="26" t="s">
        <v>12</v>
      </c>
      <c r="B430" s="39">
        <v>0</v>
      </c>
      <c r="C430" s="39">
        <v>0</v>
      </c>
      <c r="D430" s="39">
        <v>0</v>
      </c>
      <c r="E430" s="39">
        <v>0</v>
      </c>
      <c r="F430" s="411"/>
      <c r="G430" s="39">
        <v>0</v>
      </c>
      <c r="H430" s="40">
        <v>0</v>
      </c>
      <c r="I430" s="41">
        <f t="shared" si="98"/>
        <v>0</v>
      </c>
    </row>
    <row r="431" spans="1:9" ht="15">
      <c r="A431" s="27" t="s">
        <v>59</v>
      </c>
      <c r="B431" s="42">
        <v>0</v>
      </c>
      <c r="C431" s="42">
        <v>0</v>
      </c>
      <c r="D431" s="42">
        <v>0</v>
      </c>
      <c r="E431" s="42">
        <v>0</v>
      </c>
      <c r="F431" s="411"/>
      <c r="G431" s="42">
        <v>0</v>
      </c>
      <c r="H431" s="43">
        <v>0</v>
      </c>
      <c r="I431" s="38">
        <f t="shared" si="98"/>
        <v>0</v>
      </c>
    </row>
    <row r="432" spans="1:9" ht="15">
      <c r="A432" s="26" t="s">
        <v>17</v>
      </c>
      <c r="B432" s="39">
        <v>0</v>
      </c>
      <c r="C432" s="39">
        <v>0</v>
      </c>
      <c r="D432" s="39">
        <v>0</v>
      </c>
      <c r="E432" s="39">
        <v>0</v>
      </c>
      <c r="F432" s="411"/>
      <c r="G432" s="39">
        <v>0</v>
      </c>
      <c r="H432" s="40">
        <v>0</v>
      </c>
      <c r="I432" s="41">
        <f t="shared" si="98"/>
        <v>0</v>
      </c>
    </row>
    <row r="433" spans="1:9" ht="15">
      <c r="A433" s="27" t="s">
        <v>139</v>
      </c>
      <c r="B433" s="42">
        <v>16.715454273865475</v>
      </c>
      <c r="C433" s="42">
        <v>28.935534812843255</v>
      </c>
      <c r="D433" s="42">
        <v>12.029926110717595</v>
      </c>
      <c r="E433" s="42">
        <v>0.44578441002946362</v>
      </c>
      <c r="F433" s="411"/>
      <c r="G433" s="42">
        <v>0</v>
      </c>
      <c r="H433" s="43">
        <v>0</v>
      </c>
      <c r="I433" s="38">
        <f>SUM(B433:H433)</f>
        <v>58.126699607455791</v>
      </c>
    </row>
    <row r="434" spans="1:9" ht="15">
      <c r="A434" s="26" t="s">
        <v>25</v>
      </c>
      <c r="B434" s="39">
        <v>110.1553464480462</v>
      </c>
      <c r="C434" s="39">
        <v>8.3108472133452717E-3</v>
      </c>
      <c r="D434" s="39">
        <v>11.834502467072772</v>
      </c>
      <c r="E434" s="39">
        <v>249.79533527477466</v>
      </c>
      <c r="F434" s="411"/>
      <c r="G434" s="39">
        <v>63.292489546814238</v>
      </c>
      <c r="H434" s="40">
        <v>2.266727937015112E-2</v>
      </c>
      <c r="I434" s="41">
        <f t="shared" si="98"/>
        <v>435.10865186329136</v>
      </c>
    </row>
    <row r="435" spans="1:9" ht="15">
      <c r="A435" s="27" t="s">
        <v>24</v>
      </c>
      <c r="B435" s="42">
        <v>37.336282243521175</v>
      </c>
      <c r="C435" s="42">
        <v>1.1255780352003544E-2</v>
      </c>
      <c r="D435" s="42">
        <v>0.90713408167952092</v>
      </c>
      <c r="E435" s="42">
        <v>0</v>
      </c>
      <c r="F435" s="411"/>
      <c r="G435" s="42">
        <v>0</v>
      </c>
      <c r="H435" s="43">
        <v>0</v>
      </c>
      <c r="I435" s="38">
        <f>SUM(B435:H435)</f>
        <v>38.2546721055527</v>
      </c>
    </row>
    <row r="436" spans="1:9" ht="15">
      <c r="A436" s="26" t="s">
        <v>60</v>
      </c>
      <c r="B436" s="39">
        <v>21.359606278747425</v>
      </c>
      <c r="C436" s="39">
        <v>1.4160683685594513</v>
      </c>
      <c r="D436" s="39">
        <v>16.205007837191189</v>
      </c>
      <c r="E436" s="39">
        <v>0</v>
      </c>
      <c r="F436" s="411"/>
      <c r="G436" s="39">
        <v>0</v>
      </c>
      <c r="H436" s="40">
        <v>0</v>
      </c>
      <c r="I436" s="41">
        <f t="shared" si="98"/>
        <v>38.980682484498061</v>
      </c>
    </row>
    <row r="437" spans="1:9" ht="15">
      <c r="A437" s="27" t="s">
        <v>22</v>
      </c>
      <c r="B437" s="42">
        <v>22.1348429953701</v>
      </c>
      <c r="C437" s="42">
        <v>0</v>
      </c>
      <c r="D437" s="42">
        <v>57.37641698747067</v>
      </c>
      <c r="E437" s="42">
        <v>0</v>
      </c>
      <c r="F437" s="411"/>
      <c r="G437" s="42">
        <v>0</v>
      </c>
      <c r="H437" s="43">
        <v>0</v>
      </c>
      <c r="I437" s="38">
        <f t="shared" si="98"/>
        <v>79.51125998284077</v>
      </c>
    </row>
    <row r="438" spans="1:9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98"/>
        <v>0</v>
      </c>
    </row>
    <row r="439" spans="1:9" ht="15">
      <c r="A439" s="28" t="s">
        <v>64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98"/>
        <v>0</v>
      </c>
    </row>
    <row r="440" spans="1:9">
      <c r="A440" s="56" t="s">
        <v>23</v>
      </c>
      <c r="B440" s="60">
        <v>0</v>
      </c>
      <c r="C440" s="60">
        <v>0</v>
      </c>
      <c r="D440" s="60">
        <v>0</v>
      </c>
      <c r="E440" s="60">
        <v>0</v>
      </c>
      <c r="F440" s="411"/>
      <c r="G440" s="60">
        <v>0</v>
      </c>
      <c r="H440" s="61">
        <v>0</v>
      </c>
      <c r="I440" s="62">
        <f t="shared" si="98"/>
        <v>0</v>
      </c>
    </row>
    <row r="441" spans="1:9">
      <c r="A441" s="57" t="s">
        <v>19</v>
      </c>
      <c r="B441" s="63">
        <v>0</v>
      </c>
      <c r="C441" s="63">
        <v>0</v>
      </c>
      <c r="D441" s="63">
        <v>0</v>
      </c>
      <c r="E441" s="63">
        <v>0</v>
      </c>
      <c r="F441" s="411"/>
      <c r="G441" s="63">
        <v>0</v>
      </c>
      <c r="H441" s="64">
        <v>0</v>
      </c>
      <c r="I441" s="65">
        <f t="shared" si="98"/>
        <v>0</v>
      </c>
    </row>
    <row r="442" spans="1:9">
      <c r="A442" s="56" t="s">
        <v>20</v>
      </c>
      <c r="B442" s="60">
        <v>0</v>
      </c>
      <c r="C442" s="60">
        <v>0</v>
      </c>
      <c r="D442" s="60">
        <v>0</v>
      </c>
      <c r="E442" s="60">
        <v>0</v>
      </c>
      <c r="F442" s="411"/>
      <c r="G442" s="60">
        <v>0</v>
      </c>
      <c r="H442" s="61">
        <v>0</v>
      </c>
      <c r="I442" s="62">
        <f t="shared" si="98"/>
        <v>0</v>
      </c>
    </row>
    <row r="443" spans="1:9" ht="15" thickBot="1">
      <c r="A443" s="58" t="s">
        <v>11</v>
      </c>
      <c r="B443" s="52">
        <v>0</v>
      </c>
      <c r="C443" s="52">
        <v>0</v>
      </c>
      <c r="D443" s="52">
        <v>0</v>
      </c>
      <c r="E443" s="52">
        <v>0</v>
      </c>
      <c r="F443" s="412"/>
      <c r="G443" s="52">
        <v>0</v>
      </c>
      <c r="H443" s="66">
        <v>0</v>
      </c>
      <c r="I443" s="67">
        <f t="shared" si="98"/>
        <v>0</v>
      </c>
    </row>
    <row r="444" spans="1:9" ht="15">
      <c r="A444" s="33" t="s">
        <v>26</v>
      </c>
      <c r="B444" s="68">
        <f>SUM(B423:B439)</f>
        <v>264.34921336931279</v>
      </c>
      <c r="C444" s="68">
        <f t="shared" ref="C444:I444" si="99">SUM(C423:C439)</f>
        <v>38.960223546757625</v>
      </c>
      <c r="D444" s="68">
        <f t="shared" si="99"/>
        <v>102.09899747855857</v>
      </c>
      <c r="E444" s="68">
        <f t="shared" si="99"/>
        <v>250.35073711215148</v>
      </c>
      <c r="F444" s="68">
        <f>SUM(F423:F439)</f>
        <v>0</v>
      </c>
      <c r="G444" s="68">
        <f t="shared" si="99"/>
        <v>63.292489546814238</v>
      </c>
      <c r="H444" s="69">
        <f t="shared" si="99"/>
        <v>2.266727937015112E-2</v>
      </c>
      <c r="I444" s="38">
        <f t="shared" si="99"/>
        <v>719.07432833296491</v>
      </c>
    </row>
    <row r="445" spans="1:9" s="5" customFormat="1" ht="15" thickBot="1">
      <c r="A445" s="30" t="s">
        <v>88</v>
      </c>
      <c r="B445" s="47">
        <f>B444/$I$444</f>
        <v>0.36762432331878048</v>
      </c>
      <c r="C445" s="47">
        <f t="shared" ref="C445:I445" si="100">C444/$I$444</f>
        <v>5.4181079773880106E-2</v>
      </c>
      <c r="D445" s="47">
        <f t="shared" si="100"/>
        <v>0.1419867091003727</v>
      </c>
      <c r="E445" s="47">
        <f t="shared" si="100"/>
        <v>0.34815696687787667</v>
      </c>
      <c r="F445" s="47">
        <f t="shared" si="100"/>
        <v>0</v>
      </c>
      <c r="G445" s="47">
        <f t="shared" si="100"/>
        <v>8.8019398069105956E-2</v>
      </c>
      <c r="H445" s="70">
        <f t="shared" si="100"/>
        <v>3.1522859984030908E-5</v>
      </c>
      <c r="I445" s="48">
        <f t="shared" si="100"/>
        <v>1</v>
      </c>
    </row>
    <row r="446" spans="1:9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9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9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9" ht="15">
      <c r="A449" s="25" t="s">
        <v>7</v>
      </c>
      <c r="B449" s="397"/>
      <c r="C449" s="398"/>
      <c r="D449" s="398"/>
      <c r="E449" s="399"/>
      <c r="F449" s="36">
        <v>0.7771810951547059</v>
      </c>
      <c r="G449" s="397"/>
      <c r="H449" s="399"/>
      <c r="I449" s="38">
        <f>SUM(B449:H449)</f>
        <v>0.7771810951547059</v>
      </c>
    </row>
    <row r="450" spans="1: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9" si="101">SUM(B450:H450)</f>
        <v>0</v>
      </c>
    </row>
    <row r="451" spans="1:9" ht="15">
      <c r="A451" s="27" t="s">
        <v>10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101"/>
        <v>0</v>
      </c>
    </row>
    <row r="452" spans="1:9" ht="15">
      <c r="A452" s="26" t="s">
        <v>56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101"/>
        <v>0</v>
      </c>
    </row>
    <row r="453" spans="1:9" ht="15">
      <c r="A453" s="27" t="s">
        <v>16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101"/>
        <v>0</v>
      </c>
    </row>
    <row r="454" spans="1:9" ht="15">
      <c r="A454" s="26" t="s">
        <v>70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101"/>
        <v>0</v>
      </c>
    </row>
    <row r="455" spans="1:9" ht="15">
      <c r="A455" s="27" t="s">
        <v>58</v>
      </c>
      <c r="B455" s="400"/>
      <c r="C455" s="401"/>
      <c r="D455" s="401"/>
      <c r="E455" s="402"/>
      <c r="F455" s="42">
        <v>226.71246964517758</v>
      </c>
      <c r="G455" s="400"/>
      <c r="H455" s="402"/>
      <c r="I455" s="38">
        <f t="shared" si="101"/>
        <v>226.71246964517758</v>
      </c>
    </row>
    <row r="456" spans="1:9" ht="15">
      <c r="A456" s="26" t="s">
        <v>12</v>
      </c>
      <c r="B456" s="400"/>
      <c r="C456" s="401"/>
      <c r="D456" s="401"/>
      <c r="E456" s="402"/>
      <c r="F456" s="39">
        <v>0</v>
      </c>
      <c r="G456" s="400"/>
      <c r="H456" s="402"/>
      <c r="I456" s="41">
        <f t="shared" si="101"/>
        <v>0</v>
      </c>
    </row>
    <row r="457" spans="1:9" ht="15">
      <c r="A457" s="27" t="s">
        <v>59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101"/>
        <v>0</v>
      </c>
    </row>
    <row r="458" spans="1:9" ht="15">
      <c r="A458" s="26" t="s">
        <v>17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101"/>
        <v>0</v>
      </c>
    </row>
    <row r="459" spans="1:9" ht="15">
      <c r="A459" s="27" t="s">
        <v>139</v>
      </c>
      <c r="B459" s="400"/>
      <c r="C459" s="401"/>
      <c r="D459" s="401"/>
      <c r="E459" s="402"/>
      <c r="F459" s="42">
        <v>0</v>
      </c>
      <c r="G459" s="400"/>
      <c r="H459" s="402"/>
      <c r="I459" s="38">
        <f>SUM(B459:H459)</f>
        <v>0</v>
      </c>
    </row>
    <row r="460" spans="1:9" ht="15">
      <c r="A460" s="26" t="s">
        <v>25</v>
      </c>
      <c r="B460" s="400"/>
      <c r="C460" s="401"/>
      <c r="D460" s="401"/>
      <c r="E460" s="402"/>
      <c r="F460" s="39">
        <v>848.456218872862</v>
      </c>
      <c r="G460" s="400"/>
      <c r="H460" s="402"/>
      <c r="I460" s="41">
        <f t="shared" si="101"/>
        <v>848.456218872862</v>
      </c>
    </row>
    <row r="461" spans="1:9" ht="15">
      <c r="A461" s="27" t="s">
        <v>24</v>
      </c>
      <c r="B461" s="400"/>
      <c r="C461" s="401"/>
      <c r="D461" s="401"/>
      <c r="E461" s="402"/>
      <c r="F461" s="42">
        <v>0</v>
      </c>
      <c r="G461" s="400"/>
      <c r="H461" s="402"/>
      <c r="I461" s="38">
        <f>SUM(B461:H461)</f>
        <v>0</v>
      </c>
    </row>
    <row r="462" spans="1:9" ht="15">
      <c r="A462" s="26" t="s">
        <v>60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101"/>
        <v>0</v>
      </c>
    </row>
    <row r="463" spans="1:9" ht="15">
      <c r="A463" s="27" t="s">
        <v>22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101"/>
        <v>0</v>
      </c>
    </row>
    <row r="464" spans="1: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101"/>
        <v>0</v>
      </c>
    </row>
    <row r="465" spans="1:9" ht="15">
      <c r="A465" s="28" t="s">
        <v>64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101"/>
        <v>0</v>
      </c>
    </row>
    <row r="466" spans="1:9">
      <c r="A466" s="56" t="s">
        <v>23</v>
      </c>
      <c r="B466" s="400"/>
      <c r="C466" s="401"/>
      <c r="D466" s="401"/>
      <c r="E466" s="402"/>
      <c r="F466" s="60">
        <v>0</v>
      </c>
      <c r="G466" s="400"/>
      <c r="H466" s="402"/>
      <c r="I466" s="62">
        <f t="shared" si="101"/>
        <v>0</v>
      </c>
    </row>
    <row r="467" spans="1:9">
      <c r="A467" s="57" t="s">
        <v>19</v>
      </c>
      <c r="B467" s="400"/>
      <c r="C467" s="401"/>
      <c r="D467" s="401"/>
      <c r="E467" s="402"/>
      <c r="F467" s="63">
        <v>0</v>
      </c>
      <c r="G467" s="400"/>
      <c r="H467" s="402"/>
      <c r="I467" s="65">
        <f t="shared" si="101"/>
        <v>0</v>
      </c>
    </row>
    <row r="468" spans="1:9">
      <c r="A468" s="56" t="s">
        <v>20</v>
      </c>
      <c r="B468" s="400"/>
      <c r="C468" s="401"/>
      <c r="D468" s="401"/>
      <c r="E468" s="402"/>
      <c r="F468" s="60">
        <v>0</v>
      </c>
      <c r="G468" s="400"/>
      <c r="H468" s="402"/>
      <c r="I468" s="62">
        <f t="shared" si="101"/>
        <v>0</v>
      </c>
    </row>
    <row r="469" spans="1:9" ht="15" thickBot="1">
      <c r="A469" s="58" t="s">
        <v>11</v>
      </c>
      <c r="B469" s="403"/>
      <c r="C469" s="404"/>
      <c r="D469" s="404"/>
      <c r="E469" s="405"/>
      <c r="F469" s="52">
        <v>0</v>
      </c>
      <c r="G469" s="403"/>
      <c r="H469" s="405"/>
      <c r="I469" s="67">
        <f t="shared" si="101"/>
        <v>0</v>
      </c>
    </row>
    <row r="470" spans="1:9" ht="15">
      <c r="A470" s="33" t="s">
        <v>26</v>
      </c>
      <c r="B470" s="68">
        <f>SUM(B449:B465)</f>
        <v>0</v>
      </c>
      <c r="C470" s="68">
        <f t="shared" ref="C470:I470" si="102">SUM(C449:C465)</f>
        <v>0</v>
      </c>
      <c r="D470" s="68">
        <f t="shared" si="102"/>
        <v>0</v>
      </c>
      <c r="E470" s="68">
        <f t="shared" si="102"/>
        <v>0</v>
      </c>
      <c r="F470" s="68">
        <f>SUM(F449:F465)</f>
        <v>1075.9458696131942</v>
      </c>
      <c r="G470" s="68">
        <f t="shared" si="102"/>
        <v>0</v>
      </c>
      <c r="H470" s="69">
        <f t="shared" si="102"/>
        <v>0</v>
      </c>
      <c r="I470" s="38">
        <f t="shared" si="102"/>
        <v>1075.9458696131942</v>
      </c>
    </row>
    <row r="471" spans="1:9" s="5" customFormat="1" ht="15" thickBot="1">
      <c r="A471" s="30" t="s">
        <v>88</v>
      </c>
      <c r="B471" s="47">
        <f>B470/$I$470</f>
        <v>0</v>
      </c>
      <c r="C471" s="47">
        <f t="shared" ref="C471:I471" si="103">C470/$I$470</f>
        <v>0</v>
      </c>
      <c r="D471" s="47">
        <f t="shared" si="103"/>
        <v>0</v>
      </c>
      <c r="E471" s="47">
        <f t="shared" si="103"/>
        <v>0</v>
      </c>
      <c r="F471" s="47">
        <f t="shared" si="103"/>
        <v>1</v>
      </c>
      <c r="G471" s="47">
        <f t="shared" si="103"/>
        <v>0</v>
      </c>
      <c r="H471" s="70">
        <f t="shared" si="103"/>
        <v>0</v>
      </c>
      <c r="I471" s="48">
        <f t="shared" si="103"/>
        <v>1</v>
      </c>
    </row>
    <row r="472" spans="1:9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9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9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9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9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5" si="104">SUM(B476:H476)</f>
        <v>0</v>
      </c>
    </row>
    <row r="477" spans="1:9" ht="15">
      <c r="A477" s="27" t="s">
        <v>10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104"/>
        <v>0</v>
      </c>
    </row>
    <row r="478" spans="1:9" ht="15">
      <c r="A478" s="26" t="s">
        <v>56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104"/>
        <v>0</v>
      </c>
    </row>
    <row r="479" spans="1:9" ht="15">
      <c r="A479" s="27" t="s">
        <v>16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104"/>
        <v>0</v>
      </c>
    </row>
    <row r="480" spans="1:9" ht="15">
      <c r="A480" s="26" t="s">
        <v>70</v>
      </c>
      <c r="B480" s="400"/>
      <c r="C480" s="401"/>
      <c r="D480" s="401"/>
      <c r="E480" s="402"/>
      <c r="F480" s="39">
        <v>0</v>
      </c>
      <c r="G480" s="400"/>
      <c r="H480" s="402"/>
      <c r="I480" s="41">
        <f t="shared" si="104"/>
        <v>0</v>
      </c>
    </row>
    <row r="481" spans="1:9" ht="15">
      <c r="A481" s="27" t="s">
        <v>58</v>
      </c>
      <c r="B481" s="400"/>
      <c r="C481" s="401"/>
      <c r="D481" s="401"/>
      <c r="E481" s="402"/>
      <c r="F481" s="42">
        <v>32457.061769890472</v>
      </c>
      <c r="G481" s="400"/>
      <c r="H481" s="402"/>
      <c r="I481" s="38">
        <f t="shared" si="104"/>
        <v>32457.061769890472</v>
      </c>
    </row>
    <row r="482" spans="1:9" ht="15">
      <c r="A482" s="26" t="s">
        <v>12</v>
      </c>
      <c r="B482" s="400"/>
      <c r="C482" s="401"/>
      <c r="D482" s="401"/>
      <c r="E482" s="402"/>
      <c r="F482" s="39">
        <v>15493.111090065762</v>
      </c>
      <c r="G482" s="400"/>
      <c r="H482" s="402"/>
      <c r="I482" s="41">
        <f t="shared" si="104"/>
        <v>15493.111090065762</v>
      </c>
    </row>
    <row r="483" spans="1:9" ht="15">
      <c r="A483" s="27" t="s">
        <v>59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104"/>
        <v>0</v>
      </c>
    </row>
    <row r="484" spans="1:9" ht="15">
      <c r="A484" s="26" t="s">
        <v>17</v>
      </c>
      <c r="B484" s="400"/>
      <c r="C484" s="401"/>
      <c r="D484" s="401"/>
      <c r="E484" s="402"/>
      <c r="F484" s="39">
        <v>796.94748678157111</v>
      </c>
      <c r="G484" s="400"/>
      <c r="H484" s="402"/>
      <c r="I484" s="41">
        <f t="shared" si="104"/>
        <v>796.94748678157111</v>
      </c>
    </row>
    <row r="485" spans="1:9" ht="15">
      <c r="A485" s="27" t="s">
        <v>139</v>
      </c>
      <c r="B485" s="400"/>
      <c r="C485" s="401"/>
      <c r="D485" s="401"/>
      <c r="E485" s="402"/>
      <c r="F485" s="42">
        <v>1.1745077232881158</v>
      </c>
      <c r="G485" s="400"/>
      <c r="H485" s="402"/>
      <c r="I485" s="38">
        <f>SUM(B485:H485)</f>
        <v>1.1745077232881158</v>
      </c>
    </row>
    <row r="486" spans="1:9" ht="15">
      <c r="A486" s="26" t="s">
        <v>25</v>
      </c>
      <c r="B486" s="400"/>
      <c r="C486" s="401"/>
      <c r="D486" s="401"/>
      <c r="E486" s="402"/>
      <c r="F486" s="39">
        <v>1118.2444091999982</v>
      </c>
      <c r="G486" s="400"/>
      <c r="H486" s="402"/>
      <c r="I486" s="41">
        <f t="shared" si="104"/>
        <v>1118.2444091999982</v>
      </c>
    </row>
    <row r="487" spans="1:9" ht="15">
      <c r="A487" s="27" t="s">
        <v>24</v>
      </c>
      <c r="B487" s="400"/>
      <c r="C487" s="401"/>
      <c r="D487" s="401"/>
      <c r="E487" s="402"/>
      <c r="F487" s="42">
        <v>0</v>
      </c>
      <c r="G487" s="400"/>
      <c r="H487" s="402"/>
      <c r="I487" s="38">
        <f>SUM(B487:H487)</f>
        <v>0</v>
      </c>
    </row>
    <row r="488" spans="1:9" ht="15">
      <c r="A488" s="26" t="s">
        <v>60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104"/>
        <v>0</v>
      </c>
    </row>
    <row r="489" spans="1:9" ht="15">
      <c r="A489" s="27" t="s">
        <v>22</v>
      </c>
      <c r="B489" s="400"/>
      <c r="C489" s="401"/>
      <c r="D489" s="401"/>
      <c r="E489" s="402"/>
      <c r="F489" s="42">
        <v>114.71509072484389</v>
      </c>
      <c r="G489" s="400"/>
      <c r="H489" s="402"/>
      <c r="I489" s="38">
        <f t="shared" si="104"/>
        <v>114.71509072484389</v>
      </c>
    </row>
    <row r="490" spans="1:9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104"/>
        <v>0</v>
      </c>
    </row>
    <row r="491" spans="1:9" ht="15">
      <c r="A491" s="28" t="s">
        <v>64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104"/>
        <v>0</v>
      </c>
    </row>
    <row r="492" spans="1:9">
      <c r="A492" s="56" t="s">
        <v>23</v>
      </c>
      <c r="B492" s="400"/>
      <c r="C492" s="401"/>
      <c r="D492" s="401"/>
      <c r="E492" s="402"/>
      <c r="F492" s="60">
        <v>0</v>
      </c>
      <c r="G492" s="400"/>
      <c r="H492" s="402"/>
      <c r="I492" s="62">
        <f t="shared" si="104"/>
        <v>0</v>
      </c>
    </row>
    <row r="493" spans="1:9">
      <c r="A493" s="57" t="s">
        <v>19</v>
      </c>
      <c r="B493" s="400"/>
      <c r="C493" s="401"/>
      <c r="D493" s="401"/>
      <c r="E493" s="402"/>
      <c r="F493" s="63">
        <v>0</v>
      </c>
      <c r="G493" s="400"/>
      <c r="H493" s="402"/>
      <c r="I493" s="65">
        <f t="shared" si="104"/>
        <v>0</v>
      </c>
    </row>
    <row r="494" spans="1:9">
      <c r="A494" s="56" t="s">
        <v>20</v>
      </c>
      <c r="B494" s="400"/>
      <c r="C494" s="401"/>
      <c r="D494" s="401"/>
      <c r="E494" s="402"/>
      <c r="F494" s="60">
        <v>0</v>
      </c>
      <c r="G494" s="400"/>
      <c r="H494" s="402"/>
      <c r="I494" s="62">
        <f t="shared" si="104"/>
        <v>0</v>
      </c>
    </row>
    <row r="495" spans="1:9" ht="15" thickBot="1">
      <c r="A495" s="58" t="s">
        <v>11</v>
      </c>
      <c r="B495" s="403"/>
      <c r="C495" s="404"/>
      <c r="D495" s="404"/>
      <c r="E495" s="405"/>
      <c r="F495" s="52">
        <v>0</v>
      </c>
      <c r="G495" s="403"/>
      <c r="H495" s="405"/>
      <c r="I495" s="67">
        <f t="shared" si="104"/>
        <v>0</v>
      </c>
    </row>
    <row r="496" spans="1:9" ht="15">
      <c r="A496" s="33" t="s">
        <v>26</v>
      </c>
      <c r="B496" s="68">
        <f>SUM(B475:B491)</f>
        <v>0</v>
      </c>
      <c r="C496" s="68">
        <f t="shared" ref="C496:I496" si="105">SUM(C475:C491)</f>
        <v>0</v>
      </c>
      <c r="D496" s="68">
        <f t="shared" si="105"/>
        <v>0</v>
      </c>
      <c r="E496" s="68">
        <f t="shared" si="105"/>
        <v>0</v>
      </c>
      <c r="F496" s="68">
        <f>SUM(F475:F491)</f>
        <v>49981.254354385943</v>
      </c>
      <c r="G496" s="68">
        <f t="shared" si="105"/>
        <v>0</v>
      </c>
      <c r="H496" s="69">
        <f t="shared" si="105"/>
        <v>0</v>
      </c>
      <c r="I496" s="38">
        <f t="shared" si="105"/>
        <v>49981.254354385943</v>
      </c>
    </row>
    <row r="497" spans="1:9" s="5" customFormat="1" ht="15" thickBot="1">
      <c r="A497" s="30" t="s">
        <v>88</v>
      </c>
      <c r="B497" s="47">
        <f>B496/$I$496</f>
        <v>0</v>
      </c>
      <c r="C497" s="47">
        <f t="shared" ref="C497:I497" si="106">C496/$I$496</f>
        <v>0</v>
      </c>
      <c r="D497" s="47">
        <f t="shared" si="106"/>
        <v>0</v>
      </c>
      <c r="E497" s="47">
        <f t="shared" si="106"/>
        <v>0</v>
      </c>
      <c r="F497" s="47">
        <f t="shared" si="106"/>
        <v>1</v>
      </c>
      <c r="G497" s="47">
        <f t="shared" si="106"/>
        <v>0</v>
      </c>
      <c r="H497" s="70">
        <f t="shared" si="106"/>
        <v>0</v>
      </c>
      <c r="I497" s="48">
        <f t="shared" si="106"/>
        <v>1</v>
      </c>
    </row>
    <row r="498" spans="1:9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9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9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9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9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1" si="107">SUM(B502:H502)</f>
        <v>0</v>
      </c>
    </row>
    <row r="503" spans="1:9" ht="15">
      <c r="A503" s="27" t="s">
        <v>10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107"/>
        <v>0</v>
      </c>
    </row>
    <row r="504" spans="1:9" ht="15">
      <c r="A504" s="26" t="s">
        <v>56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107"/>
        <v>0</v>
      </c>
    </row>
    <row r="505" spans="1:9" ht="15">
      <c r="A505" s="27" t="s">
        <v>16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107"/>
        <v>0</v>
      </c>
    </row>
    <row r="506" spans="1:9" ht="15">
      <c r="A506" s="26" t="s">
        <v>70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107"/>
        <v>0</v>
      </c>
    </row>
    <row r="507" spans="1:9" ht="15">
      <c r="A507" s="27" t="s">
        <v>58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107"/>
        <v>0</v>
      </c>
    </row>
    <row r="508" spans="1:9" ht="15">
      <c r="A508" s="26" t="s">
        <v>12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107"/>
        <v>0</v>
      </c>
    </row>
    <row r="509" spans="1:9" ht="15">
      <c r="A509" s="27" t="s">
        <v>59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107"/>
        <v>0</v>
      </c>
    </row>
    <row r="510" spans="1:9" ht="15">
      <c r="A510" s="26" t="s">
        <v>17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107"/>
        <v>0</v>
      </c>
    </row>
    <row r="511" spans="1:9" ht="15">
      <c r="A511" s="27" t="s">
        <v>139</v>
      </c>
      <c r="B511" s="400"/>
      <c r="C511" s="401"/>
      <c r="D511" s="401"/>
      <c r="E511" s="402"/>
      <c r="F511" s="42">
        <v>0</v>
      </c>
      <c r="G511" s="400"/>
      <c r="H511" s="402"/>
      <c r="I511" s="38">
        <f>SUM(B511:H511)</f>
        <v>0</v>
      </c>
    </row>
    <row r="512" spans="1:9" ht="15">
      <c r="A512" s="26" t="s">
        <v>25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107"/>
        <v>0</v>
      </c>
    </row>
    <row r="513" spans="1:9" ht="15">
      <c r="A513" s="27" t="s">
        <v>24</v>
      </c>
      <c r="B513" s="400"/>
      <c r="C513" s="401"/>
      <c r="D513" s="401"/>
      <c r="E513" s="402"/>
      <c r="F513" s="42">
        <v>0</v>
      </c>
      <c r="G513" s="400"/>
      <c r="H513" s="402"/>
      <c r="I513" s="38">
        <f>SUM(B513:H513)</f>
        <v>0</v>
      </c>
    </row>
    <row r="514" spans="1:9" ht="15">
      <c r="A514" s="26" t="s">
        <v>60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107"/>
        <v>0</v>
      </c>
    </row>
    <row r="515" spans="1:9" ht="15">
      <c r="A515" s="27" t="s">
        <v>22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107"/>
        <v>0</v>
      </c>
    </row>
    <row r="516" spans="1:9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107"/>
        <v>0</v>
      </c>
    </row>
    <row r="517" spans="1:9" ht="15">
      <c r="A517" s="28" t="s">
        <v>64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107"/>
        <v>0</v>
      </c>
    </row>
    <row r="518" spans="1:9">
      <c r="A518" s="56" t="s">
        <v>23</v>
      </c>
      <c r="B518" s="400"/>
      <c r="C518" s="401"/>
      <c r="D518" s="401"/>
      <c r="E518" s="402"/>
      <c r="F518" s="60">
        <v>0</v>
      </c>
      <c r="G518" s="400"/>
      <c r="H518" s="402"/>
      <c r="I518" s="62">
        <f t="shared" si="107"/>
        <v>0</v>
      </c>
    </row>
    <row r="519" spans="1:9">
      <c r="A519" s="57" t="s">
        <v>19</v>
      </c>
      <c r="B519" s="400"/>
      <c r="C519" s="401"/>
      <c r="D519" s="401"/>
      <c r="E519" s="402"/>
      <c r="F519" s="63">
        <v>0</v>
      </c>
      <c r="G519" s="400"/>
      <c r="H519" s="402"/>
      <c r="I519" s="65">
        <f t="shared" si="107"/>
        <v>0</v>
      </c>
    </row>
    <row r="520" spans="1:9">
      <c r="A520" s="56" t="s">
        <v>20</v>
      </c>
      <c r="B520" s="400"/>
      <c r="C520" s="401"/>
      <c r="D520" s="401"/>
      <c r="E520" s="402"/>
      <c r="F520" s="60">
        <v>0</v>
      </c>
      <c r="G520" s="400"/>
      <c r="H520" s="402"/>
      <c r="I520" s="62">
        <f t="shared" si="107"/>
        <v>0</v>
      </c>
    </row>
    <row r="521" spans="1:9" ht="15" thickBot="1">
      <c r="A521" s="58" t="s">
        <v>11</v>
      </c>
      <c r="B521" s="403"/>
      <c r="C521" s="404"/>
      <c r="D521" s="404"/>
      <c r="E521" s="405"/>
      <c r="F521" s="52">
        <v>0</v>
      </c>
      <c r="G521" s="403"/>
      <c r="H521" s="405"/>
      <c r="I521" s="67">
        <f t="shared" si="107"/>
        <v>0</v>
      </c>
    </row>
    <row r="522" spans="1:9" ht="15">
      <c r="A522" s="33" t="s">
        <v>26</v>
      </c>
      <c r="B522" s="68">
        <f>SUM(B501:B517)</f>
        <v>0</v>
      </c>
      <c r="C522" s="68">
        <f t="shared" ref="C522:I522" si="108">SUM(C501:C517)</f>
        <v>0</v>
      </c>
      <c r="D522" s="68">
        <f t="shared" si="108"/>
        <v>0</v>
      </c>
      <c r="E522" s="68">
        <f t="shared" si="108"/>
        <v>0</v>
      </c>
      <c r="F522" s="68">
        <f>SUM(F501:F517)</f>
        <v>0</v>
      </c>
      <c r="G522" s="68">
        <f t="shared" si="108"/>
        <v>0</v>
      </c>
      <c r="H522" s="69">
        <f t="shared" si="108"/>
        <v>0</v>
      </c>
      <c r="I522" s="38">
        <f t="shared" si="108"/>
        <v>0</v>
      </c>
    </row>
    <row r="523" spans="1:9" s="5" customFormat="1" ht="15" thickBot="1">
      <c r="A523" s="30" t="s">
        <v>88</v>
      </c>
      <c r="B523" s="47"/>
      <c r="C523" s="47"/>
      <c r="D523" s="47"/>
      <c r="E523" s="47"/>
      <c r="F523" s="47"/>
      <c r="G523" s="47"/>
      <c r="H523" s="70"/>
      <c r="I523" s="48"/>
    </row>
    <row r="524" spans="1:9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9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9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9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9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7" si="109">SUM(B528:H528)</f>
        <v>0</v>
      </c>
    </row>
    <row r="529" spans="1:9" ht="15">
      <c r="A529" s="27" t="s">
        <v>10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109"/>
        <v>0</v>
      </c>
    </row>
    <row r="530" spans="1:9" ht="15">
      <c r="A530" s="26" t="s">
        <v>56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109"/>
        <v>0</v>
      </c>
    </row>
    <row r="531" spans="1:9" ht="15">
      <c r="A531" s="27" t="s">
        <v>16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109"/>
        <v>0</v>
      </c>
    </row>
    <row r="532" spans="1:9" ht="15">
      <c r="A532" s="26" t="s">
        <v>70</v>
      </c>
      <c r="B532" s="400"/>
      <c r="C532" s="401"/>
      <c r="D532" s="401"/>
      <c r="E532" s="402"/>
      <c r="F532" s="39">
        <v>0</v>
      </c>
      <c r="G532" s="400"/>
      <c r="H532" s="402"/>
      <c r="I532" s="41">
        <f t="shared" si="109"/>
        <v>0</v>
      </c>
    </row>
    <row r="533" spans="1:9" ht="15">
      <c r="A533" s="27" t="s">
        <v>58</v>
      </c>
      <c r="B533" s="400"/>
      <c r="C533" s="401"/>
      <c r="D533" s="401"/>
      <c r="E533" s="402"/>
      <c r="F533" s="42">
        <v>87.83986157445699</v>
      </c>
      <c r="G533" s="400"/>
      <c r="H533" s="402"/>
      <c r="I533" s="38">
        <f t="shared" si="109"/>
        <v>87.83986157445699</v>
      </c>
    </row>
    <row r="534" spans="1:9" ht="15">
      <c r="A534" s="26" t="s">
        <v>12</v>
      </c>
      <c r="B534" s="400"/>
      <c r="C534" s="401"/>
      <c r="D534" s="401"/>
      <c r="E534" s="402"/>
      <c r="F534" s="39">
        <v>8.4811349633645978</v>
      </c>
      <c r="G534" s="400"/>
      <c r="H534" s="402"/>
      <c r="I534" s="41">
        <f t="shared" si="109"/>
        <v>8.4811349633645978</v>
      </c>
    </row>
    <row r="535" spans="1:9" ht="15">
      <c r="A535" s="27" t="s">
        <v>59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109"/>
        <v>0</v>
      </c>
    </row>
    <row r="536" spans="1:9" ht="15">
      <c r="A536" s="26" t="s">
        <v>17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109"/>
        <v>0</v>
      </c>
    </row>
    <row r="537" spans="1:9" ht="15">
      <c r="A537" s="27" t="s">
        <v>139</v>
      </c>
      <c r="B537" s="400"/>
      <c r="C537" s="401"/>
      <c r="D537" s="401"/>
      <c r="E537" s="402"/>
      <c r="F537" s="42">
        <v>0</v>
      </c>
      <c r="G537" s="400"/>
      <c r="H537" s="402"/>
      <c r="I537" s="38">
        <f>SUM(B537:H537)</f>
        <v>0</v>
      </c>
    </row>
    <row r="538" spans="1:9" ht="15">
      <c r="A538" s="26" t="s">
        <v>25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109"/>
        <v>0</v>
      </c>
    </row>
    <row r="539" spans="1:9" ht="15">
      <c r="A539" s="27" t="s">
        <v>24</v>
      </c>
      <c r="B539" s="400"/>
      <c r="C539" s="401"/>
      <c r="D539" s="401"/>
      <c r="E539" s="402"/>
      <c r="F539" s="42">
        <v>0</v>
      </c>
      <c r="G539" s="400"/>
      <c r="H539" s="402"/>
      <c r="I539" s="38">
        <f>SUM(B539:H539)</f>
        <v>0</v>
      </c>
    </row>
    <row r="540" spans="1:9" ht="15">
      <c r="A540" s="26" t="s">
        <v>60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109"/>
        <v>0</v>
      </c>
    </row>
    <row r="541" spans="1:9" ht="15">
      <c r="A541" s="27" t="s">
        <v>22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109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109"/>
        <v>0</v>
      </c>
    </row>
    <row r="543" spans="1:9" ht="15">
      <c r="A543" s="28" t="s">
        <v>64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109"/>
        <v>0</v>
      </c>
    </row>
    <row r="544" spans="1:9">
      <c r="A544" s="56" t="s">
        <v>23</v>
      </c>
      <c r="B544" s="400"/>
      <c r="C544" s="401"/>
      <c r="D544" s="401"/>
      <c r="E544" s="402"/>
      <c r="F544" s="60">
        <v>0</v>
      </c>
      <c r="G544" s="400"/>
      <c r="H544" s="402"/>
      <c r="I544" s="62">
        <f t="shared" si="109"/>
        <v>0</v>
      </c>
    </row>
    <row r="545" spans="1:19">
      <c r="A545" s="57" t="s">
        <v>19</v>
      </c>
      <c r="B545" s="400"/>
      <c r="C545" s="401"/>
      <c r="D545" s="401"/>
      <c r="E545" s="402"/>
      <c r="F545" s="63">
        <v>0</v>
      </c>
      <c r="G545" s="400"/>
      <c r="H545" s="402"/>
      <c r="I545" s="65">
        <f t="shared" si="109"/>
        <v>0</v>
      </c>
    </row>
    <row r="546" spans="1:19">
      <c r="A546" s="56" t="s">
        <v>20</v>
      </c>
      <c r="B546" s="400"/>
      <c r="C546" s="401"/>
      <c r="D546" s="401"/>
      <c r="E546" s="402"/>
      <c r="F546" s="60">
        <v>0</v>
      </c>
      <c r="G546" s="400"/>
      <c r="H546" s="402"/>
      <c r="I546" s="62">
        <f t="shared" si="109"/>
        <v>0</v>
      </c>
    </row>
    <row r="547" spans="1:19" ht="15" thickBot="1">
      <c r="A547" s="58" t="s">
        <v>11</v>
      </c>
      <c r="B547" s="403"/>
      <c r="C547" s="404"/>
      <c r="D547" s="404"/>
      <c r="E547" s="405"/>
      <c r="F547" s="52">
        <v>0</v>
      </c>
      <c r="G547" s="403"/>
      <c r="H547" s="405"/>
      <c r="I547" s="67">
        <f t="shared" si="109"/>
        <v>0</v>
      </c>
    </row>
    <row r="548" spans="1:19" ht="15">
      <c r="A548" s="33" t="s">
        <v>26</v>
      </c>
      <c r="B548" s="68">
        <f>SUM(B527:B543)</f>
        <v>0</v>
      </c>
      <c r="C548" s="68">
        <f t="shared" ref="C548:I548" si="110">SUM(C527:C543)</f>
        <v>0</v>
      </c>
      <c r="D548" s="68">
        <f t="shared" si="110"/>
        <v>0</v>
      </c>
      <c r="E548" s="68">
        <f t="shared" si="110"/>
        <v>0</v>
      </c>
      <c r="F548" s="68">
        <f>SUM(F527:F543)</f>
        <v>96.320996537821586</v>
      </c>
      <c r="G548" s="68">
        <f t="shared" si="110"/>
        <v>0</v>
      </c>
      <c r="H548" s="69">
        <f t="shared" si="110"/>
        <v>0</v>
      </c>
      <c r="I548" s="38">
        <f t="shared" si="110"/>
        <v>96.320996537821586</v>
      </c>
    </row>
    <row r="549" spans="1:19" s="16" customFormat="1" ht="15" thickBot="1">
      <c r="A549" s="30" t="s">
        <v>88</v>
      </c>
      <c r="B549" s="47"/>
      <c r="C549" s="47"/>
      <c r="D549" s="47"/>
      <c r="E549" s="47"/>
      <c r="F549" s="47"/>
      <c r="G549" s="47"/>
      <c r="H549" s="70"/>
      <c r="I549" s="48"/>
      <c r="L549" s="9"/>
      <c r="M549" s="9"/>
      <c r="N549" s="9"/>
      <c r="O549" s="9"/>
      <c r="P549" s="9"/>
      <c r="Q549" s="9"/>
      <c r="R549" s="9"/>
      <c r="S549" s="9"/>
    </row>
    <row r="550" spans="1:1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1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1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1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1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3" si="111">SUM(B554:H554)</f>
        <v>0</v>
      </c>
    </row>
    <row r="555" spans="1:19" ht="15">
      <c r="A555" s="27" t="s">
        <v>10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111"/>
        <v>0</v>
      </c>
    </row>
    <row r="556" spans="1:19" ht="15">
      <c r="A556" s="26" t="s">
        <v>56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111"/>
        <v>0</v>
      </c>
    </row>
    <row r="557" spans="1:19" ht="15">
      <c r="A557" s="27" t="s">
        <v>16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111"/>
        <v>0</v>
      </c>
    </row>
    <row r="558" spans="1:19" ht="15">
      <c r="A558" s="26" t="s">
        <v>70</v>
      </c>
      <c r="B558" s="400"/>
      <c r="C558" s="401"/>
      <c r="D558" s="401"/>
      <c r="E558" s="402"/>
      <c r="F558" s="39">
        <v>0</v>
      </c>
      <c r="G558" s="400"/>
      <c r="H558" s="402"/>
      <c r="I558" s="41">
        <f t="shared" si="111"/>
        <v>0</v>
      </c>
    </row>
    <row r="559" spans="1:19" ht="15">
      <c r="A559" s="27" t="s">
        <v>58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111"/>
        <v>0</v>
      </c>
    </row>
    <row r="560" spans="1:19" ht="15">
      <c r="A560" s="26" t="s">
        <v>12</v>
      </c>
      <c r="B560" s="400"/>
      <c r="C560" s="401"/>
      <c r="D560" s="401"/>
      <c r="E560" s="402"/>
      <c r="F560" s="39">
        <v>0.26163742708385462</v>
      </c>
      <c r="G560" s="400"/>
      <c r="H560" s="402"/>
      <c r="I560" s="41">
        <f t="shared" si="111"/>
        <v>0.26163742708385462</v>
      </c>
    </row>
    <row r="561" spans="1:9" ht="15">
      <c r="A561" s="27" t="s">
        <v>59</v>
      </c>
      <c r="B561" s="400"/>
      <c r="C561" s="401"/>
      <c r="D561" s="401"/>
      <c r="E561" s="402"/>
      <c r="F561" s="42">
        <v>8.3352285513597515</v>
      </c>
      <c r="G561" s="400"/>
      <c r="H561" s="402"/>
      <c r="I561" s="38">
        <f t="shared" si="111"/>
        <v>8.3352285513597515</v>
      </c>
    </row>
    <row r="562" spans="1:9" ht="15">
      <c r="A562" s="26" t="s">
        <v>17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111"/>
        <v>0</v>
      </c>
    </row>
    <row r="563" spans="1:9" ht="15">
      <c r="A563" s="27" t="s">
        <v>139</v>
      </c>
      <c r="B563" s="400"/>
      <c r="C563" s="401"/>
      <c r="D563" s="401"/>
      <c r="E563" s="402"/>
      <c r="F563" s="42">
        <v>0</v>
      </c>
      <c r="G563" s="400"/>
      <c r="H563" s="402"/>
      <c r="I563" s="38">
        <f>SUM(B563:H563)</f>
        <v>0</v>
      </c>
    </row>
    <row r="564" spans="1:9" ht="15">
      <c r="A564" s="26" t="s">
        <v>25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111"/>
        <v>0</v>
      </c>
    </row>
    <row r="565" spans="1:9" ht="15">
      <c r="A565" s="27" t="s">
        <v>24</v>
      </c>
      <c r="B565" s="400"/>
      <c r="C565" s="401"/>
      <c r="D565" s="401"/>
      <c r="E565" s="402"/>
      <c r="F565" s="42">
        <v>0</v>
      </c>
      <c r="G565" s="400"/>
      <c r="H565" s="402"/>
      <c r="I565" s="38">
        <f>SUM(B565:H565)</f>
        <v>0</v>
      </c>
    </row>
    <row r="566" spans="1:9" ht="15">
      <c r="A566" s="26" t="s">
        <v>60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111"/>
        <v>0</v>
      </c>
    </row>
    <row r="567" spans="1:9" ht="15">
      <c r="A567" s="27" t="s">
        <v>22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111"/>
        <v>0</v>
      </c>
    </row>
    <row r="568" spans="1:9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111"/>
        <v>0</v>
      </c>
    </row>
    <row r="569" spans="1:9" ht="15">
      <c r="A569" s="28" t="s">
        <v>64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111"/>
        <v>0</v>
      </c>
    </row>
    <row r="570" spans="1:9">
      <c r="A570" s="56" t="s">
        <v>23</v>
      </c>
      <c r="B570" s="400"/>
      <c r="C570" s="401"/>
      <c r="D570" s="401"/>
      <c r="E570" s="402"/>
      <c r="F570" s="60">
        <v>0</v>
      </c>
      <c r="G570" s="400"/>
      <c r="H570" s="402"/>
      <c r="I570" s="62">
        <f t="shared" si="111"/>
        <v>0</v>
      </c>
    </row>
    <row r="571" spans="1:9">
      <c r="A571" s="57" t="s">
        <v>19</v>
      </c>
      <c r="B571" s="400"/>
      <c r="C571" s="401"/>
      <c r="D571" s="401"/>
      <c r="E571" s="402"/>
      <c r="F571" s="63">
        <v>0</v>
      </c>
      <c r="G571" s="400"/>
      <c r="H571" s="402"/>
      <c r="I571" s="65">
        <f t="shared" si="111"/>
        <v>0</v>
      </c>
    </row>
    <row r="572" spans="1:9">
      <c r="A572" s="56" t="s">
        <v>20</v>
      </c>
      <c r="B572" s="400"/>
      <c r="C572" s="401"/>
      <c r="D572" s="401"/>
      <c r="E572" s="402"/>
      <c r="F572" s="60">
        <v>0</v>
      </c>
      <c r="G572" s="400"/>
      <c r="H572" s="402"/>
      <c r="I572" s="62">
        <f t="shared" si="111"/>
        <v>0</v>
      </c>
    </row>
    <row r="573" spans="1:9" ht="15" thickBot="1">
      <c r="A573" s="58" t="s">
        <v>11</v>
      </c>
      <c r="B573" s="403"/>
      <c r="C573" s="404"/>
      <c r="D573" s="404"/>
      <c r="E573" s="405"/>
      <c r="F573" s="52">
        <v>0</v>
      </c>
      <c r="G573" s="403"/>
      <c r="H573" s="405"/>
      <c r="I573" s="67">
        <f t="shared" si="111"/>
        <v>0</v>
      </c>
    </row>
    <row r="574" spans="1:9" ht="15">
      <c r="A574" s="33" t="s">
        <v>26</v>
      </c>
      <c r="B574" s="68">
        <f>SUM(B553:B569)</f>
        <v>0</v>
      </c>
      <c r="C574" s="68">
        <f t="shared" ref="C574:I574" si="112">SUM(C553:C569)</f>
        <v>0</v>
      </c>
      <c r="D574" s="68">
        <f t="shared" si="112"/>
        <v>0</v>
      </c>
      <c r="E574" s="68">
        <f t="shared" si="112"/>
        <v>0</v>
      </c>
      <c r="F574" s="68">
        <f>SUM(F553:F569)</f>
        <v>8.5968659784436063</v>
      </c>
      <c r="G574" s="68">
        <f t="shared" si="112"/>
        <v>0</v>
      </c>
      <c r="H574" s="69">
        <f t="shared" si="112"/>
        <v>0</v>
      </c>
      <c r="I574" s="38">
        <f t="shared" si="112"/>
        <v>8.5968659784436063</v>
      </c>
    </row>
    <row r="575" spans="1:9" s="5" customFormat="1" ht="15" thickBot="1">
      <c r="A575" s="30" t="s">
        <v>88</v>
      </c>
      <c r="B575" s="47">
        <f>B574/$I$574</f>
        <v>0</v>
      </c>
      <c r="C575" s="47">
        <f t="shared" ref="C575:I575" si="113">C574/$I$574</f>
        <v>0</v>
      </c>
      <c r="D575" s="47">
        <f t="shared" si="113"/>
        <v>0</v>
      </c>
      <c r="E575" s="47">
        <f t="shared" si="113"/>
        <v>0</v>
      </c>
      <c r="F575" s="47">
        <f t="shared" si="113"/>
        <v>1</v>
      </c>
      <c r="G575" s="47">
        <f t="shared" si="113"/>
        <v>0</v>
      </c>
      <c r="H575" s="70">
        <f t="shared" si="113"/>
        <v>0</v>
      </c>
      <c r="I575" s="48">
        <f t="shared" si="113"/>
        <v>1</v>
      </c>
    </row>
    <row r="576" spans="1:9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9" ht="28.5">
      <c r="A577" s="457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9" ht="15">
      <c r="A578" s="458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9" ht="15">
      <c r="A579" s="25" t="s">
        <v>7</v>
      </c>
      <c r="B579" s="36">
        <v>72.118150620704938</v>
      </c>
      <c r="C579" s="36">
        <v>0</v>
      </c>
      <c r="D579" s="36">
        <v>13.750463353183765</v>
      </c>
      <c r="E579" s="36">
        <v>0</v>
      </c>
      <c r="F579" s="410"/>
      <c r="G579" s="36">
        <v>0</v>
      </c>
      <c r="H579" s="37">
        <v>0</v>
      </c>
      <c r="I579" s="38">
        <f>SUM(B579:H579)</f>
        <v>85.868613973888699</v>
      </c>
    </row>
    <row r="580" spans="1:9" ht="15">
      <c r="A580" s="26" t="s">
        <v>8</v>
      </c>
      <c r="B580" s="39">
        <v>62.25576160595115</v>
      </c>
      <c r="C580" s="39">
        <v>0</v>
      </c>
      <c r="D580" s="39">
        <v>15.299940087453502</v>
      </c>
      <c r="E580" s="39">
        <v>0</v>
      </c>
      <c r="F580" s="411"/>
      <c r="G580" s="39">
        <v>0</v>
      </c>
      <c r="H580" s="40">
        <v>0</v>
      </c>
      <c r="I580" s="41">
        <f t="shared" ref="I580:I599" si="114">SUM(B580:H580)</f>
        <v>77.555701693404657</v>
      </c>
    </row>
    <row r="581" spans="1:9" ht="15">
      <c r="A581" s="27" t="s">
        <v>10</v>
      </c>
      <c r="B581" s="42">
        <v>28.88537963525215</v>
      </c>
      <c r="C581" s="42">
        <v>0</v>
      </c>
      <c r="D581" s="42">
        <v>0</v>
      </c>
      <c r="E581" s="42">
        <v>0</v>
      </c>
      <c r="F581" s="411"/>
      <c r="G581" s="42">
        <v>0</v>
      </c>
      <c r="H581" s="43">
        <v>0</v>
      </c>
      <c r="I581" s="38">
        <f t="shared" si="114"/>
        <v>28.88537963525215</v>
      </c>
    </row>
    <row r="582" spans="1:9" ht="15">
      <c r="A582" s="26" t="s">
        <v>56</v>
      </c>
      <c r="B582" s="39">
        <v>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114"/>
        <v>0</v>
      </c>
    </row>
    <row r="583" spans="1:9" ht="15">
      <c r="A583" s="27" t="s">
        <v>16</v>
      </c>
      <c r="B583" s="42">
        <v>623.99352809958134</v>
      </c>
      <c r="C583" s="42">
        <v>75.581090673265479</v>
      </c>
      <c r="D583" s="42">
        <v>16.296939909291869</v>
      </c>
      <c r="E583" s="42">
        <v>36.346803454543569</v>
      </c>
      <c r="F583" s="411"/>
      <c r="G583" s="42">
        <v>0</v>
      </c>
      <c r="H583" s="43">
        <v>0</v>
      </c>
      <c r="I583" s="38">
        <f t="shared" si="114"/>
        <v>752.21836213668223</v>
      </c>
    </row>
    <row r="584" spans="1:9" ht="15">
      <c r="A584" s="26" t="s">
        <v>70</v>
      </c>
      <c r="B584" s="39">
        <v>1042.91954612887</v>
      </c>
      <c r="C584" s="39">
        <v>15.827185288262818</v>
      </c>
      <c r="D584" s="39">
        <v>18.714025069384313</v>
      </c>
      <c r="E584" s="39">
        <v>0</v>
      </c>
      <c r="F584" s="411"/>
      <c r="G584" s="39">
        <v>0</v>
      </c>
      <c r="H584" s="40">
        <v>0</v>
      </c>
      <c r="I584" s="41">
        <f t="shared" si="114"/>
        <v>1077.4607564865171</v>
      </c>
    </row>
    <row r="585" spans="1:9" ht="15">
      <c r="A585" s="27" t="s">
        <v>58</v>
      </c>
      <c r="B585" s="42">
        <v>0</v>
      </c>
      <c r="C585" s="42">
        <v>0</v>
      </c>
      <c r="D585" s="42">
        <v>0.53935616820957466</v>
      </c>
      <c r="E585" s="42">
        <v>251.60137594987245</v>
      </c>
      <c r="F585" s="411"/>
      <c r="G585" s="42">
        <v>0</v>
      </c>
      <c r="H585" s="43">
        <v>0</v>
      </c>
      <c r="I585" s="38">
        <f t="shared" si="114"/>
        <v>252.14073211808201</v>
      </c>
    </row>
    <row r="586" spans="1:9" ht="15">
      <c r="A586" s="26" t="s">
        <v>12</v>
      </c>
      <c r="B586" s="39">
        <v>0</v>
      </c>
      <c r="C586" s="39">
        <v>0</v>
      </c>
      <c r="D586" s="39">
        <v>8.5896384692370362E-2</v>
      </c>
      <c r="E586" s="39">
        <v>2.5113963237531292</v>
      </c>
      <c r="F586" s="411"/>
      <c r="G586" s="39">
        <v>0</v>
      </c>
      <c r="H586" s="40">
        <v>0</v>
      </c>
      <c r="I586" s="41">
        <f t="shared" si="114"/>
        <v>2.5972927084454995</v>
      </c>
    </row>
    <row r="587" spans="1:9" ht="15">
      <c r="A587" s="27" t="s">
        <v>59</v>
      </c>
      <c r="B587" s="42">
        <v>0</v>
      </c>
      <c r="C587" s="42">
        <v>0</v>
      </c>
      <c r="D587" s="42">
        <v>0</v>
      </c>
      <c r="E587" s="42">
        <v>33.358284941465449</v>
      </c>
      <c r="F587" s="411"/>
      <c r="G587" s="42">
        <v>0</v>
      </c>
      <c r="H587" s="43">
        <v>0</v>
      </c>
      <c r="I587" s="38">
        <f t="shared" si="114"/>
        <v>33.358284941465449</v>
      </c>
    </row>
    <row r="588" spans="1:9" ht="15">
      <c r="A588" s="26" t="s">
        <v>17</v>
      </c>
      <c r="B588" s="39">
        <v>256.14240539162785</v>
      </c>
      <c r="C588" s="39">
        <v>1.3878550386094552</v>
      </c>
      <c r="D588" s="39">
        <v>32.508674546656373</v>
      </c>
      <c r="E588" s="39">
        <v>4.4314954344403228</v>
      </c>
      <c r="F588" s="411"/>
      <c r="G588" s="39">
        <v>0</v>
      </c>
      <c r="H588" s="40">
        <v>0</v>
      </c>
      <c r="I588" s="41">
        <f t="shared" si="114"/>
        <v>294.47043041133401</v>
      </c>
    </row>
    <row r="589" spans="1:9" ht="15">
      <c r="A589" s="27" t="s">
        <v>139</v>
      </c>
      <c r="B589" s="42">
        <v>5114.7930933530097</v>
      </c>
      <c r="C589" s="42">
        <v>806.02379230953375</v>
      </c>
      <c r="D589" s="42">
        <v>157.19978523480202</v>
      </c>
      <c r="E589" s="42">
        <v>123.78216487177372</v>
      </c>
      <c r="F589" s="411"/>
      <c r="G589" s="42">
        <v>0</v>
      </c>
      <c r="H589" s="43">
        <v>0</v>
      </c>
      <c r="I589" s="38">
        <f>SUM(B589:H589)</f>
        <v>6201.7988357691193</v>
      </c>
    </row>
    <row r="590" spans="1:9" ht="15">
      <c r="A590" s="26" t="s">
        <v>25</v>
      </c>
      <c r="B590" s="39">
        <v>2365.1113653336574</v>
      </c>
      <c r="C590" s="39">
        <v>0</v>
      </c>
      <c r="D590" s="39">
        <v>5216.3230628008769</v>
      </c>
      <c r="E590" s="39">
        <v>1149.4867569636228</v>
      </c>
      <c r="F590" s="411"/>
      <c r="G590" s="39">
        <v>3573.7723873977261</v>
      </c>
      <c r="H590" s="40">
        <v>0.93037105854840862</v>
      </c>
      <c r="I590" s="41">
        <f t="shared" si="114"/>
        <v>12305.623943554432</v>
      </c>
    </row>
    <row r="591" spans="1:9" ht="15">
      <c r="A591" s="27" t="s">
        <v>24</v>
      </c>
      <c r="B591" s="42">
        <v>11288.110050466423</v>
      </c>
      <c r="C591" s="42">
        <v>71.56460330929508</v>
      </c>
      <c r="D591" s="42">
        <v>0</v>
      </c>
      <c r="E591" s="42">
        <v>0</v>
      </c>
      <c r="F591" s="411"/>
      <c r="G591" s="42">
        <v>0</v>
      </c>
      <c r="H591" s="43">
        <v>0</v>
      </c>
      <c r="I591" s="38">
        <f>SUM(B591:H591)</f>
        <v>11359.674653775717</v>
      </c>
    </row>
    <row r="592" spans="1:9" ht="15">
      <c r="A592" s="26" t="s">
        <v>60</v>
      </c>
      <c r="B592" s="39">
        <v>99.269162848068362</v>
      </c>
      <c r="C592" s="39">
        <v>0</v>
      </c>
      <c r="D592" s="39">
        <v>17.64713389069308</v>
      </c>
      <c r="E592" s="39">
        <v>0</v>
      </c>
      <c r="F592" s="411"/>
      <c r="G592" s="39">
        <v>0</v>
      </c>
      <c r="H592" s="40">
        <v>0</v>
      </c>
      <c r="I592" s="41">
        <f t="shared" si="114"/>
        <v>116.91629673876145</v>
      </c>
    </row>
    <row r="593" spans="1:9" ht="15">
      <c r="A593" s="27" t="s">
        <v>22</v>
      </c>
      <c r="B593" s="42">
        <v>173.51174785716731</v>
      </c>
      <c r="C593" s="42">
        <v>0</v>
      </c>
      <c r="D593" s="42">
        <v>10.702068952194352</v>
      </c>
      <c r="E593" s="42">
        <v>0</v>
      </c>
      <c r="F593" s="411"/>
      <c r="G593" s="42">
        <v>0</v>
      </c>
      <c r="H593" s="43">
        <v>0</v>
      </c>
      <c r="I593" s="38">
        <f t="shared" si="114"/>
        <v>184.21381680936167</v>
      </c>
    </row>
    <row r="594" spans="1:9" ht="15">
      <c r="A594" s="26" t="s">
        <v>21</v>
      </c>
      <c r="B594" s="39">
        <v>112.7678346218506</v>
      </c>
      <c r="C594" s="39">
        <v>0</v>
      </c>
      <c r="D594" s="39">
        <v>2.0835275549383954</v>
      </c>
      <c r="E594" s="39">
        <v>0</v>
      </c>
      <c r="F594" s="411"/>
      <c r="G594" s="39">
        <v>0</v>
      </c>
      <c r="H594" s="40">
        <v>0</v>
      </c>
      <c r="I594" s="41">
        <f t="shared" si="114"/>
        <v>114.851362176789</v>
      </c>
    </row>
    <row r="595" spans="1:9" ht="15">
      <c r="A595" s="28" t="s">
        <v>64</v>
      </c>
      <c r="B595" s="42">
        <v>54.611038360336956</v>
      </c>
      <c r="C595" s="42">
        <v>0</v>
      </c>
      <c r="D595" s="42">
        <v>0</v>
      </c>
      <c r="E595" s="42">
        <v>0</v>
      </c>
      <c r="F595" s="411"/>
      <c r="G595" s="42">
        <v>0</v>
      </c>
      <c r="H595" s="43">
        <v>0</v>
      </c>
      <c r="I595" s="38">
        <f t="shared" si="114"/>
        <v>54.611038360336956</v>
      </c>
    </row>
    <row r="596" spans="1:9">
      <c r="A596" s="56" t="s">
        <v>23</v>
      </c>
      <c r="B596" s="60">
        <v>54.611038360336956</v>
      </c>
      <c r="C596" s="60">
        <v>0</v>
      </c>
      <c r="D596" s="60">
        <v>0</v>
      </c>
      <c r="E596" s="60">
        <v>0</v>
      </c>
      <c r="F596" s="411"/>
      <c r="G596" s="60">
        <v>0</v>
      </c>
      <c r="H596" s="61">
        <v>0</v>
      </c>
      <c r="I596" s="62">
        <f t="shared" si="114"/>
        <v>54.611038360336956</v>
      </c>
    </row>
    <row r="597" spans="1:9">
      <c r="A597" s="57" t="s">
        <v>19</v>
      </c>
      <c r="B597" s="63">
        <v>0</v>
      </c>
      <c r="C597" s="63">
        <v>0</v>
      </c>
      <c r="D597" s="63">
        <v>0</v>
      </c>
      <c r="E597" s="63">
        <v>0</v>
      </c>
      <c r="F597" s="411"/>
      <c r="G597" s="63">
        <v>0</v>
      </c>
      <c r="H597" s="64">
        <v>0</v>
      </c>
      <c r="I597" s="65">
        <f t="shared" si="114"/>
        <v>0</v>
      </c>
    </row>
    <row r="598" spans="1:9">
      <c r="A598" s="56" t="s">
        <v>20</v>
      </c>
      <c r="B598" s="60">
        <v>0</v>
      </c>
      <c r="C598" s="60">
        <v>0</v>
      </c>
      <c r="D598" s="60">
        <v>0</v>
      </c>
      <c r="E598" s="60">
        <v>0</v>
      </c>
      <c r="F598" s="411"/>
      <c r="G598" s="60">
        <v>0</v>
      </c>
      <c r="H598" s="61">
        <v>0</v>
      </c>
      <c r="I598" s="62">
        <f t="shared" si="114"/>
        <v>0</v>
      </c>
    </row>
    <row r="599" spans="1:9" ht="15" thickBot="1">
      <c r="A599" s="58" t="s">
        <v>11</v>
      </c>
      <c r="B599" s="52">
        <v>0</v>
      </c>
      <c r="C599" s="52">
        <v>0</v>
      </c>
      <c r="D599" s="52">
        <v>0</v>
      </c>
      <c r="E599" s="52">
        <v>0</v>
      </c>
      <c r="F599" s="412"/>
      <c r="G599" s="52">
        <v>0</v>
      </c>
      <c r="H599" s="66">
        <v>0</v>
      </c>
      <c r="I599" s="67">
        <f t="shared" si="114"/>
        <v>0</v>
      </c>
    </row>
    <row r="600" spans="1:9" ht="15">
      <c r="A600" s="33" t="s">
        <v>26</v>
      </c>
      <c r="B600" s="68">
        <f>SUM(B579:B595)</f>
        <v>21294.489064322501</v>
      </c>
      <c r="C600" s="68">
        <f t="shared" ref="C600:I600" si="115">SUM(C579:C595)</f>
        <v>970.38452661896656</v>
      </c>
      <c r="D600" s="68">
        <f t="shared" si="115"/>
        <v>5501.1508739523761</v>
      </c>
      <c r="E600" s="68">
        <f t="shared" si="115"/>
        <v>1601.5182779394713</v>
      </c>
      <c r="F600" s="68">
        <f>SUM(F579:F595)</f>
        <v>0</v>
      </c>
      <c r="G600" s="68">
        <f t="shared" si="115"/>
        <v>3573.7723873977261</v>
      </c>
      <c r="H600" s="69">
        <f t="shared" si="115"/>
        <v>0.93037105854840862</v>
      </c>
      <c r="I600" s="38">
        <f t="shared" si="115"/>
        <v>32942.245501289595</v>
      </c>
    </row>
    <row r="601" spans="1:9" s="5" customFormat="1" ht="15" thickBot="1">
      <c r="A601" s="59" t="s">
        <v>88</v>
      </c>
      <c r="B601" s="47">
        <f>B600/$I$600</f>
        <v>0.64641886854643471</v>
      </c>
      <c r="C601" s="47">
        <f t="shared" ref="C601:I601" si="116">C600/$I$600</f>
        <v>2.9457145736497495E-2</v>
      </c>
      <c r="D601" s="47">
        <f t="shared" si="116"/>
        <v>0.16699380355650079</v>
      </c>
      <c r="E601" s="47">
        <f t="shared" si="116"/>
        <v>4.8615941432309961E-2</v>
      </c>
      <c r="F601" s="47">
        <f t="shared" si="116"/>
        <v>0</v>
      </c>
      <c r="G601" s="47">
        <f t="shared" si="116"/>
        <v>0.1084859982376679</v>
      </c>
      <c r="H601" s="70">
        <f t="shared" si="116"/>
        <v>2.8242490588930474E-5</v>
      </c>
      <c r="I601" s="48">
        <f t="shared" si="116"/>
        <v>1</v>
      </c>
    </row>
    <row r="602" spans="1:9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9" ht="28.5">
      <c r="A603" s="457" t="s">
        <v>50</v>
      </c>
      <c r="B603" s="34" t="s">
        <v>0</v>
      </c>
      <c r="C603" s="34" t="s">
        <v>1</v>
      </c>
      <c r="D603" s="34" t="s">
        <v>2</v>
      </c>
      <c r="E603" s="34" t="s">
        <v>3</v>
      </c>
      <c r="F603" s="34" t="s">
        <v>27</v>
      </c>
      <c r="G603" s="34" t="s">
        <v>4</v>
      </c>
      <c r="H603" s="34" t="s">
        <v>5</v>
      </c>
      <c r="I603" s="35" t="s">
        <v>6</v>
      </c>
    </row>
    <row r="604" spans="1:9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9" ht="15">
      <c r="A605" s="25" t="s">
        <v>7</v>
      </c>
      <c r="B605" s="36">
        <v>158.35228101033164</v>
      </c>
      <c r="C605" s="36">
        <v>0</v>
      </c>
      <c r="D605" s="36">
        <v>10.827506393868829</v>
      </c>
      <c r="E605" s="36">
        <v>0</v>
      </c>
      <c r="F605" s="410"/>
      <c r="G605" s="36">
        <v>0</v>
      </c>
      <c r="H605" s="37">
        <v>0</v>
      </c>
      <c r="I605" s="38">
        <f>SUM(B605:H605)</f>
        <v>169.17978740420045</v>
      </c>
    </row>
    <row r="606" spans="1:9" ht="15">
      <c r="A606" s="26" t="s">
        <v>8</v>
      </c>
      <c r="B606" s="39">
        <v>96.467723720634069</v>
      </c>
      <c r="C606" s="39">
        <v>0</v>
      </c>
      <c r="D606" s="39">
        <v>6.5960836732057491</v>
      </c>
      <c r="E606" s="39">
        <v>0</v>
      </c>
      <c r="F606" s="411"/>
      <c r="G606" s="39">
        <v>0</v>
      </c>
      <c r="H606" s="40">
        <v>0</v>
      </c>
      <c r="I606" s="41">
        <f t="shared" ref="I606:I625" si="117">SUM(B606:H606)</f>
        <v>103.06380739383982</v>
      </c>
    </row>
    <row r="607" spans="1:9" ht="15">
      <c r="A607" s="27" t="s">
        <v>10</v>
      </c>
      <c r="B607" s="42">
        <v>126.59841947296377</v>
      </c>
      <c r="C607" s="42">
        <v>0</v>
      </c>
      <c r="D607" s="42">
        <v>8.6563021861855578</v>
      </c>
      <c r="E607" s="42">
        <v>0</v>
      </c>
      <c r="F607" s="411"/>
      <c r="G607" s="42">
        <v>0</v>
      </c>
      <c r="H607" s="43">
        <v>0</v>
      </c>
      <c r="I607" s="38">
        <f t="shared" si="117"/>
        <v>135.25472165914934</v>
      </c>
    </row>
    <row r="608" spans="1:9" ht="15">
      <c r="A608" s="26" t="s">
        <v>56</v>
      </c>
      <c r="B608" s="39">
        <v>0</v>
      </c>
      <c r="C608" s="39">
        <v>0</v>
      </c>
      <c r="D608" s="39">
        <v>0</v>
      </c>
      <c r="E608" s="39">
        <v>0</v>
      </c>
      <c r="F608" s="411"/>
      <c r="G608" s="39">
        <v>0</v>
      </c>
      <c r="H608" s="40">
        <v>0</v>
      </c>
      <c r="I608" s="41">
        <f t="shared" si="117"/>
        <v>0</v>
      </c>
    </row>
    <row r="609" spans="1:9" ht="15">
      <c r="A609" s="27" t="s">
        <v>16</v>
      </c>
      <c r="B609" s="42">
        <v>413.73468338220408</v>
      </c>
      <c r="C609" s="42">
        <v>0</v>
      </c>
      <c r="D609" s="42">
        <v>32.581048421683818</v>
      </c>
      <c r="E609" s="42">
        <v>0</v>
      </c>
      <c r="F609" s="411"/>
      <c r="G609" s="42">
        <v>0</v>
      </c>
      <c r="H609" s="43">
        <v>0</v>
      </c>
      <c r="I609" s="38">
        <f t="shared" si="117"/>
        <v>446.3157318038879</v>
      </c>
    </row>
    <row r="610" spans="1:9" ht="15">
      <c r="A610" s="26" t="s">
        <v>70</v>
      </c>
      <c r="B610" s="39">
        <v>2671.156784254365</v>
      </c>
      <c r="C610" s="39">
        <v>0</v>
      </c>
      <c r="D610" s="39">
        <v>210.34999487655733</v>
      </c>
      <c r="E610" s="39">
        <v>0</v>
      </c>
      <c r="F610" s="411"/>
      <c r="G610" s="39">
        <v>0</v>
      </c>
      <c r="H610" s="40">
        <v>0</v>
      </c>
      <c r="I610" s="41">
        <f t="shared" si="117"/>
        <v>2881.5067791309225</v>
      </c>
    </row>
    <row r="611" spans="1:9" ht="15">
      <c r="A611" s="27" t="s">
        <v>58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117"/>
        <v>0</v>
      </c>
    </row>
    <row r="612" spans="1:9" ht="15">
      <c r="A612" s="26" t="s">
        <v>12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 t="shared" si="117"/>
        <v>0</v>
      </c>
    </row>
    <row r="613" spans="1:9" ht="15">
      <c r="A613" s="27" t="s">
        <v>59</v>
      </c>
      <c r="B613" s="42">
        <v>0</v>
      </c>
      <c r="C613" s="42">
        <v>0</v>
      </c>
      <c r="D613" s="42">
        <v>0</v>
      </c>
      <c r="E613" s="42">
        <v>0</v>
      </c>
      <c r="F613" s="411"/>
      <c r="G613" s="42">
        <v>0</v>
      </c>
      <c r="H613" s="43">
        <v>0</v>
      </c>
      <c r="I613" s="38">
        <f t="shared" si="117"/>
        <v>0</v>
      </c>
    </row>
    <row r="614" spans="1:9" ht="15">
      <c r="A614" s="26" t="s">
        <v>17</v>
      </c>
      <c r="B614" s="39">
        <v>21.236359683788287</v>
      </c>
      <c r="C614" s="39">
        <v>0</v>
      </c>
      <c r="D614" s="39">
        <v>1.6723346892303612</v>
      </c>
      <c r="E614" s="39">
        <v>0</v>
      </c>
      <c r="F614" s="411"/>
      <c r="G614" s="39">
        <v>0</v>
      </c>
      <c r="H614" s="40">
        <v>0</v>
      </c>
      <c r="I614" s="41">
        <f t="shared" si="117"/>
        <v>22.908694373018648</v>
      </c>
    </row>
    <row r="615" spans="1:9" ht="15">
      <c r="A615" s="27" t="s">
        <v>139</v>
      </c>
      <c r="B615" s="42">
        <v>15890.581141905137</v>
      </c>
      <c r="C615" s="42">
        <v>0</v>
      </c>
      <c r="D615" s="42">
        <v>5018.0782553384624</v>
      </c>
      <c r="E615" s="42">
        <v>0</v>
      </c>
      <c r="F615" s="411"/>
      <c r="G615" s="42">
        <v>0</v>
      </c>
      <c r="H615" s="43">
        <v>0</v>
      </c>
      <c r="I615" s="38">
        <f>SUM(B615:H615)</f>
        <v>20908.659397243599</v>
      </c>
    </row>
    <row r="616" spans="1:9" ht="15">
      <c r="A616" s="26" t="s">
        <v>25</v>
      </c>
      <c r="B616" s="39">
        <v>939.3554442286204</v>
      </c>
      <c r="C616" s="39">
        <v>0</v>
      </c>
      <c r="D616" s="39">
        <v>1067.0348249975589</v>
      </c>
      <c r="E616" s="39">
        <v>6218.7906438431883</v>
      </c>
      <c r="F616" s="411"/>
      <c r="G616" s="39">
        <v>1628.7308829113115</v>
      </c>
      <c r="H616" s="40">
        <v>0</v>
      </c>
      <c r="I616" s="41">
        <f t="shared" si="117"/>
        <v>9853.911795980679</v>
      </c>
    </row>
    <row r="617" spans="1:9" ht="15">
      <c r="A617" s="27" t="s">
        <v>24</v>
      </c>
      <c r="B617" s="42">
        <v>5680.1385035699441</v>
      </c>
      <c r="C617" s="42">
        <v>0</v>
      </c>
      <c r="D617" s="42">
        <v>1322.0046221326495</v>
      </c>
      <c r="E617" s="42">
        <v>0</v>
      </c>
      <c r="F617" s="411"/>
      <c r="G617" s="42">
        <v>0</v>
      </c>
      <c r="H617" s="43">
        <v>0</v>
      </c>
      <c r="I617" s="38">
        <f>SUM(B617:H617)</f>
        <v>7002.1431257025934</v>
      </c>
    </row>
    <row r="618" spans="1:9" ht="15">
      <c r="A618" s="26" t="s">
        <v>60</v>
      </c>
      <c r="B618" s="39">
        <v>717.6482705831512</v>
      </c>
      <c r="C618" s="39">
        <v>0</v>
      </c>
      <c r="D618" s="39">
        <v>75.333243873369469</v>
      </c>
      <c r="E618" s="39">
        <v>0</v>
      </c>
      <c r="F618" s="411"/>
      <c r="G618" s="39">
        <v>0</v>
      </c>
      <c r="H618" s="40">
        <v>0</v>
      </c>
      <c r="I618" s="41">
        <f t="shared" si="117"/>
        <v>792.9815144565207</v>
      </c>
    </row>
    <row r="619" spans="1:9" ht="15">
      <c r="A619" s="27" t="s">
        <v>22</v>
      </c>
      <c r="B619" s="42">
        <v>144.74772262807517</v>
      </c>
      <c r="C619" s="42">
        <v>0</v>
      </c>
      <c r="D619" s="42">
        <v>15.194512320074189</v>
      </c>
      <c r="E619" s="42">
        <v>0</v>
      </c>
      <c r="F619" s="411"/>
      <c r="G619" s="42">
        <v>0</v>
      </c>
      <c r="H619" s="43">
        <v>0</v>
      </c>
      <c r="I619" s="38">
        <f t="shared" si="117"/>
        <v>159.94223494814935</v>
      </c>
    </row>
    <row r="620" spans="1:9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117"/>
        <v>0</v>
      </c>
    </row>
    <row r="621" spans="1:9" ht="15">
      <c r="A621" s="28" t="s">
        <v>64</v>
      </c>
      <c r="B621" s="42">
        <v>54.30923274225696</v>
      </c>
      <c r="C621" s="42">
        <v>0</v>
      </c>
      <c r="D621" s="42">
        <v>10.378658107051344</v>
      </c>
      <c r="E621" s="42">
        <v>0</v>
      </c>
      <c r="F621" s="411"/>
      <c r="G621" s="42">
        <v>0</v>
      </c>
      <c r="H621" s="43">
        <v>0</v>
      </c>
      <c r="I621" s="38">
        <f t="shared" si="117"/>
        <v>64.687890849308303</v>
      </c>
    </row>
    <row r="622" spans="1:9">
      <c r="A622" s="56" t="s">
        <v>23</v>
      </c>
      <c r="B622" s="60">
        <v>54.30923274225696</v>
      </c>
      <c r="C622" s="60">
        <v>0</v>
      </c>
      <c r="D622" s="60">
        <v>10.378658107051344</v>
      </c>
      <c r="E622" s="60">
        <v>0</v>
      </c>
      <c r="F622" s="411"/>
      <c r="G622" s="60">
        <v>0</v>
      </c>
      <c r="H622" s="61">
        <v>0</v>
      </c>
      <c r="I622" s="62">
        <f t="shared" si="117"/>
        <v>64.687890849308303</v>
      </c>
    </row>
    <row r="623" spans="1:9">
      <c r="A623" s="57" t="s">
        <v>19</v>
      </c>
      <c r="B623" s="63">
        <v>0</v>
      </c>
      <c r="C623" s="63">
        <v>0</v>
      </c>
      <c r="D623" s="63">
        <v>0</v>
      </c>
      <c r="E623" s="63">
        <v>0</v>
      </c>
      <c r="F623" s="411"/>
      <c r="G623" s="63">
        <v>0</v>
      </c>
      <c r="H623" s="64">
        <v>0</v>
      </c>
      <c r="I623" s="65">
        <f t="shared" si="117"/>
        <v>0</v>
      </c>
    </row>
    <row r="624" spans="1:9">
      <c r="A624" s="56" t="s">
        <v>20</v>
      </c>
      <c r="B624" s="60">
        <v>0</v>
      </c>
      <c r="C624" s="60">
        <v>0</v>
      </c>
      <c r="D624" s="60">
        <v>0</v>
      </c>
      <c r="E624" s="60">
        <v>0</v>
      </c>
      <c r="F624" s="411"/>
      <c r="G624" s="60">
        <v>0</v>
      </c>
      <c r="H624" s="61">
        <v>0</v>
      </c>
      <c r="I624" s="62">
        <f t="shared" si="117"/>
        <v>0</v>
      </c>
    </row>
    <row r="625" spans="1:9" ht="15" thickBot="1">
      <c r="A625" s="58" t="s">
        <v>11</v>
      </c>
      <c r="B625" s="52">
        <v>0</v>
      </c>
      <c r="C625" s="52">
        <v>0</v>
      </c>
      <c r="D625" s="52">
        <v>0</v>
      </c>
      <c r="E625" s="52">
        <v>0</v>
      </c>
      <c r="F625" s="412"/>
      <c r="G625" s="52">
        <v>0</v>
      </c>
      <c r="H625" s="66">
        <v>0</v>
      </c>
      <c r="I625" s="67">
        <f t="shared" si="117"/>
        <v>0</v>
      </c>
    </row>
    <row r="626" spans="1:9" ht="15">
      <c r="A626" s="33" t="s">
        <v>26</v>
      </c>
      <c r="B626" s="68">
        <f>SUM(B605:B621)</f>
        <v>26914.326567181466</v>
      </c>
      <c r="C626" s="68">
        <f t="shared" ref="C626:I626" si="118">SUM(C605:C621)</f>
        <v>0</v>
      </c>
      <c r="D626" s="68">
        <f t="shared" si="118"/>
        <v>7778.7073870098975</v>
      </c>
      <c r="E626" s="68">
        <f t="shared" si="118"/>
        <v>6218.7906438431883</v>
      </c>
      <c r="F626" s="68">
        <f>SUM(F605:F621)</f>
        <v>0</v>
      </c>
      <c r="G626" s="68">
        <f t="shared" si="118"/>
        <v>1628.7308829113115</v>
      </c>
      <c r="H626" s="69">
        <f t="shared" si="118"/>
        <v>0</v>
      </c>
      <c r="I626" s="38">
        <f t="shared" si="118"/>
        <v>42540.555480945863</v>
      </c>
    </row>
    <row r="627" spans="1:9" s="5" customFormat="1" ht="15" thickBot="1">
      <c r="A627" s="59" t="s">
        <v>88</v>
      </c>
      <c r="B627" s="47">
        <f>B626/$I$626</f>
        <v>0.63267454462921935</v>
      </c>
      <c r="C627" s="47">
        <f t="shared" ref="C627:I627" si="119">C626/$I$626</f>
        <v>0</v>
      </c>
      <c r="D627" s="47">
        <f t="shared" si="119"/>
        <v>0.18285392137143158</v>
      </c>
      <c r="E627" s="47">
        <f t="shared" si="119"/>
        <v>0.14618498920703132</v>
      </c>
      <c r="F627" s="47">
        <f t="shared" si="119"/>
        <v>0</v>
      </c>
      <c r="G627" s="47">
        <f t="shared" si="119"/>
        <v>3.8286544792317738E-2</v>
      </c>
      <c r="H627" s="70">
        <f t="shared" si="119"/>
        <v>0</v>
      </c>
      <c r="I627" s="48">
        <f t="shared" si="119"/>
        <v>1</v>
      </c>
    </row>
    <row r="628" spans="1:9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9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9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9" ht="15">
      <c r="A631" s="25" t="s">
        <v>7</v>
      </c>
      <c r="B631" s="36">
        <v>0.32774333318998222</v>
      </c>
      <c r="C631" s="36">
        <v>0</v>
      </c>
      <c r="D631" s="36">
        <v>0.49212863547772345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0.81987196866770562</v>
      </c>
    </row>
    <row r="632" spans="1:9" ht="15">
      <c r="A632" s="26" t="s">
        <v>8</v>
      </c>
      <c r="B632" s="39">
        <v>1.6526584111373359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1" si="120">SUM(B632:H632)</f>
        <v>1.6526584111373359</v>
      </c>
    </row>
    <row r="633" spans="1:9" ht="15">
      <c r="A633" s="27" t="s">
        <v>10</v>
      </c>
      <c r="B633" s="42">
        <v>2.5672584251884856</v>
      </c>
      <c r="C633" s="42">
        <v>0</v>
      </c>
      <c r="D633" s="42">
        <v>8.2240722935343763E-3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120"/>
        <v>2.5754824974820201</v>
      </c>
    </row>
    <row r="634" spans="1:9" ht="15">
      <c r="A634" s="26" t="s">
        <v>56</v>
      </c>
      <c r="B634" s="39">
        <v>0</v>
      </c>
      <c r="C634" s="39">
        <v>0</v>
      </c>
      <c r="D634" s="39">
        <v>0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120"/>
        <v>0</v>
      </c>
    </row>
    <row r="635" spans="1:9" ht="15">
      <c r="A635" s="27" t="s">
        <v>16</v>
      </c>
      <c r="B635" s="42">
        <v>107.00519475361492</v>
      </c>
      <c r="C635" s="42">
        <v>0.46248315857258038</v>
      </c>
      <c r="D635" s="42">
        <v>8.6224496828087087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120"/>
        <v>116.0901275949962</v>
      </c>
    </row>
    <row r="636" spans="1:9" ht="15">
      <c r="A636" s="26" t="s">
        <v>70</v>
      </c>
      <c r="B636" s="39">
        <v>2.592561413504348</v>
      </c>
      <c r="C636" s="39">
        <v>5.850842401216403E-2</v>
      </c>
      <c r="D636" s="39">
        <v>0</v>
      </c>
      <c r="E636" s="39">
        <v>0</v>
      </c>
      <c r="F636" s="39">
        <v>0</v>
      </c>
      <c r="G636" s="39">
        <v>0</v>
      </c>
      <c r="H636" s="40">
        <v>0</v>
      </c>
      <c r="I636" s="41">
        <f t="shared" si="120"/>
        <v>2.6510698375165118</v>
      </c>
    </row>
    <row r="637" spans="1:9" ht="15">
      <c r="A637" s="27" t="s">
        <v>58</v>
      </c>
      <c r="B637" s="42">
        <v>0</v>
      </c>
      <c r="C637" s="42">
        <v>1.5975963720273902E-2</v>
      </c>
      <c r="D637" s="42">
        <v>0</v>
      </c>
      <c r="E637" s="42">
        <v>0.77540395484316404</v>
      </c>
      <c r="F637" s="42">
        <v>30.62285752832419</v>
      </c>
      <c r="G637" s="42">
        <v>0</v>
      </c>
      <c r="H637" s="43">
        <v>0</v>
      </c>
      <c r="I637" s="38">
        <f t="shared" si="120"/>
        <v>31.414237446887629</v>
      </c>
    </row>
    <row r="638" spans="1:9" ht="15">
      <c r="A638" s="26" t="s">
        <v>12</v>
      </c>
      <c r="B638" s="39">
        <v>0</v>
      </c>
      <c r="C638" s="39">
        <v>0</v>
      </c>
      <c r="D638" s="39">
        <v>0</v>
      </c>
      <c r="E638" s="39">
        <v>0.5719796510286097</v>
      </c>
      <c r="F638" s="39">
        <v>0</v>
      </c>
      <c r="G638" s="39">
        <v>0</v>
      </c>
      <c r="H638" s="40">
        <v>0</v>
      </c>
      <c r="I638" s="41">
        <f t="shared" si="120"/>
        <v>0.5719796510286097</v>
      </c>
    </row>
    <row r="639" spans="1:9" ht="15">
      <c r="A639" s="27" t="s">
        <v>59</v>
      </c>
      <c r="B639" s="42">
        <v>0</v>
      </c>
      <c r="C639" s="42">
        <v>0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120"/>
        <v>0</v>
      </c>
    </row>
    <row r="640" spans="1:9" ht="15">
      <c r="A640" s="26" t="s">
        <v>17</v>
      </c>
      <c r="B640" s="39">
        <v>1.8130023426041444</v>
      </c>
      <c r="C640" s="39">
        <v>0</v>
      </c>
      <c r="D640" s="39">
        <v>8.7771645961088642E-3</v>
      </c>
      <c r="E640" s="39">
        <v>5.3406529542014587E-2</v>
      </c>
      <c r="F640" s="39">
        <v>0</v>
      </c>
      <c r="G640" s="39">
        <v>0</v>
      </c>
      <c r="H640" s="40">
        <v>0</v>
      </c>
      <c r="I640" s="41">
        <f t="shared" si="120"/>
        <v>1.8751860367422677</v>
      </c>
    </row>
    <row r="641" spans="1:9" ht="15">
      <c r="A641" s="27" t="s">
        <v>139</v>
      </c>
      <c r="B641" s="42">
        <v>94.157070716797989</v>
      </c>
      <c r="C641" s="42">
        <v>0</v>
      </c>
      <c r="D641" s="42">
        <v>24.335491594665296</v>
      </c>
      <c r="E641" s="42">
        <v>0</v>
      </c>
      <c r="F641" s="42">
        <v>0</v>
      </c>
      <c r="G641" s="42">
        <v>0</v>
      </c>
      <c r="H641" s="43">
        <v>0</v>
      </c>
      <c r="I641" s="38">
        <f>SUM(B641:H641)</f>
        <v>118.49256231146329</v>
      </c>
    </row>
    <row r="642" spans="1:9" ht="15">
      <c r="A642" s="26" t="s">
        <v>25</v>
      </c>
      <c r="B642" s="39">
        <v>28.249804484591689</v>
      </c>
      <c r="C642" s="39">
        <v>3.6705633925143102E-2</v>
      </c>
      <c r="D642" s="39">
        <v>0.58432746528154123</v>
      </c>
      <c r="E642" s="39">
        <v>46.942329293132147</v>
      </c>
      <c r="F642" s="39">
        <v>0</v>
      </c>
      <c r="G642" s="39">
        <v>15.829904181050578</v>
      </c>
      <c r="H642" s="40">
        <v>0.222093415982864</v>
      </c>
      <c r="I642" s="41">
        <f t="shared" si="120"/>
        <v>91.865164473963972</v>
      </c>
    </row>
    <row r="643" spans="1:9" ht="15">
      <c r="A643" s="27" t="s">
        <v>24</v>
      </c>
      <c r="B643" s="42">
        <v>98.085966372200105</v>
      </c>
      <c r="C643" s="42">
        <v>0</v>
      </c>
      <c r="D643" s="42">
        <v>0</v>
      </c>
      <c r="E643" s="42">
        <v>0</v>
      </c>
      <c r="F643" s="42">
        <v>0</v>
      </c>
      <c r="G643" s="42">
        <v>0</v>
      </c>
      <c r="H643" s="43">
        <v>0</v>
      </c>
      <c r="I643" s="38">
        <f>SUM(B643:H643)</f>
        <v>98.085966372200105</v>
      </c>
    </row>
    <row r="644" spans="1:9" ht="15">
      <c r="A644" s="26" t="s">
        <v>60</v>
      </c>
      <c r="B644" s="39">
        <v>30.958783491306438</v>
      </c>
      <c r="C644" s="39">
        <v>1.4023278189330655</v>
      </c>
      <c r="D644" s="39">
        <v>17.628166511079364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120"/>
        <v>49.989277821318865</v>
      </c>
    </row>
    <row r="645" spans="1:9" ht="15">
      <c r="A645" s="27" t="s">
        <v>22</v>
      </c>
      <c r="B645" s="42">
        <v>46.013614547727492</v>
      </c>
      <c r="C645" s="42">
        <v>0</v>
      </c>
      <c r="D645" s="42">
        <v>0</v>
      </c>
      <c r="E645" s="42">
        <v>0</v>
      </c>
      <c r="F645" s="42">
        <v>0.41560194729739836</v>
      </c>
      <c r="G645" s="42">
        <v>0</v>
      </c>
      <c r="H645" s="43">
        <v>0</v>
      </c>
      <c r="I645" s="38">
        <f t="shared" si="120"/>
        <v>46.429216495024889</v>
      </c>
    </row>
    <row r="646" spans="1:9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120"/>
        <v>0</v>
      </c>
    </row>
    <row r="647" spans="1:9" ht="15">
      <c r="A647" s="28" t="s">
        <v>64</v>
      </c>
      <c r="B647" s="42">
        <v>0.8734668765899567</v>
      </c>
      <c r="C647" s="42">
        <v>0</v>
      </c>
      <c r="D647" s="42">
        <v>0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120"/>
        <v>0.8734668765899567</v>
      </c>
    </row>
    <row r="648" spans="1:9">
      <c r="A648" s="56" t="s">
        <v>23</v>
      </c>
      <c r="B648" s="60">
        <v>0.8734668765899567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1">
        <v>0</v>
      </c>
      <c r="I648" s="62">
        <f t="shared" si="120"/>
        <v>0.8734668765899567</v>
      </c>
    </row>
    <row r="649" spans="1:9">
      <c r="A649" s="57" t="s">
        <v>19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120"/>
        <v>0</v>
      </c>
    </row>
    <row r="650" spans="1:9">
      <c r="A650" s="56" t="s">
        <v>20</v>
      </c>
      <c r="B650" s="60">
        <v>0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120"/>
        <v>0</v>
      </c>
    </row>
    <row r="651" spans="1:9" ht="15" thickBot="1">
      <c r="A651" s="58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6">
        <v>0</v>
      </c>
      <c r="I651" s="67">
        <f t="shared" si="120"/>
        <v>0</v>
      </c>
    </row>
    <row r="652" spans="1:9" ht="15">
      <c r="A652" s="33" t="s">
        <v>26</v>
      </c>
      <c r="B652" s="68">
        <f>SUM(B631:B647)</f>
        <v>414.29712516845291</v>
      </c>
      <c r="C652" s="68">
        <f t="shared" ref="C652:I652" si="121">SUM(C631:C647)</f>
        <v>1.9760009991632268</v>
      </c>
      <c r="D652" s="68">
        <f t="shared" si="121"/>
        <v>51.679565126202277</v>
      </c>
      <c r="E652" s="68">
        <f t="shared" si="121"/>
        <v>48.343119428545933</v>
      </c>
      <c r="F652" s="68">
        <f>SUM(F631:F647)</f>
        <v>31.038459475621586</v>
      </c>
      <c r="G652" s="68">
        <f t="shared" si="121"/>
        <v>15.829904181050578</v>
      </c>
      <c r="H652" s="69">
        <f t="shared" si="121"/>
        <v>0.222093415982864</v>
      </c>
      <c r="I652" s="38">
        <f t="shared" si="121"/>
        <v>563.38626779501942</v>
      </c>
    </row>
    <row r="653" spans="1:9" s="5" customFormat="1" ht="15" thickBot="1">
      <c r="A653" s="59" t="s">
        <v>88</v>
      </c>
      <c r="B653" s="47">
        <f>B652/$I$652</f>
        <v>0.7353695836249764</v>
      </c>
      <c r="C653" s="47">
        <f t="shared" ref="C653:I653" si="122">C652/$I$652</f>
        <v>3.5073645065878114E-3</v>
      </c>
      <c r="D653" s="47">
        <f t="shared" si="122"/>
        <v>9.1730253434230316E-2</v>
      </c>
      <c r="E653" s="47">
        <f t="shared" si="122"/>
        <v>8.5808125245493083E-2</v>
      </c>
      <c r="F653" s="47">
        <f t="shared" si="122"/>
        <v>5.5092680190981361E-2</v>
      </c>
      <c r="G653" s="47">
        <f t="shared" si="122"/>
        <v>2.8097781372992351E-2</v>
      </c>
      <c r="H653" s="70">
        <f t="shared" si="122"/>
        <v>3.9421162473855277E-4</v>
      </c>
      <c r="I653" s="48">
        <f t="shared" si="122"/>
        <v>1</v>
      </c>
    </row>
    <row r="655" spans="1:9" s="3" customFormat="1"/>
    <row r="656" spans="1:9" s="3" customFormat="1"/>
    <row r="657" s="3" customFormat="1"/>
    <row r="658" s="3" customFormat="1"/>
    <row r="659" s="3" customFormat="1"/>
    <row r="660" s="3" customFormat="1"/>
    <row r="661" s="3" customFormat="1"/>
    <row r="662" s="3" customFormat="1"/>
    <row r="663" s="3" customFormat="1"/>
    <row r="664" s="3" customFormat="1"/>
    <row r="665" s="3" customFormat="1"/>
    <row r="666" s="3" customFormat="1"/>
    <row r="667" s="3" customFormat="1"/>
    <row r="668" s="3" customFormat="1"/>
    <row r="669" s="3" customFormat="1"/>
    <row r="670" s="3" customFormat="1"/>
    <row r="671" s="3" customFormat="1"/>
    <row r="672" s="3" customFormat="1"/>
    <row r="673" s="3" customFormat="1"/>
    <row r="674" s="3" customFormat="1"/>
    <row r="675" s="3" customFormat="1"/>
    <row r="676" s="3" customFormat="1"/>
    <row r="677" s="3" customFormat="1"/>
    <row r="678" s="3" customFormat="1"/>
    <row r="679" s="3" customFormat="1"/>
    <row r="680" s="3" customFormat="1"/>
    <row r="681" s="3" customFormat="1"/>
    <row r="682" s="3" customFormat="1"/>
    <row r="683" s="3" customFormat="1"/>
    <row r="684" s="3" customFormat="1"/>
    <row r="685" s="3" customFormat="1"/>
    <row r="686" s="3" customFormat="1"/>
    <row r="687" s="3" customFormat="1"/>
    <row r="688" s="3" customFormat="1"/>
    <row r="689" s="3" customFormat="1"/>
    <row r="690" s="3" customFormat="1"/>
    <row r="691" s="3" customFormat="1"/>
    <row r="692" s="3" customFormat="1"/>
    <row r="693" s="3" customFormat="1"/>
    <row r="694" s="3" customFormat="1"/>
    <row r="695" s="3" customFormat="1"/>
    <row r="696" s="3" customFormat="1"/>
    <row r="697" s="3" customFormat="1"/>
    <row r="698" s="3" customFormat="1"/>
    <row r="699" s="3" customFormat="1"/>
    <row r="700" s="3" customFormat="1"/>
    <row r="701" s="3" customFormat="1"/>
    <row r="702" s="3" customFormat="1"/>
    <row r="703" s="3" customFormat="1"/>
    <row r="704" s="3" customFormat="1"/>
    <row r="705" s="3" customFormat="1"/>
    <row r="706" s="3" customFormat="1"/>
    <row r="707" s="3" customFormat="1"/>
    <row r="708" s="3" customFormat="1"/>
    <row r="709" s="3" customFormat="1"/>
    <row r="710" s="3" customFormat="1"/>
    <row r="711" s="3" customFormat="1"/>
    <row r="712" s="3" customFormat="1"/>
    <row r="713" s="3" customFormat="1"/>
    <row r="714" s="3" customFormat="1"/>
    <row r="715" s="3" customFormat="1"/>
    <row r="716" s="3" customFormat="1"/>
    <row r="717" s="3" customFormat="1"/>
    <row r="718" s="3" customFormat="1"/>
    <row r="719" s="3" customFormat="1"/>
    <row r="720" s="3" customFormat="1"/>
    <row r="721" s="3" customFormat="1"/>
    <row r="722" s="3" customFormat="1"/>
    <row r="723" s="3" customFormat="1"/>
    <row r="724" s="3" customFormat="1"/>
    <row r="725" s="3" customFormat="1"/>
    <row r="726" s="3" customFormat="1"/>
    <row r="727" s="3" customFormat="1"/>
    <row r="728" s="3" customFormat="1"/>
    <row r="729" s="3" customFormat="1"/>
    <row r="730" s="3" customFormat="1"/>
    <row r="731" s="3" customFormat="1"/>
    <row r="732" s="3" customFormat="1"/>
    <row r="733" s="3" customFormat="1"/>
    <row r="734" s="3" customFormat="1"/>
    <row r="735" s="3" customFormat="1"/>
    <row r="736" s="3" customFormat="1"/>
    <row r="737" s="3" customFormat="1"/>
    <row r="738" s="3" customFormat="1"/>
    <row r="739" s="3" customFormat="1"/>
    <row r="740" s="3" customFormat="1"/>
    <row r="741" s="3" customFormat="1"/>
    <row r="742" s="3" customFormat="1"/>
    <row r="743" s="3" customFormat="1"/>
    <row r="744" s="3" customFormat="1"/>
    <row r="745" s="3" customFormat="1"/>
    <row r="746" s="3" customFormat="1"/>
    <row r="747" s="3" customFormat="1"/>
    <row r="748" s="3" customFormat="1"/>
    <row r="749" s="3" customFormat="1"/>
    <row r="750" s="3" customFormat="1"/>
    <row r="751" s="3" customFormat="1"/>
    <row r="752" s="3" customFormat="1"/>
    <row r="753" s="3" customFormat="1"/>
    <row r="754" s="3" customFormat="1"/>
    <row r="755" s="3" customFormat="1"/>
    <row r="756" s="3" customFormat="1"/>
    <row r="757" s="3" customFormat="1"/>
    <row r="758" s="3" customFormat="1"/>
    <row r="759" s="3" customFormat="1"/>
    <row r="760" s="3" customFormat="1"/>
    <row r="761" s="3" customFormat="1"/>
    <row r="762" s="3" customFormat="1"/>
    <row r="763" s="3" customFormat="1"/>
    <row r="764" s="3" customFormat="1"/>
    <row r="765" s="3" customFormat="1"/>
    <row r="766" s="3" customFormat="1"/>
    <row r="767" s="3" customFormat="1"/>
    <row r="768" s="3" customFormat="1"/>
    <row r="769" s="3" customFormat="1"/>
    <row r="770" s="3" customFormat="1"/>
    <row r="771" s="3" customFormat="1"/>
    <row r="772" s="3" customFormat="1"/>
    <row r="773" s="3" customFormat="1"/>
    <row r="774" s="3" customFormat="1"/>
    <row r="775" s="3" customFormat="1"/>
    <row r="776" s="3" customFormat="1"/>
    <row r="777" s="3" customFormat="1"/>
    <row r="778" s="3" customFormat="1"/>
    <row r="779" s="3" customFormat="1"/>
    <row r="780" s="3" customFormat="1"/>
    <row r="781" s="3" customFormat="1"/>
    <row r="782" s="3" customFormat="1"/>
    <row r="783" s="3" customFormat="1"/>
    <row r="784" s="3" customFormat="1"/>
    <row r="785" s="3" customFormat="1"/>
    <row r="786" s="3" customFormat="1"/>
    <row r="787" s="3" customFormat="1"/>
    <row r="788" s="3" customFormat="1"/>
    <row r="789" s="3" customFormat="1"/>
    <row r="790" s="3" customFormat="1"/>
    <row r="791" s="3" customFormat="1"/>
    <row r="792" s="3" customFormat="1"/>
    <row r="793" s="3" customFormat="1"/>
    <row r="794" s="3" customFormat="1"/>
    <row r="795" s="3" customFormat="1"/>
    <row r="796" s="3" customFormat="1"/>
    <row r="797" s="3" customFormat="1"/>
    <row r="798" s="3" customFormat="1"/>
    <row r="799" s="3" customFormat="1"/>
    <row r="800" s="3" customFormat="1"/>
    <row r="801" s="3" customFormat="1"/>
  </sheetData>
  <mergeCells count="79">
    <mergeCell ref="B84:I84"/>
    <mergeCell ref="B6:I6"/>
    <mergeCell ref="B32:I32"/>
    <mergeCell ref="B58:I58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3"/>
  <sheetViews>
    <sheetView tabSelected="1" zoomScale="60" zoomScaleNormal="60" workbookViewId="0">
      <pane ySplit="5" topLeftCell="A6" activePane="bottomLeft" state="frozen"/>
      <selection activeCell="A2" sqref="A2"/>
      <selection pane="bottomLeft" activeCell="A2" sqref="A2"/>
    </sheetView>
  </sheetViews>
  <sheetFormatPr baseColWidth="10" defaultRowHeight="14.25"/>
  <cols>
    <col min="1" max="1" width="53.25" style="2" bestFit="1" customWidth="1"/>
    <col min="2" max="10" width="16.625" style="2" customWidth="1"/>
    <col min="11" max="11" width="36.625" style="2" customWidth="1"/>
    <col min="12" max="20" width="16.625" style="2" customWidth="1"/>
    <col min="21" max="21" width="36.625" style="2" customWidth="1"/>
    <col min="22" max="16384" width="11" style="2"/>
  </cols>
  <sheetData>
    <row r="1" spans="1:11" s="49" customFormat="1" ht="15" customHeight="1" thickTop="1">
      <c r="A1" s="422" t="s">
        <v>100</v>
      </c>
      <c r="B1" s="423"/>
      <c r="C1" s="423"/>
      <c r="D1" s="423"/>
      <c r="E1" s="423"/>
      <c r="F1" s="423"/>
      <c r="G1" s="423"/>
      <c r="H1" s="423"/>
      <c r="I1" s="424"/>
      <c r="J1"/>
    </row>
    <row r="2" spans="1:11" s="49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  <c r="J2"/>
    </row>
    <row r="3" spans="1:11" s="49" customFormat="1" ht="36" customHeight="1" thickBot="1">
      <c r="A3" s="428"/>
      <c r="B3" s="429"/>
      <c r="C3" s="429"/>
      <c r="D3" s="429"/>
      <c r="E3" s="429"/>
      <c r="F3" s="429"/>
      <c r="G3" s="429"/>
      <c r="H3" s="429"/>
      <c r="I3" s="430"/>
      <c r="J3"/>
    </row>
    <row r="4" spans="1:11" s="49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/>
    </row>
    <row r="5" spans="1:11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K5" s="21"/>
    </row>
    <row r="6" spans="1:11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1" ht="15">
      <c r="A7" s="25" t="s">
        <v>7</v>
      </c>
      <c r="B7" s="36">
        <f>B33+B85</f>
        <v>250.60962418992895</v>
      </c>
      <c r="C7" s="36">
        <f t="shared" ref="C7:E7" si="0">C33+C85</f>
        <v>3.4741250080529848E-2</v>
      </c>
      <c r="D7" s="36">
        <f t="shared" si="0"/>
        <v>27.362333824250801</v>
      </c>
      <c r="E7" s="36">
        <f t="shared" si="0"/>
        <v>3.4741250080529848E-2</v>
      </c>
      <c r="F7" s="36">
        <f>F59+F85</f>
        <v>1.071626878336704</v>
      </c>
      <c r="G7" s="36">
        <f t="shared" ref="G7:H22" si="1">G33+G85</f>
        <v>0</v>
      </c>
      <c r="H7" s="37">
        <f t="shared" si="1"/>
        <v>0</v>
      </c>
      <c r="I7" s="38">
        <f>SUM(B7:H7)</f>
        <v>279.11306739267752</v>
      </c>
      <c r="J7" s="306">
        <v>0</v>
      </c>
    </row>
    <row r="8" spans="1:11" ht="15">
      <c r="A8" s="26" t="s">
        <v>8</v>
      </c>
      <c r="B8" s="39">
        <f t="shared" ref="B8:E23" si="2">B34+B86</f>
        <v>208.68682224403838</v>
      </c>
      <c r="C8" s="39">
        <f t="shared" si="2"/>
        <v>0</v>
      </c>
      <c r="D8" s="39">
        <f t="shared" si="2"/>
        <v>32.427005980576411</v>
      </c>
      <c r="E8" s="39">
        <f t="shared" si="2"/>
        <v>0</v>
      </c>
      <c r="F8" s="39">
        <f t="shared" ref="F8:F27" si="3">F60+F86</f>
        <v>0</v>
      </c>
      <c r="G8" s="39">
        <f t="shared" si="1"/>
        <v>0</v>
      </c>
      <c r="H8" s="40">
        <f t="shared" si="1"/>
        <v>0</v>
      </c>
      <c r="I8" s="41">
        <f t="shared" ref="I8:I27" si="4">SUM(B8:H8)</f>
        <v>241.11382822461479</v>
      </c>
      <c r="J8" s="306">
        <v>0</v>
      </c>
    </row>
    <row r="9" spans="1:11" ht="15">
      <c r="A9" s="27" t="s">
        <v>10</v>
      </c>
      <c r="B9" s="42">
        <f t="shared" si="2"/>
        <v>171.85186962509749</v>
      </c>
      <c r="C9" s="42">
        <f t="shared" si="2"/>
        <v>0</v>
      </c>
      <c r="D9" s="42">
        <f t="shared" si="2"/>
        <v>9.2417782334330241</v>
      </c>
      <c r="E9" s="42">
        <f t="shared" si="2"/>
        <v>0</v>
      </c>
      <c r="F9" s="42">
        <f t="shared" si="3"/>
        <v>0</v>
      </c>
      <c r="G9" s="42">
        <f t="shared" si="1"/>
        <v>0</v>
      </c>
      <c r="H9" s="43">
        <f t="shared" si="1"/>
        <v>0</v>
      </c>
      <c r="I9" s="38">
        <f t="shared" si="4"/>
        <v>181.09364785853052</v>
      </c>
      <c r="J9" s="306">
        <v>0</v>
      </c>
    </row>
    <row r="10" spans="1:11" ht="15">
      <c r="A10" s="26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39">
        <f t="shared" si="3"/>
        <v>0</v>
      </c>
      <c r="G10" s="39">
        <f t="shared" si="1"/>
        <v>0</v>
      </c>
      <c r="H10" s="40">
        <f t="shared" si="1"/>
        <v>0</v>
      </c>
      <c r="I10" s="41">
        <f t="shared" si="4"/>
        <v>0</v>
      </c>
      <c r="J10" s="306">
        <v>0</v>
      </c>
    </row>
    <row r="11" spans="1:11" ht="15">
      <c r="A11" s="27" t="s">
        <v>16</v>
      </c>
      <c r="B11" s="42">
        <f t="shared" si="2"/>
        <v>2172.2207354284765</v>
      </c>
      <c r="C11" s="42">
        <f t="shared" si="2"/>
        <v>443.91756762490843</v>
      </c>
      <c r="D11" s="42">
        <f t="shared" si="2"/>
        <v>159.83532350014565</v>
      </c>
      <c r="E11" s="42">
        <f t="shared" si="2"/>
        <v>77.730202883719983</v>
      </c>
      <c r="F11" s="42">
        <f t="shared" si="3"/>
        <v>0</v>
      </c>
      <c r="G11" s="42">
        <f t="shared" si="1"/>
        <v>0</v>
      </c>
      <c r="H11" s="43">
        <f t="shared" si="1"/>
        <v>0</v>
      </c>
      <c r="I11" s="38">
        <f t="shared" si="4"/>
        <v>2853.7038294372501</v>
      </c>
      <c r="J11" s="306">
        <v>0</v>
      </c>
    </row>
    <row r="12" spans="1:11" ht="15">
      <c r="A12" s="26" t="s">
        <v>70</v>
      </c>
      <c r="B12" s="39">
        <f t="shared" si="2"/>
        <v>4503.4395528974783</v>
      </c>
      <c r="C12" s="39">
        <f t="shared" si="2"/>
        <v>62.387698174266966</v>
      </c>
      <c r="D12" s="39">
        <f t="shared" si="2"/>
        <v>280.16067272719613</v>
      </c>
      <c r="E12" s="39">
        <f t="shared" si="2"/>
        <v>1.7655856217269217</v>
      </c>
      <c r="F12" s="39">
        <f t="shared" si="3"/>
        <v>0</v>
      </c>
      <c r="G12" s="39">
        <f t="shared" si="1"/>
        <v>0</v>
      </c>
      <c r="H12" s="40">
        <f t="shared" si="1"/>
        <v>0</v>
      </c>
      <c r="I12" s="41">
        <f t="shared" si="4"/>
        <v>4847.7535094206687</v>
      </c>
      <c r="J12" s="306">
        <v>0</v>
      </c>
    </row>
    <row r="13" spans="1:11" ht="15">
      <c r="A13" s="27" t="s">
        <v>58</v>
      </c>
      <c r="B13" s="42">
        <f t="shared" si="2"/>
        <v>2.6427806153686358E-3</v>
      </c>
      <c r="C13" s="42">
        <f t="shared" si="2"/>
        <v>0.93285701689385736</v>
      </c>
      <c r="D13" s="42">
        <f t="shared" si="2"/>
        <v>0.96149017879989829</v>
      </c>
      <c r="E13" s="42">
        <f t="shared" si="2"/>
        <v>1860.8777279604706</v>
      </c>
      <c r="F13" s="42">
        <f t="shared" si="3"/>
        <v>31948.779024017455</v>
      </c>
      <c r="G13" s="42">
        <f t="shared" si="1"/>
        <v>0</v>
      </c>
      <c r="H13" s="43">
        <f t="shared" si="1"/>
        <v>0</v>
      </c>
      <c r="I13" s="38">
        <f t="shared" si="4"/>
        <v>33811.553741954238</v>
      </c>
      <c r="J13" s="306">
        <v>0</v>
      </c>
    </row>
    <row r="14" spans="1:11" ht="15">
      <c r="A14" s="26" t="s">
        <v>12</v>
      </c>
      <c r="B14" s="39">
        <f t="shared" si="2"/>
        <v>2.3846818830712637E-3</v>
      </c>
      <c r="C14" s="39">
        <f t="shared" si="2"/>
        <v>2.1903397076832821E-3</v>
      </c>
      <c r="D14" s="39">
        <f t="shared" si="2"/>
        <v>7.8898083371626473E-2</v>
      </c>
      <c r="E14" s="39">
        <f t="shared" si="2"/>
        <v>21.959251785976878</v>
      </c>
      <c r="F14" s="39">
        <f t="shared" si="3"/>
        <v>15934.905323230592</v>
      </c>
      <c r="G14" s="39">
        <f t="shared" si="1"/>
        <v>0</v>
      </c>
      <c r="H14" s="40">
        <f t="shared" si="1"/>
        <v>0</v>
      </c>
      <c r="I14" s="41">
        <f t="shared" si="4"/>
        <v>15956.948048121532</v>
      </c>
      <c r="J14" s="306">
        <v>0</v>
      </c>
    </row>
    <row r="15" spans="1:11" ht="15">
      <c r="A15" s="27" t="s">
        <v>59</v>
      </c>
      <c r="B15" s="42">
        <f t="shared" si="2"/>
        <v>0.21486791790422211</v>
      </c>
      <c r="C15" s="42">
        <f t="shared" si="2"/>
        <v>2.7553375988721893E-3</v>
      </c>
      <c r="D15" s="42">
        <f t="shared" si="2"/>
        <v>9.2758045489604646E-2</v>
      </c>
      <c r="E15" s="42">
        <f t="shared" si="2"/>
        <v>42.32374671743338</v>
      </c>
      <c r="F15" s="42">
        <f t="shared" si="3"/>
        <v>8.3352285513597497</v>
      </c>
      <c r="G15" s="42">
        <f t="shared" si="1"/>
        <v>0</v>
      </c>
      <c r="H15" s="43">
        <f t="shared" si="1"/>
        <v>0</v>
      </c>
      <c r="I15" s="38">
        <f t="shared" si="4"/>
        <v>50.96935656978583</v>
      </c>
      <c r="J15" s="306">
        <v>0</v>
      </c>
    </row>
    <row r="16" spans="1:11" ht="15">
      <c r="A16" s="26" t="s">
        <v>17</v>
      </c>
      <c r="B16" s="39">
        <f t="shared" si="2"/>
        <v>276.12110865020617</v>
      </c>
      <c r="C16" s="39">
        <f t="shared" si="2"/>
        <v>1.6954150702665851</v>
      </c>
      <c r="D16" s="39">
        <f t="shared" si="2"/>
        <v>51.823203048714262</v>
      </c>
      <c r="E16" s="39">
        <f t="shared" si="2"/>
        <v>22.144872179263864</v>
      </c>
      <c r="F16" s="39">
        <f>F68+F94</f>
        <v>779.57469072441177</v>
      </c>
      <c r="G16" s="39">
        <f t="shared" si="1"/>
        <v>0</v>
      </c>
      <c r="H16" s="40">
        <f t="shared" si="1"/>
        <v>0</v>
      </c>
      <c r="I16" s="41">
        <f t="shared" si="4"/>
        <v>1131.3592896728626</v>
      </c>
      <c r="J16" s="306">
        <v>0</v>
      </c>
    </row>
    <row r="17" spans="1:21" ht="15">
      <c r="A17" s="27" t="s">
        <v>139</v>
      </c>
      <c r="B17" s="42">
        <f t="shared" si="2"/>
        <v>22538.987061628901</v>
      </c>
      <c r="C17" s="42">
        <f t="shared" si="2"/>
        <v>3259.5844184853668</v>
      </c>
      <c r="D17" s="42">
        <f t="shared" si="2"/>
        <v>6354.5186780436425</v>
      </c>
      <c r="E17" s="42">
        <f t="shared" si="2"/>
        <v>207.76087203679469</v>
      </c>
      <c r="F17" s="42">
        <f t="shared" si="3"/>
        <v>0</v>
      </c>
      <c r="G17" s="42">
        <f t="shared" si="1"/>
        <v>0</v>
      </c>
      <c r="H17" s="43">
        <f t="shared" si="1"/>
        <v>0</v>
      </c>
      <c r="I17" s="38">
        <f t="shared" si="4"/>
        <v>32360.851030194703</v>
      </c>
      <c r="J17" s="306">
        <v>0</v>
      </c>
    </row>
    <row r="18" spans="1:21" ht="15">
      <c r="A18" s="26" t="s">
        <v>25</v>
      </c>
      <c r="B18" s="39">
        <f t="shared" si="2"/>
        <v>3772.20329971909</v>
      </c>
      <c r="C18" s="39">
        <f t="shared" si="2"/>
        <v>15.704631989456708</v>
      </c>
      <c r="D18" s="39">
        <f t="shared" si="2"/>
        <v>6774.64263877753</v>
      </c>
      <c r="E18" s="39">
        <f t="shared" si="2"/>
        <v>9410.5717078781854</v>
      </c>
      <c r="F18" s="39">
        <f t="shared" si="3"/>
        <v>1934.0346104323089</v>
      </c>
      <c r="G18" s="39">
        <f t="shared" si="1"/>
        <v>5716.5424536779437</v>
      </c>
      <c r="H18" s="40">
        <f t="shared" si="1"/>
        <v>26.901645449742301</v>
      </c>
      <c r="I18" s="41">
        <f t="shared" si="4"/>
        <v>27650.600987924256</v>
      </c>
      <c r="J18" s="306">
        <v>0</v>
      </c>
    </row>
    <row r="19" spans="1:21" ht="15">
      <c r="A19" s="27" t="s">
        <v>24</v>
      </c>
      <c r="B19" s="42">
        <f t="shared" si="2"/>
        <v>17326.171064789385</v>
      </c>
      <c r="C19" s="42">
        <f t="shared" si="2"/>
        <v>77.589134226562464</v>
      </c>
      <c r="D19" s="42">
        <f t="shared" si="2"/>
        <v>1478.8032729840552</v>
      </c>
      <c r="E19" s="42">
        <f t="shared" si="2"/>
        <v>0</v>
      </c>
      <c r="F19" s="42">
        <f t="shared" si="3"/>
        <v>0</v>
      </c>
      <c r="G19" s="42">
        <f t="shared" si="1"/>
        <v>0</v>
      </c>
      <c r="H19" s="43">
        <f t="shared" si="1"/>
        <v>0</v>
      </c>
      <c r="I19" s="38">
        <f t="shared" si="4"/>
        <v>18882.563472000005</v>
      </c>
      <c r="J19" s="306">
        <v>0</v>
      </c>
    </row>
    <row r="20" spans="1:21" ht="15">
      <c r="A20" s="26" t="s">
        <v>60</v>
      </c>
      <c r="B20" s="39">
        <f t="shared" si="2"/>
        <v>892.92516690425089</v>
      </c>
      <c r="C20" s="39">
        <f t="shared" si="2"/>
        <v>12.148062356308616</v>
      </c>
      <c r="D20" s="39">
        <f t="shared" si="2"/>
        <v>140.6700438287782</v>
      </c>
      <c r="E20" s="39">
        <f t="shared" si="2"/>
        <v>2.0073363216896078</v>
      </c>
      <c r="F20" s="39">
        <f t="shared" si="3"/>
        <v>0</v>
      </c>
      <c r="G20" s="39">
        <f t="shared" si="1"/>
        <v>0</v>
      </c>
      <c r="H20" s="40">
        <f t="shared" si="1"/>
        <v>0</v>
      </c>
      <c r="I20" s="41">
        <f t="shared" si="4"/>
        <v>1047.7506094110272</v>
      </c>
      <c r="J20" s="306">
        <v>0</v>
      </c>
    </row>
    <row r="21" spans="1:21" ht="15">
      <c r="A21" s="27" t="s">
        <v>22</v>
      </c>
      <c r="B21" s="42">
        <f t="shared" si="2"/>
        <v>372.17921991915392</v>
      </c>
      <c r="C21" s="42">
        <f t="shared" si="2"/>
        <v>93.022333084676205</v>
      </c>
      <c r="D21" s="42">
        <f t="shared" si="2"/>
        <v>109.8124423693893</v>
      </c>
      <c r="E21" s="42">
        <f t="shared" si="2"/>
        <v>5.6250422776968785</v>
      </c>
      <c r="F21" s="42">
        <f t="shared" si="3"/>
        <v>110.17481418343488</v>
      </c>
      <c r="G21" s="42">
        <f t="shared" si="1"/>
        <v>0</v>
      </c>
      <c r="H21" s="43">
        <f t="shared" si="1"/>
        <v>0</v>
      </c>
      <c r="I21" s="38">
        <f t="shared" si="4"/>
        <v>690.81385183435123</v>
      </c>
      <c r="J21" s="306">
        <v>0</v>
      </c>
    </row>
    <row r="22" spans="1:21" ht="15">
      <c r="A22" s="26" t="s">
        <v>21</v>
      </c>
      <c r="B22" s="39">
        <f t="shared" si="2"/>
        <v>139.37521389374564</v>
      </c>
      <c r="C22" s="39">
        <f t="shared" si="2"/>
        <v>0</v>
      </c>
      <c r="D22" s="39">
        <f t="shared" si="2"/>
        <v>2.5751323468862952</v>
      </c>
      <c r="E22" s="39">
        <f t="shared" si="2"/>
        <v>0</v>
      </c>
      <c r="F22" s="39">
        <f t="shared" si="3"/>
        <v>0</v>
      </c>
      <c r="G22" s="39">
        <f t="shared" si="1"/>
        <v>0</v>
      </c>
      <c r="H22" s="40">
        <f t="shared" si="1"/>
        <v>0</v>
      </c>
      <c r="I22" s="41">
        <f t="shared" si="4"/>
        <v>141.95034624063194</v>
      </c>
      <c r="J22" s="306">
        <v>0</v>
      </c>
    </row>
    <row r="23" spans="1:21" ht="15">
      <c r="A23" s="28" t="s">
        <v>64</v>
      </c>
      <c r="B23" s="42">
        <f t="shared" si="2"/>
        <v>106.63636011116378</v>
      </c>
      <c r="C23" s="42">
        <f t="shared" si="2"/>
        <v>0</v>
      </c>
      <c r="D23" s="42">
        <f t="shared" si="2"/>
        <v>6.6975562566454769</v>
      </c>
      <c r="E23" s="42">
        <f t="shared" si="2"/>
        <v>0</v>
      </c>
      <c r="F23" s="42">
        <f t="shared" si="3"/>
        <v>0</v>
      </c>
      <c r="G23" s="42">
        <f t="shared" ref="G23:H27" si="5">G49+G101</f>
        <v>0</v>
      </c>
      <c r="H23" s="43">
        <f t="shared" si="5"/>
        <v>0</v>
      </c>
      <c r="I23" s="38">
        <f t="shared" si="4"/>
        <v>113.33391636780925</v>
      </c>
      <c r="J23" s="306">
        <v>0</v>
      </c>
    </row>
    <row r="24" spans="1:21">
      <c r="A24" s="56" t="s">
        <v>23</v>
      </c>
      <c r="B24" s="60">
        <f t="shared" ref="B24:E27" si="6">B50+B102</f>
        <v>106.63636011116378</v>
      </c>
      <c r="C24" s="60">
        <f t="shared" si="6"/>
        <v>0</v>
      </c>
      <c r="D24" s="60">
        <f t="shared" si="6"/>
        <v>6.6975562566454769</v>
      </c>
      <c r="E24" s="60">
        <f t="shared" si="6"/>
        <v>0</v>
      </c>
      <c r="F24" s="60">
        <f t="shared" si="3"/>
        <v>0</v>
      </c>
      <c r="G24" s="60">
        <f t="shared" si="5"/>
        <v>0</v>
      </c>
      <c r="H24" s="61">
        <f t="shared" si="5"/>
        <v>0</v>
      </c>
      <c r="I24" s="62">
        <f t="shared" si="4"/>
        <v>113.33391636780925</v>
      </c>
      <c r="J24" s="306">
        <v>0</v>
      </c>
    </row>
    <row r="25" spans="1:21">
      <c r="A25" s="57" t="s">
        <v>19</v>
      </c>
      <c r="B25" s="63">
        <f t="shared" si="6"/>
        <v>0</v>
      </c>
      <c r="C25" s="63">
        <f t="shared" si="6"/>
        <v>0</v>
      </c>
      <c r="D25" s="63">
        <f t="shared" si="6"/>
        <v>0</v>
      </c>
      <c r="E25" s="63">
        <f t="shared" si="6"/>
        <v>0</v>
      </c>
      <c r="F25" s="63">
        <f t="shared" si="3"/>
        <v>0</v>
      </c>
      <c r="G25" s="63">
        <f t="shared" si="5"/>
        <v>0</v>
      </c>
      <c r="H25" s="64">
        <f t="shared" si="5"/>
        <v>0</v>
      </c>
      <c r="I25" s="65">
        <f t="shared" si="4"/>
        <v>0</v>
      </c>
      <c r="J25" s="306">
        <v>0</v>
      </c>
    </row>
    <row r="26" spans="1:21">
      <c r="A26" s="56" t="s">
        <v>20</v>
      </c>
      <c r="B26" s="60">
        <f t="shared" si="6"/>
        <v>0</v>
      </c>
      <c r="C26" s="60">
        <f t="shared" si="6"/>
        <v>0</v>
      </c>
      <c r="D26" s="60">
        <f t="shared" si="6"/>
        <v>0</v>
      </c>
      <c r="E26" s="60">
        <f t="shared" si="6"/>
        <v>0</v>
      </c>
      <c r="F26" s="60">
        <f t="shared" si="3"/>
        <v>0</v>
      </c>
      <c r="G26" s="60">
        <f t="shared" si="5"/>
        <v>0</v>
      </c>
      <c r="H26" s="61">
        <f t="shared" si="5"/>
        <v>0</v>
      </c>
      <c r="I26" s="62">
        <f t="shared" si="4"/>
        <v>0</v>
      </c>
      <c r="J26" s="306">
        <v>0</v>
      </c>
    </row>
    <row r="27" spans="1:21" ht="15" thickBot="1">
      <c r="A27" s="58" t="s">
        <v>11</v>
      </c>
      <c r="B27" s="52">
        <f t="shared" si="6"/>
        <v>0</v>
      </c>
      <c r="C27" s="52">
        <f t="shared" si="6"/>
        <v>0</v>
      </c>
      <c r="D27" s="52">
        <f t="shared" si="6"/>
        <v>0</v>
      </c>
      <c r="E27" s="52">
        <f t="shared" si="6"/>
        <v>0</v>
      </c>
      <c r="F27" s="52">
        <f t="shared" si="3"/>
        <v>0</v>
      </c>
      <c r="G27" s="52">
        <f t="shared" si="5"/>
        <v>0</v>
      </c>
      <c r="H27" s="66">
        <f t="shared" si="5"/>
        <v>0</v>
      </c>
      <c r="I27" s="67">
        <f t="shared" si="4"/>
        <v>0</v>
      </c>
      <c r="J27" s="306">
        <v>0</v>
      </c>
    </row>
    <row r="28" spans="1:21" ht="15">
      <c r="A28" s="33" t="s">
        <v>26</v>
      </c>
      <c r="B28" s="68">
        <f>SUM(B7:B23)</f>
        <v>52731.626995381324</v>
      </c>
      <c r="C28" s="68">
        <f t="shared" ref="C28:I28" si="7">SUM(C7:C23)</f>
        <v>3967.0218049560931</v>
      </c>
      <c r="D28" s="68">
        <f t="shared" si="7"/>
        <v>15429.703228228906</v>
      </c>
      <c r="E28" s="68">
        <f t="shared" si="7"/>
        <v>11652.801086913039</v>
      </c>
      <c r="F28" s="68">
        <f t="shared" si="7"/>
        <v>50716.875318017897</v>
      </c>
      <c r="G28" s="68">
        <f t="shared" si="7"/>
        <v>5716.5424536779437</v>
      </c>
      <c r="H28" s="69">
        <f t="shared" si="7"/>
        <v>26.901645449742301</v>
      </c>
      <c r="I28" s="38">
        <f t="shared" si="7"/>
        <v>140241.47253262496</v>
      </c>
      <c r="J28" s="306">
        <v>0</v>
      </c>
    </row>
    <row r="29" spans="1:21" s="5" customFormat="1" ht="15" thickBot="1">
      <c r="A29" s="30" t="s">
        <v>88</v>
      </c>
      <c r="B29" s="53">
        <f>B28/$I$28</f>
        <v>0.37600594205907345</v>
      </c>
      <c r="C29" s="53">
        <f t="shared" ref="C29:I29" si="8">C28/$I$28</f>
        <v>2.828708037155862E-2</v>
      </c>
      <c r="D29" s="53">
        <f t="shared" si="8"/>
        <v>0.11002239886378425</v>
      </c>
      <c r="E29" s="53">
        <f t="shared" si="8"/>
        <v>8.3090977843249605E-2</v>
      </c>
      <c r="F29" s="53">
        <f t="shared" si="8"/>
        <v>0.36163963770573943</v>
      </c>
      <c r="G29" s="53">
        <f t="shared" si="8"/>
        <v>4.0762139404576493E-2</v>
      </c>
      <c r="H29" s="53">
        <f t="shared" si="8"/>
        <v>1.9182375201803488E-4</v>
      </c>
      <c r="I29" s="54">
        <f t="shared" si="8"/>
        <v>1</v>
      </c>
    </row>
    <row r="30" spans="1:21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1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U31" s="21"/>
    </row>
    <row r="32" spans="1:21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3.4741250080529848E-2</v>
      </c>
      <c r="C33" s="36">
        <f t="shared" ref="C33:E33" si="9">C111+C137+C163+C189+C215+C241+C267+C293+C319+C345+C371+C397+C423</f>
        <v>3.4741250080529848E-2</v>
      </c>
      <c r="D33" s="36">
        <f t="shared" si="9"/>
        <v>3.4741250080529848E-2</v>
      </c>
      <c r="E33" s="36">
        <f t="shared" si="9"/>
        <v>3.4741250080529848E-2</v>
      </c>
      <c r="F33" s="410"/>
      <c r="G33" s="36">
        <f t="shared" ref="G33:H48" si="10">G111+G137+G163+G189+G215+G241+G267+G293+G319+G345+G371+G397+G423</f>
        <v>0</v>
      </c>
      <c r="H33" s="37">
        <f t="shared" si="10"/>
        <v>0</v>
      </c>
      <c r="I33" s="38">
        <f>SUM(B33:H33)</f>
        <v>0.13896500032211939</v>
      </c>
      <c r="J33" s="2">
        <v>0</v>
      </c>
    </row>
    <row r="34" spans="1:10" ht="15">
      <c r="A34" s="26" t="s">
        <v>8</v>
      </c>
      <c r="B34" s="39">
        <f t="shared" ref="B34:E49" si="11">B112+B138+B164+B190+B216+B242+B268+B294+B320+B346+B372+B398+B424</f>
        <v>0</v>
      </c>
      <c r="C34" s="39">
        <f t="shared" si="11"/>
        <v>0</v>
      </c>
      <c r="D34" s="39">
        <f t="shared" si="11"/>
        <v>0</v>
      </c>
      <c r="E34" s="39">
        <f t="shared" si="11"/>
        <v>0</v>
      </c>
      <c r="F34" s="411"/>
      <c r="G34" s="39">
        <f t="shared" si="10"/>
        <v>0</v>
      </c>
      <c r="H34" s="40">
        <f t="shared" si="10"/>
        <v>0</v>
      </c>
      <c r="I34" s="41">
        <f t="shared" ref="I34:I53" si="12">SUM(B34:H34)</f>
        <v>0</v>
      </c>
      <c r="J34" s="2">
        <v>0</v>
      </c>
    </row>
    <row r="35" spans="1:10" ht="15">
      <c r="A35" s="27" t="s">
        <v>10</v>
      </c>
      <c r="B35" s="42">
        <f t="shared" si="11"/>
        <v>0</v>
      </c>
      <c r="C35" s="42">
        <f t="shared" si="11"/>
        <v>0</v>
      </c>
      <c r="D35" s="42">
        <f t="shared" si="11"/>
        <v>0</v>
      </c>
      <c r="E35" s="42">
        <f t="shared" si="11"/>
        <v>0</v>
      </c>
      <c r="F35" s="411"/>
      <c r="G35" s="42">
        <f t="shared" si="10"/>
        <v>0</v>
      </c>
      <c r="H35" s="43">
        <f t="shared" si="10"/>
        <v>0</v>
      </c>
      <c r="I35" s="38">
        <f t="shared" si="12"/>
        <v>0</v>
      </c>
      <c r="J35" s="2">
        <v>0</v>
      </c>
    </row>
    <row r="36" spans="1:10" ht="15">
      <c r="A36" s="26" t="s">
        <v>56</v>
      </c>
      <c r="B36" s="39">
        <f t="shared" si="11"/>
        <v>0</v>
      </c>
      <c r="C36" s="39">
        <f t="shared" si="11"/>
        <v>0</v>
      </c>
      <c r="D36" s="39">
        <f t="shared" si="11"/>
        <v>0</v>
      </c>
      <c r="E36" s="39">
        <f t="shared" si="11"/>
        <v>0</v>
      </c>
      <c r="F36" s="411"/>
      <c r="G36" s="39">
        <f t="shared" si="10"/>
        <v>0</v>
      </c>
      <c r="H36" s="40">
        <f t="shared" si="10"/>
        <v>0</v>
      </c>
      <c r="I36" s="41">
        <f t="shared" si="12"/>
        <v>0</v>
      </c>
      <c r="J36" s="2">
        <v>0</v>
      </c>
    </row>
    <row r="37" spans="1:10" ht="15">
      <c r="A37" s="27" t="s">
        <v>16</v>
      </c>
      <c r="B37" s="42">
        <f t="shared" si="11"/>
        <v>274.23027991522076</v>
      </c>
      <c r="C37" s="42">
        <f t="shared" si="11"/>
        <v>281.78183445090372</v>
      </c>
      <c r="D37" s="42">
        <f t="shared" si="11"/>
        <v>80.393296933403008</v>
      </c>
      <c r="E37" s="42">
        <f t="shared" si="11"/>
        <v>1.2212594299693247E-4</v>
      </c>
      <c r="F37" s="411"/>
      <c r="G37" s="42">
        <f t="shared" si="10"/>
        <v>0</v>
      </c>
      <c r="H37" s="43">
        <f t="shared" si="10"/>
        <v>0</v>
      </c>
      <c r="I37" s="38">
        <f t="shared" si="12"/>
        <v>636.40553342547048</v>
      </c>
      <c r="J37" s="2">
        <v>0</v>
      </c>
    </row>
    <row r="38" spans="1:10" ht="15">
      <c r="A38" s="26" t="s">
        <v>70</v>
      </c>
      <c r="B38" s="39">
        <f t="shared" si="11"/>
        <v>363.45029546188118</v>
      </c>
      <c r="C38" s="39">
        <f t="shared" si="11"/>
        <v>43.01835532255204</v>
      </c>
      <c r="D38" s="39">
        <f t="shared" si="11"/>
        <v>31.716741861866339</v>
      </c>
      <c r="E38" s="39">
        <f t="shared" si="11"/>
        <v>1.7655856217269217</v>
      </c>
      <c r="F38" s="411"/>
      <c r="G38" s="39">
        <f t="shared" si="10"/>
        <v>0</v>
      </c>
      <c r="H38" s="40">
        <f t="shared" si="10"/>
        <v>0</v>
      </c>
      <c r="I38" s="41">
        <f t="shared" si="12"/>
        <v>439.95097826802652</v>
      </c>
      <c r="J38" s="2">
        <v>0</v>
      </c>
    </row>
    <row r="39" spans="1:10" ht="15">
      <c r="A39" s="27" t="s">
        <v>58</v>
      </c>
      <c r="B39" s="42">
        <f t="shared" si="11"/>
        <v>2.6427806153686358E-3</v>
      </c>
      <c r="C39" s="42">
        <f t="shared" si="11"/>
        <v>0.91583782428477145</v>
      </c>
      <c r="D39" s="42">
        <f t="shared" si="11"/>
        <v>0.46077782552462665</v>
      </c>
      <c r="E39" s="42">
        <f t="shared" si="11"/>
        <v>1626.4770609227353</v>
      </c>
      <c r="F39" s="411"/>
      <c r="G39" s="42">
        <f t="shared" si="10"/>
        <v>0</v>
      </c>
      <c r="H39" s="43">
        <f t="shared" si="10"/>
        <v>0</v>
      </c>
      <c r="I39" s="38">
        <f t="shared" si="12"/>
        <v>1627.85631935316</v>
      </c>
      <c r="J39" s="2">
        <v>0</v>
      </c>
    </row>
    <row r="40" spans="1:10" ht="15">
      <c r="A40" s="26" t="s">
        <v>12</v>
      </c>
      <c r="B40" s="39">
        <f t="shared" si="11"/>
        <v>2.3846818830712637E-3</v>
      </c>
      <c r="C40" s="39">
        <f t="shared" si="11"/>
        <v>2.1903397076832821E-3</v>
      </c>
      <c r="D40" s="39">
        <f t="shared" si="11"/>
        <v>2.1903397076832821E-3</v>
      </c>
      <c r="E40" s="39">
        <f t="shared" si="11"/>
        <v>19.107771302038589</v>
      </c>
      <c r="F40" s="411"/>
      <c r="G40" s="39">
        <f t="shared" si="10"/>
        <v>0</v>
      </c>
      <c r="H40" s="40">
        <f t="shared" si="10"/>
        <v>0</v>
      </c>
      <c r="I40" s="41">
        <f t="shared" si="12"/>
        <v>19.114536663337027</v>
      </c>
      <c r="J40" s="2">
        <v>0</v>
      </c>
    </row>
    <row r="41" spans="1:10" ht="15">
      <c r="A41" s="27" t="s">
        <v>59</v>
      </c>
      <c r="B41" s="42">
        <f t="shared" si="11"/>
        <v>0.21486791790422211</v>
      </c>
      <c r="C41" s="42">
        <f t="shared" si="11"/>
        <v>2.7553375988721893E-3</v>
      </c>
      <c r="D41" s="42">
        <f t="shared" si="11"/>
        <v>9.2758045489604646E-2</v>
      </c>
      <c r="E41" s="42">
        <f t="shared" si="11"/>
        <v>3.0308713587594089E-2</v>
      </c>
      <c r="F41" s="411"/>
      <c r="G41" s="42">
        <f t="shared" si="10"/>
        <v>0</v>
      </c>
      <c r="H41" s="43">
        <f t="shared" si="10"/>
        <v>0</v>
      </c>
      <c r="I41" s="38">
        <f t="shared" si="12"/>
        <v>0.34069001458029302</v>
      </c>
      <c r="J41" s="2">
        <v>0</v>
      </c>
    </row>
    <row r="42" spans="1:10" ht="15">
      <c r="A42" s="26" t="s">
        <v>17</v>
      </c>
      <c r="B42" s="39">
        <f t="shared" si="11"/>
        <v>38.816394525104656</v>
      </c>
      <c r="C42" s="39">
        <f t="shared" si="11"/>
        <v>0.51782804244384473</v>
      </c>
      <c r="D42" s="39">
        <f t="shared" si="11"/>
        <v>22.783308818247491</v>
      </c>
      <c r="E42" s="39">
        <f t="shared" si="11"/>
        <v>18.338503762061489</v>
      </c>
      <c r="F42" s="411"/>
      <c r="G42" s="39">
        <f t="shared" si="10"/>
        <v>0</v>
      </c>
      <c r="H42" s="40">
        <f t="shared" si="10"/>
        <v>0</v>
      </c>
      <c r="I42" s="41">
        <f t="shared" si="12"/>
        <v>80.456035147857477</v>
      </c>
      <c r="J42" s="2">
        <v>0</v>
      </c>
    </row>
    <row r="43" spans="1:10" ht="15">
      <c r="A43" s="27" t="s">
        <v>139</v>
      </c>
      <c r="B43" s="42">
        <f t="shared" si="11"/>
        <v>812.2777443220582</v>
      </c>
      <c r="C43" s="42">
        <f t="shared" si="11"/>
        <v>2402.9178121054515</v>
      </c>
      <c r="D43" s="42">
        <f t="shared" si="11"/>
        <v>1048.5588402322528</v>
      </c>
      <c r="E43" s="42">
        <f t="shared" si="11"/>
        <v>76.201421654789769</v>
      </c>
      <c r="F43" s="411"/>
      <c r="G43" s="42">
        <f t="shared" si="10"/>
        <v>0</v>
      </c>
      <c r="H43" s="43">
        <f t="shared" si="10"/>
        <v>0</v>
      </c>
      <c r="I43" s="38">
        <f t="shared" si="12"/>
        <v>4339.9558183145518</v>
      </c>
      <c r="J43" s="2">
        <v>0</v>
      </c>
    </row>
    <row r="44" spans="1:10" ht="15">
      <c r="A44" s="26" t="s">
        <v>25</v>
      </c>
      <c r="B44" s="39">
        <f t="shared" si="11"/>
        <v>364.7413927807354</v>
      </c>
      <c r="C44" s="39">
        <f t="shared" si="11"/>
        <v>15.667868973519216</v>
      </c>
      <c r="D44" s="39">
        <f t="shared" si="11"/>
        <v>356.01972087190421</v>
      </c>
      <c r="E44" s="39">
        <f t="shared" si="11"/>
        <v>2281.8642490994803</v>
      </c>
      <c r="F44" s="411"/>
      <c r="G44" s="39">
        <f t="shared" si="10"/>
        <v>508.78410858045561</v>
      </c>
      <c r="H44" s="40">
        <f t="shared" si="10"/>
        <v>25.730509429012923</v>
      </c>
      <c r="I44" s="41">
        <f t="shared" si="12"/>
        <v>3552.8078497351075</v>
      </c>
      <c r="J44" s="2">
        <v>0</v>
      </c>
    </row>
    <row r="45" spans="1:10" ht="15">
      <c r="A45" s="27" t="s">
        <v>24</v>
      </c>
      <c r="B45" s="42">
        <f t="shared" si="11"/>
        <v>688.10448631363727</v>
      </c>
      <c r="C45" s="42">
        <f t="shared" si="11"/>
        <v>10.101706758357848</v>
      </c>
      <c r="D45" s="42">
        <f t="shared" si="11"/>
        <v>107.64573056577247</v>
      </c>
      <c r="E45" s="42">
        <f t="shared" si="11"/>
        <v>0</v>
      </c>
      <c r="F45" s="411"/>
      <c r="G45" s="42">
        <f t="shared" si="10"/>
        <v>0</v>
      </c>
      <c r="H45" s="43">
        <f t="shared" si="10"/>
        <v>0</v>
      </c>
      <c r="I45" s="38">
        <f t="shared" si="12"/>
        <v>805.85192363776764</v>
      </c>
      <c r="J45" s="2">
        <v>0</v>
      </c>
    </row>
    <row r="46" spans="1:10" ht="15">
      <c r="A46" s="26" t="s">
        <v>60</v>
      </c>
      <c r="B46" s="39">
        <f t="shared" si="11"/>
        <v>47.98564558941441</v>
      </c>
      <c r="C46" s="39">
        <f t="shared" si="11"/>
        <v>10.678075451931928</v>
      </c>
      <c r="D46" s="39">
        <f t="shared" si="11"/>
        <v>32.519201004704087</v>
      </c>
      <c r="E46" s="39">
        <f t="shared" si="11"/>
        <v>2.0073363216896078</v>
      </c>
      <c r="F46" s="411"/>
      <c r="G46" s="39">
        <f t="shared" si="10"/>
        <v>0</v>
      </c>
      <c r="H46" s="40">
        <f t="shared" si="10"/>
        <v>0</v>
      </c>
      <c r="I46" s="41">
        <f t="shared" si="12"/>
        <v>93.190258367740029</v>
      </c>
      <c r="J46" s="2">
        <v>0</v>
      </c>
    </row>
    <row r="47" spans="1:10" ht="15">
      <c r="A47" s="27" t="s">
        <v>22</v>
      </c>
      <c r="B47" s="42">
        <f t="shared" si="11"/>
        <v>113.10772885050899</v>
      </c>
      <c r="C47" s="42">
        <f t="shared" si="11"/>
        <v>93.022333084676205</v>
      </c>
      <c r="D47" s="42">
        <f t="shared" si="11"/>
        <v>89.849565450634273</v>
      </c>
      <c r="E47" s="42">
        <f t="shared" si="11"/>
        <v>5.6250422776968785</v>
      </c>
      <c r="F47" s="411"/>
      <c r="G47" s="42">
        <f t="shared" si="10"/>
        <v>0</v>
      </c>
      <c r="H47" s="43">
        <f t="shared" si="10"/>
        <v>0</v>
      </c>
      <c r="I47" s="38">
        <f t="shared" si="12"/>
        <v>301.60466966351635</v>
      </c>
      <c r="J47" s="2">
        <v>0</v>
      </c>
    </row>
    <row r="48" spans="1:10" ht="15">
      <c r="A48" s="26" t="s">
        <v>21</v>
      </c>
      <c r="B48" s="39">
        <f t="shared" si="11"/>
        <v>0</v>
      </c>
      <c r="C48" s="39">
        <f t="shared" si="11"/>
        <v>0</v>
      </c>
      <c r="D48" s="39">
        <f t="shared" si="11"/>
        <v>0</v>
      </c>
      <c r="E48" s="39">
        <f t="shared" si="11"/>
        <v>0</v>
      </c>
      <c r="F48" s="411"/>
      <c r="G48" s="39">
        <f t="shared" si="10"/>
        <v>0</v>
      </c>
      <c r="H48" s="40">
        <f t="shared" si="10"/>
        <v>0</v>
      </c>
      <c r="I48" s="41">
        <f t="shared" si="12"/>
        <v>0</v>
      </c>
      <c r="J48" s="2">
        <v>0</v>
      </c>
    </row>
    <row r="49" spans="1:10" ht="15">
      <c r="A49" s="28" t="s">
        <v>64</v>
      </c>
      <c r="B49" s="42">
        <f t="shared" si="11"/>
        <v>0</v>
      </c>
      <c r="C49" s="42">
        <f t="shared" si="11"/>
        <v>0</v>
      </c>
      <c r="D49" s="42">
        <f t="shared" si="11"/>
        <v>0</v>
      </c>
      <c r="E49" s="42">
        <f t="shared" si="11"/>
        <v>0</v>
      </c>
      <c r="F49" s="411"/>
      <c r="G49" s="42">
        <f t="shared" ref="G49:H53" si="13">G127+G153+G179+G205+G231+G257+G283+G309+G335+G361+G387+G413+G439</f>
        <v>0</v>
      </c>
      <c r="H49" s="43">
        <f t="shared" si="13"/>
        <v>0</v>
      </c>
      <c r="I49" s="38">
        <f t="shared" si="12"/>
        <v>0</v>
      </c>
      <c r="J49" s="2">
        <v>0</v>
      </c>
    </row>
    <row r="50" spans="1:10">
      <c r="A50" s="56" t="s">
        <v>23</v>
      </c>
      <c r="B50" s="60">
        <f t="shared" ref="B50:E53" si="14">B128+B154+B180+B206+B232+B258+B284+B310+B336+B362+B388+B414+B440</f>
        <v>0</v>
      </c>
      <c r="C50" s="60">
        <f t="shared" si="14"/>
        <v>0</v>
      </c>
      <c r="D50" s="60">
        <f t="shared" si="14"/>
        <v>0</v>
      </c>
      <c r="E50" s="60">
        <f t="shared" si="14"/>
        <v>0</v>
      </c>
      <c r="F50" s="411"/>
      <c r="G50" s="60">
        <f t="shared" si="13"/>
        <v>0</v>
      </c>
      <c r="H50" s="61">
        <f t="shared" si="13"/>
        <v>0</v>
      </c>
      <c r="I50" s="62">
        <f t="shared" si="12"/>
        <v>0</v>
      </c>
      <c r="J50" s="2">
        <v>0</v>
      </c>
    </row>
    <row r="51" spans="1:10">
      <c r="A51" s="57" t="s">
        <v>19</v>
      </c>
      <c r="B51" s="63">
        <f t="shared" si="14"/>
        <v>0</v>
      </c>
      <c r="C51" s="63">
        <f t="shared" si="14"/>
        <v>0</v>
      </c>
      <c r="D51" s="63">
        <f t="shared" si="14"/>
        <v>0</v>
      </c>
      <c r="E51" s="63">
        <f t="shared" si="14"/>
        <v>0</v>
      </c>
      <c r="F51" s="411"/>
      <c r="G51" s="63">
        <f t="shared" si="13"/>
        <v>0</v>
      </c>
      <c r="H51" s="64">
        <f t="shared" si="13"/>
        <v>0</v>
      </c>
      <c r="I51" s="65">
        <f t="shared" si="12"/>
        <v>0</v>
      </c>
      <c r="J51" s="2">
        <v>0</v>
      </c>
    </row>
    <row r="52" spans="1:10">
      <c r="A52" s="56" t="s">
        <v>20</v>
      </c>
      <c r="B52" s="60">
        <f t="shared" si="14"/>
        <v>0</v>
      </c>
      <c r="C52" s="60">
        <f t="shared" si="14"/>
        <v>0</v>
      </c>
      <c r="D52" s="60">
        <f t="shared" si="14"/>
        <v>0</v>
      </c>
      <c r="E52" s="60">
        <f t="shared" si="14"/>
        <v>0</v>
      </c>
      <c r="F52" s="411"/>
      <c r="G52" s="60">
        <f t="shared" si="13"/>
        <v>0</v>
      </c>
      <c r="H52" s="61">
        <f t="shared" si="13"/>
        <v>0</v>
      </c>
      <c r="I52" s="62">
        <f t="shared" si="12"/>
        <v>0</v>
      </c>
      <c r="J52" s="2">
        <v>0</v>
      </c>
    </row>
    <row r="53" spans="1:10" ht="15" thickBot="1">
      <c r="A53" s="58" t="s">
        <v>11</v>
      </c>
      <c r="B53" s="52">
        <f t="shared" si="14"/>
        <v>0</v>
      </c>
      <c r="C53" s="52">
        <f t="shared" si="14"/>
        <v>0</v>
      </c>
      <c r="D53" s="52">
        <f t="shared" si="14"/>
        <v>0</v>
      </c>
      <c r="E53" s="52">
        <f t="shared" si="14"/>
        <v>0</v>
      </c>
      <c r="F53" s="412"/>
      <c r="G53" s="52">
        <f t="shared" si="13"/>
        <v>0</v>
      </c>
      <c r="H53" s="66">
        <f t="shared" si="13"/>
        <v>0</v>
      </c>
      <c r="I53" s="67">
        <f t="shared" si="12"/>
        <v>0</v>
      </c>
      <c r="J53" s="2">
        <v>0</v>
      </c>
    </row>
    <row r="54" spans="1:10" ht="15">
      <c r="A54" s="33" t="s">
        <v>26</v>
      </c>
      <c r="B54" s="68">
        <f>SUM(B33:B49)</f>
        <v>2702.9686043890442</v>
      </c>
      <c r="C54" s="68">
        <f t="shared" ref="C54:I54" si="15">SUM(C33:C49)</f>
        <v>2858.6613389415079</v>
      </c>
      <c r="D54" s="68">
        <f t="shared" si="15"/>
        <v>1770.0768731995875</v>
      </c>
      <c r="E54" s="68">
        <f t="shared" si="15"/>
        <v>4031.4521430518303</v>
      </c>
      <c r="F54" s="68">
        <f t="shared" si="15"/>
        <v>0</v>
      </c>
      <c r="G54" s="68">
        <f t="shared" si="15"/>
        <v>508.78410858045561</v>
      </c>
      <c r="H54" s="69">
        <f t="shared" si="15"/>
        <v>25.730509429012923</v>
      </c>
      <c r="I54" s="38">
        <f t="shared" si="15"/>
        <v>11897.673577591437</v>
      </c>
      <c r="J54" s="2">
        <v>0</v>
      </c>
    </row>
    <row r="55" spans="1:10" s="5" customFormat="1" ht="15" thickBot="1">
      <c r="A55" s="30" t="s">
        <v>88</v>
      </c>
      <c r="B55" s="47">
        <f>B54/$I$54</f>
        <v>0.22718463292520694</v>
      </c>
      <c r="C55" s="47">
        <f t="shared" ref="C55:I55" si="16">C54/$I$54</f>
        <v>0.24027061427585533</v>
      </c>
      <c r="D55" s="47">
        <f t="shared" si="16"/>
        <v>0.14877504090660398</v>
      </c>
      <c r="E55" s="47">
        <f t="shared" si="16"/>
        <v>0.33884373417714464</v>
      </c>
      <c r="F55" s="47">
        <f t="shared" si="16"/>
        <v>0</v>
      </c>
      <c r="G55" s="47">
        <f t="shared" si="16"/>
        <v>4.2763327238925126E-2</v>
      </c>
      <c r="H55" s="70">
        <f t="shared" si="16"/>
        <v>2.1626504762641001E-3</v>
      </c>
      <c r="I55" s="48">
        <f t="shared" si="16"/>
        <v>1</v>
      </c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1.071626878336704</v>
      </c>
      <c r="G59" s="397"/>
      <c r="H59" s="399"/>
      <c r="I59" s="38">
        <f>SUM(B59:H59)</f>
        <v>1.071626878336704</v>
      </c>
      <c r="J59" s="2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17">F450+F476+F502+F528+F554</f>
        <v>0</v>
      </c>
      <c r="G60" s="400"/>
      <c r="H60" s="402"/>
      <c r="I60" s="41">
        <f t="shared" ref="I60:I79" si="18">SUM(B60:H60)</f>
        <v>0</v>
      </c>
      <c r="J60" s="2">
        <v>0</v>
      </c>
    </row>
    <row r="61" spans="1:10" ht="15">
      <c r="A61" s="27" t="s">
        <v>10</v>
      </c>
      <c r="B61" s="400"/>
      <c r="C61" s="401"/>
      <c r="D61" s="401"/>
      <c r="E61" s="402"/>
      <c r="F61" s="42">
        <f t="shared" si="17"/>
        <v>0</v>
      </c>
      <c r="G61" s="400"/>
      <c r="H61" s="402"/>
      <c r="I61" s="38">
        <f t="shared" si="18"/>
        <v>0</v>
      </c>
      <c r="J61" s="2">
        <v>0</v>
      </c>
    </row>
    <row r="62" spans="1:10" ht="15">
      <c r="A62" s="26" t="s">
        <v>56</v>
      </c>
      <c r="B62" s="400"/>
      <c r="C62" s="401"/>
      <c r="D62" s="401"/>
      <c r="E62" s="402"/>
      <c r="F62" s="39">
        <f t="shared" si="17"/>
        <v>0</v>
      </c>
      <c r="G62" s="400"/>
      <c r="H62" s="402"/>
      <c r="I62" s="41">
        <f t="shared" si="18"/>
        <v>0</v>
      </c>
      <c r="J62" s="2">
        <v>0</v>
      </c>
    </row>
    <row r="63" spans="1:10" ht="15">
      <c r="A63" s="27" t="s">
        <v>16</v>
      </c>
      <c r="B63" s="400"/>
      <c r="C63" s="401"/>
      <c r="D63" s="401"/>
      <c r="E63" s="402"/>
      <c r="F63" s="42">
        <f t="shared" si="17"/>
        <v>0</v>
      </c>
      <c r="G63" s="400"/>
      <c r="H63" s="402"/>
      <c r="I63" s="38">
        <f t="shared" si="18"/>
        <v>0</v>
      </c>
      <c r="J63" s="2">
        <v>0</v>
      </c>
    </row>
    <row r="64" spans="1:10" ht="15">
      <c r="A64" s="26" t="s">
        <v>70</v>
      </c>
      <c r="B64" s="400"/>
      <c r="C64" s="401"/>
      <c r="D64" s="401"/>
      <c r="E64" s="402"/>
      <c r="F64" s="39">
        <f t="shared" si="17"/>
        <v>0</v>
      </c>
      <c r="G64" s="400"/>
      <c r="H64" s="402"/>
      <c r="I64" s="41">
        <f t="shared" si="18"/>
        <v>0</v>
      </c>
      <c r="J64" s="2">
        <v>0</v>
      </c>
    </row>
    <row r="65" spans="1:10" ht="15">
      <c r="A65" s="27" t="s">
        <v>58</v>
      </c>
      <c r="B65" s="400"/>
      <c r="C65" s="401"/>
      <c r="D65" s="401"/>
      <c r="E65" s="402"/>
      <c r="F65" s="42">
        <f t="shared" si="17"/>
        <v>31916.156496848482</v>
      </c>
      <c r="G65" s="400"/>
      <c r="H65" s="402"/>
      <c r="I65" s="38">
        <f t="shared" si="18"/>
        <v>31916.156496848482</v>
      </c>
      <c r="J65" s="2">
        <v>0</v>
      </c>
    </row>
    <row r="66" spans="1:10" ht="15">
      <c r="A66" s="26" t="s">
        <v>12</v>
      </c>
      <c r="B66" s="400"/>
      <c r="C66" s="401"/>
      <c r="D66" s="401"/>
      <c r="E66" s="402"/>
      <c r="F66" s="39">
        <f t="shared" si="17"/>
        <v>15934.905323230592</v>
      </c>
      <c r="G66" s="400"/>
      <c r="H66" s="402"/>
      <c r="I66" s="41">
        <f t="shared" si="18"/>
        <v>15934.905323230592</v>
      </c>
      <c r="J66" s="2">
        <v>0</v>
      </c>
    </row>
    <row r="67" spans="1:10" ht="15">
      <c r="A67" s="27" t="s">
        <v>59</v>
      </c>
      <c r="B67" s="400"/>
      <c r="C67" s="401"/>
      <c r="D67" s="401"/>
      <c r="E67" s="402"/>
      <c r="F67" s="42">
        <f t="shared" si="17"/>
        <v>8.3352285513597497</v>
      </c>
      <c r="G67" s="400"/>
      <c r="H67" s="402"/>
      <c r="I67" s="38">
        <f t="shared" si="18"/>
        <v>8.3352285513597497</v>
      </c>
      <c r="J67" s="2">
        <v>0</v>
      </c>
    </row>
    <row r="68" spans="1:10" ht="15">
      <c r="A68" s="26" t="s">
        <v>17</v>
      </c>
      <c r="B68" s="400"/>
      <c r="C68" s="401"/>
      <c r="D68" s="401"/>
      <c r="E68" s="402"/>
      <c r="F68" s="39">
        <f t="shared" si="17"/>
        <v>779.57469072441177</v>
      </c>
      <c r="G68" s="400"/>
      <c r="H68" s="402"/>
      <c r="I68" s="41">
        <f t="shared" si="18"/>
        <v>779.57469072441177</v>
      </c>
      <c r="J68" s="2">
        <v>0</v>
      </c>
    </row>
    <row r="69" spans="1:10" ht="15">
      <c r="A69" s="27" t="s">
        <v>139</v>
      </c>
      <c r="B69" s="400"/>
      <c r="C69" s="401"/>
      <c r="D69" s="401"/>
      <c r="E69" s="402"/>
      <c r="F69" s="42">
        <f t="shared" si="17"/>
        <v>0</v>
      </c>
      <c r="G69" s="400"/>
      <c r="H69" s="402"/>
      <c r="I69" s="38">
        <f t="shared" si="18"/>
        <v>0</v>
      </c>
      <c r="J69" s="2">
        <v>0</v>
      </c>
    </row>
    <row r="70" spans="1:10" ht="15">
      <c r="A70" s="26" t="s">
        <v>25</v>
      </c>
      <c r="B70" s="400"/>
      <c r="C70" s="401"/>
      <c r="D70" s="401"/>
      <c r="E70" s="402"/>
      <c r="F70" s="39">
        <f t="shared" si="17"/>
        <v>1934.0346104323089</v>
      </c>
      <c r="G70" s="400"/>
      <c r="H70" s="402"/>
      <c r="I70" s="41">
        <f t="shared" si="18"/>
        <v>1934.0346104323089</v>
      </c>
      <c r="J70" s="2">
        <v>0</v>
      </c>
    </row>
    <row r="71" spans="1:10" ht="15">
      <c r="A71" s="27" t="s">
        <v>24</v>
      </c>
      <c r="B71" s="400"/>
      <c r="C71" s="401"/>
      <c r="D71" s="401"/>
      <c r="E71" s="402"/>
      <c r="F71" s="42">
        <f t="shared" si="17"/>
        <v>0</v>
      </c>
      <c r="G71" s="400"/>
      <c r="H71" s="402"/>
      <c r="I71" s="38">
        <f>SUM(B71:H71)</f>
        <v>0</v>
      </c>
      <c r="J71" s="2">
        <v>0</v>
      </c>
    </row>
    <row r="72" spans="1:10" ht="15">
      <c r="A72" s="26" t="s">
        <v>60</v>
      </c>
      <c r="B72" s="400"/>
      <c r="C72" s="401"/>
      <c r="D72" s="401"/>
      <c r="E72" s="402"/>
      <c r="F72" s="39">
        <f t="shared" si="17"/>
        <v>0</v>
      </c>
      <c r="G72" s="400"/>
      <c r="H72" s="402"/>
      <c r="I72" s="41">
        <f t="shared" si="18"/>
        <v>0</v>
      </c>
      <c r="J72" s="2">
        <v>0</v>
      </c>
    </row>
    <row r="73" spans="1:10" ht="15">
      <c r="A73" s="27" t="s">
        <v>22</v>
      </c>
      <c r="B73" s="400"/>
      <c r="C73" s="401"/>
      <c r="D73" s="401"/>
      <c r="E73" s="402"/>
      <c r="F73" s="50">
        <f t="shared" si="17"/>
        <v>108.80501334585006</v>
      </c>
      <c r="G73" s="400"/>
      <c r="H73" s="402"/>
      <c r="I73" s="38">
        <f t="shared" si="18"/>
        <v>108.80501334585006</v>
      </c>
      <c r="J73" s="2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17"/>
        <v>0</v>
      </c>
      <c r="G74" s="400"/>
      <c r="H74" s="402"/>
      <c r="I74" s="41">
        <f t="shared" si="18"/>
        <v>0</v>
      </c>
      <c r="J74" s="2">
        <v>0</v>
      </c>
    </row>
    <row r="75" spans="1:10" ht="15">
      <c r="A75" s="28" t="s">
        <v>64</v>
      </c>
      <c r="B75" s="400"/>
      <c r="C75" s="401"/>
      <c r="D75" s="401"/>
      <c r="E75" s="402"/>
      <c r="F75" s="42">
        <f t="shared" si="17"/>
        <v>0</v>
      </c>
      <c r="G75" s="400"/>
      <c r="H75" s="402"/>
      <c r="I75" s="38">
        <f t="shared" si="18"/>
        <v>0</v>
      </c>
      <c r="J75" s="2">
        <v>0</v>
      </c>
    </row>
    <row r="76" spans="1:10">
      <c r="A76" s="56" t="s">
        <v>23</v>
      </c>
      <c r="B76" s="400"/>
      <c r="C76" s="401"/>
      <c r="D76" s="401"/>
      <c r="E76" s="402"/>
      <c r="F76" s="60">
        <f t="shared" si="17"/>
        <v>0</v>
      </c>
      <c r="G76" s="400"/>
      <c r="H76" s="402"/>
      <c r="I76" s="62">
        <f t="shared" si="18"/>
        <v>0</v>
      </c>
      <c r="J76" s="2">
        <v>0</v>
      </c>
    </row>
    <row r="77" spans="1:10">
      <c r="A77" s="57" t="s">
        <v>19</v>
      </c>
      <c r="B77" s="400"/>
      <c r="C77" s="401"/>
      <c r="D77" s="401"/>
      <c r="E77" s="402"/>
      <c r="F77" s="63">
        <f t="shared" si="17"/>
        <v>0</v>
      </c>
      <c r="G77" s="400"/>
      <c r="H77" s="402"/>
      <c r="I77" s="65">
        <f t="shared" si="18"/>
        <v>0</v>
      </c>
      <c r="J77" s="2">
        <v>0</v>
      </c>
    </row>
    <row r="78" spans="1:10">
      <c r="A78" s="56" t="s">
        <v>20</v>
      </c>
      <c r="B78" s="400"/>
      <c r="C78" s="401"/>
      <c r="D78" s="401"/>
      <c r="E78" s="402"/>
      <c r="F78" s="60">
        <f t="shared" si="17"/>
        <v>0</v>
      </c>
      <c r="G78" s="400"/>
      <c r="H78" s="402"/>
      <c r="I78" s="62">
        <f t="shared" si="18"/>
        <v>0</v>
      </c>
      <c r="J78" s="2">
        <v>0</v>
      </c>
    </row>
    <row r="79" spans="1:10" ht="15" thickBot="1">
      <c r="A79" s="58" t="s">
        <v>11</v>
      </c>
      <c r="B79" s="403"/>
      <c r="C79" s="404"/>
      <c r="D79" s="404"/>
      <c r="E79" s="405"/>
      <c r="F79" s="52">
        <f t="shared" si="17"/>
        <v>0</v>
      </c>
      <c r="G79" s="403"/>
      <c r="H79" s="405"/>
      <c r="I79" s="67">
        <f t="shared" si="18"/>
        <v>0</v>
      </c>
      <c r="J79" s="2">
        <v>0</v>
      </c>
    </row>
    <row r="80" spans="1:10" ht="15">
      <c r="A80" s="33" t="s">
        <v>26</v>
      </c>
      <c r="B80" s="68">
        <f>SUM(B59:B75)</f>
        <v>0</v>
      </c>
      <c r="C80" s="68">
        <f t="shared" ref="C80:I80" si="19">SUM(C59:C75)</f>
        <v>0</v>
      </c>
      <c r="D80" s="68">
        <f t="shared" si="19"/>
        <v>0</v>
      </c>
      <c r="E80" s="68">
        <f t="shared" si="19"/>
        <v>0</v>
      </c>
      <c r="F80" s="68">
        <f t="shared" si="19"/>
        <v>50682.882990011341</v>
      </c>
      <c r="G80" s="68">
        <f t="shared" si="19"/>
        <v>0</v>
      </c>
      <c r="H80" s="69">
        <f t="shared" si="19"/>
        <v>0</v>
      </c>
      <c r="I80" s="38">
        <f t="shared" si="19"/>
        <v>50682.882990011341</v>
      </c>
      <c r="J80" s="2">
        <v>0</v>
      </c>
    </row>
    <row r="81" spans="1:10" s="15" customFormat="1" ht="15" thickBot="1">
      <c r="A81" s="30" t="s">
        <v>88</v>
      </c>
      <c r="B81" s="47">
        <f>B80/$I$80</f>
        <v>0</v>
      </c>
      <c r="C81" s="47">
        <f t="shared" ref="C81:I81" si="20">C80/$I$80</f>
        <v>0</v>
      </c>
      <c r="D81" s="47">
        <f t="shared" si="20"/>
        <v>0</v>
      </c>
      <c r="E81" s="47">
        <f t="shared" si="20"/>
        <v>0</v>
      </c>
      <c r="F81" s="47">
        <f t="shared" si="20"/>
        <v>1</v>
      </c>
      <c r="G81" s="47">
        <f t="shared" si="20"/>
        <v>0</v>
      </c>
      <c r="H81" s="47">
        <f t="shared" si="20"/>
        <v>0</v>
      </c>
      <c r="I81" s="48">
        <f t="shared" si="20"/>
        <v>1</v>
      </c>
    </row>
    <row r="82" spans="1:10" ht="15" thickBot="1">
      <c r="A82" s="31"/>
      <c r="B82" s="31"/>
      <c r="C82" s="31"/>
      <c r="D82" s="31"/>
      <c r="E82" s="31"/>
      <c r="F82" s="301">
        <f>+F80-F470-F496-F522-F548-F574</f>
        <v>-1.7070789226636407E-12</v>
      </c>
      <c r="G82" s="31"/>
      <c r="H82" s="31"/>
      <c r="I82" s="301">
        <f>+I80-I470-I496-I522-I548-I574</f>
        <v>-1.7070789226636407E-12</v>
      </c>
    </row>
    <row r="83" spans="1:1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0" ht="15">
      <c r="A85" s="25" t="s">
        <v>7</v>
      </c>
      <c r="B85" s="36">
        <f>B579+B605+B631</f>
        <v>250.57488293984841</v>
      </c>
      <c r="C85" s="36">
        <f t="shared" ref="C85:H85" si="21">C579+C605+C631</f>
        <v>0</v>
      </c>
      <c r="D85" s="36">
        <f t="shared" si="21"/>
        <v>27.327592574170271</v>
      </c>
      <c r="E85" s="36">
        <f t="shared" si="21"/>
        <v>0</v>
      </c>
      <c r="F85" s="36">
        <f t="shared" si="21"/>
        <v>0</v>
      </c>
      <c r="G85" s="36">
        <f t="shared" si="21"/>
        <v>0</v>
      </c>
      <c r="H85" s="37">
        <f t="shared" si="21"/>
        <v>0</v>
      </c>
      <c r="I85" s="38">
        <f>SUM(B85:H85)</f>
        <v>277.9024755140187</v>
      </c>
      <c r="J85" s="2">
        <v>0</v>
      </c>
    </row>
    <row r="86" spans="1:10" ht="15">
      <c r="A86" s="26" t="s">
        <v>8</v>
      </c>
      <c r="B86" s="39">
        <f t="shared" ref="B86:H101" si="22">B580+B606+B632</f>
        <v>208.68682224403838</v>
      </c>
      <c r="C86" s="39">
        <f t="shared" si="22"/>
        <v>0</v>
      </c>
      <c r="D86" s="39">
        <f t="shared" si="22"/>
        <v>32.427005980576411</v>
      </c>
      <c r="E86" s="39">
        <f t="shared" si="22"/>
        <v>0</v>
      </c>
      <c r="F86" s="39">
        <f t="shared" si="22"/>
        <v>0</v>
      </c>
      <c r="G86" s="39">
        <f t="shared" si="22"/>
        <v>0</v>
      </c>
      <c r="H86" s="40">
        <f t="shared" si="22"/>
        <v>0</v>
      </c>
      <c r="I86" s="41">
        <f t="shared" ref="I86:I105" si="23">SUM(B86:H86)</f>
        <v>241.11382822461479</v>
      </c>
      <c r="J86" s="2">
        <v>0</v>
      </c>
    </row>
    <row r="87" spans="1:10" ht="15">
      <c r="A87" s="27" t="s">
        <v>10</v>
      </c>
      <c r="B87" s="42">
        <f t="shared" si="22"/>
        <v>171.85186962509749</v>
      </c>
      <c r="C87" s="42">
        <f t="shared" si="22"/>
        <v>0</v>
      </c>
      <c r="D87" s="42">
        <f t="shared" si="22"/>
        <v>9.2417782334330241</v>
      </c>
      <c r="E87" s="42">
        <f t="shared" si="22"/>
        <v>0</v>
      </c>
      <c r="F87" s="42">
        <f t="shared" si="22"/>
        <v>0</v>
      </c>
      <c r="G87" s="42">
        <f t="shared" si="22"/>
        <v>0</v>
      </c>
      <c r="H87" s="43">
        <f t="shared" si="22"/>
        <v>0</v>
      </c>
      <c r="I87" s="38">
        <f t="shared" si="23"/>
        <v>181.09364785853052</v>
      </c>
      <c r="J87" s="2">
        <v>0</v>
      </c>
    </row>
    <row r="88" spans="1:10" ht="15">
      <c r="A88" s="26" t="s">
        <v>56</v>
      </c>
      <c r="B88" s="39">
        <f t="shared" si="22"/>
        <v>0</v>
      </c>
      <c r="C88" s="39">
        <f t="shared" si="22"/>
        <v>0</v>
      </c>
      <c r="D88" s="39">
        <f t="shared" si="22"/>
        <v>0</v>
      </c>
      <c r="E88" s="39">
        <f t="shared" si="22"/>
        <v>0</v>
      </c>
      <c r="F88" s="39">
        <f t="shared" si="22"/>
        <v>0</v>
      </c>
      <c r="G88" s="39">
        <f t="shared" si="22"/>
        <v>0</v>
      </c>
      <c r="H88" s="40">
        <f t="shared" si="22"/>
        <v>0</v>
      </c>
      <c r="I88" s="41">
        <f t="shared" si="23"/>
        <v>0</v>
      </c>
      <c r="J88" s="2">
        <v>0</v>
      </c>
    </row>
    <row r="89" spans="1:10" ht="15">
      <c r="A89" s="27" t="s">
        <v>16</v>
      </c>
      <c r="B89" s="42">
        <f t="shared" si="22"/>
        <v>1897.9904555132557</v>
      </c>
      <c r="C89" s="42">
        <f t="shared" si="22"/>
        <v>162.13573317400474</v>
      </c>
      <c r="D89" s="42">
        <f t="shared" si="22"/>
        <v>79.442026566742641</v>
      </c>
      <c r="E89" s="42">
        <f t="shared" si="22"/>
        <v>77.730080757776989</v>
      </c>
      <c r="F89" s="42">
        <f t="shared" si="22"/>
        <v>0</v>
      </c>
      <c r="G89" s="42">
        <f t="shared" si="22"/>
        <v>0</v>
      </c>
      <c r="H89" s="43">
        <f t="shared" si="22"/>
        <v>0</v>
      </c>
      <c r="I89" s="38">
        <f t="shared" si="23"/>
        <v>2217.2982960117802</v>
      </c>
      <c r="J89" s="2">
        <v>0</v>
      </c>
    </row>
    <row r="90" spans="1:10" ht="15">
      <c r="A90" s="26" t="s">
        <v>70</v>
      </c>
      <c r="B90" s="39">
        <f t="shared" si="22"/>
        <v>4139.9892574355972</v>
      </c>
      <c r="C90" s="39">
        <f t="shared" si="22"/>
        <v>19.369342851714926</v>
      </c>
      <c r="D90" s="39">
        <f t="shared" si="22"/>
        <v>248.4439308653298</v>
      </c>
      <c r="E90" s="39">
        <f t="shared" si="22"/>
        <v>0</v>
      </c>
      <c r="F90" s="39">
        <f t="shared" si="22"/>
        <v>0</v>
      </c>
      <c r="G90" s="39">
        <f t="shared" si="22"/>
        <v>0</v>
      </c>
      <c r="H90" s="40">
        <f t="shared" si="22"/>
        <v>0</v>
      </c>
      <c r="I90" s="41">
        <f t="shared" si="23"/>
        <v>4407.8025311526426</v>
      </c>
      <c r="J90" s="2">
        <v>0</v>
      </c>
    </row>
    <row r="91" spans="1:10" ht="15">
      <c r="A91" s="27" t="s">
        <v>58</v>
      </c>
      <c r="B91" s="42">
        <f t="shared" si="22"/>
        <v>0</v>
      </c>
      <c r="C91" s="42">
        <f t="shared" si="22"/>
        <v>1.7019192609085902E-2</v>
      </c>
      <c r="D91" s="42">
        <f t="shared" si="22"/>
        <v>0.50071235327527164</v>
      </c>
      <c r="E91" s="42">
        <f t="shared" si="22"/>
        <v>234.4006670377353</v>
      </c>
      <c r="F91" s="42">
        <f t="shared" si="22"/>
        <v>32.622527168971956</v>
      </c>
      <c r="G91" s="42">
        <f t="shared" si="22"/>
        <v>0</v>
      </c>
      <c r="H91" s="43">
        <f t="shared" si="22"/>
        <v>0</v>
      </c>
      <c r="I91" s="38">
        <f t="shared" si="23"/>
        <v>267.54092575259159</v>
      </c>
      <c r="J91" s="2">
        <v>0</v>
      </c>
    </row>
    <row r="92" spans="1:10" ht="15">
      <c r="A92" s="26" t="s">
        <v>12</v>
      </c>
      <c r="B92" s="39">
        <f t="shared" si="22"/>
        <v>0</v>
      </c>
      <c r="C92" s="39">
        <f t="shared" si="22"/>
        <v>0</v>
      </c>
      <c r="D92" s="39">
        <f t="shared" si="22"/>
        <v>7.6707743663943187E-2</v>
      </c>
      <c r="E92" s="39">
        <f t="shared" si="22"/>
        <v>2.8514804839382899</v>
      </c>
      <c r="F92" s="39">
        <f t="shared" si="22"/>
        <v>0</v>
      </c>
      <c r="G92" s="39">
        <f t="shared" si="22"/>
        <v>0</v>
      </c>
      <c r="H92" s="40">
        <f t="shared" si="22"/>
        <v>0</v>
      </c>
      <c r="I92" s="41">
        <f t="shared" si="23"/>
        <v>2.9281882276022331</v>
      </c>
      <c r="J92" s="2">
        <v>0</v>
      </c>
    </row>
    <row r="93" spans="1:10" ht="15">
      <c r="A93" s="27" t="s">
        <v>59</v>
      </c>
      <c r="B93" s="42">
        <f t="shared" si="22"/>
        <v>0</v>
      </c>
      <c r="C93" s="42">
        <f t="shared" si="22"/>
        <v>0</v>
      </c>
      <c r="D93" s="42">
        <f t="shared" si="22"/>
        <v>0</v>
      </c>
      <c r="E93" s="42">
        <f t="shared" si="22"/>
        <v>42.293438003845786</v>
      </c>
      <c r="F93" s="42">
        <f>F587+F613+F639</f>
        <v>0</v>
      </c>
      <c r="G93" s="42">
        <f t="shared" si="22"/>
        <v>0</v>
      </c>
      <c r="H93" s="43">
        <f t="shared" si="22"/>
        <v>0</v>
      </c>
      <c r="I93" s="38">
        <f t="shared" si="23"/>
        <v>42.293438003845786</v>
      </c>
      <c r="J93" s="2">
        <v>0</v>
      </c>
    </row>
    <row r="94" spans="1:10" ht="15">
      <c r="A94" s="26" t="s">
        <v>17</v>
      </c>
      <c r="B94" s="39">
        <f t="shared" si="22"/>
        <v>237.3047141251015</v>
      </c>
      <c r="C94" s="39">
        <f t="shared" si="22"/>
        <v>1.1775870278227405</v>
      </c>
      <c r="D94" s="39">
        <f t="shared" si="22"/>
        <v>29.039894230466775</v>
      </c>
      <c r="E94" s="39">
        <f t="shared" si="22"/>
        <v>3.8063684172023762</v>
      </c>
      <c r="F94" s="39">
        <f t="shared" si="22"/>
        <v>0</v>
      </c>
      <c r="G94" s="39">
        <f t="shared" si="22"/>
        <v>0</v>
      </c>
      <c r="H94" s="40">
        <f t="shared" si="22"/>
        <v>0</v>
      </c>
      <c r="I94" s="41">
        <f t="shared" si="23"/>
        <v>271.32856380059337</v>
      </c>
      <c r="J94" s="2">
        <v>0</v>
      </c>
    </row>
    <row r="95" spans="1:10" ht="15">
      <c r="A95" s="27" t="s">
        <v>139</v>
      </c>
      <c r="B95" s="42">
        <f t="shared" si="22"/>
        <v>21726.709317306842</v>
      </c>
      <c r="C95" s="42">
        <f t="shared" si="22"/>
        <v>856.66660637991538</v>
      </c>
      <c r="D95" s="42">
        <f t="shared" si="22"/>
        <v>5305.9598378113897</v>
      </c>
      <c r="E95" s="42">
        <f t="shared" si="22"/>
        <v>131.55945038200494</v>
      </c>
      <c r="F95" s="42">
        <f t="shared" si="22"/>
        <v>0</v>
      </c>
      <c r="G95" s="42">
        <f t="shared" si="22"/>
        <v>0</v>
      </c>
      <c r="H95" s="43">
        <f t="shared" si="22"/>
        <v>0</v>
      </c>
      <c r="I95" s="38">
        <f>SUM(B95:H95)</f>
        <v>28020.895211880157</v>
      </c>
      <c r="J95" s="2">
        <v>0</v>
      </c>
    </row>
    <row r="96" spans="1:10" ht="15">
      <c r="A96" s="26" t="s">
        <v>25</v>
      </c>
      <c r="B96" s="39">
        <f t="shared" si="22"/>
        <v>3407.4619069383548</v>
      </c>
      <c r="C96" s="39">
        <f t="shared" si="22"/>
        <v>3.676301593749124E-2</v>
      </c>
      <c r="D96" s="39">
        <f t="shared" si="22"/>
        <v>6418.6229179056254</v>
      </c>
      <c r="E96" s="39">
        <f t="shared" si="22"/>
        <v>7128.7074587787056</v>
      </c>
      <c r="F96" s="39">
        <f t="shared" si="22"/>
        <v>0</v>
      </c>
      <c r="G96" s="39">
        <f t="shared" si="22"/>
        <v>5207.758345097488</v>
      </c>
      <c r="H96" s="40">
        <f t="shared" si="22"/>
        <v>1.1711360207293788</v>
      </c>
      <c r="I96" s="41">
        <f t="shared" si="23"/>
        <v>22163.758527756843</v>
      </c>
      <c r="J96" s="2">
        <v>0</v>
      </c>
    </row>
    <row r="97" spans="1:10" ht="15">
      <c r="A97" s="27" t="s">
        <v>24</v>
      </c>
      <c r="B97" s="42">
        <f t="shared" si="22"/>
        <v>16638.066578475748</v>
      </c>
      <c r="C97" s="42">
        <f t="shared" si="22"/>
        <v>67.487427468204615</v>
      </c>
      <c r="D97" s="42">
        <f t="shared" si="22"/>
        <v>1371.1575424182827</v>
      </c>
      <c r="E97" s="42">
        <f t="shared" si="22"/>
        <v>0</v>
      </c>
      <c r="F97" s="42">
        <f t="shared" si="22"/>
        <v>0</v>
      </c>
      <c r="G97" s="42">
        <f t="shared" si="22"/>
        <v>0</v>
      </c>
      <c r="H97" s="43">
        <f t="shared" si="22"/>
        <v>0</v>
      </c>
      <c r="I97" s="38">
        <f t="shared" si="23"/>
        <v>18076.711548362233</v>
      </c>
      <c r="J97" s="2">
        <v>0</v>
      </c>
    </row>
    <row r="98" spans="1:10" ht="15">
      <c r="A98" s="26" t="s">
        <v>60</v>
      </c>
      <c r="B98" s="39">
        <f t="shared" si="22"/>
        <v>844.9395213148365</v>
      </c>
      <c r="C98" s="39">
        <f t="shared" si="22"/>
        <v>1.469986904376688</v>
      </c>
      <c r="D98" s="39">
        <f t="shared" si="22"/>
        <v>108.15084282407413</v>
      </c>
      <c r="E98" s="39">
        <f t="shared" si="22"/>
        <v>0</v>
      </c>
      <c r="F98" s="39">
        <f t="shared" si="22"/>
        <v>0</v>
      </c>
      <c r="G98" s="39">
        <f t="shared" si="22"/>
        <v>0</v>
      </c>
      <c r="H98" s="40">
        <f t="shared" si="22"/>
        <v>0</v>
      </c>
      <c r="I98" s="41">
        <f t="shared" si="23"/>
        <v>954.56035104328737</v>
      </c>
      <c r="J98" s="2">
        <v>0</v>
      </c>
    </row>
    <row r="99" spans="1:10" ht="15">
      <c r="A99" s="27" t="s">
        <v>22</v>
      </c>
      <c r="B99" s="42">
        <f t="shared" si="22"/>
        <v>259.07149106864495</v>
      </c>
      <c r="C99" s="42">
        <f t="shared" si="22"/>
        <v>0</v>
      </c>
      <c r="D99" s="42">
        <f t="shared" si="22"/>
        <v>19.962876918755025</v>
      </c>
      <c r="E99" s="42">
        <f t="shared" si="22"/>
        <v>0</v>
      </c>
      <c r="F99" s="42">
        <f t="shared" si="22"/>
        <v>1.3698008375848185</v>
      </c>
      <c r="G99" s="42">
        <f t="shared" si="22"/>
        <v>0</v>
      </c>
      <c r="H99" s="43">
        <f t="shared" si="22"/>
        <v>0</v>
      </c>
      <c r="I99" s="38">
        <f t="shared" si="23"/>
        <v>280.40416882498477</v>
      </c>
      <c r="J99" s="2">
        <v>0</v>
      </c>
    </row>
    <row r="100" spans="1:10" ht="15">
      <c r="A100" s="26" t="s">
        <v>21</v>
      </c>
      <c r="B100" s="39">
        <f t="shared" si="22"/>
        <v>139.37521389374564</v>
      </c>
      <c r="C100" s="39">
        <f t="shared" si="22"/>
        <v>0</v>
      </c>
      <c r="D100" s="39">
        <f t="shared" si="22"/>
        <v>2.5751323468862952</v>
      </c>
      <c r="E100" s="39">
        <f t="shared" si="22"/>
        <v>0</v>
      </c>
      <c r="F100" s="39">
        <f t="shared" si="22"/>
        <v>0</v>
      </c>
      <c r="G100" s="39">
        <f t="shared" si="22"/>
        <v>0</v>
      </c>
      <c r="H100" s="40">
        <f t="shared" si="22"/>
        <v>0</v>
      </c>
      <c r="I100" s="41">
        <f t="shared" si="23"/>
        <v>141.95034624063194</v>
      </c>
      <c r="J100" s="2">
        <v>0</v>
      </c>
    </row>
    <row r="101" spans="1:10" ht="15">
      <c r="A101" s="28" t="s">
        <v>64</v>
      </c>
      <c r="B101" s="42">
        <f t="shared" si="22"/>
        <v>106.63636011116378</v>
      </c>
      <c r="C101" s="42">
        <f t="shared" si="22"/>
        <v>0</v>
      </c>
      <c r="D101" s="42">
        <f t="shared" si="22"/>
        <v>6.6975562566454769</v>
      </c>
      <c r="E101" s="42">
        <f t="shared" si="22"/>
        <v>0</v>
      </c>
      <c r="F101" s="42">
        <f t="shared" si="22"/>
        <v>0</v>
      </c>
      <c r="G101" s="42">
        <f t="shared" si="22"/>
        <v>0</v>
      </c>
      <c r="H101" s="43">
        <f t="shared" si="22"/>
        <v>0</v>
      </c>
      <c r="I101" s="38">
        <f t="shared" si="23"/>
        <v>113.33391636780925</v>
      </c>
      <c r="J101" s="2">
        <v>0</v>
      </c>
    </row>
    <row r="102" spans="1:10">
      <c r="A102" s="56" t="s">
        <v>23</v>
      </c>
      <c r="B102" s="60">
        <f t="shared" ref="B102:H105" si="24">B596+B622+B648</f>
        <v>106.63636011116378</v>
      </c>
      <c r="C102" s="60">
        <f t="shared" si="24"/>
        <v>0</v>
      </c>
      <c r="D102" s="60">
        <f t="shared" si="24"/>
        <v>6.6975562566454769</v>
      </c>
      <c r="E102" s="60">
        <f t="shared" si="24"/>
        <v>0</v>
      </c>
      <c r="F102" s="60">
        <f t="shared" si="24"/>
        <v>0</v>
      </c>
      <c r="G102" s="60">
        <f t="shared" si="24"/>
        <v>0</v>
      </c>
      <c r="H102" s="61">
        <f t="shared" si="24"/>
        <v>0</v>
      </c>
      <c r="I102" s="62">
        <f t="shared" si="23"/>
        <v>113.33391636780925</v>
      </c>
      <c r="J102" s="2">
        <v>0</v>
      </c>
    </row>
    <row r="103" spans="1:10">
      <c r="A103" s="57" t="s">
        <v>19</v>
      </c>
      <c r="B103" s="63">
        <f t="shared" si="24"/>
        <v>0</v>
      </c>
      <c r="C103" s="63">
        <f t="shared" si="24"/>
        <v>0</v>
      </c>
      <c r="D103" s="63">
        <f t="shared" si="24"/>
        <v>0</v>
      </c>
      <c r="E103" s="63">
        <f t="shared" si="24"/>
        <v>0</v>
      </c>
      <c r="F103" s="63">
        <f t="shared" si="24"/>
        <v>0</v>
      </c>
      <c r="G103" s="63">
        <f t="shared" si="24"/>
        <v>0</v>
      </c>
      <c r="H103" s="64">
        <f t="shared" si="24"/>
        <v>0</v>
      </c>
      <c r="I103" s="65">
        <f t="shared" si="23"/>
        <v>0</v>
      </c>
      <c r="J103" s="2">
        <v>0</v>
      </c>
    </row>
    <row r="104" spans="1:10">
      <c r="A104" s="56" t="s">
        <v>20</v>
      </c>
      <c r="B104" s="60">
        <f t="shared" si="24"/>
        <v>0</v>
      </c>
      <c r="C104" s="60">
        <f t="shared" si="24"/>
        <v>0</v>
      </c>
      <c r="D104" s="60">
        <f t="shared" si="24"/>
        <v>0</v>
      </c>
      <c r="E104" s="60">
        <f t="shared" si="24"/>
        <v>0</v>
      </c>
      <c r="F104" s="60">
        <f t="shared" si="24"/>
        <v>0</v>
      </c>
      <c r="G104" s="60">
        <f t="shared" si="24"/>
        <v>0</v>
      </c>
      <c r="H104" s="61">
        <f t="shared" si="24"/>
        <v>0</v>
      </c>
      <c r="I104" s="62">
        <f t="shared" si="23"/>
        <v>0</v>
      </c>
      <c r="J104" s="2">
        <v>0</v>
      </c>
    </row>
    <row r="105" spans="1:10" ht="15" thickBot="1">
      <c r="A105" s="58" t="s">
        <v>11</v>
      </c>
      <c r="B105" s="52">
        <f t="shared" si="24"/>
        <v>0</v>
      </c>
      <c r="C105" s="52">
        <f t="shared" si="24"/>
        <v>0</v>
      </c>
      <c r="D105" s="52">
        <f t="shared" si="24"/>
        <v>0</v>
      </c>
      <c r="E105" s="52">
        <f t="shared" si="24"/>
        <v>0</v>
      </c>
      <c r="F105" s="52">
        <f t="shared" si="24"/>
        <v>0</v>
      </c>
      <c r="G105" s="52">
        <f t="shared" si="24"/>
        <v>0</v>
      </c>
      <c r="H105" s="66">
        <f t="shared" si="24"/>
        <v>0</v>
      </c>
      <c r="I105" s="67">
        <f t="shared" si="23"/>
        <v>0</v>
      </c>
      <c r="J105" s="2">
        <v>0</v>
      </c>
    </row>
    <row r="106" spans="1:10" ht="15">
      <c r="A106" s="33" t="s">
        <v>26</v>
      </c>
      <c r="B106" s="68">
        <f>SUM(B85:B101)</f>
        <v>50028.658390992277</v>
      </c>
      <c r="C106" s="68">
        <f t="shared" ref="C106:I106" si="25">SUM(C85:C101)</f>
        <v>1108.3604660145857</v>
      </c>
      <c r="D106" s="68">
        <f t="shared" si="25"/>
        <v>13659.626355029317</v>
      </c>
      <c r="E106" s="68">
        <f t="shared" si="25"/>
        <v>7621.3489438612096</v>
      </c>
      <c r="F106" s="68">
        <f>SUM(F85:F101)</f>
        <v>33.992328006556775</v>
      </c>
      <c r="G106" s="68">
        <f t="shared" si="25"/>
        <v>5207.758345097488</v>
      </c>
      <c r="H106" s="69">
        <f t="shared" si="25"/>
        <v>1.1711360207293788</v>
      </c>
      <c r="I106" s="38">
        <f t="shared" si="25"/>
        <v>77660.915965022155</v>
      </c>
      <c r="J106" s="2">
        <v>0</v>
      </c>
    </row>
    <row r="107" spans="1:10" s="5" customFormat="1" ht="15" thickBot="1">
      <c r="A107" s="59" t="s">
        <v>88</v>
      </c>
      <c r="B107" s="47">
        <f>B106/$I$106</f>
        <v>0.64419351445101136</v>
      </c>
      <c r="C107" s="47">
        <f t="shared" ref="C107:I107" si="26">C106/$I$106</f>
        <v>1.4271792345505971E-2</v>
      </c>
      <c r="D107" s="47">
        <f t="shared" si="26"/>
        <v>0.17588804078980347</v>
      </c>
      <c r="E107" s="47">
        <f t="shared" si="26"/>
        <v>9.8136222695258998E-2</v>
      </c>
      <c r="F107" s="47">
        <f t="shared" si="26"/>
        <v>4.3770186823274972E-4</v>
      </c>
      <c r="G107" s="47">
        <f t="shared" si="26"/>
        <v>6.7057647729045849E-2</v>
      </c>
      <c r="H107" s="70">
        <f t="shared" si="26"/>
        <v>1.5080121141718814E-5</v>
      </c>
      <c r="I107" s="48">
        <f t="shared" si="26"/>
        <v>1</v>
      </c>
    </row>
    <row r="108" spans="1:10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0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0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0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</row>
    <row r="112" spans="1:10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1" si="27">SUM(B112:H112)</f>
        <v>0</v>
      </c>
    </row>
    <row r="113" spans="1:9" ht="15">
      <c r="A113" s="27" t="s">
        <v>10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27"/>
        <v>0</v>
      </c>
    </row>
    <row r="114" spans="1:9" ht="15">
      <c r="A114" s="26" t="s">
        <v>56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27"/>
        <v>0</v>
      </c>
    </row>
    <row r="115" spans="1:9" ht="15">
      <c r="A115" s="27" t="s">
        <v>16</v>
      </c>
      <c r="B115" s="42">
        <v>1.8931758850137748E-2</v>
      </c>
      <c r="C115" s="42">
        <v>0</v>
      </c>
      <c r="D115" s="42">
        <v>4.6250225203919582E-2</v>
      </c>
      <c r="E115" s="42">
        <v>0</v>
      </c>
      <c r="F115" s="411"/>
      <c r="G115" s="42">
        <v>0</v>
      </c>
      <c r="H115" s="43">
        <v>0</v>
      </c>
      <c r="I115" s="38">
        <f t="shared" si="27"/>
        <v>6.5181984054057326E-2</v>
      </c>
    </row>
    <row r="116" spans="1:9" ht="15">
      <c r="A116" s="26" t="s">
        <v>70</v>
      </c>
      <c r="B116" s="39">
        <v>0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27"/>
        <v>0</v>
      </c>
    </row>
    <row r="117" spans="1:9" ht="15">
      <c r="A117" s="27" t="s">
        <v>58</v>
      </c>
      <c r="B117" s="42">
        <v>5.687102756853715E-4</v>
      </c>
      <c r="C117" s="42">
        <v>0</v>
      </c>
      <c r="D117" s="42">
        <v>0</v>
      </c>
      <c r="E117" s="42">
        <v>1.4217756892134289E-3</v>
      </c>
      <c r="F117" s="411"/>
      <c r="G117" s="42">
        <v>0</v>
      </c>
      <c r="H117" s="43">
        <v>0</v>
      </c>
      <c r="I117" s="38">
        <f t="shared" si="27"/>
        <v>1.9904859648988004E-3</v>
      </c>
    </row>
    <row r="118" spans="1:9" ht="15">
      <c r="A118" s="26" t="s">
        <v>12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27"/>
        <v>0</v>
      </c>
    </row>
    <row r="119" spans="1:9" ht="15">
      <c r="A119" s="27" t="s">
        <v>59</v>
      </c>
      <c r="B119" s="42">
        <v>0.21211258030534991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27"/>
        <v>0.21211258030534991</v>
      </c>
    </row>
    <row r="120" spans="1:9" ht="15">
      <c r="A120" s="26" t="s">
        <v>17</v>
      </c>
      <c r="B120" s="39">
        <v>0</v>
      </c>
      <c r="C120" s="39">
        <v>0</v>
      </c>
      <c r="D120" s="39">
        <v>0</v>
      </c>
      <c r="E120" s="39">
        <v>0</v>
      </c>
      <c r="F120" s="411"/>
      <c r="G120" s="39">
        <v>0</v>
      </c>
      <c r="H120" s="40">
        <v>0</v>
      </c>
      <c r="I120" s="41">
        <f t="shared" si="27"/>
        <v>0</v>
      </c>
    </row>
    <row r="121" spans="1:9" ht="15">
      <c r="A121" s="27" t="s">
        <v>139</v>
      </c>
      <c r="B121" s="42">
        <v>0.47190979956991186</v>
      </c>
      <c r="C121" s="42">
        <v>1.2617335838867516</v>
      </c>
      <c r="D121" s="42">
        <v>10.532443251553318</v>
      </c>
      <c r="E121" s="42">
        <v>2.8508426397069969E-4</v>
      </c>
      <c r="F121" s="411"/>
      <c r="G121" s="42">
        <v>0</v>
      </c>
      <c r="H121" s="43">
        <v>0</v>
      </c>
      <c r="I121" s="38">
        <f>SUM(B121:H121)</f>
        <v>12.26637171927395</v>
      </c>
    </row>
    <row r="122" spans="1:9" ht="15">
      <c r="A122" s="26" t="s">
        <v>25</v>
      </c>
      <c r="B122" s="39">
        <v>0.22756272619114801</v>
      </c>
      <c r="C122" s="39">
        <v>3.8516714839590695E-3</v>
      </c>
      <c r="D122" s="39">
        <v>2.8097705701972386</v>
      </c>
      <c r="E122" s="39">
        <v>4.0338695396471467</v>
      </c>
      <c r="F122" s="411"/>
      <c r="G122" s="39">
        <v>3.2897169671273048</v>
      </c>
      <c r="H122" s="40">
        <v>9.6777653837670057E-3</v>
      </c>
      <c r="I122" s="41">
        <f t="shared" si="27"/>
        <v>10.374449240030565</v>
      </c>
    </row>
    <row r="123" spans="1:9" ht="15">
      <c r="A123" s="27" t="s">
        <v>24</v>
      </c>
      <c r="B123" s="42">
        <v>0.13074107634472068</v>
      </c>
      <c r="C123" s="42">
        <v>0</v>
      </c>
      <c r="D123" s="42">
        <v>4.2644256738938575E-2</v>
      </c>
      <c r="E123" s="42">
        <v>0</v>
      </c>
      <c r="F123" s="411"/>
      <c r="G123" s="42">
        <v>0</v>
      </c>
      <c r="H123" s="43">
        <v>0</v>
      </c>
      <c r="I123" s="38">
        <f>SUM(B123:H123)</f>
        <v>0.17338533308365925</v>
      </c>
    </row>
    <row r="124" spans="1:9" ht="15">
      <c r="A124" s="26" t="s">
        <v>60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27"/>
        <v>0</v>
      </c>
    </row>
    <row r="125" spans="1:9" ht="15">
      <c r="A125" s="27" t="s">
        <v>22</v>
      </c>
      <c r="B125" s="42">
        <v>0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27"/>
        <v>0</v>
      </c>
    </row>
    <row r="126" spans="1:9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27"/>
        <v>0</v>
      </c>
    </row>
    <row r="127" spans="1:9" ht="15">
      <c r="A127" s="28" t="s">
        <v>64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27"/>
        <v>0</v>
      </c>
    </row>
    <row r="128" spans="1:9">
      <c r="A128" s="56" t="s">
        <v>23</v>
      </c>
      <c r="B128" s="60">
        <v>0</v>
      </c>
      <c r="C128" s="60">
        <v>0</v>
      </c>
      <c r="D128" s="60">
        <v>0</v>
      </c>
      <c r="E128" s="60">
        <v>0</v>
      </c>
      <c r="F128" s="411"/>
      <c r="G128" s="60">
        <v>0</v>
      </c>
      <c r="H128" s="61">
        <v>0</v>
      </c>
      <c r="I128" s="62">
        <f t="shared" si="27"/>
        <v>0</v>
      </c>
    </row>
    <row r="129" spans="1:9">
      <c r="A129" s="57" t="s">
        <v>19</v>
      </c>
      <c r="B129" s="63">
        <v>0</v>
      </c>
      <c r="C129" s="63">
        <v>0</v>
      </c>
      <c r="D129" s="63">
        <v>0</v>
      </c>
      <c r="E129" s="63">
        <v>0</v>
      </c>
      <c r="F129" s="411"/>
      <c r="G129" s="63">
        <v>0</v>
      </c>
      <c r="H129" s="64">
        <v>0</v>
      </c>
      <c r="I129" s="65">
        <f t="shared" si="27"/>
        <v>0</v>
      </c>
    </row>
    <row r="130" spans="1:9">
      <c r="A130" s="56" t="s">
        <v>20</v>
      </c>
      <c r="B130" s="60">
        <v>0</v>
      </c>
      <c r="C130" s="60">
        <v>0</v>
      </c>
      <c r="D130" s="60">
        <v>0</v>
      </c>
      <c r="E130" s="60">
        <v>0</v>
      </c>
      <c r="F130" s="411"/>
      <c r="G130" s="60">
        <v>0</v>
      </c>
      <c r="H130" s="61">
        <v>0</v>
      </c>
      <c r="I130" s="62">
        <f t="shared" si="27"/>
        <v>0</v>
      </c>
    </row>
    <row r="131" spans="1:9" ht="15" thickBot="1">
      <c r="A131" s="58"/>
      <c r="B131" s="52">
        <v>0</v>
      </c>
      <c r="C131" s="52">
        <v>0</v>
      </c>
      <c r="D131" s="52">
        <v>0</v>
      </c>
      <c r="E131" s="52">
        <v>0</v>
      </c>
      <c r="F131" s="412"/>
      <c r="G131" s="52">
        <v>0</v>
      </c>
      <c r="H131" s="66">
        <v>0</v>
      </c>
      <c r="I131" s="67">
        <f t="shared" si="27"/>
        <v>0</v>
      </c>
    </row>
    <row r="132" spans="1:9" ht="15">
      <c r="A132" s="33" t="s">
        <v>26</v>
      </c>
      <c r="B132" s="68">
        <f>SUM(B111:B127)</f>
        <v>1.0618266515369537</v>
      </c>
      <c r="C132" s="68">
        <f t="shared" ref="C132:I132" si="28">SUM(C111:C127)</f>
        <v>1.2655852553707108</v>
      </c>
      <c r="D132" s="68">
        <f t="shared" si="28"/>
        <v>13.431108303693415</v>
      </c>
      <c r="E132" s="68">
        <f t="shared" si="28"/>
        <v>4.0355763996003304</v>
      </c>
      <c r="F132" s="68">
        <f>SUM(F111:F127)</f>
        <v>0</v>
      </c>
      <c r="G132" s="68">
        <f t="shared" si="28"/>
        <v>3.2897169671273048</v>
      </c>
      <c r="H132" s="69">
        <f t="shared" si="28"/>
        <v>9.6777653837670057E-3</v>
      </c>
      <c r="I132" s="38">
        <f t="shared" si="28"/>
        <v>23.093491342712479</v>
      </c>
    </row>
    <row r="133" spans="1:9" s="5" customFormat="1" ht="15" thickBot="1">
      <c r="A133" s="30" t="s">
        <v>88</v>
      </c>
      <c r="B133" s="47">
        <f>B132/$I$132</f>
        <v>4.5979476891528141E-2</v>
      </c>
      <c r="C133" s="47">
        <f t="shared" ref="C133:I133" si="29">C132/$I$132</f>
        <v>5.4802681698888571E-2</v>
      </c>
      <c r="D133" s="47">
        <f t="shared" si="29"/>
        <v>0.58159713074012154</v>
      </c>
      <c r="E133" s="47">
        <f t="shared" si="29"/>
        <v>0.17474951447191295</v>
      </c>
      <c r="F133" s="47">
        <f t="shared" si="29"/>
        <v>0</v>
      </c>
      <c r="G133" s="47">
        <f t="shared" si="29"/>
        <v>0.14245212723824141</v>
      </c>
      <c r="H133" s="70">
        <f t="shared" si="29"/>
        <v>4.1906895930748814E-4</v>
      </c>
      <c r="I133" s="48">
        <f t="shared" si="29"/>
        <v>1</v>
      </c>
    </row>
    <row r="134" spans="1:9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9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9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9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9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7" si="30">SUM(B138:H138)</f>
        <v>0</v>
      </c>
    </row>
    <row r="139" spans="1:9" ht="15">
      <c r="A139" s="27" t="s">
        <v>10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30"/>
        <v>0</v>
      </c>
    </row>
    <row r="140" spans="1:9" ht="15">
      <c r="A140" s="26" t="s">
        <v>56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30"/>
        <v>0</v>
      </c>
    </row>
    <row r="141" spans="1:9" ht="15">
      <c r="A141" s="27" t="s">
        <v>16</v>
      </c>
      <c r="B141" s="42">
        <v>6.2833013796863586</v>
      </c>
      <c r="C141" s="42">
        <v>68.902423838035517</v>
      </c>
      <c r="D141" s="42">
        <v>6.1662478221079429</v>
      </c>
      <c r="E141" s="42">
        <v>0</v>
      </c>
      <c r="F141" s="411"/>
      <c r="G141" s="42">
        <v>0</v>
      </c>
      <c r="H141" s="43">
        <v>0</v>
      </c>
      <c r="I141" s="38">
        <f t="shared" si="30"/>
        <v>81.351973039829829</v>
      </c>
    </row>
    <row r="142" spans="1:9" ht="15">
      <c r="A142" s="26" t="s">
        <v>70</v>
      </c>
      <c r="B142" s="39">
        <v>18.209407369264671</v>
      </c>
      <c r="C142" s="39">
        <v>1.5793067969873957</v>
      </c>
      <c r="D142" s="39">
        <v>5.7118262491044138</v>
      </c>
      <c r="E142" s="39">
        <v>0</v>
      </c>
      <c r="F142" s="411"/>
      <c r="G142" s="39">
        <v>0</v>
      </c>
      <c r="H142" s="40">
        <v>0</v>
      </c>
      <c r="I142" s="41">
        <f t="shared" si="30"/>
        <v>25.500540415356483</v>
      </c>
    </row>
    <row r="143" spans="1:9" ht="15">
      <c r="A143" s="27" t="s">
        <v>58</v>
      </c>
      <c r="B143" s="42">
        <v>0</v>
      </c>
      <c r="C143" s="42">
        <v>0</v>
      </c>
      <c r="D143" s="42">
        <v>0.46012489357636588</v>
      </c>
      <c r="E143" s="42">
        <v>0.5032960667310804</v>
      </c>
      <c r="F143" s="411"/>
      <c r="G143" s="42">
        <v>0</v>
      </c>
      <c r="H143" s="43">
        <v>0</v>
      </c>
      <c r="I143" s="38">
        <f t="shared" si="30"/>
        <v>0.96342096030744628</v>
      </c>
    </row>
    <row r="144" spans="1:9" ht="15">
      <c r="A144" s="26" t="s">
        <v>12</v>
      </c>
      <c r="B144" s="39">
        <v>0</v>
      </c>
      <c r="C144" s="39">
        <v>0</v>
      </c>
      <c r="D144" s="39">
        <v>0</v>
      </c>
      <c r="E144" s="39">
        <v>0</v>
      </c>
      <c r="F144" s="411"/>
      <c r="G144" s="39">
        <v>0</v>
      </c>
      <c r="H144" s="40">
        <v>0</v>
      </c>
      <c r="I144" s="41">
        <f t="shared" si="30"/>
        <v>0</v>
      </c>
    </row>
    <row r="145" spans="1:9" ht="15">
      <c r="A145" s="27" t="s">
        <v>59</v>
      </c>
      <c r="B145" s="42">
        <v>0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30"/>
        <v>0</v>
      </c>
    </row>
    <row r="146" spans="1:9" ht="15">
      <c r="A146" s="26" t="s">
        <v>17</v>
      </c>
      <c r="B146" s="39">
        <v>8.6096320948744962E-2</v>
      </c>
      <c r="C146" s="39">
        <v>0</v>
      </c>
      <c r="D146" s="39">
        <v>0.21524080237186238</v>
      </c>
      <c r="E146" s="39">
        <v>0</v>
      </c>
      <c r="F146" s="411"/>
      <c r="G146" s="39">
        <v>0</v>
      </c>
      <c r="H146" s="40">
        <v>0</v>
      </c>
      <c r="I146" s="41">
        <f t="shared" si="30"/>
        <v>0.30133712332060736</v>
      </c>
    </row>
    <row r="147" spans="1:9" ht="15">
      <c r="A147" s="27" t="s">
        <v>139</v>
      </c>
      <c r="B147" s="42">
        <v>33.810700168219263</v>
      </c>
      <c r="C147" s="42">
        <v>194.48214235766758</v>
      </c>
      <c r="D147" s="42">
        <v>42.621378319838705</v>
      </c>
      <c r="E147" s="42">
        <v>0</v>
      </c>
      <c r="F147" s="411"/>
      <c r="G147" s="42">
        <v>0</v>
      </c>
      <c r="H147" s="43">
        <v>0</v>
      </c>
      <c r="I147" s="38">
        <f>SUM(B147:H147)</f>
        <v>270.91422084572554</v>
      </c>
    </row>
    <row r="148" spans="1:9" ht="15">
      <c r="A148" s="26" t="s">
        <v>25</v>
      </c>
      <c r="B148" s="39">
        <v>44.048271374483399</v>
      </c>
      <c r="C148" s="39">
        <v>1.8439936391035354</v>
      </c>
      <c r="D148" s="39">
        <v>2.8476176614155797</v>
      </c>
      <c r="E148" s="39">
        <v>137.02216853493724</v>
      </c>
      <c r="F148" s="411"/>
      <c r="G148" s="39">
        <v>17.297537476318869</v>
      </c>
      <c r="H148" s="40">
        <v>5.9340014916579236</v>
      </c>
      <c r="I148" s="41">
        <f t="shared" si="30"/>
        <v>208.99359017791653</v>
      </c>
    </row>
    <row r="149" spans="1:9" ht="15">
      <c r="A149" s="27" t="s">
        <v>24</v>
      </c>
      <c r="B149" s="42">
        <v>9.4965146073736797</v>
      </c>
      <c r="C149" s="42">
        <v>0</v>
      </c>
      <c r="D149" s="42">
        <v>0.10800801900418421</v>
      </c>
      <c r="E149" s="42">
        <v>0</v>
      </c>
      <c r="F149" s="411"/>
      <c r="G149" s="42">
        <v>0</v>
      </c>
      <c r="H149" s="43">
        <v>0</v>
      </c>
      <c r="I149" s="38">
        <f>SUM(B149:H149)</f>
        <v>9.6045226263778645</v>
      </c>
    </row>
    <row r="150" spans="1:9" ht="15">
      <c r="A150" s="26" t="s">
        <v>60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30"/>
        <v>0</v>
      </c>
    </row>
    <row r="151" spans="1:9" ht="15">
      <c r="A151" s="27" t="s">
        <v>22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30"/>
        <v>0</v>
      </c>
    </row>
    <row r="152" spans="1:9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30"/>
        <v>0</v>
      </c>
    </row>
    <row r="153" spans="1:9" ht="15">
      <c r="A153" s="28" t="s">
        <v>64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30"/>
        <v>0</v>
      </c>
    </row>
    <row r="154" spans="1:9">
      <c r="A154" s="56" t="s">
        <v>23</v>
      </c>
      <c r="B154" s="60">
        <v>0</v>
      </c>
      <c r="C154" s="60">
        <v>0</v>
      </c>
      <c r="D154" s="60">
        <v>0</v>
      </c>
      <c r="E154" s="60">
        <v>0</v>
      </c>
      <c r="F154" s="411"/>
      <c r="G154" s="60">
        <v>0</v>
      </c>
      <c r="H154" s="61">
        <v>0</v>
      </c>
      <c r="I154" s="62">
        <f t="shared" si="30"/>
        <v>0</v>
      </c>
    </row>
    <row r="155" spans="1:9">
      <c r="A155" s="57" t="s">
        <v>19</v>
      </c>
      <c r="B155" s="63">
        <v>0</v>
      </c>
      <c r="C155" s="63">
        <v>0</v>
      </c>
      <c r="D155" s="63">
        <v>0</v>
      </c>
      <c r="E155" s="63">
        <v>0</v>
      </c>
      <c r="F155" s="411"/>
      <c r="G155" s="63">
        <v>0</v>
      </c>
      <c r="H155" s="64">
        <v>0</v>
      </c>
      <c r="I155" s="65">
        <f t="shared" si="30"/>
        <v>0</v>
      </c>
    </row>
    <row r="156" spans="1:9">
      <c r="A156" s="56" t="s">
        <v>20</v>
      </c>
      <c r="B156" s="60">
        <v>0</v>
      </c>
      <c r="C156" s="60">
        <v>0</v>
      </c>
      <c r="D156" s="60">
        <v>0</v>
      </c>
      <c r="E156" s="60">
        <v>0</v>
      </c>
      <c r="F156" s="411"/>
      <c r="G156" s="60">
        <v>0</v>
      </c>
      <c r="H156" s="61">
        <v>0</v>
      </c>
      <c r="I156" s="62">
        <f t="shared" si="30"/>
        <v>0</v>
      </c>
    </row>
    <row r="157" spans="1:9" ht="15" thickBot="1">
      <c r="A157" s="58" t="s">
        <v>11</v>
      </c>
      <c r="B157" s="52">
        <v>0</v>
      </c>
      <c r="C157" s="52">
        <v>0</v>
      </c>
      <c r="D157" s="52">
        <v>0</v>
      </c>
      <c r="E157" s="52">
        <v>0</v>
      </c>
      <c r="F157" s="412"/>
      <c r="G157" s="52">
        <v>0</v>
      </c>
      <c r="H157" s="66">
        <v>0</v>
      </c>
      <c r="I157" s="67">
        <f t="shared" si="30"/>
        <v>0</v>
      </c>
    </row>
    <row r="158" spans="1:9" ht="15">
      <c r="A158" s="33" t="s">
        <v>26</v>
      </c>
      <c r="B158" s="68">
        <f>SUM(B137:B153)</f>
        <v>111.93429121997613</v>
      </c>
      <c r="C158" s="68">
        <f t="shared" ref="C158:I158" si="31">SUM(C137:C153)</f>
        <v>266.80786663179401</v>
      </c>
      <c r="D158" s="68">
        <f t="shared" si="31"/>
        <v>58.130443767419045</v>
      </c>
      <c r="E158" s="68">
        <f t="shared" si="31"/>
        <v>137.52546460166832</v>
      </c>
      <c r="F158" s="68">
        <f>SUM(F137:F153)</f>
        <v>0</v>
      </c>
      <c r="G158" s="68">
        <f t="shared" si="31"/>
        <v>17.297537476318869</v>
      </c>
      <c r="H158" s="69">
        <f t="shared" si="31"/>
        <v>5.9340014916579236</v>
      </c>
      <c r="I158" s="38">
        <f t="shared" si="31"/>
        <v>597.62960518883426</v>
      </c>
    </row>
    <row r="159" spans="1:9" s="5" customFormat="1" ht="15" thickBot="1">
      <c r="A159" s="30" t="s">
        <v>88</v>
      </c>
      <c r="B159" s="47">
        <f>B158/$I$158</f>
        <v>0.18729709881860357</v>
      </c>
      <c r="C159" s="47">
        <f t="shared" ref="C159:I159" si="32">C158/$I$158</f>
        <v>0.44644352340525395</v>
      </c>
      <c r="D159" s="47">
        <f t="shared" si="32"/>
        <v>9.7268346920416443E-2</v>
      </c>
      <c r="E159" s="47">
        <f t="shared" si="32"/>
        <v>0.23011822608455637</v>
      </c>
      <c r="F159" s="47">
        <f t="shared" si="32"/>
        <v>0</v>
      </c>
      <c r="G159" s="47">
        <f t="shared" si="32"/>
        <v>2.8943575295024632E-2</v>
      </c>
      <c r="H159" s="70">
        <f t="shared" si="32"/>
        <v>9.9292294761450864E-3</v>
      </c>
      <c r="I159" s="48">
        <f t="shared" si="32"/>
        <v>1</v>
      </c>
    </row>
    <row r="160" spans="1:9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3" si="33">SUM(B164:H164)</f>
        <v>0</v>
      </c>
    </row>
    <row r="165" spans="1:9" ht="15">
      <c r="A165" s="27" t="s">
        <v>10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33"/>
        <v>0</v>
      </c>
    </row>
    <row r="166" spans="1:9" ht="15">
      <c r="A166" s="26" t="s">
        <v>56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33"/>
        <v>0</v>
      </c>
    </row>
    <row r="167" spans="1:9" ht="15">
      <c r="A167" s="27" t="s">
        <v>16</v>
      </c>
      <c r="B167" s="42">
        <v>8.2180800656223338E-2</v>
      </c>
      <c r="C167" s="42">
        <v>0</v>
      </c>
      <c r="D167" s="42">
        <v>0.13114097447253339</v>
      </c>
      <c r="E167" s="42">
        <v>0</v>
      </c>
      <c r="F167" s="411"/>
      <c r="G167" s="42">
        <v>0</v>
      </c>
      <c r="H167" s="43">
        <v>0</v>
      </c>
      <c r="I167" s="38">
        <f t="shared" si="33"/>
        <v>0.21332177512875672</v>
      </c>
    </row>
    <row r="168" spans="1:9" ht="15">
      <c r="A168" s="26" t="s">
        <v>70</v>
      </c>
      <c r="B168" s="39">
        <v>3.8778172908417261</v>
      </c>
      <c r="C168" s="39">
        <v>3.088495788260489E-2</v>
      </c>
      <c r="D168" s="39">
        <v>1.605397755522826</v>
      </c>
      <c r="E168" s="39">
        <v>0</v>
      </c>
      <c r="F168" s="411"/>
      <c r="G168" s="39">
        <v>0</v>
      </c>
      <c r="H168" s="40">
        <v>0</v>
      </c>
      <c r="I168" s="41">
        <f t="shared" si="33"/>
        <v>5.5141000042471564</v>
      </c>
    </row>
    <row r="169" spans="1:9" ht="15">
      <c r="A169" s="27" t="s">
        <v>58</v>
      </c>
      <c r="B169" s="42">
        <v>0</v>
      </c>
      <c r="C169" s="42">
        <v>0</v>
      </c>
      <c r="D169" s="42">
        <v>0</v>
      </c>
      <c r="E169" s="42">
        <v>8.623591706725095E-2</v>
      </c>
      <c r="F169" s="411"/>
      <c r="G169" s="42">
        <v>0</v>
      </c>
      <c r="H169" s="43">
        <v>0</v>
      </c>
      <c r="I169" s="38">
        <f t="shared" si="33"/>
        <v>8.623591706725095E-2</v>
      </c>
    </row>
    <row r="170" spans="1:9" ht="15">
      <c r="A170" s="26" t="s">
        <v>12</v>
      </c>
      <c r="B170" s="39">
        <v>0</v>
      </c>
      <c r="C170" s="39">
        <v>0</v>
      </c>
      <c r="D170" s="39">
        <v>0</v>
      </c>
      <c r="E170" s="39">
        <v>0</v>
      </c>
      <c r="F170" s="411"/>
      <c r="G170" s="39">
        <v>0</v>
      </c>
      <c r="H170" s="40">
        <v>0</v>
      </c>
      <c r="I170" s="41">
        <f t="shared" si="33"/>
        <v>0</v>
      </c>
    </row>
    <row r="171" spans="1:9" ht="15">
      <c r="A171" s="27" t="s">
        <v>59</v>
      </c>
      <c r="B171" s="42">
        <v>0</v>
      </c>
      <c r="C171" s="42">
        <v>0</v>
      </c>
      <c r="D171" s="42">
        <v>0</v>
      </c>
      <c r="E171" s="42">
        <v>0</v>
      </c>
      <c r="F171" s="411"/>
      <c r="G171" s="42">
        <v>0</v>
      </c>
      <c r="H171" s="43">
        <v>0</v>
      </c>
      <c r="I171" s="38">
        <f t="shared" si="33"/>
        <v>0</v>
      </c>
    </row>
    <row r="172" spans="1:9" ht="15">
      <c r="A172" s="26" t="s">
        <v>17</v>
      </c>
      <c r="B172" s="39">
        <v>3.6407298100866336E-4</v>
      </c>
      <c r="C172" s="39">
        <v>0</v>
      </c>
      <c r="D172" s="39">
        <v>2.8785473932207688E-2</v>
      </c>
      <c r="E172" s="39">
        <v>1.3936713713011631E-4</v>
      </c>
      <c r="F172" s="411"/>
      <c r="G172" s="39">
        <v>0</v>
      </c>
      <c r="H172" s="40">
        <v>0</v>
      </c>
      <c r="I172" s="41">
        <f t="shared" si="33"/>
        <v>2.9288914050346469E-2</v>
      </c>
    </row>
    <row r="173" spans="1:9" ht="15">
      <c r="A173" s="27" t="s">
        <v>139</v>
      </c>
      <c r="B173" s="42">
        <v>0.475012908707868</v>
      </c>
      <c r="C173" s="42">
        <v>0.79913221578206917</v>
      </c>
      <c r="D173" s="42">
        <v>12.116426383765413</v>
      </c>
      <c r="E173" s="42">
        <v>0</v>
      </c>
      <c r="F173" s="411"/>
      <c r="G173" s="42">
        <v>0</v>
      </c>
      <c r="H173" s="43">
        <v>0</v>
      </c>
      <c r="I173" s="38">
        <f>SUM(B173:H173)</f>
        <v>13.39057150825535</v>
      </c>
    </row>
    <row r="174" spans="1:9" ht="15">
      <c r="A174" s="26" t="s">
        <v>25</v>
      </c>
      <c r="B174" s="39">
        <v>0.56023112107105055</v>
      </c>
      <c r="C174" s="39">
        <v>0.15690970948467539</v>
      </c>
      <c r="D174" s="39">
        <v>35.094228547733984</v>
      </c>
      <c r="E174" s="39">
        <v>8.6501773391164249</v>
      </c>
      <c r="F174" s="411"/>
      <c r="G174" s="39">
        <v>0.99815400491482442</v>
      </c>
      <c r="H174" s="40">
        <v>1.9560041871999316</v>
      </c>
      <c r="I174" s="41">
        <f t="shared" si="33"/>
        <v>47.41570490952089</v>
      </c>
    </row>
    <row r="175" spans="1:9" ht="15">
      <c r="A175" s="27" t="s">
        <v>24</v>
      </c>
      <c r="B175" s="42">
        <v>8.896198106002517</v>
      </c>
      <c r="C175" s="42">
        <v>0.5574076240250011</v>
      </c>
      <c r="D175" s="42">
        <v>0</v>
      </c>
      <c r="E175" s="42">
        <v>0</v>
      </c>
      <c r="F175" s="411"/>
      <c r="G175" s="42">
        <v>0</v>
      </c>
      <c r="H175" s="43">
        <v>0</v>
      </c>
      <c r="I175" s="38">
        <f>SUM(B175:H175)</f>
        <v>9.4536057300275189</v>
      </c>
    </row>
    <row r="176" spans="1:9" ht="15">
      <c r="A176" s="26" t="s">
        <v>60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33"/>
        <v>0</v>
      </c>
    </row>
    <row r="177" spans="1:9" ht="15">
      <c r="A177" s="27" t="s">
        <v>22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33"/>
        <v>0</v>
      </c>
    </row>
    <row r="178" spans="1:9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33"/>
        <v>0</v>
      </c>
    </row>
    <row r="179" spans="1:9" ht="15">
      <c r="A179" s="28" t="s">
        <v>64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33"/>
        <v>0</v>
      </c>
    </row>
    <row r="180" spans="1:9">
      <c r="A180" s="56" t="s">
        <v>23</v>
      </c>
      <c r="B180" s="60">
        <v>0</v>
      </c>
      <c r="C180" s="60">
        <v>0</v>
      </c>
      <c r="D180" s="60">
        <v>0</v>
      </c>
      <c r="E180" s="60">
        <v>0</v>
      </c>
      <c r="F180" s="411"/>
      <c r="G180" s="60">
        <v>0</v>
      </c>
      <c r="H180" s="61">
        <v>0</v>
      </c>
      <c r="I180" s="62">
        <f t="shared" si="33"/>
        <v>0</v>
      </c>
    </row>
    <row r="181" spans="1:9">
      <c r="A181" s="57" t="s">
        <v>19</v>
      </c>
      <c r="B181" s="63">
        <v>0</v>
      </c>
      <c r="C181" s="63">
        <v>0</v>
      </c>
      <c r="D181" s="63">
        <v>0</v>
      </c>
      <c r="E181" s="63">
        <v>0</v>
      </c>
      <c r="F181" s="411"/>
      <c r="G181" s="63">
        <v>0</v>
      </c>
      <c r="H181" s="64">
        <v>0</v>
      </c>
      <c r="I181" s="65">
        <f t="shared" si="33"/>
        <v>0</v>
      </c>
    </row>
    <row r="182" spans="1:9">
      <c r="A182" s="56" t="s">
        <v>20</v>
      </c>
      <c r="B182" s="60">
        <v>0</v>
      </c>
      <c r="C182" s="60">
        <v>0</v>
      </c>
      <c r="D182" s="60">
        <v>0</v>
      </c>
      <c r="E182" s="60">
        <v>0</v>
      </c>
      <c r="F182" s="411"/>
      <c r="G182" s="60">
        <v>0</v>
      </c>
      <c r="H182" s="61">
        <v>0</v>
      </c>
      <c r="I182" s="62">
        <f t="shared" si="33"/>
        <v>0</v>
      </c>
    </row>
    <row r="183" spans="1:9" ht="15" thickBot="1">
      <c r="A183" s="58" t="s">
        <v>11</v>
      </c>
      <c r="B183" s="52">
        <v>0</v>
      </c>
      <c r="C183" s="52">
        <v>0</v>
      </c>
      <c r="D183" s="52">
        <v>0</v>
      </c>
      <c r="E183" s="52">
        <v>0</v>
      </c>
      <c r="F183" s="412"/>
      <c r="G183" s="52">
        <v>0</v>
      </c>
      <c r="H183" s="66">
        <v>0</v>
      </c>
      <c r="I183" s="67">
        <f t="shared" si="33"/>
        <v>0</v>
      </c>
    </row>
    <row r="184" spans="1:9" ht="15">
      <c r="A184" s="33" t="s">
        <v>26</v>
      </c>
      <c r="B184" s="68">
        <f>SUM(B163:B179)</f>
        <v>13.891804300260393</v>
      </c>
      <c r="C184" s="68">
        <f t="shared" ref="C184:I184" si="34">SUM(C163:C179)</f>
        <v>1.5443345071743506</v>
      </c>
      <c r="D184" s="68">
        <f t="shared" si="34"/>
        <v>48.975979135426968</v>
      </c>
      <c r="E184" s="68">
        <f t="shared" si="34"/>
        <v>8.7365526233208062</v>
      </c>
      <c r="F184" s="68">
        <f>SUM(F163:F179)</f>
        <v>0</v>
      </c>
      <c r="G184" s="68">
        <f t="shared" si="34"/>
        <v>0.99815400491482442</v>
      </c>
      <c r="H184" s="69">
        <f t="shared" si="34"/>
        <v>1.9560041871999316</v>
      </c>
      <c r="I184" s="38">
        <f t="shared" si="34"/>
        <v>76.102828758297264</v>
      </c>
    </row>
    <row r="185" spans="1:9" s="5" customFormat="1" ht="15" thickBot="1">
      <c r="A185" s="30" t="s">
        <v>88</v>
      </c>
      <c r="B185" s="47">
        <f>B184/$I$184</f>
        <v>0.18253992035408817</v>
      </c>
      <c r="C185" s="47">
        <f t="shared" ref="C185:I185" si="35">C184/$I$184</f>
        <v>2.0292734611471016E-2</v>
      </c>
      <c r="D185" s="47">
        <f t="shared" si="35"/>
        <v>0.64355004846107333</v>
      </c>
      <c r="E185" s="47">
        <f t="shared" si="35"/>
        <v>0.114799315161702</v>
      </c>
      <c r="F185" s="47">
        <f t="shared" si="35"/>
        <v>0</v>
      </c>
      <c r="G185" s="47">
        <f t="shared" si="35"/>
        <v>1.3115859439140738E-2</v>
      </c>
      <c r="H185" s="70">
        <f t="shared" si="35"/>
        <v>2.5702121972524895E-2</v>
      </c>
      <c r="I185" s="48">
        <f t="shared" si="35"/>
        <v>1</v>
      </c>
    </row>
    <row r="186" spans="1:9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9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9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9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9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9" si="36">SUM(B190:H190)</f>
        <v>0</v>
      </c>
    </row>
    <row r="191" spans="1:9" ht="15">
      <c r="A191" s="27" t="s">
        <v>10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36"/>
        <v>0</v>
      </c>
    </row>
    <row r="192" spans="1:9" ht="15">
      <c r="A192" s="26" t="s">
        <v>56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36"/>
        <v>0</v>
      </c>
    </row>
    <row r="193" spans="1:9" ht="15">
      <c r="A193" s="27" t="s">
        <v>16</v>
      </c>
      <c r="B193" s="42">
        <v>7.5766170387175267</v>
      </c>
      <c r="C193" s="42">
        <v>0.1337545612979168</v>
      </c>
      <c r="D193" s="42">
        <v>15.088986066934988</v>
      </c>
      <c r="E193" s="42">
        <v>0</v>
      </c>
      <c r="F193" s="411"/>
      <c r="G193" s="42">
        <v>0</v>
      </c>
      <c r="H193" s="43">
        <v>0</v>
      </c>
      <c r="I193" s="38">
        <f t="shared" si="36"/>
        <v>22.799357666950431</v>
      </c>
    </row>
    <row r="194" spans="1:9" ht="15">
      <c r="A194" s="26" t="s">
        <v>70</v>
      </c>
      <c r="B194" s="39">
        <v>1.1146731472571019</v>
      </c>
      <c r="C194" s="39">
        <v>0.66750055607370584</v>
      </c>
      <c r="D194" s="39">
        <v>4.5445806050282949</v>
      </c>
      <c r="E194" s="39">
        <v>0</v>
      </c>
      <c r="F194" s="411"/>
      <c r="G194" s="39">
        <v>0</v>
      </c>
      <c r="H194" s="40">
        <v>0</v>
      </c>
      <c r="I194" s="41">
        <f t="shared" si="36"/>
        <v>6.3267543083591029</v>
      </c>
    </row>
    <row r="195" spans="1:9" ht="15">
      <c r="A195" s="27" t="s">
        <v>58</v>
      </c>
      <c r="B195" s="42">
        <v>0</v>
      </c>
      <c r="C195" s="42">
        <v>0</v>
      </c>
      <c r="D195" s="42">
        <v>0</v>
      </c>
      <c r="E195" s="42">
        <v>0.58182494659818051</v>
      </c>
      <c r="F195" s="411"/>
      <c r="G195" s="42">
        <v>0</v>
      </c>
      <c r="H195" s="43">
        <v>0</v>
      </c>
      <c r="I195" s="38">
        <f t="shared" si="36"/>
        <v>0.58182494659818051</v>
      </c>
    </row>
    <row r="196" spans="1:9" ht="15">
      <c r="A196" s="26" t="s">
        <v>12</v>
      </c>
      <c r="B196" s="39">
        <v>0</v>
      </c>
      <c r="C196" s="39">
        <v>0</v>
      </c>
      <c r="D196" s="39">
        <v>0</v>
      </c>
      <c r="E196" s="39">
        <v>0</v>
      </c>
      <c r="F196" s="411"/>
      <c r="G196" s="39">
        <v>0</v>
      </c>
      <c r="H196" s="40">
        <v>0</v>
      </c>
      <c r="I196" s="41">
        <f t="shared" si="36"/>
        <v>0</v>
      </c>
    </row>
    <row r="197" spans="1:9" ht="15">
      <c r="A197" s="27" t="s">
        <v>59</v>
      </c>
      <c r="B197" s="42">
        <v>0</v>
      </c>
      <c r="C197" s="42">
        <v>0</v>
      </c>
      <c r="D197" s="42">
        <v>0</v>
      </c>
      <c r="E197" s="42">
        <v>0</v>
      </c>
      <c r="F197" s="411"/>
      <c r="G197" s="42">
        <v>0</v>
      </c>
      <c r="H197" s="43">
        <v>0</v>
      </c>
      <c r="I197" s="38">
        <f t="shared" si="36"/>
        <v>0</v>
      </c>
    </row>
    <row r="198" spans="1:9" ht="15">
      <c r="A198" s="26" t="s">
        <v>17</v>
      </c>
      <c r="B198" s="39">
        <v>8.3368556850965704E-3</v>
      </c>
      <c r="C198" s="39">
        <v>0</v>
      </c>
      <c r="D198" s="39">
        <v>3.572938150755673E-3</v>
      </c>
      <c r="E198" s="39">
        <v>0</v>
      </c>
      <c r="F198" s="411"/>
      <c r="G198" s="39">
        <v>0</v>
      </c>
      <c r="H198" s="40">
        <v>0</v>
      </c>
      <c r="I198" s="41">
        <f t="shared" si="36"/>
        <v>1.1909793835852243E-2</v>
      </c>
    </row>
    <row r="199" spans="1:9" ht="15">
      <c r="A199" s="27" t="s">
        <v>139</v>
      </c>
      <c r="B199" s="42">
        <v>15.583669048633393</v>
      </c>
      <c r="C199" s="42">
        <v>12.875688975083092</v>
      </c>
      <c r="D199" s="42">
        <v>135.64042927648663</v>
      </c>
      <c r="E199" s="42">
        <v>2.8765985398222571</v>
      </c>
      <c r="F199" s="411"/>
      <c r="G199" s="42">
        <v>0</v>
      </c>
      <c r="H199" s="43">
        <v>0</v>
      </c>
      <c r="I199" s="38">
        <f>SUM(B199:H199)</f>
        <v>166.97638584002536</v>
      </c>
    </row>
    <row r="200" spans="1:9" ht="15">
      <c r="A200" s="26" t="s">
        <v>25</v>
      </c>
      <c r="B200" s="39">
        <v>2.7605172657215449</v>
      </c>
      <c r="C200" s="39">
        <v>4.3307179099022056E-2</v>
      </c>
      <c r="D200" s="39">
        <v>40.547188057081698</v>
      </c>
      <c r="E200" s="39">
        <v>29.320759788443628</v>
      </c>
      <c r="F200" s="411"/>
      <c r="G200" s="39">
        <v>3.014306491961122</v>
      </c>
      <c r="H200" s="40">
        <v>4.0167620652565343E-2</v>
      </c>
      <c r="I200" s="41">
        <f t="shared" si="36"/>
        <v>75.726246402959589</v>
      </c>
    </row>
    <row r="201" spans="1:9" ht="15">
      <c r="A201" s="27" t="s">
        <v>24</v>
      </c>
      <c r="B201" s="42">
        <v>0.54348430981292783</v>
      </c>
      <c r="C201" s="42">
        <v>6.0781411962921847E-2</v>
      </c>
      <c r="D201" s="42">
        <v>0</v>
      </c>
      <c r="E201" s="42">
        <v>0</v>
      </c>
      <c r="F201" s="411"/>
      <c r="G201" s="42">
        <v>0</v>
      </c>
      <c r="H201" s="43">
        <v>0</v>
      </c>
      <c r="I201" s="38">
        <f>SUM(B201:H201)</f>
        <v>0.6042657217758497</v>
      </c>
    </row>
    <row r="202" spans="1:9" ht="15">
      <c r="A202" s="26" t="s">
        <v>60</v>
      </c>
      <c r="B202" s="39">
        <v>0.19841863530457177</v>
      </c>
      <c r="C202" s="39">
        <v>0.10149211911567803</v>
      </c>
      <c r="D202" s="39">
        <v>0.18509201054530947</v>
      </c>
      <c r="E202" s="39">
        <v>0</v>
      </c>
      <c r="F202" s="411"/>
      <c r="G202" s="39">
        <v>0</v>
      </c>
      <c r="H202" s="40">
        <v>0</v>
      </c>
      <c r="I202" s="41">
        <f t="shared" si="36"/>
        <v>0.48500276496555927</v>
      </c>
    </row>
    <row r="203" spans="1:9" ht="15">
      <c r="A203" s="27" t="s">
        <v>22</v>
      </c>
      <c r="B203" s="42">
        <v>0</v>
      </c>
      <c r="C203" s="42">
        <v>0</v>
      </c>
      <c r="D203" s="42">
        <v>0.21858044266578638</v>
      </c>
      <c r="E203" s="42">
        <v>0</v>
      </c>
      <c r="F203" s="411"/>
      <c r="G203" s="42">
        <v>0</v>
      </c>
      <c r="H203" s="43">
        <v>0</v>
      </c>
      <c r="I203" s="38">
        <f t="shared" si="36"/>
        <v>0.21858044266578638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36"/>
        <v>0</v>
      </c>
    </row>
    <row r="205" spans="1:9" ht="15">
      <c r="A205" s="28" t="s">
        <v>64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36"/>
        <v>0</v>
      </c>
    </row>
    <row r="206" spans="1:9">
      <c r="A206" s="56" t="s">
        <v>23</v>
      </c>
      <c r="B206" s="60">
        <v>0</v>
      </c>
      <c r="C206" s="60">
        <v>0</v>
      </c>
      <c r="D206" s="60">
        <v>0</v>
      </c>
      <c r="E206" s="60">
        <v>0</v>
      </c>
      <c r="F206" s="411"/>
      <c r="G206" s="60">
        <v>0</v>
      </c>
      <c r="H206" s="61">
        <v>0</v>
      </c>
      <c r="I206" s="62">
        <f t="shared" si="36"/>
        <v>0</v>
      </c>
    </row>
    <row r="207" spans="1:9">
      <c r="A207" s="57" t="s">
        <v>19</v>
      </c>
      <c r="B207" s="63">
        <v>0</v>
      </c>
      <c r="C207" s="63">
        <v>0</v>
      </c>
      <c r="D207" s="63">
        <v>0</v>
      </c>
      <c r="E207" s="63">
        <v>0</v>
      </c>
      <c r="F207" s="411"/>
      <c r="G207" s="63">
        <v>0</v>
      </c>
      <c r="H207" s="64">
        <v>0</v>
      </c>
      <c r="I207" s="65">
        <f t="shared" si="36"/>
        <v>0</v>
      </c>
    </row>
    <row r="208" spans="1:9">
      <c r="A208" s="56" t="s">
        <v>20</v>
      </c>
      <c r="B208" s="60">
        <v>0</v>
      </c>
      <c r="C208" s="60">
        <v>0</v>
      </c>
      <c r="D208" s="60">
        <v>0</v>
      </c>
      <c r="E208" s="60">
        <v>0</v>
      </c>
      <c r="F208" s="411"/>
      <c r="G208" s="60">
        <v>0</v>
      </c>
      <c r="H208" s="61">
        <v>0</v>
      </c>
      <c r="I208" s="62">
        <f t="shared" si="36"/>
        <v>0</v>
      </c>
    </row>
    <row r="209" spans="1:9" ht="15" thickBot="1">
      <c r="A209" s="58" t="s">
        <v>11</v>
      </c>
      <c r="B209" s="52">
        <v>0</v>
      </c>
      <c r="C209" s="52">
        <v>0</v>
      </c>
      <c r="D209" s="52">
        <v>0</v>
      </c>
      <c r="E209" s="52">
        <v>0</v>
      </c>
      <c r="F209" s="412"/>
      <c r="G209" s="52">
        <v>0</v>
      </c>
      <c r="H209" s="66">
        <v>0</v>
      </c>
      <c r="I209" s="67">
        <f t="shared" si="36"/>
        <v>0</v>
      </c>
    </row>
    <row r="210" spans="1:9" ht="15">
      <c r="A210" s="33" t="s">
        <v>26</v>
      </c>
      <c r="B210" s="68">
        <f>SUM(B189:B205)</f>
        <v>27.785716301132162</v>
      </c>
      <c r="C210" s="68">
        <f t="shared" ref="C210:I210" si="37">SUM(C189:C205)</f>
        <v>13.882524802632336</v>
      </c>
      <c r="D210" s="68">
        <f t="shared" si="37"/>
        <v>196.22842939689346</v>
      </c>
      <c r="E210" s="68">
        <f t="shared" si="37"/>
        <v>32.779183274864067</v>
      </c>
      <c r="F210" s="68">
        <f>SUM(F189:F205)</f>
        <v>0</v>
      </c>
      <c r="G210" s="68">
        <f t="shared" si="37"/>
        <v>3.014306491961122</v>
      </c>
      <c r="H210" s="69">
        <f t="shared" si="37"/>
        <v>4.0167620652565343E-2</v>
      </c>
      <c r="I210" s="38">
        <f t="shared" si="37"/>
        <v>273.73032788813566</v>
      </c>
    </row>
    <row r="211" spans="1:9" s="5" customFormat="1" ht="15" thickBot="1">
      <c r="A211" s="30" t="s">
        <v>88</v>
      </c>
      <c r="B211" s="47">
        <f>B210/$I$210</f>
        <v>0.10150762802025812</v>
      </c>
      <c r="C211" s="47">
        <f t="shared" ref="C211:I211" si="38">C210/$I$210</f>
        <v>5.071606390763414E-2</v>
      </c>
      <c r="D211" s="47">
        <f t="shared" si="38"/>
        <v>0.71686769570190045</v>
      </c>
      <c r="E211" s="47">
        <f t="shared" si="38"/>
        <v>0.11974991418656325</v>
      </c>
      <c r="F211" s="47">
        <f t="shared" si="38"/>
        <v>0</v>
      </c>
      <c r="G211" s="47">
        <f t="shared" si="38"/>
        <v>1.1011956604212914E-2</v>
      </c>
      <c r="H211" s="70">
        <f t="shared" si="38"/>
        <v>1.4674157943134637E-4</v>
      </c>
      <c r="I211" s="48">
        <f t="shared" si="38"/>
        <v>1</v>
      </c>
    </row>
    <row r="212" spans="1:9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9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9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9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9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5" si="39">SUM(B216:H216)</f>
        <v>0</v>
      </c>
    </row>
    <row r="217" spans="1:9" ht="15">
      <c r="A217" s="27" t="s">
        <v>10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39"/>
        <v>0</v>
      </c>
    </row>
    <row r="218" spans="1:9" ht="15">
      <c r="A218" s="26" t="s">
        <v>56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39"/>
        <v>0</v>
      </c>
    </row>
    <row r="219" spans="1:9" ht="15">
      <c r="A219" s="27" t="s">
        <v>16</v>
      </c>
      <c r="B219" s="42">
        <v>4.980631598064142</v>
      </c>
      <c r="C219" s="42">
        <v>2.5522098465707912</v>
      </c>
      <c r="D219" s="42">
        <v>3.9571247592300511</v>
      </c>
      <c r="E219" s="42">
        <v>0</v>
      </c>
      <c r="F219" s="411"/>
      <c r="G219" s="42">
        <v>0</v>
      </c>
      <c r="H219" s="43">
        <v>0</v>
      </c>
      <c r="I219" s="38">
        <f t="shared" si="39"/>
        <v>11.489966203864984</v>
      </c>
    </row>
    <row r="220" spans="1:9" ht="15">
      <c r="A220" s="26" t="s">
        <v>70</v>
      </c>
      <c r="B220" s="39">
        <v>1.5988868513017878</v>
      </c>
      <c r="C220" s="39">
        <v>0</v>
      </c>
      <c r="D220" s="39">
        <v>0.87752946770316598</v>
      </c>
      <c r="E220" s="39">
        <v>0</v>
      </c>
      <c r="F220" s="411"/>
      <c r="G220" s="39">
        <v>0</v>
      </c>
      <c r="H220" s="40">
        <v>0</v>
      </c>
      <c r="I220" s="41">
        <f t="shared" si="39"/>
        <v>2.4764163190049535</v>
      </c>
    </row>
    <row r="221" spans="1:9" ht="15">
      <c r="A221" s="27" t="s">
        <v>58</v>
      </c>
      <c r="B221" s="42">
        <v>0</v>
      </c>
      <c r="C221" s="42">
        <v>0</v>
      </c>
      <c r="D221" s="42">
        <v>0</v>
      </c>
      <c r="E221" s="42">
        <v>1.8496847876263146E-2</v>
      </c>
      <c r="F221" s="411"/>
      <c r="G221" s="42">
        <v>0</v>
      </c>
      <c r="H221" s="43">
        <v>0</v>
      </c>
      <c r="I221" s="38">
        <f t="shared" si="39"/>
        <v>1.8496847876263146E-2</v>
      </c>
    </row>
    <row r="222" spans="1:9" ht="15">
      <c r="A222" s="26" t="s">
        <v>12</v>
      </c>
      <c r="B222" s="39">
        <v>0</v>
      </c>
      <c r="C222" s="39">
        <v>0</v>
      </c>
      <c r="D222" s="39">
        <v>0</v>
      </c>
      <c r="E222" s="39">
        <v>0.20670505482209703</v>
      </c>
      <c r="F222" s="411"/>
      <c r="G222" s="39">
        <v>0</v>
      </c>
      <c r="H222" s="40">
        <v>0</v>
      </c>
      <c r="I222" s="41">
        <f t="shared" si="39"/>
        <v>0.20670505482209703</v>
      </c>
    </row>
    <row r="223" spans="1:9" ht="15">
      <c r="A223" s="27" t="s">
        <v>59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39"/>
        <v>0</v>
      </c>
    </row>
    <row r="224" spans="1:9" ht="15">
      <c r="A224" s="26" t="s">
        <v>17</v>
      </c>
      <c r="B224" s="39">
        <v>2.8964945902460013E-3</v>
      </c>
      <c r="C224" s="39">
        <v>0</v>
      </c>
      <c r="D224" s="39">
        <v>1.2413548243911433E-3</v>
      </c>
      <c r="E224" s="39">
        <v>0</v>
      </c>
      <c r="F224" s="411"/>
      <c r="G224" s="39">
        <v>0</v>
      </c>
      <c r="H224" s="40">
        <v>0</v>
      </c>
      <c r="I224" s="41">
        <f t="shared" si="39"/>
        <v>4.1378494146371448E-3</v>
      </c>
    </row>
    <row r="225" spans="1:9" ht="15">
      <c r="A225" s="27" t="s">
        <v>139</v>
      </c>
      <c r="B225" s="42">
        <v>1.2034906174661437</v>
      </c>
      <c r="C225" s="42">
        <v>1.8716641028783818E-2</v>
      </c>
      <c r="D225" s="42">
        <v>4.4163350077025303</v>
      </c>
      <c r="E225" s="42">
        <v>0.75975532351356956</v>
      </c>
      <c r="F225" s="411"/>
      <c r="G225" s="42">
        <v>0</v>
      </c>
      <c r="H225" s="43">
        <v>0</v>
      </c>
      <c r="I225" s="38">
        <f>SUM(B225:H225)</f>
        <v>6.3982975897110279</v>
      </c>
    </row>
    <row r="226" spans="1:9" ht="15">
      <c r="A226" s="26" t="s">
        <v>25</v>
      </c>
      <c r="B226" s="39">
        <v>40.224426592073598</v>
      </c>
      <c r="C226" s="39">
        <v>0.92570619891223582</v>
      </c>
      <c r="D226" s="39">
        <v>95.191745958664868</v>
      </c>
      <c r="E226" s="39">
        <v>320.77067516132109</v>
      </c>
      <c r="F226" s="411"/>
      <c r="G226" s="39">
        <v>66.894727247729918</v>
      </c>
      <c r="H226" s="40">
        <v>7.4686281404446513</v>
      </c>
      <c r="I226" s="41">
        <f t="shared" si="39"/>
        <v>531.47590929914645</v>
      </c>
    </row>
    <row r="227" spans="1:9" ht="15">
      <c r="A227" s="27" t="s">
        <v>24</v>
      </c>
      <c r="B227" s="42">
        <v>230.16487061670395</v>
      </c>
      <c r="C227" s="42">
        <v>0</v>
      </c>
      <c r="D227" s="42">
        <v>60.330119596909299</v>
      </c>
      <c r="E227" s="42">
        <v>0</v>
      </c>
      <c r="F227" s="411"/>
      <c r="G227" s="42">
        <v>0</v>
      </c>
      <c r="H227" s="43">
        <v>0</v>
      </c>
      <c r="I227" s="38">
        <f>SUM(B227:H227)</f>
        <v>290.49499021361328</v>
      </c>
    </row>
    <row r="228" spans="1:9" ht="15">
      <c r="A228" s="26" t="s">
        <v>60</v>
      </c>
      <c r="B228" s="39">
        <v>9.0081737784669283E-2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39"/>
        <v>9.0081737784669283E-2</v>
      </c>
    </row>
    <row r="229" spans="1:9" ht="15">
      <c r="A229" s="27" t="s">
        <v>22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39"/>
        <v>0</v>
      </c>
    </row>
    <row r="230" spans="1:9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39"/>
        <v>0</v>
      </c>
    </row>
    <row r="231" spans="1:9" ht="15">
      <c r="A231" s="28" t="s">
        <v>64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39"/>
        <v>0</v>
      </c>
    </row>
    <row r="232" spans="1:9">
      <c r="A232" s="56" t="s">
        <v>23</v>
      </c>
      <c r="B232" s="60">
        <v>0</v>
      </c>
      <c r="C232" s="60">
        <v>0</v>
      </c>
      <c r="D232" s="60">
        <v>0</v>
      </c>
      <c r="E232" s="60">
        <v>0</v>
      </c>
      <c r="F232" s="411"/>
      <c r="G232" s="60">
        <v>0</v>
      </c>
      <c r="H232" s="61">
        <v>0</v>
      </c>
      <c r="I232" s="62">
        <f t="shared" si="39"/>
        <v>0</v>
      </c>
    </row>
    <row r="233" spans="1:9">
      <c r="A233" s="57" t="s">
        <v>19</v>
      </c>
      <c r="B233" s="63">
        <v>0</v>
      </c>
      <c r="C233" s="63">
        <v>0</v>
      </c>
      <c r="D233" s="63">
        <v>0</v>
      </c>
      <c r="E233" s="63">
        <v>0</v>
      </c>
      <c r="F233" s="411"/>
      <c r="G233" s="63">
        <v>0</v>
      </c>
      <c r="H233" s="64">
        <v>0</v>
      </c>
      <c r="I233" s="65">
        <f t="shared" si="39"/>
        <v>0</v>
      </c>
    </row>
    <row r="234" spans="1:9">
      <c r="A234" s="56" t="s">
        <v>20</v>
      </c>
      <c r="B234" s="60">
        <v>0</v>
      </c>
      <c r="C234" s="60">
        <v>0</v>
      </c>
      <c r="D234" s="60">
        <v>0</v>
      </c>
      <c r="E234" s="60">
        <v>0</v>
      </c>
      <c r="F234" s="411"/>
      <c r="G234" s="60">
        <v>0</v>
      </c>
      <c r="H234" s="61">
        <v>0</v>
      </c>
      <c r="I234" s="62">
        <f t="shared" si="39"/>
        <v>0</v>
      </c>
    </row>
    <row r="235" spans="1:9" ht="15" thickBot="1">
      <c r="A235" s="58" t="s">
        <v>11</v>
      </c>
      <c r="B235" s="52">
        <v>0</v>
      </c>
      <c r="C235" s="52">
        <v>0</v>
      </c>
      <c r="D235" s="52">
        <v>0</v>
      </c>
      <c r="E235" s="52">
        <v>0</v>
      </c>
      <c r="F235" s="412"/>
      <c r="G235" s="52">
        <v>0</v>
      </c>
      <c r="H235" s="66">
        <v>0</v>
      </c>
      <c r="I235" s="67">
        <f t="shared" si="39"/>
        <v>0</v>
      </c>
    </row>
    <row r="236" spans="1:9" ht="15">
      <c r="A236" s="33" t="s">
        <v>26</v>
      </c>
      <c r="B236" s="68">
        <f>SUM(B215:B231)</f>
        <v>278.26528450798452</v>
      </c>
      <c r="C236" s="68">
        <f t="shared" ref="C236:I236" si="40">SUM(C215:C231)</f>
        <v>3.4966326865118109</v>
      </c>
      <c r="D236" s="68">
        <f t="shared" si="40"/>
        <v>164.77409614503432</v>
      </c>
      <c r="E236" s="68">
        <f t="shared" si="40"/>
        <v>321.75563238753301</v>
      </c>
      <c r="F236" s="68">
        <f>SUM(F215:F231)</f>
        <v>0</v>
      </c>
      <c r="G236" s="68">
        <f t="shared" si="40"/>
        <v>66.894727247729918</v>
      </c>
      <c r="H236" s="69">
        <f t="shared" si="40"/>
        <v>7.4686281404446513</v>
      </c>
      <c r="I236" s="38">
        <f t="shared" si="40"/>
        <v>842.65500111523841</v>
      </c>
    </row>
    <row r="237" spans="1:9" s="5" customFormat="1" ht="15" thickBot="1">
      <c r="A237" s="30" t="s">
        <v>88</v>
      </c>
      <c r="B237" s="47">
        <f>B236/$I$236</f>
        <v>0.3302244502669604</v>
      </c>
      <c r="C237" s="47">
        <f t="shared" ref="C237:I237" si="41">C236/$I$236</f>
        <v>4.1495424365654765E-3</v>
      </c>
      <c r="D237" s="47">
        <f t="shared" si="41"/>
        <v>0.19554158692105172</v>
      </c>
      <c r="E237" s="47">
        <f t="shared" si="41"/>
        <v>0.38183554593718111</v>
      </c>
      <c r="F237" s="47">
        <f t="shared" si="41"/>
        <v>0</v>
      </c>
      <c r="G237" s="47">
        <f t="shared" si="41"/>
        <v>7.9385664547407864E-2</v>
      </c>
      <c r="H237" s="70">
        <f t="shared" si="41"/>
        <v>8.8632098908332114E-3</v>
      </c>
      <c r="I237" s="48">
        <f t="shared" si="41"/>
        <v>1</v>
      </c>
    </row>
    <row r="238" spans="1:9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9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9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9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</row>
    <row r="242" spans="1:9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1" si="42">SUM(B242:H242)</f>
        <v>0</v>
      </c>
    </row>
    <row r="243" spans="1:9" ht="15">
      <c r="A243" s="27" t="s">
        <v>10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42"/>
        <v>0</v>
      </c>
    </row>
    <row r="244" spans="1:9" ht="15">
      <c r="A244" s="26" t="s">
        <v>56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42"/>
        <v>0</v>
      </c>
    </row>
    <row r="245" spans="1:9" ht="15">
      <c r="A245" s="27" t="s">
        <v>16</v>
      </c>
      <c r="B245" s="42">
        <v>81.200248447376822</v>
      </c>
      <c r="C245" s="42">
        <v>0.36287716891228766</v>
      </c>
      <c r="D245" s="42">
        <v>6.8549272700938628</v>
      </c>
      <c r="E245" s="42">
        <v>0</v>
      </c>
      <c r="F245" s="411"/>
      <c r="G245" s="42">
        <v>0</v>
      </c>
      <c r="H245" s="43">
        <v>0</v>
      </c>
      <c r="I245" s="38">
        <f t="shared" si="42"/>
        <v>88.418052886382981</v>
      </c>
    </row>
    <row r="246" spans="1:9" ht="15">
      <c r="A246" s="26" t="s">
        <v>70</v>
      </c>
      <c r="B246" s="39">
        <v>53.144585996125819</v>
      </c>
      <c r="C246" s="39">
        <v>0.22880371986530074</v>
      </c>
      <c r="D246" s="39">
        <v>6.6535404111719796</v>
      </c>
      <c r="E246" s="39">
        <v>0</v>
      </c>
      <c r="F246" s="411"/>
      <c r="G246" s="39">
        <v>0</v>
      </c>
      <c r="H246" s="40">
        <v>0</v>
      </c>
      <c r="I246" s="41">
        <f t="shared" si="42"/>
        <v>60.026930127163098</v>
      </c>
    </row>
    <row r="247" spans="1:9" ht="15">
      <c r="A247" s="27" t="s">
        <v>58</v>
      </c>
      <c r="B247" s="42">
        <v>0</v>
      </c>
      <c r="C247" s="42">
        <v>0</v>
      </c>
      <c r="D247" s="42">
        <v>0</v>
      </c>
      <c r="E247" s="42">
        <v>1.8127794267816093</v>
      </c>
      <c r="F247" s="411"/>
      <c r="G247" s="42">
        <v>0</v>
      </c>
      <c r="H247" s="43">
        <v>0</v>
      </c>
      <c r="I247" s="38">
        <f t="shared" si="42"/>
        <v>1.8127794267816093</v>
      </c>
    </row>
    <row r="248" spans="1:9" ht="15">
      <c r="A248" s="26" t="s">
        <v>12</v>
      </c>
      <c r="B248" s="39">
        <v>0</v>
      </c>
      <c r="C248" s="39">
        <v>0</v>
      </c>
      <c r="D248" s="39">
        <v>0</v>
      </c>
      <c r="E248" s="39">
        <v>0.36022184903960236</v>
      </c>
      <c r="F248" s="411"/>
      <c r="G248" s="39">
        <v>0</v>
      </c>
      <c r="H248" s="40">
        <v>0</v>
      </c>
      <c r="I248" s="41">
        <f t="shared" si="42"/>
        <v>0.36022184903960236</v>
      </c>
    </row>
    <row r="249" spans="1:9" ht="15">
      <c r="A249" s="27" t="s">
        <v>59</v>
      </c>
      <c r="B249" s="42">
        <v>0</v>
      </c>
      <c r="C249" s="42">
        <v>0</v>
      </c>
      <c r="D249" s="42">
        <v>9.0002707890732461E-2</v>
      </c>
      <c r="E249" s="42">
        <v>0</v>
      </c>
      <c r="F249" s="411"/>
      <c r="G249" s="42">
        <v>0</v>
      </c>
      <c r="H249" s="43">
        <v>0</v>
      </c>
      <c r="I249" s="38">
        <f t="shared" si="42"/>
        <v>9.0002707890732461E-2</v>
      </c>
    </row>
    <row r="250" spans="1:9" ht="15">
      <c r="A250" s="26" t="s">
        <v>17</v>
      </c>
      <c r="B250" s="39">
        <v>2.4272008220361392</v>
      </c>
      <c r="C250" s="39">
        <v>9.8781048170807337E-2</v>
      </c>
      <c r="D250" s="39">
        <v>1.8986187070813578</v>
      </c>
      <c r="E250" s="39">
        <v>2.3765856214031714E-2</v>
      </c>
      <c r="F250" s="411"/>
      <c r="G250" s="39">
        <v>0</v>
      </c>
      <c r="H250" s="40">
        <v>0</v>
      </c>
      <c r="I250" s="41">
        <f t="shared" si="42"/>
        <v>4.4483664335023363</v>
      </c>
    </row>
    <row r="251" spans="1:9" ht="15">
      <c r="A251" s="27" t="s">
        <v>139</v>
      </c>
      <c r="B251" s="42">
        <v>280.37916064669884</v>
      </c>
      <c r="C251" s="42">
        <v>11.023636083236868</v>
      </c>
      <c r="D251" s="42">
        <v>209.48199207519701</v>
      </c>
      <c r="E251" s="42">
        <v>0.84098265796048943</v>
      </c>
      <c r="F251" s="411"/>
      <c r="G251" s="42">
        <v>0</v>
      </c>
      <c r="H251" s="43">
        <v>0</v>
      </c>
      <c r="I251" s="38">
        <f>SUM(B251:H251)</f>
        <v>501.72577146309317</v>
      </c>
    </row>
    <row r="252" spans="1:9" ht="15">
      <c r="A252" s="26" t="s">
        <v>25</v>
      </c>
      <c r="B252" s="39">
        <v>75.773130233002902</v>
      </c>
      <c r="C252" s="39">
        <v>3.1431808761021154</v>
      </c>
      <c r="D252" s="39">
        <v>122.87007731368092</v>
      </c>
      <c r="E252" s="39">
        <v>386.16766244695111</v>
      </c>
      <c r="F252" s="411"/>
      <c r="G252" s="39">
        <v>140.4146556915064</v>
      </c>
      <c r="H252" s="40">
        <v>10.242993477992988</v>
      </c>
      <c r="I252" s="41">
        <f t="shared" si="42"/>
        <v>738.61170003923644</v>
      </c>
    </row>
    <row r="253" spans="1:9" ht="15">
      <c r="A253" s="27" t="s">
        <v>24</v>
      </c>
      <c r="B253" s="42">
        <v>292.69959283736944</v>
      </c>
      <c r="C253" s="42">
        <v>0</v>
      </c>
      <c r="D253" s="42">
        <v>5.3397239900103415</v>
      </c>
      <c r="E253" s="42">
        <v>0</v>
      </c>
      <c r="F253" s="411"/>
      <c r="G253" s="42">
        <v>0</v>
      </c>
      <c r="H253" s="43">
        <v>0</v>
      </c>
      <c r="I253" s="38">
        <f>SUM(B253:H253)</f>
        <v>298.03931682737976</v>
      </c>
    </row>
    <row r="254" spans="1:9" ht="15">
      <c r="A254" s="26" t="s">
        <v>60</v>
      </c>
      <c r="B254" s="39">
        <v>0.93169226430003838</v>
      </c>
      <c r="C254" s="39">
        <v>1.5791644317651403</v>
      </c>
      <c r="D254" s="39">
        <v>2.8799351339181887</v>
      </c>
      <c r="E254" s="39">
        <v>0</v>
      </c>
      <c r="F254" s="411"/>
      <c r="G254" s="39">
        <v>0</v>
      </c>
      <c r="H254" s="40">
        <v>0</v>
      </c>
      <c r="I254" s="41">
        <f t="shared" si="42"/>
        <v>5.3907918299833675</v>
      </c>
    </row>
    <row r="255" spans="1:9" ht="15">
      <c r="A255" s="27" t="s">
        <v>22</v>
      </c>
      <c r="B255" s="42">
        <v>1.5285335007769878</v>
      </c>
      <c r="C255" s="42">
        <v>0</v>
      </c>
      <c r="D255" s="42">
        <v>3.4962250366568348</v>
      </c>
      <c r="E255" s="42">
        <v>0</v>
      </c>
      <c r="F255" s="411"/>
      <c r="G255" s="42">
        <v>0</v>
      </c>
      <c r="H255" s="43">
        <v>0</v>
      </c>
      <c r="I255" s="38">
        <f t="shared" si="42"/>
        <v>5.0247585374338222</v>
      </c>
    </row>
    <row r="256" spans="1:9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42"/>
        <v>0</v>
      </c>
    </row>
    <row r="257" spans="1:9" ht="15">
      <c r="A257" s="28" t="s">
        <v>64</v>
      </c>
      <c r="B257" s="42">
        <v>0</v>
      </c>
      <c r="C257" s="42">
        <v>0</v>
      </c>
      <c r="D257" s="42">
        <v>0</v>
      </c>
      <c r="E257" s="42">
        <v>0</v>
      </c>
      <c r="F257" s="411"/>
      <c r="G257" s="42">
        <v>0</v>
      </c>
      <c r="H257" s="43">
        <v>0</v>
      </c>
      <c r="I257" s="38">
        <f t="shared" si="42"/>
        <v>0</v>
      </c>
    </row>
    <row r="258" spans="1:9">
      <c r="A258" s="56" t="s">
        <v>23</v>
      </c>
      <c r="B258" s="60">
        <v>0</v>
      </c>
      <c r="C258" s="60">
        <v>0</v>
      </c>
      <c r="D258" s="60">
        <v>0</v>
      </c>
      <c r="E258" s="60">
        <v>0</v>
      </c>
      <c r="F258" s="411"/>
      <c r="G258" s="60">
        <v>0</v>
      </c>
      <c r="H258" s="61">
        <v>0</v>
      </c>
      <c r="I258" s="62">
        <f t="shared" si="42"/>
        <v>0</v>
      </c>
    </row>
    <row r="259" spans="1:9">
      <c r="A259" s="57" t="s">
        <v>19</v>
      </c>
      <c r="B259" s="63">
        <v>0</v>
      </c>
      <c r="C259" s="63">
        <v>0</v>
      </c>
      <c r="D259" s="63">
        <v>0</v>
      </c>
      <c r="E259" s="63">
        <v>0</v>
      </c>
      <c r="F259" s="411"/>
      <c r="G259" s="63">
        <v>0</v>
      </c>
      <c r="H259" s="64">
        <v>0</v>
      </c>
      <c r="I259" s="65">
        <f t="shared" si="42"/>
        <v>0</v>
      </c>
    </row>
    <row r="260" spans="1:9">
      <c r="A260" s="56" t="s">
        <v>20</v>
      </c>
      <c r="B260" s="60">
        <v>0</v>
      </c>
      <c r="C260" s="60">
        <v>0</v>
      </c>
      <c r="D260" s="60">
        <v>0</v>
      </c>
      <c r="E260" s="60">
        <v>0</v>
      </c>
      <c r="F260" s="411"/>
      <c r="G260" s="60">
        <v>0</v>
      </c>
      <c r="H260" s="61">
        <v>0</v>
      </c>
      <c r="I260" s="62">
        <f t="shared" si="42"/>
        <v>0</v>
      </c>
    </row>
    <row r="261" spans="1:9" ht="15" thickBot="1">
      <c r="A261" s="58" t="s">
        <v>11</v>
      </c>
      <c r="B261" s="52">
        <v>0</v>
      </c>
      <c r="C261" s="52">
        <v>0</v>
      </c>
      <c r="D261" s="52">
        <v>0</v>
      </c>
      <c r="E261" s="52">
        <v>0</v>
      </c>
      <c r="F261" s="412"/>
      <c r="G261" s="52">
        <v>0</v>
      </c>
      <c r="H261" s="66">
        <v>0</v>
      </c>
      <c r="I261" s="67">
        <f t="shared" si="42"/>
        <v>0</v>
      </c>
    </row>
    <row r="262" spans="1:9" ht="15">
      <c r="A262" s="33" t="s">
        <v>26</v>
      </c>
      <c r="B262" s="68">
        <f>SUM(B241:B257)</f>
        <v>788.08414474768699</v>
      </c>
      <c r="C262" s="68">
        <f t="shared" ref="C262:I262" si="43">SUM(C241:C257)</f>
        <v>16.436443328052519</v>
      </c>
      <c r="D262" s="68">
        <f t="shared" si="43"/>
        <v>359.56504264570123</v>
      </c>
      <c r="E262" s="68">
        <f t="shared" si="43"/>
        <v>389.20541223694687</v>
      </c>
      <c r="F262" s="68">
        <f>SUM(F241:F257)</f>
        <v>0</v>
      </c>
      <c r="G262" s="68">
        <f t="shared" si="43"/>
        <v>140.4146556915064</v>
      </c>
      <c r="H262" s="69">
        <f t="shared" si="43"/>
        <v>10.242993477992988</v>
      </c>
      <c r="I262" s="38">
        <f t="shared" si="43"/>
        <v>1703.9486921278867</v>
      </c>
    </row>
    <row r="263" spans="1:9" s="5" customFormat="1" ht="15" thickBot="1">
      <c r="A263" s="30" t="s">
        <v>88</v>
      </c>
      <c r="B263" s="47">
        <f>B262/$I$262</f>
        <v>0.46250462140590015</v>
      </c>
      <c r="C263" s="47">
        <f t="shared" ref="C263:I263" si="44">C262/$I$262</f>
        <v>9.6460905213799197E-3</v>
      </c>
      <c r="D263" s="47">
        <f t="shared" si="44"/>
        <v>0.21101870279713489</v>
      </c>
      <c r="E263" s="47">
        <f t="shared" si="44"/>
        <v>0.22841380966166777</v>
      </c>
      <c r="F263" s="47">
        <f t="shared" si="44"/>
        <v>0</v>
      </c>
      <c r="G263" s="47">
        <f t="shared" si="44"/>
        <v>8.2405448204051809E-2</v>
      </c>
      <c r="H263" s="70">
        <f t="shared" si="44"/>
        <v>6.0113274098655889E-3</v>
      </c>
      <c r="I263" s="48">
        <f t="shared" si="44"/>
        <v>1</v>
      </c>
    </row>
    <row r="264" spans="1:9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9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9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9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</row>
    <row r="268" spans="1:9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7" si="45">SUM(B268:H268)</f>
        <v>0</v>
      </c>
    </row>
    <row r="269" spans="1:9" ht="15">
      <c r="A269" s="27" t="s">
        <v>10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45"/>
        <v>0</v>
      </c>
    </row>
    <row r="270" spans="1:9" ht="15">
      <c r="A270" s="26" t="s">
        <v>56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45"/>
        <v>0</v>
      </c>
    </row>
    <row r="271" spans="1:9" ht="15">
      <c r="A271" s="27" t="s">
        <v>16</v>
      </c>
      <c r="B271" s="42">
        <v>1.4365017510831606</v>
      </c>
      <c r="C271" s="42">
        <v>1.7909721143355015</v>
      </c>
      <c r="D271" s="42">
        <v>0.64327052021949949</v>
      </c>
      <c r="E271" s="42">
        <v>0</v>
      </c>
      <c r="F271" s="411"/>
      <c r="G271" s="42">
        <v>0</v>
      </c>
      <c r="H271" s="43">
        <v>0</v>
      </c>
      <c r="I271" s="38">
        <f t="shared" si="45"/>
        <v>3.8707443856381616</v>
      </c>
    </row>
    <row r="272" spans="1:9" ht="15">
      <c r="A272" s="26" t="s">
        <v>70</v>
      </c>
      <c r="B272" s="39">
        <v>0.44934512688223488</v>
      </c>
      <c r="C272" s="39">
        <v>2.6924581391677534E-2</v>
      </c>
      <c r="D272" s="39">
        <v>0.47610540265771245</v>
      </c>
      <c r="E272" s="39">
        <v>2.4363462673932603E-2</v>
      </c>
      <c r="F272" s="411"/>
      <c r="G272" s="39">
        <v>0</v>
      </c>
      <c r="H272" s="40">
        <v>0</v>
      </c>
      <c r="I272" s="41">
        <f t="shared" si="45"/>
        <v>0.97673857360555749</v>
      </c>
    </row>
    <row r="273" spans="1:9" ht="15">
      <c r="A273" s="27" t="s">
        <v>58</v>
      </c>
      <c r="B273" s="42">
        <v>2.2166535214617801E-5</v>
      </c>
      <c r="C273" s="42">
        <v>0</v>
      </c>
      <c r="D273" s="42">
        <v>0</v>
      </c>
      <c r="E273" s="42">
        <v>1.4290664227976255</v>
      </c>
      <c r="F273" s="411"/>
      <c r="G273" s="42">
        <v>0</v>
      </c>
      <c r="H273" s="43">
        <v>0</v>
      </c>
      <c r="I273" s="38">
        <f t="shared" si="45"/>
        <v>1.4290885893328402</v>
      </c>
    </row>
    <row r="274" spans="1:9" ht="15">
      <c r="A274" s="26" t="s">
        <v>12</v>
      </c>
      <c r="B274" s="39">
        <v>6.1772165293703915E-6</v>
      </c>
      <c r="C274" s="39">
        <v>0</v>
      </c>
      <c r="D274" s="39">
        <v>0</v>
      </c>
      <c r="E274" s="39">
        <v>1.1350443526723856E-3</v>
      </c>
      <c r="F274" s="411"/>
      <c r="G274" s="39">
        <v>0</v>
      </c>
      <c r="H274" s="40">
        <v>0</v>
      </c>
      <c r="I274" s="41">
        <f t="shared" si="45"/>
        <v>1.141221569201756E-3</v>
      </c>
    </row>
    <row r="275" spans="1:9" ht="15">
      <c r="A275" s="27" t="s">
        <v>59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45"/>
        <v>0</v>
      </c>
    </row>
    <row r="276" spans="1:9" ht="15">
      <c r="A276" s="26" t="s">
        <v>17</v>
      </c>
      <c r="B276" s="39">
        <v>2.3631751630198971E-4</v>
      </c>
      <c r="C276" s="39">
        <v>0</v>
      </c>
      <c r="D276" s="39">
        <v>2.9066522429681851E-3</v>
      </c>
      <c r="E276" s="39">
        <v>0</v>
      </c>
      <c r="F276" s="411"/>
      <c r="G276" s="39">
        <v>0</v>
      </c>
      <c r="H276" s="40">
        <v>0</v>
      </c>
      <c r="I276" s="41">
        <f t="shared" si="45"/>
        <v>3.1429697592701747E-3</v>
      </c>
    </row>
    <row r="277" spans="1:9" ht="15">
      <c r="A277" s="27" t="s">
        <v>139</v>
      </c>
      <c r="B277" s="42">
        <v>0.93462655111807869</v>
      </c>
      <c r="C277" s="42">
        <v>0.46221532864402631</v>
      </c>
      <c r="D277" s="42">
        <v>1.7350555715334413</v>
      </c>
      <c r="E277" s="42">
        <v>0</v>
      </c>
      <c r="F277" s="411"/>
      <c r="G277" s="42">
        <v>0</v>
      </c>
      <c r="H277" s="43">
        <v>0</v>
      </c>
      <c r="I277" s="38">
        <f>SUM(B277:H277)</f>
        <v>3.1318974512955462</v>
      </c>
    </row>
    <row r="278" spans="1:9" ht="15">
      <c r="A278" s="26" t="s">
        <v>25</v>
      </c>
      <c r="B278" s="39">
        <v>1.0867152129703412</v>
      </c>
      <c r="C278" s="39">
        <v>0</v>
      </c>
      <c r="D278" s="39">
        <v>4.4534934230826819E-3</v>
      </c>
      <c r="E278" s="39">
        <v>2.5826670526656459</v>
      </c>
      <c r="F278" s="411"/>
      <c r="G278" s="39">
        <v>2.5789880695533431E-2</v>
      </c>
      <c r="H278" s="40">
        <v>0</v>
      </c>
      <c r="I278" s="41">
        <f t="shared" si="45"/>
        <v>3.6996256397546032</v>
      </c>
    </row>
    <row r="279" spans="1:9" ht="15">
      <c r="A279" s="27" t="s">
        <v>24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>SUM(B279:H279)</f>
        <v>0</v>
      </c>
    </row>
    <row r="280" spans="1:9" ht="15">
      <c r="A280" s="26" t="s">
        <v>60</v>
      </c>
      <c r="B280" s="39">
        <v>1.5762141982773537E-2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45"/>
        <v>1.5762141982773537E-2</v>
      </c>
    </row>
    <row r="281" spans="1:9" ht="15">
      <c r="A281" s="27" t="s">
        <v>21</v>
      </c>
      <c r="B281" s="42">
        <v>2.1877476331771385E-2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45"/>
        <v>2.1877476331771385E-2</v>
      </c>
    </row>
    <row r="282" spans="1:9" ht="15">
      <c r="A282" s="26" t="s">
        <v>22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45"/>
        <v>0</v>
      </c>
    </row>
    <row r="283" spans="1:9" ht="15">
      <c r="A283" s="28" t="s">
        <v>64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45"/>
        <v>0</v>
      </c>
    </row>
    <row r="284" spans="1:9">
      <c r="A284" s="56" t="s">
        <v>23</v>
      </c>
      <c r="B284" s="60">
        <v>0</v>
      </c>
      <c r="C284" s="60">
        <v>0</v>
      </c>
      <c r="D284" s="60">
        <v>0</v>
      </c>
      <c r="E284" s="60">
        <v>0</v>
      </c>
      <c r="F284" s="411"/>
      <c r="G284" s="60">
        <v>0</v>
      </c>
      <c r="H284" s="61">
        <v>0</v>
      </c>
      <c r="I284" s="62">
        <f t="shared" si="45"/>
        <v>0</v>
      </c>
    </row>
    <row r="285" spans="1:9">
      <c r="A285" s="57" t="s">
        <v>19</v>
      </c>
      <c r="B285" s="63">
        <v>0</v>
      </c>
      <c r="C285" s="63">
        <v>0</v>
      </c>
      <c r="D285" s="63">
        <v>0</v>
      </c>
      <c r="E285" s="63">
        <v>0</v>
      </c>
      <c r="F285" s="411"/>
      <c r="G285" s="63">
        <v>0</v>
      </c>
      <c r="H285" s="64">
        <v>0</v>
      </c>
      <c r="I285" s="65">
        <f t="shared" si="45"/>
        <v>0</v>
      </c>
    </row>
    <row r="286" spans="1:9">
      <c r="A286" s="56" t="s">
        <v>20</v>
      </c>
      <c r="B286" s="60">
        <v>0</v>
      </c>
      <c r="C286" s="60">
        <v>0</v>
      </c>
      <c r="D286" s="60">
        <v>0</v>
      </c>
      <c r="E286" s="60">
        <v>0</v>
      </c>
      <c r="F286" s="411"/>
      <c r="G286" s="60">
        <v>0</v>
      </c>
      <c r="H286" s="61">
        <v>0</v>
      </c>
      <c r="I286" s="62">
        <f t="shared" si="45"/>
        <v>0</v>
      </c>
    </row>
    <row r="287" spans="1:9" ht="15" thickBot="1">
      <c r="A287" s="58" t="s">
        <v>11</v>
      </c>
      <c r="B287" s="52">
        <v>0</v>
      </c>
      <c r="C287" s="52">
        <v>0</v>
      </c>
      <c r="D287" s="52">
        <v>0</v>
      </c>
      <c r="E287" s="52">
        <v>0</v>
      </c>
      <c r="F287" s="412"/>
      <c r="G287" s="52">
        <v>0</v>
      </c>
      <c r="H287" s="66">
        <v>0</v>
      </c>
      <c r="I287" s="67">
        <f t="shared" si="45"/>
        <v>0</v>
      </c>
    </row>
    <row r="288" spans="1:9" ht="15">
      <c r="A288" s="33" t="s">
        <v>26</v>
      </c>
      <c r="B288" s="68">
        <f>SUM(B267:B283)</f>
        <v>3.9450929216364066</v>
      </c>
      <c r="C288" s="68">
        <f t="shared" ref="C288:I288" si="46">SUM(C267:C283)</f>
        <v>2.2801120243712054</v>
      </c>
      <c r="D288" s="68">
        <f t="shared" si="46"/>
        <v>2.8617916400767038</v>
      </c>
      <c r="E288" s="68">
        <f t="shared" si="46"/>
        <v>4.0372319824898764</v>
      </c>
      <c r="F288" s="68">
        <f>SUM(F267:F283)</f>
        <v>0</v>
      </c>
      <c r="G288" s="68">
        <f t="shared" si="46"/>
        <v>2.5789880695533431E-2</v>
      </c>
      <c r="H288" s="69">
        <f t="shared" si="46"/>
        <v>0</v>
      </c>
      <c r="I288" s="38">
        <f t="shared" si="46"/>
        <v>13.150018449269725</v>
      </c>
    </row>
    <row r="289" spans="1:9" s="5" customFormat="1" ht="15" thickBot="1">
      <c r="A289" s="30" t="s">
        <v>88</v>
      </c>
      <c r="B289" s="47">
        <f>B288/$I$288</f>
        <v>0.30000664537892674</v>
      </c>
      <c r="C289" s="47">
        <f t="shared" ref="C289:I289" si="47">C288/$I$288</f>
        <v>0.17339230611481229</v>
      </c>
      <c r="D289" s="47">
        <f t="shared" si="47"/>
        <v>0.21762643536333828</v>
      </c>
      <c r="E289" s="47">
        <f t="shared" si="47"/>
        <v>0.30701340823701129</v>
      </c>
      <c r="F289" s="47">
        <f t="shared" si="47"/>
        <v>0</v>
      </c>
      <c r="G289" s="47">
        <f t="shared" si="47"/>
        <v>1.9612049059114173E-3</v>
      </c>
      <c r="H289" s="70">
        <f t="shared" si="47"/>
        <v>0</v>
      </c>
      <c r="I289" s="48">
        <f t="shared" si="47"/>
        <v>1</v>
      </c>
    </row>
    <row r="290" spans="1:9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9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9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9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</row>
    <row r="294" spans="1:9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3" si="48">SUM(B294:H294)</f>
        <v>0</v>
      </c>
    </row>
    <row r="295" spans="1:9" ht="15">
      <c r="A295" s="27" t="s">
        <v>10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48"/>
        <v>0</v>
      </c>
    </row>
    <row r="296" spans="1:9" ht="15">
      <c r="A296" s="26" t="s">
        <v>56</v>
      </c>
      <c r="B296" s="39">
        <v>0</v>
      </c>
      <c r="C296" s="39">
        <v>0</v>
      </c>
      <c r="D296" s="39">
        <v>0</v>
      </c>
      <c r="E296" s="39">
        <v>0</v>
      </c>
      <c r="F296" s="411"/>
      <c r="G296" s="39">
        <v>0</v>
      </c>
      <c r="H296" s="40">
        <v>0</v>
      </c>
      <c r="I296" s="41">
        <f t="shared" si="48"/>
        <v>0</v>
      </c>
    </row>
    <row r="297" spans="1:9" ht="15">
      <c r="A297" s="27" t="s">
        <v>16</v>
      </c>
      <c r="B297" s="42">
        <v>63.987053349640966</v>
      </c>
      <c r="C297" s="42">
        <v>182.49633020636557</v>
      </c>
      <c r="D297" s="42">
        <v>19.213003460838657</v>
      </c>
      <c r="E297" s="42">
        <v>0</v>
      </c>
      <c r="F297" s="411"/>
      <c r="G297" s="42">
        <v>0</v>
      </c>
      <c r="H297" s="43">
        <v>0</v>
      </c>
      <c r="I297" s="38">
        <f t="shared" si="48"/>
        <v>265.69638701684522</v>
      </c>
    </row>
    <row r="298" spans="1:9" ht="15">
      <c r="A298" s="26" t="s">
        <v>70</v>
      </c>
      <c r="B298" s="39">
        <v>29.408654671626095</v>
      </c>
      <c r="C298" s="39">
        <v>26.918171793208217</v>
      </c>
      <c r="D298" s="39">
        <v>7.0901110989417253</v>
      </c>
      <c r="E298" s="39">
        <v>0.10657644846135246</v>
      </c>
      <c r="F298" s="411"/>
      <c r="G298" s="39">
        <v>0</v>
      </c>
      <c r="H298" s="40">
        <v>0</v>
      </c>
      <c r="I298" s="41">
        <f t="shared" si="48"/>
        <v>63.523514012237392</v>
      </c>
    </row>
    <row r="299" spans="1:9" ht="15">
      <c r="A299" s="27" t="s">
        <v>58</v>
      </c>
      <c r="B299" s="42">
        <v>0</v>
      </c>
      <c r="C299" s="42">
        <v>0</v>
      </c>
      <c r="D299" s="42">
        <v>0</v>
      </c>
      <c r="E299" s="42">
        <v>0.63304518845970004</v>
      </c>
      <c r="F299" s="411"/>
      <c r="G299" s="42">
        <v>0</v>
      </c>
      <c r="H299" s="43">
        <v>0</v>
      </c>
      <c r="I299" s="38">
        <f t="shared" si="48"/>
        <v>0.63304518845970004</v>
      </c>
    </row>
    <row r="300" spans="1:9" ht="15">
      <c r="A300" s="26" t="s">
        <v>12</v>
      </c>
      <c r="B300" s="39">
        <v>0</v>
      </c>
      <c r="C300" s="39">
        <v>0</v>
      </c>
      <c r="D300" s="39">
        <v>0</v>
      </c>
      <c r="E300" s="39">
        <v>0</v>
      </c>
      <c r="F300" s="411"/>
      <c r="G300" s="39">
        <v>0</v>
      </c>
      <c r="H300" s="40">
        <v>0</v>
      </c>
      <c r="I300" s="41">
        <f t="shared" si="48"/>
        <v>0</v>
      </c>
    </row>
    <row r="301" spans="1:9" ht="15">
      <c r="A301" s="27" t="s">
        <v>59</v>
      </c>
      <c r="B301" s="42">
        <v>0</v>
      </c>
      <c r="C301" s="42">
        <v>0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48"/>
        <v>0</v>
      </c>
    </row>
    <row r="302" spans="1:9" ht="15">
      <c r="A302" s="26" t="s">
        <v>17</v>
      </c>
      <c r="B302" s="39">
        <v>5.2474704044950325E-2</v>
      </c>
      <c r="C302" s="39">
        <v>0.22458555454164628</v>
      </c>
      <c r="D302" s="39">
        <v>0.30489758900605113</v>
      </c>
      <c r="E302" s="39">
        <v>0.44692454764974709</v>
      </c>
      <c r="F302" s="411"/>
      <c r="G302" s="39">
        <v>0</v>
      </c>
      <c r="H302" s="40">
        <v>0</v>
      </c>
      <c r="I302" s="41">
        <f t="shared" si="48"/>
        <v>1.0288823952423947</v>
      </c>
    </row>
    <row r="303" spans="1:9" ht="15">
      <c r="A303" s="27" t="s">
        <v>139</v>
      </c>
      <c r="B303" s="42">
        <v>80.646659216526061</v>
      </c>
      <c r="C303" s="42">
        <v>1055.1795472948179</v>
      </c>
      <c r="D303" s="42">
        <v>178.26636088197213</v>
      </c>
      <c r="E303" s="42">
        <v>1.8826806056050116</v>
      </c>
      <c r="F303" s="411"/>
      <c r="G303" s="42">
        <v>0</v>
      </c>
      <c r="H303" s="43">
        <v>0</v>
      </c>
      <c r="I303" s="38">
        <f>SUM(B303:H303)</f>
        <v>1315.9752479989211</v>
      </c>
    </row>
    <row r="304" spans="1:9" ht="15">
      <c r="A304" s="26" t="s">
        <v>25</v>
      </c>
      <c r="B304" s="39">
        <v>56.176078595842817</v>
      </c>
      <c r="C304" s="39">
        <v>5.8714108666396356</v>
      </c>
      <c r="D304" s="39">
        <v>18.964957056772011</v>
      </c>
      <c r="E304" s="39">
        <v>469.05313230839209</v>
      </c>
      <c r="F304" s="411"/>
      <c r="G304" s="39">
        <v>35.742273567009832</v>
      </c>
      <c r="H304" s="40">
        <v>4.41961864745972E-2</v>
      </c>
      <c r="I304" s="41">
        <f t="shared" si="48"/>
        <v>585.85204858113093</v>
      </c>
    </row>
    <row r="305" spans="1:9" ht="15">
      <c r="A305" s="27" t="s">
        <v>24</v>
      </c>
      <c r="B305" s="42">
        <v>4.4673159987383162</v>
      </c>
      <c r="C305" s="42">
        <v>9.4628932430445349</v>
      </c>
      <c r="D305" s="42">
        <v>26.203192170329</v>
      </c>
      <c r="E305" s="42">
        <v>0</v>
      </c>
      <c r="F305" s="411"/>
      <c r="G305" s="42">
        <v>0</v>
      </c>
      <c r="H305" s="43">
        <v>0</v>
      </c>
      <c r="I305" s="38">
        <f>SUM(B305:H305)</f>
        <v>40.133401412111851</v>
      </c>
    </row>
    <row r="306" spans="1:9" ht="15">
      <c r="A306" s="26" t="s">
        <v>60</v>
      </c>
      <c r="B306" s="39">
        <v>1.8599704449542138</v>
      </c>
      <c r="C306" s="39">
        <v>0</v>
      </c>
      <c r="D306" s="39">
        <v>0.86892558665790298</v>
      </c>
      <c r="E306" s="39">
        <v>0</v>
      </c>
      <c r="F306" s="411"/>
      <c r="G306" s="39">
        <v>0</v>
      </c>
      <c r="H306" s="40">
        <v>0</v>
      </c>
      <c r="I306" s="41">
        <f t="shared" si="48"/>
        <v>2.7288960316121167</v>
      </c>
    </row>
    <row r="307" spans="1:9" ht="15">
      <c r="A307" s="27" t="s">
        <v>22</v>
      </c>
      <c r="B307" s="42">
        <v>14.278498044019017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48"/>
        <v>14.278498044019017</v>
      </c>
    </row>
    <row r="308" spans="1:9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48"/>
        <v>0</v>
      </c>
    </row>
    <row r="309" spans="1:9" ht="15">
      <c r="A309" s="28" t="s">
        <v>64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48"/>
        <v>0</v>
      </c>
    </row>
    <row r="310" spans="1:9">
      <c r="A310" s="56" t="s">
        <v>23</v>
      </c>
      <c r="B310" s="60">
        <v>0</v>
      </c>
      <c r="C310" s="60">
        <v>0</v>
      </c>
      <c r="D310" s="60">
        <v>0</v>
      </c>
      <c r="E310" s="60">
        <v>0</v>
      </c>
      <c r="F310" s="411"/>
      <c r="G310" s="60">
        <v>0</v>
      </c>
      <c r="H310" s="61">
        <v>0</v>
      </c>
      <c r="I310" s="62">
        <f t="shared" si="48"/>
        <v>0</v>
      </c>
    </row>
    <row r="311" spans="1:9">
      <c r="A311" s="57" t="s">
        <v>19</v>
      </c>
      <c r="B311" s="63">
        <v>0</v>
      </c>
      <c r="C311" s="63">
        <v>0</v>
      </c>
      <c r="D311" s="63">
        <v>0</v>
      </c>
      <c r="E311" s="63">
        <v>0</v>
      </c>
      <c r="F311" s="411"/>
      <c r="G311" s="63">
        <v>0</v>
      </c>
      <c r="H311" s="64">
        <v>0</v>
      </c>
      <c r="I311" s="65">
        <f t="shared" si="48"/>
        <v>0</v>
      </c>
    </row>
    <row r="312" spans="1:9">
      <c r="A312" s="56" t="s">
        <v>20</v>
      </c>
      <c r="B312" s="60">
        <v>0</v>
      </c>
      <c r="C312" s="60">
        <v>0</v>
      </c>
      <c r="D312" s="60">
        <v>0</v>
      </c>
      <c r="E312" s="60">
        <v>0</v>
      </c>
      <c r="F312" s="411"/>
      <c r="G312" s="60">
        <v>0</v>
      </c>
      <c r="H312" s="61">
        <v>0</v>
      </c>
      <c r="I312" s="62">
        <f t="shared" si="48"/>
        <v>0</v>
      </c>
    </row>
    <row r="313" spans="1:9" ht="15" thickBot="1">
      <c r="A313" s="58" t="s">
        <v>11</v>
      </c>
      <c r="B313" s="52">
        <v>0</v>
      </c>
      <c r="C313" s="52">
        <v>0</v>
      </c>
      <c r="D313" s="52">
        <v>0</v>
      </c>
      <c r="E313" s="52">
        <v>0</v>
      </c>
      <c r="F313" s="412"/>
      <c r="G313" s="52">
        <v>0</v>
      </c>
      <c r="H313" s="66">
        <v>0</v>
      </c>
      <c r="I313" s="67">
        <f t="shared" si="48"/>
        <v>0</v>
      </c>
    </row>
    <row r="314" spans="1:9" ht="15">
      <c r="A314" s="33" t="s">
        <v>26</v>
      </c>
      <c r="B314" s="68">
        <f>SUM(B293:B309)</f>
        <v>250.87670502539243</v>
      </c>
      <c r="C314" s="68">
        <f t="shared" ref="C314:I314" si="49">SUM(C293:C309)</f>
        <v>1280.1529389586176</v>
      </c>
      <c r="D314" s="68">
        <f t="shared" si="49"/>
        <v>250.91144784451748</v>
      </c>
      <c r="E314" s="68">
        <f t="shared" si="49"/>
        <v>472.12235909856793</v>
      </c>
      <c r="F314" s="68">
        <f>SUM(F293:F309)</f>
        <v>0</v>
      </c>
      <c r="G314" s="68">
        <f t="shared" si="49"/>
        <v>35.742273567009832</v>
      </c>
      <c r="H314" s="69">
        <f t="shared" si="49"/>
        <v>4.41961864745972E-2</v>
      </c>
      <c r="I314" s="38">
        <f t="shared" si="49"/>
        <v>2289.84992068058</v>
      </c>
    </row>
    <row r="315" spans="1:9" s="5" customFormat="1" ht="15" thickBot="1">
      <c r="A315" s="30" t="s">
        <v>88</v>
      </c>
      <c r="B315" s="47">
        <f>B314/$I$314</f>
        <v>0.10956032653477475</v>
      </c>
      <c r="C315" s="47">
        <f t="shared" ref="C315:I315" si="50">C314/$I$314</f>
        <v>0.55905538934976828</v>
      </c>
      <c r="D315" s="47">
        <f t="shared" si="50"/>
        <v>0.10957549906587004</v>
      </c>
      <c r="E315" s="47">
        <f t="shared" si="50"/>
        <v>0.20618048145192225</v>
      </c>
      <c r="F315" s="47">
        <f t="shared" si="50"/>
        <v>0</v>
      </c>
      <c r="G315" s="47">
        <f t="shared" si="50"/>
        <v>1.5609002687995664E-2</v>
      </c>
      <c r="H315" s="70">
        <f t="shared" si="50"/>
        <v>1.930090966898887E-5</v>
      </c>
      <c r="I315" s="48">
        <f t="shared" si="50"/>
        <v>1</v>
      </c>
    </row>
    <row r="316" spans="1:9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9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9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9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</row>
    <row r="320" spans="1:9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9" si="51">SUM(B320:H320)</f>
        <v>0</v>
      </c>
    </row>
    <row r="321" spans="1:9" ht="15">
      <c r="A321" s="27" t="s">
        <v>10</v>
      </c>
      <c r="B321" s="42">
        <v>0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51"/>
        <v>0</v>
      </c>
    </row>
    <row r="322" spans="1:9" ht="15">
      <c r="A322" s="26" t="s">
        <v>56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51"/>
        <v>0</v>
      </c>
    </row>
    <row r="323" spans="1:9" ht="15">
      <c r="A323" s="27" t="s">
        <v>16</v>
      </c>
      <c r="B323" s="42">
        <v>3.6365166642881301</v>
      </c>
      <c r="C323" s="42">
        <v>13.894381353381949</v>
      </c>
      <c r="D323" s="42">
        <v>5.3714865668746254</v>
      </c>
      <c r="E323" s="42">
        <v>0</v>
      </c>
      <c r="F323" s="411"/>
      <c r="G323" s="42">
        <v>0</v>
      </c>
      <c r="H323" s="43">
        <v>0</v>
      </c>
      <c r="I323" s="38">
        <f t="shared" si="51"/>
        <v>22.902384584544706</v>
      </c>
    </row>
    <row r="324" spans="1:9" ht="15">
      <c r="A324" s="26" t="s">
        <v>70</v>
      </c>
      <c r="B324" s="39">
        <v>9.1200233882536459</v>
      </c>
      <c r="C324" s="39">
        <v>3.3797979097817659</v>
      </c>
      <c r="D324" s="39">
        <v>0</v>
      </c>
      <c r="E324" s="39">
        <v>0</v>
      </c>
      <c r="F324" s="411"/>
      <c r="G324" s="39">
        <v>0</v>
      </c>
      <c r="H324" s="40">
        <v>0</v>
      </c>
      <c r="I324" s="41">
        <f t="shared" si="51"/>
        <v>12.499821298035412</v>
      </c>
    </row>
    <row r="325" spans="1:9" ht="15">
      <c r="A325" s="27" t="s">
        <v>58</v>
      </c>
      <c r="B325" s="42">
        <v>1.2908304690319153E-3</v>
      </c>
      <c r="C325" s="42">
        <v>0.91518489233651068</v>
      </c>
      <c r="D325" s="42">
        <v>0</v>
      </c>
      <c r="E325" s="42">
        <v>2.5965184696746451</v>
      </c>
      <c r="F325" s="411"/>
      <c r="G325" s="42">
        <v>0</v>
      </c>
      <c r="H325" s="43">
        <v>0</v>
      </c>
      <c r="I325" s="38">
        <f t="shared" si="51"/>
        <v>3.5129941924801877</v>
      </c>
    </row>
    <row r="326" spans="1:9" ht="15">
      <c r="A326" s="26" t="s">
        <v>12</v>
      </c>
      <c r="B326" s="39">
        <v>1.8816495885861124E-4</v>
      </c>
      <c r="C326" s="39">
        <v>0</v>
      </c>
      <c r="D326" s="39">
        <v>0</v>
      </c>
      <c r="E326" s="39">
        <v>0.28564468669565252</v>
      </c>
      <c r="F326" s="411"/>
      <c r="G326" s="39">
        <v>0</v>
      </c>
      <c r="H326" s="40">
        <v>0</v>
      </c>
      <c r="I326" s="41">
        <f t="shared" si="51"/>
        <v>0.28583285165451111</v>
      </c>
    </row>
    <row r="327" spans="1:9" ht="15">
      <c r="A327" s="27" t="s">
        <v>59</v>
      </c>
      <c r="B327" s="42">
        <v>0</v>
      </c>
      <c r="C327" s="42">
        <v>0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51"/>
        <v>0</v>
      </c>
    </row>
    <row r="328" spans="1:9" ht="15">
      <c r="A328" s="26" t="s">
        <v>17</v>
      </c>
      <c r="B328" s="39">
        <v>1.5309136735783748</v>
      </c>
      <c r="C328" s="39">
        <v>0</v>
      </c>
      <c r="D328" s="39">
        <v>0.41833896510630553</v>
      </c>
      <c r="E328" s="39">
        <v>0</v>
      </c>
      <c r="F328" s="411"/>
      <c r="G328" s="39">
        <v>0</v>
      </c>
      <c r="H328" s="40">
        <v>0</v>
      </c>
      <c r="I328" s="41">
        <f t="shared" si="51"/>
        <v>1.9492526386846802</v>
      </c>
    </row>
    <row r="329" spans="1:9" ht="15">
      <c r="A329" s="27" t="s">
        <v>139</v>
      </c>
      <c r="B329" s="42">
        <v>199.90953379006493</v>
      </c>
      <c r="C329" s="42">
        <v>1057.0584118199765</v>
      </c>
      <c r="D329" s="42">
        <v>249.25596947759587</v>
      </c>
      <c r="E329" s="42">
        <v>68.762411900400892</v>
      </c>
      <c r="F329" s="411"/>
      <c r="G329" s="42">
        <v>0</v>
      </c>
      <c r="H329" s="43">
        <v>0</v>
      </c>
      <c r="I329" s="38">
        <f>SUM(B329:H329)</f>
        <v>1574.9863269880382</v>
      </c>
    </row>
    <row r="330" spans="1:9" ht="15">
      <c r="A330" s="26" t="s">
        <v>25</v>
      </c>
      <c r="B330" s="39">
        <v>27.951236889813988</v>
      </c>
      <c r="C330" s="39">
        <v>3.3976521039203016</v>
      </c>
      <c r="D330" s="39">
        <v>7.8440365372313616</v>
      </c>
      <c r="E330" s="39">
        <v>507.04614516010514</v>
      </c>
      <c r="F330" s="411"/>
      <c r="G330" s="39">
        <v>29.275809222701415</v>
      </c>
      <c r="H330" s="40">
        <v>0</v>
      </c>
      <c r="I330" s="41">
        <f t="shared" si="51"/>
        <v>575.51487991377223</v>
      </c>
    </row>
    <row r="331" spans="1:9" ht="15">
      <c r="A331" s="27" t="s">
        <v>24</v>
      </c>
      <c r="B331" s="42">
        <v>46.080974454187434</v>
      </c>
      <c r="C331" s="42">
        <v>0</v>
      </c>
      <c r="D331" s="42">
        <v>11.640384932029402</v>
      </c>
      <c r="E331" s="42">
        <v>0</v>
      </c>
      <c r="F331" s="411"/>
      <c r="G331" s="42">
        <v>0</v>
      </c>
      <c r="H331" s="43">
        <v>0</v>
      </c>
      <c r="I331" s="38">
        <f>SUM(B331:H331)</f>
        <v>57.721359386216832</v>
      </c>
    </row>
    <row r="332" spans="1:9" ht="15">
      <c r="A332" s="26" t="s">
        <v>60</v>
      </c>
      <c r="B332" s="39">
        <v>0.21603303174460123</v>
      </c>
      <c r="C332" s="39">
        <v>0.54008257936150306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51"/>
        <v>0.75611561110610426</v>
      </c>
    </row>
    <row r="333" spans="1:9" ht="15">
      <c r="A333" s="27" t="s">
        <v>22</v>
      </c>
      <c r="B333" s="42">
        <v>0.24698713332733629</v>
      </c>
      <c r="C333" s="42">
        <v>0.61746783331834076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51"/>
        <v>0.86445496664567711</v>
      </c>
    </row>
    <row r="334" spans="1:9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51"/>
        <v>0</v>
      </c>
    </row>
    <row r="335" spans="1:9" ht="15">
      <c r="A335" s="28" t="s">
        <v>64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51"/>
        <v>0</v>
      </c>
    </row>
    <row r="336" spans="1:9">
      <c r="A336" s="56" t="s">
        <v>23</v>
      </c>
      <c r="B336" s="60">
        <v>0</v>
      </c>
      <c r="C336" s="60">
        <v>0</v>
      </c>
      <c r="D336" s="60">
        <v>0</v>
      </c>
      <c r="E336" s="60">
        <v>0</v>
      </c>
      <c r="F336" s="411"/>
      <c r="G336" s="60">
        <v>0</v>
      </c>
      <c r="H336" s="61">
        <v>0</v>
      </c>
      <c r="I336" s="62">
        <f t="shared" si="51"/>
        <v>0</v>
      </c>
    </row>
    <row r="337" spans="1:9">
      <c r="A337" s="57" t="s">
        <v>19</v>
      </c>
      <c r="B337" s="63">
        <v>0</v>
      </c>
      <c r="C337" s="63">
        <v>0</v>
      </c>
      <c r="D337" s="63">
        <v>0</v>
      </c>
      <c r="E337" s="63">
        <v>0</v>
      </c>
      <c r="F337" s="411"/>
      <c r="G337" s="63">
        <v>0</v>
      </c>
      <c r="H337" s="64">
        <v>0</v>
      </c>
      <c r="I337" s="65">
        <f t="shared" si="51"/>
        <v>0</v>
      </c>
    </row>
    <row r="338" spans="1:9">
      <c r="A338" s="56" t="s">
        <v>20</v>
      </c>
      <c r="B338" s="60">
        <v>0</v>
      </c>
      <c r="C338" s="60">
        <v>0</v>
      </c>
      <c r="D338" s="60">
        <v>0</v>
      </c>
      <c r="E338" s="60">
        <v>0</v>
      </c>
      <c r="F338" s="411"/>
      <c r="G338" s="60">
        <v>0</v>
      </c>
      <c r="H338" s="61">
        <v>0</v>
      </c>
      <c r="I338" s="62">
        <f t="shared" si="51"/>
        <v>0</v>
      </c>
    </row>
    <row r="339" spans="1:9" ht="15" thickBot="1">
      <c r="A339" s="58" t="s">
        <v>11</v>
      </c>
      <c r="B339" s="52">
        <v>0</v>
      </c>
      <c r="C339" s="52">
        <v>0</v>
      </c>
      <c r="D339" s="52">
        <v>0</v>
      </c>
      <c r="E339" s="52">
        <v>0</v>
      </c>
      <c r="F339" s="412"/>
      <c r="G339" s="52">
        <v>0</v>
      </c>
      <c r="H339" s="66">
        <v>0</v>
      </c>
      <c r="I339" s="67">
        <f t="shared" si="51"/>
        <v>0</v>
      </c>
    </row>
    <row r="340" spans="1:9" ht="15">
      <c r="A340" s="33" t="s">
        <v>26</v>
      </c>
      <c r="B340" s="68">
        <f>SUM(B319:B335)</f>
        <v>288.69369802068627</v>
      </c>
      <c r="C340" s="68">
        <f t="shared" ref="C340:I340" si="52">SUM(C319:C335)</f>
        <v>1079.802978492077</v>
      </c>
      <c r="D340" s="68">
        <f t="shared" si="52"/>
        <v>274.53021647883759</v>
      </c>
      <c r="E340" s="68">
        <f t="shared" si="52"/>
        <v>578.69072021687634</v>
      </c>
      <c r="F340" s="68">
        <f>SUM(F319:F335)</f>
        <v>0</v>
      </c>
      <c r="G340" s="68">
        <f t="shared" si="52"/>
        <v>29.275809222701415</v>
      </c>
      <c r="H340" s="69">
        <f t="shared" si="52"/>
        <v>0</v>
      </c>
      <c r="I340" s="38">
        <f t="shared" si="52"/>
        <v>2250.9934224311787</v>
      </c>
    </row>
    <row r="341" spans="1:9" s="5" customFormat="1" ht="15" thickBot="1">
      <c r="A341" s="30" t="s">
        <v>88</v>
      </c>
      <c r="B341" s="47">
        <f>B340/$I$340</f>
        <v>0.12825168440913678</v>
      </c>
      <c r="C341" s="47">
        <f t="shared" ref="C341:I341" si="53">C340/$I$340</f>
        <v>0.47970063694181703</v>
      </c>
      <c r="D341" s="47">
        <f t="shared" si="53"/>
        <v>0.12195958181980472</v>
      </c>
      <c r="E341" s="47">
        <f t="shared" si="53"/>
        <v>0.25708236836688009</v>
      </c>
      <c r="F341" s="47">
        <f t="shared" si="53"/>
        <v>0</v>
      </c>
      <c r="G341" s="47">
        <f t="shared" si="53"/>
        <v>1.3005728462361371E-2</v>
      </c>
      <c r="H341" s="70">
        <f t="shared" si="53"/>
        <v>0</v>
      </c>
      <c r="I341" s="48">
        <f t="shared" si="53"/>
        <v>1</v>
      </c>
    </row>
    <row r="342" spans="1:9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9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9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9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</row>
    <row r="346" spans="1:9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5" si="54">SUM(B346:H346)</f>
        <v>0</v>
      </c>
    </row>
    <row r="347" spans="1:9" ht="15">
      <c r="A347" s="27" t="s">
        <v>10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54"/>
        <v>0</v>
      </c>
    </row>
    <row r="348" spans="1:9" ht="15">
      <c r="A348" s="26" t="s">
        <v>56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54"/>
        <v>0</v>
      </c>
    </row>
    <row r="349" spans="1:9" ht="15">
      <c r="A349" s="27" t="s">
        <v>16</v>
      </c>
      <c r="B349" s="42">
        <v>0.55307827696802514</v>
      </c>
      <c r="C349" s="42">
        <v>2.483090437667335E-2</v>
      </c>
      <c r="D349" s="42">
        <v>0.90094402513817307</v>
      </c>
      <c r="E349" s="42">
        <v>0</v>
      </c>
      <c r="F349" s="411"/>
      <c r="G349" s="42">
        <v>0</v>
      </c>
      <c r="H349" s="43">
        <v>0</v>
      </c>
      <c r="I349" s="38">
        <f t="shared" si="54"/>
        <v>1.4788532064828717</v>
      </c>
    </row>
    <row r="350" spans="1:9" ht="15">
      <c r="A350" s="26" t="s">
        <v>70</v>
      </c>
      <c r="B350" s="39">
        <v>6.6302912692747</v>
      </c>
      <c r="C350" s="39">
        <v>0</v>
      </c>
      <c r="D350" s="39">
        <v>9.2353747521350549E-3</v>
      </c>
      <c r="E350" s="39">
        <v>0</v>
      </c>
      <c r="F350" s="411"/>
      <c r="G350" s="39">
        <v>0</v>
      </c>
      <c r="H350" s="40">
        <v>0</v>
      </c>
      <c r="I350" s="41">
        <f t="shared" si="54"/>
        <v>6.6395266440268355</v>
      </c>
    </row>
    <row r="351" spans="1:9" ht="15">
      <c r="A351" s="27" t="s">
        <v>58</v>
      </c>
      <c r="B351" s="42">
        <v>0</v>
      </c>
      <c r="C351" s="42">
        <v>0</v>
      </c>
      <c r="D351" s="42">
        <v>0</v>
      </c>
      <c r="E351" s="42">
        <v>1.0179731305982551</v>
      </c>
      <c r="F351" s="411"/>
      <c r="G351" s="42">
        <v>0</v>
      </c>
      <c r="H351" s="43">
        <v>0</v>
      </c>
      <c r="I351" s="38">
        <f t="shared" si="54"/>
        <v>1.0179731305982551</v>
      </c>
    </row>
    <row r="352" spans="1:9" ht="15">
      <c r="A352" s="26" t="s">
        <v>12</v>
      </c>
      <c r="B352" s="39">
        <v>0</v>
      </c>
      <c r="C352" s="39">
        <v>0</v>
      </c>
      <c r="D352" s="39">
        <v>0</v>
      </c>
      <c r="E352" s="39">
        <v>2.5680074050342902E-3</v>
      </c>
      <c r="F352" s="411"/>
      <c r="G352" s="39">
        <v>0</v>
      </c>
      <c r="H352" s="40">
        <v>0</v>
      </c>
      <c r="I352" s="41">
        <f t="shared" si="54"/>
        <v>2.5680074050342902E-3</v>
      </c>
    </row>
    <row r="353" spans="1:9" ht="15">
      <c r="A353" s="27" t="s">
        <v>59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54"/>
        <v>0</v>
      </c>
    </row>
    <row r="354" spans="1:9" ht="15">
      <c r="A354" s="26" t="s">
        <v>17</v>
      </c>
      <c r="B354" s="39">
        <v>0</v>
      </c>
      <c r="C354" s="39">
        <v>0.19399739592592929</v>
      </c>
      <c r="D354" s="39">
        <v>7.7598958370371715E-2</v>
      </c>
      <c r="E354" s="39">
        <v>0</v>
      </c>
      <c r="F354" s="411"/>
      <c r="G354" s="39">
        <v>0</v>
      </c>
      <c r="H354" s="40">
        <v>0</v>
      </c>
      <c r="I354" s="41">
        <f t="shared" si="54"/>
        <v>0.27159635429630102</v>
      </c>
    </row>
    <row r="355" spans="1:9" ht="15">
      <c r="A355" s="27" t="s">
        <v>139</v>
      </c>
      <c r="B355" s="42">
        <v>6.2830945671425303E-2</v>
      </c>
      <c r="C355" s="42">
        <v>2.0881836363462405</v>
      </c>
      <c r="D355" s="42">
        <v>0.40220658716786711</v>
      </c>
      <c r="E355" s="42">
        <v>0</v>
      </c>
      <c r="F355" s="411"/>
      <c r="G355" s="42">
        <v>0</v>
      </c>
      <c r="H355" s="43">
        <v>0</v>
      </c>
      <c r="I355" s="38">
        <f>SUM(B355:H355)</f>
        <v>2.5532211691855329</v>
      </c>
    </row>
    <row r="356" spans="1:9" ht="15">
      <c r="A356" s="26" t="s">
        <v>25</v>
      </c>
      <c r="B356" s="39">
        <v>0.31424590167040528</v>
      </c>
      <c r="C356" s="39">
        <v>0.12104399248147983</v>
      </c>
      <c r="D356" s="39">
        <v>1.8902083454752678</v>
      </c>
      <c r="E356" s="39">
        <v>39.477202315539067</v>
      </c>
      <c r="F356" s="411"/>
      <c r="G356" s="39">
        <v>0.94048642426049178</v>
      </c>
      <c r="H356" s="40">
        <v>6.4390731773000982E-4</v>
      </c>
      <c r="I356" s="41">
        <f t="shared" si="54"/>
        <v>42.743830886744441</v>
      </c>
    </row>
    <row r="357" spans="1:9" ht="15">
      <c r="A357" s="27" t="s">
        <v>24</v>
      </c>
      <c r="B357" s="42">
        <v>1.6</v>
      </c>
      <c r="C357" s="42">
        <v>0</v>
      </c>
      <c r="D357" s="42">
        <v>2.3194744799136675</v>
      </c>
      <c r="E357" s="42">
        <v>0</v>
      </c>
      <c r="F357" s="411"/>
      <c r="G357" s="42">
        <v>0</v>
      </c>
      <c r="H357" s="43">
        <v>0</v>
      </c>
      <c r="I357" s="38">
        <f>SUM(B357:H357)</f>
        <v>3.9194744799136676</v>
      </c>
    </row>
    <row r="358" spans="1:9" ht="15">
      <c r="A358" s="26" t="s">
        <v>60</v>
      </c>
      <c r="B358" s="39">
        <v>12.61</v>
      </c>
      <c r="C358" s="39">
        <v>6.45</v>
      </c>
      <c r="D358" s="39">
        <v>11.76157637226931</v>
      </c>
      <c r="E358" s="39">
        <v>0</v>
      </c>
      <c r="F358" s="411"/>
      <c r="G358" s="39">
        <v>0</v>
      </c>
      <c r="H358" s="40">
        <v>0</v>
      </c>
      <c r="I358" s="41">
        <f t="shared" si="54"/>
        <v>30.821576372269309</v>
      </c>
    </row>
    <row r="359" spans="1:9" ht="15">
      <c r="A359" s="27" t="s">
        <v>22</v>
      </c>
      <c r="B359" s="42">
        <v>8.4203246634004572</v>
      </c>
      <c r="C359" s="42">
        <v>86.779822973660984</v>
      </c>
      <c r="D359" s="42">
        <v>40.822385821477077</v>
      </c>
      <c r="E359" s="42">
        <v>0</v>
      </c>
      <c r="F359" s="411"/>
      <c r="G359" s="42">
        <v>0</v>
      </c>
      <c r="H359" s="43">
        <v>0</v>
      </c>
      <c r="I359" s="38">
        <f t="shared" si="54"/>
        <v>136.0225334585385</v>
      </c>
    </row>
    <row r="360" spans="1:9" ht="15">
      <c r="A360" s="26" t="s">
        <v>21</v>
      </c>
      <c r="B360" s="39">
        <v>0</v>
      </c>
      <c r="C360" s="39">
        <v>0</v>
      </c>
      <c r="D360" s="39">
        <v>0</v>
      </c>
      <c r="E360" s="39">
        <v>0</v>
      </c>
      <c r="F360" s="411"/>
      <c r="G360" s="39">
        <v>0</v>
      </c>
      <c r="H360" s="40">
        <v>0</v>
      </c>
      <c r="I360" s="41">
        <f t="shared" si="54"/>
        <v>0</v>
      </c>
    </row>
    <row r="361" spans="1:9" ht="15">
      <c r="A361" s="28" t="s">
        <v>64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54"/>
        <v>0</v>
      </c>
    </row>
    <row r="362" spans="1:9">
      <c r="A362" s="56" t="s">
        <v>23</v>
      </c>
      <c r="B362" s="60">
        <v>0</v>
      </c>
      <c r="C362" s="60">
        <v>0</v>
      </c>
      <c r="D362" s="60">
        <v>0</v>
      </c>
      <c r="E362" s="60">
        <v>0</v>
      </c>
      <c r="F362" s="411"/>
      <c r="G362" s="60">
        <v>0</v>
      </c>
      <c r="H362" s="61">
        <v>0</v>
      </c>
      <c r="I362" s="62">
        <f t="shared" si="54"/>
        <v>0</v>
      </c>
    </row>
    <row r="363" spans="1:9">
      <c r="A363" s="57" t="s">
        <v>19</v>
      </c>
      <c r="B363" s="63">
        <v>0</v>
      </c>
      <c r="C363" s="63">
        <v>0</v>
      </c>
      <c r="D363" s="63">
        <v>0</v>
      </c>
      <c r="E363" s="63">
        <v>0</v>
      </c>
      <c r="F363" s="411"/>
      <c r="G363" s="63">
        <v>0</v>
      </c>
      <c r="H363" s="64">
        <v>0</v>
      </c>
      <c r="I363" s="65">
        <f t="shared" si="54"/>
        <v>0</v>
      </c>
    </row>
    <row r="364" spans="1:9">
      <c r="A364" s="56" t="s">
        <v>20</v>
      </c>
      <c r="B364" s="60">
        <v>0</v>
      </c>
      <c r="C364" s="60">
        <v>0</v>
      </c>
      <c r="D364" s="60">
        <v>0</v>
      </c>
      <c r="E364" s="60">
        <v>0</v>
      </c>
      <c r="F364" s="411"/>
      <c r="G364" s="60">
        <v>0</v>
      </c>
      <c r="H364" s="61">
        <v>0</v>
      </c>
      <c r="I364" s="62">
        <f t="shared" si="54"/>
        <v>0</v>
      </c>
    </row>
    <row r="365" spans="1:9" ht="15" thickBot="1">
      <c r="A365" s="58" t="s">
        <v>11</v>
      </c>
      <c r="B365" s="52">
        <v>0</v>
      </c>
      <c r="C365" s="52">
        <v>0</v>
      </c>
      <c r="D365" s="52">
        <v>0</v>
      </c>
      <c r="E365" s="52">
        <v>0</v>
      </c>
      <c r="F365" s="412"/>
      <c r="G365" s="52">
        <v>0</v>
      </c>
      <c r="H365" s="66">
        <v>0</v>
      </c>
      <c r="I365" s="67">
        <f t="shared" si="54"/>
        <v>0</v>
      </c>
    </row>
    <row r="366" spans="1:9" ht="15">
      <c r="A366" s="33" t="s">
        <v>26</v>
      </c>
      <c r="B366" s="68">
        <f>SUM(B345:B361)</f>
        <v>30.190771056985014</v>
      </c>
      <c r="C366" s="68">
        <f t="shared" ref="C366:I366" si="55">SUM(C345:C361)</f>
        <v>95.65787890279131</v>
      </c>
      <c r="D366" s="68">
        <f t="shared" si="55"/>
        <v>58.18362996456387</v>
      </c>
      <c r="E366" s="68">
        <f t="shared" si="55"/>
        <v>40.497743453542355</v>
      </c>
      <c r="F366" s="68">
        <f>SUM(F345:F361)</f>
        <v>0</v>
      </c>
      <c r="G366" s="68">
        <f t="shared" si="55"/>
        <v>0.94048642426049178</v>
      </c>
      <c r="H366" s="69">
        <f t="shared" si="55"/>
        <v>6.4390731773000982E-4</v>
      </c>
      <c r="I366" s="38">
        <f t="shared" si="55"/>
        <v>225.47115370946074</v>
      </c>
    </row>
    <row r="367" spans="1:9" s="5" customFormat="1" ht="15" thickBot="1">
      <c r="A367" s="30" t="s">
        <v>88</v>
      </c>
      <c r="B367" s="47">
        <f>B366/$I$366</f>
        <v>0.13390081418525254</v>
      </c>
      <c r="C367" s="47">
        <f t="shared" ref="C367:I367" si="56">C366/$I$366</f>
        <v>0.4242577257845358</v>
      </c>
      <c r="D367" s="47">
        <f t="shared" si="56"/>
        <v>0.25805354258105478</v>
      </c>
      <c r="E367" s="47">
        <f t="shared" si="56"/>
        <v>0.17961385652786091</v>
      </c>
      <c r="F367" s="47">
        <f t="shared" si="56"/>
        <v>0</v>
      </c>
      <c r="G367" s="47">
        <f t="shared" si="56"/>
        <v>4.171205091150554E-3</v>
      </c>
      <c r="H367" s="70">
        <f t="shared" si="56"/>
        <v>2.8558301456147272E-6</v>
      </c>
      <c r="I367" s="48">
        <f t="shared" si="56"/>
        <v>1</v>
      </c>
    </row>
    <row r="368" spans="1:9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9" ht="15">
      <c r="A371" s="25" t="s">
        <v>7</v>
      </c>
      <c r="B371" s="36">
        <v>3.4741250080529848E-2</v>
      </c>
      <c r="C371" s="36">
        <v>3.4741250080529848E-2</v>
      </c>
      <c r="D371" s="36">
        <v>3.4741250080529848E-2</v>
      </c>
      <c r="E371" s="36">
        <v>3.4741250080529848E-2</v>
      </c>
      <c r="F371" s="410"/>
      <c r="G371" s="36">
        <v>0</v>
      </c>
      <c r="H371" s="37">
        <v>0</v>
      </c>
      <c r="I371" s="38">
        <f>SUM(B371:H371)</f>
        <v>0.13896500032211939</v>
      </c>
    </row>
    <row r="372" spans="1:9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1" si="57">SUM(B372:H372)</f>
        <v>0</v>
      </c>
    </row>
    <row r="373" spans="1:9" ht="15">
      <c r="A373" s="27" t="s">
        <v>10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57"/>
        <v>0</v>
      </c>
    </row>
    <row r="374" spans="1:9" ht="15">
      <c r="A374" s="26" t="s">
        <v>56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57"/>
        <v>0</v>
      </c>
    </row>
    <row r="375" spans="1:9" ht="15">
      <c r="A375" s="27" t="s">
        <v>16</v>
      </c>
      <c r="B375" s="42">
        <v>54.932126242952258</v>
      </c>
      <c r="C375" s="42">
        <v>1.0499867886403871</v>
      </c>
      <c r="D375" s="42">
        <v>18.394173890798189</v>
      </c>
      <c r="E375" s="42">
        <v>1.2212594299693247E-4</v>
      </c>
      <c r="F375" s="411"/>
      <c r="G375" s="42">
        <v>0</v>
      </c>
      <c r="H375" s="43">
        <v>0</v>
      </c>
      <c r="I375" s="38">
        <f t="shared" si="57"/>
        <v>74.376409048333826</v>
      </c>
    </row>
    <row r="376" spans="1:9" ht="15">
      <c r="A376" s="26" t="s">
        <v>70</v>
      </c>
      <c r="B376" s="39">
        <v>220.95160630095182</v>
      </c>
      <c r="C376" s="39">
        <v>0.77838349950452523</v>
      </c>
      <c r="D376" s="39">
        <v>2.7304921716478693E-3</v>
      </c>
      <c r="E376" s="39">
        <v>1.6346457105916365</v>
      </c>
      <c r="F376" s="411"/>
      <c r="G376" s="39">
        <v>0</v>
      </c>
      <c r="H376" s="40">
        <v>0</v>
      </c>
      <c r="I376" s="41">
        <f t="shared" si="57"/>
        <v>223.36736600321962</v>
      </c>
    </row>
    <row r="377" spans="1:9" ht="15">
      <c r="A377" s="27" t="s">
        <v>58</v>
      </c>
      <c r="B377" s="42">
        <v>6.5293194826076336E-4</v>
      </c>
      <c r="C377" s="42">
        <v>6.5293194826076336E-4</v>
      </c>
      <c r="D377" s="42">
        <v>6.5293194826076336E-4</v>
      </c>
      <c r="E377" s="42">
        <v>1617.5292077397714</v>
      </c>
      <c r="F377" s="411"/>
      <c r="G377" s="42">
        <v>0</v>
      </c>
      <c r="H377" s="43">
        <v>0</v>
      </c>
      <c r="I377" s="38">
        <f t="shared" si="57"/>
        <v>1617.5311665356162</v>
      </c>
    </row>
    <row r="378" spans="1:9" ht="15">
      <c r="A378" s="26" t="s">
        <v>12</v>
      </c>
      <c r="B378" s="39">
        <v>2.1903397076832821E-3</v>
      </c>
      <c r="C378" s="39">
        <v>2.1903397076832821E-3</v>
      </c>
      <c r="D378" s="39">
        <v>2.1903397076832821E-3</v>
      </c>
      <c r="E378" s="39">
        <v>18.1151678525592</v>
      </c>
      <c r="F378" s="411"/>
      <c r="G378" s="39">
        <v>0</v>
      </c>
      <c r="H378" s="40">
        <v>0</v>
      </c>
      <c r="I378" s="41">
        <f t="shared" si="57"/>
        <v>18.121738871682251</v>
      </c>
    </row>
    <row r="379" spans="1:9" ht="15">
      <c r="A379" s="27" t="s">
        <v>59</v>
      </c>
      <c r="B379" s="42">
        <v>2.7553375988721893E-3</v>
      </c>
      <c r="C379" s="42">
        <v>2.7553375988721893E-3</v>
      </c>
      <c r="D379" s="42">
        <v>2.7553375988721893E-3</v>
      </c>
      <c r="E379" s="42">
        <v>3.0308713587594089E-2</v>
      </c>
      <c r="F379" s="411"/>
      <c r="G379" s="42">
        <v>0</v>
      </c>
      <c r="H379" s="43">
        <v>0</v>
      </c>
      <c r="I379" s="38">
        <f t="shared" si="57"/>
        <v>3.8574726384210653E-2</v>
      </c>
    </row>
    <row r="380" spans="1:9" ht="15">
      <c r="A380" s="26" t="s">
        <v>17</v>
      </c>
      <c r="B380" s="39">
        <v>34.604545568939749</v>
      </c>
      <c r="C380" s="39">
        <v>4.6404380546179554E-4</v>
      </c>
      <c r="D380" s="39">
        <v>19.799294036689425</v>
      </c>
      <c r="E380" s="39">
        <v>17.642163094572258</v>
      </c>
      <c r="F380" s="411"/>
      <c r="G380" s="39">
        <v>0</v>
      </c>
      <c r="H380" s="40">
        <v>0</v>
      </c>
      <c r="I380" s="41">
        <f t="shared" si="57"/>
        <v>72.046466744006892</v>
      </c>
    </row>
    <row r="381" spans="1:9" ht="15">
      <c r="A381" s="27" t="s">
        <v>139</v>
      </c>
      <c r="B381" s="42">
        <v>175.14434024521373</v>
      </c>
      <c r="C381" s="42">
        <v>2.5212477583898325</v>
      </c>
      <c r="D381" s="42">
        <v>180.74130488735847</v>
      </c>
      <c r="E381" s="42">
        <v>6.2829886497876547E-2</v>
      </c>
      <c r="F381" s="411"/>
      <c r="G381" s="42">
        <v>0</v>
      </c>
      <c r="H381" s="43">
        <v>0</v>
      </c>
      <c r="I381" s="38">
        <f>SUM(B381:H381)</f>
        <v>358.46972277745988</v>
      </c>
    </row>
    <row r="382" spans="1:9" ht="15">
      <c r="A382" s="26" t="s">
        <v>25</v>
      </c>
      <c r="B382" s="39">
        <v>42.092356341164439</v>
      </c>
      <c r="C382" s="39">
        <v>1.9699701216413606E-2</v>
      </c>
      <c r="D382" s="39">
        <v>12.407431558268522</v>
      </c>
      <c r="E382" s="39">
        <v>159.91817153505943</v>
      </c>
      <c r="F382" s="411"/>
      <c r="G382" s="39">
        <v>162.62851089884563</v>
      </c>
      <c r="H382" s="40">
        <v>0</v>
      </c>
      <c r="I382" s="41">
        <f t="shared" si="57"/>
        <v>377.06617003455443</v>
      </c>
    </row>
    <row r="383" spans="1:9" ht="15">
      <c r="A383" s="27" t="s">
        <v>24</v>
      </c>
      <c r="B383" s="42">
        <v>58.970831344348518</v>
      </c>
      <c r="C383" s="42">
        <v>0</v>
      </c>
      <c r="D383" s="42">
        <v>0</v>
      </c>
      <c r="E383" s="42">
        <v>0</v>
      </c>
      <c r="F383" s="411"/>
      <c r="G383" s="42">
        <v>0</v>
      </c>
      <c r="H383" s="43">
        <v>0</v>
      </c>
      <c r="I383" s="38">
        <f>SUM(B383:H383)</f>
        <v>58.970831344348518</v>
      </c>
    </row>
    <row r="384" spans="1:9" ht="15">
      <c r="A384" s="26" t="s">
        <v>60</v>
      </c>
      <c r="B384" s="39">
        <v>22.080699538585687</v>
      </c>
      <c r="C384" s="39">
        <v>2.0073363216896078</v>
      </c>
      <c r="D384" s="39">
        <v>2.0073363216896078</v>
      </c>
      <c r="E384" s="39">
        <v>2.0073363216896078</v>
      </c>
      <c r="F384" s="411"/>
      <c r="G384" s="39">
        <v>0</v>
      </c>
      <c r="H384" s="40">
        <v>0</v>
      </c>
      <c r="I384" s="41">
        <f t="shared" si="57"/>
        <v>28.102708503654508</v>
      </c>
    </row>
    <row r="385" spans="1:9" ht="15">
      <c r="A385" s="27" t="s">
        <v>22</v>
      </c>
      <c r="B385" s="42">
        <v>61.875465054665661</v>
      </c>
      <c r="C385" s="42">
        <v>5.6250422776968785</v>
      </c>
      <c r="D385" s="42">
        <v>5.6250422776968785</v>
      </c>
      <c r="E385" s="42">
        <v>5.6250422776968785</v>
      </c>
      <c r="F385" s="411"/>
      <c r="G385" s="42">
        <v>0</v>
      </c>
      <c r="H385" s="43">
        <v>0</v>
      </c>
      <c r="I385" s="38">
        <f t="shared" si="57"/>
        <v>78.7505918877563</v>
      </c>
    </row>
    <row r="386" spans="1:9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57"/>
        <v>0</v>
      </c>
    </row>
    <row r="387" spans="1:9" ht="15">
      <c r="A387" s="28" t="s">
        <v>64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57"/>
        <v>0</v>
      </c>
    </row>
    <row r="388" spans="1:9">
      <c r="A388" s="56" t="s">
        <v>23</v>
      </c>
      <c r="B388" s="60">
        <v>0</v>
      </c>
      <c r="C388" s="60">
        <v>0</v>
      </c>
      <c r="D388" s="60">
        <v>0</v>
      </c>
      <c r="E388" s="60">
        <v>0</v>
      </c>
      <c r="F388" s="411"/>
      <c r="G388" s="60">
        <v>0</v>
      </c>
      <c r="H388" s="61">
        <v>0</v>
      </c>
      <c r="I388" s="62">
        <f t="shared" si="57"/>
        <v>0</v>
      </c>
    </row>
    <row r="389" spans="1:9">
      <c r="A389" s="57" t="s">
        <v>19</v>
      </c>
      <c r="B389" s="63">
        <v>0</v>
      </c>
      <c r="C389" s="63">
        <v>0</v>
      </c>
      <c r="D389" s="63">
        <v>0</v>
      </c>
      <c r="E389" s="63">
        <v>0</v>
      </c>
      <c r="F389" s="411"/>
      <c r="G389" s="63">
        <v>0</v>
      </c>
      <c r="H389" s="64">
        <v>0</v>
      </c>
      <c r="I389" s="65">
        <f t="shared" si="57"/>
        <v>0</v>
      </c>
    </row>
    <row r="390" spans="1:9">
      <c r="A390" s="56" t="s">
        <v>20</v>
      </c>
      <c r="B390" s="60">
        <v>0</v>
      </c>
      <c r="C390" s="60">
        <v>0</v>
      </c>
      <c r="D390" s="60">
        <v>0</v>
      </c>
      <c r="E390" s="60">
        <v>0</v>
      </c>
      <c r="F390" s="411"/>
      <c r="G390" s="60">
        <v>0</v>
      </c>
      <c r="H390" s="61">
        <v>0</v>
      </c>
      <c r="I390" s="62">
        <f t="shared" si="57"/>
        <v>0</v>
      </c>
    </row>
    <row r="391" spans="1:9" ht="15" thickBot="1">
      <c r="A391" s="58" t="s">
        <v>11</v>
      </c>
      <c r="B391" s="52">
        <v>0</v>
      </c>
      <c r="C391" s="52">
        <v>0</v>
      </c>
      <c r="D391" s="52">
        <v>0</v>
      </c>
      <c r="E391" s="52">
        <v>0</v>
      </c>
      <c r="F391" s="412"/>
      <c r="G391" s="52">
        <v>0</v>
      </c>
      <c r="H391" s="66">
        <v>0</v>
      </c>
      <c r="I391" s="67">
        <f t="shared" si="57"/>
        <v>0</v>
      </c>
    </row>
    <row r="392" spans="1:9" ht="15">
      <c r="A392" s="33" t="s">
        <v>26</v>
      </c>
      <c r="B392" s="68">
        <f>SUM(B371:B387)</f>
        <v>670.69231049615723</v>
      </c>
      <c r="C392" s="68">
        <f t="shared" ref="C392:I392" si="58">SUM(C371:C387)</f>
        <v>12.042500250278453</v>
      </c>
      <c r="D392" s="68">
        <f t="shared" si="58"/>
        <v>239.01765332400808</v>
      </c>
      <c r="E392" s="68">
        <f t="shared" si="58"/>
        <v>1822.5997365080491</v>
      </c>
      <c r="F392" s="68">
        <f>SUM(F371:F387)</f>
        <v>0</v>
      </c>
      <c r="G392" s="68">
        <f t="shared" si="58"/>
        <v>162.62851089884563</v>
      </c>
      <c r="H392" s="69">
        <f t="shared" si="58"/>
        <v>0</v>
      </c>
      <c r="I392" s="38">
        <f t="shared" si="58"/>
        <v>2906.9807114773389</v>
      </c>
    </row>
    <row r="393" spans="1:9" s="5" customFormat="1" ht="15" thickBot="1">
      <c r="A393" s="30" t="s">
        <v>88</v>
      </c>
      <c r="B393" s="47">
        <f>B392/$I$392</f>
        <v>0.23071783993892025</v>
      </c>
      <c r="C393" s="47">
        <f t="shared" ref="C393:I393" si="59">C392/$I$392</f>
        <v>4.1426144324701788E-3</v>
      </c>
      <c r="D393" s="47">
        <f t="shared" si="59"/>
        <v>8.2221960531185773E-2</v>
      </c>
      <c r="E393" s="47">
        <f t="shared" si="59"/>
        <v>0.62697345369787361</v>
      </c>
      <c r="F393" s="47">
        <f t="shared" si="59"/>
        <v>0</v>
      </c>
      <c r="G393" s="47">
        <f t="shared" si="59"/>
        <v>5.5944131399550012E-2</v>
      </c>
      <c r="H393" s="70">
        <f t="shared" si="59"/>
        <v>0</v>
      </c>
      <c r="I393" s="48">
        <f t="shared" si="59"/>
        <v>1</v>
      </c>
    </row>
    <row r="394" spans="1:9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9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9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9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</row>
    <row r="398" spans="1:9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7" si="60">SUM(B398:H398)</f>
        <v>0</v>
      </c>
    </row>
    <row r="399" spans="1:9" ht="15">
      <c r="A399" s="27" t="s">
        <v>10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60"/>
        <v>0</v>
      </c>
    </row>
    <row r="400" spans="1:9" ht="15">
      <c r="A400" s="26" t="s">
        <v>56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60"/>
        <v>0</v>
      </c>
    </row>
    <row r="401" spans="1:9" ht="15">
      <c r="A401" s="27" t="s">
        <v>16</v>
      </c>
      <c r="B401" s="42">
        <v>15.176004811345994</v>
      </c>
      <c r="C401" s="42">
        <v>9.7724573113885267</v>
      </c>
      <c r="D401" s="42">
        <v>2.3183601629039332E-3</v>
      </c>
      <c r="E401" s="42">
        <v>0</v>
      </c>
      <c r="F401" s="411"/>
      <c r="G401" s="42">
        <v>0</v>
      </c>
      <c r="H401" s="43">
        <v>0</v>
      </c>
      <c r="I401" s="38">
        <f t="shared" si="60"/>
        <v>24.950780482897422</v>
      </c>
    </row>
    <row r="402" spans="1:9" ht="15">
      <c r="A402" s="26" t="s">
        <v>70</v>
      </c>
      <c r="B402" s="39">
        <v>7.6502834925158458</v>
      </c>
      <c r="C402" s="39">
        <v>4.1750929130091867</v>
      </c>
      <c r="D402" s="39">
        <v>3.3481529151072649</v>
      </c>
      <c r="E402" s="39">
        <v>0</v>
      </c>
      <c r="F402" s="411"/>
      <c r="G402" s="39">
        <v>0</v>
      </c>
      <c r="H402" s="40">
        <v>0</v>
      </c>
      <c r="I402" s="41">
        <f t="shared" si="60"/>
        <v>15.173529320632298</v>
      </c>
    </row>
    <row r="403" spans="1:9" ht="15">
      <c r="A403" s="27" t="s">
        <v>58</v>
      </c>
      <c r="B403" s="42">
        <v>1.08141387175968E-4</v>
      </c>
      <c r="C403" s="42">
        <v>0</v>
      </c>
      <c r="D403" s="42">
        <v>0</v>
      </c>
      <c r="E403" s="42">
        <v>0.19064776504395609</v>
      </c>
      <c r="F403" s="411"/>
      <c r="G403" s="42">
        <v>0</v>
      </c>
      <c r="H403" s="43">
        <v>0</v>
      </c>
      <c r="I403" s="38">
        <f t="shared" si="60"/>
        <v>0.19075590643113205</v>
      </c>
    </row>
    <row r="404" spans="1:9" ht="15">
      <c r="A404" s="26" t="s">
        <v>12</v>
      </c>
      <c r="B404" s="39">
        <v>0</v>
      </c>
      <c r="C404" s="39">
        <v>0</v>
      </c>
      <c r="D404" s="39">
        <v>0</v>
      </c>
      <c r="E404" s="39">
        <v>0.13632880716433152</v>
      </c>
      <c r="F404" s="411"/>
      <c r="G404" s="39">
        <v>0</v>
      </c>
      <c r="H404" s="40">
        <v>0</v>
      </c>
      <c r="I404" s="41">
        <f t="shared" si="60"/>
        <v>0.13632880716433152</v>
      </c>
    </row>
    <row r="405" spans="1:9" ht="15">
      <c r="A405" s="27" t="s">
        <v>59</v>
      </c>
      <c r="B405" s="42">
        <v>0</v>
      </c>
      <c r="C405" s="42">
        <v>0</v>
      </c>
      <c r="D405" s="42">
        <v>0</v>
      </c>
      <c r="E405" s="42">
        <v>0</v>
      </c>
      <c r="F405" s="411"/>
      <c r="G405" s="42">
        <v>0</v>
      </c>
      <c r="H405" s="43">
        <v>0</v>
      </c>
      <c r="I405" s="38">
        <f t="shared" si="60"/>
        <v>0</v>
      </c>
    </row>
    <row r="406" spans="1:9" ht="15">
      <c r="A406" s="26" t="s">
        <v>17</v>
      </c>
      <c r="B406" s="39">
        <v>1.3125336188718167E-2</v>
      </c>
      <c r="C406" s="39">
        <v>0</v>
      </c>
      <c r="D406" s="39">
        <v>3.2813340471795419E-2</v>
      </c>
      <c r="E406" s="39">
        <v>0</v>
      </c>
      <c r="F406" s="411"/>
      <c r="G406" s="39">
        <v>0</v>
      </c>
      <c r="H406" s="40">
        <v>0</v>
      </c>
      <c r="I406" s="41">
        <f t="shared" si="60"/>
        <v>4.5938676660513586E-2</v>
      </c>
    </row>
    <row r="407" spans="1:9" ht="15">
      <c r="A407" s="27" t="s">
        <v>139</v>
      </c>
      <c r="B407" s="42">
        <v>7.9435937483338419</v>
      </c>
      <c r="C407" s="42">
        <v>41.327380270236816</v>
      </c>
      <c r="D407" s="42">
        <v>13.291312039786936</v>
      </c>
      <c r="E407" s="42">
        <v>0.24340526586540148</v>
      </c>
      <c r="F407" s="411"/>
      <c r="G407" s="42">
        <v>0</v>
      </c>
      <c r="H407" s="43">
        <v>0</v>
      </c>
      <c r="I407" s="38">
        <f>SUM(B407:H407)</f>
        <v>62.805691324222991</v>
      </c>
    </row>
    <row r="408" spans="1:9" ht="15">
      <c r="A408" s="26" t="s">
        <v>25</v>
      </c>
      <c r="B408" s="39">
        <v>2.1959719346756428</v>
      </c>
      <c r="C408" s="39">
        <v>0.12876614675195894</v>
      </c>
      <c r="D408" s="39">
        <v>0.40434587236618419</v>
      </c>
      <c r="E408" s="39">
        <v>21.170244694003738</v>
      </c>
      <c r="F408" s="411"/>
      <c r="G408" s="39">
        <v>3.2242870513060589</v>
      </c>
      <c r="H408" s="40">
        <v>0</v>
      </c>
      <c r="I408" s="41">
        <f t="shared" si="60"/>
        <v>27.123615699103585</v>
      </c>
    </row>
    <row r="409" spans="1:9" ht="15">
      <c r="A409" s="27" t="s">
        <v>24</v>
      </c>
      <c r="B409" s="42">
        <v>1.6888809778971334</v>
      </c>
      <c r="C409" s="42">
        <v>0</v>
      </c>
      <c r="D409" s="42">
        <v>0</v>
      </c>
      <c r="E409" s="42">
        <v>0</v>
      </c>
      <c r="F409" s="411"/>
      <c r="G409" s="42">
        <v>0</v>
      </c>
      <c r="H409" s="43">
        <v>0</v>
      </c>
      <c r="I409" s="38">
        <f>SUM(B409:H409)</f>
        <v>1.6888809778971334</v>
      </c>
    </row>
    <row r="410" spans="1:9" ht="15">
      <c r="A410" s="26" t="s">
        <v>60</v>
      </c>
      <c r="B410" s="39">
        <v>0.44298779475785183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60"/>
        <v>0.44298779475785183</v>
      </c>
    </row>
    <row r="411" spans="1:9" ht="15">
      <c r="A411" s="27" t="s">
        <v>22</v>
      </c>
      <c r="B411" s="42">
        <v>0.42574178356617493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60"/>
        <v>0.42574178356617493</v>
      </c>
    </row>
    <row r="412" spans="1:9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60"/>
        <v>0</v>
      </c>
    </row>
    <row r="413" spans="1:9" ht="15">
      <c r="A413" s="28" t="s">
        <v>64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60"/>
        <v>0</v>
      </c>
    </row>
    <row r="414" spans="1:9">
      <c r="A414" s="56" t="s">
        <v>23</v>
      </c>
      <c r="B414" s="60">
        <v>0</v>
      </c>
      <c r="C414" s="60">
        <v>0</v>
      </c>
      <c r="D414" s="60">
        <v>0</v>
      </c>
      <c r="E414" s="60">
        <v>0</v>
      </c>
      <c r="F414" s="411"/>
      <c r="G414" s="60">
        <v>0</v>
      </c>
      <c r="H414" s="61">
        <v>0</v>
      </c>
      <c r="I414" s="62">
        <f t="shared" si="60"/>
        <v>0</v>
      </c>
    </row>
    <row r="415" spans="1:9">
      <c r="A415" s="57" t="s">
        <v>19</v>
      </c>
      <c r="B415" s="63">
        <v>0</v>
      </c>
      <c r="C415" s="63">
        <v>0</v>
      </c>
      <c r="D415" s="63">
        <v>0</v>
      </c>
      <c r="E415" s="63">
        <v>0</v>
      </c>
      <c r="F415" s="411"/>
      <c r="G415" s="63">
        <v>0</v>
      </c>
      <c r="H415" s="64">
        <v>0</v>
      </c>
      <c r="I415" s="65">
        <f t="shared" si="60"/>
        <v>0</v>
      </c>
    </row>
    <row r="416" spans="1:9">
      <c r="A416" s="56" t="s">
        <v>20</v>
      </c>
      <c r="B416" s="60">
        <v>0</v>
      </c>
      <c r="C416" s="60">
        <v>0</v>
      </c>
      <c r="D416" s="60">
        <v>0</v>
      </c>
      <c r="E416" s="60">
        <v>0</v>
      </c>
      <c r="F416" s="411"/>
      <c r="G416" s="60">
        <v>0</v>
      </c>
      <c r="H416" s="61">
        <v>0</v>
      </c>
      <c r="I416" s="62">
        <f t="shared" si="60"/>
        <v>0</v>
      </c>
    </row>
    <row r="417" spans="1:9" ht="15" thickBot="1">
      <c r="A417" s="58" t="s">
        <v>11</v>
      </c>
      <c r="B417" s="52">
        <v>0</v>
      </c>
      <c r="C417" s="52">
        <v>0</v>
      </c>
      <c r="D417" s="52">
        <v>0</v>
      </c>
      <c r="E417" s="52">
        <v>0</v>
      </c>
      <c r="F417" s="412"/>
      <c r="G417" s="52">
        <v>0</v>
      </c>
      <c r="H417" s="66">
        <v>0</v>
      </c>
      <c r="I417" s="67">
        <f t="shared" si="60"/>
        <v>0</v>
      </c>
    </row>
    <row r="418" spans="1:9" ht="15">
      <c r="A418" s="33" t="s">
        <v>26</v>
      </c>
      <c r="B418" s="68">
        <f>SUM(B397:B413)</f>
        <v>35.536698020668382</v>
      </c>
      <c r="C418" s="68">
        <f t="shared" ref="C418:I418" si="61">SUM(C397:C413)</f>
        <v>55.403696641386489</v>
      </c>
      <c r="D418" s="68">
        <f t="shared" si="61"/>
        <v>17.078942527895087</v>
      </c>
      <c r="E418" s="68">
        <f t="shared" si="61"/>
        <v>21.740626532077428</v>
      </c>
      <c r="F418" s="68">
        <f>SUM(F397:F413)</f>
        <v>0</v>
      </c>
      <c r="G418" s="68">
        <f t="shared" si="61"/>
        <v>3.2242870513060589</v>
      </c>
      <c r="H418" s="69">
        <f t="shared" si="61"/>
        <v>0</v>
      </c>
      <c r="I418" s="38">
        <f t="shared" si="61"/>
        <v>132.9842507733334</v>
      </c>
    </row>
    <row r="419" spans="1:9" s="5" customFormat="1" ht="15" thickBot="1">
      <c r="A419" s="30" t="s">
        <v>88</v>
      </c>
      <c r="B419" s="47">
        <f>B418/$I$418</f>
        <v>0.26722486169613674</v>
      </c>
      <c r="C419" s="47">
        <f t="shared" ref="C419:I419" si="62">C418/$I$418</f>
        <v>0.41661848165629767</v>
      </c>
      <c r="D419" s="47">
        <f t="shared" si="62"/>
        <v>0.12842830958235418</v>
      </c>
      <c r="E419" s="47">
        <f t="shared" si="62"/>
        <v>0.16348271622880742</v>
      </c>
      <c r="F419" s="47">
        <f t="shared" si="62"/>
        <v>0</v>
      </c>
      <c r="G419" s="47">
        <f t="shared" si="62"/>
        <v>2.4245630836404332E-2</v>
      </c>
      <c r="H419" s="70">
        <f t="shared" si="62"/>
        <v>0</v>
      </c>
      <c r="I419" s="48">
        <f t="shared" si="62"/>
        <v>1</v>
      </c>
    </row>
    <row r="420" spans="1:9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9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9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9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</row>
    <row r="424" spans="1:9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3" si="63">SUM(B424:H424)</f>
        <v>0</v>
      </c>
    </row>
    <row r="425" spans="1:9" ht="15">
      <c r="A425" s="27" t="s">
        <v>10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63"/>
        <v>0</v>
      </c>
    </row>
    <row r="426" spans="1:9" ht="15">
      <c r="A426" s="26" t="s">
        <v>56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63"/>
        <v>0</v>
      </c>
    </row>
    <row r="427" spans="1:9" ht="15">
      <c r="A427" s="27" t="s">
        <v>16</v>
      </c>
      <c r="B427" s="42">
        <v>34.367087795591047</v>
      </c>
      <c r="C427" s="42">
        <v>0.80161035759858101</v>
      </c>
      <c r="D427" s="42">
        <v>3.6234229913276508</v>
      </c>
      <c r="E427" s="42">
        <v>0</v>
      </c>
      <c r="F427" s="411"/>
      <c r="G427" s="42">
        <v>0</v>
      </c>
      <c r="H427" s="43">
        <v>0</v>
      </c>
      <c r="I427" s="38">
        <f t="shared" si="63"/>
        <v>38.792121144517282</v>
      </c>
    </row>
    <row r="428" spans="1:9" ht="15">
      <c r="A428" s="26" t="s">
        <v>70</v>
      </c>
      <c r="B428" s="39">
        <v>11.294720557585762</v>
      </c>
      <c r="C428" s="39">
        <v>5.2334885948476586</v>
      </c>
      <c r="D428" s="39">
        <v>1.3975320897051784</v>
      </c>
      <c r="E428" s="39">
        <v>0</v>
      </c>
      <c r="F428" s="411"/>
      <c r="G428" s="39">
        <v>0</v>
      </c>
      <c r="H428" s="40">
        <v>0</v>
      </c>
      <c r="I428" s="41">
        <f t="shared" si="63"/>
        <v>17.925741242138599</v>
      </c>
    </row>
    <row r="429" spans="1:9" ht="15">
      <c r="A429" s="27" t="s">
        <v>58</v>
      </c>
      <c r="B429" s="42">
        <v>0</v>
      </c>
      <c r="C429" s="42">
        <v>0</v>
      </c>
      <c r="D429" s="42">
        <v>0</v>
      </c>
      <c r="E429" s="42">
        <v>7.654722564615335E-2</v>
      </c>
      <c r="F429" s="411"/>
      <c r="G429" s="42">
        <v>0</v>
      </c>
      <c r="H429" s="43">
        <v>0</v>
      </c>
      <c r="I429" s="38">
        <f t="shared" si="63"/>
        <v>7.654722564615335E-2</v>
      </c>
    </row>
    <row r="430" spans="1:9" ht="15">
      <c r="A430" s="26" t="s">
        <v>12</v>
      </c>
      <c r="B430" s="39">
        <v>0</v>
      </c>
      <c r="C430" s="39">
        <v>0</v>
      </c>
      <c r="D430" s="39">
        <v>0</v>
      </c>
      <c r="E430" s="39">
        <v>0</v>
      </c>
      <c r="F430" s="411"/>
      <c r="G430" s="39">
        <v>0</v>
      </c>
      <c r="H430" s="40">
        <v>0</v>
      </c>
      <c r="I430" s="41">
        <f t="shared" si="63"/>
        <v>0</v>
      </c>
    </row>
    <row r="431" spans="1:9" ht="15">
      <c r="A431" s="27" t="s">
        <v>59</v>
      </c>
      <c r="B431" s="42">
        <v>0</v>
      </c>
      <c r="C431" s="42">
        <v>0</v>
      </c>
      <c r="D431" s="42">
        <v>0</v>
      </c>
      <c r="E431" s="42">
        <v>0</v>
      </c>
      <c r="F431" s="411"/>
      <c r="G431" s="42">
        <v>0</v>
      </c>
      <c r="H431" s="43">
        <v>0</v>
      </c>
      <c r="I431" s="38">
        <f t="shared" si="63"/>
        <v>0</v>
      </c>
    </row>
    <row r="432" spans="1:9" ht="15">
      <c r="A432" s="26" t="s">
        <v>17</v>
      </c>
      <c r="B432" s="39">
        <v>9.0204358595329825E-2</v>
      </c>
      <c r="C432" s="39">
        <v>0</v>
      </c>
      <c r="D432" s="39">
        <v>0</v>
      </c>
      <c r="E432" s="39">
        <v>0.22551089648832456</v>
      </c>
      <c r="F432" s="411"/>
      <c r="G432" s="39">
        <v>0</v>
      </c>
      <c r="H432" s="40">
        <v>0</v>
      </c>
      <c r="I432" s="41">
        <f t="shared" si="63"/>
        <v>0.31571525508365439</v>
      </c>
    </row>
    <row r="433" spans="1:9" ht="15">
      <c r="A433" s="27" t="s">
        <v>139</v>
      </c>
      <c r="B433" s="42">
        <v>15.712216635834817</v>
      </c>
      <c r="C433" s="42">
        <v>23.81977614035446</v>
      </c>
      <c r="D433" s="42">
        <v>10.057626472294439</v>
      </c>
      <c r="E433" s="42">
        <v>0.77247239086029429</v>
      </c>
      <c r="F433" s="411"/>
      <c r="G433" s="42">
        <v>0</v>
      </c>
      <c r="H433" s="43">
        <v>0</v>
      </c>
      <c r="I433" s="38">
        <f>SUM(B433:H433)</f>
        <v>50.362091639344008</v>
      </c>
    </row>
    <row r="434" spans="1:9" ht="15">
      <c r="A434" s="26" t="s">
        <v>25</v>
      </c>
      <c r="B434" s="39">
        <v>71.330648592054132</v>
      </c>
      <c r="C434" s="39">
        <v>1.2346888323882282E-2</v>
      </c>
      <c r="D434" s="39">
        <v>15.143659899593429</v>
      </c>
      <c r="E434" s="39">
        <v>196.65137322329846</v>
      </c>
      <c r="F434" s="411"/>
      <c r="G434" s="39">
        <v>45.037853656078248</v>
      </c>
      <c r="H434" s="40">
        <v>3.4196651888769344E-2</v>
      </c>
      <c r="I434" s="41">
        <f t="shared" si="63"/>
        <v>328.21007891123691</v>
      </c>
    </row>
    <row r="435" spans="1:9" ht="15">
      <c r="A435" s="27" t="s">
        <v>24</v>
      </c>
      <c r="B435" s="42">
        <v>33.365081984858662</v>
      </c>
      <c r="C435" s="42">
        <v>2.0624479325390212E-2</v>
      </c>
      <c r="D435" s="42">
        <v>1.6621831208376288</v>
      </c>
      <c r="E435" s="42">
        <v>0</v>
      </c>
      <c r="F435" s="411"/>
      <c r="G435" s="42">
        <v>0</v>
      </c>
      <c r="H435" s="43">
        <v>0</v>
      </c>
      <c r="I435" s="38">
        <f>SUM(B435:H435)</f>
        <v>35.047889585021686</v>
      </c>
    </row>
    <row r="436" spans="1:9" ht="15">
      <c r="A436" s="26" t="s">
        <v>60</v>
      </c>
      <c r="B436" s="39">
        <v>9.5399999999999991</v>
      </c>
      <c r="C436" s="39">
        <v>0</v>
      </c>
      <c r="D436" s="39">
        <v>14.816335579623772</v>
      </c>
      <c r="E436" s="39">
        <v>0</v>
      </c>
      <c r="F436" s="411"/>
      <c r="G436" s="39">
        <v>0</v>
      </c>
      <c r="H436" s="40">
        <v>0</v>
      </c>
      <c r="I436" s="41">
        <f t="shared" si="63"/>
        <v>24.356335579623771</v>
      </c>
    </row>
    <row r="437" spans="1:9" ht="15">
      <c r="A437" s="27" t="s">
        <v>22</v>
      </c>
      <c r="B437" s="42">
        <v>26.31030119442158</v>
      </c>
      <c r="C437" s="42">
        <v>0</v>
      </c>
      <c r="D437" s="42">
        <v>39.687331872137698</v>
      </c>
      <c r="E437" s="42">
        <v>0</v>
      </c>
      <c r="F437" s="411"/>
      <c r="G437" s="42">
        <v>0</v>
      </c>
      <c r="H437" s="43">
        <v>0</v>
      </c>
      <c r="I437" s="38">
        <f t="shared" si="63"/>
        <v>65.997633066559274</v>
      </c>
    </row>
    <row r="438" spans="1:9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63"/>
        <v>0</v>
      </c>
    </row>
    <row r="439" spans="1:9" ht="15">
      <c r="A439" s="28" t="s">
        <v>64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63"/>
        <v>0</v>
      </c>
    </row>
    <row r="440" spans="1:9">
      <c r="A440" s="56" t="s">
        <v>23</v>
      </c>
      <c r="B440" s="60">
        <v>0</v>
      </c>
      <c r="C440" s="60">
        <v>0</v>
      </c>
      <c r="D440" s="60">
        <v>0</v>
      </c>
      <c r="E440" s="60">
        <v>0</v>
      </c>
      <c r="F440" s="411"/>
      <c r="G440" s="60">
        <v>0</v>
      </c>
      <c r="H440" s="61">
        <v>0</v>
      </c>
      <c r="I440" s="62">
        <f t="shared" si="63"/>
        <v>0</v>
      </c>
    </row>
    <row r="441" spans="1:9">
      <c r="A441" s="57" t="s">
        <v>19</v>
      </c>
      <c r="B441" s="63">
        <v>0</v>
      </c>
      <c r="C441" s="63">
        <v>0</v>
      </c>
      <c r="D441" s="63">
        <v>0</v>
      </c>
      <c r="E441" s="63">
        <v>0</v>
      </c>
      <c r="F441" s="411"/>
      <c r="G441" s="63">
        <v>0</v>
      </c>
      <c r="H441" s="64">
        <v>0</v>
      </c>
      <c r="I441" s="65">
        <f t="shared" si="63"/>
        <v>0</v>
      </c>
    </row>
    <row r="442" spans="1:9">
      <c r="A442" s="56" t="s">
        <v>20</v>
      </c>
      <c r="B442" s="60">
        <v>0</v>
      </c>
      <c r="C442" s="60">
        <v>0</v>
      </c>
      <c r="D442" s="60">
        <v>0</v>
      </c>
      <c r="E442" s="60">
        <v>0</v>
      </c>
      <c r="F442" s="411"/>
      <c r="G442" s="60">
        <v>0</v>
      </c>
      <c r="H442" s="61">
        <v>0</v>
      </c>
      <c r="I442" s="62">
        <f t="shared" si="63"/>
        <v>0</v>
      </c>
    </row>
    <row r="443" spans="1:9" ht="15" thickBot="1">
      <c r="A443" s="58" t="s">
        <v>11</v>
      </c>
      <c r="B443" s="52">
        <v>0</v>
      </c>
      <c r="C443" s="52">
        <v>0</v>
      </c>
      <c r="D443" s="52">
        <v>0</v>
      </c>
      <c r="E443" s="52">
        <v>0</v>
      </c>
      <c r="F443" s="412"/>
      <c r="G443" s="52">
        <v>0</v>
      </c>
      <c r="H443" s="66">
        <v>0</v>
      </c>
      <c r="I443" s="67">
        <f t="shared" si="63"/>
        <v>0</v>
      </c>
    </row>
    <row r="444" spans="1:9" ht="15">
      <c r="A444" s="33" t="s">
        <v>26</v>
      </c>
      <c r="B444" s="68">
        <f>SUM(B423:B439)</f>
        <v>202.01026111894132</v>
      </c>
      <c r="C444" s="68">
        <f t="shared" ref="C444:I444" si="64">SUM(C423:C439)</f>
        <v>29.887846460449975</v>
      </c>
      <c r="D444" s="68">
        <f t="shared" si="64"/>
        <v>86.388092025519796</v>
      </c>
      <c r="E444" s="68">
        <f t="shared" si="64"/>
        <v>197.72590373629325</v>
      </c>
      <c r="F444" s="68">
        <f>SUM(F423:F439)</f>
        <v>0</v>
      </c>
      <c r="G444" s="68">
        <f t="shared" si="64"/>
        <v>45.037853656078248</v>
      </c>
      <c r="H444" s="69">
        <f t="shared" si="64"/>
        <v>3.4196651888769344E-2</v>
      </c>
      <c r="I444" s="38">
        <f t="shared" si="64"/>
        <v>561.0841536491713</v>
      </c>
    </row>
    <row r="445" spans="1:9" s="5" customFormat="1" ht="15" thickBot="1">
      <c r="A445" s="30" t="s">
        <v>88</v>
      </c>
      <c r="B445" s="47">
        <f>B444/$I$444</f>
        <v>0.36003558433277755</v>
      </c>
      <c r="C445" s="47">
        <f t="shared" ref="C445:I445" si="65">C444/$I$444</f>
        <v>5.3268028095368257E-2</v>
      </c>
      <c r="D445" s="47">
        <f t="shared" si="65"/>
        <v>0.15396637289374532</v>
      </c>
      <c r="E445" s="47">
        <f t="shared" si="65"/>
        <v>0.35239972907865297</v>
      </c>
      <c r="F445" s="47">
        <f t="shared" si="65"/>
        <v>0</v>
      </c>
      <c r="G445" s="47">
        <f t="shared" si="65"/>
        <v>8.0269338143238736E-2</v>
      </c>
      <c r="H445" s="70">
        <f t="shared" si="65"/>
        <v>6.094745621732789E-5</v>
      </c>
      <c r="I445" s="48">
        <f t="shared" si="65"/>
        <v>1</v>
      </c>
    </row>
    <row r="446" spans="1:9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9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9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9" ht="15">
      <c r="A449" s="25" t="s">
        <v>7</v>
      </c>
      <c r="B449" s="397"/>
      <c r="C449" s="398"/>
      <c r="D449" s="398"/>
      <c r="E449" s="399"/>
      <c r="F449" s="36">
        <v>1.071626878336704</v>
      </c>
      <c r="G449" s="397"/>
      <c r="H449" s="399"/>
      <c r="I449" s="38">
        <f>SUM(B449:H449)</f>
        <v>1.071626878336704</v>
      </c>
    </row>
    <row r="450" spans="1: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9" si="66">SUM(B450:H450)</f>
        <v>0</v>
      </c>
    </row>
    <row r="451" spans="1:9" ht="15">
      <c r="A451" s="27" t="s">
        <v>10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66"/>
        <v>0</v>
      </c>
    </row>
    <row r="452" spans="1:9" ht="15">
      <c r="A452" s="26" t="s">
        <v>56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66"/>
        <v>0</v>
      </c>
    </row>
    <row r="453" spans="1:9" ht="15">
      <c r="A453" s="27" t="s">
        <v>16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66"/>
        <v>0</v>
      </c>
    </row>
    <row r="454" spans="1:9" ht="15">
      <c r="A454" s="26" t="s">
        <v>70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66"/>
        <v>0</v>
      </c>
    </row>
    <row r="455" spans="1:9" ht="15">
      <c r="A455" s="27" t="s">
        <v>58</v>
      </c>
      <c r="B455" s="400"/>
      <c r="C455" s="401"/>
      <c r="D455" s="401"/>
      <c r="E455" s="402"/>
      <c r="F455" s="42">
        <v>226.71249783232744</v>
      </c>
      <c r="G455" s="400"/>
      <c r="H455" s="402"/>
      <c r="I455" s="38">
        <f t="shared" si="66"/>
        <v>226.71249783232744</v>
      </c>
    </row>
    <row r="456" spans="1:9" ht="15">
      <c r="A456" s="26" t="s">
        <v>12</v>
      </c>
      <c r="B456" s="400"/>
      <c r="C456" s="401"/>
      <c r="D456" s="401"/>
      <c r="E456" s="402"/>
      <c r="F456" s="39">
        <v>0</v>
      </c>
      <c r="G456" s="400"/>
      <c r="H456" s="402"/>
      <c r="I456" s="41">
        <f t="shared" si="66"/>
        <v>0</v>
      </c>
    </row>
    <row r="457" spans="1:9" ht="15">
      <c r="A457" s="27" t="s">
        <v>59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66"/>
        <v>0</v>
      </c>
    </row>
    <row r="458" spans="1:9" ht="15">
      <c r="A458" s="26" t="s">
        <v>17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66"/>
        <v>0</v>
      </c>
    </row>
    <row r="459" spans="1:9" ht="15">
      <c r="A459" s="27" t="s">
        <v>139</v>
      </c>
      <c r="B459" s="400"/>
      <c r="C459" s="401"/>
      <c r="D459" s="401"/>
      <c r="E459" s="402"/>
      <c r="F459" s="42">
        <v>0</v>
      </c>
      <c r="G459" s="400"/>
      <c r="H459" s="402"/>
      <c r="I459" s="38">
        <f>SUM(B459:H459)</f>
        <v>0</v>
      </c>
    </row>
    <row r="460" spans="1:9" ht="15">
      <c r="A460" s="26" t="s">
        <v>25</v>
      </c>
      <c r="B460" s="400"/>
      <c r="C460" s="401"/>
      <c r="D460" s="401"/>
      <c r="E460" s="402"/>
      <c r="F460" s="39">
        <v>843.9546104323091</v>
      </c>
      <c r="G460" s="400"/>
      <c r="H460" s="402"/>
      <c r="I460" s="41">
        <f t="shared" si="66"/>
        <v>843.9546104323091</v>
      </c>
    </row>
    <row r="461" spans="1:9" ht="15">
      <c r="A461" s="27" t="s">
        <v>24</v>
      </c>
      <c r="B461" s="400"/>
      <c r="C461" s="401"/>
      <c r="D461" s="401"/>
      <c r="E461" s="402"/>
      <c r="F461" s="42">
        <v>0</v>
      </c>
      <c r="G461" s="400"/>
      <c r="H461" s="402"/>
      <c r="I461" s="38">
        <f>SUM(B461:H461)</f>
        <v>0</v>
      </c>
    </row>
    <row r="462" spans="1:9" ht="15">
      <c r="A462" s="26" t="s">
        <v>60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66"/>
        <v>0</v>
      </c>
    </row>
    <row r="463" spans="1:9" ht="15">
      <c r="A463" s="27" t="s">
        <v>22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66"/>
        <v>0</v>
      </c>
    </row>
    <row r="464" spans="1: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66"/>
        <v>0</v>
      </c>
    </row>
    <row r="465" spans="1:9" ht="15">
      <c r="A465" s="28" t="s">
        <v>64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66"/>
        <v>0</v>
      </c>
    </row>
    <row r="466" spans="1:9">
      <c r="A466" s="56" t="s">
        <v>23</v>
      </c>
      <c r="B466" s="400"/>
      <c r="C466" s="401"/>
      <c r="D466" s="401"/>
      <c r="E466" s="402"/>
      <c r="F466" s="60">
        <v>0</v>
      </c>
      <c r="G466" s="400"/>
      <c r="H466" s="402"/>
      <c r="I466" s="62">
        <f t="shared" si="66"/>
        <v>0</v>
      </c>
    </row>
    <row r="467" spans="1:9">
      <c r="A467" s="57" t="s">
        <v>19</v>
      </c>
      <c r="B467" s="400"/>
      <c r="C467" s="401"/>
      <c r="D467" s="401"/>
      <c r="E467" s="402"/>
      <c r="F467" s="63">
        <v>0</v>
      </c>
      <c r="G467" s="400"/>
      <c r="H467" s="402"/>
      <c r="I467" s="65">
        <f t="shared" si="66"/>
        <v>0</v>
      </c>
    </row>
    <row r="468" spans="1:9">
      <c r="A468" s="56" t="s">
        <v>20</v>
      </c>
      <c r="B468" s="400"/>
      <c r="C468" s="401"/>
      <c r="D468" s="401"/>
      <c r="E468" s="402"/>
      <c r="F468" s="60">
        <v>0</v>
      </c>
      <c r="G468" s="400"/>
      <c r="H468" s="402"/>
      <c r="I468" s="62">
        <f t="shared" si="66"/>
        <v>0</v>
      </c>
    </row>
    <row r="469" spans="1:9" ht="15" thickBot="1">
      <c r="A469" s="58" t="s">
        <v>11</v>
      </c>
      <c r="B469" s="403"/>
      <c r="C469" s="404"/>
      <c r="D469" s="404"/>
      <c r="E469" s="405"/>
      <c r="F469" s="52">
        <v>0</v>
      </c>
      <c r="G469" s="403"/>
      <c r="H469" s="405"/>
      <c r="I469" s="67">
        <f t="shared" si="66"/>
        <v>0</v>
      </c>
    </row>
    <row r="470" spans="1:9" ht="15">
      <c r="A470" s="33" t="s">
        <v>26</v>
      </c>
      <c r="B470" s="68">
        <f>SUM(B449:B465)</f>
        <v>0</v>
      </c>
      <c r="C470" s="68">
        <f t="shared" ref="C470:I470" si="67">SUM(C449:C465)</f>
        <v>0</v>
      </c>
      <c r="D470" s="68">
        <f t="shared" si="67"/>
        <v>0</v>
      </c>
      <c r="E470" s="68">
        <f t="shared" si="67"/>
        <v>0</v>
      </c>
      <c r="F470" s="68">
        <f>SUM(F449:F465)</f>
        <v>1071.7387351429732</v>
      </c>
      <c r="G470" s="68">
        <f t="shared" si="67"/>
        <v>0</v>
      </c>
      <c r="H470" s="69">
        <f t="shared" si="67"/>
        <v>0</v>
      </c>
      <c r="I470" s="38">
        <f t="shared" si="67"/>
        <v>1071.7387351429732</v>
      </c>
    </row>
    <row r="471" spans="1:9" s="5" customFormat="1" ht="15" thickBot="1">
      <c r="A471" s="30" t="s">
        <v>88</v>
      </c>
      <c r="B471" s="47">
        <f>B470/$I$470</f>
        <v>0</v>
      </c>
      <c r="C471" s="47">
        <f t="shared" ref="C471:I471" si="68">C470/$I$470</f>
        <v>0</v>
      </c>
      <c r="D471" s="47">
        <f t="shared" si="68"/>
        <v>0</v>
      </c>
      <c r="E471" s="47">
        <f t="shared" si="68"/>
        <v>0</v>
      </c>
      <c r="F471" s="47">
        <f t="shared" si="68"/>
        <v>1</v>
      </c>
      <c r="G471" s="47">
        <f t="shared" si="68"/>
        <v>0</v>
      </c>
      <c r="H471" s="70">
        <f t="shared" si="68"/>
        <v>0</v>
      </c>
      <c r="I471" s="48">
        <f t="shared" si="68"/>
        <v>1</v>
      </c>
    </row>
    <row r="472" spans="1:9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9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9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9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9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5" si="69">SUM(B476:H476)</f>
        <v>0</v>
      </c>
    </row>
    <row r="477" spans="1:9" ht="15">
      <c r="A477" s="27" t="s">
        <v>10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69"/>
        <v>0</v>
      </c>
    </row>
    <row r="478" spans="1:9" ht="15">
      <c r="A478" s="26" t="s">
        <v>56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69"/>
        <v>0</v>
      </c>
    </row>
    <row r="479" spans="1:9" ht="15">
      <c r="A479" s="27" t="s">
        <v>16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69"/>
        <v>0</v>
      </c>
    </row>
    <row r="480" spans="1:9" ht="15">
      <c r="A480" s="26" t="s">
        <v>70</v>
      </c>
      <c r="B480" s="400"/>
      <c r="C480" s="401"/>
      <c r="D480" s="401"/>
      <c r="E480" s="402"/>
      <c r="F480" s="39">
        <v>0</v>
      </c>
      <c r="G480" s="400"/>
      <c r="H480" s="402"/>
      <c r="I480" s="41">
        <f t="shared" si="69"/>
        <v>0</v>
      </c>
    </row>
    <row r="481" spans="1:9" ht="15">
      <c r="A481" s="27" t="s">
        <v>58</v>
      </c>
      <c r="B481" s="400"/>
      <c r="C481" s="401"/>
      <c r="D481" s="401"/>
      <c r="E481" s="402"/>
      <c r="F481" s="42">
        <v>31617.731858365492</v>
      </c>
      <c r="G481" s="400"/>
      <c r="H481" s="402"/>
      <c r="I481" s="38">
        <f t="shared" si="69"/>
        <v>31617.731858365492</v>
      </c>
    </row>
    <row r="482" spans="1:9" ht="15">
      <c r="A482" s="26" t="s">
        <v>12</v>
      </c>
      <c r="B482" s="400"/>
      <c r="C482" s="401"/>
      <c r="D482" s="401"/>
      <c r="E482" s="402"/>
      <c r="F482" s="39">
        <v>15925.8209124484</v>
      </c>
      <c r="G482" s="400"/>
      <c r="H482" s="402"/>
      <c r="I482" s="41">
        <f t="shared" si="69"/>
        <v>15925.8209124484</v>
      </c>
    </row>
    <row r="483" spans="1:9" ht="15">
      <c r="A483" s="27" t="s">
        <v>59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69"/>
        <v>0</v>
      </c>
    </row>
    <row r="484" spans="1:9" ht="15">
      <c r="A484" s="26" t="s">
        <v>17</v>
      </c>
      <c r="B484" s="400"/>
      <c r="C484" s="401"/>
      <c r="D484" s="401"/>
      <c r="E484" s="402"/>
      <c r="F484" s="39">
        <v>779.57469072441177</v>
      </c>
      <c r="G484" s="400"/>
      <c r="H484" s="402"/>
      <c r="I484" s="41">
        <f t="shared" si="69"/>
        <v>779.57469072441177</v>
      </c>
    </row>
    <row r="485" spans="1:9" ht="15">
      <c r="A485" s="27" t="s">
        <v>139</v>
      </c>
      <c r="B485" s="400"/>
      <c r="C485" s="401"/>
      <c r="D485" s="401"/>
      <c r="E485" s="402"/>
      <c r="F485" s="42">
        <v>0</v>
      </c>
      <c r="G485" s="400"/>
      <c r="H485" s="402"/>
      <c r="I485" s="38">
        <f>SUM(B485:H485)</f>
        <v>0</v>
      </c>
    </row>
    <row r="486" spans="1:9" ht="15">
      <c r="A486" s="26" t="s">
        <v>25</v>
      </c>
      <c r="B486" s="400"/>
      <c r="C486" s="401"/>
      <c r="D486" s="401"/>
      <c r="E486" s="402"/>
      <c r="F486" s="39">
        <v>1090.08</v>
      </c>
      <c r="G486" s="400"/>
      <c r="H486" s="402"/>
      <c r="I486" s="41">
        <f t="shared" si="69"/>
        <v>1090.08</v>
      </c>
    </row>
    <row r="487" spans="1:9" ht="15">
      <c r="A487" s="27" t="s">
        <v>24</v>
      </c>
      <c r="B487" s="400"/>
      <c r="C487" s="401"/>
      <c r="D487" s="401"/>
      <c r="E487" s="402"/>
      <c r="F487" s="42">
        <v>0</v>
      </c>
      <c r="G487" s="400"/>
      <c r="H487" s="402"/>
      <c r="I487" s="38">
        <f>SUM(B487:H487)</f>
        <v>0</v>
      </c>
    </row>
    <row r="488" spans="1:9" ht="15">
      <c r="A488" s="26" t="s">
        <v>60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69"/>
        <v>0</v>
      </c>
    </row>
    <row r="489" spans="1:9" ht="15">
      <c r="A489" s="27" t="s">
        <v>22</v>
      </c>
      <c r="B489" s="400"/>
      <c r="C489" s="401"/>
      <c r="D489" s="401"/>
      <c r="E489" s="402"/>
      <c r="F489" s="42">
        <v>108.80501334585006</v>
      </c>
      <c r="G489" s="400"/>
      <c r="H489" s="402"/>
      <c r="I489" s="38">
        <f t="shared" si="69"/>
        <v>108.80501334585006</v>
      </c>
    </row>
    <row r="490" spans="1:9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69"/>
        <v>0</v>
      </c>
    </row>
    <row r="491" spans="1:9" ht="15">
      <c r="A491" s="28" t="s">
        <v>64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69"/>
        <v>0</v>
      </c>
    </row>
    <row r="492" spans="1:9">
      <c r="A492" s="56" t="s">
        <v>23</v>
      </c>
      <c r="B492" s="400"/>
      <c r="C492" s="401"/>
      <c r="D492" s="401"/>
      <c r="E492" s="402"/>
      <c r="F492" s="60">
        <v>0</v>
      </c>
      <c r="G492" s="400"/>
      <c r="H492" s="402"/>
      <c r="I492" s="62">
        <f t="shared" si="69"/>
        <v>0</v>
      </c>
    </row>
    <row r="493" spans="1:9">
      <c r="A493" s="57" t="s">
        <v>19</v>
      </c>
      <c r="B493" s="400"/>
      <c r="C493" s="401"/>
      <c r="D493" s="401"/>
      <c r="E493" s="402"/>
      <c r="F493" s="63">
        <v>0</v>
      </c>
      <c r="G493" s="400"/>
      <c r="H493" s="402"/>
      <c r="I493" s="65">
        <f t="shared" si="69"/>
        <v>0</v>
      </c>
    </row>
    <row r="494" spans="1:9">
      <c r="A494" s="56" t="s">
        <v>20</v>
      </c>
      <c r="B494" s="400"/>
      <c r="C494" s="401"/>
      <c r="D494" s="401"/>
      <c r="E494" s="402"/>
      <c r="F494" s="60">
        <v>0</v>
      </c>
      <c r="G494" s="400"/>
      <c r="H494" s="402"/>
      <c r="I494" s="62">
        <f t="shared" si="69"/>
        <v>0</v>
      </c>
    </row>
    <row r="495" spans="1:9" ht="15" thickBot="1">
      <c r="A495" s="58" t="s">
        <v>11</v>
      </c>
      <c r="B495" s="403"/>
      <c r="C495" s="404"/>
      <c r="D495" s="404"/>
      <c r="E495" s="405"/>
      <c r="F495" s="52">
        <v>0</v>
      </c>
      <c r="G495" s="403"/>
      <c r="H495" s="405"/>
      <c r="I495" s="67">
        <f t="shared" si="69"/>
        <v>0</v>
      </c>
    </row>
    <row r="496" spans="1:9" ht="15">
      <c r="A496" s="33" t="s">
        <v>26</v>
      </c>
      <c r="B496" s="68">
        <f>SUM(B475:B491)</f>
        <v>0</v>
      </c>
      <c r="C496" s="68">
        <f t="shared" ref="C496:I496" si="70">SUM(C475:C491)</f>
        <v>0</v>
      </c>
      <c r="D496" s="68">
        <f t="shared" si="70"/>
        <v>0</v>
      </c>
      <c r="E496" s="68">
        <f t="shared" si="70"/>
        <v>0</v>
      </c>
      <c r="F496" s="68">
        <f>SUM(F475:F491)</f>
        <v>49522.012474884155</v>
      </c>
      <c r="G496" s="68">
        <f t="shared" si="70"/>
        <v>0</v>
      </c>
      <c r="H496" s="69">
        <f t="shared" si="70"/>
        <v>0</v>
      </c>
      <c r="I496" s="38">
        <f t="shared" si="70"/>
        <v>49522.012474884155</v>
      </c>
    </row>
    <row r="497" spans="1:9" s="5" customFormat="1" ht="15" thickBot="1">
      <c r="A497" s="30" t="s">
        <v>88</v>
      </c>
      <c r="B497" s="47">
        <f>B496/$I$496</f>
        <v>0</v>
      </c>
      <c r="C497" s="47">
        <f t="shared" ref="C497:I497" si="71">C496/$I$496</f>
        <v>0</v>
      </c>
      <c r="D497" s="47">
        <f t="shared" si="71"/>
        <v>0</v>
      </c>
      <c r="E497" s="47">
        <f t="shared" si="71"/>
        <v>0</v>
      </c>
      <c r="F497" s="47">
        <f t="shared" si="71"/>
        <v>1</v>
      </c>
      <c r="G497" s="47">
        <f t="shared" si="71"/>
        <v>0</v>
      </c>
      <c r="H497" s="70">
        <f t="shared" si="71"/>
        <v>0</v>
      </c>
      <c r="I497" s="48">
        <f t="shared" si="71"/>
        <v>1</v>
      </c>
    </row>
    <row r="498" spans="1:9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9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9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9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9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1" si="72">SUM(B502:H502)</f>
        <v>0</v>
      </c>
    </row>
    <row r="503" spans="1:9" ht="15">
      <c r="A503" s="27" t="s">
        <v>10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72"/>
        <v>0</v>
      </c>
    </row>
    <row r="504" spans="1:9" ht="15">
      <c r="A504" s="26" t="s">
        <v>56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72"/>
        <v>0</v>
      </c>
    </row>
    <row r="505" spans="1:9" ht="15">
      <c r="A505" s="27" t="s">
        <v>16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72"/>
        <v>0</v>
      </c>
    </row>
    <row r="506" spans="1:9" ht="15">
      <c r="A506" s="26" t="s">
        <v>70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72"/>
        <v>0</v>
      </c>
    </row>
    <row r="507" spans="1:9" ht="15">
      <c r="A507" s="27" t="s">
        <v>58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72"/>
        <v>0</v>
      </c>
    </row>
    <row r="508" spans="1:9" ht="15">
      <c r="A508" s="26" t="s">
        <v>12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72"/>
        <v>0</v>
      </c>
    </row>
    <row r="509" spans="1:9" ht="15">
      <c r="A509" s="27" t="s">
        <v>59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72"/>
        <v>0</v>
      </c>
    </row>
    <row r="510" spans="1:9" ht="15">
      <c r="A510" s="26" t="s">
        <v>17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72"/>
        <v>0</v>
      </c>
    </row>
    <row r="511" spans="1:9" ht="15">
      <c r="A511" s="27" t="s">
        <v>139</v>
      </c>
      <c r="B511" s="400"/>
      <c r="C511" s="401"/>
      <c r="D511" s="401"/>
      <c r="E511" s="402"/>
      <c r="F511" s="42">
        <v>0</v>
      </c>
      <c r="G511" s="400"/>
      <c r="H511" s="402"/>
      <c r="I511" s="38">
        <f>SUM(B511:H511)</f>
        <v>0</v>
      </c>
    </row>
    <row r="512" spans="1:9" ht="15">
      <c r="A512" s="26" t="s">
        <v>25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72"/>
        <v>0</v>
      </c>
    </row>
    <row r="513" spans="1:9" ht="15">
      <c r="A513" s="27" t="s">
        <v>24</v>
      </c>
      <c r="B513" s="400"/>
      <c r="C513" s="401"/>
      <c r="D513" s="401"/>
      <c r="E513" s="402"/>
      <c r="F513" s="42">
        <v>0</v>
      </c>
      <c r="G513" s="400"/>
      <c r="H513" s="402"/>
      <c r="I513" s="38">
        <f>SUM(B513:H513)</f>
        <v>0</v>
      </c>
    </row>
    <row r="514" spans="1:9" ht="15">
      <c r="A514" s="26" t="s">
        <v>60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72"/>
        <v>0</v>
      </c>
    </row>
    <row r="515" spans="1:9" ht="15">
      <c r="A515" s="27" t="s">
        <v>22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72"/>
        <v>0</v>
      </c>
    </row>
    <row r="516" spans="1:9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72"/>
        <v>0</v>
      </c>
    </row>
    <row r="517" spans="1:9" ht="15">
      <c r="A517" s="28" t="s">
        <v>64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72"/>
        <v>0</v>
      </c>
    </row>
    <row r="518" spans="1:9">
      <c r="A518" s="56" t="s">
        <v>23</v>
      </c>
      <c r="B518" s="400"/>
      <c r="C518" s="401"/>
      <c r="D518" s="401"/>
      <c r="E518" s="402"/>
      <c r="F518" s="60">
        <v>0</v>
      </c>
      <c r="G518" s="400"/>
      <c r="H518" s="402"/>
      <c r="I518" s="62">
        <f t="shared" si="72"/>
        <v>0</v>
      </c>
    </row>
    <row r="519" spans="1:9">
      <c r="A519" s="57" t="s">
        <v>19</v>
      </c>
      <c r="B519" s="400"/>
      <c r="C519" s="401"/>
      <c r="D519" s="401"/>
      <c r="E519" s="402"/>
      <c r="F519" s="63">
        <v>0</v>
      </c>
      <c r="G519" s="400"/>
      <c r="H519" s="402"/>
      <c r="I519" s="65">
        <f t="shared" si="72"/>
        <v>0</v>
      </c>
    </row>
    <row r="520" spans="1:9">
      <c r="A520" s="56" t="s">
        <v>20</v>
      </c>
      <c r="B520" s="400"/>
      <c r="C520" s="401"/>
      <c r="D520" s="401"/>
      <c r="E520" s="402"/>
      <c r="F520" s="60">
        <v>0</v>
      </c>
      <c r="G520" s="400"/>
      <c r="H520" s="402"/>
      <c r="I520" s="62">
        <f t="shared" si="72"/>
        <v>0</v>
      </c>
    </row>
    <row r="521" spans="1:9" ht="15" thickBot="1">
      <c r="A521" s="58" t="s">
        <v>11</v>
      </c>
      <c r="B521" s="403"/>
      <c r="C521" s="404"/>
      <c r="D521" s="404"/>
      <c r="E521" s="405"/>
      <c r="F521" s="52">
        <v>0</v>
      </c>
      <c r="G521" s="403"/>
      <c r="H521" s="405"/>
      <c r="I521" s="67">
        <f t="shared" si="72"/>
        <v>0</v>
      </c>
    </row>
    <row r="522" spans="1:9" ht="15">
      <c r="A522" s="33" t="s">
        <v>26</v>
      </c>
      <c r="B522" s="68">
        <f>SUM(B501:B517)</f>
        <v>0</v>
      </c>
      <c r="C522" s="68">
        <f t="shared" ref="C522:I522" si="73">SUM(C501:C517)</f>
        <v>0</v>
      </c>
      <c r="D522" s="68">
        <f t="shared" si="73"/>
        <v>0</v>
      </c>
      <c r="E522" s="68">
        <f t="shared" si="73"/>
        <v>0</v>
      </c>
      <c r="F522" s="68">
        <f>SUM(F501:F517)</f>
        <v>0</v>
      </c>
      <c r="G522" s="68">
        <f t="shared" si="73"/>
        <v>0</v>
      </c>
      <c r="H522" s="69">
        <f t="shared" si="73"/>
        <v>0</v>
      </c>
      <c r="I522" s="38">
        <f t="shared" si="73"/>
        <v>0</v>
      </c>
    </row>
    <row r="523" spans="1:9" s="5" customFormat="1" ht="15" thickBot="1">
      <c r="A523" s="30" t="s">
        <v>88</v>
      </c>
      <c r="B523" s="47"/>
      <c r="C523" s="47"/>
      <c r="D523" s="47"/>
      <c r="E523" s="47"/>
      <c r="F523" s="47"/>
      <c r="G523" s="47"/>
      <c r="H523" s="70"/>
      <c r="I523" s="48"/>
    </row>
    <row r="524" spans="1:9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9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9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9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9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7" si="74">SUM(B528:H528)</f>
        <v>0</v>
      </c>
    </row>
    <row r="529" spans="1:9" ht="15">
      <c r="A529" s="27" t="s">
        <v>10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74"/>
        <v>0</v>
      </c>
    </row>
    <row r="530" spans="1:9" ht="15">
      <c r="A530" s="26" t="s">
        <v>56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74"/>
        <v>0</v>
      </c>
    </row>
    <row r="531" spans="1:9" ht="15">
      <c r="A531" s="27" t="s">
        <v>16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74"/>
        <v>0</v>
      </c>
    </row>
    <row r="532" spans="1:9" ht="15">
      <c r="A532" s="26" t="s">
        <v>70</v>
      </c>
      <c r="B532" s="400"/>
      <c r="C532" s="401"/>
      <c r="D532" s="401"/>
      <c r="E532" s="402"/>
      <c r="F532" s="39">
        <v>0</v>
      </c>
      <c r="G532" s="400"/>
      <c r="H532" s="402"/>
      <c r="I532" s="41">
        <f t="shared" si="74"/>
        <v>0</v>
      </c>
    </row>
    <row r="533" spans="1:9" ht="15">
      <c r="A533" s="27" t="s">
        <v>58</v>
      </c>
      <c r="B533" s="400"/>
      <c r="C533" s="401"/>
      <c r="D533" s="401"/>
      <c r="E533" s="402"/>
      <c r="F533" s="42">
        <v>71.7121406506635</v>
      </c>
      <c r="G533" s="400"/>
      <c r="H533" s="402"/>
      <c r="I533" s="38">
        <f t="shared" si="74"/>
        <v>71.7121406506635</v>
      </c>
    </row>
    <row r="534" spans="1:9" ht="15">
      <c r="A534" s="26" t="s">
        <v>12</v>
      </c>
      <c r="B534" s="400"/>
      <c r="C534" s="401"/>
      <c r="D534" s="401"/>
      <c r="E534" s="402"/>
      <c r="F534" s="39">
        <v>8.5859792870422211</v>
      </c>
      <c r="G534" s="400"/>
      <c r="H534" s="402"/>
      <c r="I534" s="41">
        <f t="shared" si="74"/>
        <v>8.5859792870422211</v>
      </c>
    </row>
    <row r="535" spans="1:9" ht="15">
      <c r="A535" s="27" t="s">
        <v>59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74"/>
        <v>0</v>
      </c>
    </row>
    <row r="536" spans="1:9" ht="15">
      <c r="A536" s="26" t="s">
        <v>17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74"/>
        <v>0</v>
      </c>
    </row>
    <row r="537" spans="1:9" ht="15">
      <c r="A537" s="27" t="s">
        <v>139</v>
      </c>
      <c r="B537" s="400"/>
      <c r="C537" s="401"/>
      <c r="D537" s="401"/>
      <c r="E537" s="402"/>
      <c r="F537" s="42">
        <v>0</v>
      </c>
      <c r="G537" s="400"/>
      <c r="H537" s="402"/>
      <c r="I537" s="38">
        <f>SUM(B537:H537)</f>
        <v>0</v>
      </c>
    </row>
    <row r="538" spans="1:9" ht="15">
      <c r="A538" s="26" t="s">
        <v>25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74"/>
        <v>0</v>
      </c>
    </row>
    <row r="539" spans="1:9" ht="15">
      <c r="A539" s="27" t="s">
        <v>24</v>
      </c>
      <c r="B539" s="400"/>
      <c r="C539" s="401"/>
      <c r="D539" s="401"/>
      <c r="E539" s="402"/>
      <c r="F539" s="42">
        <v>0</v>
      </c>
      <c r="G539" s="400"/>
      <c r="H539" s="402"/>
      <c r="I539" s="38">
        <f>SUM(B539:H539)</f>
        <v>0</v>
      </c>
    </row>
    <row r="540" spans="1:9" ht="15">
      <c r="A540" s="26" t="s">
        <v>60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74"/>
        <v>0</v>
      </c>
    </row>
    <row r="541" spans="1:9" ht="15">
      <c r="A541" s="27" t="s">
        <v>22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74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74"/>
        <v>0</v>
      </c>
    </row>
    <row r="543" spans="1:9" ht="15">
      <c r="A543" s="28" t="s">
        <v>64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74"/>
        <v>0</v>
      </c>
    </row>
    <row r="544" spans="1:9">
      <c r="A544" s="56" t="s">
        <v>23</v>
      </c>
      <c r="B544" s="400"/>
      <c r="C544" s="401"/>
      <c r="D544" s="401"/>
      <c r="E544" s="402"/>
      <c r="F544" s="60">
        <v>0</v>
      </c>
      <c r="G544" s="400"/>
      <c r="H544" s="402"/>
      <c r="I544" s="62">
        <f t="shared" si="74"/>
        <v>0</v>
      </c>
    </row>
    <row r="545" spans="1:19">
      <c r="A545" s="57" t="s">
        <v>19</v>
      </c>
      <c r="B545" s="400"/>
      <c r="C545" s="401"/>
      <c r="D545" s="401"/>
      <c r="E545" s="402"/>
      <c r="F545" s="63">
        <v>0</v>
      </c>
      <c r="G545" s="400"/>
      <c r="H545" s="402"/>
      <c r="I545" s="65">
        <f t="shared" si="74"/>
        <v>0</v>
      </c>
    </row>
    <row r="546" spans="1:19">
      <c r="A546" s="56" t="s">
        <v>20</v>
      </c>
      <c r="B546" s="400"/>
      <c r="C546" s="401"/>
      <c r="D546" s="401"/>
      <c r="E546" s="402"/>
      <c r="F546" s="60">
        <v>0</v>
      </c>
      <c r="G546" s="400"/>
      <c r="H546" s="402"/>
      <c r="I546" s="62">
        <f t="shared" si="74"/>
        <v>0</v>
      </c>
    </row>
    <row r="547" spans="1:19" ht="15" thickBot="1">
      <c r="A547" s="58" t="s">
        <v>11</v>
      </c>
      <c r="B547" s="403"/>
      <c r="C547" s="404"/>
      <c r="D547" s="404"/>
      <c r="E547" s="405"/>
      <c r="F547" s="52">
        <v>0</v>
      </c>
      <c r="G547" s="403"/>
      <c r="H547" s="405"/>
      <c r="I547" s="67">
        <f t="shared" si="74"/>
        <v>0</v>
      </c>
    </row>
    <row r="548" spans="1:19" ht="15">
      <c r="A548" s="33" t="s">
        <v>26</v>
      </c>
      <c r="B548" s="68">
        <f>SUM(B527:B543)</f>
        <v>0</v>
      </c>
      <c r="C548" s="68">
        <f t="shared" ref="C548:I548" si="75">SUM(C527:C543)</f>
        <v>0</v>
      </c>
      <c r="D548" s="68">
        <f t="shared" si="75"/>
        <v>0</v>
      </c>
      <c r="E548" s="68">
        <f t="shared" si="75"/>
        <v>0</v>
      </c>
      <c r="F548" s="68">
        <f>SUM(F527:F543)</f>
        <v>80.298119937705721</v>
      </c>
      <c r="G548" s="68">
        <f t="shared" si="75"/>
        <v>0</v>
      </c>
      <c r="H548" s="69">
        <f t="shared" si="75"/>
        <v>0</v>
      </c>
      <c r="I548" s="38">
        <f t="shared" si="75"/>
        <v>80.298119937705721</v>
      </c>
    </row>
    <row r="549" spans="1:19" s="16" customFormat="1" ht="15" thickBot="1">
      <c r="A549" s="30" t="s">
        <v>88</v>
      </c>
      <c r="B549" s="47"/>
      <c r="C549" s="47"/>
      <c r="D549" s="47"/>
      <c r="E549" s="47"/>
      <c r="F549" s="47"/>
      <c r="G549" s="47"/>
      <c r="H549" s="70"/>
      <c r="I549" s="48"/>
      <c r="L549" s="9"/>
      <c r="M549" s="9"/>
      <c r="N549" s="9"/>
      <c r="O549" s="9"/>
      <c r="P549" s="9"/>
      <c r="Q549" s="9"/>
      <c r="R549" s="9"/>
      <c r="S549" s="9"/>
    </row>
    <row r="550" spans="1:1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1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1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1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1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3" si="76">SUM(B554:H554)</f>
        <v>0</v>
      </c>
    </row>
    <row r="555" spans="1:19" ht="15">
      <c r="A555" s="27" t="s">
        <v>10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76"/>
        <v>0</v>
      </c>
    </row>
    <row r="556" spans="1:19" ht="15">
      <c r="A556" s="26" t="s">
        <v>56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76"/>
        <v>0</v>
      </c>
    </row>
    <row r="557" spans="1:19" ht="15">
      <c r="A557" s="27" t="s">
        <v>16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76"/>
        <v>0</v>
      </c>
    </row>
    <row r="558" spans="1:19" ht="15">
      <c r="A558" s="26" t="s">
        <v>70</v>
      </c>
      <c r="B558" s="400"/>
      <c r="C558" s="401"/>
      <c r="D558" s="401"/>
      <c r="E558" s="402"/>
      <c r="F558" s="39">
        <v>0</v>
      </c>
      <c r="G558" s="400"/>
      <c r="H558" s="402"/>
      <c r="I558" s="41">
        <f t="shared" si="76"/>
        <v>0</v>
      </c>
    </row>
    <row r="559" spans="1:19" ht="15">
      <c r="A559" s="27" t="s">
        <v>58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76"/>
        <v>0</v>
      </c>
    </row>
    <row r="560" spans="1:19" ht="15">
      <c r="A560" s="26" t="s">
        <v>12</v>
      </c>
      <c r="B560" s="400"/>
      <c r="C560" s="401"/>
      <c r="D560" s="401"/>
      <c r="E560" s="402"/>
      <c r="F560" s="39">
        <v>0.49843149515075463</v>
      </c>
      <c r="G560" s="400"/>
      <c r="H560" s="402"/>
      <c r="I560" s="41">
        <f t="shared" si="76"/>
        <v>0.49843149515075463</v>
      </c>
    </row>
    <row r="561" spans="1:9" ht="15">
      <c r="A561" s="27" t="s">
        <v>59</v>
      </c>
      <c r="B561" s="400"/>
      <c r="C561" s="401"/>
      <c r="D561" s="401"/>
      <c r="E561" s="402"/>
      <c r="F561" s="42">
        <v>8.3352285513597497</v>
      </c>
      <c r="G561" s="400"/>
      <c r="H561" s="402"/>
      <c r="I561" s="38">
        <f t="shared" si="76"/>
        <v>8.3352285513597497</v>
      </c>
    </row>
    <row r="562" spans="1:9" ht="15">
      <c r="A562" s="26" t="s">
        <v>17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76"/>
        <v>0</v>
      </c>
    </row>
    <row r="563" spans="1:9" ht="15">
      <c r="A563" s="27" t="s">
        <v>139</v>
      </c>
      <c r="B563" s="400"/>
      <c r="C563" s="401"/>
      <c r="D563" s="401"/>
      <c r="E563" s="402"/>
      <c r="F563" s="42">
        <v>0</v>
      </c>
      <c r="G563" s="400"/>
      <c r="H563" s="402"/>
      <c r="I563" s="38">
        <f>SUM(B563:H563)</f>
        <v>0</v>
      </c>
    </row>
    <row r="564" spans="1:9" ht="15">
      <c r="A564" s="26" t="s">
        <v>25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76"/>
        <v>0</v>
      </c>
    </row>
    <row r="565" spans="1:9" ht="15">
      <c r="A565" s="27" t="s">
        <v>24</v>
      </c>
      <c r="B565" s="400"/>
      <c r="C565" s="401"/>
      <c r="D565" s="401"/>
      <c r="E565" s="402"/>
      <c r="F565" s="42">
        <v>0</v>
      </c>
      <c r="G565" s="400"/>
      <c r="H565" s="402"/>
      <c r="I565" s="38">
        <f>SUM(B565:H565)</f>
        <v>0</v>
      </c>
    </row>
    <row r="566" spans="1:9" ht="15">
      <c r="A566" s="26" t="s">
        <v>60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76"/>
        <v>0</v>
      </c>
    </row>
    <row r="567" spans="1:9" ht="15">
      <c r="A567" s="27" t="s">
        <v>22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76"/>
        <v>0</v>
      </c>
    </row>
    <row r="568" spans="1:9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76"/>
        <v>0</v>
      </c>
    </row>
    <row r="569" spans="1:9" ht="15">
      <c r="A569" s="28" t="s">
        <v>64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76"/>
        <v>0</v>
      </c>
    </row>
    <row r="570" spans="1:9">
      <c r="A570" s="56" t="s">
        <v>23</v>
      </c>
      <c r="B570" s="400"/>
      <c r="C570" s="401"/>
      <c r="D570" s="401"/>
      <c r="E570" s="402"/>
      <c r="F570" s="60">
        <v>0</v>
      </c>
      <c r="G570" s="400"/>
      <c r="H570" s="402"/>
      <c r="I570" s="62">
        <f t="shared" si="76"/>
        <v>0</v>
      </c>
    </row>
    <row r="571" spans="1:9">
      <c r="A571" s="57" t="s">
        <v>19</v>
      </c>
      <c r="B571" s="400"/>
      <c r="C571" s="401"/>
      <c r="D571" s="401"/>
      <c r="E571" s="402"/>
      <c r="F571" s="63">
        <v>0</v>
      </c>
      <c r="G571" s="400"/>
      <c r="H571" s="402"/>
      <c r="I571" s="65">
        <f t="shared" si="76"/>
        <v>0</v>
      </c>
    </row>
    <row r="572" spans="1:9">
      <c r="A572" s="56" t="s">
        <v>20</v>
      </c>
      <c r="B572" s="400"/>
      <c r="C572" s="401"/>
      <c r="D572" s="401"/>
      <c r="E572" s="402"/>
      <c r="F572" s="60">
        <v>0</v>
      </c>
      <c r="G572" s="400"/>
      <c r="H572" s="402"/>
      <c r="I572" s="62">
        <f t="shared" si="76"/>
        <v>0</v>
      </c>
    </row>
    <row r="573" spans="1:9" ht="15" thickBot="1">
      <c r="A573" s="58" t="s">
        <v>11</v>
      </c>
      <c r="B573" s="403"/>
      <c r="C573" s="404"/>
      <c r="D573" s="404"/>
      <c r="E573" s="405"/>
      <c r="F573" s="52">
        <v>0</v>
      </c>
      <c r="G573" s="403"/>
      <c r="H573" s="405"/>
      <c r="I573" s="67">
        <f t="shared" si="76"/>
        <v>0</v>
      </c>
    </row>
    <row r="574" spans="1:9" ht="15">
      <c r="A574" s="33" t="s">
        <v>26</v>
      </c>
      <c r="B574" s="68">
        <f>SUM(B553:B569)</f>
        <v>0</v>
      </c>
      <c r="C574" s="68">
        <f t="shared" ref="C574:I574" si="77">SUM(C553:C569)</f>
        <v>0</v>
      </c>
      <c r="D574" s="68">
        <f t="shared" si="77"/>
        <v>0</v>
      </c>
      <c r="E574" s="68">
        <f t="shared" si="77"/>
        <v>0</v>
      </c>
      <c r="F574" s="68">
        <f>SUM(F553:F569)</f>
        <v>8.833660046510504</v>
      </c>
      <c r="G574" s="68">
        <f t="shared" si="77"/>
        <v>0</v>
      </c>
      <c r="H574" s="69">
        <f t="shared" si="77"/>
        <v>0</v>
      </c>
      <c r="I574" s="38">
        <f t="shared" si="77"/>
        <v>8.833660046510504</v>
      </c>
    </row>
    <row r="575" spans="1:9" s="5" customFormat="1" ht="15" thickBot="1">
      <c r="A575" s="30" t="s">
        <v>88</v>
      </c>
      <c r="B575" s="47">
        <f>B574/$I$574</f>
        <v>0</v>
      </c>
      <c r="C575" s="47">
        <f t="shared" ref="C575:I575" si="78">C574/$I$574</f>
        <v>0</v>
      </c>
      <c r="D575" s="47">
        <f t="shared" si="78"/>
        <v>0</v>
      </c>
      <c r="E575" s="47">
        <f t="shared" si="78"/>
        <v>0</v>
      </c>
      <c r="F575" s="47">
        <f t="shared" si="78"/>
        <v>1</v>
      </c>
      <c r="G575" s="47">
        <f t="shared" si="78"/>
        <v>0</v>
      </c>
      <c r="H575" s="70">
        <f t="shared" si="78"/>
        <v>0</v>
      </c>
      <c r="I575" s="48">
        <f t="shared" si="78"/>
        <v>1</v>
      </c>
    </row>
    <row r="576" spans="1:9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9" ht="28.5">
      <c r="A577" s="457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9" ht="15">
      <c r="A578" s="458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9" ht="15">
      <c r="A579" s="25" t="s">
        <v>7</v>
      </c>
      <c r="B579" s="36">
        <v>79.271204307437117</v>
      </c>
      <c r="C579" s="36">
        <v>0</v>
      </c>
      <c r="D579" s="36">
        <v>15.114305905110331</v>
      </c>
      <c r="E579" s="36">
        <v>0</v>
      </c>
      <c r="F579" s="410"/>
      <c r="G579" s="36">
        <v>0</v>
      </c>
      <c r="H579" s="37">
        <v>0</v>
      </c>
      <c r="I579" s="38">
        <f>SUM(B579:H579)</f>
        <v>94.385510212547445</v>
      </c>
    </row>
    <row r="580" spans="1:9" ht="15">
      <c r="A580" s="26" t="s">
        <v>8</v>
      </c>
      <c r="B580" s="39">
        <v>103.65023927404566</v>
      </c>
      <c r="C580" s="39">
        <v>0</v>
      </c>
      <c r="D580" s="39">
        <v>25.366412976273999</v>
      </c>
      <c r="E580" s="39">
        <v>0</v>
      </c>
      <c r="F580" s="411"/>
      <c r="G580" s="39">
        <v>0</v>
      </c>
      <c r="H580" s="40">
        <v>0</v>
      </c>
      <c r="I580" s="41">
        <f t="shared" ref="I580:I599" si="79">SUM(B580:H580)</f>
        <v>129.01665225031965</v>
      </c>
    </row>
    <row r="581" spans="1:9" ht="15">
      <c r="A581" s="27" t="s">
        <v>10</v>
      </c>
      <c r="B581" s="42">
        <v>34.054248285656854</v>
      </c>
      <c r="C581" s="42">
        <v>0</v>
      </c>
      <c r="D581" s="42">
        <v>0</v>
      </c>
      <c r="E581" s="42">
        <v>0</v>
      </c>
      <c r="F581" s="411"/>
      <c r="G581" s="42">
        <v>0</v>
      </c>
      <c r="H581" s="43">
        <v>0</v>
      </c>
      <c r="I581" s="38">
        <f t="shared" si="79"/>
        <v>34.054248285656854</v>
      </c>
    </row>
    <row r="582" spans="1:9" ht="15">
      <c r="A582" s="26" t="s">
        <v>56</v>
      </c>
      <c r="B582" s="39">
        <v>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79"/>
        <v>0</v>
      </c>
    </row>
    <row r="583" spans="1:9" ht="15">
      <c r="A583" s="27" t="s">
        <v>16</v>
      </c>
      <c r="B583" s="42">
        <v>1334.4520761549245</v>
      </c>
      <c r="C583" s="42">
        <v>161.63523950988298</v>
      </c>
      <c r="D583" s="42">
        <v>34.852100731172904</v>
      </c>
      <c r="E583" s="42">
        <v>77.730080757776989</v>
      </c>
      <c r="F583" s="411"/>
      <c r="G583" s="42">
        <v>0</v>
      </c>
      <c r="H583" s="43">
        <v>0</v>
      </c>
      <c r="I583" s="38">
        <f t="shared" si="79"/>
        <v>1608.6694971537572</v>
      </c>
    </row>
    <row r="584" spans="1:9" ht="15">
      <c r="A584" s="26" t="s">
        <v>70</v>
      </c>
      <c r="B584" s="39">
        <v>1272.23307234142</v>
      </c>
      <c r="C584" s="39">
        <v>19.307211798402143</v>
      </c>
      <c r="D584" s="39">
        <v>22.828799880365086</v>
      </c>
      <c r="E584" s="39">
        <v>0</v>
      </c>
      <c r="F584" s="411"/>
      <c r="G584" s="39">
        <v>0</v>
      </c>
      <c r="H584" s="40">
        <v>0</v>
      </c>
      <c r="I584" s="41">
        <f t="shared" si="79"/>
        <v>1314.3690840201873</v>
      </c>
    </row>
    <row r="585" spans="1:9" ht="15">
      <c r="A585" s="27" t="s">
        <v>58</v>
      </c>
      <c r="B585" s="42">
        <v>0</v>
      </c>
      <c r="C585" s="42">
        <v>0</v>
      </c>
      <c r="D585" s="42">
        <v>0.50071235327527164</v>
      </c>
      <c r="E585" s="42">
        <v>233.57462927948879</v>
      </c>
      <c r="F585" s="411"/>
      <c r="G585" s="42">
        <v>0</v>
      </c>
      <c r="H585" s="43">
        <v>0</v>
      </c>
      <c r="I585" s="38">
        <f t="shared" si="79"/>
        <v>234.07534163276407</v>
      </c>
    </row>
    <row r="586" spans="1:9" ht="15">
      <c r="A586" s="26" t="s">
        <v>12</v>
      </c>
      <c r="B586" s="39">
        <v>0</v>
      </c>
      <c r="C586" s="39">
        <v>0</v>
      </c>
      <c r="D586" s="39">
        <v>7.6707743663943187E-2</v>
      </c>
      <c r="E586" s="39">
        <v>2.24274334863986</v>
      </c>
      <c r="F586" s="411"/>
      <c r="G586" s="39">
        <v>0</v>
      </c>
      <c r="H586" s="40">
        <v>0</v>
      </c>
      <c r="I586" s="41">
        <f t="shared" si="79"/>
        <v>2.3194510923038032</v>
      </c>
    </row>
    <row r="587" spans="1:9" ht="15">
      <c r="A587" s="27" t="s">
        <v>59</v>
      </c>
      <c r="B587" s="42">
        <v>0</v>
      </c>
      <c r="C587" s="42">
        <v>0</v>
      </c>
      <c r="D587" s="42">
        <v>0</v>
      </c>
      <c r="E587" s="42">
        <v>42.293438003845786</v>
      </c>
      <c r="F587" s="411"/>
      <c r="G587" s="42">
        <v>0</v>
      </c>
      <c r="H587" s="43">
        <v>0</v>
      </c>
      <c r="I587" s="38">
        <f t="shared" si="79"/>
        <v>42.293438003845786</v>
      </c>
    </row>
    <row r="588" spans="1:9" ht="15">
      <c r="A588" s="26" t="s">
        <v>17</v>
      </c>
      <c r="B588" s="39">
        <v>217.33535958244534</v>
      </c>
      <c r="C588" s="39">
        <v>1.1775870278227405</v>
      </c>
      <c r="D588" s="39">
        <v>27.583423609003024</v>
      </c>
      <c r="E588" s="39">
        <v>3.760098419703263</v>
      </c>
      <c r="F588" s="411"/>
      <c r="G588" s="39">
        <v>0</v>
      </c>
      <c r="H588" s="40">
        <v>0</v>
      </c>
      <c r="I588" s="41">
        <f t="shared" si="79"/>
        <v>249.85646863897438</v>
      </c>
    </row>
    <row r="589" spans="1:9" ht="15">
      <c r="A589" s="27" t="s">
        <v>139</v>
      </c>
      <c r="B589" s="42">
        <v>5436.1576958704445</v>
      </c>
      <c r="C589" s="42">
        <v>856.66660637991538</v>
      </c>
      <c r="D589" s="42">
        <v>167.07671389560358</v>
      </c>
      <c r="E589" s="42">
        <v>131.55945038200494</v>
      </c>
      <c r="F589" s="411"/>
      <c r="G589" s="42">
        <v>0</v>
      </c>
      <c r="H589" s="43">
        <v>0</v>
      </c>
      <c r="I589" s="38">
        <f>SUM(B589:H589)</f>
        <v>6591.4604665279685</v>
      </c>
    </row>
    <row r="590" spans="1:9" ht="15">
      <c r="A590" s="26" t="s">
        <v>25</v>
      </c>
      <c r="B590" s="39">
        <v>2411.6939851639877</v>
      </c>
      <c r="C590" s="39">
        <v>0</v>
      </c>
      <c r="D590" s="39">
        <v>5319.0624084859191</v>
      </c>
      <c r="E590" s="39">
        <v>1172.1267498977747</v>
      </c>
      <c r="F590" s="411"/>
      <c r="G590" s="39">
        <v>3644.1604811350353</v>
      </c>
      <c r="H590" s="40">
        <v>0.94869540553550646</v>
      </c>
      <c r="I590" s="41">
        <f t="shared" si="79"/>
        <v>12547.992320088251</v>
      </c>
    </row>
    <row r="591" spans="1:9" ht="15">
      <c r="A591" s="27" t="s">
        <v>24</v>
      </c>
      <c r="B591" s="42">
        <v>10645.00427664661</v>
      </c>
      <c r="C591" s="42">
        <v>67.487427468204615</v>
      </c>
      <c r="D591" s="42">
        <v>0</v>
      </c>
      <c r="E591" s="42">
        <v>0</v>
      </c>
      <c r="F591" s="411"/>
      <c r="G591" s="42">
        <v>0</v>
      </c>
      <c r="H591" s="43">
        <v>0</v>
      </c>
      <c r="I591" s="38">
        <f>SUM(B591:H591)</f>
        <v>10712.491704114815</v>
      </c>
    </row>
    <row r="592" spans="1:9" ht="15">
      <c r="A592" s="26" t="s">
        <v>60</v>
      </c>
      <c r="B592" s="39">
        <v>60.21390212922099</v>
      </c>
      <c r="C592" s="39">
        <v>0</v>
      </c>
      <c r="D592" s="39">
        <v>10.704258628450081</v>
      </c>
      <c r="E592" s="39">
        <v>0</v>
      </c>
      <c r="F592" s="411"/>
      <c r="G592" s="39">
        <v>0</v>
      </c>
      <c r="H592" s="40">
        <v>0</v>
      </c>
      <c r="I592" s="41">
        <f t="shared" si="79"/>
        <v>70.918160757671075</v>
      </c>
    </row>
    <row r="593" spans="1:9" ht="15">
      <c r="A593" s="27" t="s">
        <v>22</v>
      </c>
      <c r="B593" s="42">
        <v>75.837542492731984</v>
      </c>
      <c r="C593" s="42">
        <v>0</v>
      </c>
      <c r="D593" s="42">
        <v>4.677600329346582</v>
      </c>
      <c r="E593" s="42">
        <v>0</v>
      </c>
      <c r="F593" s="411"/>
      <c r="G593" s="42">
        <v>0</v>
      </c>
      <c r="H593" s="43">
        <v>0</v>
      </c>
      <c r="I593" s="38">
        <f t="shared" si="79"/>
        <v>80.515142822078559</v>
      </c>
    </row>
    <row r="594" spans="1:9" ht="15">
      <c r="A594" s="26" t="s">
        <v>21</v>
      </c>
      <c r="B594" s="39">
        <v>139.37521389374564</v>
      </c>
      <c r="C594" s="39">
        <v>0</v>
      </c>
      <c r="D594" s="39">
        <v>2.5751323468862952</v>
      </c>
      <c r="E594" s="39">
        <v>0</v>
      </c>
      <c r="F594" s="411"/>
      <c r="G594" s="39">
        <v>0</v>
      </c>
      <c r="H594" s="40">
        <v>0</v>
      </c>
      <c r="I594" s="41">
        <f t="shared" si="79"/>
        <v>141.95034624063194</v>
      </c>
    </row>
    <row r="595" spans="1:9" ht="15">
      <c r="A595" s="28" t="s">
        <v>64</v>
      </c>
      <c r="B595" s="42">
        <v>51.503365630225495</v>
      </c>
      <c r="C595" s="42">
        <v>0</v>
      </c>
      <c r="D595" s="42">
        <v>0</v>
      </c>
      <c r="E595" s="42">
        <v>0</v>
      </c>
      <c r="F595" s="411"/>
      <c r="G595" s="42">
        <v>0</v>
      </c>
      <c r="H595" s="43">
        <v>0</v>
      </c>
      <c r="I595" s="38">
        <f t="shared" si="79"/>
        <v>51.503365630225495</v>
      </c>
    </row>
    <row r="596" spans="1:9">
      <c r="A596" s="56" t="s">
        <v>23</v>
      </c>
      <c r="B596" s="60">
        <v>51.503365630225495</v>
      </c>
      <c r="C596" s="60">
        <v>0</v>
      </c>
      <c r="D596" s="60">
        <v>0</v>
      </c>
      <c r="E596" s="60">
        <v>0</v>
      </c>
      <c r="F596" s="411"/>
      <c r="G596" s="60">
        <v>0</v>
      </c>
      <c r="H596" s="61">
        <v>0</v>
      </c>
      <c r="I596" s="62">
        <f t="shared" si="79"/>
        <v>51.503365630225495</v>
      </c>
    </row>
    <row r="597" spans="1:9">
      <c r="A597" s="57" t="s">
        <v>19</v>
      </c>
      <c r="B597" s="63">
        <v>0</v>
      </c>
      <c r="C597" s="63">
        <v>0</v>
      </c>
      <c r="D597" s="63">
        <v>0</v>
      </c>
      <c r="E597" s="63">
        <v>0</v>
      </c>
      <c r="F597" s="411"/>
      <c r="G597" s="63">
        <v>0</v>
      </c>
      <c r="H597" s="64">
        <v>0</v>
      </c>
      <c r="I597" s="65">
        <f t="shared" si="79"/>
        <v>0</v>
      </c>
    </row>
    <row r="598" spans="1:9">
      <c r="A598" s="56" t="s">
        <v>20</v>
      </c>
      <c r="B598" s="60">
        <v>0</v>
      </c>
      <c r="C598" s="60">
        <v>0</v>
      </c>
      <c r="D598" s="60">
        <v>0</v>
      </c>
      <c r="E598" s="60">
        <v>0</v>
      </c>
      <c r="F598" s="411"/>
      <c r="G598" s="60">
        <v>0</v>
      </c>
      <c r="H598" s="61">
        <v>0</v>
      </c>
      <c r="I598" s="62">
        <f t="shared" si="79"/>
        <v>0</v>
      </c>
    </row>
    <row r="599" spans="1:9" ht="15" thickBot="1">
      <c r="A599" s="58" t="s">
        <v>11</v>
      </c>
      <c r="B599" s="52">
        <v>0</v>
      </c>
      <c r="C599" s="52">
        <v>0</v>
      </c>
      <c r="D599" s="52">
        <v>0</v>
      </c>
      <c r="E599" s="52">
        <v>0</v>
      </c>
      <c r="F599" s="412"/>
      <c r="G599" s="52">
        <v>0</v>
      </c>
      <c r="H599" s="66">
        <v>0</v>
      </c>
      <c r="I599" s="67">
        <f t="shared" si="79"/>
        <v>0</v>
      </c>
    </row>
    <row r="600" spans="1:9" ht="15">
      <c r="A600" s="33" t="s">
        <v>26</v>
      </c>
      <c r="B600" s="68">
        <f>SUM(B579:B595)</f>
        <v>21860.782181772895</v>
      </c>
      <c r="C600" s="68">
        <f t="shared" ref="C600:I600" si="80">SUM(C579:C595)</f>
        <v>1106.2740721842279</v>
      </c>
      <c r="D600" s="68">
        <f t="shared" si="80"/>
        <v>5630.4185768850703</v>
      </c>
      <c r="E600" s="68">
        <f t="shared" si="80"/>
        <v>1663.2871900892342</v>
      </c>
      <c r="F600" s="68">
        <f>SUM(F579:F595)</f>
        <v>0</v>
      </c>
      <c r="G600" s="68">
        <f t="shared" si="80"/>
        <v>3644.1604811350353</v>
      </c>
      <c r="H600" s="69">
        <f t="shared" si="80"/>
        <v>0.94869540553550646</v>
      </c>
      <c r="I600" s="38">
        <f t="shared" si="80"/>
        <v>33905.871197471999</v>
      </c>
    </row>
    <row r="601" spans="1:9" s="5" customFormat="1" ht="15" thickBot="1">
      <c r="A601" s="59" t="s">
        <v>88</v>
      </c>
      <c r="B601" s="47">
        <f>B600/$I$600</f>
        <v>0.64474916613860145</v>
      </c>
      <c r="C601" s="47">
        <f t="shared" ref="C601:I601" si="81">C600/$I$600</f>
        <v>3.2627802593278035E-2</v>
      </c>
      <c r="D601" s="47">
        <f t="shared" si="81"/>
        <v>0.16606028330883504</v>
      </c>
      <c r="E601" s="47">
        <f t="shared" si="81"/>
        <v>4.9056022787382261E-2</v>
      </c>
      <c r="F601" s="47">
        <f t="shared" si="81"/>
        <v>0</v>
      </c>
      <c r="G601" s="47">
        <f t="shared" si="81"/>
        <v>0.10747874490264511</v>
      </c>
      <c r="H601" s="70">
        <f t="shared" si="81"/>
        <v>2.7980269258093584E-5</v>
      </c>
      <c r="I601" s="48">
        <f t="shared" si="81"/>
        <v>1</v>
      </c>
    </row>
    <row r="602" spans="1:9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9" ht="28.5">
      <c r="A603" s="457" t="s">
        <v>50</v>
      </c>
      <c r="B603" s="34" t="s">
        <v>0</v>
      </c>
      <c r="C603" s="34" t="s">
        <v>1</v>
      </c>
      <c r="D603" s="34" t="s">
        <v>2</v>
      </c>
      <c r="E603" s="34" t="s">
        <v>3</v>
      </c>
      <c r="F603" s="34" t="s">
        <v>27</v>
      </c>
      <c r="G603" s="34" t="s">
        <v>4</v>
      </c>
      <c r="H603" s="34" t="s">
        <v>5</v>
      </c>
      <c r="I603" s="35" t="s">
        <v>6</v>
      </c>
    </row>
    <row r="604" spans="1:9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9" ht="15">
      <c r="A605" s="25" t="s">
        <v>7</v>
      </c>
      <c r="B605" s="36">
        <v>170.95465705484406</v>
      </c>
      <c r="C605" s="36">
        <v>0</v>
      </c>
      <c r="D605" s="36">
        <v>11.689207319989336</v>
      </c>
      <c r="E605" s="36">
        <v>0</v>
      </c>
      <c r="F605" s="410"/>
      <c r="G605" s="36">
        <v>0</v>
      </c>
      <c r="H605" s="37">
        <v>0</v>
      </c>
      <c r="I605" s="38">
        <f>SUM(B605:H605)</f>
        <v>182.64386437483341</v>
      </c>
    </row>
    <row r="606" spans="1:9" ht="15">
      <c r="A606" s="26" t="s">
        <v>8</v>
      </c>
      <c r="B606" s="39">
        <v>103.26117268792274</v>
      </c>
      <c r="C606" s="39">
        <v>0</v>
      </c>
      <c r="D606" s="39">
        <v>7.0605930043024099</v>
      </c>
      <c r="E606" s="39">
        <v>0</v>
      </c>
      <c r="F606" s="411"/>
      <c r="G606" s="39">
        <v>0</v>
      </c>
      <c r="H606" s="40">
        <v>0</v>
      </c>
      <c r="I606" s="41">
        <f t="shared" ref="I606:I625" si="82">SUM(B606:H606)</f>
        <v>110.32176569222514</v>
      </c>
    </row>
    <row r="607" spans="1:9" ht="15">
      <c r="A607" s="27" t="s">
        <v>10</v>
      </c>
      <c r="B607" s="42">
        <v>135.03140851558499</v>
      </c>
      <c r="C607" s="42">
        <v>0</v>
      </c>
      <c r="D607" s="42">
        <v>9.2329168215784616</v>
      </c>
      <c r="E607" s="42">
        <v>0</v>
      </c>
      <c r="F607" s="411"/>
      <c r="G607" s="42">
        <v>0</v>
      </c>
      <c r="H607" s="43">
        <v>0</v>
      </c>
      <c r="I607" s="38">
        <f t="shared" si="82"/>
        <v>144.26432533716346</v>
      </c>
    </row>
    <row r="608" spans="1:9" ht="15">
      <c r="A608" s="26" t="s">
        <v>56</v>
      </c>
      <c r="B608" s="39">
        <v>0</v>
      </c>
      <c r="C608" s="39">
        <v>0</v>
      </c>
      <c r="D608" s="39">
        <v>0</v>
      </c>
      <c r="E608" s="39">
        <v>0</v>
      </c>
      <c r="F608" s="411"/>
      <c r="G608" s="39">
        <v>0</v>
      </c>
      <c r="H608" s="40">
        <v>0</v>
      </c>
      <c r="I608" s="41">
        <f t="shared" si="82"/>
        <v>0</v>
      </c>
    </row>
    <row r="609" spans="1:9" ht="15">
      <c r="A609" s="27" t="s">
        <v>16</v>
      </c>
      <c r="B609" s="42">
        <v>447.73865560710556</v>
      </c>
      <c r="C609" s="42">
        <v>0</v>
      </c>
      <c r="D609" s="42">
        <v>35.258815382220824</v>
      </c>
      <c r="E609" s="42">
        <v>0</v>
      </c>
      <c r="F609" s="411"/>
      <c r="G609" s="42">
        <v>0</v>
      </c>
      <c r="H609" s="43">
        <v>0</v>
      </c>
      <c r="I609" s="38">
        <f t="shared" si="82"/>
        <v>482.99747098932636</v>
      </c>
    </row>
    <row r="610" spans="1:9" ht="15">
      <c r="A610" s="26" t="s">
        <v>70</v>
      </c>
      <c r="B610" s="39">
        <v>2865.0031016857847</v>
      </c>
      <c r="C610" s="39">
        <v>0</v>
      </c>
      <c r="D610" s="39">
        <v>225.61513098496471</v>
      </c>
      <c r="E610" s="39">
        <v>0</v>
      </c>
      <c r="F610" s="411"/>
      <c r="G610" s="39">
        <v>0</v>
      </c>
      <c r="H610" s="40">
        <v>0</v>
      </c>
      <c r="I610" s="41">
        <f t="shared" si="82"/>
        <v>3090.6182326707494</v>
      </c>
    </row>
    <row r="611" spans="1:9" ht="15">
      <c r="A611" s="27" t="s">
        <v>58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82"/>
        <v>0</v>
      </c>
    </row>
    <row r="612" spans="1:9" ht="15">
      <c r="A612" s="26" t="s">
        <v>12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 t="shared" si="82"/>
        <v>0</v>
      </c>
    </row>
    <row r="613" spans="1:9" ht="15">
      <c r="A613" s="27" t="s">
        <v>59</v>
      </c>
      <c r="B613" s="42">
        <v>0</v>
      </c>
      <c r="C613" s="42">
        <v>0</v>
      </c>
      <c r="D613" s="42">
        <v>0</v>
      </c>
      <c r="E613" s="42">
        <v>0</v>
      </c>
      <c r="F613" s="411"/>
      <c r="G613" s="42">
        <v>0</v>
      </c>
      <c r="H613" s="43">
        <v>0</v>
      </c>
      <c r="I613" s="38">
        <f t="shared" si="82"/>
        <v>0</v>
      </c>
    </row>
    <row r="614" spans="1:9" ht="15">
      <c r="A614" s="26" t="s">
        <v>17</v>
      </c>
      <c r="B614" s="39">
        <v>18.398617507736375</v>
      </c>
      <c r="C614" s="39">
        <v>0</v>
      </c>
      <c r="D614" s="39">
        <v>1.4488663193794558</v>
      </c>
      <c r="E614" s="39">
        <v>0</v>
      </c>
      <c r="F614" s="411"/>
      <c r="G614" s="39">
        <v>0</v>
      </c>
      <c r="H614" s="40">
        <v>0</v>
      </c>
      <c r="I614" s="41">
        <f t="shared" si="82"/>
        <v>19.84748382711583</v>
      </c>
    </row>
    <row r="615" spans="1:9" ht="15">
      <c r="A615" s="27" t="s">
        <v>139</v>
      </c>
      <c r="B615" s="42">
        <v>16194.593176535243</v>
      </c>
      <c r="C615" s="42">
        <v>0</v>
      </c>
      <c r="D615" s="42">
        <v>5114.0820557479701</v>
      </c>
      <c r="E615" s="42">
        <v>0</v>
      </c>
      <c r="F615" s="411"/>
      <c r="G615" s="42">
        <v>0</v>
      </c>
      <c r="H615" s="43">
        <v>0</v>
      </c>
      <c r="I615" s="38">
        <f>SUM(B615:H615)</f>
        <v>21308.675232283214</v>
      </c>
    </row>
    <row r="616" spans="1:9" ht="15">
      <c r="A616" s="26" t="s">
        <v>25</v>
      </c>
      <c r="B616" s="39">
        <v>967.47395429743801</v>
      </c>
      <c r="C616" s="39">
        <v>0</v>
      </c>
      <c r="D616" s="39">
        <v>1098.9752684737887</v>
      </c>
      <c r="E616" s="39">
        <v>5909.5649945231344</v>
      </c>
      <c r="F616" s="411"/>
      <c r="G616" s="39">
        <v>1547.7432128512971</v>
      </c>
      <c r="H616" s="40">
        <v>0</v>
      </c>
      <c r="I616" s="41">
        <f t="shared" si="82"/>
        <v>9523.7574301456589</v>
      </c>
    </row>
    <row r="617" spans="1:9" ht="15">
      <c r="A617" s="27" t="s">
        <v>24</v>
      </c>
      <c r="B617" s="42">
        <v>5891.3294407294024</v>
      </c>
      <c r="C617" s="42">
        <v>0</v>
      </c>
      <c r="D617" s="42">
        <v>1371.1575424182827</v>
      </c>
      <c r="E617" s="42">
        <v>0</v>
      </c>
      <c r="F617" s="411"/>
      <c r="G617" s="42">
        <v>0</v>
      </c>
      <c r="H617" s="43">
        <v>0</v>
      </c>
      <c r="I617" s="38">
        <f>SUM(B617:H617)</f>
        <v>7262.4869831476854</v>
      </c>
    </row>
    <row r="618" spans="1:9" ht="15">
      <c r="A618" s="26" t="s">
        <v>60</v>
      </c>
      <c r="B618" s="39">
        <v>752.27314573880165</v>
      </c>
      <c r="C618" s="39">
        <v>0</v>
      </c>
      <c r="D618" s="39">
        <v>78.967899276448804</v>
      </c>
      <c r="E618" s="39">
        <v>0</v>
      </c>
      <c r="F618" s="411"/>
      <c r="G618" s="39">
        <v>0</v>
      </c>
      <c r="H618" s="40">
        <v>0</v>
      </c>
      <c r="I618" s="41">
        <f t="shared" si="82"/>
        <v>831.24104501525039</v>
      </c>
    </row>
    <row r="619" spans="1:9" ht="15">
      <c r="A619" s="27" t="s">
        <v>22</v>
      </c>
      <c r="B619" s="42">
        <v>145.61237172015413</v>
      </c>
      <c r="C619" s="42">
        <v>0</v>
      </c>
      <c r="D619" s="42">
        <v>15.285276589408443</v>
      </c>
      <c r="E619" s="42">
        <v>0</v>
      </c>
      <c r="F619" s="411"/>
      <c r="G619" s="42">
        <v>0</v>
      </c>
      <c r="H619" s="43">
        <v>0</v>
      </c>
      <c r="I619" s="38">
        <f t="shared" si="82"/>
        <v>160.89764830956258</v>
      </c>
    </row>
    <row r="620" spans="1:9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82"/>
        <v>0</v>
      </c>
    </row>
    <row r="621" spans="1:9" ht="15">
      <c r="A621" s="28" t="s">
        <v>64</v>
      </c>
      <c r="B621" s="42">
        <v>54.30923274225696</v>
      </c>
      <c r="C621" s="42">
        <v>0</v>
      </c>
      <c r="D621" s="42">
        <v>6.6975562566454769</v>
      </c>
      <c r="E621" s="42">
        <v>0</v>
      </c>
      <c r="F621" s="411"/>
      <c r="G621" s="42">
        <v>0</v>
      </c>
      <c r="H621" s="43">
        <v>0</v>
      </c>
      <c r="I621" s="38">
        <f t="shared" si="82"/>
        <v>61.006788998902437</v>
      </c>
    </row>
    <row r="622" spans="1:9">
      <c r="A622" s="56" t="s">
        <v>23</v>
      </c>
      <c r="B622" s="60">
        <v>54.30923274225696</v>
      </c>
      <c r="C622" s="60">
        <v>0</v>
      </c>
      <c r="D622" s="60">
        <v>6.6975562566454769</v>
      </c>
      <c r="E622" s="60">
        <v>0</v>
      </c>
      <c r="F622" s="411"/>
      <c r="G622" s="60">
        <v>0</v>
      </c>
      <c r="H622" s="61">
        <v>0</v>
      </c>
      <c r="I622" s="62">
        <f t="shared" si="82"/>
        <v>61.006788998902437</v>
      </c>
    </row>
    <row r="623" spans="1:9">
      <c r="A623" s="57" t="s">
        <v>19</v>
      </c>
      <c r="B623" s="63">
        <v>0</v>
      </c>
      <c r="C623" s="63">
        <v>0</v>
      </c>
      <c r="D623" s="63">
        <v>0</v>
      </c>
      <c r="E623" s="63">
        <v>0</v>
      </c>
      <c r="F623" s="411"/>
      <c r="G623" s="63">
        <v>0</v>
      </c>
      <c r="H623" s="64">
        <v>0</v>
      </c>
      <c r="I623" s="65">
        <f t="shared" si="82"/>
        <v>0</v>
      </c>
    </row>
    <row r="624" spans="1:9">
      <c r="A624" s="56" t="s">
        <v>20</v>
      </c>
      <c r="B624" s="60">
        <v>0</v>
      </c>
      <c r="C624" s="60">
        <v>0</v>
      </c>
      <c r="D624" s="60">
        <v>0</v>
      </c>
      <c r="E624" s="60">
        <v>0</v>
      </c>
      <c r="F624" s="411"/>
      <c r="G624" s="60">
        <v>0</v>
      </c>
      <c r="H624" s="61">
        <v>0</v>
      </c>
      <c r="I624" s="62">
        <f t="shared" si="82"/>
        <v>0</v>
      </c>
    </row>
    <row r="625" spans="1:9" ht="15" thickBot="1">
      <c r="A625" s="58" t="s">
        <v>11</v>
      </c>
      <c r="B625" s="52">
        <v>0</v>
      </c>
      <c r="C625" s="52">
        <v>0</v>
      </c>
      <c r="D625" s="52">
        <v>0</v>
      </c>
      <c r="E625" s="52">
        <v>0</v>
      </c>
      <c r="F625" s="412"/>
      <c r="G625" s="52">
        <v>0</v>
      </c>
      <c r="H625" s="66">
        <v>0</v>
      </c>
      <c r="I625" s="67">
        <f t="shared" si="82"/>
        <v>0</v>
      </c>
    </row>
    <row r="626" spans="1:9" ht="15">
      <c r="A626" s="33" t="s">
        <v>26</v>
      </c>
      <c r="B626" s="68">
        <f>SUM(B605:B621)</f>
        <v>27745.978934822273</v>
      </c>
      <c r="C626" s="68">
        <f t="shared" ref="C626:I626" si="83">SUM(C605:C621)</f>
        <v>0</v>
      </c>
      <c r="D626" s="68">
        <f t="shared" si="83"/>
        <v>7975.4711285949797</v>
      </c>
      <c r="E626" s="68">
        <f t="shared" si="83"/>
        <v>5909.5649945231344</v>
      </c>
      <c r="F626" s="68">
        <f>SUM(F605:F621)</f>
        <v>0</v>
      </c>
      <c r="G626" s="68">
        <f t="shared" si="83"/>
        <v>1547.7432128512971</v>
      </c>
      <c r="H626" s="69">
        <f t="shared" si="83"/>
        <v>0</v>
      </c>
      <c r="I626" s="38">
        <f t="shared" si="83"/>
        <v>43178.758270791688</v>
      </c>
    </row>
    <row r="627" spans="1:9" s="5" customFormat="1" ht="15" thickBot="1">
      <c r="A627" s="59" t="s">
        <v>88</v>
      </c>
      <c r="B627" s="47">
        <f>B626/$I$626</f>
        <v>0.64258399375025721</v>
      </c>
      <c r="C627" s="47">
        <f t="shared" ref="C627:I627" si="84">C626/$I$626</f>
        <v>0</v>
      </c>
      <c r="D627" s="47">
        <f t="shared" si="84"/>
        <v>0.18470820949916003</v>
      </c>
      <c r="E627" s="47">
        <f t="shared" si="84"/>
        <v>0.13686278233065041</v>
      </c>
      <c r="F627" s="47">
        <f t="shared" si="84"/>
        <v>0</v>
      </c>
      <c r="G627" s="47">
        <f t="shared" si="84"/>
        <v>3.5845014419932257E-2</v>
      </c>
      <c r="H627" s="70">
        <f t="shared" si="84"/>
        <v>0</v>
      </c>
      <c r="I627" s="48">
        <f t="shared" si="84"/>
        <v>1</v>
      </c>
    </row>
    <row r="628" spans="1:9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9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9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9" ht="15">
      <c r="A631" s="25" t="s">
        <v>7</v>
      </c>
      <c r="B631" s="36">
        <v>0.34902157756721441</v>
      </c>
      <c r="C631" s="36">
        <v>0</v>
      </c>
      <c r="D631" s="36">
        <v>0.52407934907060294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0.87310092663781735</v>
      </c>
    </row>
    <row r="632" spans="1:9" ht="15">
      <c r="A632" s="26" t="s">
        <v>8</v>
      </c>
      <c r="B632" s="39">
        <v>1.7754102820700046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1" si="85">SUM(B632:H632)</f>
        <v>1.7754102820700046</v>
      </c>
    </row>
    <row r="633" spans="1:9" ht="15">
      <c r="A633" s="27" t="s">
        <v>10</v>
      </c>
      <c r="B633" s="42">
        <v>2.7662128238556423</v>
      </c>
      <c r="C633" s="42">
        <v>0</v>
      </c>
      <c r="D633" s="42">
        <v>8.8614118545624898E-3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85"/>
        <v>2.7750742357102047</v>
      </c>
    </row>
    <row r="634" spans="1:9" ht="15">
      <c r="A634" s="26" t="s">
        <v>56</v>
      </c>
      <c r="B634" s="39">
        <v>0</v>
      </c>
      <c r="C634" s="39">
        <v>0</v>
      </c>
      <c r="D634" s="39">
        <v>0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85"/>
        <v>0</v>
      </c>
    </row>
    <row r="635" spans="1:9" ht="15">
      <c r="A635" s="27" t="s">
        <v>16</v>
      </c>
      <c r="B635" s="42">
        <v>115.7997237512257</v>
      </c>
      <c r="C635" s="42">
        <v>0.50049366412175866</v>
      </c>
      <c r="D635" s="42">
        <v>9.3311104533489093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85"/>
        <v>125.63132786869637</v>
      </c>
    </row>
    <row r="636" spans="1:9" ht="15">
      <c r="A636" s="26" t="s">
        <v>70</v>
      </c>
      <c r="B636" s="39">
        <v>2.7530834083928228</v>
      </c>
      <c r="C636" s="39">
        <v>6.2131053312782368E-2</v>
      </c>
      <c r="D636" s="39">
        <v>0</v>
      </c>
      <c r="E636" s="39">
        <v>0</v>
      </c>
      <c r="F636" s="39">
        <v>0</v>
      </c>
      <c r="G636" s="39">
        <v>0</v>
      </c>
      <c r="H636" s="40">
        <v>0</v>
      </c>
      <c r="I636" s="41">
        <f t="shared" si="85"/>
        <v>2.8152144617056054</v>
      </c>
    </row>
    <row r="637" spans="1:9" ht="15">
      <c r="A637" s="27" t="s">
        <v>58</v>
      </c>
      <c r="B637" s="42">
        <v>0</v>
      </c>
      <c r="C637" s="42">
        <v>1.7019192609085902E-2</v>
      </c>
      <c r="D637" s="42">
        <v>0</v>
      </c>
      <c r="E637" s="42">
        <v>0.82603775824651793</v>
      </c>
      <c r="F637" s="42">
        <v>32.622527168971956</v>
      </c>
      <c r="G637" s="42">
        <v>0</v>
      </c>
      <c r="H637" s="43">
        <v>0</v>
      </c>
      <c r="I637" s="38">
        <f t="shared" si="85"/>
        <v>33.465584119827561</v>
      </c>
    </row>
    <row r="638" spans="1:9" ht="15">
      <c r="A638" s="26" t="s">
        <v>12</v>
      </c>
      <c r="B638" s="39">
        <v>0</v>
      </c>
      <c r="C638" s="39">
        <v>0</v>
      </c>
      <c r="D638" s="39">
        <v>0</v>
      </c>
      <c r="E638" s="39">
        <v>0.60873713529842965</v>
      </c>
      <c r="F638" s="39">
        <v>0</v>
      </c>
      <c r="G638" s="39">
        <v>0</v>
      </c>
      <c r="H638" s="40">
        <v>0</v>
      </c>
      <c r="I638" s="41">
        <f t="shared" si="85"/>
        <v>0.60873713529842965</v>
      </c>
    </row>
    <row r="639" spans="1:9" ht="15">
      <c r="A639" s="27" t="s">
        <v>59</v>
      </c>
      <c r="B639" s="42">
        <v>0</v>
      </c>
      <c r="C639" s="42">
        <v>0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85"/>
        <v>0</v>
      </c>
    </row>
    <row r="640" spans="1:9" ht="15">
      <c r="A640" s="26" t="s">
        <v>17</v>
      </c>
      <c r="B640" s="39">
        <v>1.5707370349197856</v>
      </c>
      <c r="C640" s="39">
        <v>0</v>
      </c>
      <c r="D640" s="39">
        <v>7.6043020842941952E-3</v>
      </c>
      <c r="E640" s="39">
        <v>4.6269997499113084E-2</v>
      </c>
      <c r="F640" s="39">
        <v>0</v>
      </c>
      <c r="G640" s="39">
        <v>0</v>
      </c>
      <c r="H640" s="40">
        <v>0</v>
      </c>
      <c r="I640" s="41">
        <f t="shared" si="85"/>
        <v>1.6246113345031927</v>
      </c>
    </row>
    <row r="641" spans="1:9" ht="15">
      <c r="A641" s="27" t="s">
        <v>139</v>
      </c>
      <c r="B641" s="42">
        <v>95.958444901152859</v>
      </c>
      <c r="C641" s="42">
        <v>0</v>
      </c>
      <c r="D641" s="42">
        <v>24.801068167815782</v>
      </c>
      <c r="E641" s="42">
        <v>0</v>
      </c>
      <c r="F641" s="42">
        <v>0</v>
      </c>
      <c r="G641" s="42">
        <v>0</v>
      </c>
      <c r="H641" s="43">
        <v>0</v>
      </c>
      <c r="I641" s="38">
        <f>SUM(B641:H641)</f>
        <v>120.75951306896864</v>
      </c>
    </row>
    <row r="642" spans="1:9" ht="15">
      <c r="A642" s="26" t="s">
        <v>25</v>
      </c>
      <c r="B642" s="39">
        <v>28.293967476928866</v>
      </c>
      <c r="C642" s="39">
        <v>3.676301593749124E-2</v>
      </c>
      <c r="D642" s="39">
        <v>0.58524094591768883</v>
      </c>
      <c r="E642" s="39">
        <v>47.015714357796668</v>
      </c>
      <c r="F642" s="39">
        <v>0</v>
      </c>
      <c r="G642" s="39">
        <v>15.854651111155079</v>
      </c>
      <c r="H642" s="40">
        <v>0.22244061519387229</v>
      </c>
      <c r="I642" s="41">
        <f t="shared" si="85"/>
        <v>92.008777522929677</v>
      </c>
    </row>
    <row r="643" spans="1:9" ht="15">
      <c r="A643" s="27" t="s">
        <v>24</v>
      </c>
      <c r="B643" s="42">
        <v>101.73286109973481</v>
      </c>
      <c r="C643" s="42">
        <v>0</v>
      </c>
      <c r="D643" s="42">
        <v>0</v>
      </c>
      <c r="E643" s="42">
        <v>0</v>
      </c>
      <c r="F643" s="42">
        <v>0</v>
      </c>
      <c r="G643" s="42">
        <v>0</v>
      </c>
      <c r="H643" s="43">
        <v>0</v>
      </c>
      <c r="I643" s="38">
        <f>SUM(B643:H643)</f>
        <v>101.73286109973481</v>
      </c>
    </row>
    <row r="644" spans="1:9" ht="15">
      <c r="A644" s="26" t="s">
        <v>60</v>
      </c>
      <c r="B644" s="39">
        <v>32.452473446813833</v>
      </c>
      <c r="C644" s="39">
        <v>1.469986904376688</v>
      </c>
      <c r="D644" s="39">
        <v>18.478684919175247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85"/>
        <v>52.401145270365774</v>
      </c>
    </row>
    <row r="645" spans="1:9" ht="15">
      <c r="A645" s="27" t="s">
        <v>22</v>
      </c>
      <c r="B645" s="42">
        <v>37.621576855758846</v>
      </c>
      <c r="C645" s="42">
        <v>0</v>
      </c>
      <c r="D645" s="42">
        <v>0</v>
      </c>
      <c r="E645" s="42">
        <v>0</v>
      </c>
      <c r="F645" s="42">
        <v>1.3698008375848185</v>
      </c>
      <c r="G645" s="42">
        <v>0</v>
      </c>
      <c r="H645" s="43">
        <v>0</v>
      </c>
      <c r="I645" s="38">
        <f t="shared" si="85"/>
        <v>38.991377693343665</v>
      </c>
    </row>
    <row r="646" spans="1:9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85"/>
        <v>0</v>
      </c>
    </row>
    <row r="647" spans="1:9" ht="15">
      <c r="A647" s="28" t="s">
        <v>64</v>
      </c>
      <c r="B647" s="42">
        <v>0.82376173868132296</v>
      </c>
      <c r="C647" s="42">
        <v>0</v>
      </c>
      <c r="D647" s="42">
        <v>0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85"/>
        <v>0.82376173868132296</v>
      </c>
    </row>
    <row r="648" spans="1:9">
      <c r="A648" s="56" t="s">
        <v>23</v>
      </c>
      <c r="B648" s="60">
        <v>0.82376173868132296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1">
        <v>0</v>
      </c>
      <c r="I648" s="62">
        <f t="shared" si="85"/>
        <v>0.82376173868132296</v>
      </c>
    </row>
    <row r="649" spans="1:9">
      <c r="A649" s="57" t="s">
        <v>19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85"/>
        <v>0</v>
      </c>
    </row>
    <row r="650" spans="1:9">
      <c r="A650" s="56" t="s">
        <v>20</v>
      </c>
      <c r="B650" s="60">
        <v>0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85"/>
        <v>0</v>
      </c>
    </row>
    <row r="651" spans="1:9" ht="15" thickBot="1">
      <c r="A651" s="58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6">
        <v>0</v>
      </c>
      <c r="I651" s="67">
        <f t="shared" si="85"/>
        <v>0</v>
      </c>
    </row>
    <row r="652" spans="1:9" ht="15">
      <c r="A652" s="33" t="s">
        <v>26</v>
      </c>
      <c r="B652" s="68">
        <f>SUM(B631:B647)</f>
        <v>421.89727439710168</v>
      </c>
      <c r="C652" s="68">
        <f t="shared" ref="C652:I652" si="86">SUM(C631:C647)</f>
        <v>2.0863938303578062</v>
      </c>
      <c r="D652" s="68">
        <f t="shared" si="86"/>
        <v>53.736649549267085</v>
      </c>
      <c r="E652" s="68">
        <f t="shared" si="86"/>
        <v>48.496759248840732</v>
      </c>
      <c r="F652" s="68">
        <f>SUM(F631:F647)</f>
        <v>33.992328006556775</v>
      </c>
      <c r="G652" s="68">
        <f t="shared" si="86"/>
        <v>15.854651111155079</v>
      </c>
      <c r="H652" s="69">
        <f t="shared" si="86"/>
        <v>0.22244061519387229</v>
      </c>
      <c r="I652" s="38">
        <f t="shared" si="86"/>
        <v>576.28649675847316</v>
      </c>
    </row>
    <row r="653" spans="1:9" s="5" customFormat="1" ht="15" thickBot="1">
      <c r="A653" s="59" t="s">
        <v>88</v>
      </c>
      <c r="B653" s="47">
        <f>B652/$I$652</f>
        <v>0.73209640824522493</v>
      </c>
      <c r="C653" s="47">
        <f t="shared" ref="C653:I653" si="87">C652/$I$652</f>
        <v>3.6204107541881769E-3</v>
      </c>
      <c r="D653" s="47">
        <f t="shared" si="87"/>
        <v>9.3246414503077621E-2</v>
      </c>
      <c r="E653" s="47">
        <f t="shared" si="87"/>
        <v>8.4153905256548395E-2</v>
      </c>
      <c r="F653" s="47">
        <f t="shared" si="87"/>
        <v>5.8985119723884948E-2</v>
      </c>
      <c r="G653" s="47">
        <f t="shared" si="87"/>
        <v>2.7511751880939708E-2</v>
      </c>
      <c r="H653" s="70">
        <f t="shared" si="87"/>
        <v>3.8598963613596372E-4</v>
      </c>
      <c r="I653" s="48">
        <f t="shared" si="87"/>
        <v>1</v>
      </c>
    </row>
    <row r="655" spans="1:9" s="3" customFormat="1"/>
    <row r="656" spans="1:9" s="3" customFormat="1"/>
    <row r="657" s="3" customFormat="1"/>
    <row r="658" s="3" customFormat="1"/>
    <row r="659" s="3" customFormat="1"/>
    <row r="660" s="3" customFormat="1"/>
    <row r="661" s="3" customFormat="1"/>
    <row r="662" s="3" customFormat="1"/>
    <row r="663" s="3" customFormat="1"/>
    <row r="664" s="3" customFormat="1"/>
    <row r="665" s="3" customFormat="1"/>
    <row r="666" s="3" customFormat="1"/>
    <row r="667" s="3" customFormat="1"/>
    <row r="668" s="3" customFormat="1"/>
    <row r="669" s="3" customFormat="1"/>
    <row r="670" s="3" customFormat="1"/>
    <row r="671" s="3" customFormat="1"/>
    <row r="672" s="3" customFormat="1"/>
    <row r="673" s="3" customFormat="1"/>
    <row r="674" s="3" customFormat="1"/>
    <row r="675" s="3" customFormat="1"/>
    <row r="676" s="3" customFormat="1"/>
    <row r="677" s="3" customFormat="1"/>
    <row r="678" s="3" customFormat="1"/>
    <row r="679" s="3" customFormat="1"/>
    <row r="680" s="3" customFormat="1"/>
    <row r="681" s="3" customFormat="1"/>
    <row r="682" s="3" customFormat="1"/>
    <row r="683" s="3" customFormat="1"/>
    <row r="684" s="3" customFormat="1"/>
    <row r="685" s="3" customFormat="1"/>
    <row r="686" s="3" customFormat="1"/>
    <row r="687" s="3" customFormat="1"/>
    <row r="688" s="3" customFormat="1"/>
    <row r="689" s="3" customFormat="1"/>
    <row r="690" s="3" customFormat="1"/>
    <row r="691" s="3" customFormat="1"/>
    <row r="692" s="3" customFormat="1"/>
    <row r="693" s="3" customFormat="1"/>
    <row r="694" s="3" customFormat="1"/>
    <row r="695" s="3" customFormat="1"/>
    <row r="696" s="3" customFormat="1"/>
    <row r="697" s="3" customFormat="1"/>
    <row r="698" s="3" customFormat="1"/>
    <row r="699" s="3" customFormat="1"/>
    <row r="700" s="3" customFormat="1"/>
    <row r="701" s="3" customFormat="1"/>
    <row r="702" s="3" customFormat="1"/>
    <row r="703" s="3" customFormat="1"/>
    <row r="704" s="3" customFormat="1"/>
    <row r="705" s="3" customFormat="1"/>
    <row r="706" s="3" customFormat="1"/>
    <row r="707" s="3" customFormat="1"/>
    <row r="708" s="3" customFormat="1"/>
    <row r="709" s="3" customFormat="1"/>
    <row r="710" s="3" customFormat="1"/>
    <row r="711" s="3" customFormat="1"/>
    <row r="712" s="3" customFormat="1"/>
    <row r="713" s="3" customFormat="1"/>
    <row r="714" s="3" customFormat="1"/>
    <row r="715" s="3" customFormat="1"/>
    <row r="716" s="3" customFormat="1"/>
    <row r="717" s="3" customFormat="1"/>
    <row r="718" s="3" customFormat="1"/>
    <row r="719" s="3" customFormat="1"/>
    <row r="720" s="3" customFormat="1"/>
    <row r="721" s="3" customFormat="1"/>
    <row r="722" s="3" customFormat="1"/>
    <row r="723" s="3" customFormat="1"/>
    <row r="724" s="3" customFormat="1"/>
    <row r="725" s="3" customFormat="1"/>
    <row r="726" s="3" customFormat="1"/>
    <row r="727" s="3" customFormat="1"/>
    <row r="728" s="3" customFormat="1"/>
    <row r="729" s="3" customFormat="1"/>
    <row r="730" s="3" customFormat="1"/>
    <row r="731" s="3" customFormat="1"/>
    <row r="732" s="3" customFormat="1"/>
    <row r="733" s="3" customFormat="1"/>
    <row r="734" s="3" customFormat="1"/>
    <row r="735" s="3" customFormat="1"/>
    <row r="736" s="3" customFormat="1"/>
    <row r="737" s="3" customFormat="1"/>
    <row r="738" s="3" customFormat="1"/>
    <row r="739" s="3" customFormat="1"/>
    <row r="740" s="3" customFormat="1"/>
    <row r="741" s="3" customFormat="1"/>
    <row r="742" s="3" customFormat="1"/>
    <row r="743" s="3" customFormat="1"/>
    <row r="744" s="3" customFormat="1"/>
    <row r="745" s="3" customFormat="1"/>
    <row r="746" s="3" customFormat="1"/>
    <row r="747" s="3" customFormat="1"/>
    <row r="748" s="3" customFormat="1"/>
    <row r="749" s="3" customFormat="1"/>
    <row r="750" s="3" customFormat="1"/>
    <row r="751" s="3" customFormat="1"/>
    <row r="752" s="3" customFormat="1"/>
    <row r="753" s="3" customFormat="1"/>
    <row r="754" s="3" customFormat="1"/>
    <row r="755" s="3" customFormat="1"/>
    <row r="756" s="3" customFormat="1"/>
    <row r="757" s="3" customFormat="1"/>
    <row r="758" s="3" customFormat="1"/>
    <row r="759" s="3" customFormat="1"/>
    <row r="760" s="3" customFormat="1"/>
    <row r="761" s="3" customFormat="1"/>
    <row r="762" s="3" customFormat="1"/>
    <row r="763" s="3" customFormat="1"/>
    <row r="764" s="3" customFormat="1"/>
    <row r="765" s="3" customFormat="1"/>
    <row r="766" s="3" customFormat="1"/>
    <row r="767" s="3" customFormat="1"/>
    <row r="768" s="3" customFormat="1"/>
    <row r="769" s="3" customFormat="1"/>
    <row r="770" s="3" customFormat="1"/>
    <row r="771" s="3" customFormat="1"/>
    <row r="772" s="3" customFormat="1"/>
    <row r="773" s="3" customFormat="1"/>
    <row r="774" s="3" customFormat="1"/>
    <row r="775" s="3" customFormat="1"/>
    <row r="776" s="3" customFormat="1"/>
    <row r="777" s="3" customFormat="1"/>
    <row r="778" s="3" customFormat="1"/>
    <row r="779" s="3" customFormat="1"/>
    <row r="780" s="3" customFormat="1"/>
    <row r="781" s="3" customFormat="1"/>
    <row r="782" s="3" customFormat="1"/>
    <row r="783" s="3" customFormat="1"/>
    <row r="784" s="3" customFormat="1"/>
    <row r="785" s="3" customFormat="1"/>
    <row r="786" s="3" customFormat="1"/>
    <row r="787" s="3" customFormat="1"/>
    <row r="788" s="3" customFormat="1"/>
    <row r="789" s="3" customFormat="1"/>
    <row r="790" s="3" customFormat="1"/>
    <row r="791" s="3" customFormat="1"/>
    <row r="792" s="3" customFormat="1"/>
    <row r="793" s="3" customFormat="1"/>
    <row r="794" s="3" customFormat="1"/>
    <row r="795" s="3" customFormat="1"/>
    <row r="796" s="3" customFormat="1"/>
    <row r="797" s="3" customFormat="1"/>
    <row r="798" s="3" customFormat="1"/>
    <row r="799" s="3" customFormat="1"/>
    <row r="800" s="3" customFormat="1"/>
    <row r="801" s="3" customFormat="1"/>
    <row r="802" s="3" customFormat="1"/>
    <row r="803" s="3" customFormat="1"/>
    <row r="804" s="3" customFormat="1"/>
    <row r="805" s="3" customFormat="1"/>
    <row r="806" s="3" customFormat="1"/>
    <row r="807" s="3" customFormat="1"/>
    <row r="808" s="3" customFormat="1"/>
    <row r="809" s="3" customFormat="1"/>
    <row r="810" s="3" customFormat="1"/>
    <row r="811" s="3" customFormat="1"/>
    <row r="812" s="3" customFormat="1"/>
    <row r="813" s="3" customFormat="1"/>
    <row r="814" s="3" customFormat="1"/>
    <row r="815" s="3" customFormat="1"/>
    <row r="816" s="3" customFormat="1"/>
    <row r="817" s="3" customFormat="1"/>
    <row r="818" s="3" customFormat="1"/>
    <row r="819" s="3" customFormat="1"/>
    <row r="820" s="3" customFormat="1"/>
    <row r="821" s="3" customFormat="1"/>
    <row r="822" s="3" customFormat="1"/>
    <row r="823" s="3" customFormat="1"/>
  </sheetData>
  <mergeCells count="79">
    <mergeCell ref="B84:I84"/>
    <mergeCell ref="B6:I6"/>
    <mergeCell ref="B32:I32"/>
    <mergeCell ref="B58:I58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2" bestFit="1" customWidth="1"/>
    <col min="2" max="10" width="16.625" style="2" customWidth="1"/>
    <col min="11" max="11" width="36.625" style="2" customWidth="1"/>
    <col min="12" max="20" width="16.625" style="2" customWidth="1"/>
    <col min="21" max="21" width="36.625" style="2" customWidth="1"/>
    <col min="22" max="16384" width="11" style="2"/>
  </cols>
  <sheetData>
    <row r="1" spans="1:11" s="49" customFormat="1" ht="15" customHeight="1" thickTop="1">
      <c r="A1" s="422" t="s">
        <v>101</v>
      </c>
      <c r="B1" s="423"/>
      <c r="C1" s="423"/>
      <c r="D1" s="423"/>
      <c r="E1" s="423"/>
      <c r="F1" s="423"/>
      <c r="G1" s="423"/>
      <c r="H1" s="423"/>
      <c r="I1" s="424"/>
      <c r="J1"/>
    </row>
    <row r="2" spans="1:11" s="49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  <c r="J2"/>
    </row>
    <row r="3" spans="1:11" s="49" customFormat="1" ht="36" customHeight="1" thickBot="1">
      <c r="A3" s="428"/>
      <c r="B3" s="429"/>
      <c r="C3" s="429"/>
      <c r="D3" s="429"/>
      <c r="E3" s="429"/>
      <c r="F3" s="429"/>
      <c r="G3" s="429"/>
      <c r="H3" s="429"/>
      <c r="I3" s="430"/>
      <c r="J3"/>
    </row>
    <row r="4" spans="1:11" s="49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/>
    </row>
    <row r="5" spans="1:11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K5" s="21"/>
    </row>
    <row r="6" spans="1:11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1" ht="15">
      <c r="A7" s="25" t="s">
        <v>7</v>
      </c>
      <c r="B7" s="36">
        <f>B33+B85</f>
        <v>225.56010605417933</v>
      </c>
      <c r="C7" s="36">
        <f t="shared" ref="C7:E7" si="0">C33+C85</f>
        <v>0.20873739847197501</v>
      </c>
      <c r="D7" s="36">
        <f t="shared" si="0"/>
        <v>24.074849824694528</v>
      </c>
      <c r="E7" s="36">
        <f t="shared" si="0"/>
        <v>0.20873739847197501</v>
      </c>
      <c r="F7" s="36">
        <f>F59+F85</f>
        <v>1.3714879121259171</v>
      </c>
      <c r="G7" s="36">
        <f t="shared" ref="G7:H22" si="1">G33+G85</f>
        <v>0</v>
      </c>
      <c r="H7" s="37">
        <f t="shared" si="1"/>
        <v>0</v>
      </c>
      <c r="I7" s="38">
        <f>SUM(B7:H7)</f>
        <v>251.42391858794375</v>
      </c>
      <c r="J7" s="306">
        <v>0</v>
      </c>
    </row>
    <row r="8" spans="1:11" ht="15">
      <c r="A8" s="26" t="s">
        <v>8</v>
      </c>
      <c r="B8" s="39">
        <f t="shared" ref="B8:E23" si="2">B34+B86</f>
        <v>129.00745308854482</v>
      </c>
      <c r="C8" s="39">
        <f t="shared" si="2"/>
        <v>0</v>
      </c>
      <c r="D8" s="39">
        <f t="shared" si="2"/>
        <v>17.718714931324769</v>
      </c>
      <c r="E8" s="39">
        <f t="shared" si="2"/>
        <v>0</v>
      </c>
      <c r="F8" s="39">
        <f t="shared" ref="F8:F27" si="3">F60+F86</f>
        <v>0</v>
      </c>
      <c r="G8" s="39">
        <f t="shared" si="1"/>
        <v>0</v>
      </c>
      <c r="H8" s="40">
        <f t="shared" si="1"/>
        <v>0</v>
      </c>
      <c r="I8" s="41">
        <f t="shared" ref="I8:I27" si="4">SUM(B8:H8)</f>
        <v>146.72616801986959</v>
      </c>
      <c r="J8" s="306">
        <v>0</v>
      </c>
    </row>
    <row r="9" spans="1:11" ht="15">
      <c r="A9" s="27" t="s">
        <v>10</v>
      </c>
      <c r="B9" s="42">
        <f t="shared" si="2"/>
        <v>213.23116451575862</v>
      </c>
      <c r="C9" s="42">
        <f t="shared" si="2"/>
        <v>0</v>
      </c>
      <c r="D9" s="42">
        <f t="shared" si="2"/>
        <v>11.436698360938429</v>
      </c>
      <c r="E9" s="42">
        <f t="shared" si="2"/>
        <v>0</v>
      </c>
      <c r="F9" s="42">
        <f t="shared" si="3"/>
        <v>0</v>
      </c>
      <c r="G9" s="42">
        <f t="shared" si="1"/>
        <v>0</v>
      </c>
      <c r="H9" s="43">
        <f t="shared" si="1"/>
        <v>0</v>
      </c>
      <c r="I9" s="38">
        <f t="shared" si="4"/>
        <v>224.66786287669706</v>
      </c>
      <c r="J9" s="306">
        <v>0</v>
      </c>
    </row>
    <row r="10" spans="1:11" ht="15">
      <c r="A10" s="26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39">
        <f t="shared" si="3"/>
        <v>0</v>
      </c>
      <c r="G10" s="39">
        <f t="shared" si="1"/>
        <v>0</v>
      </c>
      <c r="H10" s="40">
        <f t="shared" si="1"/>
        <v>0</v>
      </c>
      <c r="I10" s="41">
        <f t="shared" si="4"/>
        <v>0</v>
      </c>
      <c r="J10" s="306">
        <v>0</v>
      </c>
    </row>
    <row r="11" spans="1:11" ht="15">
      <c r="A11" s="27" t="s">
        <v>16</v>
      </c>
      <c r="B11" s="42">
        <f t="shared" si="2"/>
        <v>2102.6909568893539</v>
      </c>
      <c r="C11" s="42">
        <f t="shared" si="2"/>
        <v>485.51196742518181</v>
      </c>
      <c r="D11" s="42">
        <f t="shared" si="2"/>
        <v>147.18362856985033</v>
      </c>
      <c r="E11" s="42">
        <f t="shared" si="2"/>
        <v>91.905925688090733</v>
      </c>
      <c r="F11" s="42">
        <f t="shared" si="3"/>
        <v>0</v>
      </c>
      <c r="G11" s="42">
        <f t="shared" si="1"/>
        <v>0</v>
      </c>
      <c r="H11" s="43">
        <f t="shared" si="1"/>
        <v>0</v>
      </c>
      <c r="I11" s="38">
        <f t="shared" si="4"/>
        <v>2827.2924785724767</v>
      </c>
      <c r="J11" s="306">
        <v>0</v>
      </c>
    </row>
    <row r="12" spans="1:11" ht="15">
      <c r="A12" s="26" t="s">
        <v>70</v>
      </c>
      <c r="B12" s="39">
        <f t="shared" si="2"/>
        <v>5526.3956818890465</v>
      </c>
      <c r="C12" s="39">
        <f t="shared" si="2"/>
        <v>72.167491776112712</v>
      </c>
      <c r="D12" s="39">
        <f t="shared" si="2"/>
        <v>276.04794519943954</v>
      </c>
      <c r="E12" s="39">
        <f t="shared" si="2"/>
        <v>0.63093885112060788</v>
      </c>
      <c r="F12" s="39">
        <f t="shared" si="3"/>
        <v>0</v>
      </c>
      <c r="G12" s="39">
        <f t="shared" si="1"/>
        <v>0</v>
      </c>
      <c r="H12" s="40">
        <f t="shared" si="1"/>
        <v>0</v>
      </c>
      <c r="I12" s="41">
        <f t="shared" si="4"/>
        <v>5875.24205771572</v>
      </c>
      <c r="J12" s="306">
        <v>0</v>
      </c>
    </row>
    <row r="13" spans="1:11" ht="15">
      <c r="A13" s="27" t="s">
        <v>58</v>
      </c>
      <c r="B13" s="42">
        <f t="shared" si="2"/>
        <v>1.3793852054662352E-2</v>
      </c>
      <c r="C13" s="42">
        <f t="shared" si="2"/>
        <v>1.0371134954955479</v>
      </c>
      <c r="D13" s="42">
        <f t="shared" si="2"/>
        <v>1.0616469179887935</v>
      </c>
      <c r="E13" s="42">
        <f t="shared" si="2"/>
        <v>1120.4263311967857</v>
      </c>
      <c r="F13" s="42">
        <f t="shared" si="3"/>
        <v>29347.312656560134</v>
      </c>
      <c r="G13" s="42">
        <f t="shared" si="1"/>
        <v>0</v>
      </c>
      <c r="H13" s="43">
        <f t="shared" si="1"/>
        <v>0</v>
      </c>
      <c r="I13" s="38">
        <f t="shared" si="4"/>
        <v>30469.851542022458</v>
      </c>
      <c r="J13" s="306">
        <v>0</v>
      </c>
    </row>
    <row r="14" spans="1:11" ht="15">
      <c r="A14" s="26" t="s">
        <v>12</v>
      </c>
      <c r="B14" s="39">
        <f t="shared" si="2"/>
        <v>4.4473643281196049E-3</v>
      </c>
      <c r="C14" s="39">
        <f t="shared" si="2"/>
        <v>4.3020025878689255E-3</v>
      </c>
      <c r="D14" s="39">
        <f t="shared" si="2"/>
        <v>8.1009746251812134E-2</v>
      </c>
      <c r="E14" s="39">
        <f t="shared" si="2"/>
        <v>27.384413945455979</v>
      </c>
      <c r="F14" s="39">
        <f t="shared" si="3"/>
        <v>15563.729644368701</v>
      </c>
      <c r="G14" s="39">
        <f t="shared" si="1"/>
        <v>0</v>
      </c>
      <c r="H14" s="40">
        <f t="shared" si="1"/>
        <v>0</v>
      </c>
      <c r="I14" s="41">
        <f t="shared" si="4"/>
        <v>15591.203817427324</v>
      </c>
      <c r="J14" s="306">
        <v>0</v>
      </c>
    </row>
    <row r="15" spans="1:11" ht="15">
      <c r="A15" s="27" t="s">
        <v>59</v>
      </c>
      <c r="B15" s="42">
        <f t="shared" si="2"/>
        <v>0.22702861754609929</v>
      </c>
      <c r="C15" s="42">
        <f t="shared" si="2"/>
        <v>4.6324926257678657E-3</v>
      </c>
      <c r="D15" s="42">
        <f t="shared" si="2"/>
        <v>8.0692663258906588E-2</v>
      </c>
      <c r="E15" s="42">
        <f t="shared" si="2"/>
        <v>40.190261284143311</v>
      </c>
      <c r="F15" s="42">
        <f t="shared" si="3"/>
        <v>3.976797775023202</v>
      </c>
      <c r="G15" s="42">
        <f t="shared" si="1"/>
        <v>0</v>
      </c>
      <c r="H15" s="43">
        <f t="shared" si="1"/>
        <v>0</v>
      </c>
      <c r="I15" s="38">
        <f t="shared" si="4"/>
        <v>44.479412832597284</v>
      </c>
      <c r="J15" s="306">
        <v>0</v>
      </c>
    </row>
    <row r="16" spans="1:11" ht="15">
      <c r="A16" s="26" t="s">
        <v>17</v>
      </c>
      <c r="B16" s="39">
        <f t="shared" si="2"/>
        <v>610.9055484647206</v>
      </c>
      <c r="C16" s="39">
        <f t="shared" si="2"/>
        <v>3.6195340006263326</v>
      </c>
      <c r="D16" s="39">
        <f t="shared" si="2"/>
        <v>99.683678206200085</v>
      </c>
      <c r="E16" s="39">
        <f t="shared" si="2"/>
        <v>22.259478334050222</v>
      </c>
      <c r="F16" s="39">
        <f>F68+F94</f>
        <v>677.71477389899837</v>
      </c>
      <c r="G16" s="39">
        <f t="shared" si="1"/>
        <v>0</v>
      </c>
      <c r="H16" s="40">
        <f t="shared" si="1"/>
        <v>0</v>
      </c>
      <c r="I16" s="41">
        <f t="shared" si="4"/>
        <v>1414.1830129045957</v>
      </c>
      <c r="J16" s="306">
        <v>0</v>
      </c>
    </row>
    <row r="17" spans="1:21" ht="15">
      <c r="A17" s="27" t="s">
        <v>139</v>
      </c>
      <c r="B17" s="42">
        <f t="shared" si="2"/>
        <v>19812.748084777035</v>
      </c>
      <c r="C17" s="42">
        <f t="shared" si="2"/>
        <v>3132.4923663506984</v>
      </c>
      <c r="D17" s="42">
        <f t="shared" si="2"/>
        <v>5831.5136038420005</v>
      </c>
      <c r="E17" s="42">
        <f t="shared" si="2"/>
        <v>227.04038208206754</v>
      </c>
      <c r="F17" s="42">
        <f t="shared" si="3"/>
        <v>0</v>
      </c>
      <c r="G17" s="42">
        <f t="shared" si="1"/>
        <v>0</v>
      </c>
      <c r="H17" s="43">
        <f t="shared" si="1"/>
        <v>0</v>
      </c>
      <c r="I17" s="38">
        <f t="shared" si="4"/>
        <v>29003.794437051805</v>
      </c>
      <c r="J17" s="306">
        <v>0</v>
      </c>
    </row>
    <row r="18" spans="1:21" ht="15">
      <c r="A18" s="26" t="s">
        <v>25</v>
      </c>
      <c r="B18" s="39">
        <f t="shared" si="2"/>
        <v>3539.8261373957962</v>
      </c>
      <c r="C18" s="39">
        <f t="shared" si="2"/>
        <v>15.896025917865074</v>
      </c>
      <c r="D18" s="39">
        <f t="shared" si="2"/>
        <v>6539.9681678390289</v>
      </c>
      <c r="E18" s="39">
        <f t="shared" si="2"/>
        <v>9354.4224301006616</v>
      </c>
      <c r="F18" s="39">
        <f t="shared" si="3"/>
        <v>2125.5239370244162</v>
      </c>
      <c r="G18" s="39">
        <f t="shared" si="1"/>
        <v>5589.5109461972279</v>
      </c>
      <c r="H18" s="40">
        <f t="shared" si="1"/>
        <v>29.515894677011058</v>
      </c>
      <c r="I18" s="41">
        <f t="shared" si="4"/>
        <v>27194.663539152007</v>
      </c>
      <c r="J18" s="306">
        <v>0</v>
      </c>
    </row>
    <row r="19" spans="1:21" ht="15">
      <c r="A19" s="27" t="s">
        <v>24</v>
      </c>
      <c r="B19" s="42">
        <f t="shared" si="2"/>
        <v>16384.487032606252</v>
      </c>
      <c r="C19" s="42">
        <f t="shared" si="2"/>
        <v>83.808885615014063</v>
      </c>
      <c r="D19" s="42">
        <f t="shared" si="2"/>
        <v>1409.5390978462085</v>
      </c>
      <c r="E19" s="42">
        <f t="shared" si="2"/>
        <v>0</v>
      </c>
      <c r="F19" s="42">
        <f t="shared" si="3"/>
        <v>0</v>
      </c>
      <c r="G19" s="42">
        <f t="shared" si="1"/>
        <v>0</v>
      </c>
      <c r="H19" s="43">
        <f t="shared" si="1"/>
        <v>0</v>
      </c>
      <c r="I19" s="38">
        <f t="shared" si="4"/>
        <v>17877.835016067474</v>
      </c>
      <c r="J19" s="306">
        <v>0</v>
      </c>
    </row>
    <row r="20" spans="1:21" ht="15">
      <c r="A20" s="26" t="s">
        <v>60</v>
      </c>
      <c r="B20" s="39">
        <f t="shared" si="2"/>
        <v>931.97919863609104</v>
      </c>
      <c r="C20" s="39">
        <f t="shared" si="2"/>
        <v>11.779865095912808</v>
      </c>
      <c r="D20" s="39">
        <f t="shared" si="2"/>
        <v>138.04121948936805</v>
      </c>
      <c r="E20" s="39">
        <f t="shared" si="2"/>
        <v>1.5810808457069621</v>
      </c>
      <c r="F20" s="39">
        <f t="shared" si="3"/>
        <v>0</v>
      </c>
      <c r="G20" s="39">
        <f t="shared" si="1"/>
        <v>0</v>
      </c>
      <c r="H20" s="40">
        <f t="shared" si="1"/>
        <v>0</v>
      </c>
      <c r="I20" s="41">
        <f t="shared" si="4"/>
        <v>1083.3813640670789</v>
      </c>
      <c r="J20" s="306">
        <v>0</v>
      </c>
    </row>
    <row r="21" spans="1:21" ht="15">
      <c r="A21" s="27" t="s">
        <v>22</v>
      </c>
      <c r="B21" s="42">
        <f t="shared" si="2"/>
        <v>273.06555311199213</v>
      </c>
      <c r="C21" s="42">
        <f t="shared" si="2"/>
        <v>79.722383886460364</v>
      </c>
      <c r="D21" s="42">
        <f t="shared" si="2"/>
        <v>80.532869982798701</v>
      </c>
      <c r="E21" s="42">
        <f t="shared" si="2"/>
        <v>4.8585273424640629</v>
      </c>
      <c r="F21" s="42">
        <f t="shared" si="3"/>
        <v>106.02974338656165</v>
      </c>
      <c r="G21" s="42">
        <f t="shared" si="1"/>
        <v>0</v>
      </c>
      <c r="H21" s="43">
        <f t="shared" si="1"/>
        <v>0</v>
      </c>
      <c r="I21" s="38">
        <f t="shared" si="4"/>
        <v>544.20907771027692</v>
      </c>
      <c r="J21" s="306">
        <v>0</v>
      </c>
    </row>
    <row r="22" spans="1:21" ht="15">
      <c r="A22" s="26" t="s">
        <v>21</v>
      </c>
      <c r="B22" s="39">
        <f t="shared" si="2"/>
        <v>132.73829894642441</v>
      </c>
      <c r="C22" s="39">
        <f t="shared" si="2"/>
        <v>0</v>
      </c>
      <c r="D22" s="39">
        <f t="shared" si="2"/>
        <v>2.4525069970345665</v>
      </c>
      <c r="E22" s="39">
        <f t="shared" si="2"/>
        <v>0</v>
      </c>
      <c r="F22" s="39">
        <f t="shared" si="3"/>
        <v>0</v>
      </c>
      <c r="G22" s="39">
        <f t="shared" si="1"/>
        <v>0</v>
      </c>
      <c r="H22" s="40">
        <f t="shared" si="1"/>
        <v>0</v>
      </c>
      <c r="I22" s="41">
        <f t="shared" si="4"/>
        <v>135.19080594345897</v>
      </c>
      <c r="J22" s="306">
        <v>0</v>
      </c>
    </row>
    <row r="23" spans="1:21" ht="15">
      <c r="A23" s="28" t="s">
        <v>64</v>
      </c>
      <c r="B23" s="42">
        <f t="shared" si="2"/>
        <v>101.40124588548586</v>
      </c>
      <c r="C23" s="42">
        <f t="shared" si="2"/>
        <v>0</v>
      </c>
      <c r="D23" s="42">
        <f t="shared" si="2"/>
        <v>0.59407752563334526</v>
      </c>
      <c r="E23" s="42">
        <f t="shared" si="2"/>
        <v>0</v>
      </c>
      <c r="F23" s="42">
        <f t="shared" si="3"/>
        <v>0</v>
      </c>
      <c r="G23" s="42">
        <f t="shared" ref="G23:H27" si="5">G49+G101</f>
        <v>0</v>
      </c>
      <c r="H23" s="43">
        <f t="shared" si="5"/>
        <v>0</v>
      </c>
      <c r="I23" s="38">
        <f t="shared" si="4"/>
        <v>101.99532341111922</v>
      </c>
      <c r="J23" s="306">
        <v>0</v>
      </c>
    </row>
    <row r="24" spans="1:21">
      <c r="A24" s="56" t="s">
        <v>23</v>
      </c>
      <c r="B24" s="60">
        <f t="shared" ref="B24:E27" si="6">B50+B102</f>
        <v>101.40124588548586</v>
      </c>
      <c r="C24" s="60">
        <f t="shared" si="6"/>
        <v>0</v>
      </c>
      <c r="D24" s="60">
        <f t="shared" si="6"/>
        <v>0.59407752563334526</v>
      </c>
      <c r="E24" s="60">
        <f t="shared" si="6"/>
        <v>0</v>
      </c>
      <c r="F24" s="60">
        <f t="shared" si="3"/>
        <v>0</v>
      </c>
      <c r="G24" s="60">
        <f t="shared" si="5"/>
        <v>0</v>
      </c>
      <c r="H24" s="61">
        <f t="shared" si="5"/>
        <v>0</v>
      </c>
      <c r="I24" s="62">
        <f t="shared" si="4"/>
        <v>101.99532341111922</v>
      </c>
      <c r="J24" s="306">
        <v>0</v>
      </c>
    </row>
    <row r="25" spans="1:21">
      <c r="A25" s="57" t="s">
        <v>19</v>
      </c>
      <c r="B25" s="63">
        <f t="shared" si="6"/>
        <v>0</v>
      </c>
      <c r="C25" s="63">
        <f t="shared" si="6"/>
        <v>0</v>
      </c>
      <c r="D25" s="63">
        <f t="shared" si="6"/>
        <v>0</v>
      </c>
      <c r="E25" s="63">
        <f t="shared" si="6"/>
        <v>0</v>
      </c>
      <c r="F25" s="63">
        <f t="shared" si="3"/>
        <v>0</v>
      </c>
      <c r="G25" s="63">
        <f t="shared" si="5"/>
        <v>0</v>
      </c>
      <c r="H25" s="64">
        <f t="shared" si="5"/>
        <v>0</v>
      </c>
      <c r="I25" s="65">
        <f t="shared" si="4"/>
        <v>0</v>
      </c>
      <c r="J25" s="306">
        <v>0</v>
      </c>
    </row>
    <row r="26" spans="1:21">
      <c r="A26" s="56" t="s">
        <v>20</v>
      </c>
      <c r="B26" s="60">
        <f t="shared" si="6"/>
        <v>0</v>
      </c>
      <c r="C26" s="60">
        <f t="shared" si="6"/>
        <v>0</v>
      </c>
      <c r="D26" s="60">
        <f t="shared" si="6"/>
        <v>0</v>
      </c>
      <c r="E26" s="60">
        <f t="shared" si="6"/>
        <v>0</v>
      </c>
      <c r="F26" s="60">
        <f t="shared" si="3"/>
        <v>0</v>
      </c>
      <c r="G26" s="60">
        <f t="shared" si="5"/>
        <v>0</v>
      </c>
      <c r="H26" s="61">
        <f t="shared" si="5"/>
        <v>0</v>
      </c>
      <c r="I26" s="62">
        <f t="shared" si="4"/>
        <v>0</v>
      </c>
      <c r="J26" s="306">
        <v>0</v>
      </c>
    </row>
    <row r="27" spans="1:21" ht="15" thickBot="1">
      <c r="A27" s="58" t="s">
        <v>11</v>
      </c>
      <c r="B27" s="52">
        <f t="shared" si="6"/>
        <v>0</v>
      </c>
      <c r="C27" s="52">
        <f t="shared" si="6"/>
        <v>0</v>
      </c>
      <c r="D27" s="52">
        <f t="shared" si="6"/>
        <v>0</v>
      </c>
      <c r="E27" s="52">
        <f t="shared" si="6"/>
        <v>0</v>
      </c>
      <c r="F27" s="52">
        <f t="shared" si="3"/>
        <v>0</v>
      </c>
      <c r="G27" s="52">
        <f t="shared" si="5"/>
        <v>0</v>
      </c>
      <c r="H27" s="66">
        <f t="shared" si="5"/>
        <v>0</v>
      </c>
      <c r="I27" s="67">
        <f t="shared" si="4"/>
        <v>0</v>
      </c>
      <c r="J27" s="306">
        <v>0</v>
      </c>
    </row>
    <row r="28" spans="1:21" ht="15">
      <c r="A28" s="33" t="s">
        <v>26</v>
      </c>
      <c r="B28" s="68">
        <f>SUM(B7:B23)</f>
        <v>49984.281732094612</v>
      </c>
      <c r="C28" s="68">
        <f t="shared" ref="C28:I28" si="7">SUM(C7:C23)</f>
        <v>3886.2533054570526</v>
      </c>
      <c r="D28" s="68">
        <f t="shared" si="7"/>
        <v>14580.010407942022</v>
      </c>
      <c r="E28" s="68">
        <f t="shared" si="7"/>
        <v>10890.908507069018</v>
      </c>
      <c r="F28" s="68">
        <f t="shared" si="7"/>
        <v>47825.659040925959</v>
      </c>
      <c r="G28" s="68">
        <f t="shared" si="7"/>
        <v>5589.5109461972279</v>
      </c>
      <c r="H28" s="69">
        <f t="shared" si="7"/>
        <v>29.515894677011058</v>
      </c>
      <c r="I28" s="38">
        <f t="shared" si="7"/>
        <v>132786.13983436293</v>
      </c>
      <c r="J28" s="306">
        <v>0</v>
      </c>
    </row>
    <row r="29" spans="1:21" s="5" customFormat="1" ht="15" thickBot="1">
      <c r="A29" s="30" t="s">
        <v>88</v>
      </c>
      <c r="B29" s="53">
        <f>B28/$I$28</f>
        <v>0.37642695084324967</v>
      </c>
      <c r="C29" s="53">
        <f t="shared" ref="C29:I29" si="8">C28/$I$28</f>
        <v>2.9267010173687966E-2</v>
      </c>
      <c r="D29" s="53">
        <f t="shared" si="8"/>
        <v>0.10980069475721704</v>
      </c>
      <c r="E29" s="53">
        <f t="shared" si="8"/>
        <v>8.201841337246725E-2</v>
      </c>
      <c r="F29" s="53">
        <f t="shared" si="8"/>
        <v>0.36017056524561641</v>
      </c>
      <c r="G29" s="53">
        <f t="shared" si="8"/>
        <v>4.2094084165482701E-2</v>
      </c>
      <c r="H29" s="53">
        <f t="shared" si="8"/>
        <v>2.2228144227875819E-4</v>
      </c>
      <c r="I29" s="54">
        <f t="shared" si="8"/>
        <v>1</v>
      </c>
    </row>
    <row r="30" spans="1:21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1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U31" s="21"/>
    </row>
    <row r="32" spans="1:21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0.20873739847197501</v>
      </c>
      <c r="C33" s="36">
        <f t="shared" ref="C33:E33" si="9">C111+C137+C163+C189+C215+C241+C267+C293+C319+C345+C371+C397+C423</f>
        <v>0.20873739847197501</v>
      </c>
      <c r="D33" s="36">
        <f t="shared" si="9"/>
        <v>0.20873739847197501</v>
      </c>
      <c r="E33" s="36">
        <f t="shared" si="9"/>
        <v>0.20873739847197501</v>
      </c>
      <c r="F33" s="410"/>
      <c r="G33" s="36">
        <f t="shared" ref="G33:H48" si="10">G111+G137+G163+G189+G215+G241+G267+G293+G319+G345+G371+G397+G423</f>
        <v>0</v>
      </c>
      <c r="H33" s="37">
        <f t="shared" si="10"/>
        <v>0</v>
      </c>
      <c r="I33" s="38">
        <f>SUM(B33:H33)</f>
        <v>0.83494959388790002</v>
      </c>
      <c r="J33" s="2">
        <v>0</v>
      </c>
    </row>
    <row r="34" spans="1:10" ht="15">
      <c r="A34" s="26" t="s">
        <v>8</v>
      </c>
      <c r="B34" s="39">
        <f t="shared" ref="B34:E49" si="11">B112+B138+B164+B190+B216+B242+B268+B294+B320+B346+B372+B398+B424</f>
        <v>0</v>
      </c>
      <c r="C34" s="39">
        <f t="shared" si="11"/>
        <v>0</v>
      </c>
      <c r="D34" s="39">
        <f t="shared" si="11"/>
        <v>0</v>
      </c>
      <c r="E34" s="39">
        <f t="shared" si="11"/>
        <v>0</v>
      </c>
      <c r="F34" s="411"/>
      <c r="G34" s="39">
        <f t="shared" si="10"/>
        <v>0</v>
      </c>
      <c r="H34" s="40">
        <f t="shared" si="10"/>
        <v>0</v>
      </c>
      <c r="I34" s="41">
        <f t="shared" ref="I34:I53" si="12">SUM(B34:H34)</f>
        <v>0</v>
      </c>
      <c r="J34" s="2">
        <v>0</v>
      </c>
    </row>
    <row r="35" spans="1:10" ht="15">
      <c r="A35" s="27" t="s">
        <v>10</v>
      </c>
      <c r="B35" s="42">
        <f t="shared" si="11"/>
        <v>0</v>
      </c>
      <c r="C35" s="42">
        <f t="shared" si="11"/>
        <v>0</v>
      </c>
      <c r="D35" s="42">
        <f t="shared" si="11"/>
        <v>0</v>
      </c>
      <c r="E35" s="42">
        <f t="shared" si="11"/>
        <v>0</v>
      </c>
      <c r="F35" s="411"/>
      <c r="G35" s="42">
        <f t="shared" si="10"/>
        <v>0</v>
      </c>
      <c r="H35" s="43">
        <f t="shared" si="10"/>
        <v>0</v>
      </c>
      <c r="I35" s="38">
        <f t="shared" si="12"/>
        <v>0</v>
      </c>
      <c r="J35" s="2">
        <v>0</v>
      </c>
    </row>
    <row r="36" spans="1:10" ht="15">
      <c r="A36" s="26" t="s">
        <v>56</v>
      </c>
      <c r="B36" s="39">
        <f t="shared" si="11"/>
        <v>0</v>
      </c>
      <c r="C36" s="39">
        <f t="shared" si="11"/>
        <v>0</v>
      </c>
      <c r="D36" s="39">
        <f t="shared" si="11"/>
        <v>0</v>
      </c>
      <c r="E36" s="39">
        <f t="shared" si="11"/>
        <v>0</v>
      </c>
      <c r="F36" s="411"/>
      <c r="G36" s="39">
        <f t="shared" si="10"/>
        <v>0</v>
      </c>
      <c r="H36" s="40">
        <f t="shared" si="10"/>
        <v>0</v>
      </c>
      <c r="I36" s="41">
        <f t="shared" si="12"/>
        <v>0</v>
      </c>
      <c r="J36" s="2">
        <v>0</v>
      </c>
    </row>
    <row r="37" spans="1:10" ht="15">
      <c r="A37" s="27" t="s">
        <v>16</v>
      </c>
      <c r="B37" s="42">
        <f t="shared" si="11"/>
        <v>214.46368845776448</v>
      </c>
      <c r="C37" s="42">
        <f t="shared" si="11"/>
        <v>294.12338528074088</v>
      </c>
      <c r="D37" s="42">
        <f t="shared" si="11"/>
        <v>81.414398873082845</v>
      </c>
      <c r="E37" s="42">
        <f t="shared" si="11"/>
        <v>9.4096616299314345E-5</v>
      </c>
      <c r="F37" s="411"/>
      <c r="G37" s="42">
        <f t="shared" si="10"/>
        <v>0</v>
      </c>
      <c r="H37" s="43">
        <f t="shared" si="10"/>
        <v>0</v>
      </c>
      <c r="I37" s="38">
        <f t="shared" si="12"/>
        <v>590.00156670820445</v>
      </c>
      <c r="J37" s="2">
        <v>0</v>
      </c>
    </row>
    <row r="38" spans="1:10" ht="15">
      <c r="A38" s="26" t="s">
        <v>70</v>
      </c>
      <c r="B38" s="39">
        <f t="shared" si="11"/>
        <v>207.76386780705869</v>
      </c>
      <c r="C38" s="39">
        <f t="shared" si="11"/>
        <v>29.755030679775384</v>
      </c>
      <c r="D38" s="39">
        <f t="shared" si="11"/>
        <v>27.118087963772986</v>
      </c>
      <c r="E38" s="39">
        <f t="shared" si="11"/>
        <v>0.63093885112060788</v>
      </c>
      <c r="F38" s="411"/>
      <c r="G38" s="39">
        <f t="shared" si="10"/>
        <v>0</v>
      </c>
      <c r="H38" s="40">
        <f t="shared" si="10"/>
        <v>0</v>
      </c>
      <c r="I38" s="41">
        <f t="shared" si="12"/>
        <v>265.2679253017277</v>
      </c>
      <c r="J38" s="2">
        <v>0</v>
      </c>
    </row>
    <row r="39" spans="1:10" ht="15">
      <c r="A39" s="27" t="s">
        <v>58</v>
      </c>
      <c r="B39" s="42">
        <f t="shared" si="11"/>
        <v>1.3793852054662352E-2</v>
      </c>
      <c r="C39" s="42">
        <f t="shared" si="11"/>
        <v>1.0204059861770505</v>
      </c>
      <c r="D39" s="42">
        <f t="shared" si="11"/>
        <v>0.59098221510434823</v>
      </c>
      <c r="E39" s="42">
        <f t="shared" si="11"/>
        <v>900.05755973407793</v>
      </c>
      <c r="F39" s="411"/>
      <c r="G39" s="42">
        <f t="shared" si="10"/>
        <v>0</v>
      </c>
      <c r="H39" s="43">
        <f t="shared" si="10"/>
        <v>0</v>
      </c>
      <c r="I39" s="38">
        <f t="shared" si="12"/>
        <v>901.68274178741399</v>
      </c>
      <c r="J39" s="2">
        <v>0</v>
      </c>
    </row>
    <row r="40" spans="1:10" ht="15">
      <c r="A40" s="26" t="s">
        <v>12</v>
      </c>
      <c r="B40" s="39">
        <f t="shared" si="11"/>
        <v>4.4473643281196049E-3</v>
      </c>
      <c r="C40" s="39">
        <f t="shared" si="11"/>
        <v>4.3020025878689255E-3</v>
      </c>
      <c r="D40" s="39">
        <f t="shared" si="11"/>
        <v>4.3020025878689255E-3</v>
      </c>
      <c r="E40" s="39">
        <f t="shared" si="11"/>
        <v>24.538351162170066</v>
      </c>
      <c r="F40" s="411"/>
      <c r="G40" s="39">
        <f t="shared" si="10"/>
        <v>0</v>
      </c>
      <c r="H40" s="40">
        <f t="shared" si="10"/>
        <v>0</v>
      </c>
      <c r="I40" s="41">
        <f t="shared" si="12"/>
        <v>24.551402531673922</v>
      </c>
      <c r="J40" s="2">
        <v>0</v>
      </c>
    </row>
    <row r="41" spans="1:10" ht="15">
      <c r="A41" s="27" t="s">
        <v>59</v>
      </c>
      <c r="B41" s="42">
        <f t="shared" si="11"/>
        <v>0.22702861754609929</v>
      </c>
      <c r="C41" s="42">
        <f t="shared" si="11"/>
        <v>4.6324926257678657E-3</v>
      </c>
      <c r="D41" s="42">
        <f t="shared" si="11"/>
        <v>8.0692663258906588E-2</v>
      </c>
      <c r="E41" s="42">
        <f t="shared" si="11"/>
        <v>2.9339119963196488E-2</v>
      </c>
      <c r="F41" s="411"/>
      <c r="G41" s="42">
        <f t="shared" si="10"/>
        <v>0</v>
      </c>
      <c r="H41" s="43">
        <f t="shared" si="10"/>
        <v>0</v>
      </c>
      <c r="I41" s="38">
        <f t="shared" si="12"/>
        <v>0.34169289339397024</v>
      </c>
      <c r="J41" s="2">
        <v>0</v>
      </c>
    </row>
    <row r="42" spans="1:10" ht="15">
      <c r="A42" s="26" t="s">
        <v>17</v>
      </c>
      <c r="B42" s="39">
        <f t="shared" si="11"/>
        <v>26.589930490204257</v>
      </c>
      <c r="C42" s="39">
        <f t="shared" si="11"/>
        <v>0.64494397970944117</v>
      </c>
      <c r="D42" s="39">
        <f t="shared" si="11"/>
        <v>27.431350055153619</v>
      </c>
      <c r="E42" s="39">
        <f t="shared" si="11"/>
        <v>12.679602103007223</v>
      </c>
      <c r="F42" s="411"/>
      <c r="G42" s="39">
        <f t="shared" si="10"/>
        <v>0</v>
      </c>
      <c r="H42" s="40">
        <f t="shared" si="10"/>
        <v>0</v>
      </c>
      <c r="I42" s="41">
        <f t="shared" si="12"/>
        <v>67.345826628074548</v>
      </c>
      <c r="J42" s="2">
        <v>0</v>
      </c>
    </row>
    <row r="43" spans="1:10" ht="15">
      <c r="A43" s="27" t="s">
        <v>139</v>
      </c>
      <c r="B43" s="42">
        <f t="shared" si="11"/>
        <v>721.33597353423443</v>
      </c>
      <c r="C43" s="42">
        <f t="shared" si="11"/>
        <v>2489.9731325713637</v>
      </c>
      <c r="D43" s="42">
        <f t="shared" si="11"/>
        <v>969.95553567586205</v>
      </c>
      <c r="E43" s="42">
        <f t="shared" si="11"/>
        <v>128.36783359429677</v>
      </c>
      <c r="F43" s="411"/>
      <c r="G43" s="42">
        <f t="shared" si="10"/>
        <v>0</v>
      </c>
      <c r="H43" s="43">
        <f t="shared" si="10"/>
        <v>0</v>
      </c>
      <c r="I43" s="38">
        <f t="shared" si="12"/>
        <v>4309.6324753757572</v>
      </c>
      <c r="J43" s="2">
        <v>0</v>
      </c>
    </row>
    <row r="44" spans="1:10" ht="15">
      <c r="A44" s="26" t="s">
        <v>25</v>
      </c>
      <c r="B44" s="39">
        <f t="shared" si="11"/>
        <v>288.86890548083255</v>
      </c>
      <c r="C44" s="39">
        <f t="shared" si="11"/>
        <v>15.859304853048181</v>
      </c>
      <c r="D44" s="39">
        <f t="shared" si="11"/>
        <v>399.36488926186769</v>
      </c>
      <c r="E44" s="39">
        <f t="shared" si="11"/>
        <v>2022.7597079219724</v>
      </c>
      <c r="F44" s="411"/>
      <c r="G44" s="39">
        <f t="shared" si="10"/>
        <v>458.3316346484296</v>
      </c>
      <c r="H44" s="40">
        <f t="shared" si="10"/>
        <v>28.381892245709526</v>
      </c>
      <c r="I44" s="41">
        <f t="shared" si="12"/>
        <v>3213.5663344118602</v>
      </c>
      <c r="J44" s="2">
        <v>0</v>
      </c>
    </row>
    <row r="45" spans="1:10" ht="15">
      <c r="A45" s="27" t="s">
        <v>24</v>
      </c>
      <c r="B45" s="42">
        <f t="shared" si="11"/>
        <v>537.59418374399525</v>
      </c>
      <c r="C45" s="42">
        <f t="shared" si="11"/>
        <v>19.952953472630465</v>
      </c>
      <c r="D45" s="42">
        <f t="shared" si="11"/>
        <v>88.341812996244911</v>
      </c>
      <c r="E45" s="42">
        <f t="shared" si="11"/>
        <v>0</v>
      </c>
      <c r="F45" s="411"/>
      <c r="G45" s="42">
        <f t="shared" si="10"/>
        <v>0</v>
      </c>
      <c r="H45" s="43">
        <f t="shared" si="10"/>
        <v>0</v>
      </c>
      <c r="I45" s="38">
        <f t="shared" si="12"/>
        <v>645.88895021287067</v>
      </c>
      <c r="J45" s="2">
        <v>0</v>
      </c>
    </row>
    <row r="46" spans="1:10" ht="15">
      <c r="A46" s="26" t="s">
        <v>60</v>
      </c>
      <c r="B46" s="39">
        <f t="shared" si="11"/>
        <v>38.103186225461627</v>
      </c>
      <c r="C46" s="39">
        <f t="shared" si="11"/>
        <v>10.271253943470166</v>
      </c>
      <c r="D46" s="39">
        <f t="shared" si="11"/>
        <v>22.295901987989083</v>
      </c>
      <c r="E46" s="39">
        <f t="shared" si="11"/>
        <v>1.5810808457069621</v>
      </c>
      <c r="F46" s="411"/>
      <c r="G46" s="39">
        <f t="shared" si="10"/>
        <v>0</v>
      </c>
      <c r="H46" s="40">
        <f t="shared" si="10"/>
        <v>0</v>
      </c>
      <c r="I46" s="41">
        <f t="shared" si="12"/>
        <v>72.251423002627831</v>
      </c>
      <c r="J46" s="2">
        <v>0</v>
      </c>
    </row>
    <row r="47" spans="1:10" ht="15">
      <c r="A47" s="27" t="s">
        <v>22</v>
      </c>
      <c r="B47" s="42">
        <f t="shared" si="11"/>
        <v>84.713674863051324</v>
      </c>
      <c r="C47" s="42">
        <f t="shared" si="11"/>
        <v>79.722383886460364</v>
      </c>
      <c r="D47" s="42">
        <f t="shared" si="11"/>
        <v>66.070906586152645</v>
      </c>
      <c r="E47" s="42">
        <f t="shared" si="11"/>
        <v>4.8585273424640629</v>
      </c>
      <c r="F47" s="411"/>
      <c r="G47" s="42">
        <f t="shared" si="10"/>
        <v>0</v>
      </c>
      <c r="H47" s="43">
        <f t="shared" si="10"/>
        <v>0</v>
      </c>
      <c r="I47" s="38">
        <f t="shared" si="12"/>
        <v>235.36549267812842</v>
      </c>
      <c r="J47" s="2">
        <v>0</v>
      </c>
    </row>
    <row r="48" spans="1:10" ht="15">
      <c r="A48" s="26" t="s">
        <v>21</v>
      </c>
      <c r="B48" s="39">
        <f t="shared" si="11"/>
        <v>0</v>
      </c>
      <c r="C48" s="39">
        <f t="shared" si="11"/>
        <v>0</v>
      </c>
      <c r="D48" s="39">
        <f t="shared" si="11"/>
        <v>0</v>
      </c>
      <c r="E48" s="39">
        <f t="shared" si="11"/>
        <v>0</v>
      </c>
      <c r="F48" s="411"/>
      <c r="G48" s="39">
        <f t="shared" si="10"/>
        <v>0</v>
      </c>
      <c r="H48" s="40">
        <f t="shared" si="10"/>
        <v>0</v>
      </c>
      <c r="I48" s="41">
        <f t="shared" si="12"/>
        <v>0</v>
      </c>
      <c r="J48" s="2">
        <v>0</v>
      </c>
    </row>
    <row r="49" spans="1:10" ht="15">
      <c r="A49" s="28" t="s">
        <v>64</v>
      </c>
      <c r="B49" s="42">
        <f t="shared" si="11"/>
        <v>0</v>
      </c>
      <c r="C49" s="42">
        <f t="shared" si="11"/>
        <v>0</v>
      </c>
      <c r="D49" s="42">
        <f t="shared" si="11"/>
        <v>0</v>
      </c>
      <c r="E49" s="42">
        <f t="shared" si="11"/>
        <v>0</v>
      </c>
      <c r="F49" s="411"/>
      <c r="G49" s="42">
        <f t="shared" ref="G49:H53" si="13">G127+G153+G179+G205+G231+G257+G283+G309+G335+G361+G387+G413+G439</f>
        <v>0</v>
      </c>
      <c r="H49" s="43">
        <f t="shared" si="13"/>
        <v>0</v>
      </c>
      <c r="I49" s="38">
        <f t="shared" si="12"/>
        <v>0</v>
      </c>
      <c r="J49" s="2">
        <v>0</v>
      </c>
    </row>
    <row r="50" spans="1:10">
      <c r="A50" s="56" t="s">
        <v>23</v>
      </c>
      <c r="B50" s="60">
        <f t="shared" ref="B50:E53" si="14">B128+B154+B180+B206+B232+B258+B284+B310+B336+B362+B388+B414+B440</f>
        <v>0</v>
      </c>
      <c r="C50" s="60">
        <f t="shared" si="14"/>
        <v>0</v>
      </c>
      <c r="D50" s="60">
        <f t="shared" si="14"/>
        <v>0</v>
      </c>
      <c r="E50" s="60">
        <f t="shared" si="14"/>
        <v>0</v>
      </c>
      <c r="F50" s="411"/>
      <c r="G50" s="60">
        <f t="shared" si="13"/>
        <v>0</v>
      </c>
      <c r="H50" s="61">
        <f t="shared" si="13"/>
        <v>0</v>
      </c>
      <c r="I50" s="62">
        <f t="shared" si="12"/>
        <v>0</v>
      </c>
      <c r="J50" s="2">
        <v>0</v>
      </c>
    </row>
    <row r="51" spans="1:10">
      <c r="A51" s="57" t="s">
        <v>19</v>
      </c>
      <c r="B51" s="63">
        <f t="shared" si="14"/>
        <v>0</v>
      </c>
      <c r="C51" s="63">
        <f t="shared" si="14"/>
        <v>0</v>
      </c>
      <c r="D51" s="63">
        <f t="shared" si="14"/>
        <v>0</v>
      </c>
      <c r="E51" s="63">
        <f t="shared" si="14"/>
        <v>0</v>
      </c>
      <c r="F51" s="411"/>
      <c r="G51" s="63">
        <f t="shared" si="13"/>
        <v>0</v>
      </c>
      <c r="H51" s="64">
        <f t="shared" si="13"/>
        <v>0</v>
      </c>
      <c r="I51" s="65">
        <f t="shared" si="12"/>
        <v>0</v>
      </c>
      <c r="J51" s="2">
        <v>0</v>
      </c>
    </row>
    <row r="52" spans="1:10">
      <c r="A52" s="56" t="s">
        <v>20</v>
      </c>
      <c r="B52" s="60">
        <f t="shared" si="14"/>
        <v>0</v>
      </c>
      <c r="C52" s="60">
        <f t="shared" si="14"/>
        <v>0</v>
      </c>
      <c r="D52" s="60">
        <f t="shared" si="14"/>
        <v>0</v>
      </c>
      <c r="E52" s="60">
        <f t="shared" si="14"/>
        <v>0</v>
      </c>
      <c r="F52" s="411"/>
      <c r="G52" s="60">
        <f t="shared" si="13"/>
        <v>0</v>
      </c>
      <c r="H52" s="61">
        <f t="shared" si="13"/>
        <v>0</v>
      </c>
      <c r="I52" s="62">
        <f t="shared" si="12"/>
        <v>0</v>
      </c>
      <c r="J52" s="2">
        <v>0</v>
      </c>
    </row>
    <row r="53" spans="1:10" ht="15" thickBot="1">
      <c r="A53" s="58" t="s">
        <v>11</v>
      </c>
      <c r="B53" s="52">
        <f t="shared" si="14"/>
        <v>0</v>
      </c>
      <c r="C53" s="52">
        <f t="shared" si="14"/>
        <v>0</v>
      </c>
      <c r="D53" s="52">
        <f t="shared" si="14"/>
        <v>0</v>
      </c>
      <c r="E53" s="52">
        <f t="shared" si="14"/>
        <v>0</v>
      </c>
      <c r="F53" s="412"/>
      <c r="G53" s="52">
        <f t="shared" si="13"/>
        <v>0</v>
      </c>
      <c r="H53" s="66">
        <f t="shared" si="13"/>
        <v>0</v>
      </c>
      <c r="I53" s="67">
        <f t="shared" si="12"/>
        <v>0</v>
      </c>
      <c r="J53" s="2">
        <v>0</v>
      </c>
    </row>
    <row r="54" spans="1:10" ht="15">
      <c r="A54" s="33" t="s">
        <v>26</v>
      </c>
      <c r="B54" s="68">
        <f>SUM(B33:B49)</f>
        <v>2119.8874178350038</v>
      </c>
      <c r="C54" s="68">
        <f t="shared" ref="C54:I54" si="15">SUM(C33:C49)</f>
        <v>2941.540466547061</v>
      </c>
      <c r="D54" s="68">
        <f t="shared" si="15"/>
        <v>1682.8775976795491</v>
      </c>
      <c r="E54" s="68">
        <f t="shared" si="15"/>
        <v>3095.7117721698673</v>
      </c>
      <c r="F54" s="68">
        <f t="shared" si="15"/>
        <v>0</v>
      </c>
      <c r="G54" s="68">
        <f t="shared" si="15"/>
        <v>458.3316346484296</v>
      </c>
      <c r="H54" s="69">
        <f t="shared" si="15"/>
        <v>28.381892245709526</v>
      </c>
      <c r="I54" s="38">
        <f t="shared" si="15"/>
        <v>10326.730781125621</v>
      </c>
      <c r="J54" s="2">
        <v>0</v>
      </c>
    </row>
    <row r="55" spans="1:10" s="5" customFormat="1" ht="15" thickBot="1">
      <c r="A55" s="30" t="s">
        <v>88</v>
      </c>
      <c r="B55" s="47">
        <f>B54/$I$54</f>
        <v>0.2052815612962009</v>
      </c>
      <c r="C55" s="47">
        <f t="shared" ref="C55:I55" si="16">C54/$I$54</f>
        <v>0.28484721146438474</v>
      </c>
      <c r="D55" s="47">
        <f t="shared" si="16"/>
        <v>0.16296324881010543</v>
      </c>
      <c r="E55" s="47">
        <f t="shared" si="16"/>
        <v>0.29977655443753443</v>
      </c>
      <c r="F55" s="47">
        <f t="shared" si="16"/>
        <v>0</v>
      </c>
      <c r="G55" s="47">
        <f t="shared" si="16"/>
        <v>4.4383033155675149E-2</v>
      </c>
      <c r="H55" s="70">
        <f t="shared" si="16"/>
        <v>2.7483908360992322E-3</v>
      </c>
      <c r="I55" s="48">
        <f t="shared" si="16"/>
        <v>1</v>
      </c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1.3714879121259171</v>
      </c>
      <c r="G59" s="397"/>
      <c r="H59" s="399"/>
      <c r="I59" s="38">
        <f>SUM(B59:H59)</f>
        <v>1.3714879121259171</v>
      </c>
      <c r="J59" s="2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17">F450+F476+F502+F528+F554</f>
        <v>0</v>
      </c>
      <c r="G60" s="400"/>
      <c r="H60" s="402"/>
      <c r="I60" s="41">
        <f t="shared" ref="I60:I79" si="18">SUM(B60:H60)</f>
        <v>0</v>
      </c>
      <c r="J60" s="2">
        <v>0</v>
      </c>
    </row>
    <row r="61" spans="1:10" ht="15">
      <c r="A61" s="27" t="s">
        <v>10</v>
      </c>
      <c r="B61" s="400"/>
      <c r="C61" s="401"/>
      <c r="D61" s="401"/>
      <c r="E61" s="402"/>
      <c r="F61" s="42">
        <f t="shared" si="17"/>
        <v>0</v>
      </c>
      <c r="G61" s="400"/>
      <c r="H61" s="402"/>
      <c r="I61" s="38">
        <f t="shared" si="18"/>
        <v>0</v>
      </c>
      <c r="J61" s="2">
        <v>0</v>
      </c>
    </row>
    <row r="62" spans="1:10" ht="15">
      <c r="A62" s="26" t="s">
        <v>56</v>
      </c>
      <c r="B62" s="400"/>
      <c r="C62" s="401"/>
      <c r="D62" s="401"/>
      <c r="E62" s="402"/>
      <c r="F62" s="39">
        <f t="shared" si="17"/>
        <v>0</v>
      </c>
      <c r="G62" s="400"/>
      <c r="H62" s="402"/>
      <c r="I62" s="41">
        <f t="shared" si="18"/>
        <v>0</v>
      </c>
      <c r="J62" s="2">
        <v>0</v>
      </c>
    </row>
    <row r="63" spans="1:10" ht="15">
      <c r="A63" s="27" t="s">
        <v>16</v>
      </c>
      <c r="B63" s="400"/>
      <c r="C63" s="401"/>
      <c r="D63" s="401"/>
      <c r="E63" s="402"/>
      <c r="F63" s="42">
        <f t="shared" si="17"/>
        <v>0</v>
      </c>
      <c r="G63" s="400"/>
      <c r="H63" s="402"/>
      <c r="I63" s="38">
        <f t="shared" si="18"/>
        <v>0</v>
      </c>
      <c r="J63" s="2">
        <v>0</v>
      </c>
    </row>
    <row r="64" spans="1:10" ht="15">
      <c r="A64" s="26" t="s">
        <v>70</v>
      </c>
      <c r="B64" s="400"/>
      <c r="C64" s="401"/>
      <c r="D64" s="401"/>
      <c r="E64" s="402"/>
      <c r="F64" s="39">
        <f t="shared" si="17"/>
        <v>0</v>
      </c>
      <c r="G64" s="400"/>
      <c r="H64" s="402"/>
      <c r="I64" s="41">
        <f t="shared" si="18"/>
        <v>0</v>
      </c>
      <c r="J64" s="2">
        <v>0</v>
      </c>
    </row>
    <row r="65" spans="1:10" ht="15">
      <c r="A65" s="27" t="s">
        <v>58</v>
      </c>
      <c r="B65" s="400"/>
      <c r="C65" s="401"/>
      <c r="D65" s="401"/>
      <c r="E65" s="402"/>
      <c r="F65" s="42">
        <f t="shared" si="17"/>
        <v>29315.287566464052</v>
      </c>
      <c r="G65" s="400"/>
      <c r="H65" s="402"/>
      <c r="I65" s="38">
        <f t="shared" si="18"/>
        <v>29315.287566464052</v>
      </c>
      <c r="J65" s="2">
        <v>0</v>
      </c>
    </row>
    <row r="66" spans="1:10" ht="15">
      <c r="A66" s="26" t="s">
        <v>12</v>
      </c>
      <c r="B66" s="400"/>
      <c r="C66" s="401"/>
      <c r="D66" s="401"/>
      <c r="E66" s="402"/>
      <c r="F66" s="39">
        <f t="shared" si="17"/>
        <v>15563.729644368701</v>
      </c>
      <c r="G66" s="400"/>
      <c r="H66" s="402"/>
      <c r="I66" s="41">
        <f t="shared" si="18"/>
        <v>15563.729644368701</v>
      </c>
      <c r="J66" s="2">
        <v>0</v>
      </c>
    </row>
    <row r="67" spans="1:10" ht="15">
      <c r="A67" s="27" t="s">
        <v>59</v>
      </c>
      <c r="B67" s="400"/>
      <c r="C67" s="401"/>
      <c r="D67" s="401"/>
      <c r="E67" s="402"/>
      <c r="F67" s="42">
        <f t="shared" si="17"/>
        <v>3.976797775023202</v>
      </c>
      <c r="G67" s="400"/>
      <c r="H67" s="402"/>
      <c r="I67" s="38">
        <f t="shared" si="18"/>
        <v>3.976797775023202</v>
      </c>
      <c r="J67" s="2">
        <v>0</v>
      </c>
    </row>
    <row r="68" spans="1:10" ht="15">
      <c r="A68" s="26" t="s">
        <v>17</v>
      </c>
      <c r="B68" s="400"/>
      <c r="C68" s="401"/>
      <c r="D68" s="401"/>
      <c r="E68" s="402"/>
      <c r="F68" s="39">
        <f t="shared" si="17"/>
        <v>677.71477389899837</v>
      </c>
      <c r="G68" s="400"/>
      <c r="H68" s="402"/>
      <c r="I68" s="41">
        <f t="shared" si="18"/>
        <v>677.71477389899837</v>
      </c>
      <c r="J68" s="2">
        <v>0</v>
      </c>
    </row>
    <row r="69" spans="1:10" ht="15">
      <c r="A69" s="27" t="s">
        <v>139</v>
      </c>
      <c r="B69" s="400"/>
      <c r="C69" s="401"/>
      <c r="D69" s="401"/>
      <c r="E69" s="402"/>
      <c r="F69" s="42">
        <f t="shared" si="17"/>
        <v>0</v>
      </c>
      <c r="G69" s="400"/>
      <c r="H69" s="402"/>
      <c r="I69" s="38">
        <f t="shared" si="18"/>
        <v>0</v>
      </c>
      <c r="J69" s="2">
        <v>0</v>
      </c>
    </row>
    <row r="70" spans="1:10" ht="15">
      <c r="A70" s="26" t="s">
        <v>25</v>
      </c>
      <c r="B70" s="400"/>
      <c r="C70" s="401"/>
      <c r="D70" s="401"/>
      <c r="E70" s="402"/>
      <c r="F70" s="39">
        <f t="shared" si="17"/>
        <v>2125.5239370244162</v>
      </c>
      <c r="G70" s="400"/>
      <c r="H70" s="402"/>
      <c r="I70" s="41">
        <f t="shared" si="18"/>
        <v>2125.5239370244162</v>
      </c>
      <c r="J70" s="2">
        <v>0</v>
      </c>
    </row>
    <row r="71" spans="1:10" ht="15">
      <c r="A71" s="27" t="s">
        <v>24</v>
      </c>
      <c r="B71" s="400"/>
      <c r="C71" s="401"/>
      <c r="D71" s="401"/>
      <c r="E71" s="402"/>
      <c r="F71" s="42">
        <f t="shared" si="17"/>
        <v>0</v>
      </c>
      <c r="G71" s="400"/>
      <c r="H71" s="402"/>
      <c r="I71" s="38">
        <f>SUM(B71:H71)</f>
        <v>0</v>
      </c>
      <c r="J71" s="2">
        <v>0</v>
      </c>
    </row>
    <row r="72" spans="1:10" ht="15">
      <c r="A72" s="26" t="s">
        <v>60</v>
      </c>
      <c r="B72" s="400"/>
      <c r="C72" s="401"/>
      <c r="D72" s="401"/>
      <c r="E72" s="402"/>
      <c r="F72" s="39">
        <f t="shared" si="17"/>
        <v>0</v>
      </c>
      <c r="G72" s="400"/>
      <c r="H72" s="402"/>
      <c r="I72" s="41">
        <f t="shared" si="18"/>
        <v>0</v>
      </c>
      <c r="J72" s="2">
        <v>0</v>
      </c>
    </row>
    <row r="73" spans="1:10" ht="15">
      <c r="A73" s="27" t="s">
        <v>22</v>
      </c>
      <c r="B73" s="400"/>
      <c r="C73" s="401"/>
      <c r="D73" s="401"/>
      <c r="E73" s="402"/>
      <c r="F73" s="50">
        <f t="shared" si="17"/>
        <v>104.71700811546987</v>
      </c>
      <c r="G73" s="400"/>
      <c r="H73" s="402"/>
      <c r="I73" s="38">
        <f t="shared" si="18"/>
        <v>104.71700811546987</v>
      </c>
      <c r="J73" s="2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17"/>
        <v>0</v>
      </c>
      <c r="G74" s="400"/>
      <c r="H74" s="402"/>
      <c r="I74" s="41">
        <f t="shared" si="18"/>
        <v>0</v>
      </c>
      <c r="J74" s="2">
        <v>0</v>
      </c>
    </row>
    <row r="75" spans="1:10" ht="15">
      <c r="A75" s="28" t="s">
        <v>64</v>
      </c>
      <c r="B75" s="400"/>
      <c r="C75" s="401"/>
      <c r="D75" s="401"/>
      <c r="E75" s="402"/>
      <c r="F75" s="42">
        <f t="shared" si="17"/>
        <v>0</v>
      </c>
      <c r="G75" s="400"/>
      <c r="H75" s="402"/>
      <c r="I75" s="38">
        <f t="shared" si="18"/>
        <v>0</v>
      </c>
      <c r="J75" s="2">
        <v>0</v>
      </c>
    </row>
    <row r="76" spans="1:10">
      <c r="A76" s="56" t="s">
        <v>23</v>
      </c>
      <c r="B76" s="400"/>
      <c r="C76" s="401"/>
      <c r="D76" s="401"/>
      <c r="E76" s="402"/>
      <c r="F76" s="60">
        <f t="shared" si="17"/>
        <v>0</v>
      </c>
      <c r="G76" s="400"/>
      <c r="H76" s="402"/>
      <c r="I76" s="62">
        <f t="shared" si="18"/>
        <v>0</v>
      </c>
      <c r="J76" s="2">
        <v>0</v>
      </c>
    </row>
    <row r="77" spans="1:10">
      <c r="A77" s="57" t="s">
        <v>19</v>
      </c>
      <c r="B77" s="400"/>
      <c r="C77" s="401"/>
      <c r="D77" s="401"/>
      <c r="E77" s="402"/>
      <c r="F77" s="63">
        <f t="shared" si="17"/>
        <v>0</v>
      </c>
      <c r="G77" s="400"/>
      <c r="H77" s="402"/>
      <c r="I77" s="65">
        <f t="shared" si="18"/>
        <v>0</v>
      </c>
      <c r="J77" s="2">
        <v>0</v>
      </c>
    </row>
    <row r="78" spans="1:10">
      <c r="A78" s="56" t="s">
        <v>20</v>
      </c>
      <c r="B78" s="400"/>
      <c r="C78" s="401"/>
      <c r="D78" s="401"/>
      <c r="E78" s="402"/>
      <c r="F78" s="60">
        <f t="shared" si="17"/>
        <v>0</v>
      </c>
      <c r="G78" s="400"/>
      <c r="H78" s="402"/>
      <c r="I78" s="62">
        <f t="shared" si="18"/>
        <v>0</v>
      </c>
      <c r="J78" s="2">
        <v>0</v>
      </c>
    </row>
    <row r="79" spans="1:10" ht="15" thickBot="1">
      <c r="A79" s="58" t="s">
        <v>11</v>
      </c>
      <c r="B79" s="403"/>
      <c r="C79" s="404"/>
      <c r="D79" s="404"/>
      <c r="E79" s="405"/>
      <c r="F79" s="52">
        <f t="shared" si="17"/>
        <v>0</v>
      </c>
      <c r="G79" s="403"/>
      <c r="H79" s="405"/>
      <c r="I79" s="67">
        <f t="shared" si="18"/>
        <v>0</v>
      </c>
      <c r="J79" s="2">
        <v>0</v>
      </c>
    </row>
    <row r="80" spans="1:10" ht="15">
      <c r="A80" s="33" t="s">
        <v>26</v>
      </c>
      <c r="B80" s="68">
        <f>SUM(B59:B75)</f>
        <v>0</v>
      </c>
      <c r="C80" s="68">
        <f t="shared" ref="C80:I80" si="19">SUM(C59:C75)</f>
        <v>0</v>
      </c>
      <c r="D80" s="68">
        <f t="shared" si="19"/>
        <v>0</v>
      </c>
      <c r="E80" s="68">
        <f t="shared" si="19"/>
        <v>0</v>
      </c>
      <c r="F80" s="68">
        <f t="shared" si="19"/>
        <v>47792.321215558783</v>
      </c>
      <c r="G80" s="68">
        <f t="shared" si="19"/>
        <v>0</v>
      </c>
      <c r="H80" s="69">
        <f t="shared" si="19"/>
        <v>0</v>
      </c>
      <c r="I80" s="38">
        <f t="shared" si="19"/>
        <v>47792.321215558783</v>
      </c>
      <c r="J80" s="2">
        <v>0</v>
      </c>
    </row>
    <row r="81" spans="1:10" s="15" customFormat="1" ht="15" thickBot="1">
      <c r="A81" s="30" t="s">
        <v>88</v>
      </c>
      <c r="B81" s="47">
        <f>B80/$I$80</f>
        <v>0</v>
      </c>
      <c r="C81" s="47">
        <f t="shared" ref="C81:I81" si="20">C80/$I$80</f>
        <v>0</v>
      </c>
      <c r="D81" s="47">
        <f t="shared" si="20"/>
        <v>0</v>
      </c>
      <c r="E81" s="47">
        <f t="shared" si="20"/>
        <v>0</v>
      </c>
      <c r="F81" s="47">
        <f t="shared" si="20"/>
        <v>1</v>
      </c>
      <c r="G81" s="47">
        <f t="shared" si="20"/>
        <v>0</v>
      </c>
      <c r="H81" s="47">
        <f t="shared" si="20"/>
        <v>0</v>
      </c>
      <c r="I81" s="48">
        <f t="shared" si="20"/>
        <v>1</v>
      </c>
    </row>
    <row r="82" spans="1:10" ht="15" thickBot="1">
      <c r="A82" s="31"/>
      <c r="B82" s="31"/>
      <c r="C82" s="31"/>
      <c r="D82" s="31"/>
      <c r="E82" s="31"/>
      <c r="F82" s="301">
        <f>+F80-F470-F496-F522-F548-F574</f>
        <v>-3.4861002973229915E-12</v>
      </c>
      <c r="G82" s="31"/>
      <c r="H82" s="31"/>
      <c r="I82" s="301">
        <f>+I80-I470-I496-I522-I548-I574</f>
        <v>-3.4861002973229915E-12</v>
      </c>
    </row>
    <row r="83" spans="1:1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0" ht="15">
      <c r="A85" s="25" t="s">
        <v>7</v>
      </c>
      <c r="B85" s="36">
        <f>B579+B605+B631</f>
        <v>225.35136865570735</v>
      </c>
      <c r="C85" s="36">
        <f t="shared" ref="C85:H85" si="21">C579+C605+C631</f>
        <v>0</v>
      </c>
      <c r="D85" s="36">
        <f t="shared" si="21"/>
        <v>23.866112426222553</v>
      </c>
      <c r="E85" s="36">
        <f t="shared" si="21"/>
        <v>0</v>
      </c>
      <c r="F85" s="36">
        <f t="shared" si="21"/>
        <v>0</v>
      </c>
      <c r="G85" s="36">
        <f t="shared" si="21"/>
        <v>0</v>
      </c>
      <c r="H85" s="37">
        <f t="shared" si="21"/>
        <v>0</v>
      </c>
      <c r="I85" s="38">
        <f>SUM(B85:H85)</f>
        <v>249.21748108192989</v>
      </c>
      <c r="J85" s="2">
        <v>0</v>
      </c>
    </row>
    <row r="86" spans="1:10" ht="15">
      <c r="A86" s="26" t="s">
        <v>8</v>
      </c>
      <c r="B86" s="39">
        <f t="shared" ref="B86:H101" si="22">B580+B606+B632</f>
        <v>129.00745308854482</v>
      </c>
      <c r="C86" s="39">
        <f t="shared" si="22"/>
        <v>0</v>
      </c>
      <c r="D86" s="39">
        <f t="shared" si="22"/>
        <v>17.718714931324769</v>
      </c>
      <c r="E86" s="39">
        <f t="shared" si="22"/>
        <v>0</v>
      </c>
      <c r="F86" s="39">
        <f t="shared" si="22"/>
        <v>0</v>
      </c>
      <c r="G86" s="39">
        <f t="shared" si="22"/>
        <v>0</v>
      </c>
      <c r="H86" s="40">
        <f t="shared" si="22"/>
        <v>0</v>
      </c>
      <c r="I86" s="41">
        <f t="shared" ref="I86:I105" si="23">SUM(B86:H86)</f>
        <v>146.72616801986959</v>
      </c>
      <c r="J86" s="2">
        <v>0</v>
      </c>
    </row>
    <row r="87" spans="1:10" ht="15">
      <c r="A87" s="27" t="s">
        <v>10</v>
      </c>
      <c r="B87" s="42">
        <f t="shared" si="22"/>
        <v>213.23116451575862</v>
      </c>
      <c r="C87" s="42">
        <f t="shared" si="22"/>
        <v>0</v>
      </c>
      <c r="D87" s="42">
        <f t="shared" si="22"/>
        <v>11.436698360938429</v>
      </c>
      <c r="E87" s="42">
        <f t="shared" si="22"/>
        <v>0</v>
      </c>
      <c r="F87" s="42">
        <f t="shared" si="22"/>
        <v>0</v>
      </c>
      <c r="G87" s="42">
        <f t="shared" si="22"/>
        <v>0</v>
      </c>
      <c r="H87" s="43">
        <f t="shared" si="22"/>
        <v>0</v>
      </c>
      <c r="I87" s="38">
        <f t="shared" si="23"/>
        <v>224.66786287669706</v>
      </c>
      <c r="J87" s="2">
        <v>0</v>
      </c>
    </row>
    <row r="88" spans="1:10" ht="15">
      <c r="A88" s="26" t="s">
        <v>56</v>
      </c>
      <c r="B88" s="39">
        <f t="shared" si="22"/>
        <v>0</v>
      </c>
      <c r="C88" s="39">
        <f t="shared" si="22"/>
        <v>0</v>
      </c>
      <c r="D88" s="39">
        <f t="shared" si="22"/>
        <v>0</v>
      </c>
      <c r="E88" s="39">
        <f t="shared" si="22"/>
        <v>0</v>
      </c>
      <c r="F88" s="39">
        <f t="shared" si="22"/>
        <v>0</v>
      </c>
      <c r="G88" s="39">
        <f t="shared" si="22"/>
        <v>0</v>
      </c>
      <c r="H88" s="40">
        <f t="shared" si="22"/>
        <v>0</v>
      </c>
      <c r="I88" s="41">
        <f t="shared" si="23"/>
        <v>0</v>
      </c>
      <c r="J88" s="2">
        <v>0</v>
      </c>
    </row>
    <row r="89" spans="1:10" ht="15">
      <c r="A89" s="27" t="s">
        <v>16</v>
      </c>
      <c r="B89" s="42">
        <f t="shared" si="22"/>
        <v>1888.2272684315894</v>
      </c>
      <c r="C89" s="42">
        <f t="shared" si="22"/>
        <v>191.38858214444093</v>
      </c>
      <c r="D89" s="42">
        <f t="shared" si="22"/>
        <v>65.769229696767468</v>
      </c>
      <c r="E89" s="42">
        <f t="shared" si="22"/>
        <v>91.905831591474438</v>
      </c>
      <c r="F89" s="42">
        <f t="shared" si="22"/>
        <v>0</v>
      </c>
      <c r="G89" s="42">
        <f t="shared" si="22"/>
        <v>0</v>
      </c>
      <c r="H89" s="43">
        <f t="shared" si="22"/>
        <v>0</v>
      </c>
      <c r="I89" s="38">
        <f t="shared" si="23"/>
        <v>2237.2909118642724</v>
      </c>
      <c r="J89" s="2">
        <v>0</v>
      </c>
    </row>
    <row r="90" spans="1:10" ht="15">
      <c r="A90" s="26" t="s">
        <v>70</v>
      </c>
      <c r="B90" s="39">
        <f t="shared" si="22"/>
        <v>5318.6318140819876</v>
      </c>
      <c r="C90" s="39">
        <f t="shared" si="22"/>
        <v>42.412461096337324</v>
      </c>
      <c r="D90" s="39">
        <f t="shared" si="22"/>
        <v>248.92985723566653</v>
      </c>
      <c r="E90" s="39">
        <f t="shared" si="22"/>
        <v>0</v>
      </c>
      <c r="F90" s="39">
        <f t="shared" si="22"/>
        <v>0</v>
      </c>
      <c r="G90" s="39">
        <f t="shared" si="22"/>
        <v>0</v>
      </c>
      <c r="H90" s="40">
        <f t="shared" si="22"/>
        <v>0</v>
      </c>
      <c r="I90" s="41">
        <f t="shared" si="23"/>
        <v>5609.9741324139914</v>
      </c>
      <c r="J90" s="2">
        <v>0</v>
      </c>
    </row>
    <row r="91" spans="1:10" ht="15">
      <c r="A91" s="27" t="s">
        <v>58</v>
      </c>
      <c r="B91" s="42">
        <f t="shared" si="22"/>
        <v>0</v>
      </c>
      <c r="C91" s="42">
        <f t="shared" si="22"/>
        <v>1.6707509318497377E-2</v>
      </c>
      <c r="D91" s="42">
        <f t="shared" si="22"/>
        <v>0.47066470288444517</v>
      </c>
      <c r="E91" s="42">
        <f t="shared" si="22"/>
        <v>220.36877146270785</v>
      </c>
      <c r="F91" s="42">
        <f t="shared" si="22"/>
        <v>32.025090096081051</v>
      </c>
      <c r="G91" s="42">
        <f t="shared" si="22"/>
        <v>0</v>
      </c>
      <c r="H91" s="43">
        <f t="shared" si="22"/>
        <v>0</v>
      </c>
      <c r="I91" s="38">
        <f t="shared" si="23"/>
        <v>252.88123377099186</v>
      </c>
      <c r="J91" s="2">
        <v>0</v>
      </c>
    </row>
    <row r="92" spans="1:10" ht="15">
      <c r="A92" s="26" t="s">
        <v>12</v>
      </c>
      <c r="B92" s="39">
        <f t="shared" si="22"/>
        <v>0</v>
      </c>
      <c r="C92" s="39">
        <f t="shared" si="22"/>
        <v>0</v>
      </c>
      <c r="D92" s="39">
        <f t="shared" si="22"/>
        <v>7.6707743663943215E-2</v>
      </c>
      <c r="E92" s="39">
        <f t="shared" si="22"/>
        <v>2.8460627832859133</v>
      </c>
      <c r="F92" s="39">
        <f t="shared" si="22"/>
        <v>0</v>
      </c>
      <c r="G92" s="39">
        <f t="shared" si="22"/>
        <v>0</v>
      </c>
      <c r="H92" s="40">
        <f t="shared" si="22"/>
        <v>0</v>
      </c>
      <c r="I92" s="41">
        <f t="shared" si="23"/>
        <v>2.9227705269498565</v>
      </c>
      <c r="J92" s="2">
        <v>0</v>
      </c>
    </row>
    <row r="93" spans="1:10" ht="15">
      <c r="A93" s="27" t="s">
        <v>59</v>
      </c>
      <c r="B93" s="42">
        <f t="shared" si="22"/>
        <v>0</v>
      </c>
      <c r="C93" s="42">
        <f t="shared" si="22"/>
        <v>0</v>
      </c>
      <c r="D93" s="42">
        <f t="shared" si="22"/>
        <v>0</v>
      </c>
      <c r="E93" s="42">
        <f t="shared" si="22"/>
        <v>40.160922164180114</v>
      </c>
      <c r="F93" s="42">
        <f>F587+F613+F639</f>
        <v>0</v>
      </c>
      <c r="G93" s="42">
        <f t="shared" si="22"/>
        <v>0</v>
      </c>
      <c r="H93" s="43">
        <f t="shared" si="22"/>
        <v>0</v>
      </c>
      <c r="I93" s="38">
        <f t="shared" si="23"/>
        <v>40.160922164180114</v>
      </c>
      <c r="J93" s="2">
        <v>0</v>
      </c>
    </row>
    <row r="94" spans="1:10" ht="15">
      <c r="A94" s="26" t="s">
        <v>17</v>
      </c>
      <c r="B94" s="39">
        <f t="shared" si="22"/>
        <v>584.31561797451639</v>
      </c>
      <c r="C94" s="39">
        <f t="shared" si="22"/>
        <v>2.9745900209168914</v>
      </c>
      <c r="D94" s="39">
        <f t="shared" si="22"/>
        <v>72.25232815104647</v>
      </c>
      <c r="E94" s="39">
        <f t="shared" si="22"/>
        <v>9.5798762310430003</v>
      </c>
      <c r="F94" s="39">
        <f t="shared" si="22"/>
        <v>0</v>
      </c>
      <c r="G94" s="39">
        <f t="shared" si="22"/>
        <v>0</v>
      </c>
      <c r="H94" s="40">
        <f t="shared" si="22"/>
        <v>0</v>
      </c>
      <c r="I94" s="41">
        <f t="shared" si="23"/>
        <v>669.12241237752278</v>
      </c>
      <c r="J94" s="2">
        <v>0</v>
      </c>
    </row>
    <row r="95" spans="1:10" ht="15">
      <c r="A95" s="27" t="s">
        <v>139</v>
      </c>
      <c r="B95" s="42">
        <f t="shared" si="22"/>
        <v>19091.4121112428</v>
      </c>
      <c r="C95" s="42">
        <f t="shared" si="22"/>
        <v>642.51923377933474</v>
      </c>
      <c r="D95" s="42">
        <f t="shared" si="22"/>
        <v>4861.5580681661386</v>
      </c>
      <c r="E95" s="42">
        <f t="shared" si="22"/>
        <v>98.672548487770754</v>
      </c>
      <c r="F95" s="42">
        <f t="shared" si="22"/>
        <v>0</v>
      </c>
      <c r="G95" s="42">
        <f t="shared" si="22"/>
        <v>0</v>
      </c>
      <c r="H95" s="43">
        <f t="shared" si="22"/>
        <v>0</v>
      </c>
      <c r="I95" s="38">
        <f>SUM(B95:H95)</f>
        <v>24694.161961676044</v>
      </c>
      <c r="J95" s="2">
        <v>0</v>
      </c>
    </row>
    <row r="96" spans="1:10" ht="15">
      <c r="A96" s="26" t="s">
        <v>25</v>
      </c>
      <c r="B96" s="39">
        <f t="shared" si="22"/>
        <v>3250.9572319149638</v>
      </c>
      <c r="C96" s="39">
        <f t="shared" si="22"/>
        <v>3.6721064816893398E-2</v>
      </c>
      <c r="D96" s="39">
        <f t="shared" si="22"/>
        <v>6140.6032785771613</v>
      </c>
      <c r="E96" s="39">
        <f t="shared" si="22"/>
        <v>7331.6627221786885</v>
      </c>
      <c r="F96" s="39">
        <f t="shared" si="22"/>
        <v>0</v>
      </c>
      <c r="G96" s="39">
        <f t="shared" si="22"/>
        <v>5131.1793115487981</v>
      </c>
      <c r="H96" s="40">
        <f t="shared" si="22"/>
        <v>1.1340024313015304</v>
      </c>
      <c r="I96" s="41">
        <f t="shared" si="23"/>
        <v>21855.573267715728</v>
      </c>
      <c r="J96" s="2">
        <v>0</v>
      </c>
    </row>
    <row r="97" spans="1:10" ht="15">
      <c r="A97" s="27" t="s">
        <v>24</v>
      </c>
      <c r="B97" s="42">
        <f t="shared" si="22"/>
        <v>15846.892848862255</v>
      </c>
      <c r="C97" s="42">
        <f t="shared" si="22"/>
        <v>63.855932142383601</v>
      </c>
      <c r="D97" s="42">
        <f t="shared" si="22"/>
        <v>1321.1972848499636</v>
      </c>
      <c r="E97" s="42">
        <f t="shared" si="22"/>
        <v>0</v>
      </c>
      <c r="F97" s="42">
        <f t="shared" si="22"/>
        <v>0</v>
      </c>
      <c r="G97" s="42">
        <f t="shared" si="22"/>
        <v>0</v>
      </c>
      <c r="H97" s="43">
        <f t="shared" si="22"/>
        <v>0</v>
      </c>
      <c r="I97" s="38">
        <f t="shared" si="23"/>
        <v>17231.946065854601</v>
      </c>
      <c r="J97" s="2">
        <v>0</v>
      </c>
    </row>
    <row r="98" spans="1:10" ht="15">
      <c r="A98" s="26" t="s">
        <v>60</v>
      </c>
      <c r="B98" s="39">
        <f t="shared" si="22"/>
        <v>893.87601241062941</v>
      </c>
      <c r="C98" s="39">
        <f t="shared" si="22"/>
        <v>1.5086111524426427</v>
      </c>
      <c r="D98" s="39">
        <f t="shared" si="22"/>
        <v>115.74531750137896</v>
      </c>
      <c r="E98" s="39">
        <f t="shared" si="22"/>
        <v>0</v>
      </c>
      <c r="F98" s="39">
        <f t="shared" si="22"/>
        <v>0</v>
      </c>
      <c r="G98" s="39">
        <f t="shared" si="22"/>
        <v>0</v>
      </c>
      <c r="H98" s="40">
        <f t="shared" si="22"/>
        <v>0</v>
      </c>
      <c r="I98" s="41">
        <f t="shared" si="23"/>
        <v>1011.129941064451</v>
      </c>
      <c r="J98" s="2">
        <v>0</v>
      </c>
    </row>
    <row r="99" spans="1:10" ht="15">
      <c r="A99" s="27" t="s">
        <v>22</v>
      </c>
      <c r="B99" s="42">
        <f t="shared" si="22"/>
        <v>188.35187824894078</v>
      </c>
      <c r="C99" s="42">
        <f t="shared" si="22"/>
        <v>0</v>
      </c>
      <c r="D99" s="42">
        <f t="shared" si="22"/>
        <v>14.461963396646063</v>
      </c>
      <c r="E99" s="42">
        <f t="shared" si="22"/>
        <v>0</v>
      </c>
      <c r="F99" s="42">
        <f t="shared" si="22"/>
        <v>1.3127352710917775</v>
      </c>
      <c r="G99" s="42">
        <f t="shared" si="22"/>
        <v>0</v>
      </c>
      <c r="H99" s="43">
        <f t="shared" si="22"/>
        <v>0</v>
      </c>
      <c r="I99" s="38">
        <f t="shared" si="23"/>
        <v>204.12657691667863</v>
      </c>
      <c r="J99" s="2">
        <v>0</v>
      </c>
    </row>
    <row r="100" spans="1:10" ht="15">
      <c r="A100" s="26" t="s">
        <v>21</v>
      </c>
      <c r="B100" s="39">
        <f t="shared" si="22"/>
        <v>132.73829894642441</v>
      </c>
      <c r="C100" s="39">
        <f t="shared" si="22"/>
        <v>0</v>
      </c>
      <c r="D100" s="39">
        <f t="shared" si="22"/>
        <v>2.4525069970345665</v>
      </c>
      <c r="E100" s="39">
        <f t="shared" si="22"/>
        <v>0</v>
      </c>
      <c r="F100" s="39">
        <f t="shared" si="22"/>
        <v>0</v>
      </c>
      <c r="G100" s="39">
        <f t="shared" si="22"/>
        <v>0</v>
      </c>
      <c r="H100" s="40">
        <f t="shared" si="22"/>
        <v>0</v>
      </c>
      <c r="I100" s="41">
        <f t="shared" si="23"/>
        <v>135.19080594345897</v>
      </c>
      <c r="J100" s="2">
        <v>0</v>
      </c>
    </row>
    <row r="101" spans="1:10" ht="15">
      <c r="A101" s="28" t="s">
        <v>64</v>
      </c>
      <c r="B101" s="42">
        <f t="shared" si="22"/>
        <v>101.40124588548586</v>
      </c>
      <c r="C101" s="42">
        <f t="shared" si="22"/>
        <v>0</v>
      </c>
      <c r="D101" s="42">
        <f t="shared" si="22"/>
        <v>0.59407752563334526</v>
      </c>
      <c r="E101" s="42">
        <f t="shared" si="22"/>
        <v>0</v>
      </c>
      <c r="F101" s="42">
        <f t="shared" si="22"/>
        <v>0</v>
      </c>
      <c r="G101" s="42">
        <f t="shared" si="22"/>
        <v>0</v>
      </c>
      <c r="H101" s="43">
        <f t="shared" si="22"/>
        <v>0</v>
      </c>
      <c r="I101" s="38">
        <f t="shared" si="23"/>
        <v>101.99532341111922</v>
      </c>
      <c r="J101" s="2">
        <v>0</v>
      </c>
    </row>
    <row r="102" spans="1:10">
      <c r="A102" s="56" t="s">
        <v>23</v>
      </c>
      <c r="B102" s="60">
        <f t="shared" ref="B102:H105" si="24">B596+B622+B648</f>
        <v>101.40124588548586</v>
      </c>
      <c r="C102" s="60">
        <f t="shared" si="24"/>
        <v>0</v>
      </c>
      <c r="D102" s="60">
        <f t="shared" si="24"/>
        <v>0.59407752563334526</v>
      </c>
      <c r="E102" s="60">
        <f t="shared" si="24"/>
        <v>0</v>
      </c>
      <c r="F102" s="60">
        <f t="shared" si="24"/>
        <v>0</v>
      </c>
      <c r="G102" s="60">
        <f t="shared" si="24"/>
        <v>0</v>
      </c>
      <c r="H102" s="61">
        <f t="shared" si="24"/>
        <v>0</v>
      </c>
      <c r="I102" s="62">
        <f t="shared" si="23"/>
        <v>101.99532341111922</v>
      </c>
      <c r="J102" s="2">
        <v>0</v>
      </c>
    </row>
    <row r="103" spans="1:10">
      <c r="A103" s="57" t="s">
        <v>19</v>
      </c>
      <c r="B103" s="63">
        <f t="shared" si="24"/>
        <v>0</v>
      </c>
      <c r="C103" s="63">
        <f t="shared" si="24"/>
        <v>0</v>
      </c>
      <c r="D103" s="63">
        <f t="shared" si="24"/>
        <v>0</v>
      </c>
      <c r="E103" s="63">
        <f t="shared" si="24"/>
        <v>0</v>
      </c>
      <c r="F103" s="63">
        <f t="shared" si="24"/>
        <v>0</v>
      </c>
      <c r="G103" s="63">
        <f t="shared" si="24"/>
        <v>0</v>
      </c>
      <c r="H103" s="64">
        <f t="shared" si="24"/>
        <v>0</v>
      </c>
      <c r="I103" s="65">
        <f t="shared" si="23"/>
        <v>0</v>
      </c>
      <c r="J103" s="2">
        <v>0</v>
      </c>
    </row>
    <row r="104" spans="1:10">
      <c r="A104" s="56" t="s">
        <v>20</v>
      </c>
      <c r="B104" s="60">
        <f t="shared" si="24"/>
        <v>0</v>
      </c>
      <c r="C104" s="60">
        <f t="shared" si="24"/>
        <v>0</v>
      </c>
      <c r="D104" s="60">
        <f t="shared" si="24"/>
        <v>0</v>
      </c>
      <c r="E104" s="60">
        <f t="shared" si="24"/>
        <v>0</v>
      </c>
      <c r="F104" s="60">
        <f t="shared" si="24"/>
        <v>0</v>
      </c>
      <c r="G104" s="60">
        <f t="shared" si="24"/>
        <v>0</v>
      </c>
      <c r="H104" s="61">
        <f t="shared" si="24"/>
        <v>0</v>
      </c>
      <c r="I104" s="62">
        <f t="shared" si="23"/>
        <v>0</v>
      </c>
      <c r="J104" s="2">
        <v>0</v>
      </c>
    </row>
    <row r="105" spans="1:10" ht="15" thickBot="1">
      <c r="A105" s="58" t="s">
        <v>11</v>
      </c>
      <c r="B105" s="52">
        <f t="shared" si="24"/>
        <v>0</v>
      </c>
      <c r="C105" s="52">
        <f t="shared" si="24"/>
        <v>0</v>
      </c>
      <c r="D105" s="52">
        <f t="shared" si="24"/>
        <v>0</v>
      </c>
      <c r="E105" s="52">
        <f t="shared" si="24"/>
        <v>0</v>
      </c>
      <c r="F105" s="52">
        <f t="shared" si="24"/>
        <v>0</v>
      </c>
      <c r="G105" s="52">
        <f t="shared" si="24"/>
        <v>0</v>
      </c>
      <c r="H105" s="66">
        <f t="shared" si="24"/>
        <v>0</v>
      </c>
      <c r="I105" s="67">
        <f t="shared" si="23"/>
        <v>0</v>
      </c>
      <c r="J105" s="2">
        <v>0</v>
      </c>
    </row>
    <row r="106" spans="1:10" ht="15">
      <c r="A106" s="33" t="s">
        <v>26</v>
      </c>
      <c r="B106" s="68">
        <f>SUM(B85:B101)</f>
        <v>47864.394314259604</v>
      </c>
      <c r="C106" s="68">
        <f t="shared" ref="C106:I106" si="25">SUM(C85:C101)</f>
        <v>944.71283890999155</v>
      </c>
      <c r="D106" s="68">
        <f t="shared" si="25"/>
        <v>12897.132810262472</v>
      </c>
      <c r="E106" s="68">
        <f t="shared" si="25"/>
        <v>7795.1967348991502</v>
      </c>
      <c r="F106" s="68">
        <f>SUM(F85:F101)</f>
        <v>33.337825367172826</v>
      </c>
      <c r="G106" s="68">
        <f t="shared" si="25"/>
        <v>5131.1793115487981</v>
      </c>
      <c r="H106" s="69">
        <f t="shared" si="25"/>
        <v>1.1340024313015304</v>
      </c>
      <c r="I106" s="38">
        <f t="shared" si="25"/>
        <v>74667.087837678482</v>
      </c>
      <c r="J106" s="2">
        <v>0</v>
      </c>
    </row>
    <row r="107" spans="1:10" s="5" customFormat="1" ht="15" thickBot="1">
      <c r="A107" s="59" t="s">
        <v>88</v>
      </c>
      <c r="B107" s="47">
        <f>B106/$I$106</f>
        <v>0.64103737939148997</v>
      </c>
      <c r="C107" s="47">
        <f t="shared" ref="C107:I107" si="26">C106/$I$106</f>
        <v>1.2652332724743965E-2</v>
      </c>
      <c r="D107" s="47">
        <f t="shared" si="26"/>
        <v>0.17272848297364993</v>
      </c>
      <c r="E107" s="47">
        <f t="shared" si="26"/>
        <v>0.10439936738721368</v>
      </c>
      <c r="F107" s="47">
        <f t="shared" si="26"/>
        <v>4.4648621410878035E-4</v>
      </c>
      <c r="G107" s="47">
        <f t="shared" si="26"/>
        <v>6.872076386189932E-2</v>
      </c>
      <c r="H107" s="70">
        <f t="shared" si="26"/>
        <v>1.5187446894497611E-5</v>
      </c>
      <c r="I107" s="48">
        <f t="shared" si="26"/>
        <v>1</v>
      </c>
    </row>
    <row r="108" spans="1:10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0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0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0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</row>
    <row r="112" spans="1:10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1" si="27">SUM(B112:H112)</f>
        <v>0</v>
      </c>
    </row>
    <row r="113" spans="1:9" ht="15">
      <c r="A113" s="27" t="s">
        <v>10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27"/>
        <v>0</v>
      </c>
    </row>
    <row r="114" spans="1:9" ht="15">
      <c r="A114" s="26" t="s">
        <v>56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27"/>
        <v>0</v>
      </c>
    </row>
    <row r="115" spans="1:9" ht="15">
      <c r="A115" s="27" t="s">
        <v>16</v>
      </c>
      <c r="B115" s="42">
        <v>0</v>
      </c>
      <c r="C115" s="42">
        <v>0</v>
      </c>
      <c r="D115" s="42">
        <v>0</v>
      </c>
      <c r="E115" s="42">
        <v>0</v>
      </c>
      <c r="F115" s="411"/>
      <c r="G115" s="42">
        <v>0</v>
      </c>
      <c r="H115" s="43">
        <v>0</v>
      </c>
      <c r="I115" s="38">
        <f t="shared" si="27"/>
        <v>0</v>
      </c>
    </row>
    <row r="116" spans="1:9" ht="15">
      <c r="A116" s="26" t="s">
        <v>70</v>
      </c>
      <c r="B116" s="39">
        <v>0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27"/>
        <v>0</v>
      </c>
    </row>
    <row r="117" spans="1:9" ht="15">
      <c r="A117" s="27" t="s">
        <v>58</v>
      </c>
      <c r="B117" s="42">
        <v>1.1578158622446402E-2</v>
      </c>
      <c r="C117" s="42">
        <v>0</v>
      </c>
      <c r="D117" s="42">
        <v>0</v>
      </c>
      <c r="E117" s="42">
        <v>1.5437544829928537E-2</v>
      </c>
      <c r="F117" s="411"/>
      <c r="G117" s="42">
        <v>0</v>
      </c>
      <c r="H117" s="43">
        <v>0</v>
      </c>
      <c r="I117" s="38">
        <f t="shared" si="27"/>
        <v>2.7015703452374938E-2</v>
      </c>
    </row>
    <row r="118" spans="1:9" ht="15">
      <c r="A118" s="26" t="s">
        <v>12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27"/>
        <v>0</v>
      </c>
    </row>
    <row r="119" spans="1:9" ht="15">
      <c r="A119" s="27" t="s">
        <v>59</v>
      </c>
      <c r="B119" s="42">
        <v>0.22239612492033142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27"/>
        <v>0.22239612492033142</v>
      </c>
    </row>
    <row r="120" spans="1:9" ht="15">
      <c r="A120" s="26" t="s">
        <v>17</v>
      </c>
      <c r="B120" s="39">
        <v>4.1020288663199199E-2</v>
      </c>
      <c r="C120" s="39">
        <v>0</v>
      </c>
      <c r="D120" s="39">
        <v>5.097703826813467E-2</v>
      </c>
      <c r="E120" s="39">
        <v>0</v>
      </c>
      <c r="F120" s="411"/>
      <c r="G120" s="39">
        <v>0</v>
      </c>
      <c r="H120" s="40">
        <v>0</v>
      </c>
      <c r="I120" s="41">
        <f t="shared" si="27"/>
        <v>9.1997326931333862E-2</v>
      </c>
    </row>
    <row r="121" spans="1:9" ht="15">
      <c r="A121" s="27" t="s">
        <v>139</v>
      </c>
      <c r="B121" s="42">
        <v>0</v>
      </c>
      <c r="C121" s="42">
        <v>0</v>
      </c>
      <c r="D121" s="42">
        <v>0</v>
      </c>
      <c r="E121" s="42">
        <v>0</v>
      </c>
      <c r="F121" s="411"/>
      <c r="G121" s="42">
        <v>0</v>
      </c>
      <c r="H121" s="43">
        <v>0</v>
      </c>
      <c r="I121" s="38">
        <f>SUM(B121:H121)</f>
        <v>0</v>
      </c>
    </row>
    <row r="122" spans="1:9" ht="15">
      <c r="A122" s="26" t="s">
        <v>25</v>
      </c>
      <c r="B122" s="39">
        <v>2.6273777707269932E-2</v>
      </c>
      <c r="C122" s="39">
        <v>4.4470358597289305E-4</v>
      </c>
      <c r="D122" s="39">
        <v>0.32440852069851417</v>
      </c>
      <c r="E122" s="39">
        <v>0.46573968135621296</v>
      </c>
      <c r="F122" s="411"/>
      <c r="G122" s="39">
        <v>0.67927330715960466</v>
      </c>
      <c r="H122" s="40">
        <v>1.1173686510620522E-3</v>
      </c>
      <c r="I122" s="41">
        <f t="shared" si="27"/>
        <v>1.4972573591586367</v>
      </c>
    </row>
    <row r="123" spans="1:9" ht="15">
      <c r="A123" s="27" t="s">
        <v>24</v>
      </c>
      <c r="B123" s="42">
        <v>1.7503924037038279</v>
      </c>
      <c r="C123" s="42">
        <v>0</v>
      </c>
      <c r="D123" s="42">
        <v>1.0232804889649967</v>
      </c>
      <c r="E123" s="42">
        <v>0</v>
      </c>
      <c r="F123" s="411"/>
      <c r="G123" s="42">
        <v>0</v>
      </c>
      <c r="H123" s="43">
        <v>0</v>
      </c>
      <c r="I123" s="38">
        <f>SUM(B123:H123)</f>
        <v>2.7736728926688246</v>
      </c>
    </row>
    <row r="124" spans="1:9" ht="15">
      <c r="A124" s="26" t="s">
        <v>60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27"/>
        <v>0</v>
      </c>
    </row>
    <row r="125" spans="1:9" ht="15">
      <c r="A125" s="27" t="s">
        <v>22</v>
      </c>
      <c r="B125" s="42">
        <v>0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27"/>
        <v>0</v>
      </c>
    </row>
    <row r="126" spans="1:9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27"/>
        <v>0</v>
      </c>
    </row>
    <row r="127" spans="1:9" ht="15">
      <c r="A127" s="28" t="s">
        <v>64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27"/>
        <v>0</v>
      </c>
    </row>
    <row r="128" spans="1:9">
      <c r="A128" s="56" t="s">
        <v>23</v>
      </c>
      <c r="B128" s="60">
        <v>0</v>
      </c>
      <c r="C128" s="60">
        <v>0</v>
      </c>
      <c r="D128" s="60">
        <v>0</v>
      </c>
      <c r="E128" s="60">
        <v>0</v>
      </c>
      <c r="F128" s="411"/>
      <c r="G128" s="60">
        <v>0</v>
      </c>
      <c r="H128" s="61">
        <v>0</v>
      </c>
      <c r="I128" s="62">
        <f t="shared" si="27"/>
        <v>0</v>
      </c>
    </row>
    <row r="129" spans="1:9">
      <c r="A129" s="57" t="s">
        <v>19</v>
      </c>
      <c r="B129" s="63">
        <v>0</v>
      </c>
      <c r="C129" s="63">
        <v>0</v>
      </c>
      <c r="D129" s="63">
        <v>0</v>
      </c>
      <c r="E129" s="63">
        <v>0</v>
      </c>
      <c r="F129" s="411"/>
      <c r="G129" s="63">
        <v>0</v>
      </c>
      <c r="H129" s="64">
        <v>0</v>
      </c>
      <c r="I129" s="65">
        <f t="shared" si="27"/>
        <v>0</v>
      </c>
    </row>
    <row r="130" spans="1:9">
      <c r="A130" s="56" t="s">
        <v>20</v>
      </c>
      <c r="B130" s="60">
        <v>0</v>
      </c>
      <c r="C130" s="60">
        <v>0</v>
      </c>
      <c r="D130" s="60">
        <v>0</v>
      </c>
      <c r="E130" s="60">
        <v>0</v>
      </c>
      <c r="F130" s="411"/>
      <c r="G130" s="60">
        <v>0</v>
      </c>
      <c r="H130" s="61">
        <v>0</v>
      </c>
      <c r="I130" s="62">
        <f t="shared" si="27"/>
        <v>0</v>
      </c>
    </row>
    <row r="131" spans="1:9" ht="15" thickBot="1">
      <c r="A131" s="58"/>
      <c r="B131" s="52">
        <v>0</v>
      </c>
      <c r="C131" s="52">
        <v>0</v>
      </c>
      <c r="D131" s="52">
        <v>0</v>
      </c>
      <c r="E131" s="52">
        <v>0</v>
      </c>
      <c r="F131" s="412"/>
      <c r="G131" s="52">
        <v>0</v>
      </c>
      <c r="H131" s="66">
        <v>0</v>
      </c>
      <c r="I131" s="67">
        <f t="shared" si="27"/>
        <v>0</v>
      </c>
    </row>
    <row r="132" spans="1:9" ht="15">
      <c r="A132" s="33" t="s">
        <v>26</v>
      </c>
      <c r="B132" s="68">
        <f>SUM(B111:B127)</f>
        <v>2.0516607536170746</v>
      </c>
      <c r="C132" s="68">
        <f t="shared" ref="C132:I132" si="28">SUM(C111:C127)</f>
        <v>4.4470358597289305E-4</v>
      </c>
      <c r="D132" s="68">
        <f t="shared" si="28"/>
        <v>1.3986660479316455</v>
      </c>
      <c r="E132" s="68">
        <f t="shared" si="28"/>
        <v>0.4811772261861415</v>
      </c>
      <c r="F132" s="68">
        <f>SUM(F111:F127)</f>
        <v>0</v>
      </c>
      <c r="G132" s="68">
        <f t="shared" si="28"/>
        <v>0.67927330715960466</v>
      </c>
      <c r="H132" s="69">
        <f t="shared" si="28"/>
        <v>1.1173686510620522E-3</v>
      </c>
      <c r="I132" s="38">
        <f t="shared" si="28"/>
        <v>4.6123394071315014</v>
      </c>
    </row>
    <row r="133" spans="1:9" s="5" customFormat="1" ht="15" thickBot="1">
      <c r="A133" s="30" t="s">
        <v>88</v>
      </c>
      <c r="B133" s="47">
        <f>B132/$I$132</f>
        <v>0.4448199866741897</v>
      </c>
      <c r="C133" s="47">
        <f t="shared" ref="C133:I133" si="29">C132/$I$132</f>
        <v>9.6416058472475336E-5</v>
      </c>
      <c r="D133" s="47">
        <f t="shared" si="29"/>
        <v>0.30324438955404232</v>
      </c>
      <c r="E133" s="47">
        <f t="shared" si="29"/>
        <v>0.10432389807266904</v>
      </c>
      <c r="F133" s="47">
        <f t="shared" si="29"/>
        <v>0</v>
      </c>
      <c r="G133" s="47">
        <f t="shared" si="29"/>
        <v>0.14727305325998488</v>
      </c>
      <c r="H133" s="70">
        <f t="shared" si="29"/>
        <v>2.4225638064154613E-4</v>
      </c>
      <c r="I133" s="48">
        <f t="shared" si="29"/>
        <v>1</v>
      </c>
    </row>
    <row r="134" spans="1:9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9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9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9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9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7" si="30">SUM(B138:H138)</f>
        <v>0</v>
      </c>
    </row>
    <row r="139" spans="1:9" ht="15">
      <c r="A139" s="27" t="s">
        <v>10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30"/>
        <v>0</v>
      </c>
    </row>
    <row r="140" spans="1:9" ht="15">
      <c r="A140" s="26" t="s">
        <v>56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30"/>
        <v>0</v>
      </c>
    </row>
    <row r="141" spans="1:9" ht="15">
      <c r="A141" s="27" t="s">
        <v>16</v>
      </c>
      <c r="B141" s="42">
        <v>7.1336604238875676</v>
      </c>
      <c r="C141" s="42">
        <v>73.863839308946197</v>
      </c>
      <c r="D141" s="42">
        <v>6.150621940417472</v>
      </c>
      <c r="E141" s="42">
        <v>0</v>
      </c>
      <c r="F141" s="411"/>
      <c r="G141" s="42">
        <v>0</v>
      </c>
      <c r="H141" s="43">
        <v>0</v>
      </c>
      <c r="I141" s="38">
        <f t="shared" si="30"/>
        <v>87.148121673251225</v>
      </c>
    </row>
    <row r="142" spans="1:9" ht="15">
      <c r="A142" s="26" t="s">
        <v>70</v>
      </c>
      <c r="B142" s="39">
        <v>28.68585959549657</v>
      </c>
      <c r="C142" s="39">
        <v>1.8427747063488162</v>
      </c>
      <c r="D142" s="39">
        <v>6.664701854628218</v>
      </c>
      <c r="E142" s="39">
        <v>0</v>
      </c>
      <c r="F142" s="411"/>
      <c r="G142" s="39">
        <v>0</v>
      </c>
      <c r="H142" s="40">
        <v>0</v>
      </c>
      <c r="I142" s="41">
        <f t="shared" si="30"/>
        <v>37.193336156473606</v>
      </c>
    </row>
    <row r="143" spans="1:9" ht="15">
      <c r="A143" s="27" t="s">
        <v>58</v>
      </c>
      <c r="B143" s="42">
        <v>0</v>
      </c>
      <c r="C143" s="42">
        <v>0</v>
      </c>
      <c r="D143" s="42">
        <v>0.5904420275428417</v>
      </c>
      <c r="E143" s="42">
        <v>0.64584019305122919</v>
      </c>
      <c r="F143" s="411"/>
      <c r="G143" s="42">
        <v>0</v>
      </c>
      <c r="H143" s="43">
        <v>0</v>
      </c>
      <c r="I143" s="38">
        <f t="shared" si="30"/>
        <v>1.2362822205940709</v>
      </c>
    </row>
    <row r="144" spans="1:9" ht="15">
      <c r="A144" s="26" t="s">
        <v>12</v>
      </c>
      <c r="B144" s="39">
        <v>0</v>
      </c>
      <c r="C144" s="39">
        <v>0</v>
      </c>
      <c r="D144" s="39">
        <v>0</v>
      </c>
      <c r="E144" s="39">
        <v>0</v>
      </c>
      <c r="F144" s="411"/>
      <c r="G144" s="39">
        <v>0</v>
      </c>
      <c r="H144" s="40">
        <v>0</v>
      </c>
      <c r="I144" s="41">
        <f t="shared" si="30"/>
        <v>0</v>
      </c>
    </row>
    <row r="145" spans="1:9" ht="15">
      <c r="A145" s="27" t="s">
        <v>59</v>
      </c>
      <c r="B145" s="42">
        <v>0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30"/>
        <v>0</v>
      </c>
    </row>
    <row r="146" spans="1:9" ht="15">
      <c r="A146" s="26" t="s">
        <v>17</v>
      </c>
      <c r="B146" s="39">
        <v>0.17348663394160457</v>
      </c>
      <c r="C146" s="39">
        <v>0</v>
      </c>
      <c r="D146" s="39">
        <v>0.23131551192213945</v>
      </c>
      <c r="E146" s="39">
        <v>0</v>
      </c>
      <c r="F146" s="411"/>
      <c r="G146" s="39">
        <v>0</v>
      </c>
      <c r="H146" s="40">
        <v>0</v>
      </c>
      <c r="I146" s="41">
        <f t="shared" si="30"/>
        <v>0.40480214586374402</v>
      </c>
    </row>
    <row r="147" spans="1:9" ht="15">
      <c r="A147" s="27" t="s">
        <v>139</v>
      </c>
      <c r="B147" s="42">
        <v>39.377842917522983</v>
      </c>
      <c r="C147" s="42">
        <v>280.65997897426416</v>
      </c>
      <c r="D147" s="42">
        <v>60.823657917313476</v>
      </c>
      <c r="E147" s="42">
        <v>0</v>
      </c>
      <c r="F147" s="411"/>
      <c r="G147" s="42">
        <v>0</v>
      </c>
      <c r="H147" s="43">
        <v>0</v>
      </c>
      <c r="I147" s="38">
        <f>SUM(B147:H147)</f>
        <v>380.86147980910062</v>
      </c>
    </row>
    <row r="148" spans="1:9" ht="15">
      <c r="A148" s="26" t="s">
        <v>25</v>
      </c>
      <c r="B148" s="39">
        <v>40.657383653940876</v>
      </c>
      <c r="C148" s="39">
        <v>1.6877435824856097</v>
      </c>
      <c r="D148" s="39">
        <v>4.4084030751576586</v>
      </c>
      <c r="E148" s="39">
        <v>165.29952484357381</v>
      </c>
      <c r="F148" s="411"/>
      <c r="G148" s="39">
        <v>16.575671866344464</v>
      </c>
      <c r="H148" s="40">
        <v>10.170415764616061</v>
      </c>
      <c r="I148" s="41">
        <f t="shared" si="30"/>
        <v>238.79914278611847</v>
      </c>
    </row>
    <row r="149" spans="1:9" ht="15">
      <c r="A149" s="27" t="s">
        <v>24</v>
      </c>
      <c r="B149" s="42">
        <v>5.07560574840267</v>
      </c>
      <c r="C149" s="42">
        <v>0</v>
      </c>
      <c r="D149" s="42">
        <v>8.7085862882927328E-2</v>
      </c>
      <c r="E149" s="42">
        <v>0</v>
      </c>
      <c r="F149" s="411"/>
      <c r="G149" s="42">
        <v>0</v>
      </c>
      <c r="H149" s="43">
        <v>0</v>
      </c>
      <c r="I149" s="38">
        <f>SUM(B149:H149)</f>
        <v>5.1626916112855969</v>
      </c>
    </row>
    <row r="150" spans="1:9" ht="15">
      <c r="A150" s="26" t="s">
        <v>60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30"/>
        <v>0</v>
      </c>
    </row>
    <row r="151" spans="1:9" ht="15">
      <c r="A151" s="27" t="s">
        <v>22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30"/>
        <v>0</v>
      </c>
    </row>
    <row r="152" spans="1:9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30"/>
        <v>0</v>
      </c>
    </row>
    <row r="153" spans="1:9" ht="15">
      <c r="A153" s="28" t="s">
        <v>64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30"/>
        <v>0</v>
      </c>
    </row>
    <row r="154" spans="1:9">
      <c r="A154" s="56" t="s">
        <v>23</v>
      </c>
      <c r="B154" s="60">
        <v>0</v>
      </c>
      <c r="C154" s="60">
        <v>0</v>
      </c>
      <c r="D154" s="60">
        <v>0</v>
      </c>
      <c r="E154" s="60">
        <v>0</v>
      </c>
      <c r="F154" s="411"/>
      <c r="G154" s="60">
        <v>0</v>
      </c>
      <c r="H154" s="61">
        <v>0</v>
      </c>
      <c r="I154" s="62">
        <f t="shared" si="30"/>
        <v>0</v>
      </c>
    </row>
    <row r="155" spans="1:9">
      <c r="A155" s="57" t="s">
        <v>19</v>
      </c>
      <c r="B155" s="63">
        <v>0</v>
      </c>
      <c r="C155" s="63">
        <v>0</v>
      </c>
      <c r="D155" s="63">
        <v>0</v>
      </c>
      <c r="E155" s="63">
        <v>0</v>
      </c>
      <c r="F155" s="411"/>
      <c r="G155" s="63">
        <v>0</v>
      </c>
      <c r="H155" s="64">
        <v>0</v>
      </c>
      <c r="I155" s="65">
        <f t="shared" si="30"/>
        <v>0</v>
      </c>
    </row>
    <row r="156" spans="1:9">
      <c r="A156" s="56" t="s">
        <v>20</v>
      </c>
      <c r="B156" s="60">
        <v>0</v>
      </c>
      <c r="C156" s="60">
        <v>0</v>
      </c>
      <c r="D156" s="60">
        <v>0</v>
      </c>
      <c r="E156" s="60">
        <v>0</v>
      </c>
      <c r="F156" s="411"/>
      <c r="G156" s="60">
        <v>0</v>
      </c>
      <c r="H156" s="61">
        <v>0</v>
      </c>
      <c r="I156" s="62">
        <f t="shared" si="30"/>
        <v>0</v>
      </c>
    </row>
    <row r="157" spans="1:9" ht="15" thickBot="1">
      <c r="A157" s="58" t="s">
        <v>11</v>
      </c>
      <c r="B157" s="52">
        <v>0</v>
      </c>
      <c r="C157" s="52">
        <v>0</v>
      </c>
      <c r="D157" s="52">
        <v>0</v>
      </c>
      <c r="E157" s="52">
        <v>0</v>
      </c>
      <c r="F157" s="412"/>
      <c r="G157" s="52">
        <v>0</v>
      </c>
      <c r="H157" s="66">
        <v>0</v>
      </c>
      <c r="I157" s="67">
        <f t="shared" si="30"/>
        <v>0</v>
      </c>
    </row>
    <row r="158" spans="1:9" ht="15">
      <c r="A158" s="33" t="s">
        <v>26</v>
      </c>
      <c r="B158" s="68">
        <f>SUM(B137:B153)</f>
        <v>121.10383897319227</v>
      </c>
      <c r="C158" s="68">
        <f t="shared" ref="C158:I158" si="31">SUM(C137:C153)</f>
        <v>358.0543365720448</v>
      </c>
      <c r="D158" s="68">
        <f t="shared" si="31"/>
        <v>78.956228189864746</v>
      </c>
      <c r="E158" s="68">
        <f t="shared" si="31"/>
        <v>165.94536503662505</v>
      </c>
      <c r="F158" s="68">
        <f>SUM(F137:F153)</f>
        <v>0</v>
      </c>
      <c r="G158" s="68">
        <f t="shared" si="31"/>
        <v>16.575671866344464</v>
      </c>
      <c r="H158" s="69">
        <f t="shared" si="31"/>
        <v>10.170415764616061</v>
      </c>
      <c r="I158" s="38">
        <f t="shared" si="31"/>
        <v>750.80585640268725</v>
      </c>
    </row>
    <row r="159" spans="1:9" s="5" customFormat="1" ht="15" thickBot="1">
      <c r="A159" s="30" t="s">
        <v>88</v>
      </c>
      <c r="B159" s="47">
        <f>B158/$I$158</f>
        <v>0.16129847408680764</v>
      </c>
      <c r="C159" s="47">
        <f t="shared" ref="C159:I159" si="32">C158/$I$158</f>
        <v>0.47689337199310006</v>
      </c>
      <c r="D159" s="47">
        <f t="shared" si="32"/>
        <v>0.10516197698319145</v>
      </c>
      <c r="E159" s="47">
        <f t="shared" si="32"/>
        <v>0.22102300297937727</v>
      </c>
      <c r="F159" s="47">
        <f t="shared" si="32"/>
        <v>0</v>
      </c>
      <c r="G159" s="47">
        <f t="shared" si="32"/>
        <v>2.2077174445285983E-2</v>
      </c>
      <c r="H159" s="70">
        <f t="shared" si="32"/>
        <v>1.3545999512237767E-2</v>
      </c>
      <c r="I159" s="48">
        <f t="shared" si="32"/>
        <v>1</v>
      </c>
    </row>
    <row r="160" spans="1:9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3" si="33">SUM(B164:H164)</f>
        <v>0</v>
      </c>
    </row>
    <row r="165" spans="1:9" ht="15">
      <c r="A165" s="27" t="s">
        <v>10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33"/>
        <v>0</v>
      </c>
    </row>
    <row r="166" spans="1:9" ht="15">
      <c r="A166" s="26" t="s">
        <v>56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33"/>
        <v>0</v>
      </c>
    </row>
    <row r="167" spans="1:9" ht="15">
      <c r="A167" s="27" t="s">
        <v>16</v>
      </c>
      <c r="B167" s="42">
        <v>0.20071402582711234</v>
      </c>
      <c r="C167" s="42">
        <v>0</v>
      </c>
      <c r="D167" s="42">
        <v>0.19424095060418076</v>
      </c>
      <c r="E167" s="42">
        <v>0</v>
      </c>
      <c r="F167" s="411"/>
      <c r="G167" s="42">
        <v>0</v>
      </c>
      <c r="H167" s="43">
        <v>0</v>
      </c>
      <c r="I167" s="38">
        <f t="shared" si="33"/>
        <v>0.39495497643129307</v>
      </c>
    </row>
    <row r="168" spans="1:9" ht="15">
      <c r="A168" s="26" t="s">
        <v>70</v>
      </c>
      <c r="B168" s="39">
        <v>4.2479100485935941</v>
      </c>
      <c r="C168" s="39">
        <v>6.2043953507195028E-2</v>
      </c>
      <c r="D168" s="39">
        <v>3.0747965421163426</v>
      </c>
      <c r="E168" s="39">
        <v>0</v>
      </c>
      <c r="F168" s="411"/>
      <c r="G168" s="39">
        <v>0</v>
      </c>
      <c r="H168" s="40">
        <v>0</v>
      </c>
      <c r="I168" s="41">
        <f t="shared" si="33"/>
        <v>7.3847505442171322</v>
      </c>
    </row>
    <row r="169" spans="1:9" ht="15">
      <c r="A169" s="27" t="s">
        <v>58</v>
      </c>
      <c r="B169" s="42">
        <v>0</v>
      </c>
      <c r="C169" s="42">
        <v>0</v>
      </c>
      <c r="D169" s="42">
        <v>0</v>
      </c>
      <c r="E169" s="42">
        <v>8.7634888884378981E-2</v>
      </c>
      <c r="F169" s="411"/>
      <c r="G169" s="42">
        <v>0</v>
      </c>
      <c r="H169" s="43">
        <v>0</v>
      </c>
      <c r="I169" s="38">
        <f t="shared" si="33"/>
        <v>8.7634888884378981E-2</v>
      </c>
    </row>
    <row r="170" spans="1:9" ht="15">
      <c r="A170" s="26" t="s">
        <v>12</v>
      </c>
      <c r="B170" s="39">
        <v>0</v>
      </c>
      <c r="C170" s="39">
        <v>0</v>
      </c>
      <c r="D170" s="39">
        <v>0</v>
      </c>
      <c r="E170" s="39">
        <v>0</v>
      </c>
      <c r="F170" s="411"/>
      <c r="G170" s="39">
        <v>0</v>
      </c>
      <c r="H170" s="40">
        <v>0</v>
      </c>
      <c r="I170" s="41">
        <f t="shared" si="33"/>
        <v>0</v>
      </c>
    </row>
    <row r="171" spans="1:9" ht="15">
      <c r="A171" s="27" t="s">
        <v>59</v>
      </c>
      <c r="B171" s="42">
        <v>0</v>
      </c>
      <c r="C171" s="42">
        <v>0</v>
      </c>
      <c r="D171" s="42">
        <v>0</v>
      </c>
      <c r="E171" s="42">
        <v>0</v>
      </c>
      <c r="F171" s="411"/>
      <c r="G171" s="42">
        <v>0</v>
      </c>
      <c r="H171" s="43">
        <v>0</v>
      </c>
      <c r="I171" s="38">
        <f t="shared" si="33"/>
        <v>0</v>
      </c>
    </row>
    <row r="172" spans="1:9" ht="15">
      <c r="A172" s="26" t="s">
        <v>17</v>
      </c>
      <c r="B172" s="39">
        <v>1.7584660166524436E-5</v>
      </c>
      <c r="C172" s="39">
        <v>0</v>
      </c>
      <c r="D172" s="39">
        <v>1.7439955998014109E-3</v>
      </c>
      <c r="E172" s="39">
        <v>6.7314079117455542E-6</v>
      </c>
      <c r="F172" s="411"/>
      <c r="G172" s="39">
        <v>0</v>
      </c>
      <c r="H172" s="40">
        <v>0</v>
      </c>
      <c r="I172" s="41">
        <f t="shared" si="33"/>
        <v>1.7683116678796809E-3</v>
      </c>
    </row>
    <row r="173" spans="1:9" ht="15">
      <c r="A173" s="27" t="s">
        <v>139</v>
      </c>
      <c r="B173" s="42">
        <v>7.1311645298481732E-2</v>
      </c>
      <c r="C173" s="42">
        <v>9.7434626581242439E-2</v>
      </c>
      <c r="D173" s="42">
        <v>1.660409664253756</v>
      </c>
      <c r="E173" s="42">
        <v>0</v>
      </c>
      <c r="F173" s="411"/>
      <c r="G173" s="42">
        <v>0</v>
      </c>
      <c r="H173" s="43">
        <v>0</v>
      </c>
      <c r="I173" s="38">
        <f>SUM(B173:H173)</f>
        <v>1.8291559361334802</v>
      </c>
    </row>
    <row r="174" spans="1:9" ht="15">
      <c r="A174" s="26" t="s">
        <v>25</v>
      </c>
      <c r="B174" s="39">
        <v>0.26631987741204094</v>
      </c>
      <c r="C174" s="39">
        <v>5.5494320006509959E-2</v>
      </c>
      <c r="D174" s="39">
        <v>14.097366301801278</v>
      </c>
      <c r="E174" s="39">
        <v>4.8325507869923188</v>
      </c>
      <c r="F174" s="411"/>
      <c r="G174" s="39">
        <v>0.51160936212225494</v>
      </c>
      <c r="H174" s="40">
        <v>1.1985736129384486</v>
      </c>
      <c r="I174" s="41">
        <f t="shared" si="33"/>
        <v>20.961914261272852</v>
      </c>
    </row>
    <row r="175" spans="1:9" ht="15">
      <c r="A175" s="27" t="s">
        <v>24</v>
      </c>
      <c r="B175" s="42">
        <v>5.7592129928260123</v>
      </c>
      <c r="C175" s="42">
        <v>0.55878700717398744</v>
      </c>
      <c r="D175" s="42">
        <v>0</v>
      </c>
      <c r="E175" s="42">
        <v>0</v>
      </c>
      <c r="F175" s="411"/>
      <c r="G175" s="42">
        <v>0</v>
      </c>
      <c r="H175" s="43">
        <v>0</v>
      </c>
      <c r="I175" s="38">
        <f>SUM(B175:H175)</f>
        <v>6.3179999999999996</v>
      </c>
    </row>
    <row r="176" spans="1:9" ht="15">
      <c r="A176" s="26" t="s">
        <v>60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33"/>
        <v>0</v>
      </c>
    </row>
    <row r="177" spans="1:9" ht="15">
      <c r="A177" s="27" t="s">
        <v>22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33"/>
        <v>0</v>
      </c>
    </row>
    <row r="178" spans="1:9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33"/>
        <v>0</v>
      </c>
    </row>
    <row r="179" spans="1:9" ht="15">
      <c r="A179" s="28" t="s">
        <v>64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33"/>
        <v>0</v>
      </c>
    </row>
    <row r="180" spans="1:9">
      <c r="A180" s="56" t="s">
        <v>23</v>
      </c>
      <c r="B180" s="60">
        <v>0</v>
      </c>
      <c r="C180" s="60">
        <v>0</v>
      </c>
      <c r="D180" s="60">
        <v>0</v>
      </c>
      <c r="E180" s="60">
        <v>0</v>
      </c>
      <c r="F180" s="411"/>
      <c r="G180" s="60">
        <v>0</v>
      </c>
      <c r="H180" s="61">
        <v>0</v>
      </c>
      <c r="I180" s="62">
        <f t="shared" si="33"/>
        <v>0</v>
      </c>
    </row>
    <row r="181" spans="1:9">
      <c r="A181" s="57" t="s">
        <v>19</v>
      </c>
      <c r="B181" s="63">
        <v>0</v>
      </c>
      <c r="C181" s="63">
        <v>0</v>
      </c>
      <c r="D181" s="63">
        <v>0</v>
      </c>
      <c r="E181" s="63">
        <v>0</v>
      </c>
      <c r="F181" s="411"/>
      <c r="G181" s="63">
        <v>0</v>
      </c>
      <c r="H181" s="64">
        <v>0</v>
      </c>
      <c r="I181" s="65">
        <f t="shared" si="33"/>
        <v>0</v>
      </c>
    </row>
    <row r="182" spans="1:9">
      <c r="A182" s="56" t="s">
        <v>20</v>
      </c>
      <c r="B182" s="60">
        <v>0</v>
      </c>
      <c r="C182" s="60">
        <v>0</v>
      </c>
      <c r="D182" s="60">
        <v>0</v>
      </c>
      <c r="E182" s="60">
        <v>0</v>
      </c>
      <c r="F182" s="411"/>
      <c r="G182" s="60">
        <v>0</v>
      </c>
      <c r="H182" s="61">
        <v>0</v>
      </c>
      <c r="I182" s="62">
        <f t="shared" si="33"/>
        <v>0</v>
      </c>
    </row>
    <row r="183" spans="1:9" ht="15" thickBot="1">
      <c r="A183" s="58" t="s">
        <v>11</v>
      </c>
      <c r="B183" s="52">
        <v>0</v>
      </c>
      <c r="C183" s="52">
        <v>0</v>
      </c>
      <c r="D183" s="52">
        <v>0</v>
      </c>
      <c r="E183" s="52">
        <v>0</v>
      </c>
      <c r="F183" s="412"/>
      <c r="G183" s="52">
        <v>0</v>
      </c>
      <c r="H183" s="66">
        <v>0</v>
      </c>
      <c r="I183" s="67">
        <f t="shared" si="33"/>
        <v>0</v>
      </c>
    </row>
    <row r="184" spans="1:9" ht="15">
      <c r="A184" s="33" t="s">
        <v>26</v>
      </c>
      <c r="B184" s="68">
        <f>SUM(B163:B179)</f>
        <v>10.545486174617409</v>
      </c>
      <c r="C184" s="68">
        <f t="shared" ref="C184:I184" si="34">SUM(C163:C179)</f>
        <v>0.77375990726893484</v>
      </c>
      <c r="D184" s="68">
        <f t="shared" si="34"/>
        <v>19.02855745437536</v>
      </c>
      <c r="E184" s="68">
        <f t="shared" si="34"/>
        <v>4.9201924072846097</v>
      </c>
      <c r="F184" s="68">
        <f>SUM(F163:F179)</f>
        <v>0</v>
      </c>
      <c r="G184" s="68">
        <f t="shared" si="34"/>
        <v>0.51160936212225494</v>
      </c>
      <c r="H184" s="69">
        <f t="shared" si="34"/>
        <v>1.1985736129384486</v>
      </c>
      <c r="I184" s="38">
        <f t="shared" si="34"/>
        <v>36.978178918607014</v>
      </c>
    </row>
    <row r="185" spans="1:9" s="5" customFormat="1" ht="15" thickBot="1">
      <c r="A185" s="30" t="s">
        <v>88</v>
      </c>
      <c r="B185" s="47">
        <f>B184/$I$184</f>
        <v>0.28518132809701552</v>
      </c>
      <c r="C185" s="47">
        <f t="shared" ref="C185:I185" si="35">C184/$I$184</f>
        <v>2.0924770497002147E-2</v>
      </c>
      <c r="D185" s="47">
        <f t="shared" si="35"/>
        <v>0.51458881997026629</v>
      </c>
      <c r="E185" s="47">
        <f t="shared" si="35"/>
        <v>0.13305664451768939</v>
      </c>
      <c r="F185" s="47">
        <f t="shared" si="35"/>
        <v>0</v>
      </c>
      <c r="G185" s="47">
        <f t="shared" si="35"/>
        <v>1.3835439631799141E-2</v>
      </c>
      <c r="H185" s="70">
        <f t="shared" si="35"/>
        <v>3.2412997286227617E-2</v>
      </c>
      <c r="I185" s="48">
        <f t="shared" si="35"/>
        <v>1</v>
      </c>
    </row>
    <row r="186" spans="1:9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9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9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9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9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9" si="36">SUM(B190:H190)</f>
        <v>0</v>
      </c>
    </row>
    <row r="191" spans="1:9" ht="15">
      <c r="A191" s="27" t="s">
        <v>10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36"/>
        <v>0</v>
      </c>
    </row>
    <row r="192" spans="1:9" ht="15">
      <c r="A192" s="26" t="s">
        <v>56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36"/>
        <v>0</v>
      </c>
    </row>
    <row r="193" spans="1:9" ht="15">
      <c r="A193" s="27" t="s">
        <v>16</v>
      </c>
      <c r="B193" s="42">
        <v>7.3214844824409315</v>
      </c>
      <c r="C193" s="42">
        <v>0.234201952515286</v>
      </c>
      <c r="D193" s="42">
        <v>19.058504163503319</v>
      </c>
      <c r="E193" s="42">
        <v>0</v>
      </c>
      <c r="F193" s="411"/>
      <c r="G193" s="42">
        <v>0</v>
      </c>
      <c r="H193" s="43">
        <v>0</v>
      </c>
      <c r="I193" s="38">
        <f t="shared" si="36"/>
        <v>26.614190598459537</v>
      </c>
    </row>
    <row r="194" spans="1:9" ht="15">
      <c r="A194" s="26" t="s">
        <v>70</v>
      </c>
      <c r="B194" s="39">
        <v>0.45139505460546087</v>
      </c>
      <c r="C194" s="39">
        <v>0.25961433798306144</v>
      </c>
      <c r="D194" s="39">
        <v>2.2283214713237292</v>
      </c>
      <c r="E194" s="39">
        <v>0</v>
      </c>
      <c r="F194" s="411"/>
      <c r="G194" s="39">
        <v>0</v>
      </c>
      <c r="H194" s="40">
        <v>0</v>
      </c>
      <c r="I194" s="41">
        <f t="shared" si="36"/>
        <v>2.9393308639122515</v>
      </c>
    </row>
    <row r="195" spans="1:9" ht="15">
      <c r="A195" s="27" t="s">
        <v>58</v>
      </c>
      <c r="B195" s="42">
        <v>0</v>
      </c>
      <c r="C195" s="42">
        <v>0</v>
      </c>
      <c r="D195" s="42">
        <v>0</v>
      </c>
      <c r="E195" s="42">
        <v>0.55283271294123293</v>
      </c>
      <c r="F195" s="411"/>
      <c r="G195" s="42">
        <v>0</v>
      </c>
      <c r="H195" s="43">
        <v>0</v>
      </c>
      <c r="I195" s="38">
        <f t="shared" si="36"/>
        <v>0.55283271294123293</v>
      </c>
    </row>
    <row r="196" spans="1:9" ht="15">
      <c r="A196" s="26" t="s">
        <v>12</v>
      </c>
      <c r="B196" s="39">
        <v>0</v>
      </c>
      <c r="C196" s="39">
        <v>0</v>
      </c>
      <c r="D196" s="39">
        <v>0</v>
      </c>
      <c r="E196" s="39">
        <v>0</v>
      </c>
      <c r="F196" s="411"/>
      <c r="G196" s="39">
        <v>0</v>
      </c>
      <c r="H196" s="40">
        <v>0</v>
      </c>
      <c r="I196" s="41">
        <f t="shared" si="36"/>
        <v>0</v>
      </c>
    </row>
    <row r="197" spans="1:9" ht="15">
      <c r="A197" s="27" t="s">
        <v>59</v>
      </c>
      <c r="B197" s="42">
        <v>0</v>
      </c>
      <c r="C197" s="42">
        <v>0</v>
      </c>
      <c r="D197" s="42">
        <v>0</v>
      </c>
      <c r="E197" s="42">
        <v>0</v>
      </c>
      <c r="F197" s="411"/>
      <c r="G197" s="42">
        <v>0</v>
      </c>
      <c r="H197" s="43">
        <v>0</v>
      </c>
      <c r="I197" s="38">
        <f t="shared" si="36"/>
        <v>0</v>
      </c>
    </row>
    <row r="198" spans="1:9" ht="15">
      <c r="A198" s="26" t="s">
        <v>17</v>
      </c>
      <c r="B198" s="39">
        <v>1.489772710059106E-3</v>
      </c>
      <c r="C198" s="39">
        <v>0</v>
      </c>
      <c r="D198" s="39">
        <v>6.3847401859675975E-4</v>
      </c>
      <c r="E198" s="39">
        <v>0</v>
      </c>
      <c r="F198" s="411"/>
      <c r="G198" s="39">
        <v>0</v>
      </c>
      <c r="H198" s="40">
        <v>0</v>
      </c>
      <c r="I198" s="41">
        <f t="shared" si="36"/>
        <v>2.128246728655866E-3</v>
      </c>
    </row>
    <row r="199" spans="1:9" ht="15">
      <c r="A199" s="27" t="s">
        <v>139</v>
      </c>
      <c r="B199" s="42">
        <v>15.896539141972093</v>
      </c>
      <c r="C199" s="42">
        <v>9.7615608173549209</v>
      </c>
      <c r="D199" s="42">
        <v>124.78782541432504</v>
      </c>
      <c r="E199" s="42">
        <v>3.9908573426869958</v>
      </c>
      <c r="F199" s="411"/>
      <c r="G199" s="42">
        <v>0</v>
      </c>
      <c r="H199" s="43">
        <v>0</v>
      </c>
      <c r="I199" s="38">
        <f>SUM(B199:H199)</f>
        <v>154.43678271633905</v>
      </c>
    </row>
    <row r="200" spans="1:9" ht="15">
      <c r="A200" s="26" t="s">
        <v>25</v>
      </c>
      <c r="B200" s="39">
        <v>2.9385315801305514</v>
      </c>
      <c r="C200" s="39">
        <v>6.0414051814532126E-2</v>
      </c>
      <c r="D200" s="39">
        <v>53.897075300222845</v>
      </c>
      <c r="E200" s="39">
        <v>38.559860638031118</v>
      </c>
      <c r="F200" s="411"/>
      <c r="G200" s="39">
        <v>3.7724970131676918</v>
      </c>
      <c r="H200" s="40">
        <v>7.9013720834208656E-2</v>
      </c>
      <c r="I200" s="41">
        <f t="shared" si="36"/>
        <v>99.307392304200945</v>
      </c>
    </row>
    <row r="201" spans="1:9" ht="15">
      <c r="A201" s="27" t="s">
        <v>24</v>
      </c>
      <c r="B201" s="42">
        <v>0.75818688897893338</v>
      </c>
      <c r="C201" s="42">
        <v>6.6350328309879691E-2</v>
      </c>
      <c r="D201" s="42">
        <v>0</v>
      </c>
      <c r="E201" s="42">
        <v>0</v>
      </c>
      <c r="F201" s="411"/>
      <c r="G201" s="42">
        <v>0</v>
      </c>
      <c r="H201" s="43">
        <v>0</v>
      </c>
      <c r="I201" s="38">
        <f>SUM(B201:H201)</f>
        <v>0.82453721728881302</v>
      </c>
    </row>
    <row r="202" spans="1:9" ht="15">
      <c r="A202" s="26" t="s">
        <v>60</v>
      </c>
      <c r="B202" s="39">
        <v>3.9039952442896059E-3</v>
      </c>
      <c r="C202" s="39">
        <v>1.2394831704427313E-3</v>
      </c>
      <c r="D202" s="39">
        <v>2.260455629986744E-3</v>
      </c>
      <c r="E202" s="39">
        <v>0</v>
      </c>
      <c r="F202" s="411"/>
      <c r="G202" s="39">
        <v>0</v>
      </c>
      <c r="H202" s="40">
        <v>0</v>
      </c>
      <c r="I202" s="41">
        <f t="shared" si="36"/>
        <v>7.4039340447190809E-3</v>
      </c>
    </row>
    <row r="203" spans="1:9" ht="15">
      <c r="A203" s="27" t="s">
        <v>22</v>
      </c>
      <c r="B203" s="42">
        <v>0</v>
      </c>
      <c r="C203" s="42">
        <v>0</v>
      </c>
      <c r="D203" s="42">
        <v>0</v>
      </c>
      <c r="E203" s="42">
        <v>0</v>
      </c>
      <c r="F203" s="411"/>
      <c r="G203" s="42">
        <v>0</v>
      </c>
      <c r="H203" s="43">
        <v>0</v>
      </c>
      <c r="I203" s="38">
        <f t="shared" si="36"/>
        <v>0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36"/>
        <v>0</v>
      </c>
    </row>
    <row r="205" spans="1:9" ht="15">
      <c r="A205" s="28" t="s">
        <v>64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36"/>
        <v>0</v>
      </c>
    </row>
    <row r="206" spans="1:9">
      <c r="A206" s="56" t="s">
        <v>23</v>
      </c>
      <c r="B206" s="60">
        <v>0</v>
      </c>
      <c r="C206" s="60">
        <v>0</v>
      </c>
      <c r="D206" s="60">
        <v>0</v>
      </c>
      <c r="E206" s="60">
        <v>0</v>
      </c>
      <c r="F206" s="411"/>
      <c r="G206" s="60">
        <v>0</v>
      </c>
      <c r="H206" s="61">
        <v>0</v>
      </c>
      <c r="I206" s="62">
        <f t="shared" si="36"/>
        <v>0</v>
      </c>
    </row>
    <row r="207" spans="1:9">
      <c r="A207" s="57" t="s">
        <v>19</v>
      </c>
      <c r="B207" s="63">
        <v>0</v>
      </c>
      <c r="C207" s="63">
        <v>0</v>
      </c>
      <c r="D207" s="63">
        <v>0</v>
      </c>
      <c r="E207" s="63">
        <v>0</v>
      </c>
      <c r="F207" s="411"/>
      <c r="G207" s="63">
        <v>0</v>
      </c>
      <c r="H207" s="64">
        <v>0</v>
      </c>
      <c r="I207" s="65">
        <f t="shared" si="36"/>
        <v>0</v>
      </c>
    </row>
    <row r="208" spans="1:9">
      <c r="A208" s="56" t="s">
        <v>20</v>
      </c>
      <c r="B208" s="60">
        <v>0</v>
      </c>
      <c r="C208" s="60">
        <v>0</v>
      </c>
      <c r="D208" s="60">
        <v>0</v>
      </c>
      <c r="E208" s="60">
        <v>0</v>
      </c>
      <c r="F208" s="411"/>
      <c r="G208" s="60">
        <v>0</v>
      </c>
      <c r="H208" s="61">
        <v>0</v>
      </c>
      <c r="I208" s="62">
        <f t="shared" si="36"/>
        <v>0</v>
      </c>
    </row>
    <row r="209" spans="1:9" ht="15" thickBot="1">
      <c r="A209" s="58" t="s">
        <v>11</v>
      </c>
      <c r="B209" s="52">
        <v>0</v>
      </c>
      <c r="C209" s="52">
        <v>0</v>
      </c>
      <c r="D209" s="52">
        <v>0</v>
      </c>
      <c r="E209" s="52">
        <v>0</v>
      </c>
      <c r="F209" s="412"/>
      <c r="G209" s="52">
        <v>0</v>
      </c>
      <c r="H209" s="66">
        <v>0</v>
      </c>
      <c r="I209" s="67">
        <f t="shared" si="36"/>
        <v>0</v>
      </c>
    </row>
    <row r="210" spans="1:9" ht="15">
      <c r="A210" s="33" t="s">
        <v>26</v>
      </c>
      <c r="B210" s="68">
        <f>SUM(B189:B205)</f>
        <v>27.371530916082317</v>
      </c>
      <c r="C210" s="68">
        <f t="shared" ref="C210:I210" si="37">SUM(C189:C205)</f>
        <v>10.383380971148124</v>
      </c>
      <c r="D210" s="68">
        <f t="shared" si="37"/>
        <v>199.97462527902351</v>
      </c>
      <c r="E210" s="68">
        <f t="shared" si="37"/>
        <v>43.103550693659344</v>
      </c>
      <c r="F210" s="68">
        <f>SUM(F189:F205)</f>
        <v>0</v>
      </c>
      <c r="G210" s="68">
        <f t="shared" si="37"/>
        <v>3.7724970131676918</v>
      </c>
      <c r="H210" s="69">
        <f t="shared" si="37"/>
        <v>7.9013720834208656E-2</v>
      </c>
      <c r="I210" s="38">
        <f t="shared" si="37"/>
        <v>284.68459859391521</v>
      </c>
    </row>
    <row r="211" spans="1:9" s="5" customFormat="1" ht="15" thickBot="1">
      <c r="A211" s="30" t="s">
        <v>88</v>
      </c>
      <c r="B211" s="47">
        <f>B210/$I$210</f>
        <v>9.6146862356702681E-2</v>
      </c>
      <c r="C211" s="47">
        <f t="shared" ref="C211:I211" si="38">C210/$I$210</f>
        <v>3.6473279630976345E-2</v>
      </c>
      <c r="D211" s="47">
        <f t="shared" si="38"/>
        <v>0.70244272527111595</v>
      </c>
      <c r="E211" s="47">
        <f t="shared" si="38"/>
        <v>0.15140808778048392</v>
      </c>
      <c r="F211" s="47">
        <f t="shared" si="38"/>
        <v>0</v>
      </c>
      <c r="G211" s="47">
        <f t="shared" si="38"/>
        <v>1.3251496680187196E-2</v>
      </c>
      <c r="H211" s="70">
        <f t="shared" si="38"/>
        <v>2.7754828053384368E-4</v>
      </c>
      <c r="I211" s="48">
        <f t="shared" si="38"/>
        <v>1</v>
      </c>
    </row>
    <row r="212" spans="1:9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9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9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9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9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5" si="39">SUM(B216:H216)</f>
        <v>0</v>
      </c>
    </row>
    <row r="217" spans="1:9" ht="15">
      <c r="A217" s="27" t="s">
        <v>10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39"/>
        <v>0</v>
      </c>
    </row>
    <row r="218" spans="1:9" ht="15">
      <c r="A218" s="26" t="s">
        <v>56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39"/>
        <v>0</v>
      </c>
    </row>
    <row r="219" spans="1:9" ht="15">
      <c r="A219" s="27" t="s">
        <v>16</v>
      </c>
      <c r="B219" s="42">
        <v>5.8966039499753302</v>
      </c>
      <c r="C219" s="42">
        <v>3.0215787628831263</v>
      </c>
      <c r="D219" s="42">
        <v>8.0856296472865115</v>
      </c>
      <c r="E219" s="42">
        <v>0</v>
      </c>
      <c r="F219" s="411"/>
      <c r="G219" s="42">
        <v>0</v>
      </c>
      <c r="H219" s="43">
        <v>0</v>
      </c>
      <c r="I219" s="38">
        <f t="shared" si="39"/>
        <v>17.00381236014497</v>
      </c>
    </row>
    <row r="220" spans="1:9" ht="15">
      <c r="A220" s="26" t="s">
        <v>70</v>
      </c>
      <c r="B220" s="39">
        <v>0.24489108916854074</v>
      </c>
      <c r="C220" s="39">
        <v>0</v>
      </c>
      <c r="D220" s="39">
        <v>9.688910090416436E-2</v>
      </c>
      <c r="E220" s="39">
        <v>0</v>
      </c>
      <c r="F220" s="411"/>
      <c r="G220" s="39">
        <v>0</v>
      </c>
      <c r="H220" s="40">
        <v>0</v>
      </c>
      <c r="I220" s="41">
        <f t="shared" si="39"/>
        <v>0.3417801900727051</v>
      </c>
    </row>
    <row r="221" spans="1:9" ht="15">
      <c r="A221" s="27" t="s">
        <v>58</v>
      </c>
      <c r="B221" s="42">
        <v>0</v>
      </c>
      <c r="C221" s="42">
        <v>0</v>
      </c>
      <c r="D221" s="42">
        <v>0</v>
      </c>
      <c r="E221" s="42">
        <v>1.1324109831343769E-2</v>
      </c>
      <c r="F221" s="411"/>
      <c r="G221" s="42">
        <v>0</v>
      </c>
      <c r="H221" s="43">
        <v>0</v>
      </c>
      <c r="I221" s="38">
        <f t="shared" si="39"/>
        <v>1.1324109831343769E-2</v>
      </c>
    </row>
    <row r="222" spans="1:9" ht="15">
      <c r="A222" s="26" t="s">
        <v>12</v>
      </c>
      <c r="B222" s="39">
        <v>0</v>
      </c>
      <c r="C222" s="39">
        <v>0</v>
      </c>
      <c r="D222" s="39">
        <v>0</v>
      </c>
      <c r="E222" s="39">
        <v>0.13587075633084994</v>
      </c>
      <c r="F222" s="411"/>
      <c r="G222" s="39">
        <v>0</v>
      </c>
      <c r="H222" s="40">
        <v>0</v>
      </c>
      <c r="I222" s="41">
        <f t="shared" si="39"/>
        <v>0.13587075633084994</v>
      </c>
    </row>
    <row r="223" spans="1:9" ht="15">
      <c r="A223" s="27" t="s">
        <v>59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39"/>
        <v>0</v>
      </c>
    </row>
    <row r="224" spans="1:9" ht="15">
      <c r="A224" s="26" t="s">
        <v>17</v>
      </c>
      <c r="B224" s="39">
        <v>0</v>
      </c>
      <c r="C224" s="39">
        <v>0</v>
      </c>
      <c r="D224" s="39">
        <v>0</v>
      </c>
      <c r="E224" s="39">
        <v>0</v>
      </c>
      <c r="F224" s="411"/>
      <c r="G224" s="39">
        <v>0</v>
      </c>
      <c r="H224" s="40">
        <v>0</v>
      </c>
      <c r="I224" s="41">
        <f t="shared" si="39"/>
        <v>0</v>
      </c>
    </row>
    <row r="225" spans="1:9" ht="15">
      <c r="A225" s="27" t="s">
        <v>139</v>
      </c>
      <c r="B225" s="42">
        <v>21.909587563071316</v>
      </c>
      <c r="C225" s="42">
        <v>0.22268107788704419</v>
      </c>
      <c r="D225" s="42">
        <v>56.127835606894926</v>
      </c>
      <c r="E225" s="42">
        <v>16.894509881880087</v>
      </c>
      <c r="F225" s="411"/>
      <c r="G225" s="42">
        <v>0</v>
      </c>
      <c r="H225" s="43">
        <v>0</v>
      </c>
      <c r="I225" s="38">
        <f>SUM(B225:H225)</f>
        <v>95.154614129733375</v>
      </c>
    </row>
    <row r="226" spans="1:9" ht="15">
      <c r="A226" s="26" t="s">
        <v>25</v>
      </c>
      <c r="B226" s="39">
        <v>51.184962077540085</v>
      </c>
      <c r="C226" s="39">
        <v>0.843597415551262</v>
      </c>
      <c r="D226" s="39">
        <v>140.28227071163357</v>
      </c>
      <c r="E226" s="39">
        <v>331.96967058477219</v>
      </c>
      <c r="F226" s="411"/>
      <c r="G226" s="39">
        <v>72.932863344196477</v>
      </c>
      <c r="H226" s="40">
        <v>8.2051045437319257</v>
      </c>
      <c r="I226" s="41">
        <f t="shared" si="39"/>
        <v>605.41846867742561</v>
      </c>
    </row>
    <row r="227" spans="1:9" ht="15">
      <c r="A227" s="27" t="s">
        <v>24</v>
      </c>
      <c r="B227" s="42">
        <v>142.3706545185932</v>
      </c>
      <c r="C227" s="42">
        <v>0</v>
      </c>
      <c r="D227" s="42">
        <v>36.392745788972569</v>
      </c>
      <c r="E227" s="42">
        <v>0</v>
      </c>
      <c r="F227" s="411"/>
      <c r="G227" s="42">
        <v>0</v>
      </c>
      <c r="H227" s="43">
        <v>0</v>
      </c>
      <c r="I227" s="38">
        <f>SUM(B227:H227)</f>
        <v>178.76340030756577</v>
      </c>
    </row>
    <row r="228" spans="1:9" ht="15">
      <c r="A228" s="26" t="s">
        <v>60</v>
      </c>
      <c r="B228" s="39">
        <v>0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39"/>
        <v>0</v>
      </c>
    </row>
    <row r="229" spans="1:9" ht="15">
      <c r="A229" s="27" t="s">
        <v>22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39"/>
        <v>0</v>
      </c>
    </row>
    <row r="230" spans="1:9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39"/>
        <v>0</v>
      </c>
    </row>
    <row r="231" spans="1:9" ht="15">
      <c r="A231" s="28" t="s">
        <v>64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39"/>
        <v>0</v>
      </c>
    </row>
    <row r="232" spans="1:9">
      <c r="A232" s="56" t="s">
        <v>23</v>
      </c>
      <c r="B232" s="60">
        <v>0</v>
      </c>
      <c r="C232" s="60">
        <v>0</v>
      </c>
      <c r="D232" s="60">
        <v>0</v>
      </c>
      <c r="E232" s="60">
        <v>0</v>
      </c>
      <c r="F232" s="411"/>
      <c r="G232" s="60">
        <v>0</v>
      </c>
      <c r="H232" s="61">
        <v>0</v>
      </c>
      <c r="I232" s="62">
        <f t="shared" si="39"/>
        <v>0</v>
      </c>
    </row>
    <row r="233" spans="1:9">
      <c r="A233" s="57" t="s">
        <v>19</v>
      </c>
      <c r="B233" s="63">
        <v>0</v>
      </c>
      <c r="C233" s="63">
        <v>0</v>
      </c>
      <c r="D233" s="63">
        <v>0</v>
      </c>
      <c r="E233" s="63">
        <v>0</v>
      </c>
      <c r="F233" s="411"/>
      <c r="G233" s="63">
        <v>0</v>
      </c>
      <c r="H233" s="64">
        <v>0</v>
      </c>
      <c r="I233" s="65">
        <f t="shared" si="39"/>
        <v>0</v>
      </c>
    </row>
    <row r="234" spans="1:9">
      <c r="A234" s="56" t="s">
        <v>20</v>
      </c>
      <c r="B234" s="60">
        <v>0</v>
      </c>
      <c r="C234" s="60">
        <v>0</v>
      </c>
      <c r="D234" s="60">
        <v>0</v>
      </c>
      <c r="E234" s="60">
        <v>0</v>
      </c>
      <c r="F234" s="411"/>
      <c r="G234" s="60">
        <v>0</v>
      </c>
      <c r="H234" s="61">
        <v>0</v>
      </c>
      <c r="I234" s="62">
        <f t="shared" si="39"/>
        <v>0</v>
      </c>
    </row>
    <row r="235" spans="1:9" ht="15" thickBot="1">
      <c r="A235" s="58" t="s">
        <v>11</v>
      </c>
      <c r="B235" s="52">
        <v>0</v>
      </c>
      <c r="C235" s="52">
        <v>0</v>
      </c>
      <c r="D235" s="52">
        <v>0</v>
      </c>
      <c r="E235" s="52">
        <v>0</v>
      </c>
      <c r="F235" s="412"/>
      <c r="G235" s="52">
        <v>0</v>
      </c>
      <c r="H235" s="66">
        <v>0</v>
      </c>
      <c r="I235" s="67">
        <f t="shared" si="39"/>
        <v>0</v>
      </c>
    </row>
    <row r="236" spans="1:9" ht="15">
      <c r="A236" s="33" t="s">
        <v>26</v>
      </c>
      <c r="B236" s="68">
        <f>SUM(B215:B231)</f>
        <v>221.60669919834848</v>
      </c>
      <c r="C236" s="68">
        <f t="shared" ref="C236:I236" si="40">SUM(C215:C231)</f>
        <v>4.0878572563214322</v>
      </c>
      <c r="D236" s="68">
        <f t="shared" si="40"/>
        <v>240.98537085569174</v>
      </c>
      <c r="E236" s="68">
        <f t="shared" si="40"/>
        <v>349.01137533281445</v>
      </c>
      <c r="F236" s="68">
        <f>SUM(F215:F231)</f>
        <v>0</v>
      </c>
      <c r="G236" s="68">
        <f t="shared" si="40"/>
        <v>72.932863344196477</v>
      </c>
      <c r="H236" s="69">
        <f t="shared" si="40"/>
        <v>8.2051045437319257</v>
      </c>
      <c r="I236" s="38">
        <f t="shared" si="40"/>
        <v>896.82927053110461</v>
      </c>
    </row>
    <row r="237" spans="1:9" s="5" customFormat="1" ht="15" thickBot="1">
      <c r="A237" s="30" t="s">
        <v>88</v>
      </c>
      <c r="B237" s="47">
        <f>B236/$I$236</f>
        <v>0.24710020789922749</v>
      </c>
      <c r="C237" s="47">
        <f t="shared" ref="C237:I237" si="41">C236/$I$236</f>
        <v>4.5581220312987695E-3</v>
      </c>
      <c r="D237" s="47">
        <f t="shared" si="41"/>
        <v>0.2687081909280008</v>
      </c>
      <c r="E237" s="47">
        <f t="shared" si="41"/>
        <v>0.38916144555153626</v>
      </c>
      <c r="F237" s="47">
        <f t="shared" si="41"/>
        <v>0</v>
      </c>
      <c r="G237" s="47">
        <f t="shared" si="41"/>
        <v>8.1323018483780582E-2</v>
      </c>
      <c r="H237" s="70">
        <f t="shared" si="41"/>
        <v>9.1490151061559815E-3</v>
      </c>
      <c r="I237" s="48">
        <f t="shared" si="41"/>
        <v>1</v>
      </c>
    </row>
    <row r="238" spans="1:9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9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9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9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</row>
    <row r="242" spans="1:9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1" si="42">SUM(B242:H242)</f>
        <v>0</v>
      </c>
    </row>
    <row r="243" spans="1:9" ht="15">
      <c r="A243" s="27" t="s">
        <v>10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42"/>
        <v>0</v>
      </c>
    </row>
    <row r="244" spans="1:9" ht="15">
      <c r="A244" s="26" t="s">
        <v>56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42"/>
        <v>0</v>
      </c>
    </row>
    <row r="245" spans="1:9" ht="15">
      <c r="A245" s="27" t="s">
        <v>16</v>
      </c>
      <c r="B245" s="42">
        <v>67.703510899011647</v>
      </c>
      <c r="C245" s="42">
        <v>0.24959426775069646</v>
      </c>
      <c r="D245" s="42">
        <v>8.0483504671744477</v>
      </c>
      <c r="E245" s="42">
        <v>0</v>
      </c>
      <c r="F245" s="411"/>
      <c r="G245" s="42">
        <v>0</v>
      </c>
      <c r="H245" s="43">
        <v>0</v>
      </c>
      <c r="I245" s="38">
        <f t="shared" si="42"/>
        <v>76.001455633936786</v>
      </c>
    </row>
    <row r="246" spans="1:9" ht="15">
      <c r="A246" s="26" t="s">
        <v>70</v>
      </c>
      <c r="B246" s="39">
        <v>34.178728722399228</v>
      </c>
      <c r="C246" s="39">
        <v>0.1359118726089614</v>
      </c>
      <c r="D246" s="39">
        <v>6.4418640368918805</v>
      </c>
      <c r="E246" s="39">
        <v>0</v>
      </c>
      <c r="F246" s="411"/>
      <c r="G246" s="39">
        <v>0</v>
      </c>
      <c r="H246" s="40">
        <v>0</v>
      </c>
      <c r="I246" s="41">
        <f t="shared" si="42"/>
        <v>40.756504631900071</v>
      </c>
    </row>
    <row r="247" spans="1:9" ht="15">
      <c r="A247" s="27" t="s">
        <v>58</v>
      </c>
      <c r="B247" s="42">
        <v>0</v>
      </c>
      <c r="C247" s="42">
        <v>0</v>
      </c>
      <c r="D247" s="42">
        <v>0</v>
      </c>
      <c r="E247" s="42">
        <v>1.6121185072467894</v>
      </c>
      <c r="F247" s="411"/>
      <c r="G247" s="42">
        <v>0</v>
      </c>
      <c r="H247" s="43">
        <v>0</v>
      </c>
      <c r="I247" s="38">
        <f t="shared" si="42"/>
        <v>1.6121185072467894</v>
      </c>
    </row>
    <row r="248" spans="1:9" ht="15">
      <c r="A248" s="26" t="s">
        <v>12</v>
      </c>
      <c r="B248" s="39">
        <v>0</v>
      </c>
      <c r="C248" s="39">
        <v>0</v>
      </c>
      <c r="D248" s="39">
        <v>0</v>
      </c>
      <c r="E248" s="39">
        <v>0.4888022890699219</v>
      </c>
      <c r="F248" s="411"/>
      <c r="G248" s="39">
        <v>0</v>
      </c>
      <c r="H248" s="40">
        <v>0</v>
      </c>
      <c r="I248" s="41">
        <f t="shared" si="42"/>
        <v>0.4888022890699219</v>
      </c>
    </row>
    <row r="249" spans="1:9" ht="15">
      <c r="A249" s="27" t="s">
        <v>59</v>
      </c>
      <c r="B249" s="42">
        <v>0</v>
      </c>
      <c r="C249" s="42">
        <v>0</v>
      </c>
      <c r="D249" s="42">
        <v>7.6060170633138718E-2</v>
      </c>
      <c r="E249" s="42">
        <v>0</v>
      </c>
      <c r="F249" s="411"/>
      <c r="G249" s="42">
        <v>0</v>
      </c>
      <c r="H249" s="43">
        <v>0</v>
      </c>
      <c r="I249" s="38">
        <f t="shared" si="42"/>
        <v>7.6060170633138718E-2</v>
      </c>
    </row>
    <row r="250" spans="1:9" ht="15">
      <c r="A250" s="26" t="s">
        <v>17</v>
      </c>
      <c r="B250" s="39">
        <v>0.54817170870015453</v>
      </c>
      <c r="C250" s="39">
        <v>1.9715808378056386E-2</v>
      </c>
      <c r="D250" s="39">
        <v>0.53370711433077378</v>
      </c>
      <c r="E250" s="39">
        <v>8.2227604688860246E-3</v>
      </c>
      <c r="F250" s="411"/>
      <c r="G250" s="39">
        <v>0</v>
      </c>
      <c r="H250" s="40">
        <v>0</v>
      </c>
      <c r="I250" s="41">
        <f t="shared" si="42"/>
        <v>1.1098173918778707</v>
      </c>
    </row>
    <row r="251" spans="1:9" ht="15">
      <c r="A251" s="27" t="s">
        <v>139</v>
      </c>
      <c r="B251" s="42">
        <v>171.89830385072779</v>
      </c>
      <c r="C251" s="42">
        <v>7.6677977143666469</v>
      </c>
      <c r="D251" s="42">
        <v>133.68122846178011</v>
      </c>
      <c r="E251" s="42">
        <v>0.42061112084262281</v>
      </c>
      <c r="F251" s="411"/>
      <c r="G251" s="42">
        <v>0</v>
      </c>
      <c r="H251" s="43">
        <v>0</v>
      </c>
      <c r="I251" s="38">
        <f>SUM(B251:H251)</f>
        <v>313.66794114771722</v>
      </c>
    </row>
    <row r="252" spans="1:9" ht="15">
      <c r="A252" s="26" t="s">
        <v>25</v>
      </c>
      <c r="B252" s="39">
        <v>56.343392544863363</v>
      </c>
      <c r="C252" s="39">
        <v>2.227273057319787</v>
      </c>
      <c r="D252" s="39">
        <v>131.12323111731007</v>
      </c>
      <c r="E252" s="39">
        <v>300.8308634219411</v>
      </c>
      <c r="F252" s="411"/>
      <c r="G252" s="39">
        <v>153.0510167099701</v>
      </c>
      <c r="H252" s="40">
        <v>8.6296233130131963</v>
      </c>
      <c r="I252" s="41">
        <f t="shared" si="42"/>
        <v>652.2054001644176</v>
      </c>
    </row>
    <row r="253" spans="1:9" ht="15">
      <c r="A253" s="27" t="s">
        <v>24</v>
      </c>
      <c r="B253" s="42">
        <v>290.84815575785717</v>
      </c>
      <c r="C253" s="42">
        <v>0</v>
      </c>
      <c r="D253" s="42">
        <v>5.2866205477034152</v>
      </c>
      <c r="E253" s="42">
        <v>0</v>
      </c>
      <c r="F253" s="411"/>
      <c r="G253" s="42">
        <v>0</v>
      </c>
      <c r="H253" s="43">
        <v>0</v>
      </c>
      <c r="I253" s="38">
        <f>SUM(B253:H253)</f>
        <v>296.13477630556059</v>
      </c>
    </row>
    <row r="254" spans="1:9" ht="15">
      <c r="A254" s="26" t="s">
        <v>60</v>
      </c>
      <c r="B254" s="39">
        <v>0.55573555606835801</v>
      </c>
      <c r="C254" s="39">
        <v>0.9416801768618015</v>
      </c>
      <c r="D254" s="39">
        <v>1.7173498666172671</v>
      </c>
      <c r="E254" s="39">
        <v>0</v>
      </c>
      <c r="F254" s="411"/>
      <c r="G254" s="39">
        <v>0</v>
      </c>
      <c r="H254" s="40">
        <v>0</v>
      </c>
      <c r="I254" s="41">
        <f t="shared" si="42"/>
        <v>3.2147655995474267</v>
      </c>
    </row>
    <row r="255" spans="1:9" ht="15">
      <c r="A255" s="27" t="s">
        <v>22</v>
      </c>
      <c r="B255" s="42">
        <v>1.0854722557572825</v>
      </c>
      <c r="C255" s="42">
        <v>0</v>
      </c>
      <c r="D255" s="42">
        <v>1.3628124208442709</v>
      </c>
      <c r="E255" s="42">
        <v>0</v>
      </c>
      <c r="F255" s="411"/>
      <c r="G255" s="42">
        <v>0</v>
      </c>
      <c r="H255" s="43">
        <v>0</v>
      </c>
      <c r="I255" s="38">
        <f t="shared" si="42"/>
        <v>2.4482846766015536</v>
      </c>
    </row>
    <row r="256" spans="1:9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42"/>
        <v>0</v>
      </c>
    </row>
    <row r="257" spans="1:9" ht="15">
      <c r="A257" s="28" t="s">
        <v>64</v>
      </c>
      <c r="B257" s="42">
        <v>0</v>
      </c>
      <c r="C257" s="42">
        <v>0</v>
      </c>
      <c r="D257" s="42">
        <v>0</v>
      </c>
      <c r="E257" s="42">
        <v>0</v>
      </c>
      <c r="F257" s="411"/>
      <c r="G257" s="42">
        <v>0</v>
      </c>
      <c r="H257" s="43">
        <v>0</v>
      </c>
      <c r="I257" s="38">
        <f t="shared" si="42"/>
        <v>0</v>
      </c>
    </row>
    <row r="258" spans="1:9">
      <c r="A258" s="56" t="s">
        <v>23</v>
      </c>
      <c r="B258" s="60">
        <v>0</v>
      </c>
      <c r="C258" s="60">
        <v>0</v>
      </c>
      <c r="D258" s="60">
        <v>0</v>
      </c>
      <c r="E258" s="60">
        <v>0</v>
      </c>
      <c r="F258" s="411"/>
      <c r="G258" s="60">
        <v>0</v>
      </c>
      <c r="H258" s="61">
        <v>0</v>
      </c>
      <c r="I258" s="62">
        <f t="shared" si="42"/>
        <v>0</v>
      </c>
    </row>
    <row r="259" spans="1:9">
      <c r="A259" s="57" t="s">
        <v>19</v>
      </c>
      <c r="B259" s="63">
        <v>0</v>
      </c>
      <c r="C259" s="63">
        <v>0</v>
      </c>
      <c r="D259" s="63">
        <v>0</v>
      </c>
      <c r="E259" s="63">
        <v>0</v>
      </c>
      <c r="F259" s="411"/>
      <c r="G259" s="63">
        <v>0</v>
      </c>
      <c r="H259" s="64">
        <v>0</v>
      </c>
      <c r="I259" s="65">
        <f t="shared" si="42"/>
        <v>0</v>
      </c>
    </row>
    <row r="260" spans="1:9">
      <c r="A260" s="56" t="s">
        <v>20</v>
      </c>
      <c r="B260" s="60">
        <v>0</v>
      </c>
      <c r="C260" s="60">
        <v>0</v>
      </c>
      <c r="D260" s="60">
        <v>0</v>
      </c>
      <c r="E260" s="60">
        <v>0</v>
      </c>
      <c r="F260" s="411"/>
      <c r="G260" s="60">
        <v>0</v>
      </c>
      <c r="H260" s="61">
        <v>0</v>
      </c>
      <c r="I260" s="62">
        <f t="shared" si="42"/>
        <v>0</v>
      </c>
    </row>
    <row r="261" spans="1:9" ht="15" thickBot="1">
      <c r="A261" s="58" t="s">
        <v>11</v>
      </c>
      <c r="B261" s="52">
        <v>0</v>
      </c>
      <c r="C261" s="52">
        <v>0</v>
      </c>
      <c r="D261" s="52">
        <v>0</v>
      </c>
      <c r="E261" s="52">
        <v>0</v>
      </c>
      <c r="F261" s="412"/>
      <c r="G261" s="52">
        <v>0</v>
      </c>
      <c r="H261" s="66">
        <v>0</v>
      </c>
      <c r="I261" s="67">
        <f t="shared" si="42"/>
        <v>0</v>
      </c>
    </row>
    <row r="262" spans="1:9" ht="15">
      <c r="A262" s="33" t="s">
        <v>26</v>
      </c>
      <c r="B262" s="68">
        <f>SUM(B241:B257)</f>
        <v>623.16147129538501</v>
      </c>
      <c r="C262" s="68">
        <f t="shared" ref="C262:I262" si="43">SUM(C241:C257)</f>
        <v>11.241972897285949</v>
      </c>
      <c r="D262" s="68">
        <f t="shared" si="43"/>
        <v>288.27122420328533</v>
      </c>
      <c r="E262" s="68">
        <f t="shared" si="43"/>
        <v>303.36061809956931</v>
      </c>
      <c r="F262" s="68">
        <f>SUM(F241:F257)</f>
        <v>0</v>
      </c>
      <c r="G262" s="68">
        <f t="shared" si="43"/>
        <v>153.0510167099701</v>
      </c>
      <c r="H262" s="69">
        <f t="shared" si="43"/>
        <v>8.6296233130131963</v>
      </c>
      <c r="I262" s="38">
        <f t="shared" si="43"/>
        <v>1387.7159265185091</v>
      </c>
    </row>
    <row r="263" spans="1:9" s="5" customFormat="1" ht="15" thickBot="1">
      <c r="A263" s="30" t="s">
        <v>88</v>
      </c>
      <c r="B263" s="47">
        <f>B262/$I$262</f>
        <v>0.44905550148060031</v>
      </c>
      <c r="C263" s="47">
        <f t="shared" ref="C263:I263" si="44">C262/$I$262</f>
        <v>8.1010620995679728E-3</v>
      </c>
      <c r="D263" s="47">
        <f t="shared" si="44"/>
        <v>0.20773071685247421</v>
      </c>
      <c r="E263" s="47">
        <f t="shared" si="44"/>
        <v>0.21860426352577653</v>
      </c>
      <c r="F263" s="47">
        <f t="shared" si="44"/>
        <v>0</v>
      </c>
      <c r="G263" s="47">
        <f t="shared" si="44"/>
        <v>0.11028987546027759</v>
      </c>
      <c r="H263" s="70">
        <f t="shared" si="44"/>
        <v>6.2185805813032118E-3</v>
      </c>
      <c r="I263" s="48">
        <f t="shared" si="44"/>
        <v>1</v>
      </c>
    </row>
    <row r="264" spans="1:9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9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9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9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</row>
    <row r="268" spans="1:9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7" si="45">SUM(B268:H268)</f>
        <v>0</v>
      </c>
    </row>
    <row r="269" spans="1:9" ht="15">
      <c r="A269" s="27" t="s">
        <v>10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45"/>
        <v>0</v>
      </c>
    </row>
    <row r="270" spans="1:9" ht="15">
      <c r="A270" s="26" t="s">
        <v>56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45"/>
        <v>0</v>
      </c>
    </row>
    <row r="271" spans="1:9" ht="15">
      <c r="A271" s="27" t="s">
        <v>16</v>
      </c>
      <c r="B271" s="42">
        <v>1.7091588645375413</v>
      </c>
      <c r="C271" s="42">
        <v>1.2732182589427874</v>
      </c>
      <c r="D271" s="42">
        <v>0.45730682528631778</v>
      </c>
      <c r="E271" s="42">
        <v>0</v>
      </c>
      <c r="F271" s="411"/>
      <c r="G271" s="42">
        <v>0</v>
      </c>
      <c r="H271" s="43">
        <v>0</v>
      </c>
      <c r="I271" s="38">
        <f t="shared" si="45"/>
        <v>3.4396839487666466</v>
      </c>
    </row>
    <row r="272" spans="1:9" ht="15">
      <c r="A272" s="26" t="s">
        <v>70</v>
      </c>
      <c r="B272" s="39">
        <v>0.4700744628850077</v>
      </c>
      <c r="C272" s="39">
        <v>1.8249480668898317E-2</v>
      </c>
      <c r="D272" s="39">
        <v>0.32270423134027509</v>
      </c>
      <c r="E272" s="39">
        <v>1.6513554458929942E-2</v>
      </c>
      <c r="F272" s="411"/>
      <c r="G272" s="39">
        <v>0</v>
      </c>
      <c r="H272" s="40">
        <v>0</v>
      </c>
      <c r="I272" s="41">
        <f t="shared" si="45"/>
        <v>0.8275417293531111</v>
      </c>
    </row>
    <row r="273" spans="1:9" ht="15">
      <c r="A273" s="27" t="s">
        <v>58</v>
      </c>
      <c r="B273" s="42">
        <v>2.8856494293270329E-5</v>
      </c>
      <c r="C273" s="42">
        <v>0</v>
      </c>
      <c r="D273" s="42">
        <v>0</v>
      </c>
      <c r="E273" s="42">
        <v>1.2402337382500577</v>
      </c>
      <c r="F273" s="411"/>
      <c r="G273" s="42">
        <v>0</v>
      </c>
      <c r="H273" s="43">
        <v>0</v>
      </c>
      <c r="I273" s="38">
        <f t="shared" si="45"/>
        <v>1.2402625947443509</v>
      </c>
    </row>
    <row r="274" spans="1:9" ht="15">
      <c r="A274" s="26" t="s">
        <v>12</v>
      </c>
      <c r="B274" s="39">
        <v>3.3629399054052395E-6</v>
      </c>
      <c r="C274" s="39">
        <v>0</v>
      </c>
      <c r="D274" s="39">
        <v>0</v>
      </c>
      <c r="E274" s="39">
        <v>4.108321955821468E-4</v>
      </c>
      <c r="F274" s="411"/>
      <c r="G274" s="39">
        <v>0</v>
      </c>
      <c r="H274" s="40">
        <v>0</v>
      </c>
      <c r="I274" s="41">
        <f t="shared" si="45"/>
        <v>4.1419513548755202E-4</v>
      </c>
    </row>
    <row r="275" spans="1:9" ht="15">
      <c r="A275" s="27" t="s">
        <v>59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45"/>
        <v>0</v>
      </c>
    </row>
    <row r="276" spans="1:9" ht="15">
      <c r="A276" s="26" t="s">
        <v>17</v>
      </c>
      <c r="B276" s="39">
        <v>4.6845019438780813E-4</v>
      </c>
      <c r="C276" s="39">
        <v>0</v>
      </c>
      <c r="D276" s="39">
        <v>5.511774284692612E-3</v>
      </c>
      <c r="E276" s="39">
        <v>0</v>
      </c>
      <c r="F276" s="411"/>
      <c r="G276" s="39">
        <v>0</v>
      </c>
      <c r="H276" s="40">
        <v>0</v>
      </c>
      <c r="I276" s="41">
        <f t="shared" si="45"/>
        <v>5.9802244790804204E-3</v>
      </c>
    </row>
    <row r="277" spans="1:9" ht="15">
      <c r="A277" s="27" t="s">
        <v>139</v>
      </c>
      <c r="B277" s="42">
        <v>2.1128684504990156</v>
      </c>
      <c r="C277" s="42">
        <v>0.56858387609241501</v>
      </c>
      <c r="D277" s="42">
        <v>2.134339908181611</v>
      </c>
      <c r="E277" s="42">
        <v>0</v>
      </c>
      <c r="F277" s="411"/>
      <c r="G277" s="42">
        <v>0</v>
      </c>
      <c r="H277" s="43">
        <v>0</v>
      </c>
      <c r="I277" s="38">
        <f>SUM(B277:H277)</f>
        <v>4.815792234773042</v>
      </c>
    </row>
    <row r="278" spans="1:9" ht="15">
      <c r="A278" s="26" t="s">
        <v>25</v>
      </c>
      <c r="B278" s="39">
        <v>1.9428124070411272</v>
      </c>
      <c r="C278" s="39">
        <v>0</v>
      </c>
      <c r="D278" s="39">
        <v>4.3011579208067276E-3</v>
      </c>
      <c r="E278" s="39">
        <v>2.4943247457835471</v>
      </c>
      <c r="F278" s="411"/>
      <c r="G278" s="39">
        <v>2.4907716053944807E-2</v>
      </c>
      <c r="H278" s="40">
        <v>0</v>
      </c>
      <c r="I278" s="41">
        <f t="shared" si="45"/>
        <v>4.4663460267994255</v>
      </c>
    </row>
    <row r="279" spans="1:9" ht="15">
      <c r="A279" s="27" t="s">
        <v>24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>SUM(B279:H279)</f>
        <v>0</v>
      </c>
    </row>
    <row r="280" spans="1:9" ht="15">
      <c r="A280" s="26" t="s">
        <v>60</v>
      </c>
      <c r="B280" s="39">
        <v>7.0242451193488721E-3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45"/>
        <v>7.0242451193488721E-3</v>
      </c>
    </row>
    <row r="281" spans="1:9" ht="15">
      <c r="A281" s="27" t="s">
        <v>21</v>
      </c>
      <c r="B281" s="42">
        <v>4.4054499006369223E-4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45"/>
        <v>4.4054499006369223E-4</v>
      </c>
    </row>
    <row r="282" spans="1:9" ht="15">
      <c r="A282" s="26" t="s">
        <v>22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45"/>
        <v>0</v>
      </c>
    </row>
    <row r="283" spans="1:9" ht="15">
      <c r="A283" s="28" t="s">
        <v>64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45"/>
        <v>0</v>
      </c>
    </row>
    <row r="284" spans="1:9">
      <c r="A284" s="56" t="s">
        <v>23</v>
      </c>
      <c r="B284" s="60">
        <v>0</v>
      </c>
      <c r="C284" s="60">
        <v>0</v>
      </c>
      <c r="D284" s="60">
        <v>0</v>
      </c>
      <c r="E284" s="60">
        <v>0</v>
      </c>
      <c r="F284" s="411"/>
      <c r="G284" s="60">
        <v>0</v>
      </c>
      <c r="H284" s="61">
        <v>0</v>
      </c>
      <c r="I284" s="62">
        <f t="shared" si="45"/>
        <v>0</v>
      </c>
    </row>
    <row r="285" spans="1:9">
      <c r="A285" s="57" t="s">
        <v>19</v>
      </c>
      <c r="B285" s="63">
        <v>0</v>
      </c>
      <c r="C285" s="63">
        <v>0</v>
      </c>
      <c r="D285" s="63">
        <v>0</v>
      </c>
      <c r="E285" s="63">
        <v>0</v>
      </c>
      <c r="F285" s="411"/>
      <c r="G285" s="63">
        <v>0</v>
      </c>
      <c r="H285" s="64">
        <v>0</v>
      </c>
      <c r="I285" s="65">
        <f t="shared" si="45"/>
        <v>0</v>
      </c>
    </row>
    <row r="286" spans="1:9">
      <c r="A286" s="56" t="s">
        <v>20</v>
      </c>
      <c r="B286" s="60">
        <v>0</v>
      </c>
      <c r="C286" s="60">
        <v>0</v>
      </c>
      <c r="D286" s="60">
        <v>0</v>
      </c>
      <c r="E286" s="60">
        <v>0</v>
      </c>
      <c r="F286" s="411"/>
      <c r="G286" s="60">
        <v>0</v>
      </c>
      <c r="H286" s="61">
        <v>0</v>
      </c>
      <c r="I286" s="62">
        <f t="shared" si="45"/>
        <v>0</v>
      </c>
    </row>
    <row r="287" spans="1:9" ht="15" thickBot="1">
      <c r="A287" s="58" t="s">
        <v>11</v>
      </c>
      <c r="B287" s="52">
        <v>0</v>
      </c>
      <c r="C287" s="52">
        <v>0</v>
      </c>
      <c r="D287" s="52">
        <v>0</v>
      </c>
      <c r="E287" s="52">
        <v>0</v>
      </c>
      <c r="F287" s="412"/>
      <c r="G287" s="52">
        <v>0</v>
      </c>
      <c r="H287" s="66">
        <v>0</v>
      </c>
      <c r="I287" s="67">
        <f t="shared" si="45"/>
        <v>0</v>
      </c>
    </row>
    <row r="288" spans="1:9" ht="15">
      <c r="A288" s="33" t="s">
        <v>26</v>
      </c>
      <c r="B288" s="68">
        <f>SUM(B267:B283)</f>
        <v>6.2428796447006905</v>
      </c>
      <c r="C288" s="68">
        <f t="shared" ref="C288:I288" si="46">SUM(C267:C283)</f>
        <v>1.8600516157041009</v>
      </c>
      <c r="D288" s="68">
        <f t="shared" si="46"/>
        <v>2.9241638970137029</v>
      </c>
      <c r="E288" s="68">
        <f t="shared" si="46"/>
        <v>3.7514828706881169</v>
      </c>
      <c r="F288" s="68">
        <f>SUM(F267:F283)</f>
        <v>0</v>
      </c>
      <c r="G288" s="68">
        <f t="shared" si="46"/>
        <v>2.4907716053944807E-2</v>
      </c>
      <c r="H288" s="69">
        <f t="shared" si="46"/>
        <v>0</v>
      </c>
      <c r="I288" s="38">
        <f t="shared" si="46"/>
        <v>14.803485744160556</v>
      </c>
    </row>
    <row r="289" spans="1:9" s="5" customFormat="1" ht="15" thickBot="1">
      <c r="A289" s="30" t="s">
        <v>88</v>
      </c>
      <c r="B289" s="47">
        <f>B288/$I$288</f>
        <v>0.42171686808043052</v>
      </c>
      <c r="C289" s="47">
        <f t="shared" ref="C289:I289" si="47">C288/$I$288</f>
        <v>0.12564956982768904</v>
      </c>
      <c r="D289" s="47">
        <f t="shared" si="47"/>
        <v>0.19753211828282949</v>
      </c>
      <c r="E289" s="47">
        <f t="shared" si="47"/>
        <v>0.25341888630304132</v>
      </c>
      <c r="F289" s="47">
        <f t="shared" si="47"/>
        <v>0</v>
      </c>
      <c r="G289" s="47">
        <f t="shared" si="47"/>
        <v>1.6825575060096915E-3</v>
      </c>
      <c r="H289" s="70">
        <f t="shared" si="47"/>
        <v>0</v>
      </c>
      <c r="I289" s="48">
        <f t="shared" si="47"/>
        <v>1</v>
      </c>
    </row>
    <row r="290" spans="1:9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9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9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9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</row>
    <row r="294" spans="1:9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3" si="48">SUM(B294:H294)</f>
        <v>0</v>
      </c>
    </row>
    <row r="295" spans="1:9" ht="15">
      <c r="A295" s="27" t="s">
        <v>10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48"/>
        <v>0</v>
      </c>
    </row>
    <row r="296" spans="1:9" ht="15">
      <c r="A296" s="26" t="s">
        <v>56</v>
      </c>
      <c r="B296" s="39">
        <v>0</v>
      </c>
      <c r="C296" s="39">
        <v>0</v>
      </c>
      <c r="D296" s="39">
        <v>0</v>
      </c>
      <c r="E296" s="39">
        <v>0</v>
      </c>
      <c r="F296" s="411"/>
      <c r="G296" s="39">
        <v>0</v>
      </c>
      <c r="H296" s="40">
        <v>0</v>
      </c>
      <c r="I296" s="41">
        <f t="shared" si="48"/>
        <v>0</v>
      </c>
    </row>
    <row r="297" spans="1:9" ht="15">
      <c r="A297" s="27" t="s">
        <v>16</v>
      </c>
      <c r="B297" s="42">
        <v>63.212274455567517</v>
      </c>
      <c r="C297" s="42">
        <v>196.72378739157486</v>
      </c>
      <c r="D297" s="42">
        <v>18.314206189210825</v>
      </c>
      <c r="E297" s="42">
        <v>0</v>
      </c>
      <c r="F297" s="411"/>
      <c r="G297" s="42">
        <v>0</v>
      </c>
      <c r="H297" s="43">
        <v>0</v>
      </c>
      <c r="I297" s="38">
        <f t="shared" si="48"/>
        <v>278.25026803635319</v>
      </c>
    </row>
    <row r="298" spans="1:9" ht="15">
      <c r="A298" s="26" t="s">
        <v>70</v>
      </c>
      <c r="B298" s="39">
        <v>27.597952092471125</v>
      </c>
      <c r="C298" s="39">
        <v>18.491417366939256</v>
      </c>
      <c r="D298" s="39">
        <v>4.5255385154906911</v>
      </c>
      <c r="E298" s="39">
        <v>6.8026553551191873E-2</v>
      </c>
      <c r="F298" s="411"/>
      <c r="G298" s="39">
        <v>0</v>
      </c>
      <c r="H298" s="40">
        <v>0</v>
      </c>
      <c r="I298" s="41">
        <f t="shared" si="48"/>
        <v>50.682934528452265</v>
      </c>
    </row>
    <row r="299" spans="1:9" ht="15">
      <c r="A299" s="27" t="s">
        <v>58</v>
      </c>
      <c r="B299" s="42">
        <v>0</v>
      </c>
      <c r="C299" s="42">
        <v>0</v>
      </c>
      <c r="D299" s="42">
        <v>0</v>
      </c>
      <c r="E299" s="42">
        <v>0.66849176337897509</v>
      </c>
      <c r="F299" s="411"/>
      <c r="G299" s="42">
        <v>0</v>
      </c>
      <c r="H299" s="43">
        <v>0</v>
      </c>
      <c r="I299" s="38">
        <f t="shared" si="48"/>
        <v>0.66849176337897509</v>
      </c>
    </row>
    <row r="300" spans="1:9" ht="15">
      <c r="A300" s="26" t="s">
        <v>12</v>
      </c>
      <c r="B300" s="39">
        <v>0</v>
      </c>
      <c r="C300" s="39">
        <v>0</v>
      </c>
      <c r="D300" s="39">
        <v>0</v>
      </c>
      <c r="E300" s="39">
        <v>0</v>
      </c>
      <c r="F300" s="411"/>
      <c r="G300" s="39">
        <v>0</v>
      </c>
      <c r="H300" s="40">
        <v>0</v>
      </c>
      <c r="I300" s="41">
        <f t="shared" si="48"/>
        <v>0</v>
      </c>
    </row>
    <row r="301" spans="1:9" ht="15">
      <c r="A301" s="27" t="s">
        <v>59</v>
      </c>
      <c r="B301" s="42">
        <v>0</v>
      </c>
      <c r="C301" s="42">
        <v>0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48"/>
        <v>0</v>
      </c>
    </row>
    <row r="302" spans="1:9" ht="15">
      <c r="A302" s="26" t="s">
        <v>17</v>
      </c>
      <c r="B302" s="39">
        <v>5.0977488247080059E-2</v>
      </c>
      <c r="C302" s="39">
        <v>0.39879092885594242</v>
      </c>
      <c r="D302" s="39">
        <v>0.36022583197346425</v>
      </c>
      <c r="E302" s="39">
        <v>0.4313818055253677</v>
      </c>
      <c r="F302" s="411"/>
      <c r="G302" s="39">
        <v>0</v>
      </c>
      <c r="H302" s="40">
        <v>0</v>
      </c>
      <c r="I302" s="41">
        <f t="shared" si="48"/>
        <v>1.2413760546018544</v>
      </c>
    </row>
    <row r="303" spans="1:9" ht="15">
      <c r="A303" s="27" t="s">
        <v>139</v>
      </c>
      <c r="B303" s="42">
        <v>78.907382443780335</v>
      </c>
      <c r="C303" s="42">
        <v>1138.242639779515</v>
      </c>
      <c r="D303" s="42">
        <v>171.54453256365599</v>
      </c>
      <c r="E303" s="42">
        <v>2.9864819658274606</v>
      </c>
      <c r="F303" s="411"/>
      <c r="G303" s="42">
        <v>0</v>
      </c>
      <c r="H303" s="43">
        <v>0</v>
      </c>
      <c r="I303" s="38">
        <f>SUM(B303:H303)</f>
        <v>1391.6810367527787</v>
      </c>
    </row>
    <row r="304" spans="1:9" ht="15">
      <c r="A304" s="26" t="s">
        <v>25</v>
      </c>
      <c r="B304" s="39">
        <v>45.840481372822374</v>
      </c>
      <c r="C304" s="39">
        <v>7.3170469419703679</v>
      </c>
      <c r="D304" s="39">
        <v>23.317574897664986</v>
      </c>
      <c r="E304" s="39">
        <v>462.25974746599019</v>
      </c>
      <c r="F304" s="411"/>
      <c r="G304" s="39">
        <v>37.269946957550552</v>
      </c>
      <c r="H304" s="40">
        <v>6.5187353720155689E-2</v>
      </c>
      <c r="I304" s="41">
        <f t="shared" si="48"/>
        <v>576.06998498971859</v>
      </c>
    </row>
    <row r="305" spans="1:9" ht="15">
      <c r="A305" s="27" t="s">
        <v>24</v>
      </c>
      <c r="B305" s="42">
        <v>5.4103823847436328</v>
      </c>
      <c r="C305" s="42">
        <v>19.295575161799086</v>
      </c>
      <c r="D305" s="42">
        <v>29.850793301672347</v>
      </c>
      <c r="E305" s="42">
        <v>0</v>
      </c>
      <c r="F305" s="411"/>
      <c r="G305" s="42">
        <v>0</v>
      </c>
      <c r="H305" s="43">
        <v>0</v>
      </c>
      <c r="I305" s="38">
        <f>SUM(B305:H305)</f>
        <v>54.556750848215067</v>
      </c>
    </row>
    <row r="306" spans="1:9" ht="15">
      <c r="A306" s="26" t="s">
        <v>60</v>
      </c>
      <c r="B306" s="39">
        <v>0.81252746962013533</v>
      </c>
      <c r="C306" s="39">
        <v>0</v>
      </c>
      <c r="D306" s="39">
        <v>0.27772301502027724</v>
      </c>
      <c r="E306" s="39">
        <v>0</v>
      </c>
      <c r="F306" s="411"/>
      <c r="G306" s="39">
        <v>0</v>
      </c>
      <c r="H306" s="40">
        <v>0</v>
      </c>
      <c r="I306" s="41">
        <f t="shared" si="48"/>
        <v>1.0902504846404126</v>
      </c>
    </row>
    <row r="307" spans="1:9" ht="15">
      <c r="A307" s="27" t="s">
        <v>22</v>
      </c>
      <c r="B307" s="42">
        <v>16.8376432090453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48"/>
        <v>16.8376432090453</v>
      </c>
    </row>
    <row r="308" spans="1:9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48"/>
        <v>0</v>
      </c>
    </row>
    <row r="309" spans="1:9" ht="15">
      <c r="A309" s="28" t="s">
        <v>64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48"/>
        <v>0</v>
      </c>
    </row>
    <row r="310" spans="1:9">
      <c r="A310" s="56" t="s">
        <v>23</v>
      </c>
      <c r="B310" s="60">
        <v>0</v>
      </c>
      <c r="C310" s="60">
        <v>0</v>
      </c>
      <c r="D310" s="60">
        <v>0</v>
      </c>
      <c r="E310" s="60">
        <v>0</v>
      </c>
      <c r="F310" s="411"/>
      <c r="G310" s="60">
        <v>0</v>
      </c>
      <c r="H310" s="61">
        <v>0</v>
      </c>
      <c r="I310" s="62">
        <f t="shared" si="48"/>
        <v>0</v>
      </c>
    </row>
    <row r="311" spans="1:9">
      <c r="A311" s="57" t="s">
        <v>19</v>
      </c>
      <c r="B311" s="63">
        <v>0</v>
      </c>
      <c r="C311" s="63">
        <v>0</v>
      </c>
      <c r="D311" s="63">
        <v>0</v>
      </c>
      <c r="E311" s="63">
        <v>0</v>
      </c>
      <c r="F311" s="411"/>
      <c r="G311" s="63">
        <v>0</v>
      </c>
      <c r="H311" s="64">
        <v>0</v>
      </c>
      <c r="I311" s="65">
        <f t="shared" si="48"/>
        <v>0</v>
      </c>
    </row>
    <row r="312" spans="1:9">
      <c r="A312" s="56" t="s">
        <v>20</v>
      </c>
      <c r="B312" s="60">
        <v>0</v>
      </c>
      <c r="C312" s="60">
        <v>0</v>
      </c>
      <c r="D312" s="60">
        <v>0</v>
      </c>
      <c r="E312" s="60">
        <v>0</v>
      </c>
      <c r="F312" s="411"/>
      <c r="G312" s="60">
        <v>0</v>
      </c>
      <c r="H312" s="61">
        <v>0</v>
      </c>
      <c r="I312" s="62">
        <f t="shared" si="48"/>
        <v>0</v>
      </c>
    </row>
    <row r="313" spans="1:9" ht="15" thickBot="1">
      <c r="A313" s="58" t="s">
        <v>11</v>
      </c>
      <c r="B313" s="52">
        <v>0</v>
      </c>
      <c r="C313" s="52">
        <v>0</v>
      </c>
      <c r="D313" s="52">
        <v>0</v>
      </c>
      <c r="E313" s="52">
        <v>0</v>
      </c>
      <c r="F313" s="412"/>
      <c r="G313" s="52">
        <v>0</v>
      </c>
      <c r="H313" s="66">
        <v>0</v>
      </c>
      <c r="I313" s="67">
        <f t="shared" si="48"/>
        <v>0</v>
      </c>
    </row>
    <row r="314" spans="1:9" ht="15">
      <c r="A314" s="33" t="s">
        <v>26</v>
      </c>
      <c r="B314" s="68">
        <f>SUM(B293:B309)</f>
        <v>238.6696209162975</v>
      </c>
      <c r="C314" s="68">
        <f t="shared" ref="C314:I314" si="49">SUM(C293:C309)</f>
        <v>1380.4692575706545</v>
      </c>
      <c r="D314" s="68">
        <f t="shared" si="49"/>
        <v>248.19059431468861</v>
      </c>
      <c r="E314" s="68">
        <f t="shared" si="49"/>
        <v>466.41412955427319</v>
      </c>
      <c r="F314" s="68">
        <f>SUM(F293:F309)</f>
        <v>0</v>
      </c>
      <c r="G314" s="68">
        <f t="shared" si="49"/>
        <v>37.269946957550552</v>
      </c>
      <c r="H314" s="69">
        <f t="shared" si="49"/>
        <v>6.5187353720155689E-2</v>
      </c>
      <c r="I314" s="38">
        <f t="shared" si="49"/>
        <v>2371.0787366671843</v>
      </c>
    </row>
    <row r="315" spans="1:9" s="5" customFormat="1" ht="15" thickBot="1">
      <c r="A315" s="30" t="s">
        <v>88</v>
      </c>
      <c r="B315" s="47">
        <f>B314/$I$314</f>
        <v>0.10065866528404463</v>
      </c>
      <c r="C315" s="47">
        <f t="shared" ref="C315:I315" si="50">C314/$I$314</f>
        <v>0.5822114787765581</v>
      </c>
      <c r="D315" s="47">
        <f t="shared" si="50"/>
        <v>0.10467412594806876</v>
      </c>
      <c r="E315" s="47">
        <f t="shared" si="50"/>
        <v>0.19670967578658746</v>
      </c>
      <c r="F315" s="47">
        <f t="shared" si="50"/>
        <v>0</v>
      </c>
      <c r="G315" s="47">
        <f t="shared" si="50"/>
        <v>1.5718561505864467E-2</v>
      </c>
      <c r="H315" s="70">
        <f t="shared" si="50"/>
        <v>2.7492698876707818E-5</v>
      </c>
      <c r="I315" s="48">
        <f t="shared" si="50"/>
        <v>1</v>
      </c>
    </row>
    <row r="316" spans="1:9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9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9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9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</row>
    <row r="320" spans="1:9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9" si="51">SUM(B320:H320)</f>
        <v>0</v>
      </c>
    </row>
    <row r="321" spans="1:9" ht="15">
      <c r="A321" s="27" t="s">
        <v>10</v>
      </c>
      <c r="B321" s="42">
        <v>0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51"/>
        <v>0</v>
      </c>
    </row>
    <row r="322" spans="1:9" ht="15">
      <c r="A322" s="26" t="s">
        <v>56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51"/>
        <v>0</v>
      </c>
    </row>
    <row r="323" spans="1:9" ht="15">
      <c r="A323" s="27" t="s">
        <v>16</v>
      </c>
      <c r="B323" s="42">
        <v>1.7183979119559194</v>
      </c>
      <c r="C323" s="42">
        <v>7.8501937211946471</v>
      </c>
      <c r="D323" s="42">
        <v>2.4938875358217927</v>
      </c>
      <c r="E323" s="42">
        <v>0</v>
      </c>
      <c r="F323" s="411"/>
      <c r="G323" s="42">
        <v>0</v>
      </c>
      <c r="H323" s="43">
        <v>0</v>
      </c>
      <c r="I323" s="38">
        <f t="shared" si="51"/>
        <v>12.062479168972359</v>
      </c>
    </row>
    <row r="324" spans="1:9" ht="15">
      <c r="A324" s="26" t="s">
        <v>70</v>
      </c>
      <c r="B324" s="39">
        <v>5.0172495713467091</v>
      </c>
      <c r="C324" s="39">
        <v>3.4230372345783313</v>
      </c>
      <c r="D324" s="39">
        <v>0</v>
      </c>
      <c r="E324" s="39">
        <v>0</v>
      </c>
      <c r="F324" s="411"/>
      <c r="G324" s="39">
        <v>0</v>
      </c>
      <c r="H324" s="40">
        <v>0</v>
      </c>
      <c r="I324" s="41">
        <f t="shared" si="51"/>
        <v>8.4402868059250409</v>
      </c>
    </row>
    <row r="325" spans="1:9" ht="15">
      <c r="A325" s="27" t="s">
        <v>58</v>
      </c>
      <c r="B325" s="42">
        <v>1.4384785612178222E-3</v>
      </c>
      <c r="C325" s="42">
        <v>1.0198657986155439</v>
      </c>
      <c r="D325" s="42">
        <v>0</v>
      </c>
      <c r="E325" s="42">
        <v>1.5885746355593371</v>
      </c>
      <c r="F325" s="411"/>
      <c r="G325" s="42">
        <v>0</v>
      </c>
      <c r="H325" s="43">
        <v>0</v>
      </c>
      <c r="I325" s="38">
        <f t="shared" si="51"/>
        <v>2.6098789127360988</v>
      </c>
    </row>
    <row r="326" spans="1:9" ht="15">
      <c r="A326" s="26" t="s">
        <v>12</v>
      </c>
      <c r="B326" s="39">
        <v>1.4199880034527446E-4</v>
      </c>
      <c r="C326" s="39">
        <v>0</v>
      </c>
      <c r="D326" s="39">
        <v>0</v>
      </c>
      <c r="E326" s="39">
        <v>0.1436606244596263</v>
      </c>
      <c r="F326" s="411"/>
      <c r="G326" s="39">
        <v>0</v>
      </c>
      <c r="H326" s="40">
        <v>0</v>
      </c>
      <c r="I326" s="41">
        <f t="shared" si="51"/>
        <v>0.14380262325997156</v>
      </c>
    </row>
    <row r="327" spans="1:9" ht="15">
      <c r="A327" s="27" t="s">
        <v>59</v>
      </c>
      <c r="B327" s="42">
        <v>0</v>
      </c>
      <c r="C327" s="42">
        <v>0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51"/>
        <v>0</v>
      </c>
    </row>
    <row r="328" spans="1:9" ht="15">
      <c r="A328" s="26" t="s">
        <v>17</v>
      </c>
      <c r="B328" s="39">
        <v>1.5110339203326184</v>
      </c>
      <c r="C328" s="39">
        <v>0</v>
      </c>
      <c r="D328" s="39">
        <v>0.69690192601939427</v>
      </c>
      <c r="E328" s="39">
        <v>0</v>
      </c>
      <c r="F328" s="411"/>
      <c r="G328" s="39">
        <v>0</v>
      </c>
      <c r="H328" s="40">
        <v>0</v>
      </c>
      <c r="I328" s="41">
        <f t="shared" si="51"/>
        <v>2.2079358463520125</v>
      </c>
    </row>
    <row r="329" spans="1:9" ht="15">
      <c r="A329" s="27" t="s">
        <v>139</v>
      </c>
      <c r="B329" s="42">
        <v>242.60843087714937</v>
      </c>
      <c r="C329" s="42">
        <v>974.29653528066206</v>
      </c>
      <c r="D329" s="42">
        <v>247.32264790537141</v>
      </c>
      <c r="E329" s="42">
        <v>102.60996812610384</v>
      </c>
      <c r="F329" s="411"/>
      <c r="G329" s="42">
        <v>0</v>
      </c>
      <c r="H329" s="43">
        <v>0</v>
      </c>
      <c r="I329" s="38">
        <f>SUM(B329:H329)</f>
        <v>1566.8375821892869</v>
      </c>
    </row>
    <row r="330" spans="1:9" ht="15">
      <c r="A330" s="26" t="s">
        <v>25</v>
      </c>
      <c r="B330" s="39">
        <v>20.247021245942168</v>
      </c>
      <c r="C330" s="39">
        <v>3.3805751463942384</v>
      </c>
      <c r="D330" s="39">
        <v>7.9848992406824246</v>
      </c>
      <c r="E330" s="39">
        <v>418.74343291034035</v>
      </c>
      <c r="F330" s="411"/>
      <c r="G330" s="39">
        <v>26.052575736116371</v>
      </c>
      <c r="H330" s="40">
        <v>0</v>
      </c>
      <c r="I330" s="41">
        <f t="shared" si="51"/>
        <v>476.40850427947555</v>
      </c>
    </row>
    <row r="331" spans="1:9" ht="15">
      <c r="A331" s="27" t="s">
        <v>24</v>
      </c>
      <c r="B331" s="42">
        <v>24.72808240640358</v>
      </c>
      <c r="C331" s="42">
        <v>0</v>
      </c>
      <c r="D331" s="42">
        <v>10.724247653437553</v>
      </c>
      <c r="E331" s="42">
        <v>0</v>
      </c>
      <c r="F331" s="411"/>
      <c r="G331" s="42">
        <v>0</v>
      </c>
      <c r="H331" s="43">
        <v>0</v>
      </c>
      <c r="I331" s="38">
        <f>SUM(B331:H331)</f>
        <v>35.452330059841131</v>
      </c>
    </row>
    <row r="332" spans="1:9" ht="15">
      <c r="A332" s="26" t="s">
        <v>60</v>
      </c>
      <c r="B332" s="39">
        <v>0</v>
      </c>
      <c r="C332" s="39">
        <v>0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51"/>
        <v>0</v>
      </c>
    </row>
    <row r="333" spans="1:9" ht="15">
      <c r="A333" s="27" t="s">
        <v>22</v>
      </c>
      <c r="B333" s="42">
        <v>0</v>
      </c>
      <c r="C333" s="42">
        <v>0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51"/>
        <v>0</v>
      </c>
    </row>
    <row r="334" spans="1:9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51"/>
        <v>0</v>
      </c>
    </row>
    <row r="335" spans="1:9" ht="15">
      <c r="A335" s="28" t="s">
        <v>64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51"/>
        <v>0</v>
      </c>
    </row>
    <row r="336" spans="1:9">
      <c r="A336" s="56" t="s">
        <v>23</v>
      </c>
      <c r="B336" s="60">
        <v>0</v>
      </c>
      <c r="C336" s="60">
        <v>0</v>
      </c>
      <c r="D336" s="60">
        <v>0</v>
      </c>
      <c r="E336" s="60">
        <v>0</v>
      </c>
      <c r="F336" s="411"/>
      <c r="G336" s="60">
        <v>0</v>
      </c>
      <c r="H336" s="61">
        <v>0</v>
      </c>
      <c r="I336" s="62">
        <f t="shared" si="51"/>
        <v>0</v>
      </c>
    </row>
    <row r="337" spans="1:9">
      <c r="A337" s="57" t="s">
        <v>19</v>
      </c>
      <c r="B337" s="63">
        <v>0</v>
      </c>
      <c r="C337" s="63">
        <v>0</v>
      </c>
      <c r="D337" s="63">
        <v>0</v>
      </c>
      <c r="E337" s="63">
        <v>0</v>
      </c>
      <c r="F337" s="411"/>
      <c r="G337" s="63">
        <v>0</v>
      </c>
      <c r="H337" s="64">
        <v>0</v>
      </c>
      <c r="I337" s="65">
        <f t="shared" si="51"/>
        <v>0</v>
      </c>
    </row>
    <row r="338" spans="1:9">
      <c r="A338" s="56" t="s">
        <v>20</v>
      </c>
      <c r="B338" s="60">
        <v>0</v>
      </c>
      <c r="C338" s="60">
        <v>0</v>
      </c>
      <c r="D338" s="60">
        <v>0</v>
      </c>
      <c r="E338" s="60">
        <v>0</v>
      </c>
      <c r="F338" s="411"/>
      <c r="G338" s="60">
        <v>0</v>
      </c>
      <c r="H338" s="61">
        <v>0</v>
      </c>
      <c r="I338" s="62">
        <f t="shared" si="51"/>
        <v>0</v>
      </c>
    </row>
    <row r="339" spans="1:9" ht="15" thickBot="1">
      <c r="A339" s="58" t="s">
        <v>11</v>
      </c>
      <c r="B339" s="52">
        <v>0</v>
      </c>
      <c r="C339" s="52">
        <v>0</v>
      </c>
      <c r="D339" s="52">
        <v>0</v>
      </c>
      <c r="E339" s="52">
        <v>0</v>
      </c>
      <c r="F339" s="412"/>
      <c r="G339" s="52">
        <v>0</v>
      </c>
      <c r="H339" s="66">
        <v>0</v>
      </c>
      <c r="I339" s="67">
        <f t="shared" si="51"/>
        <v>0</v>
      </c>
    </row>
    <row r="340" spans="1:9" ht="15">
      <c r="A340" s="33" t="s">
        <v>26</v>
      </c>
      <c r="B340" s="68">
        <f>SUM(B319:B335)</f>
        <v>295.83179641049196</v>
      </c>
      <c r="C340" s="68">
        <f t="shared" ref="C340:I340" si="52">SUM(C319:C335)</f>
        <v>989.97020718144483</v>
      </c>
      <c r="D340" s="68">
        <f t="shared" si="52"/>
        <v>269.22258426133254</v>
      </c>
      <c r="E340" s="68">
        <f t="shared" si="52"/>
        <v>523.08563629646312</v>
      </c>
      <c r="F340" s="68">
        <f>SUM(F319:F335)</f>
        <v>0</v>
      </c>
      <c r="G340" s="68">
        <f t="shared" si="52"/>
        <v>26.052575736116371</v>
      </c>
      <c r="H340" s="69">
        <f t="shared" si="52"/>
        <v>0</v>
      </c>
      <c r="I340" s="38">
        <f t="shared" si="52"/>
        <v>2104.1627998858489</v>
      </c>
    </row>
    <row r="341" spans="1:9" s="5" customFormat="1" ht="15" thickBot="1">
      <c r="A341" s="30" t="s">
        <v>88</v>
      </c>
      <c r="B341" s="47">
        <f>B340/$I$340</f>
        <v>0.14059358735290867</v>
      </c>
      <c r="C341" s="47">
        <f t="shared" ref="C341:I341" si="53">C340/$I$340</f>
        <v>0.47048175513565338</v>
      </c>
      <c r="D341" s="47">
        <f t="shared" si="53"/>
        <v>0.12794760190415774</v>
      </c>
      <c r="E341" s="47">
        <f t="shared" si="53"/>
        <v>0.24859561072215541</v>
      </c>
      <c r="F341" s="47">
        <f t="shared" si="53"/>
        <v>0</v>
      </c>
      <c r="G341" s="47">
        <f t="shared" si="53"/>
        <v>1.2381444885124727E-2</v>
      </c>
      <c r="H341" s="70">
        <f t="shared" si="53"/>
        <v>0</v>
      </c>
      <c r="I341" s="48">
        <f t="shared" si="53"/>
        <v>1</v>
      </c>
    </row>
    <row r="342" spans="1:9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9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9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9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</row>
    <row r="346" spans="1:9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5" si="54">SUM(B346:H346)</f>
        <v>0</v>
      </c>
    </row>
    <row r="347" spans="1:9" ht="15">
      <c r="A347" s="27" t="s">
        <v>10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54"/>
        <v>0</v>
      </c>
    </row>
    <row r="348" spans="1:9" ht="15">
      <c r="A348" s="26" t="s">
        <v>56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54"/>
        <v>0</v>
      </c>
    </row>
    <row r="349" spans="1:9" ht="15">
      <c r="A349" s="27" t="s">
        <v>16</v>
      </c>
      <c r="B349" s="42">
        <v>0.68765623290087186</v>
      </c>
      <c r="C349" s="42">
        <v>5.7809520728251441E-2</v>
      </c>
      <c r="D349" s="42">
        <v>1.5498404985406626</v>
      </c>
      <c r="E349" s="42">
        <v>0</v>
      </c>
      <c r="F349" s="411"/>
      <c r="G349" s="42">
        <v>0</v>
      </c>
      <c r="H349" s="43">
        <v>0</v>
      </c>
      <c r="I349" s="38">
        <f t="shared" si="54"/>
        <v>2.295306252169786</v>
      </c>
    </row>
    <row r="350" spans="1:9" ht="15">
      <c r="A350" s="26" t="s">
        <v>70</v>
      </c>
      <c r="B350" s="39">
        <v>3.3480287314566821</v>
      </c>
      <c r="C350" s="39">
        <v>0</v>
      </c>
      <c r="D350" s="39">
        <v>3.7297533207028308E-3</v>
      </c>
      <c r="E350" s="39">
        <v>0</v>
      </c>
      <c r="F350" s="411"/>
      <c r="G350" s="39">
        <v>0</v>
      </c>
      <c r="H350" s="40">
        <v>0</v>
      </c>
      <c r="I350" s="41">
        <f t="shared" si="54"/>
        <v>3.3517584847773851</v>
      </c>
    </row>
    <row r="351" spans="1:9" ht="15">
      <c r="A351" s="27" t="s">
        <v>58</v>
      </c>
      <c r="B351" s="42">
        <v>0</v>
      </c>
      <c r="C351" s="42">
        <v>0</v>
      </c>
      <c r="D351" s="42">
        <v>0</v>
      </c>
      <c r="E351" s="42">
        <v>1.1627178403372873</v>
      </c>
      <c r="F351" s="411"/>
      <c r="G351" s="42">
        <v>0</v>
      </c>
      <c r="H351" s="43">
        <v>0</v>
      </c>
      <c r="I351" s="38">
        <f t="shared" si="54"/>
        <v>1.1627178403372873</v>
      </c>
    </row>
    <row r="352" spans="1:9" ht="15">
      <c r="A352" s="26" t="s">
        <v>12</v>
      </c>
      <c r="B352" s="39">
        <v>0</v>
      </c>
      <c r="C352" s="39">
        <v>0</v>
      </c>
      <c r="D352" s="39">
        <v>0</v>
      </c>
      <c r="E352" s="39">
        <v>1.4444770941814328E-3</v>
      </c>
      <c r="F352" s="411"/>
      <c r="G352" s="39">
        <v>0</v>
      </c>
      <c r="H352" s="40">
        <v>0</v>
      </c>
      <c r="I352" s="41">
        <f t="shared" si="54"/>
        <v>1.4444770941814328E-3</v>
      </c>
    </row>
    <row r="353" spans="1:9" ht="15">
      <c r="A353" s="27" t="s">
        <v>59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54"/>
        <v>0</v>
      </c>
    </row>
    <row r="354" spans="1:9" ht="15">
      <c r="A354" s="26" t="s">
        <v>17</v>
      </c>
      <c r="B354" s="39">
        <v>0</v>
      </c>
      <c r="C354" s="39">
        <v>0.22584265141884005</v>
      </c>
      <c r="D354" s="39">
        <v>0.16938198856413006</v>
      </c>
      <c r="E354" s="39">
        <v>0</v>
      </c>
      <c r="F354" s="411"/>
      <c r="G354" s="39">
        <v>0</v>
      </c>
      <c r="H354" s="40">
        <v>0</v>
      </c>
      <c r="I354" s="41">
        <f t="shared" si="54"/>
        <v>0.39522463998297008</v>
      </c>
    </row>
    <row r="355" spans="1:9" ht="15">
      <c r="A355" s="27" t="s">
        <v>139</v>
      </c>
      <c r="B355" s="42">
        <v>0.10489081313191659</v>
      </c>
      <c r="C355" s="42">
        <v>3.3921443102637308</v>
      </c>
      <c r="D355" s="42">
        <v>1.0819958096531566</v>
      </c>
      <c r="E355" s="42">
        <v>0</v>
      </c>
      <c r="F355" s="411"/>
      <c r="G355" s="42">
        <v>0</v>
      </c>
      <c r="H355" s="43">
        <v>0</v>
      </c>
      <c r="I355" s="38">
        <f>SUM(B355:H355)</f>
        <v>4.5790309330488039</v>
      </c>
    </row>
    <row r="356" spans="1:9" ht="15">
      <c r="A356" s="26" t="s">
        <v>25</v>
      </c>
      <c r="B356" s="39">
        <v>0.28083207374793828</v>
      </c>
      <c r="C356" s="39">
        <v>0.16845312023820241</v>
      </c>
      <c r="D356" s="39">
        <v>1.4492183360577511</v>
      </c>
      <c r="E356" s="39">
        <v>36.960837223309227</v>
      </c>
      <c r="F356" s="411"/>
      <c r="G356" s="39">
        <v>0.79659388607190407</v>
      </c>
      <c r="H356" s="40">
        <v>8.9610557775040157E-4</v>
      </c>
      <c r="I356" s="41">
        <f t="shared" si="54"/>
        <v>39.656830745002772</v>
      </c>
    </row>
    <row r="357" spans="1:9" ht="15">
      <c r="A357" s="27" t="s">
        <v>24</v>
      </c>
      <c r="B357" s="42">
        <v>2.4700000000000002</v>
      </c>
      <c r="C357" s="42">
        <v>0</v>
      </c>
      <c r="D357" s="42">
        <v>2.378651089010082</v>
      </c>
      <c r="E357" s="42">
        <v>0</v>
      </c>
      <c r="F357" s="411"/>
      <c r="G357" s="42">
        <v>0</v>
      </c>
      <c r="H357" s="43">
        <v>0</v>
      </c>
      <c r="I357" s="38">
        <f>SUM(B357:H357)</f>
        <v>4.8486510890100822</v>
      </c>
    </row>
    <row r="358" spans="1:9" ht="15">
      <c r="A358" s="26" t="s">
        <v>60</v>
      </c>
      <c r="B358" s="39">
        <v>24.401493540573572</v>
      </c>
      <c r="C358" s="39">
        <v>7.7472534377309596</v>
      </c>
      <c r="D358" s="39">
        <v>14.12872967367348</v>
      </c>
      <c r="E358" s="39">
        <v>0</v>
      </c>
      <c r="F358" s="411"/>
      <c r="G358" s="39">
        <v>0</v>
      </c>
      <c r="H358" s="40">
        <v>0</v>
      </c>
      <c r="I358" s="41">
        <f t="shared" si="54"/>
        <v>46.277476651978006</v>
      </c>
    </row>
    <row r="359" spans="1:9" ht="15">
      <c r="A359" s="27" t="s">
        <v>22</v>
      </c>
      <c r="B359" s="42">
        <v>10.409495246244834</v>
      </c>
      <c r="C359" s="42">
        <v>74.863856543996306</v>
      </c>
      <c r="D359" s="42">
        <v>36.397791104019788</v>
      </c>
      <c r="E359" s="42">
        <v>0</v>
      </c>
      <c r="F359" s="411"/>
      <c r="G359" s="42">
        <v>0</v>
      </c>
      <c r="H359" s="43">
        <v>0</v>
      </c>
      <c r="I359" s="38">
        <f t="shared" si="54"/>
        <v>121.67114289426092</v>
      </c>
    </row>
    <row r="360" spans="1:9" ht="15">
      <c r="A360" s="26" t="s">
        <v>21</v>
      </c>
      <c r="B360" s="39">
        <v>0</v>
      </c>
      <c r="C360" s="39">
        <v>0</v>
      </c>
      <c r="D360" s="39">
        <v>0</v>
      </c>
      <c r="E360" s="39">
        <v>0</v>
      </c>
      <c r="F360" s="411"/>
      <c r="G360" s="39">
        <v>0</v>
      </c>
      <c r="H360" s="40">
        <v>0</v>
      </c>
      <c r="I360" s="41">
        <f t="shared" si="54"/>
        <v>0</v>
      </c>
    </row>
    <row r="361" spans="1:9" ht="15">
      <c r="A361" s="28" t="s">
        <v>64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54"/>
        <v>0</v>
      </c>
    </row>
    <row r="362" spans="1:9">
      <c r="A362" s="56" t="s">
        <v>23</v>
      </c>
      <c r="B362" s="60">
        <v>0</v>
      </c>
      <c r="C362" s="60">
        <v>0</v>
      </c>
      <c r="D362" s="60">
        <v>0</v>
      </c>
      <c r="E362" s="60">
        <v>0</v>
      </c>
      <c r="F362" s="411"/>
      <c r="G362" s="60">
        <v>0</v>
      </c>
      <c r="H362" s="61">
        <v>0</v>
      </c>
      <c r="I362" s="62">
        <f t="shared" si="54"/>
        <v>0</v>
      </c>
    </row>
    <row r="363" spans="1:9">
      <c r="A363" s="57" t="s">
        <v>19</v>
      </c>
      <c r="B363" s="63">
        <v>0</v>
      </c>
      <c r="C363" s="63">
        <v>0</v>
      </c>
      <c r="D363" s="63">
        <v>0</v>
      </c>
      <c r="E363" s="63">
        <v>0</v>
      </c>
      <c r="F363" s="411"/>
      <c r="G363" s="63">
        <v>0</v>
      </c>
      <c r="H363" s="64">
        <v>0</v>
      </c>
      <c r="I363" s="65">
        <f t="shared" si="54"/>
        <v>0</v>
      </c>
    </row>
    <row r="364" spans="1:9">
      <c r="A364" s="56" t="s">
        <v>20</v>
      </c>
      <c r="B364" s="60">
        <v>0</v>
      </c>
      <c r="C364" s="60">
        <v>0</v>
      </c>
      <c r="D364" s="60">
        <v>0</v>
      </c>
      <c r="E364" s="60">
        <v>0</v>
      </c>
      <c r="F364" s="411"/>
      <c r="G364" s="60">
        <v>0</v>
      </c>
      <c r="H364" s="61">
        <v>0</v>
      </c>
      <c r="I364" s="62">
        <f t="shared" si="54"/>
        <v>0</v>
      </c>
    </row>
    <row r="365" spans="1:9" ht="15" thickBot="1">
      <c r="A365" s="58" t="s">
        <v>11</v>
      </c>
      <c r="B365" s="52">
        <v>0</v>
      </c>
      <c r="C365" s="52">
        <v>0</v>
      </c>
      <c r="D365" s="52">
        <v>0</v>
      </c>
      <c r="E365" s="52">
        <v>0</v>
      </c>
      <c r="F365" s="412"/>
      <c r="G365" s="52">
        <v>0</v>
      </c>
      <c r="H365" s="66">
        <v>0</v>
      </c>
      <c r="I365" s="67">
        <f t="shared" si="54"/>
        <v>0</v>
      </c>
    </row>
    <row r="366" spans="1:9" ht="15">
      <c r="A366" s="33" t="s">
        <v>26</v>
      </c>
      <c r="B366" s="68">
        <f>SUM(B345:B361)</f>
        <v>41.702396638055816</v>
      </c>
      <c r="C366" s="68">
        <f t="shared" ref="C366:I366" si="55">SUM(C345:C361)</f>
        <v>86.455359584376296</v>
      </c>
      <c r="D366" s="68">
        <f t="shared" si="55"/>
        <v>57.159338252839753</v>
      </c>
      <c r="E366" s="68">
        <f t="shared" si="55"/>
        <v>38.124999540740696</v>
      </c>
      <c r="F366" s="68">
        <f>SUM(F345:F361)</f>
        <v>0</v>
      </c>
      <c r="G366" s="68">
        <f t="shared" si="55"/>
        <v>0.79659388607190407</v>
      </c>
      <c r="H366" s="69">
        <f t="shared" si="55"/>
        <v>8.9610557775040157E-4</v>
      </c>
      <c r="I366" s="38">
        <f t="shared" si="55"/>
        <v>224.23958400766219</v>
      </c>
    </row>
    <row r="367" spans="1:9" s="5" customFormat="1" ht="15" thickBot="1">
      <c r="A367" s="30" t="s">
        <v>88</v>
      </c>
      <c r="B367" s="47">
        <f>B366/$I$366</f>
        <v>0.18597250268102022</v>
      </c>
      <c r="C367" s="47">
        <f t="shared" ref="C367:I367" si="56">C366/$I$366</f>
        <v>0.38554905444982518</v>
      </c>
      <c r="D367" s="47">
        <f t="shared" si="56"/>
        <v>0.25490298024672858</v>
      </c>
      <c r="E367" s="47">
        <f t="shared" si="56"/>
        <v>0.17001904329004633</v>
      </c>
      <c r="F367" s="47">
        <f t="shared" si="56"/>
        <v>0</v>
      </c>
      <c r="G367" s="47">
        <f t="shared" si="56"/>
        <v>3.5524231352689487E-3</v>
      </c>
      <c r="H367" s="70">
        <f t="shared" si="56"/>
        <v>3.9961971108534609E-6</v>
      </c>
      <c r="I367" s="48">
        <f t="shared" si="56"/>
        <v>1</v>
      </c>
    </row>
    <row r="368" spans="1:9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9" ht="15">
      <c r="A371" s="25" t="s">
        <v>7</v>
      </c>
      <c r="B371" s="36">
        <v>0.20873739847197501</v>
      </c>
      <c r="C371" s="36">
        <v>0.20873739847197501</v>
      </c>
      <c r="D371" s="36">
        <v>0.20873739847197501</v>
      </c>
      <c r="E371" s="36">
        <v>0.20873739847197501</v>
      </c>
      <c r="F371" s="410"/>
      <c r="G371" s="36">
        <v>0</v>
      </c>
      <c r="H371" s="37">
        <v>0</v>
      </c>
      <c r="I371" s="38">
        <f>SUM(B371:H371)</f>
        <v>0.83494959388790002</v>
      </c>
    </row>
    <row r="372" spans="1:9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1" si="57">SUM(B372:H372)</f>
        <v>0</v>
      </c>
    </row>
    <row r="373" spans="1:9" ht="15">
      <c r="A373" s="27" t="s">
        <v>10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57"/>
        <v>0</v>
      </c>
    </row>
    <row r="374" spans="1:9" ht="15">
      <c r="A374" s="26" t="s">
        <v>56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57"/>
        <v>0</v>
      </c>
    </row>
    <row r="375" spans="1:9" ht="15">
      <c r="A375" s="27" t="s">
        <v>16</v>
      </c>
      <c r="B375" s="42">
        <v>23.977492337764211</v>
      </c>
      <c r="C375" s="42">
        <v>0.4315119587906035</v>
      </c>
      <c r="D375" s="42">
        <v>13.795006059435972</v>
      </c>
      <c r="E375" s="42">
        <v>9.4096616299314345E-5</v>
      </c>
      <c r="F375" s="411"/>
      <c r="G375" s="42">
        <v>0</v>
      </c>
      <c r="H375" s="43">
        <v>0</v>
      </c>
      <c r="I375" s="38">
        <f t="shared" si="57"/>
        <v>38.204104452607091</v>
      </c>
    </row>
    <row r="376" spans="1:9" ht="15">
      <c r="A376" s="26" t="s">
        <v>70</v>
      </c>
      <c r="B376" s="39">
        <v>92.383904859510878</v>
      </c>
      <c r="C376" s="39">
        <v>0.26060117189556109</v>
      </c>
      <c r="D376" s="39">
        <v>1.7088107345519725E-3</v>
      </c>
      <c r="E376" s="39">
        <v>0.54639874311048608</v>
      </c>
      <c r="F376" s="411"/>
      <c r="G376" s="39">
        <v>0</v>
      </c>
      <c r="H376" s="40">
        <v>0</v>
      </c>
      <c r="I376" s="41">
        <f t="shared" si="57"/>
        <v>93.192613585251479</v>
      </c>
    </row>
    <row r="377" spans="1:9" ht="15">
      <c r="A377" s="27" t="s">
        <v>58</v>
      </c>
      <c r="B377" s="42">
        <v>5.4018756150651102E-4</v>
      </c>
      <c r="C377" s="42">
        <v>5.4018756150651102E-4</v>
      </c>
      <c r="D377" s="42">
        <v>5.4018756150651102E-4</v>
      </c>
      <c r="E377" s="42">
        <v>892.14874706153489</v>
      </c>
      <c r="F377" s="411"/>
      <c r="G377" s="42">
        <v>0</v>
      </c>
      <c r="H377" s="43">
        <v>0</v>
      </c>
      <c r="I377" s="38">
        <f t="shared" si="57"/>
        <v>892.15036762421937</v>
      </c>
    </row>
    <row r="378" spans="1:9" ht="15">
      <c r="A378" s="26" t="s">
        <v>12</v>
      </c>
      <c r="B378" s="39">
        <v>4.3020025878689255E-3</v>
      </c>
      <c r="C378" s="39">
        <v>4.3020025878689255E-3</v>
      </c>
      <c r="D378" s="39">
        <v>4.3020025878689255E-3</v>
      </c>
      <c r="E378" s="39">
        <v>23.715458211781691</v>
      </c>
      <c r="F378" s="411"/>
      <c r="G378" s="39">
        <v>0</v>
      </c>
      <c r="H378" s="40">
        <v>0</v>
      </c>
      <c r="I378" s="41">
        <f t="shared" si="57"/>
        <v>23.728364219545298</v>
      </c>
    </row>
    <row r="379" spans="1:9" ht="15">
      <c r="A379" s="27" t="s">
        <v>59</v>
      </c>
      <c r="B379" s="42">
        <v>4.6324926257678657E-3</v>
      </c>
      <c r="C379" s="42">
        <v>4.6324926257678657E-3</v>
      </c>
      <c r="D379" s="42">
        <v>4.6324926257678657E-3</v>
      </c>
      <c r="E379" s="42">
        <v>2.9339119963196488E-2</v>
      </c>
      <c r="F379" s="411"/>
      <c r="G379" s="42">
        <v>0</v>
      </c>
      <c r="H379" s="43">
        <v>0</v>
      </c>
      <c r="I379" s="38">
        <f t="shared" si="57"/>
        <v>4.3236597840500088E-2</v>
      </c>
    </row>
    <row r="380" spans="1:9" ht="15">
      <c r="A380" s="26" t="s">
        <v>17</v>
      </c>
      <c r="B380" s="39">
        <v>24.1169115420347</v>
      </c>
      <c r="C380" s="39">
        <v>5.9459105660235464E-4</v>
      </c>
      <c r="D380" s="39">
        <v>25.369335874531107</v>
      </c>
      <c r="E380" s="39">
        <v>12.05646386361939</v>
      </c>
      <c r="F380" s="411"/>
      <c r="G380" s="39">
        <v>0</v>
      </c>
      <c r="H380" s="40">
        <v>0</v>
      </c>
      <c r="I380" s="41">
        <f t="shared" si="57"/>
        <v>61.543305871241806</v>
      </c>
    </row>
    <row r="381" spans="1:9" ht="15">
      <c r="A381" s="27" t="s">
        <v>139</v>
      </c>
      <c r="B381" s="42">
        <v>122.67902090585964</v>
      </c>
      <c r="C381" s="42">
        <v>2.8814088769674626</v>
      </c>
      <c r="D381" s="42">
        <v>147.51913037659941</v>
      </c>
      <c r="E381" s="42">
        <v>3.8604685186591534E-2</v>
      </c>
      <c r="F381" s="411"/>
      <c r="G381" s="42">
        <v>0</v>
      </c>
      <c r="H381" s="43">
        <v>0</v>
      </c>
      <c r="I381" s="38">
        <f>SUM(B381:H381)</f>
        <v>273.11816484461309</v>
      </c>
    </row>
    <row r="382" spans="1:9" ht="15">
      <c r="A382" s="26" t="s">
        <v>25</v>
      </c>
      <c r="B382" s="39">
        <v>30.988827049800964</v>
      </c>
      <c r="C382" s="39">
        <v>1.9189922874548508E-2</v>
      </c>
      <c r="D382" s="39">
        <v>8.9864013129872369</v>
      </c>
      <c r="E382" s="39">
        <v>120.87489787909045</v>
      </c>
      <c r="F382" s="411"/>
      <c r="G382" s="39">
        <v>118.41350955187444</v>
      </c>
      <c r="H382" s="40">
        <v>0</v>
      </c>
      <c r="I382" s="41">
        <f t="shared" si="57"/>
        <v>279.28282571662766</v>
      </c>
    </row>
    <row r="383" spans="1:9" ht="15">
      <c r="A383" s="27" t="s">
        <v>24</v>
      </c>
      <c r="B383" s="42">
        <v>22.708687077269666</v>
      </c>
      <c r="C383" s="42">
        <v>0</v>
      </c>
      <c r="D383" s="42">
        <v>0</v>
      </c>
      <c r="E383" s="42">
        <v>0</v>
      </c>
      <c r="F383" s="411"/>
      <c r="G383" s="42">
        <v>0</v>
      </c>
      <c r="H383" s="43">
        <v>0</v>
      </c>
      <c r="I383" s="38">
        <f>SUM(B383:H383)</f>
        <v>22.708687077269666</v>
      </c>
    </row>
    <row r="384" spans="1:9" ht="15">
      <c r="A384" s="26" t="s">
        <v>60</v>
      </c>
      <c r="B384" s="39">
        <v>10.01351202281076</v>
      </c>
      <c r="C384" s="39">
        <v>1.5810808457069621</v>
      </c>
      <c r="D384" s="39">
        <v>1.5810808457069621</v>
      </c>
      <c r="E384" s="39">
        <v>1.5810808457069621</v>
      </c>
      <c r="F384" s="411"/>
      <c r="G384" s="39">
        <v>0</v>
      </c>
      <c r="H384" s="40">
        <v>0</v>
      </c>
      <c r="I384" s="41">
        <f t="shared" si="57"/>
        <v>14.756754559931647</v>
      </c>
    </row>
    <row r="385" spans="1:9" ht="15">
      <c r="A385" s="27" t="s">
        <v>22</v>
      </c>
      <c r="B385" s="42">
        <v>30.770673168939062</v>
      </c>
      <c r="C385" s="42">
        <v>4.8585273424640629</v>
      </c>
      <c r="D385" s="42">
        <v>4.8585273424640629</v>
      </c>
      <c r="E385" s="42">
        <v>4.8585273424640629</v>
      </c>
      <c r="F385" s="411"/>
      <c r="G385" s="42">
        <v>0</v>
      </c>
      <c r="H385" s="43">
        <v>0</v>
      </c>
      <c r="I385" s="38">
        <f t="shared" si="57"/>
        <v>45.346255196331256</v>
      </c>
    </row>
    <row r="386" spans="1:9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57"/>
        <v>0</v>
      </c>
    </row>
    <row r="387" spans="1:9" ht="15">
      <c r="A387" s="28" t="s">
        <v>64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57"/>
        <v>0</v>
      </c>
    </row>
    <row r="388" spans="1:9">
      <c r="A388" s="56" t="s">
        <v>23</v>
      </c>
      <c r="B388" s="60">
        <v>0</v>
      </c>
      <c r="C388" s="60">
        <v>0</v>
      </c>
      <c r="D388" s="60">
        <v>0</v>
      </c>
      <c r="E388" s="60">
        <v>0</v>
      </c>
      <c r="F388" s="411"/>
      <c r="G388" s="60">
        <v>0</v>
      </c>
      <c r="H388" s="61">
        <v>0</v>
      </c>
      <c r="I388" s="62">
        <f t="shared" si="57"/>
        <v>0</v>
      </c>
    </row>
    <row r="389" spans="1:9">
      <c r="A389" s="57" t="s">
        <v>19</v>
      </c>
      <c r="B389" s="63">
        <v>0</v>
      </c>
      <c r="C389" s="63">
        <v>0</v>
      </c>
      <c r="D389" s="63">
        <v>0</v>
      </c>
      <c r="E389" s="63">
        <v>0</v>
      </c>
      <c r="F389" s="411"/>
      <c r="G389" s="63">
        <v>0</v>
      </c>
      <c r="H389" s="64">
        <v>0</v>
      </c>
      <c r="I389" s="65">
        <f t="shared" si="57"/>
        <v>0</v>
      </c>
    </row>
    <row r="390" spans="1:9">
      <c r="A390" s="56" t="s">
        <v>20</v>
      </c>
      <c r="B390" s="60">
        <v>0</v>
      </c>
      <c r="C390" s="60">
        <v>0</v>
      </c>
      <c r="D390" s="60">
        <v>0</v>
      </c>
      <c r="E390" s="60">
        <v>0</v>
      </c>
      <c r="F390" s="411"/>
      <c r="G390" s="60">
        <v>0</v>
      </c>
      <c r="H390" s="61">
        <v>0</v>
      </c>
      <c r="I390" s="62">
        <f t="shared" si="57"/>
        <v>0</v>
      </c>
    </row>
    <row r="391" spans="1:9" ht="15" thickBot="1">
      <c r="A391" s="58" t="s">
        <v>11</v>
      </c>
      <c r="B391" s="52">
        <v>0</v>
      </c>
      <c r="C391" s="52">
        <v>0</v>
      </c>
      <c r="D391" s="52">
        <v>0</v>
      </c>
      <c r="E391" s="52">
        <v>0</v>
      </c>
      <c r="F391" s="412"/>
      <c r="G391" s="52">
        <v>0</v>
      </c>
      <c r="H391" s="66">
        <v>0</v>
      </c>
      <c r="I391" s="67">
        <f t="shared" si="57"/>
        <v>0</v>
      </c>
    </row>
    <row r="392" spans="1:9" ht="15">
      <c r="A392" s="33" t="s">
        <v>26</v>
      </c>
      <c r="B392" s="68">
        <f>SUM(B371:B387)</f>
        <v>357.857241045237</v>
      </c>
      <c r="C392" s="68">
        <f t="shared" ref="C392:I392" si="58">SUM(C371:C387)</f>
        <v>10.251126791002921</v>
      </c>
      <c r="D392" s="68">
        <f t="shared" si="58"/>
        <v>202.32940270370642</v>
      </c>
      <c r="E392" s="68">
        <f t="shared" si="58"/>
        <v>1056.0583492475459</v>
      </c>
      <c r="F392" s="68">
        <f>SUM(F371:F387)</f>
        <v>0</v>
      </c>
      <c r="G392" s="68">
        <f t="shared" si="58"/>
        <v>118.41350955187444</v>
      </c>
      <c r="H392" s="69">
        <f t="shared" si="58"/>
        <v>0</v>
      </c>
      <c r="I392" s="38">
        <f t="shared" si="58"/>
        <v>1744.9096293393663</v>
      </c>
    </row>
    <row r="393" spans="1:9" s="5" customFormat="1" ht="15" thickBot="1">
      <c r="A393" s="30" t="s">
        <v>88</v>
      </c>
      <c r="B393" s="47">
        <f>B392/$I$392</f>
        <v>0.20508640391922417</v>
      </c>
      <c r="C393" s="47">
        <f t="shared" ref="C393:I393" si="59">C392/$I$392</f>
        <v>5.8748754770091222E-3</v>
      </c>
      <c r="D393" s="47">
        <f t="shared" si="59"/>
        <v>0.11595408684878976</v>
      </c>
      <c r="E393" s="47">
        <f t="shared" si="59"/>
        <v>0.60522237455207128</v>
      </c>
      <c r="F393" s="47">
        <f t="shared" si="59"/>
        <v>0</v>
      </c>
      <c r="G393" s="47">
        <f t="shared" si="59"/>
        <v>6.7862259202905839E-2</v>
      </c>
      <c r="H393" s="70">
        <f t="shared" si="59"/>
        <v>0</v>
      </c>
      <c r="I393" s="48">
        <f t="shared" si="59"/>
        <v>1</v>
      </c>
    </row>
    <row r="394" spans="1:9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9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9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9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</row>
    <row r="398" spans="1:9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7" si="60">SUM(B398:H398)</f>
        <v>0</v>
      </c>
    </row>
    <row r="399" spans="1:9" ht="15">
      <c r="A399" s="27" t="s">
        <v>10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60"/>
        <v>0</v>
      </c>
    </row>
    <row r="400" spans="1:9" ht="15">
      <c r="A400" s="26" t="s">
        <v>56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60"/>
        <v>0</v>
      </c>
    </row>
    <row r="401" spans="1:9" ht="15">
      <c r="A401" s="27" t="s">
        <v>16</v>
      </c>
      <c r="B401" s="42">
        <v>12.423332740178839</v>
      </c>
      <c r="C401" s="42">
        <v>9.5941813687384325</v>
      </c>
      <c r="D401" s="42">
        <v>3.0691410438410706E-3</v>
      </c>
      <c r="E401" s="42">
        <v>0</v>
      </c>
      <c r="F401" s="411"/>
      <c r="G401" s="42">
        <v>0</v>
      </c>
      <c r="H401" s="43">
        <v>0</v>
      </c>
      <c r="I401" s="38">
        <f t="shared" si="60"/>
        <v>22.020583249961113</v>
      </c>
    </row>
    <row r="402" spans="1:9" ht="15">
      <c r="A402" s="26" t="s">
        <v>70</v>
      </c>
      <c r="B402" s="39">
        <v>3.8892164103811355</v>
      </c>
      <c r="C402" s="39">
        <v>1.9265661660601638</v>
      </c>
      <c r="D402" s="39">
        <v>2.356261176452926</v>
      </c>
      <c r="E402" s="39">
        <v>0</v>
      </c>
      <c r="F402" s="411"/>
      <c r="G402" s="39">
        <v>0</v>
      </c>
      <c r="H402" s="40">
        <v>0</v>
      </c>
      <c r="I402" s="41">
        <f t="shared" si="60"/>
        <v>8.1720437528942256</v>
      </c>
    </row>
    <row r="403" spans="1:9" ht="15">
      <c r="A403" s="27" t="s">
        <v>58</v>
      </c>
      <c r="B403" s="42">
        <v>2.0817081519834761E-4</v>
      </c>
      <c r="C403" s="42">
        <v>0</v>
      </c>
      <c r="D403" s="42">
        <v>0</v>
      </c>
      <c r="E403" s="42">
        <v>0.24459364886833965</v>
      </c>
      <c r="F403" s="411"/>
      <c r="G403" s="42">
        <v>0</v>
      </c>
      <c r="H403" s="43">
        <v>0</v>
      </c>
      <c r="I403" s="38">
        <f t="shared" si="60"/>
        <v>0.24480181968353801</v>
      </c>
    </row>
    <row r="404" spans="1:9" ht="15">
      <c r="A404" s="26" t="s">
        <v>12</v>
      </c>
      <c r="B404" s="39">
        <v>0</v>
      </c>
      <c r="C404" s="39">
        <v>0</v>
      </c>
      <c r="D404" s="39">
        <v>0</v>
      </c>
      <c r="E404" s="39">
        <v>5.2703971238210953E-2</v>
      </c>
      <c r="F404" s="411"/>
      <c r="G404" s="39">
        <v>0</v>
      </c>
      <c r="H404" s="40">
        <v>0</v>
      </c>
      <c r="I404" s="41">
        <f t="shared" si="60"/>
        <v>5.2703971238210953E-2</v>
      </c>
    </row>
    <row r="405" spans="1:9" ht="15">
      <c r="A405" s="27" t="s">
        <v>59</v>
      </c>
      <c r="B405" s="42">
        <v>0</v>
      </c>
      <c r="C405" s="42">
        <v>0</v>
      </c>
      <c r="D405" s="42">
        <v>0</v>
      </c>
      <c r="E405" s="42">
        <v>0</v>
      </c>
      <c r="F405" s="411"/>
      <c r="G405" s="42">
        <v>0</v>
      </c>
      <c r="H405" s="43">
        <v>0</v>
      </c>
      <c r="I405" s="38">
        <f t="shared" si="60"/>
        <v>0</v>
      </c>
    </row>
    <row r="406" spans="1:9" ht="15">
      <c r="A406" s="26" t="s">
        <v>17</v>
      </c>
      <c r="B406" s="39">
        <v>8.7078942310369906E-3</v>
      </c>
      <c r="C406" s="39">
        <v>0</v>
      </c>
      <c r="D406" s="39">
        <v>1.1610525641382654E-2</v>
      </c>
      <c r="E406" s="39">
        <v>0</v>
      </c>
      <c r="F406" s="411"/>
      <c r="G406" s="39">
        <v>0</v>
      </c>
      <c r="H406" s="40">
        <v>0</v>
      </c>
      <c r="I406" s="41">
        <f t="shared" si="60"/>
        <v>2.0318419872419644E-2</v>
      </c>
    </row>
    <row r="407" spans="1:9" ht="15">
      <c r="A407" s="27" t="s">
        <v>139</v>
      </c>
      <c r="B407" s="42">
        <v>11.804608128186667</v>
      </c>
      <c r="C407" s="42">
        <v>53.578500891041877</v>
      </c>
      <c r="D407" s="42">
        <v>15.282559451668634</v>
      </c>
      <c r="E407" s="42">
        <v>0.47167516869423259</v>
      </c>
      <c r="F407" s="411"/>
      <c r="G407" s="42">
        <v>0</v>
      </c>
      <c r="H407" s="43">
        <v>0</v>
      </c>
      <c r="I407" s="38">
        <f>SUM(B407:H407)</f>
        <v>81.137343639591407</v>
      </c>
    </row>
    <row r="408" spans="1:9" ht="15">
      <c r="A408" s="26" t="s">
        <v>25</v>
      </c>
      <c r="B408" s="39">
        <v>1.0361758653783493</v>
      </c>
      <c r="C408" s="39">
        <v>8.7592640018233331E-2</v>
      </c>
      <c r="D408" s="39">
        <v>0.18070575467724587</v>
      </c>
      <c r="E408" s="39">
        <v>11.814676235168386</v>
      </c>
      <c r="F408" s="411"/>
      <c r="G408" s="39">
        <v>1.8746178474335007</v>
      </c>
      <c r="H408" s="40">
        <v>0</v>
      </c>
      <c r="I408" s="41">
        <f t="shared" si="60"/>
        <v>14.993768342675715</v>
      </c>
    </row>
    <row r="409" spans="1:9" ht="15">
      <c r="A409" s="27" t="s">
        <v>24</v>
      </c>
      <c r="B409" s="42">
        <v>1.8199846532542263</v>
      </c>
      <c r="C409" s="42">
        <v>0</v>
      </c>
      <c r="D409" s="42">
        <v>0</v>
      </c>
      <c r="E409" s="42">
        <v>0</v>
      </c>
      <c r="F409" s="411"/>
      <c r="G409" s="42">
        <v>0</v>
      </c>
      <c r="H409" s="43">
        <v>0</v>
      </c>
      <c r="I409" s="38">
        <f>SUM(B409:H409)</f>
        <v>1.8199846532542263</v>
      </c>
    </row>
    <row r="410" spans="1:9" ht="15">
      <c r="A410" s="26" t="s">
        <v>60</v>
      </c>
      <c r="B410" s="39">
        <v>0.20898939602516334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60"/>
        <v>0.20898939602516334</v>
      </c>
    </row>
    <row r="411" spans="1:9" ht="15">
      <c r="A411" s="27" t="s">
        <v>22</v>
      </c>
      <c r="B411" s="42">
        <v>0.31312000101331089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60"/>
        <v>0.31312000101331089</v>
      </c>
    </row>
    <row r="412" spans="1:9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60"/>
        <v>0</v>
      </c>
    </row>
    <row r="413" spans="1:9" ht="15">
      <c r="A413" s="28" t="s">
        <v>64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60"/>
        <v>0</v>
      </c>
    </row>
    <row r="414" spans="1:9">
      <c r="A414" s="56" t="s">
        <v>23</v>
      </c>
      <c r="B414" s="60">
        <v>0</v>
      </c>
      <c r="C414" s="60">
        <v>0</v>
      </c>
      <c r="D414" s="60">
        <v>0</v>
      </c>
      <c r="E414" s="60">
        <v>0</v>
      </c>
      <c r="F414" s="411"/>
      <c r="G414" s="60">
        <v>0</v>
      </c>
      <c r="H414" s="61">
        <v>0</v>
      </c>
      <c r="I414" s="62">
        <f t="shared" si="60"/>
        <v>0</v>
      </c>
    </row>
    <row r="415" spans="1:9">
      <c r="A415" s="57" t="s">
        <v>19</v>
      </c>
      <c r="B415" s="63">
        <v>0</v>
      </c>
      <c r="C415" s="63">
        <v>0</v>
      </c>
      <c r="D415" s="63">
        <v>0</v>
      </c>
      <c r="E415" s="63">
        <v>0</v>
      </c>
      <c r="F415" s="411"/>
      <c r="G415" s="63">
        <v>0</v>
      </c>
      <c r="H415" s="64">
        <v>0</v>
      </c>
      <c r="I415" s="65">
        <f t="shared" si="60"/>
        <v>0</v>
      </c>
    </row>
    <row r="416" spans="1:9">
      <c r="A416" s="56" t="s">
        <v>20</v>
      </c>
      <c r="B416" s="60">
        <v>0</v>
      </c>
      <c r="C416" s="60">
        <v>0</v>
      </c>
      <c r="D416" s="60">
        <v>0</v>
      </c>
      <c r="E416" s="60">
        <v>0</v>
      </c>
      <c r="F416" s="411"/>
      <c r="G416" s="60">
        <v>0</v>
      </c>
      <c r="H416" s="61">
        <v>0</v>
      </c>
      <c r="I416" s="62">
        <f t="shared" si="60"/>
        <v>0</v>
      </c>
    </row>
    <row r="417" spans="1:9" ht="15" thickBot="1">
      <c r="A417" s="58" t="s">
        <v>11</v>
      </c>
      <c r="B417" s="52">
        <v>0</v>
      </c>
      <c r="C417" s="52">
        <v>0</v>
      </c>
      <c r="D417" s="52">
        <v>0</v>
      </c>
      <c r="E417" s="52">
        <v>0</v>
      </c>
      <c r="F417" s="412"/>
      <c r="G417" s="52">
        <v>0</v>
      </c>
      <c r="H417" s="66">
        <v>0</v>
      </c>
      <c r="I417" s="67">
        <f t="shared" si="60"/>
        <v>0</v>
      </c>
    </row>
    <row r="418" spans="1:9" ht="15">
      <c r="A418" s="33" t="s">
        <v>26</v>
      </c>
      <c r="B418" s="68">
        <f>SUM(B397:B413)</f>
        <v>31.504343259463926</v>
      </c>
      <c r="C418" s="68">
        <f t="shared" ref="C418:I418" si="61">SUM(C397:C413)</f>
        <v>65.186841065858701</v>
      </c>
      <c r="D418" s="68">
        <f t="shared" si="61"/>
        <v>17.834206049484028</v>
      </c>
      <c r="E418" s="68">
        <f t="shared" si="61"/>
        <v>12.583649023969169</v>
      </c>
      <c r="F418" s="68">
        <f>SUM(F397:F413)</f>
        <v>0</v>
      </c>
      <c r="G418" s="68">
        <f t="shared" si="61"/>
        <v>1.8746178474335007</v>
      </c>
      <c r="H418" s="69">
        <f t="shared" si="61"/>
        <v>0</v>
      </c>
      <c r="I418" s="38">
        <f t="shared" si="61"/>
        <v>128.98365724620936</v>
      </c>
    </row>
    <row r="419" spans="1:9" s="5" customFormat="1" ht="15" thickBot="1">
      <c r="A419" s="30" t="s">
        <v>88</v>
      </c>
      <c r="B419" s="47">
        <f>B418/$I$418</f>
        <v>0.2442506588204979</v>
      </c>
      <c r="C419" s="47">
        <f t="shared" ref="C419:I419" si="62">C418/$I$418</f>
        <v>0.50538837599733544</v>
      </c>
      <c r="D419" s="47">
        <f t="shared" si="62"/>
        <v>0.13826717609224984</v>
      </c>
      <c r="E419" s="47">
        <f t="shared" si="62"/>
        <v>9.7560026538470512E-2</v>
      </c>
      <c r="F419" s="47">
        <f t="shared" si="62"/>
        <v>0</v>
      </c>
      <c r="G419" s="47">
        <f t="shared" si="62"/>
        <v>1.4533762551445973E-2</v>
      </c>
      <c r="H419" s="70">
        <f t="shared" si="62"/>
        <v>0</v>
      </c>
      <c r="I419" s="48">
        <f t="shared" si="62"/>
        <v>1</v>
      </c>
    </row>
    <row r="420" spans="1:9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9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9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9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</row>
    <row r="424" spans="1:9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3" si="63">SUM(B424:H424)</f>
        <v>0</v>
      </c>
    </row>
    <row r="425" spans="1:9" ht="15">
      <c r="A425" s="27" t="s">
        <v>10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63"/>
        <v>0</v>
      </c>
    </row>
    <row r="426" spans="1:9" ht="15">
      <c r="A426" s="26" t="s">
        <v>56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63"/>
        <v>0</v>
      </c>
    </row>
    <row r="427" spans="1:9" ht="15">
      <c r="A427" s="27" t="s">
        <v>16</v>
      </c>
      <c r="B427" s="42">
        <v>22.479402133716992</v>
      </c>
      <c r="C427" s="42">
        <v>0.82346876867595564</v>
      </c>
      <c r="D427" s="42">
        <v>3.2637354547575002</v>
      </c>
      <c r="E427" s="42">
        <v>0</v>
      </c>
      <c r="F427" s="411"/>
      <c r="G427" s="42">
        <v>0</v>
      </c>
      <c r="H427" s="43">
        <v>0</v>
      </c>
      <c r="I427" s="38">
        <f t="shared" si="63"/>
        <v>26.566606357150448</v>
      </c>
    </row>
    <row r="428" spans="1:9" ht="15">
      <c r="A428" s="26" t="s">
        <v>70</v>
      </c>
      <c r="B428" s="39">
        <v>7.2486571687437573</v>
      </c>
      <c r="C428" s="39">
        <v>3.3348143891851416</v>
      </c>
      <c r="D428" s="39">
        <v>1.4015724705695083</v>
      </c>
      <c r="E428" s="39">
        <v>0</v>
      </c>
      <c r="F428" s="411"/>
      <c r="G428" s="39">
        <v>0</v>
      </c>
      <c r="H428" s="40">
        <v>0</v>
      </c>
      <c r="I428" s="41">
        <f t="shared" si="63"/>
        <v>11.985044028498407</v>
      </c>
    </row>
    <row r="429" spans="1:9" ht="15">
      <c r="A429" s="27" t="s">
        <v>58</v>
      </c>
      <c r="B429" s="42">
        <v>0</v>
      </c>
      <c r="C429" s="42">
        <v>0</v>
      </c>
      <c r="D429" s="42">
        <v>0</v>
      </c>
      <c r="E429" s="42">
        <v>7.9013089364181249E-2</v>
      </c>
      <c r="F429" s="411"/>
      <c r="G429" s="42">
        <v>0</v>
      </c>
      <c r="H429" s="43">
        <v>0</v>
      </c>
      <c r="I429" s="38">
        <f t="shared" si="63"/>
        <v>7.9013089364181249E-2</v>
      </c>
    </row>
    <row r="430" spans="1:9" ht="15">
      <c r="A430" s="26" t="s">
        <v>12</v>
      </c>
      <c r="B430" s="39">
        <v>0</v>
      </c>
      <c r="C430" s="39">
        <v>0</v>
      </c>
      <c r="D430" s="39">
        <v>0</v>
      </c>
      <c r="E430" s="39">
        <v>0</v>
      </c>
      <c r="F430" s="411"/>
      <c r="G430" s="39">
        <v>0</v>
      </c>
      <c r="H430" s="40">
        <v>0</v>
      </c>
      <c r="I430" s="41">
        <f t="shared" si="63"/>
        <v>0</v>
      </c>
    </row>
    <row r="431" spans="1:9" ht="15">
      <c r="A431" s="27" t="s">
        <v>59</v>
      </c>
      <c r="B431" s="42">
        <v>0</v>
      </c>
      <c r="C431" s="42">
        <v>0</v>
      </c>
      <c r="D431" s="42">
        <v>0</v>
      </c>
      <c r="E431" s="42">
        <v>0</v>
      </c>
      <c r="F431" s="411"/>
      <c r="G431" s="42">
        <v>0</v>
      </c>
      <c r="H431" s="43">
        <v>0</v>
      </c>
      <c r="I431" s="38">
        <f t="shared" si="63"/>
        <v>0</v>
      </c>
    </row>
    <row r="432" spans="1:9" ht="15">
      <c r="A432" s="26" t="s">
        <v>17</v>
      </c>
      <c r="B432" s="39">
        <v>0.13764520648924974</v>
      </c>
      <c r="C432" s="39">
        <v>0</v>
      </c>
      <c r="D432" s="39">
        <v>0</v>
      </c>
      <c r="E432" s="39">
        <v>0.18352694198566635</v>
      </c>
      <c r="F432" s="411"/>
      <c r="G432" s="39">
        <v>0</v>
      </c>
      <c r="H432" s="40">
        <v>0</v>
      </c>
      <c r="I432" s="41">
        <f t="shared" si="63"/>
        <v>0.3211721484749161</v>
      </c>
    </row>
    <row r="433" spans="1:9" ht="15">
      <c r="A433" s="27" t="s">
        <v>139</v>
      </c>
      <c r="B433" s="42">
        <v>13.965186797034761</v>
      </c>
      <c r="C433" s="42">
        <v>18.603866346367465</v>
      </c>
      <c r="D433" s="42">
        <v>7.9893725961646833</v>
      </c>
      <c r="E433" s="42">
        <v>0.95512530307492516</v>
      </c>
      <c r="F433" s="411"/>
      <c r="G433" s="42">
        <v>0</v>
      </c>
      <c r="H433" s="43">
        <v>0</v>
      </c>
      <c r="I433" s="38">
        <f>SUM(B433:H433)</f>
        <v>41.513551042641836</v>
      </c>
    </row>
    <row r="434" spans="1:9" ht="15">
      <c r="A434" s="26" t="s">
        <v>25</v>
      </c>
      <c r="B434" s="39">
        <v>37.115891954505472</v>
      </c>
      <c r="C434" s="39">
        <v>1.1479950788917394E-2</v>
      </c>
      <c r="D434" s="39">
        <v>13.309033535053285</v>
      </c>
      <c r="E434" s="39">
        <v>127.65358150562361</v>
      </c>
      <c r="F434" s="411"/>
      <c r="G434" s="39">
        <v>26.376551350368363</v>
      </c>
      <c r="H434" s="40">
        <v>3.1960462626717083E-2</v>
      </c>
      <c r="I434" s="41">
        <f t="shared" si="63"/>
        <v>204.49849875896638</v>
      </c>
    </row>
    <row r="435" spans="1:9" ht="15">
      <c r="A435" s="27" t="s">
        <v>24</v>
      </c>
      <c r="B435" s="42">
        <v>33.89483891196236</v>
      </c>
      <c r="C435" s="42">
        <v>3.2240975347511532E-2</v>
      </c>
      <c r="D435" s="42">
        <v>2.5983882636010187</v>
      </c>
      <c r="E435" s="42">
        <v>0</v>
      </c>
      <c r="F435" s="411"/>
      <c r="G435" s="42">
        <v>0</v>
      </c>
      <c r="H435" s="43">
        <v>0</v>
      </c>
      <c r="I435" s="38">
        <f>SUM(B435:H435)</f>
        <v>36.525468150910889</v>
      </c>
    </row>
    <row r="436" spans="1:9" ht="15">
      <c r="A436" s="26" t="s">
        <v>60</v>
      </c>
      <c r="B436" s="39">
        <v>2.1</v>
      </c>
      <c r="C436" s="39">
        <v>0</v>
      </c>
      <c r="D436" s="39">
        <v>4.5887581313411143</v>
      </c>
      <c r="E436" s="39">
        <v>0</v>
      </c>
      <c r="F436" s="411"/>
      <c r="G436" s="39">
        <v>0</v>
      </c>
      <c r="H436" s="40">
        <v>0</v>
      </c>
      <c r="I436" s="41">
        <f t="shared" si="63"/>
        <v>6.688758131341114</v>
      </c>
    </row>
    <row r="437" spans="1:9" ht="15">
      <c r="A437" s="27" t="s">
        <v>22</v>
      </c>
      <c r="B437" s="42">
        <v>25.296830437061459</v>
      </c>
      <c r="C437" s="42">
        <v>0</v>
      </c>
      <c r="D437" s="42">
        <v>23.451775718824525</v>
      </c>
      <c r="E437" s="42">
        <v>0</v>
      </c>
      <c r="F437" s="411"/>
      <c r="G437" s="42">
        <v>0</v>
      </c>
      <c r="H437" s="43">
        <v>0</v>
      </c>
      <c r="I437" s="38">
        <f t="shared" si="63"/>
        <v>48.74860615588598</v>
      </c>
    </row>
    <row r="438" spans="1:9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63"/>
        <v>0</v>
      </c>
    </row>
    <row r="439" spans="1:9" ht="15">
      <c r="A439" s="28" t="s">
        <v>64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63"/>
        <v>0</v>
      </c>
    </row>
    <row r="440" spans="1:9">
      <c r="A440" s="56" t="s">
        <v>23</v>
      </c>
      <c r="B440" s="60">
        <v>0</v>
      </c>
      <c r="C440" s="60">
        <v>0</v>
      </c>
      <c r="D440" s="60">
        <v>0</v>
      </c>
      <c r="E440" s="60">
        <v>0</v>
      </c>
      <c r="F440" s="411"/>
      <c r="G440" s="60">
        <v>0</v>
      </c>
      <c r="H440" s="61">
        <v>0</v>
      </c>
      <c r="I440" s="62">
        <f t="shared" si="63"/>
        <v>0</v>
      </c>
    </row>
    <row r="441" spans="1:9">
      <c r="A441" s="57" t="s">
        <v>19</v>
      </c>
      <c r="B441" s="63">
        <v>0</v>
      </c>
      <c r="C441" s="63">
        <v>0</v>
      </c>
      <c r="D441" s="63">
        <v>0</v>
      </c>
      <c r="E441" s="63">
        <v>0</v>
      </c>
      <c r="F441" s="411"/>
      <c r="G441" s="63">
        <v>0</v>
      </c>
      <c r="H441" s="64">
        <v>0</v>
      </c>
      <c r="I441" s="65">
        <f t="shared" si="63"/>
        <v>0</v>
      </c>
    </row>
    <row r="442" spans="1:9">
      <c r="A442" s="56" t="s">
        <v>20</v>
      </c>
      <c r="B442" s="60">
        <v>0</v>
      </c>
      <c r="C442" s="60">
        <v>0</v>
      </c>
      <c r="D442" s="60">
        <v>0</v>
      </c>
      <c r="E442" s="60">
        <v>0</v>
      </c>
      <c r="F442" s="411"/>
      <c r="G442" s="60">
        <v>0</v>
      </c>
      <c r="H442" s="61">
        <v>0</v>
      </c>
      <c r="I442" s="62">
        <f t="shared" si="63"/>
        <v>0</v>
      </c>
    </row>
    <row r="443" spans="1:9" ht="15" thickBot="1">
      <c r="A443" s="58" t="s">
        <v>11</v>
      </c>
      <c r="B443" s="52">
        <v>0</v>
      </c>
      <c r="C443" s="52">
        <v>0</v>
      </c>
      <c r="D443" s="52">
        <v>0</v>
      </c>
      <c r="E443" s="52">
        <v>0</v>
      </c>
      <c r="F443" s="412"/>
      <c r="G443" s="52">
        <v>0</v>
      </c>
      <c r="H443" s="66">
        <v>0</v>
      </c>
      <c r="I443" s="67">
        <f t="shared" si="63"/>
        <v>0</v>
      </c>
    </row>
    <row r="444" spans="1:9" ht="15">
      <c r="A444" s="33" t="s">
        <v>26</v>
      </c>
      <c r="B444" s="68">
        <f>SUM(B423:B439)</f>
        <v>142.23845260951404</v>
      </c>
      <c r="C444" s="68">
        <f t="shared" ref="C444:I444" si="64">SUM(C423:C439)</f>
        <v>22.80587043036499</v>
      </c>
      <c r="D444" s="68">
        <f t="shared" si="64"/>
        <v>56.602636170311641</v>
      </c>
      <c r="E444" s="68">
        <f t="shared" si="64"/>
        <v>128.87124684004837</v>
      </c>
      <c r="F444" s="68">
        <f>SUM(F423:F439)</f>
        <v>0</v>
      </c>
      <c r="G444" s="68">
        <f t="shared" si="64"/>
        <v>26.376551350368363</v>
      </c>
      <c r="H444" s="69">
        <f t="shared" si="64"/>
        <v>3.1960462626717083E-2</v>
      </c>
      <c r="I444" s="38">
        <f t="shared" si="64"/>
        <v>376.92671786323416</v>
      </c>
    </row>
    <row r="445" spans="1:9" s="5" customFormat="1" ht="15" thickBot="1">
      <c r="A445" s="30" t="s">
        <v>88</v>
      </c>
      <c r="B445" s="47">
        <f>B444/$I$444</f>
        <v>0.37736367805352683</v>
      </c>
      <c r="C445" s="47">
        <f t="shared" ref="C445:I445" si="65">C444/$I$444</f>
        <v>6.0504786075260331E-2</v>
      </c>
      <c r="D445" s="47">
        <f t="shared" si="65"/>
        <v>0.15016880865115431</v>
      </c>
      <c r="E445" s="47">
        <f t="shared" si="65"/>
        <v>0.34190000531299192</v>
      </c>
      <c r="F445" s="47">
        <f t="shared" si="65"/>
        <v>0</v>
      </c>
      <c r="G445" s="47">
        <f t="shared" si="65"/>
        <v>6.9977929662017102E-2</v>
      </c>
      <c r="H445" s="70">
        <f t="shared" si="65"/>
        <v>8.4792245049377922E-5</v>
      </c>
      <c r="I445" s="48">
        <f t="shared" si="65"/>
        <v>1</v>
      </c>
    </row>
    <row r="446" spans="1:9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9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9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9" ht="15">
      <c r="A449" s="25" t="s">
        <v>7</v>
      </c>
      <c r="B449" s="397"/>
      <c r="C449" s="398"/>
      <c r="D449" s="398"/>
      <c r="E449" s="399"/>
      <c r="F449" s="36">
        <v>1.3714879121259171</v>
      </c>
      <c r="G449" s="397"/>
      <c r="H449" s="399"/>
      <c r="I449" s="38">
        <f>SUM(B449:H449)</f>
        <v>1.3714879121259171</v>
      </c>
    </row>
    <row r="450" spans="1: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9" si="66">SUM(B450:H450)</f>
        <v>0</v>
      </c>
    </row>
    <row r="451" spans="1:9" ht="15">
      <c r="A451" s="27" t="s">
        <v>10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66"/>
        <v>0</v>
      </c>
    </row>
    <row r="452" spans="1:9" ht="15">
      <c r="A452" s="26" t="s">
        <v>56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66"/>
        <v>0</v>
      </c>
    </row>
    <row r="453" spans="1:9" ht="15">
      <c r="A453" s="27" t="s">
        <v>16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66"/>
        <v>0</v>
      </c>
    </row>
    <row r="454" spans="1:9" ht="15">
      <c r="A454" s="26" t="s">
        <v>70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66"/>
        <v>0</v>
      </c>
    </row>
    <row r="455" spans="1:9" ht="15">
      <c r="A455" s="27" t="s">
        <v>58</v>
      </c>
      <c r="B455" s="400"/>
      <c r="C455" s="401"/>
      <c r="D455" s="401"/>
      <c r="E455" s="402"/>
      <c r="F455" s="42">
        <v>208.41631167942728</v>
      </c>
      <c r="G455" s="400"/>
      <c r="H455" s="402"/>
      <c r="I455" s="38">
        <f t="shared" si="66"/>
        <v>208.41631167942728</v>
      </c>
    </row>
    <row r="456" spans="1:9" ht="15">
      <c r="A456" s="26" t="s">
        <v>12</v>
      </c>
      <c r="B456" s="400"/>
      <c r="C456" s="401"/>
      <c r="D456" s="401"/>
      <c r="E456" s="402"/>
      <c r="F456" s="39">
        <v>0</v>
      </c>
      <c r="G456" s="400"/>
      <c r="H456" s="402"/>
      <c r="I456" s="41">
        <f t="shared" si="66"/>
        <v>0</v>
      </c>
    </row>
    <row r="457" spans="1:9" ht="15">
      <c r="A457" s="27" t="s">
        <v>59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66"/>
        <v>0</v>
      </c>
    </row>
    <row r="458" spans="1:9" ht="15">
      <c r="A458" s="26" t="s">
        <v>17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66"/>
        <v>0</v>
      </c>
    </row>
    <row r="459" spans="1:9" ht="15">
      <c r="A459" s="27" t="s">
        <v>139</v>
      </c>
      <c r="B459" s="400"/>
      <c r="C459" s="401"/>
      <c r="D459" s="401"/>
      <c r="E459" s="402"/>
      <c r="F459" s="42">
        <v>0</v>
      </c>
      <c r="G459" s="400"/>
      <c r="H459" s="402"/>
      <c r="I459" s="38">
        <f>SUM(B459:H459)</f>
        <v>0</v>
      </c>
    </row>
    <row r="460" spans="1:9" ht="15">
      <c r="A460" s="26" t="s">
        <v>25</v>
      </c>
      <c r="B460" s="400"/>
      <c r="C460" s="401"/>
      <c r="D460" s="401"/>
      <c r="E460" s="402"/>
      <c r="F460" s="39">
        <v>874.41825820239296</v>
      </c>
      <c r="G460" s="400"/>
      <c r="H460" s="402"/>
      <c r="I460" s="41">
        <f t="shared" si="66"/>
        <v>874.41825820239296</v>
      </c>
    </row>
    <row r="461" spans="1:9" ht="15">
      <c r="A461" s="27" t="s">
        <v>24</v>
      </c>
      <c r="B461" s="400"/>
      <c r="C461" s="401"/>
      <c r="D461" s="401"/>
      <c r="E461" s="402"/>
      <c r="F461" s="42">
        <v>0</v>
      </c>
      <c r="G461" s="400"/>
      <c r="H461" s="402"/>
      <c r="I461" s="38">
        <f>SUM(B461:H461)</f>
        <v>0</v>
      </c>
    </row>
    <row r="462" spans="1:9" ht="15">
      <c r="A462" s="26" t="s">
        <v>60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66"/>
        <v>0</v>
      </c>
    </row>
    <row r="463" spans="1:9" ht="15">
      <c r="A463" s="27" t="s">
        <v>22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66"/>
        <v>0</v>
      </c>
    </row>
    <row r="464" spans="1: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66"/>
        <v>0</v>
      </c>
    </row>
    <row r="465" spans="1:9" ht="15">
      <c r="A465" s="28" t="s">
        <v>64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66"/>
        <v>0</v>
      </c>
    </row>
    <row r="466" spans="1:9">
      <c r="A466" s="56" t="s">
        <v>23</v>
      </c>
      <c r="B466" s="400"/>
      <c r="C466" s="401"/>
      <c r="D466" s="401"/>
      <c r="E466" s="402"/>
      <c r="F466" s="60">
        <v>0</v>
      </c>
      <c r="G466" s="400"/>
      <c r="H466" s="402"/>
      <c r="I466" s="62">
        <f t="shared" si="66"/>
        <v>0</v>
      </c>
    </row>
    <row r="467" spans="1:9">
      <c r="A467" s="57" t="s">
        <v>19</v>
      </c>
      <c r="B467" s="400"/>
      <c r="C467" s="401"/>
      <c r="D467" s="401"/>
      <c r="E467" s="402"/>
      <c r="F467" s="63">
        <v>0</v>
      </c>
      <c r="G467" s="400"/>
      <c r="H467" s="402"/>
      <c r="I467" s="65">
        <f t="shared" si="66"/>
        <v>0</v>
      </c>
    </row>
    <row r="468" spans="1:9">
      <c r="A468" s="56" t="s">
        <v>20</v>
      </c>
      <c r="B468" s="400"/>
      <c r="C468" s="401"/>
      <c r="D468" s="401"/>
      <c r="E468" s="402"/>
      <c r="F468" s="60">
        <v>0</v>
      </c>
      <c r="G468" s="400"/>
      <c r="H468" s="402"/>
      <c r="I468" s="62">
        <f t="shared" si="66"/>
        <v>0</v>
      </c>
    </row>
    <row r="469" spans="1:9" ht="15" thickBot="1">
      <c r="A469" s="58" t="s">
        <v>11</v>
      </c>
      <c r="B469" s="403"/>
      <c r="C469" s="404"/>
      <c r="D469" s="404"/>
      <c r="E469" s="405"/>
      <c r="F469" s="52">
        <v>0</v>
      </c>
      <c r="G469" s="403"/>
      <c r="H469" s="405"/>
      <c r="I469" s="67">
        <f t="shared" si="66"/>
        <v>0</v>
      </c>
    </row>
    <row r="470" spans="1:9" ht="15">
      <c r="A470" s="33" t="s">
        <v>26</v>
      </c>
      <c r="B470" s="68">
        <f>SUM(B449:B465)</f>
        <v>0</v>
      </c>
      <c r="C470" s="68">
        <f t="shared" ref="C470:I470" si="67">SUM(C449:C465)</f>
        <v>0</v>
      </c>
      <c r="D470" s="68">
        <f t="shared" si="67"/>
        <v>0</v>
      </c>
      <c r="E470" s="68">
        <f t="shared" si="67"/>
        <v>0</v>
      </c>
      <c r="F470" s="68">
        <f>SUM(F449:F465)</f>
        <v>1084.2060577939462</v>
      </c>
      <c r="G470" s="68">
        <f t="shared" si="67"/>
        <v>0</v>
      </c>
      <c r="H470" s="69">
        <f t="shared" si="67"/>
        <v>0</v>
      </c>
      <c r="I470" s="38">
        <f t="shared" si="67"/>
        <v>1084.2060577939462</v>
      </c>
    </row>
    <row r="471" spans="1:9" s="5" customFormat="1" ht="15" thickBot="1">
      <c r="A471" s="30" t="s">
        <v>88</v>
      </c>
      <c r="B471" s="47">
        <f>B470/$I$470</f>
        <v>0</v>
      </c>
      <c r="C471" s="47">
        <f t="shared" ref="C471:I471" si="68">C470/$I$470</f>
        <v>0</v>
      </c>
      <c r="D471" s="47">
        <f t="shared" si="68"/>
        <v>0</v>
      </c>
      <c r="E471" s="47">
        <f t="shared" si="68"/>
        <v>0</v>
      </c>
      <c r="F471" s="47">
        <f t="shared" si="68"/>
        <v>1</v>
      </c>
      <c r="G471" s="47">
        <f t="shared" si="68"/>
        <v>0</v>
      </c>
      <c r="H471" s="70">
        <f t="shared" si="68"/>
        <v>0</v>
      </c>
      <c r="I471" s="48">
        <f t="shared" si="68"/>
        <v>1</v>
      </c>
    </row>
    <row r="472" spans="1:9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9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9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9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9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5" si="69">SUM(B476:H476)</f>
        <v>0</v>
      </c>
    </row>
    <row r="477" spans="1:9" ht="15">
      <c r="A477" s="27" t="s">
        <v>10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69"/>
        <v>0</v>
      </c>
    </row>
    <row r="478" spans="1:9" ht="15">
      <c r="A478" s="26" t="s">
        <v>56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69"/>
        <v>0</v>
      </c>
    </row>
    <row r="479" spans="1:9" ht="15">
      <c r="A479" s="27" t="s">
        <v>16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69"/>
        <v>0</v>
      </c>
    </row>
    <row r="480" spans="1:9" ht="15">
      <c r="A480" s="26" t="s">
        <v>70</v>
      </c>
      <c r="B480" s="400"/>
      <c r="C480" s="401"/>
      <c r="D480" s="401"/>
      <c r="E480" s="402"/>
      <c r="F480" s="39">
        <v>0</v>
      </c>
      <c r="G480" s="400"/>
      <c r="H480" s="402"/>
      <c r="I480" s="41">
        <f t="shared" si="69"/>
        <v>0</v>
      </c>
    </row>
    <row r="481" spans="1:9" ht="15">
      <c r="A481" s="27" t="s">
        <v>58</v>
      </c>
      <c r="B481" s="400"/>
      <c r="C481" s="401"/>
      <c r="D481" s="401"/>
      <c r="E481" s="402"/>
      <c r="F481" s="42">
        <v>29017.627426208524</v>
      </c>
      <c r="G481" s="400"/>
      <c r="H481" s="402"/>
      <c r="I481" s="38">
        <f t="shared" si="69"/>
        <v>29017.627426208524</v>
      </c>
    </row>
    <row r="482" spans="1:9" ht="15">
      <c r="A482" s="26" t="s">
        <v>12</v>
      </c>
      <c r="B482" s="400"/>
      <c r="C482" s="401"/>
      <c r="D482" s="401"/>
      <c r="E482" s="402"/>
      <c r="F482" s="39">
        <v>15554.605163802755</v>
      </c>
      <c r="G482" s="400"/>
      <c r="H482" s="402"/>
      <c r="I482" s="41">
        <f t="shared" si="69"/>
        <v>15554.605163802755</v>
      </c>
    </row>
    <row r="483" spans="1:9" ht="15">
      <c r="A483" s="27" t="s">
        <v>59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69"/>
        <v>0</v>
      </c>
    </row>
    <row r="484" spans="1:9" ht="15">
      <c r="A484" s="26" t="s">
        <v>17</v>
      </c>
      <c r="B484" s="400"/>
      <c r="C484" s="401"/>
      <c r="D484" s="401"/>
      <c r="E484" s="402"/>
      <c r="F484" s="39">
        <v>677.71477389899837</v>
      </c>
      <c r="G484" s="400"/>
      <c r="H484" s="402"/>
      <c r="I484" s="41">
        <f t="shared" si="69"/>
        <v>677.71477389899837</v>
      </c>
    </row>
    <row r="485" spans="1:9" ht="15">
      <c r="A485" s="27" t="s">
        <v>139</v>
      </c>
      <c r="B485" s="400"/>
      <c r="C485" s="401"/>
      <c r="D485" s="401"/>
      <c r="E485" s="402"/>
      <c r="F485" s="42">
        <v>0</v>
      </c>
      <c r="G485" s="400"/>
      <c r="H485" s="402"/>
      <c r="I485" s="38">
        <f>SUM(B485:H485)</f>
        <v>0</v>
      </c>
    </row>
    <row r="486" spans="1:9" ht="15">
      <c r="A486" s="26" t="s">
        <v>25</v>
      </c>
      <c r="B486" s="400"/>
      <c r="C486" s="401"/>
      <c r="D486" s="401"/>
      <c r="E486" s="402"/>
      <c r="F486" s="39">
        <v>1251.1056788220233</v>
      </c>
      <c r="G486" s="400"/>
      <c r="H486" s="402"/>
      <c r="I486" s="41">
        <f t="shared" si="69"/>
        <v>1251.1056788220233</v>
      </c>
    </row>
    <row r="487" spans="1:9" ht="15">
      <c r="A487" s="27" t="s">
        <v>24</v>
      </c>
      <c r="B487" s="400"/>
      <c r="C487" s="401"/>
      <c r="D487" s="401"/>
      <c r="E487" s="402"/>
      <c r="F487" s="42">
        <v>0</v>
      </c>
      <c r="G487" s="400"/>
      <c r="H487" s="402"/>
      <c r="I487" s="38">
        <f>SUM(B487:H487)</f>
        <v>0</v>
      </c>
    </row>
    <row r="488" spans="1:9" ht="15">
      <c r="A488" s="26" t="s">
        <v>60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69"/>
        <v>0</v>
      </c>
    </row>
    <row r="489" spans="1:9" ht="15">
      <c r="A489" s="27" t="s">
        <v>22</v>
      </c>
      <c r="B489" s="400"/>
      <c r="C489" s="401"/>
      <c r="D489" s="401"/>
      <c r="E489" s="402"/>
      <c r="F489" s="42">
        <v>104.71700811546987</v>
      </c>
      <c r="G489" s="400"/>
      <c r="H489" s="402"/>
      <c r="I489" s="38">
        <f t="shared" si="69"/>
        <v>104.71700811546987</v>
      </c>
    </row>
    <row r="490" spans="1:9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69"/>
        <v>0</v>
      </c>
    </row>
    <row r="491" spans="1:9" ht="15">
      <c r="A491" s="28" t="s">
        <v>64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69"/>
        <v>0</v>
      </c>
    </row>
    <row r="492" spans="1:9">
      <c r="A492" s="56" t="s">
        <v>23</v>
      </c>
      <c r="B492" s="400"/>
      <c r="C492" s="401"/>
      <c r="D492" s="401"/>
      <c r="E492" s="402"/>
      <c r="F492" s="60">
        <v>0</v>
      </c>
      <c r="G492" s="400"/>
      <c r="H492" s="402"/>
      <c r="I492" s="62">
        <f t="shared" si="69"/>
        <v>0</v>
      </c>
    </row>
    <row r="493" spans="1:9">
      <c r="A493" s="57" t="s">
        <v>19</v>
      </c>
      <c r="B493" s="400"/>
      <c r="C493" s="401"/>
      <c r="D493" s="401"/>
      <c r="E493" s="402"/>
      <c r="F493" s="63">
        <v>0</v>
      </c>
      <c r="G493" s="400"/>
      <c r="H493" s="402"/>
      <c r="I493" s="65">
        <f t="shared" si="69"/>
        <v>0</v>
      </c>
    </row>
    <row r="494" spans="1:9">
      <c r="A494" s="56" t="s">
        <v>20</v>
      </c>
      <c r="B494" s="400"/>
      <c r="C494" s="401"/>
      <c r="D494" s="401"/>
      <c r="E494" s="402"/>
      <c r="F494" s="60">
        <v>0</v>
      </c>
      <c r="G494" s="400"/>
      <c r="H494" s="402"/>
      <c r="I494" s="62">
        <f t="shared" si="69"/>
        <v>0</v>
      </c>
    </row>
    <row r="495" spans="1:9" ht="15" thickBot="1">
      <c r="A495" s="58" t="s">
        <v>11</v>
      </c>
      <c r="B495" s="403"/>
      <c r="C495" s="404"/>
      <c r="D495" s="404"/>
      <c r="E495" s="405"/>
      <c r="F495" s="52">
        <v>0</v>
      </c>
      <c r="G495" s="403"/>
      <c r="H495" s="405"/>
      <c r="I495" s="67">
        <f t="shared" si="69"/>
        <v>0</v>
      </c>
    </row>
    <row r="496" spans="1:9" ht="15">
      <c r="A496" s="33" t="s">
        <v>26</v>
      </c>
      <c r="B496" s="68">
        <f>SUM(B475:B491)</f>
        <v>0</v>
      </c>
      <c r="C496" s="68">
        <f t="shared" ref="C496:I496" si="70">SUM(C475:C491)</f>
        <v>0</v>
      </c>
      <c r="D496" s="68">
        <f t="shared" si="70"/>
        <v>0</v>
      </c>
      <c r="E496" s="68">
        <f t="shared" si="70"/>
        <v>0</v>
      </c>
      <c r="F496" s="68">
        <f>SUM(F475:F491)</f>
        <v>46605.770050847765</v>
      </c>
      <c r="G496" s="68">
        <f t="shared" si="70"/>
        <v>0</v>
      </c>
      <c r="H496" s="69">
        <f t="shared" si="70"/>
        <v>0</v>
      </c>
      <c r="I496" s="38">
        <f t="shared" si="70"/>
        <v>46605.770050847765</v>
      </c>
    </row>
    <row r="497" spans="1:9" s="5" customFormat="1" ht="15" thickBot="1">
      <c r="A497" s="30" t="s">
        <v>88</v>
      </c>
      <c r="B497" s="47">
        <f>B496/$I$496</f>
        <v>0</v>
      </c>
      <c r="C497" s="47">
        <f t="shared" ref="C497:I497" si="71">C496/$I$496</f>
        <v>0</v>
      </c>
      <c r="D497" s="47">
        <f t="shared" si="71"/>
        <v>0</v>
      </c>
      <c r="E497" s="47">
        <f t="shared" si="71"/>
        <v>0</v>
      </c>
      <c r="F497" s="47">
        <f t="shared" si="71"/>
        <v>1</v>
      </c>
      <c r="G497" s="47">
        <f t="shared" si="71"/>
        <v>0</v>
      </c>
      <c r="H497" s="70">
        <f t="shared" si="71"/>
        <v>0</v>
      </c>
      <c r="I497" s="48">
        <f t="shared" si="71"/>
        <v>1</v>
      </c>
    </row>
    <row r="498" spans="1:9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9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9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9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9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1" si="72">SUM(B502:H502)</f>
        <v>0</v>
      </c>
    </row>
    <row r="503" spans="1:9" ht="15">
      <c r="A503" s="27" t="s">
        <v>10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72"/>
        <v>0</v>
      </c>
    </row>
    <row r="504" spans="1:9" ht="15">
      <c r="A504" s="26" t="s">
        <v>56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72"/>
        <v>0</v>
      </c>
    </row>
    <row r="505" spans="1:9" ht="15">
      <c r="A505" s="27" t="s">
        <v>16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72"/>
        <v>0</v>
      </c>
    </row>
    <row r="506" spans="1:9" ht="15">
      <c r="A506" s="26" t="s">
        <v>70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72"/>
        <v>0</v>
      </c>
    </row>
    <row r="507" spans="1:9" ht="15">
      <c r="A507" s="27" t="s">
        <v>58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72"/>
        <v>0</v>
      </c>
    </row>
    <row r="508" spans="1:9" ht="15">
      <c r="A508" s="26" t="s">
        <v>12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72"/>
        <v>0</v>
      </c>
    </row>
    <row r="509" spans="1:9" ht="15">
      <c r="A509" s="27" t="s">
        <v>59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72"/>
        <v>0</v>
      </c>
    </row>
    <row r="510" spans="1:9" ht="15">
      <c r="A510" s="26" t="s">
        <v>17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72"/>
        <v>0</v>
      </c>
    </row>
    <row r="511" spans="1:9" ht="15">
      <c r="A511" s="27" t="s">
        <v>139</v>
      </c>
      <c r="B511" s="400"/>
      <c r="C511" s="401"/>
      <c r="D511" s="401"/>
      <c r="E511" s="402"/>
      <c r="F511" s="42">
        <v>0</v>
      </c>
      <c r="G511" s="400"/>
      <c r="H511" s="402"/>
      <c r="I511" s="38">
        <f>SUM(B511:H511)</f>
        <v>0</v>
      </c>
    </row>
    <row r="512" spans="1:9" ht="15">
      <c r="A512" s="26" t="s">
        <v>25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72"/>
        <v>0</v>
      </c>
    </row>
    <row r="513" spans="1:9" ht="15">
      <c r="A513" s="27" t="s">
        <v>24</v>
      </c>
      <c r="B513" s="400"/>
      <c r="C513" s="401"/>
      <c r="D513" s="401"/>
      <c r="E513" s="402"/>
      <c r="F513" s="42">
        <v>0</v>
      </c>
      <c r="G513" s="400"/>
      <c r="H513" s="402"/>
      <c r="I513" s="38">
        <f>SUM(B513:H513)</f>
        <v>0</v>
      </c>
    </row>
    <row r="514" spans="1:9" ht="15">
      <c r="A514" s="26" t="s">
        <v>60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72"/>
        <v>0</v>
      </c>
    </row>
    <row r="515" spans="1:9" ht="15">
      <c r="A515" s="27" t="s">
        <v>22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72"/>
        <v>0</v>
      </c>
    </row>
    <row r="516" spans="1:9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72"/>
        <v>0</v>
      </c>
    </row>
    <row r="517" spans="1:9" ht="15">
      <c r="A517" s="28" t="s">
        <v>64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72"/>
        <v>0</v>
      </c>
    </row>
    <row r="518" spans="1:9">
      <c r="A518" s="56" t="s">
        <v>23</v>
      </c>
      <c r="B518" s="400"/>
      <c r="C518" s="401"/>
      <c r="D518" s="401"/>
      <c r="E518" s="402"/>
      <c r="F518" s="60">
        <v>0</v>
      </c>
      <c r="G518" s="400"/>
      <c r="H518" s="402"/>
      <c r="I518" s="62">
        <f t="shared" si="72"/>
        <v>0</v>
      </c>
    </row>
    <row r="519" spans="1:9">
      <c r="A519" s="57" t="s">
        <v>19</v>
      </c>
      <c r="B519" s="400"/>
      <c r="C519" s="401"/>
      <c r="D519" s="401"/>
      <c r="E519" s="402"/>
      <c r="F519" s="63">
        <v>0</v>
      </c>
      <c r="G519" s="400"/>
      <c r="H519" s="402"/>
      <c r="I519" s="65">
        <f t="shared" si="72"/>
        <v>0</v>
      </c>
    </row>
    <row r="520" spans="1:9">
      <c r="A520" s="56" t="s">
        <v>20</v>
      </c>
      <c r="B520" s="400"/>
      <c r="C520" s="401"/>
      <c r="D520" s="401"/>
      <c r="E520" s="402"/>
      <c r="F520" s="60">
        <v>0</v>
      </c>
      <c r="G520" s="400"/>
      <c r="H520" s="402"/>
      <c r="I520" s="62">
        <f t="shared" si="72"/>
        <v>0</v>
      </c>
    </row>
    <row r="521" spans="1:9" ht="15" thickBot="1">
      <c r="A521" s="58" t="s">
        <v>11</v>
      </c>
      <c r="B521" s="403"/>
      <c r="C521" s="404"/>
      <c r="D521" s="404"/>
      <c r="E521" s="405"/>
      <c r="F521" s="52">
        <v>0</v>
      </c>
      <c r="G521" s="403"/>
      <c r="H521" s="405"/>
      <c r="I521" s="67">
        <f t="shared" si="72"/>
        <v>0</v>
      </c>
    </row>
    <row r="522" spans="1:9" ht="15">
      <c r="A522" s="33" t="s">
        <v>26</v>
      </c>
      <c r="B522" s="68">
        <f>SUM(B501:B517)</f>
        <v>0</v>
      </c>
      <c r="C522" s="68">
        <f t="shared" ref="C522:I522" si="73">SUM(C501:C517)</f>
        <v>0</v>
      </c>
      <c r="D522" s="68">
        <f t="shared" si="73"/>
        <v>0</v>
      </c>
      <c r="E522" s="68">
        <f t="shared" si="73"/>
        <v>0</v>
      </c>
      <c r="F522" s="68">
        <f>SUM(F501:F517)</f>
        <v>0</v>
      </c>
      <c r="G522" s="68">
        <f t="shared" si="73"/>
        <v>0</v>
      </c>
      <c r="H522" s="69">
        <f t="shared" si="73"/>
        <v>0</v>
      </c>
      <c r="I522" s="38">
        <f t="shared" si="73"/>
        <v>0</v>
      </c>
    </row>
    <row r="523" spans="1:9" s="5" customFormat="1" ht="15" thickBot="1">
      <c r="A523" s="30" t="s">
        <v>88</v>
      </c>
      <c r="B523" s="47"/>
      <c r="C523" s="47"/>
      <c r="D523" s="47"/>
      <c r="E523" s="47"/>
      <c r="F523" s="47"/>
      <c r="G523" s="47"/>
      <c r="H523" s="70"/>
      <c r="I523" s="48"/>
    </row>
    <row r="524" spans="1:9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9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9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9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9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7" si="74">SUM(B528:H528)</f>
        <v>0</v>
      </c>
    </row>
    <row r="529" spans="1:9" ht="15">
      <c r="A529" s="27" t="s">
        <v>10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74"/>
        <v>0</v>
      </c>
    </row>
    <row r="530" spans="1:9" ht="15">
      <c r="A530" s="26" t="s">
        <v>56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74"/>
        <v>0</v>
      </c>
    </row>
    <row r="531" spans="1:9" ht="15">
      <c r="A531" s="27" t="s">
        <v>16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74"/>
        <v>0</v>
      </c>
    </row>
    <row r="532" spans="1:9" ht="15">
      <c r="A532" s="26" t="s">
        <v>70</v>
      </c>
      <c r="B532" s="400"/>
      <c r="C532" s="401"/>
      <c r="D532" s="401"/>
      <c r="E532" s="402"/>
      <c r="F532" s="39">
        <v>0</v>
      </c>
      <c r="G532" s="400"/>
      <c r="H532" s="402"/>
      <c r="I532" s="41">
        <f t="shared" si="74"/>
        <v>0</v>
      </c>
    </row>
    <row r="533" spans="1:9" ht="15">
      <c r="A533" s="27" t="s">
        <v>58</v>
      </c>
      <c r="B533" s="400"/>
      <c r="C533" s="401"/>
      <c r="D533" s="401"/>
      <c r="E533" s="402"/>
      <c r="F533" s="42">
        <v>89.243828576102942</v>
      </c>
      <c r="G533" s="400"/>
      <c r="H533" s="402"/>
      <c r="I533" s="38">
        <f t="shared" si="74"/>
        <v>89.243828576102942</v>
      </c>
    </row>
    <row r="534" spans="1:9" ht="15">
      <c r="A534" s="26" t="s">
        <v>12</v>
      </c>
      <c r="B534" s="400"/>
      <c r="C534" s="401"/>
      <c r="D534" s="401"/>
      <c r="E534" s="402"/>
      <c r="F534" s="39">
        <v>8.6657773785633303</v>
      </c>
      <c r="G534" s="400"/>
      <c r="H534" s="402"/>
      <c r="I534" s="41">
        <f t="shared" si="74"/>
        <v>8.6657773785633303</v>
      </c>
    </row>
    <row r="535" spans="1:9" ht="15">
      <c r="A535" s="27" t="s">
        <v>59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74"/>
        <v>0</v>
      </c>
    </row>
    <row r="536" spans="1:9" ht="15">
      <c r="A536" s="26" t="s">
        <v>17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74"/>
        <v>0</v>
      </c>
    </row>
    <row r="537" spans="1:9" ht="15">
      <c r="A537" s="27" t="s">
        <v>139</v>
      </c>
      <c r="B537" s="400"/>
      <c r="C537" s="401"/>
      <c r="D537" s="401"/>
      <c r="E537" s="402"/>
      <c r="F537" s="42">
        <v>0</v>
      </c>
      <c r="G537" s="400"/>
      <c r="H537" s="402"/>
      <c r="I537" s="38">
        <f>SUM(B537:H537)</f>
        <v>0</v>
      </c>
    </row>
    <row r="538" spans="1:9" ht="15">
      <c r="A538" s="26" t="s">
        <v>25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74"/>
        <v>0</v>
      </c>
    </row>
    <row r="539" spans="1:9" ht="15">
      <c r="A539" s="27" t="s">
        <v>24</v>
      </c>
      <c r="B539" s="400"/>
      <c r="C539" s="401"/>
      <c r="D539" s="401"/>
      <c r="E539" s="402"/>
      <c r="F539" s="42">
        <v>0</v>
      </c>
      <c r="G539" s="400"/>
      <c r="H539" s="402"/>
      <c r="I539" s="38">
        <f>SUM(B539:H539)</f>
        <v>0</v>
      </c>
    </row>
    <row r="540" spans="1:9" ht="15">
      <c r="A540" s="26" t="s">
        <v>60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74"/>
        <v>0</v>
      </c>
    </row>
    <row r="541" spans="1:9" ht="15">
      <c r="A541" s="27" t="s">
        <v>22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74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74"/>
        <v>0</v>
      </c>
    </row>
    <row r="543" spans="1:9" ht="15">
      <c r="A543" s="28" t="s">
        <v>64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74"/>
        <v>0</v>
      </c>
    </row>
    <row r="544" spans="1:9">
      <c r="A544" s="56" t="s">
        <v>23</v>
      </c>
      <c r="B544" s="400"/>
      <c r="C544" s="401"/>
      <c r="D544" s="401"/>
      <c r="E544" s="402"/>
      <c r="F544" s="60">
        <v>0</v>
      </c>
      <c r="G544" s="400"/>
      <c r="H544" s="402"/>
      <c r="I544" s="62">
        <f t="shared" si="74"/>
        <v>0</v>
      </c>
    </row>
    <row r="545" spans="1:19">
      <c r="A545" s="57" t="s">
        <v>19</v>
      </c>
      <c r="B545" s="400"/>
      <c r="C545" s="401"/>
      <c r="D545" s="401"/>
      <c r="E545" s="402"/>
      <c r="F545" s="63">
        <v>0</v>
      </c>
      <c r="G545" s="400"/>
      <c r="H545" s="402"/>
      <c r="I545" s="65">
        <f t="shared" si="74"/>
        <v>0</v>
      </c>
    </row>
    <row r="546" spans="1:19">
      <c r="A546" s="56" t="s">
        <v>20</v>
      </c>
      <c r="B546" s="400"/>
      <c r="C546" s="401"/>
      <c r="D546" s="401"/>
      <c r="E546" s="402"/>
      <c r="F546" s="60">
        <v>0</v>
      </c>
      <c r="G546" s="400"/>
      <c r="H546" s="402"/>
      <c r="I546" s="62">
        <f t="shared" si="74"/>
        <v>0</v>
      </c>
    </row>
    <row r="547" spans="1:19" ht="15" thickBot="1">
      <c r="A547" s="58" t="s">
        <v>11</v>
      </c>
      <c r="B547" s="403"/>
      <c r="C547" s="404"/>
      <c r="D547" s="404"/>
      <c r="E547" s="405"/>
      <c r="F547" s="52">
        <v>0</v>
      </c>
      <c r="G547" s="403"/>
      <c r="H547" s="405"/>
      <c r="I547" s="67">
        <f t="shared" si="74"/>
        <v>0</v>
      </c>
    </row>
    <row r="548" spans="1:19" ht="15">
      <c r="A548" s="33" t="s">
        <v>26</v>
      </c>
      <c r="B548" s="68">
        <f>SUM(B527:B543)</f>
        <v>0</v>
      </c>
      <c r="C548" s="68">
        <f t="shared" ref="C548:I548" si="75">SUM(C527:C543)</f>
        <v>0</v>
      </c>
      <c r="D548" s="68">
        <f t="shared" si="75"/>
        <v>0</v>
      </c>
      <c r="E548" s="68">
        <f t="shared" si="75"/>
        <v>0</v>
      </c>
      <c r="F548" s="68">
        <f>SUM(F527:F543)</f>
        <v>97.909605954666276</v>
      </c>
      <c r="G548" s="68">
        <f t="shared" si="75"/>
        <v>0</v>
      </c>
      <c r="H548" s="69">
        <f t="shared" si="75"/>
        <v>0</v>
      </c>
      <c r="I548" s="38">
        <f t="shared" si="75"/>
        <v>97.909605954666276</v>
      </c>
    </row>
    <row r="549" spans="1:19" s="16" customFormat="1" ht="15" thickBot="1">
      <c r="A549" s="30" t="s">
        <v>88</v>
      </c>
      <c r="B549" s="47"/>
      <c r="C549" s="47"/>
      <c r="D549" s="47"/>
      <c r="E549" s="47"/>
      <c r="F549" s="47"/>
      <c r="G549" s="47"/>
      <c r="H549" s="70"/>
      <c r="I549" s="48"/>
      <c r="L549" s="9"/>
      <c r="M549" s="9"/>
      <c r="N549" s="9"/>
      <c r="O549" s="9"/>
      <c r="P549" s="9"/>
      <c r="Q549" s="9"/>
      <c r="R549" s="9"/>
      <c r="S549" s="9"/>
    </row>
    <row r="550" spans="1:1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1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1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1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1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3" si="76">SUM(B554:H554)</f>
        <v>0</v>
      </c>
    </row>
    <row r="555" spans="1:19" ht="15">
      <c r="A555" s="27" t="s">
        <v>10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76"/>
        <v>0</v>
      </c>
    </row>
    <row r="556" spans="1:19" ht="15">
      <c r="A556" s="26" t="s">
        <v>56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76"/>
        <v>0</v>
      </c>
    </row>
    <row r="557" spans="1:19" ht="15">
      <c r="A557" s="27" t="s">
        <v>16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76"/>
        <v>0</v>
      </c>
    </row>
    <row r="558" spans="1:19" ht="15">
      <c r="A558" s="26" t="s">
        <v>70</v>
      </c>
      <c r="B558" s="400"/>
      <c r="C558" s="401"/>
      <c r="D558" s="401"/>
      <c r="E558" s="402"/>
      <c r="F558" s="39">
        <v>0</v>
      </c>
      <c r="G558" s="400"/>
      <c r="H558" s="402"/>
      <c r="I558" s="41">
        <f t="shared" si="76"/>
        <v>0</v>
      </c>
    </row>
    <row r="559" spans="1:19" ht="15">
      <c r="A559" s="27" t="s">
        <v>58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76"/>
        <v>0</v>
      </c>
    </row>
    <row r="560" spans="1:19" ht="15">
      <c r="A560" s="26" t="s">
        <v>12</v>
      </c>
      <c r="B560" s="400"/>
      <c r="C560" s="401"/>
      <c r="D560" s="401"/>
      <c r="E560" s="402"/>
      <c r="F560" s="39">
        <v>0.45870318738365118</v>
      </c>
      <c r="G560" s="400"/>
      <c r="H560" s="402"/>
      <c r="I560" s="41">
        <f t="shared" si="76"/>
        <v>0.45870318738365118</v>
      </c>
    </row>
    <row r="561" spans="1:9" ht="15">
      <c r="A561" s="27" t="s">
        <v>59</v>
      </c>
      <c r="B561" s="400"/>
      <c r="C561" s="401"/>
      <c r="D561" s="401"/>
      <c r="E561" s="402"/>
      <c r="F561" s="42">
        <v>3.976797775023202</v>
      </c>
      <c r="G561" s="400"/>
      <c r="H561" s="402"/>
      <c r="I561" s="38">
        <f t="shared" si="76"/>
        <v>3.976797775023202</v>
      </c>
    </row>
    <row r="562" spans="1:9" ht="15">
      <c r="A562" s="26" t="s">
        <v>17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76"/>
        <v>0</v>
      </c>
    </row>
    <row r="563" spans="1:9" ht="15">
      <c r="A563" s="27" t="s">
        <v>139</v>
      </c>
      <c r="B563" s="400"/>
      <c r="C563" s="401"/>
      <c r="D563" s="401"/>
      <c r="E563" s="402"/>
      <c r="F563" s="42">
        <v>0</v>
      </c>
      <c r="G563" s="400"/>
      <c r="H563" s="402"/>
      <c r="I563" s="38">
        <f>SUM(B563:H563)</f>
        <v>0</v>
      </c>
    </row>
    <row r="564" spans="1:9" ht="15">
      <c r="A564" s="26" t="s">
        <v>25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76"/>
        <v>0</v>
      </c>
    </row>
    <row r="565" spans="1:9" ht="15">
      <c r="A565" s="27" t="s">
        <v>24</v>
      </c>
      <c r="B565" s="400"/>
      <c r="C565" s="401"/>
      <c r="D565" s="401"/>
      <c r="E565" s="402"/>
      <c r="F565" s="42">
        <v>0</v>
      </c>
      <c r="G565" s="400"/>
      <c r="H565" s="402"/>
      <c r="I565" s="38">
        <f>SUM(B565:H565)</f>
        <v>0</v>
      </c>
    </row>
    <row r="566" spans="1:9" ht="15">
      <c r="A566" s="26" t="s">
        <v>60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76"/>
        <v>0</v>
      </c>
    </row>
    <row r="567" spans="1:9" ht="15">
      <c r="A567" s="27" t="s">
        <v>22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76"/>
        <v>0</v>
      </c>
    </row>
    <row r="568" spans="1:9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76"/>
        <v>0</v>
      </c>
    </row>
    <row r="569" spans="1:9" ht="15">
      <c r="A569" s="28" t="s">
        <v>64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76"/>
        <v>0</v>
      </c>
    </row>
    <row r="570" spans="1:9">
      <c r="A570" s="56" t="s">
        <v>23</v>
      </c>
      <c r="B570" s="400"/>
      <c r="C570" s="401"/>
      <c r="D570" s="401"/>
      <c r="E570" s="402"/>
      <c r="F570" s="60">
        <v>0</v>
      </c>
      <c r="G570" s="400"/>
      <c r="H570" s="402"/>
      <c r="I570" s="62">
        <f t="shared" si="76"/>
        <v>0</v>
      </c>
    </row>
    <row r="571" spans="1:9">
      <c r="A571" s="57" t="s">
        <v>19</v>
      </c>
      <c r="B571" s="400"/>
      <c r="C571" s="401"/>
      <c r="D571" s="401"/>
      <c r="E571" s="402"/>
      <c r="F571" s="63">
        <v>0</v>
      </c>
      <c r="G571" s="400"/>
      <c r="H571" s="402"/>
      <c r="I571" s="65">
        <f t="shared" si="76"/>
        <v>0</v>
      </c>
    </row>
    <row r="572" spans="1:9">
      <c r="A572" s="56" t="s">
        <v>20</v>
      </c>
      <c r="B572" s="400"/>
      <c r="C572" s="401"/>
      <c r="D572" s="401"/>
      <c r="E572" s="402"/>
      <c r="F572" s="60">
        <v>0</v>
      </c>
      <c r="G572" s="400"/>
      <c r="H572" s="402"/>
      <c r="I572" s="62">
        <f t="shared" si="76"/>
        <v>0</v>
      </c>
    </row>
    <row r="573" spans="1:9" ht="15" thickBot="1">
      <c r="A573" s="58" t="s">
        <v>11</v>
      </c>
      <c r="B573" s="403"/>
      <c r="C573" s="404"/>
      <c r="D573" s="404"/>
      <c r="E573" s="405"/>
      <c r="F573" s="52">
        <v>0</v>
      </c>
      <c r="G573" s="403"/>
      <c r="H573" s="405"/>
      <c r="I573" s="67">
        <f t="shared" si="76"/>
        <v>0</v>
      </c>
    </row>
    <row r="574" spans="1:9" ht="15">
      <c r="A574" s="33" t="s">
        <v>26</v>
      </c>
      <c r="B574" s="68">
        <f>SUM(B553:B569)</f>
        <v>0</v>
      </c>
      <c r="C574" s="68">
        <f t="shared" ref="C574:I574" si="77">SUM(C553:C569)</f>
        <v>0</v>
      </c>
      <c r="D574" s="68">
        <f t="shared" si="77"/>
        <v>0</v>
      </c>
      <c r="E574" s="68">
        <f t="shared" si="77"/>
        <v>0</v>
      </c>
      <c r="F574" s="68">
        <f>SUM(F553:F569)</f>
        <v>4.4355009624068531</v>
      </c>
      <c r="G574" s="68">
        <f t="shared" si="77"/>
        <v>0</v>
      </c>
      <c r="H574" s="69">
        <f t="shared" si="77"/>
        <v>0</v>
      </c>
      <c r="I574" s="38">
        <f t="shared" si="77"/>
        <v>4.4355009624068531</v>
      </c>
    </row>
    <row r="575" spans="1:9" s="5" customFormat="1" ht="15" thickBot="1">
      <c r="A575" s="30" t="s">
        <v>88</v>
      </c>
      <c r="B575" s="47">
        <f>B574/$I$574</f>
        <v>0</v>
      </c>
      <c r="C575" s="47">
        <f t="shared" ref="C575:I575" si="78">C574/$I$574</f>
        <v>0</v>
      </c>
      <c r="D575" s="47">
        <f t="shared" si="78"/>
        <v>0</v>
      </c>
      <c r="E575" s="47">
        <f t="shared" si="78"/>
        <v>0</v>
      </c>
      <c r="F575" s="47">
        <f t="shared" si="78"/>
        <v>1</v>
      </c>
      <c r="G575" s="47">
        <f t="shared" si="78"/>
        <v>0</v>
      </c>
      <c r="H575" s="70">
        <f t="shared" si="78"/>
        <v>0</v>
      </c>
      <c r="I575" s="48">
        <f t="shared" si="78"/>
        <v>1</v>
      </c>
    </row>
    <row r="576" spans="1:9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9" ht="28.5">
      <c r="A577" s="457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9" ht="15">
      <c r="A578" s="458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9" ht="15">
      <c r="A579" s="25" t="s">
        <v>7</v>
      </c>
      <c r="B579" s="36">
        <v>64.757988765389072</v>
      </c>
      <c r="C579" s="36">
        <v>0</v>
      </c>
      <c r="D579" s="36">
        <v>12.347132360999865</v>
      </c>
      <c r="E579" s="36">
        <v>0</v>
      </c>
      <c r="F579" s="410"/>
      <c r="G579" s="36">
        <v>0</v>
      </c>
      <c r="H579" s="37">
        <v>0</v>
      </c>
      <c r="I579" s="38">
        <f>SUM(B579:H579)</f>
        <v>77.105121126388937</v>
      </c>
    </row>
    <row r="580" spans="1:9" ht="15">
      <c r="A580" s="26" t="s">
        <v>8</v>
      </c>
      <c r="B580" s="39">
        <v>50.361318767556796</v>
      </c>
      <c r="C580" s="39">
        <v>0</v>
      </c>
      <c r="D580" s="39">
        <v>12.437499492622404</v>
      </c>
      <c r="E580" s="39">
        <v>0</v>
      </c>
      <c r="F580" s="411"/>
      <c r="G580" s="39">
        <v>0</v>
      </c>
      <c r="H580" s="40">
        <v>0</v>
      </c>
      <c r="I580" s="41">
        <f t="shared" ref="I580:I599" si="79">SUM(B580:H580)</f>
        <v>62.798818260179203</v>
      </c>
    </row>
    <row r="581" spans="1:9" ht="15">
      <c r="A581" s="27" t="s">
        <v>10</v>
      </c>
      <c r="B581" s="42">
        <v>42.575563173566778</v>
      </c>
      <c r="C581" s="42">
        <v>0</v>
      </c>
      <c r="D581" s="42">
        <v>0</v>
      </c>
      <c r="E581" s="42">
        <v>0</v>
      </c>
      <c r="F581" s="411"/>
      <c r="G581" s="42">
        <v>0</v>
      </c>
      <c r="H581" s="43">
        <v>0</v>
      </c>
      <c r="I581" s="38">
        <f t="shared" si="79"/>
        <v>42.575563173566778</v>
      </c>
    </row>
    <row r="582" spans="1:9" ht="15">
      <c r="A582" s="26" t="s">
        <v>56</v>
      </c>
      <c r="B582" s="39">
        <v>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79"/>
        <v>0</v>
      </c>
    </row>
    <row r="583" spans="1:9" ht="15">
      <c r="A583" s="27" t="s">
        <v>16</v>
      </c>
      <c r="B583" s="42">
        <v>1577.8180928458282</v>
      </c>
      <c r="C583" s="42">
        <v>191.11289936691151</v>
      </c>
      <c r="D583" s="42">
        <v>41.208130355477657</v>
      </c>
      <c r="E583" s="42">
        <v>91.905831591474438</v>
      </c>
      <c r="F583" s="411"/>
      <c r="G583" s="42">
        <v>0</v>
      </c>
      <c r="H583" s="43">
        <v>0</v>
      </c>
      <c r="I583" s="38">
        <f t="shared" si="79"/>
        <v>1902.0449541596918</v>
      </c>
    </row>
    <row r="584" spans="1:9" ht="15">
      <c r="A584" s="26" t="s">
        <v>70</v>
      </c>
      <c r="B584" s="39">
        <v>2791.1707680493623</v>
      </c>
      <c r="C584" s="39">
        <v>42.358374700210454</v>
      </c>
      <c r="D584" s="39">
        <v>50.084438363526509</v>
      </c>
      <c r="E584" s="39">
        <v>0</v>
      </c>
      <c r="F584" s="411"/>
      <c r="G584" s="39">
        <v>0</v>
      </c>
      <c r="H584" s="40">
        <v>0</v>
      </c>
      <c r="I584" s="41">
        <f t="shared" si="79"/>
        <v>2883.6135811130994</v>
      </c>
    </row>
    <row r="585" spans="1:9" ht="15">
      <c r="A585" s="27" t="s">
        <v>58</v>
      </c>
      <c r="B585" s="42">
        <v>0</v>
      </c>
      <c r="C585" s="42">
        <v>0</v>
      </c>
      <c r="D585" s="42">
        <v>0.47066470288444517</v>
      </c>
      <c r="E585" s="42">
        <v>219.55786145890625</v>
      </c>
      <c r="F585" s="411"/>
      <c r="G585" s="42">
        <v>0</v>
      </c>
      <c r="H585" s="43">
        <v>0</v>
      </c>
      <c r="I585" s="38">
        <f t="shared" si="79"/>
        <v>220.02852616179069</v>
      </c>
    </row>
    <row r="586" spans="1:9" ht="15">
      <c r="A586" s="26" t="s">
        <v>12</v>
      </c>
      <c r="B586" s="39">
        <v>0</v>
      </c>
      <c r="C586" s="39">
        <v>0</v>
      </c>
      <c r="D586" s="39">
        <v>7.6707743663943215E-2</v>
      </c>
      <c r="E586" s="39">
        <v>2.2427433486398609</v>
      </c>
      <c r="F586" s="411"/>
      <c r="G586" s="39">
        <v>0</v>
      </c>
      <c r="H586" s="40">
        <v>0</v>
      </c>
      <c r="I586" s="41">
        <f t="shared" si="79"/>
        <v>2.3194510923038041</v>
      </c>
    </row>
    <row r="587" spans="1:9" ht="15">
      <c r="A587" s="27" t="s">
        <v>59</v>
      </c>
      <c r="B587" s="42">
        <v>0</v>
      </c>
      <c r="C587" s="42">
        <v>0</v>
      </c>
      <c r="D587" s="42">
        <v>0</v>
      </c>
      <c r="E587" s="42">
        <v>40.160922164180114</v>
      </c>
      <c r="F587" s="411"/>
      <c r="G587" s="42">
        <v>0</v>
      </c>
      <c r="H587" s="43">
        <v>0</v>
      </c>
      <c r="I587" s="38">
        <f t="shared" si="79"/>
        <v>40.160922164180114</v>
      </c>
    </row>
    <row r="588" spans="1:9" ht="15">
      <c r="A588" s="26" t="s">
        <v>17</v>
      </c>
      <c r="B588" s="39">
        <v>548.99007591958616</v>
      </c>
      <c r="C588" s="39">
        <v>2.9745900209168914</v>
      </c>
      <c r="D588" s="39">
        <v>69.675849573314508</v>
      </c>
      <c r="E588" s="39">
        <v>9.4980251757650258</v>
      </c>
      <c r="F588" s="411"/>
      <c r="G588" s="39">
        <v>0</v>
      </c>
      <c r="H588" s="40">
        <v>0</v>
      </c>
      <c r="I588" s="41">
        <f t="shared" si="79"/>
        <v>631.13854068958267</v>
      </c>
    </row>
    <row r="589" spans="1:9" ht="15">
      <c r="A589" s="27" t="s">
        <v>139</v>
      </c>
      <c r="B589" s="42">
        <v>4077.2406108068899</v>
      </c>
      <c r="C589" s="42">
        <v>642.51923377933474</v>
      </c>
      <c r="D589" s="42">
        <v>125.31129542706215</v>
      </c>
      <c r="E589" s="42">
        <v>98.672548487770754</v>
      </c>
      <c r="F589" s="411"/>
      <c r="G589" s="42">
        <v>0</v>
      </c>
      <c r="H589" s="43">
        <v>0</v>
      </c>
      <c r="I589" s="38">
        <f>SUM(B589:H589)</f>
        <v>4943.7436885010575</v>
      </c>
    </row>
    <row r="590" spans="1:9" ht="15">
      <c r="A590" s="26" t="s">
        <v>25</v>
      </c>
      <c r="B590" s="39">
        <v>2317.9413555703977</v>
      </c>
      <c r="C590" s="39">
        <v>0</v>
      </c>
      <c r="D590" s="39">
        <v>5112.2882112471016</v>
      </c>
      <c r="E590" s="39">
        <v>1126.5612819337982</v>
      </c>
      <c r="F590" s="411"/>
      <c r="G590" s="39">
        <v>3502.496725339658</v>
      </c>
      <c r="H590" s="40">
        <v>0.9118156481950398</v>
      </c>
      <c r="I590" s="41">
        <f t="shared" si="79"/>
        <v>12060.199389739149</v>
      </c>
    </row>
    <row r="591" spans="1:9" ht="15">
      <c r="A591" s="27" t="s">
        <v>24</v>
      </c>
      <c r="B591" s="42">
        <v>10072.197092787075</v>
      </c>
      <c r="C591" s="42">
        <v>63.855932142383601</v>
      </c>
      <c r="D591" s="42">
        <v>0</v>
      </c>
      <c r="E591" s="42">
        <v>0</v>
      </c>
      <c r="F591" s="411"/>
      <c r="G591" s="42">
        <v>0</v>
      </c>
      <c r="H591" s="43">
        <v>0</v>
      </c>
      <c r="I591" s="38">
        <f>SUM(B591:H591)</f>
        <v>10136.053024929459</v>
      </c>
    </row>
    <row r="592" spans="1:9" ht="15">
      <c r="A592" s="26" t="s">
        <v>60</v>
      </c>
      <c r="B592" s="39">
        <v>88.531544928547262</v>
      </c>
      <c r="C592" s="39">
        <v>0</v>
      </c>
      <c r="D592" s="39">
        <v>15.738301624393968</v>
      </c>
      <c r="E592" s="39">
        <v>0</v>
      </c>
      <c r="F592" s="411"/>
      <c r="G592" s="39">
        <v>0</v>
      </c>
      <c r="H592" s="40">
        <v>0</v>
      </c>
      <c r="I592" s="41">
        <f t="shared" si="79"/>
        <v>104.26984655294123</v>
      </c>
    </row>
    <row r="593" spans="1:9" ht="15">
      <c r="A593" s="27" t="s">
        <v>22</v>
      </c>
      <c r="B593" s="42">
        <v>65.505211631057563</v>
      </c>
      <c r="C593" s="42">
        <v>0</v>
      </c>
      <c r="D593" s="42">
        <v>4.040310239861971</v>
      </c>
      <c r="E593" s="42">
        <v>0</v>
      </c>
      <c r="F593" s="411"/>
      <c r="G593" s="42">
        <v>0</v>
      </c>
      <c r="H593" s="43">
        <v>0</v>
      </c>
      <c r="I593" s="38">
        <f t="shared" si="79"/>
        <v>69.545521870919529</v>
      </c>
    </row>
    <row r="594" spans="1:9" ht="15">
      <c r="A594" s="26" t="s">
        <v>21</v>
      </c>
      <c r="B594" s="39">
        <v>132.73829894642441</v>
      </c>
      <c r="C594" s="39">
        <v>0</v>
      </c>
      <c r="D594" s="39">
        <v>2.4525069970345665</v>
      </c>
      <c r="E594" s="39">
        <v>0</v>
      </c>
      <c r="F594" s="411"/>
      <c r="G594" s="39">
        <v>0</v>
      </c>
      <c r="H594" s="40">
        <v>0</v>
      </c>
      <c r="I594" s="41">
        <f t="shared" si="79"/>
        <v>135.19080594345897</v>
      </c>
    </row>
    <row r="595" spans="1:9" ht="15">
      <c r="A595" s="28" t="s">
        <v>64</v>
      </c>
      <c r="B595" s="42">
        <v>46.350665383941795</v>
      </c>
      <c r="C595" s="42">
        <v>0</v>
      </c>
      <c r="D595" s="42">
        <v>0</v>
      </c>
      <c r="E595" s="42">
        <v>0</v>
      </c>
      <c r="F595" s="411"/>
      <c r="G595" s="42">
        <v>0</v>
      </c>
      <c r="H595" s="43">
        <v>0</v>
      </c>
      <c r="I595" s="38">
        <f t="shared" si="79"/>
        <v>46.350665383941795</v>
      </c>
    </row>
    <row r="596" spans="1:9">
      <c r="A596" s="56" t="s">
        <v>23</v>
      </c>
      <c r="B596" s="60">
        <v>46.350665383941795</v>
      </c>
      <c r="C596" s="60">
        <v>0</v>
      </c>
      <c r="D596" s="60">
        <v>0</v>
      </c>
      <c r="E596" s="60">
        <v>0</v>
      </c>
      <c r="F596" s="411"/>
      <c r="G596" s="60">
        <v>0</v>
      </c>
      <c r="H596" s="61">
        <v>0</v>
      </c>
      <c r="I596" s="62">
        <f t="shared" si="79"/>
        <v>46.350665383941795</v>
      </c>
    </row>
    <row r="597" spans="1:9">
      <c r="A597" s="57" t="s">
        <v>19</v>
      </c>
      <c r="B597" s="63">
        <v>0</v>
      </c>
      <c r="C597" s="63">
        <v>0</v>
      </c>
      <c r="D597" s="63">
        <v>0</v>
      </c>
      <c r="E597" s="63">
        <v>0</v>
      </c>
      <c r="F597" s="411"/>
      <c r="G597" s="63">
        <v>0</v>
      </c>
      <c r="H597" s="64">
        <v>0</v>
      </c>
      <c r="I597" s="65">
        <f t="shared" si="79"/>
        <v>0</v>
      </c>
    </row>
    <row r="598" spans="1:9">
      <c r="A598" s="56" t="s">
        <v>20</v>
      </c>
      <c r="B598" s="60">
        <v>0</v>
      </c>
      <c r="C598" s="60">
        <v>0</v>
      </c>
      <c r="D598" s="60">
        <v>0</v>
      </c>
      <c r="E598" s="60">
        <v>0</v>
      </c>
      <c r="F598" s="411"/>
      <c r="G598" s="60">
        <v>0</v>
      </c>
      <c r="H598" s="61">
        <v>0</v>
      </c>
      <c r="I598" s="62">
        <f t="shared" si="79"/>
        <v>0</v>
      </c>
    </row>
    <row r="599" spans="1:9" ht="15" thickBot="1">
      <c r="A599" s="58" t="s">
        <v>11</v>
      </c>
      <c r="B599" s="52">
        <v>0</v>
      </c>
      <c r="C599" s="52">
        <v>0</v>
      </c>
      <c r="D599" s="52">
        <v>0</v>
      </c>
      <c r="E599" s="52">
        <v>0</v>
      </c>
      <c r="F599" s="412"/>
      <c r="G599" s="52">
        <v>0</v>
      </c>
      <c r="H599" s="66">
        <v>0</v>
      </c>
      <c r="I599" s="67">
        <f t="shared" si="79"/>
        <v>0</v>
      </c>
    </row>
    <row r="600" spans="1:9" ht="15">
      <c r="A600" s="33" t="s">
        <v>26</v>
      </c>
      <c r="B600" s="68">
        <f>SUM(B579:B595)</f>
        <v>21876.178587575625</v>
      </c>
      <c r="C600" s="68">
        <f t="shared" ref="C600:I600" si="80">SUM(C579:C595)</f>
        <v>942.82103000975712</v>
      </c>
      <c r="D600" s="68">
        <f t="shared" si="80"/>
        <v>5446.1310481279443</v>
      </c>
      <c r="E600" s="68">
        <f t="shared" si="80"/>
        <v>1588.5992141605348</v>
      </c>
      <c r="F600" s="68">
        <f>SUM(F579:F595)</f>
        <v>0</v>
      </c>
      <c r="G600" s="68">
        <f t="shared" si="80"/>
        <v>3502.496725339658</v>
      </c>
      <c r="H600" s="69">
        <f t="shared" si="80"/>
        <v>0.9118156481950398</v>
      </c>
      <c r="I600" s="38">
        <f t="shared" si="80"/>
        <v>33357.138420861709</v>
      </c>
    </row>
    <row r="601" spans="1:9" s="5" customFormat="1" ht="15" thickBot="1">
      <c r="A601" s="59" t="s">
        <v>88</v>
      </c>
      <c r="B601" s="47">
        <f>B600/$I$600</f>
        <v>0.65581700419164735</v>
      </c>
      <c r="C601" s="47">
        <f t="shared" ref="C601:I601" si="81">C600/$I$600</f>
        <v>2.826444577212632E-2</v>
      </c>
      <c r="D601" s="47">
        <f t="shared" si="81"/>
        <v>0.16326733364879731</v>
      </c>
      <c r="E601" s="47">
        <f t="shared" si="81"/>
        <v>4.7623965644697432E-2</v>
      </c>
      <c r="F601" s="47">
        <f t="shared" si="81"/>
        <v>0</v>
      </c>
      <c r="G601" s="47">
        <f t="shared" si="81"/>
        <v>0.10499991579461086</v>
      </c>
      <c r="H601" s="70">
        <f t="shared" si="81"/>
        <v>2.7334948120873163E-5</v>
      </c>
      <c r="I601" s="48">
        <f t="shared" si="81"/>
        <v>1</v>
      </c>
    </row>
    <row r="602" spans="1:9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9" ht="28.5">
      <c r="A603" s="457" t="s">
        <v>50</v>
      </c>
      <c r="B603" s="34" t="s">
        <v>0</v>
      </c>
      <c r="C603" s="34" t="s">
        <v>1</v>
      </c>
      <c r="D603" s="34" t="s">
        <v>2</v>
      </c>
      <c r="E603" s="34" t="s">
        <v>3</v>
      </c>
      <c r="F603" s="34" t="s">
        <v>27</v>
      </c>
      <c r="G603" s="34" t="s">
        <v>4</v>
      </c>
      <c r="H603" s="34" t="s">
        <v>5</v>
      </c>
      <c r="I603" s="35" t="s">
        <v>6</v>
      </c>
    </row>
    <row r="604" spans="1:9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9" ht="15">
      <c r="A605" s="25" t="s">
        <v>7</v>
      </c>
      <c r="B605" s="36">
        <v>160.21782904199472</v>
      </c>
      <c r="C605" s="36">
        <v>0</v>
      </c>
      <c r="D605" s="36">
        <v>10.955065233640664</v>
      </c>
      <c r="E605" s="36">
        <v>0</v>
      </c>
      <c r="F605" s="410"/>
      <c r="G605" s="36">
        <v>0</v>
      </c>
      <c r="H605" s="37">
        <v>0</v>
      </c>
      <c r="I605" s="38">
        <f>SUM(B605:H605)</f>
        <v>171.17289427563537</v>
      </c>
    </row>
    <row r="606" spans="1:9" ht="15">
      <c r="A606" s="26" t="s">
        <v>8</v>
      </c>
      <c r="B606" s="39">
        <v>77.237775791022088</v>
      </c>
      <c r="C606" s="39">
        <v>0</v>
      </c>
      <c r="D606" s="39">
        <v>5.2812154387023655</v>
      </c>
      <c r="E606" s="39">
        <v>0</v>
      </c>
      <c r="F606" s="411"/>
      <c r="G606" s="39">
        <v>0</v>
      </c>
      <c r="H606" s="40">
        <v>0</v>
      </c>
      <c r="I606" s="41">
        <f t="shared" ref="I606:I625" si="82">SUM(B606:H606)</f>
        <v>82.518991229724449</v>
      </c>
    </row>
    <row r="607" spans="1:9" ht="15">
      <c r="A607" s="27" t="s">
        <v>10</v>
      </c>
      <c r="B607" s="42">
        <v>167.09489295365111</v>
      </c>
      <c r="C607" s="42">
        <v>0</v>
      </c>
      <c r="D607" s="42">
        <v>11.425291825890676</v>
      </c>
      <c r="E607" s="42">
        <v>0</v>
      </c>
      <c r="F607" s="411"/>
      <c r="G607" s="42">
        <v>0</v>
      </c>
      <c r="H607" s="43">
        <v>0</v>
      </c>
      <c r="I607" s="38">
        <f t="shared" si="82"/>
        <v>178.52018477954178</v>
      </c>
    </row>
    <row r="608" spans="1:9" ht="15">
      <c r="A608" s="26" t="s">
        <v>56</v>
      </c>
      <c r="B608" s="39">
        <v>0</v>
      </c>
      <c r="C608" s="39">
        <v>0</v>
      </c>
      <c r="D608" s="39">
        <v>0</v>
      </c>
      <c r="E608" s="39">
        <v>0</v>
      </c>
      <c r="F608" s="411"/>
      <c r="G608" s="39">
        <v>0</v>
      </c>
      <c r="H608" s="40">
        <v>0</v>
      </c>
      <c r="I608" s="41">
        <f t="shared" si="82"/>
        <v>0</v>
      </c>
    </row>
    <row r="609" spans="1:9" ht="15">
      <c r="A609" s="27" t="s">
        <v>16</v>
      </c>
      <c r="B609" s="42">
        <v>246.62417335821868</v>
      </c>
      <c r="C609" s="42">
        <v>0</v>
      </c>
      <c r="D609" s="42">
        <v>19.421321095091656</v>
      </c>
      <c r="E609" s="42">
        <v>0</v>
      </c>
      <c r="F609" s="411"/>
      <c r="G609" s="42">
        <v>0</v>
      </c>
      <c r="H609" s="43">
        <v>0</v>
      </c>
      <c r="I609" s="38">
        <f t="shared" si="82"/>
        <v>266.04549445331031</v>
      </c>
    </row>
    <row r="610" spans="1:9" ht="15">
      <c r="A610" s="26" t="s">
        <v>70</v>
      </c>
      <c r="B610" s="39">
        <v>2525.0644286914217</v>
      </c>
      <c r="C610" s="39">
        <v>0</v>
      </c>
      <c r="D610" s="39">
        <v>198.84541887214002</v>
      </c>
      <c r="E610" s="39">
        <v>0</v>
      </c>
      <c r="F610" s="411"/>
      <c r="G610" s="39">
        <v>0</v>
      </c>
      <c r="H610" s="40">
        <v>0</v>
      </c>
      <c r="I610" s="41">
        <f t="shared" si="82"/>
        <v>2723.9098475635615</v>
      </c>
    </row>
    <row r="611" spans="1:9" ht="15">
      <c r="A611" s="27" t="s">
        <v>58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82"/>
        <v>0</v>
      </c>
    </row>
    <row r="612" spans="1:9" ht="15">
      <c r="A612" s="26" t="s">
        <v>12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 t="shared" si="82"/>
        <v>0</v>
      </c>
    </row>
    <row r="613" spans="1:9" ht="15">
      <c r="A613" s="27" t="s">
        <v>59</v>
      </c>
      <c r="B613" s="42">
        <v>0</v>
      </c>
      <c r="C613" s="42">
        <v>0</v>
      </c>
      <c r="D613" s="42">
        <v>0</v>
      </c>
      <c r="E613" s="42">
        <v>0</v>
      </c>
      <c r="F613" s="411"/>
      <c r="G613" s="42">
        <v>0</v>
      </c>
      <c r="H613" s="43">
        <v>0</v>
      </c>
      <c r="I613" s="38">
        <f t="shared" si="82"/>
        <v>0</v>
      </c>
    </row>
    <row r="614" spans="1:9" ht="15">
      <c r="A614" s="26" t="s">
        <v>17</v>
      </c>
      <c r="B614" s="39">
        <v>32.546927600177987</v>
      </c>
      <c r="C614" s="39">
        <v>0</v>
      </c>
      <c r="D614" s="39">
        <v>2.56302666107119</v>
      </c>
      <c r="E614" s="39">
        <v>0</v>
      </c>
      <c r="F614" s="411"/>
      <c r="G614" s="39">
        <v>0</v>
      </c>
      <c r="H614" s="40">
        <v>0</v>
      </c>
      <c r="I614" s="41">
        <f t="shared" si="82"/>
        <v>35.109954261249179</v>
      </c>
    </row>
    <row r="615" spans="1:9" ht="15">
      <c r="A615" s="27" t="s">
        <v>139</v>
      </c>
      <c r="B615" s="42">
        <v>14925.731490414077</v>
      </c>
      <c r="C615" s="42">
        <v>0</v>
      </c>
      <c r="D615" s="42">
        <v>4713.3888917097074</v>
      </c>
      <c r="E615" s="42">
        <v>0</v>
      </c>
      <c r="F615" s="411"/>
      <c r="G615" s="42">
        <v>0</v>
      </c>
      <c r="H615" s="43">
        <v>0</v>
      </c>
      <c r="I615" s="38">
        <f>SUM(B615:H615)</f>
        <v>19639.120382123783</v>
      </c>
    </row>
    <row r="616" spans="1:9" ht="15">
      <c r="A616" s="26" t="s">
        <v>25</v>
      </c>
      <c r="B616" s="39">
        <v>904.7541957628099</v>
      </c>
      <c r="C616" s="39">
        <v>0</v>
      </c>
      <c r="D616" s="39">
        <v>1027.7304942160074</v>
      </c>
      <c r="E616" s="39">
        <v>6158.1393765969906</v>
      </c>
      <c r="F616" s="411"/>
      <c r="G616" s="39">
        <v>1612.8460272039738</v>
      </c>
      <c r="H616" s="40">
        <v>0</v>
      </c>
      <c r="I616" s="41">
        <f t="shared" si="82"/>
        <v>9703.4700937797825</v>
      </c>
    </row>
    <row r="617" spans="1:9" ht="15">
      <c r="A617" s="27" t="s">
        <v>24</v>
      </c>
      <c r="B617" s="42">
        <v>5676.6696899909466</v>
      </c>
      <c r="C617" s="42">
        <v>0</v>
      </c>
      <c r="D617" s="42">
        <v>1321.1972848499636</v>
      </c>
      <c r="E617" s="42">
        <v>0</v>
      </c>
      <c r="F617" s="411"/>
      <c r="G617" s="42">
        <v>0</v>
      </c>
      <c r="H617" s="43">
        <v>0</v>
      </c>
      <c r="I617" s="38">
        <f>SUM(B617:H617)</f>
        <v>6997.8669748409102</v>
      </c>
    </row>
    <row r="618" spans="1:9" ht="15">
      <c r="A618" s="26" t="s">
        <v>60</v>
      </c>
      <c r="B618" s="39">
        <v>772.03929774183086</v>
      </c>
      <c r="C618" s="39">
        <v>0</v>
      </c>
      <c r="D618" s="39">
        <v>81.042799210468445</v>
      </c>
      <c r="E618" s="39">
        <v>0</v>
      </c>
      <c r="F618" s="411"/>
      <c r="G618" s="39">
        <v>0</v>
      </c>
      <c r="H618" s="40">
        <v>0</v>
      </c>
      <c r="I618" s="41">
        <f t="shared" si="82"/>
        <v>853.08209695229925</v>
      </c>
    </row>
    <row r="619" spans="1:9" ht="15">
      <c r="A619" s="27" t="s">
        <v>22</v>
      </c>
      <c r="B619" s="42">
        <v>99.279959019890555</v>
      </c>
      <c r="C619" s="42">
        <v>0</v>
      </c>
      <c r="D619" s="42">
        <v>10.421653156784091</v>
      </c>
      <c r="E619" s="42">
        <v>0</v>
      </c>
      <c r="F619" s="411"/>
      <c r="G619" s="42">
        <v>0</v>
      </c>
      <c r="H619" s="43">
        <v>0</v>
      </c>
      <c r="I619" s="38">
        <f t="shared" si="82"/>
        <v>109.70161217667464</v>
      </c>
    </row>
    <row r="620" spans="1:9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82"/>
        <v>0</v>
      </c>
    </row>
    <row r="621" spans="1:9" ht="15">
      <c r="A621" s="28" t="s">
        <v>64</v>
      </c>
      <c r="B621" s="42">
        <v>54.30923274225696</v>
      </c>
      <c r="C621" s="42">
        <v>0</v>
      </c>
      <c r="D621" s="42">
        <v>0.59407752563334526</v>
      </c>
      <c r="E621" s="42">
        <v>0</v>
      </c>
      <c r="F621" s="411"/>
      <c r="G621" s="42">
        <v>0</v>
      </c>
      <c r="H621" s="43">
        <v>0</v>
      </c>
      <c r="I621" s="38">
        <f t="shared" si="82"/>
        <v>54.903310267890305</v>
      </c>
    </row>
    <row r="622" spans="1:9">
      <c r="A622" s="56" t="s">
        <v>23</v>
      </c>
      <c r="B622" s="60">
        <v>54.30923274225696</v>
      </c>
      <c r="C622" s="60">
        <v>0</v>
      </c>
      <c r="D622" s="60">
        <v>0.59407752563334526</v>
      </c>
      <c r="E622" s="60">
        <v>0</v>
      </c>
      <c r="F622" s="411"/>
      <c r="G622" s="60">
        <v>0</v>
      </c>
      <c r="H622" s="61">
        <v>0</v>
      </c>
      <c r="I622" s="62">
        <f t="shared" si="82"/>
        <v>54.903310267890305</v>
      </c>
    </row>
    <row r="623" spans="1:9">
      <c r="A623" s="57" t="s">
        <v>19</v>
      </c>
      <c r="B623" s="63">
        <v>0</v>
      </c>
      <c r="C623" s="63">
        <v>0</v>
      </c>
      <c r="D623" s="63">
        <v>0</v>
      </c>
      <c r="E623" s="63">
        <v>0</v>
      </c>
      <c r="F623" s="411"/>
      <c r="G623" s="63">
        <v>0</v>
      </c>
      <c r="H623" s="64">
        <v>0</v>
      </c>
      <c r="I623" s="65">
        <f t="shared" si="82"/>
        <v>0</v>
      </c>
    </row>
    <row r="624" spans="1:9">
      <c r="A624" s="56" t="s">
        <v>20</v>
      </c>
      <c r="B624" s="60">
        <v>0</v>
      </c>
      <c r="C624" s="60">
        <v>0</v>
      </c>
      <c r="D624" s="60">
        <v>0</v>
      </c>
      <c r="E624" s="60">
        <v>0</v>
      </c>
      <c r="F624" s="411"/>
      <c r="G624" s="60">
        <v>0</v>
      </c>
      <c r="H624" s="61">
        <v>0</v>
      </c>
      <c r="I624" s="62">
        <f t="shared" si="82"/>
        <v>0</v>
      </c>
    </row>
    <row r="625" spans="1:9" ht="15" thickBot="1">
      <c r="A625" s="58" t="s">
        <v>11</v>
      </c>
      <c r="B625" s="52">
        <v>0</v>
      </c>
      <c r="C625" s="52">
        <v>0</v>
      </c>
      <c r="D625" s="52">
        <v>0</v>
      </c>
      <c r="E625" s="52">
        <v>0</v>
      </c>
      <c r="F625" s="412"/>
      <c r="G625" s="52">
        <v>0</v>
      </c>
      <c r="H625" s="66">
        <v>0</v>
      </c>
      <c r="I625" s="67">
        <f t="shared" si="82"/>
        <v>0</v>
      </c>
    </row>
    <row r="626" spans="1:9" ht="15">
      <c r="A626" s="33" t="s">
        <v>26</v>
      </c>
      <c r="B626" s="68">
        <f>SUM(B605:B621)</f>
        <v>25641.569893108299</v>
      </c>
      <c r="C626" s="68">
        <f t="shared" ref="C626:I626" si="83">SUM(C605:C621)</f>
        <v>0</v>
      </c>
      <c r="D626" s="68">
        <f t="shared" si="83"/>
        <v>7402.8665397951008</v>
      </c>
      <c r="E626" s="68">
        <f t="shared" si="83"/>
        <v>6158.1393765969906</v>
      </c>
      <c r="F626" s="68">
        <f>SUM(F605:F621)</f>
        <v>0</v>
      </c>
      <c r="G626" s="68">
        <f t="shared" si="83"/>
        <v>1612.8460272039738</v>
      </c>
      <c r="H626" s="69">
        <f t="shared" si="83"/>
        <v>0</v>
      </c>
      <c r="I626" s="38">
        <f t="shared" si="83"/>
        <v>40815.42183670435</v>
      </c>
    </row>
    <row r="627" spans="1:9" s="5" customFormat="1" ht="15" thickBot="1">
      <c r="A627" s="59" t="s">
        <v>88</v>
      </c>
      <c r="B627" s="47">
        <f>B626/$I$626</f>
        <v>0.62823238715248164</v>
      </c>
      <c r="C627" s="47">
        <f t="shared" ref="C627:I627" si="84">C626/$I$626</f>
        <v>0</v>
      </c>
      <c r="D627" s="47">
        <f t="shared" si="84"/>
        <v>0.18137425038537461</v>
      </c>
      <c r="E627" s="47">
        <f t="shared" si="84"/>
        <v>0.15087775893226515</v>
      </c>
      <c r="F627" s="47">
        <f t="shared" si="84"/>
        <v>0</v>
      </c>
      <c r="G627" s="47">
        <f t="shared" si="84"/>
        <v>3.9515603529878977E-2</v>
      </c>
      <c r="H627" s="70">
        <f t="shared" si="84"/>
        <v>0</v>
      </c>
      <c r="I627" s="48">
        <f t="shared" si="84"/>
        <v>1</v>
      </c>
    </row>
    <row r="628" spans="1:9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9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9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9" ht="15">
      <c r="A631" s="25" t="s">
        <v>7</v>
      </c>
      <c r="B631" s="36">
        <v>0.37555084832352981</v>
      </c>
      <c r="C631" s="36">
        <v>0</v>
      </c>
      <c r="D631" s="36">
        <v>0.5639148315820246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0.93946567990555441</v>
      </c>
    </row>
    <row r="632" spans="1:9" ht="15">
      <c r="A632" s="26" t="s">
        <v>8</v>
      </c>
      <c r="B632" s="39">
        <v>1.4083585299659378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1" si="85">SUM(B632:H632)</f>
        <v>1.4083585299659378</v>
      </c>
    </row>
    <row r="633" spans="1:9" ht="15">
      <c r="A633" s="27" t="s">
        <v>10</v>
      </c>
      <c r="B633" s="42">
        <v>3.56070838854072</v>
      </c>
      <c r="C633" s="42">
        <v>0</v>
      </c>
      <c r="D633" s="42">
        <v>1.14065350477536E-2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85"/>
        <v>3.5721149235884737</v>
      </c>
    </row>
    <row r="634" spans="1:9" ht="15">
      <c r="A634" s="26" t="s">
        <v>56</v>
      </c>
      <c r="B634" s="39">
        <v>0</v>
      </c>
      <c r="C634" s="39">
        <v>0</v>
      </c>
      <c r="D634" s="39">
        <v>0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85"/>
        <v>0</v>
      </c>
    </row>
    <row r="635" spans="1:9" ht="15">
      <c r="A635" s="27" t="s">
        <v>16</v>
      </c>
      <c r="B635" s="42">
        <v>63.785002227542492</v>
      </c>
      <c r="C635" s="42">
        <v>0.27568277752941861</v>
      </c>
      <c r="D635" s="42">
        <v>5.1397782461981523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85"/>
        <v>69.200463251270065</v>
      </c>
    </row>
    <row r="636" spans="1:9" ht="15">
      <c r="A636" s="26" t="s">
        <v>70</v>
      </c>
      <c r="B636" s="39">
        <v>2.3966173412034459</v>
      </c>
      <c r="C636" s="39">
        <v>5.4086396126870863E-2</v>
      </c>
      <c r="D636" s="39">
        <v>0</v>
      </c>
      <c r="E636" s="39">
        <v>0</v>
      </c>
      <c r="F636" s="39">
        <v>0</v>
      </c>
      <c r="G636" s="39">
        <v>0</v>
      </c>
      <c r="H636" s="40">
        <v>0</v>
      </c>
      <c r="I636" s="41">
        <f t="shared" si="85"/>
        <v>2.4507037373303167</v>
      </c>
    </row>
    <row r="637" spans="1:9" ht="15">
      <c r="A637" s="27" t="s">
        <v>58</v>
      </c>
      <c r="B637" s="42">
        <v>0</v>
      </c>
      <c r="C637" s="42">
        <v>1.6707509318497377E-2</v>
      </c>
      <c r="D637" s="42">
        <v>0</v>
      </c>
      <c r="E637" s="42">
        <v>0.81091000380162181</v>
      </c>
      <c r="F637" s="42">
        <v>32.025090096081051</v>
      </c>
      <c r="G637" s="42">
        <v>0</v>
      </c>
      <c r="H637" s="43">
        <v>0</v>
      </c>
      <c r="I637" s="38">
        <f t="shared" si="85"/>
        <v>32.852707609201168</v>
      </c>
    </row>
    <row r="638" spans="1:9" ht="15">
      <c r="A638" s="26" t="s">
        <v>12</v>
      </c>
      <c r="B638" s="39">
        <v>0</v>
      </c>
      <c r="C638" s="39">
        <v>0</v>
      </c>
      <c r="D638" s="39">
        <v>0</v>
      </c>
      <c r="E638" s="39">
        <v>0.6033194346460522</v>
      </c>
      <c r="F638" s="39">
        <v>0</v>
      </c>
      <c r="G638" s="39">
        <v>0</v>
      </c>
      <c r="H638" s="40">
        <v>0</v>
      </c>
      <c r="I638" s="41">
        <f t="shared" si="85"/>
        <v>0.6033194346460522</v>
      </c>
    </row>
    <row r="639" spans="1:9" ht="15">
      <c r="A639" s="27" t="s">
        <v>59</v>
      </c>
      <c r="B639" s="42">
        <v>0</v>
      </c>
      <c r="C639" s="42">
        <v>0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85"/>
        <v>0</v>
      </c>
    </row>
    <row r="640" spans="1:9" ht="15">
      <c r="A640" s="26" t="s">
        <v>17</v>
      </c>
      <c r="B640" s="39">
        <v>2.7786144547521627</v>
      </c>
      <c r="C640" s="39">
        <v>0</v>
      </c>
      <c r="D640" s="39">
        <v>1.34519166607674E-2</v>
      </c>
      <c r="E640" s="39">
        <v>8.1851055277975079E-2</v>
      </c>
      <c r="F640" s="39">
        <v>0</v>
      </c>
      <c r="G640" s="39">
        <v>0</v>
      </c>
      <c r="H640" s="40">
        <v>0</v>
      </c>
      <c r="I640" s="41">
        <f t="shared" si="85"/>
        <v>2.8739174266909053</v>
      </c>
    </row>
    <row r="641" spans="1:9" ht="15">
      <c r="A641" s="27" t="s">
        <v>139</v>
      </c>
      <c r="B641" s="42">
        <v>88.440010021833984</v>
      </c>
      <c r="C641" s="42">
        <v>0</v>
      </c>
      <c r="D641" s="42">
        <v>22.857881029369032</v>
      </c>
      <c r="E641" s="42">
        <v>0</v>
      </c>
      <c r="F641" s="42">
        <v>0</v>
      </c>
      <c r="G641" s="42">
        <v>0</v>
      </c>
      <c r="H641" s="43">
        <v>0</v>
      </c>
      <c r="I641" s="38">
        <f>SUM(B641:H641)</f>
        <v>111.29789105120301</v>
      </c>
    </row>
    <row r="642" spans="1:9" ht="15">
      <c r="A642" s="26" t="s">
        <v>25</v>
      </c>
      <c r="B642" s="39">
        <v>28.261680581755893</v>
      </c>
      <c r="C642" s="39">
        <v>3.6721064816893398E-2</v>
      </c>
      <c r="D642" s="39">
        <v>0.5845731140525684</v>
      </c>
      <c r="E642" s="39">
        <v>46.962063647899214</v>
      </c>
      <c r="F642" s="39">
        <v>0</v>
      </c>
      <c r="G642" s="39">
        <v>15.836559005166503</v>
      </c>
      <c r="H642" s="40">
        <v>0.22218678310649068</v>
      </c>
      <c r="I642" s="41">
        <f t="shared" si="85"/>
        <v>91.903784196797574</v>
      </c>
    </row>
    <row r="643" spans="1:9" ht="15">
      <c r="A643" s="27" t="s">
        <v>24</v>
      </c>
      <c r="B643" s="42">
        <v>98.026066084232284</v>
      </c>
      <c r="C643" s="42">
        <v>0</v>
      </c>
      <c r="D643" s="42">
        <v>0</v>
      </c>
      <c r="E643" s="42">
        <v>0</v>
      </c>
      <c r="F643" s="42">
        <v>0</v>
      </c>
      <c r="G643" s="42">
        <v>0</v>
      </c>
      <c r="H643" s="43">
        <v>0</v>
      </c>
      <c r="I643" s="38">
        <f>SUM(B643:H643)</f>
        <v>98.026066084232284</v>
      </c>
    </row>
    <row r="644" spans="1:9" ht="15">
      <c r="A644" s="26" t="s">
        <v>60</v>
      </c>
      <c r="B644" s="39">
        <v>33.305169740251252</v>
      </c>
      <c r="C644" s="39">
        <v>1.5086111524426427</v>
      </c>
      <c r="D644" s="39">
        <v>18.964216666516545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85"/>
        <v>53.777997559210434</v>
      </c>
    </row>
    <row r="645" spans="1:9" ht="15">
      <c r="A645" s="27" t="s">
        <v>22</v>
      </c>
      <c r="B645" s="42">
        <v>23.566707597992668</v>
      </c>
      <c r="C645" s="42">
        <v>0</v>
      </c>
      <c r="D645" s="42">
        <v>0</v>
      </c>
      <c r="E645" s="42">
        <v>0</v>
      </c>
      <c r="F645" s="42">
        <v>1.3127352710917775</v>
      </c>
      <c r="G645" s="42">
        <v>0</v>
      </c>
      <c r="H645" s="43">
        <v>0</v>
      </c>
      <c r="I645" s="38">
        <f t="shared" si="85"/>
        <v>24.879442869084446</v>
      </c>
    </row>
    <row r="646" spans="1:9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85"/>
        <v>0</v>
      </c>
    </row>
    <row r="647" spans="1:9" ht="15">
      <c r="A647" s="28" t="s">
        <v>64</v>
      </c>
      <c r="B647" s="42">
        <v>0.74134775928710361</v>
      </c>
      <c r="C647" s="42">
        <v>0</v>
      </c>
      <c r="D647" s="42">
        <v>0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85"/>
        <v>0.74134775928710361</v>
      </c>
    </row>
    <row r="648" spans="1:9">
      <c r="A648" s="56" t="s">
        <v>23</v>
      </c>
      <c r="B648" s="60">
        <v>0.74134775928710361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1">
        <v>0</v>
      </c>
      <c r="I648" s="62">
        <f t="shared" si="85"/>
        <v>0.74134775928710361</v>
      </c>
    </row>
    <row r="649" spans="1:9">
      <c r="A649" s="57" t="s">
        <v>19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85"/>
        <v>0</v>
      </c>
    </row>
    <row r="650" spans="1:9">
      <c r="A650" s="56" t="s">
        <v>20</v>
      </c>
      <c r="B650" s="60">
        <v>0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85"/>
        <v>0</v>
      </c>
    </row>
    <row r="651" spans="1:9" ht="15" thickBot="1">
      <c r="A651" s="58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6">
        <v>0</v>
      </c>
      <c r="I651" s="67">
        <f t="shared" si="85"/>
        <v>0</v>
      </c>
    </row>
    <row r="652" spans="1:9" ht="15">
      <c r="A652" s="33" t="s">
        <v>26</v>
      </c>
      <c r="B652" s="68">
        <f>SUM(B631:B647)</f>
        <v>346.64583357568148</v>
      </c>
      <c r="C652" s="68">
        <f t="shared" ref="C652:I652" si="86">SUM(C631:C647)</f>
        <v>1.8918089002343228</v>
      </c>
      <c r="D652" s="68">
        <f t="shared" si="86"/>
        <v>48.135222339426846</v>
      </c>
      <c r="E652" s="68">
        <f t="shared" si="86"/>
        <v>48.458144141624864</v>
      </c>
      <c r="F652" s="68">
        <f>SUM(F631:F647)</f>
        <v>33.337825367172826</v>
      </c>
      <c r="G652" s="68">
        <f t="shared" si="86"/>
        <v>15.836559005166503</v>
      </c>
      <c r="H652" s="69">
        <f t="shared" si="86"/>
        <v>0.22218678310649068</v>
      </c>
      <c r="I652" s="38">
        <f t="shared" si="86"/>
        <v>494.52758011241343</v>
      </c>
    </row>
    <row r="653" spans="1:9" s="5" customFormat="1" ht="15" thickBot="1">
      <c r="A653" s="59" t="s">
        <v>88</v>
      </c>
      <c r="B653" s="47">
        <f>B652/$I$652</f>
        <v>0.70096360145754411</v>
      </c>
      <c r="C653" s="47">
        <f t="shared" ref="C653:I653" si="87">C652/$I$652</f>
        <v>3.8254871443252703E-3</v>
      </c>
      <c r="D653" s="47">
        <f t="shared" si="87"/>
        <v>9.733576907578137E-2</v>
      </c>
      <c r="E653" s="47">
        <f t="shared" si="87"/>
        <v>9.7988759556362076E-2</v>
      </c>
      <c r="F653" s="47">
        <f t="shared" si="87"/>
        <v>6.7413480476851556E-2</v>
      </c>
      <c r="G653" s="47">
        <f t="shared" si="87"/>
        <v>3.2023611305089635E-2</v>
      </c>
      <c r="H653" s="70">
        <f t="shared" si="87"/>
        <v>4.4929098404579242E-4</v>
      </c>
      <c r="I653" s="48">
        <f t="shared" si="87"/>
        <v>1</v>
      </c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5" type="noConversion"/>
  <pageMargins left="0.78740157499999996" right="0.78740157499999996" top="0.984251969" bottom="0.984251969" header="0.4921259845" footer="0.492125984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2" bestFit="1" customWidth="1"/>
    <col min="2" max="10" width="16.625" style="2" customWidth="1"/>
    <col min="11" max="11" width="36.625" style="2" customWidth="1"/>
    <col min="12" max="20" width="16.625" style="2" customWidth="1"/>
    <col min="21" max="21" width="36.625" style="2" customWidth="1"/>
    <col min="22" max="16384" width="11" style="2"/>
  </cols>
  <sheetData>
    <row r="1" spans="1:11" s="49" customFormat="1" ht="15" customHeight="1" thickTop="1">
      <c r="A1" s="422" t="s">
        <v>102</v>
      </c>
      <c r="B1" s="423"/>
      <c r="C1" s="423"/>
      <c r="D1" s="423"/>
      <c r="E1" s="423"/>
      <c r="F1" s="423"/>
      <c r="G1" s="423"/>
      <c r="H1" s="423"/>
      <c r="I1" s="424"/>
      <c r="J1"/>
    </row>
    <row r="2" spans="1:11" s="49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  <c r="J2"/>
    </row>
    <row r="3" spans="1:11" s="49" customFormat="1" ht="36" customHeight="1" thickBot="1">
      <c r="A3" s="428"/>
      <c r="B3" s="429"/>
      <c r="C3" s="429"/>
      <c r="D3" s="429"/>
      <c r="E3" s="429"/>
      <c r="F3" s="429"/>
      <c r="G3" s="429"/>
      <c r="H3" s="429"/>
      <c r="I3" s="430"/>
      <c r="J3"/>
    </row>
    <row r="4" spans="1:11" s="49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/>
    </row>
    <row r="5" spans="1:11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K5" s="21"/>
    </row>
    <row r="6" spans="1:11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1" ht="15">
      <c r="A7" s="25" t="s">
        <v>7</v>
      </c>
      <c r="B7" s="36">
        <f>B33+B85</f>
        <v>188.08766415815757</v>
      </c>
      <c r="C7" s="36">
        <f t="shared" ref="C7:E7" si="0">C33+C85</f>
        <v>0.55300000000000005</v>
      </c>
      <c r="D7" s="36">
        <f t="shared" si="0"/>
        <v>18.46574904675159</v>
      </c>
      <c r="E7" s="36">
        <f t="shared" si="0"/>
        <v>0.55300000000000005</v>
      </c>
      <c r="F7" s="36">
        <f>F59+F85</f>
        <v>1.1870574293979097</v>
      </c>
      <c r="G7" s="36">
        <f t="shared" ref="G7:H22" si="1">G33+G85</f>
        <v>0</v>
      </c>
      <c r="H7" s="37">
        <f t="shared" si="1"/>
        <v>0</v>
      </c>
      <c r="I7" s="38">
        <f>SUM(B7:H7)</f>
        <v>208.84647063430705</v>
      </c>
      <c r="J7" s="306">
        <v>0</v>
      </c>
    </row>
    <row r="8" spans="1:11" ht="15">
      <c r="A8" s="26" t="s">
        <v>8</v>
      </c>
      <c r="B8" s="39">
        <f t="shared" ref="B8:E23" si="2">B34+B86</f>
        <v>199.47380050793106</v>
      </c>
      <c r="C8" s="39">
        <f t="shared" si="2"/>
        <v>0</v>
      </c>
      <c r="D8" s="39">
        <f t="shared" si="2"/>
        <v>38.914677276517722</v>
      </c>
      <c r="E8" s="39">
        <f t="shared" si="2"/>
        <v>0</v>
      </c>
      <c r="F8" s="39">
        <f t="shared" ref="F8:F27" si="3">F60+F86</f>
        <v>0</v>
      </c>
      <c r="G8" s="39">
        <f t="shared" si="1"/>
        <v>0</v>
      </c>
      <c r="H8" s="40">
        <f t="shared" si="1"/>
        <v>0</v>
      </c>
      <c r="I8" s="41">
        <f t="shared" ref="I8:I27" si="4">SUM(B8:H8)</f>
        <v>238.38847778444878</v>
      </c>
      <c r="J8" s="306">
        <v>0</v>
      </c>
    </row>
    <row r="9" spans="1:11" ht="15">
      <c r="A9" s="27" t="s">
        <v>10</v>
      </c>
      <c r="B9" s="42">
        <f t="shared" si="2"/>
        <v>234.22413736160348</v>
      </c>
      <c r="C9" s="42">
        <f t="shared" si="2"/>
        <v>0</v>
      </c>
      <c r="D9" s="42">
        <f t="shared" si="2"/>
        <v>12.904134828258311</v>
      </c>
      <c r="E9" s="42">
        <f t="shared" si="2"/>
        <v>0</v>
      </c>
      <c r="F9" s="42">
        <f t="shared" si="3"/>
        <v>0</v>
      </c>
      <c r="G9" s="42">
        <f t="shared" si="1"/>
        <v>0</v>
      </c>
      <c r="H9" s="43">
        <f t="shared" si="1"/>
        <v>0</v>
      </c>
      <c r="I9" s="38">
        <f t="shared" si="4"/>
        <v>247.1282721898618</v>
      </c>
      <c r="J9" s="306">
        <v>0</v>
      </c>
    </row>
    <row r="10" spans="1:11" ht="15">
      <c r="A10" s="26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39">
        <f t="shared" si="3"/>
        <v>0</v>
      </c>
      <c r="G10" s="39">
        <f t="shared" si="1"/>
        <v>0</v>
      </c>
      <c r="H10" s="40">
        <f t="shared" si="1"/>
        <v>0</v>
      </c>
      <c r="I10" s="41">
        <f t="shared" si="4"/>
        <v>0</v>
      </c>
      <c r="J10" s="306">
        <v>0</v>
      </c>
    </row>
    <row r="11" spans="1:11" ht="15">
      <c r="A11" s="27" t="s">
        <v>16</v>
      </c>
      <c r="B11" s="42">
        <f t="shared" si="2"/>
        <v>2313.0377784924412</v>
      </c>
      <c r="C11" s="42">
        <f t="shared" si="2"/>
        <v>513.02380863954295</v>
      </c>
      <c r="D11" s="42">
        <f t="shared" si="2"/>
        <v>173.13656872960675</v>
      </c>
      <c r="E11" s="42">
        <f t="shared" si="2"/>
        <v>99.747937133653281</v>
      </c>
      <c r="F11" s="42">
        <f t="shared" si="3"/>
        <v>0</v>
      </c>
      <c r="G11" s="42">
        <f t="shared" si="1"/>
        <v>0</v>
      </c>
      <c r="H11" s="43">
        <f t="shared" si="1"/>
        <v>0</v>
      </c>
      <c r="I11" s="38">
        <f t="shared" si="4"/>
        <v>3098.9460929952438</v>
      </c>
      <c r="J11" s="306">
        <v>0</v>
      </c>
    </row>
    <row r="12" spans="1:11" ht="15">
      <c r="A12" s="26" t="s">
        <v>70</v>
      </c>
      <c r="B12" s="39">
        <f t="shared" si="2"/>
        <v>5271.7673250179923</v>
      </c>
      <c r="C12" s="39">
        <f t="shared" si="2"/>
        <v>83.212465697229874</v>
      </c>
      <c r="D12" s="39">
        <f t="shared" si="2"/>
        <v>264.85437411121455</v>
      </c>
      <c r="E12" s="39">
        <f t="shared" si="2"/>
        <v>0.81673130988784293</v>
      </c>
      <c r="F12" s="39">
        <f t="shared" si="3"/>
        <v>0</v>
      </c>
      <c r="G12" s="39">
        <f t="shared" si="1"/>
        <v>0</v>
      </c>
      <c r="H12" s="40">
        <f t="shared" si="1"/>
        <v>0</v>
      </c>
      <c r="I12" s="41">
        <f t="shared" si="4"/>
        <v>5620.6508961363243</v>
      </c>
      <c r="J12" s="306">
        <v>0</v>
      </c>
    </row>
    <row r="13" spans="1:11" ht="15">
      <c r="A13" s="27" t="s">
        <v>58</v>
      </c>
      <c r="B13" s="42">
        <f t="shared" si="2"/>
        <v>1.509014674734521E-2</v>
      </c>
      <c r="C13" s="42">
        <f t="shared" si="2"/>
        <v>1.1903549945057796</v>
      </c>
      <c r="D13" s="42">
        <f t="shared" si="2"/>
        <v>1.6539180977126819</v>
      </c>
      <c r="E13" s="42">
        <f t="shared" si="2"/>
        <v>1110.4820189338579</v>
      </c>
      <c r="F13" s="42">
        <f t="shared" si="3"/>
        <v>26167.07531252539</v>
      </c>
      <c r="G13" s="42">
        <f t="shared" si="1"/>
        <v>0</v>
      </c>
      <c r="H13" s="43">
        <f t="shared" si="1"/>
        <v>0</v>
      </c>
      <c r="I13" s="38">
        <f t="shared" si="4"/>
        <v>27280.416694698215</v>
      </c>
      <c r="J13" s="306">
        <v>0</v>
      </c>
    </row>
    <row r="14" spans="1:11" ht="15">
      <c r="A14" s="26" t="s">
        <v>12</v>
      </c>
      <c r="B14" s="39">
        <f t="shared" si="2"/>
        <v>5.3806015292621693E-3</v>
      </c>
      <c r="C14" s="39">
        <f t="shared" si="2"/>
        <v>5.0914886485026178E-3</v>
      </c>
      <c r="D14" s="39">
        <f t="shared" si="2"/>
        <v>7.8998376032687057E-2</v>
      </c>
      <c r="E14" s="39">
        <f t="shared" si="2"/>
        <v>25.123748166983034</v>
      </c>
      <c r="F14" s="39">
        <f t="shared" si="3"/>
        <v>14479.752413338714</v>
      </c>
      <c r="G14" s="39">
        <f t="shared" si="1"/>
        <v>0</v>
      </c>
      <c r="H14" s="40">
        <f t="shared" si="1"/>
        <v>0</v>
      </c>
      <c r="I14" s="41">
        <f t="shared" si="4"/>
        <v>14504.965631971907</v>
      </c>
      <c r="J14" s="306">
        <v>0</v>
      </c>
    </row>
    <row r="15" spans="1:11" ht="15">
      <c r="A15" s="27" t="s">
        <v>59</v>
      </c>
      <c r="B15" s="42">
        <f t="shared" si="2"/>
        <v>0</v>
      </c>
      <c r="C15" s="42">
        <f t="shared" si="2"/>
        <v>0</v>
      </c>
      <c r="D15" s="42">
        <f t="shared" si="2"/>
        <v>0</v>
      </c>
      <c r="E15" s="42">
        <f t="shared" si="2"/>
        <v>8.2629453832148094</v>
      </c>
      <c r="F15" s="42">
        <f t="shared" si="3"/>
        <v>4.4088737239074067</v>
      </c>
      <c r="G15" s="42">
        <f t="shared" si="1"/>
        <v>0</v>
      </c>
      <c r="H15" s="43">
        <f t="shared" si="1"/>
        <v>0</v>
      </c>
      <c r="I15" s="38">
        <f t="shared" si="4"/>
        <v>12.671819107122216</v>
      </c>
      <c r="J15" s="306">
        <v>0</v>
      </c>
    </row>
    <row r="16" spans="1:11" ht="15">
      <c r="A16" s="26" t="s">
        <v>17</v>
      </c>
      <c r="B16" s="39">
        <f t="shared" si="2"/>
        <v>354.16130376640183</v>
      </c>
      <c r="C16" s="39">
        <f t="shared" si="2"/>
        <v>2.4095770023884655</v>
      </c>
      <c r="D16" s="39">
        <f t="shared" si="2"/>
        <v>81.800777522063868</v>
      </c>
      <c r="E16" s="39">
        <f t="shared" si="2"/>
        <v>16.085165405838293</v>
      </c>
      <c r="F16" s="39">
        <f>F68+F94</f>
        <v>497.31103086593379</v>
      </c>
      <c r="G16" s="39">
        <f t="shared" si="1"/>
        <v>0</v>
      </c>
      <c r="H16" s="40">
        <f t="shared" si="1"/>
        <v>0</v>
      </c>
      <c r="I16" s="41">
        <f t="shared" si="4"/>
        <v>951.76785456262621</v>
      </c>
      <c r="J16" s="306">
        <v>0</v>
      </c>
    </row>
    <row r="17" spans="1:21" ht="15">
      <c r="A17" s="27" t="s">
        <v>139</v>
      </c>
      <c r="B17" s="42">
        <f t="shared" si="2"/>
        <v>20597.285318407579</v>
      </c>
      <c r="C17" s="42">
        <f t="shared" si="2"/>
        <v>3234.6790655033024</v>
      </c>
      <c r="D17" s="42">
        <f t="shared" si="2"/>
        <v>6056.4116994976284</v>
      </c>
      <c r="E17" s="42">
        <f t="shared" si="2"/>
        <v>276.33157696823451</v>
      </c>
      <c r="F17" s="42">
        <f t="shared" si="3"/>
        <v>0</v>
      </c>
      <c r="G17" s="42">
        <f t="shared" si="1"/>
        <v>0</v>
      </c>
      <c r="H17" s="43">
        <f t="shared" si="1"/>
        <v>0</v>
      </c>
      <c r="I17" s="38">
        <f t="shared" si="4"/>
        <v>30164.707660376745</v>
      </c>
      <c r="J17" s="306">
        <v>0</v>
      </c>
    </row>
    <row r="18" spans="1:21" ht="15">
      <c r="A18" s="26" t="s">
        <v>25</v>
      </c>
      <c r="B18" s="39">
        <f t="shared" si="2"/>
        <v>3370.4439917560067</v>
      </c>
      <c r="C18" s="39">
        <f t="shared" si="2"/>
        <v>17.325505136630145</v>
      </c>
      <c r="D18" s="39">
        <f t="shared" si="2"/>
        <v>6282.1118274339524</v>
      </c>
      <c r="E18" s="39">
        <f t="shared" si="2"/>
        <v>9128.3182764630674</v>
      </c>
      <c r="F18" s="39">
        <f t="shared" si="3"/>
        <v>2173.4167091668023</v>
      </c>
      <c r="G18" s="39">
        <f t="shared" si="1"/>
        <v>5346.5830223041521</v>
      </c>
      <c r="H18" s="40">
        <f t="shared" si="1"/>
        <v>44.220607819386217</v>
      </c>
      <c r="I18" s="41">
        <f t="shared" si="4"/>
        <v>26362.419940079995</v>
      </c>
      <c r="J18" s="306">
        <v>0</v>
      </c>
    </row>
    <row r="19" spans="1:21" ht="15">
      <c r="A19" s="27" t="s">
        <v>24</v>
      </c>
      <c r="B19" s="42">
        <f t="shared" si="2"/>
        <v>16668.994271496667</v>
      </c>
      <c r="C19" s="42">
        <f t="shared" si="2"/>
        <v>86.570005171068715</v>
      </c>
      <c r="D19" s="42">
        <f t="shared" si="2"/>
        <v>1367.6304593322657</v>
      </c>
      <c r="E19" s="42">
        <f t="shared" si="2"/>
        <v>0</v>
      </c>
      <c r="F19" s="42">
        <f t="shared" si="3"/>
        <v>0</v>
      </c>
      <c r="G19" s="42">
        <f t="shared" si="1"/>
        <v>0</v>
      </c>
      <c r="H19" s="43">
        <f t="shared" si="1"/>
        <v>0</v>
      </c>
      <c r="I19" s="38">
        <f t="shared" si="4"/>
        <v>18123.194736000005</v>
      </c>
      <c r="J19" s="306">
        <v>0</v>
      </c>
    </row>
    <row r="20" spans="1:21" ht="15">
      <c r="A20" s="26" t="s">
        <v>60</v>
      </c>
      <c r="B20" s="39">
        <f t="shared" si="2"/>
        <v>1019.9414651695475</v>
      </c>
      <c r="C20" s="39">
        <f t="shared" si="2"/>
        <v>10.304207476567816</v>
      </c>
      <c r="D20" s="39">
        <f t="shared" si="2"/>
        <v>140.16264401602695</v>
      </c>
      <c r="E20" s="39">
        <f t="shared" si="2"/>
        <v>2.057753823560375</v>
      </c>
      <c r="F20" s="39">
        <f t="shared" si="3"/>
        <v>0</v>
      </c>
      <c r="G20" s="39">
        <f t="shared" si="1"/>
        <v>0</v>
      </c>
      <c r="H20" s="40">
        <f t="shared" si="1"/>
        <v>0</v>
      </c>
      <c r="I20" s="41">
        <f t="shared" si="4"/>
        <v>1172.4660704857026</v>
      </c>
      <c r="J20" s="306">
        <v>0</v>
      </c>
    </row>
    <row r="21" spans="1:21" ht="15">
      <c r="A21" s="27" t="s">
        <v>22</v>
      </c>
      <c r="B21" s="42">
        <f t="shared" si="2"/>
        <v>259.05716428969646</v>
      </c>
      <c r="C21" s="42">
        <f t="shared" si="2"/>
        <v>83.209891764364571</v>
      </c>
      <c r="D21" s="42">
        <f t="shared" si="2"/>
        <v>76.424131739455348</v>
      </c>
      <c r="E21" s="42">
        <f t="shared" si="2"/>
        <v>6.3233029752869587</v>
      </c>
      <c r="F21" s="42">
        <f t="shared" si="3"/>
        <v>102.12674596023581</v>
      </c>
      <c r="G21" s="42">
        <f t="shared" si="1"/>
        <v>0</v>
      </c>
      <c r="H21" s="43">
        <f t="shared" si="1"/>
        <v>0</v>
      </c>
      <c r="I21" s="38">
        <f t="shared" si="4"/>
        <v>527.14123672903906</v>
      </c>
      <c r="J21" s="306">
        <v>0</v>
      </c>
    </row>
    <row r="22" spans="1:21" ht="15">
      <c r="A22" s="26" t="s">
        <v>21</v>
      </c>
      <c r="B22" s="39">
        <f t="shared" si="2"/>
        <v>134.84428611392931</v>
      </c>
      <c r="C22" s="39">
        <f t="shared" si="2"/>
        <v>1.2566192404427545</v>
      </c>
      <c r="D22" s="39">
        <f t="shared" si="2"/>
        <v>2.8822254158982989</v>
      </c>
      <c r="E22" s="39">
        <f t="shared" si="2"/>
        <v>0</v>
      </c>
      <c r="F22" s="39">
        <f t="shared" si="3"/>
        <v>0</v>
      </c>
      <c r="G22" s="39">
        <f t="shared" si="1"/>
        <v>0</v>
      </c>
      <c r="H22" s="40">
        <f t="shared" si="1"/>
        <v>0</v>
      </c>
      <c r="I22" s="41">
        <f t="shared" si="4"/>
        <v>138.98313077027035</v>
      </c>
      <c r="J22" s="306">
        <v>0</v>
      </c>
    </row>
    <row r="23" spans="1:21" ht="15">
      <c r="A23" s="28" t="s">
        <v>64</v>
      </c>
      <c r="B23" s="42">
        <f t="shared" si="2"/>
        <v>86.139087478785967</v>
      </c>
      <c r="C23" s="42">
        <f t="shared" si="2"/>
        <v>0</v>
      </c>
      <c r="D23" s="42">
        <f t="shared" si="2"/>
        <v>13.394550973733537</v>
      </c>
      <c r="E23" s="42">
        <f t="shared" si="2"/>
        <v>0</v>
      </c>
      <c r="F23" s="42">
        <f t="shared" si="3"/>
        <v>0</v>
      </c>
      <c r="G23" s="42">
        <f t="shared" ref="G23:H27" si="5">G49+G101</f>
        <v>0</v>
      </c>
      <c r="H23" s="43">
        <f t="shared" si="5"/>
        <v>0</v>
      </c>
      <c r="I23" s="38">
        <f t="shared" si="4"/>
        <v>99.533638452519511</v>
      </c>
      <c r="J23" s="306">
        <v>0</v>
      </c>
    </row>
    <row r="24" spans="1:21">
      <c r="A24" s="56" t="s">
        <v>23</v>
      </c>
      <c r="B24" s="60">
        <f t="shared" ref="B24:E27" si="6">B50+B102</f>
        <v>86.139087478785967</v>
      </c>
      <c r="C24" s="60">
        <f t="shared" si="6"/>
        <v>0</v>
      </c>
      <c r="D24" s="60">
        <f t="shared" si="6"/>
        <v>13.394550973733537</v>
      </c>
      <c r="E24" s="60">
        <f t="shared" si="6"/>
        <v>0</v>
      </c>
      <c r="F24" s="60">
        <f t="shared" si="3"/>
        <v>0</v>
      </c>
      <c r="G24" s="60">
        <f t="shared" si="5"/>
        <v>0</v>
      </c>
      <c r="H24" s="61">
        <f t="shared" si="5"/>
        <v>0</v>
      </c>
      <c r="I24" s="62">
        <f t="shared" si="4"/>
        <v>99.533638452519511</v>
      </c>
      <c r="J24" s="306">
        <v>0</v>
      </c>
    </row>
    <row r="25" spans="1:21">
      <c r="A25" s="57" t="s">
        <v>19</v>
      </c>
      <c r="B25" s="63">
        <f t="shared" si="6"/>
        <v>0</v>
      </c>
      <c r="C25" s="63">
        <f t="shared" si="6"/>
        <v>0</v>
      </c>
      <c r="D25" s="63">
        <f t="shared" si="6"/>
        <v>0</v>
      </c>
      <c r="E25" s="63">
        <f t="shared" si="6"/>
        <v>0</v>
      </c>
      <c r="F25" s="63">
        <f t="shared" si="3"/>
        <v>0</v>
      </c>
      <c r="G25" s="63">
        <f t="shared" si="5"/>
        <v>0</v>
      </c>
      <c r="H25" s="64">
        <f t="shared" si="5"/>
        <v>0</v>
      </c>
      <c r="I25" s="65">
        <f t="shared" si="4"/>
        <v>0</v>
      </c>
      <c r="J25" s="306">
        <v>0</v>
      </c>
    </row>
    <row r="26" spans="1:21">
      <c r="A26" s="56" t="s">
        <v>20</v>
      </c>
      <c r="B26" s="60">
        <f t="shared" si="6"/>
        <v>0</v>
      </c>
      <c r="C26" s="60">
        <f t="shared" si="6"/>
        <v>0</v>
      </c>
      <c r="D26" s="60">
        <f t="shared" si="6"/>
        <v>0</v>
      </c>
      <c r="E26" s="60">
        <f t="shared" si="6"/>
        <v>0</v>
      </c>
      <c r="F26" s="60">
        <f t="shared" si="3"/>
        <v>0</v>
      </c>
      <c r="G26" s="60">
        <f t="shared" si="5"/>
        <v>0</v>
      </c>
      <c r="H26" s="61">
        <f t="shared" si="5"/>
        <v>0</v>
      </c>
      <c r="I26" s="62">
        <f t="shared" si="4"/>
        <v>0</v>
      </c>
      <c r="J26" s="306">
        <v>0</v>
      </c>
    </row>
    <row r="27" spans="1:21" ht="15" thickBot="1">
      <c r="A27" s="58" t="s">
        <v>11</v>
      </c>
      <c r="B27" s="52">
        <f t="shared" si="6"/>
        <v>0</v>
      </c>
      <c r="C27" s="52">
        <f t="shared" si="6"/>
        <v>0</v>
      </c>
      <c r="D27" s="52">
        <f t="shared" si="6"/>
        <v>0</v>
      </c>
      <c r="E27" s="52">
        <f t="shared" si="6"/>
        <v>0</v>
      </c>
      <c r="F27" s="52">
        <f t="shared" si="3"/>
        <v>0</v>
      </c>
      <c r="G27" s="52">
        <f t="shared" si="5"/>
        <v>0</v>
      </c>
      <c r="H27" s="66">
        <f t="shared" si="5"/>
        <v>0</v>
      </c>
      <c r="I27" s="67">
        <f t="shared" si="4"/>
        <v>0</v>
      </c>
      <c r="J27" s="306">
        <v>0</v>
      </c>
    </row>
    <row r="28" spans="1:21" ht="15">
      <c r="A28" s="33" t="s">
        <v>26</v>
      </c>
      <c r="B28" s="68">
        <f>SUM(B7:B23)</f>
        <v>50697.478064765011</v>
      </c>
      <c r="C28" s="68">
        <f t="shared" ref="C28:I28" si="7">SUM(C7:C23)</f>
        <v>4033.7395921146917</v>
      </c>
      <c r="D28" s="68">
        <f t="shared" si="7"/>
        <v>14530.826736397119</v>
      </c>
      <c r="E28" s="68">
        <f t="shared" si="7"/>
        <v>10674.102456563585</v>
      </c>
      <c r="F28" s="68">
        <f t="shared" si="7"/>
        <v>43425.278143010379</v>
      </c>
      <c r="G28" s="68">
        <f t="shared" si="7"/>
        <v>5346.5830223041521</v>
      </c>
      <c r="H28" s="69">
        <f t="shared" si="7"/>
        <v>44.220607819386217</v>
      </c>
      <c r="I28" s="38">
        <f t="shared" si="7"/>
        <v>128752.22862297433</v>
      </c>
      <c r="J28" s="306">
        <v>0</v>
      </c>
    </row>
    <row r="29" spans="1:21" s="5" customFormat="1" ht="15" thickBot="1">
      <c r="A29" s="30" t="s">
        <v>88</v>
      </c>
      <c r="B29" s="53">
        <f>B28/$I$28</f>
        <v>0.39376000405571726</v>
      </c>
      <c r="C29" s="53">
        <f t="shared" ref="C29:I29" si="8">C28/$I$28</f>
        <v>3.1329473945858506E-2</v>
      </c>
      <c r="D29" s="53">
        <f t="shared" si="8"/>
        <v>0.11285883663379372</v>
      </c>
      <c r="E29" s="53">
        <f t="shared" si="8"/>
        <v>8.290421510155449E-2</v>
      </c>
      <c r="F29" s="53">
        <f t="shared" si="8"/>
        <v>0.33727787555563638</v>
      </c>
      <c r="G29" s="53">
        <f t="shared" si="8"/>
        <v>4.1526139620934814E-2</v>
      </c>
      <c r="H29" s="53">
        <f t="shared" si="8"/>
        <v>3.4345508650477502E-4</v>
      </c>
      <c r="I29" s="54">
        <f t="shared" si="8"/>
        <v>1</v>
      </c>
    </row>
    <row r="30" spans="1:21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1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U31" s="21"/>
    </row>
    <row r="32" spans="1:21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0.55300000000000005</v>
      </c>
      <c r="C33" s="36">
        <f t="shared" ref="C33:E33" si="9">C111+C137+C163+C189+C215+C241+C267+C293+C319+C345+C371+C397+C423</f>
        <v>0.55300000000000005</v>
      </c>
      <c r="D33" s="36">
        <f t="shared" si="9"/>
        <v>0.55300000000000005</v>
      </c>
      <c r="E33" s="36">
        <f t="shared" si="9"/>
        <v>0.55300000000000005</v>
      </c>
      <c r="F33" s="410"/>
      <c r="G33" s="36">
        <f t="shared" ref="G33:H48" si="10">G111+G137+G163+G189+G215+G241+G267+G293+G319+G345+G371+G397+G423</f>
        <v>0</v>
      </c>
      <c r="H33" s="37">
        <f t="shared" si="10"/>
        <v>0</v>
      </c>
      <c r="I33" s="38">
        <f>SUM(B33:H33)</f>
        <v>2.2120000000000002</v>
      </c>
      <c r="J33" s="2">
        <v>0</v>
      </c>
    </row>
    <row r="34" spans="1:10" ht="15">
      <c r="A34" s="26" t="s">
        <v>8</v>
      </c>
      <c r="B34" s="39">
        <f t="shared" ref="B34:E49" si="11">B112+B138+B164+B190+B216+B242+B268+B294+B320+B346+B372+B398+B424</f>
        <v>0</v>
      </c>
      <c r="C34" s="39">
        <f t="shared" si="11"/>
        <v>0</v>
      </c>
      <c r="D34" s="39">
        <f t="shared" si="11"/>
        <v>0</v>
      </c>
      <c r="E34" s="39">
        <f t="shared" si="11"/>
        <v>0</v>
      </c>
      <c r="F34" s="411"/>
      <c r="G34" s="39">
        <f t="shared" si="10"/>
        <v>0</v>
      </c>
      <c r="H34" s="40">
        <f t="shared" si="10"/>
        <v>0</v>
      </c>
      <c r="I34" s="41">
        <f t="shared" ref="I34:I53" si="12">SUM(B34:H34)</f>
        <v>0</v>
      </c>
      <c r="J34" s="2">
        <v>0</v>
      </c>
    </row>
    <row r="35" spans="1:10" ht="15">
      <c r="A35" s="27" t="s">
        <v>10</v>
      </c>
      <c r="B35" s="42">
        <f t="shared" si="11"/>
        <v>0</v>
      </c>
      <c r="C35" s="42">
        <f t="shared" si="11"/>
        <v>0</v>
      </c>
      <c r="D35" s="42">
        <f t="shared" si="11"/>
        <v>0</v>
      </c>
      <c r="E35" s="42">
        <f t="shared" si="11"/>
        <v>0</v>
      </c>
      <c r="F35" s="411"/>
      <c r="G35" s="42">
        <f t="shared" si="10"/>
        <v>0</v>
      </c>
      <c r="H35" s="43">
        <f t="shared" si="10"/>
        <v>0</v>
      </c>
      <c r="I35" s="38">
        <f t="shared" si="12"/>
        <v>0</v>
      </c>
      <c r="J35" s="2">
        <v>0</v>
      </c>
    </row>
    <row r="36" spans="1:10" ht="15">
      <c r="A36" s="26" t="s">
        <v>56</v>
      </c>
      <c r="B36" s="39">
        <f t="shared" si="11"/>
        <v>0</v>
      </c>
      <c r="C36" s="39">
        <f t="shared" si="11"/>
        <v>0</v>
      </c>
      <c r="D36" s="39">
        <f t="shared" si="11"/>
        <v>0</v>
      </c>
      <c r="E36" s="39">
        <f t="shared" si="11"/>
        <v>0</v>
      </c>
      <c r="F36" s="411"/>
      <c r="G36" s="39">
        <f t="shared" si="10"/>
        <v>0</v>
      </c>
      <c r="H36" s="40">
        <f t="shared" si="10"/>
        <v>0</v>
      </c>
      <c r="I36" s="41">
        <f t="shared" si="12"/>
        <v>0</v>
      </c>
      <c r="J36" s="2">
        <v>0</v>
      </c>
    </row>
    <row r="37" spans="1:10" ht="15">
      <c r="A37" s="27" t="s">
        <v>16</v>
      </c>
      <c r="B37" s="42">
        <f t="shared" si="11"/>
        <v>199.9821994129878</v>
      </c>
      <c r="C37" s="42">
        <f t="shared" si="11"/>
        <v>305.24834090268143</v>
      </c>
      <c r="D37" s="42">
        <f t="shared" si="11"/>
        <v>96.714164717744254</v>
      </c>
      <c r="E37" s="42">
        <f t="shared" si="11"/>
        <v>1.9397698168734147E-4</v>
      </c>
      <c r="F37" s="411"/>
      <c r="G37" s="42">
        <f t="shared" si="10"/>
        <v>0</v>
      </c>
      <c r="H37" s="43">
        <f t="shared" si="10"/>
        <v>0</v>
      </c>
      <c r="I37" s="38">
        <f t="shared" si="12"/>
        <v>601.94489901039515</v>
      </c>
      <c r="J37" s="2">
        <v>0</v>
      </c>
    </row>
    <row r="38" spans="1:10" ht="15">
      <c r="A38" s="26" t="s">
        <v>70</v>
      </c>
      <c r="B38" s="39">
        <f t="shared" si="11"/>
        <v>343.26172443370461</v>
      </c>
      <c r="C38" s="39">
        <f t="shared" si="11"/>
        <v>41.576402683895552</v>
      </c>
      <c r="D38" s="39">
        <f t="shared" si="11"/>
        <v>43.539702170574699</v>
      </c>
      <c r="E38" s="39">
        <f t="shared" si="11"/>
        <v>0.81673130988784293</v>
      </c>
      <c r="F38" s="411"/>
      <c r="G38" s="39">
        <f t="shared" si="10"/>
        <v>0</v>
      </c>
      <c r="H38" s="40">
        <f t="shared" si="10"/>
        <v>0</v>
      </c>
      <c r="I38" s="41">
        <f t="shared" si="12"/>
        <v>429.19456059806271</v>
      </c>
      <c r="J38" s="2">
        <v>0</v>
      </c>
    </row>
    <row r="39" spans="1:10" ht="15">
      <c r="A39" s="27" t="s">
        <v>58</v>
      </c>
      <c r="B39" s="42">
        <f t="shared" si="11"/>
        <v>1.509014674734521E-2</v>
      </c>
      <c r="C39" s="42">
        <f t="shared" si="11"/>
        <v>1.1739591772840214</v>
      </c>
      <c r="D39" s="42">
        <f t="shared" si="11"/>
        <v>1.2297734490045549</v>
      </c>
      <c r="E39" s="42">
        <f t="shared" si="11"/>
        <v>911.82926706744695</v>
      </c>
      <c r="F39" s="411"/>
      <c r="G39" s="42">
        <f t="shared" si="10"/>
        <v>0</v>
      </c>
      <c r="H39" s="43">
        <f t="shared" si="10"/>
        <v>0</v>
      </c>
      <c r="I39" s="38">
        <f t="shared" si="12"/>
        <v>914.24808984048286</v>
      </c>
      <c r="J39" s="2">
        <v>0</v>
      </c>
    </row>
    <row r="40" spans="1:10" ht="15">
      <c r="A40" s="26" t="s">
        <v>12</v>
      </c>
      <c r="B40" s="39">
        <f t="shared" si="11"/>
        <v>5.3806015292621693E-3</v>
      </c>
      <c r="C40" s="39">
        <f t="shared" si="11"/>
        <v>5.0914886485026178E-3</v>
      </c>
      <c r="D40" s="39">
        <f t="shared" si="11"/>
        <v>5.0914886485026178E-3</v>
      </c>
      <c r="E40" s="39">
        <f t="shared" si="11"/>
        <v>22.364982696603111</v>
      </c>
      <c r="F40" s="411"/>
      <c r="G40" s="39">
        <f t="shared" si="10"/>
        <v>0</v>
      </c>
      <c r="H40" s="40">
        <f t="shared" si="10"/>
        <v>0</v>
      </c>
      <c r="I40" s="41">
        <f t="shared" si="12"/>
        <v>22.380546275429378</v>
      </c>
      <c r="J40" s="2">
        <v>0</v>
      </c>
    </row>
    <row r="41" spans="1:10" ht="15">
      <c r="A41" s="27" t="s">
        <v>59</v>
      </c>
      <c r="B41" s="42">
        <f t="shared" si="11"/>
        <v>0</v>
      </c>
      <c r="C41" s="42">
        <f t="shared" si="11"/>
        <v>0</v>
      </c>
      <c r="D41" s="42">
        <f t="shared" si="11"/>
        <v>0</v>
      </c>
      <c r="E41" s="42">
        <f t="shared" si="11"/>
        <v>0</v>
      </c>
      <c r="F41" s="411"/>
      <c r="G41" s="42">
        <f t="shared" si="10"/>
        <v>0</v>
      </c>
      <c r="H41" s="43">
        <f t="shared" si="10"/>
        <v>0</v>
      </c>
      <c r="I41" s="38">
        <f t="shared" si="12"/>
        <v>0</v>
      </c>
      <c r="J41" s="2">
        <v>0</v>
      </c>
    </row>
    <row r="42" spans="1:10" ht="15">
      <c r="A42" s="26" t="s">
        <v>17</v>
      </c>
      <c r="B42" s="39">
        <f t="shared" si="11"/>
        <v>24.375627440551625</v>
      </c>
      <c r="C42" s="39">
        <f t="shared" si="11"/>
        <v>0.85512755786538819</v>
      </c>
      <c r="D42" s="39">
        <f t="shared" si="11"/>
        <v>42.26117119148406</v>
      </c>
      <c r="E42" s="39">
        <f t="shared" si="11"/>
        <v>11.022331487564978</v>
      </c>
      <c r="F42" s="411"/>
      <c r="G42" s="39">
        <f t="shared" si="10"/>
        <v>0</v>
      </c>
      <c r="H42" s="40">
        <f t="shared" si="10"/>
        <v>0</v>
      </c>
      <c r="I42" s="41">
        <f t="shared" si="12"/>
        <v>78.514257677466063</v>
      </c>
      <c r="J42" s="2">
        <v>0</v>
      </c>
    </row>
    <row r="43" spans="1:10" ht="15">
      <c r="A43" s="27" t="s">
        <v>139</v>
      </c>
      <c r="B43" s="42">
        <f t="shared" si="11"/>
        <v>772.62663851763216</v>
      </c>
      <c r="C43" s="42">
        <f t="shared" si="11"/>
        <v>2569.331593128793</v>
      </c>
      <c r="D43" s="42">
        <f t="shared" si="11"/>
        <v>1004.7942706571926</v>
      </c>
      <c r="E43" s="42">
        <f t="shared" si="11"/>
        <v>174.15326497759816</v>
      </c>
      <c r="F43" s="411"/>
      <c r="G43" s="42">
        <f t="shared" si="10"/>
        <v>0</v>
      </c>
      <c r="H43" s="43">
        <f t="shared" si="10"/>
        <v>0</v>
      </c>
      <c r="I43" s="38">
        <f t="shared" si="12"/>
        <v>4520.905767281216</v>
      </c>
      <c r="J43" s="2">
        <v>0</v>
      </c>
    </row>
    <row r="44" spans="1:10" ht="15">
      <c r="A44" s="26" t="s">
        <v>25</v>
      </c>
      <c r="B44" s="39">
        <f t="shared" si="11"/>
        <v>275.50863235632181</v>
      </c>
      <c r="C44" s="39">
        <f t="shared" si="11"/>
        <v>17.290206221028004</v>
      </c>
      <c r="D44" s="39">
        <f t="shared" si="11"/>
        <v>487.00344099608429</v>
      </c>
      <c r="E44" s="39">
        <f t="shared" si="11"/>
        <v>2075.7045586312452</v>
      </c>
      <c r="F44" s="411"/>
      <c r="G44" s="39">
        <f t="shared" si="10"/>
        <v>507.88948282179547</v>
      </c>
      <c r="H44" s="40">
        <f t="shared" si="10"/>
        <v>43.157543071844707</v>
      </c>
      <c r="I44" s="41">
        <f t="shared" si="12"/>
        <v>3406.5538640983195</v>
      </c>
      <c r="J44" s="2">
        <v>0</v>
      </c>
    </row>
    <row r="45" spans="1:10" ht="15">
      <c r="A45" s="27" t="s">
        <v>24</v>
      </c>
      <c r="B45" s="42">
        <f t="shared" si="11"/>
        <v>625.80027252827392</v>
      </c>
      <c r="C45" s="42">
        <f t="shared" si="11"/>
        <v>20.011308718313952</v>
      </c>
      <c r="D45" s="42">
        <f t="shared" si="11"/>
        <v>99.058346788807569</v>
      </c>
      <c r="E45" s="42">
        <f t="shared" si="11"/>
        <v>0</v>
      </c>
      <c r="F45" s="411"/>
      <c r="G45" s="42">
        <f t="shared" si="10"/>
        <v>0</v>
      </c>
      <c r="H45" s="43">
        <f t="shared" si="10"/>
        <v>0</v>
      </c>
      <c r="I45" s="38">
        <f t="shared" si="12"/>
        <v>744.86992803539533</v>
      </c>
      <c r="J45" s="2">
        <v>0</v>
      </c>
    </row>
    <row r="46" spans="1:10" ht="15">
      <c r="A46" s="26" t="s">
        <v>60</v>
      </c>
      <c r="B46" s="39">
        <f t="shared" si="11"/>
        <v>45.536009221000448</v>
      </c>
      <c r="C46" s="39">
        <f t="shared" si="11"/>
        <v>8.6494575150439985</v>
      </c>
      <c r="D46" s="39">
        <f t="shared" si="11"/>
        <v>14.28241496293715</v>
      </c>
      <c r="E46" s="39">
        <f t="shared" si="11"/>
        <v>2.057753823560375</v>
      </c>
      <c r="F46" s="411"/>
      <c r="G46" s="39">
        <f t="shared" si="10"/>
        <v>0</v>
      </c>
      <c r="H46" s="40">
        <f t="shared" si="10"/>
        <v>0</v>
      </c>
      <c r="I46" s="41">
        <f t="shared" si="12"/>
        <v>70.525635522541975</v>
      </c>
      <c r="J46" s="2">
        <v>0</v>
      </c>
    </row>
    <row r="47" spans="1:10" ht="15">
      <c r="A47" s="27" t="s">
        <v>22</v>
      </c>
      <c r="B47" s="42">
        <f t="shared" si="11"/>
        <v>90.770377255119911</v>
      </c>
      <c r="C47" s="42">
        <f t="shared" si="11"/>
        <v>83.209891764364571</v>
      </c>
      <c r="D47" s="42">
        <f t="shared" si="11"/>
        <v>63.476377913241762</v>
      </c>
      <c r="E47" s="42">
        <f t="shared" si="11"/>
        <v>6.3233029752869587</v>
      </c>
      <c r="F47" s="411"/>
      <c r="G47" s="42">
        <f t="shared" si="10"/>
        <v>0</v>
      </c>
      <c r="H47" s="43">
        <f t="shared" si="10"/>
        <v>0</v>
      </c>
      <c r="I47" s="38">
        <f t="shared" si="12"/>
        <v>243.77994990801321</v>
      </c>
      <c r="J47" s="2">
        <v>0</v>
      </c>
    </row>
    <row r="48" spans="1:10" ht="15">
      <c r="A48" s="26" t="s">
        <v>21</v>
      </c>
      <c r="B48" s="39">
        <f t="shared" si="11"/>
        <v>2.3342132740279107E-2</v>
      </c>
      <c r="C48" s="39">
        <f t="shared" si="11"/>
        <v>1.2566192404427545</v>
      </c>
      <c r="D48" s="39">
        <f t="shared" si="11"/>
        <v>0.39123893283264272</v>
      </c>
      <c r="E48" s="39">
        <f t="shared" si="11"/>
        <v>0</v>
      </c>
      <c r="F48" s="411"/>
      <c r="G48" s="39">
        <f t="shared" si="10"/>
        <v>0</v>
      </c>
      <c r="H48" s="40">
        <f t="shared" si="10"/>
        <v>0</v>
      </c>
      <c r="I48" s="41">
        <f t="shared" si="12"/>
        <v>1.6712003060156764</v>
      </c>
      <c r="J48" s="2">
        <v>0</v>
      </c>
    </row>
    <row r="49" spans="1:10" ht="15">
      <c r="A49" s="28" t="s">
        <v>64</v>
      </c>
      <c r="B49" s="42">
        <f t="shared" si="11"/>
        <v>0</v>
      </c>
      <c r="C49" s="42">
        <f t="shared" si="11"/>
        <v>0</v>
      </c>
      <c r="D49" s="42">
        <f t="shared" si="11"/>
        <v>0</v>
      </c>
      <c r="E49" s="42">
        <f t="shared" si="11"/>
        <v>0</v>
      </c>
      <c r="F49" s="411"/>
      <c r="G49" s="42">
        <f t="shared" ref="G49:H53" si="13">G127+G153+G179+G205+G231+G257+G283+G309+G335+G361+G387+G413+G439</f>
        <v>0</v>
      </c>
      <c r="H49" s="43">
        <f t="shared" si="13"/>
        <v>0</v>
      </c>
      <c r="I49" s="38">
        <f t="shared" si="12"/>
        <v>0</v>
      </c>
      <c r="J49" s="2">
        <v>0</v>
      </c>
    </row>
    <row r="50" spans="1:10">
      <c r="A50" s="56" t="s">
        <v>23</v>
      </c>
      <c r="B50" s="60">
        <f t="shared" ref="B50:E53" si="14">B128+B154+B180+B206+B232+B258+B284+B310+B336+B362+B388+B414+B440</f>
        <v>0</v>
      </c>
      <c r="C50" s="60">
        <f t="shared" si="14"/>
        <v>0</v>
      </c>
      <c r="D50" s="60">
        <f t="shared" si="14"/>
        <v>0</v>
      </c>
      <c r="E50" s="60">
        <f t="shared" si="14"/>
        <v>0</v>
      </c>
      <c r="F50" s="411"/>
      <c r="G50" s="60">
        <f t="shared" si="13"/>
        <v>0</v>
      </c>
      <c r="H50" s="61">
        <f t="shared" si="13"/>
        <v>0</v>
      </c>
      <c r="I50" s="62">
        <f t="shared" si="12"/>
        <v>0</v>
      </c>
      <c r="J50" s="2">
        <v>0</v>
      </c>
    </row>
    <row r="51" spans="1:10">
      <c r="A51" s="57" t="s">
        <v>19</v>
      </c>
      <c r="B51" s="63">
        <f t="shared" si="14"/>
        <v>0</v>
      </c>
      <c r="C51" s="63">
        <f t="shared" si="14"/>
        <v>0</v>
      </c>
      <c r="D51" s="63">
        <f t="shared" si="14"/>
        <v>0</v>
      </c>
      <c r="E51" s="63">
        <f t="shared" si="14"/>
        <v>0</v>
      </c>
      <c r="F51" s="411"/>
      <c r="G51" s="63">
        <f t="shared" si="13"/>
        <v>0</v>
      </c>
      <c r="H51" s="64">
        <f t="shared" si="13"/>
        <v>0</v>
      </c>
      <c r="I51" s="65">
        <f t="shared" si="12"/>
        <v>0</v>
      </c>
      <c r="J51" s="2">
        <v>0</v>
      </c>
    </row>
    <row r="52" spans="1:10">
      <c r="A52" s="56" t="s">
        <v>20</v>
      </c>
      <c r="B52" s="60">
        <f t="shared" si="14"/>
        <v>0</v>
      </c>
      <c r="C52" s="60">
        <f t="shared" si="14"/>
        <v>0</v>
      </c>
      <c r="D52" s="60">
        <f t="shared" si="14"/>
        <v>0</v>
      </c>
      <c r="E52" s="60">
        <f t="shared" si="14"/>
        <v>0</v>
      </c>
      <c r="F52" s="411"/>
      <c r="G52" s="60">
        <f t="shared" si="13"/>
        <v>0</v>
      </c>
      <c r="H52" s="61">
        <f t="shared" si="13"/>
        <v>0</v>
      </c>
      <c r="I52" s="62">
        <f t="shared" si="12"/>
        <v>0</v>
      </c>
      <c r="J52" s="2">
        <v>0</v>
      </c>
    </row>
    <row r="53" spans="1:10" ht="15" thickBot="1">
      <c r="A53" s="58" t="s">
        <v>11</v>
      </c>
      <c r="B53" s="52">
        <f t="shared" si="14"/>
        <v>0</v>
      </c>
      <c r="C53" s="52">
        <f t="shared" si="14"/>
        <v>0</v>
      </c>
      <c r="D53" s="52">
        <f t="shared" si="14"/>
        <v>0</v>
      </c>
      <c r="E53" s="52">
        <f t="shared" si="14"/>
        <v>0</v>
      </c>
      <c r="F53" s="412"/>
      <c r="G53" s="52">
        <f t="shared" si="13"/>
        <v>0</v>
      </c>
      <c r="H53" s="66">
        <f t="shared" si="13"/>
        <v>0</v>
      </c>
      <c r="I53" s="67">
        <f t="shared" si="12"/>
        <v>0</v>
      </c>
      <c r="J53" s="2">
        <v>0</v>
      </c>
    </row>
    <row r="54" spans="1:10" ht="15">
      <c r="A54" s="33" t="s">
        <v>26</v>
      </c>
      <c r="B54" s="68">
        <f>SUM(B33:B49)</f>
        <v>2378.4582940466089</v>
      </c>
      <c r="C54" s="68">
        <f t="shared" ref="C54:I54" si="15">SUM(C33:C49)</f>
        <v>3049.1609983983612</v>
      </c>
      <c r="D54" s="68">
        <f t="shared" si="15"/>
        <v>1853.3089932685521</v>
      </c>
      <c r="E54" s="68">
        <f t="shared" si="15"/>
        <v>3204.8253869461751</v>
      </c>
      <c r="F54" s="68">
        <f t="shared" si="15"/>
        <v>0</v>
      </c>
      <c r="G54" s="68">
        <f t="shared" si="15"/>
        <v>507.88948282179547</v>
      </c>
      <c r="H54" s="69">
        <f t="shared" si="15"/>
        <v>43.157543071844707</v>
      </c>
      <c r="I54" s="38">
        <f t="shared" si="15"/>
        <v>11036.800698553341</v>
      </c>
      <c r="J54" s="2">
        <v>0</v>
      </c>
    </row>
    <row r="55" spans="1:10" s="5" customFormat="1" ht="15" thickBot="1">
      <c r="A55" s="30" t="s">
        <v>88</v>
      </c>
      <c r="B55" s="47">
        <f>B54/$I$54</f>
        <v>0.21550251372740359</v>
      </c>
      <c r="C55" s="47">
        <f t="shared" ref="C55:I55" si="16">C54/$I$54</f>
        <v>0.27627218083208049</v>
      </c>
      <c r="D55" s="47">
        <f t="shared" si="16"/>
        <v>0.16792085350526229</v>
      </c>
      <c r="E55" s="47">
        <f t="shared" si="16"/>
        <v>0.29037630328562974</v>
      </c>
      <c r="F55" s="47">
        <f t="shared" si="16"/>
        <v>0</v>
      </c>
      <c r="G55" s="47">
        <f t="shared" si="16"/>
        <v>4.6017817725780584E-2</v>
      </c>
      <c r="H55" s="70">
        <f t="shared" si="16"/>
        <v>3.9103309238429597E-3</v>
      </c>
      <c r="I55" s="48">
        <f t="shared" si="16"/>
        <v>1</v>
      </c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1.1870574293979097</v>
      </c>
      <c r="G59" s="397"/>
      <c r="H59" s="399"/>
      <c r="I59" s="38">
        <f>SUM(B59:H59)</f>
        <v>1.1870574293979097</v>
      </c>
      <c r="J59" s="2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17">F450+F476+F502+F528+F554</f>
        <v>0</v>
      </c>
      <c r="G60" s="400"/>
      <c r="H60" s="402"/>
      <c r="I60" s="41">
        <f t="shared" ref="I60:I79" si="18">SUM(B60:H60)</f>
        <v>0</v>
      </c>
      <c r="J60" s="2">
        <v>0</v>
      </c>
    </row>
    <row r="61" spans="1:10" ht="15">
      <c r="A61" s="27" t="s">
        <v>10</v>
      </c>
      <c r="B61" s="400"/>
      <c r="C61" s="401"/>
      <c r="D61" s="401"/>
      <c r="E61" s="402"/>
      <c r="F61" s="42">
        <f t="shared" si="17"/>
        <v>0</v>
      </c>
      <c r="G61" s="400"/>
      <c r="H61" s="402"/>
      <c r="I61" s="38">
        <f t="shared" si="18"/>
        <v>0</v>
      </c>
      <c r="J61" s="2">
        <v>0</v>
      </c>
    </row>
    <row r="62" spans="1:10" ht="15">
      <c r="A62" s="26" t="s">
        <v>56</v>
      </c>
      <c r="B62" s="400"/>
      <c r="C62" s="401"/>
      <c r="D62" s="401"/>
      <c r="E62" s="402"/>
      <c r="F62" s="39">
        <f t="shared" si="17"/>
        <v>0</v>
      </c>
      <c r="G62" s="400"/>
      <c r="H62" s="402"/>
      <c r="I62" s="41">
        <f t="shared" si="18"/>
        <v>0</v>
      </c>
      <c r="J62" s="2">
        <v>0</v>
      </c>
    </row>
    <row r="63" spans="1:10" ht="15">
      <c r="A63" s="27" t="s">
        <v>16</v>
      </c>
      <c r="B63" s="400"/>
      <c r="C63" s="401"/>
      <c r="D63" s="401"/>
      <c r="E63" s="402"/>
      <c r="F63" s="42">
        <f t="shared" si="17"/>
        <v>0</v>
      </c>
      <c r="G63" s="400"/>
      <c r="H63" s="402"/>
      <c r="I63" s="38">
        <f t="shared" si="18"/>
        <v>0</v>
      </c>
      <c r="J63" s="2">
        <v>0</v>
      </c>
    </row>
    <row r="64" spans="1:10" ht="15">
      <c r="A64" s="26" t="s">
        <v>70</v>
      </c>
      <c r="B64" s="400"/>
      <c r="C64" s="401"/>
      <c r="D64" s="401"/>
      <c r="E64" s="402"/>
      <c r="F64" s="39">
        <f t="shared" si="17"/>
        <v>0</v>
      </c>
      <c r="G64" s="400"/>
      <c r="H64" s="402"/>
      <c r="I64" s="41">
        <f t="shared" si="18"/>
        <v>0</v>
      </c>
      <c r="J64" s="2">
        <v>0</v>
      </c>
    </row>
    <row r="65" spans="1:10" ht="15">
      <c r="A65" s="27" t="s">
        <v>58</v>
      </c>
      <c r="B65" s="400"/>
      <c r="C65" s="401"/>
      <c r="D65" s="401"/>
      <c r="E65" s="402"/>
      <c r="F65" s="42">
        <f t="shared" si="17"/>
        <v>26135.647676381901</v>
      </c>
      <c r="G65" s="400"/>
      <c r="H65" s="402"/>
      <c r="I65" s="38">
        <f t="shared" si="18"/>
        <v>26135.647676381901</v>
      </c>
      <c r="J65" s="2">
        <v>0</v>
      </c>
    </row>
    <row r="66" spans="1:10" ht="15">
      <c r="A66" s="26" t="s">
        <v>12</v>
      </c>
      <c r="B66" s="400"/>
      <c r="C66" s="401"/>
      <c r="D66" s="401"/>
      <c r="E66" s="402"/>
      <c r="F66" s="39">
        <f t="shared" si="17"/>
        <v>14479.752413338714</v>
      </c>
      <c r="G66" s="400"/>
      <c r="H66" s="402"/>
      <c r="I66" s="41">
        <f t="shared" si="18"/>
        <v>14479.752413338714</v>
      </c>
      <c r="J66" s="2">
        <v>0</v>
      </c>
    </row>
    <row r="67" spans="1:10" ht="15">
      <c r="A67" s="27" t="s">
        <v>59</v>
      </c>
      <c r="B67" s="400"/>
      <c r="C67" s="401"/>
      <c r="D67" s="401"/>
      <c r="E67" s="402"/>
      <c r="F67" s="42">
        <f t="shared" si="17"/>
        <v>4.4088737239074067</v>
      </c>
      <c r="G67" s="400"/>
      <c r="H67" s="402"/>
      <c r="I67" s="38">
        <f t="shared" si="18"/>
        <v>4.4088737239074067</v>
      </c>
      <c r="J67" s="2">
        <v>0</v>
      </c>
    </row>
    <row r="68" spans="1:10" ht="15">
      <c r="A68" s="26" t="s">
        <v>17</v>
      </c>
      <c r="B68" s="400"/>
      <c r="C68" s="401"/>
      <c r="D68" s="401"/>
      <c r="E68" s="402"/>
      <c r="F68" s="39">
        <f t="shared" si="17"/>
        <v>497.31103086593379</v>
      </c>
      <c r="G68" s="400"/>
      <c r="H68" s="402"/>
      <c r="I68" s="41">
        <f t="shared" si="18"/>
        <v>497.31103086593379</v>
      </c>
      <c r="J68" s="2">
        <v>0</v>
      </c>
    </row>
    <row r="69" spans="1:10" ht="15">
      <c r="A69" s="27" t="s">
        <v>139</v>
      </c>
      <c r="B69" s="400"/>
      <c r="C69" s="401"/>
      <c r="D69" s="401"/>
      <c r="E69" s="402"/>
      <c r="F69" s="42">
        <f t="shared" si="17"/>
        <v>0</v>
      </c>
      <c r="G69" s="400"/>
      <c r="H69" s="402"/>
      <c r="I69" s="38">
        <f t="shared" si="18"/>
        <v>0</v>
      </c>
      <c r="J69" s="2">
        <v>0</v>
      </c>
    </row>
    <row r="70" spans="1:10" ht="15">
      <c r="A70" s="26" t="s">
        <v>25</v>
      </c>
      <c r="B70" s="400"/>
      <c r="C70" s="401"/>
      <c r="D70" s="401"/>
      <c r="E70" s="402"/>
      <c r="F70" s="39">
        <f t="shared" si="17"/>
        <v>2173.4167091668023</v>
      </c>
      <c r="G70" s="400"/>
      <c r="H70" s="402"/>
      <c r="I70" s="41">
        <f t="shared" si="18"/>
        <v>2173.4167091668023</v>
      </c>
      <c r="J70" s="2">
        <v>0</v>
      </c>
    </row>
    <row r="71" spans="1:10" ht="15">
      <c r="A71" s="27" t="s">
        <v>24</v>
      </c>
      <c r="B71" s="400"/>
      <c r="C71" s="401"/>
      <c r="D71" s="401"/>
      <c r="E71" s="402"/>
      <c r="F71" s="42">
        <f t="shared" si="17"/>
        <v>0</v>
      </c>
      <c r="G71" s="400"/>
      <c r="H71" s="402"/>
      <c r="I71" s="38">
        <f>SUM(B71:H71)</f>
        <v>0</v>
      </c>
      <c r="J71" s="2">
        <v>0</v>
      </c>
    </row>
    <row r="72" spans="1:10" ht="15">
      <c r="A72" s="26" t="s">
        <v>60</v>
      </c>
      <c r="B72" s="400"/>
      <c r="C72" s="401"/>
      <c r="D72" s="401"/>
      <c r="E72" s="402"/>
      <c r="F72" s="39">
        <f t="shared" si="17"/>
        <v>0</v>
      </c>
      <c r="G72" s="400"/>
      <c r="H72" s="402"/>
      <c r="I72" s="41">
        <f t="shared" si="18"/>
        <v>0</v>
      </c>
      <c r="J72" s="2">
        <v>0</v>
      </c>
    </row>
    <row r="73" spans="1:10" ht="15">
      <c r="A73" s="27" t="s">
        <v>22</v>
      </c>
      <c r="B73" s="400"/>
      <c r="C73" s="401"/>
      <c r="D73" s="401"/>
      <c r="E73" s="402"/>
      <c r="F73" s="50">
        <f t="shared" si="17"/>
        <v>100.91003533786252</v>
      </c>
      <c r="G73" s="400"/>
      <c r="H73" s="402"/>
      <c r="I73" s="38">
        <f t="shared" si="18"/>
        <v>100.91003533786252</v>
      </c>
      <c r="J73" s="2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17"/>
        <v>0</v>
      </c>
      <c r="G74" s="400"/>
      <c r="H74" s="402"/>
      <c r="I74" s="41">
        <f t="shared" si="18"/>
        <v>0</v>
      </c>
      <c r="J74" s="2">
        <v>0</v>
      </c>
    </row>
    <row r="75" spans="1:10" ht="15">
      <c r="A75" s="28" t="s">
        <v>64</v>
      </c>
      <c r="B75" s="400"/>
      <c r="C75" s="401"/>
      <c r="D75" s="401"/>
      <c r="E75" s="402"/>
      <c r="F75" s="42">
        <f t="shared" si="17"/>
        <v>0</v>
      </c>
      <c r="G75" s="400"/>
      <c r="H75" s="402"/>
      <c r="I75" s="38">
        <f t="shared" si="18"/>
        <v>0</v>
      </c>
      <c r="J75" s="2">
        <v>0</v>
      </c>
    </row>
    <row r="76" spans="1:10">
      <c r="A76" s="56" t="s">
        <v>23</v>
      </c>
      <c r="B76" s="400"/>
      <c r="C76" s="401"/>
      <c r="D76" s="401"/>
      <c r="E76" s="402"/>
      <c r="F76" s="60">
        <f t="shared" si="17"/>
        <v>0</v>
      </c>
      <c r="G76" s="400"/>
      <c r="H76" s="402"/>
      <c r="I76" s="62">
        <f t="shared" si="18"/>
        <v>0</v>
      </c>
      <c r="J76" s="2">
        <v>0</v>
      </c>
    </row>
    <row r="77" spans="1:10">
      <c r="A77" s="57" t="s">
        <v>19</v>
      </c>
      <c r="B77" s="400"/>
      <c r="C77" s="401"/>
      <c r="D77" s="401"/>
      <c r="E77" s="402"/>
      <c r="F77" s="63">
        <f t="shared" si="17"/>
        <v>0</v>
      </c>
      <c r="G77" s="400"/>
      <c r="H77" s="402"/>
      <c r="I77" s="65">
        <f t="shared" si="18"/>
        <v>0</v>
      </c>
      <c r="J77" s="2">
        <v>0</v>
      </c>
    </row>
    <row r="78" spans="1:10">
      <c r="A78" s="56" t="s">
        <v>20</v>
      </c>
      <c r="B78" s="400"/>
      <c r="C78" s="401"/>
      <c r="D78" s="401"/>
      <c r="E78" s="402"/>
      <c r="F78" s="60">
        <f t="shared" si="17"/>
        <v>0</v>
      </c>
      <c r="G78" s="400"/>
      <c r="H78" s="402"/>
      <c r="I78" s="62">
        <f t="shared" si="18"/>
        <v>0</v>
      </c>
      <c r="J78" s="2">
        <v>0</v>
      </c>
    </row>
    <row r="79" spans="1:10" ht="15" thickBot="1">
      <c r="A79" s="58" t="s">
        <v>11</v>
      </c>
      <c r="B79" s="403"/>
      <c r="C79" s="404"/>
      <c r="D79" s="404"/>
      <c r="E79" s="405"/>
      <c r="F79" s="52">
        <f t="shared" si="17"/>
        <v>0</v>
      </c>
      <c r="G79" s="403"/>
      <c r="H79" s="405"/>
      <c r="I79" s="67">
        <f t="shared" si="18"/>
        <v>0</v>
      </c>
      <c r="J79" s="2">
        <v>0</v>
      </c>
    </row>
    <row r="80" spans="1:10" ht="15">
      <c r="A80" s="33" t="s">
        <v>26</v>
      </c>
      <c r="B80" s="68">
        <f>SUM(B59:B75)</f>
        <v>0</v>
      </c>
      <c r="C80" s="68">
        <f t="shared" ref="C80:I80" si="19">SUM(C59:C75)</f>
        <v>0</v>
      </c>
      <c r="D80" s="68">
        <f t="shared" si="19"/>
        <v>0</v>
      </c>
      <c r="E80" s="68">
        <f t="shared" si="19"/>
        <v>0</v>
      </c>
      <c r="F80" s="68">
        <f t="shared" si="19"/>
        <v>43392.63379624451</v>
      </c>
      <c r="G80" s="68">
        <f t="shared" si="19"/>
        <v>0</v>
      </c>
      <c r="H80" s="69">
        <f t="shared" si="19"/>
        <v>0</v>
      </c>
      <c r="I80" s="38">
        <f t="shared" si="19"/>
        <v>43392.63379624451</v>
      </c>
      <c r="J80" s="2">
        <v>0</v>
      </c>
    </row>
    <row r="81" spans="1:10" s="15" customFormat="1" ht="15" thickBot="1">
      <c r="A81" s="30" t="s">
        <v>88</v>
      </c>
      <c r="B81" s="47">
        <f>B80/$I$80</f>
        <v>0</v>
      </c>
      <c r="C81" s="47">
        <f t="shared" ref="C81:I81" si="20">C80/$I$80</f>
        <v>0</v>
      </c>
      <c r="D81" s="47">
        <f t="shared" si="20"/>
        <v>0</v>
      </c>
      <c r="E81" s="47">
        <f t="shared" si="20"/>
        <v>0</v>
      </c>
      <c r="F81" s="47">
        <f t="shared" si="20"/>
        <v>1</v>
      </c>
      <c r="G81" s="47">
        <f t="shared" si="20"/>
        <v>0</v>
      </c>
      <c r="H81" s="47">
        <f t="shared" si="20"/>
        <v>0</v>
      </c>
      <c r="I81" s="48">
        <f t="shared" si="20"/>
        <v>1</v>
      </c>
    </row>
    <row r="82" spans="1:10" ht="15" thickBot="1">
      <c r="A82" s="31"/>
      <c r="B82" s="31"/>
      <c r="C82" s="31"/>
      <c r="D82" s="31"/>
      <c r="E82" s="31"/>
      <c r="F82" s="301">
        <f>+F80-F470-F496-F522-F548-F574</f>
        <v>-4.1904257841451908E-12</v>
      </c>
      <c r="G82" s="31"/>
      <c r="H82" s="31"/>
      <c r="I82" s="301">
        <f>+I80-I470-I496-I522-I548-I574</f>
        <v>-4.1904257841451908E-12</v>
      </c>
    </row>
    <row r="83" spans="1:1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0" ht="15">
      <c r="A85" s="25" t="s">
        <v>7</v>
      </c>
      <c r="B85" s="36">
        <f>B579+B605+B631</f>
        <v>187.53466415815757</v>
      </c>
      <c r="C85" s="36">
        <f t="shared" ref="C85:H85" si="21">C579+C605+C631</f>
        <v>0</v>
      </c>
      <c r="D85" s="36">
        <f t="shared" si="21"/>
        <v>17.912749046751589</v>
      </c>
      <c r="E85" s="36">
        <f t="shared" si="21"/>
        <v>0</v>
      </c>
      <c r="F85" s="36">
        <f t="shared" si="21"/>
        <v>0</v>
      </c>
      <c r="G85" s="36">
        <f t="shared" si="21"/>
        <v>0</v>
      </c>
      <c r="H85" s="37">
        <f t="shared" si="21"/>
        <v>0</v>
      </c>
      <c r="I85" s="38">
        <f>SUM(B85:H85)</f>
        <v>205.44741320490917</v>
      </c>
      <c r="J85" s="2">
        <v>0</v>
      </c>
    </row>
    <row r="86" spans="1:10" ht="15">
      <c r="A86" s="26" t="s">
        <v>8</v>
      </c>
      <c r="B86" s="39">
        <f t="shared" ref="B86:H101" si="22">B580+B606+B632</f>
        <v>199.47380050793106</v>
      </c>
      <c r="C86" s="39">
        <f t="shared" si="22"/>
        <v>0</v>
      </c>
      <c r="D86" s="39">
        <f t="shared" si="22"/>
        <v>38.914677276517722</v>
      </c>
      <c r="E86" s="39">
        <f t="shared" si="22"/>
        <v>0</v>
      </c>
      <c r="F86" s="39">
        <f t="shared" si="22"/>
        <v>0</v>
      </c>
      <c r="G86" s="39">
        <f t="shared" si="22"/>
        <v>0</v>
      </c>
      <c r="H86" s="40">
        <f t="shared" si="22"/>
        <v>0</v>
      </c>
      <c r="I86" s="41">
        <f t="shared" ref="I86:I105" si="23">SUM(B86:H86)</f>
        <v>238.38847778444878</v>
      </c>
      <c r="J86" s="2">
        <v>0</v>
      </c>
    </row>
    <row r="87" spans="1:10" ht="15">
      <c r="A87" s="27" t="s">
        <v>10</v>
      </c>
      <c r="B87" s="42">
        <f t="shared" si="22"/>
        <v>234.22413736160348</v>
      </c>
      <c r="C87" s="42">
        <f t="shared" si="22"/>
        <v>0</v>
      </c>
      <c r="D87" s="42">
        <f t="shared" si="22"/>
        <v>12.904134828258311</v>
      </c>
      <c r="E87" s="42">
        <f t="shared" si="22"/>
        <v>0</v>
      </c>
      <c r="F87" s="42">
        <f t="shared" si="22"/>
        <v>0</v>
      </c>
      <c r="G87" s="42">
        <f t="shared" si="22"/>
        <v>0</v>
      </c>
      <c r="H87" s="43">
        <f t="shared" si="22"/>
        <v>0</v>
      </c>
      <c r="I87" s="38">
        <f t="shared" si="23"/>
        <v>247.1282721898618</v>
      </c>
      <c r="J87" s="2">
        <v>0</v>
      </c>
    </row>
    <row r="88" spans="1:10" ht="15">
      <c r="A88" s="26" t="s">
        <v>56</v>
      </c>
      <c r="B88" s="39">
        <f t="shared" si="22"/>
        <v>0</v>
      </c>
      <c r="C88" s="39">
        <f t="shared" si="22"/>
        <v>0</v>
      </c>
      <c r="D88" s="39">
        <f t="shared" si="22"/>
        <v>0</v>
      </c>
      <c r="E88" s="39">
        <f t="shared" si="22"/>
        <v>0</v>
      </c>
      <c r="F88" s="39">
        <f t="shared" si="22"/>
        <v>0</v>
      </c>
      <c r="G88" s="39">
        <f t="shared" si="22"/>
        <v>0</v>
      </c>
      <c r="H88" s="40">
        <f t="shared" si="22"/>
        <v>0</v>
      </c>
      <c r="I88" s="41">
        <f t="shared" si="23"/>
        <v>0</v>
      </c>
      <c r="J88" s="2">
        <v>0</v>
      </c>
    </row>
    <row r="89" spans="1:10" ht="15">
      <c r="A89" s="27" t="s">
        <v>16</v>
      </c>
      <c r="B89" s="42">
        <f t="shared" si="22"/>
        <v>2113.0555790794533</v>
      </c>
      <c r="C89" s="42">
        <f t="shared" si="22"/>
        <v>207.77546773686149</v>
      </c>
      <c r="D89" s="42">
        <f t="shared" si="22"/>
        <v>76.422404011862497</v>
      </c>
      <c r="E89" s="42">
        <f t="shared" si="22"/>
        <v>99.747743156671589</v>
      </c>
      <c r="F89" s="42">
        <f t="shared" si="22"/>
        <v>0</v>
      </c>
      <c r="G89" s="42">
        <f t="shared" si="22"/>
        <v>0</v>
      </c>
      <c r="H89" s="43">
        <f t="shared" si="22"/>
        <v>0</v>
      </c>
      <c r="I89" s="38">
        <f t="shared" si="23"/>
        <v>2497.0011939848491</v>
      </c>
      <c r="J89" s="2">
        <v>0</v>
      </c>
    </row>
    <row r="90" spans="1:10" ht="15">
      <c r="A90" s="26" t="s">
        <v>70</v>
      </c>
      <c r="B90" s="39">
        <f t="shared" si="22"/>
        <v>4928.505600584288</v>
      </c>
      <c r="C90" s="39">
        <f t="shared" si="22"/>
        <v>41.636063013334322</v>
      </c>
      <c r="D90" s="39">
        <f t="shared" si="22"/>
        <v>221.31467194063987</v>
      </c>
      <c r="E90" s="39">
        <f t="shared" si="22"/>
        <v>0</v>
      </c>
      <c r="F90" s="39">
        <f t="shared" si="22"/>
        <v>0</v>
      </c>
      <c r="G90" s="39">
        <f t="shared" si="22"/>
        <v>0</v>
      </c>
      <c r="H90" s="40">
        <f t="shared" si="22"/>
        <v>0</v>
      </c>
      <c r="I90" s="41">
        <f t="shared" si="23"/>
        <v>5191.4563355382616</v>
      </c>
      <c r="J90" s="2">
        <v>0</v>
      </c>
    </row>
    <row r="91" spans="1:10" ht="15">
      <c r="A91" s="27" t="s">
        <v>58</v>
      </c>
      <c r="B91" s="42">
        <f t="shared" si="22"/>
        <v>0</v>
      </c>
      <c r="C91" s="42">
        <f t="shared" si="22"/>
        <v>1.6395817221758101E-2</v>
      </c>
      <c r="D91" s="42">
        <f t="shared" si="22"/>
        <v>0.42414464870812696</v>
      </c>
      <c r="E91" s="42">
        <f t="shared" si="22"/>
        <v>198.65275186641088</v>
      </c>
      <c r="F91" s="42">
        <f t="shared" si="22"/>
        <v>31.427636143488584</v>
      </c>
      <c r="G91" s="42">
        <f t="shared" si="22"/>
        <v>0</v>
      </c>
      <c r="H91" s="43">
        <f t="shared" si="22"/>
        <v>0</v>
      </c>
      <c r="I91" s="38">
        <f t="shared" si="23"/>
        <v>230.52092847582935</v>
      </c>
      <c r="J91" s="2">
        <v>0</v>
      </c>
    </row>
    <row r="92" spans="1:10" ht="15">
      <c r="A92" s="26" t="s">
        <v>12</v>
      </c>
      <c r="B92" s="39">
        <f t="shared" si="22"/>
        <v>0</v>
      </c>
      <c r="C92" s="39">
        <f t="shared" si="22"/>
        <v>0</v>
      </c>
      <c r="D92" s="39">
        <f t="shared" si="22"/>
        <v>7.3906887384184439E-2</v>
      </c>
      <c r="E92" s="39">
        <f t="shared" si="22"/>
        <v>2.7587654703799256</v>
      </c>
      <c r="F92" s="39">
        <f t="shared" si="22"/>
        <v>0</v>
      </c>
      <c r="G92" s="39">
        <f t="shared" si="22"/>
        <v>0</v>
      </c>
      <c r="H92" s="40">
        <f t="shared" si="22"/>
        <v>0</v>
      </c>
      <c r="I92" s="41">
        <f t="shared" si="23"/>
        <v>2.83267235776411</v>
      </c>
      <c r="J92" s="2">
        <v>0</v>
      </c>
    </row>
    <row r="93" spans="1:10" ht="15">
      <c r="A93" s="27" t="s">
        <v>59</v>
      </c>
      <c r="B93" s="42">
        <f t="shared" si="22"/>
        <v>0</v>
      </c>
      <c r="C93" s="42">
        <f t="shared" si="22"/>
        <v>0</v>
      </c>
      <c r="D93" s="42">
        <f t="shared" si="22"/>
        <v>0</v>
      </c>
      <c r="E93" s="42">
        <f t="shared" si="22"/>
        <v>8.2629453832148094</v>
      </c>
      <c r="F93" s="42">
        <f>F587+F613+F639</f>
        <v>0</v>
      </c>
      <c r="G93" s="42">
        <f t="shared" si="22"/>
        <v>0</v>
      </c>
      <c r="H93" s="43">
        <f t="shared" si="22"/>
        <v>0</v>
      </c>
      <c r="I93" s="38">
        <f t="shared" si="23"/>
        <v>8.2629453832148094</v>
      </c>
      <c r="J93" s="2">
        <v>0</v>
      </c>
    </row>
    <row r="94" spans="1:10" ht="15">
      <c r="A94" s="26" t="s">
        <v>17</v>
      </c>
      <c r="B94" s="39">
        <f t="shared" si="22"/>
        <v>329.7856763258502</v>
      </c>
      <c r="C94" s="39">
        <f t="shared" si="22"/>
        <v>1.5544494445230774</v>
      </c>
      <c r="D94" s="39">
        <f t="shared" si="22"/>
        <v>39.539606330579801</v>
      </c>
      <c r="E94" s="39">
        <f t="shared" si="22"/>
        <v>5.0628339182733146</v>
      </c>
      <c r="F94" s="39">
        <f t="shared" si="22"/>
        <v>0</v>
      </c>
      <c r="G94" s="39">
        <f t="shared" si="22"/>
        <v>0</v>
      </c>
      <c r="H94" s="40">
        <f t="shared" si="22"/>
        <v>0</v>
      </c>
      <c r="I94" s="41">
        <f t="shared" si="23"/>
        <v>375.94256601922643</v>
      </c>
      <c r="J94" s="2">
        <v>0</v>
      </c>
    </row>
    <row r="95" spans="1:10" ht="15">
      <c r="A95" s="27" t="s">
        <v>139</v>
      </c>
      <c r="B95" s="42">
        <f t="shared" si="22"/>
        <v>19824.658679889948</v>
      </c>
      <c r="C95" s="42">
        <f t="shared" si="22"/>
        <v>665.34747237450938</v>
      </c>
      <c r="D95" s="42">
        <f t="shared" si="22"/>
        <v>5051.6174288404354</v>
      </c>
      <c r="E95" s="42">
        <f t="shared" si="22"/>
        <v>102.17831199063636</v>
      </c>
      <c r="F95" s="42">
        <f t="shared" si="22"/>
        <v>0</v>
      </c>
      <c r="G95" s="42">
        <f t="shared" si="22"/>
        <v>0</v>
      </c>
      <c r="H95" s="43">
        <f t="shared" si="22"/>
        <v>0</v>
      </c>
      <c r="I95" s="38">
        <f>SUM(B95:H95)</f>
        <v>25643.80189309553</v>
      </c>
      <c r="J95" s="2">
        <v>0</v>
      </c>
    </row>
    <row r="96" spans="1:10" ht="15">
      <c r="A96" s="26" t="s">
        <v>25</v>
      </c>
      <c r="B96" s="39">
        <f t="shared" si="22"/>
        <v>3094.9353593996848</v>
      </c>
      <c r="C96" s="39">
        <f t="shared" si="22"/>
        <v>3.5298915602141615E-2</v>
      </c>
      <c r="D96" s="39">
        <f t="shared" si="22"/>
        <v>5795.1083864378679</v>
      </c>
      <c r="E96" s="39">
        <f t="shared" si="22"/>
        <v>7052.6137178318222</v>
      </c>
      <c r="F96" s="39">
        <f t="shared" si="22"/>
        <v>0</v>
      </c>
      <c r="G96" s="39">
        <f t="shared" si="22"/>
        <v>4838.6935394823568</v>
      </c>
      <c r="H96" s="40">
        <f t="shared" si="22"/>
        <v>1.0630647475415071</v>
      </c>
      <c r="I96" s="41">
        <f t="shared" si="23"/>
        <v>20782.449366814875</v>
      </c>
      <c r="J96" s="2">
        <v>0</v>
      </c>
    </row>
    <row r="97" spans="1:10" ht="15">
      <c r="A97" s="27" t="s">
        <v>24</v>
      </c>
      <c r="B97" s="42">
        <f t="shared" si="22"/>
        <v>16043.193998968392</v>
      </c>
      <c r="C97" s="42">
        <f t="shared" si="22"/>
        <v>66.558696452754759</v>
      </c>
      <c r="D97" s="42">
        <f t="shared" si="22"/>
        <v>1268.5721125434582</v>
      </c>
      <c r="E97" s="42">
        <f t="shared" si="22"/>
        <v>0</v>
      </c>
      <c r="F97" s="42">
        <f t="shared" si="22"/>
        <v>0</v>
      </c>
      <c r="G97" s="42">
        <f t="shared" si="22"/>
        <v>0</v>
      </c>
      <c r="H97" s="43">
        <f t="shared" si="22"/>
        <v>0</v>
      </c>
      <c r="I97" s="38">
        <f t="shared" si="23"/>
        <v>17378.324807964607</v>
      </c>
      <c r="J97" s="2">
        <v>0</v>
      </c>
    </row>
    <row r="98" spans="1:10" ht="15">
      <c r="A98" s="26" t="s">
        <v>60</v>
      </c>
      <c r="B98" s="39">
        <f t="shared" si="22"/>
        <v>974.40545594854711</v>
      </c>
      <c r="C98" s="39">
        <f t="shared" si="22"/>
        <v>1.6547499615238175</v>
      </c>
      <c r="D98" s="39">
        <f t="shared" si="22"/>
        <v>125.88022905308979</v>
      </c>
      <c r="E98" s="39">
        <f t="shared" si="22"/>
        <v>0</v>
      </c>
      <c r="F98" s="39">
        <f t="shared" si="22"/>
        <v>0</v>
      </c>
      <c r="G98" s="39">
        <f t="shared" si="22"/>
        <v>0</v>
      </c>
      <c r="H98" s="40">
        <f t="shared" si="22"/>
        <v>0</v>
      </c>
      <c r="I98" s="41">
        <f t="shared" si="23"/>
        <v>1101.9404349631607</v>
      </c>
      <c r="J98" s="2">
        <v>0</v>
      </c>
    </row>
    <row r="99" spans="1:10" ht="15">
      <c r="A99" s="27" t="s">
        <v>22</v>
      </c>
      <c r="B99" s="42">
        <f t="shared" si="22"/>
        <v>168.28678703457655</v>
      </c>
      <c r="C99" s="42">
        <f t="shared" si="22"/>
        <v>0</v>
      </c>
      <c r="D99" s="42">
        <f t="shared" si="22"/>
        <v>12.947753826213589</v>
      </c>
      <c r="E99" s="42">
        <f t="shared" si="22"/>
        <v>0</v>
      </c>
      <c r="F99" s="42">
        <f t="shared" si="22"/>
        <v>1.2167106223732824</v>
      </c>
      <c r="G99" s="42">
        <f t="shared" si="22"/>
        <v>0</v>
      </c>
      <c r="H99" s="43">
        <f t="shared" si="22"/>
        <v>0</v>
      </c>
      <c r="I99" s="38">
        <f t="shared" si="23"/>
        <v>182.45125148316342</v>
      </c>
      <c r="J99" s="2">
        <v>0</v>
      </c>
    </row>
    <row r="100" spans="1:10" ht="15">
      <c r="A100" s="26" t="s">
        <v>21</v>
      </c>
      <c r="B100" s="39">
        <f t="shared" si="22"/>
        <v>134.82094398118903</v>
      </c>
      <c r="C100" s="39">
        <f t="shared" si="22"/>
        <v>0</v>
      </c>
      <c r="D100" s="39">
        <f t="shared" si="22"/>
        <v>2.4909864830656563</v>
      </c>
      <c r="E100" s="39">
        <f t="shared" si="22"/>
        <v>0</v>
      </c>
      <c r="F100" s="39">
        <f t="shared" si="22"/>
        <v>0</v>
      </c>
      <c r="G100" s="39">
        <f t="shared" si="22"/>
        <v>0</v>
      </c>
      <c r="H100" s="40">
        <f t="shared" si="22"/>
        <v>0</v>
      </c>
      <c r="I100" s="41">
        <f t="shared" si="23"/>
        <v>137.31193046425469</v>
      </c>
      <c r="J100" s="2">
        <v>0</v>
      </c>
    </row>
    <row r="101" spans="1:10" ht="15">
      <c r="A101" s="28" t="s">
        <v>64</v>
      </c>
      <c r="B101" s="42">
        <f t="shared" si="22"/>
        <v>86.139087478785967</v>
      </c>
      <c r="C101" s="42">
        <f t="shared" si="22"/>
        <v>0</v>
      </c>
      <c r="D101" s="42">
        <f t="shared" si="22"/>
        <v>13.394550973733537</v>
      </c>
      <c r="E101" s="42">
        <f t="shared" si="22"/>
        <v>0</v>
      </c>
      <c r="F101" s="42">
        <f t="shared" si="22"/>
        <v>0</v>
      </c>
      <c r="G101" s="42">
        <f t="shared" si="22"/>
        <v>0</v>
      </c>
      <c r="H101" s="43">
        <f t="shared" si="22"/>
        <v>0</v>
      </c>
      <c r="I101" s="38">
        <f t="shared" si="23"/>
        <v>99.533638452519511</v>
      </c>
      <c r="J101" s="2">
        <v>0</v>
      </c>
    </row>
    <row r="102" spans="1:10">
      <c r="A102" s="56" t="s">
        <v>23</v>
      </c>
      <c r="B102" s="60">
        <f t="shared" ref="B102:H105" si="24">B596+B622+B648</f>
        <v>86.139087478785967</v>
      </c>
      <c r="C102" s="60">
        <f t="shared" si="24"/>
        <v>0</v>
      </c>
      <c r="D102" s="60">
        <f t="shared" si="24"/>
        <v>13.394550973733537</v>
      </c>
      <c r="E102" s="60">
        <f t="shared" si="24"/>
        <v>0</v>
      </c>
      <c r="F102" s="60">
        <f t="shared" si="24"/>
        <v>0</v>
      </c>
      <c r="G102" s="60">
        <f t="shared" si="24"/>
        <v>0</v>
      </c>
      <c r="H102" s="61">
        <f t="shared" si="24"/>
        <v>0</v>
      </c>
      <c r="I102" s="62">
        <f t="shared" si="23"/>
        <v>99.533638452519511</v>
      </c>
      <c r="J102" s="2">
        <v>0</v>
      </c>
    </row>
    <row r="103" spans="1:10">
      <c r="A103" s="57" t="s">
        <v>19</v>
      </c>
      <c r="B103" s="63">
        <f t="shared" si="24"/>
        <v>0</v>
      </c>
      <c r="C103" s="63">
        <f t="shared" si="24"/>
        <v>0</v>
      </c>
      <c r="D103" s="63">
        <f t="shared" si="24"/>
        <v>0</v>
      </c>
      <c r="E103" s="63">
        <f t="shared" si="24"/>
        <v>0</v>
      </c>
      <c r="F103" s="63">
        <f t="shared" si="24"/>
        <v>0</v>
      </c>
      <c r="G103" s="63">
        <f t="shared" si="24"/>
        <v>0</v>
      </c>
      <c r="H103" s="64">
        <f t="shared" si="24"/>
        <v>0</v>
      </c>
      <c r="I103" s="65">
        <f t="shared" si="23"/>
        <v>0</v>
      </c>
      <c r="J103" s="2">
        <v>0</v>
      </c>
    </row>
    <row r="104" spans="1:10">
      <c r="A104" s="56" t="s">
        <v>20</v>
      </c>
      <c r="B104" s="60">
        <f t="shared" si="24"/>
        <v>0</v>
      </c>
      <c r="C104" s="60">
        <f t="shared" si="24"/>
        <v>0</v>
      </c>
      <c r="D104" s="60">
        <f t="shared" si="24"/>
        <v>0</v>
      </c>
      <c r="E104" s="60">
        <f t="shared" si="24"/>
        <v>0</v>
      </c>
      <c r="F104" s="60">
        <f t="shared" si="24"/>
        <v>0</v>
      </c>
      <c r="G104" s="60">
        <f t="shared" si="24"/>
        <v>0</v>
      </c>
      <c r="H104" s="61">
        <f t="shared" si="24"/>
        <v>0</v>
      </c>
      <c r="I104" s="62">
        <f t="shared" si="23"/>
        <v>0</v>
      </c>
      <c r="J104" s="2">
        <v>0</v>
      </c>
    </row>
    <row r="105" spans="1:10" ht="15" thickBot="1">
      <c r="A105" s="58" t="s">
        <v>11</v>
      </c>
      <c r="B105" s="52">
        <f t="shared" si="24"/>
        <v>0</v>
      </c>
      <c r="C105" s="52">
        <f t="shared" si="24"/>
        <v>0</v>
      </c>
      <c r="D105" s="52">
        <f t="shared" si="24"/>
        <v>0</v>
      </c>
      <c r="E105" s="52">
        <f t="shared" si="24"/>
        <v>0</v>
      </c>
      <c r="F105" s="52">
        <f t="shared" si="24"/>
        <v>0</v>
      </c>
      <c r="G105" s="52">
        <f t="shared" si="24"/>
        <v>0</v>
      </c>
      <c r="H105" s="66">
        <f t="shared" si="24"/>
        <v>0</v>
      </c>
      <c r="I105" s="67">
        <f t="shared" si="23"/>
        <v>0</v>
      </c>
      <c r="J105" s="2">
        <v>0</v>
      </c>
    </row>
    <row r="106" spans="1:10" ht="15">
      <c r="A106" s="33" t="s">
        <v>26</v>
      </c>
      <c r="B106" s="68">
        <f>SUM(B85:B101)</f>
        <v>48319.019770718412</v>
      </c>
      <c r="C106" s="68">
        <f t="shared" ref="C106:I106" si="25">SUM(C85:C101)</f>
        <v>984.57859371633083</v>
      </c>
      <c r="D106" s="68">
        <f t="shared" si="25"/>
        <v>12677.517743128567</v>
      </c>
      <c r="E106" s="68">
        <f t="shared" si="25"/>
        <v>7469.2770696174093</v>
      </c>
      <c r="F106" s="68">
        <f>SUM(F85:F101)</f>
        <v>32.644346765861869</v>
      </c>
      <c r="G106" s="68">
        <f t="shared" si="25"/>
        <v>4838.6935394823568</v>
      </c>
      <c r="H106" s="69">
        <f t="shared" si="25"/>
        <v>1.0630647475415071</v>
      </c>
      <c r="I106" s="38">
        <f t="shared" si="25"/>
        <v>74322.79412817648</v>
      </c>
      <c r="J106" s="2">
        <v>0</v>
      </c>
    </row>
    <row r="107" spans="1:10" s="5" customFormat="1" ht="15" thickBot="1">
      <c r="A107" s="59" t="s">
        <v>88</v>
      </c>
      <c r="B107" s="47">
        <f>B106/$I$106</f>
        <v>0.65012383263454587</v>
      </c>
      <c r="C107" s="47">
        <f t="shared" ref="C107:I107" si="26">C106/$I$106</f>
        <v>1.3247330180002849E-2</v>
      </c>
      <c r="D107" s="47">
        <f t="shared" si="26"/>
        <v>0.17057375051407545</v>
      </c>
      <c r="E107" s="47">
        <f t="shared" si="26"/>
        <v>0.10049779690381333</v>
      </c>
      <c r="F107" s="47">
        <f t="shared" si="26"/>
        <v>4.3922389017780596E-4</v>
      </c>
      <c r="G107" s="47">
        <f t="shared" si="26"/>
        <v>6.5103762529939144E-2</v>
      </c>
      <c r="H107" s="70">
        <f t="shared" si="26"/>
        <v>1.4303347445578464E-5</v>
      </c>
      <c r="I107" s="48">
        <f t="shared" si="26"/>
        <v>1</v>
      </c>
    </row>
    <row r="108" spans="1:10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0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0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0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</row>
    <row r="112" spans="1:10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1" si="27">SUM(B112:H112)</f>
        <v>0</v>
      </c>
    </row>
    <row r="113" spans="1:9" ht="15">
      <c r="A113" s="27" t="s">
        <v>10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27"/>
        <v>0</v>
      </c>
    </row>
    <row r="114" spans="1:9" ht="15">
      <c r="A114" s="26" t="s">
        <v>56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27"/>
        <v>0</v>
      </c>
    </row>
    <row r="115" spans="1:9" ht="15">
      <c r="A115" s="27" t="s">
        <v>16</v>
      </c>
      <c r="B115" s="42">
        <v>0</v>
      </c>
      <c r="C115" s="42">
        <v>0</v>
      </c>
      <c r="D115" s="42">
        <v>0</v>
      </c>
      <c r="E115" s="42">
        <v>0</v>
      </c>
      <c r="F115" s="411"/>
      <c r="G115" s="42">
        <v>0</v>
      </c>
      <c r="H115" s="43">
        <v>0</v>
      </c>
      <c r="I115" s="38">
        <f t="shared" si="27"/>
        <v>0</v>
      </c>
    </row>
    <row r="116" spans="1:9" ht="15">
      <c r="A116" s="26" t="s">
        <v>70</v>
      </c>
      <c r="B116" s="39">
        <v>0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27"/>
        <v>0</v>
      </c>
    </row>
    <row r="117" spans="1:9" ht="15">
      <c r="A117" s="27" t="s">
        <v>58</v>
      </c>
      <c r="B117" s="42">
        <v>1.229448330641841E-2</v>
      </c>
      <c r="C117" s="42">
        <v>0</v>
      </c>
      <c r="D117" s="42">
        <v>0</v>
      </c>
      <c r="E117" s="42">
        <v>9.2208624798138066E-3</v>
      </c>
      <c r="F117" s="411"/>
      <c r="G117" s="42">
        <v>0</v>
      </c>
      <c r="H117" s="43">
        <v>0</v>
      </c>
      <c r="I117" s="38">
        <f t="shared" si="27"/>
        <v>2.1515345786232216E-2</v>
      </c>
    </row>
    <row r="118" spans="1:9" ht="15">
      <c r="A118" s="26" t="s">
        <v>12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27"/>
        <v>0</v>
      </c>
    </row>
    <row r="119" spans="1:9" ht="15">
      <c r="A119" s="27" t="s">
        <v>59</v>
      </c>
      <c r="B119" s="42">
        <v>0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27"/>
        <v>0</v>
      </c>
    </row>
    <row r="120" spans="1:9" ht="15">
      <c r="A120" s="26" t="s">
        <v>17</v>
      </c>
      <c r="B120" s="39">
        <v>2.6883055204817714E-2</v>
      </c>
      <c r="C120" s="39">
        <v>0</v>
      </c>
      <c r="D120" s="39">
        <v>1.9116944795182285E-2</v>
      </c>
      <c r="E120" s="39">
        <v>0</v>
      </c>
      <c r="F120" s="411"/>
      <c r="G120" s="39">
        <v>0</v>
      </c>
      <c r="H120" s="40">
        <v>0</v>
      </c>
      <c r="I120" s="41">
        <f t="shared" si="27"/>
        <v>4.5999999999999999E-2</v>
      </c>
    </row>
    <row r="121" spans="1:9" ht="15">
      <c r="A121" s="27" t="s">
        <v>139</v>
      </c>
      <c r="B121" s="42">
        <v>0</v>
      </c>
      <c r="C121" s="42">
        <v>0</v>
      </c>
      <c r="D121" s="42">
        <v>0</v>
      </c>
      <c r="E121" s="42">
        <v>0</v>
      </c>
      <c r="F121" s="411"/>
      <c r="G121" s="42">
        <v>0</v>
      </c>
      <c r="H121" s="43">
        <v>0</v>
      </c>
      <c r="I121" s="38">
        <f>SUM(B121:H121)</f>
        <v>0</v>
      </c>
    </row>
    <row r="122" spans="1:9" ht="15">
      <c r="A122" s="26" t="s">
        <v>25</v>
      </c>
      <c r="B122" s="39">
        <v>2.1076883903978764E-2</v>
      </c>
      <c r="C122" s="39">
        <v>3.5674222251793713E-4</v>
      </c>
      <c r="D122" s="39">
        <v>0.26024124906606549</v>
      </c>
      <c r="E122" s="39">
        <v>0.37361742581481877</v>
      </c>
      <c r="F122" s="411"/>
      <c r="G122" s="39">
        <v>0.94528233010781293</v>
      </c>
      <c r="H122" s="40">
        <v>8.9635565919642341E-4</v>
      </c>
      <c r="I122" s="41">
        <f t="shared" si="27"/>
        <v>1.6014709867743901</v>
      </c>
    </row>
    <row r="123" spans="1:9" ht="15">
      <c r="A123" s="27" t="s">
        <v>24</v>
      </c>
      <c r="B123" s="42">
        <v>1.5480782068815473</v>
      </c>
      <c r="C123" s="42">
        <v>0</v>
      </c>
      <c r="D123" s="42">
        <v>1.4987293480428769</v>
      </c>
      <c r="E123" s="42">
        <v>0</v>
      </c>
      <c r="F123" s="411"/>
      <c r="G123" s="42">
        <v>0</v>
      </c>
      <c r="H123" s="43">
        <v>0</v>
      </c>
      <c r="I123" s="38">
        <f>SUM(B123:H123)</f>
        <v>3.046807554924424</v>
      </c>
    </row>
    <row r="124" spans="1:9" ht="15">
      <c r="A124" s="26" t="s">
        <v>60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27"/>
        <v>0</v>
      </c>
    </row>
    <row r="125" spans="1:9" ht="15">
      <c r="A125" s="27" t="s">
        <v>22</v>
      </c>
      <c r="B125" s="42">
        <v>0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27"/>
        <v>0</v>
      </c>
    </row>
    <row r="126" spans="1:9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27"/>
        <v>0</v>
      </c>
    </row>
    <row r="127" spans="1:9" ht="15">
      <c r="A127" s="28" t="s">
        <v>64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27"/>
        <v>0</v>
      </c>
    </row>
    <row r="128" spans="1:9">
      <c r="A128" s="56" t="s">
        <v>23</v>
      </c>
      <c r="B128" s="60">
        <v>0</v>
      </c>
      <c r="C128" s="60">
        <v>0</v>
      </c>
      <c r="D128" s="60">
        <v>0</v>
      </c>
      <c r="E128" s="60">
        <v>0</v>
      </c>
      <c r="F128" s="411"/>
      <c r="G128" s="60">
        <v>0</v>
      </c>
      <c r="H128" s="61">
        <v>0</v>
      </c>
      <c r="I128" s="62">
        <f t="shared" si="27"/>
        <v>0</v>
      </c>
    </row>
    <row r="129" spans="1:9">
      <c r="A129" s="57" t="s">
        <v>19</v>
      </c>
      <c r="B129" s="63">
        <v>0</v>
      </c>
      <c r="C129" s="63">
        <v>0</v>
      </c>
      <c r="D129" s="63">
        <v>0</v>
      </c>
      <c r="E129" s="63">
        <v>0</v>
      </c>
      <c r="F129" s="411"/>
      <c r="G129" s="63">
        <v>0</v>
      </c>
      <c r="H129" s="64">
        <v>0</v>
      </c>
      <c r="I129" s="65">
        <f t="shared" si="27"/>
        <v>0</v>
      </c>
    </row>
    <row r="130" spans="1:9">
      <c r="A130" s="56" t="s">
        <v>20</v>
      </c>
      <c r="B130" s="60">
        <v>0</v>
      </c>
      <c r="C130" s="60">
        <v>0</v>
      </c>
      <c r="D130" s="60">
        <v>0</v>
      </c>
      <c r="E130" s="60">
        <v>0</v>
      </c>
      <c r="F130" s="411"/>
      <c r="G130" s="60">
        <v>0</v>
      </c>
      <c r="H130" s="61">
        <v>0</v>
      </c>
      <c r="I130" s="62">
        <f t="shared" si="27"/>
        <v>0</v>
      </c>
    </row>
    <row r="131" spans="1:9" ht="15" thickBot="1">
      <c r="A131" s="58"/>
      <c r="B131" s="52">
        <v>0</v>
      </c>
      <c r="C131" s="52">
        <v>0</v>
      </c>
      <c r="D131" s="52">
        <v>0</v>
      </c>
      <c r="E131" s="52">
        <v>0</v>
      </c>
      <c r="F131" s="412"/>
      <c r="G131" s="52">
        <v>0</v>
      </c>
      <c r="H131" s="66">
        <v>0</v>
      </c>
      <c r="I131" s="67">
        <f t="shared" si="27"/>
        <v>0</v>
      </c>
    </row>
    <row r="132" spans="1:9" ht="15">
      <c r="A132" s="33" t="s">
        <v>26</v>
      </c>
      <c r="B132" s="68">
        <f>SUM(B111:B127)</f>
        <v>1.6083326292967621</v>
      </c>
      <c r="C132" s="68">
        <f t="shared" ref="C132:I132" si="28">SUM(C111:C127)</f>
        <v>3.5674222251793713E-4</v>
      </c>
      <c r="D132" s="68">
        <f t="shared" si="28"/>
        <v>1.7780875419041247</v>
      </c>
      <c r="E132" s="68">
        <f t="shared" si="28"/>
        <v>0.38283828829463257</v>
      </c>
      <c r="F132" s="68">
        <f>SUM(F111:F127)</f>
        <v>0</v>
      </c>
      <c r="G132" s="68">
        <f t="shared" si="28"/>
        <v>0.94528233010781293</v>
      </c>
      <c r="H132" s="69">
        <f t="shared" si="28"/>
        <v>8.9635565919642341E-4</v>
      </c>
      <c r="I132" s="38">
        <f t="shared" si="28"/>
        <v>4.7157938874850469</v>
      </c>
    </row>
    <row r="133" spans="1:9" s="5" customFormat="1" ht="15" thickBot="1">
      <c r="A133" s="30" t="s">
        <v>88</v>
      </c>
      <c r="B133" s="47">
        <f>B132/$I$132</f>
        <v>0.34105235887535634</v>
      </c>
      <c r="C133" s="47">
        <f t="shared" ref="C133:I133" si="29">C132/$I$132</f>
        <v>7.5648391560257367E-5</v>
      </c>
      <c r="D133" s="47">
        <f t="shared" si="29"/>
        <v>0.3770494606693649</v>
      </c>
      <c r="E133" s="47">
        <f t="shared" si="29"/>
        <v>8.118215032905135E-2</v>
      </c>
      <c r="F133" s="47">
        <f t="shared" si="29"/>
        <v>0</v>
      </c>
      <c r="G133" s="47">
        <f t="shared" si="29"/>
        <v>0.20045030649376749</v>
      </c>
      <c r="H133" s="70">
        <f t="shared" si="29"/>
        <v>1.9007524089956649E-4</v>
      </c>
      <c r="I133" s="48">
        <f t="shared" si="29"/>
        <v>1</v>
      </c>
    </row>
    <row r="134" spans="1:9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9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9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9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9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7" si="30">SUM(B138:H138)</f>
        <v>0</v>
      </c>
    </row>
    <row r="139" spans="1:9" ht="15">
      <c r="A139" s="27" t="s">
        <v>10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30"/>
        <v>0</v>
      </c>
    </row>
    <row r="140" spans="1:9" ht="15">
      <c r="A140" s="26" t="s">
        <v>56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30"/>
        <v>0</v>
      </c>
    </row>
    <row r="141" spans="1:9" ht="15">
      <c r="A141" s="27" t="s">
        <v>16</v>
      </c>
      <c r="B141" s="42">
        <v>9.0839443503678492</v>
      </c>
      <c r="C141" s="42">
        <v>89.09485231366962</v>
      </c>
      <c r="D141" s="42">
        <v>6.8652746217878189</v>
      </c>
      <c r="E141" s="42">
        <v>0</v>
      </c>
      <c r="F141" s="411"/>
      <c r="G141" s="42">
        <v>0</v>
      </c>
      <c r="H141" s="43">
        <v>0</v>
      </c>
      <c r="I141" s="38">
        <f t="shared" si="30"/>
        <v>105.04407128582528</v>
      </c>
    </row>
    <row r="142" spans="1:9" ht="15">
      <c r="A142" s="26" t="s">
        <v>70</v>
      </c>
      <c r="B142" s="39">
        <v>47.686043503431392</v>
      </c>
      <c r="C142" s="39">
        <v>2.1389204661394592</v>
      </c>
      <c r="D142" s="39">
        <v>7.7357623525377113</v>
      </c>
      <c r="E142" s="39">
        <v>0</v>
      </c>
      <c r="F142" s="411"/>
      <c r="G142" s="39">
        <v>0</v>
      </c>
      <c r="H142" s="40">
        <v>0</v>
      </c>
      <c r="I142" s="41">
        <f t="shared" si="30"/>
        <v>57.560726322108565</v>
      </c>
    </row>
    <row r="143" spans="1:9" ht="15">
      <c r="A143" s="27" t="s">
        <v>58</v>
      </c>
      <c r="B143" s="42">
        <v>0</v>
      </c>
      <c r="C143" s="42">
        <v>0</v>
      </c>
      <c r="D143" s="42">
        <v>1.2290437569641077</v>
      </c>
      <c r="E143" s="42">
        <v>1.3443586673011902</v>
      </c>
      <c r="F143" s="411"/>
      <c r="G143" s="42">
        <v>0</v>
      </c>
      <c r="H143" s="43">
        <v>0</v>
      </c>
      <c r="I143" s="38">
        <f t="shared" si="30"/>
        <v>2.5734024242652982</v>
      </c>
    </row>
    <row r="144" spans="1:9" ht="15">
      <c r="A144" s="26" t="s">
        <v>12</v>
      </c>
      <c r="B144" s="39">
        <v>0</v>
      </c>
      <c r="C144" s="39">
        <v>0</v>
      </c>
      <c r="D144" s="39">
        <v>0</v>
      </c>
      <c r="E144" s="39">
        <v>0</v>
      </c>
      <c r="F144" s="411"/>
      <c r="G144" s="39">
        <v>0</v>
      </c>
      <c r="H144" s="40">
        <v>0</v>
      </c>
      <c r="I144" s="41">
        <f t="shared" si="30"/>
        <v>0</v>
      </c>
    </row>
    <row r="145" spans="1:9" ht="15">
      <c r="A145" s="27" t="s">
        <v>59</v>
      </c>
      <c r="B145" s="42">
        <v>0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30"/>
        <v>0</v>
      </c>
    </row>
    <row r="146" spans="1:9" ht="15">
      <c r="A146" s="26" t="s">
        <v>17</v>
      </c>
      <c r="B146" s="39">
        <v>0.19729611668447666</v>
      </c>
      <c r="C146" s="39">
        <v>0</v>
      </c>
      <c r="D146" s="39">
        <v>0.1479720875133575</v>
      </c>
      <c r="E146" s="39">
        <v>0</v>
      </c>
      <c r="F146" s="411"/>
      <c r="G146" s="39">
        <v>0</v>
      </c>
      <c r="H146" s="40">
        <v>0</v>
      </c>
      <c r="I146" s="41">
        <f t="shared" si="30"/>
        <v>0.34526820419783416</v>
      </c>
    </row>
    <row r="147" spans="1:9" ht="15">
      <c r="A147" s="27" t="s">
        <v>139</v>
      </c>
      <c r="B147" s="42">
        <v>48.705129297928003</v>
      </c>
      <c r="C147" s="42">
        <v>449.10896516531329</v>
      </c>
      <c r="D147" s="42">
        <v>96.290132763772718</v>
      </c>
      <c r="E147" s="42">
        <v>0</v>
      </c>
      <c r="F147" s="411"/>
      <c r="G147" s="42">
        <v>0</v>
      </c>
      <c r="H147" s="43">
        <v>0</v>
      </c>
      <c r="I147" s="38">
        <f>SUM(B147:H147)</f>
        <v>594.10422722701401</v>
      </c>
    </row>
    <row r="148" spans="1:9" ht="15">
      <c r="A148" s="26" t="s">
        <v>25</v>
      </c>
      <c r="B148" s="39">
        <v>54.883543740674554</v>
      </c>
      <c r="C148" s="39">
        <v>2.2469408525860901</v>
      </c>
      <c r="D148" s="39">
        <v>9.8539817343128764</v>
      </c>
      <c r="E148" s="39">
        <v>308.27236564156237</v>
      </c>
      <c r="F148" s="411"/>
      <c r="G148" s="39">
        <v>23.712509142904651</v>
      </c>
      <c r="H148" s="40">
        <v>24.020064558615282</v>
      </c>
      <c r="I148" s="41">
        <f t="shared" si="30"/>
        <v>422.9894056706558</v>
      </c>
    </row>
    <row r="149" spans="1:9" ht="15">
      <c r="A149" s="27" t="s">
        <v>24</v>
      </c>
      <c r="B149" s="42">
        <v>4.5837091498290485</v>
      </c>
      <c r="C149" s="42">
        <v>0</v>
      </c>
      <c r="D149" s="42">
        <v>0.10546455718051942</v>
      </c>
      <c r="E149" s="42">
        <v>0</v>
      </c>
      <c r="F149" s="411"/>
      <c r="G149" s="42">
        <v>0</v>
      </c>
      <c r="H149" s="43">
        <v>0</v>
      </c>
      <c r="I149" s="38">
        <f>SUM(B149:H149)</f>
        <v>4.6891737070095676</v>
      </c>
    </row>
    <row r="150" spans="1:9" ht="15">
      <c r="A150" s="26" t="s">
        <v>60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30"/>
        <v>0</v>
      </c>
    </row>
    <row r="151" spans="1:9" ht="15">
      <c r="A151" s="27" t="s">
        <v>22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30"/>
        <v>0</v>
      </c>
    </row>
    <row r="152" spans="1:9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30"/>
        <v>0</v>
      </c>
    </row>
    <row r="153" spans="1:9" ht="15">
      <c r="A153" s="28" t="s">
        <v>64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30"/>
        <v>0</v>
      </c>
    </row>
    <row r="154" spans="1:9">
      <c r="A154" s="56" t="s">
        <v>23</v>
      </c>
      <c r="B154" s="60">
        <v>0</v>
      </c>
      <c r="C154" s="60">
        <v>0</v>
      </c>
      <c r="D154" s="60">
        <v>0</v>
      </c>
      <c r="E154" s="60">
        <v>0</v>
      </c>
      <c r="F154" s="411"/>
      <c r="G154" s="60">
        <v>0</v>
      </c>
      <c r="H154" s="61">
        <v>0</v>
      </c>
      <c r="I154" s="62">
        <f t="shared" si="30"/>
        <v>0</v>
      </c>
    </row>
    <row r="155" spans="1:9">
      <c r="A155" s="57" t="s">
        <v>19</v>
      </c>
      <c r="B155" s="63">
        <v>0</v>
      </c>
      <c r="C155" s="63">
        <v>0</v>
      </c>
      <c r="D155" s="63">
        <v>0</v>
      </c>
      <c r="E155" s="63">
        <v>0</v>
      </c>
      <c r="F155" s="411"/>
      <c r="G155" s="63">
        <v>0</v>
      </c>
      <c r="H155" s="64">
        <v>0</v>
      </c>
      <c r="I155" s="65">
        <f t="shared" si="30"/>
        <v>0</v>
      </c>
    </row>
    <row r="156" spans="1:9">
      <c r="A156" s="56" t="s">
        <v>20</v>
      </c>
      <c r="B156" s="60">
        <v>0</v>
      </c>
      <c r="C156" s="60">
        <v>0</v>
      </c>
      <c r="D156" s="60">
        <v>0</v>
      </c>
      <c r="E156" s="60">
        <v>0</v>
      </c>
      <c r="F156" s="411"/>
      <c r="G156" s="60">
        <v>0</v>
      </c>
      <c r="H156" s="61">
        <v>0</v>
      </c>
      <c r="I156" s="62">
        <f t="shared" si="30"/>
        <v>0</v>
      </c>
    </row>
    <row r="157" spans="1:9" ht="15" thickBot="1">
      <c r="A157" s="58" t="s">
        <v>11</v>
      </c>
      <c r="B157" s="52">
        <v>0</v>
      </c>
      <c r="C157" s="52">
        <v>0</v>
      </c>
      <c r="D157" s="52">
        <v>0</v>
      </c>
      <c r="E157" s="52">
        <v>0</v>
      </c>
      <c r="F157" s="412"/>
      <c r="G157" s="52">
        <v>0</v>
      </c>
      <c r="H157" s="66">
        <v>0</v>
      </c>
      <c r="I157" s="67">
        <f t="shared" si="30"/>
        <v>0</v>
      </c>
    </row>
    <row r="158" spans="1:9" ht="15">
      <c r="A158" s="33" t="s">
        <v>26</v>
      </c>
      <c r="B158" s="68">
        <f>SUM(B137:B153)</f>
        <v>165.13966615891533</v>
      </c>
      <c r="C158" s="68">
        <f t="shared" ref="C158:I158" si="31">SUM(C137:C153)</f>
        <v>542.58967879770853</v>
      </c>
      <c r="D158" s="68">
        <f t="shared" si="31"/>
        <v>122.22763187406912</v>
      </c>
      <c r="E158" s="68">
        <f t="shared" si="31"/>
        <v>309.61672430886358</v>
      </c>
      <c r="F158" s="68">
        <f>SUM(F137:F153)</f>
        <v>0</v>
      </c>
      <c r="G158" s="68">
        <f t="shared" si="31"/>
        <v>23.712509142904651</v>
      </c>
      <c r="H158" s="69">
        <f t="shared" si="31"/>
        <v>24.020064558615282</v>
      </c>
      <c r="I158" s="38">
        <f t="shared" si="31"/>
        <v>1187.3062748410764</v>
      </c>
    </row>
    <row r="159" spans="1:9" s="5" customFormat="1" ht="15" thickBot="1">
      <c r="A159" s="30" t="s">
        <v>88</v>
      </c>
      <c r="B159" s="47">
        <f>B158/$I$158</f>
        <v>0.13908767237082079</v>
      </c>
      <c r="C159" s="47">
        <f t="shared" ref="C159:I159" si="32">C158/$I$158</f>
        <v>0.4569921765724142</v>
      </c>
      <c r="D159" s="47">
        <f t="shared" si="32"/>
        <v>0.10294532629369751</v>
      </c>
      <c r="E159" s="47">
        <f t="shared" si="32"/>
        <v>0.26077241472534662</v>
      </c>
      <c r="F159" s="47">
        <f t="shared" si="32"/>
        <v>0</v>
      </c>
      <c r="G159" s="47">
        <f t="shared" si="32"/>
        <v>1.9971686872520423E-2</v>
      </c>
      <c r="H159" s="70">
        <f t="shared" si="32"/>
        <v>2.0230723165200505E-2</v>
      </c>
      <c r="I159" s="48">
        <f t="shared" si="32"/>
        <v>1</v>
      </c>
    </row>
    <row r="160" spans="1:9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3" si="33">SUM(B164:H164)</f>
        <v>0</v>
      </c>
    </row>
    <row r="165" spans="1:9" ht="15">
      <c r="A165" s="27" t="s">
        <v>10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33"/>
        <v>0</v>
      </c>
    </row>
    <row r="166" spans="1:9" ht="15">
      <c r="A166" s="26" t="s">
        <v>56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33"/>
        <v>0</v>
      </c>
    </row>
    <row r="167" spans="1:9" ht="15">
      <c r="A167" s="27" t="s">
        <v>16</v>
      </c>
      <c r="B167" s="42">
        <v>0.28566336117939828</v>
      </c>
      <c r="C167" s="42">
        <v>0</v>
      </c>
      <c r="D167" s="42">
        <v>0.16694720722683171</v>
      </c>
      <c r="E167" s="42">
        <v>0</v>
      </c>
      <c r="F167" s="411"/>
      <c r="G167" s="42">
        <v>0</v>
      </c>
      <c r="H167" s="43">
        <v>0</v>
      </c>
      <c r="I167" s="38">
        <f t="shared" si="33"/>
        <v>0.45261056840622998</v>
      </c>
    </row>
    <row r="168" spans="1:9" ht="15">
      <c r="A168" s="26" t="s">
        <v>70</v>
      </c>
      <c r="B168" s="39">
        <v>5.1109136455339499</v>
      </c>
      <c r="C168" s="39">
        <v>0.12802634008575164</v>
      </c>
      <c r="D168" s="39">
        <v>6.1897633510327053</v>
      </c>
      <c r="E168" s="39">
        <v>0</v>
      </c>
      <c r="F168" s="411"/>
      <c r="G168" s="39">
        <v>0</v>
      </c>
      <c r="H168" s="40">
        <v>0</v>
      </c>
      <c r="I168" s="41">
        <f t="shared" si="33"/>
        <v>11.428703336652408</v>
      </c>
    </row>
    <row r="169" spans="1:9" ht="15">
      <c r="A169" s="27" t="s">
        <v>58</v>
      </c>
      <c r="B169" s="42">
        <v>0</v>
      </c>
      <c r="C169" s="42">
        <v>0</v>
      </c>
      <c r="D169" s="42">
        <v>0</v>
      </c>
      <c r="E169" s="42">
        <v>7.2546540620301705E-2</v>
      </c>
      <c r="F169" s="411"/>
      <c r="G169" s="42">
        <v>0</v>
      </c>
      <c r="H169" s="43">
        <v>0</v>
      </c>
      <c r="I169" s="38">
        <f t="shared" si="33"/>
        <v>7.2546540620301705E-2</v>
      </c>
    </row>
    <row r="170" spans="1:9" ht="15">
      <c r="A170" s="26" t="s">
        <v>12</v>
      </c>
      <c r="B170" s="39">
        <v>0</v>
      </c>
      <c r="C170" s="39">
        <v>0</v>
      </c>
      <c r="D170" s="39">
        <v>0</v>
      </c>
      <c r="E170" s="39">
        <v>0</v>
      </c>
      <c r="F170" s="411"/>
      <c r="G170" s="39">
        <v>0</v>
      </c>
      <c r="H170" s="40">
        <v>0</v>
      </c>
      <c r="I170" s="41">
        <f t="shared" si="33"/>
        <v>0</v>
      </c>
    </row>
    <row r="171" spans="1:9" ht="15">
      <c r="A171" s="27" t="s">
        <v>59</v>
      </c>
      <c r="B171" s="42">
        <v>0</v>
      </c>
      <c r="C171" s="42">
        <v>0</v>
      </c>
      <c r="D171" s="42">
        <v>0</v>
      </c>
      <c r="E171" s="42">
        <v>0</v>
      </c>
      <c r="F171" s="411"/>
      <c r="G171" s="42">
        <v>0</v>
      </c>
      <c r="H171" s="43">
        <v>0</v>
      </c>
      <c r="I171" s="38">
        <f t="shared" si="33"/>
        <v>0</v>
      </c>
    </row>
    <row r="172" spans="1:9" ht="15">
      <c r="A172" s="26" t="s">
        <v>17</v>
      </c>
      <c r="B172" s="39">
        <v>1.124887324430473E-5</v>
      </c>
      <c r="C172" s="39">
        <v>0</v>
      </c>
      <c r="D172" s="39">
        <v>1.4926924828243873E-3</v>
      </c>
      <c r="E172" s="39">
        <v>4.3060686779198506E-6</v>
      </c>
      <c r="F172" s="411"/>
      <c r="G172" s="39">
        <v>0</v>
      </c>
      <c r="H172" s="40">
        <v>0</v>
      </c>
      <c r="I172" s="41">
        <f t="shared" si="33"/>
        <v>1.5082474247466119E-3</v>
      </c>
    </row>
    <row r="173" spans="1:9" ht="15">
      <c r="A173" s="27" t="s">
        <v>139</v>
      </c>
      <c r="B173" s="42">
        <v>0.48334983371683199</v>
      </c>
      <c r="C173" s="42">
        <v>0.5329130364941066</v>
      </c>
      <c r="D173" s="42">
        <v>10.357074854714302</v>
      </c>
      <c r="E173" s="42">
        <v>0</v>
      </c>
      <c r="F173" s="411"/>
      <c r="G173" s="42">
        <v>0</v>
      </c>
      <c r="H173" s="43">
        <v>0</v>
      </c>
      <c r="I173" s="38">
        <f>SUM(B173:H173)</f>
        <v>11.373337724925241</v>
      </c>
    </row>
    <row r="174" spans="1:9" ht="15">
      <c r="A174" s="26" t="s">
        <v>25</v>
      </c>
      <c r="B174" s="39">
        <v>0.29726672297630413</v>
      </c>
      <c r="C174" s="39">
        <v>4.3416973360778988E-2</v>
      </c>
      <c r="D174" s="39">
        <v>13.227227922744115</v>
      </c>
      <c r="E174" s="39">
        <v>6.0930413431568331</v>
      </c>
      <c r="F174" s="411"/>
      <c r="G174" s="39">
        <v>0.60706199186816701</v>
      </c>
      <c r="H174" s="40">
        <v>1.5985562064703285</v>
      </c>
      <c r="I174" s="41">
        <f t="shared" si="33"/>
        <v>21.866571160576527</v>
      </c>
    </row>
    <row r="175" spans="1:9" ht="15">
      <c r="A175" s="27" t="s">
        <v>24</v>
      </c>
      <c r="B175" s="42">
        <v>6.0873768716030128</v>
      </c>
      <c r="C175" s="42">
        <v>0.81382312839698678</v>
      </c>
      <c r="D175" s="42">
        <v>0</v>
      </c>
      <c r="E175" s="42">
        <v>0</v>
      </c>
      <c r="F175" s="411"/>
      <c r="G175" s="42">
        <v>0</v>
      </c>
      <c r="H175" s="43">
        <v>0</v>
      </c>
      <c r="I175" s="38">
        <f>SUM(B175:H175)</f>
        <v>6.9011999999999993</v>
      </c>
    </row>
    <row r="176" spans="1:9" ht="15">
      <c r="A176" s="26" t="s">
        <v>60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33"/>
        <v>0</v>
      </c>
    </row>
    <row r="177" spans="1:9" ht="15">
      <c r="A177" s="27" t="s">
        <v>22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33"/>
        <v>0</v>
      </c>
    </row>
    <row r="178" spans="1:9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33"/>
        <v>0</v>
      </c>
    </row>
    <row r="179" spans="1:9" ht="15">
      <c r="A179" s="28" t="s">
        <v>64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33"/>
        <v>0</v>
      </c>
    </row>
    <row r="180" spans="1:9">
      <c r="A180" s="56" t="s">
        <v>23</v>
      </c>
      <c r="B180" s="60">
        <v>0</v>
      </c>
      <c r="C180" s="60">
        <v>0</v>
      </c>
      <c r="D180" s="60">
        <v>0</v>
      </c>
      <c r="E180" s="60">
        <v>0</v>
      </c>
      <c r="F180" s="411"/>
      <c r="G180" s="60">
        <v>0</v>
      </c>
      <c r="H180" s="61">
        <v>0</v>
      </c>
      <c r="I180" s="62">
        <f t="shared" si="33"/>
        <v>0</v>
      </c>
    </row>
    <row r="181" spans="1:9">
      <c r="A181" s="57" t="s">
        <v>19</v>
      </c>
      <c r="B181" s="63">
        <v>0</v>
      </c>
      <c r="C181" s="63">
        <v>0</v>
      </c>
      <c r="D181" s="63">
        <v>0</v>
      </c>
      <c r="E181" s="63">
        <v>0</v>
      </c>
      <c r="F181" s="411"/>
      <c r="G181" s="63">
        <v>0</v>
      </c>
      <c r="H181" s="64">
        <v>0</v>
      </c>
      <c r="I181" s="65">
        <f t="shared" si="33"/>
        <v>0</v>
      </c>
    </row>
    <row r="182" spans="1:9">
      <c r="A182" s="56" t="s">
        <v>20</v>
      </c>
      <c r="B182" s="60">
        <v>0</v>
      </c>
      <c r="C182" s="60">
        <v>0</v>
      </c>
      <c r="D182" s="60">
        <v>0</v>
      </c>
      <c r="E182" s="60">
        <v>0</v>
      </c>
      <c r="F182" s="411"/>
      <c r="G182" s="60">
        <v>0</v>
      </c>
      <c r="H182" s="61">
        <v>0</v>
      </c>
      <c r="I182" s="62">
        <f t="shared" si="33"/>
        <v>0</v>
      </c>
    </row>
    <row r="183" spans="1:9" ht="15" thickBot="1">
      <c r="A183" s="58" t="s">
        <v>11</v>
      </c>
      <c r="B183" s="52">
        <v>0</v>
      </c>
      <c r="C183" s="52">
        <v>0</v>
      </c>
      <c r="D183" s="52">
        <v>0</v>
      </c>
      <c r="E183" s="52">
        <v>0</v>
      </c>
      <c r="F183" s="412"/>
      <c r="G183" s="52">
        <v>0</v>
      </c>
      <c r="H183" s="66">
        <v>0</v>
      </c>
      <c r="I183" s="67">
        <f t="shared" si="33"/>
        <v>0</v>
      </c>
    </row>
    <row r="184" spans="1:9" ht="15">
      <c r="A184" s="33" t="s">
        <v>26</v>
      </c>
      <c r="B184" s="68">
        <f>SUM(B163:B179)</f>
        <v>12.264581683882742</v>
      </c>
      <c r="C184" s="68">
        <f t="shared" ref="C184:I184" si="34">SUM(C163:C179)</f>
        <v>1.5181794783376241</v>
      </c>
      <c r="D184" s="68">
        <f t="shared" si="34"/>
        <v>29.942506028200775</v>
      </c>
      <c r="E184" s="68">
        <f t="shared" si="34"/>
        <v>6.165592189845813</v>
      </c>
      <c r="F184" s="68">
        <f>SUM(F163:F179)</f>
        <v>0</v>
      </c>
      <c r="G184" s="68">
        <f t="shared" si="34"/>
        <v>0.60706199186816701</v>
      </c>
      <c r="H184" s="69">
        <f t="shared" si="34"/>
        <v>1.5985562064703285</v>
      </c>
      <c r="I184" s="38">
        <f t="shared" si="34"/>
        <v>52.096477578605459</v>
      </c>
    </row>
    <row r="185" spans="1:9" s="5" customFormat="1" ht="15" thickBot="1">
      <c r="A185" s="30" t="s">
        <v>88</v>
      </c>
      <c r="B185" s="47">
        <f>B184/$I$184</f>
        <v>0.23542055536053089</v>
      </c>
      <c r="C185" s="47">
        <f t="shared" ref="C185:I185" si="35">C184/$I$184</f>
        <v>2.9141691509698101E-2</v>
      </c>
      <c r="D185" s="47">
        <f t="shared" si="35"/>
        <v>0.57475106609697757</v>
      </c>
      <c r="E185" s="47">
        <f t="shared" si="35"/>
        <v>0.1183495022392425</v>
      </c>
      <c r="F185" s="47">
        <f t="shared" si="35"/>
        <v>0</v>
      </c>
      <c r="G185" s="47">
        <f t="shared" si="35"/>
        <v>1.1652649470440783E-2</v>
      </c>
      <c r="H185" s="70">
        <f t="shared" si="35"/>
        <v>3.0684535323110024E-2</v>
      </c>
      <c r="I185" s="48">
        <f t="shared" si="35"/>
        <v>1</v>
      </c>
    </row>
    <row r="186" spans="1:9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9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9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9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9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9" si="36">SUM(B190:H190)</f>
        <v>0</v>
      </c>
    </row>
    <row r="191" spans="1:9" ht="15">
      <c r="A191" s="27" t="s">
        <v>10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36"/>
        <v>0</v>
      </c>
    </row>
    <row r="192" spans="1:9" ht="15">
      <c r="A192" s="26" t="s">
        <v>56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36"/>
        <v>0</v>
      </c>
    </row>
    <row r="193" spans="1:9" ht="15">
      <c r="A193" s="27" t="s">
        <v>16</v>
      </c>
      <c r="B193" s="42">
        <v>4.8275437719848071</v>
      </c>
      <c r="C193" s="42">
        <v>0.2599746477627608</v>
      </c>
      <c r="D193" s="42">
        <v>17.069688486567308</v>
      </c>
      <c r="E193" s="42">
        <v>0</v>
      </c>
      <c r="F193" s="411"/>
      <c r="G193" s="42">
        <v>0</v>
      </c>
      <c r="H193" s="43">
        <v>0</v>
      </c>
      <c r="I193" s="38">
        <f t="shared" si="36"/>
        <v>22.157206906314876</v>
      </c>
    </row>
    <row r="194" spans="1:9" ht="15">
      <c r="A194" s="26" t="s">
        <v>70</v>
      </c>
      <c r="B194" s="39">
        <v>0.57836753240213756</v>
      </c>
      <c r="C194" s="39">
        <v>0.31420526120465503</v>
      </c>
      <c r="D194" s="39">
        <v>3.5238851502314139</v>
      </c>
      <c r="E194" s="39">
        <v>0</v>
      </c>
      <c r="F194" s="411"/>
      <c r="G194" s="39">
        <v>0</v>
      </c>
      <c r="H194" s="40">
        <v>0</v>
      </c>
      <c r="I194" s="41">
        <f t="shared" si="36"/>
        <v>4.416457943838207</v>
      </c>
    </row>
    <row r="195" spans="1:9" ht="15">
      <c r="A195" s="27" t="s">
        <v>58</v>
      </c>
      <c r="B195" s="42">
        <v>0</v>
      </c>
      <c r="C195" s="42">
        <v>0</v>
      </c>
      <c r="D195" s="42">
        <v>0</v>
      </c>
      <c r="E195" s="42">
        <v>0.52875773356099343</v>
      </c>
      <c r="F195" s="411"/>
      <c r="G195" s="42">
        <v>0</v>
      </c>
      <c r="H195" s="43">
        <v>0</v>
      </c>
      <c r="I195" s="38">
        <f t="shared" si="36"/>
        <v>0.52875773356099343</v>
      </c>
    </row>
    <row r="196" spans="1:9" ht="15">
      <c r="A196" s="26" t="s">
        <v>12</v>
      </c>
      <c r="B196" s="39">
        <v>0</v>
      </c>
      <c r="C196" s="39">
        <v>0</v>
      </c>
      <c r="D196" s="39">
        <v>0</v>
      </c>
      <c r="E196" s="39">
        <v>0</v>
      </c>
      <c r="F196" s="411"/>
      <c r="G196" s="39">
        <v>0</v>
      </c>
      <c r="H196" s="40">
        <v>0</v>
      </c>
      <c r="I196" s="41">
        <f t="shared" si="36"/>
        <v>0</v>
      </c>
    </row>
    <row r="197" spans="1:9" ht="15">
      <c r="A197" s="27" t="s">
        <v>59</v>
      </c>
      <c r="B197" s="42">
        <v>0</v>
      </c>
      <c r="C197" s="42">
        <v>0</v>
      </c>
      <c r="D197" s="42">
        <v>0</v>
      </c>
      <c r="E197" s="42">
        <v>0</v>
      </c>
      <c r="F197" s="411"/>
      <c r="G197" s="42">
        <v>0</v>
      </c>
      <c r="H197" s="43">
        <v>0</v>
      </c>
      <c r="I197" s="38">
        <f t="shared" si="36"/>
        <v>0</v>
      </c>
    </row>
    <row r="198" spans="1:9" ht="15">
      <c r="A198" s="26" t="s">
        <v>17</v>
      </c>
      <c r="B198" s="39">
        <v>1.2706729781965756E-3</v>
      </c>
      <c r="C198" s="39">
        <v>0</v>
      </c>
      <c r="D198" s="39">
        <v>5.4457413351281813E-4</v>
      </c>
      <c r="E198" s="39">
        <v>0</v>
      </c>
      <c r="F198" s="411"/>
      <c r="G198" s="39">
        <v>0</v>
      </c>
      <c r="H198" s="40">
        <v>0</v>
      </c>
      <c r="I198" s="41">
        <f t="shared" si="36"/>
        <v>1.8152471117093938E-3</v>
      </c>
    </row>
    <row r="199" spans="1:9" ht="15">
      <c r="A199" s="27" t="s">
        <v>139</v>
      </c>
      <c r="B199" s="42">
        <v>17.478973376183241</v>
      </c>
      <c r="C199" s="42">
        <v>7.6578599357308237</v>
      </c>
      <c r="D199" s="42">
        <v>124.83045069223151</v>
      </c>
      <c r="E199" s="42">
        <v>5.3515337775461074</v>
      </c>
      <c r="F199" s="411"/>
      <c r="G199" s="42">
        <v>0</v>
      </c>
      <c r="H199" s="43">
        <v>0</v>
      </c>
      <c r="I199" s="38">
        <f>SUM(B199:H199)</f>
        <v>155.31881778169168</v>
      </c>
    </row>
    <row r="200" spans="1:9" ht="15">
      <c r="A200" s="26" t="s">
        <v>25</v>
      </c>
      <c r="B200" s="39">
        <v>2.3186764005769263</v>
      </c>
      <c r="C200" s="39">
        <v>6.5787241745271813E-2</v>
      </c>
      <c r="D200" s="39">
        <v>56.115135102824972</v>
      </c>
      <c r="E200" s="39">
        <v>39.726551377603464</v>
      </c>
      <c r="F200" s="411"/>
      <c r="G200" s="39">
        <v>3.6903202803719783</v>
      </c>
      <c r="H200" s="40">
        <v>0.10823432644370565</v>
      </c>
      <c r="I200" s="41">
        <f t="shared" si="36"/>
        <v>102.02470472956631</v>
      </c>
    </row>
    <row r="201" spans="1:9" ht="15">
      <c r="A201" s="27" t="s">
        <v>24</v>
      </c>
      <c r="B201" s="42">
        <v>0.7821502871199052</v>
      </c>
      <c r="C201" s="42">
        <v>5.0236485206442465E-2</v>
      </c>
      <c r="D201" s="42">
        <v>0</v>
      </c>
      <c r="E201" s="42">
        <v>0</v>
      </c>
      <c r="F201" s="411"/>
      <c r="G201" s="42">
        <v>0</v>
      </c>
      <c r="H201" s="43">
        <v>0</v>
      </c>
      <c r="I201" s="38">
        <f>SUM(B201:H201)</f>
        <v>0.83238677232634761</v>
      </c>
    </row>
    <row r="202" spans="1:9" ht="15">
      <c r="A202" s="26" t="s">
        <v>60</v>
      </c>
      <c r="B202" s="39">
        <v>4.6648298915278174E-3</v>
      </c>
      <c r="C202" s="39">
        <v>9.0740778536420091E-4</v>
      </c>
      <c r="D202" s="39">
        <v>1.6548470249803057E-3</v>
      </c>
      <c r="E202" s="39">
        <v>0</v>
      </c>
      <c r="F202" s="411"/>
      <c r="G202" s="39">
        <v>0</v>
      </c>
      <c r="H202" s="40">
        <v>0</v>
      </c>
      <c r="I202" s="41">
        <f t="shared" si="36"/>
        <v>7.2270847018723241E-3</v>
      </c>
    </row>
    <row r="203" spans="1:9" ht="15">
      <c r="A203" s="27" t="s">
        <v>22</v>
      </c>
      <c r="B203" s="42">
        <v>0</v>
      </c>
      <c r="C203" s="42">
        <v>0</v>
      </c>
      <c r="D203" s="42">
        <v>0</v>
      </c>
      <c r="E203" s="42">
        <v>0</v>
      </c>
      <c r="F203" s="411"/>
      <c r="G203" s="42">
        <v>0</v>
      </c>
      <c r="H203" s="43">
        <v>0</v>
      </c>
      <c r="I203" s="38">
        <f t="shared" si="36"/>
        <v>0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36"/>
        <v>0</v>
      </c>
    </row>
    <row r="205" spans="1:9" ht="15">
      <c r="A205" s="28" t="s">
        <v>64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36"/>
        <v>0</v>
      </c>
    </row>
    <row r="206" spans="1:9">
      <c r="A206" s="56" t="s">
        <v>23</v>
      </c>
      <c r="B206" s="60">
        <v>0</v>
      </c>
      <c r="C206" s="60">
        <v>0</v>
      </c>
      <c r="D206" s="60">
        <v>0</v>
      </c>
      <c r="E206" s="60">
        <v>0</v>
      </c>
      <c r="F206" s="411"/>
      <c r="G206" s="60">
        <v>0</v>
      </c>
      <c r="H206" s="61">
        <v>0</v>
      </c>
      <c r="I206" s="62">
        <f t="shared" si="36"/>
        <v>0</v>
      </c>
    </row>
    <row r="207" spans="1:9">
      <c r="A207" s="57" t="s">
        <v>19</v>
      </c>
      <c r="B207" s="63">
        <v>0</v>
      </c>
      <c r="C207" s="63">
        <v>0</v>
      </c>
      <c r="D207" s="63">
        <v>0</v>
      </c>
      <c r="E207" s="63">
        <v>0</v>
      </c>
      <c r="F207" s="411"/>
      <c r="G207" s="63">
        <v>0</v>
      </c>
      <c r="H207" s="64">
        <v>0</v>
      </c>
      <c r="I207" s="65">
        <f t="shared" si="36"/>
        <v>0</v>
      </c>
    </row>
    <row r="208" spans="1:9">
      <c r="A208" s="56" t="s">
        <v>20</v>
      </c>
      <c r="B208" s="60">
        <v>0</v>
      </c>
      <c r="C208" s="60">
        <v>0</v>
      </c>
      <c r="D208" s="60">
        <v>0</v>
      </c>
      <c r="E208" s="60">
        <v>0</v>
      </c>
      <c r="F208" s="411"/>
      <c r="G208" s="60">
        <v>0</v>
      </c>
      <c r="H208" s="61">
        <v>0</v>
      </c>
      <c r="I208" s="62">
        <f t="shared" si="36"/>
        <v>0</v>
      </c>
    </row>
    <row r="209" spans="1:9" ht="15" thickBot="1">
      <c r="A209" s="58" t="s">
        <v>11</v>
      </c>
      <c r="B209" s="52">
        <v>0</v>
      </c>
      <c r="C209" s="52">
        <v>0</v>
      </c>
      <c r="D209" s="52">
        <v>0</v>
      </c>
      <c r="E209" s="52">
        <v>0</v>
      </c>
      <c r="F209" s="412"/>
      <c r="G209" s="52">
        <v>0</v>
      </c>
      <c r="H209" s="66">
        <v>0</v>
      </c>
      <c r="I209" s="67">
        <f t="shared" si="36"/>
        <v>0</v>
      </c>
    </row>
    <row r="210" spans="1:9" ht="15">
      <c r="A210" s="33" t="s">
        <v>26</v>
      </c>
      <c r="B210" s="68">
        <f>SUM(B189:B205)</f>
        <v>25.991646871136741</v>
      </c>
      <c r="C210" s="68">
        <f t="shared" ref="C210:I210" si="37">SUM(C189:C205)</f>
        <v>8.3489709794353164</v>
      </c>
      <c r="D210" s="68">
        <f t="shared" si="37"/>
        <v>201.54135885301369</v>
      </c>
      <c r="E210" s="68">
        <f t="shared" si="37"/>
        <v>45.606842888710567</v>
      </c>
      <c r="F210" s="68">
        <f>SUM(F189:F205)</f>
        <v>0</v>
      </c>
      <c r="G210" s="68">
        <f t="shared" si="37"/>
        <v>3.6903202803719783</v>
      </c>
      <c r="H210" s="69">
        <f t="shared" si="37"/>
        <v>0.10823432644370565</v>
      </c>
      <c r="I210" s="38">
        <f t="shared" si="37"/>
        <v>285.28737419911198</v>
      </c>
    </row>
    <row r="211" spans="1:9" s="5" customFormat="1" ht="15" thickBot="1">
      <c r="A211" s="30" t="s">
        <v>88</v>
      </c>
      <c r="B211" s="47">
        <f>B210/$I$210</f>
        <v>9.1106895088165621E-2</v>
      </c>
      <c r="C211" s="47">
        <f t="shared" ref="C211:I211" si="38">C210/$I$210</f>
        <v>2.9265126095654969E-2</v>
      </c>
      <c r="D211" s="47">
        <f t="shared" si="38"/>
        <v>0.70645032721409873</v>
      </c>
      <c r="E211" s="47">
        <f t="shared" si="38"/>
        <v>0.1598628155793532</v>
      </c>
      <c r="F211" s="47">
        <f t="shared" si="38"/>
        <v>0</v>
      </c>
      <c r="G211" s="47">
        <f t="shared" si="38"/>
        <v>1.2935449003769707E-2</v>
      </c>
      <c r="H211" s="70">
        <f t="shared" si="38"/>
        <v>3.793870189578216E-4</v>
      </c>
      <c r="I211" s="48">
        <f t="shared" si="38"/>
        <v>1</v>
      </c>
    </row>
    <row r="212" spans="1:9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9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9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9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9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5" si="39">SUM(B216:H216)</f>
        <v>0</v>
      </c>
    </row>
    <row r="217" spans="1:9" ht="15">
      <c r="A217" s="27" t="s">
        <v>10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39"/>
        <v>0</v>
      </c>
    </row>
    <row r="218" spans="1:9" ht="15">
      <c r="A218" s="26" t="s">
        <v>56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39"/>
        <v>0</v>
      </c>
    </row>
    <row r="219" spans="1:9" ht="15">
      <c r="A219" s="27" t="s">
        <v>16</v>
      </c>
      <c r="B219" s="42">
        <v>5.068043368347773</v>
      </c>
      <c r="C219" s="42">
        <v>2.5970019931954842</v>
      </c>
      <c r="D219" s="42">
        <v>11.820986304491255</v>
      </c>
      <c r="E219" s="42">
        <v>0</v>
      </c>
      <c r="F219" s="411"/>
      <c r="G219" s="42">
        <v>0</v>
      </c>
      <c r="H219" s="43">
        <v>0</v>
      </c>
      <c r="I219" s="38">
        <f t="shared" si="39"/>
        <v>19.486031666034513</v>
      </c>
    </row>
    <row r="220" spans="1:9" ht="15">
      <c r="A220" s="26" t="s">
        <v>70</v>
      </c>
      <c r="B220" s="39">
        <v>0.41648215294185864</v>
      </c>
      <c r="C220" s="39">
        <v>0</v>
      </c>
      <c r="D220" s="39">
        <v>0.11245980322813297</v>
      </c>
      <c r="E220" s="39">
        <v>0</v>
      </c>
      <c r="F220" s="411"/>
      <c r="G220" s="39">
        <v>0</v>
      </c>
      <c r="H220" s="40">
        <v>0</v>
      </c>
      <c r="I220" s="41">
        <f t="shared" si="39"/>
        <v>0.52894195616999162</v>
      </c>
    </row>
    <row r="221" spans="1:9" ht="15">
      <c r="A221" s="27" t="s">
        <v>58</v>
      </c>
      <c r="B221" s="42">
        <v>0</v>
      </c>
      <c r="C221" s="42">
        <v>0</v>
      </c>
      <c r="D221" s="42">
        <v>0</v>
      </c>
      <c r="E221" s="42">
        <v>5.7401296710272356E-3</v>
      </c>
      <c r="F221" s="411"/>
      <c r="G221" s="42">
        <v>0</v>
      </c>
      <c r="H221" s="43">
        <v>0</v>
      </c>
      <c r="I221" s="38">
        <f t="shared" si="39"/>
        <v>5.7401296710272356E-3</v>
      </c>
    </row>
    <row r="222" spans="1:9" ht="15">
      <c r="A222" s="26" t="s">
        <v>12</v>
      </c>
      <c r="B222" s="39">
        <v>0</v>
      </c>
      <c r="C222" s="39">
        <v>0</v>
      </c>
      <c r="D222" s="39">
        <v>0</v>
      </c>
      <c r="E222" s="39">
        <v>0.49771256975363837</v>
      </c>
      <c r="F222" s="411"/>
      <c r="G222" s="39">
        <v>0</v>
      </c>
      <c r="H222" s="40">
        <v>0</v>
      </c>
      <c r="I222" s="41">
        <f t="shared" si="39"/>
        <v>0.49771256975363837</v>
      </c>
    </row>
    <row r="223" spans="1:9" ht="15">
      <c r="A223" s="27" t="s">
        <v>59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39"/>
        <v>0</v>
      </c>
    </row>
    <row r="224" spans="1:9" ht="15">
      <c r="A224" s="26" t="s">
        <v>17</v>
      </c>
      <c r="B224" s="39">
        <v>0</v>
      </c>
      <c r="C224" s="39">
        <v>0</v>
      </c>
      <c r="D224" s="39">
        <v>0</v>
      </c>
      <c r="E224" s="39">
        <v>0</v>
      </c>
      <c r="F224" s="411"/>
      <c r="G224" s="39">
        <v>0</v>
      </c>
      <c r="H224" s="40">
        <v>0</v>
      </c>
      <c r="I224" s="41">
        <f t="shared" si="39"/>
        <v>0</v>
      </c>
    </row>
    <row r="225" spans="1:9" ht="15">
      <c r="A225" s="27" t="s">
        <v>139</v>
      </c>
      <c r="B225" s="42">
        <v>26.618418517930824</v>
      </c>
      <c r="C225" s="42">
        <v>0.17150415340546346</v>
      </c>
      <c r="D225" s="42">
        <v>47.829655005098097</v>
      </c>
      <c r="E225" s="42">
        <v>23.095125304729578</v>
      </c>
      <c r="F225" s="411"/>
      <c r="G225" s="42">
        <v>0</v>
      </c>
      <c r="H225" s="43">
        <v>0</v>
      </c>
      <c r="I225" s="38">
        <f>SUM(B225:H225)</f>
        <v>97.714702981163967</v>
      </c>
    </row>
    <row r="226" spans="1:9" ht="15">
      <c r="A226" s="26" t="s">
        <v>25</v>
      </c>
      <c r="B226" s="39">
        <v>57.658398465869688</v>
      </c>
      <c r="C226" s="39">
        <v>0.64510827037218821</v>
      </c>
      <c r="D226" s="39">
        <v>175.50533658913778</v>
      </c>
      <c r="E226" s="39">
        <v>304.39665993445061</v>
      </c>
      <c r="F226" s="411"/>
      <c r="G226" s="39">
        <v>71.030592212628378</v>
      </c>
      <c r="H226" s="40">
        <v>8.0574997584765011</v>
      </c>
      <c r="I226" s="41">
        <f t="shared" si="39"/>
        <v>617.29359523093513</v>
      </c>
    </row>
    <row r="227" spans="1:9" ht="15">
      <c r="A227" s="27" t="s">
        <v>24</v>
      </c>
      <c r="B227" s="42">
        <v>215.16105376879997</v>
      </c>
      <c r="C227" s="42">
        <v>0</v>
      </c>
      <c r="D227" s="42">
        <v>53.615768336577084</v>
      </c>
      <c r="E227" s="42">
        <v>0</v>
      </c>
      <c r="F227" s="411"/>
      <c r="G227" s="42">
        <v>0</v>
      </c>
      <c r="H227" s="43">
        <v>0</v>
      </c>
      <c r="I227" s="38">
        <f>SUM(B227:H227)</f>
        <v>268.77682210537705</v>
      </c>
    </row>
    <row r="228" spans="1:9" ht="15">
      <c r="A228" s="26" t="s">
        <v>60</v>
      </c>
      <c r="B228" s="39">
        <v>0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39"/>
        <v>0</v>
      </c>
    </row>
    <row r="229" spans="1:9" ht="15">
      <c r="A229" s="27" t="s">
        <v>22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39"/>
        <v>0</v>
      </c>
    </row>
    <row r="230" spans="1:9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39"/>
        <v>0</v>
      </c>
    </row>
    <row r="231" spans="1:9" ht="15">
      <c r="A231" s="28" t="s">
        <v>64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39"/>
        <v>0</v>
      </c>
    </row>
    <row r="232" spans="1:9">
      <c r="A232" s="56" t="s">
        <v>23</v>
      </c>
      <c r="B232" s="60">
        <v>0</v>
      </c>
      <c r="C232" s="60">
        <v>0</v>
      </c>
      <c r="D232" s="60">
        <v>0</v>
      </c>
      <c r="E232" s="60">
        <v>0</v>
      </c>
      <c r="F232" s="411"/>
      <c r="G232" s="60">
        <v>0</v>
      </c>
      <c r="H232" s="61">
        <v>0</v>
      </c>
      <c r="I232" s="62">
        <f t="shared" si="39"/>
        <v>0</v>
      </c>
    </row>
    <row r="233" spans="1:9">
      <c r="A233" s="57" t="s">
        <v>19</v>
      </c>
      <c r="B233" s="63">
        <v>0</v>
      </c>
      <c r="C233" s="63">
        <v>0</v>
      </c>
      <c r="D233" s="63">
        <v>0</v>
      </c>
      <c r="E233" s="63">
        <v>0</v>
      </c>
      <c r="F233" s="411"/>
      <c r="G233" s="63">
        <v>0</v>
      </c>
      <c r="H233" s="64">
        <v>0</v>
      </c>
      <c r="I233" s="65">
        <f t="shared" si="39"/>
        <v>0</v>
      </c>
    </row>
    <row r="234" spans="1:9">
      <c r="A234" s="56" t="s">
        <v>20</v>
      </c>
      <c r="B234" s="60">
        <v>0</v>
      </c>
      <c r="C234" s="60">
        <v>0</v>
      </c>
      <c r="D234" s="60">
        <v>0</v>
      </c>
      <c r="E234" s="60">
        <v>0</v>
      </c>
      <c r="F234" s="411"/>
      <c r="G234" s="60">
        <v>0</v>
      </c>
      <c r="H234" s="61">
        <v>0</v>
      </c>
      <c r="I234" s="62">
        <f t="shared" si="39"/>
        <v>0</v>
      </c>
    </row>
    <row r="235" spans="1:9" ht="15" thickBot="1">
      <c r="A235" s="58" t="s">
        <v>11</v>
      </c>
      <c r="B235" s="52">
        <v>0</v>
      </c>
      <c r="C235" s="52">
        <v>0</v>
      </c>
      <c r="D235" s="52">
        <v>0</v>
      </c>
      <c r="E235" s="52">
        <v>0</v>
      </c>
      <c r="F235" s="412"/>
      <c r="G235" s="52">
        <v>0</v>
      </c>
      <c r="H235" s="66">
        <v>0</v>
      </c>
      <c r="I235" s="67">
        <f t="shared" si="39"/>
        <v>0</v>
      </c>
    </row>
    <row r="236" spans="1:9" ht="15">
      <c r="A236" s="33" t="s">
        <v>26</v>
      </c>
      <c r="B236" s="68">
        <f>SUM(B215:B231)</f>
        <v>304.92239627389012</v>
      </c>
      <c r="C236" s="68">
        <f t="shared" ref="C236:I236" si="40">SUM(C215:C231)</f>
        <v>3.4136144169731359</v>
      </c>
      <c r="D236" s="68">
        <f t="shared" si="40"/>
        <v>288.88420603853234</v>
      </c>
      <c r="E236" s="68">
        <f t="shared" si="40"/>
        <v>327.99523793860487</v>
      </c>
      <c r="F236" s="68">
        <f>SUM(F215:F231)</f>
        <v>0</v>
      </c>
      <c r="G236" s="68">
        <f t="shared" si="40"/>
        <v>71.030592212628378</v>
      </c>
      <c r="H236" s="69">
        <f t="shared" si="40"/>
        <v>8.0574997584765011</v>
      </c>
      <c r="I236" s="38">
        <f t="shared" si="40"/>
        <v>1004.3035466391053</v>
      </c>
    </row>
    <row r="237" spans="1:9" s="5" customFormat="1" ht="15" thickBot="1">
      <c r="A237" s="30" t="s">
        <v>88</v>
      </c>
      <c r="B237" s="47">
        <f>B236/$I$236</f>
        <v>0.30361577164026826</v>
      </c>
      <c r="C237" s="47">
        <f t="shared" ref="C237:I237" si="41">C236/$I$236</f>
        <v>3.3989867191017817E-3</v>
      </c>
      <c r="D237" s="47">
        <f t="shared" si="41"/>
        <v>0.28764630674190217</v>
      </c>
      <c r="E237" s="47">
        <f t="shared" si="41"/>
        <v>0.32658974374454675</v>
      </c>
      <c r="F237" s="47">
        <f t="shared" si="41"/>
        <v>0</v>
      </c>
      <c r="G237" s="47">
        <f t="shared" si="41"/>
        <v>7.0726218632137419E-2</v>
      </c>
      <c r="H237" s="70">
        <f t="shared" si="41"/>
        <v>8.0229725220436251E-3</v>
      </c>
      <c r="I237" s="48">
        <f t="shared" si="41"/>
        <v>1</v>
      </c>
    </row>
    <row r="238" spans="1:9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9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9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9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</row>
    <row r="242" spans="1:9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1" si="42">SUM(B242:H242)</f>
        <v>0</v>
      </c>
    </row>
    <row r="243" spans="1:9" ht="15">
      <c r="A243" s="27" t="s">
        <v>10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42"/>
        <v>0</v>
      </c>
    </row>
    <row r="244" spans="1:9" ht="15">
      <c r="A244" s="26" t="s">
        <v>56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42"/>
        <v>0</v>
      </c>
    </row>
    <row r="245" spans="1:9" ht="15">
      <c r="A245" s="27" t="s">
        <v>16</v>
      </c>
      <c r="B245" s="42">
        <v>51.783759186301914</v>
      </c>
      <c r="C245" s="42">
        <v>0.14780673569245548</v>
      </c>
      <c r="D245" s="42">
        <v>8.0540286340244887</v>
      </c>
      <c r="E245" s="42">
        <v>0</v>
      </c>
      <c r="F245" s="411"/>
      <c r="G245" s="42">
        <v>0</v>
      </c>
      <c r="H245" s="43">
        <v>0</v>
      </c>
      <c r="I245" s="38">
        <f t="shared" si="42"/>
        <v>59.98559455601886</v>
      </c>
    </row>
    <row r="246" spans="1:9" ht="15">
      <c r="A246" s="26" t="s">
        <v>70</v>
      </c>
      <c r="B246" s="39">
        <v>49.947303235671662</v>
      </c>
      <c r="C246" s="39">
        <v>0.18025431713753123</v>
      </c>
      <c r="D246" s="39">
        <v>12.947558889904048</v>
      </c>
      <c r="E246" s="39">
        <v>0</v>
      </c>
      <c r="F246" s="411"/>
      <c r="G246" s="39">
        <v>0</v>
      </c>
      <c r="H246" s="40">
        <v>0</v>
      </c>
      <c r="I246" s="41">
        <f t="shared" si="42"/>
        <v>63.075116442713238</v>
      </c>
    </row>
    <row r="247" spans="1:9" ht="15">
      <c r="A247" s="27" t="s">
        <v>58</v>
      </c>
      <c r="B247" s="42">
        <v>0</v>
      </c>
      <c r="C247" s="42">
        <v>0</v>
      </c>
      <c r="D247" s="42">
        <v>0</v>
      </c>
      <c r="E247" s="42">
        <v>1.681929474949958</v>
      </c>
      <c r="F247" s="411"/>
      <c r="G247" s="42">
        <v>0</v>
      </c>
      <c r="H247" s="43">
        <v>0</v>
      </c>
      <c r="I247" s="38">
        <f t="shared" si="42"/>
        <v>1.681929474949958</v>
      </c>
    </row>
    <row r="248" spans="1:9" ht="15">
      <c r="A248" s="26" t="s">
        <v>12</v>
      </c>
      <c r="B248" s="39">
        <v>0</v>
      </c>
      <c r="C248" s="39">
        <v>0</v>
      </c>
      <c r="D248" s="39">
        <v>0</v>
      </c>
      <c r="E248" s="39">
        <v>0.55480527949067093</v>
      </c>
      <c r="F248" s="411"/>
      <c r="G248" s="39">
        <v>0</v>
      </c>
      <c r="H248" s="40">
        <v>0</v>
      </c>
      <c r="I248" s="41">
        <f t="shared" si="42"/>
        <v>0.55480527949067093</v>
      </c>
    </row>
    <row r="249" spans="1:9" ht="15">
      <c r="A249" s="27" t="s">
        <v>59</v>
      </c>
      <c r="B249" s="42">
        <v>0</v>
      </c>
      <c r="C249" s="42">
        <v>0</v>
      </c>
      <c r="D249" s="42">
        <v>0</v>
      </c>
      <c r="E249" s="42">
        <v>0</v>
      </c>
      <c r="F249" s="411"/>
      <c r="G249" s="42">
        <v>0</v>
      </c>
      <c r="H249" s="43">
        <v>0</v>
      </c>
      <c r="I249" s="38">
        <f t="shared" si="42"/>
        <v>0</v>
      </c>
    </row>
    <row r="250" spans="1:9" ht="15">
      <c r="A250" s="26" t="s">
        <v>17</v>
      </c>
      <c r="B250" s="39">
        <v>1.2759672752070019</v>
      </c>
      <c r="C250" s="39">
        <v>3.8443674610565984E-2</v>
      </c>
      <c r="D250" s="39">
        <v>1.5436121644575747</v>
      </c>
      <c r="E250" s="39">
        <v>2.7340608234715236E-2</v>
      </c>
      <c r="F250" s="411"/>
      <c r="G250" s="39">
        <v>0</v>
      </c>
      <c r="H250" s="40">
        <v>0</v>
      </c>
      <c r="I250" s="41">
        <f t="shared" si="42"/>
        <v>2.8853637225098576</v>
      </c>
    </row>
    <row r="251" spans="1:9" ht="15">
      <c r="A251" s="27" t="s">
        <v>139</v>
      </c>
      <c r="B251" s="42">
        <v>171.14321110313008</v>
      </c>
      <c r="C251" s="42">
        <v>8.5758223057996528</v>
      </c>
      <c r="D251" s="42">
        <v>138.5305806228892</v>
      </c>
      <c r="E251" s="42">
        <v>0.32038838259676172</v>
      </c>
      <c r="F251" s="411"/>
      <c r="G251" s="42">
        <v>0</v>
      </c>
      <c r="H251" s="43">
        <v>0</v>
      </c>
      <c r="I251" s="38">
        <f>SUM(B251:H251)</f>
        <v>318.57000241441574</v>
      </c>
    </row>
    <row r="252" spans="1:9" ht="15">
      <c r="A252" s="26" t="s">
        <v>25</v>
      </c>
      <c r="B252" s="39">
        <v>51.592962067848802</v>
      </c>
      <c r="C252" s="39">
        <v>1.8923555271877357</v>
      </c>
      <c r="D252" s="39">
        <v>173.28065165493919</v>
      </c>
      <c r="E252" s="39">
        <v>293.78172390491085</v>
      </c>
      <c r="F252" s="411"/>
      <c r="G252" s="39">
        <v>205.24699712907346</v>
      </c>
      <c r="H252" s="40">
        <v>9.2579885942766644</v>
      </c>
      <c r="I252" s="41">
        <f t="shared" si="42"/>
        <v>735.05267887823675</v>
      </c>
    </row>
    <row r="253" spans="1:9" ht="15">
      <c r="A253" s="27" t="s">
        <v>24</v>
      </c>
      <c r="B253" s="42">
        <v>312.99372782612312</v>
      </c>
      <c r="C253" s="42">
        <v>0</v>
      </c>
      <c r="D253" s="42">
        <v>5.6683544282734841</v>
      </c>
      <c r="E253" s="42">
        <v>0</v>
      </c>
      <c r="F253" s="411"/>
      <c r="G253" s="42">
        <v>0</v>
      </c>
      <c r="H253" s="43">
        <v>0</v>
      </c>
      <c r="I253" s="38">
        <f>SUM(B253:H253)</f>
        <v>318.66208225439658</v>
      </c>
    </row>
    <row r="254" spans="1:9" ht="15">
      <c r="A254" s="26" t="s">
        <v>60</v>
      </c>
      <c r="B254" s="39">
        <v>0.54258490606948195</v>
      </c>
      <c r="C254" s="39">
        <v>0.91914357212846376</v>
      </c>
      <c r="D254" s="39">
        <v>1.6762496756142196</v>
      </c>
      <c r="E254" s="39">
        <v>0</v>
      </c>
      <c r="F254" s="411"/>
      <c r="G254" s="39">
        <v>0</v>
      </c>
      <c r="H254" s="40">
        <v>0</v>
      </c>
      <c r="I254" s="41">
        <f t="shared" si="42"/>
        <v>3.1379781538121652</v>
      </c>
    </row>
    <row r="255" spans="1:9" ht="15">
      <c r="A255" s="27" t="s">
        <v>22</v>
      </c>
      <c r="B255" s="42">
        <v>2.8833679135312429</v>
      </c>
      <c r="C255" s="42">
        <v>0</v>
      </c>
      <c r="D255" s="42">
        <v>2.0664479877264958</v>
      </c>
      <c r="E255" s="42">
        <v>0</v>
      </c>
      <c r="F255" s="411"/>
      <c r="G255" s="42">
        <v>0</v>
      </c>
      <c r="H255" s="43">
        <v>0</v>
      </c>
      <c r="I255" s="38">
        <f t="shared" si="42"/>
        <v>4.9498159012577387</v>
      </c>
    </row>
    <row r="256" spans="1:9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42"/>
        <v>0</v>
      </c>
    </row>
    <row r="257" spans="1:9" ht="15">
      <c r="A257" s="28" t="s">
        <v>64</v>
      </c>
      <c r="B257" s="42">
        <v>0</v>
      </c>
      <c r="C257" s="42">
        <v>0</v>
      </c>
      <c r="D257" s="42">
        <v>0</v>
      </c>
      <c r="E257" s="42">
        <v>0</v>
      </c>
      <c r="F257" s="411"/>
      <c r="G257" s="42">
        <v>0</v>
      </c>
      <c r="H257" s="43">
        <v>0</v>
      </c>
      <c r="I257" s="38">
        <f t="shared" si="42"/>
        <v>0</v>
      </c>
    </row>
    <row r="258" spans="1:9">
      <c r="A258" s="56" t="s">
        <v>23</v>
      </c>
      <c r="B258" s="60">
        <v>0</v>
      </c>
      <c r="C258" s="60">
        <v>0</v>
      </c>
      <c r="D258" s="60">
        <v>0</v>
      </c>
      <c r="E258" s="60">
        <v>0</v>
      </c>
      <c r="F258" s="411"/>
      <c r="G258" s="60">
        <v>0</v>
      </c>
      <c r="H258" s="61">
        <v>0</v>
      </c>
      <c r="I258" s="62">
        <f t="shared" si="42"/>
        <v>0</v>
      </c>
    </row>
    <row r="259" spans="1:9">
      <c r="A259" s="57" t="s">
        <v>19</v>
      </c>
      <c r="B259" s="63">
        <v>0</v>
      </c>
      <c r="C259" s="63">
        <v>0</v>
      </c>
      <c r="D259" s="63">
        <v>0</v>
      </c>
      <c r="E259" s="63">
        <v>0</v>
      </c>
      <c r="F259" s="411"/>
      <c r="G259" s="63">
        <v>0</v>
      </c>
      <c r="H259" s="64">
        <v>0</v>
      </c>
      <c r="I259" s="65">
        <f t="shared" si="42"/>
        <v>0</v>
      </c>
    </row>
    <row r="260" spans="1:9">
      <c r="A260" s="56" t="s">
        <v>20</v>
      </c>
      <c r="B260" s="60">
        <v>0</v>
      </c>
      <c r="C260" s="60">
        <v>0</v>
      </c>
      <c r="D260" s="60">
        <v>0</v>
      </c>
      <c r="E260" s="60">
        <v>0</v>
      </c>
      <c r="F260" s="411"/>
      <c r="G260" s="60">
        <v>0</v>
      </c>
      <c r="H260" s="61">
        <v>0</v>
      </c>
      <c r="I260" s="62">
        <f t="shared" si="42"/>
        <v>0</v>
      </c>
    </row>
    <row r="261" spans="1:9" ht="15" thickBot="1">
      <c r="A261" s="58" t="s">
        <v>11</v>
      </c>
      <c r="B261" s="52">
        <v>0</v>
      </c>
      <c r="C261" s="52">
        <v>0</v>
      </c>
      <c r="D261" s="52">
        <v>0</v>
      </c>
      <c r="E261" s="52">
        <v>0</v>
      </c>
      <c r="F261" s="412"/>
      <c r="G261" s="52">
        <v>0</v>
      </c>
      <c r="H261" s="66">
        <v>0</v>
      </c>
      <c r="I261" s="67">
        <f t="shared" si="42"/>
        <v>0</v>
      </c>
    </row>
    <row r="262" spans="1:9" ht="15">
      <c r="A262" s="33" t="s">
        <v>26</v>
      </c>
      <c r="B262" s="68">
        <f>SUM(B241:B257)</f>
        <v>642.16288351388334</v>
      </c>
      <c r="C262" s="68">
        <f t="shared" ref="C262:I262" si="43">SUM(C241:C257)</f>
        <v>11.753826132556405</v>
      </c>
      <c r="D262" s="68">
        <f t="shared" si="43"/>
        <v>343.76748405782865</v>
      </c>
      <c r="E262" s="68">
        <f t="shared" si="43"/>
        <v>296.36618765018295</v>
      </c>
      <c r="F262" s="68">
        <f>SUM(F241:F257)</f>
        <v>0</v>
      </c>
      <c r="G262" s="68">
        <f t="shared" si="43"/>
        <v>205.24699712907346</v>
      </c>
      <c r="H262" s="69">
        <f t="shared" si="43"/>
        <v>9.2579885942766644</v>
      </c>
      <c r="I262" s="38">
        <f t="shared" si="43"/>
        <v>1508.5553670778015</v>
      </c>
    </row>
    <row r="263" spans="1:9" s="5" customFormat="1" ht="15" thickBot="1">
      <c r="A263" s="30" t="s">
        <v>88</v>
      </c>
      <c r="B263" s="47">
        <f>B262/$I$262</f>
        <v>0.42568068599153031</v>
      </c>
      <c r="C263" s="47">
        <f t="shared" ref="C263:I263" si="44">C262/$I$262</f>
        <v>7.7914449738258887E-3</v>
      </c>
      <c r="D263" s="47">
        <f t="shared" si="44"/>
        <v>0.22787859932760382</v>
      </c>
      <c r="E263" s="47">
        <f t="shared" si="44"/>
        <v>0.1964569508802777</v>
      </c>
      <c r="F263" s="47">
        <f t="shared" si="44"/>
        <v>0</v>
      </c>
      <c r="G263" s="47">
        <f t="shared" si="44"/>
        <v>0.13605532922974789</v>
      </c>
      <c r="H263" s="70">
        <f t="shared" si="44"/>
        <v>6.1369895970143718E-3</v>
      </c>
      <c r="I263" s="48">
        <f t="shared" si="44"/>
        <v>1</v>
      </c>
    </row>
    <row r="264" spans="1:9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9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9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9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</row>
    <row r="268" spans="1:9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7" si="45">SUM(B268:H268)</f>
        <v>0</v>
      </c>
    </row>
    <row r="269" spans="1:9" ht="15">
      <c r="A269" s="27" t="s">
        <v>10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45"/>
        <v>0</v>
      </c>
    </row>
    <row r="270" spans="1:9" ht="15">
      <c r="A270" s="26" t="s">
        <v>56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45"/>
        <v>0</v>
      </c>
    </row>
    <row r="271" spans="1:9" ht="15">
      <c r="A271" s="27" t="s">
        <v>16</v>
      </c>
      <c r="B271" s="42">
        <v>2.4544490094482057</v>
      </c>
      <c r="C271" s="42">
        <v>1.0943121512716298</v>
      </c>
      <c r="D271" s="42">
        <v>0.39304841275666696</v>
      </c>
      <c r="E271" s="42">
        <v>0</v>
      </c>
      <c r="F271" s="411"/>
      <c r="G271" s="42">
        <v>0</v>
      </c>
      <c r="H271" s="43">
        <v>0</v>
      </c>
      <c r="I271" s="38">
        <f t="shared" si="45"/>
        <v>3.9418095734765024</v>
      </c>
    </row>
    <row r="272" spans="1:9" ht="15">
      <c r="A272" s="26" t="s">
        <v>70</v>
      </c>
      <c r="B272" s="39">
        <v>0.86579612668335393</v>
      </c>
      <c r="C272" s="39">
        <v>2.1182289709447698E-2</v>
      </c>
      <c r="D272" s="39">
        <v>0.37456487900852625</v>
      </c>
      <c r="E272" s="39">
        <v>1.9167388980988041E-2</v>
      </c>
      <c r="F272" s="411"/>
      <c r="G272" s="39">
        <v>0</v>
      </c>
      <c r="H272" s="40">
        <v>0</v>
      </c>
      <c r="I272" s="41">
        <f t="shared" si="45"/>
        <v>1.2807106843823159</v>
      </c>
    </row>
    <row r="273" spans="1:9" ht="15">
      <c r="A273" s="27" t="s">
        <v>58</v>
      </c>
      <c r="B273" s="42">
        <v>3.5988879956790067E-5</v>
      </c>
      <c r="C273" s="42">
        <v>0</v>
      </c>
      <c r="D273" s="42">
        <v>0</v>
      </c>
      <c r="E273" s="42">
        <v>1.1600753499277765</v>
      </c>
      <c r="F273" s="411"/>
      <c r="G273" s="42">
        <v>0</v>
      </c>
      <c r="H273" s="43">
        <v>0</v>
      </c>
      <c r="I273" s="38">
        <f t="shared" si="45"/>
        <v>1.1601113388077333</v>
      </c>
    </row>
    <row r="274" spans="1:9" ht="15">
      <c r="A274" s="26" t="s">
        <v>12</v>
      </c>
      <c r="B274" s="39">
        <v>5.2674286652075687E-6</v>
      </c>
      <c r="C274" s="39">
        <v>0</v>
      </c>
      <c r="D274" s="39">
        <v>0</v>
      </c>
      <c r="E274" s="39">
        <v>4.8130311474904364E-4</v>
      </c>
      <c r="F274" s="411"/>
      <c r="G274" s="39">
        <v>0</v>
      </c>
      <c r="H274" s="40">
        <v>0</v>
      </c>
      <c r="I274" s="41">
        <f t="shared" si="45"/>
        <v>4.8657054341425123E-4</v>
      </c>
    </row>
    <row r="275" spans="1:9" ht="15">
      <c r="A275" s="27" t="s">
        <v>59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45"/>
        <v>0</v>
      </c>
    </row>
    <row r="276" spans="1:9" ht="15">
      <c r="A276" s="26" t="s">
        <v>17</v>
      </c>
      <c r="B276" s="39">
        <v>4.1559208366118285E-4</v>
      </c>
      <c r="C276" s="39">
        <v>0</v>
      </c>
      <c r="D276" s="39">
        <v>4.6851253598847505E-3</v>
      </c>
      <c r="E276" s="39">
        <v>0</v>
      </c>
      <c r="F276" s="411"/>
      <c r="G276" s="39">
        <v>0</v>
      </c>
      <c r="H276" s="40">
        <v>0</v>
      </c>
      <c r="I276" s="41">
        <f t="shared" si="45"/>
        <v>5.1007174435459338E-3</v>
      </c>
    </row>
    <row r="277" spans="1:9" ht="15">
      <c r="A277" s="27" t="s">
        <v>139</v>
      </c>
      <c r="B277" s="42">
        <v>2.8003652962969277</v>
      </c>
      <c r="C277" s="42">
        <v>0.42823717076476031</v>
      </c>
      <c r="D277" s="42">
        <v>1.6075089747734133</v>
      </c>
      <c r="E277" s="42">
        <v>0</v>
      </c>
      <c r="F277" s="411"/>
      <c r="G277" s="42">
        <v>0</v>
      </c>
      <c r="H277" s="43">
        <v>0</v>
      </c>
      <c r="I277" s="38">
        <f>SUM(B277:H277)</f>
        <v>4.8361114418351008</v>
      </c>
    </row>
    <row r="278" spans="1:9" ht="15">
      <c r="A278" s="26" t="s">
        <v>25</v>
      </c>
      <c r="B278" s="39">
        <v>2.8102611074154029</v>
      </c>
      <c r="C278" s="39">
        <v>0</v>
      </c>
      <c r="D278" s="39">
        <v>3.5223792081684876E-3</v>
      </c>
      <c r="E278" s="39">
        <v>2.0426958936955786</v>
      </c>
      <c r="F278" s="411"/>
      <c r="G278" s="39">
        <v>2.0397860940414878E-2</v>
      </c>
      <c r="H278" s="40">
        <v>0</v>
      </c>
      <c r="I278" s="41">
        <f t="shared" si="45"/>
        <v>4.8768772412595656</v>
      </c>
    </row>
    <row r="279" spans="1:9" ht="15">
      <c r="A279" s="27" t="s">
        <v>24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>SUM(B279:H279)</f>
        <v>0</v>
      </c>
    </row>
    <row r="280" spans="1:9" ht="15">
      <c r="A280" s="26" t="s">
        <v>60</v>
      </c>
      <c r="B280" s="39">
        <v>6.8564649735711808E-3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45"/>
        <v>6.8564649735711808E-3</v>
      </c>
    </row>
    <row r="281" spans="1:9" ht="15">
      <c r="A281" s="27" t="s">
        <v>21</v>
      </c>
      <c r="B281" s="42">
        <v>4.3002219346439453E-4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45"/>
        <v>4.3002219346439453E-4</v>
      </c>
    </row>
    <row r="282" spans="1:9" ht="15">
      <c r="A282" s="26" t="s">
        <v>22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45"/>
        <v>0</v>
      </c>
    </row>
    <row r="283" spans="1:9" ht="15">
      <c r="A283" s="28" t="s">
        <v>64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45"/>
        <v>0</v>
      </c>
    </row>
    <row r="284" spans="1:9">
      <c r="A284" s="56" t="s">
        <v>23</v>
      </c>
      <c r="B284" s="60">
        <v>0</v>
      </c>
      <c r="C284" s="60">
        <v>0</v>
      </c>
      <c r="D284" s="60">
        <v>0</v>
      </c>
      <c r="E284" s="60">
        <v>0</v>
      </c>
      <c r="F284" s="411"/>
      <c r="G284" s="60">
        <v>0</v>
      </c>
      <c r="H284" s="61">
        <v>0</v>
      </c>
      <c r="I284" s="62">
        <f t="shared" si="45"/>
        <v>0</v>
      </c>
    </row>
    <row r="285" spans="1:9">
      <c r="A285" s="57" t="s">
        <v>19</v>
      </c>
      <c r="B285" s="63">
        <v>0</v>
      </c>
      <c r="C285" s="63">
        <v>0</v>
      </c>
      <c r="D285" s="63">
        <v>0</v>
      </c>
      <c r="E285" s="63">
        <v>0</v>
      </c>
      <c r="F285" s="411"/>
      <c r="G285" s="63">
        <v>0</v>
      </c>
      <c r="H285" s="64">
        <v>0</v>
      </c>
      <c r="I285" s="65">
        <f t="shared" si="45"/>
        <v>0</v>
      </c>
    </row>
    <row r="286" spans="1:9">
      <c r="A286" s="56" t="s">
        <v>20</v>
      </c>
      <c r="B286" s="60">
        <v>0</v>
      </c>
      <c r="C286" s="60">
        <v>0</v>
      </c>
      <c r="D286" s="60">
        <v>0</v>
      </c>
      <c r="E286" s="60">
        <v>0</v>
      </c>
      <c r="F286" s="411"/>
      <c r="G286" s="60">
        <v>0</v>
      </c>
      <c r="H286" s="61">
        <v>0</v>
      </c>
      <c r="I286" s="62">
        <f t="shared" si="45"/>
        <v>0</v>
      </c>
    </row>
    <row r="287" spans="1:9" ht="15" thickBot="1">
      <c r="A287" s="58" t="s">
        <v>11</v>
      </c>
      <c r="B287" s="52">
        <v>0</v>
      </c>
      <c r="C287" s="52">
        <v>0</v>
      </c>
      <c r="D287" s="52">
        <v>0</v>
      </c>
      <c r="E287" s="52">
        <v>0</v>
      </c>
      <c r="F287" s="412"/>
      <c r="G287" s="52">
        <v>0</v>
      </c>
      <c r="H287" s="66">
        <v>0</v>
      </c>
      <c r="I287" s="67">
        <f t="shared" si="45"/>
        <v>0</v>
      </c>
    </row>
    <row r="288" spans="1:9" ht="15">
      <c r="A288" s="33" t="s">
        <v>26</v>
      </c>
      <c r="B288" s="68">
        <f>SUM(B267:B283)</f>
        <v>8.9386148754032089</v>
      </c>
      <c r="C288" s="68">
        <f t="shared" ref="C288:I288" si="46">SUM(C267:C283)</f>
        <v>1.543731611745838</v>
      </c>
      <c r="D288" s="68">
        <f t="shared" si="46"/>
        <v>2.3833297711066597</v>
      </c>
      <c r="E288" s="68">
        <f t="shared" si="46"/>
        <v>3.2224199357190919</v>
      </c>
      <c r="F288" s="68">
        <f>SUM(F267:F283)</f>
        <v>0</v>
      </c>
      <c r="G288" s="68">
        <f t="shared" si="46"/>
        <v>2.0397860940414878E-2</v>
      </c>
      <c r="H288" s="69">
        <f t="shared" si="46"/>
        <v>0</v>
      </c>
      <c r="I288" s="38">
        <f t="shared" si="46"/>
        <v>16.108494054915209</v>
      </c>
    </row>
    <row r="289" spans="1:9" s="5" customFormat="1" ht="15" thickBot="1">
      <c r="A289" s="30" t="s">
        <v>88</v>
      </c>
      <c r="B289" s="47">
        <f>B288/$I$288</f>
        <v>0.55490071541949981</v>
      </c>
      <c r="C289" s="47">
        <f t="shared" ref="C289:I289" si="47">C288/$I$288</f>
        <v>9.5833391158920714E-2</v>
      </c>
      <c r="D289" s="47">
        <f t="shared" si="47"/>
        <v>0.14795484686412574</v>
      </c>
      <c r="E289" s="47">
        <f t="shared" si="47"/>
        <v>0.20004476673819363</v>
      </c>
      <c r="F289" s="47">
        <f t="shared" si="47"/>
        <v>0</v>
      </c>
      <c r="G289" s="47">
        <f t="shared" si="47"/>
        <v>1.2662798192603765E-3</v>
      </c>
      <c r="H289" s="70">
        <f t="shared" si="47"/>
        <v>0</v>
      </c>
      <c r="I289" s="48">
        <f t="shared" si="47"/>
        <v>1</v>
      </c>
    </row>
    <row r="290" spans="1:9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9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9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9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</row>
    <row r="294" spans="1:9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3" si="48">SUM(B294:H294)</f>
        <v>0</v>
      </c>
    </row>
    <row r="295" spans="1:9" ht="15">
      <c r="A295" s="27" t="s">
        <v>10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48"/>
        <v>0</v>
      </c>
    </row>
    <row r="296" spans="1:9" ht="15">
      <c r="A296" s="26" t="s">
        <v>56</v>
      </c>
      <c r="B296" s="39">
        <v>0</v>
      </c>
      <c r="C296" s="39">
        <v>0</v>
      </c>
      <c r="D296" s="39">
        <v>0</v>
      </c>
      <c r="E296" s="39">
        <v>0</v>
      </c>
      <c r="F296" s="411"/>
      <c r="G296" s="39">
        <v>0</v>
      </c>
      <c r="H296" s="40">
        <v>0</v>
      </c>
      <c r="I296" s="41">
        <f t="shared" si="48"/>
        <v>0</v>
      </c>
    </row>
    <row r="297" spans="1:9" ht="15">
      <c r="A297" s="27" t="s">
        <v>16</v>
      </c>
      <c r="B297" s="42">
        <v>55.475278183092158</v>
      </c>
      <c r="C297" s="42">
        <v>188.91500400918054</v>
      </c>
      <c r="D297" s="42">
        <v>15.413232999239629</v>
      </c>
      <c r="E297" s="42">
        <v>0</v>
      </c>
      <c r="F297" s="411"/>
      <c r="G297" s="42">
        <v>0</v>
      </c>
      <c r="H297" s="43">
        <v>0</v>
      </c>
      <c r="I297" s="38">
        <f t="shared" si="48"/>
        <v>259.80351519151236</v>
      </c>
    </row>
    <row r="298" spans="1:9" ht="15">
      <c r="A298" s="26" t="s">
        <v>70</v>
      </c>
      <c r="B298" s="39">
        <v>49.108538412644535</v>
      </c>
      <c r="C298" s="39">
        <v>23.997025600706053</v>
      </c>
      <c r="D298" s="39">
        <v>5.2528216920582986</v>
      </c>
      <c r="E298" s="39">
        <v>7.8958858687543793E-2</v>
      </c>
      <c r="F298" s="411"/>
      <c r="G298" s="39">
        <v>0</v>
      </c>
      <c r="H298" s="40">
        <v>0</v>
      </c>
      <c r="I298" s="41">
        <f t="shared" si="48"/>
        <v>78.437344564096435</v>
      </c>
    </row>
    <row r="299" spans="1:9" ht="15">
      <c r="A299" s="27" t="s">
        <v>58</v>
      </c>
      <c r="B299" s="42">
        <v>0</v>
      </c>
      <c r="C299" s="42">
        <v>0</v>
      </c>
      <c r="D299" s="42">
        <v>0</v>
      </c>
      <c r="E299" s="42">
        <v>0.49956307656176863</v>
      </c>
      <c r="F299" s="411"/>
      <c r="G299" s="42">
        <v>0</v>
      </c>
      <c r="H299" s="43">
        <v>0</v>
      </c>
      <c r="I299" s="38">
        <f t="shared" si="48"/>
        <v>0.49956307656176863</v>
      </c>
    </row>
    <row r="300" spans="1:9" ht="15">
      <c r="A300" s="26" t="s">
        <v>12</v>
      </c>
      <c r="B300" s="39">
        <v>0</v>
      </c>
      <c r="C300" s="39">
        <v>0</v>
      </c>
      <c r="D300" s="39">
        <v>0</v>
      </c>
      <c r="E300" s="39">
        <v>0</v>
      </c>
      <c r="F300" s="411"/>
      <c r="G300" s="39">
        <v>0</v>
      </c>
      <c r="H300" s="40">
        <v>0</v>
      </c>
      <c r="I300" s="41">
        <f t="shared" si="48"/>
        <v>0</v>
      </c>
    </row>
    <row r="301" spans="1:9" ht="15">
      <c r="A301" s="27" t="s">
        <v>59</v>
      </c>
      <c r="B301" s="42">
        <v>0</v>
      </c>
      <c r="C301" s="42">
        <v>0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48"/>
        <v>0</v>
      </c>
    </row>
    <row r="302" spans="1:9" ht="15">
      <c r="A302" s="26" t="s">
        <v>17</v>
      </c>
      <c r="B302" s="39">
        <v>4.9259501286561043E-2</v>
      </c>
      <c r="C302" s="39">
        <v>0.6712952761327845</v>
      </c>
      <c r="D302" s="39">
        <v>0.44945337509424138</v>
      </c>
      <c r="E302" s="39">
        <v>0.4124251454738917</v>
      </c>
      <c r="F302" s="411"/>
      <c r="G302" s="39">
        <v>0</v>
      </c>
      <c r="H302" s="40">
        <v>0</v>
      </c>
      <c r="I302" s="41">
        <f t="shared" si="48"/>
        <v>1.5824332979874787</v>
      </c>
    </row>
    <row r="303" spans="1:9" ht="15">
      <c r="A303" s="27" t="s">
        <v>139</v>
      </c>
      <c r="B303" s="42">
        <v>69.343058909790145</v>
      </c>
      <c r="C303" s="42">
        <v>1109.627376842463</v>
      </c>
      <c r="D303" s="42">
        <v>147.77848241903533</v>
      </c>
      <c r="E303" s="42">
        <v>3.8070806841171381</v>
      </c>
      <c r="F303" s="411"/>
      <c r="G303" s="42">
        <v>0</v>
      </c>
      <c r="H303" s="43">
        <v>0</v>
      </c>
      <c r="I303" s="38">
        <f>SUM(B303:H303)</f>
        <v>1330.5559988554057</v>
      </c>
    </row>
    <row r="304" spans="1:9" ht="15">
      <c r="A304" s="26" t="s">
        <v>25</v>
      </c>
      <c r="B304" s="39">
        <v>33.258230194034972</v>
      </c>
      <c r="C304" s="39">
        <v>8.0864067300872389</v>
      </c>
      <c r="D304" s="39">
        <v>25.541164801643419</v>
      </c>
      <c r="E304" s="39">
        <v>422.811948241739</v>
      </c>
      <c r="F304" s="411"/>
      <c r="G304" s="39">
        <v>35.951852693808142</v>
      </c>
      <c r="H304" s="40">
        <v>7.9321096873448557E-2</v>
      </c>
      <c r="I304" s="41">
        <f t="shared" si="48"/>
        <v>525.72892375818617</v>
      </c>
    </row>
    <row r="305" spans="1:9" ht="15">
      <c r="A305" s="27" t="s">
        <v>24</v>
      </c>
      <c r="B305" s="42">
        <v>3.5269440777507142</v>
      </c>
      <c r="C305" s="42">
        <v>19.111194734097211</v>
      </c>
      <c r="D305" s="42">
        <v>17.888433243285629</v>
      </c>
      <c r="E305" s="42">
        <v>0</v>
      </c>
      <c r="F305" s="411"/>
      <c r="G305" s="42">
        <v>0</v>
      </c>
      <c r="H305" s="43">
        <v>0</v>
      </c>
      <c r="I305" s="38">
        <f>SUM(B305:H305)</f>
        <v>40.526572055133556</v>
      </c>
    </row>
    <row r="306" spans="1:9" ht="15">
      <c r="A306" s="26" t="s">
        <v>60</v>
      </c>
      <c r="B306" s="39">
        <v>0.86089189143867872</v>
      </c>
      <c r="C306" s="39">
        <v>0</v>
      </c>
      <c r="D306" s="39">
        <v>0.20331702116956032</v>
      </c>
      <c r="E306" s="39">
        <v>0</v>
      </c>
      <c r="F306" s="411"/>
      <c r="G306" s="39">
        <v>0</v>
      </c>
      <c r="H306" s="40">
        <v>0</v>
      </c>
      <c r="I306" s="41">
        <f t="shared" si="48"/>
        <v>1.064208912608239</v>
      </c>
    </row>
    <row r="307" spans="1:9" ht="15">
      <c r="A307" s="27" t="s">
        <v>22</v>
      </c>
      <c r="B307" s="42">
        <v>19.065923444763957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48"/>
        <v>19.065923444763957</v>
      </c>
    </row>
    <row r="308" spans="1:9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48"/>
        <v>0</v>
      </c>
    </row>
    <row r="309" spans="1:9" ht="15">
      <c r="A309" s="28" t="s">
        <v>64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48"/>
        <v>0</v>
      </c>
    </row>
    <row r="310" spans="1:9">
      <c r="A310" s="56" t="s">
        <v>23</v>
      </c>
      <c r="B310" s="60">
        <v>0</v>
      </c>
      <c r="C310" s="60">
        <v>0</v>
      </c>
      <c r="D310" s="60">
        <v>0</v>
      </c>
      <c r="E310" s="60">
        <v>0</v>
      </c>
      <c r="F310" s="411"/>
      <c r="G310" s="60">
        <v>0</v>
      </c>
      <c r="H310" s="61">
        <v>0</v>
      </c>
      <c r="I310" s="62">
        <f t="shared" si="48"/>
        <v>0</v>
      </c>
    </row>
    <row r="311" spans="1:9">
      <c r="A311" s="57" t="s">
        <v>19</v>
      </c>
      <c r="B311" s="63">
        <v>0</v>
      </c>
      <c r="C311" s="63">
        <v>0</v>
      </c>
      <c r="D311" s="63">
        <v>0</v>
      </c>
      <c r="E311" s="63">
        <v>0</v>
      </c>
      <c r="F311" s="411"/>
      <c r="G311" s="63">
        <v>0</v>
      </c>
      <c r="H311" s="64">
        <v>0</v>
      </c>
      <c r="I311" s="65">
        <f t="shared" si="48"/>
        <v>0</v>
      </c>
    </row>
    <row r="312" spans="1:9">
      <c r="A312" s="56" t="s">
        <v>20</v>
      </c>
      <c r="B312" s="60">
        <v>0</v>
      </c>
      <c r="C312" s="60">
        <v>0</v>
      </c>
      <c r="D312" s="60">
        <v>0</v>
      </c>
      <c r="E312" s="60">
        <v>0</v>
      </c>
      <c r="F312" s="411"/>
      <c r="G312" s="60">
        <v>0</v>
      </c>
      <c r="H312" s="61">
        <v>0</v>
      </c>
      <c r="I312" s="62">
        <f t="shared" si="48"/>
        <v>0</v>
      </c>
    </row>
    <row r="313" spans="1:9" ht="15" thickBot="1">
      <c r="A313" s="58" t="s">
        <v>11</v>
      </c>
      <c r="B313" s="52">
        <v>0</v>
      </c>
      <c r="C313" s="52">
        <v>0</v>
      </c>
      <c r="D313" s="52">
        <v>0</v>
      </c>
      <c r="E313" s="52">
        <v>0</v>
      </c>
      <c r="F313" s="412"/>
      <c r="G313" s="52">
        <v>0</v>
      </c>
      <c r="H313" s="66">
        <v>0</v>
      </c>
      <c r="I313" s="67">
        <f t="shared" si="48"/>
        <v>0</v>
      </c>
    </row>
    <row r="314" spans="1:9" ht="15">
      <c r="A314" s="33" t="s">
        <v>26</v>
      </c>
      <c r="B314" s="68">
        <f>SUM(B293:B309)</f>
        <v>230.68812461480175</v>
      </c>
      <c r="C314" s="68">
        <f t="shared" ref="C314:I314" si="49">SUM(C293:C309)</f>
        <v>1350.4083031926668</v>
      </c>
      <c r="D314" s="68">
        <f t="shared" si="49"/>
        <v>212.52690555152608</v>
      </c>
      <c r="E314" s="68">
        <f t="shared" si="49"/>
        <v>427.60997600657936</v>
      </c>
      <c r="F314" s="68">
        <f>SUM(F293:F309)</f>
        <v>0</v>
      </c>
      <c r="G314" s="68">
        <f t="shared" si="49"/>
        <v>35.951852693808142</v>
      </c>
      <c r="H314" s="69">
        <f t="shared" si="49"/>
        <v>7.9321096873448557E-2</v>
      </c>
      <c r="I314" s="38">
        <f t="shared" si="49"/>
        <v>2257.2644831562552</v>
      </c>
    </row>
    <row r="315" spans="1:9" s="5" customFormat="1" ht="15" thickBot="1">
      <c r="A315" s="30" t="s">
        <v>88</v>
      </c>
      <c r="B315" s="47">
        <f>B314/$I$314</f>
        <v>0.10219809257453008</v>
      </c>
      <c r="C315" s="47">
        <f t="shared" ref="C315:I315" si="50">C314/$I$314</f>
        <v>0.59824992297953383</v>
      </c>
      <c r="D315" s="47">
        <f t="shared" si="50"/>
        <v>9.4152416403751243E-2</v>
      </c>
      <c r="E315" s="47">
        <f t="shared" si="50"/>
        <v>0.18943724990908778</v>
      </c>
      <c r="F315" s="47">
        <f t="shared" si="50"/>
        <v>0</v>
      </c>
      <c r="G315" s="47">
        <f t="shared" si="50"/>
        <v>1.5927177768525338E-2</v>
      </c>
      <c r="H315" s="70">
        <f t="shared" si="50"/>
        <v>3.5140364571960395E-5</v>
      </c>
      <c r="I315" s="48">
        <f t="shared" si="50"/>
        <v>1</v>
      </c>
    </row>
    <row r="316" spans="1:9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9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9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9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</row>
    <row r="320" spans="1:9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9" si="51">SUM(B320:H320)</f>
        <v>0</v>
      </c>
    </row>
    <row r="321" spans="1:9" ht="15">
      <c r="A321" s="27" t="s">
        <v>10</v>
      </c>
      <c r="B321" s="42">
        <v>0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51"/>
        <v>0</v>
      </c>
    </row>
    <row r="322" spans="1:9" ht="15">
      <c r="A322" s="26" t="s">
        <v>56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51"/>
        <v>0</v>
      </c>
    </row>
    <row r="323" spans="1:9" ht="15">
      <c r="A323" s="27" t="s">
        <v>16</v>
      </c>
      <c r="B323" s="42">
        <v>1.5907904793783969</v>
      </c>
      <c r="C323" s="42">
        <v>8.7642237439236492</v>
      </c>
      <c r="D323" s="42">
        <v>2.2570055822859878</v>
      </c>
      <c r="E323" s="42">
        <v>0</v>
      </c>
      <c r="F323" s="411"/>
      <c r="G323" s="42">
        <v>0</v>
      </c>
      <c r="H323" s="43">
        <v>0</v>
      </c>
      <c r="I323" s="38">
        <f t="shared" si="51"/>
        <v>12.612019805588034</v>
      </c>
    </row>
    <row r="324" spans="1:9" ht="15">
      <c r="A324" s="26" t="s">
        <v>70</v>
      </c>
      <c r="B324" s="39">
        <v>5.9990911993240585</v>
      </c>
      <c r="C324" s="39">
        <v>7.0631691172029667</v>
      </c>
      <c r="D324" s="39">
        <v>0</v>
      </c>
      <c r="E324" s="39">
        <v>0</v>
      </c>
      <c r="F324" s="411"/>
      <c r="G324" s="39">
        <v>0</v>
      </c>
      <c r="H324" s="40">
        <v>0</v>
      </c>
      <c r="I324" s="41">
        <f t="shared" si="51"/>
        <v>13.062260316527025</v>
      </c>
    </row>
    <row r="325" spans="1:9" ht="15">
      <c r="A325" s="27" t="s">
        <v>58</v>
      </c>
      <c r="B325" s="42">
        <v>1.6547917031853499E-3</v>
      </c>
      <c r="C325" s="42">
        <v>1.1732294852435743</v>
      </c>
      <c r="D325" s="42">
        <v>0</v>
      </c>
      <c r="E325" s="42">
        <v>1.0768729376990629</v>
      </c>
      <c r="F325" s="411"/>
      <c r="G325" s="42">
        <v>0</v>
      </c>
      <c r="H325" s="43">
        <v>0</v>
      </c>
      <c r="I325" s="38">
        <f t="shared" si="51"/>
        <v>2.2517572146458225</v>
      </c>
    </row>
    <row r="326" spans="1:9" ht="15">
      <c r="A326" s="26" t="s">
        <v>12</v>
      </c>
      <c r="B326" s="39">
        <v>2.8384545209434348E-4</v>
      </c>
      <c r="C326" s="39">
        <v>0</v>
      </c>
      <c r="D326" s="39">
        <v>0</v>
      </c>
      <c r="E326" s="39">
        <v>0.21530452842322872</v>
      </c>
      <c r="F326" s="411"/>
      <c r="G326" s="39">
        <v>0</v>
      </c>
      <c r="H326" s="40">
        <v>0</v>
      </c>
      <c r="I326" s="41">
        <f t="shared" si="51"/>
        <v>0.21558837387532306</v>
      </c>
    </row>
    <row r="327" spans="1:9" ht="15">
      <c r="A327" s="27" t="s">
        <v>59</v>
      </c>
      <c r="B327" s="42">
        <v>0</v>
      </c>
      <c r="C327" s="42">
        <v>0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51"/>
        <v>0</v>
      </c>
    </row>
    <row r="328" spans="1:9" ht="15">
      <c r="A328" s="26" t="s">
        <v>17</v>
      </c>
      <c r="B328" s="39">
        <v>1.0465208766562963</v>
      </c>
      <c r="C328" s="39">
        <v>0</v>
      </c>
      <c r="D328" s="39">
        <v>0.74747912334370381</v>
      </c>
      <c r="E328" s="39">
        <v>0</v>
      </c>
      <c r="F328" s="411"/>
      <c r="G328" s="39">
        <v>0</v>
      </c>
      <c r="H328" s="40">
        <v>0</v>
      </c>
      <c r="I328" s="41">
        <f t="shared" si="51"/>
        <v>1.794</v>
      </c>
    </row>
    <row r="329" spans="1:9" ht="15">
      <c r="A329" s="27" t="s">
        <v>139</v>
      </c>
      <c r="B329" s="42">
        <v>292.5113658772172</v>
      </c>
      <c r="C329" s="42">
        <v>916.33124978185754</v>
      </c>
      <c r="D329" s="42">
        <v>251.99407269633315</v>
      </c>
      <c r="E329" s="42">
        <v>139.76117462789253</v>
      </c>
      <c r="F329" s="411"/>
      <c r="G329" s="42">
        <v>0</v>
      </c>
      <c r="H329" s="43">
        <v>0</v>
      </c>
      <c r="I329" s="38">
        <f>SUM(B329:H329)</f>
        <v>1600.5978629833005</v>
      </c>
    </row>
    <row r="330" spans="1:9" ht="15">
      <c r="A330" s="26" t="s">
        <v>25</v>
      </c>
      <c r="B330" s="39">
        <v>17.06422822816905</v>
      </c>
      <c r="C330" s="39">
        <v>3.8821787436447366</v>
      </c>
      <c r="D330" s="39">
        <v>9.3171564829941786</v>
      </c>
      <c r="E330" s="39">
        <v>410.73023029030747</v>
      </c>
      <c r="F330" s="411"/>
      <c r="G330" s="39">
        <v>27.402017315374799</v>
      </c>
      <c r="H330" s="40">
        <v>0</v>
      </c>
      <c r="I330" s="41">
        <f t="shared" si="51"/>
        <v>468.39581106049025</v>
      </c>
    </row>
    <row r="331" spans="1:9" ht="15">
      <c r="A331" s="27" t="s">
        <v>24</v>
      </c>
      <c r="B331" s="42">
        <v>22.902037396312135</v>
      </c>
      <c r="C331" s="42">
        <v>0</v>
      </c>
      <c r="D331" s="42">
        <v>15.481066655336472</v>
      </c>
      <c r="E331" s="42">
        <v>0</v>
      </c>
      <c r="F331" s="411"/>
      <c r="G331" s="42">
        <v>0</v>
      </c>
      <c r="H331" s="43">
        <v>0</v>
      </c>
      <c r="I331" s="38">
        <f>SUM(B331:H331)</f>
        <v>38.383104051648608</v>
      </c>
    </row>
    <row r="332" spans="1:9" ht="15">
      <c r="A332" s="26" t="s">
        <v>60</v>
      </c>
      <c r="B332" s="39">
        <v>0</v>
      </c>
      <c r="C332" s="39">
        <v>0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51"/>
        <v>0</v>
      </c>
    </row>
    <row r="333" spans="1:9" ht="15">
      <c r="A333" s="27" t="s">
        <v>22</v>
      </c>
      <c r="B333" s="42">
        <v>0</v>
      </c>
      <c r="C333" s="42">
        <v>0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51"/>
        <v>0</v>
      </c>
    </row>
    <row r="334" spans="1:9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51"/>
        <v>0</v>
      </c>
    </row>
    <row r="335" spans="1:9" ht="15">
      <c r="A335" s="28" t="s">
        <v>64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51"/>
        <v>0</v>
      </c>
    </row>
    <row r="336" spans="1:9">
      <c r="A336" s="56" t="s">
        <v>23</v>
      </c>
      <c r="B336" s="60">
        <v>0</v>
      </c>
      <c r="C336" s="60">
        <v>0</v>
      </c>
      <c r="D336" s="60">
        <v>0</v>
      </c>
      <c r="E336" s="60">
        <v>0</v>
      </c>
      <c r="F336" s="411"/>
      <c r="G336" s="60">
        <v>0</v>
      </c>
      <c r="H336" s="61">
        <v>0</v>
      </c>
      <c r="I336" s="62">
        <f t="shared" si="51"/>
        <v>0</v>
      </c>
    </row>
    <row r="337" spans="1:9">
      <c r="A337" s="57" t="s">
        <v>19</v>
      </c>
      <c r="B337" s="63">
        <v>0</v>
      </c>
      <c r="C337" s="63">
        <v>0</v>
      </c>
      <c r="D337" s="63">
        <v>0</v>
      </c>
      <c r="E337" s="63">
        <v>0</v>
      </c>
      <c r="F337" s="411"/>
      <c r="G337" s="63">
        <v>0</v>
      </c>
      <c r="H337" s="64">
        <v>0</v>
      </c>
      <c r="I337" s="65">
        <f t="shared" si="51"/>
        <v>0</v>
      </c>
    </row>
    <row r="338" spans="1:9">
      <c r="A338" s="56" t="s">
        <v>20</v>
      </c>
      <c r="B338" s="60">
        <v>0</v>
      </c>
      <c r="C338" s="60">
        <v>0</v>
      </c>
      <c r="D338" s="60">
        <v>0</v>
      </c>
      <c r="E338" s="60">
        <v>0</v>
      </c>
      <c r="F338" s="411"/>
      <c r="G338" s="60">
        <v>0</v>
      </c>
      <c r="H338" s="61">
        <v>0</v>
      </c>
      <c r="I338" s="62">
        <f t="shared" si="51"/>
        <v>0</v>
      </c>
    </row>
    <row r="339" spans="1:9" ht="15" thickBot="1">
      <c r="A339" s="58" t="s">
        <v>11</v>
      </c>
      <c r="B339" s="52">
        <v>0</v>
      </c>
      <c r="C339" s="52">
        <v>0</v>
      </c>
      <c r="D339" s="52">
        <v>0</v>
      </c>
      <c r="E339" s="52">
        <v>0</v>
      </c>
      <c r="F339" s="412"/>
      <c r="G339" s="52">
        <v>0</v>
      </c>
      <c r="H339" s="66">
        <v>0</v>
      </c>
      <c r="I339" s="67">
        <f t="shared" si="51"/>
        <v>0</v>
      </c>
    </row>
    <row r="340" spans="1:9" ht="15">
      <c r="A340" s="33" t="s">
        <v>26</v>
      </c>
      <c r="B340" s="68">
        <f>SUM(B319:B335)</f>
        <v>341.11597269421242</v>
      </c>
      <c r="C340" s="68">
        <f t="shared" ref="C340:I340" si="52">SUM(C319:C335)</f>
        <v>937.21405087187247</v>
      </c>
      <c r="D340" s="68">
        <f t="shared" si="52"/>
        <v>279.79678054029347</v>
      </c>
      <c r="E340" s="68">
        <f t="shared" si="52"/>
        <v>551.78358238432224</v>
      </c>
      <c r="F340" s="68">
        <f>SUM(F319:F335)</f>
        <v>0</v>
      </c>
      <c r="G340" s="68">
        <f t="shared" si="52"/>
        <v>27.402017315374799</v>
      </c>
      <c r="H340" s="69">
        <f t="shared" si="52"/>
        <v>0</v>
      </c>
      <c r="I340" s="38">
        <f t="shared" si="52"/>
        <v>2137.3124038060755</v>
      </c>
    </row>
    <row r="341" spans="1:9" s="5" customFormat="1" ht="15" thickBot="1">
      <c r="A341" s="30" t="s">
        <v>88</v>
      </c>
      <c r="B341" s="47">
        <f>B340/$I$340</f>
        <v>0.1596004271938726</v>
      </c>
      <c r="C341" s="47">
        <f t="shared" ref="C341:I341" si="53">C340/$I$340</f>
        <v>0.43850119860947973</v>
      </c>
      <c r="D341" s="47">
        <f t="shared" si="53"/>
        <v>0.13091056788985922</v>
      </c>
      <c r="E341" s="47">
        <f t="shared" si="53"/>
        <v>0.25816702387620971</v>
      </c>
      <c r="F341" s="47">
        <f t="shared" si="53"/>
        <v>0</v>
      </c>
      <c r="G341" s="47">
        <f t="shared" si="53"/>
        <v>1.2820782430578671E-2</v>
      </c>
      <c r="H341" s="70">
        <f t="shared" si="53"/>
        <v>0</v>
      </c>
      <c r="I341" s="48">
        <f t="shared" si="53"/>
        <v>1</v>
      </c>
    </row>
    <row r="342" spans="1:9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9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9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9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</row>
    <row r="346" spans="1:9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5" si="54">SUM(B346:H346)</f>
        <v>0</v>
      </c>
    </row>
    <row r="347" spans="1:9" ht="15">
      <c r="A347" s="27" t="s">
        <v>10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54"/>
        <v>0</v>
      </c>
    </row>
    <row r="348" spans="1:9" ht="15">
      <c r="A348" s="26" t="s">
        <v>56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54"/>
        <v>0</v>
      </c>
    </row>
    <row r="349" spans="1:9" ht="15">
      <c r="A349" s="27" t="s">
        <v>16</v>
      </c>
      <c r="B349" s="42">
        <v>0.59234319839602922</v>
      </c>
      <c r="C349" s="42">
        <v>8.8331418676384568E-2</v>
      </c>
      <c r="D349" s="42">
        <v>1.9497008167250758</v>
      </c>
      <c r="E349" s="42">
        <v>0</v>
      </c>
      <c r="F349" s="411"/>
      <c r="G349" s="42">
        <v>0</v>
      </c>
      <c r="H349" s="43">
        <v>0</v>
      </c>
      <c r="I349" s="38">
        <f t="shared" si="54"/>
        <v>2.6303754337974894</v>
      </c>
    </row>
    <row r="350" spans="1:9" ht="15">
      <c r="A350" s="26" t="s">
        <v>70</v>
      </c>
      <c r="B350" s="39">
        <v>5.1828810555333291</v>
      </c>
      <c r="C350" s="39">
        <v>0</v>
      </c>
      <c r="D350" s="39">
        <v>4.3291486929020271E-3</v>
      </c>
      <c r="E350" s="39">
        <v>0</v>
      </c>
      <c r="F350" s="411"/>
      <c r="G350" s="39">
        <v>0</v>
      </c>
      <c r="H350" s="40">
        <v>0</v>
      </c>
      <c r="I350" s="41">
        <f t="shared" si="54"/>
        <v>5.1872102042262309</v>
      </c>
    </row>
    <row r="351" spans="1:9" ht="15">
      <c r="A351" s="27" t="s">
        <v>58</v>
      </c>
      <c r="B351" s="42">
        <v>0</v>
      </c>
      <c r="C351" s="42">
        <v>0</v>
      </c>
      <c r="D351" s="42">
        <v>0</v>
      </c>
      <c r="E351" s="42">
        <v>1.1759317778280325</v>
      </c>
      <c r="F351" s="411"/>
      <c r="G351" s="42">
        <v>0</v>
      </c>
      <c r="H351" s="43">
        <v>0</v>
      </c>
      <c r="I351" s="38">
        <f t="shared" si="54"/>
        <v>1.1759317778280325</v>
      </c>
    </row>
    <row r="352" spans="1:9" ht="15">
      <c r="A352" s="26" t="s">
        <v>12</v>
      </c>
      <c r="B352" s="39">
        <v>0</v>
      </c>
      <c r="C352" s="39">
        <v>0</v>
      </c>
      <c r="D352" s="39">
        <v>0</v>
      </c>
      <c r="E352" s="39">
        <v>2.3930890434161376E-3</v>
      </c>
      <c r="F352" s="411"/>
      <c r="G352" s="39">
        <v>0</v>
      </c>
      <c r="H352" s="40">
        <v>0</v>
      </c>
      <c r="I352" s="41">
        <f t="shared" si="54"/>
        <v>2.3930890434161376E-3</v>
      </c>
    </row>
    <row r="353" spans="1:9" ht="15">
      <c r="A353" s="27" t="s">
        <v>59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54"/>
        <v>0</v>
      </c>
    </row>
    <row r="354" spans="1:9" ht="15">
      <c r="A354" s="26" t="s">
        <v>17</v>
      </c>
      <c r="B354" s="39">
        <v>0</v>
      </c>
      <c r="C354" s="39">
        <v>0.14447110918893277</v>
      </c>
      <c r="D354" s="39">
        <v>0.19262814558524369</v>
      </c>
      <c r="E354" s="39">
        <v>0</v>
      </c>
      <c r="F354" s="411"/>
      <c r="G354" s="39">
        <v>0</v>
      </c>
      <c r="H354" s="40">
        <v>0</v>
      </c>
      <c r="I354" s="41">
        <f t="shared" si="54"/>
        <v>0.33709925477417646</v>
      </c>
    </row>
    <row r="355" spans="1:9" ht="15">
      <c r="A355" s="27" t="s">
        <v>139</v>
      </c>
      <c r="B355" s="42">
        <v>9.7508225564157142E-2</v>
      </c>
      <c r="C355" s="42">
        <v>3.0520948708633031</v>
      </c>
      <c r="D355" s="42">
        <v>1.4487480799242767</v>
      </c>
      <c r="E355" s="42">
        <v>0</v>
      </c>
      <c r="F355" s="411"/>
      <c r="G355" s="42">
        <v>0</v>
      </c>
      <c r="H355" s="43">
        <v>0</v>
      </c>
      <c r="I355" s="38">
        <f>SUM(B355:H355)</f>
        <v>4.5983511763517368</v>
      </c>
    </row>
    <row r="356" spans="1:9" ht="15">
      <c r="A356" s="26" t="s">
        <v>25</v>
      </c>
      <c r="B356" s="39">
        <v>0.33635083569160368</v>
      </c>
      <c r="C356" s="39">
        <v>0.27968179857355552</v>
      </c>
      <c r="D356" s="39">
        <v>1.4254554034898284</v>
      </c>
      <c r="E356" s="39">
        <v>46.441203033338851</v>
      </c>
      <c r="F356" s="411"/>
      <c r="G356" s="39">
        <v>0.89733629310665108</v>
      </c>
      <c r="H356" s="40">
        <v>1.4877992128767344E-3</v>
      </c>
      <c r="I356" s="41">
        <f t="shared" si="54"/>
        <v>49.381515163413361</v>
      </c>
    </row>
    <row r="357" spans="1:9" ht="15">
      <c r="A357" s="27" t="s">
        <v>24</v>
      </c>
      <c r="B357" s="42">
        <v>3</v>
      </c>
      <c r="C357" s="42">
        <v>0</v>
      </c>
      <c r="D357" s="42">
        <v>1.8948100164459269</v>
      </c>
      <c r="E357" s="42">
        <v>0</v>
      </c>
      <c r="F357" s="411"/>
      <c r="G357" s="42">
        <v>0</v>
      </c>
      <c r="H357" s="43">
        <v>0</v>
      </c>
      <c r="I357" s="38">
        <f>SUM(B357:H357)</f>
        <v>4.8948100164459269</v>
      </c>
    </row>
    <row r="358" spans="1:9" ht="15">
      <c r="A358" s="26" t="s">
        <v>60</v>
      </c>
      <c r="B358" s="39">
        <v>29.15700694884006</v>
      </c>
      <c r="C358" s="39">
        <v>5.6716527115697959</v>
      </c>
      <c r="D358" s="39">
        <v>10.343439595568015</v>
      </c>
      <c r="E358" s="39">
        <v>0</v>
      </c>
      <c r="F358" s="411"/>
      <c r="G358" s="39">
        <v>0</v>
      </c>
      <c r="H358" s="40">
        <v>0</v>
      </c>
      <c r="I358" s="41">
        <f t="shared" si="54"/>
        <v>45.172099255977869</v>
      </c>
    </row>
    <row r="359" spans="1:9" ht="15">
      <c r="A359" s="27" t="s">
        <v>22</v>
      </c>
      <c r="B359" s="42">
        <v>14.168429282441281</v>
      </c>
      <c r="C359" s="42">
        <v>76.886588789077607</v>
      </c>
      <c r="D359" s="42">
        <v>38.686800070714085</v>
      </c>
      <c r="E359" s="42">
        <v>0</v>
      </c>
      <c r="F359" s="411"/>
      <c r="G359" s="42">
        <v>0</v>
      </c>
      <c r="H359" s="43">
        <v>0</v>
      </c>
      <c r="I359" s="38">
        <f t="shared" si="54"/>
        <v>129.74181814223297</v>
      </c>
    </row>
    <row r="360" spans="1:9" ht="15">
      <c r="A360" s="26" t="s">
        <v>21</v>
      </c>
      <c r="B360" s="39">
        <v>2.3342132740279107E-2</v>
      </c>
      <c r="C360" s="39">
        <v>1.2566192404427545</v>
      </c>
      <c r="D360" s="39">
        <v>0.39123893283264272</v>
      </c>
      <c r="E360" s="39">
        <v>0</v>
      </c>
      <c r="F360" s="411"/>
      <c r="G360" s="39">
        <v>0</v>
      </c>
      <c r="H360" s="40">
        <v>0</v>
      </c>
      <c r="I360" s="41">
        <f t="shared" si="54"/>
        <v>1.6712003060156764</v>
      </c>
    </row>
    <row r="361" spans="1:9" ht="15">
      <c r="A361" s="28" t="s">
        <v>64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54"/>
        <v>0</v>
      </c>
    </row>
    <row r="362" spans="1:9">
      <c r="A362" s="56" t="s">
        <v>23</v>
      </c>
      <c r="B362" s="60">
        <v>0</v>
      </c>
      <c r="C362" s="60">
        <v>0</v>
      </c>
      <c r="D362" s="60">
        <v>0</v>
      </c>
      <c r="E362" s="60">
        <v>0</v>
      </c>
      <c r="F362" s="411"/>
      <c r="G362" s="60">
        <v>0</v>
      </c>
      <c r="H362" s="61">
        <v>0</v>
      </c>
      <c r="I362" s="62">
        <f t="shared" si="54"/>
        <v>0</v>
      </c>
    </row>
    <row r="363" spans="1:9">
      <c r="A363" s="57" t="s">
        <v>19</v>
      </c>
      <c r="B363" s="63">
        <v>0</v>
      </c>
      <c r="C363" s="63">
        <v>0</v>
      </c>
      <c r="D363" s="63">
        <v>0</v>
      </c>
      <c r="E363" s="63">
        <v>0</v>
      </c>
      <c r="F363" s="411"/>
      <c r="G363" s="63">
        <v>0</v>
      </c>
      <c r="H363" s="64">
        <v>0</v>
      </c>
      <c r="I363" s="65">
        <f t="shared" si="54"/>
        <v>0</v>
      </c>
    </row>
    <row r="364" spans="1:9">
      <c r="A364" s="56" t="s">
        <v>20</v>
      </c>
      <c r="B364" s="60">
        <v>0</v>
      </c>
      <c r="C364" s="60">
        <v>0</v>
      </c>
      <c r="D364" s="60">
        <v>0</v>
      </c>
      <c r="E364" s="60">
        <v>0</v>
      </c>
      <c r="F364" s="411"/>
      <c r="G364" s="60">
        <v>0</v>
      </c>
      <c r="H364" s="61">
        <v>0</v>
      </c>
      <c r="I364" s="62">
        <f t="shared" si="54"/>
        <v>0</v>
      </c>
    </row>
    <row r="365" spans="1:9" ht="15" thickBot="1">
      <c r="A365" s="58" t="s">
        <v>11</v>
      </c>
      <c r="B365" s="52">
        <v>0</v>
      </c>
      <c r="C365" s="52">
        <v>0</v>
      </c>
      <c r="D365" s="52">
        <v>0</v>
      </c>
      <c r="E365" s="52">
        <v>0</v>
      </c>
      <c r="F365" s="412"/>
      <c r="G365" s="52">
        <v>0</v>
      </c>
      <c r="H365" s="66">
        <v>0</v>
      </c>
      <c r="I365" s="67">
        <f t="shared" si="54"/>
        <v>0</v>
      </c>
    </row>
    <row r="366" spans="1:9" ht="15">
      <c r="A366" s="33" t="s">
        <v>26</v>
      </c>
      <c r="B366" s="68">
        <f>SUM(B345:B361)</f>
        <v>52.557861679206738</v>
      </c>
      <c r="C366" s="68">
        <f t="shared" ref="C366:I366" si="55">SUM(C345:C361)</f>
        <v>87.379439938392338</v>
      </c>
      <c r="D366" s="68">
        <f t="shared" si="55"/>
        <v>56.337150209977999</v>
      </c>
      <c r="E366" s="68">
        <f t="shared" si="55"/>
        <v>47.619527900210301</v>
      </c>
      <c r="F366" s="68">
        <f>SUM(F345:F361)</f>
        <v>0</v>
      </c>
      <c r="G366" s="68">
        <f t="shared" si="55"/>
        <v>0.89733629310665108</v>
      </c>
      <c r="H366" s="69">
        <f t="shared" si="55"/>
        <v>1.4877992128767344E-3</v>
      </c>
      <c r="I366" s="38">
        <f t="shared" si="55"/>
        <v>244.79280382010688</v>
      </c>
    </row>
    <row r="367" spans="1:9" s="5" customFormat="1" ht="15" thickBot="1">
      <c r="A367" s="30" t="s">
        <v>88</v>
      </c>
      <c r="B367" s="47">
        <f>B366/$I$366</f>
        <v>0.21470345883954339</v>
      </c>
      <c r="C367" s="47">
        <f t="shared" ref="C367:I367" si="56">C366/$I$366</f>
        <v>0.35695264964817208</v>
      </c>
      <c r="D367" s="47">
        <f t="shared" si="56"/>
        <v>0.23014218282077847</v>
      </c>
      <c r="E367" s="47">
        <f t="shared" si="56"/>
        <v>0.19452993371163352</v>
      </c>
      <c r="F367" s="47">
        <f t="shared" si="56"/>
        <v>0</v>
      </c>
      <c r="G367" s="47">
        <f t="shared" si="56"/>
        <v>3.6656971900451973E-3</v>
      </c>
      <c r="H367" s="70">
        <f t="shared" si="56"/>
        <v>6.0777898273925033E-6</v>
      </c>
      <c r="I367" s="48">
        <f t="shared" si="56"/>
        <v>1</v>
      </c>
    </row>
    <row r="368" spans="1:9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9" ht="15">
      <c r="A371" s="25" t="s">
        <v>7</v>
      </c>
      <c r="B371" s="36">
        <v>0.55300000000000005</v>
      </c>
      <c r="C371" s="36">
        <v>0.55300000000000005</v>
      </c>
      <c r="D371" s="36">
        <v>0.55300000000000005</v>
      </c>
      <c r="E371" s="36">
        <v>0.55300000000000005</v>
      </c>
      <c r="F371" s="410"/>
      <c r="G371" s="36">
        <v>0</v>
      </c>
      <c r="H371" s="37">
        <v>0</v>
      </c>
      <c r="I371" s="38">
        <f>SUM(B371:H371)</f>
        <v>2.2120000000000002</v>
      </c>
    </row>
    <row r="372" spans="1:9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1" si="57">SUM(B372:H372)</f>
        <v>0</v>
      </c>
    </row>
    <row r="373" spans="1:9" ht="15">
      <c r="A373" s="27" t="s">
        <v>10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57"/>
        <v>0</v>
      </c>
    </row>
    <row r="374" spans="1:9" ht="15">
      <c r="A374" s="26" t="s">
        <v>56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57"/>
        <v>0</v>
      </c>
    </row>
    <row r="375" spans="1:9" ht="15">
      <c r="A375" s="27" t="s">
        <v>16</v>
      </c>
      <c r="B375" s="42">
        <v>30.517854738123855</v>
      </c>
      <c r="C375" s="42">
        <v>0.50045519941995453</v>
      </c>
      <c r="D375" s="42">
        <v>28.048844848141801</v>
      </c>
      <c r="E375" s="42">
        <v>1.9397698168734147E-4</v>
      </c>
      <c r="F375" s="411"/>
      <c r="G375" s="42">
        <v>0</v>
      </c>
      <c r="H375" s="43">
        <v>0</v>
      </c>
      <c r="I375" s="38">
        <f t="shared" si="57"/>
        <v>59.067348762667294</v>
      </c>
    </row>
    <row r="376" spans="1:9" ht="15">
      <c r="A376" s="26" t="s">
        <v>70</v>
      </c>
      <c r="B376" s="39">
        <v>161.95557017887026</v>
      </c>
      <c r="C376" s="39">
        <v>0.34364586780116119</v>
      </c>
      <c r="D376" s="39">
        <v>3.9856293698721981E-3</v>
      </c>
      <c r="E376" s="39">
        <v>0.71860506221931109</v>
      </c>
      <c r="F376" s="411"/>
      <c r="G376" s="39">
        <v>0</v>
      </c>
      <c r="H376" s="40">
        <v>0</v>
      </c>
      <c r="I376" s="41">
        <f t="shared" si="57"/>
        <v>163.02180673826064</v>
      </c>
    </row>
    <row r="377" spans="1:9" ht="15">
      <c r="A377" s="27" t="s">
        <v>58</v>
      </c>
      <c r="B377" s="42">
        <v>7.2969204044705694E-4</v>
      </c>
      <c r="C377" s="42">
        <v>7.2969204044705694E-4</v>
      </c>
      <c r="D377" s="42">
        <v>7.2969204044705694E-4</v>
      </c>
      <c r="E377" s="42">
        <v>903.84362559115425</v>
      </c>
      <c r="F377" s="411"/>
      <c r="G377" s="42">
        <v>0</v>
      </c>
      <c r="H377" s="43">
        <v>0</v>
      </c>
      <c r="I377" s="38">
        <f t="shared" si="57"/>
        <v>903.84581466727559</v>
      </c>
    </row>
    <row r="378" spans="1:9" ht="15">
      <c r="A378" s="26" t="s">
        <v>12</v>
      </c>
      <c r="B378" s="39">
        <v>5.0914886485026178E-3</v>
      </c>
      <c r="C378" s="39">
        <v>5.0914886485026178E-3</v>
      </c>
      <c r="D378" s="39">
        <v>5.0914886485026178E-3</v>
      </c>
      <c r="E378" s="39">
        <v>21.046898545995425</v>
      </c>
      <c r="F378" s="411"/>
      <c r="G378" s="39">
        <v>0</v>
      </c>
      <c r="H378" s="40">
        <v>0</v>
      </c>
      <c r="I378" s="41">
        <f t="shared" si="57"/>
        <v>21.062173011940935</v>
      </c>
    </row>
    <row r="379" spans="1:9" ht="15">
      <c r="A379" s="27" t="s">
        <v>59</v>
      </c>
      <c r="B379" s="42">
        <v>0</v>
      </c>
      <c r="C379" s="42">
        <v>0</v>
      </c>
      <c r="D379" s="42">
        <v>0</v>
      </c>
      <c r="E379" s="42">
        <v>0</v>
      </c>
      <c r="F379" s="411"/>
      <c r="G379" s="42">
        <v>0</v>
      </c>
      <c r="H379" s="43">
        <v>0</v>
      </c>
      <c r="I379" s="38">
        <f t="shared" si="57"/>
        <v>0</v>
      </c>
    </row>
    <row r="380" spans="1:9" ht="15">
      <c r="A380" s="26" t="s">
        <v>17</v>
      </c>
      <c r="B380" s="39">
        <v>21.611564351912286</v>
      </c>
      <c r="C380" s="39">
        <v>9.1749793310488934E-4</v>
      </c>
      <c r="D380" s="39">
        <v>39.146759727825078</v>
      </c>
      <c r="E380" s="39">
        <v>10.465159596432333</v>
      </c>
      <c r="F380" s="411"/>
      <c r="G380" s="39">
        <v>0</v>
      </c>
      <c r="H380" s="40">
        <v>0</v>
      </c>
      <c r="I380" s="41">
        <f t="shared" si="57"/>
        <v>71.224401174102795</v>
      </c>
    </row>
    <row r="381" spans="1:9" ht="15">
      <c r="A381" s="27" t="s">
        <v>139</v>
      </c>
      <c r="B381" s="42">
        <v>116.4592693239324</v>
      </c>
      <c r="C381" s="42">
        <v>3.9978577562696755</v>
      </c>
      <c r="D381" s="42">
        <v>163.71903277164907</v>
      </c>
      <c r="E381" s="42">
        <v>3.0530431722847261E-2</v>
      </c>
      <c r="F381" s="411"/>
      <c r="G381" s="42">
        <v>0</v>
      </c>
      <c r="H381" s="43">
        <v>0</v>
      </c>
      <c r="I381" s="38">
        <f>SUM(B381:H381)</f>
        <v>284.20669028357401</v>
      </c>
    </row>
    <row r="382" spans="1:9" ht="15">
      <c r="A382" s="26" t="s">
        <v>25</v>
      </c>
      <c r="B382" s="39">
        <v>30.92953759204217</v>
      </c>
      <c r="C382" s="39">
        <v>2.3888100510367334E-2</v>
      </c>
      <c r="D382" s="39">
        <v>8.8196107462557674</v>
      </c>
      <c r="E382" s="39">
        <v>123.8173597576351</v>
      </c>
      <c r="F382" s="411"/>
      <c r="G382" s="39">
        <v>116.85817977425943</v>
      </c>
      <c r="H382" s="40">
        <v>0</v>
      </c>
      <c r="I382" s="41">
        <f t="shared" si="57"/>
        <v>280.44857597070285</v>
      </c>
    </row>
    <row r="383" spans="1:9" ht="15">
      <c r="A383" s="27" t="s">
        <v>24</v>
      </c>
      <c r="B383" s="42">
        <v>25.68544048597775</v>
      </c>
      <c r="C383" s="42">
        <v>0</v>
      </c>
      <c r="D383" s="42">
        <v>0</v>
      </c>
      <c r="E383" s="42">
        <v>0</v>
      </c>
      <c r="F383" s="411"/>
      <c r="G383" s="42">
        <v>0</v>
      </c>
      <c r="H383" s="43">
        <v>0</v>
      </c>
      <c r="I383" s="38">
        <f>SUM(B383:H383)</f>
        <v>25.68544048597775</v>
      </c>
    </row>
    <row r="384" spans="1:9" ht="15">
      <c r="A384" s="26" t="s">
        <v>60</v>
      </c>
      <c r="B384" s="39">
        <v>8.2310152942414998</v>
      </c>
      <c r="C384" s="39">
        <v>2.057753823560375</v>
      </c>
      <c r="D384" s="39">
        <v>2.057753823560375</v>
      </c>
      <c r="E384" s="39">
        <v>2.057753823560375</v>
      </c>
      <c r="F384" s="411"/>
      <c r="G384" s="39">
        <v>0</v>
      </c>
      <c r="H384" s="40">
        <v>0</v>
      </c>
      <c r="I384" s="41">
        <f t="shared" si="57"/>
        <v>14.404276764922626</v>
      </c>
    </row>
    <row r="385" spans="1:9" ht="15">
      <c r="A385" s="27" t="s">
        <v>22</v>
      </c>
      <c r="B385" s="42">
        <v>25.293211901147835</v>
      </c>
      <c r="C385" s="42">
        <v>6.3233029752869587</v>
      </c>
      <c r="D385" s="42">
        <v>6.3233029752869587</v>
      </c>
      <c r="E385" s="42">
        <v>6.3233029752869587</v>
      </c>
      <c r="F385" s="411"/>
      <c r="G385" s="42">
        <v>0</v>
      </c>
      <c r="H385" s="43">
        <v>0</v>
      </c>
      <c r="I385" s="38">
        <f t="shared" si="57"/>
        <v>44.263120827008706</v>
      </c>
    </row>
    <row r="386" spans="1:9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57"/>
        <v>0</v>
      </c>
    </row>
    <row r="387" spans="1:9" ht="15">
      <c r="A387" s="28" t="s">
        <v>64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57"/>
        <v>0</v>
      </c>
    </row>
    <row r="388" spans="1:9">
      <c r="A388" s="56" t="s">
        <v>23</v>
      </c>
      <c r="B388" s="60">
        <v>0</v>
      </c>
      <c r="C388" s="60">
        <v>0</v>
      </c>
      <c r="D388" s="60">
        <v>0</v>
      </c>
      <c r="E388" s="60">
        <v>0</v>
      </c>
      <c r="F388" s="411"/>
      <c r="G388" s="60">
        <v>0</v>
      </c>
      <c r="H388" s="61">
        <v>0</v>
      </c>
      <c r="I388" s="62">
        <f t="shared" si="57"/>
        <v>0</v>
      </c>
    </row>
    <row r="389" spans="1:9">
      <c r="A389" s="57" t="s">
        <v>19</v>
      </c>
      <c r="B389" s="63">
        <v>0</v>
      </c>
      <c r="C389" s="63">
        <v>0</v>
      </c>
      <c r="D389" s="63">
        <v>0</v>
      </c>
      <c r="E389" s="63">
        <v>0</v>
      </c>
      <c r="F389" s="411"/>
      <c r="G389" s="63">
        <v>0</v>
      </c>
      <c r="H389" s="64">
        <v>0</v>
      </c>
      <c r="I389" s="65">
        <f t="shared" si="57"/>
        <v>0</v>
      </c>
    </row>
    <row r="390" spans="1:9">
      <c r="A390" s="56" t="s">
        <v>20</v>
      </c>
      <c r="B390" s="60">
        <v>0</v>
      </c>
      <c r="C390" s="60">
        <v>0</v>
      </c>
      <c r="D390" s="60">
        <v>0</v>
      </c>
      <c r="E390" s="60">
        <v>0</v>
      </c>
      <c r="F390" s="411"/>
      <c r="G390" s="60">
        <v>0</v>
      </c>
      <c r="H390" s="61">
        <v>0</v>
      </c>
      <c r="I390" s="62">
        <f t="shared" si="57"/>
        <v>0</v>
      </c>
    </row>
    <row r="391" spans="1:9" ht="15" thickBot="1">
      <c r="A391" s="58" t="s">
        <v>11</v>
      </c>
      <c r="B391" s="52">
        <v>0</v>
      </c>
      <c r="C391" s="52">
        <v>0</v>
      </c>
      <c r="D391" s="52">
        <v>0</v>
      </c>
      <c r="E391" s="52">
        <v>0</v>
      </c>
      <c r="F391" s="412"/>
      <c r="G391" s="52">
        <v>0</v>
      </c>
      <c r="H391" s="66">
        <v>0</v>
      </c>
      <c r="I391" s="67">
        <f t="shared" si="57"/>
        <v>0</v>
      </c>
    </row>
    <row r="392" spans="1:9" ht="15">
      <c r="A392" s="33" t="s">
        <v>26</v>
      </c>
      <c r="B392" s="68">
        <f>SUM(B371:B387)</f>
        <v>421.24228504693701</v>
      </c>
      <c r="C392" s="68">
        <f t="shared" ref="C392:I392" si="58">SUM(C371:C387)</f>
        <v>13.806642401470548</v>
      </c>
      <c r="D392" s="68">
        <f t="shared" si="58"/>
        <v>248.67811170277787</v>
      </c>
      <c r="E392" s="68">
        <f t="shared" si="58"/>
        <v>1068.8564297609882</v>
      </c>
      <c r="F392" s="68">
        <f>SUM(F371:F387)</f>
        <v>0</v>
      </c>
      <c r="G392" s="68">
        <f t="shared" si="58"/>
        <v>116.85817977425943</v>
      </c>
      <c r="H392" s="69">
        <f t="shared" si="58"/>
        <v>0</v>
      </c>
      <c r="I392" s="38">
        <f t="shared" si="58"/>
        <v>1869.4416486864332</v>
      </c>
    </row>
    <row r="393" spans="1:9" s="5" customFormat="1" ht="15" thickBot="1">
      <c r="A393" s="30" t="s">
        <v>88</v>
      </c>
      <c r="B393" s="47">
        <f>B392/$I$392</f>
        <v>0.22533053403561631</v>
      </c>
      <c r="C393" s="47">
        <f t="shared" ref="C393:I393" si="59">C392/$I$392</f>
        <v>7.3854364008482491E-3</v>
      </c>
      <c r="D393" s="47">
        <f t="shared" si="59"/>
        <v>0.1330226658197714</v>
      </c>
      <c r="E393" s="47">
        <f t="shared" si="59"/>
        <v>0.57175169415532301</v>
      </c>
      <c r="F393" s="47">
        <f t="shared" si="59"/>
        <v>0</v>
      </c>
      <c r="G393" s="47">
        <f t="shared" si="59"/>
        <v>6.250966958844105E-2</v>
      </c>
      <c r="H393" s="70">
        <f t="shared" si="59"/>
        <v>0</v>
      </c>
      <c r="I393" s="48">
        <f t="shared" si="59"/>
        <v>1</v>
      </c>
    </row>
    <row r="394" spans="1:9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9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9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9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</row>
    <row r="398" spans="1:9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7" si="60">SUM(B398:H398)</f>
        <v>0</v>
      </c>
    </row>
    <row r="399" spans="1:9" ht="15">
      <c r="A399" s="27" t="s">
        <v>10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60"/>
        <v>0</v>
      </c>
    </row>
    <row r="400" spans="1:9" ht="15">
      <c r="A400" s="26" t="s">
        <v>56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60"/>
        <v>0</v>
      </c>
    </row>
    <row r="401" spans="1:9" ht="15">
      <c r="A401" s="27" t="s">
        <v>16</v>
      </c>
      <c r="B401" s="42">
        <v>13.572894370180515</v>
      </c>
      <c r="C401" s="42">
        <v>12.518930683728524</v>
      </c>
      <c r="D401" s="42">
        <v>4.8496672157561363E-3</v>
      </c>
      <c r="E401" s="42">
        <v>0</v>
      </c>
      <c r="F401" s="411"/>
      <c r="G401" s="42">
        <v>0</v>
      </c>
      <c r="H401" s="43">
        <v>0</v>
      </c>
      <c r="I401" s="38">
        <f t="shared" si="60"/>
        <v>26.096674721124796</v>
      </c>
    </row>
    <row r="402" spans="1:9" ht="15">
      <c r="A402" s="26" t="s">
        <v>70</v>
      </c>
      <c r="B402" s="39">
        <v>5.6614639769601025</v>
      </c>
      <c r="C402" s="39">
        <v>2.4832039297958901</v>
      </c>
      <c r="D402" s="39">
        <v>4.5024571581669308</v>
      </c>
      <c r="E402" s="39">
        <v>0</v>
      </c>
      <c r="F402" s="411"/>
      <c r="G402" s="39">
        <v>0</v>
      </c>
      <c r="H402" s="40">
        <v>0</v>
      </c>
      <c r="I402" s="41">
        <f t="shared" si="60"/>
        <v>12.647125064922925</v>
      </c>
    </row>
    <row r="403" spans="1:9" ht="15">
      <c r="A403" s="27" t="s">
        <v>58</v>
      </c>
      <c r="B403" s="42">
        <v>3.7519081733760322E-4</v>
      </c>
      <c r="C403" s="42">
        <v>0</v>
      </c>
      <c r="D403" s="42">
        <v>0</v>
      </c>
      <c r="E403" s="42">
        <v>0.33053356814565354</v>
      </c>
      <c r="F403" s="411"/>
      <c r="G403" s="42">
        <v>0</v>
      </c>
      <c r="H403" s="43">
        <v>0</v>
      </c>
      <c r="I403" s="38">
        <f t="shared" si="60"/>
        <v>0.33090875896299116</v>
      </c>
    </row>
    <row r="404" spans="1:9" ht="15">
      <c r="A404" s="26" t="s">
        <v>12</v>
      </c>
      <c r="B404" s="39">
        <v>0</v>
      </c>
      <c r="C404" s="39">
        <v>0</v>
      </c>
      <c r="D404" s="39">
        <v>0</v>
      </c>
      <c r="E404" s="39">
        <v>4.7387380781980903E-2</v>
      </c>
      <c r="F404" s="411"/>
      <c r="G404" s="39">
        <v>0</v>
      </c>
      <c r="H404" s="40">
        <v>0</v>
      </c>
      <c r="I404" s="41">
        <f t="shared" si="60"/>
        <v>4.7387380781980903E-2</v>
      </c>
    </row>
    <row r="405" spans="1:9" ht="15">
      <c r="A405" s="27" t="s">
        <v>59</v>
      </c>
      <c r="B405" s="42">
        <v>0</v>
      </c>
      <c r="C405" s="42">
        <v>0</v>
      </c>
      <c r="D405" s="42">
        <v>0</v>
      </c>
      <c r="E405" s="42">
        <v>0</v>
      </c>
      <c r="F405" s="411"/>
      <c r="G405" s="42">
        <v>0</v>
      </c>
      <c r="H405" s="43">
        <v>0</v>
      </c>
      <c r="I405" s="38">
        <f t="shared" si="60"/>
        <v>0</v>
      </c>
    </row>
    <row r="406" spans="1:9" ht="15">
      <c r="A406" s="26" t="s">
        <v>17</v>
      </c>
      <c r="B406" s="39">
        <v>9.9029745246025334E-3</v>
      </c>
      <c r="C406" s="39">
        <v>0</v>
      </c>
      <c r="D406" s="39">
        <v>7.4272308934519001E-3</v>
      </c>
      <c r="E406" s="39">
        <v>0</v>
      </c>
      <c r="F406" s="411"/>
      <c r="G406" s="39">
        <v>0</v>
      </c>
      <c r="H406" s="40">
        <v>0</v>
      </c>
      <c r="I406" s="41">
        <f t="shared" si="60"/>
        <v>1.7330205418054433E-2</v>
      </c>
    </row>
    <row r="407" spans="1:9" ht="15">
      <c r="A407" s="27" t="s">
        <v>139</v>
      </c>
      <c r="B407" s="42">
        <v>13.374905376005103</v>
      </c>
      <c r="C407" s="42">
        <v>53.879223310035414</v>
      </c>
      <c r="D407" s="42">
        <v>13.422302613667464</v>
      </c>
      <c r="E407" s="42">
        <v>0.63021248006568753</v>
      </c>
      <c r="F407" s="411"/>
      <c r="G407" s="42">
        <v>0</v>
      </c>
      <c r="H407" s="43">
        <v>0</v>
      </c>
      <c r="I407" s="38">
        <f>SUM(B407:H407)</f>
        <v>81.30664377977368</v>
      </c>
    </row>
    <row r="408" spans="1:9" ht="15">
      <c r="A408" s="26" t="s">
        <v>25</v>
      </c>
      <c r="B408" s="39">
        <v>0.92513420512721345</v>
      </c>
      <c r="C408" s="39">
        <v>0.1120855237892627</v>
      </c>
      <c r="D408" s="39">
        <v>0.14860611023543255</v>
      </c>
      <c r="E408" s="39">
        <v>12.853295210848058</v>
      </c>
      <c r="F408" s="411"/>
      <c r="G408" s="39">
        <v>2.1197002352421479</v>
      </c>
      <c r="H408" s="40">
        <v>0</v>
      </c>
      <c r="I408" s="41">
        <f t="shared" si="60"/>
        <v>16.158821285242116</v>
      </c>
    </row>
    <row r="409" spans="1:9" ht="15">
      <c r="A409" s="27" t="s">
        <v>24</v>
      </c>
      <c r="B409" s="42">
        <v>1.8373108204709856</v>
      </c>
      <c r="C409" s="42">
        <v>0</v>
      </c>
      <c r="D409" s="42">
        <v>0</v>
      </c>
      <c r="E409" s="42">
        <v>0</v>
      </c>
      <c r="F409" s="411"/>
      <c r="G409" s="42">
        <v>0</v>
      </c>
      <c r="H409" s="43">
        <v>0</v>
      </c>
      <c r="I409" s="38">
        <f>SUM(B409:H409)</f>
        <v>1.8373108204709856</v>
      </c>
    </row>
    <row r="410" spans="1:9" ht="15">
      <c r="A410" s="26" t="s">
        <v>60</v>
      </c>
      <c r="B410" s="39">
        <v>0.20399750426522087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60"/>
        <v>0.20399750426522087</v>
      </c>
    </row>
    <row r="411" spans="1:9" ht="15">
      <c r="A411" s="27" t="s">
        <v>22</v>
      </c>
      <c r="B411" s="42">
        <v>0.3056408600489372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60"/>
        <v>0.3056408600489372</v>
      </c>
    </row>
    <row r="412" spans="1:9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60"/>
        <v>0</v>
      </c>
    </row>
    <row r="413" spans="1:9" ht="15">
      <c r="A413" s="28" t="s">
        <v>64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60"/>
        <v>0</v>
      </c>
    </row>
    <row r="414" spans="1:9">
      <c r="A414" s="56" t="s">
        <v>23</v>
      </c>
      <c r="B414" s="60">
        <v>0</v>
      </c>
      <c r="C414" s="60">
        <v>0</v>
      </c>
      <c r="D414" s="60">
        <v>0</v>
      </c>
      <c r="E414" s="60">
        <v>0</v>
      </c>
      <c r="F414" s="411"/>
      <c r="G414" s="60">
        <v>0</v>
      </c>
      <c r="H414" s="61">
        <v>0</v>
      </c>
      <c r="I414" s="62">
        <f t="shared" si="60"/>
        <v>0</v>
      </c>
    </row>
    <row r="415" spans="1:9">
      <c r="A415" s="57" t="s">
        <v>19</v>
      </c>
      <c r="B415" s="63">
        <v>0</v>
      </c>
      <c r="C415" s="63">
        <v>0</v>
      </c>
      <c r="D415" s="63">
        <v>0</v>
      </c>
      <c r="E415" s="63">
        <v>0</v>
      </c>
      <c r="F415" s="411"/>
      <c r="G415" s="63">
        <v>0</v>
      </c>
      <c r="H415" s="64">
        <v>0</v>
      </c>
      <c r="I415" s="65">
        <f t="shared" si="60"/>
        <v>0</v>
      </c>
    </row>
    <row r="416" spans="1:9">
      <c r="A416" s="56" t="s">
        <v>20</v>
      </c>
      <c r="B416" s="60">
        <v>0</v>
      </c>
      <c r="C416" s="60">
        <v>0</v>
      </c>
      <c r="D416" s="60">
        <v>0</v>
      </c>
      <c r="E416" s="60">
        <v>0</v>
      </c>
      <c r="F416" s="411"/>
      <c r="G416" s="60">
        <v>0</v>
      </c>
      <c r="H416" s="61">
        <v>0</v>
      </c>
      <c r="I416" s="62">
        <f t="shared" si="60"/>
        <v>0</v>
      </c>
    </row>
    <row r="417" spans="1:9" ht="15" thickBot="1">
      <c r="A417" s="58" t="s">
        <v>11</v>
      </c>
      <c r="B417" s="52">
        <v>0</v>
      </c>
      <c r="C417" s="52">
        <v>0</v>
      </c>
      <c r="D417" s="52">
        <v>0</v>
      </c>
      <c r="E417" s="52">
        <v>0</v>
      </c>
      <c r="F417" s="412"/>
      <c r="G417" s="52">
        <v>0</v>
      </c>
      <c r="H417" s="66">
        <v>0</v>
      </c>
      <c r="I417" s="67">
        <f t="shared" si="60"/>
        <v>0</v>
      </c>
    </row>
    <row r="418" spans="1:9" ht="15">
      <c r="A418" s="33" t="s">
        <v>26</v>
      </c>
      <c r="B418" s="68">
        <f>SUM(B397:B413)</f>
        <v>35.891625278400014</v>
      </c>
      <c r="C418" s="68">
        <f t="shared" ref="C418:I418" si="61">SUM(C397:C413)</f>
        <v>68.993443447349094</v>
      </c>
      <c r="D418" s="68">
        <f t="shared" si="61"/>
        <v>18.085642780179036</v>
      </c>
      <c r="E418" s="68">
        <f t="shared" si="61"/>
        <v>13.86142863984138</v>
      </c>
      <c r="F418" s="68">
        <f>SUM(F397:F413)</f>
        <v>0</v>
      </c>
      <c r="G418" s="68">
        <f t="shared" si="61"/>
        <v>2.1197002352421479</v>
      </c>
      <c r="H418" s="69">
        <f t="shared" si="61"/>
        <v>0</v>
      </c>
      <c r="I418" s="38">
        <f t="shared" si="61"/>
        <v>138.95184038101166</v>
      </c>
    </row>
    <row r="419" spans="1:9" s="5" customFormat="1" ht="15" thickBot="1">
      <c r="A419" s="30" t="s">
        <v>88</v>
      </c>
      <c r="B419" s="47">
        <f>B418/$I$418</f>
        <v>0.25830262614718669</v>
      </c>
      <c r="C419" s="47">
        <f t="shared" ref="C419:I419" si="62">C418/$I$418</f>
        <v>0.49652774125312937</v>
      </c>
      <c r="D419" s="47">
        <f t="shared" si="62"/>
        <v>0.13015763397294675</v>
      </c>
      <c r="E419" s="47">
        <f t="shared" si="62"/>
        <v>9.9757071240170497E-2</v>
      </c>
      <c r="F419" s="47">
        <f t="shared" si="62"/>
        <v>0</v>
      </c>
      <c r="G419" s="47">
        <f t="shared" si="62"/>
        <v>1.5254927386566761E-2</v>
      </c>
      <c r="H419" s="70">
        <f t="shared" si="62"/>
        <v>0</v>
      </c>
      <c r="I419" s="48">
        <f t="shared" si="62"/>
        <v>1</v>
      </c>
    </row>
    <row r="420" spans="1:9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9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9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9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</row>
    <row r="424" spans="1:9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3" si="63">SUM(B424:H424)</f>
        <v>0</v>
      </c>
    </row>
    <row r="425" spans="1:9" ht="15">
      <c r="A425" s="27" t="s">
        <v>10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63"/>
        <v>0</v>
      </c>
    </row>
    <row r="426" spans="1:9" ht="15">
      <c r="A426" s="26" t="s">
        <v>56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63"/>
        <v>0</v>
      </c>
    </row>
    <row r="427" spans="1:9" ht="15">
      <c r="A427" s="27" t="s">
        <v>16</v>
      </c>
      <c r="B427" s="42">
        <v>24.729635396186911</v>
      </c>
      <c r="C427" s="42">
        <v>1.2674480061604612</v>
      </c>
      <c r="D427" s="42">
        <v>4.670557137281639</v>
      </c>
      <c r="E427" s="42">
        <v>0</v>
      </c>
      <c r="F427" s="411"/>
      <c r="G427" s="42">
        <v>0</v>
      </c>
      <c r="H427" s="43">
        <v>0</v>
      </c>
      <c r="I427" s="38">
        <f t="shared" si="63"/>
        <v>30.667640539629012</v>
      </c>
    </row>
    <row r="428" spans="1:9" ht="15">
      <c r="A428" s="26" t="s">
        <v>70</v>
      </c>
      <c r="B428" s="39">
        <v>10.749273413708007</v>
      </c>
      <c r="C428" s="39">
        <v>4.9067694941126296</v>
      </c>
      <c r="D428" s="39">
        <v>2.8921141163441511</v>
      </c>
      <c r="E428" s="39">
        <v>0</v>
      </c>
      <c r="F428" s="411"/>
      <c r="G428" s="39">
        <v>0</v>
      </c>
      <c r="H428" s="40">
        <v>0</v>
      </c>
      <c r="I428" s="41">
        <f t="shared" si="63"/>
        <v>18.548157024164787</v>
      </c>
    </row>
    <row r="429" spans="1:9" ht="15">
      <c r="A429" s="27" t="s">
        <v>58</v>
      </c>
      <c r="B429" s="42">
        <v>0</v>
      </c>
      <c r="C429" s="42">
        <v>0</v>
      </c>
      <c r="D429" s="42">
        <v>0</v>
      </c>
      <c r="E429" s="42">
        <v>0.10011135754716925</v>
      </c>
      <c r="F429" s="411"/>
      <c r="G429" s="42">
        <v>0</v>
      </c>
      <c r="H429" s="43">
        <v>0</v>
      </c>
      <c r="I429" s="38">
        <f t="shared" si="63"/>
        <v>0.10011135754716925</v>
      </c>
    </row>
    <row r="430" spans="1:9" ht="15">
      <c r="A430" s="26" t="s">
        <v>12</v>
      </c>
      <c r="B430" s="39">
        <v>0</v>
      </c>
      <c r="C430" s="39">
        <v>0</v>
      </c>
      <c r="D430" s="39">
        <v>0</v>
      </c>
      <c r="E430" s="39">
        <v>0</v>
      </c>
      <c r="F430" s="411"/>
      <c r="G430" s="39">
        <v>0</v>
      </c>
      <c r="H430" s="40">
        <v>0</v>
      </c>
      <c r="I430" s="41">
        <f t="shared" si="63"/>
        <v>0</v>
      </c>
    </row>
    <row r="431" spans="1:9" ht="15">
      <c r="A431" s="27" t="s">
        <v>59</v>
      </c>
      <c r="B431" s="42">
        <v>0</v>
      </c>
      <c r="C431" s="42">
        <v>0</v>
      </c>
      <c r="D431" s="42">
        <v>0</v>
      </c>
      <c r="E431" s="42">
        <v>0</v>
      </c>
      <c r="F431" s="411"/>
      <c r="G431" s="42">
        <v>0</v>
      </c>
      <c r="H431" s="43">
        <v>0</v>
      </c>
      <c r="I431" s="38">
        <f t="shared" si="63"/>
        <v>0</v>
      </c>
    </row>
    <row r="432" spans="1:9" ht="15">
      <c r="A432" s="26" t="s">
        <v>17</v>
      </c>
      <c r="B432" s="39">
        <v>0.15653577514048073</v>
      </c>
      <c r="C432" s="39">
        <v>0</v>
      </c>
      <c r="D432" s="39">
        <v>0</v>
      </c>
      <c r="E432" s="39">
        <v>0.11740183135536054</v>
      </c>
      <c r="F432" s="411"/>
      <c r="G432" s="39">
        <v>0</v>
      </c>
      <c r="H432" s="40">
        <v>0</v>
      </c>
      <c r="I432" s="41">
        <f t="shared" si="63"/>
        <v>0.27393760649584126</v>
      </c>
    </row>
    <row r="433" spans="1:9" ht="15">
      <c r="A433" s="27" t="s">
        <v>139</v>
      </c>
      <c r="B433" s="42">
        <v>13.611083379937238</v>
      </c>
      <c r="C433" s="42">
        <v>15.968488799796384</v>
      </c>
      <c r="D433" s="42">
        <v>6.9862291631040403</v>
      </c>
      <c r="E433" s="42">
        <v>1.1572192889275086</v>
      </c>
      <c r="F433" s="411"/>
      <c r="G433" s="42">
        <v>0</v>
      </c>
      <c r="H433" s="43">
        <v>0</v>
      </c>
      <c r="I433" s="38">
        <f>SUM(B433:H433)</f>
        <v>37.723020631765174</v>
      </c>
    </row>
    <row r="434" spans="1:9" ht="15">
      <c r="A434" s="26" t="s">
        <v>25</v>
      </c>
      <c r="B434" s="39">
        <v>23.412965911991133</v>
      </c>
      <c r="C434" s="39">
        <v>1.1999716948262037E-2</v>
      </c>
      <c r="D434" s="39">
        <v>13.505350819232557</v>
      </c>
      <c r="E434" s="39">
        <v>104.36386657618229</v>
      </c>
      <c r="F434" s="411"/>
      <c r="G434" s="39">
        <v>19.407235562109463</v>
      </c>
      <c r="H434" s="40">
        <v>3.3494375816711427E-2</v>
      </c>
      <c r="I434" s="41">
        <f t="shared" si="63"/>
        <v>160.73491296228042</v>
      </c>
    </row>
    <row r="435" spans="1:9" ht="15">
      <c r="A435" s="27" t="s">
        <v>24</v>
      </c>
      <c r="B435" s="42">
        <v>27.692443637405681</v>
      </c>
      <c r="C435" s="42">
        <v>3.605437061331062E-2</v>
      </c>
      <c r="D435" s="42">
        <v>2.9057202036655676</v>
      </c>
      <c r="E435" s="42">
        <v>0</v>
      </c>
      <c r="F435" s="411"/>
      <c r="G435" s="42">
        <v>0</v>
      </c>
      <c r="H435" s="43">
        <v>0</v>
      </c>
      <c r="I435" s="38">
        <f>SUM(B435:H435)</f>
        <v>30.634218211684558</v>
      </c>
    </row>
    <row r="436" spans="1:9" ht="15">
      <c r="A436" s="26" t="s">
        <v>60</v>
      </c>
      <c r="B436" s="39">
        <v>6.5289913812804103</v>
      </c>
      <c r="C436" s="39">
        <v>0</v>
      </c>
      <c r="D436" s="39">
        <v>0</v>
      </c>
      <c r="E436" s="39">
        <v>0</v>
      </c>
      <c r="F436" s="411"/>
      <c r="G436" s="39">
        <v>0</v>
      </c>
      <c r="H436" s="40">
        <v>0</v>
      </c>
      <c r="I436" s="41">
        <f t="shared" si="63"/>
        <v>6.5289913812804103</v>
      </c>
    </row>
    <row r="437" spans="1:9" ht="15">
      <c r="A437" s="27" t="s">
        <v>22</v>
      </c>
      <c r="B437" s="42">
        <v>29.053373830993188</v>
      </c>
      <c r="C437" s="42">
        <v>0</v>
      </c>
      <c r="D437" s="42">
        <v>16.399826879514222</v>
      </c>
      <c r="E437" s="42">
        <v>0</v>
      </c>
      <c r="F437" s="411"/>
      <c r="G437" s="42">
        <v>0</v>
      </c>
      <c r="H437" s="43">
        <v>0</v>
      </c>
      <c r="I437" s="38">
        <f t="shared" si="63"/>
        <v>45.45320071050741</v>
      </c>
    </row>
    <row r="438" spans="1:9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63"/>
        <v>0</v>
      </c>
    </row>
    <row r="439" spans="1:9" ht="15">
      <c r="A439" s="28" t="s">
        <v>64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63"/>
        <v>0</v>
      </c>
    </row>
    <row r="440" spans="1:9">
      <c r="A440" s="56" t="s">
        <v>23</v>
      </c>
      <c r="B440" s="60">
        <v>0</v>
      </c>
      <c r="C440" s="60">
        <v>0</v>
      </c>
      <c r="D440" s="60">
        <v>0</v>
      </c>
      <c r="E440" s="60">
        <v>0</v>
      </c>
      <c r="F440" s="411"/>
      <c r="G440" s="60">
        <v>0</v>
      </c>
      <c r="H440" s="61">
        <v>0</v>
      </c>
      <c r="I440" s="62">
        <f t="shared" si="63"/>
        <v>0</v>
      </c>
    </row>
    <row r="441" spans="1:9">
      <c r="A441" s="57" t="s">
        <v>19</v>
      </c>
      <c r="B441" s="63">
        <v>0</v>
      </c>
      <c r="C441" s="63">
        <v>0</v>
      </c>
      <c r="D441" s="63">
        <v>0</v>
      </c>
      <c r="E441" s="63">
        <v>0</v>
      </c>
      <c r="F441" s="411"/>
      <c r="G441" s="63">
        <v>0</v>
      </c>
      <c r="H441" s="64">
        <v>0</v>
      </c>
      <c r="I441" s="65">
        <f t="shared" si="63"/>
        <v>0</v>
      </c>
    </row>
    <row r="442" spans="1:9">
      <c r="A442" s="56" t="s">
        <v>20</v>
      </c>
      <c r="B442" s="60">
        <v>0</v>
      </c>
      <c r="C442" s="60">
        <v>0</v>
      </c>
      <c r="D442" s="60">
        <v>0</v>
      </c>
      <c r="E442" s="60">
        <v>0</v>
      </c>
      <c r="F442" s="411"/>
      <c r="G442" s="60">
        <v>0</v>
      </c>
      <c r="H442" s="61">
        <v>0</v>
      </c>
      <c r="I442" s="62">
        <f t="shared" si="63"/>
        <v>0</v>
      </c>
    </row>
    <row r="443" spans="1:9" ht="15" thickBot="1">
      <c r="A443" s="58" t="s">
        <v>11</v>
      </c>
      <c r="B443" s="52">
        <v>0</v>
      </c>
      <c r="C443" s="52">
        <v>0</v>
      </c>
      <c r="D443" s="52">
        <v>0</v>
      </c>
      <c r="E443" s="52">
        <v>0</v>
      </c>
      <c r="F443" s="412"/>
      <c r="G443" s="52">
        <v>0</v>
      </c>
      <c r="H443" s="66">
        <v>0</v>
      </c>
      <c r="I443" s="67">
        <f t="shared" si="63"/>
        <v>0</v>
      </c>
    </row>
    <row r="444" spans="1:9" ht="15">
      <c r="A444" s="33" t="s">
        <v>26</v>
      </c>
      <c r="B444" s="68">
        <f>SUM(B423:B439)</f>
        <v>135.93430272664307</v>
      </c>
      <c r="C444" s="68">
        <f t="shared" ref="C444:I444" si="64">SUM(C423:C439)</f>
        <v>22.190760387631052</v>
      </c>
      <c r="D444" s="68">
        <f t="shared" si="64"/>
        <v>47.359798319142179</v>
      </c>
      <c r="E444" s="68">
        <f t="shared" si="64"/>
        <v>105.73859905401233</v>
      </c>
      <c r="F444" s="68">
        <f>SUM(F423:F439)</f>
        <v>0</v>
      </c>
      <c r="G444" s="68">
        <f t="shared" si="64"/>
        <v>19.407235562109463</v>
      </c>
      <c r="H444" s="69">
        <f t="shared" si="64"/>
        <v>3.3494375816711427E-2</v>
      </c>
      <c r="I444" s="38">
        <f t="shared" si="64"/>
        <v>330.66419042535483</v>
      </c>
    </row>
    <row r="445" spans="1:9" s="5" customFormat="1" ht="15" thickBot="1">
      <c r="A445" s="30" t="s">
        <v>88</v>
      </c>
      <c r="B445" s="47">
        <f>B444/$I$444</f>
        <v>0.41109471984789747</v>
      </c>
      <c r="C445" s="47">
        <f t="shared" ref="C445:I445" si="65">C444/$I$444</f>
        <v>6.7109656957669461E-2</v>
      </c>
      <c r="D445" s="47">
        <f t="shared" si="65"/>
        <v>0.14322626909862901</v>
      </c>
      <c r="E445" s="47">
        <f t="shared" si="65"/>
        <v>0.31977638376261397</v>
      </c>
      <c r="F445" s="47">
        <f t="shared" si="65"/>
        <v>0</v>
      </c>
      <c r="G445" s="47">
        <f t="shared" si="65"/>
        <v>5.86916760993825E-2</v>
      </c>
      <c r="H445" s="70">
        <f t="shared" si="65"/>
        <v>1.0129423380749345E-4</v>
      </c>
      <c r="I445" s="48">
        <f t="shared" si="65"/>
        <v>1</v>
      </c>
    </row>
    <row r="446" spans="1:9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9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9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9" ht="15">
      <c r="A449" s="25" t="s">
        <v>7</v>
      </c>
      <c r="B449" s="397"/>
      <c r="C449" s="398"/>
      <c r="D449" s="398"/>
      <c r="E449" s="399"/>
      <c r="F449" s="36">
        <v>1.1870574293979097</v>
      </c>
      <c r="G449" s="397"/>
      <c r="H449" s="399"/>
      <c r="I449" s="38">
        <f>SUM(B449:H449)</f>
        <v>1.1870574293979097</v>
      </c>
    </row>
    <row r="450" spans="1: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9" si="66">SUM(B450:H450)</f>
        <v>0</v>
      </c>
    </row>
    <row r="451" spans="1:9" ht="15">
      <c r="A451" s="27" t="s">
        <v>10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66"/>
        <v>0</v>
      </c>
    </row>
    <row r="452" spans="1:9" ht="15">
      <c r="A452" s="26" t="s">
        <v>56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66"/>
        <v>0</v>
      </c>
    </row>
    <row r="453" spans="1:9" ht="15">
      <c r="A453" s="27" t="s">
        <v>16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66"/>
        <v>0</v>
      </c>
    </row>
    <row r="454" spans="1:9" ht="15">
      <c r="A454" s="26" t="s">
        <v>70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66"/>
        <v>0</v>
      </c>
    </row>
    <row r="455" spans="1:9" ht="15">
      <c r="A455" s="27" t="s">
        <v>58</v>
      </c>
      <c r="B455" s="400"/>
      <c r="C455" s="401"/>
      <c r="D455" s="401"/>
      <c r="E455" s="402"/>
      <c r="F455" s="42">
        <v>215.52910053085267</v>
      </c>
      <c r="G455" s="400"/>
      <c r="H455" s="402"/>
      <c r="I455" s="38">
        <f t="shared" si="66"/>
        <v>215.52910053085267</v>
      </c>
    </row>
    <row r="456" spans="1:9" ht="15">
      <c r="A456" s="26" t="s">
        <v>12</v>
      </c>
      <c r="B456" s="400"/>
      <c r="C456" s="401"/>
      <c r="D456" s="401"/>
      <c r="E456" s="402"/>
      <c r="F456" s="39">
        <v>0</v>
      </c>
      <c r="G456" s="400"/>
      <c r="H456" s="402"/>
      <c r="I456" s="41">
        <f t="shared" si="66"/>
        <v>0</v>
      </c>
    </row>
    <row r="457" spans="1:9" ht="15">
      <c r="A457" s="27" t="s">
        <v>59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66"/>
        <v>0</v>
      </c>
    </row>
    <row r="458" spans="1:9" ht="15">
      <c r="A458" s="26" t="s">
        <v>17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66"/>
        <v>0</v>
      </c>
    </row>
    <row r="459" spans="1:9" ht="15">
      <c r="A459" s="27" t="s">
        <v>139</v>
      </c>
      <c r="B459" s="400"/>
      <c r="C459" s="401"/>
      <c r="D459" s="401"/>
      <c r="E459" s="402"/>
      <c r="F459" s="42">
        <v>0</v>
      </c>
      <c r="G459" s="400"/>
      <c r="H459" s="402"/>
      <c r="I459" s="38">
        <f>SUM(B459:H459)</f>
        <v>0</v>
      </c>
    </row>
    <row r="460" spans="1:9" ht="15">
      <c r="A460" s="26" t="s">
        <v>25</v>
      </c>
      <c r="B460" s="400"/>
      <c r="C460" s="401"/>
      <c r="D460" s="401"/>
      <c r="E460" s="402"/>
      <c r="F460" s="39">
        <v>927.75564247709849</v>
      </c>
      <c r="G460" s="400"/>
      <c r="H460" s="402"/>
      <c r="I460" s="41">
        <f t="shared" si="66"/>
        <v>927.75564247709849</v>
      </c>
    </row>
    <row r="461" spans="1:9" ht="15">
      <c r="A461" s="27" t="s">
        <v>24</v>
      </c>
      <c r="B461" s="400"/>
      <c r="C461" s="401"/>
      <c r="D461" s="401"/>
      <c r="E461" s="402"/>
      <c r="F461" s="42">
        <v>0</v>
      </c>
      <c r="G461" s="400"/>
      <c r="H461" s="402"/>
      <c r="I461" s="38">
        <f>SUM(B461:H461)</f>
        <v>0</v>
      </c>
    </row>
    <row r="462" spans="1:9" ht="15">
      <c r="A462" s="26" t="s">
        <v>60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66"/>
        <v>0</v>
      </c>
    </row>
    <row r="463" spans="1:9" ht="15">
      <c r="A463" s="27" t="s">
        <v>22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66"/>
        <v>0</v>
      </c>
    </row>
    <row r="464" spans="1: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66"/>
        <v>0</v>
      </c>
    </row>
    <row r="465" spans="1:9" ht="15">
      <c r="A465" s="28" t="s">
        <v>64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66"/>
        <v>0</v>
      </c>
    </row>
    <row r="466" spans="1:9">
      <c r="A466" s="56" t="s">
        <v>23</v>
      </c>
      <c r="B466" s="400"/>
      <c r="C466" s="401"/>
      <c r="D466" s="401"/>
      <c r="E466" s="402"/>
      <c r="F466" s="60">
        <v>0</v>
      </c>
      <c r="G466" s="400"/>
      <c r="H466" s="402"/>
      <c r="I466" s="62">
        <f t="shared" si="66"/>
        <v>0</v>
      </c>
    </row>
    <row r="467" spans="1:9">
      <c r="A467" s="57" t="s">
        <v>19</v>
      </c>
      <c r="B467" s="400"/>
      <c r="C467" s="401"/>
      <c r="D467" s="401"/>
      <c r="E467" s="402"/>
      <c r="F467" s="63">
        <v>0</v>
      </c>
      <c r="G467" s="400"/>
      <c r="H467" s="402"/>
      <c r="I467" s="65">
        <f t="shared" si="66"/>
        <v>0</v>
      </c>
    </row>
    <row r="468" spans="1:9">
      <c r="A468" s="56" t="s">
        <v>20</v>
      </c>
      <c r="B468" s="400"/>
      <c r="C468" s="401"/>
      <c r="D468" s="401"/>
      <c r="E468" s="402"/>
      <c r="F468" s="60">
        <v>0</v>
      </c>
      <c r="G468" s="400"/>
      <c r="H468" s="402"/>
      <c r="I468" s="62">
        <f t="shared" si="66"/>
        <v>0</v>
      </c>
    </row>
    <row r="469" spans="1:9" ht="15" thickBot="1">
      <c r="A469" s="58" t="s">
        <v>11</v>
      </c>
      <c r="B469" s="403"/>
      <c r="C469" s="404"/>
      <c r="D469" s="404"/>
      <c r="E469" s="405"/>
      <c r="F469" s="52">
        <v>0</v>
      </c>
      <c r="G469" s="403"/>
      <c r="H469" s="405"/>
      <c r="I469" s="67">
        <f t="shared" si="66"/>
        <v>0</v>
      </c>
    </row>
    <row r="470" spans="1:9" ht="15">
      <c r="A470" s="33" t="s">
        <v>26</v>
      </c>
      <c r="B470" s="68">
        <f>SUM(B449:B465)</f>
        <v>0</v>
      </c>
      <c r="C470" s="68">
        <f t="shared" ref="C470:I470" si="67">SUM(C449:C465)</f>
        <v>0</v>
      </c>
      <c r="D470" s="68">
        <f t="shared" si="67"/>
        <v>0</v>
      </c>
      <c r="E470" s="68">
        <f t="shared" si="67"/>
        <v>0</v>
      </c>
      <c r="F470" s="68">
        <f>SUM(F449:F465)</f>
        <v>1144.471800437349</v>
      </c>
      <c r="G470" s="68">
        <f t="shared" si="67"/>
        <v>0</v>
      </c>
      <c r="H470" s="69">
        <f t="shared" si="67"/>
        <v>0</v>
      </c>
      <c r="I470" s="38">
        <f t="shared" si="67"/>
        <v>1144.471800437349</v>
      </c>
    </row>
    <row r="471" spans="1:9" s="5" customFormat="1" ht="15" thickBot="1">
      <c r="A471" s="30" t="s">
        <v>88</v>
      </c>
      <c r="B471" s="47">
        <f>B470/$I$470</f>
        <v>0</v>
      </c>
      <c r="C471" s="47">
        <f t="shared" ref="C471:I471" si="68">C470/$I$470</f>
        <v>0</v>
      </c>
      <c r="D471" s="47">
        <f t="shared" si="68"/>
        <v>0</v>
      </c>
      <c r="E471" s="47">
        <f t="shared" si="68"/>
        <v>0</v>
      </c>
      <c r="F471" s="47">
        <f t="shared" si="68"/>
        <v>1</v>
      </c>
      <c r="G471" s="47">
        <f t="shared" si="68"/>
        <v>0</v>
      </c>
      <c r="H471" s="70">
        <f t="shared" si="68"/>
        <v>0</v>
      </c>
      <c r="I471" s="48">
        <f t="shared" si="68"/>
        <v>1</v>
      </c>
    </row>
    <row r="472" spans="1:9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9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9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9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9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5" si="69">SUM(B476:H476)</f>
        <v>0</v>
      </c>
    </row>
    <row r="477" spans="1:9" ht="15">
      <c r="A477" s="27" t="s">
        <v>10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69"/>
        <v>0</v>
      </c>
    </row>
    <row r="478" spans="1:9" ht="15">
      <c r="A478" s="26" t="s">
        <v>56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69"/>
        <v>0</v>
      </c>
    </row>
    <row r="479" spans="1:9" ht="15">
      <c r="A479" s="27" t="s">
        <v>16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69"/>
        <v>0</v>
      </c>
    </row>
    <row r="480" spans="1:9" ht="15">
      <c r="A480" s="26" t="s">
        <v>70</v>
      </c>
      <c r="B480" s="400"/>
      <c r="C480" s="401"/>
      <c r="D480" s="401"/>
      <c r="E480" s="402"/>
      <c r="F480" s="39">
        <v>0</v>
      </c>
      <c r="G480" s="400"/>
      <c r="H480" s="402"/>
      <c r="I480" s="41">
        <f t="shared" si="69"/>
        <v>0</v>
      </c>
    </row>
    <row r="481" spans="1:9" ht="15">
      <c r="A481" s="27" t="s">
        <v>58</v>
      </c>
      <c r="B481" s="400"/>
      <c r="C481" s="401"/>
      <c r="D481" s="401"/>
      <c r="E481" s="402"/>
      <c r="F481" s="42">
        <v>25839.568101984372</v>
      </c>
      <c r="G481" s="400"/>
      <c r="H481" s="402"/>
      <c r="I481" s="38">
        <f t="shared" si="69"/>
        <v>25839.568101984372</v>
      </c>
    </row>
    <row r="482" spans="1:9" ht="15">
      <c r="A482" s="26" t="s">
        <v>12</v>
      </c>
      <c r="B482" s="400"/>
      <c r="C482" s="401"/>
      <c r="D482" s="401"/>
      <c r="E482" s="402"/>
      <c r="F482" s="39">
        <v>14470.463967191852</v>
      </c>
      <c r="G482" s="400"/>
      <c r="H482" s="402"/>
      <c r="I482" s="41">
        <f t="shared" si="69"/>
        <v>14470.463967191852</v>
      </c>
    </row>
    <row r="483" spans="1:9" ht="15">
      <c r="A483" s="27" t="s">
        <v>59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69"/>
        <v>0</v>
      </c>
    </row>
    <row r="484" spans="1:9" ht="15">
      <c r="A484" s="26" t="s">
        <v>17</v>
      </c>
      <c r="B484" s="400"/>
      <c r="C484" s="401"/>
      <c r="D484" s="401"/>
      <c r="E484" s="402"/>
      <c r="F484" s="39">
        <v>497.31103086593379</v>
      </c>
      <c r="G484" s="400"/>
      <c r="H484" s="402"/>
      <c r="I484" s="41">
        <f t="shared" si="69"/>
        <v>497.31103086593379</v>
      </c>
    </row>
    <row r="485" spans="1:9" ht="15">
      <c r="A485" s="27" t="s">
        <v>139</v>
      </c>
      <c r="B485" s="400"/>
      <c r="C485" s="401"/>
      <c r="D485" s="401"/>
      <c r="E485" s="402"/>
      <c r="F485" s="42">
        <v>0</v>
      </c>
      <c r="G485" s="400"/>
      <c r="H485" s="402"/>
      <c r="I485" s="38">
        <f>SUM(B485:H485)</f>
        <v>0</v>
      </c>
    </row>
    <row r="486" spans="1:9" ht="15">
      <c r="A486" s="26" t="s">
        <v>25</v>
      </c>
      <c r="B486" s="400"/>
      <c r="C486" s="401"/>
      <c r="D486" s="401"/>
      <c r="E486" s="402"/>
      <c r="F486" s="39">
        <v>1245.6610666897038</v>
      </c>
      <c r="G486" s="400"/>
      <c r="H486" s="402"/>
      <c r="I486" s="41">
        <f t="shared" si="69"/>
        <v>1245.6610666897038</v>
      </c>
    </row>
    <row r="487" spans="1:9" ht="15">
      <c r="A487" s="27" t="s">
        <v>24</v>
      </c>
      <c r="B487" s="400"/>
      <c r="C487" s="401"/>
      <c r="D487" s="401"/>
      <c r="E487" s="402"/>
      <c r="F487" s="42">
        <v>0</v>
      </c>
      <c r="G487" s="400"/>
      <c r="H487" s="402"/>
      <c r="I487" s="38">
        <f>SUM(B487:H487)</f>
        <v>0</v>
      </c>
    </row>
    <row r="488" spans="1:9" ht="15">
      <c r="A488" s="26" t="s">
        <v>60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69"/>
        <v>0</v>
      </c>
    </row>
    <row r="489" spans="1:9" ht="15">
      <c r="A489" s="27" t="s">
        <v>22</v>
      </c>
      <c r="B489" s="400"/>
      <c r="C489" s="401"/>
      <c r="D489" s="401"/>
      <c r="E489" s="402"/>
      <c r="F489" s="42">
        <v>100.91003533786252</v>
      </c>
      <c r="G489" s="400"/>
      <c r="H489" s="402"/>
      <c r="I489" s="38">
        <f t="shared" si="69"/>
        <v>100.91003533786252</v>
      </c>
    </row>
    <row r="490" spans="1:9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69"/>
        <v>0</v>
      </c>
    </row>
    <row r="491" spans="1:9" ht="15">
      <c r="A491" s="28" t="s">
        <v>64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69"/>
        <v>0</v>
      </c>
    </row>
    <row r="492" spans="1:9">
      <c r="A492" s="56" t="s">
        <v>23</v>
      </c>
      <c r="B492" s="400"/>
      <c r="C492" s="401"/>
      <c r="D492" s="401"/>
      <c r="E492" s="402"/>
      <c r="F492" s="60">
        <v>0</v>
      </c>
      <c r="G492" s="400"/>
      <c r="H492" s="402"/>
      <c r="I492" s="62">
        <f t="shared" si="69"/>
        <v>0</v>
      </c>
    </row>
    <row r="493" spans="1:9">
      <c r="A493" s="57" t="s">
        <v>19</v>
      </c>
      <c r="B493" s="400"/>
      <c r="C493" s="401"/>
      <c r="D493" s="401"/>
      <c r="E493" s="402"/>
      <c r="F493" s="63">
        <v>0</v>
      </c>
      <c r="G493" s="400"/>
      <c r="H493" s="402"/>
      <c r="I493" s="65">
        <f t="shared" si="69"/>
        <v>0</v>
      </c>
    </row>
    <row r="494" spans="1:9">
      <c r="A494" s="56" t="s">
        <v>20</v>
      </c>
      <c r="B494" s="400"/>
      <c r="C494" s="401"/>
      <c r="D494" s="401"/>
      <c r="E494" s="402"/>
      <c r="F494" s="60">
        <v>0</v>
      </c>
      <c r="G494" s="400"/>
      <c r="H494" s="402"/>
      <c r="I494" s="62">
        <f t="shared" si="69"/>
        <v>0</v>
      </c>
    </row>
    <row r="495" spans="1:9" ht="15" thickBot="1">
      <c r="A495" s="58" t="s">
        <v>11</v>
      </c>
      <c r="B495" s="403"/>
      <c r="C495" s="404"/>
      <c r="D495" s="404"/>
      <c r="E495" s="405"/>
      <c r="F495" s="52">
        <v>0</v>
      </c>
      <c r="G495" s="403"/>
      <c r="H495" s="405"/>
      <c r="I495" s="67">
        <f t="shared" si="69"/>
        <v>0</v>
      </c>
    </row>
    <row r="496" spans="1:9" ht="15">
      <c r="A496" s="33" t="s">
        <v>26</v>
      </c>
      <c r="B496" s="68">
        <f>SUM(B475:B491)</f>
        <v>0</v>
      </c>
      <c r="C496" s="68">
        <f t="shared" ref="C496:I496" si="70">SUM(C475:C491)</f>
        <v>0</v>
      </c>
      <c r="D496" s="68">
        <f t="shared" si="70"/>
        <v>0</v>
      </c>
      <c r="E496" s="68">
        <f t="shared" si="70"/>
        <v>0</v>
      </c>
      <c r="F496" s="68">
        <f>SUM(F475:F491)</f>
        <v>42153.914202069718</v>
      </c>
      <c r="G496" s="68">
        <f t="shared" si="70"/>
        <v>0</v>
      </c>
      <c r="H496" s="69">
        <f t="shared" si="70"/>
        <v>0</v>
      </c>
      <c r="I496" s="38">
        <f t="shared" si="70"/>
        <v>42153.914202069718</v>
      </c>
    </row>
    <row r="497" spans="1:9" s="5" customFormat="1" ht="15" thickBot="1">
      <c r="A497" s="30" t="s">
        <v>88</v>
      </c>
      <c r="B497" s="47">
        <f>B496/$I$496</f>
        <v>0</v>
      </c>
      <c r="C497" s="47">
        <f t="shared" ref="C497:I497" si="71">C496/$I$496</f>
        <v>0</v>
      </c>
      <c r="D497" s="47">
        <f t="shared" si="71"/>
        <v>0</v>
      </c>
      <c r="E497" s="47">
        <f t="shared" si="71"/>
        <v>0</v>
      </c>
      <c r="F497" s="47">
        <f t="shared" si="71"/>
        <v>1</v>
      </c>
      <c r="G497" s="47">
        <f t="shared" si="71"/>
        <v>0</v>
      </c>
      <c r="H497" s="70">
        <f t="shared" si="71"/>
        <v>0</v>
      </c>
      <c r="I497" s="48">
        <f t="shared" si="71"/>
        <v>1</v>
      </c>
    </row>
    <row r="498" spans="1:9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9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9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9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9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1" si="72">SUM(B502:H502)</f>
        <v>0</v>
      </c>
    </row>
    <row r="503" spans="1:9" ht="15">
      <c r="A503" s="27" t="s">
        <v>10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72"/>
        <v>0</v>
      </c>
    </row>
    <row r="504" spans="1:9" ht="15">
      <c r="A504" s="26" t="s">
        <v>56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72"/>
        <v>0</v>
      </c>
    </row>
    <row r="505" spans="1:9" ht="15">
      <c r="A505" s="27" t="s">
        <v>16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72"/>
        <v>0</v>
      </c>
    </row>
    <row r="506" spans="1:9" ht="15">
      <c r="A506" s="26" t="s">
        <v>70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72"/>
        <v>0</v>
      </c>
    </row>
    <row r="507" spans="1:9" ht="15">
      <c r="A507" s="27" t="s">
        <v>58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72"/>
        <v>0</v>
      </c>
    </row>
    <row r="508" spans="1:9" ht="15">
      <c r="A508" s="26" t="s">
        <v>12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72"/>
        <v>0</v>
      </c>
    </row>
    <row r="509" spans="1:9" ht="15">
      <c r="A509" s="27" t="s">
        <v>59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72"/>
        <v>0</v>
      </c>
    </row>
    <row r="510" spans="1:9" ht="15">
      <c r="A510" s="26" t="s">
        <v>17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72"/>
        <v>0</v>
      </c>
    </row>
    <row r="511" spans="1:9" ht="15">
      <c r="A511" s="27" t="s">
        <v>139</v>
      </c>
      <c r="B511" s="400"/>
      <c r="C511" s="401"/>
      <c r="D511" s="401"/>
      <c r="E511" s="402"/>
      <c r="F511" s="42">
        <v>0</v>
      </c>
      <c r="G511" s="400"/>
      <c r="H511" s="402"/>
      <c r="I511" s="38">
        <f>SUM(B511:H511)</f>
        <v>0</v>
      </c>
    </row>
    <row r="512" spans="1:9" ht="15">
      <c r="A512" s="26" t="s">
        <v>25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72"/>
        <v>0</v>
      </c>
    </row>
    <row r="513" spans="1:9" ht="15">
      <c r="A513" s="27" t="s">
        <v>24</v>
      </c>
      <c r="B513" s="400"/>
      <c r="C513" s="401"/>
      <c r="D513" s="401"/>
      <c r="E513" s="402"/>
      <c r="F513" s="42">
        <v>0</v>
      </c>
      <c r="G513" s="400"/>
      <c r="H513" s="402"/>
      <c r="I513" s="38">
        <f>SUM(B513:H513)</f>
        <v>0</v>
      </c>
    </row>
    <row r="514" spans="1:9" ht="15">
      <c r="A514" s="26" t="s">
        <v>60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72"/>
        <v>0</v>
      </c>
    </row>
    <row r="515" spans="1:9" ht="15">
      <c r="A515" s="27" t="s">
        <v>22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72"/>
        <v>0</v>
      </c>
    </row>
    <row r="516" spans="1:9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72"/>
        <v>0</v>
      </c>
    </row>
    <row r="517" spans="1:9" ht="15">
      <c r="A517" s="28" t="s">
        <v>64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72"/>
        <v>0</v>
      </c>
    </row>
    <row r="518" spans="1:9">
      <c r="A518" s="56" t="s">
        <v>23</v>
      </c>
      <c r="B518" s="400"/>
      <c r="C518" s="401"/>
      <c r="D518" s="401"/>
      <c r="E518" s="402"/>
      <c r="F518" s="60">
        <v>0</v>
      </c>
      <c r="G518" s="400"/>
      <c r="H518" s="402"/>
      <c r="I518" s="62">
        <f t="shared" si="72"/>
        <v>0</v>
      </c>
    </row>
    <row r="519" spans="1:9">
      <c r="A519" s="57" t="s">
        <v>19</v>
      </c>
      <c r="B519" s="400"/>
      <c r="C519" s="401"/>
      <c r="D519" s="401"/>
      <c r="E519" s="402"/>
      <c r="F519" s="63">
        <v>0</v>
      </c>
      <c r="G519" s="400"/>
      <c r="H519" s="402"/>
      <c r="I519" s="65">
        <f t="shared" si="72"/>
        <v>0</v>
      </c>
    </row>
    <row r="520" spans="1:9">
      <c r="A520" s="56" t="s">
        <v>20</v>
      </c>
      <c r="B520" s="400"/>
      <c r="C520" s="401"/>
      <c r="D520" s="401"/>
      <c r="E520" s="402"/>
      <c r="F520" s="60">
        <v>0</v>
      </c>
      <c r="G520" s="400"/>
      <c r="H520" s="402"/>
      <c r="I520" s="62">
        <f t="shared" si="72"/>
        <v>0</v>
      </c>
    </row>
    <row r="521" spans="1:9" ht="15" thickBot="1">
      <c r="A521" s="58" t="s">
        <v>11</v>
      </c>
      <c r="B521" s="403"/>
      <c r="C521" s="404"/>
      <c r="D521" s="404"/>
      <c r="E521" s="405"/>
      <c r="F521" s="52">
        <v>0</v>
      </c>
      <c r="G521" s="403"/>
      <c r="H521" s="405"/>
      <c r="I521" s="67">
        <f t="shared" si="72"/>
        <v>0</v>
      </c>
    </row>
    <row r="522" spans="1:9" ht="15">
      <c r="A522" s="33" t="s">
        <v>26</v>
      </c>
      <c r="B522" s="68">
        <f>SUM(B501:B517)</f>
        <v>0</v>
      </c>
      <c r="C522" s="68">
        <f t="shared" ref="C522:I522" si="73">SUM(C501:C517)</f>
        <v>0</v>
      </c>
      <c r="D522" s="68">
        <f t="shared" si="73"/>
        <v>0</v>
      </c>
      <c r="E522" s="68">
        <f t="shared" si="73"/>
        <v>0</v>
      </c>
      <c r="F522" s="68">
        <f>SUM(F501:F517)</f>
        <v>0</v>
      </c>
      <c r="G522" s="68">
        <f t="shared" si="73"/>
        <v>0</v>
      </c>
      <c r="H522" s="69">
        <f t="shared" si="73"/>
        <v>0</v>
      </c>
      <c r="I522" s="38">
        <f t="shared" si="73"/>
        <v>0</v>
      </c>
    </row>
    <row r="523" spans="1:9" s="5" customFormat="1" ht="15" thickBot="1">
      <c r="A523" s="30" t="s">
        <v>88</v>
      </c>
      <c r="B523" s="47"/>
      <c r="C523" s="47"/>
      <c r="D523" s="47"/>
      <c r="E523" s="47"/>
      <c r="F523" s="47"/>
      <c r="G523" s="47"/>
      <c r="H523" s="70"/>
      <c r="I523" s="48"/>
    </row>
    <row r="524" spans="1:9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9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9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9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9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7" si="74">SUM(B528:H528)</f>
        <v>0</v>
      </c>
    </row>
    <row r="529" spans="1:9" ht="15">
      <c r="A529" s="27" t="s">
        <v>10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74"/>
        <v>0</v>
      </c>
    </row>
    <row r="530" spans="1:9" ht="15">
      <c r="A530" s="26" t="s">
        <v>56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74"/>
        <v>0</v>
      </c>
    </row>
    <row r="531" spans="1:9" ht="15">
      <c r="A531" s="27" t="s">
        <v>16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74"/>
        <v>0</v>
      </c>
    </row>
    <row r="532" spans="1:9" ht="15">
      <c r="A532" s="26" t="s">
        <v>70</v>
      </c>
      <c r="B532" s="400"/>
      <c r="C532" s="401"/>
      <c r="D532" s="401"/>
      <c r="E532" s="402"/>
      <c r="F532" s="39">
        <v>0</v>
      </c>
      <c r="G532" s="400"/>
      <c r="H532" s="402"/>
      <c r="I532" s="41">
        <f t="shared" si="74"/>
        <v>0</v>
      </c>
    </row>
    <row r="533" spans="1:9" ht="15">
      <c r="A533" s="27" t="s">
        <v>58</v>
      </c>
      <c r="B533" s="400"/>
      <c r="C533" s="401"/>
      <c r="D533" s="401"/>
      <c r="E533" s="402"/>
      <c r="F533" s="42">
        <v>80.550473866676086</v>
      </c>
      <c r="G533" s="400"/>
      <c r="H533" s="402"/>
      <c r="I533" s="38">
        <f t="shared" si="74"/>
        <v>80.550473866676086</v>
      </c>
    </row>
    <row r="534" spans="1:9" ht="15">
      <c r="A534" s="26" t="s">
        <v>12</v>
      </c>
      <c r="B534" s="400"/>
      <c r="C534" s="401"/>
      <c r="D534" s="401"/>
      <c r="E534" s="402"/>
      <c r="F534" s="39">
        <v>8.729264551635886</v>
      </c>
      <c r="G534" s="400"/>
      <c r="H534" s="402"/>
      <c r="I534" s="41">
        <f t="shared" si="74"/>
        <v>8.729264551635886</v>
      </c>
    </row>
    <row r="535" spans="1:9" ht="15">
      <c r="A535" s="27" t="s">
        <v>59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74"/>
        <v>0</v>
      </c>
    </row>
    <row r="536" spans="1:9" ht="15">
      <c r="A536" s="26" t="s">
        <v>17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74"/>
        <v>0</v>
      </c>
    </row>
    <row r="537" spans="1:9" ht="15">
      <c r="A537" s="27" t="s">
        <v>139</v>
      </c>
      <c r="B537" s="400"/>
      <c r="C537" s="401"/>
      <c r="D537" s="401"/>
      <c r="E537" s="402"/>
      <c r="F537" s="42">
        <v>0</v>
      </c>
      <c r="G537" s="400"/>
      <c r="H537" s="402"/>
      <c r="I537" s="38">
        <f>SUM(B537:H537)</f>
        <v>0</v>
      </c>
    </row>
    <row r="538" spans="1:9" ht="15">
      <c r="A538" s="26" t="s">
        <v>25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74"/>
        <v>0</v>
      </c>
    </row>
    <row r="539" spans="1:9" ht="15">
      <c r="A539" s="27" t="s">
        <v>24</v>
      </c>
      <c r="B539" s="400"/>
      <c r="C539" s="401"/>
      <c r="D539" s="401"/>
      <c r="E539" s="402"/>
      <c r="F539" s="42">
        <v>0</v>
      </c>
      <c r="G539" s="400"/>
      <c r="H539" s="402"/>
      <c r="I539" s="38">
        <f>SUM(B539:H539)</f>
        <v>0</v>
      </c>
    </row>
    <row r="540" spans="1:9" ht="15">
      <c r="A540" s="26" t="s">
        <v>60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74"/>
        <v>0</v>
      </c>
    </row>
    <row r="541" spans="1:9" ht="15">
      <c r="A541" s="27" t="s">
        <v>22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74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74"/>
        <v>0</v>
      </c>
    </row>
    <row r="543" spans="1:9" ht="15">
      <c r="A543" s="28" t="s">
        <v>64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74"/>
        <v>0</v>
      </c>
    </row>
    <row r="544" spans="1:9">
      <c r="A544" s="56" t="s">
        <v>23</v>
      </c>
      <c r="B544" s="400"/>
      <c r="C544" s="401"/>
      <c r="D544" s="401"/>
      <c r="E544" s="402"/>
      <c r="F544" s="60">
        <v>0</v>
      </c>
      <c r="G544" s="400"/>
      <c r="H544" s="402"/>
      <c r="I544" s="62">
        <f t="shared" si="74"/>
        <v>0</v>
      </c>
    </row>
    <row r="545" spans="1:19">
      <c r="A545" s="57" t="s">
        <v>19</v>
      </c>
      <c r="B545" s="400"/>
      <c r="C545" s="401"/>
      <c r="D545" s="401"/>
      <c r="E545" s="402"/>
      <c r="F545" s="63">
        <v>0</v>
      </c>
      <c r="G545" s="400"/>
      <c r="H545" s="402"/>
      <c r="I545" s="65">
        <f t="shared" si="74"/>
        <v>0</v>
      </c>
    </row>
    <row r="546" spans="1:19">
      <c r="A546" s="56" t="s">
        <v>20</v>
      </c>
      <c r="B546" s="400"/>
      <c r="C546" s="401"/>
      <c r="D546" s="401"/>
      <c r="E546" s="402"/>
      <c r="F546" s="60">
        <v>0</v>
      </c>
      <c r="G546" s="400"/>
      <c r="H546" s="402"/>
      <c r="I546" s="62">
        <f t="shared" si="74"/>
        <v>0</v>
      </c>
    </row>
    <row r="547" spans="1:19" ht="15" thickBot="1">
      <c r="A547" s="58" t="s">
        <v>11</v>
      </c>
      <c r="B547" s="403"/>
      <c r="C547" s="404"/>
      <c r="D547" s="404"/>
      <c r="E547" s="405"/>
      <c r="F547" s="52">
        <v>0</v>
      </c>
      <c r="G547" s="403"/>
      <c r="H547" s="405"/>
      <c r="I547" s="67">
        <f t="shared" si="74"/>
        <v>0</v>
      </c>
    </row>
    <row r="548" spans="1:19" ht="15">
      <c r="A548" s="33" t="s">
        <v>26</v>
      </c>
      <c r="B548" s="68">
        <f>SUM(B527:B543)</f>
        <v>0</v>
      </c>
      <c r="C548" s="68">
        <f t="shared" ref="C548:I548" si="75">SUM(C527:C543)</f>
        <v>0</v>
      </c>
      <c r="D548" s="68">
        <f t="shared" si="75"/>
        <v>0</v>
      </c>
      <c r="E548" s="68">
        <f t="shared" si="75"/>
        <v>0</v>
      </c>
      <c r="F548" s="68">
        <f>SUM(F527:F543)</f>
        <v>89.279738418311979</v>
      </c>
      <c r="G548" s="68">
        <f t="shared" si="75"/>
        <v>0</v>
      </c>
      <c r="H548" s="69">
        <f t="shared" si="75"/>
        <v>0</v>
      </c>
      <c r="I548" s="38">
        <f t="shared" si="75"/>
        <v>89.279738418311979</v>
      </c>
    </row>
    <row r="549" spans="1:19" s="16" customFormat="1" ht="15" thickBot="1">
      <c r="A549" s="30" t="s">
        <v>88</v>
      </c>
      <c r="B549" s="47"/>
      <c r="C549" s="47"/>
      <c r="D549" s="47"/>
      <c r="E549" s="47"/>
      <c r="F549" s="47"/>
      <c r="G549" s="47"/>
      <c r="H549" s="70"/>
      <c r="I549" s="48"/>
      <c r="L549" s="9"/>
      <c r="M549" s="9"/>
      <c r="N549" s="9"/>
      <c r="O549" s="9"/>
      <c r="P549" s="9"/>
      <c r="Q549" s="9"/>
      <c r="R549" s="9"/>
      <c r="S549" s="9"/>
    </row>
    <row r="550" spans="1:1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1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1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1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1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3" si="76">SUM(B554:H554)</f>
        <v>0</v>
      </c>
    </row>
    <row r="555" spans="1:19" ht="15">
      <c r="A555" s="27" t="s">
        <v>10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76"/>
        <v>0</v>
      </c>
    </row>
    <row r="556" spans="1:19" ht="15">
      <c r="A556" s="26" t="s">
        <v>56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76"/>
        <v>0</v>
      </c>
    </row>
    <row r="557" spans="1:19" ht="15">
      <c r="A557" s="27" t="s">
        <v>16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76"/>
        <v>0</v>
      </c>
    </row>
    <row r="558" spans="1:19" ht="15">
      <c r="A558" s="26" t="s">
        <v>70</v>
      </c>
      <c r="B558" s="400"/>
      <c r="C558" s="401"/>
      <c r="D558" s="401"/>
      <c r="E558" s="402"/>
      <c r="F558" s="39">
        <v>0</v>
      </c>
      <c r="G558" s="400"/>
      <c r="H558" s="402"/>
      <c r="I558" s="41">
        <f t="shared" si="76"/>
        <v>0</v>
      </c>
    </row>
    <row r="559" spans="1:19" ht="15">
      <c r="A559" s="27" t="s">
        <v>58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76"/>
        <v>0</v>
      </c>
    </row>
    <row r="560" spans="1:19" ht="15">
      <c r="A560" s="26" t="s">
        <v>12</v>
      </c>
      <c r="B560" s="400"/>
      <c r="C560" s="401"/>
      <c r="D560" s="401"/>
      <c r="E560" s="402"/>
      <c r="F560" s="39">
        <v>0.55918159522721222</v>
      </c>
      <c r="G560" s="400"/>
      <c r="H560" s="402"/>
      <c r="I560" s="41">
        <f t="shared" si="76"/>
        <v>0.55918159522721222</v>
      </c>
    </row>
    <row r="561" spans="1:9" ht="15">
      <c r="A561" s="27" t="s">
        <v>59</v>
      </c>
      <c r="B561" s="400"/>
      <c r="C561" s="401"/>
      <c r="D561" s="401"/>
      <c r="E561" s="402"/>
      <c r="F561" s="42">
        <v>4.4088737239074067</v>
      </c>
      <c r="G561" s="400"/>
      <c r="H561" s="402"/>
      <c r="I561" s="38">
        <f t="shared" si="76"/>
        <v>4.4088737239074067</v>
      </c>
    </row>
    <row r="562" spans="1:9" ht="15">
      <c r="A562" s="26" t="s">
        <v>17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76"/>
        <v>0</v>
      </c>
    </row>
    <row r="563" spans="1:9" ht="15">
      <c r="A563" s="27" t="s">
        <v>139</v>
      </c>
      <c r="B563" s="400"/>
      <c r="C563" s="401"/>
      <c r="D563" s="401"/>
      <c r="E563" s="402"/>
      <c r="F563" s="42">
        <v>0</v>
      </c>
      <c r="G563" s="400"/>
      <c r="H563" s="402"/>
      <c r="I563" s="38">
        <f>SUM(B563:H563)</f>
        <v>0</v>
      </c>
    </row>
    <row r="564" spans="1:9" ht="15">
      <c r="A564" s="26" t="s">
        <v>25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76"/>
        <v>0</v>
      </c>
    </row>
    <row r="565" spans="1:9" ht="15">
      <c r="A565" s="27" t="s">
        <v>24</v>
      </c>
      <c r="B565" s="400"/>
      <c r="C565" s="401"/>
      <c r="D565" s="401"/>
      <c r="E565" s="402"/>
      <c r="F565" s="42">
        <v>0</v>
      </c>
      <c r="G565" s="400"/>
      <c r="H565" s="402"/>
      <c r="I565" s="38">
        <f>SUM(B565:H565)</f>
        <v>0</v>
      </c>
    </row>
    <row r="566" spans="1:9" ht="15">
      <c r="A566" s="26" t="s">
        <v>60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76"/>
        <v>0</v>
      </c>
    </row>
    <row r="567" spans="1:9" ht="15">
      <c r="A567" s="27" t="s">
        <v>22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76"/>
        <v>0</v>
      </c>
    </row>
    <row r="568" spans="1:9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76"/>
        <v>0</v>
      </c>
    </row>
    <row r="569" spans="1:9" ht="15">
      <c r="A569" s="28" t="s">
        <v>64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76"/>
        <v>0</v>
      </c>
    </row>
    <row r="570" spans="1:9">
      <c r="A570" s="56" t="s">
        <v>23</v>
      </c>
      <c r="B570" s="400"/>
      <c r="C570" s="401"/>
      <c r="D570" s="401"/>
      <c r="E570" s="402"/>
      <c r="F570" s="60">
        <v>0</v>
      </c>
      <c r="G570" s="400"/>
      <c r="H570" s="402"/>
      <c r="I570" s="62">
        <f t="shared" si="76"/>
        <v>0</v>
      </c>
    </row>
    <row r="571" spans="1:9">
      <c r="A571" s="57" t="s">
        <v>19</v>
      </c>
      <c r="B571" s="400"/>
      <c r="C571" s="401"/>
      <c r="D571" s="401"/>
      <c r="E571" s="402"/>
      <c r="F571" s="63">
        <v>0</v>
      </c>
      <c r="G571" s="400"/>
      <c r="H571" s="402"/>
      <c r="I571" s="65">
        <f t="shared" si="76"/>
        <v>0</v>
      </c>
    </row>
    <row r="572" spans="1:9">
      <c r="A572" s="56" t="s">
        <v>20</v>
      </c>
      <c r="B572" s="400"/>
      <c r="C572" s="401"/>
      <c r="D572" s="401"/>
      <c r="E572" s="402"/>
      <c r="F572" s="60">
        <v>0</v>
      </c>
      <c r="G572" s="400"/>
      <c r="H572" s="402"/>
      <c r="I572" s="62">
        <f t="shared" si="76"/>
        <v>0</v>
      </c>
    </row>
    <row r="573" spans="1:9" ht="15" thickBot="1">
      <c r="A573" s="58" t="s">
        <v>11</v>
      </c>
      <c r="B573" s="403"/>
      <c r="C573" s="404"/>
      <c r="D573" s="404"/>
      <c r="E573" s="405"/>
      <c r="F573" s="52">
        <v>0</v>
      </c>
      <c r="G573" s="403"/>
      <c r="H573" s="405"/>
      <c r="I573" s="67">
        <f t="shared" si="76"/>
        <v>0</v>
      </c>
    </row>
    <row r="574" spans="1:9" ht="15">
      <c r="A574" s="33" t="s">
        <v>26</v>
      </c>
      <c r="B574" s="68">
        <f>SUM(B553:B569)</f>
        <v>0</v>
      </c>
      <c r="C574" s="68">
        <f t="shared" ref="C574:I574" si="77">SUM(C553:C569)</f>
        <v>0</v>
      </c>
      <c r="D574" s="68">
        <f t="shared" si="77"/>
        <v>0</v>
      </c>
      <c r="E574" s="68">
        <f t="shared" si="77"/>
        <v>0</v>
      </c>
      <c r="F574" s="68">
        <f>SUM(F553:F569)</f>
        <v>4.9680553191346188</v>
      </c>
      <c r="G574" s="68">
        <f t="shared" si="77"/>
        <v>0</v>
      </c>
      <c r="H574" s="69">
        <f t="shared" si="77"/>
        <v>0</v>
      </c>
      <c r="I574" s="38">
        <f t="shared" si="77"/>
        <v>4.9680553191346188</v>
      </c>
    </row>
    <row r="575" spans="1:9" s="5" customFormat="1" ht="15" thickBot="1">
      <c r="A575" s="30" t="s">
        <v>88</v>
      </c>
      <c r="B575" s="47">
        <f>B574/$I$574</f>
        <v>0</v>
      </c>
      <c r="C575" s="47">
        <f t="shared" ref="C575:I575" si="78">C574/$I$574</f>
        <v>0</v>
      </c>
      <c r="D575" s="47">
        <f t="shared" si="78"/>
        <v>0</v>
      </c>
      <c r="E575" s="47">
        <f t="shared" si="78"/>
        <v>0</v>
      </c>
      <c r="F575" s="47">
        <f t="shared" si="78"/>
        <v>1</v>
      </c>
      <c r="G575" s="47">
        <f t="shared" si="78"/>
        <v>0</v>
      </c>
      <c r="H575" s="70">
        <f t="shared" si="78"/>
        <v>0</v>
      </c>
      <c r="I575" s="48">
        <f t="shared" si="78"/>
        <v>1</v>
      </c>
    </row>
    <row r="576" spans="1:9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9" ht="28.5">
      <c r="A577" s="457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9" ht="15">
      <c r="A578" s="458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9" ht="15">
      <c r="A579" s="25" t="s">
        <v>7</v>
      </c>
      <c r="B579" s="36">
        <v>37.164324021680621</v>
      </c>
      <c r="C579" s="36">
        <v>0</v>
      </c>
      <c r="D579" s="36">
        <v>7.0859647828968582</v>
      </c>
      <c r="E579" s="36">
        <v>0</v>
      </c>
      <c r="F579" s="410"/>
      <c r="G579" s="36">
        <v>0</v>
      </c>
      <c r="H579" s="37">
        <v>0</v>
      </c>
      <c r="I579" s="38">
        <f>SUM(B579:H579)</f>
        <v>44.25028880457748</v>
      </c>
    </row>
    <row r="580" spans="1:9" ht="15">
      <c r="A580" s="26" t="s">
        <v>8</v>
      </c>
      <c r="B580" s="39">
        <v>143.29282058575214</v>
      </c>
      <c r="C580" s="39">
        <v>0</v>
      </c>
      <c r="D580" s="39">
        <v>35.148721742203811</v>
      </c>
      <c r="E580" s="39">
        <v>0</v>
      </c>
      <c r="F580" s="411"/>
      <c r="G580" s="39">
        <v>0</v>
      </c>
      <c r="H580" s="40">
        <v>0</v>
      </c>
      <c r="I580" s="41">
        <f t="shared" ref="I580:I599" si="79">SUM(B580:H580)</f>
        <v>178.44154232795594</v>
      </c>
    </row>
    <row r="581" spans="1:9" ht="15">
      <c r="A581" s="27" t="s">
        <v>10</v>
      </c>
      <c r="B581" s="42">
        <v>41.080876690007287</v>
      </c>
      <c r="C581" s="42">
        <v>0</v>
      </c>
      <c r="D581" s="42">
        <v>0</v>
      </c>
      <c r="E581" s="42">
        <v>0</v>
      </c>
      <c r="F581" s="411"/>
      <c r="G581" s="42">
        <v>0</v>
      </c>
      <c r="H581" s="43">
        <v>0</v>
      </c>
      <c r="I581" s="38">
        <f t="shared" si="79"/>
        <v>41.080876690007287</v>
      </c>
    </row>
    <row r="582" spans="1:9" ht="15">
      <c r="A582" s="26" t="s">
        <v>56</v>
      </c>
      <c r="B582" s="39">
        <v>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79"/>
        <v>0</v>
      </c>
    </row>
    <row r="583" spans="1:9" ht="15">
      <c r="A583" s="27" t="s">
        <v>16</v>
      </c>
      <c r="B583" s="42">
        <v>1712.446219655714</v>
      </c>
      <c r="C583" s="42">
        <v>207.41970416756322</v>
      </c>
      <c r="D583" s="42">
        <v>44.724234920541505</v>
      </c>
      <c r="E583" s="42">
        <v>99.747743156671589</v>
      </c>
      <c r="F583" s="411"/>
      <c r="G583" s="42">
        <v>0</v>
      </c>
      <c r="H583" s="43">
        <v>0</v>
      </c>
      <c r="I583" s="38">
        <f t="shared" si="79"/>
        <v>2064.3379019004901</v>
      </c>
    </row>
    <row r="584" spans="1:9" ht="15">
      <c r="A584" s="26" t="s">
        <v>70</v>
      </c>
      <c r="B584" s="39">
        <v>2740.5267735195184</v>
      </c>
      <c r="C584" s="39">
        <v>41.589809293476236</v>
      </c>
      <c r="D584" s="39">
        <v>49.17568851147594</v>
      </c>
      <c r="E584" s="39">
        <v>0</v>
      </c>
      <c r="F584" s="411"/>
      <c r="G584" s="39">
        <v>0</v>
      </c>
      <c r="H584" s="40">
        <v>0</v>
      </c>
      <c r="I584" s="41">
        <f t="shared" si="79"/>
        <v>2831.2922713244707</v>
      </c>
    </row>
    <row r="585" spans="1:9" ht="15">
      <c r="A585" s="27" t="s">
        <v>58</v>
      </c>
      <c r="B585" s="42">
        <v>0</v>
      </c>
      <c r="C585" s="42">
        <v>0</v>
      </c>
      <c r="D585" s="42">
        <v>0.42414464870812696</v>
      </c>
      <c r="E585" s="42">
        <v>197.85697004446649</v>
      </c>
      <c r="F585" s="411"/>
      <c r="G585" s="42">
        <v>0</v>
      </c>
      <c r="H585" s="43">
        <v>0</v>
      </c>
      <c r="I585" s="38">
        <f t="shared" si="79"/>
        <v>198.28111469317463</v>
      </c>
    </row>
    <row r="586" spans="1:9" ht="15">
      <c r="A586" s="26" t="s">
        <v>12</v>
      </c>
      <c r="B586" s="39">
        <v>0</v>
      </c>
      <c r="C586" s="39">
        <v>0</v>
      </c>
      <c r="D586" s="39">
        <v>7.3906887384184439E-2</v>
      </c>
      <c r="E586" s="39">
        <v>2.1608532878469782</v>
      </c>
      <c r="F586" s="411"/>
      <c r="G586" s="39">
        <v>0</v>
      </c>
      <c r="H586" s="40">
        <v>0</v>
      </c>
      <c r="I586" s="41">
        <f t="shared" si="79"/>
        <v>2.2347601752311625</v>
      </c>
    </row>
    <row r="587" spans="1:9" ht="15">
      <c r="A587" s="27" t="s">
        <v>59</v>
      </c>
      <c r="B587" s="42">
        <v>0</v>
      </c>
      <c r="C587" s="42">
        <v>0</v>
      </c>
      <c r="D587" s="42">
        <v>0</v>
      </c>
      <c r="E587" s="42">
        <v>8.2629453832148094</v>
      </c>
      <c r="F587" s="411"/>
      <c r="G587" s="42">
        <v>0</v>
      </c>
      <c r="H587" s="43">
        <v>0</v>
      </c>
      <c r="I587" s="38">
        <f t="shared" si="79"/>
        <v>8.2629453832148094</v>
      </c>
    </row>
    <row r="588" spans="1:9" ht="15">
      <c r="A588" s="26" t="s">
        <v>17</v>
      </c>
      <c r="B588" s="39">
        <v>286.8890544784511</v>
      </c>
      <c r="C588" s="39">
        <v>1.5544494445230774</v>
      </c>
      <c r="D588" s="39">
        <v>36.410928868956326</v>
      </c>
      <c r="E588" s="39">
        <v>4.963440290834841</v>
      </c>
      <c r="F588" s="411"/>
      <c r="G588" s="39">
        <v>0</v>
      </c>
      <c r="H588" s="40">
        <v>0</v>
      </c>
      <c r="I588" s="41">
        <f t="shared" si="79"/>
        <v>329.81787308276535</v>
      </c>
    </row>
    <row r="589" spans="1:9" ht="15">
      <c r="A589" s="27" t="s">
        <v>139</v>
      </c>
      <c r="B589" s="42">
        <v>4222.1019886149215</v>
      </c>
      <c r="C589" s="42">
        <v>665.34747237450938</v>
      </c>
      <c r="D589" s="42">
        <v>129.7635141316338</v>
      </c>
      <c r="E589" s="42">
        <v>102.17831199063636</v>
      </c>
      <c r="F589" s="411"/>
      <c r="G589" s="42">
        <v>0</v>
      </c>
      <c r="H589" s="43">
        <v>0</v>
      </c>
      <c r="I589" s="38">
        <f>SUM(B589:H589)</f>
        <v>5119.3912871117018</v>
      </c>
    </row>
    <row r="590" spans="1:9" ht="15">
      <c r="A590" s="26" t="s">
        <v>25</v>
      </c>
      <c r="B590" s="39">
        <v>2159.4842899872115</v>
      </c>
      <c r="C590" s="39">
        <v>0</v>
      </c>
      <c r="D590" s="39">
        <v>4762.8064668436118</v>
      </c>
      <c r="E590" s="39">
        <v>1049.5482917190677</v>
      </c>
      <c r="F590" s="411"/>
      <c r="G590" s="39">
        <v>3263.0621287834097</v>
      </c>
      <c r="H590" s="40">
        <v>0.84948290987161379</v>
      </c>
      <c r="I590" s="41">
        <f t="shared" si="79"/>
        <v>11235.750660243171</v>
      </c>
    </row>
    <row r="591" spans="1:9" ht="15">
      <c r="A591" s="27" t="s">
        <v>24</v>
      </c>
      <c r="B591" s="42">
        <v>10498.512611425323</v>
      </c>
      <c r="C591" s="42">
        <v>66.558696452754759</v>
      </c>
      <c r="D591" s="42">
        <v>0</v>
      </c>
      <c r="E591" s="42">
        <v>0</v>
      </c>
      <c r="F591" s="411"/>
      <c r="G591" s="42">
        <v>0</v>
      </c>
      <c r="H591" s="43">
        <v>0</v>
      </c>
      <c r="I591" s="38">
        <f>SUM(B591:H591)</f>
        <v>10565.071307878079</v>
      </c>
    </row>
    <row r="592" spans="1:9" ht="15">
      <c r="A592" s="26" t="s">
        <v>60</v>
      </c>
      <c r="B592" s="39">
        <v>91.047458480699305</v>
      </c>
      <c r="C592" s="39">
        <v>0</v>
      </c>
      <c r="D592" s="39">
        <v>16.185556965714703</v>
      </c>
      <c r="E592" s="39">
        <v>0</v>
      </c>
      <c r="F592" s="411"/>
      <c r="G592" s="39">
        <v>0</v>
      </c>
      <c r="H592" s="40">
        <v>0</v>
      </c>
      <c r="I592" s="41">
        <f t="shared" si="79"/>
        <v>107.23301544641402</v>
      </c>
    </row>
    <row r="593" spans="1:9" ht="15">
      <c r="A593" s="27" t="s">
        <v>22</v>
      </c>
      <c r="B593" s="42">
        <v>67.437034597474636</v>
      </c>
      <c r="C593" s="42">
        <v>0</v>
      </c>
      <c r="D593" s="42">
        <v>4.1594635700851628</v>
      </c>
      <c r="E593" s="42">
        <v>0</v>
      </c>
      <c r="F593" s="411"/>
      <c r="G593" s="42">
        <v>0</v>
      </c>
      <c r="H593" s="43">
        <v>0</v>
      </c>
      <c r="I593" s="38">
        <f t="shared" si="79"/>
        <v>71.596498167559801</v>
      </c>
    </row>
    <row r="594" spans="1:9" ht="15">
      <c r="A594" s="26" t="s">
        <v>21</v>
      </c>
      <c r="B594" s="39">
        <v>134.82094398118903</v>
      </c>
      <c r="C594" s="39">
        <v>0</v>
      </c>
      <c r="D594" s="39">
        <v>2.4909864830656563</v>
      </c>
      <c r="E594" s="39">
        <v>0</v>
      </c>
      <c r="F594" s="411"/>
      <c r="G594" s="39">
        <v>0</v>
      </c>
      <c r="H594" s="40">
        <v>0</v>
      </c>
      <c r="I594" s="41">
        <f t="shared" si="79"/>
        <v>137.31193046425469</v>
      </c>
    </row>
    <row r="595" spans="1:9" ht="15">
      <c r="A595" s="28" t="s">
        <v>64</v>
      </c>
      <c r="B595" s="42">
        <v>45.231979428735563</v>
      </c>
      <c r="C595" s="42">
        <v>0</v>
      </c>
      <c r="D595" s="42">
        <v>0</v>
      </c>
      <c r="E595" s="42">
        <v>0</v>
      </c>
      <c r="F595" s="411"/>
      <c r="G595" s="42">
        <v>0</v>
      </c>
      <c r="H595" s="43">
        <v>0</v>
      </c>
      <c r="I595" s="38">
        <f t="shared" si="79"/>
        <v>45.231979428735563</v>
      </c>
    </row>
    <row r="596" spans="1:9">
      <c r="A596" s="56" t="s">
        <v>23</v>
      </c>
      <c r="B596" s="60">
        <v>45.231979428735563</v>
      </c>
      <c r="C596" s="60">
        <v>0</v>
      </c>
      <c r="D596" s="60">
        <v>0</v>
      </c>
      <c r="E596" s="60">
        <v>0</v>
      </c>
      <c r="F596" s="411"/>
      <c r="G596" s="60">
        <v>0</v>
      </c>
      <c r="H596" s="61">
        <v>0</v>
      </c>
      <c r="I596" s="62">
        <f t="shared" si="79"/>
        <v>45.231979428735563</v>
      </c>
    </row>
    <row r="597" spans="1:9">
      <c r="A597" s="57" t="s">
        <v>19</v>
      </c>
      <c r="B597" s="63">
        <v>0</v>
      </c>
      <c r="C597" s="63">
        <v>0</v>
      </c>
      <c r="D597" s="63">
        <v>0</v>
      </c>
      <c r="E597" s="63">
        <v>0</v>
      </c>
      <c r="F597" s="411"/>
      <c r="G597" s="63">
        <v>0</v>
      </c>
      <c r="H597" s="64">
        <v>0</v>
      </c>
      <c r="I597" s="65">
        <f t="shared" si="79"/>
        <v>0</v>
      </c>
    </row>
    <row r="598" spans="1:9">
      <c r="A598" s="56" t="s">
        <v>20</v>
      </c>
      <c r="B598" s="60">
        <v>0</v>
      </c>
      <c r="C598" s="60">
        <v>0</v>
      </c>
      <c r="D598" s="60">
        <v>0</v>
      </c>
      <c r="E598" s="60">
        <v>0</v>
      </c>
      <c r="F598" s="411"/>
      <c r="G598" s="60">
        <v>0</v>
      </c>
      <c r="H598" s="61">
        <v>0</v>
      </c>
      <c r="I598" s="62">
        <f t="shared" si="79"/>
        <v>0</v>
      </c>
    </row>
    <row r="599" spans="1:9" ht="15" thickBot="1">
      <c r="A599" s="58" t="s">
        <v>11</v>
      </c>
      <c r="B599" s="52">
        <v>0</v>
      </c>
      <c r="C599" s="52">
        <v>0</v>
      </c>
      <c r="D599" s="52">
        <v>0</v>
      </c>
      <c r="E599" s="52">
        <v>0</v>
      </c>
      <c r="F599" s="412"/>
      <c r="G599" s="52">
        <v>0</v>
      </c>
      <c r="H599" s="66">
        <v>0</v>
      </c>
      <c r="I599" s="67">
        <f t="shared" si="79"/>
        <v>0</v>
      </c>
    </row>
    <row r="600" spans="1:9" ht="15">
      <c r="A600" s="33" t="s">
        <v>26</v>
      </c>
      <c r="B600" s="68">
        <f>SUM(B579:B595)</f>
        <v>22180.03637546668</v>
      </c>
      <c r="C600" s="68">
        <f t="shared" ref="C600:I600" si="80">SUM(C579:C595)</f>
        <v>982.47013173282676</v>
      </c>
      <c r="D600" s="68">
        <f t="shared" si="80"/>
        <v>5088.4495783562779</v>
      </c>
      <c r="E600" s="68">
        <f t="shared" si="80"/>
        <v>1464.7185558727388</v>
      </c>
      <c r="F600" s="68">
        <f>SUM(F579:F595)</f>
        <v>0</v>
      </c>
      <c r="G600" s="68">
        <f t="shared" si="80"/>
        <v>3263.0621287834097</v>
      </c>
      <c r="H600" s="69">
        <f t="shared" si="80"/>
        <v>0.84948290987161379</v>
      </c>
      <c r="I600" s="38">
        <f t="shared" si="80"/>
        <v>32979.586253121801</v>
      </c>
    </row>
    <row r="601" spans="1:9" s="5" customFormat="1" ht="15" thickBot="1">
      <c r="A601" s="59" t="s">
        <v>88</v>
      </c>
      <c r="B601" s="47">
        <f>B600/$I$600</f>
        <v>0.67253834554601633</v>
      </c>
      <c r="C601" s="47">
        <f t="shared" ref="C601:I601" si="81">C600/$I$600</f>
        <v>2.9790250374648879E-2</v>
      </c>
      <c r="D601" s="47">
        <f t="shared" si="81"/>
        <v>0.1542908858619963</v>
      </c>
      <c r="E601" s="47">
        <f t="shared" si="81"/>
        <v>4.441288452289454E-2</v>
      </c>
      <c r="F601" s="47">
        <f t="shared" si="81"/>
        <v>0</v>
      </c>
      <c r="G601" s="47">
        <f t="shared" si="81"/>
        <v>9.8941875854325886E-2</v>
      </c>
      <c r="H601" s="70">
        <f t="shared" si="81"/>
        <v>2.5757840118179255E-5</v>
      </c>
      <c r="I601" s="48">
        <f t="shared" si="81"/>
        <v>1</v>
      </c>
    </row>
    <row r="602" spans="1:9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9" ht="28.5">
      <c r="A603" s="457" t="s">
        <v>50</v>
      </c>
      <c r="B603" s="34" t="s">
        <v>0</v>
      </c>
      <c r="C603" s="34" t="s">
        <v>1</v>
      </c>
      <c r="D603" s="34" t="s">
        <v>2</v>
      </c>
      <c r="E603" s="34" t="s">
        <v>3</v>
      </c>
      <c r="F603" s="34" t="s">
        <v>27</v>
      </c>
      <c r="G603" s="34" t="s">
        <v>4</v>
      </c>
      <c r="H603" s="34" t="s">
        <v>5</v>
      </c>
      <c r="I603" s="35" t="s">
        <v>6</v>
      </c>
    </row>
    <row r="604" spans="1:9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9" ht="15">
      <c r="A605" s="25" t="s">
        <v>7</v>
      </c>
      <c r="B605" s="36">
        <v>149.99003384154574</v>
      </c>
      <c r="C605" s="36">
        <v>0</v>
      </c>
      <c r="D605" s="36">
        <v>10.25572880967834</v>
      </c>
      <c r="E605" s="36">
        <v>0</v>
      </c>
      <c r="F605" s="410"/>
      <c r="G605" s="36">
        <v>0</v>
      </c>
      <c r="H605" s="37">
        <v>0</v>
      </c>
      <c r="I605" s="38">
        <f>SUM(B605:H605)</f>
        <v>160.24576265122408</v>
      </c>
    </row>
    <row r="606" spans="1:9" ht="15">
      <c r="A606" s="26" t="s">
        <v>8</v>
      </c>
      <c r="B606" s="39">
        <v>55.077099689340912</v>
      </c>
      <c r="C606" s="39">
        <v>0</v>
      </c>
      <c r="D606" s="39">
        <v>3.7659555343139086</v>
      </c>
      <c r="E606" s="39">
        <v>0</v>
      </c>
      <c r="F606" s="411"/>
      <c r="G606" s="39">
        <v>0</v>
      </c>
      <c r="H606" s="40">
        <v>0</v>
      </c>
      <c r="I606" s="41">
        <f t="shared" ref="I606:I625" si="82">SUM(B606:H606)</f>
        <v>58.843055223654822</v>
      </c>
    </row>
    <row r="607" spans="1:9" ht="15">
      <c r="A607" s="27" t="s">
        <v>10</v>
      </c>
      <c r="B607" s="42">
        <v>188.50570035593211</v>
      </c>
      <c r="C607" s="42">
        <v>0</v>
      </c>
      <c r="D607" s="42">
        <v>12.889278656815872</v>
      </c>
      <c r="E607" s="42">
        <v>0</v>
      </c>
      <c r="F607" s="411"/>
      <c r="G607" s="42">
        <v>0</v>
      </c>
      <c r="H607" s="43">
        <v>0</v>
      </c>
      <c r="I607" s="38">
        <f t="shared" si="82"/>
        <v>201.39497901274797</v>
      </c>
    </row>
    <row r="608" spans="1:9" ht="15">
      <c r="A608" s="26" t="s">
        <v>56</v>
      </c>
      <c r="B608" s="39">
        <v>0</v>
      </c>
      <c r="C608" s="39">
        <v>0</v>
      </c>
      <c r="D608" s="39">
        <v>0</v>
      </c>
      <c r="E608" s="39">
        <v>0</v>
      </c>
      <c r="F608" s="411"/>
      <c r="G608" s="39">
        <v>0</v>
      </c>
      <c r="H608" s="40">
        <v>0</v>
      </c>
      <c r="I608" s="41">
        <f t="shared" si="82"/>
        <v>0</v>
      </c>
    </row>
    <row r="609" spans="1:9" ht="15">
      <c r="A609" s="27" t="s">
        <v>16</v>
      </c>
      <c r="B609" s="42">
        <v>318.29598365348164</v>
      </c>
      <c r="C609" s="42">
        <v>0</v>
      </c>
      <c r="D609" s="42">
        <v>25.065379511007723</v>
      </c>
      <c r="E609" s="42">
        <v>0</v>
      </c>
      <c r="F609" s="411"/>
      <c r="G609" s="42">
        <v>0</v>
      </c>
      <c r="H609" s="43">
        <v>0</v>
      </c>
      <c r="I609" s="38">
        <f t="shared" si="82"/>
        <v>343.36136316448938</v>
      </c>
    </row>
    <row r="610" spans="1:9" ht="15">
      <c r="A610" s="26" t="s">
        <v>70</v>
      </c>
      <c r="B610" s="39">
        <v>2185.9292827237664</v>
      </c>
      <c r="C610" s="39">
        <v>0</v>
      </c>
      <c r="D610" s="39">
        <v>172.13898342916391</v>
      </c>
      <c r="E610" s="39">
        <v>0</v>
      </c>
      <c r="F610" s="411"/>
      <c r="G610" s="39">
        <v>0</v>
      </c>
      <c r="H610" s="40">
        <v>0</v>
      </c>
      <c r="I610" s="41">
        <f t="shared" si="82"/>
        <v>2358.0682661529304</v>
      </c>
    </row>
    <row r="611" spans="1:9" ht="15">
      <c r="A611" s="27" t="s">
        <v>58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82"/>
        <v>0</v>
      </c>
    </row>
    <row r="612" spans="1:9" ht="15">
      <c r="A612" s="26" t="s">
        <v>12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 t="shared" si="82"/>
        <v>0</v>
      </c>
    </row>
    <row r="613" spans="1:9" ht="15">
      <c r="A613" s="27" t="s">
        <v>59</v>
      </c>
      <c r="B613" s="42">
        <v>0</v>
      </c>
      <c r="C613" s="42">
        <v>0</v>
      </c>
      <c r="D613" s="42">
        <v>0</v>
      </c>
      <c r="E613" s="42">
        <v>0</v>
      </c>
      <c r="F613" s="411"/>
      <c r="G613" s="42">
        <v>0</v>
      </c>
      <c r="H613" s="43">
        <v>0</v>
      </c>
      <c r="I613" s="38">
        <f t="shared" si="82"/>
        <v>0</v>
      </c>
    </row>
    <row r="614" spans="1:9" ht="15">
      <c r="A614" s="26" t="s">
        <v>17</v>
      </c>
      <c r="B614" s="39">
        <v>39.52248612034132</v>
      </c>
      <c r="C614" s="39">
        <v>0</v>
      </c>
      <c r="D614" s="39">
        <v>3.1123424884411182</v>
      </c>
      <c r="E614" s="39">
        <v>0</v>
      </c>
      <c r="F614" s="411"/>
      <c r="G614" s="39">
        <v>0</v>
      </c>
      <c r="H614" s="40">
        <v>0</v>
      </c>
      <c r="I614" s="41">
        <f t="shared" si="82"/>
        <v>42.634828608782435</v>
      </c>
    </row>
    <row r="615" spans="1:9" ht="15">
      <c r="A615" s="27" t="s">
        <v>139</v>
      </c>
      <c r="B615" s="42">
        <v>15510.650836189878</v>
      </c>
      <c r="C615" s="42">
        <v>0</v>
      </c>
      <c r="D615" s="42">
        <v>4898.10026405996</v>
      </c>
      <c r="E615" s="42">
        <v>0</v>
      </c>
      <c r="F615" s="411"/>
      <c r="G615" s="42">
        <v>0</v>
      </c>
      <c r="H615" s="43">
        <v>0</v>
      </c>
      <c r="I615" s="38">
        <f>SUM(B615:H615)</f>
        <v>20408.751100249836</v>
      </c>
    </row>
    <row r="616" spans="1:9" ht="15">
      <c r="A616" s="26" t="s">
        <v>25</v>
      </c>
      <c r="B616" s="39">
        <v>908.28391936917876</v>
      </c>
      <c r="C616" s="39">
        <v>0</v>
      </c>
      <c r="D616" s="39">
        <v>1031.7399860795524</v>
      </c>
      <c r="E616" s="39">
        <v>5957.922129493345</v>
      </c>
      <c r="F616" s="411"/>
      <c r="G616" s="39">
        <v>1560.4081767720668</v>
      </c>
      <c r="H616" s="40">
        <v>0</v>
      </c>
      <c r="I616" s="41">
        <f t="shared" si="82"/>
        <v>9458.3542117141424</v>
      </c>
    </row>
    <row r="617" spans="1:9" ht="15">
      <c r="A617" s="27" t="s">
        <v>24</v>
      </c>
      <c r="B617" s="42">
        <v>5450.5598394875706</v>
      </c>
      <c r="C617" s="42">
        <v>0</v>
      </c>
      <c r="D617" s="42">
        <v>1268.5721125434582</v>
      </c>
      <c r="E617" s="42">
        <v>0</v>
      </c>
      <c r="F617" s="411"/>
      <c r="G617" s="42">
        <v>0</v>
      </c>
      <c r="H617" s="43">
        <v>0</v>
      </c>
      <c r="I617" s="38">
        <f>SUM(B617:H617)</f>
        <v>6719.131952031029</v>
      </c>
    </row>
    <row r="618" spans="1:9" ht="15">
      <c r="A618" s="26" t="s">
        <v>60</v>
      </c>
      <c r="B618" s="39">
        <v>846.82656373358714</v>
      </c>
      <c r="C618" s="39">
        <v>0</v>
      </c>
      <c r="D618" s="39">
        <v>88.893396193028494</v>
      </c>
      <c r="E618" s="39">
        <v>0</v>
      </c>
      <c r="F618" s="411"/>
      <c r="G618" s="39">
        <v>0</v>
      </c>
      <c r="H618" s="40">
        <v>0</v>
      </c>
      <c r="I618" s="41">
        <f t="shared" si="82"/>
        <v>935.71995992661562</v>
      </c>
    </row>
    <row r="619" spans="1:9" ht="15">
      <c r="A619" s="27" t="s">
        <v>22</v>
      </c>
      <c r="B619" s="42">
        <v>83.720028229433964</v>
      </c>
      <c r="C619" s="42">
        <v>0</v>
      </c>
      <c r="D619" s="42">
        <v>8.7882902561284268</v>
      </c>
      <c r="E619" s="42">
        <v>0</v>
      </c>
      <c r="F619" s="411"/>
      <c r="G619" s="42">
        <v>0</v>
      </c>
      <c r="H619" s="43">
        <v>0</v>
      </c>
      <c r="I619" s="38">
        <f t="shared" si="82"/>
        <v>92.508318485562398</v>
      </c>
    </row>
    <row r="620" spans="1:9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82"/>
        <v>0</v>
      </c>
    </row>
    <row r="621" spans="1:9" ht="15">
      <c r="A621" s="28" t="s">
        <v>64</v>
      </c>
      <c r="B621" s="42">
        <v>40.183652921200618</v>
      </c>
      <c r="C621" s="42">
        <v>0</v>
      </c>
      <c r="D621" s="42">
        <v>13.394550973733537</v>
      </c>
      <c r="E621" s="42">
        <v>0</v>
      </c>
      <c r="F621" s="411"/>
      <c r="G621" s="42">
        <v>0</v>
      </c>
      <c r="H621" s="43">
        <v>0</v>
      </c>
      <c r="I621" s="38">
        <f t="shared" si="82"/>
        <v>53.578203894934155</v>
      </c>
    </row>
    <row r="622" spans="1:9">
      <c r="A622" s="56" t="s">
        <v>23</v>
      </c>
      <c r="B622" s="60">
        <v>40.183652921200618</v>
      </c>
      <c r="C622" s="60">
        <v>0</v>
      </c>
      <c r="D622" s="60">
        <v>13.394550973733537</v>
      </c>
      <c r="E622" s="60">
        <v>0</v>
      </c>
      <c r="F622" s="411"/>
      <c r="G622" s="60">
        <v>0</v>
      </c>
      <c r="H622" s="61">
        <v>0</v>
      </c>
      <c r="I622" s="62">
        <f t="shared" si="82"/>
        <v>53.578203894934155</v>
      </c>
    </row>
    <row r="623" spans="1:9">
      <c r="A623" s="57" t="s">
        <v>19</v>
      </c>
      <c r="B623" s="63">
        <v>0</v>
      </c>
      <c r="C623" s="63">
        <v>0</v>
      </c>
      <c r="D623" s="63">
        <v>0</v>
      </c>
      <c r="E623" s="63">
        <v>0</v>
      </c>
      <c r="F623" s="411"/>
      <c r="G623" s="63">
        <v>0</v>
      </c>
      <c r="H623" s="64">
        <v>0</v>
      </c>
      <c r="I623" s="65">
        <f t="shared" si="82"/>
        <v>0</v>
      </c>
    </row>
    <row r="624" spans="1:9">
      <c r="A624" s="56" t="s">
        <v>20</v>
      </c>
      <c r="B624" s="60">
        <v>0</v>
      </c>
      <c r="C624" s="60">
        <v>0</v>
      </c>
      <c r="D624" s="60">
        <v>0</v>
      </c>
      <c r="E624" s="60">
        <v>0</v>
      </c>
      <c r="F624" s="411"/>
      <c r="G624" s="60">
        <v>0</v>
      </c>
      <c r="H624" s="61">
        <v>0</v>
      </c>
      <c r="I624" s="62">
        <f t="shared" si="82"/>
        <v>0</v>
      </c>
    </row>
    <row r="625" spans="1:9" ht="15" thickBot="1">
      <c r="A625" s="58" t="s">
        <v>11</v>
      </c>
      <c r="B625" s="52">
        <v>0</v>
      </c>
      <c r="C625" s="52">
        <v>0</v>
      </c>
      <c r="D625" s="52">
        <v>0</v>
      </c>
      <c r="E625" s="52">
        <v>0</v>
      </c>
      <c r="F625" s="412"/>
      <c r="G625" s="52">
        <v>0</v>
      </c>
      <c r="H625" s="66">
        <v>0</v>
      </c>
      <c r="I625" s="67">
        <f t="shared" si="82"/>
        <v>0</v>
      </c>
    </row>
    <row r="626" spans="1:9" ht="15">
      <c r="A626" s="33" t="s">
        <v>26</v>
      </c>
      <c r="B626" s="68">
        <f>SUM(B605:B621)</f>
        <v>25777.545426315257</v>
      </c>
      <c r="C626" s="68">
        <f t="shared" ref="C626:I626" si="83">SUM(C605:C621)</f>
        <v>0</v>
      </c>
      <c r="D626" s="68">
        <f t="shared" si="83"/>
        <v>7536.7162685352823</v>
      </c>
      <c r="E626" s="68">
        <f t="shared" si="83"/>
        <v>5957.922129493345</v>
      </c>
      <c r="F626" s="68">
        <f>SUM(F605:F621)</f>
        <v>0</v>
      </c>
      <c r="G626" s="68">
        <f t="shared" si="83"/>
        <v>1560.4081767720668</v>
      </c>
      <c r="H626" s="69">
        <f t="shared" si="83"/>
        <v>0</v>
      </c>
      <c r="I626" s="38">
        <f t="shared" si="83"/>
        <v>40832.592001115947</v>
      </c>
    </row>
    <row r="627" spans="1:9" s="5" customFormat="1" ht="15" thickBot="1">
      <c r="A627" s="59" t="s">
        <v>88</v>
      </c>
      <c r="B627" s="47">
        <f>B626/$I$626</f>
        <v>0.63129828803448873</v>
      </c>
      <c r="C627" s="47">
        <f t="shared" ref="C627:I627" si="84">C626/$I$626</f>
        <v>0</v>
      </c>
      <c r="D627" s="47">
        <f t="shared" si="84"/>
        <v>0.18457599430203464</v>
      </c>
      <c r="E627" s="47">
        <f t="shared" si="84"/>
        <v>0.1459109460729438</v>
      </c>
      <c r="F627" s="47">
        <f t="shared" si="84"/>
        <v>0</v>
      </c>
      <c r="G627" s="47">
        <f t="shared" si="84"/>
        <v>3.8214771590532902E-2</v>
      </c>
      <c r="H627" s="70">
        <f t="shared" si="84"/>
        <v>0</v>
      </c>
      <c r="I627" s="48">
        <f t="shared" si="84"/>
        <v>1</v>
      </c>
    </row>
    <row r="628" spans="1:9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9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9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9" ht="15">
      <c r="A631" s="25" t="s">
        <v>7</v>
      </c>
      <c r="B631" s="36">
        <v>0.38030629493121998</v>
      </c>
      <c r="C631" s="36">
        <v>0</v>
      </c>
      <c r="D631" s="36">
        <v>0.57105545417639214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0.95136174910761206</v>
      </c>
    </row>
    <row r="632" spans="1:9" ht="15">
      <c r="A632" s="26" t="s">
        <v>8</v>
      </c>
      <c r="B632" s="39">
        <v>1.103880232838016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1" si="85">SUM(B632:H632)</f>
        <v>1.103880232838016</v>
      </c>
    </row>
    <row r="633" spans="1:9" ht="15">
      <c r="A633" s="27" t="s">
        <v>10</v>
      </c>
      <c r="B633" s="42">
        <v>4.6375603156640723</v>
      </c>
      <c r="C633" s="42">
        <v>0</v>
      </c>
      <c r="D633" s="42">
        <v>1.485617144243952E-2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85"/>
        <v>4.6524164871065121</v>
      </c>
    </row>
    <row r="634" spans="1:9" ht="15">
      <c r="A634" s="26" t="s">
        <v>56</v>
      </c>
      <c r="B634" s="39">
        <v>0</v>
      </c>
      <c r="C634" s="39">
        <v>0</v>
      </c>
      <c r="D634" s="39">
        <v>0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85"/>
        <v>0</v>
      </c>
    </row>
    <row r="635" spans="1:9" ht="15">
      <c r="A635" s="27" t="s">
        <v>16</v>
      </c>
      <c r="B635" s="42">
        <v>82.313375770257409</v>
      </c>
      <c r="C635" s="42">
        <v>0.35576356929824937</v>
      </c>
      <c r="D635" s="42">
        <v>6.6327895803132773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85"/>
        <v>89.301928919868928</v>
      </c>
    </row>
    <row r="636" spans="1:9" ht="15">
      <c r="A636" s="26" t="s">
        <v>70</v>
      </c>
      <c r="B636" s="39">
        <v>2.0495443410025822</v>
      </c>
      <c r="C636" s="39">
        <v>4.6253719858084776E-2</v>
      </c>
      <c r="D636" s="39">
        <v>0</v>
      </c>
      <c r="E636" s="39">
        <v>0</v>
      </c>
      <c r="F636" s="39">
        <v>0</v>
      </c>
      <c r="G636" s="39">
        <v>0</v>
      </c>
      <c r="H636" s="40">
        <v>0</v>
      </c>
      <c r="I636" s="41">
        <f t="shared" si="85"/>
        <v>2.095798060860667</v>
      </c>
    </row>
    <row r="637" spans="1:9" ht="15">
      <c r="A637" s="27" t="s">
        <v>58</v>
      </c>
      <c r="B637" s="42">
        <v>0</v>
      </c>
      <c r="C637" s="42">
        <v>1.6395817221758101E-2</v>
      </c>
      <c r="D637" s="42">
        <v>0</v>
      </c>
      <c r="E637" s="42">
        <v>0.79578182194438052</v>
      </c>
      <c r="F637" s="42">
        <v>31.427636143488584</v>
      </c>
      <c r="G637" s="42">
        <v>0</v>
      </c>
      <c r="H637" s="43">
        <v>0</v>
      </c>
      <c r="I637" s="38">
        <f t="shared" si="85"/>
        <v>32.239813782654721</v>
      </c>
    </row>
    <row r="638" spans="1:9" ht="15">
      <c r="A638" s="26" t="s">
        <v>12</v>
      </c>
      <c r="B638" s="39">
        <v>0</v>
      </c>
      <c r="C638" s="39">
        <v>0</v>
      </c>
      <c r="D638" s="39">
        <v>0</v>
      </c>
      <c r="E638" s="39">
        <v>0.59791218253294753</v>
      </c>
      <c r="F638" s="39">
        <v>0</v>
      </c>
      <c r="G638" s="39">
        <v>0</v>
      </c>
      <c r="H638" s="40">
        <v>0</v>
      </c>
      <c r="I638" s="41">
        <f t="shared" si="85"/>
        <v>0.59791218253294753</v>
      </c>
    </row>
    <row r="639" spans="1:9" ht="15">
      <c r="A639" s="27" t="s">
        <v>59</v>
      </c>
      <c r="B639" s="42">
        <v>0</v>
      </c>
      <c r="C639" s="42">
        <v>0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85"/>
        <v>0</v>
      </c>
    </row>
    <row r="640" spans="1:9" ht="15">
      <c r="A640" s="26" t="s">
        <v>17</v>
      </c>
      <c r="B640" s="39">
        <v>3.3741357270577379</v>
      </c>
      <c r="C640" s="39">
        <v>0</v>
      </c>
      <c r="D640" s="39">
        <v>1.6334973182361469E-2</v>
      </c>
      <c r="E640" s="39">
        <v>9.939362743847345E-2</v>
      </c>
      <c r="F640" s="39">
        <v>0</v>
      </c>
      <c r="G640" s="39">
        <v>0</v>
      </c>
      <c r="H640" s="40">
        <v>0</v>
      </c>
      <c r="I640" s="41">
        <f t="shared" si="85"/>
        <v>3.4898643276785726</v>
      </c>
    </row>
    <row r="641" spans="1:9" ht="15">
      <c r="A641" s="27" t="s">
        <v>139</v>
      </c>
      <c r="B641" s="42">
        <v>91.905855085146285</v>
      </c>
      <c r="C641" s="42">
        <v>0</v>
      </c>
      <c r="D641" s="42">
        <v>23.753650648841717</v>
      </c>
      <c r="E641" s="42">
        <v>0</v>
      </c>
      <c r="F641" s="42">
        <v>0</v>
      </c>
      <c r="G641" s="42">
        <v>0</v>
      </c>
      <c r="H641" s="43">
        <v>0</v>
      </c>
      <c r="I641" s="38">
        <f>SUM(B641:H641)</f>
        <v>115.659505733988</v>
      </c>
    </row>
    <row r="642" spans="1:9" ht="15">
      <c r="A642" s="26" t="s">
        <v>25</v>
      </c>
      <c r="B642" s="39">
        <v>27.167150043294505</v>
      </c>
      <c r="C642" s="39">
        <v>3.5298915602141615E-2</v>
      </c>
      <c r="D642" s="39">
        <v>0.56193351470379338</v>
      </c>
      <c r="E642" s="39">
        <v>45.143296619409952</v>
      </c>
      <c r="F642" s="39">
        <v>0</v>
      </c>
      <c r="G642" s="39">
        <v>15.223233926880466</v>
      </c>
      <c r="H642" s="40">
        <v>0.21358183766989339</v>
      </c>
      <c r="I642" s="41">
        <f t="shared" si="85"/>
        <v>88.344494857560747</v>
      </c>
    </row>
    <row r="643" spans="1:9" ht="15">
      <c r="A643" s="27" t="s">
        <v>24</v>
      </c>
      <c r="B643" s="42">
        <v>94.121548055497883</v>
      </c>
      <c r="C643" s="42">
        <v>0</v>
      </c>
      <c r="D643" s="42">
        <v>0</v>
      </c>
      <c r="E643" s="42">
        <v>0</v>
      </c>
      <c r="F643" s="42">
        <v>0</v>
      </c>
      <c r="G643" s="42">
        <v>0</v>
      </c>
      <c r="H643" s="43">
        <v>0</v>
      </c>
      <c r="I643" s="38">
        <f>SUM(B643:H643)</f>
        <v>94.121548055497883</v>
      </c>
    </row>
    <row r="644" spans="1:9" ht="15">
      <c r="A644" s="26" t="s">
        <v>60</v>
      </c>
      <c r="B644" s="39">
        <v>36.531433734260631</v>
      </c>
      <c r="C644" s="39">
        <v>1.6547499615238175</v>
      </c>
      <c r="D644" s="39">
        <v>20.801275894346603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85"/>
        <v>58.987459590131053</v>
      </c>
    </row>
    <row r="645" spans="1:9" ht="15">
      <c r="A645" s="27" t="s">
        <v>22</v>
      </c>
      <c r="B645" s="42">
        <v>17.129724207667937</v>
      </c>
      <c r="C645" s="42">
        <v>0</v>
      </c>
      <c r="D645" s="42">
        <v>0</v>
      </c>
      <c r="E645" s="42">
        <v>0</v>
      </c>
      <c r="F645" s="42">
        <v>1.2167106223732824</v>
      </c>
      <c r="G645" s="42">
        <v>0</v>
      </c>
      <c r="H645" s="43">
        <v>0</v>
      </c>
      <c r="I645" s="38">
        <f t="shared" si="85"/>
        <v>18.346434830041218</v>
      </c>
    </row>
    <row r="646" spans="1:9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85"/>
        <v>0</v>
      </c>
    </row>
    <row r="647" spans="1:9" ht="15">
      <c r="A647" s="28" t="s">
        <v>64</v>
      </c>
      <c r="B647" s="42">
        <v>0.7234551288497979</v>
      </c>
      <c r="C647" s="42">
        <v>0</v>
      </c>
      <c r="D647" s="42">
        <v>0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85"/>
        <v>0.7234551288497979</v>
      </c>
    </row>
    <row r="648" spans="1:9">
      <c r="A648" s="56" t="s">
        <v>23</v>
      </c>
      <c r="B648" s="60">
        <v>0.7234551288497979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1">
        <v>0</v>
      </c>
      <c r="I648" s="62">
        <f t="shared" si="85"/>
        <v>0.7234551288497979</v>
      </c>
    </row>
    <row r="649" spans="1:9">
      <c r="A649" s="57" t="s">
        <v>19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85"/>
        <v>0</v>
      </c>
    </row>
    <row r="650" spans="1:9">
      <c r="A650" s="56" t="s">
        <v>20</v>
      </c>
      <c r="B650" s="60">
        <v>0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85"/>
        <v>0</v>
      </c>
    </row>
    <row r="651" spans="1:9" ht="15" thickBot="1">
      <c r="A651" s="58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6">
        <v>0</v>
      </c>
      <c r="I651" s="67">
        <f t="shared" si="85"/>
        <v>0</v>
      </c>
    </row>
    <row r="652" spans="1:9" ht="15">
      <c r="A652" s="33" t="s">
        <v>26</v>
      </c>
      <c r="B652" s="68">
        <f>SUM(B631:B647)</f>
        <v>361.43796893646811</v>
      </c>
      <c r="C652" s="68">
        <f t="shared" ref="C652:I652" si="86">SUM(C631:C647)</f>
        <v>2.1084619835040512</v>
      </c>
      <c r="D652" s="68">
        <f t="shared" si="86"/>
        <v>52.351896237006585</v>
      </c>
      <c r="E652" s="68">
        <f t="shared" si="86"/>
        <v>46.636384251325751</v>
      </c>
      <c r="F652" s="68">
        <f>SUM(F631:F647)</f>
        <v>32.644346765861869</v>
      </c>
      <c r="G652" s="68">
        <f t="shared" si="86"/>
        <v>15.223233926880466</v>
      </c>
      <c r="H652" s="69">
        <f t="shared" si="86"/>
        <v>0.21358183766989339</v>
      </c>
      <c r="I652" s="38">
        <f t="shared" si="86"/>
        <v>510.61587393871673</v>
      </c>
    </row>
    <row r="653" spans="1:9" s="5" customFormat="1" ht="15" thickBot="1">
      <c r="A653" s="59" t="s">
        <v>88</v>
      </c>
      <c r="B653" s="47">
        <f>B652/$I$652</f>
        <v>0.70784710657046146</v>
      </c>
      <c r="C653" s="47">
        <f t="shared" ref="C653:I653" si="87">C652/$I$652</f>
        <v>4.1292527144526367E-3</v>
      </c>
      <c r="D653" s="47">
        <f t="shared" si="87"/>
        <v>0.10252696578581059</v>
      </c>
      <c r="E653" s="47">
        <f t="shared" si="87"/>
        <v>9.1333596606757605E-2</v>
      </c>
      <c r="F653" s="47">
        <f t="shared" si="87"/>
        <v>6.3931319866839448E-2</v>
      </c>
      <c r="G653" s="47">
        <f t="shared" si="87"/>
        <v>2.9813475655297652E-2</v>
      </c>
      <c r="H653" s="70">
        <f t="shared" si="87"/>
        <v>4.1828280038063825E-4</v>
      </c>
      <c r="I653" s="48">
        <f t="shared" si="87"/>
        <v>1</v>
      </c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U653"/>
  <sheetViews>
    <sheetView tabSelected="1" zoomScale="60" zoomScaleNormal="60" workbookViewId="0">
      <pane ySplit="5" topLeftCell="A6" activePane="bottomLeft" state="frozen"/>
      <selection activeCell="A2" sqref="A2"/>
      <selection pane="bottomLeft" activeCell="A2" sqref="A2"/>
    </sheetView>
  </sheetViews>
  <sheetFormatPr baseColWidth="10" defaultRowHeight="14.25"/>
  <cols>
    <col min="1" max="1" width="53.25" style="2" bestFit="1" customWidth="1"/>
    <col min="2" max="10" width="16.625" style="2" customWidth="1"/>
    <col min="11" max="11" width="36.625" style="2" customWidth="1"/>
    <col min="12" max="20" width="16.625" style="2" customWidth="1"/>
    <col min="21" max="21" width="36.625" style="2" customWidth="1"/>
    <col min="22" max="16384" width="11" style="2"/>
  </cols>
  <sheetData>
    <row r="1" spans="1:11" s="49" customFormat="1" ht="15" customHeight="1" thickTop="1">
      <c r="A1" s="422" t="s">
        <v>103</v>
      </c>
      <c r="B1" s="423"/>
      <c r="C1" s="423"/>
      <c r="D1" s="423"/>
      <c r="E1" s="423"/>
      <c r="F1" s="423"/>
      <c r="G1" s="423"/>
      <c r="H1" s="423"/>
      <c r="I1" s="424"/>
      <c r="J1"/>
    </row>
    <row r="2" spans="1:11" s="49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  <c r="J2"/>
    </row>
    <row r="3" spans="1:11" s="49" customFormat="1" ht="36" customHeight="1" thickBot="1">
      <c r="A3" s="428"/>
      <c r="B3" s="429"/>
      <c r="C3" s="429"/>
      <c r="D3" s="429"/>
      <c r="E3" s="429"/>
      <c r="F3" s="429"/>
      <c r="G3" s="429"/>
      <c r="H3" s="429"/>
      <c r="I3" s="430"/>
      <c r="J3"/>
    </row>
    <row r="4" spans="1:11" s="49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/>
    </row>
    <row r="5" spans="1:11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K5" s="21"/>
    </row>
    <row r="6" spans="1:11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1" ht="15">
      <c r="A7" s="25" t="s">
        <v>7</v>
      </c>
      <c r="B7" s="36">
        <f>B33+B85</f>
        <v>186.13625177752928</v>
      </c>
      <c r="C7" s="36">
        <f t="shared" ref="C7:E7" si="0">C33+C85</f>
        <v>7.6999999999999999E-2</v>
      </c>
      <c r="D7" s="36">
        <f t="shared" si="0"/>
        <v>19.078245644336285</v>
      </c>
      <c r="E7" s="36">
        <f t="shared" si="0"/>
        <v>7.6999999999999999E-2</v>
      </c>
      <c r="F7" s="36">
        <f>F59+F85</f>
        <v>1.5177620781913792</v>
      </c>
      <c r="G7" s="36">
        <f t="shared" ref="G7:H22" si="1">G33+G85</f>
        <v>0</v>
      </c>
      <c r="H7" s="37">
        <f t="shared" si="1"/>
        <v>0</v>
      </c>
      <c r="I7" s="38">
        <f>SUM(B7:H7)</f>
        <v>206.88625950005692</v>
      </c>
      <c r="J7" s="306">
        <v>0</v>
      </c>
    </row>
    <row r="8" spans="1:11" ht="15">
      <c r="A8" s="26" t="s">
        <v>8</v>
      </c>
      <c r="B8" s="39">
        <f t="shared" ref="B8:E23" si="2">B34+B86</f>
        <v>160.86998961459247</v>
      </c>
      <c r="C8" s="39">
        <f t="shared" si="2"/>
        <v>0</v>
      </c>
      <c r="D8" s="39">
        <f t="shared" si="2"/>
        <v>31.921886271439398</v>
      </c>
      <c r="E8" s="39">
        <f t="shared" si="2"/>
        <v>0</v>
      </c>
      <c r="F8" s="39">
        <f t="shared" ref="F8:F27" si="3">F60+F86</f>
        <v>0</v>
      </c>
      <c r="G8" s="39">
        <f t="shared" si="1"/>
        <v>0</v>
      </c>
      <c r="H8" s="40">
        <f t="shared" si="1"/>
        <v>0</v>
      </c>
      <c r="I8" s="41">
        <f t="shared" ref="I8:I27" si="4">SUM(B8:H8)</f>
        <v>192.79187588603187</v>
      </c>
      <c r="J8" s="306">
        <v>0</v>
      </c>
    </row>
    <row r="9" spans="1:11" ht="15">
      <c r="A9" s="27" t="s">
        <v>10</v>
      </c>
      <c r="B9" s="42">
        <f t="shared" si="2"/>
        <v>239.53801417161498</v>
      </c>
      <c r="C9" s="42">
        <f t="shared" si="2"/>
        <v>0</v>
      </c>
      <c r="D9" s="42">
        <f t="shared" si="2"/>
        <v>13.712629033543427</v>
      </c>
      <c r="E9" s="42">
        <f t="shared" si="2"/>
        <v>0</v>
      </c>
      <c r="F9" s="42">
        <f t="shared" si="3"/>
        <v>0</v>
      </c>
      <c r="G9" s="42">
        <f t="shared" si="1"/>
        <v>0</v>
      </c>
      <c r="H9" s="43">
        <f t="shared" si="1"/>
        <v>0</v>
      </c>
      <c r="I9" s="38">
        <f t="shared" si="4"/>
        <v>253.25064320515841</v>
      </c>
      <c r="J9" s="306">
        <v>0</v>
      </c>
    </row>
    <row r="10" spans="1:11" ht="15">
      <c r="A10" s="26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39">
        <f t="shared" si="3"/>
        <v>0</v>
      </c>
      <c r="G10" s="39">
        <f t="shared" si="1"/>
        <v>0</v>
      </c>
      <c r="H10" s="40">
        <f t="shared" si="1"/>
        <v>0</v>
      </c>
      <c r="I10" s="41">
        <f t="shared" si="4"/>
        <v>0</v>
      </c>
      <c r="J10" s="306">
        <v>0</v>
      </c>
    </row>
    <row r="11" spans="1:11" ht="15">
      <c r="A11" s="27" t="s">
        <v>16</v>
      </c>
      <c r="B11" s="42">
        <f t="shared" si="2"/>
        <v>1558.10936517192</v>
      </c>
      <c r="C11" s="42">
        <f t="shared" si="2"/>
        <v>442.74197150949715</v>
      </c>
      <c r="D11" s="42">
        <f t="shared" si="2"/>
        <v>202.1592800247353</v>
      </c>
      <c r="E11" s="42">
        <f t="shared" si="2"/>
        <v>51.511011196914936</v>
      </c>
      <c r="F11" s="42">
        <f t="shared" si="3"/>
        <v>0</v>
      </c>
      <c r="G11" s="42">
        <f t="shared" si="1"/>
        <v>0</v>
      </c>
      <c r="H11" s="43">
        <f t="shared" si="1"/>
        <v>0</v>
      </c>
      <c r="I11" s="38">
        <f t="shared" si="4"/>
        <v>2254.5216279030674</v>
      </c>
      <c r="J11" s="306">
        <v>0</v>
      </c>
    </row>
    <row r="12" spans="1:11" ht="15">
      <c r="A12" s="26" t="s">
        <v>70</v>
      </c>
      <c r="B12" s="39">
        <f t="shared" si="2"/>
        <v>4308.5815563594206</v>
      </c>
      <c r="C12" s="39">
        <f t="shared" si="2"/>
        <v>42.875160131325458</v>
      </c>
      <c r="D12" s="39">
        <f t="shared" si="2"/>
        <v>205.26735875355823</v>
      </c>
      <c r="E12" s="39">
        <f t="shared" si="2"/>
        <v>0.13250949024041661</v>
      </c>
      <c r="F12" s="39">
        <f t="shared" si="3"/>
        <v>0</v>
      </c>
      <c r="G12" s="39">
        <f t="shared" si="1"/>
        <v>0</v>
      </c>
      <c r="H12" s="40">
        <f t="shared" si="1"/>
        <v>0</v>
      </c>
      <c r="I12" s="41">
        <f t="shared" si="4"/>
        <v>4556.8565847345444</v>
      </c>
      <c r="J12" s="306">
        <v>0</v>
      </c>
    </row>
    <row r="13" spans="1:11" ht="15">
      <c r="A13" s="27" t="s">
        <v>58</v>
      </c>
      <c r="B13" s="42">
        <f t="shared" si="2"/>
        <v>1.7753482284232132E-2</v>
      </c>
      <c r="C13" s="42">
        <f t="shared" si="2"/>
        <v>1.5153944654506311</v>
      </c>
      <c r="D13" s="42">
        <f t="shared" si="2"/>
        <v>2.1751327655908912</v>
      </c>
      <c r="E13" s="42">
        <f t="shared" si="2"/>
        <v>1443.589494154387</v>
      </c>
      <c r="F13" s="42">
        <f t="shared" si="3"/>
        <v>23600.532802901671</v>
      </c>
      <c r="G13" s="42">
        <f t="shared" si="1"/>
        <v>0</v>
      </c>
      <c r="H13" s="43">
        <f t="shared" si="1"/>
        <v>0</v>
      </c>
      <c r="I13" s="38">
        <f t="shared" si="4"/>
        <v>25047.830577769382</v>
      </c>
      <c r="J13" s="306">
        <v>0</v>
      </c>
    </row>
    <row r="14" spans="1:11" ht="15">
      <c r="A14" s="26" t="s">
        <v>12</v>
      </c>
      <c r="B14" s="39">
        <f t="shared" si="2"/>
        <v>5.0428478219738098E-3</v>
      </c>
      <c r="C14" s="39">
        <f t="shared" si="2"/>
        <v>4.621841782744625E-3</v>
      </c>
      <c r="D14" s="39">
        <f t="shared" si="2"/>
        <v>8.2351382020450309E-2</v>
      </c>
      <c r="E14" s="39">
        <f t="shared" si="2"/>
        <v>19.480810315205581</v>
      </c>
      <c r="F14" s="39">
        <f t="shared" si="3"/>
        <v>14383.494121550237</v>
      </c>
      <c r="G14" s="39">
        <f t="shared" si="1"/>
        <v>0</v>
      </c>
      <c r="H14" s="40">
        <f t="shared" si="1"/>
        <v>0</v>
      </c>
      <c r="I14" s="41">
        <f t="shared" si="4"/>
        <v>14403.066947937068</v>
      </c>
      <c r="J14" s="306">
        <v>0</v>
      </c>
    </row>
    <row r="15" spans="1:11" ht="15">
      <c r="A15" s="27" t="s">
        <v>59</v>
      </c>
      <c r="B15" s="42">
        <f t="shared" si="2"/>
        <v>0</v>
      </c>
      <c r="C15" s="42">
        <f t="shared" si="2"/>
        <v>0</v>
      </c>
      <c r="D15" s="42">
        <f t="shared" si="2"/>
        <v>0</v>
      </c>
      <c r="E15" s="42">
        <f t="shared" si="2"/>
        <v>53.993027132284901</v>
      </c>
      <c r="F15" s="42">
        <f t="shared" si="3"/>
        <v>0</v>
      </c>
      <c r="G15" s="42">
        <f t="shared" si="1"/>
        <v>0</v>
      </c>
      <c r="H15" s="43">
        <f t="shared" si="1"/>
        <v>0</v>
      </c>
      <c r="I15" s="38">
        <f t="shared" si="4"/>
        <v>53.993027132284901</v>
      </c>
      <c r="J15" s="306">
        <v>0</v>
      </c>
    </row>
    <row r="16" spans="1:11" ht="15">
      <c r="A16" s="26" t="s">
        <v>17</v>
      </c>
      <c r="B16" s="39">
        <f t="shared" si="2"/>
        <v>313.14796393863105</v>
      </c>
      <c r="C16" s="39">
        <f t="shared" si="2"/>
        <v>3.1065737401378364</v>
      </c>
      <c r="D16" s="39">
        <f t="shared" si="2"/>
        <v>146.34224440438408</v>
      </c>
      <c r="E16" s="39">
        <f t="shared" si="2"/>
        <v>20.45609206263817</v>
      </c>
      <c r="F16" s="39">
        <f>F68+F94</f>
        <v>462.39785473911036</v>
      </c>
      <c r="G16" s="39">
        <f t="shared" si="1"/>
        <v>0</v>
      </c>
      <c r="H16" s="40">
        <f t="shared" si="1"/>
        <v>0</v>
      </c>
      <c r="I16" s="41">
        <f t="shared" si="4"/>
        <v>945.45072888490154</v>
      </c>
      <c r="J16" s="306">
        <v>0</v>
      </c>
    </row>
    <row r="17" spans="1:21" ht="15">
      <c r="A17" s="27" t="s">
        <v>139</v>
      </c>
      <c r="B17" s="42">
        <f t="shared" si="2"/>
        <v>19174.902507090148</v>
      </c>
      <c r="C17" s="42">
        <f t="shared" si="2"/>
        <v>2863.6300018004204</v>
      </c>
      <c r="D17" s="42">
        <f t="shared" si="2"/>
        <v>5771.9560925895303</v>
      </c>
      <c r="E17" s="42">
        <f t="shared" si="2"/>
        <v>267.48659542435217</v>
      </c>
      <c r="F17" s="42">
        <f t="shared" si="3"/>
        <v>0</v>
      </c>
      <c r="G17" s="42">
        <f t="shared" si="1"/>
        <v>0</v>
      </c>
      <c r="H17" s="43">
        <f t="shared" si="1"/>
        <v>0</v>
      </c>
      <c r="I17" s="38">
        <f t="shared" si="4"/>
        <v>28077.975196904448</v>
      </c>
      <c r="J17" s="306">
        <v>0</v>
      </c>
    </row>
    <row r="18" spans="1:21" ht="15">
      <c r="A18" s="26" t="s">
        <v>25</v>
      </c>
      <c r="B18" s="39">
        <f t="shared" si="2"/>
        <v>3273.4579709067284</v>
      </c>
      <c r="C18" s="39">
        <f t="shared" si="2"/>
        <v>17.651105544353019</v>
      </c>
      <c r="D18" s="39">
        <f t="shared" si="2"/>
        <v>6325.2420854183028</v>
      </c>
      <c r="E18" s="39">
        <f t="shared" si="2"/>
        <v>8688.6944801520258</v>
      </c>
      <c r="F18" s="39">
        <f t="shared" si="3"/>
        <v>2176.809454986218</v>
      </c>
      <c r="G18" s="39">
        <f t="shared" si="1"/>
        <v>5307.8856826919837</v>
      </c>
      <c r="H18" s="40">
        <f t="shared" si="1"/>
        <v>47.455620300389405</v>
      </c>
      <c r="I18" s="41">
        <f t="shared" si="4"/>
        <v>25837.196400000001</v>
      </c>
      <c r="J18" s="306">
        <v>0</v>
      </c>
    </row>
    <row r="19" spans="1:21" ht="15">
      <c r="A19" s="27" t="s">
        <v>24</v>
      </c>
      <c r="B19" s="42">
        <f t="shared" si="2"/>
        <v>15505.287397009355</v>
      </c>
      <c r="C19" s="42">
        <f t="shared" si="2"/>
        <v>103.61276890179178</v>
      </c>
      <c r="D19" s="42">
        <f t="shared" si="2"/>
        <v>1320.7506065518228</v>
      </c>
      <c r="E19" s="42">
        <f t="shared" si="2"/>
        <v>0</v>
      </c>
      <c r="F19" s="42">
        <f t="shared" si="3"/>
        <v>-2.6157067622989416E-9</v>
      </c>
      <c r="G19" s="42">
        <f t="shared" si="1"/>
        <v>0</v>
      </c>
      <c r="H19" s="43">
        <f t="shared" si="1"/>
        <v>0</v>
      </c>
      <c r="I19" s="38">
        <f t="shared" si="4"/>
        <v>16929.650772460354</v>
      </c>
      <c r="J19" s="306">
        <v>0</v>
      </c>
    </row>
    <row r="20" spans="1:21" ht="15">
      <c r="A20" s="26" t="s">
        <v>60</v>
      </c>
      <c r="B20" s="39">
        <f t="shared" si="2"/>
        <v>983.22249438361985</v>
      </c>
      <c r="C20" s="39">
        <f t="shared" si="2"/>
        <v>8.2552458721923827</v>
      </c>
      <c r="D20" s="39">
        <f t="shared" si="2"/>
        <v>130.18837042649446</v>
      </c>
      <c r="E20" s="39">
        <f t="shared" si="2"/>
        <v>2.3401303409951204</v>
      </c>
      <c r="F20" s="39">
        <f t="shared" si="3"/>
        <v>0</v>
      </c>
      <c r="G20" s="39">
        <f t="shared" si="1"/>
        <v>0</v>
      </c>
      <c r="H20" s="40">
        <f t="shared" si="1"/>
        <v>0</v>
      </c>
      <c r="I20" s="41">
        <f t="shared" si="4"/>
        <v>1124.0062410233018</v>
      </c>
      <c r="J20" s="306">
        <v>0</v>
      </c>
    </row>
    <row r="21" spans="1:21" ht="15">
      <c r="A21" s="27" t="s">
        <v>22</v>
      </c>
      <c r="B21" s="42">
        <f t="shared" si="2"/>
        <v>186.18031675351892</v>
      </c>
      <c r="C21" s="42">
        <f t="shared" si="2"/>
        <v>104.96494478735907</v>
      </c>
      <c r="D21" s="42">
        <f t="shared" si="2"/>
        <v>75.461153446819068</v>
      </c>
      <c r="E21" s="42">
        <f t="shared" si="2"/>
        <v>7.2501649212744121</v>
      </c>
      <c r="F21" s="42">
        <f t="shared" si="3"/>
        <v>92.854030597289437</v>
      </c>
      <c r="G21" s="42">
        <f t="shared" si="1"/>
        <v>0</v>
      </c>
      <c r="H21" s="43">
        <f t="shared" si="1"/>
        <v>0</v>
      </c>
      <c r="I21" s="38">
        <f t="shared" si="4"/>
        <v>466.71061050626088</v>
      </c>
      <c r="J21" s="306">
        <v>0</v>
      </c>
    </row>
    <row r="22" spans="1:21" ht="15">
      <c r="A22" s="26" t="s">
        <v>21</v>
      </c>
      <c r="B22" s="39">
        <f t="shared" si="2"/>
        <v>120.46703279374189</v>
      </c>
      <c r="C22" s="39">
        <f t="shared" si="2"/>
        <v>0</v>
      </c>
      <c r="D22" s="39">
        <f t="shared" si="2"/>
        <v>2.2257799232299345</v>
      </c>
      <c r="E22" s="39">
        <f t="shared" si="2"/>
        <v>0</v>
      </c>
      <c r="F22" s="39">
        <f t="shared" si="3"/>
        <v>0</v>
      </c>
      <c r="G22" s="39">
        <f t="shared" si="1"/>
        <v>0</v>
      </c>
      <c r="H22" s="40">
        <f t="shared" si="1"/>
        <v>0</v>
      </c>
      <c r="I22" s="41">
        <f t="shared" si="4"/>
        <v>122.69281271697183</v>
      </c>
      <c r="J22" s="306">
        <v>0</v>
      </c>
    </row>
    <row r="23" spans="1:21" ht="15">
      <c r="A23" s="28" t="s">
        <v>64</v>
      </c>
      <c r="B23" s="42">
        <f t="shared" si="2"/>
        <v>84.843718008803606</v>
      </c>
      <c r="C23" s="42">
        <f t="shared" si="2"/>
        <v>0</v>
      </c>
      <c r="D23" s="42">
        <f t="shared" si="2"/>
        <v>13.193122181029295</v>
      </c>
      <c r="E23" s="42">
        <f t="shared" si="2"/>
        <v>0</v>
      </c>
      <c r="F23" s="42">
        <f t="shared" si="3"/>
        <v>0</v>
      </c>
      <c r="G23" s="42">
        <f t="shared" ref="G23:H27" si="5">G49+G101</f>
        <v>0</v>
      </c>
      <c r="H23" s="43">
        <f t="shared" si="5"/>
        <v>0</v>
      </c>
      <c r="I23" s="38">
        <f t="shared" si="4"/>
        <v>98.036840189832901</v>
      </c>
      <c r="J23" s="306">
        <v>0</v>
      </c>
    </row>
    <row r="24" spans="1:21">
      <c r="A24" s="56" t="s">
        <v>23</v>
      </c>
      <c r="B24" s="60">
        <f t="shared" ref="B24:E27" si="6">B50+B102</f>
        <v>84.843718008803606</v>
      </c>
      <c r="C24" s="60">
        <f t="shared" si="6"/>
        <v>0</v>
      </c>
      <c r="D24" s="60">
        <f t="shared" si="6"/>
        <v>13.193122181029295</v>
      </c>
      <c r="E24" s="60">
        <f t="shared" si="6"/>
        <v>0</v>
      </c>
      <c r="F24" s="60">
        <f t="shared" si="3"/>
        <v>0</v>
      </c>
      <c r="G24" s="60">
        <f t="shared" si="5"/>
        <v>0</v>
      </c>
      <c r="H24" s="61">
        <f t="shared" si="5"/>
        <v>0</v>
      </c>
      <c r="I24" s="62">
        <f t="shared" si="4"/>
        <v>98.036840189832901</v>
      </c>
      <c r="J24" s="306">
        <v>0</v>
      </c>
    </row>
    <row r="25" spans="1:21">
      <c r="A25" s="57" t="s">
        <v>19</v>
      </c>
      <c r="B25" s="63">
        <f t="shared" si="6"/>
        <v>0</v>
      </c>
      <c r="C25" s="63">
        <f t="shared" si="6"/>
        <v>0</v>
      </c>
      <c r="D25" s="63">
        <f t="shared" si="6"/>
        <v>0</v>
      </c>
      <c r="E25" s="63">
        <f t="shared" si="6"/>
        <v>0</v>
      </c>
      <c r="F25" s="63">
        <f t="shared" si="3"/>
        <v>0</v>
      </c>
      <c r="G25" s="63">
        <f t="shared" si="5"/>
        <v>0</v>
      </c>
      <c r="H25" s="64">
        <f t="shared" si="5"/>
        <v>0</v>
      </c>
      <c r="I25" s="65">
        <f t="shared" si="4"/>
        <v>0</v>
      </c>
      <c r="J25" s="306">
        <v>0</v>
      </c>
    </row>
    <row r="26" spans="1:21">
      <c r="A26" s="56" t="s">
        <v>20</v>
      </c>
      <c r="B26" s="60">
        <f t="shared" si="6"/>
        <v>0</v>
      </c>
      <c r="C26" s="60">
        <f t="shared" si="6"/>
        <v>0</v>
      </c>
      <c r="D26" s="60">
        <f t="shared" si="6"/>
        <v>0</v>
      </c>
      <c r="E26" s="60">
        <f t="shared" si="6"/>
        <v>0</v>
      </c>
      <c r="F26" s="60">
        <f t="shared" si="3"/>
        <v>0</v>
      </c>
      <c r="G26" s="60">
        <f t="shared" si="5"/>
        <v>0</v>
      </c>
      <c r="H26" s="61">
        <f t="shared" si="5"/>
        <v>0</v>
      </c>
      <c r="I26" s="62">
        <f t="shared" si="4"/>
        <v>0</v>
      </c>
      <c r="J26" s="306">
        <v>0</v>
      </c>
    </row>
    <row r="27" spans="1:21" ht="15" thickBot="1">
      <c r="A27" s="58" t="s">
        <v>11</v>
      </c>
      <c r="B27" s="52">
        <f t="shared" si="6"/>
        <v>0</v>
      </c>
      <c r="C27" s="52">
        <f t="shared" si="6"/>
        <v>0</v>
      </c>
      <c r="D27" s="52">
        <f t="shared" si="6"/>
        <v>0</v>
      </c>
      <c r="E27" s="52">
        <f t="shared" si="6"/>
        <v>0</v>
      </c>
      <c r="F27" s="52">
        <f t="shared" si="3"/>
        <v>0</v>
      </c>
      <c r="G27" s="52">
        <f t="shared" si="5"/>
        <v>0</v>
      </c>
      <c r="H27" s="66">
        <f t="shared" si="5"/>
        <v>0</v>
      </c>
      <c r="I27" s="67">
        <f t="shared" si="4"/>
        <v>0</v>
      </c>
      <c r="J27" s="306">
        <v>0</v>
      </c>
    </row>
    <row r="28" spans="1:21" ht="15">
      <c r="A28" s="33" t="s">
        <v>26</v>
      </c>
      <c r="B28" s="68">
        <f>SUM(B7:B23)</f>
        <v>46094.767374309726</v>
      </c>
      <c r="C28" s="68">
        <f t="shared" ref="C28:I28" si="7">SUM(C7:C23)</f>
        <v>3588.4347885943102</v>
      </c>
      <c r="D28" s="68">
        <f t="shared" si="7"/>
        <v>14259.756338816836</v>
      </c>
      <c r="E28" s="68">
        <f t="shared" si="7"/>
        <v>10555.011315190319</v>
      </c>
      <c r="F28" s="68">
        <f t="shared" si="7"/>
        <v>40717.606026850095</v>
      </c>
      <c r="G28" s="68">
        <f t="shared" si="7"/>
        <v>5307.8856826919837</v>
      </c>
      <c r="H28" s="69">
        <f t="shared" si="7"/>
        <v>47.455620300389405</v>
      </c>
      <c r="I28" s="38">
        <f t="shared" si="7"/>
        <v>120570.91714675367</v>
      </c>
      <c r="J28" s="306">
        <v>0</v>
      </c>
    </row>
    <row r="29" spans="1:21" s="5" customFormat="1" ht="15" thickBot="1">
      <c r="A29" s="30" t="s">
        <v>88</v>
      </c>
      <c r="B29" s="53">
        <f>B28/$I$28</f>
        <v>0.38230419461938059</v>
      </c>
      <c r="C29" s="53">
        <f t="shared" ref="C29:I29" si="8">C28/$I$28</f>
        <v>2.9762026146210895E-2</v>
      </c>
      <c r="D29" s="53">
        <f t="shared" si="8"/>
        <v>0.1182686229504291</v>
      </c>
      <c r="E29" s="53">
        <f t="shared" si="8"/>
        <v>8.7541934365011245E-2</v>
      </c>
      <c r="F29" s="53">
        <f t="shared" si="8"/>
        <v>0.33770669569752382</v>
      </c>
      <c r="G29" s="53">
        <f t="shared" si="8"/>
        <v>4.4022935284065694E-2</v>
      </c>
      <c r="H29" s="53">
        <f t="shared" si="8"/>
        <v>3.9359093737860923E-4</v>
      </c>
      <c r="I29" s="54">
        <f t="shared" si="8"/>
        <v>1</v>
      </c>
    </row>
    <row r="30" spans="1:21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1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U31" s="21"/>
    </row>
    <row r="32" spans="1:21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7.6999999999999999E-2</v>
      </c>
      <c r="C33" s="36">
        <f t="shared" ref="C33:E33" si="9">C111+C137+C163+C189+C215+C241+C267+C293+C319+C345+C371+C397+C423</f>
        <v>7.6999999999999999E-2</v>
      </c>
      <c r="D33" s="36">
        <f t="shared" si="9"/>
        <v>7.6999999999999999E-2</v>
      </c>
      <c r="E33" s="36">
        <f t="shared" si="9"/>
        <v>7.6999999999999999E-2</v>
      </c>
      <c r="F33" s="410"/>
      <c r="G33" s="36">
        <f t="shared" ref="G33:H48" si="10">G111+G137+G163+G189+G215+G241+G267+G293+G319+G345+G371+G397+G423</f>
        <v>0</v>
      </c>
      <c r="H33" s="37">
        <f t="shared" si="10"/>
        <v>0</v>
      </c>
      <c r="I33" s="38">
        <f>SUM(B33:H33)</f>
        <v>0.308</v>
      </c>
      <c r="J33" s="2">
        <v>0</v>
      </c>
    </row>
    <row r="34" spans="1:10" ht="15">
      <c r="A34" s="26" t="s">
        <v>8</v>
      </c>
      <c r="B34" s="39">
        <f t="shared" ref="B34:E49" si="11">B112+B138+B164+B190+B216+B242+B268+B294+B320+B346+B372+B398+B424</f>
        <v>0</v>
      </c>
      <c r="C34" s="39">
        <f t="shared" si="11"/>
        <v>0</v>
      </c>
      <c r="D34" s="39">
        <f t="shared" si="11"/>
        <v>0</v>
      </c>
      <c r="E34" s="39">
        <f t="shared" si="11"/>
        <v>0</v>
      </c>
      <c r="F34" s="411"/>
      <c r="G34" s="39">
        <f t="shared" si="10"/>
        <v>0</v>
      </c>
      <c r="H34" s="40">
        <f t="shared" si="10"/>
        <v>0</v>
      </c>
      <c r="I34" s="41">
        <f t="shared" ref="I34:I53" si="12">SUM(B34:H34)</f>
        <v>0</v>
      </c>
      <c r="J34" s="2">
        <v>0</v>
      </c>
    </row>
    <row r="35" spans="1:10" ht="15">
      <c r="A35" s="27" t="s">
        <v>10</v>
      </c>
      <c r="B35" s="42">
        <f t="shared" si="11"/>
        <v>0</v>
      </c>
      <c r="C35" s="42">
        <f t="shared" si="11"/>
        <v>0</v>
      </c>
      <c r="D35" s="42">
        <f t="shared" si="11"/>
        <v>0</v>
      </c>
      <c r="E35" s="42">
        <f t="shared" si="11"/>
        <v>0</v>
      </c>
      <c r="F35" s="411"/>
      <c r="G35" s="42">
        <f t="shared" si="10"/>
        <v>0</v>
      </c>
      <c r="H35" s="43">
        <f t="shared" si="10"/>
        <v>0</v>
      </c>
      <c r="I35" s="38">
        <f t="shared" si="12"/>
        <v>0</v>
      </c>
      <c r="J35" s="2">
        <v>0</v>
      </c>
    </row>
    <row r="36" spans="1:10" ht="15">
      <c r="A36" s="26" t="s">
        <v>56</v>
      </c>
      <c r="B36" s="39">
        <f t="shared" si="11"/>
        <v>0</v>
      </c>
      <c r="C36" s="39">
        <f t="shared" si="11"/>
        <v>0</v>
      </c>
      <c r="D36" s="39">
        <f t="shared" si="11"/>
        <v>0</v>
      </c>
      <c r="E36" s="39">
        <f t="shared" si="11"/>
        <v>0</v>
      </c>
      <c r="F36" s="411"/>
      <c r="G36" s="39">
        <f t="shared" si="10"/>
        <v>0</v>
      </c>
      <c r="H36" s="40">
        <f t="shared" si="10"/>
        <v>0</v>
      </c>
      <c r="I36" s="41">
        <f t="shared" si="12"/>
        <v>0</v>
      </c>
      <c r="J36" s="2">
        <v>0</v>
      </c>
    </row>
    <row r="37" spans="1:10" ht="15">
      <c r="A37" s="27" t="s">
        <v>16</v>
      </c>
      <c r="B37" s="42">
        <f t="shared" si="11"/>
        <v>229.18082272871993</v>
      </c>
      <c r="C37" s="42">
        <f t="shared" si="11"/>
        <v>335.23389727274872</v>
      </c>
      <c r="D37" s="42">
        <f t="shared" si="11"/>
        <v>143.88379310553654</v>
      </c>
      <c r="E37" s="42">
        <f t="shared" si="11"/>
        <v>4.7302502130997767E-4</v>
      </c>
      <c r="F37" s="411"/>
      <c r="G37" s="42">
        <f t="shared" si="10"/>
        <v>0</v>
      </c>
      <c r="H37" s="43">
        <f t="shared" si="10"/>
        <v>0</v>
      </c>
      <c r="I37" s="38">
        <f t="shared" si="12"/>
        <v>708.29898613202647</v>
      </c>
      <c r="J37" s="2">
        <v>0</v>
      </c>
    </row>
    <row r="38" spans="1:10" ht="15">
      <c r="A38" s="26" t="s">
        <v>70</v>
      </c>
      <c r="B38" s="39">
        <f t="shared" si="11"/>
        <v>66.26123586671531</v>
      </c>
      <c r="C38" s="39">
        <f t="shared" si="11"/>
        <v>6.4858388709147778</v>
      </c>
      <c r="D38" s="39">
        <f t="shared" si="11"/>
        <v>16.974296787892634</v>
      </c>
      <c r="E38" s="39">
        <f t="shared" si="11"/>
        <v>0.13250949024041661</v>
      </c>
      <c r="F38" s="411"/>
      <c r="G38" s="39">
        <f t="shared" si="10"/>
        <v>0</v>
      </c>
      <c r="H38" s="40">
        <f t="shared" si="10"/>
        <v>0</v>
      </c>
      <c r="I38" s="41">
        <f t="shared" si="12"/>
        <v>89.85388101576315</v>
      </c>
      <c r="J38" s="2">
        <v>0</v>
      </c>
    </row>
    <row r="39" spans="1:10" ht="15">
      <c r="A39" s="27" t="s">
        <v>58</v>
      </c>
      <c r="B39" s="42">
        <f t="shared" si="11"/>
        <v>1.7753482284232132E-2</v>
      </c>
      <c r="C39" s="42">
        <f t="shared" si="11"/>
        <v>1.4993052770258963</v>
      </c>
      <c r="D39" s="42">
        <f t="shared" si="11"/>
        <v>1.7987424723196765</v>
      </c>
      <c r="E39" s="42">
        <f t="shared" si="11"/>
        <v>1267.2282987311626</v>
      </c>
      <c r="F39" s="411"/>
      <c r="G39" s="42">
        <f t="shared" si="10"/>
        <v>0</v>
      </c>
      <c r="H39" s="43">
        <f t="shared" si="10"/>
        <v>0</v>
      </c>
      <c r="I39" s="38">
        <f t="shared" si="12"/>
        <v>1270.5440999627924</v>
      </c>
      <c r="J39" s="2">
        <v>0</v>
      </c>
    </row>
    <row r="40" spans="1:10" ht="15">
      <c r="A40" s="26" t="s">
        <v>12</v>
      </c>
      <c r="B40" s="39">
        <f t="shared" si="11"/>
        <v>5.0428478219738098E-3</v>
      </c>
      <c r="C40" s="39">
        <f t="shared" si="11"/>
        <v>4.621841782744625E-3</v>
      </c>
      <c r="D40" s="39">
        <f t="shared" si="11"/>
        <v>4.621841782744625E-3</v>
      </c>
      <c r="E40" s="39">
        <f t="shared" si="11"/>
        <v>16.615678046178548</v>
      </c>
      <c r="F40" s="411"/>
      <c r="G40" s="39">
        <f t="shared" si="10"/>
        <v>0</v>
      </c>
      <c r="H40" s="40">
        <f t="shared" si="10"/>
        <v>0</v>
      </c>
      <c r="I40" s="41">
        <f t="shared" si="12"/>
        <v>16.62996457756601</v>
      </c>
      <c r="J40" s="2">
        <v>0</v>
      </c>
    </row>
    <row r="41" spans="1:10" ht="15">
      <c r="A41" s="27" t="s">
        <v>59</v>
      </c>
      <c r="B41" s="42">
        <f t="shared" si="11"/>
        <v>0</v>
      </c>
      <c r="C41" s="42">
        <f t="shared" si="11"/>
        <v>0</v>
      </c>
      <c r="D41" s="42">
        <f t="shared" si="11"/>
        <v>0</v>
      </c>
      <c r="E41" s="42">
        <f t="shared" si="11"/>
        <v>0</v>
      </c>
      <c r="F41" s="411"/>
      <c r="G41" s="42">
        <f t="shared" si="10"/>
        <v>0</v>
      </c>
      <c r="H41" s="43">
        <f t="shared" si="10"/>
        <v>0</v>
      </c>
      <c r="I41" s="38">
        <f t="shared" si="12"/>
        <v>0</v>
      </c>
      <c r="J41" s="2">
        <v>0</v>
      </c>
    </row>
    <row r="42" spans="1:10" ht="15">
      <c r="A42" s="26" t="s">
        <v>17</v>
      </c>
      <c r="B42" s="39">
        <f t="shared" si="11"/>
        <v>37.215207576577065</v>
      </c>
      <c r="C42" s="39">
        <f t="shared" si="11"/>
        <v>1.945394158927771</v>
      </c>
      <c r="D42" s="39">
        <f t="shared" si="11"/>
        <v>114.72939288535764</v>
      </c>
      <c r="E42" s="39">
        <f t="shared" si="11"/>
        <v>16.573338759209026</v>
      </c>
      <c r="F42" s="411"/>
      <c r="G42" s="39">
        <f t="shared" si="10"/>
        <v>0</v>
      </c>
      <c r="H42" s="40">
        <f t="shared" si="10"/>
        <v>0</v>
      </c>
      <c r="I42" s="41">
        <f t="shared" si="12"/>
        <v>170.4633333800715</v>
      </c>
      <c r="J42" s="2">
        <v>0</v>
      </c>
    </row>
    <row r="43" spans="1:10" ht="15">
      <c r="A43" s="27" t="s">
        <v>139</v>
      </c>
      <c r="B43" s="42">
        <f t="shared" si="11"/>
        <v>744.13801072795081</v>
      </c>
      <c r="C43" s="42">
        <f t="shared" si="11"/>
        <v>2347.6056318946644</v>
      </c>
      <c r="D43" s="42">
        <f t="shared" si="11"/>
        <v>890.25788947766603</v>
      </c>
      <c r="E43" s="42">
        <f t="shared" si="11"/>
        <v>188.24003441341122</v>
      </c>
      <c r="F43" s="411"/>
      <c r="G43" s="42">
        <f t="shared" si="10"/>
        <v>0</v>
      </c>
      <c r="H43" s="43">
        <f t="shared" si="10"/>
        <v>0</v>
      </c>
      <c r="I43" s="38">
        <f t="shared" si="12"/>
        <v>4170.2415665136923</v>
      </c>
      <c r="J43" s="2">
        <v>0</v>
      </c>
    </row>
    <row r="44" spans="1:10" ht="15">
      <c r="A44" s="26" t="s">
        <v>25</v>
      </c>
      <c r="B44" s="39">
        <f t="shared" si="11"/>
        <v>240.25631833021419</v>
      </c>
      <c r="C44" s="39">
        <f t="shared" si="11"/>
        <v>17.615798081636118</v>
      </c>
      <c r="D44" s="39">
        <f t="shared" si="11"/>
        <v>583.68938097888201</v>
      </c>
      <c r="E44" s="39">
        <f t="shared" si="11"/>
        <v>2051.114638617727</v>
      </c>
      <c r="F44" s="411"/>
      <c r="G44" s="39">
        <f t="shared" si="10"/>
        <v>556.44590069311153</v>
      </c>
      <c r="H44" s="40">
        <f t="shared" si="10"/>
        <v>46.386407497184777</v>
      </c>
      <c r="I44" s="41">
        <f t="shared" si="12"/>
        <v>3495.5084441987556</v>
      </c>
      <c r="J44" s="2">
        <v>0</v>
      </c>
    </row>
    <row r="45" spans="1:10" ht="15">
      <c r="A45" s="27" t="s">
        <v>24</v>
      </c>
      <c r="B45" s="42">
        <f t="shared" si="11"/>
        <v>647.21328754901958</v>
      </c>
      <c r="C45" s="42">
        <f t="shared" si="11"/>
        <v>43.10927100943173</v>
      </c>
      <c r="D45" s="42">
        <f t="shared" si="11"/>
        <v>104.80366631487003</v>
      </c>
      <c r="E45" s="42">
        <f t="shared" si="11"/>
        <v>0</v>
      </c>
      <c r="F45" s="411"/>
      <c r="G45" s="42">
        <f t="shared" si="10"/>
        <v>0</v>
      </c>
      <c r="H45" s="43">
        <f t="shared" si="10"/>
        <v>0</v>
      </c>
      <c r="I45" s="38">
        <f t="shared" si="12"/>
        <v>795.12622487332135</v>
      </c>
      <c r="J45" s="2">
        <v>0</v>
      </c>
    </row>
    <row r="46" spans="1:10" ht="15">
      <c r="A46" s="26" t="s">
        <v>60</v>
      </c>
      <c r="B46" s="39">
        <f t="shared" si="11"/>
        <v>44.942981267365738</v>
      </c>
      <c r="C46" s="39">
        <f t="shared" si="11"/>
        <v>6.6168324120017221</v>
      </c>
      <c r="D46" s="39">
        <f t="shared" si="11"/>
        <v>10.26290291094195</v>
      </c>
      <c r="E46" s="39">
        <f t="shared" si="11"/>
        <v>2.3401303409951204</v>
      </c>
      <c r="F46" s="411"/>
      <c r="G46" s="39">
        <f t="shared" si="10"/>
        <v>0</v>
      </c>
      <c r="H46" s="40">
        <f t="shared" si="10"/>
        <v>0</v>
      </c>
      <c r="I46" s="41">
        <f t="shared" si="12"/>
        <v>64.162846931304529</v>
      </c>
      <c r="J46" s="2">
        <v>0</v>
      </c>
    </row>
    <row r="47" spans="1:10" ht="15">
      <c r="A47" s="27" t="s">
        <v>22</v>
      </c>
      <c r="B47" s="42">
        <f t="shared" si="11"/>
        <v>82.888665924099712</v>
      </c>
      <c r="C47" s="42">
        <f t="shared" si="11"/>
        <v>104.96494478735907</v>
      </c>
      <c r="D47" s="42">
        <f t="shared" si="11"/>
        <v>67.429859311487689</v>
      </c>
      <c r="E47" s="42">
        <f t="shared" si="11"/>
        <v>7.2501649212744121</v>
      </c>
      <c r="F47" s="411"/>
      <c r="G47" s="42">
        <f t="shared" si="10"/>
        <v>0</v>
      </c>
      <c r="H47" s="43">
        <f t="shared" si="10"/>
        <v>0</v>
      </c>
      <c r="I47" s="38">
        <f t="shared" si="12"/>
        <v>262.53363494422086</v>
      </c>
      <c r="J47" s="2">
        <v>0</v>
      </c>
    </row>
    <row r="48" spans="1:10" ht="15">
      <c r="A48" s="26" t="s">
        <v>21</v>
      </c>
      <c r="B48" s="39">
        <f t="shared" si="11"/>
        <v>0</v>
      </c>
      <c r="C48" s="39">
        <f t="shared" si="11"/>
        <v>0</v>
      </c>
      <c r="D48" s="39">
        <f t="shared" si="11"/>
        <v>0</v>
      </c>
      <c r="E48" s="39">
        <f t="shared" si="11"/>
        <v>0</v>
      </c>
      <c r="F48" s="411"/>
      <c r="G48" s="39">
        <f t="shared" si="10"/>
        <v>0</v>
      </c>
      <c r="H48" s="40">
        <f t="shared" si="10"/>
        <v>0</v>
      </c>
      <c r="I48" s="41">
        <f t="shared" si="12"/>
        <v>0</v>
      </c>
      <c r="J48" s="2">
        <v>0</v>
      </c>
    </row>
    <row r="49" spans="1:10" ht="15">
      <c r="A49" s="28" t="s">
        <v>64</v>
      </c>
      <c r="B49" s="42">
        <f t="shared" si="11"/>
        <v>0</v>
      </c>
      <c r="C49" s="42">
        <f t="shared" si="11"/>
        <v>0</v>
      </c>
      <c r="D49" s="42">
        <f t="shared" si="11"/>
        <v>0</v>
      </c>
      <c r="E49" s="42">
        <f t="shared" si="11"/>
        <v>0</v>
      </c>
      <c r="F49" s="411"/>
      <c r="G49" s="42">
        <f t="shared" ref="G49:H53" si="13">G127+G153+G179+G205+G231+G257+G283+G309+G335+G361+G387+G413+G439</f>
        <v>0</v>
      </c>
      <c r="H49" s="43">
        <f t="shared" si="13"/>
        <v>0</v>
      </c>
      <c r="I49" s="38">
        <f t="shared" si="12"/>
        <v>0</v>
      </c>
      <c r="J49" s="2">
        <v>0</v>
      </c>
    </row>
    <row r="50" spans="1:10">
      <c r="A50" s="56" t="s">
        <v>23</v>
      </c>
      <c r="B50" s="60">
        <f t="shared" ref="B50:E53" si="14">B128+B154+B180+B206+B232+B258+B284+B310+B336+B362+B388+B414+B440</f>
        <v>0</v>
      </c>
      <c r="C50" s="60">
        <f t="shared" si="14"/>
        <v>0</v>
      </c>
      <c r="D50" s="60">
        <f t="shared" si="14"/>
        <v>0</v>
      </c>
      <c r="E50" s="60">
        <f t="shared" si="14"/>
        <v>0</v>
      </c>
      <c r="F50" s="411"/>
      <c r="G50" s="60">
        <f t="shared" si="13"/>
        <v>0</v>
      </c>
      <c r="H50" s="61">
        <f t="shared" si="13"/>
        <v>0</v>
      </c>
      <c r="I50" s="62">
        <f t="shared" si="12"/>
        <v>0</v>
      </c>
      <c r="J50" s="2">
        <v>0</v>
      </c>
    </row>
    <row r="51" spans="1:10">
      <c r="A51" s="57" t="s">
        <v>19</v>
      </c>
      <c r="B51" s="63">
        <f t="shared" si="14"/>
        <v>0</v>
      </c>
      <c r="C51" s="63">
        <f t="shared" si="14"/>
        <v>0</v>
      </c>
      <c r="D51" s="63">
        <f t="shared" si="14"/>
        <v>0</v>
      </c>
      <c r="E51" s="63">
        <f t="shared" si="14"/>
        <v>0</v>
      </c>
      <c r="F51" s="411"/>
      <c r="G51" s="63">
        <f t="shared" si="13"/>
        <v>0</v>
      </c>
      <c r="H51" s="64">
        <f t="shared" si="13"/>
        <v>0</v>
      </c>
      <c r="I51" s="65">
        <f t="shared" si="12"/>
        <v>0</v>
      </c>
      <c r="J51" s="2">
        <v>0</v>
      </c>
    </row>
    <row r="52" spans="1:10">
      <c r="A52" s="56" t="s">
        <v>20</v>
      </c>
      <c r="B52" s="60">
        <f t="shared" si="14"/>
        <v>0</v>
      </c>
      <c r="C52" s="60">
        <f t="shared" si="14"/>
        <v>0</v>
      </c>
      <c r="D52" s="60">
        <f t="shared" si="14"/>
        <v>0</v>
      </c>
      <c r="E52" s="60">
        <f t="shared" si="14"/>
        <v>0</v>
      </c>
      <c r="F52" s="411"/>
      <c r="G52" s="60">
        <f t="shared" si="13"/>
        <v>0</v>
      </c>
      <c r="H52" s="61">
        <f t="shared" si="13"/>
        <v>0</v>
      </c>
      <c r="I52" s="62">
        <f t="shared" si="12"/>
        <v>0</v>
      </c>
      <c r="J52" s="2">
        <v>0</v>
      </c>
    </row>
    <row r="53" spans="1:10" ht="15" thickBot="1">
      <c r="A53" s="58" t="s">
        <v>11</v>
      </c>
      <c r="B53" s="52">
        <f t="shared" si="14"/>
        <v>0</v>
      </c>
      <c r="C53" s="52">
        <f t="shared" si="14"/>
        <v>0</v>
      </c>
      <c r="D53" s="52">
        <f t="shared" si="14"/>
        <v>0</v>
      </c>
      <c r="E53" s="52">
        <f t="shared" si="14"/>
        <v>0</v>
      </c>
      <c r="F53" s="412"/>
      <c r="G53" s="52">
        <f t="shared" si="13"/>
        <v>0</v>
      </c>
      <c r="H53" s="66">
        <f t="shared" si="13"/>
        <v>0</v>
      </c>
      <c r="I53" s="67">
        <f t="shared" si="12"/>
        <v>0</v>
      </c>
      <c r="J53" s="2">
        <v>0</v>
      </c>
    </row>
    <row r="54" spans="1:10" ht="15">
      <c r="A54" s="33" t="s">
        <v>26</v>
      </c>
      <c r="B54" s="68">
        <f>SUM(B33:B49)</f>
        <v>2092.1963263007688</v>
      </c>
      <c r="C54" s="68">
        <f t="shared" ref="C54:I54" si="15">SUM(C33:C49)</f>
        <v>2865.1585356064929</v>
      </c>
      <c r="D54" s="68">
        <f t="shared" si="15"/>
        <v>1933.9115460867367</v>
      </c>
      <c r="E54" s="68">
        <f t="shared" si="15"/>
        <v>3549.5722663452198</v>
      </c>
      <c r="F54" s="68">
        <f t="shared" si="15"/>
        <v>0</v>
      </c>
      <c r="G54" s="68">
        <f t="shared" si="15"/>
        <v>556.44590069311153</v>
      </c>
      <c r="H54" s="69">
        <f t="shared" si="15"/>
        <v>46.386407497184777</v>
      </c>
      <c r="I54" s="38">
        <f t="shared" si="15"/>
        <v>11043.670982529513</v>
      </c>
      <c r="J54" s="2">
        <v>0</v>
      </c>
    </row>
    <row r="55" spans="1:10" s="5" customFormat="1" ht="15" thickBot="1">
      <c r="A55" s="30" t="s">
        <v>88</v>
      </c>
      <c r="B55" s="47">
        <f>B54/$I$54</f>
        <v>0.18944754236254499</v>
      </c>
      <c r="C55" s="47">
        <f t="shared" ref="C55:I55" si="16">C54/$I$54</f>
        <v>0.25943896193023297</v>
      </c>
      <c r="D55" s="47">
        <f t="shared" si="16"/>
        <v>0.1751149186847453</v>
      </c>
      <c r="E55" s="47">
        <f t="shared" si="16"/>
        <v>0.32141235210288771</v>
      </c>
      <c r="F55" s="47">
        <f t="shared" si="16"/>
        <v>0</v>
      </c>
      <c r="G55" s="47">
        <f t="shared" si="16"/>
        <v>5.0385954233277928E-2</v>
      </c>
      <c r="H55" s="70">
        <f t="shared" si="16"/>
        <v>4.2002706863112412E-3</v>
      </c>
      <c r="I55" s="48">
        <f t="shared" si="16"/>
        <v>1</v>
      </c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1.5177620781913792</v>
      </c>
      <c r="G59" s="397"/>
      <c r="H59" s="399"/>
      <c r="I59" s="38">
        <f>SUM(B59:H59)</f>
        <v>1.5177620781913792</v>
      </c>
      <c r="J59" s="2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17">F450+F476+F502+F528+F554</f>
        <v>0</v>
      </c>
      <c r="G60" s="400"/>
      <c r="H60" s="402"/>
      <c r="I60" s="41">
        <f t="shared" ref="I60:I79" si="18">SUM(B60:H60)</f>
        <v>0</v>
      </c>
      <c r="J60" s="2">
        <v>0</v>
      </c>
    </row>
    <row r="61" spans="1:10" ht="15">
      <c r="A61" s="27" t="s">
        <v>10</v>
      </c>
      <c r="B61" s="400"/>
      <c r="C61" s="401"/>
      <c r="D61" s="401"/>
      <c r="E61" s="402"/>
      <c r="F61" s="42">
        <f t="shared" si="17"/>
        <v>0</v>
      </c>
      <c r="G61" s="400"/>
      <c r="H61" s="402"/>
      <c r="I61" s="38">
        <f t="shared" si="18"/>
        <v>0</v>
      </c>
      <c r="J61" s="2">
        <v>0</v>
      </c>
    </row>
    <row r="62" spans="1:10" ht="15">
      <c r="A62" s="26" t="s">
        <v>56</v>
      </c>
      <c r="B62" s="400"/>
      <c r="C62" s="401"/>
      <c r="D62" s="401"/>
      <c r="E62" s="402"/>
      <c r="F62" s="39">
        <f t="shared" si="17"/>
        <v>0</v>
      </c>
      <c r="G62" s="400"/>
      <c r="H62" s="402"/>
      <c r="I62" s="41">
        <f t="shared" si="18"/>
        <v>0</v>
      </c>
      <c r="J62" s="2">
        <v>0</v>
      </c>
    </row>
    <row r="63" spans="1:10" ht="15">
      <c r="A63" s="27" t="s">
        <v>16</v>
      </c>
      <c r="B63" s="400"/>
      <c r="C63" s="401"/>
      <c r="D63" s="401"/>
      <c r="E63" s="402"/>
      <c r="F63" s="42">
        <f t="shared" si="17"/>
        <v>0</v>
      </c>
      <c r="G63" s="400"/>
      <c r="H63" s="402"/>
      <c r="I63" s="38">
        <f t="shared" si="18"/>
        <v>0</v>
      </c>
      <c r="J63" s="2">
        <v>0</v>
      </c>
    </row>
    <row r="64" spans="1:10" ht="15">
      <c r="A64" s="26" t="s">
        <v>70</v>
      </c>
      <c r="B64" s="400"/>
      <c r="C64" s="401"/>
      <c r="D64" s="401"/>
      <c r="E64" s="402"/>
      <c r="F64" s="39">
        <f t="shared" si="17"/>
        <v>0</v>
      </c>
      <c r="G64" s="400"/>
      <c r="H64" s="402"/>
      <c r="I64" s="41">
        <f t="shared" si="18"/>
        <v>0</v>
      </c>
      <c r="J64" s="2">
        <v>0</v>
      </c>
    </row>
    <row r="65" spans="1:10" ht="15">
      <c r="A65" s="27" t="s">
        <v>58</v>
      </c>
      <c r="B65" s="400"/>
      <c r="C65" s="401"/>
      <c r="D65" s="401"/>
      <c r="E65" s="402"/>
      <c r="F65" s="42">
        <f t="shared" si="17"/>
        <v>23569.692915336593</v>
      </c>
      <c r="G65" s="400"/>
      <c r="H65" s="402"/>
      <c r="I65" s="38">
        <f t="shared" si="18"/>
        <v>23569.692915336593</v>
      </c>
      <c r="J65" s="2">
        <v>0</v>
      </c>
    </row>
    <row r="66" spans="1:10" ht="15">
      <c r="A66" s="26" t="s">
        <v>12</v>
      </c>
      <c r="B66" s="400"/>
      <c r="C66" s="401"/>
      <c r="D66" s="401"/>
      <c r="E66" s="402"/>
      <c r="F66" s="39">
        <f t="shared" si="17"/>
        <v>14383.494121550237</v>
      </c>
      <c r="G66" s="400"/>
      <c r="H66" s="402"/>
      <c r="I66" s="41">
        <f t="shared" si="18"/>
        <v>14383.494121550237</v>
      </c>
      <c r="J66" s="2">
        <v>0</v>
      </c>
    </row>
    <row r="67" spans="1:10" ht="15">
      <c r="A67" s="27" t="s">
        <v>59</v>
      </c>
      <c r="B67" s="400"/>
      <c r="C67" s="401"/>
      <c r="D67" s="401"/>
      <c r="E67" s="402"/>
      <c r="F67" s="42">
        <f t="shared" si="17"/>
        <v>0</v>
      </c>
      <c r="G67" s="400"/>
      <c r="H67" s="402"/>
      <c r="I67" s="38">
        <f t="shared" si="18"/>
        <v>0</v>
      </c>
      <c r="J67" s="2">
        <v>0</v>
      </c>
    </row>
    <row r="68" spans="1:10" ht="15">
      <c r="A68" s="26" t="s">
        <v>17</v>
      </c>
      <c r="B68" s="400"/>
      <c r="C68" s="401"/>
      <c r="D68" s="401"/>
      <c r="E68" s="402"/>
      <c r="F68" s="39">
        <f t="shared" si="17"/>
        <v>462.39785473911036</v>
      </c>
      <c r="G68" s="400"/>
      <c r="H68" s="402"/>
      <c r="I68" s="41">
        <f t="shared" si="18"/>
        <v>462.39785473911036</v>
      </c>
      <c r="J68" s="2">
        <v>0</v>
      </c>
    </row>
    <row r="69" spans="1:10" ht="15">
      <c r="A69" s="27" t="s">
        <v>139</v>
      </c>
      <c r="B69" s="400"/>
      <c r="C69" s="401"/>
      <c r="D69" s="401"/>
      <c r="E69" s="402"/>
      <c r="F69" s="42">
        <f t="shared" si="17"/>
        <v>0</v>
      </c>
      <c r="G69" s="400"/>
      <c r="H69" s="402"/>
      <c r="I69" s="38">
        <f t="shared" si="18"/>
        <v>0</v>
      </c>
      <c r="J69" s="2">
        <v>0</v>
      </c>
    </row>
    <row r="70" spans="1:10" ht="15">
      <c r="A70" s="26" t="s">
        <v>25</v>
      </c>
      <c r="B70" s="400"/>
      <c r="C70" s="401"/>
      <c r="D70" s="401"/>
      <c r="E70" s="402"/>
      <c r="F70" s="39">
        <f t="shared" si="17"/>
        <v>2176.809454986218</v>
      </c>
      <c r="G70" s="400"/>
      <c r="H70" s="402"/>
      <c r="I70" s="41">
        <f t="shared" si="18"/>
        <v>2176.809454986218</v>
      </c>
      <c r="J70" s="2">
        <v>0</v>
      </c>
    </row>
    <row r="71" spans="1:10" ht="15">
      <c r="A71" s="27" t="s">
        <v>24</v>
      </c>
      <c r="B71" s="400"/>
      <c r="C71" s="401"/>
      <c r="D71" s="401"/>
      <c r="E71" s="402"/>
      <c r="F71" s="42">
        <f t="shared" si="17"/>
        <v>-2.6157067622989416E-9</v>
      </c>
      <c r="G71" s="400"/>
      <c r="H71" s="402"/>
      <c r="I71" s="38">
        <f>SUM(B71:H71)</f>
        <v>-2.6157067622989416E-9</v>
      </c>
      <c r="J71" s="2">
        <v>0</v>
      </c>
    </row>
    <row r="72" spans="1:10" ht="15">
      <c r="A72" s="26" t="s">
        <v>60</v>
      </c>
      <c r="B72" s="400"/>
      <c r="C72" s="401"/>
      <c r="D72" s="401"/>
      <c r="E72" s="402"/>
      <c r="F72" s="39">
        <f t="shared" si="17"/>
        <v>0</v>
      </c>
      <c r="G72" s="400"/>
      <c r="H72" s="402"/>
      <c r="I72" s="41">
        <f t="shared" si="18"/>
        <v>0</v>
      </c>
      <c r="J72" s="2">
        <v>0</v>
      </c>
    </row>
    <row r="73" spans="1:10" ht="15">
      <c r="A73" s="27" t="s">
        <v>22</v>
      </c>
      <c r="B73" s="400"/>
      <c r="C73" s="401"/>
      <c r="D73" s="401"/>
      <c r="E73" s="402"/>
      <c r="F73" s="50">
        <f t="shared" si="17"/>
        <v>91.772072579875115</v>
      </c>
      <c r="G73" s="400"/>
      <c r="H73" s="402"/>
      <c r="I73" s="38">
        <f t="shared" si="18"/>
        <v>91.772072579875115</v>
      </c>
      <c r="J73" s="2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17"/>
        <v>0</v>
      </c>
      <c r="G74" s="400"/>
      <c r="H74" s="402"/>
      <c r="I74" s="41">
        <f t="shared" si="18"/>
        <v>0</v>
      </c>
      <c r="J74" s="2">
        <v>0</v>
      </c>
    </row>
    <row r="75" spans="1:10" ht="15">
      <c r="A75" s="28" t="s">
        <v>64</v>
      </c>
      <c r="B75" s="400"/>
      <c r="C75" s="401"/>
      <c r="D75" s="401"/>
      <c r="E75" s="402"/>
      <c r="F75" s="42">
        <f t="shared" si="17"/>
        <v>0</v>
      </c>
      <c r="G75" s="400"/>
      <c r="H75" s="402"/>
      <c r="I75" s="38">
        <f t="shared" si="18"/>
        <v>0</v>
      </c>
      <c r="J75" s="2">
        <v>0</v>
      </c>
    </row>
    <row r="76" spans="1:10">
      <c r="A76" s="56" t="s">
        <v>23</v>
      </c>
      <c r="B76" s="400"/>
      <c r="C76" s="401"/>
      <c r="D76" s="401"/>
      <c r="E76" s="402"/>
      <c r="F76" s="60">
        <f t="shared" si="17"/>
        <v>0</v>
      </c>
      <c r="G76" s="400"/>
      <c r="H76" s="402"/>
      <c r="I76" s="62">
        <f t="shared" si="18"/>
        <v>0</v>
      </c>
      <c r="J76" s="2">
        <v>0</v>
      </c>
    </row>
    <row r="77" spans="1:10">
      <c r="A77" s="57" t="s">
        <v>19</v>
      </c>
      <c r="B77" s="400"/>
      <c r="C77" s="401"/>
      <c r="D77" s="401"/>
      <c r="E77" s="402"/>
      <c r="F77" s="63">
        <f t="shared" si="17"/>
        <v>0</v>
      </c>
      <c r="G77" s="400"/>
      <c r="H77" s="402"/>
      <c r="I77" s="65">
        <f t="shared" si="18"/>
        <v>0</v>
      </c>
      <c r="J77" s="2">
        <v>0</v>
      </c>
    </row>
    <row r="78" spans="1:10">
      <c r="A78" s="56" t="s">
        <v>20</v>
      </c>
      <c r="B78" s="400"/>
      <c r="C78" s="401"/>
      <c r="D78" s="401"/>
      <c r="E78" s="402"/>
      <c r="F78" s="60">
        <f t="shared" si="17"/>
        <v>0</v>
      </c>
      <c r="G78" s="400"/>
      <c r="H78" s="402"/>
      <c r="I78" s="62">
        <f t="shared" si="18"/>
        <v>0</v>
      </c>
      <c r="J78" s="2">
        <v>0</v>
      </c>
    </row>
    <row r="79" spans="1:10" ht="15" thickBot="1">
      <c r="A79" s="58" t="s">
        <v>11</v>
      </c>
      <c r="B79" s="403"/>
      <c r="C79" s="404"/>
      <c r="D79" s="404"/>
      <c r="E79" s="405"/>
      <c r="F79" s="52">
        <f t="shared" si="17"/>
        <v>0</v>
      </c>
      <c r="G79" s="403"/>
      <c r="H79" s="405"/>
      <c r="I79" s="67">
        <f t="shared" si="18"/>
        <v>0</v>
      </c>
      <c r="J79" s="2">
        <v>0</v>
      </c>
    </row>
    <row r="80" spans="1:10" ht="15">
      <c r="A80" s="33" t="s">
        <v>26</v>
      </c>
      <c r="B80" s="68">
        <f>SUM(B59:B75)</f>
        <v>0</v>
      </c>
      <c r="C80" s="68">
        <f t="shared" ref="C80:I80" si="19">SUM(C59:C75)</f>
        <v>0</v>
      </c>
      <c r="D80" s="68">
        <f t="shared" si="19"/>
        <v>0</v>
      </c>
      <c r="E80" s="68">
        <f t="shared" si="19"/>
        <v>0</v>
      </c>
      <c r="F80" s="68">
        <f t="shared" si="19"/>
        <v>40685.684181267599</v>
      </c>
      <c r="G80" s="68">
        <f t="shared" si="19"/>
        <v>0</v>
      </c>
      <c r="H80" s="69">
        <f t="shared" si="19"/>
        <v>0</v>
      </c>
      <c r="I80" s="38">
        <f t="shared" si="19"/>
        <v>40685.684181267599</v>
      </c>
      <c r="J80" s="2">
        <v>0</v>
      </c>
    </row>
    <row r="81" spans="1:10" s="15" customFormat="1" ht="15" thickBot="1">
      <c r="A81" s="30" t="s">
        <v>88</v>
      </c>
      <c r="B81" s="47">
        <f>B80/$I$80</f>
        <v>0</v>
      </c>
      <c r="C81" s="47">
        <f t="shared" ref="C81:I81" si="20">C80/$I$80</f>
        <v>0</v>
      </c>
      <c r="D81" s="47">
        <f t="shared" si="20"/>
        <v>0</v>
      </c>
      <c r="E81" s="47">
        <f t="shared" si="20"/>
        <v>0</v>
      </c>
      <c r="F81" s="47">
        <f t="shared" si="20"/>
        <v>1</v>
      </c>
      <c r="G81" s="47">
        <f t="shared" si="20"/>
        <v>0</v>
      </c>
      <c r="H81" s="47">
        <f t="shared" si="20"/>
        <v>0</v>
      </c>
      <c r="I81" s="48">
        <f t="shared" si="20"/>
        <v>1</v>
      </c>
    </row>
    <row r="82" spans="1:10" ht="15" thickBot="1">
      <c r="A82" s="31"/>
      <c r="B82" s="31"/>
      <c r="C82" s="31"/>
      <c r="D82" s="31"/>
      <c r="E82" s="31"/>
      <c r="F82" s="301">
        <f>+F80-F470-F496-F522-F548-F574</f>
        <v>-4.0344394491853564E-12</v>
      </c>
      <c r="G82" s="31"/>
      <c r="H82" s="31"/>
      <c r="I82" s="301">
        <f>+I80-I470-I496-I522-I548-I574</f>
        <v>-4.0344394491853564E-12</v>
      </c>
    </row>
    <row r="83" spans="1:1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0" ht="15">
      <c r="A85" s="25" t="s">
        <v>7</v>
      </c>
      <c r="B85" s="36">
        <f>B579+B605+B631</f>
        <v>186.05925177752928</v>
      </c>
      <c r="C85" s="36">
        <f t="shared" ref="C85:H85" si="21">C579+C605+C631</f>
        <v>0</v>
      </c>
      <c r="D85" s="36">
        <f t="shared" si="21"/>
        <v>19.001245644336283</v>
      </c>
      <c r="E85" s="36">
        <f t="shared" si="21"/>
        <v>0</v>
      </c>
      <c r="F85" s="36">
        <f t="shared" si="21"/>
        <v>0</v>
      </c>
      <c r="G85" s="36">
        <f t="shared" si="21"/>
        <v>0</v>
      </c>
      <c r="H85" s="37">
        <f t="shared" si="21"/>
        <v>0</v>
      </c>
      <c r="I85" s="38">
        <f>SUM(B85:H85)</f>
        <v>205.06049742186556</v>
      </c>
      <c r="J85" s="2">
        <v>0</v>
      </c>
    </row>
    <row r="86" spans="1:10" ht="15">
      <c r="A86" s="26" t="s">
        <v>8</v>
      </c>
      <c r="B86" s="39">
        <f t="shared" ref="B86:H101" si="22">B580+B606+B632</f>
        <v>160.86998961459247</v>
      </c>
      <c r="C86" s="39">
        <f t="shared" si="22"/>
        <v>0</v>
      </c>
      <c r="D86" s="39">
        <f t="shared" si="22"/>
        <v>31.921886271439398</v>
      </c>
      <c r="E86" s="39">
        <f t="shared" si="22"/>
        <v>0</v>
      </c>
      <c r="F86" s="39">
        <f t="shared" si="22"/>
        <v>0</v>
      </c>
      <c r="G86" s="39">
        <f t="shared" si="22"/>
        <v>0</v>
      </c>
      <c r="H86" s="40">
        <f t="shared" si="22"/>
        <v>0</v>
      </c>
      <c r="I86" s="41">
        <f t="shared" ref="I86:I105" si="23">SUM(B86:H86)</f>
        <v>192.79187588603187</v>
      </c>
      <c r="J86" s="2">
        <v>0</v>
      </c>
    </row>
    <row r="87" spans="1:10" ht="15">
      <c r="A87" s="27" t="s">
        <v>10</v>
      </c>
      <c r="B87" s="42">
        <f t="shared" si="22"/>
        <v>239.53801417161498</v>
      </c>
      <c r="C87" s="42">
        <f t="shared" si="22"/>
        <v>0</v>
      </c>
      <c r="D87" s="42">
        <f t="shared" si="22"/>
        <v>13.712629033543427</v>
      </c>
      <c r="E87" s="42">
        <f t="shared" si="22"/>
        <v>0</v>
      </c>
      <c r="F87" s="42">
        <f t="shared" si="22"/>
        <v>0</v>
      </c>
      <c r="G87" s="42">
        <f t="shared" si="22"/>
        <v>0</v>
      </c>
      <c r="H87" s="43">
        <f t="shared" si="22"/>
        <v>0</v>
      </c>
      <c r="I87" s="38">
        <f t="shared" si="23"/>
        <v>253.25064320515841</v>
      </c>
      <c r="J87" s="2">
        <v>0</v>
      </c>
    </row>
    <row r="88" spans="1:10" ht="15">
      <c r="A88" s="26" t="s">
        <v>56</v>
      </c>
      <c r="B88" s="39">
        <f t="shared" si="22"/>
        <v>0</v>
      </c>
      <c r="C88" s="39">
        <f t="shared" si="22"/>
        <v>0</v>
      </c>
      <c r="D88" s="39">
        <f t="shared" si="22"/>
        <v>0</v>
      </c>
      <c r="E88" s="39">
        <f t="shared" si="22"/>
        <v>0</v>
      </c>
      <c r="F88" s="39">
        <f t="shared" si="22"/>
        <v>0</v>
      </c>
      <c r="G88" s="39">
        <f t="shared" si="22"/>
        <v>0</v>
      </c>
      <c r="H88" s="40">
        <f t="shared" si="22"/>
        <v>0</v>
      </c>
      <c r="I88" s="41">
        <f t="shared" si="23"/>
        <v>0</v>
      </c>
      <c r="J88" s="2">
        <v>0</v>
      </c>
    </row>
    <row r="89" spans="1:10" ht="15">
      <c r="A89" s="27" t="s">
        <v>16</v>
      </c>
      <c r="B89" s="42">
        <f t="shared" si="22"/>
        <v>1328.9285424432001</v>
      </c>
      <c r="C89" s="42">
        <f t="shared" si="22"/>
        <v>107.50807423674841</v>
      </c>
      <c r="D89" s="42">
        <f t="shared" si="22"/>
        <v>58.275486919198762</v>
      </c>
      <c r="E89" s="42">
        <f t="shared" si="22"/>
        <v>51.510538171893629</v>
      </c>
      <c r="F89" s="42">
        <f t="shared" si="22"/>
        <v>0</v>
      </c>
      <c r="G89" s="42">
        <f t="shared" si="22"/>
        <v>0</v>
      </c>
      <c r="H89" s="43">
        <f t="shared" si="22"/>
        <v>0</v>
      </c>
      <c r="I89" s="38">
        <f t="shared" si="23"/>
        <v>1546.2226417710408</v>
      </c>
      <c r="J89" s="2">
        <v>0</v>
      </c>
    </row>
    <row r="90" spans="1:10" ht="15">
      <c r="A90" s="26" t="s">
        <v>70</v>
      </c>
      <c r="B90" s="39">
        <f t="shared" si="22"/>
        <v>4242.3203204927049</v>
      </c>
      <c r="C90" s="39">
        <f t="shared" si="22"/>
        <v>36.389321260410682</v>
      </c>
      <c r="D90" s="39">
        <f t="shared" si="22"/>
        <v>188.2930619656656</v>
      </c>
      <c r="E90" s="39">
        <f t="shared" si="22"/>
        <v>0</v>
      </c>
      <c r="F90" s="39">
        <f t="shared" si="22"/>
        <v>0</v>
      </c>
      <c r="G90" s="39">
        <f t="shared" si="22"/>
        <v>0</v>
      </c>
      <c r="H90" s="40">
        <f t="shared" si="22"/>
        <v>0</v>
      </c>
      <c r="I90" s="41">
        <f t="shared" si="23"/>
        <v>4467.002703718781</v>
      </c>
      <c r="J90" s="2">
        <v>0</v>
      </c>
    </row>
    <row r="91" spans="1:10" ht="15">
      <c r="A91" s="27" t="s">
        <v>58</v>
      </c>
      <c r="B91" s="42">
        <f t="shared" si="22"/>
        <v>0</v>
      </c>
      <c r="C91" s="42">
        <f t="shared" si="22"/>
        <v>1.608918842473472E-2</v>
      </c>
      <c r="D91" s="42">
        <f t="shared" si="22"/>
        <v>0.37639029327121454</v>
      </c>
      <c r="E91" s="42">
        <f t="shared" si="22"/>
        <v>176.36119542322433</v>
      </c>
      <c r="F91" s="42">
        <f t="shared" si="22"/>
        <v>30.839887565078104</v>
      </c>
      <c r="G91" s="42">
        <f t="shared" si="22"/>
        <v>0</v>
      </c>
      <c r="H91" s="43">
        <f t="shared" si="22"/>
        <v>0</v>
      </c>
      <c r="I91" s="38">
        <f t="shared" si="23"/>
        <v>207.59356246999837</v>
      </c>
      <c r="J91" s="2">
        <v>0</v>
      </c>
    </row>
    <row r="92" spans="1:10" ht="15">
      <c r="A92" s="26" t="s">
        <v>12</v>
      </c>
      <c r="B92" s="39">
        <f t="shared" si="22"/>
        <v>0</v>
      </c>
      <c r="C92" s="39">
        <f t="shared" si="22"/>
        <v>0</v>
      </c>
      <c r="D92" s="39">
        <f t="shared" si="22"/>
        <v>7.7729540237705688E-2</v>
      </c>
      <c r="E92" s="39">
        <f t="shared" si="22"/>
        <v>2.8651322690270327</v>
      </c>
      <c r="F92" s="39">
        <f t="shared" si="22"/>
        <v>0</v>
      </c>
      <c r="G92" s="39">
        <f t="shared" si="22"/>
        <v>0</v>
      </c>
      <c r="H92" s="40">
        <f t="shared" si="22"/>
        <v>0</v>
      </c>
      <c r="I92" s="41">
        <f t="shared" si="23"/>
        <v>2.9428618092647385</v>
      </c>
      <c r="J92" s="2">
        <v>0</v>
      </c>
    </row>
    <row r="93" spans="1:10" ht="15">
      <c r="A93" s="27" t="s">
        <v>59</v>
      </c>
      <c r="B93" s="42">
        <f t="shared" si="22"/>
        <v>0</v>
      </c>
      <c r="C93" s="42">
        <f t="shared" si="22"/>
        <v>0</v>
      </c>
      <c r="D93" s="42">
        <f t="shared" si="22"/>
        <v>0</v>
      </c>
      <c r="E93" s="42">
        <f t="shared" si="22"/>
        <v>53.993027132284901</v>
      </c>
      <c r="F93" s="42">
        <f>F587+F613+F639</f>
        <v>0</v>
      </c>
      <c r="G93" s="42">
        <f t="shared" si="22"/>
        <v>0</v>
      </c>
      <c r="H93" s="43">
        <f t="shared" si="22"/>
        <v>0</v>
      </c>
      <c r="I93" s="38">
        <f t="shared" si="23"/>
        <v>53.993027132284901</v>
      </c>
      <c r="J93" s="2">
        <v>0</v>
      </c>
    </row>
    <row r="94" spans="1:10" ht="15">
      <c r="A94" s="26" t="s">
        <v>17</v>
      </c>
      <c r="B94" s="39">
        <f t="shared" si="22"/>
        <v>275.93275636205396</v>
      </c>
      <c r="C94" s="39">
        <f t="shared" si="22"/>
        <v>1.1611795812100651</v>
      </c>
      <c r="D94" s="39">
        <f t="shared" si="22"/>
        <v>31.612851519026442</v>
      </c>
      <c r="E94" s="39">
        <f t="shared" si="22"/>
        <v>3.8827533034291428</v>
      </c>
      <c r="F94" s="39">
        <f t="shared" si="22"/>
        <v>0</v>
      </c>
      <c r="G94" s="39">
        <f t="shared" si="22"/>
        <v>0</v>
      </c>
      <c r="H94" s="40">
        <f t="shared" si="22"/>
        <v>0</v>
      </c>
      <c r="I94" s="41">
        <f t="shared" si="23"/>
        <v>312.58954076571962</v>
      </c>
      <c r="J94" s="2">
        <v>0</v>
      </c>
    </row>
    <row r="95" spans="1:10" ht="15">
      <c r="A95" s="27" t="s">
        <v>139</v>
      </c>
      <c r="B95" s="42">
        <f t="shared" si="22"/>
        <v>18430.764496362197</v>
      </c>
      <c r="C95" s="42">
        <f t="shared" si="22"/>
        <v>516.02436990575609</v>
      </c>
      <c r="D95" s="42">
        <f t="shared" si="22"/>
        <v>4881.6982031118641</v>
      </c>
      <c r="E95" s="42">
        <f t="shared" si="22"/>
        <v>79.246561010940937</v>
      </c>
      <c r="F95" s="42">
        <f t="shared" si="22"/>
        <v>0</v>
      </c>
      <c r="G95" s="42">
        <f t="shared" si="22"/>
        <v>0</v>
      </c>
      <c r="H95" s="43">
        <f t="shared" si="22"/>
        <v>0</v>
      </c>
      <c r="I95" s="38">
        <f>SUM(B95:H95)</f>
        <v>23907.733630390758</v>
      </c>
      <c r="J95" s="2">
        <v>0</v>
      </c>
    </row>
    <row r="96" spans="1:10" ht="15">
      <c r="A96" s="26" t="s">
        <v>25</v>
      </c>
      <c r="B96" s="39">
        <f t="shared" si="22"/>
        <v>3033.2016525765143</v>
      </c>
      <c r="C96" s="39">
        <f t="shared" si="22"/>
        <v>3.5307462716901855E-2</v>
      </c>
      <c r="D96" s="39">
        <f t="shared" si="22"/>
        <v>5741.5527044394212</v>
      </c>
      <c r="E96" s="39">
        <f t="shared" si="22"/>
        <v>6637.5798415342979</v>
      </c>
      <c r="F96" s="39">
        <f t="shared" si="22"/>
        <v>0</v>
      </c>
      <c r="G96" s="39">
        <f t="shared" si="22"/>
        <v>4751.4397819988717</v>
      </c>
      <c r="H96" s="40">
        <f t="shared" si="22"/>
        <v>1.0692128032046297</v>
      </c>
      <c r="I96" s="41">
        <f t="shared" si="23"/>
        <v>20164.878500815026</v>
      </c>
      <c r="J96" s="2">
        <v>0</v>
      </c>
    </row>
    <row r="97" spans="1:10" ht="15">
      <c r="A97" s="27" t="s">
        <v>24</v>
      </c>
      <c r="B97" s="42">
        <f t="shared" si="22"/>
        <v>14858.074109460336</v>
      </c>
      <c r="C97" s="42">
        <f t="shared" si="22"/>
        <v>60.503497892360045</v>
      </c>
      <c r="D97" s="42">
        <f t="shared" si="22"/>
        <v>1215.9469402369527</v>
      </c>
      <c r="E97" s="42">
        <f t="shared" si="22"/>
        <v>0</v>
      </c>
      <c r="F97" s="42">
        <f t="shared" si="22"/>
        <v>0</v>
      </c>
      <c r="G97" s="42">
        <f t="shared" si="22"/>
        <v>0</v>
      </c>
      <c r="H97" s="43">
        <f t="shared" si="22"/>
        <v>0</v>
      </c>
      <c r="I97" s="38">
        <f t="shared" si="23"/>
        <v>16134.524547589648</v>
      </c>
      <c r="J97" s="2">
        <v>0</v>
      </c>
    </row>
    <row r="98" spans="1:10" ht="15">
      <c r="A98" s="26" t="s">
        <v>60</v>
      </c>
      <c r="B98" s="39">
        <f t="shared" si="22"/>
        <v>938.27951311625407</v>
      </c>
      <c r="C98" s="39">
        <f t="shared" si="22"/>
        <v>1.6384134601906604</v>
      </c>
      <c r="D98" s="39">
        <f t="shared" si="22"/>
        <v>119.9254675155525</v>
      </c>
      <c r="E98" s="39">
        <f t="shared" si="22"/>
        <v>0</v>
      </c>
      <c r="F98" s="39">
        <f t="shared" si="22"/>
        <v>0</v>
      </c>
      <c r="G98" s="39">
        <f t="shared" si="22"/>
        <v>0</v>
      </c>
      <c r="H98" s="40">
        <f t="shared" si="22"/>
        <v>0</v>
      </c>
      <c r="I98" s="41">
        <f t="shared" si="23"/>
        <v>1059.8433940919972</v>
      </c>
      <c r="J98" s="2">
        <v>0</v>
      </c>
    </row>
    <row r="99" spans="1:10" ht="15">
      <c r="A99" s="27" t="s">
        <v>22</v>
      </c>
      <c r="B99" s="42">
        <f t="shared" si="22"/>
        <v>103.2916508294192</v>
      </c>
      <c r="C99" s="42">
        <f t="shared" si="22"/>
        <v>0</v>
      </c>
      <c r="D99" s="42">
        <f t="shared" si="22"/>
        <v>8.0312941353313789</v>
      </c>
      <c r="E99" s="42">
        <f t="shared" si="22"/>
        <v>0</v>
      </c>
      <c r="F99" s="42">
        <f t="shared" si="22"/>
        <v>1.0819580174143202</v>
      </c>
      <c r="G99" s="42">
        <f t="shared" si="22"/>
        <v>0</v>
      </c>
      <c r="H99" s="43">
        <f t="shared" si="22"/>
        <v>0</v>
      </c>
      <c r="I99" s="38">
        <f t="shared" si="23"/>
        <v>112.4049029821649</v>
      </c>
      <c r="J99" s="2">
        <v>0</v>
      </c>
    </row>
    <row r="100" spans="1:10" ht="15">
      <c r="A100" s="26" t="s">
        <v>21</v>
      </c>
      <c r="B100" s="39">
        <f t="shared" si="22"/>
        <v>120.46703279374189</v>
      </c>
      <c r="C100" s="39">
        <f t="shared" si="22"/>
        <v>0</v>
      </c>
      <c r="D100" s="39">
        <f t="shared" si="22"/>
        <v>2.2257799232299345</v>
      </c>
      <c r="E100" s="39">
        <f t="shared" si="22"/>
        <v>0</v>
      </c>
      <c r="F100" s="39">
        <f t="shared" si="22"/>
        <v>0</v>
      </c>
      <c r="G100" s="39">
        <f t="shared" si="22"/>
        <v>0</v>
      </c>
      <c r="H100" s="40">
        <f t="shared" si="22"/>
        <v>0</v>
      </c>
      <c r="I100" s="41">
        <f t="shared" si="23"/>
        <v>122.69281271697183</v>
      </c>
      <c r="J100" s="2">
        <v>0</v>
      </c>
    </row>
    <row r="101" spans="1:10" ht="15">
      <c r="A101" s="28" t="s">
        <v>64</v>
      </c>
      <c r="B101" s="42">
        <f t="shared" si="22"/>
        <v>84.843718008803606</v>
      </c>
      <c r="C101" s="42">
        <f t="shared" si="22"/>
        <v>0</v>
      </c>
      <c r="D101" s="42">
        <f t="shared" si="22"/>
        <v>13.193122181029295</v>
      </c>
      <c r="E101" s="42">
        <f t="shared" si="22"/>
        <v>0</v>
      </c>
      <c r="F101" s="42">
        <f t="shared" si="22"/>
        <v>0</v>
      </c>
      <c r="G101" s="42">
        <f t="shared" si="22"/>
        <v>0</v>
      </c>
      <c r="H101" s="43">
        <f t="shared" si="22"/>
        <v>0</v>
      </c>
      <c r="I101" s="38">
        <f t="shared" si="23"/>
        <v>98.036840189832901</v>
      </c>
      <c r="J101" s="2">
        <v>0</v>
      </c>
    </row>
    <row r="102" spans="1:10">
      <c r="A102" s="56" t="s">
        <v>23</v>
      </c>
      <c r="B102" s="60">
        <f t="shared" ref="B102:H105" si="24">B596+B622+B648</f>
        <v>84.843718008803606</v>
      </c>
      <c r="C102" s="60">
        <f t="shared" si="24"/>
        <v>0</v>
      </c>
      <c r="D102" s="60">
        <f t="shared" si="24"/>
        <v>13.193122181029295</v>
      </c>
      <c r="E102" s="60">
        <f t="shared" si="24"/>
        <v>0</v>
      </c>
      <c r="F102" s="60">
        <f t="shared" si="24"/>
        <v>0</v>
      </c>
      <c r="G102" s="60">
        <f t="shared" si="24"/>
        <v>0</v>
      </c>
      <c r="H102" s="61">
        <f t="shared" si="24"/>
        <v>0</v>
      </c>
      <c r="I102" s="62">
        <f t="shared" si="23"/>
        <v>98.036840189832901</v>
      </c>
      <c r="J102" s="2">
        <v>0</v>
      </c>
    </row>
    <row r="103" spans="1:10">
      <c r="A103" s="57" t="s">
        <v>19</v>
      </c>
      <c r="B103" s="63">
        <f t="shared" si="24"/>
        <v>0</v>
      </c>
      <c r="C103" s="63">
        <f t="shared" si="24"/>
        <v>0</v>
      </c>
      <c r="D103" s="63">
        <f t="shared" si="24"/>
        <v>0</v>
      </c>
      <c r="E103" s="63">
        <f t="shared" si="24"/>
        <v>0</v>
      </c>
      <c r="F103" s="63">
        <f t="shared" si="24"/>
        <v>0</v>
      </c>
      <c r="G103" s="63">
        <f t="shared" si="24"/>
        <v>0</v>
      </c>
      <c r="H103" s="64">
        <f t="shared" si="24"/>
        <v>0</v>
      </c>
      <c r="I103" s="65">
        <f t="shared" si="23"/>
        <v>0</v>
      </c>
      <c r="J103" s="2">
        <v>0</v>
      </c>
    </row>
    <row r="104" spans="1:10">
      <c r="A104" s="56" t="s">
        <v>20</v>
      </c>
      <c r="B104" s="60">
        <f t="shared" si="24"/>
        <v>0</v>
      </c>
      <c r="C104" s="60">
        <f t="shared" si="24"/>
        <v>0</v>
      </c>
      <c r="D104" s="60">
        <f t="shared" si="24"/>
        <v>0</v>
      </c>
      <c r="E104" s="60">
        <f t="shared" si="24"/>
        <v>0</v>
      </c>
      <c r="F104" s="60">
        <f t="shared" si="24"/>
        <v>0</v>
      </c>
      <c r="G104" s="60">
        <f t="shared" si="24"/>
        <v>0</v>
      </c>
      <c r="H104" s="61">
        <f t="shared" si="24"/>
        <v>0</v>
      </c>
      <c r="I104" s="62">
        <f t="shared" si="23"/>
        <v>0</v>
      </c>
      <c r="J104" s="2">
        <v>0</v>
      </c>
    </row>
    <row r="105" spans="1:10" ht="15" thickBot="1">
      <c r="A105" s="58" t="s">
        <v>11</v>
      </c>
      <c r="B105" s="52">
        <f t="shared" si="24"/>
        <v>0</v>
      </c>
      <c r="C105" s="52">
        <f t="shared" si="24"/>
        <v>0</v>
      </c>
      <c r="D105" s="52">
        <f t="shared" si="24"/>
        <v>0</v>
      </c>
      <c r="E105" s="52">
        <f t="shared" si="24"/>
        <v>0</v>
      </c>
      <c r="F105" s="52">
        <f t="shared" si="24"/>
        <v>0</v>
      </c>
      <c r="G105" s="52">
        <f t="shared" si="24"/>
        <v>0</v>
      </c>
      <c r="H105" s="66">
        <f t="shared" si="24"/>
        <v>0</v>
      </c>
      <c r="I105" s="67">
        <f t="shared" si="23"/>
        <v>0</v>
      </c>
      <c r="J105" s="2">
        <v>0</v>
      </c>
    </row>
    <row r="106" spans="1:10" ht="15">
      <c r="A106" s="33" t="s">
        <v>26</v>
      </c>
      <c r="B106" s="68">
        <f>SUM(B85:B101)</f>
        <v>44002.571048008962</v>
      </c>
      <c r="C106" s="68">
        <f t="shared" ref="C106:I106" si="25">SUM(C85:C101)</f>
        <v>723.27625298781766</v>
      </c>
      <c r="D106" s="68">
        <f t="shared" si="25"/>
        <v>12325.844792730099</v>
      </c>
      <c r="E106" s="68">
        <f t="shared" si="25"/>
        <v>7005.4390488450981</v>
      </c>
      <c r="F106" s="68">
        <f>SUM(F85:F101)</f>
        <v>31.921845582492423</v>
      </c>
      <c r="G106" s="68">
        <f t="shared" si="25"/>
        <v>4751.4397819988717</v>
      </c>
      <c r="H106" s="69">
        <f t="shared" si="25"/>
        <v>1.0692128032046297</v>
      </c>
      <c r="I106" s="38">
        <f t="shared" si="25"/>
        <v>68841.561982956526</v>
      </c>
      <c r="J106" s="2">
        <v>0</v>
      </c>
    </row>
    <row r="107" spans="1:10" s="5" customFormat="1" ht="15" thickBot="1">
      <c r="A107" s="59" t="s">
        <v>88</v>
      </c>
      <c r="B107" s="47">
        <f>B106/$I$106</f>
        <v>0.63918612216996051</v>
      </c>
      <c r="C107" s="47">
        <f t="shared" ref="C107:I107" si="26">C106/$I$106</f>
        <v>1.0506389340306994E-2</v>
      </c>
      <c r="D107" s="47">
        <f t="shared" si="26"/>
        <v>0.17904655905079078</v>
      </c>
      <c r="E107" s="47">
        <f t="shared" si="26"/>
        <v>0.10176176784860681</v>
      </c>
      <c r="F107" s="47">
        <f t="shared" si="26"/>
        <v>4.6370019306644271E-4</v>
      </c>
      <c r="G107" s="47">
        <f t="shared" si="26"/>
        <v>6.9019929896059179E-2</v>
      </c>
      <c r="H107" s="70">
        <f t="shared" si="26"/>
        <v>1.5531501209535898E-5</v>
      </c>
      <c r="I107" s="48">
        <f t="shared" si="26"/>
        <v>1</v>
      </c>
    </row>
    <row r="108" spans="1:10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0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0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0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</row>
    <row r="112" spans="1:10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1" si="27">SUM(B112:H112)</f>
        <v>0</v>
      </c>
    </row>
    <row r="113" spans="1:9" ht="15">
      <c r="A113" s="27" t="s">
        <v>10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27"/>
        <v>0</v>
      </c>
    </row>
    <row r="114" spans="1:9" ht="15">
      <c r="A114" s="26" t="s">
        <v>56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27"/>
        <v>0</v>
      </c>
    </row>
    <row r="115" spans="1:9" ht="15">
      <c r="A115" s="27" t="s">
        <v>16</v>
      </c>
      <c r="B115" s="42">
        <v>0</v>
      </c>
      <c r="C115" s="42">
        <v>0</v>
      </c>
      <c r="D115" s="42">
        <v>0</v>
      </c>
      <c r="E115" s="42">
        <v>0</v>
      </c>
      <c r="F115" s="411"/>
      <c r="G115" s="42">
        <v>0</v>
      </c>
      <c r="H115" s="43">
        <v>0</v>
      </c>
      <c r="I115" s="38">
        <f t="shared" si="27"/>
        <v>0</v>
      </c>
    </row>
    <row r="116" spans="1:9" ht="15">
      <c r="A116" s="26" t="s">
        <v>70</v>
      </c>
      <c r="B116" s="39">
        <v>0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27"/>
        <v>0</v>
      </c>
    </row>
    <row r="117" spans="1:9" ht="15">
      <c r="A117" s="27" t="s">
        <v>58</v>
      </c>
      <c r="B117" s="42">
        <v>1.3471418217604591E-2</v>
      </c>
      <c r="C117" s="42">
        <v>0</v>
      </c>
      <c r="D117" s="42">
        <v>0</v>
      </c>
      <c r="E117" s="42">
        <v>5.3885672870418368E-3</v>
      </c>
      <c r="F117" s="411"/>
      <c r="G117" s="42">
        <v>0</v>
      </c>
      <c r="H117" s="43">
        <v>0</v>
      </c>
      <c r="I117" s="38">
        <f t="shared" si="27"/>
        <v>1.8859985504646428E-2</v>
      </c>
    </row>
    <row r="118" spans="1:9" ht="15">
      <c r="A118" s="26" t="s">
        <v>12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27"/>
        <v>0</v>
      </c>
    </row>
    <row r="119" spans="1:9" ht="15">
      <c r="A119" s="27" t="s">
        <v>59</v>
      </c>
      <c r="B119" s="42">
        <v>0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27"/>
        <v>0</v>
      </c>
    </row>
    <row r="120" spans="1:9" ht="15">
      <c r="A120" s="26" t="s">
        <v>17</v>
      </c>
      <c r="B120" s="39">
        <v>9.976570273646472E-2</v>
      </c>
      <c r="C120" s="39">
        <v>0</v>
      </c>
      <c r="D120" s="39">
        <v>3.8233733355637831E-2</v>
      </c>
      <c r="E120" s="39">
        <v>0</v>
      </c>
      <c r="F120" s="411"/>
      <c r="G120" s="39">
        <v>0</v>
      </c>
      <c r="H120" s="40">
        <v>0</v>
      </c>
      <c r="I120" s="41">
        <f t="shared" si="27"/>
        <v>0.13799943609210255</v>
      </c>
    </row>
    <row r="121" spans="1:9" ht="15">
      <c r="A121" s="27" t="s">
        <v>139</v>
      </c>
      <c r="B121" s="42">
        <v>0</v>
      </c>
      <c r="C121" s="42">
        <v>0</v>
      </c>
      <c r="D121" s="42">
        <v>0</v>
      </c>
      <c r="E121" s="42">
        <v>0</v>
      </c>
      <c r="F121" s="411"/>
      <c r="G121" s="42">
        <v>0</v>
      </c>
      <c r="H121" s="43">
        <v>0</v>
      </c>
      <c r="I121" s="38">
        <f>SUM(B121:H121)</f>
        <v>0</v>
      </c>
    </row>
    <row r="122" spans="1:9" ht="15">
      <c r="A122" s="26" t="s">
        <v>25</v>
      </c>
      <c r="B122" s="39">
        <v>1.4704933390647518E-2</v>
      </c>
      <c r="C122" s="39">
        <v>2.4889213432387588E-4</v>
      </c>
      <c r="D122" s="39">
        <v>0.18156527551461241</v>
      </c>
      <c r="E122" s="39">
        <v>0.26066563659132619</v>
      </c>
      <c r="F122" s="411"/>
      <c r="G122" s="39">
        <v>1.2181627943839775</v>
      </c>
      <c r="H122" s="40">
        <v>6.2536997038376962E-4</v>
      </c>
      <c r="I122" s="41">
        <f t="shared" si="27"/>
        <v>1.6759729019852712</v>
      </c>
    </row>
    <row r="123" spans="1:9" ht="15">
      <c r="A123" s="27" t="s">
        <v>24</v>
      </c>
      <c r="B123" s="42">
        <v>1.2011560370966656</v>
      </c>
      <c r="C123" s="42">
        <v>0</v>
      </c>
      <c r="D123" s="42">
        <v>1.917732807187468</v>
      </c>
      <c r="E123" s="42">
        <v>0</v>
      </c>
      <c r="F123" s="411"/>
      <c r="G123" s="42">
        <v>0</v>
      </c>
      <c r="H123" s="43">
        <v>0</v>
      </c>
      <c r="I123" s="38">
        <f>SUM(B123:H123)</f>
        <v>3.1188888442841334</v>
      </c>
    </row>
    <row r="124" spans="1:9" ht="15">
      <c r="A124" s="26" t="s">
        <v>60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27"/>
        <v>0</v>
      </c>
    </row>
    <row r="125" spans="1:9" ht="15">
      <c r="A125" s="27" t="s">
        <v>22</v>
      </c>
      <c r="B125" s="42">
        <v>0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27"/>
        <v>0</v>
      </c>
    </row>
    <row r="126" spans="1:9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27"/>
        <v>0</v>
      </c>
    </row>
    <row r="127" spans="1:9" ht="15">
      <c r="A127" s="28" t="s">
        <v>64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27"/>
        <v>0</v>
      </c>
    </row>
    <row r="128" spans="1:9">
      <c r="A128" s="56" t="s">
        <v>23</v>
      </c>
      <c r="B128" s="60">
        <v>0</v>
      </c>
      <c r="C128" s="60">
        <v>0</v>
      </c>
      <c r="D128" s="60">
        <v>0</v>
      </c>
      <c r="E128" s="60">
        <v>0</v>
      </c>
      <c r="F128" s="411"/>
      <c r="G128" s="60">
        <v>0</v>
      </c>
      <c r="H128" s="61">
        <v>0</v>
      </c>
      <c r="I128" s="62">
        <f t="shared" si="27"/>
        <v>0</v>
      </c>
    </row>
    <row r="129" spans="1:9">
      <c r="A129" s="57" t="s">
        <v>19</v>
      </c>
      <c r="B129" s="63">
        <v>0</v>
      </c>
      <c r="C129" s="63">
        <v>0</v>
      </c>
      <c r="D129" s="63">
        <v>0</v>
      </c>
      <c r="E129" s="63">
        <v>0</v>
      </c>
      <c r="F129" s="411"/>
      <c r="G129" s="63">
        <v>0</v>
      </c>
      <c r="H129" s="64">
        <v>0</v>
      </c>
      <c r="I129" s="65">
        <f t="shared" si="27"/>
        <v>0</v>
      </c>
    </row>
    <row r="130" spans="1:9">
      <c r="A130" s="56" t="s">
        <v>20</v>
      </c>
      <c r="B130" s="60">
        <v>0</v>
      </c>
      <c r="C130" s="60">
        <v>0</v>
      </c>
      <c r="D130" s="60">
        <v>0</v>
      </c>
      <c r="E130" s="60">
        <v>0</v>
      </c>
      <c r="F130" s="411"/>
      <c r="G130" s="60">
        <v>0</v>
      </c>
      <c r="H130" s="61">
        <v>0</v>
      </c>
      <c r="I130" s="62">
        <f t="shared" si="27"/>
        <v>0</v>
      </c>
    </row>
    <row r="131" spans="1:9" ht="15" thickBot="1">
      <c r="A131" s="58"/>
      <c r="B131" s="52">
        <v>0</v>
      </c>
      <c r="C131" s="52">
        <v>0</v>
      </c>
      <c r="D131" s="52">
        <v>0</v>
      </c>
      <c r="E131" s="52">
        <v>0</v>
      </c>
      <c r="F131" s="412"/>
      <c r="G131" s="52">
        <v>0</v>
      </c>
      <c r="H131" s="66">
        <v>0</v>
      </c>
      <c r="I131" s="67">
        <f t="shared" si="27"/>
        <v>0</v>
      </c>
    </row>
    <row r="132" spans="1:9" ht="15">
      <c r="A132" s="33" t="s">
        <v>26</v>
      </c>
      <c r="B132" s="68">
        <f>SUM(B111:B127)</f>
        <v>1.3290980914413826</v>
      </c>
      <c r="C132" s="68">
        <f t="shared" ref="C132:I132" si="28">SUM(C111:C127)</f>
        <v>2.4889213432387588E-4</v>
      </c>
      <c r="D132" s="68">
        <f t="shared" si="28"/>
        <v>2.1375318160577184</v>
      </c>
      <c r="E132" s="68">
        <f t="shared" si="28"/>
        <v>0.26605420387836803</v>
      </c>
      <c r="F132" s="68">
        <f>SUM(F111:F127)</f>
        <v>0</v>
      </c>
      <c r="G132" s="68">
        <f t="shared" si="28"/>
        <v>1.2181627943839775</v>
      </c>
      <c r="H132" s="69">
        <f t="shared" si="28"/>
        <v>6.2536997038376962E-4</v>
      </c>
      <c r="I132" s="38">
        <f t="shared" si="28"/>
        <v>4.9517211678661539</v>
      </c>
    </row>
    <row r="133" spans="1:9" s="5" customFormat="1" ht="15" thickBot="1">
      <c r="A133" s="30" t="s">
        <v>88</v>
      </c>
      <c r="B133" s="47">
        <f>B132/$I$132</f>
        <v>0.26841133544967577</v>
      </c>
      <c r="C133" s="47">
        <f t="shared" ref="C133:I133" si="29">C132/$I$132</f>
        <v>5.0263762010479079E-5</v>
      </c>
      <c r="D133" s="47">
        <f t="shared" si="29"/>
        <v>0.43167451146665542</v>
      </c>
      <c r="E133" s="47">
        <f t="shared" si="29"/>
        <v>5.3729641645597508E-2</v>
      </c>
      <c r="F133" s="47">
        <f t="shared" si="29"/>
        <v>0</v>
      </c>
      <c r="G133" s="47">
        <f t="shared" si="29"/>
        <v>0.2460079542218894</v>
      </c>
      <c r="H133" s="70">
        <f t="shared" si="29"/>
        <v>1.2629345417146346E-4</v>
      </c>
      <c r="I133" s="48">
        <f t="shared" si="29"/>
        <v>1</v>
      </c>
    </row>
    <row r="134" spans="1:9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9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9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9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9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7" si="30">SUM(B138:H138)</f>
        <v>0</v>
      </c>
    </row>
    <row r="139" spans="1:9" ht="15">
      <c r="A139" s="27" t="s">
        <v>10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30"/>
        <v>0</v>
      </c>
    </row>
    <row r="140" spans="1:9" ht="15">
      <c r="A140" s="26" t="s">
        <v>56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30"/>
        <v>0</v>
      </c>
    </row>
    <row r="141" spans="1:9" ht="15">
      <c r="A141" s="27" t="s">
        <v>16</v>
      </c>
      <c r="B141" s="42">
        <v>6.215773195323302</v>
      </c>
      <c r="C141" s="42">
        <v>57.912658267220266</v>
      </c>
      <c r="D141" s="42">
        <v>4.1031489696363437</v>
      </c>
      <c r="E141" s="42">
        <v>0</v>
      </c>
      <c r="F141" s="411"/>
      <c r="G141" s="42">
        <v>0</v>
      </c>
      <c r="H141" s="43">
        <v>0</v>
      </c>
      <c r="I141" s="38">
        <f t="shared" si="30"/>
        <v>68.231580432179925</v>
      </c>
    </row>
    <row r="142" spans="1:9" ht="15">
      <c r="A142" s="26" t="s">
        <v>70</v>
      </c>
      <c r="B142" s="39">
        <v>3.6872518888903478</v>
      </c>
      <c r="C142" s="39">
        <v>0.10313991297595379</v>
      </c>
      <c r="D142" s="39">
        <v>0.37302268526303284</v>
      </c>
      <c r="E142" s="39">
        <v>0</v>
      </c>
      <c r="F142" s="411"/>
      <c r="G142" s="39">
        <v>0</v>
      </c>
      <c r="H142" s="40">
        <v>0</v>
      </c>
      <c r="I142" s="41">
        <f t="shared" si="30"/>
        <v>4.1634144871293346</v>
      </c>
    </row>
    <row r="143" spans="1:9" ht="15">
      <c r="A143" s="27" t="s">
        <v>58</v>
      </c>
      <c r="B143" s="42">
        <v>0</v>
      </c>
      <c r="C143" s="42">
        <v>0</v>
      </c>
      <c r="D143" s="42">
        <v>1.7974723263977777</v>
      </c>
      <c r="E143" s="42">
        <v>1.9661199916883472</v>
      </c>
      <c r="F143" s="411"/>
      <c r="G143" s="42">
        <v>0</v>
      </c>
      <c r="H143" s="43">
        <v>0</v>
      </c>
      <c r="I143" s="38">
        <f t="shared" si="30"/>
        <v>3.7635923180861246</v>
      </c>
    </row>
    <row r="144" spans="1:9" ht="15">
      <c r="A144" s="26" t="s">
        <v>12</v>
      </c>
      <c r="B144" s="39">
        <v>0</v>
      </c>
      <c r="C144" s="39">
        <v>0</v>
      </c>
      <c r="D144" s="39">
        <v>0</v>
      </c>
      <c r="E144" s="39">
        <v>0</v>
      </c>
      <c r="F144" s="411"/>
      <c r="G144" s="39">
        <v>0</v>
      </c>
      <c r="H144" s="40">
        <v>0</v>
      </c>
      <c r="I144" s="41">
        <f t="shared" si="30"/>
        <v>0</v>
      </c>
    </row>
    <row r="145" spans="1:9" ht="15">
      <c r="A145" s="27" t="s">
        <v>59</v>
      </c>
      <c r="B145" s="42">
        <v>0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30"/>
        <v>0</v>
      </c>
    </row>
    <row r="146" spans="1:9" ht="15">
      <c r="A146" s="26" t="s">
        <v>17</v>
      </c>
      <c r="B146" s="39">
        <v>0.25916357763797743</v>
      </c>
      <c r="C146" s="39">
        <v>0</v>
      </c>
      <c r="D146" s="39">
        <v>0.10366543105519097</v>
      </c>
      <c r="E146" s="39">
        <v>0</v>
      </c>
      <c r="F146" s="411"/>
      <c r="G146" s="39">
        <v>0</v>
      </c>
      <c r="H146" s="40">
        <v>0</v>
      </c>
      <c r="I146" s="41">
        <f t="shared" si="30"/>
        <v>0.36282900869316836</v>
      </c>
    </row>
    <row r="147" spans="1:9" ht="15">
      <c r="A147" s="27" t="s">
        <v>139</v>
      </c>
      <c r="B147" s="42">
        <v>32.801846321670368</v>
      </c>
      <c r="C147" s="42">
        <v>419.69093842521397</v>
      </c>
      <c r="D147" s="42">
        <v>89.059402139458925</v>
      </c>
      <c r="E147" s="42">
        <v>0</v>
      </c>
      <c r="F147" s="411"/>
      <c r="G147" s="42">
        <v>0</v>
      </c>
      <c r="H147" s="43">
        <v>0</v>
      </c>
      <c r="I147" s="38">
        <f>SUM(B147:H147)</f>
        <v>541.55218688634329</v>
      </c>
    </row>
    <row r="148" spans="1:9" ht="15">
      <c r="A148" s="26" t="s">
        <v>25</v>
      </c>
      <c r="B148" s="39">
        <v>31.011326314501126</v>
      </c>
      <c r="C148" s="39">
        <v>1.2358147243728765</v>
      </c>
      <c r="D148" s="39">
        <v>9.7751871482690458</v>
      </c>
      <c r="E148" s="39">
        <v>265.95595502060189</v>
      </c>
      <c r="F148" s="411"/>
      <c r="G148" s="39">
        <v>14.839652522584654</v>
      </c>
      <c r="H148" s="40">
        <v>24.665431325942595</v>
      </c>
      <c r="I148" s="41">
        <f t="shared" si="30"/>
        <v>347.48336705627219</v>
      </c>
    </row>
    <row r="149" spans="1:9" ht="15">
      <c r="A149" s="27" t="s">
        <v>24</v>
      </c>
      <c r="B149" s="42">
        <v>58.308530101536569</v>
      </c>
      <c r="C149" s="42">
        <v>0</v>
      </c>
      <c r="D149" s="42">
        <v>1.6866964185029309</v>
      </c>
      <c r="E149" s="42">
        <v>0</v>
      </c>
      <c r="F149" s="411"/>
      <c r="G149" s="42">
        <v>0</v>
      </c>
      <c r="H149" s="43">
        <v>0</v>
      </c>
      <c r="I149" s="38">
        <f>SUM(B149:H149)</f>
        <v>59.995226520039502</v>
      </c>
    </row>
    <row r="150" spans="1:9" ht="15">
      <c r="A150" s="26" t="s">
        <v>60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30"/>
        <v>0</v>
      </c>
    </row>
    <row r="151" spans="1:9" ht="15">
      <c r="A151" s="27" t="s">
        <v>22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30"/>
        <v>0</v>
      </c>
    </row>
    <row r="152" spans="1:9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30"/>
        <v>0</v>
      </c>
    </row>
    <row r="153" spans="1:9" ht="15">
      <c r="A153" s="28" t="s">
        <v>64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30"/>
        <v>0</v>
      </c>
    </row>
    <row r="154" spans="1:9">
      <c r="A154" s="56" t="s">
        <v>23</v>
      </c>
      <c r="B154" s="60">
        <v>0</v>
      </c>
      <c r="C154" s="60">
        <v>0</v>
      </c>
      <c r="D154" s="60">
        <v>0</v>
      </c>
      <c r="E154" s="60">
        <v>0</v>
      </c>
      <c r="F154" s="411"/>
      <c r="G154" s="60">
        <v>0</v>
      </c>
      <c r="H154" s="61">
        <v>0</v>
      </c>
      <c r="I154" s="62">
        <f t="shared" si="30"/>
        <v>0</v>
      </c>
    </row>
    <row r="155" spans="1:9">
      <c r="A155" s="57" t="s">
        <v>19</v>
      </c>
      <c r="B155" s="63">
        <v>0</v>
      </c>
      <c r="C155" s="63">
        <v>0</v>
      </c>
      <c r="D155" s="63">
        <v>0</v>
      </c>
      <c r="E155" s="63">
        <v>0</v>
      </c>
      <c r="F155" s="411"/>
      <c r="G155" s="63">
        <v>0</v>
      </c>
      <c r="H155" s="64">
        <v>0</v>
      </c>
      <c r="I155" s="65">
        <f t="shared" si="30"/>
        <v>0</v>
      </c>
    </row>
    <row r="156" spans="1:9">
      <c r="A156" s="56" t="s">
        <v>20</v>
      </c>
      <c r="B156" s="60">
        <v>0</v>
      </c>
      <c r="C156" s="60">
        <v>0</v>
      </c>
      <c r="D156" s="60">
        <v>0</v>
      </c>
      <c r="E156" s="60">
        <v>0</v>
      </c>
      <c r="F156" s="411"/>
      <c r="G156" s="60">
        <v>0</v>
      </c>
      <c r="H156" s="61">
        <v>0</v>
      </c>
      <c r="I156" s="62">
        <f t="shared" si="30"/>
        <v>0</v>
      </c>
    </row>
    <row r="157" spans="1:9" ht="15" thickBot="1">
      <c r="A157" s="58" t="s">
        <v>11</v>
      </c>
      <c r="B157" s="52">
        <v>0</v>
      </c>
      <c r="C157" s="52">
        <v>0</v>
      </c>
      <c r="D157" s="52">
        <v>0</v>
      </c>
      <c r="E157" s="52">
        <v>0</v>
      </c>
      <c r="F157" s="412"/>
      <c r="G157" s="52">
        <v>0</v>
      </c>
      <c r="H157" s="66">
        <v>0</v>
      </c>
      <c r="I157" s="67">
        <f t="shared" si="30"/>
        <v>0</v>
      </c>
    </row>
    <row r="158" spans="1:9" ht="15">
      <c r="A158" s="33" t="s">
        <v>26</v>
      </c>
      <c r="B158" s="68">
        <f>SUM(B137:B153)</f>
        <v>132.28389139955971</v>
      </c>
      <c r="C158" s="68">
        <f t="shared" ref="C158:I158" si="31">SUM(C137:C153)</f>
        <v>478.94255132978304</v>
      </c>
      <c r="D158" s="68">
        <f t="shared" si="31"/>
        <v>106.89859511858324</v>
      </c>
      <c r="E158" s="68">
        <f t="shared" si="31"/>
        <v>267.92207501229024</v>
      </c>
      <c r="F158" s="68">
        <f>SUM(F137:F153)</f>
        <v>0</v>
      </c>
      <c r="G158" s="68">
        <f t="shared" si="31"/>
        <v>14.839652522584654</v>
      </c>
      <c r="H158" s="69">
        <f t="shared" si="31"/>
        <v>24.665431325942595</v>
      </c>
      <c r="I158" s="38">
        <f t="shared" si="31"/>
        <v>1025.5521967087434</v>
      </c>
    </row>
    <row r="159" spans="1:9" s="5" customFormat="1" ht="15" thickBot="1">
      <c r="A159" s="30" t="s">
        <v>88</v>
      </c>
      <c r="B159" s="47">
        <f>B158/$I$158</f>
        <v>0.12898796553124472</v>
      </c>
      <c r="C159" s="47">
        <f t="shared" ref="C159:I159" si="32">C158/$I$158</f>
        <v>0.46700943439722614</v>
      </c>
      <c r="D159" s="47">
        <f t="shared" si="32"/>
        <v>0.10423515786095325</v>
      </c>
      <c r="E159" s="47">
        <f t="shared" si="32"/>
        <v>0.26124664924137453</v>
      </c>
      <c r="F159" s="47">
        <f t="shared" si="32"/>
        <v>0</v>
      </c>
      <c r="G159" s="47">
        <f t="shared" si="32"/>
        <v>1.4469914422892229E-2</v>
      </c>
      <c r="H159" s="70">
        <f t="shared" si="32"/>
        <v>2.4050878546309207E-2</v>
      </c>
      <c r="I159" s="48">
        <f t="shared" si="32"/>
        <v>1</v>
      </c>
    </row>
    <row r="160" spans="1:9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3" si="33">SUM(B164:H164)</f>
        <v>0</v>
      </c>
    </row>
    <row r="165" spans="1:9" ht="15">
      <c r="A165" s="27" t="s">
        <v>10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33"/>
        <v>0</v>
      </c>
    </row>
    <row r="166" spans="1:9" ht="15">
      <c r="A166" s="26" t="s">
        <v>56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33"/>
        <v>0</v>
      </c>
    </row>
    <row r="167" spans="1:9" ht="15">
      <c r="A167" s="27" t="s">
        <v>16</v>
      </c>
      <c r="B167" s="42">
        <v>0.3067501966819885</v>
      </c>
      <c r="C167" s="42">
        <v>0</v>
      </c>
      <c r="D167" s="42">
        <v>0.10002778317425542</v>
      </c>
      <c r="E167" s="42">
        <v>0</v>
      </c>
      <c r="F167" s="411"/>
      <c r="G167" s="42">
        <v>0</v>
      </c>
      <c r="H167" s="43">
        <v>0</v>
      </c>
      <c r="I167" s="38">
        <f t="shared" si="33"/>
        <v>0.40677797985624392</v>
      </c>
    </row>
    <row r="168" spans="1:9" ht="15">
      <c r="A168" s="26" t="s">
        <v>70</v>
      </c>
      <c r="B168" s="39">
        <v>4.6968163131688652</v>
      </c>
      <c r="C168" s="39">
        <v>0.20605862699061264</v>
      </c>
      <c r="D168" s="39">
        <v>9.8127400887870255</v>
      </c>
      <c r="E168" s="39">
        <v>0</v>
      </c>
      <c r="F168" s="411"/>
      <c r="G168" s="39">
        <v>0</v>
      </c>
      <c r="H168" s="40">
        <v>0</v>
      </c>
      <c r="I168" s="41">
        <f t="shared" si="33"/>
        <v>14.715615028946504</v>
      </c>
    </row>
    <row r="169" spans="1:9" ht="15">
      <c r="A169" s="27" t="s">
        <v>58</v>
      </c>
      <c r="B169" s="42">
        <v>0</v>
      </c>
      <c r="C169" s="42">
        <v>0</v>
      </c>
      <c r="D169" s="42">
        <v>0</v>
      </c>
      <c r="E169" s="42">
        <v>5.7979286558219698E-2</v>
      </c>
      <c r="F169" s="411"/>
      <c r="G169" s="42">
        <v>0</v>
      </c>
      <c r="H169" s="43">
        <v>0</v>
      </c>
      <c r="I169" s="38">
        <f t="shared" si="33"/>
        <v>5.7979286558219698E-2</v>
      </c>
    </row>
    <row r="170" spans="1:9" ht="15">
      <c r="A170" s="26" t="s">
        <v>12</v>
      </c>
      <c r="B170" s="39">
        <v>0</v>
      </c>
      <c r="C170" s="39">
        <v>0</v>
      </c>
      <c r="D170" s="39">
        <v>0</v>
      </c>
      <c r="E170" s="39">
        <v>0</v>
      </c>
      <c r="F170" s="411"/>
      <c r="G170" s="39">
        <v>0</v>
      </c>
      <c r="H170" s="40">
        <v>0</v>
      </c>
      <c r="I170" s="41">
        <f t="shared" si="33"/>
        <v>0</v>
      </c>
    </row>
    <row r="171" spans="1:9" ht="15">
      <c r="A171" s="27" t="s">
        <v>59</v>
      </c>
      <c r="B171" s="42">
        <v>0</v>
      </c>
      <c r="C171" s="42">
        <v>0</v>
      </c>
      <c r="D171" s="42">
        <v>0</v>
      </c>
      <c r="E171" s="42">
        <v>0</v>
      </c>
      <c r="F171" s="411"/>
      <c r="G171" s="42">
        <v>0</v>
      </c>
      <c r="H171" s="43">
        <v>0</v>
      </c>
      <c r="I171" s="38">
        <f t="shared" si="33"/>
        <v>0</v>
      </c>
    </row>
    <row r="172" spans="1:9" ht="15">
      <c r="A172" s="26" t="s">
        <v>17</v>
      </c>
      <c r="B172" s="39">
        <v>7.880670695078137E-6</v>
      </c>
      <c r="C172" s="39">
        <v>0</v>
      </c>
      <c r="D172" s="39">
        <v>1.5740615226228218E-3</v>
      </c>
      <c r="E172" s="39">
        <v>3.016720742075911E-6</v>
      </c>
      <c r="F172" s="411"/>
      <c r="G172" s="39">
        <v>0</v>
      </c>
      <c r="H172" s="40">
        <v>0</v>
      </c>
      <c r="I172" s="41">
        <f t="shared" si="33"/>
        <v>1.5849589140599757E-3</v>
      </c>
    </row>
    <row r="173" spans="1:9" ht="15">
      <c r="A173" s="27" t="s">
        <v>139</v>
      </c>
      <c r="B173" s="42">
        <v>0.10404417024177594</v>
      </c>
      <c r="C173" s="42">
        <v>9.1458360341818451E-2</v>
      </c>
      <c r="D173" s="42">
        <v>2.0657907856228732</v>
      </c>
      <c r="E173" s="42">
        <v>0</v>
      </c>
      <c r="F173" s="411"/>
      <c r="G173" s="42">
        <v>0</v>
      </c>
      <c r="H173" s="43">
        <v>0</v>
      </c>
      <c r="I173" s="38">
        <f>SUM(B173:H173)</f>
        <v>2.2612933162064675</v>
      </c>
    </row>
    <row r="174" spans="1:9" ht="15">
      <c r="A174" s="26" t="s">
        <v>25</v>
      </c>
      <c r="B174" s="39">
        <v>0.72058326199206602</v>
      </c>
      <c r="C174" s="39">
        <v>6.5853221789331895E-2</v>
      </c>
      <c r="D174" s="39">
        <v>26.729945847926594</v>
      </c>
      <c r="E174" s="39">
        <v>16.255836174825781</v>
      </c>
      <c r="F174" s="411"/>
      <c r="G174" s="39">
        <v>1.5480870998872975</v>
      </c>
      <c r="H174" s="40">
        <v>4.4292755692605761</v>
      </c>
      <c r="I174" s="41">
        <f t="shared" si="33"/>
        <v>49.749581175681648</v>
      </c>
    </row>
    <row r="175" spans="1:9" ht="15">
      <c r="A175" s="27" t="s">
        <v>24</v>
      </c>
      <c r="B175" s="42">
        <v>5.6291660292905101</v>
      </c>
      <c r="C175" s="42">
        <v>0.97323397070948992</v>
      </c>
      <c r="D175" s="42">
        <v>0</v>
      </c>
      <c r="E175" s="42">
        <v>0</v>
      </c>
      <c r="F175" s="411"/>
      <c r="G175" s="42">
        <v>0</v>
      </c>
      <c r="H175" s="43">
        <v>0</v>
      </c>
      <c r="I175" s="38">
        <f>SUM(B175:H175)</f>
        <v>6.6024000000000003</v>
      </c>
    </row>
    <row r="176" spans="1:9" ht="15">
      <c r="A176" s="26" t="s">
        <v>60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33"/>
        <v>0</v>
      </c>
    </row>
    <row r="177" spans="1:9" ht="15">
      <c r="A177" s="27" t="s">
        <v>22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33"/>
        <v>0</v>
      </c>
    </row>
    <row r="178" spans="1:9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33"/>
        <v>0</v>
      </c>
    </row>
    <row r="179" spans="1:9" ht="15">
      <c r="A179" s="28" t="s">
        <v>64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33"/>
        <v>0</v>
      </c>
    </row>
    <row r="180" spans="1:9">
      <c r="A180" s="56" t="s">
        <v>23</v>
      </c>
      <c r="B180" s="60">
        <v>0</v>
      </c>
      <c r="C180" s="60">
        <v>0</v>
      </c>
      <c r="D180" s="60">
        <v>0</v>
      </c>
      <c r="E180" s="60">
        <v>0</v>
      </c>
      <c r="F180" s="411"/>
      <c r="G180" s="60">
        <v>0</v>
      </c>
      <c r="H180" s="61">
        <v>0</v>
      </c>
      <c r="I180" s="62">
        <f t="shared" si="33"/>
        <v>0</v>
      </c>
    </row>
    <row r="181" spans="1:9">
      <c r="A181" s="57" t="s">
        <v>19</v>
      </c>
      <c r="B181" s="63">
        <v>0</v>
      </c>
      <c r="C181" s="63">
        <v>0</v>
      </c>
      <c r="D181" s="63">
        <v>0</v>
      </c>
      <c r="E181" s="63">
        <v>0</v>
      </c>
      <c r="F181" s="411"/>
      <c r="G181" s="63">
        <v>0</v>
      </c>
      <c r="H181" s="64">
        <v>0</v>
      </c>
      <c r="I181" s="65">
        <f t="shared" si="33"/>
        <v>0</v>
      </c>
    </row>
    <row r="182" spans="1:9">
      <c r="A182" s="56" t="s">
        <v>20</v>
      </c>
      <c r="B182" s="60">
        <v>0</v>
      </c>
      <c r="C182" s="60">
        <v>0</v>
      </c>
      <c r="D182" s="60">
        <v>0</v>
      </c>
      <c r="E182" s="60">
        <v>0</v>
      </c>
      <c r="F182" s="411"/>
      <c r="G182" s="60">
        <v>0</v>
      </c>
      <c r="H182" s="61">
        <v>0</v>
      </c>
      <c r="I182" s="62">
        <f t="shared" si="33"/>
        <v>0</v>
      </c>
    </row>
    <row r="183" spans="1:9" ht="15" thickBot="1">
      <c r="A183" s="58" t="s">
        <v>11</v>
      </c>
      <c r="B183" s="52">
        <v>0</v>
      </c>
      <c r="C183" s="52">
        <v>0</v>
      </c>
      <c r="D183" s="52">
        <v>0</v>
      </c>
      <c r="E183" s="52">
        <v>0</v>
      </c>
      <c r="F183" s="412"/>
      <c r="G183" s="52">
        <v>0</v>
      </c>
      <c r="H183" s="66">
        <v>0</v>
      </c>
      <c r="I183" s="67">
        <f t="shared" si="33"/>
        <v>0</v>
      </c>
    </row>
    <row r="184" spans="1:9" ht="15">
      <c r="A184" s="33" t="s">
        <v>26</v>
      </c>
      <c r="B184" s="68">
        <f>SUM(B163:B179)</f>
        <v>11.4573678520459</v>
      </c>
      <c r="C184" s="68">
        <f t="shared" ref="C184:I184" si="34">SUM(C163:C179)</f>
        <v>1.3366041798312529</v>
      </c>
      <c r="D184" s="68">
        <f t="shared" si="34"/>
        <v>38.710078567033371</v>
      </c>
      <c r="E184" s="68">
        <f t="shared" si="34"/>
        <v>16.313818478104743</v>
      </c>
      <c r="F184" s="68">
        <f>SUM(F163:F179)</f>
        <v>0</v>
      </c>
      <c r="G184" s="68">
        <f t="shared" si="34"/>
        <v>1.5480870998872975</v>
      </c>
      <c r="H184" s="69">
        <f t="shared" si="34"/>
        <v>4.4292755692605761</v>
      </c>
      <c r="I184" s="38">
        <f t="shared" si="34"/>
        <v>73.79523174616314</v>
      </c>
    </row>
    <row r="185" spans="1:9" s="5" customFormat="1" ht="15" thickBot="1">
      <c r="A185" s="30" t="s">
        <v>88</v>
      </c>
      <c r="B185" s="47">
        <f>B184/$I$184</f>
        <v>0.15525891823819102</v>
      </c>
      <c r="C185" s="47">
        <f t="shared" ref="C185:I185" si="35">C184/$I$184</f>
        <v>1.8112337995344088E-2</v>
      </c>
      <c r="D185" s="47">
        <f t="shared" si="35"/>
        <v>0.52456070197307891</v>
      </c>
      <c r="E185" s="47">
        <f t="shared" si="35"/>
        <v>0.2210687342811001</v>
      </c>
      <c r="F185" s="47">
        <f t="shared" si="35"/>
        <v>0</v>
      </c>
      <c r="G185" s="47">
        <f t="shared" si="35"/>
        <v>2.0978145379532433E-2</v>
      </c>
      <c r="H185" s="70">
        <f t="shared" si="35"/>
        <v>6.0021162132753499E-2</v>
      </c>
      <c r="I185" s="48">
        <f t="shared" si="35"/>
        <v>1</v>
      </c>
    </row>
    <row r="186" spans="1:9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9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9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9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9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9" si="36">SUM(B190:H190)</f>
        <v>0</v>
      </c>
    </row>
    <row r="191" spans="1:9" ht="15">
      <c r="A191" s="27" t="s">
        <v>10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36"/>
        <v>0</v>
      </c>
    </row>
    <row r="192" spans="1:9" ht="15">
      <c r="A192" s="26" t="s">
        <v>56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36"/>
        <v>0</v>
      </c>
    </row>
    <row r="193" spans="1:9" ht="15">
      <c r="A193" s="27" t="s">
        <v>16</v>
      </c>
      <c r="B193" s="42">
        <v>3.6678366669406861</v>
      </c>
      <c r="C193" s="42">
        <v>0.3348396430545249</v>
      </c>
      <c r="D193" s="42">
        <v>18.827584457173192</v>
      </c>
      <c r="E193" s="42">
        <v>0</v>
      </c>
      <c r="F193" s="411"/>
      <c r="G193" s="42">
        <v>0</v>
      </c>
      <c r="H193" s="43">
        <v>0</v>
      </c>
      <c r="I193" s="38">
        <f t="shared" si="36"/>
        <v>22.830260767168404</v>
      </c>
    </row>
    <row r="194" spans="1:9" ht="15">
      <c r="A194" s="26" t="s">
        <v>70</v>
      </c>
      <c r="B194" s="39">
        <v>0.30484383669754139</v>
      </c>
      <c r="C194" s="39">
        <v>0.1518368652532785</v>
      </c>
      <c r="D194" s="39">
        <v>2.3569861147016646</v>
      </c>
      <c r="E194" s="39">
        <v>0</v>
      </c>
      <c r="F194" s="411"/>
      <c r="G194" s="39">
        <v>0</v>
      </c>
      <c r="H194" s="40">
        <v>0</v>
      </c>
      <c r="I194" s="41">
        <f t="shared" si="36"/>
        <v>2.8136668166524847</v>
      </c>
    </row>
    <row r="195" spans="1:9" ht="15">
      <c r="A195" s="27" t="s">
        <v>58</v>
      </c>
      <c r="B195" s="42">
        <v>0</v>
      </c>
      <c r="C195" s="42">
        <v>0</v>
      </c>
      <c r="D195" s="42">
        <v>0</v>
      </c>
      <c r="E195" s="42">
        <v>0.55512188258810846</v>
      </c>
      <c r="F195" s="411"/>
      <c r="G195" s="42">
        <v>0</v>
      </c>
      <c r="H195" s="43">
        <v>0</v>
      </c>
      <c r="I195" s="38">
        <f t="shared" si="36"/>
        <v>0.55512188258810846</v>
      </c>
    </row>
    <row r="196" spans="1:9" ht="15">
      <c r="A196" s="26" t="s">
        <v>12</v>
      </c>
      <c r="B196" s="39">
        <v>0</v>
      </c>
      <c r="C196" s="39">
        <v>0</v>
      </c>
      <c r="D196" s="39">
        <v>0</v>
      </c>
      <c r="E196" s="39">
        <v>0</v>
      </c>
      <c r="F196" s="411"/>
      <c r="G196" s="39">
        <v>0</v>
      </c>
      <c r="H196" s="40">
        <v>0</v>
      </c>
      <c r="I196" s="41">
        <f t="shared" si="36"/>
        <v>0</v>
      </c>
    </row>
    <row r="197" spans="1:9" ht="15">
      <c r="A197" s="27" t="s">
        <v>59</v>
      </c>
      <c r="B197" s="42">
        <v>0</v>
      </c>
      <c r="C197" s="42">
        <v>0</v>
      </c>
      <c r="D197" s="42">
        <v>0</v>
      </c>
      <c r="E197" s="42">
        <v>0</v>
      </c>
      <c r="F197" s="411"/>
      <c r="G197" s="42">
        <v>0</v>
      </c>
      <c r="H197" s="43">
        <v>0</v>
      </c>
      <c r="I197" s="38">
        <f t="shared" si="36"/>
        <v>0</v>
      </c>
    </row>
    <row r="198" spans="1:9" ht="15">
      <c r="A198" s="26" t="s">
        <v>17</v>
      </c>
      <c r="B198" s="39">
        <v>1.3353011121409004E-3</v>
      </c>
      <c r="C198" s="39">
        <v>0</v>
      </c>
      <c r="D198" s="39">
        <v>5.7227190520324305E-4</v>
      </c>
      <c r="E198" s="39">
        <v>0</v>
      </c>
      <c r="F198" s="411"/>
      <c r="G198" s="39">
        <v>0</v>
      </c>
      <c r="H198" s="40">
        <v>0</v>
      </c>
      <c r="I198" s="41">
        <f t="shared" si="36"/>
        <v>1.9075730173441436E-3</v>
      </c>
    </row>
    <row r="199" spans="1:9" ht="15">
      <c r="A199" s="27" t="s">
        <v>139</v>
      </c>
      <c r="B199" s="42">
        <v>16.896072208648473</v>
      </c>
      <c r="C199" s="42">
        <v>4.8971255118506951</v>
      </c>
      <c r="D199" s="42">
        <v>110.58272839361659</v>
      </c>
      <c r="E199" s="42">
        <v>5.9578912152108803</v>
      </c>
      <c r="F199" s="411"/>
      <c r="G199" s="42">
        <v>0</v>
      </c>
      <c r="H199" s="43">
        <v>0</v>
      </c>
      <c r="I199" s="38">
        <f>SUM(B199:H199)</f>
        <v>138.33381732932665</v>
      </c>
    </row>
    <row r="200" spans="1:9" ht="15">
      <c r="A200" s="26" t="s">
        <v>25</v>
      </c>
      <c r="B200" s="39">
        <v>1.5745987837914992</v>
      </c>
      <c r="C200" s="39">
        <v>6.7625524179037361E-2</v>
      </c>
      <c r="D200" s="39">
        <v>55.319061763684708</v>
      </c>
      <c r="E200" s="39">
        <v>38.759577429673655</v>
      </c>
      <c r="F200" s="411"/>
      <c r="G200" s="39">
        <v>3.4100270414370684</v>
      </c>
      <c r="H200" s="40">
        <v>0.13163003122513509</v>
      </c>
      <c r="I200" s="41">
        <f t="shared" si="36"/>
        <v>99.262520573991097</v>
      </c>
    </row>
    <row r="201" spans="1:9" ht="15">
      <c r="A201" s="27" t="s">
        <v>24</v>
      </c>
      <c r="B201" s="42">
        <v>0.74717852452116629</v>
      </c>
      <c r="C201" s="42">
        <v>3.1322919902304361E-2</v>
      </c>
      <c r="D201" s="42">
        <v>0</v>
      </c>
      <c r="E201" s="42">
        <v>0</v>
      </c>
      <c r="F201" s="411"/>
      <c r="G201" s="42">
        <v>0</v>
      </c>
      <c r="H201" s="43">
        <v>0</v>
      </c>
      <c r="I201" s="38">
        <f>SUM(B201:H201)</f>
        <v>0.77850144442347069</v>
      </c>
    </row>
    <row r="202" spans="1:9" ht="15">
      <c r="A202" s="26" t="s">
        <v>60</v>
      </c>
      <c r="B202" s="39">
        <v>5.021001012355775E-3</v>
      </c>
      <c r="C202" s="39">
        <v>5.5036126372315516E-4</v>
      </c>
      <c r="D202" s="39">
        <v>1.0036983532945079E-3</v>
      </c>
      <c r="E202" s="39">
        <v>0</v>
      </c>
      <c r="F202" s="411"/>
      <c r="G202" s="39">
        <v>0</v>
      </c>
      <c r="H202" s="40">
        <v>0</v>
      </c>
      <c r="I202" s="41">
        <f t="shared" si="36"/>
        <v>6.5750606293734385E-3</v>
      </c>
    </row>
    <row r="203" spans="1:9" ht="15">
      <c r="A203" s="27" t="s">
        <v>22</v>
      </c>
      <c r="B203" s="42">
        <v>0</v>
      </c>
      <c r="C203" s="42">
        <v>0</v>
      </c>
      <c r="D203" s="42">
        <v>0</v>
      </c>
      <c r="E203" s="42">
        <v>0</v>
      </c>
      <c r="F203" s="411"/>
      <c r="G203" s="42">
        <v>0</v>
      </c>
      <c r="H203" s="43">
        <v>0</v>
      </c>
      <c r="I203" s="38">
        <f t="shared" si="36"/>
        <v>0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36"/>
        <v>0</v>
      </c>
    </row>
    <row r="205" spans="1:9" ht="15">
      <c r="A205" s="28" t="s">
        <v>64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36"/>
        <v>0</v>
      </c>
    </row>
    <row r="206" spans="1:9">
      <c r="A206" s="56" t="s">
        <v>23</v>
      </c>
      <c r="B206" s="60">
        <v>0</v>
      </c>
      <c r="C206" s="60">
        <v>0</v>
      </c>
      <c r="D206" s="60">
        <v>0</v>
      </c>
      <c r="E206" s="60">
        <v>0</v>
      </c>
      <c r="F206" s="411"/>
      <c r="G206" s="60">
        <v>0</v>
      </c>
      <c r="H206" s="61">
        <v>0</v>
      </c>
      <c r="I206" s="62">
        <f t="shared" si="36"/>
        <v>0</v>
      </c>
    </row>
    <row r="207" spans="1:9">
      <c r="A207" s="57" t="s">
        <v>19</v>
      </c>
      <c r="B207" s="63">
        <v>0</v>
      </c>
      <c r="C207" s="63">
        <v>0</v>
      </c>
      <c r="D207" s="63">
        <v>0</v>
      </c>
      <c r="E207" s="63">
        <v>0</v>
      </c>
      <c r="F207" s="411"/>
      <c r="G207" s="63">
        <v>0</v>
      </c>
      <c r="H207" s="64">
        <v>0</v>
      </c>
      <c r="I207" s="65">
        <f t="shared" si="36"/>
        <v>0</v>
      </c>
    </row>
    <row r="208" spans="1:9">
      <c r="A208" s="56" t="s">
        <v>20</v>
      </c>
      <c r="B208" s="60">
        <v>0</v>
      </c>
      <c r="C208" s="60">
        <v>0</v>
      </c>
      <c r="D208" s="60">
        <v>0</v>
      </c>
      <c r="E208" s="60">
        <v>0</v>
      </c>
      <c r="F208" s="411"/>
      <c r="G208" s="60">
        <v>0</v>
      </c>
      <c r="H208" s="61">
        <v>0</v>
      </c>
      <c r="I208" s="62">
        <f t="shared" si="36"/>
        <v>0</v>
      </c>
    </row>
    <row r="209" spans="1:9" ht="15" thickBot="1">
      <c r="A209" s="58" t="s">
        <v>11</v>
      </c>
      <c r="B209" s="52">
        <v>0</v>
      </c>
      <c r="C209" s="52">
        <v>0</v>
      </c>
      <c r="D209" s="52">
        <v>0</v>
      </c>
      <c r="E209" s="52">
        <v>0</v>
      </c>
      <c r="F209" s="412"/>
      <c r="G209" s="52">
        <v>0</v>
      </c>
      <c r="H209" s="66">
        <v>0</v>
      </c>
      <c r="I209" s="67">
        <f t="shared" si="36"/>
        <v>0</v>
      </c>
    </row>
    <row r="210" spans="1:9" ht="15">
      <c r="A210" s="33" t="s">
        <v>26</v>
      </c>
      <c r="B210" s="68">
        <f>SUM(B189:B205)</f>
        <v>23.196886322723866</v>
      </c>
      <c r="C210" s="68">
        <f t="shared" ref="C210:I210" si="37">SUM(C189:C205)</f>
        <v>5.4833008255035631</v>
      </c>
      <c r="D210" s="68">
        <f t="shared" si="37"/>
        <v>187.08793669943466</v>
      </c>
      <c r="E210" s="68">
        <f t="shared" si="37"/>
        <v>45.272590527472644</v>
      </c>
      <c r="F210" s="68">
        <f>SUM(F189:F205)</f>
        <v>0</v>
      </c>
      <c r="G210" s="68">
        <f t="shared" si="37"/>
        <v>3.4100270414370684</v>
      </c>
      <c r="H210" s="69">
        <f t="shared" si="37"/>
        <v>0.13163003122513509</v>
      </c>
      <c r="I210" s="38">
        <f t="shared" si="37"/>
        <v>264.5823714477969</v>
      </c>
    </row>
    <row r="211" spans="1:9" s="5" customFormat="1" ht="15" thickBot="1">
      <c r="A211" s="30" t="s">
        <v>88</v>
      </c>
      <c r="B211" s="47">
        <f>B210/$I$210</f>
        <v>8.7673589875963062E-2</v>
      </c>
      <c r="C211" s="47">
        <f t="shared" ref="C211:I211" si="38">C210/$I$210</f>
        <v>2.072436192743642E-2</v>
      </c>
      <c r="D211" s="47">
        <f t="shared" si="38"/>
        <v>0.70710658338908949</v>
      </c>
      <c r="E211" s="47">
        <f t="shared" si="38"/>
        <v>0.17110962563280638</v>
      </c>
      <c r="F211" s="47">
        <f t="shared" si="38"/>
        <v>0</v>
      </c>
      <c r="G211" s="47">
        <f t="shared" si="38"/>
        <v>1.288833803543816E-2</v>
      </c>
      <c r="H211" s="70">
        <f t="shared" si="38"/>
        <v>4.9750113926659014E-4</v>
      </c>
      <c r="I211" s="48">
        <f t="shared" si="38"/>
        <v>1</v>
      </c>
    </row>
    <row r="212" spans="1:9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9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9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9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9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5" si="39">SUM(B216:H216)</f>
        <v>0</v>
      </c>
    </row>
    <row r="217" spans="1:9" ht="15">
      <c r="A217" s="27" t="s">
        <v>10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39"/>
        <v>0</v>
      </c>
    </row>
    <row r="218" spans="1:9" ht="15">
      <c r="A218" s="26" t="s">
        <v>56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39"/>
        <v>0</v>
      </c>
    </row>
    <row r="219" spans="1:9" ht="15">
      <c r="A219" s="27" t="s">
        <v>16</v>
      </c>
      <c r="B219" s="42">
        <v>3.0365595902303784</v>
      </c>
      <c r="C219" s="42">
        <v>1.5560149618167227</v>
      </c>
      <c r="D219" s="42">
        <v>12.92024805931111</v>
      </c>
      <c r="E219" s="42">
        <v>0</v>
      </c>
      <c r="F219" s="411"/>
      <c r="G219" s="42">
        <v>0</v>
      </c>
      <c r="H219" s="43">
        <v>0</v>
      </c>
      <c r="I219" s="38">
        <f t="shared" si="39"/>
        <v>17.51282261135821</v>
      </c>
    </row>
    <row r="220" spans="1:9" ht="15">
      <c r="A220" s="26" t="s">
        <v>70</v>
      </c>
      <c r="B220" s="39">
        <v>1.1996726887680343E-2</v>
      </c>
      <c r="C220" s="39">
        <v>0</v>
      </c>
      <c r="D220" s="39">
        <v>1.9812663804566273E-3</v>
      </c>
      <c r="E220" s="39">
        <v>0</v>
      </c>
      <c r="F220" s="411"/>
      <c r="G220" s="39">
        <v>0</v>
      </c>
      <c r="H220" s="40">
        <v>0</v>
      </c>
      <c r="I220" s="41">
        <f t="shared" si="39"/>
        <v>1.397799326813697E-2</v>
      </c>
    </row>
    <row r="221" spans="1:9" ht="15">
      <c r="A221" s="27" t="s">
        <v>58</v>
      </c>
      <c r="B221" s="42">
        <v>0</v>
      </c>
      <c r="C221" s="42">
        <v>0</v>
      </c>
      <c r="D221" s="42">
        <v>0</v>
      </c>
      <c r="E221" s="42">
        <v>3.4817214490780049E-3</v>
      </c>
      <c r="F221" s="411"/>
      <c r="G221" s="42">
        <v>0</v>
      </c>
      <c r="H221" s="43">
        <v>0</v>
      </c>
      <c r="I221" s="38">
        <f t="shared" si="39"/>
        <v>3.4817214490780049E-3</v>
      </c>
    </row>
    <row r="222" spans="1:9" ht="15">
      <c r="A222" s="26" t="s">
        <v>12</v>
      </c>
      <c r="B222" s="39">
        <v>0</v>
      </c>
      <c r="C222" s="39">
        <v>0</v>
      </c>
      <c r="D222" s="39">
        <v>0</v>
      </c>
      <c r="E222" s="39">
        <v>0.56051460710325918</v>
      </c>
      <c r="F222" s="411"/>
      <c r="G222" s="39">
        <v>0</v>
      </c>
      <c r="H222" s="40">
        <v>0</v>
      </c>
      <c r="I222" s="41">
        <f t="shared" si="39"/>
        <v>0.56051460710325918</v>
      </c>
    </row>
    <row r="223" spans="1:9" ht="15">
      <c r="A223" s="27" t="s">
        <v>59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39"/>
        <v>0</v>
      </c>
    </row>
    <row r="224" spans="1:9" ht="15">
      <c r="A224" s="26" t="s">
        <v>17</v>
      </c>
      <c r="B224" s="39">
        <v>0</v>
      </c>
      <c r="C224" s="39">
        <v>0</v>
      </c>
      <c r="D224" s="39">
        <v>0</v>
      </c>
      <c r="E224" s="39">
        <v>0</v>
      </c>
      <c r="F224" s="411"/>
      <c r="G224" s="39">
        <v>0</v>
      </c>
      <c r="H224" s="40">
        <v>0</v>
      </c>
      <c r="I224" s="41">
        <f t="shared" si="39"/>
        <v>0</v>
      </c>
    </row>
    <row r="225" spans="1:9" ht="15">
      <c r="A225" s="27" t="s">
        <v>139</v>
      </c>
      <c r="B225" s="42">
        <v>0.61655618916587174</v>
      </c>
      <c r="C225" s="42">
        <v>2.2934195472040864E-3</v>
      </c>
      <c r="D225" s="42">
        <v>0.76265483334061113</v>
      </c>
      <c r="E225" s="42">
        <v>0.57851348243732359</v>
      </c>
      <c r="F225" s="411"/>
      <c r="G225" s="42">
        <v>0</v>
      </c>
      <c r="H225" s="43">
        <v>0</v>
      </c>
      <c r="I225" s="38">
        <f>SUM(B225:H225)</f>
        <v>1.9600179244910105</v>
      </c>
    </row>
    <row r="226" spans="1:9" ht="15">
      <c r="A226" s="26" t="s">
        <v>25</v>
      </c>
      <c r="B226" s="39">
        <v>65.182205817291546</v>
      </c>
      <c r="C226" s="39">
        <v>0.44406788947986398</v>
      </c>
      <c r="D226" s="39">
        <v>214.74492837110978</v>
      </c>
      <c r="E226" s="39">
        <v>279.10883688691621</v>
      </c>
      <c r="F226" s="411"/>
      <c r="G226" s="39">
        <v>69.900829687753841</v>
      </c>
      <c r="H226" s="40">
        <v>8.0011258430891967</v>
      </c>
      <c r="I226" s="41">
        <f t="shared" si="39"/>
        <v>637.38199449564036</v>
      </c>
    </row>
    <row r="227" spans="1:9" ht="15">
      <c r="A227" s="27" t="s">
        <v>24</v>
      </c>
      <c r="B227" s="42">
        <v>209.58917785906436</v>
      </c>
      <c r="C227" s="42">
        <v>0</v>
      </c>
      <c r="D227" s="42">
        <v>50.893246228070993</v>
      </c>
      <c r="E227" s="42">
        <v>0</v>
      </c>
      <c r="F227" s="411"/>
      <c r="G227" s="42">
        <v>0</v>
      </c>
      <c r="H227" s="43">
        <v>0</v>
      </c>
      <c r="I227" s="38">
        <f>SUM(B227:H227)</f>
        <v>260.48242408713537</v>
      </c>
    </row>
    <row r="228" spans="1:9" ht="15">
      <c r="A228" s="26" t="s">
        <v>60</v>
      </c>
      <c r="B228" s="39">
        <v>0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39"/>
        <v>0</v>
      </c>
    </row>
    <row r="229" spans="1:9" ht="15">
      <c r="A229" s="27" t="s">
        <v>22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39"/>
        <v>0</v>
      </c>
    </row>
    <row r="230" spans="1:9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39"/>
        <v>0</v>
      </c>
    </row>
    <row r="231" spans="1:9" ht="15">
      <c r="A231" s="28" t="s">
        <v>64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39"/>
        <v>0</v>
      </c>
    </row>
    <row r="232" spans="1:9">
      <c r="A232" s="56" t="s">
        <v>23</v>
      </c>
      <c r="B232" s="60">
        <v>0</v>
      </c>
      <c r="C232" s="60">
        <v>0</v>
      </c>
      <c r="D232" s="60">
        <v>0</v>
      </c>
      <c r="E232" s="60">
        <v>0</v>
      </c>
      <c r="F232" s="411"/>
      <c r="G232" s="60">
        <v>0</v>
      </c>
      <c r="H232" s="61">
        <v>0</v>
      </c>
      <c r="I232" s="62">
        <f t="shared" si="39"/>
        <v>0</v>
      </c>
    </row>
    <row r="233" spans="1:9">
      <c r="A233" s="57" t="s">
        <v>19</v>
      </c>
      <c r="B233" s="63">
        <v>0</v>
      </c>
      <c r="C233" s="63">
        <v>0</v>
      </c>
      <c r="D233" s="63">
        <v>0</v>
      </c>
      <c r="E233" s="63">
        <v>0</v>
      </c>
      <c r="F233" s="411"/>
      <c r="G233" s="63">
        <v>0</v>
      </c>
      <c r="H233" s="64">
        <v>0</v>
      </c>
      <c r="I233" s="65">
        <f t="shared" si="39"/>
        <v>0</v>
      </c>
    </row>
    <row r="234" spans="1:9">
      <c r="A234" s="56" t="s">
        <v>20</v>
      </c>
      <c r="B234" s="60">
        <v>0</v>
      </c>
      <c r="C234" s="60">
        <v>0</v>
      </c>
      <c r="D234" s="60">
        <v>0</v>
      </c>
      <c r="E234" s="60">
        <v>0</v>
      </c>
      <c r="F234" s="411"/>
      <c r="G234" s="60">
        <v>0</v>
      </c>
      <c r="H234" s="61">
        <v>0</v>
      </c>
      <c r="I234" s="62">
        <f t="shared" si="39"/>
        <v>0</v>
      </c>
    </row>
    <row r="235" spans="1:9" ht="15" thickBot="1">
      <c r="A235" s="58" t="s">
        <v>11</v>
      </c>
      <c r="B235" s="52">
        <v>0</v>
      </c>
      <c r="C235" s="52">
        <v>0</v>
      </c>
      <c r="D235" s="52">
        <v>0</v>
      </c>
      <c r="E235" s="52">
        <v>0</v>
      </c>
      <c r="F235" s="412"/>
      <c r="G235" s="52">
        <v>0</v>
      </c>
      <c r="H235" s="66">
        <v>0</v>
      </c>
      <c r="I235" s="67">
        <f t="shared" si="39"/>
        <v>0</v>
      </c>
    </row>
    <row r="236" spans="1:9" ht="15">
      <c r="A236" s="33" t="s">
        <v>26</v>
      </c>
      <c r="B236" s="68">
        <f>SUM(B215:B231)</f>
        <v>278.43649618263987</v>
      </c>
      <c r="C236" s="68">
        <f t="shared" ref="C236:I236" si="40">SUM(C215:C231)</f>
        <v>2.0023762708437909</v>
      </c>
      <c r="D236" s="68">
        <f t="shared" si="40"/>
        <v>279.32305875821294</v>
      </c>
      <c r="E236" s="68">
        <f t="shared" si="40"/>
        <v>280.25134669790589</v>
      </c>
      <c r="F236" s="68">
        <f>SUM(F215:F231)</f>
        <v>0</v>
      </c>
      <c r="G236" s="68">
        <f t="shared" si="40"/>
        <v>69.900829687753841</v>
      </c>
      <c r="H236" s="69">
        <f t="shared" si="40"/>
        <v>8.0011258430891967</v>
      </c>
      <c r="I236" s="38">
        <f t="shared" si="40"/>
        <v>917.91523344044549</v>
      </c>
    </row>
    <row r="237" spans="1:9" s="5" customFormat="1" ht="15" thickBot="1">
      <c r="A237" s="30" t="s">
        <v>88</v>
      </c>
      <c r="B237" s="47">
        <f>B236/$I$236</f>
        <v>0.30333573955301929</v>
      </c>
      <c r="C237" s="47">
        <f t="shared" ref="C237:I237" si="41">C236/$I$236</f>
        <v>2.1814391981911751E-3</v>
      </c>
      <c r="D237" s="47">
        <f t="shared" si="41"/>
        <v>0.30430158317699985</v>
      </c>
      <c r="E237" s="47">
        <f t="shared" si="41"/>
        <v>0.30531288346473295</v>
      </c>
      <c r="F237" s="47">
        <f t="shared" si="41"/>
        <v>0</v>
      </c>
      <c r="G237" s="47">
        <f t="shared" si="41"/>
        <v>7.6151726369937209E-2</v>
      </c>
      <c r="H237" s="70">
        <f t="shared" si="41"/>
        <v>8.716628237119578E-3</v>
      </c>
      <c r="I237" s="48">
        <f t="shared" si="41"/>
        <v>1</v>
      </c>
    </row>
    <row r="238" spans="1:9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9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9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9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</row>
    <row r="242" spans="1:9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1" si="42">SUM(B242:H242)</f>
        <v>0</v>
      </c>
    </row>
    <row r="243" spans="1:9" ht="15">
      <c r="A243" s="27" t="s">
        <v>10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42"/>
        <v>0</v>
      </c>
    </row>
    <row r="244" spans="1:9" ht="15">
      <c r="A244" s="26" t="s">
        <v>56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42"/>
        <v>0</v>
      </c>
    </row>
    <row r="245" spans="1:9" ht="15">
      <c r="A245" s="27" t="s">
        <v>16</v>
      </c>
      <c r="B245" s="42">
        <v>60.359368547403491</v>
      </c>
      <c r="C245" s="42">
        <v>0.11873688273124826</v>
      </c>
      <c r="D245" s="42">
        <v>11.746180335675019</v>
      </c>
      <c r="E245" s="42">
        <v>0</v>
      </c>
      <c r="F245" s="411"/>
      <c r="G245" s="42">
        <v>0</v>
      </c>
      <c r="H245" s="43">
        <v>0</v>
      </c>
      <c r="I245" s="38">
        <f t="shared" si="42"/>
        <v>72.224285765809753</v>
      </c>
    </row>
    <row r="246" spans="1:9" ht="15">
      <c r="A246" s="26" t="s">
        <v>70</v>
      </c>
      <c r="B246" s="39">
        <v>2.0135517913335397</v>
      </c>
      <c r="C246" s="39">
        <v>6.4336171505243785E-3</v>
      </c>
      <c r="D246" s="39">
        <v>0.68228845393451387</v>
      </c>
      <c r="E246" s="39">
        <v>0</v>
      </c>
      <c r="F246" s="411"/>
      <c r="G246" s="39">
        <v>0</v>
      </c>
      <c r="H246" s="40">
        <v>0</v>
      </c>
      <c r="I246" s="41">
        <f t="shared" si="42"/>
        <v>2.7022738624185778</v>
      </c>
    </row>
    <row r="247" spans="1:9" ht="15">
      <c r="A247" s="27" t="s">
        <v>58</v>
      </c>
      <c r="B247" s="42">
        <v>0</v>
      </c>
      <c r="C247" s="42">
        <v>0</v>
      </c>
      <c r="D247" s="42">
        <v>0</v>
      </c>
      <c r="E247" s="42">
        <v>1.4763060461669877</v>
      </c>
      <c r="F247" s="411"/>
      <c r="G247" s="42">
        <v>0</v>
      </c>
      <c r="H247" s="43">
        <v>0</v>
      </c>
      <c r="I247" s="38">
        <f t="shared" si="42"/>
        <v>1.4763060461669877</v>
      </c>
    </row>
    <row r="248" spans="1:9" ht="15">
      <c r="A248" s="26" t="s">
        <v>12</v>
      </c>
      <c r="B248" s="39">
        <v>0</v>
      </c>
      <c r="C248" s="39">
        <v>0</v>
      </c>
      <c r="D248" s="39">
        <v>0</v>
      </c>
      <c r="E248" s="39">
        <v>0.44437538156451639</v>
      </c>
      <c r="F248" s="411"/>
      <c r="G248" s="39">
        <v>0</v>
      </c>
      <c r="H248" s="40">
        <v>0</v>
      </c>
      <c r="I248" s="41">
        <f t="shared" si="42"/>
        <v>0.44437538156451639</v>
      </c>
    </row>
    <row r="249" spans="1:9" ht="15">
      <c r="A249" s="27" t="s">
        <v>59</v>
      </c>
      <c r="B249" s="42">
        <v>0</v>
      </c>
      <c r="C249" s="42">
        <v>0</v>
      </c>
      <c r="D249" s="42">
        <v>0</v>
      </c>
      <c r="E249" s="42">
        <v>0</v>
      </c>
      <c r="F249" s="411"/>
      <c r="G249" s="42">
        <v>0</v>
      </c>
      <c r="H249" s="43">
        <v>0</v>
      </c>
      <c r="I249" s="38">
        <f t="shared" si="42"/>
        <v>0</v>
      </c>
    </row>
    <row r="250" spans="1:9" ht="15">
      <c r="A250" s="26" t="s">
        <v>17</v>
      </c>
      <c r="B250" s="39">
        <v>0.39032148260866911</v>
      </c>
      <c r="C250" s="39">
        <v>8.8781326928329112E-3</v>
      </c>
      <c r="D250" s="39">
        <v>0.58877714702190087</v>
      </c>
      <c r="E250" s="39">
        <v>1.1536509561704997E-2</v>
      </c>
      <c r="F250" s="411"/>
      <c r="G250" s="39">
        <v>0</v>
      </c>
      <c r="H250" s="40">
        <v>0</v>
      </c>
      <c r="I250" s="41">
        <f t="shared" si="42"/>
        <v>0.99951327188510786</v>
      </c>
    </row>
    <row r="251" spans="1:9" ht="15">
      <c r="A251" s="27" t="s">
        <v>139</v>
      </c>
      <c r="B251" s="42">
        <v>177.5554055077678</v>
      </c>
      <c r="C251" s="42">
        <v>9.9142200001439615</v>
      </c>
      <c r="D251" s="42">
        <v>149.59264131292198</v>
      </c>
      <c r="E251" s="42">
        <v>0.22614242204634935</v>
      </c>
      <c r="F251" s="411"/>
      <c r="G251" s="42">
        <v>0</v>
      </c>
      <c r="H251" s="43">
        <v>0</v>
      </c>
      <c r="I251" s="38">
        <f>SUM(B251:H251)</f>
        <v>337.28840924288011</v>
      </c>
    </row>
    <row r="252" spans="1:9" ht="15">
      <c r="A252" s="26" t="s">
        <v>25</v>
      </c>
      <c r="B252" s="39">
        <v>40.653232667821904</v>
      </c>
      <c r="C252" s="39">
        <v>1.3055968477801478</v>
      </c>
      <c r="D252" s="39">
        <v>203.62960342907604</v>
      </c>
      <c r="E252" s="39">
        <v>254.57969855487167</v>
      </c>
      <c r="F252" s="411"/>
      <c r="G252" s="39">
        <v>243.80553651154008</v>
      </c>
      <c r="H252" s="40">
        <v>9.0045274141456808</v>
      </c>
      <c r="I252" s="41">
        <f t="shared" si="42"/>
        <v>752.97819542523541</v>
      </c>
    </row>
    <row r="253" spans="1:9" ht="15">
      <c r="A253" s="27" t="s">
        <v>24</v>
      </c>
      <c r="B253" s="42">
        <v>293.81040154118745</v>
      </c>
      <c r="C253" s="42">
        <v>0</v>
      </c>
      <c r="D253" s="42">
        <v>5.3014226639587729</v>
      </c>
      <c r="E253" s="42">
        <v>0</v>
      </c>
      <c r="F253" s="411"/>
      <c r="G253" s="42">
        <v>0</v>
      </c>
      <c r="H253" s="43">
        <v>0</v>
      </c>
      <c r="I253" s="38">
        <f>SUM(B253:H253)</f>
        <v>299.11182420514621</v>
      </c>
    </row>
    <row r="254" spans="1:9" ht="15">
      <c r="A254" s="26" t="s">
        <v>60</v>
      </c>
      <c r="B254" s="39">
        <v>0.49374558316085249</v>
      </c>
      <c r="C254" s="39">
        <v>0.83617907110657741</v>
      </c>
      <c r="D254" s="39">
        <v>1.5249466342369193</v>
      </c>
      <c r="E254" s="39">
        <v>0</v>
      </c>
      <c r="F254" s="411"/>
      <c r="G254" s="39">
        <v>0</v>
      </c>
      <c r="H254" s="40">
        <v>0</v>
      </c>
      <c r="I254" s="41">
        <f t="shared" si="42"/>
        <v>2.8548712885043495</v>
      </c>
    </row>
    <row r="255" spans="1:9" ht="15">
      <c r="A255" s="27" t="s">
        <v>22</v>
      </c>
      <c r="B255" s="42">
        <v>0.9491640983061933</v>
      </c>
      <c r="C255" s="42">
        <v>0</v>
      </c>
      <c r="D255" s="42">
        <v>0.36605025397931962</v>
      </c>
      <c r="E255" s="42">
        <v>0</v>
      </c>
      <c r="F255" s="411"/>
      <c r="G255" s="42">
        <v>0</v>
      </c>
      <c r="H255" s="43">
        <v>0</v>
      </c>
      <c r="I255" s="38">
        <f t="shared" si="42"/>
        <v>1.3152143522855129</v>
      </c>
    </row>
    <row r="256" spans="1:9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42"/>
        <v>0</v>
      </c>
    </row>
    <row r="257" spans="1:9" ht="15">
      <c r="A257" s="28" t="s">
        <v>64</v>
      </c>
      <c r="B257" s="42">
        <v>0</v>
      </c>
      <c r="C257" s="42">
        <v>0</v>
      </c>
      <c r="D257" s="42">
        <v>0</v>
      </c>
      <c r="E257" s="42">
        <v>0</v>
      </c>
      <c r="F257" s="411"/>
      <c r="G257" s="42">
        <v>0</v>
      </c>
      <c r="H257" s="43">
        <v>0</v>
      </c>
      <c r="I257" s="38">
        <f t="shared" si="42"/>
        <v>0</v>
      </c>
    </row>
    <row r="258" spans="1:9">
      <c r="A258" s="56" t="s">
        <v>23</v>
      </c>
      <c r="B258" s="60">
        <v>0</v>
      </c>
      <c r="C258" s="60">
        <v>0</v>
      </c>
      <c r="D258" s="60">
        <v>0</v>
      </c>
      <c r="E258" s="60">
        <v>0</v>
      </c>
      <c r="F258" s="411"/>
      <c r="G258" s="60">
        <v>0</v>
      </c>
      <c r="H258" s="61">
        <v>0</v>
      </c>
      <c r="I258" s="62">
        <f t="shared" si="42"/>
        <v>0</v>
      </c>
    </row>
    <row r="259" spans="1:9">
      <c r="A259" s="57" t="s">
        <v>19</v>
      </c>
      <c r="B259" s="63">
        <v>0</v>
      </c>
      <c r="C259" s="63">
        <v>0</v>
      </c>
      <c r="D259" s="63">
        <v>0</v>
      </c>
      <c r="E259" s="63">
        <v>0</v>
      </c>
      <c r="F259" s="411"/>
      <c r="G259" s="63">
        <v>0</v>
      </c>
      <c r="H259" s="64">
        <v>0</v>
      </c>
      <c r="I259" s="65">
        <f t="shared" si="42"/>
        <v>0</v>
      </c>
    </row>
    <row r="260" spans="1:9">
      <c r="A260" s="56" t="s">
        <v>20</v>
      </c>
      <c r="B260" s="60">
        <v>0</v>
      </c>
      <c r="C260" s="60">
        <v>0</v>
      </c>
      <c r="D260" s="60">
        <v>0</v>
      </c>
      <c r="E260" s="60">
        <v>0</v>
      </c>
      <c r="F260" s="411"/>
      <c r="G260" s="60">
        <v>0</v>
      </c>
      <c r="H260" s="61">
        <v>0</v>
      </c>
      <c r="I260" s="62">
        <f t="shared" si="42"/>
        <v>0</v>
      </c>
    </row>
    <row r="261" spans="1:9" ht="15" thickBot="1">
      <c r="A261" s="58" t="s">
        <v>11</v>
      </c>
      <c r="B261" s="52">
        <v>0</v>
      </c>
      <c r="C261" s="52">
        <v>0</v>
      </c>
      <c r="D261" s="52">
        <v>0</v>
      </c>
      <c r="E261" s="52">
        <v>0</v>
      </c>
      <c r="F261" s="412"/>
      <c r="G261" s="52">
        <v>0</v>
      </c>
      <c r="H261" s="66">
        <v>0</v>
      </c>
      <c r="I261" s="67">
        <f t="shared" si="42"/>
        <v>0</v>
      </c>
    </row>
    <row r="262" spans="1:9" ht="15">
      <c r="A262" s="33" t="s">
        <v>26</v>
      </c>
      <c r="B262" s="68">
        <f>SUM(B241:B257)</f>
        <v>576.22519121958976</v>
      </c>
      <c r="C262" s="68">
        <f t="shared" ref="C262:I262" si="43">SUM(C241:C257)</f>
        <v>12.190044551605293</v>
      </c>
      <c r="D262" s="68">
        <f t="shared" si="43"/>
        <v>373.43191023080448</v>
      </c>
      <c r="E262" s="68">
        <f t="shared" si="43"/>
        <v>256.73805891421125</v>
      </c>
      <c r="F262" s="68">
        <f>SUM(F241:F257)</f>
        <v>0</v>
      </c>
      <c r="G262" s="68">
        <f t="shared" si="43"/>
        <v>243.80553651154008</v>
      </c>
      <c r="H262" s="69">
        <f t="shared" si="43"/>
        <v>9.0045274141456808</v>
      </c>
      <c r="I262" s="38">
        <f t="shared" si="43"/>
        <v>1471.3952688418965</v>
      </c>
    </row>
    <row r="263" spans="1:9" s="5" customFormat="1" ht="15" thickBot="1">
      <c r="A263" s="30" t="s">
        <v>88</v>
      </c>
      <c r="B263" s="47">
        <f>B262/$I$262</f>
        <v>0.39161821668294761</v>
      </c>
      <c r="C263" s="47">
        <f t="shared" ref="C263:I263" si="44">C262/$I$262</f>
        <v>8.2846838030135941E-3</v>
      </c>
      <c r="D263" s="47">
        <f t="shared" si="44"/>
        <v>0.25379442094082894</v>
      </c>
      <c r="E263" s="47">
        <f t="shared" si="44"/>
        <v>0.17448612507520447</v>
      </c>
      <c r="F263" s="47">
        <f t="shared" si="44"/>
        <v>0</v>
      </c>
      <c r="G263" s="47">
        <f t="shared" si="44"/>
        <v>0.16569683325367368</v>
      </c>
      <c r="H263" s="70">
        <f t="shared" si="44"/>
        <v>6.1197202443317288E-3</v>
      </c>
      <c r="I263" s="48">
        <f t="shared" si="44"/>
        <v>1</v>
      </c>
    </row>
    <row r="264" spans="1:9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9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9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9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</row>
    <row r="268" spans="1:9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7" si="45">SUM(B268:H268)</f>
        <v>0</v>
      </c>
    </row>
    <row r="269" spans="1:9" ht="15">
      <c r="A269" s="27" t="s">
        <v>10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45"/>
        <v>0</v>
      </c>
    </row>
    <row r="270" spans="1:9" ht="15">
      <c r="A270" s="26" t="s">
        <v>56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45"/>
        <v>0</v>
      </c>
    </row>
    <row r="271" spans="1:9" ht="15">
      <c r="A271" s="27" t="s">
        <v>16</v>
      </c>
      <c r="B271" s="42">
        <v>2.6514868822745012</v>
      </c>
      <c r="C271" s="42">
        <v>0.65566606600148591</v>
      </c>
      <c r="D271" s="42">
        <v>0.23549816772191154</v>
      </c>
      <c r="E271" s="42">
        <v>0</v>
      </c>
      <c r="F271" s="411"/>
      <c r="G271" s="42">
        <v>0</v>
      </c>
      <c r="H271" s="43">
        <v>0</v>
      </c>
      <c r="I271" s="38">
        <f t="shared" si="45"/>
        <v>3.5426511159978986</v>
      </c>
    </row>
    <row r="272" spans="1:9" ht="15">
      <c r="A272" s="26" t="s">
        <v>70</v>
      </c>
      <c r="B272" s="39">
        <v>0</v>
      </c>
      <c r="C272" s="39">
        <v>0</v>
      </c>
      <c r="D272" s="39">
        <v>0</v>
      </c>
      <c r="E272" s="39">
        <v>0</v>
      </c>
      <c r="F272" s="411"/>
      <c r="G272" s="39">
        <v>0</v>
      </c>
      <c r="H272" s="40">
        <v>0</v>
      </c>
      <c r="I272" s="41">
        <f t="shared" si="45"/>
        <v>0</v>
      </c>
    </row>
    <row r="273" spans="1:9" ht="15">
      <c r="A273" s="27" t="s">
        <v>58</v>
      </c>
      <c r="B273" s="42">
        <v>4.2580188640443404E-5</v>
      </c>
      <c r="C273" s="42">
        <v>0</v>
      </c>
      <c r="D273" s="42">
        <v>0</v>
      </c>
      <c r="E273" s="42">
        <v>1.0980245941087516</v>
      </c>
      <c r="F273" s="411"/>
      <c r="G273" s="42">
        <v>0</v>
      </c>
      <c r="H273" s="43">
        <v>0</v>
      </c>
      <c r="I273" s="38">
        <f t="shared" si="45"/>
        <v>1.098067174297392</v>
      </c>
    </row>
    <row r="274" spans="1:9" ht="15">
      <c r="A274" s="26" t="s">
        <v>12</v>
      </c>
      <c r="B274" s="39">
        <v>7.8952353046486701E-6</v>
      </c>
      <c r="C274" s="39">
        <v>0</v>
      </c>
      <c r="D274" s="39">
        <v>0</v>
      </c>
      <c r="E274" s="39">
        <v>5.7555284560674652E-4</v>
      </c>
      <c r="F274" s="411"/>
      <c r="G274" s="39">
        <v>0</v>
      </c>
      <c r="H274" s="40">
        <v>0</v>
      </c>
      <c r="I274" s="41">
        <f t="shared" si="45"/>
        <v>5.8344808091139518E-4</v>
      </c>
    </row>
    <row r="275" spans="1:9" ht="15">
      <c r="A275" s="27" t="s">
        <v>59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45"/>
        <v>0</v>
      </c>
    </row>
    <row r="276" spans="1:9" ht="15">
      <c r="A276" s="26" t="s">
        <v>17</v>
      </c>
      <c r="B276" s="39">
        <v>4.5358179376277241E-4</v>
      </c>
      <c r="C276" s="39">
        <v>0</v>
      </c>
      <c r="D276" s="39">
        <v>4.9065649882597696E-3</v>
      </c>
      <c r="E276" s="39">
        <v>0</v>
      </c>
      <c r="F276" s="411"/>
      <c r="G276" s="39">
        <v>0</v>
      </c>
      <c r="H276" s="40">
        <v>0</v>
      </c>
      <c r="I276" s="41">
        <f t="shared" si="45"/>
        <v>5.3601467820225419E-3</v>
      </c>
    </row>
    <row r="277" spans="1:9" ht="15">
      <c r="A277" s="27" t="s">
        <v>139</v>
      </c>
      <c r="B277" s="42">
        <v>3.0804778373755015</v>
      </c>
      <c r="C277" s="42">
        <v>0.25279200534597523</v>
      </c>
      <c r="D277" s="42">
        <v>0.94892607435016185</v>
      </c>
      <c r="E277" s="42">
        <v>0</v>
      </c>
      <c r="F277" s="411"/>
      <c r="G277" s="42">
        <v>0</v>
      </c>
      <c r="H277" s="43">
        <v>0</v>
      </c>
      <c r="I277" s="38">
        <f>SUM(B277:H277)</f>
        <v>4.2821959170716388</v>
      </c>
    </row>
    <row r="278" spans="1:9" ht="15">
      <c r="A278" s="26" t="s">
        <v>25</v>
      </c>
      <c r="B278" s="39">
        <v>3.2276844098805468</v>
      </c>
      <c r="C278" s="39">
        <v>0</v>
      </c>
      <c r="D278" s="39">
        <v>2.1660847533617827E-3</v>
      </c>
      <c r="E278" s="39">
        <v>1.256154482410023</v>
      </c>
      <c r="F278" s="411"/>
      <c r="G278" s="39">
        <v>1.2543651030463685E-2</v>
      </c>
      <c r="H278" s="40">
        <v>0</v>
      </c>
      <c r="I278" s="41">
        <f t="shared" si="45"/>
        <v>4.4985486280743947</v>
      </c>
    </row>
    <row r="279" spans="1:9" ht="15">
      <c r="A279" s="27" t="s">
        <v>24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>SUM(B279:H279)</f>
        <v>0</v>
      </c>
    </row>
    <row r="280" spans="1:9" ht="15">
      <c r="A280" s="26" t="s">
        <v>60</v>
      </c>
      <c r="B280" s="39">
        <v>6.2378780329953153E-3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45"/>
        <v>6.2378780329953153E-3</v>
      </c>
    </row>
    <row r="281" spans="1:9" ht="15">
      <c r="A281" s="27" t="s">
        <v>21</v>
      </c>
      <c r="B281" s="42">
        <v>3.912257999788002E-4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45"/>
        <v>3.912257999788002E-4</v>
      </c>
    </row>
    <row r="282" spans="1:9" ht="15">
      <c r="A282" s="26" t="s">
        <v>22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45"/>
        <v>0</v>
      </c>
    </row>
    <row r="283" spans="1:9" ht="15">
      <c r="A283" s="28" t="s">
        <v>64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45"/>
        <v>0</v>
      </c>
    </row>
    <row r="284" spans="1:9">
      <c r="A284" s="56" t="s">
        <v>23</v>
      </c>
      <c r="B284" s="60">
        <v>0</v>
      </c>
      <c r="C284" s="60">
        <v>0</v>
      </c>
      <c r="D284" s="60">
        <v>0</v>
      </c>
      <c r="E284" s="60">
        <v>0</v>
      </c>
      <c r="F284" s="411"/>
      <c r="G284" s="60">
        <v>0</v>
      </c>
      <c r="H284" s="61">
        <v>0</v>
      </c>
      <c r="I284" s="62">
        <f t="shared" si="45"/>
        <v>0</v>
      </c>
    </row>
    <row r="285" spans="1:9">
      <c r="A285" s="57" t="s">
        <v>19</v>
      </c>
      <c r="B285" s="63">
        <v>0</v>
      </c>
      <c r="C285" s="63">
        <v>0</v>
      </c>
      <c r="D285" s="63">
        <v>0</v>
      </c>
      <c r="E285" s="63">
        <v>0</v>
      </c>
      <c r="F285" s="411"/>
      <c r="G285" s="63">
        <v>0</v>
      </c>
      <c r="H285" s="64">
        <v>0</v>
      </c>
      <c r="I285" s="65">
        <f t="shared" si="45"/>
        <v>0</v>
      </c>
    </row>
    <row r="286" spans="1:9">
      <c r="A286" s="56" t="s">
        <v>20</v>
      </c>
      <c r="B286" s="60">
        <v>0</v>
      </c>
      <c r="C286" s="60">
        <v>0</v>
      </c>
      <c r="D286" s="60">
        <v>0</v>
      </c>
      <c r="E286" s="60">
        <v>0</v>
      </c>
      <c r="F286" s="411"/>
      <c r="G286" s="60">
        <v>0</v>
      </c>
      <c r="H286" s="61">
        <v>0</v>
      </c>
      <c r="I286" s="62">
        <f t="shared" si="45"/>
        <v>0</v>
      </c>
    </row>
    <row r="287" spans="1:9" ht="15" thickBot="1">
      <c r="A287" s="58" t="s">
        <v>11</v>
      </c>
      <c r="B287" s="52">
        <v>0</v>
      </c>
      <c r="C287" s="52">
        <v>0</v>
      </c>
      <c r="D287" s="52">
        <v>0</v>
      </c>
      <c r="E287" s="52">
        <v>0</v>
      </c>
      <c r="F287" s="412"/>
      <c r="G287" s="52">
        <v>0</v>
      </c>
      <c r="H287" s="66">
        <v>0</v>
      </c>
      <c r="I287" s="67">
        <f t="shared" si="45"/>
        <v>0</v>
      </c>
    </row>
    <row r="288" spans="1:9" ht="15">
      <c r="A288" s="33" t="s">
        <v>26</v>
      </c>
      <c r="B288" s="68">
        <f>SUM(B267:B283)</f>
        <v>8.9667822905812322</v>
      </c>
      <c r="C288" s="68">
        <f t="shared" ref="C288:I288" si="46">SUM(C267:C283)</f>
        <v>0.90845807134746115</v>
      </c>
      <c r="D288" s="68">
        <f t="shared" si="46"/>
        <v>1.191496891813695</v>
      </c>
      <c r="E288" s="68">
        <f t="shared" si="46"/>
        <v>2.3547546293643817</v>
      </c>
      <c r="F288" s="68">
        <f>SUM(F267:F283)</f>
        <v>0</v>
      </c>
      <c r="G288" s="68">
        <f t="shared" si="46"/>
        <v>1.2543651030463685E-2</v>
      </c>
      <c r="H288" s="69">
        <f t="shared" si="46"/>
        <v>0</v>
      </c>
      <c r="I288" s="38">
        <f t="shared" si="46"/>
        <v>13.434035534137234</v>
      </c>
    </row>
    <row r="289" spans="1:9" s="5" customFormat="1" ht="15" thickBot="1">
      <c r="A289" s="30" t="s">
        <v>88</v>
      </c>
      <c r="B289" s="47">
        <f>B288/$I$288</f>
        <v>0.66746751322755826</v>
      </c>
      <c r="C289" s="47">
        <f t="shared" ref="C289:I289" si="47">C288/$I$288</f>
        <v>6.7623616823029684E-2</v>
      </c>
      <c r="D289" s="47">
        <f t="shared" si="47"/>
        <v>8.8692402873729315E-2</v>
      </c>
      <c r="E289" s="47">
        <f t="shared" si="47"/>
        <v>0.17528274533595758</v>
      </c>
      <c r="F289" s="47">
        <f t="shared" si="47"/>
        <v>0</v>
      </c>
      <c r="G289" s="47">
        <f t="shared" si="47"/>
        <v>9.3372173972511893E-4</v>
      </c>
      <c r="H289" s="70">
        <f t="shared" si="47"/>
        <v>0</v>
      </c>
      <c r="I289" s="48">
        <f t="shared" si="47"/>
        <v>1</v>
      </c>
    </row>
    <row r="290" spans="1:9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9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9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9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</row>
    <row r="294" spans="1:9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3" si="48">SUM(B294:H294)</f>
        <v>0</v>
      </c>
    </row>
    <row r="295" spans="1:9" ht="15">
      <c r="A295" s="27" t="s">
        <v>10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48"/>
        <v>0</v>
      </c>
    </row>
    <row r="296" spans="1:9" ht="15">
      <c r="A296" s="26" t="s">
        <v>56</v>
      </c>
      <c r="B296" s="39">
        <v>0</v>
      </c>
      <c r="C296" s="39">
        <v>0</v>
      </c>
      <c r="D296" s="39">
        <v>0</v>
      </c>
      <c r="E296" s="39">
        <v>0</v>
      </c>
      <c r="F296" s="411"/>
      <c r="G296" s="39">
        <v>0</v>
      </c>
      <c r="H296" s="40">
        <v>0</v>
      </c>
      <c r="I296" s="41">
        <f t="shared" si="48"/>
        <v>0</v>
      </c>
    </row>
    <row r="297" spans="1:9" ht="15">
      <c r="A297" s="27" t="s">
        <v>16</v>
      </c>
      <c r="B297" s="42">
        <v>66.945093350201731</v>
      </c>
      <c r="C297" s="42">
        <v>250.28926537925165</v>
      </c>
      <c r="D297" s="42">
        <v>17.695627935913066</v>
      </c>
      <c r="E297" s="42">
        <v>0</v>
      </c>
      <c r="F297" s="411"/>
      <c r="G297" s="42">
        <v>0</v>
      </c>
      <c r="H297" s="43">
        <v>0</v>
      </c>
      <c r="I297" s="38">
        <f t="shared" si="48"/>
        <v>334.92998666536647</v>
      </c>
    </row>
    <row r="298" spans="1:9" ht="15">
      <c r="A298" s="26" t="s">
        <v>70</v>
      </c>
      <c r="B298" s="39">
        <v>10.138053307273168</v>
      </c>
      <c r="C298" s="39">
        <v>3.539074470856352</v>
      </c>
      <c r="D298" s="39">
        <v>0.63960829690461762</v>
      </c>
      <c r="E298" s="39">
        <v>9.614402332945542E-3</v>
      </c>
      <c r="F298" s="411"/>
      <c r="G298" s="39">
        <v>0</v>
      </c>
      <c r="H298" s="40">
        <v>0</v>
      </c>
      <c r="I298" s="41">
        <f t="shared" si="48"/>
        <v>14.326350477367082</v>
      </c>
    </row>
    <row r="299" spans="1:9" ht="15">
      <c r="A299" s="27" t="s">
        <v>58</v>
      </c>
      <c r="B299" s="42">
        <v>0</v>
      </c>
      <c r="C299" s="42">
        <v>0</v>
      </c>
      <c r="D299" s="42">
        <v>0</v>
      </c>
      <c r="E299" s="42">
        <v>0.78626422232539994</v>
      </c>
      <c r="F299" s="411"/>
      <c r="G299" s="42">
        <v>0</v>
      </c>
      <c r="H299" s="43">
        <v>0</v>
      </c>
      <c r="I299" s="38">
        <f t="shared" si="48"/>
        <v>0.78626422232539994</v>
      </c>
    </row>
    <row r="300" spans="1:9" ht="15">
      <c r="A300" s="26" t="s">
        <v>12</v>
      </c>
      <c r="B300" s="39">
        <v>0</v>
      </c>
      <c r="C300" s="39">
        <v>0</v>
      </c>
      <c r="D300" s="39">
        <v>0</v>
      </c>
      <c r="E300" s="39">
        <v>0</v>
      </c>
      <c r="F300" s="411"/>
      <c r="G300" s="39">
        <v>0</v>
      </c>
      <c r="H300" s="40">
        <v>0</v>
      </c>
      <c r="I300" s="41">
        <f t="shared" si="48"/>
        <v>0</v>
      </c>
    </row>
    <row r="301" spans="1:9" ht="15">
      <c r="A301" s="27" t="s">
        <v>59</v>
      </c>
      <c r="B301" s="42">
        <v>0</v>
      </c>
      <c r="C301" s="42">
        <v>0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48"/>
        <v>0</v>
      </c>
    </row>
    <row r="302" spans="1:9" ht="15">
      <c r="A302" s="26" t="s">
        <v>17</v>
      </c>
      <c r="B302" s="39">
        <v>7.3673489550182908E-2</v>
      </c>
      <c r="C302" s="39">
        <v>1.8326938024224684</v>
      </c>
      <c r="D302" s="39">
        <v>0.96598344203607034</v>
      </c>
      <c r="E302" s="39">
        <v>0.60402543778516526</v>
      </c>
      <c r="F302" s="411"/>
      <c r="G302" s="39">
        <v>0</v>
      </c>
      <c r="H302" s="40">
        <v>0</v>
      </c>
      <c r="I302" s="41">
        <f t="shared" si="48"/>
        <v>3.4763761717938868</v>
      </c>
    </row>
    <row r="303" spans="1:9" ht="15">
      <c r="A303" s="27" t="s">
        <v>139</v>
      </c>
      <c r="B303" s="42">
        <v>56.106535701409143</v>
      </c>
      <c r="C303" s="42">
        <v>1003.3572502694271</v>
      </c>
      <c r="D303" s="42">
        <v>116.70020849501016</v>
      </c>
      <c r="E303" s="42">
        <v>4.2217537119450279</v>
      </c>
      <c r="F303" s="411"/>
      <c r="G303" s="42">
        <v>0</v>
      </c>
      <c r="H303" s="43">
        <v>0</v>
      </c>
      <c r="I303" s="38">
        <f>SUM(B303:H303)</f>
        <v>1180.3857481777916</v>
      </c>
    </row>
    <row r="304" spans="1:9" ht="15">
      <c r="A304" s="26" t="s">
        <v>25</v>
      </c>
      <c r="B304" s="39">
        <v>23.825589167719723</v>
      </c>
      <c r="C304" s="39">
        <v>9.1657779077117478</v>
      </c>
      <c r="D304" s="39">
        <v>28.768513308541078</v>
      </c>
      <c r="E304" s="39">
        <v>409.05873312669684</v>
      </c>
      <c r="F304" s="411"/>
      <c r="G304" s="39">
        <v>36.576178427338071</v>
      </c>
      <c r="H304" s="40">
        <v>9.5711643343611846E-2</v>
      </c>
      <c r="I304" s="41">
        <f t="shared" si="48"/>
        <v>507.49050358135105</v>
      </c>
    </row>
    <row r="305" spans="1:9" ht="15">
      <c r="A305" s="27" t="s">
        <v>24</v>
      </c>
      <c r="B305" s="42">
        <v>5.3448681410541772</v>
      </c>
      <c r="C305" s="42">
        <v>42.072073137551207</v>
      </c>
      <c r="D305" s="42">
        <v>23.956384240422633</v>
      </c>
      <c r="E305" s="42">
        <v>0</v>
      </c>
      <c r="F305" s="411"/>
      <c r="G305" s="42">
        <v>0</v>
      </c>
      <c r="H305" s="43">
        <v>0</v>
      </c>
      <c r="I305" s="38">
        <f>SUM(B305:H305)</f>
        <v>71.373325519028015</v>
      </c>
    </row>
    <row r="306" spans="1:9" ht="15">
      <c r="A306" s="26" t="s">
        <v>60</v>
      </c>
      <c r="B306" s="39">
        <v>0.84488059577068719</v>
      </c>
      <c r="C306" s="39">
        <v>0</v>
      </c>
      <c r="D306" s="39">
        <v>0.12331590549710229</v>
      </c>
      <c r="E306" s="39">
        <v>0</v>
      </c>
      <c r="F306" s="411"/>
      <c r="G306" s="39">
        <v>0</v>
      </c>
      <c r="H306" s="40">
        <v>0</v>
      </c>
      <c r="I306" s="41">
        <f t="shared" si="48"/>
        <v>0.96819650126778944</v>
      </c>
    </row>
    <row r="307" spans="1:9" ht="15">
      <c r="A307" s="27" t="s">
        <v>22</v>
      </c>
      <c r="B307" s="42">
        <v>12.072717395143163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48"/>
        <v>12.072717395143163</v>
      </c>
    </row>
    <row r="308" spans="1:9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48"/>
        <v>0</v>
      </c>
    </row>
    <row r="309" spans="1:9" ht="15">
      <c r="A309" s="28" t="s">
        <v>64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48"/>
        <v>0</v>
      </c>
    </row>
    <row r="310" spans="1:9">
      <c r="A310" s="56" t="s">
        <v>23</v>
      </c>
      <c r="B310" s="60">
        <v>0</v>
      </c>
      <c r="C310" s="60">
        <v>0</v>
      </c>
      <c r="D310" s="60">
        <v>0</v>
      </c>
      <c r="E310" s="60">
        <v>0</v>
      </c>
      <c r="F310" s="411"/>
      <c r="G310" s="60">
        <v>0</v>
      </c>
      <c r="H310" s="61">
        <v>0</v>
      </c>
      <c r="I310" s="62">
        <f t="shared" si="48"/>
        <v>0</v>
      </c>
    </row>
    <row r="311" spans="1:9">
      <c r="A311" s="57" t="s">
        <v>19</v>
      </c>
      <c r="B311" s="63">
        <v>0</v>
      </c>
      <c r="C311" s="63">
        <v>0</v>
      </c>
      <c r="D311" s="63">
        <v>0</v>
      </c>
      <c r="E311" s="63">
        <v>0</v>
      </c>
      <c r="F311" s="411"/>
      <c r="G311" s="63">
        <v>0</v>
      </c>
      <c r="H311" s="64">
        <v>0</v>
      </c>
      <c r="I311" s="65">
        <f t="shared" si="48"/>
        <v>0</v>
      </c>
    </row>
    <row r="312" spans="1:9">
      <c r="A312" s="56" t="s">
        <v>20</v>
      </c>
      <c r="B312" s="60">
        <v>0</v>
      </c>
      <c r="C312" s="60">
        <v>0</v>
      </c>
      <c r="D312" s="60">
        <v>0</v>
      </c>
      <c r="E312" s="60">
        <v>0</v>
      </c>
      <c r="F312" s="411"/>
      <c r="G312" s="60">
        <v>0</v>
      </c>
      <c r="H312" s="61">
        <v>0</v>
      </c>
      <c r="I312" s="62">
        <f t="shared" si="48"/>
        <v>0</v>
      </c>
    </row>
    <row r="313" spans="1:9" ht="15" thickBot="1">
      <c r="A313" s="58" t="s">
        <v>11</v>
      </c>
      <c r="B313" s="52">
        <v>0</v>
      </c>
      <c r="C313" s="52">
        <v>0</v>
      </c>
      <c r="D313" s="52">
        <v>0</v>
      </c>
      <c r="E313" s="52">
        <v>0</v>
      </c>
      <c r="F313" s="412"/>
      <c r="G313" s="52">
        <v>0</v>
      </c>
      <c r="H313" s="66">
        <v>0</v>
      </c>
      <c r="I313" s="67">
        <f t="shared" si="48"/>
        <v>0</v>
      </c>
    </row>
    <row r="314" spans="1:9" ht="15">
      <c r="A314" s="33" t="s">
        <v>26</v>
      </c>
      <c r="B314" s="68">
        <f>SUM(B293:B309)</f>
        <v>175.351411148122</v>
      </c>
      <c r="C314" s="68">
        <f t="shared" ref="C314:I314" si="49">SUM(C293:C309)</f>
        <v>1310.2561349672205</v>
      </c>
      <c r="D314" s="68">
        <f t="shared" si="49"/>
        <v>188.84964162432473</v>
      </c>
      <c r="E314" s="68">
        <f t="shared" si="49"/>
        <v>414.68039090108539</v>
      </c>
      <c r="F314" s="68">
        <f>SUM(F293:F309)</f>
        <v>0</v>
      </c>
      <c r="G314" s="68">
        <f t="shared" si="49"/>
        <v>36.576178427338071</v>
      </c>
      <c r="H314" s="69">
        <f t="shared" si="49"/>
        <v>9.5711643343611846E-2</v>
      </c>
      <c r="I314" s="38">
        <f t="shared" si="49"/>
        <v>2125.8094687114344</v>
      </c>
    </row>
    <row r="315" spans="1:9" s="5" customFormat="1" ht="15" thickBot="1">
      <c r="A315" s="30" t="s">
        <v>88</v>
      </c>
      <c r="B315" s="47">
        <f>B314/$I$314</f>
        <v>8.2486889690265505E-2</v>
      </c>
      <c r="C315" s="47">
        <f t="shared" ref="C315:I315" si="50">C314/$I$314</f>
        <v>0.61635633590504046</v>
      </c>
      <c r="D315" s="47">
        <f t="shared" si="50"/>
        <v>8.8836579384885553E-2</v>
      </c>
      <c r="E315" s="47">
        <f t="shared" si="50"/>
        <v>0.19506940626830735</v>
      </c>
      <c r="F315" s="47">
        <f t="shared" si="50"/>
        <v>0</v>
      </c>
      <c r="G315" s="47">
        <f t="shared" si="50"/>
        <v>1.7205765128851754E-2</v>
      </c>
      <c r="H315" s="70">
        <f t="shared" si="50"/>
        <v>4.502362264931849E-5</v>
      </c>
      <c r="I315" s="48">
        <f t="shared" si="50"/>
        <v>1</v>
      </c>
    </row>
    <row r="316" spans="1:9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9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9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9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</row>
    <row r="320" spans="1:9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9" si="51">SUM(B320:H320)</f>
        <v>0</v>
      </c>
    </row>
    <row r="321" spans="1:9" ht="15">
      <c r="A321" s="27" t="s">
        <v>10</v>
      </c>
      <c r="B321" s="42">
        <v>0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51"/>
        <v>0</v>
      </c>
    </row>
    <row r="322" spans="1:9" ht="15">
      <c r="A322" s="26" t="s">
        <v>56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51"/>
        <v>0</v>
      </c>
    </row>
    <row r="323" spans="1:9" ht="15">
      <c r="A323" s="27" t="s">
        <v>16</v>
      </c>
      <c r="B323" s="42">
        <v>1.5406003280669149</v>
      </c>
      <c r="C323" s="42">
        <v>10.368531843796875</v>
      </c>
      <c r="D323" s="42">
        <v>2.1208559422388893</v>
      </c>
      <c r="E323" s="42">
        <v>0</v>
      </c>
      <c r="F323" s="411"/>
      <c r="G323" s="42">
        <v>0</v>
      </c>
      <c r="H323" s="43">
        <v>0</v>
      </c>
      <c r="I323" s="38">
        <f t="shared" si="51"/>
        <v>14.029988114102679</v>
      </c>
    </row>
    <row r="324" spans="1:9" ht="15">
      <c r="A324" s="26" t="s">
        <v>70</v>
      </c>
      <c r="B324" s="39">
        <v>0.5184530318631374</v>
      </c>
      <c r="C324" s="39">
        <v>1.0812300247128759</v>
      </c>
      <c r="D324" s="39">
        <v>0</v>
      </c>
      <c r="E324" s="39">
        <v>0</v>
      </c>
      <c r="F324" s="411"/>
      <c r="G324" s="39">
        <v>0</v>
      </c>
      <c r="H324" s="40">
        <v>0</v>
      </c>
      <c r="I324" s="41">
        <f t="shared" si="51"/>
        <v>1.5996830565760134</v>
      </c>
    </row>
    <row r="325" spans="1:9" ht="15">
      <c r="A325" s="27" t="s">
        <v>58</v>
      </c>
      <c r="B325" s="42">
        <v>2.1129166435127746E-3</v>
      </c>
      <c r="C325" s="42">
        <v>1.4980351311039974</v>
      </c>
      <c r="D325" s="42">
        <v>0</v>
      </c>
      <c r="E325" s="42">
        <v>0.79997240212748721</v>
      </c>
      <c r="F325" s="411"/>
      <c r="G325" s="42">
        <v>0</v>
      </c>
      <c r="H325" s="43">
        <v>0</v>
      </c>
      <c r="I325" s="38">
        <f t="shared" si="51"/>
        <v>2.3001204498749974</v>
      </c>
    </row>
    <row r="326" spans="1:9" ht="15">
      <c r="A326" s="26" t="s">
        <v>12</v>
      </c>
      <c r="B326" s="39">
        <v>4.1311080392453632E-4</v>
      </c>
      <c r="C326" s="39">
        <v>0</v>
      </c>
      <c r="D326" s="39">
        <v>0</v>
      </c>
      <c r="E326" s="39">
        <v>0.25060204069144953</v>
      </c>
      <c r="F326" s="411"/>
      <c r="G326" s="39">
        <v>0</v>
      </c>
      <c r="H326" s="40">
        <v>0</v>
      </c>
      <c r="I326" s="41">
        <f t="shared" si="51"/>
        <v>0.25101515149537407</v>
      </c>
    </row>
    <row r="327" spans="1:9" ht="15">
      <c r="A327" s="27" t="s">
        <v>59</v>
      </c>
      <c r="B327" s="42">
        <v>0</v>
      </c>
      <c r="C327" s="42">
        <v>0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51"/>
        <v>0</v>
      </c>
    </row>
    <row r="328" spans="1:9" ht="15">
      <c r="A328" s="26" t="s">
        <v>17</v>
      </c>
      <c r="B328" s="39">
        <v>1.331211515076731</v>
      </c>
      <c r="C328" s="39">
        <v>0</v>
      </c>
      <c r="D328" s="39">
        <v>1.4287772067653204</v>
      </c>
      <c r="E328" s="39">
        <v>0</v>
      </c>
      <c r="F328" s="411"/>
      <c r="G328" s="39">
        <v>0</v>
      </c>
      <c r="H328" s="40">
        <v>0</v>
      </c>
      <c r="I328" s="41">
        <f t="shared" si="51"/>
        <v>2.7599887218420514</v>
      </c>
    </row>
    <row r="329" spans="1:9" ht="15">
      <c r="A329" s="27" t="s">
        <v>139</v>
      </c>
      <c r="B329" s="42">
        <v>337.83455625113038</v>
      </c>
      <c r="C329" s="42">
        <v>838.98148595244948</v>
      </c>
      <c r="D329" s="42">
        <v>251.819271860627</v>
      </c>
      <c r="E329" s="42">
        <v>175.0370419187519</v>
      </c>
      <c r="F329" s="411"/>
      <c r="G329" s="42">
        <v>0</v>
      </c>
      <c r="H329" s="43">
        <v>0</v>
      </c>
      <c r="I329" s="38">
        <f>SUM(B329:H329)</f>
        <v>1603.6723559829586</v>
      </c>
    </row>
    <row r="330" spans="1:9" ht="15">
      <c r="A330" s="26" t="s">
        <v>25</v>
      </c>
      <c r="B330" s="39">
        <v>15.484052297648699</v>
      </c>
      <c r="C330" s="39">
        <v>4.8347105459488597</v>
      </c>
      <c r="D330" s="39">
        <v>11.74067751478513</v>
      </c>
      <c r="E330" s="39">
        <v>446.12268813406507</v>
      </c>
      <c r="F330" s="411"/>
      <c r="G330" s="39">
        <v>31.779977291681266</v>
      </c>
      <c r="H330" s="40">
        <v>0</v>
      </c>
      <c r="I330" s="41">
        <f t="shared" si="51"/>
        <v>509.96210578412905</v>
      </c>
    </row>
    <row r="331" spans="1:9" ht="15">
      <c r="A331" s="27" t="s">
        <v>24</v>
      </c>
      <c r="B331" s="42">
        <v>16.806764793055251</v>
      </c>
      <c r="C331" s="42">
        <v>0</v>
      </c>
      <c r="D331" s="42">
        <v>17.088967290484298</v>
      </c>
      <c r="E331" s="42">
        <v>0</v>
      </c>
      <c r="F331" s="411"/>
      <c r="G331" s="42">
        <v>0</v>
      </c>
      <c r="H331" s="43">
        <v>0</v>
      </c>
      <c r="I331" s="38">
        <f>SUM(B331:H331)</f>
        <v>33.895732083539549</v>
      </c>
    </row>
    <row r="332" spans="1:9" ht="15">
      <c r="A332" s="26" t="s">
        <v>60</v>
      </c>
      <c r="B332" s="39">
        <v>0</v>
      </c>
      <c r="C332" s="39">
        <v>0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51"/>
        <v>0</v>
      </c>
    </row>
    <row r="333" spans="1:9" ht="15">
      <c r="A333" s="27" t="s">
        <v>22</v>
      </c>
      <c r="B333" s="42">
        <v>0</v>
      </c>
      <c r="C333" s="42">
        <v>0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51"/>
        <v>0</v>
      </c>
    </row>
    <row r="334" spans="1:9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51"/>
        <v>0</v>
      </c>
    </row>
    <row r="335" spans="1:9" ht="15">
      <c r="A335" s="28" t="s">
        <v>64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51"/>
        <v>0</v>
      </c>
    </row>
    <row r="336" spans="1:9">
      <c r="A336" s="56" t="s">
        <v>23</v>
      </c>
      <c r="B336" s="60">
        <v>0</v>
      </c>
      <c r="C336" s="60">
        <v>0</v>
      </c>
      <c r="D336" s="60">
        <v>0</v>
      </c>
      <c r="E336" s="60">
        <v>0</v>
      </c>
      <c r="F336" s="411"/>
      <c r="G336" s="60">
        <v>0</v>
      </c>
      <c r="H336" s="61">
        <v>0</v>
      </c>
      <c r="I336" s="62">
        <f t="shared" si="51"/>
        <v>0</v>
      </c>
    </row>
    <row r="337" spans="1:9">
      <c r="A337" s="57" t="s">
        <v>19</v>
      </c>
      <c r="B337" s="63">
        <v>0</v>
      </c>
      <c r="C337" s="63">
        <v>0</v>
      </c>
      <c r="D337" s="63">
        <v>0</v>
      </c>
      <c r="E337" s="63">
        <v>0</v>
      </c>
      <c r="F337" s="411"/>
      <c r="G337" s="63">
        <v>0</v>
      </c>
      <c r="H337" s="64">
        <v>0</v>
      </c>
      <c r="I337" s="65">
        <f t="shared" si="51"/>
        <v>0</v>
      </c>
    </row>
    <row r="338" spans="1:9">
      <c r="A338" s="56" t="s">
        <v>20</v>
      </c>
      <c r="B338" s="60">
        <v>0</v>
      </c>
      <c r="C338" s="60">
        <v>0</v>
      </c>
      <c r="D338" s="60">
        <v>0</v>
      </c>
      <c r="E338" s="60">
        <v>0</v>
      </c>
      <c r="F338" s="411"/>
      <c r="G338" s="60">
        <v>0</v>
      </c>
      <c r="H338" s="61">
        <v>0</v>
      </c>
      <c r="I338" s="62">
        <f t="shared" si="51"/>
        <v>0</v>
      </c>
    </row>
    <row r="339" spans="1:9" ht="15" thickBot="1">
      <c r="A339" s="58" t="s">
        <v>11</v>
      </c>
      <c r="B339" s="52">
        <v>0</v>
      </c>
      <c r="C339" s="52">
        <v>0</v>
      </c>
      <c r="D339" s="52">
        <v>0</v>
      </c>
      <c r="E339" s="52">
        <v>0</v>
      </c>
      <c r="F339" s="412"/>
      <c r="G339" s="52">
        <v>0</v>
      </c>
      <c r="H339" s="66">
        <v>0</v>
      </c>
      <c r="I339" s="67">
        <f t="shared" si="51"/>
        <v>0</v>
      </c>
    </row>
    <row r="340" spans="1:9" ht="15">
      <c r="A340" s="33" t="s">
        <v>26</v>
      </c>
      <c r="B340" s="68">
        <f>SUM(B319:B335)</f>
        <v>373.51816424428858</v>
      </c>
      <c r="C340" s="68">
        <f t="shared" ref="C340:I340" si="52">SUM(C319:C335)</f>
        <v>856.76399349801204</v>
      </c>
      <c r="D340" s="68">
        <f t="shared" si="52"/>
        <v>284.19854981490062</v>
      </c>
      <c r="E340" s="68">
        <f t="shared" si="52"/>
        <v>622.21030449563591</v>
      </c>
      <c r="F340" s="68">
        <f>SUM(F319:F335)</f>
        <v>0</v>
      </c>
      <c r="G340" s="68">
        <f t="shared" si="52"/>
        <v>31.779977291681266</v>
      </c>
      <c r="H340" s="69">
        <f t="shared" si="52"/>
        <v>0</v>
      </c>
      <c r="I340" s="38">
        <f t="shared" si="52"/>
        <v>2168.4709893445183</v>
      </c>
    </row>
    <row r="341" spans="1:9" s="5" customFormat="1" ht="15" thickBot="1">
      <c r="A341" s="30" t="s">
        <v>88</v>
      </c>
      <c r="B341" s="47">
        <f>B340/$I$340</f>
        <v>0.17224955559917129</v>
      </c>
      <c r="C341" s="47">
        <f t="shared" ref="C341:I341" si="53">C340/$I$340</f>
        <v>0.39510050985602219</v>
      </c>
      <c r="D341" s="47">
        <f t="shared" si="53"/>
        <v>0.13105941984532044</v>
      </c>
      <c r="E341" s="47">
        <f t="shared" si="53"/>
        <v>0.28693503743101334</v>
      </c>
      <c r="F341" s="47">
        <f t="shared" si="53"/>
        <v>0</v>
      </c>
      <c r="G341" s="47">
        <f t="shared" si="53"/>
        <v>1.4655477268472779E-2</v>
      </c>
      <c r="H341" s="70">
        <f t="shared" si="53"/>
        <v>0</v>
      </c>
      <c r="I341" s="48">
        <f t="shared" si="53"/>
        <v>1</v>
      </c>
    </row>
    <row r="342" spans="1:9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9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9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9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</row>
    <row r="346" spans="1:9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5" si="54">SUM(B346:H346)</f>
        <v>0</v>
      </c>
    </row>
    <row r="347" spans="1:9" ht="15">
      <c r="A347" s="27" t="s">
        <v>10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54"/>
        <v>0</v>
      </c>
    </row>
    <row r="348" spans="1:9" ht="15">
      <c r="A348" s="26" t="s">
        <v>56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54"/>
        <v>0</v>
      </c>
    </row>
    <row r="349" spans="1:9" ht="15">
      <c r="A349" s="27" t="s">
        <v>16</v>
      </c>
      <c r="B349" s="42">
        <v>0.35648053248938666</v>
      </c>
      <c r="C349" s="42">
        <v>9.9233420944908585E-2</v>
      </c>
      <c r="D349" s="42">
        <v>1.9083024436890255</v>
      </c>
      <c r="E349" s="42">
        <v>0</v>
      </c>
      <c r="F349" s="411"/>
      <c r="G349" s="42">
        <v>0</v>
      </c>
      <c r="H349" s="43">
        <v>0</v>
      </c>
      <c r="I349" s="38">
        <f t="shared" si="54"/>
        <v>2.3640163971233208</v>
      </c>
    </row>
    <row r="350" spans="1:9" ht="15">
      <c r="A350" s="26" t="s">
        <v>70</v>
      </c>
      <c r="B350" s="39">
        <v>0</v>
      </c>
      <c r="C350" s="39">
        <v>0</v>
      </c>
      <c r="D350" s="39">
        <v>0</v>
      </c>
      <c r="E350" s="39">
        <v>0</v>
      </c>
      <c r="F350" s="411"/>
      <c r="G350" s="39">
        <v>0</v>
      </c>
      <c r="H350" s="40">
        <v>0</v>
      </c>
      <c r="I350" s="41">
        <f t="shared" si="54"/>
        <v>0</v>
      </c>
    </row>
    <row r="351" spans="1:9" ht="15">
      <c r="A351" s="27" t="s">
        <v>58</v>
      </c>
      <c r="B351" s="42">
        <v>0</v>
      </c>
      <c r="C351" s="42">
        <v>0</v>
      </c>
      <c r="D351" s="42">
        <v>0</v>
      </c>
      <c r="E351" s="42">
        <v>1.1257715836843938</v>
      </c>
      <c r="F351" s="411"/>
      <c r="G351" s="42">
        <v>0</v>
      </c>
      <c r="H351" s="43">
        <v>0</v>
      </c>
      <c r="I351" s="38">
        <f t="shared" si="54"/>
        <v>1.1257715836843938</v>
      </c>
    </row>
    <row r="352" spans="1:9" ht="15">
      <c r="A352" s="26" t="s">
        <v>12</v>
      </c>
      <c r="B352" s="39">
        <v>0</v>
      </c>
      <c r="C352" s="39">
        <v>0</v>
      </c>
      <c r="D352" s="39">
        <v>0</v>
      </c>
      <c r="E352" s="39">
        <v>2.979494505877998E-3</v>
      </c>
      <c r="F352" s="411"/>
      <c r="G352" s="39">
        <v>0</v>
      </c>
      <c r="H352" s="40">
        <v>0</v>
      </c>
      <c r="I352" s="41">
        <f t="shared" si="54"/>
        <v>2.979494505877998E-3</v>
      </c>
    </row>
    <row r="353" spans="1:9" ht="15">
      <c r="A353" s="27" t="s">
        <v>59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54"/>
        <v>0</v>
      </c>
    </row>
    <row r="354" spans="1:9" ht="15">
      <c r="A354" s="26" t="s">
        <v>17</v>
      </c>
      <c r="B354" s="39">
        <v>0</v>
      </c>
      <c r="C354" s="39">
        <v>0.10121273586642028</v>
      </c>
      <c r="D354" s="39">
        <v>0.2530318396660507</v>
      </c>
      <c r="E354" s="39">
        <v>0</v>
      </c>
      <c r="F354" s="411"/>
      <c r="G354" s="39">
        <v>0</v>
      </c>
      <c r="H354" s="40">
        <v>0</v>
      </c>
      <c r="I354" s="41">
        <f t="shared" si="54"/>
        <v>0.35424457553247096</v>
      </c>
    </row>
    <row r="355" spans="1:9" ht="15">
      <c r="A355" s="27" t="s">
        <v>139</v>
      </c>
      <c r="B355" s="42">
        <v>7.9411009495603604E-2</v>
      </c>
      <c r="C355" s="42">
        <v>2.3887417378714573</v>
      </c>
      <c r="D355" s="42">
        <v>1.6035153416468375</v>
      </c>
      <c r="E355" s="42">
        <v>0</v>
      </c>
      <c r="F355" s="411"/>
      <c r="G355" s="42">
        <v>0</v>
      </c>
      <c r="H355" s="43">
        <v>0</v>
      </c>
      <c r="I355" s="38">
        <f>SUM(B355:H355)</f>
        <v>4.0716680890138983</v>
      </c>
    </row>
    <row r="356" spans="1:9" ht="15">
      <c r="A356" s="26" t="s">
        <v>25</v>
      </c>
      <c r="B356" s="39">
        <v>0.28932855014862729</v>
      </c>
      <c r="C356" s="39">
        <v>0.3131540349592804</v>
      </c>
      <c r="D356" s="39">
        <v>0.93722908402765204</v>
      </c>
      <c r="E356" s="39">
        <v>41.972760053009729</v>
      </c>
      <c r="F356" s="411"/>
      <c r="G356" s="39">
        <v>0.71904685871235885</v>
      </c>
      <c r="H356" s="40">
        <v>1.665858590361781E-3</v>
      </c>
      <c r="I356" s="41">
        <f t="shared" si="54"/>
        <v>44.23318443944801</v>
      </c>
    </row>
    <row r="357" spans="1:9" ht="15">
      <c r="A357" s="27" t="s">
        <v>24</v>
      </c>
      <c r="B357" s="42">
        <v>3.2459190311442372</v>
      </c>
      <c r="C357" s="42">
        <v>4.203927773451599E-5</v>
      </c>
      <c r="D357" s="42">
        <v>1.3319788931231484</v>
      </c>
      <c r="E357" s="42">
        <v>0</v>
      </c>
      <c r="F357" s="411"/>
      <c r="G357" s="42">
        <v>0</v>
      </c>
      <c r="H357" s="43">
        <v>0</v>
      </c>
      <c r="I357" s="38">
        <f>SUM(B357:H357)</f>
        <v>4.5779399635451199</v>
      </c>
    </row>
    <row r="358" spans="1:9" ht="15">
      <c r="A358" s="26" t="s">
        <v>60</v>
      </c>
      <c r="B358" s="39">
        <v>31.383215425127219</v>
      </c>
      <c r="C358" s="39">
        <v>3.4399726386363008</v>
      </c>
      <c r="D358" s="39">
        <v>6.2735063318595143</v>
      </c>
      <c r="E358" s="39">
        <v>0</v>
      </c>
      <c r="F358" s="411"/>
      <c r="G358" s="39">
        <v>0</v>
      </c>
      <c r="H358" s="40">
        <v>0</v>
      </c>
      <c r="I358" s="41">
        <f t="shared" si="54"/>
        <v>41.096694395623032</v>
      </c>
    </row>
    <row r="359" spans="1:9" ht="15">
      <c r="A359" s="27" t="s">
        <v>22</v>
      </c>
      <c r="B359" s="42">
        <v>22.778188975621674</v>
      </c>
      <c r="C359" s="42">
        <v>97.714779866084655</v>
      </c>
      <c r="D359" s="42">
        <v>50.958205329112452</v>
      </c>
      <c r="E359" s="42">
        <v>0</v>
      </c>
      <c r="F359" s="411"/>
      <c r="G359" s="42">
        <v>0</v>
      </c>
      <c r="H359" s="43">
        <v>0</v>
      </c>
      <c r="I359" s="38">
        <f t="shared" si="54"/>
        <v>171.45117417081877</v>
      </c>
    </row>
    <row r="360" spans="1:9" ht="15">
      <c r="A360" s="26" t="s">
        <v>21</v>
      </c>
      <c r="B360" s="39">
        <v>0</v>
      </c>
      <c r="C360" s="39">
        <v>0</v>
      </c>
      <c r="D360" s="39">
        <v>0</v>
      </c>
      <c r="E360" s="39">
        <v>0</v>
      </c>
      <c r="F360" s="411"/>
      <c r="G360" s="39">
        <v>0</v>
      </c>
      <c r="H360" s="40">
        <v>0</v>
      </c>
      <c r="I360" s="41">
        <f t="shared" si="54"/>
        <v>0</v>
      </c>
    </row>
    <row r="361" spans="1:9" ht="15">
      <c r="A361" s="28" t="s">
        <v>64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54"/>
        <v>0</v>
      </c>
    </row>
    <row r="362" spans="1:9">
      <c r="A362" s="56" t="s">
        <v>23</v>
      </c>
      <c r="B362" s="60">
        <v>0</v>
      </c>
      <c r="C362" s="60">
        <v>0</v>
      </c>
      <c r="D362" s="60">
        <v>0</v>
      </c>
      <c r="E362" s="60">
        <v>0</v>
      </c>
      <c r="F362" s="411"/>
      <c r="G362" s="60">
        <v>0</v>
      </c>
      <c r="H362" s="61">
        <v>0</v>
      </c>
      <c r="I362" s="62">
        <f t="shared" si="54"/>
        <v>0</v>
      </c>
    </row>
    <row r="363" spans="1:9">
      <c r="A363" s="57" t="s">
        <v>19</v>
      </c>
      <c r="B363" s="63">
        <v>0</v>
      </c>
      <c r="C363" s="63">
        <v>0</v>
      </c>
      <c r="D363" s="63">
        <v>0</v>
      </c>
      <c r="E363" s="63">
        <v>0</v>
      </c>
      <c r="F363" s="411"/>
      <c r="G363" s="63">
        <v>0</v>
      </c>
      <c r="H363" s="64">
        <v>0</v>
      </c>
      <c r="I363" s="65">
        <f t="shared" si="54"/>
        <v>0</v>
      </c>
    </row>
    <row r="364" spans="1:9">
      <c r="A364" s="56" t="s">
        <v>20</v>
      </c>
      <c r="B364" s="60">
        <v>0</v>
      </c>
      <c r="C364" s="60">
        <v>0</v>
      </c>
      <c r="D364" s="60">
        <v>0</v>
      </c>
      <c r="E364" s="60">
        <v>0</v>
      </c>
      <c r="F364" s="411"/>
      <c r="G364" s="60">
        <v>0</v>
      </c>
      <c r="H364" s="61">
        <v>0</v>
      </c>
      <c r="I364" s="62">
        <f t="shared" si="54"/>
        <v>0</v>
      </c>
    </row>
    <row r="365" spans="1:9" ht="15" thickBot="1">
      <c r="A365" s="58" t="s">
        <v>11</v>
      </c>
      <c r="B365" s="52">
        <v>0</v>
      </c>
      <c r="C365" s="52">
        <v>0</v>
      </c>
      <c r="D365" s="52">
        <v>0</v>
      </c>
      <c r="E365" s="52">
        <v>0</v>
      </c>
      <c r="F365" s="412"/>
      <c r="G365" s="52">
        <v>0</v>
      </c>
      <c r="H365" s="66">
        <v>0</v>
      </c>
      <c r="I365" s="67">
        <f t="shared" si="54"/>
        <v>0</v>
      </c>
    </row>
    <row r="366" spans="1:9" ht="15">
      <c r="A366" s="33" t="s">
        <v>26</v>
      </c>
      <c r="B366" s="68">
        <f>SUM(B345:B361)</f>
        <v>58.132543524026744</v>
      </c>
      <c r="C366" s="68">
        <f t="shared" ref="C366:I366" si="55">SUM(C345:C361)</f>
        <v>104.05713647364075</v>
      </c>
      <c r="D366" s="68">
        <f t="shared" si="55"/>
        <v>63.265769263124682</v>
      </c>
      <c r="E366" s="68">
        <f t="shared" si="55"/>
        <v>43.101511131199999</v>
      </c>
      <c r="F366" s="68">
        <f>SUM(F345:F361)</f>
        <v>0</v>
      </c>
      <c r="G366" s="68">
        <f t="shared" si="55"/>
        <v>0.71904685871235885</v>
      </c>
      <c r="H366" s="69">
        <f t="shared" si="55"/>
        <v>1.665858590361781E-3</v>
      </c>
      <c r="I366" s="38">
        <f t="shared" si="55"/>
        <v>269.27767310929488</v>
      </c>
    </row>
    <row r="367" spans="1:9" s="5" customFormat="1" ht="15" thickBot="1">
      <c r="A367" s="30" t="s">
        <v>88</v>
      </c>
      <c r="B367" s="47">
        <f>B366/$I$366</f>
        <v>0.21588326597144877</v>
      </c>
      <c r="C367" s="47">
        <f t="shared" ref="C367:I367" si="56">C366/$I$366</f>
        <v>0.38643061369371634</v>
      </c>
      <c r="D367" s="47">
        <f t="shared" si="56"/>
        <v>0.23494621196257243</v>
      </c>
      <c r="E367" s="47">
        <f t="shared" si="56"/>
        <v>0.16006344170133216</v>
      </c>
      <c r="F367" s="47">
        <f t="shared" si="56"/>
        <v>0</v>
      </c>
      <c r="G367" s="47">
        <f t="shared" si="56"/>
        <v>2.6702802739256844E-3</v>
      </c>
      <c r="H367" s="70">
        <f t="shared" si="56"/>
        <v>6.1863970047217376E-6</v>
      </c>
      <c r="I367" s="48">
        <f t="shared" si="56"/>
        <v>1</v>
      </c>
    </row>
    <row r="368" spans="1:9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9" ht="15">
      <c r="A371" s="25" t="s">
        <v>7</v>
      </c>
      <c r="B371" s="36">
        <v>7.6999999999999999E-2</v>
      </c>
      <c r="C371" s="36">
        <v>7.6999999999999999E-2</v>
      </c>
      <c r="D371" s="36">
        <v>7.6999999999999999E-2</v>
      </c>
      <c r="E371" s="36">
        <v>7.6999999999999999E-2</v>
      </c>
      <c r="F371" s="410"/>
      <c r="G371" s="36">
        <v>0</v>
      </c>
      <c r="H371" s="37">
        <v>0</v>
      </c>
      <c r="I371" s="38">
        <f>SUM(B371:H371)</f>
        <v>0.308</v>
      </c>
    </row>
    <row r="372" spans="1:9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1" si="57">SUM(B372:H372)</f>
        <v>0</v>
      </c>
    </row>
    <row r="373" spans="1:9" ht="15">
      <c r="A373" s="27" t="s">
        <v>10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57"/>
        <v>0</v>
      </c>
    </row>
    <row r="374" spans="1:9" ht="15">
      <c r="A374" s="26" t="s">
        <v>56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57"/>
        <v>0</v>
      </c>
    </row>
    <row r="375" spans="1:9" ht="15">
      <c r="A375" s="27" t="s">
        <v>16</v>
      </c>
      <c r="B375" s="42">
        <v>46.750404942685194</v>
      </c>
      <c r="C375" s="42">
        <v>0.65109613393110055</v>
      </c>
      <c r="D375" s="42">
        <v>67.82957002959229</v>
      </c>
      <c r="E375" s="42">
        <v>4.7302502130997767E-4</v>
      </c>
      <c r="F375" s="411"/>
      <c r="G375" s="42">
        <v>0</v>
      </c>
      <c r="H375" s="43">
        <v>0</v>
      </c>
      <c r="I375" s="38">
        <f t="shared" si="57"/>
        <v>115.2315441312299</v>
      </c>
    </row>
    <row r="376" spans="1:9" ht="15">
      <c r="A376" s="26" t="s">
        <v>70</v>
      </c>
      <c r="B376" s="39">
        <v>41.434509300891413</v>
      </c>
      <c r="C376" s="39">
        <v>5.9079657154826014E-2</v>
      </c>
      <c r="D376" s="39">
        <v>1.2718616727755119E-3</v>
      </c>
      <c r="E376" s="39">
        <v>0.12289508790747106</v>
      </c>
      <c r="F376" s="411"/>
      <c r="G376" s="39">
        <v>0</v>
      </c>
      <c r="H376" s="40">
        <v>0</v>
      </c>
      <c r="I376" s="41">
        <f t="shared" si="57"/>
        <v>41.617755907626488</v>
      </c>
    </row>
    <row r="377" spans="1:9" ht="15">
      <c r="A377" s="27" t="s">
        <v>58</v>
      </c>
      <c r="B377" s="42">
        <v>1.2701459218989932E-3</v>
      </c>
      <c r="C377" s="42">
        <v>1.2701459218989932E-3</v>
      </c>
      <c r="D377" s="42">
        <v>1.2701459218989932E-3</v>
      </c>
      <c r="E377" s="42">
        <v>1258.6269673591403</v>
      </c>
      <c r="F377" s="411"/>
      <c r="G377" s="42">
        <v>0</v>
      </c>
      <c r="H377" s="43">
        <v>0</v>
      </c>
      <c r="I377" s="38">
        <f t="shared" si="57"/>
        <v>1258.6307777969059</v>
      </c>
    </row>
    <row r="378" spans="1:9" ht="15">
      <c r="A378" s="26" t="s">
        <v>12</v>
      </c>
      <c r="B378" s="39">
        <v>4.621841782744625E-3</v>
      </c>
      <c r="C378" s="39">
        <v>4.621841782744625E-3</v>
      </c>
      <c r="D378" s="39">
        <v>4.621841782744625E-3</v>
      </c>
      <c r="E378" s="39">
        <v>15.281626694297792</v>
      </c>
      <c r="F378" s="411"/>
      <c r="G378" s="39">
        <v>0</v>
      </c>
      <c r="H378" s="40">
        <v>0</v>
      </c>
      <c r="I378" s="41">
        <f t="shared" si="57"/>
        <v>15.295492219646025</v>
      </c>
    </row>
    <row r="379" spans="1:9" ht="15">
      <c r="A379" s="27" t="s">
        <v>59</v>
      </c>
      <c r="B379" s="42">
        <v>0</v>
      </c>
      <c r="C379" s="42">
        <v>0</v>
      </c>
      <c r="D379" s="42">
        <v>0</v>
      </c>
      <c r="E379" s="42">
        <v>0</v>
      </c>
      <c r="F379" s="411"/>
      <c r="G379" s="42">
        <v>0</v>
      </c>
      <c r="H379" s="43">
        <v>0</v>
      </c>
      <c r="I379" s="38">
        <f t="shared" si="57"/>
        <v>0</v>
      </c>
    </row>
    <row r="380" spans="1:9" ht="15">
      <c r="A380" s="26" t="s">
        <v>17</v>
      </c>
      <c r="B380" s="39">
        <v>34.840644985429471</v>
      </c>
      <c r="C380" s="39">
        <v>2.6094879460493467E-3</v>
      </c>
      <c r="D380" s="39">
        <v>111.33866786048802</v>
      </c>
      <c r="E380" s="39">
        <v>15.875525097710396</v>
      </c>
      <c r="F380" s="411"/>
      <c r="G380" s="39">
        <v>0</v>
      </c>
      <c r="H380" s="40">
        <v>0</v>
      </c>
      <c r="I380" s="41">
        <f t="shared" si="57"/>
        <v>162.05744743157393</v>
      </c>
    </row>
    <row r="381" spans="1:9" ht="15">
      <c r="A381" s="27" t="s">
        <v>139</v>
      </c>
      <c r="B381" s="42">
        <v>90.71583947514425</v>
      </c>
      <c r="C381" s="42">
        <v>4.3068736885838979</v>
      </c>
      <c r="D381" s="42">
        <v>149.89892748136506</v>
      </c>
      <c r="E381" s="42">
        <v>1.8002759121880523E-2</v>
      </c>
      <c r="F381" s="411"/>
      <c r="G381" s="42">
        <v>0</v>
      </c>
      <c r="H381" s="43">
        <v>0</v>
      </c>
      <c r="I381" s="38">
        <f>SUM(B381:H381)</f>
        <v>244.93964340421508</v>
      </c>
    </row>
    <row r="382" spans="1:9" ht="15">
      <c r="A382" s="26" t="s">
        <v>25</v>
      </c>
      <c r="B382" s="39">
        <v>33.743479630731464</v>
      </c>
      <c r="C382" s="39">
        <v>3.1290485557971974E-2</v>
      </c>
      <c r="D382" s="39">
        <v>9.4568005843284855</v>
      </c>
      <c r="E382" s="39">
        <v>138.58711721758894</v>
      </c>
      <c r="F382" s="411"/>
      <c r="G382" s="39">
        <v>126.02237673925302</v>
      </c>
      <c r="H382" s="40">
        <v>0</v>
      </c>
      <c r="I382" s="41">
        <f t="shared" si="57"/>
        <v>307.84106465745992</v>
      </c>
    </row>
    <row r="383" spans="1:9" ht="15">
      <c r="A383" s="27" t="s">
        <v>24</v>
      </c>
      <c r="B383" s="42">
        <v>31.312988482076715</v>
      </c>
      <c r="C383" s="42">
        <v>0</v>
      </c>
      <c r="D383" s="42">
        <v>0</v>
      </c>
      <c r="E383" s="42">
        <v>0</v>
      </c>
      <c r="F383" s="411"/>
      <c r="G383" s="42">
        <v>0</v>
      </c>
      <c r="H383" s="43">
        <v>0</v>
      </c>
      <c r="I383" s="38">
        <f>SUM(B383:H383)</f>
        <v>31.312988482076715</v>
      </c>
    </row>
    <row r="384" spans="1:9" ht="15">
      <c r="A384" s="26" t="s">
        <v>60</v>
      </c>
      <c r="B384" s="39">
        <v>6.0843388865873127</v>
      </c>
      <c r="C384" s="39">
        <v>2.3401303409951204</v>
      </c>
      <c r="D384" s="39">
        <v>2.3401303409951204</v>
      </c>
      <c r="E384" s="39">
        <v>2.3401303409951204</v>
      </c>
      <c r="F384" s="411"/>
      <c r="G384" s="39">
        <v>0</v>
      </c>
      <c r="H384" s="40">
        <v>0</v>
      </c>
      <c r="I384" s="41">
        <f t="shared" si="57"/>
        <v>13.104729909572674</v>
      </c>
    </row>
    <row r="385" spans="1:9" ht="15">
      <c r="A385" s="27" t="s">
        <v>22</v>
      </c>
      <c r="B385" s="42">
        <v>18.850428795313469</v>
      </c>
      <c r="C385" s="42">
        <v>7.2501649212744121</v>
      </c>
      <c r="D385" s="42">
        <v>7.2501649212744121</v>
      </c>
      <c r="E385" s="42">
        <v>7.2501649212744121</v>
      </c>
      <c r="F385" s="411"/>
      <c r="G385" s="42">
        <v>0</v>
      </c>
      <c r="H385" s="43">
        <v>0</v>
      </c>
      <c r="I385" s="38">
        <f t="shared" si="57"/>
        <v>40.600923559136703</v>
      </c>
    </row>
    <row r="386" spans="1:9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57"/>
        <v>0</v>
      </c>
    </row>
    <row r="387" spans="1:9" ht="15">
      <c r="A387" s="28" t="s">
        <v>64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57"/>
        <v>0</v>
      </c>
    </row>
    <row r="388" spans="1:9">
      <c r="A388" s="56" t="s">
        <v>23</v>
      </c>
      <c r="B388" s="60">
        <v>0</v>
      </c>
      <c r="C388" s="60">
        <v>0</v>
      </c>
      <c r="D388" s="60">
        <v>0</v>
      </c>
      <c r="E388" s="60">
        <v>0</v>
      </c>
      <c r="F388" s="411"/>
      <c r="G388" s="60">
        <v>0</v>
      </c>
      <c r="H388" s="61">
        <v>0</v>
      </c>
      <c r="I388" s="62">
        <f t="shared" si="57"/>
        <v>0</v>
      </c>
    </row>
    <row r="389" spans="1:9">
      <c r="A389" s="57" t="s">
        <v>19</v>
      </c>
      <c r="B389" s="63">
        <v>0</v>
      </c>
      <c r="C389" s="63">
        <v>0</v>
      </c>
      <c r="D389" s="63">
        <v>0</v>
      </c>
      <c r="E389" s="63">
        <v>0</v>
      </c>
      <c r="F389" s="411"/>
      <c r="G389" s="63">
        <v>0</v>
      </c>
      <c r="H389" s="64">
        <v>0</v>
      </c>
      <c r="I389" s="65">
        <f t="shared" si="57"/>
        <v>0</v>
      </c>
    </row>
    <row r="390" spans="1:9">
      <c r="A390" s="56" t="s">
        <v>20</v>
      </c>
      <c r="B390" s="60">
        <v>0</v>
      </c>
      <c r="C390" s="60">
        <v>0</v>
      </c>
      <c r="D390" s="60">
        <v>0</v>
      </c>
      <c r="E390" s="60">
        <v>0</v>
      </c>
      <c r="F390" s="411"/>
      <c r="G390" s="60">
        <v>0</v>
      </c>
      <c r="H390" s="61">
        <v>0</v>
      </c>
      <c r="I390" s="62">
        <f t="shared" si="57"/>
        <v>0</v>
      </c>
    </row>
    <row r="391" spans="1:9" ht="15" thickBot="1">
      <c r="A391" s="58" t="s">
        <v>11</v>
      </c>
      <c r="B391" s="52">
        <v>0</v>
      </c>
      <c r="C391" s="52">
        <v>0</v>
      </c>
      <c r="D391" s="52">
        <v>0</v>
      </c>
      <c r="E391" s="52">
        <v>0</v>
      </c>
      <c r="F391" s="412"/>
      <c r="G391" s="52">
        <v>0</v>
      </c>
      <c r="H391" s="66">
        <v>0</v>
      </c>
      <c r="I391" s="67">
        <f t="shared" si="57"/>
        <v>0</v>
      </c>
    </row>
    <row r="392" spans="1:9" ht="15">
      <c r="A392" s="33" t="s">
        <v>26</v>
      </c>
      <c r="B392" s="68">
        <f>SUM(B371:B387)</f>
        <v>303.8155264865639</v>
      </c>
      <c r="C392" s="68">
        <f t="shared" ref="C392:I392" si="58">SUM(C371:C387)</f>
        <v>14.724136703148021</v>
      </c>
      <c r="D392" s="68">
        <f t="shared" si="58"/>
        <v>348.19842506742083</v>
      </c>
      <c r="E392" s="68">
        <f t="shared" si="58"/>
        <v>1438.1799025030575</v>
      </c>
      <c r="F392" s="68">
        <f>SUM(F371:F387)</f>
        <v>0</v>
      </c>
      <c r="G392" s="68">
        <f t="shared" si="58"/>
        <v>126.02237673925302</v>
      </c>
      <c r="H392" s="69">
        <f t="shared" si="58"/>
        <v>0</v>
      </c>
      <c r="I392" s="38">
        <f t="shared" si="58"/>
        <v>2230.9403674994437</v>
      </c>
    </row>
    <row r="393" spans="1:9" s="5" customFormat="1" ht="15" thickBot="1">
      <c r="A393" s="30" t="s">
        <v>88</v>
      </c>
      <c r="B393" s="47">
        <f>B392/$I$392</f>
        <v>0.13618271958882364</v>
      </c>
      <c r="C393" s="47">
        <f t="shared" ref="C393:I393" si="59">C392/$I$392</f>
        <v>6.5999687475517847E-3</v>
      </c>
      <c r="D393" s="47">
        <f t="shared" si="59"/>
        <v>0.15607697549428454</v>
      </c>
      <c r="E393" s="47">
        <f t="shared" si="59"/>
        <v>0.64465188019124231</v>
      </c>
      <c r="F393" s="47">
        <f t="shared" si="59"/>
        <v>0</v>
      </c>
      <c r="G393" s="47">
        <f t="shared" si="59"/>
        <v>5.6488455978097513E-2</v>
      </c>
      <c r="H393" s="70">
        <f t="shared" si="59"/>
        <v>0</v>
      </c>
      <c r="I393" s="48">
        <f t="shared" si="59"/>
        <v>1</v>
      </c>
    </row>
    <row r="394" spans="1:9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9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9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9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</row>
    <row r="398" spans="1:9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7" si="60">SUM(B398:H398)</f>
        <v>0</v>
      </c>
    </row>
    <row r="399" spans="1:9" ht="15">
      <c r="A399" s="27" t="s">
        <v>10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60"/>
        <v>0</v>
      </c>
    </row>
    <row r="400" spans="1:9" ht="15">
      <c r="A400" s="26" t="s">
        <v>56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60"/>
        <v>0</v>
      </c>
    </row>
    <row r="401" spans="1:9" ht="15">
      <c r="A401" s="27" t="s">
        <v>16</v>
      </c>
      <c r="B401" s="42">
        <v>10.389814322758054</v>
      </c>
      <c r="C401" s="42">
        <v>11.430991397954708</v>
      </c>
      <c r="D401" s="42">
        <v>5.0700058099932346E-3</v>
      </c>
      <c r="E401" s="42">
        <v>0</v>
      </c>
      <c r="F401" s="411"/>
      <c r="G401" s="42">
        <v>0</v>
      </c>
      <c r="H401" s="43">
        <v>0</v>
      </c>
      <c r="I401" s="38">
        <f t="shared" si="60"/>
        <v>21.825875726522757</v>
      </c>
    </row>
    <row r="402" spans="1:9" ht="15">
      <c r="A402" s="26" t="s">
        <v>70</v>
      </c>
      <c r="B402" s="39">
        <v>2.8714847070521228</v>
      </c>
      <c r="C402" s="39">
        <v>1.0745647761721877</v>
      </c>
      <c r="D402" s="39">
        <v>2.9009367115463087</v>
      </c>
      <c r="E402" s="39">
        <v>0</v>
      </c>
      <c r="F402" s="411"/>
      <c r="G402" s="39">
        <v>0</v>
      </c>
      <c r="H402" s="40">
        <v>0</v>
      </c>
      <c r="I402" s="41">
        <f t="shared" si="60"/>
        <v>6.8469861947706194</v>
      </c>
    </row>
    <row r="403" spans="1:9" ht="15">
      <c r="A403" s="27" t="s">
        <v>58</v>
      </c>
      <c r="B403" s="42">
        <v>8.5642131257533042E-4</v>
      </c>
      <c r="C403" s="42">
        <v>0</v>
      </c>
      <c r="D403" s="42">
        <v>0</v>
      </c>
      <c r="E403" s="42">
        <v>0.60341703229650423</v>
      </c>
      <c r="F403" s="411"/>
      <c r="G403" s="42">
        <v>0</v>
      </c>
      <c r="H403" s="43">
        <v>0</v>
      </c>
      <c r="I403" s="38">
        <f t="shared" si="60"/>
        <v>0.60427345360907958</v>
      </c>
    </row>
    <row r="404" spans="1:9" ht="15">
      <c r="A404" s="26" t="s">
        <v>12</v>
      </c>
      <c r="B404" s="39">
        <v>0</v>
      </c>
      <c r="C404" s="39">
        <v>0</v>
      </c>
      <c r="D404" s="39">
        <v>0</v>
      </c>
      <c r="E404" s="39">
        <v>7.5004275170044668E-2</v>
      </c>
      <c r="F404" s="411"/>
      <c r="G404" s="39">
        <v>0</v>
      </c>
      <c r="H404" s="40">
        <v>0</v>
      </c>
      <c r="I404" s="41">
        <f t="shared" si="60"/>
        <v>7.5004275170044668E-2</v>
      </c>
    </row>
    <row r="405" spans="1:9" ht="15">
      <c r="A405" s="27" t="s">
        <v>59</v>
      </c>
      <c r="B405" s="42">
        <v>0</v>
      </c>
      <c r="C405" s="42">
        <v>0</v>
      </c>
      <c r="D405" s="42">
        <v>0</v>
      </c>
      <c r="E405" s="42">
        <v>0</v>
      </c>
      <c r="F405" s="411"/>
      <c r="G405" s="42">
        <v>0</v>
      </c>
      <c r="H405" s="43">
        <v>0</v>
      </c>
      <c r="I405" s="38">
        <f t="shared" si="60"/>
        <v>0</v>
      </c>
    </row>
    <row r="406" spans="1:9" ht="15">
      <c r="A406" s="26" t="s">
        <v>17</v>
      </c>
      <c r="B406" s="39">
        <v>1.3008316383429724E-2</v>
      </c>
      <c r="C406" s="39">
        <v>0</v>
      </c>
      <c r="D406" s="39">
        <v>5.2033265533718903E-3</v>
      </c>
      <c r="E406" s="39">
        <v>0</v>
      </c>
      <c r="F406" s="411"/>
      <c r="G406" s="39">
        <v>0</v>
      </c>
      <c r="H406" s="40">
        <v>0</v>
      </c>
      <c r="I406" s="41">
        <f t="shared" si="60"/>
        <v>1.8211642936801616E-2</v>
      </c>
    </row>
    <row r="407" spans="1:9" ht="15">
      <c r="A407" s="27" t="s">
        <v>139</v>
      </c>
      <c r="B407" s="42">
        <v>13.285385680086351</v>
      </c>
      <c r="C407" s="42">
        <v>48.142675361237842</v>
      </c>
      <c r="D407" s="42">
        <v>10.266536375427737</v>
      </c>
      <c r="E407" s="42">
        <v>0.70143224587172437</v>
      </c>
      <c r="F407" s="411"/>
      <c r="G407" s="42">
        <v>0</v>
      </c>
      <c r="H407" s="43">
        <v>0</v>
      </c>
      <c r="I407" s="38">
        <f>SUM(B407:H407)</f>
        <v>72.396029662623661</v>
      </c>
    </row>
    <row r="408" spans="1:9" ht="15">
      <c r="A408" s="26" t="s">
        <v>25</v>
      </c>
      <c r="B408" s="39">
        <v>0.74322409161460945</v>
      </c>
      <c r="C408" s="39">
        <v>0.13147846667998633</v>
      </c>
      <c r="D408" s="39">
        <v>0.10381237646551285</v>
      </c>
      <c r="E408" s="39">
        <v>13.144463089724171</v>
      </c>
      <c r="F408" s="411"/>
      <c r="G408" s="39">
        <v>2.2482968018406995</v>
      </c>
      <c r="H408" s="40">
        <v>0</v>
      </c>
      <c r="I408" s="41">
        <f t="shared" si="60"/>
        <v>16.371274826324978</v>
      </c>
    </row>
    <row r="409" spans="1:9" ht="15">
      <c r="A409" s="27" t="s">
        <v>24</v>
      </c>
      <c r="B409" s="42">
        <v>1.7183708044687045</v>
      </c>
      <c r="C409" s="42">
        <v>0</v>
      </c>
      <c r="D409" s="42">
        <v>0</v>
      </c>
      <c r="E409" s="42">
        <v>0</v>
      </c>
      <c r="F409" s="411"/>
      <c r="G409" s="42">
        <v>0</v>
      </c>
      <c r="H409" s="43">
        <v>0</v>
      </c>
      <c r="I409" s="38">
        <f>SUM(B409:H409)</f>
        <v>1.7183708044687045</v>
      </c>
    </row>
    <row r="410" spans="1:9" ht="15">
      <c r="A410" s="26" t="s">
        <v>60</v>
      </c>
      <c r="B410" s="39">
        <v>0.18559294848685029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60"/>
        <v>0.18559294848685029</v>
      </c>
    </row>
    <row r="411" spans="1:9" ht="15">
      <c r="A411" s="27" t="s">
        <v>22</v>
      </c>
      <c r="B411" s="42">
        <v>0.27806609006740635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60"/>
        <v>0.27806609006740635</v>
      </c>
    </row>
    <row r="412" spans="1:9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60"/>
        <v>0</v>
      </c>
    </row>
    <row r="413" spans="1:9" ht="15">
      <c r="A413" s="28" t="s">
        <v>64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60"/>
        <v>0</v>
      </c>
    </row>
    <row r="414" spans="1:9">
      <c r="A414" s="56" t="s">
        <v>23</v>
      </c>
      <c r="B414" s="60">
        <v>0</v>
      </c>
      <c r="C414" s="60">
        <v>0</v>
      </c>
      <c r="D414" s="60">
        <v>0</v>
      </c>
      <c r="E414" s="60">
        <v>0</v>
      </c>
      <c r="F414" s="411"/>
      <c r="G414" s="60">
        <v>0</v>
      </c>
      <c r="H414" s="61">
        <v>0</v>
      </c>
      <c r="I414" s="62">
        <f t="shared" si="60"/>
        <v>0</v>
      </c>
    </row>
    <row r="415" spans="1:9">
      <c r="A415" s="57" t="s">
        <v>19</v>
      </c>
      <c r="B415" s="63">
        <v>0</v>
      </c>
      <c r="C415" s="63">
        <v>0</v>
      </c>
      <c r="D415" s="63">
        <v>0</v>
      </c>
      <c r="E415" s="63">
        <v>0</v>
      </c>
      <c r="F415" s="411"/>
      <c r="G415" s="63">
        <v>0</v>
      </c>
      <c r="H415" s="64">
        <v>0</v>
      </c>
      <c r="I415" s="65">
        <f t="shared" si="60"/>
        <v>0</v>
      </c>
    </row>
    <row r="416" spans="1:9">
      <c r="A416" s="56" t="s">
        <v>20</v>
      </c>
      <c r="B416" s="60">
        <v>0</v>
      </c>
      <c r="C416" s="60">
        <v>0</v>
      </c>
      <c r="D416" s="60">
        <v>0</v>
      </c>
      <c r="E416" s="60">
        <v>0</v>
      </c>
      <c r="F416" s="411"/>
      <c r="G416" s="60">
        <v>0</v>
      </c>
      <c r="H416" s="61">
        <v>0</v>
      </c>
      <c r="I416" s="62">
        <f t="shared" si="60"/>
        <v>0</v>
      </c>
    </row>
    <row r="417" spans="1:9" ht="15" thickBot="1">
      <c r="A417" s="58" t="s">
        <v>11</v>
      </c>
      <c r="B417" s="52">
        <v>0</v>
      </c>
      <c r="C417" s="52">
        <v>0</v>
      </c>
      <c r="D417" s="52">
        <v>0</v>
      </c>
      <c r="E417" s="52">
        <v>0</v>
      </c>
      <c r="F417" s="412"/>
      <c r="G417" s="52">
        <v>0</v>
      </c>
      <c r="H417" s="66">
        <v>0</v>
      </c>
      <c r="I417" s="67">
        <f t="shared" si="60"/>
        <v>0</v>
      </c>
    </row>
    <row r="418" spans="1:9" ht="15">
      <c r="A418" s="33" t="s">
        <v>26</v>
      </c>
      <c r="B418" s="68">
        <f>SUM(B397:B413)</f>
        <v>29.485803382230102</v>
      </c>
      <c r="C418" s="68">
        <f t="shared" ref="C418:I418" si="61">SUM(C397:C413)</f>
        <v>60.779710002044723</v>
      </c>
      <c r="D418" s="68">
        <f t="shared" si="61"/>
        <v>13.281558795802923</v>
      </c>
      <c r="E418" s="68">
        <f t="shared" si="61"/>
        <v>14.524316643062445</v>
      </c>
      <c r="F418" s="68">
        <f>SUM(F397:F413)</f>
        <v>0</v>
      </c>
      <c r="G418" s="68">
        <f t="shared" si="61"/>
        <v>2.2482968018406995</v>
      </c>
      <c r="H418" s="69">
        <f t="shared" si="61"/>
        <v>0</v>
      </c>
      <c r="I418" s="38">
        <f t="shared" si="61"/>
        <v>120.31968562498092</v>
      </c>
    </row>
    <row r="419" spans="1:9" s="5" customFormat="1" ht="15" thickBot="1">
      <c r="A419" s="30" t="s">
        <v>88</v>
      </c>
      <c r="B419" s="47">
        <f>B418/$I$418</f>
        <v>0.24506217107425873</v>
      </c>
      <c r="C419" s="47">
        <f t="shared" ref="C419:I419" si="62">C418/$I$418</f>
        <v>0.50515183518253448</v>
      </c>
      <c r="D419" s="47">
        <f t="shared" si="62"/>
        <v>0.11038558426091324</v>
      </c>
      <c r="E419" s="47">
        <f t="shared" si="62"/>
        <v>0.12071438325007465</v>
      </c>
      <c r="F419" s="47">
        <f t="shared" si="62"/>
        <v>0</v>
      </c>
      <c r="G419" s="47">
        <f t="shared" si="62"/>
        <v>1.868602623221869E-2</v>
      </c>
      <c r="H419" s="70">
        <f t="shared" si="62"/>
        <v>0</v>
      </c>
      <c r="I419" s="48">
        <f t="shared" si="62"/>
        <v>1</v>
      </c>
    </row>
    <row r="420" spans="1:9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9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9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9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</row>
    <row r="424" spans="1:9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3" si="63">SUM(B424:H424)</f>
        <v>0</v>
      </c>
    </row>
    <row r="425" spans="1:9" ht="15">
      <c r="A425" s="27" t="s">
        <v>10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63"/>
        <v>0</v>
      </c>
    </row>
    <row r="426" spans="1:9" ht="15">
      <c r="A426" s="26" t="s">
        <v>56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63"/>
        <v>0</v>
      </c>
    </row>
    <row r="427" spans="1:9" ht="15">
      <c r="A427" s="27" t="s">
        <v>16</v>
      </c>
      <c r="B427" s="42">
        <v>26.960654173664331</v>
      </c>
      <c r="C427" s="42">
        <v>1.8168632760452197</v>
      </c>
      <c r="D427" s="42">
        <v>6.391678975601442</v>
      </c>
      <c r="E427" s="42">
        <v>0</v>
      </c>
      <c r="F427" s="411"/>
      <c r="G427" s="42">
        <v>0</v>
      </c>
      <c r="H427" s="43">
        <v>0</v>
      </c>
      <c r="I427" s="38">
        <f t="shared" si="63"/>
        <v>35.169196425310993</v>
      </c>
    </row>
    <row r="428" spans="1:9" ht="15">
      <c r="A428" s="26" t="s">
        <v>70</v>
      </c>
      <c r="B428" s="39">
        <v>0.58427496265748502</v>
      </c>
      <c r="C428" s="39">
        <v>0.26442091964816672</v>
      </c>
      <c r="D428" s="39">
        <v>0.20546130870223897</v>
      </c>
      <c r="E428" s="39">
        <v>0</v>
      </c>
      <c r="F428" s="411"/>
      <c r="G428" s="39">
        <v>0</v>
      </c>
      <c r="H428" s="40">
        <v>0</v>
      </c>
      <c r="I428" s="41">
        <f t="shared" si="63"/>
        <v>1.0541571910078906</v>
      </c>
    </row>
    <row r="429" spans="1:9" ht="15">
      <c r="A429" s="27" t="s">
        <v>58</v>
      </c>
      <c r="B429" s="42">
        <v>0</v>
      </c>
      <c r="C429" s="42">
        <v>0</v>
      </c>
      <c r="D429" s="42">
        <v>0</v>
      </c>
      <c r="E429" s="42">
        <v>0.12348404174221755</v>
      </c>
      <c r="F429" s="411"/>
      <c r="G429" s="42">
        <v>0</v>
      </c>
      <c r="H429" s="43">
        <v>0</v>
      </c>
      <c r="I429" s="38">
        <f t="shared" si="63"/>
        <v>0.12348404174221755</v>
      </c>
    </row>
    <row r="430" spans="1:9" ht="15">
      <c r="A430" s="26" t="s">
        <v>12</v>
      </c>
      <c r="B430" s="39">
        <v>0</v>
      </c>
      <c r="C430" s="39">
        <v>0</v>
      </c>
      <c r="D430" s="39">
        <v>0</v>
      </c>
      <c r="E430" s="39">
        <v>0</v>
      </c>
      <c r="F430" s="411"/>
      <c r="G430" s="39">
        <v>0</v>
      </c>
      <c r="H430" s="40">
        <v>0</v>
      </c>
      <c r="I430" s="41">
        <f t="shared" si="63"/>
        <v>0</v>
      </c>
    </row>
    <row r="431" spans="1:9" ht="15">
      <c r="A431" s="27" t="s">
        <v>59</v>
      </c>
      <c r="B431" s="42">
        <v>0</v>
      </c>
      <c r="C431" s="42">
        <v>0</v>
      </c>
      <c r="D431" s="42">
        <v>0</v>
      </c>
      <c r="E431" s="42">
        <v>0</v>
      </c>
      <c r="F431" s="411"/>
      <c r="G431" s="42">
        <v>0</v>
      </c>
      <c r="H431" s="43">
        <v>0</v>
      </c>
      <c r="I431" s="38">
        <f t="shared" si="63"/>
        <v>0</v>
      </c>
    </row>
    <row r="432" spans="1:9" ht="15">
      <c r="A432" s="26" t="s">
        <v>17</v>
      </c>
      <c r="B432" s="39">
        <v>0.20562174357754545</v>
      </c>
      <c r="C432" s="39">
        <v>0</v>
      </c>
      <c r="D432" s="39">
        <v>0</v>
      </c>
      <c r="E432" s="39">
        <v>8.2248697431018175E-2</v>
      </c>
      <c r="F432" s="411"/>
      <c r="G432" s="39">
        <v>0</v>
      </c>
      <c r="H432" s="40">
        <v>0</v>
      </c>
      <c r="I432" s="41">
        <f t="shared" si="63"/>
        <v>0.28787044100856363</v>
      </c>
    </row>
    <row r="433" spans="1:9" ht="15">
      <c r="A433" s="27" t="s">
        <v>139</v>
      </c>
      <c r="B433" s="42">
        <v>15.061880375815182</v>
      </c>
      <c r="C433" s="42">
        <v>15.579777162651382</v>
      </c>
      <c r="D433" s="42">
        <v>6.9572863842780555</v>
      </c>
      <c r="E433" s="42">
        <v>1.4992566580261244</v>
      </c>
      <c r="F433" s="411"/>
      <c r="G433" s="42">
        <v>0</v>
      </c>
      <c r="H433" s="43">
        <v>0</v>
      </c>
      <c r="I433" s="38">
        <f>SUM(B433:H433)</f>
        <v>39.098200580770744</v>
      </c>
    </row>
    <row r="434" spans="1:9" ht="15">
      <c r="A434" s="26" t="s">
        <v>25</v>
      </c>
      <c r="B434" s="39">
        <v>23.786308403681719</v>
      </c>
      <c r="C434" s="39">
        <v>2.017954104269359E-2</v>
      </c>
      <c r="D434" s="39">
        <v>22.299890190399967</v>
      </c>
      <c r="E434" s="39">
        <v>146.05215281075155</v>
      </c>
      <c r="F434" s="411"/>
      <c r="G434" s="39">
        <v>24.365185265668622</v>
      </c>
      <c r="H434" s="40">
        <v>5.6414441617234461E-2</v>
      </c>
      <c r="I434" s="41">
        <f t="shared" si="63"/>
        <v>216.58013065316177</v>
      </c>
    </row>
    <row r="435" spans="1:9" ht="15">
      <c r="A435" s="27" t="s">
        <v>24</v>
      </c>
      <c r="B435" s="42">
        <v>19.498766204523957</v>
      </c>
      <c r="C435" s="42">
        <v>3.2598941990992863E-2</v>
      </c>
      <c r="D435" s="42">
        <v>2.6272377731197905</v>
      </c>
      <c r="E435" s="42">
        <v>0</v>
      </c>
      <c r="F435" s="411"/>
      <c r="G435" s="42">
        <v>0</v>
      </c>
      <c r="H435" s="43">
        <v>0</v>
      </c>
      <c r="I435" s="38">
        <f>SUM(B435:H435)</f>
        <v>22.158602919634742</v>
      </c>
    </row>
    <row r="436" spans="1:9" ht="15">
      <c r="A436" s="26" t="s">
        <v>60</v>
      </c>
      <c r="B436" s="39">
        <v>5.9399489491874675</v>
      </c>
      <c r="C436" s="39">
        <v>0</v>
      </c>
      <c r="D436" s="39">
        <v>0</v>
      </c>
      <c r="E436" s="39">
        <v>0</v>
      </c>
      <c r="F436" s="411"/>
      <c r="G436" s="39">
        <v>0</v>
      </c>
      <c r="H436" s="40">
        <v>0</v>
      </c>
      <c r="I436" s="41">
        <f t="shared" si="63"/>
        <v>5.9399489491874675</v>
      </c>
    </row>
    <row r="437" spans="1:9" ht="15">
      <c r="A437" s="27" t="s">
        <v>22</v>
      </c>
      <c r="B437" s="42">
        <v>27.959709343847823</v>
      </c>
      <c r="C437" s="42">
        <v>0</v>
      </c>
      <c r="D437" s="42">
        <v>8.8554388071215051</v>
      </c>
      <c r="E437" s="42">
        <v>0</v>
      </c>
      <c r="F437" s="411"/>
      <c r="G437" s="42">
        <v>0</v>
      </c>
      <c r="H437" s="43">
        <v>0</v>
      </c>
      <c r="I437" s="38">
        <f t="shared" si="63"/>
        <v>36.815148150969328</v>
      </c>
    </row>
    <row r="438" spans="1:9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63"/>
        <v>0</v>
      </c>
    </row>
    <row r="439" spans="1:9" ht="15">
      <c r="A439" s="28" t="s">
        <v>64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63"/>
        <v>0</v>
      </c>
    </row>
    <row r="440" spans="1:9">
      <c r="A440" s="56" t="s">
        <v>23</v>
      </c>
      <c r="B440" s="60">
        <v>0</v>
      </c>
      <c r="C440" s="60">
        <v>0</v>
      </c>
      <c r="D440" s="60">
        <v>0</v>
      </c>
      <c r="E440" s="60">
        <v>0</v>
      </c>
      <c r="F440" s="411"/>
      <c r="G440" s="60">
        <v>0</v>
      </c>
      <c r="H440" s="61">
        <v>0</v>
      </c>
      <c r="I440" s="62">
        <f t="shared" si="63"/>
        <v>0</v>
      </c>
    </row>
    <row r="441" spans="1:9">
      <c r="A441" s="57" t="s">
        <v>19</v>
      </c>
      <c r="B441" s="63">
        <v>0</v>
      </c>
      <c r="C441" s="63">
        <v>0</v>
      </c>
      <c r="D441" s="63">
        <v>0</v>
      </c>
      <c r="E441" s="63">
        <v>0</v>
      </c>
      <c r="F441" s="411"/>
      <c r="G441" s="63">
        <v>0</v>
      </c>
      <c r="H441" s="64">
        <v>0</v>
      </c>
      <c r="I441" s="65">
        <f t="shared" si="63"/>
        <v>0</v>
      </c>
    </row>
    <row r="442" spans="1:9">
      <c r="A442" s="56" t="s">
        <v>20</v>
      </c>
      <c r="B442" s="60">
        <v>0</v>
      </c>
      <c r="C442" s="60">
        <v>0</v>
      </c>
      <c r="D442" s="60">
        <v>0</v>
      </c>
      <c r="E442" s="60">
        <v>0</v>
      </c>
      <c r="F442" s="411"/>
      <c r="G442" s="60">
        <v>0</v>
      </c>
      <c r="H442" s="61">
        <v>0</v>
      </c>
      <c r="I442" s="62">
        <f t="shared" si="63"/>
        <v>0</v>
      </c>
    </row>
    <row r="443" spans="1:9" ht="15" thickBot="1">
      <c r="A443" s="58" t="s">
        <v>11</v>
      </c>
      <c r="B443" s="52">
        <v>0</v>
      </c>
      <c r="C443" s="52">
        <v>0</v>
      </c>
      <c r="D443" s="52">
        <v>0</v>
      </c>
      <c r="E443" s="52">
        <v>0</v>
      </c>
      <c r="F443" s="412"/>
      <c r="G443" s="52">
        <v>0</v>
      </c>
      <c r="H443" s="66">
        <v>0</v>
      </c>
      <c r="I443" s="67">
        <f t="shared" si="63"/>
        <v>0</v>
      </c>
    </row>
    <row r="444" spans="1:9" ht="15">
      <c r="A444" s="33" t="s">
        <v>26</v>
      </c>
      <c r="B444" s="68">
        <f>SUM(B423:B439)</f>
        <v>119.99716415695551</v>
      </c>
      <c r="C444" s="68">
        <f t="shared" ref="C444:I444" si="64">SUM(C423:C439)</f>
        <v>17.713839841378455</v>
      </c>
      <c r="D444" s="68">
        <f t="shared" si="64"/>
        <v>47.336993439222994</v>
      </c>
      <c r="E444" s="68">
        <f t="shared" si="64"/>
        <v>147.75714220795092</v>
      </c>
      <c r="F444" s="68">
        <f>SUM(F423:F439)</f>
        <v>0</v>
      </c>
      <c r="G444" s="68">
        <f t="shared" si="64"/>
        <v>24.365185265668622</v>
      </c>
      <c r="H444" s="69">
        <f t="shared" si="64"/>
        <v>5.6414441617234461E-2</v>
      </c>
      <c r="I444" s="38">
        <f t="shared" si="64"/>
        <v>357.22673935279369</v>
      </c>
    </row>
    <row r="445" spans="1:9" s="5" customFormat="1" ht="15" thickBot="1">
      <c r="A445" s="30" t="s">
        <v>88</v>
      </c>
      <c r="B445" s="47">
        <f>B444/$I$444</f>
        <v>0.33591316365163659</v>
      </c>
      <c r="C445" s="47">
        <f t="shared" ref="C445:I445" si="65">C444/$I$444</f>
        <v>4.9587105023189311E-2</v>
      </c>
      <c r="D445" s="47">
        <f t="shared" si="65"/>
        <v>0.13251245840383027</v>
      </c>
      <c r="E445" s="47">
        <f t="shared" si="65"/>
        <v>0.41362285050567671</v>
      </c>
      <c r="F445" s="47">
        <f t="shared" si="65"/>
        <v>0</v>
      </c>
      <c r="G445" s="47">
        <f t="shared" si="65"/>
        <v>6.8206499070624718E-2</v>
      </c>
      <c r="H445" s="70">
        <f t="shared" si="65"/>
        <v>1.5792334504254483E-4</v>
      </c>
      <c r="I445" s="48">
        <f t="shared" si="65"/>
        <v>1</v>
      </c>
    </row>
    <row r="446" spans="1:9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9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9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9" ht="15">
      <c r="A449" s="25" t="s">
        <v>7</v>
      </c>
      <c r="B449" s="397"/>
      <c r="C449" s="398"/>
      <c r="D449" s="398"/>
      <c r="E449" s="399"/>
      <c r="F449" s="36">
        <v>1.5177620781913792</v>
      </c>
      <c r="G449" s="397"/>
      <c r="H449" s="399"/>
      <c r="I449" s="38">
        <f>SUM(B449:H449)</f>
        <v>1.5177620781913792</v>
      </c>
    </row>
    <row r="450" spans="1: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9" si="66">SUM(B450:H450)</f>
        <v>0</v>
      </c>
    </row>
    <row r="451" spans="1:9" ht="15">
      <c r="A451" s="27" t="s">
        <v>10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66"/>
        <v>0</v>
      </c>
    </row>
    <row r="452" spans="1:9" ht="15">
      <c r="A452" s="26" t="s">
        <v>56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66"/>
        <v>0</v>
      </c>
    </row>
    <row r="453" spans="1:9" ht="15">
      <c r="A453" s="27" t="s">
        <v>16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66"/>
        <v>0</v>
      </c>
    </row>
    <row r="454" spans="1:9" ht="15">
      <c r="A454" s="26" t="s">
        <v>70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66"/>
        <v>0</v>
      </c>
    </row>
    <row r="455" spans="1:9" ht="15">
      <c r="A455" s="27" t="s">
        <v>58</v>
      </c>
      <c r="B455" s="400"/>
      <c r="C455" s="401"/>
      <c r="D455" s="401"/>
      <c r="E455" s="402"/>
      <c r="F455" s="42">
        <v>215.70633802329885</v>
      </c>
      <c r="G455" s="400"/>
      <c r="H455" s="402"/>
      <c r="I455" s="38">
        <f t="shared" si="66"/>
        <v>215.70633802329885</v>
      </c>
    </row>
    <row r="456" spans="1:9" ht="15">
      <c r="A456" s="26" t="s">
        <v>12</v>
      </c>
      <c r="B456" s="400"/>
      <c r="C456" s="401"/>
      <c r="D456" s="401"/>
      <c r="E456" s="402"/>
      <c r="F456" s="39">
        <v>0</v>
      </c>
      <c r="G456" s="400"/>
      <c r="H456" s="402"/>
      <c r="I456" s="41">
        <f t="shared" si="66"/>
        <v>0</v>
      </c>
    </row>
    <row r="457" spans="1:9" ht="15">
      <c r="A457" s="27" t="s">
        <v>59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66"/>
        <v>0</v>
      </c>
    </row>
    <row r="458" spans="1:9" ht="15">
      <c r="A458" s="26" t="s">
        <v>17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66"/>
        <v>0</v>
      </c>
    </row>
    <row r="459" spans="1:9" ht="15">
      <c r="A459" s="27" t="s">
        <v>139</v>
      </c>
      <c r="B459" s="400"/>
      <c r="C459" s="401"/>
      <c r="D459" s="401"/>
      <c r="E459" s="402"/>
      <c r="F459" s="42">
        <v>0</v>
      </c>
      <c r="G459" s="400"/>
      <c r="H459" s="402"/>
      <c r="I459" s="38">
        <f>SUM(B459:H459)</f>
        <v>0</v>
      </c>
    </row>
    <row r="460" spans="1:9" ht="15">
      <c r="A460" s="26" t="s">
        <v>25</v>
      </c>
      <c r="B460" s="400"/>
      <c r="C460" s="401"/>
      <c r="D460" s="401"/>
      <c r="E460" s="402"/>
      <c r="F460" s="39">
        <v>980.01086260802094</v>
      </c>
      <c r="G460" s="400"/>
      <c r="H460" s="402"/>
      <c r="I460" s="41">
        <f t="shared" si="66"/>
        <v>980.01086260802094</v>
      </c>
    </row>
    <row r="461" spans="1:9" ht="15">
      <c r="A461" s="27" t="s">
        <v>24</v>
      </c>
      <c r="B461" s="400"/>
      <c r="C461" s="401"/>
      <c r="D461" s="401"/>
      <c r="E461" s="402"/>
      <c r="F461" s="42">
        <v>0</v>
      </c>
      <c r="G461" s="400"/>
      <c r="H461" s="402"/>
      <c r="I461" s="38">
        <f>SUM(B461:H461)</f>
        <v>0</v>
      </c>
    </row>
    <row r="462" spans="1:9" ht="15">
      <c r="A462" s="26" t="s">
        <v>60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66"/>
        <v>0</v>
      </c>
    </row>
    <row r="463" spans="1:9" ht="15">
      <c r="A463" s="27" t="s">
        <v>22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66"/>
        <v>0</v>
      </c>
    </row>
    <row r="464" spans="1: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66"/>
        <v>0</v>
      </c>
    </row>
    <row r="465" spans="1:10" ht="15">
      <c r="A465" s="28" t="s">
        <v>64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66"/>
        <v>0</v>
      </c>
    </row>
    <row r="466" spans="1:10">
      <c r="A466" s="56" t="s">
        <v>23</v>
      </c>
      <c r="B466" s="400"/>
      <c r="C466" s="401"/>
      <c r="D466" s="401"/>
      <c r="E466" s="402"/>
      <c r="F466" s="60">
        <v>0</v>
      </c>
      <c r="G466" s="400"/>
      <c r="H466" s="402"/>
      <c r="I466" s="62">
        <f t="shared" si="66"/>
        <v>0</v>
      </c>
    </row>
    <row r="467" spans="1:10">
      <c r="A467" s="57" t="s">
        <v>19</v>
      </c>
      <c r="B467" s="400"/>
      <c r="C467" s="401"/>
      <c r="D467" s="401"/>
      <c r="E467" s="402"/>
      <c r="F467" s="63">
        <v>0</v>
      </c>
      <c r="G467" s="400"/>
      <c r="H467" s="402"/>
      <c r="I467" s="65">
        <f t="shared" si="66"/>
        <v>0</v>
      </c>
    </row>
    <row r="468" spans="1:10">
      <c r="A468" s="56" t="s">
        <v>20</v>
      </c>
      <c r="B468" s="400"/>
      <c r="C468" s="401"/>
      <c r="D468" s="401"/>
      <c r="E468" s="402"/>
      <c r="F468" s="60">
        <v>0</v>
      </c>
      <c r="G468" s="400"/>
      <c r="H468" s="402"/>
      <c r="I468" s="62">
        <f t="shared" si="66"/>
        <v>0</v>
      </c>
    </row>
    <row r="469" spans="1:10" ht="15" thickBot="1">
      <c r="A469" s="58" t="s">
        <v>11</v>
      </c>
      <c r="B469" s="403"/>
      <c r="C469" s="404"/>
      <c r="D469" s="404"/>
      <c r="E469" s="405"/>
      <c r="F469" s="52">
        <v>0</v>
      </c>
      <c r="G469" s="403"/>
      <c r="H469" s="405"/>
      <c r="I469" s="67">
        <f t="shared" si="66"/>
        <v>0</v>
      </c>
    </row>
    <row r="470" spans="1:10" ht="15">
      <c r="A470" s="33" t="s">
        <v>26</v>
      </c>
      <c r="B470" s="68">
        <f>SUM(B449:B465)</f>
        <v>0</v>
      </c>
      <c r="C470" s="68">
        <f t="shared" ref="C470:I470" si="67">SUM(C449:C465)</f>
        <v>0</v>
      </c>
      <c r="D470" s="68">
        <f t="shared" si="67"/>
        <v>0</v>
      </c>
      <c r="E470" s="68">
        <f t="shared" si="67"/>
        <v>0</v>
      </c>
      <c r="F470" s="68">
        <f>SUM(F449:F465)</f>
        <v>1197.2349627095111</v>
      </c>
      <c r="G470" s="68">
        <f t="shared" si="67"/>
        <v>0</v>
      </c>
      <c r="H470" s="69">
        <f t="shared" si="67"/>
        <v>0</v>
      </c>
      <c r="I470" s="38">
        <f t="shared" si="67"/>
        <v>1197.2349627095111</v>
      </c>
      <c r="J470" s="302"/>
    </row>
    <row r="471" spans="1:10" s="5" customFormat="1" ht="15" thickBot="1">
      <c r="A471" s="30" t="s">
        <v>88</v>
      </c>
      <c r="B471" s="47">
        <f>B470/$I$470</f>
        <v>0</v>
      </c>
      <c r="C471" s="47">
        <f t="shared" ref="C471:I471" si="68">C470/$I$470</f>
        <v>0</v>
      </c>
      <c r="D471" s="47">
        <f t="shared" si="68"/>
        <v>0</v>
      </c>
      <c r="E471" s="47">
        <f t="shared" si="68"/>
        <v>0</v>
      </c>
      <c r="F471" s="47">
        <f t="shared" si="68"/>
        <v>1</v>
      </c>
      <c r="G471" s="47">
        <f t="shared" si="68"/>
        <v>0</v>
      </c>
      <c r="H471" s="70">
        <f t="shared" si="68"/>
        <v>0</v>
      </c>
      <c r="I471" s="48">
        <f t="shared" si="68"/>
        <v>1</v>
      </c>
    </row>
    <row r="472" spans="1:10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10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10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10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10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5" si="69">SUM(B476:H476)</f>
        <v>0</v>
      </c>
    </row>
    <row r="477" spans="1:10" ht="15">
      <c r="A477" s="27" t="s">
        <v>10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69"/>
        <v>0</v>
      </c>
    </row>
    <row r="478" spans="1:10" ht="15">
      <c r="A478" s="26" t="s">
        <v>56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69"/>
        <v>0</v>
      </c>
    </row>
    <row r="479" spans="1:10" ht="15">
      <c r="A479" s="27" t="s">
        <v>16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69"/>
        <v>0</v>
      </c>
    </row>
    <row r="480" spans="1:10" ht="15">
      <c r="A480" s="26" t="s">
        <v>70</v>
      </c>
      <c r="B480" s="400"/>
      <c r="C480" s="401"/>
      <c r="D480" s="401"/>
      <c r="E480" s="402"/>
      <c r="F480" s="39">
        <v>0</v>
      </c>
      <c r="G480" s="400"/>
      <c r="H480" s="402"/>
      <c r="I480" s="41">
        <f t="shared" si="69"/>
        <v>0</v>
      </c>
    </row>
    <row r="481" spans="1:10" ht="15">
      <c r="A481" s="27" t="s">
        <v>58</v>
      </c>
      <c r="B481" s="400"/>
      <c r="C481" s="401"/>
      <c r="D481" s="401"/>
      <c r="E481" s="402"/>
      <c r="F481" s="42">
        <v>23276.802765455155</v>
      </c>
      <c r="G481" s="400"/>
      <c r="H481" s="402"/>
      <c r="I481" s="38">
        <f t="shared" si="69"/>
        <v>23276.802765455155</v>
      </c>
    </row>
    <row r="482" spans="1:10" ht="15">
      <c r="A482" s="26" t="s">
        <v>12</v>
      </c>
      <c r="B482" s="400"/>
      <c r="C482" s="401"/>
      <c r="D482" s="401"/>
      <c r="E482" s="402"/>
      <c r="F482" s="39">
        <v>14374.329927406248</v>
      </c>
      <c r="G482" s="400"/>
      <c r="H482" s="402"/>
      <c r="I482" s="41">
        <f t="shared" si="69"/>
        <v>14374.329927406248</v>
      </c>
      <c r="J482" s="302"/>
    </row>
    <row r="483" spans="1:10" ht="15">
      <c r="A483" s="27" t="s">
        <v>59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69"/>
        <v>0</v>
      </c>
    </row>
    <row r="484" spans="1:10" ht="15">
      <c r="A484" s="26" t="s">
        <v>17</v>
      </c>
      <c r="B484" s="400"/>
      <c r="C484" s="401"/>
      <c r="D484" s="401"/>
      <c r="E484" s="402"/>
      <c r="F484" s="39">
        <v>462.39785473911036</v>
      </c>
      <c r="G484" s="400"/>
      <c r="H484" s="402"/>
      <c r="I484" s="41">
        <f t="shared" si="69"/>
        <v>462.39785473911036</v>
      </c>
    </row>
    <row r="485" spans="1:10" ht="15">
      <c r="A485" s="27" t="s">
        <v>139</v>
      </c>
      <c r="B485" s="400"/>
      <c r="C485" s="401"/>
      <c r="D485" s="401"/>
      <c r="E485" s="402"/>
      <c r="F485" s="42">
        <v>0</v>
      </c>
      <c r="G485" s="400"/>
      <c r="H485" s="402"/>
      <c r="I485" s="38">
        <f>SUM(B485:H485)</f>
        <v>0</v>
      </c>
    </row>
    <row r="486" spans="1:10" ht="15">
      <c r="A486" s="26" t="s">
        <v>25</v>
      </c>
      <c r="B486" s="400"/>
      <c r="C486" s="401"/>
      <c r="D486" s="401"/>
      <c r="E486" s="402"/>
      <c r="F486" s="39">
        <v>1196.7985923781971</v>
      </c>
      <c r="G486" s="400"/>
      <c r="H486" s="402"/>
      <c r="I486" s="41">
        <f t="shared" si="69"/>
        <v>1196.7985923781971</v>
      </c>
    </row>
    <row r="487" spans="1:10" ht="15">
      <c r="A487" s="27" t="s">
        <v>24</v>
      </c>
      <c r="B487" s="400"/>
      <c r="C487" s="401"/>
      <c r="D487" s="401"/>
      <c r="E487" s="402"/>
      <c r="F487" s="42">
        <v>-2.6157067622989416E-9</v>
      </c>
      <c r="G487" s="400"/>
      <c r="H487" s="402"/>
      <c r="I487" s="38">
        <f>SUM(B487:H487)</f>
        <v>-2.6157067622989416E-9</v>
      </c>
    </row>
    <row r="488" spans="1:10" ht="15">
      <c r="A488" s="26" t="s">
        <v>60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69"/>
        <v>0</v>
      </c>
    </row>
    <row r="489" spans="1:10" ht="15">
      <c r="A489" s="27" t="s">
        <v>22</v>
      </c>
      <c r="B489" s="400"/>
      <c r="C489" s="401"/>
      <c r="D489" s="401"/>
      <c r="E489" s="402"/>
      <c r="F489" s="42">
        <v>91.772072579875115</v>
      </c>
      <c r="G489" s="400"/>
      <c r="H489" s="402"/>
      <c r="I489" s="38">
        <f t="shared" si="69"/>
        <v>91.772072579875115</v>
      </c>
    </row>
    <row r="490" spans="1:10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69"/>
        <v>0</v>
      </c>
    </row>
    <row r="491" spans="1:10" ht="15">
      <c r="A491" s="28" t="s">
        <v>64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69"/>
        <v>0</v>
      </c>
    </row>
    <row r="492" spans="1:10">
      <c r="A492" s="56" t="s">
        <v>23</v>
      </c>
      <c r="B492" s="400"/>
      <c r="C492" s="401"/>
      <c r="D492" s="401"/>
      <c r="E492" s="402"/>
      <c r="F492" s="60">
        <v>0</v>
      </c>
      <c r="G492" s="400"/>
      <c r="H492" s="402"/>
      <c r="I492" s="62">
        <f t="shared" si="69"/>
        <v>0</v>
      </c>
    </row>
    <row r="493" spans="1:10">
      <c r="A493" s="57" t="s">
        <v>19</v>
      </c>
      <c r="B493" s="400"/>
      <c r="C493" s="401"/>
      <c r="D493" s="401"/>
      <c r="E493" s="402"/>
      <c r="F493" s="63">
        <v>0</v>
      </c>
      <c r="G493" s="400"/>
      <c r="H493" s="402"/>
      <c r="I493" s="65">
        <f t="shared" si="69"/>
        <v>0</v>
      </c>
    </row>
    <row r="494" spans="1:10">
      <c r="A494" s="56" t="s">
        <v>20</v>
      </c>
      <c r="B494" s="400"/>
      <c r="C494" s="401"/>
      <c r="D494" s="401"/>
      <c r="E494" s="402"/>
      <c r="F494" s="60">
        <v>0</v>
      </c>
      <c r="G494" s="400"/>
      <c r="H494" s="402"/>
      <c r="I494" s="62">
        <f t="shared" si="69"/>
        <v>0</v>
      </c>
    </row>
    <row r="495" spans="1:10" ht="15" thickBot="1">
      <c r="A495" s="58" t="s">
        <v>11</v>
      </c>
      <c r="B495" s="403"/>
      <c r="C495" s="404"/>
      <c r="D495" s="404"/>
      <c r="E495" s="405"/>
      <c r="F495" s="52">
        <v>0</v>
      </c>
      <c r="G495" s="403"/>
      <c r="H495" s="405"/>
      <c r="I495" s="67">
        <f t="shared" si="69"/>
        <v>0</v>
      </c>
    </row>
    <row r="496" spans="1:10" ht="15">
      <c r="A496" s="33" t="s">
        <v>26</v>
      </c>
      <c r="B496" s="68">
        <f>SUM(B475:B491)</f>
        <v>0</v>
      </c>
      <c r="C496" s="68">
        <f t="shared" ref="C496:I496" si="70">SUM(C475:C491)</f>
        <v>0</v>
      </c>
      <c r="D496" s="68">
        <f t="shared" si="70"/>
        <v>0</v>
      </c>
      <c r="E496" s="68">
        <f t="shared" si="70"/>
        <v>0</v>
      </c>
      <c r="F496" s="68">
        <f>SUM(F475:F491)</f>
        <v>39402.101212555965</v>
      </c>
      <c r="G496" s="68">
        <f t="shared" si="70"/>
        <v>0</v>
      </c>
      <c r="H496" s="69">
        <f t="shared" si="70"/>
        <v>0</v>
      </c>
      <c r="I496" s="38">
        <f t="shared" si="70"/>
        <v>39402.101212555965</v>
      </c>
      <c r="J496" s="302"/>
    </row>
    <row r="497" spans="1:9" s="5" customFormat="1" ht="15" thickBot="1">
      <c r="A497" s="30" t="s">
        <v>88</v>
      </c>
      <c r="B497" s="47">
        <f>B496/$I$496</f>
        <v>0</v>
      </c>
      <c r="C497" s="47">
        <f t="shared" ref="C497:I497" si="71">C496/$I$496</f>
        <v>0</v>
      </c>
      <c r="D497" s="47">
        <f t="shared" si="71"/>
        <v>0</v>
      </c>
      <c r="E497" s="47">
        <f t="shared" si="71"/>
        <v>0</v>
      </c>
      <c r="F497" s="47">
        <f t="shared" si="71"/>
        <v>1</v>
      </c>
      <c r="G497" s="47">
        <f t="shared" si="71"/>
        <v>0</v>
      </c>
      <c r="H497" s="70">
        <f t="shared" si="71"/>
        <v>0</v>
      </c>
      <c r="I497" s="48">
        <f t="shared" si="71"/>
        <v>1</v>
      </c>
    </row>
    <row r="498" spans="1:9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9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9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9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9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1" si="72">SUM(B502:H502)</f>
        <v>0</v>
      </c>
    </row>
    <row r="503" spans="1:9" ht="15">
      <c r="A503" s="27" t="s">
        <v>10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72"/>
        <v>0</v>
      </c>
    </row>
    <row r="504" spans="1:9" ht="15">
      <c r="A504" s="26" t="s">
        <v>56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72"/>
        <v>0</v>
      </c>
    </row>
    <row r="505" spans="1:9" ht="15">
      <c r="A505" s="27" t="s">
        <v>16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72"/>
        <v>0</v>
      </c>
    </row>
    <row r="506" spans="1:9" ht="15">
      <c r="A506" s="26" t="s">
        <v>70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72"/>
        <v>0</v>
      </c>
    </row>
    <row r="507" spans="1:9" ht="15">
      <c r="A507" s="27" t="s">
        <v>58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72"/>
        <v>0</v>
      </c>
    </row>
    <row r="508" spans="1:9" ht="15">
      <c r="A508" s="26" t="s">
        <v>12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72"/>
        <v>0</v>
      </c>
    </row>
    <row r="509" spans="1:9" ht="15">
      <c r="A509" s="27" t="s">
        <v>59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72"/>
        <v>0</v>
      </c>
    </row>
    <row r="510" spans="1:9" ht="15">
      <c r="A510" s="26" t="s">
        <v>17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72"/>
        <v>0</v>
      </c>
    </row>
    <row r="511" spans="1:9" ht="15">
      <c r="A511" s="27" t="s">
        <v>139</v>
      </c>
      <c r="B511" s="400"/>
      <c r="C511" s="401"/>
      <c r="D511" s="401"/>
      <c r="E511" s="402"/>
      <c r="F511" s="42">
        <v>0</v>
      </c>
      <c r="G511" s="400"/>
      <c r="H511" s="402"/>
      <c r="I511" s="38">
        <f>SUM(B511:H511)</f>
        <v>0</v>
      </c>
    </row>
    <row r="512" spans="1:9" ht="15">
      <c r="A512" s="26" t="s">
        <v>25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72"/>
        <v>0</v>
      </c>
    </row>
    <row r="513" spans="1:9" ht="15">
      <c r="A513" s="27" t="s">
        <v>24</v>
      </c>
      <c r="B513" s="400"/>
      <c r="C513" s="401"/>
      <c r="D513" s="401"/>
      <c r="E513" s="402"/>
      <c r="F513" s="42">
        <v>0</v>
      </c>
      <c r="G513" s="400"/>
      <c r="H513" s="402"/>
      <c r="I513" s="38">
        <f>SUM(B513:H513)</f>
        <v>0</v>
      </c>
    </row>
    <row r="514" spans="1:9" ht="15">
      <c r="A514" s="26" t="s">
        <v>60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72"/>
        <v>0</v>
      </c>
    </row>
    <row r="515" spans="1:9" ht="15">
      <c r="A515" s="27" t="s">
        <v>22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72"/>
        <v>0</v>
      </c>
    </row>
    <row r="516" spans="1:9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72"/>
        <v>0</v>
      </c>
    </row>
    <row r="517" spans="1:9" ht="15">
      <c r="A517" s="28" t="s">
        <v>64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72"/>
        <v>0</v>
      </c>
    </row>
    <row r="518" spans="1:9">
      <c r="A518" s="56" t="s">
        <v>23</v>
      </c>
      <c r="B518" s="400"/>
      <c r="C518" s="401"/>
      <c r="D518" s="401"/>
      <c r="E518" s="402"/>
      <c r="F518" s="60">
        <v>0</v>
      </c>
      <c r="G518" s="400"/>
      <c r="H518" s="402"/>
      <c r="I518" s="62">
        <f t="shared" si="72"/>
        <v>0</v>
      </c>
    </row>
    <row r="519" spans="1:9">
      <c r="A519" s="57" t="s">
        <v>19</v>
      </c>
      <c r="B519" s="400"/>
      <c r="C519" s="401"/>
      <c r="D519" s="401"/>
      <c r="E519" s="402"/>
      <c r="F519" s="63">
        <v>0</v>
      </c>
      <c r="G519" s="400"/>
      <c r="H519" s="402"/>
      <c r="I519" s="65">
        <f t="shared" si="72"/>
        <v>0</v>
      </c>
    </row>
    <row r="520" spans="1:9">
      <c r="A520" s="56" t="s">
        <v>20</v>
      </c>
      <c r="B520" s="400"/>
      <c r="C520" s="401"/>
      <c r="D520" s="401"/>
      <c r="E520" s="402"/>
      <c r="F520" s="60">
        <v>0</v>
      </c>
      <c r="G520" s="400"/>
      <c r="H520" s="402"/>
      <c r="I520" s="62">
        <f t="shared" si="72"/>
        <v>0</v>
      </c>
    </row>
    <row r="521" spans="1:9" ht="15" thickBot="1">
      <c r="A521" s="58" t="s">
        <v>11</v>
      </c>
      <c r="B521" s="403"/>
      <c r="C521" s="404"/>
      <c r="D521" s="404"/>
      <c r="E521" s="405"/>
      <c r="F521" s="52">
        <v>0</v>
      </c>
      <c r="G521" s="403"/>
      <c r="H521" s="405"/>
      <c r="I521" s="67">
        <f t="shared" si="72"/>
        <v>0</v>
      </c>
    </row>
    <row r="522" spans="1:9" ht="15">
      <c r="A522" s="33" t="s">
        <v>26</v>
      </c>
      <c r="B522" s="68">
        <f>SUM(B501:B517)</f>
        <v>0</v>
      </c>
      <c r="C522" s="68">
        <f t="shared" ref="C522:I522" si="73">SUM(C501:C517)</f>
        <v>0</v>
      </c>
      <c r="D522" s="68">
        <f t="shared" si="73"/>
        <v>0</v>
      </c>
      <c r="E522" s="68">
        <f t="shared" si="73"/>
        <v>0</v>
      </c>
      <c r="F522" s="68">
        <f>SUM(F501:F517)</f>
        <v>0</v>
      </c>
      <c r="G522" s="68">
        <f t="shared" si="73"/>
        <v>0</v>
      </c>
      <c r="H522" s="69">
        <f t="shared" si="73"/>
        <v>0</v>
      </c>
      <c r="I522" s="38">
        <f t="shared" si="73"/>
        <v>0</v>
      </c>
    </row>
    <row r="523" spans="1:9" s="5" customFormat="1" ht="15" thickBot="1">
      <c r="A523" s="30" t="s">
        <v>88</v>
      </c>
      <c r="B523" s="47"/>
      <c r="C523" s="47"/>
      <c r="D523" s="47"/>
      <c r="E523" s="47"/>
      <c r="F523" s="47"/>
      <c r="G523" s="47"/>
      <c r="H523" s="70"/>
      <c r="I523" s="48"/>
    </row>
    <row r="524" spans="1:9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9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9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9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9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7" si="74">SUM(B528:H528)</f>
        <v>0</v>
      </c>
    </row>
    <row r="529" spans="1:9" ht="15">
      <c r="A529" s="27" t="s">
        <v>10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74"/>
        <v>0</v>
      </c>
    </row>
    <row r="530" spans="1:9" ht="15">
      <c r="A530" s="26" t="s">
        <v>56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74"/>
        <v>0</v>
      </c>
    </row>
    <row r="531" spans="1:9" ht="15">
      <c r="A531" s="27" t="s">
        <v>16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74"/>
        <v>0</v>
      </c>
    </row>
    <row r="532" spans="1:9" ht="15">
      <c r="A532" s="26" t="s">
        <v>70</v>
      </c>
      <c r="B532" s="400"/>
      <c r="C532" s="401"/>
      <c r="D532" s="401"/>
      <c r="E532" s="402"/>
      <c r="F532" s="39">
        <v>0</v>
      </c>
      <c r="G532" s="400"/>
      <c r="H532" s="402"/>
      <c r="I532" s="41">
        <f t="shared" si="74"/>
        <v>0</v>
      </c>
    </row>
    <row r="533" spans="1:9" ht="15">
      <c r="A533" s="27" t="s">
        <v>58</v>
      </c>
      <c r="B533" s="400"/>
      <c r="C533" s="401"/>
      <c r="D533" s="401"/>
      <c r="E533" s="402"/>
      <c r="F533" s="42">
        <v>77.183811858140416</v>
      </c>
      <c r="G533" s="400"/>
      <c r="H533" s="402"/>
      <c r="I533" s="38">
        <f t="shared" si="74"/>
        <v>77.183811858140416</v>
      </c>
    </row>
    <row r="534" spans="1:9" ht="15">
      <c r="A534" s="26" t="s">
        <v>12</v>
      </c>
      <c r="B534" s="400"/>
      <c r="C534" s="401"/>
      <c r="D534" s="401"/>
      <c r="E534" s="402"/>
      <c r="F534" s="39">
        <v>8.7727466774664489</v>
      </c>
      <c r="G534" s="400"/>
      <c r="H534" s="402"/>
      <c r="I534" s="41">
        <f t="shared" si="74"/>
        <v>8.7727466774664489</v>
      </c>
    </row>
    <row r="535" spans="1:9" ht="15">
      <c r="A535" s="27" t="s">
        <v>59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74"/>
        <v>0</v>
      </c>
    </row>
    <row r="536" spans="1:9" ht="15">
      <c r="A536" s="26" t="s">
        <v>17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74"/>
        <v>0</v>
      </c>
    </row>
    <row r="537" spans="1:9" ht="15">
      <c r="A537" s="27" t="s">
        <v>139</v>
      </c>
      <c r="B537" s="400"/>
      <c r="C537" s="401"/>
      <c r="D537" s="401"/>
      <c r="E537" s="402"/>
      <c r="F537" s="42">
        <v>0</v>
      </c>
      <c r="G537" s="400"/>
      <c r="H537" s="402"/>
      <c r="I537" s="38">
        <f>SUM(B537:H537)</f>
        <v>0</v>
      </c>
    </row>
    <row r="538" spans="1:9" ht="15">
      <c r="A538" s="26" t="s">
        <v>25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74"/>
        <v>0</v>
      </c>
    </row>
    <row r="539" spans="1:9" ht="15">
      <c r="A539" s="27" t="s">
        <v>24</v>
      </c>
      <c r="B539" s="400"/>
      <c r="C539" s="401"/>
      <c r="D539" s="401"/>
      <c r="E539" s="402"/>
      <c r="F539" s="42">
        <v>0</v>
      </c>
      <c r="G539" s="400"/>
      <c r="H539" s="402"/>
      <c r="I539" s="38">
        <f>SUM(B539:H539)</f>
        <v>0</v>
      </c>
    </row>
    <row r="540" spans="1:9" ht="15">
      <c r="A540" s="26" t="s">
        <v>60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74"/>
        <v>0</v>
      </c>
    </row>
    <row r="541" spans="1:9" ht="15">
      <c r="A541" s="27" t="s">
        <v>22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74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74"/>
        <v>0</v>
      </c>
    </row>
    <row r="543" spans="1:9" ht="15">
      <c r="A543" s="28" t="s">
        <v>64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74"/>
        <v>0</v>
      </c>
    </row>
    <row r="544" spans="1:9">
      <c r="A544" s="56" t="s">
        <v>23</v>
      </c>
      <c r="B544" s="400"/>
      <c r="C544" s="401"/>
      <c r="D544" s="401"/>
      <c r="E544" s="402"/>
      <c r="F544" s="60">
        <v>0</v>
      </c>
      <c r="G544" s="400"/>
      <c r="H544" s="402"/>
      <c r="I544" s="62">
        <f t="shared" si="74"/>
        <v>0</v>
      </c>
    </row>
    <row r="545" spans="1:19">
      <c r="A545" s="57" t="s">
        <v>19</v>
      </c>
      <c r="B545" s="400"/>
      <c r="C545" s="401"/>
      <c r="D545" s="401"/>
      <c r="E545" s="402"/>
      <c r="F545" s="63">
        <v>0</v>
      </c>
      <c r="G545" s="400"/>
      <c r="H545" s="402"/>
      <c r="I545" s="65">
        <f t="shared" si="74"/>
        <v>0</v>
      </c>
    </row>
    <row r="546" spans="1:19">
      <c r="A546" s="56" t="s">
        <v>20</v>
      </c>
      <c r="B546" s="400"/>
      <c r="C546" s="401"/>
      <c r="D546" s="401"/>
      <c r="E546" s="402"/>
      <c r="F546" s="60">
        <v>0</v>
      </c>
      <c r="G546" s="400"/>
      <c r="H546" s="402"/>
      <c r="I546" s="62">
        <f t="shared" si="74"/>
        <v>0</v>
      </c>
    </row>
    <row r="547" spans="1:19" ht="15" thickBot="1">
      <c r="A547" s="58" t="s">
        <v>11</v>
      </c>
      <c r="B547" s="403"/>
      <c r="C547" s="404"/>
      <c r="D547" s="404"/>
      <c r="E547" s="405"/>
      <c r="F547" s="52">
        <v>0</v>
      </c>
      <c r="G547" s="403"/>
      <c r="H547" s="405"/>
      <c r="I547" s="67">
        <f t="shared" si="74"/>
        <v>0</v>
      </c>
    </row>
    <row r="548" spans="1:19" ht="15">
      <c r="A548" s="33" t="s">
        <v>26</v>
      </c>
      <c r="B548" s="68">
        <f>SUM(B527:B543)</f>
        <v>0</v>
      </c>
      <c r="C548" s="68">
        <f t="shared" ref="C548:I548" si="75">SUM(C527:C543)</f>
        <v>0</v>
      </c>
      <c r="D548" s="68">
        <f t="shared" si="75"/>
        <v>0</v>
      </c>
      <c r="E548" s="68">
        <f t="shared" si="75"/>
        <v>0</v>
      </c>
      <c r="F548" s="68">
        <f>SUM(F527:F543)</f>
        <v>85.95655853560686</v>
      </c>
      <c r="G548" s="68">
        <f t="shared" si="75"/>
        <v>0</v>
      </c>
      <c r="H548" s="69">
        <f t="shared" si="75"/>
        <v>0</v>
      </c>
      <c r="I548" s="38">
        <f t="shared" si="75"/>
        <v>85.95655853560686</v>
      </c>
    </row>
    <row r="549" spans="1:19" s="16" customFormat="1" ht="15" thickBot="1">
      <c r="A549" s="30" t="s">
        <v>88</v>
      </c>
      <c r="B549" s="47"/>
      <c r="C549" s="47"/>
      <c r="D549" s="47"/>
      <c r="E549" s="47"/>
      <c r="F549" s="47"/>
      <c r="G549" s="47"/>
      <c r="H549" s="70"/>
      <c r="I549" s="48"/>
      <c r="L549" s="9"/>
      <c r="M549" s="9"/>
      <c r="N549" s="9"/>
      <c r="O549" s="9"/>
      <c r="P549" s="9"/>
      <c r="Q549" s="9"/>
      <c r="R549" s="9"/>
      <c r="S549" s="9"/>
    </row>
    <row r="550" spans="1:1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1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1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1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1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3" si="76">SUM(B554:H554)</f>
        <v>0</v>
      </c>
    </row>
    <row r="555" spans="1:19" ht="15">
      <c r="A555" s="27" t="s">
        <v>10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76"/>
        <v>0</v>
      </c>
    </row>
    <row r="556" spans="1:19" ht="15">
      <c r="A556" s="26" t="s">
        <v>56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76"/>
        <v>0</v>
      </c>
    </row>
    <row r="557" spans="1:19" ht="15">
      <c r="A557" s="27" t="s">
        <v>16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76"/>
        <v>0</v>
      </c>
    </row>
    <row r="558" spans="1:19" ht="15">
      <c r="A558" s="26" t="s">
        <v>70</v>
      </c>
      <c r="B558" s="400"/>
      <c r="C558" s="401"/>
      <c r="D558" s="401"/>
      <c r="E558" s="402"/>
      <c r="F558" s="39">
        <v>0</v>
      </c>
      <c r="G558" s="400"/>
      <c r="H558" s="402"/>
      <c r="I558" s="41">
        <f t="shared" si="76"/>
        <v>0</v>
      </c>
    </row>
    <row r="559" spans="1:19" ht="15">
      <c r="A559" s="27" t="s">
        <v>58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76"/>
        <v>0</v>
      </c>
    </row>
    <row r="560" spans="1:19" ht="15">
      <c r="A560" s="26" t="s">
        <v>12</v>
      </c>
      <c r="B560" s="400"/>
      <c r="C560" s="401"/>
      <c r="D560" s="401"/>
      <c r="E560" s="402"/>
      <c r="F560" s="39">
        <v>0.39144746652192308</v>
      </c>
      <c r="G560" s="400"/>
      <c r="H560" s="402"/>
      <c r="I560" s="41">
        <f t="shared" si="76"/>
        <v>0.39144746652192308</v>
      </c>
    </row>
    <row r="561" spans="1:9" ht="15">
      <c r="A561" s="27" t="s">
        <v>59</v>
      </c>
      <c r="B561" s="400"/>
      <c r="C561" s="401"/>
      <c r="D561" s="401"/>
      <c r="E561" s="402"/>
      <c r="F561" s="42">
        <v>0</v>
      </c>
      <c r="G561" s="400"/>
      <c r="H561" s="402"/>
      <c r="I561" s="38">
        <f t="shared" si="76"/>
        <v>0</v>
      </c>
    </row>
    <row r="562" spans="1:9" ht="15">
      <c r="A562" s="26" t="s">
        <v>17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76"/>
        <v>0</v>
      </c>
    </row>
    <row r="563" spans="1:9" ht="15">
      <c r="A563" s="27" t="s">
        <v>139</v>
      </c>
      <c r="B563" s="400"/>
      <c r="C563" s="401"/>
      <c r="D563" s="401"/>
      <c r="E563" s="402"/>
      <c r="F563" s="42">
        <v>0</v>
      </c>
      <c r="G563" s="400"/>
      <c r="H563" s="402"/>
      <c r="I563" s="38">
        <f>SUM(B563:H563)</f>
        <v>0</v>
      </c>
    </row>
    <row r="564" spans="1:9" ht="15">
      <c r="A564" s="26" t="s">
        <v>25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76"/>
        <v>0</v>
      </c>
    </row>
    <row r="565" spans="1:9" ht="15">
      <c r="A565" s="27" t="s">
        <v>24</v>
      </c>
      <c r="B565" s="400"/>
      <c r="C565" s="401"/>
      <c r="D565" s="401"/>
      <c r="E565" s="402"/>
      <c r="F565" s="42">
        <v>0</v>
      </c>
      <c r="G565" s="400"/>
      <c r="H565" s="402"/>
      <c r="I565" s="38">
        <f>SUM(B565:H565)</f>
        <v>0</v>
      </c>
    </row>
    <row r="566" spans="1:9" ht="15">
      <c r="A566" s="26" t="s">
        <v>60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76"/>
        <v>0</v>
      </c>
    </row>
    <row r="567" spans="1:9" ht="15">
      <c r="A567" s="27" t="s">
        <v>22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76"/>
        <v>0</v>
      </c>
    </row>
    <row r="568" spans="1:9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76"/>
        <v>0</v>
      </c>
    </row>
    <row r="569" spans="1:9" ht="15">
      <c r="A569" s="28" t="s">
        <v>64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76"/>
        <v>0</v>
      </c>
    </row>
    <row r="570" spans="1:9">
      <c r="A570" s="56" t="s">
        <v>23</v>
      </c>
      <c r="B570" s="400"/>
      <c r="C570" s="401"/>
      <c r="D570" s="401"/>
      <c r="E570" s="402"/>
      <c r="F570" s="60">
        <v>0</v>
      </c>
      <c r="G570" s="400"/>
      <c r="H570" s="402"/>
      <c r="I570" s="62">
        <f t="shared" si="76"/>
        <v>0</v>
      </c>
    </row>
    <row r="571" spans="1:9">
      <c r="A571" s="57" t="s">
        <v>19</v>
      </c>
      <c r="B571" s="400"/>
      <c r="C571" s="401"/>
      <c r="D571" s="401"/>
      <c r="E571" s="402"/>
      <c r="F571" s="63">
        <v>0</v>
      </c>
      <c r="G571" s="400"/>
      <c r="H571" s="402"/>
      <c r="I571" s="65">
        <f t="shared" si="76"/>
        <v>0</v>
      </c>
    </row>
    <row r="572" spans="1:9">
      <c r="A572" s="56" t="s">
        <v>20</v>
      </c>
      <c r="B572" s="400"/>
      <c r="C572" s="401"/>
      <c r="D572" s="401"/>
      <c r="E572" s="402"/>
      <c r="F572" s="60">
        <v>0</v>
      </c>
      <c r="G572" s="400"/>
      <c r="H572" s="402"/>
      <c r="I572" s="62">
        <f t="shared" si="76"/>
        <v>0</v>
      </c>
    </row>
    <row r="573" spans="1:9" ht="15" thickBot="1">
      <c r="A573" s="58" t="s">
        <v>11</v>
      </c>
      <c r="B573" s="403"/>
      <c r="C573" s="404"/>
      <c r="D573" s="404"/>
      <c r="E573" s="405"/>
      <c r="F573" s="52">
        <v>0</v>
      </c>
      <c r="G573" s="403"/>
      <c r="H573" s="405"/>
      <c r="I573" s="67">
        <f t="shared" si="76"/>
        <v>0</v>
      </c>
    </row>
    <row r="574" spans="1:9" ht="15">
      <c r="A574" s="33" t="s">
        <v>26</v>
      </c>
      <c r="B574" s="68">
        <f>SUM(B553:B569)</f>
        <v>0</v>
      </c>
      <c r="C574" s="68">
        <f t="shared" ref="C574:I574" si="77">SUM(C553:C569)</f>
        <v>0</v>
      </c>
      <c r="D574" s="68">
        <f t="shared" si="77"/>
        <v>0</v>
      </c>
      <c r="E574" s="68">
        <f t="shared" si="77"/>
        <v>0</v>
      </c>
      <c r="F574" s="68">
        <f>SUM(F553:F569)</f>
        <v>0.39144746652192308</v>
      </c>
      <c r="G574" s="68">
        <f t="shared" si="77"/>
        <v>0</v>
      </c>
      <c r="H574" s="69">
        <f t="shared" si="77"/>
        <v>0</v>
      </c>
      <c r="I574" s="38">
        <f t="shared" si="77"/>
        <v>0.39144746652192308</v>
      </c>
    </row>
    <row r="575" spans="1:9" s="5" customFormat="1" ht="15" thickBot="1">
      <c r="A575" s="30" t="s">
        <v>88</v>
      </c>
      <c r="B575" s="47">
        <f>B574/$I$574</f>
        <v>0</v>
      </c>
      <c r="C575" s="47">
        <f t="shared" ref="C575:I575" si="78">C574/$I$574</f>
        <v>0</v>
      </c>
      <c r="D575" s="47">
        <f t="shared" si="78"/>
        <v>0</v>
      </c>
      <c r="E575" s="47">
        <f t="shared" si="78"/>
        <v>0</v>
      </c>
      <c r="F575" s="47">
        <f t="shared" si="78"/>
        <v>1</v>
      </c>
      <c r="G575" s="47">
        <f t="shared" si="78"/>
        <v>0</v>
      </c>
      <c r="H575" s="70">
        <f t="shared" si="78"/>
        <v>0</v>
      </c>
      <c r="I575" s="48">
        <f t="shared" si="78"/>
        <v>1</v>
      </c>
    </row>
    <row r="576" spans="1:9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9" ht="28.5">
      <c r="A577" s="457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9" ht="15">
      <c r="A578" s="458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9" ht="15">
      <c r="A579" s="25" t="s">
        <v>7</v>
      </c>
      <c r="B579" s="36">
        <v>47.044639048459999</v>
      </c>
      <c r="C579" s="36">
        <v>0</v>
      </c>
      <c r="D579" s="36">
        <v>8.9698027421946662</v>
      </c>
      <c r="E579" s="36">
        <v>0</v>
      </c>
      <c r="F579" s="410"/>
      <c r="G579" s="36">
        <v>0</v>
      </c>
      <c r="H579" s="37">
        <v>0</v>
      </c>
      <c r="I579" s="38">
        <f>SUM(B579:H579)</f>
        <v>56.014441790654665</v>
      </c>
    </row>
    <row r="580" spans="1:9" ht="15">
      <c r="A580" s="26" t="s">
        <v>8</v>
      </c>
      <c r="B580" s="39">
        <v>118.54494119580843</v>
      </c>
      <c r="C580" s="39">
        <v>0</v>
      </c>
      <c r="D580" s="39">
        <v>29.079687074697489</v>
      </c>
      <c r="E580" s="39">
        <v>0</v>
      </c>
      <c r="F580" s="411"/>
      <c r="G580" s="39">
        <v>0</v>
      </c>
      <c r="H580" s="40">
        <v>0</v>
      </c>
      <c r="I580" s="41">
        <f t="shared" ref="I580:I599" si="79">SUM(B580:H580)</f>
        <v>147.62462827050592</v>
      </c>
    </row>
    <row r="581" spans="1:9" ht="15">
      <c r="A581" s="27" t="s">
        <v>10</v>
      </c>
      <c r="B581" s="42">
        <v>34.293577472246703</v>
      </c>
      <c r="C581" s="42">
        <v>0</v>
      </c>
      <c r="D581" s="42">
        <v>0</v>
      </c>
      <c r="E581" s="42">
        <v>0</v>
      </c>
      <c r="F581" s="411"/>
      <c r="G581" s="42">
        <v>0</v>
      </c>
      <c r="H581" s="43">
        <v>0</v>
      </c>
      <c r="I581" s="38">
        <f t="shared" si="79"/>
        <v>34.293577472246703</v>
      </c>
    </row>
    <row r="582" spans="1:9" ht="15">
      <c r="A582" s="26" t="s">
        <v>56</v>
      </c>
      <c r="B582" s="39">
        <v>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79"/>
        <v>0</v>
      </c>
    </row>
    <row r="583" spans="1:9" ht="15">
      <c r="A583" s="27" t="s">
        <v>16</v>
      </c>
      <c r="B583" s="42">
        <v>884.32102394880837</v>
      </c>
      <c r="C583" s="42">
        <v>107.11320628422189</v>
      </c>
      <c r="D583" s="42">
        <v>23.095955228428686</v>
      </c>
      <c r="E583" s="42">
        <v>51.510538171893629</v>
      </c>
      <c r="F583" s="411"/>
      <c r="G583" s="42">
        <v>0</v>
      </c>
      <c r="H583" s="43">
        <v>0</v>
      </c>
      <c r="I583" s="38">
        <f t="shared" si="79"/>
        <v>1066.0407236333526</v>
      </c>
    </row>
    <row r="584" spans="1:9" ht="15">
      <c r="A584" s="26" t="s">
        <v>70</v>
      </c>
      <c r="B584" s="39">
        <v>2395.7479618029606</v>
      </c>
      <c r="C584" s="39">
        <v>36.357499517750966</v>
      </c>
      <c r="D584" s="39">
        <v>42.989018264661979</v>
      </c>
      <c r="E584" s="39">
        <v>0</v>
      </c>
      <c r="F584" s="411"/>
      <c r="G584" s="39">
        <v>0</v>
      </c>
      <c r="H584" s="40">
        <v>0</v>
      </c>
      <c r="I584" s="41">
        <f t="shared" si="79"/>
        <v>2475.0944795853734</v>
      </c>
    </row>
    <row r="585" spans="1:9" ht="15">
      <c r="A585" s="27" t="s">
        <v>58</v>
      </c>
      <c r="B585" s="42">
        <v>0</v>
      </c>
      <c r="C585" s="42">
        <v>0</v>
      </c>
      <c r="D585" s="42">
        <v>0.37639029327121454</v>
      </c>
      <c r="E585" s="42">
        <v>175.58029603254005</v>
      </c>
      <c r="F585" s="411"/>
      <c r="G585" s="42">
        <v>0</v>
      </c>
      <c r="H585" s="43">
        <v>0</v>
      </c>
      <c r="I585" s="38">
        <f t="shared" si="79"/>
        <v>175.95668632581126</v>
      </c>
    </row>
    <row r="586" spans="1:9" ht="15">
      <c r="A586" s="26" t="s">
        <v>12</v>
      </c>
      <c r="B586" s="39">
        <v>0</v>
      </c>
      <c r="C586" s="39">
        <v>0</v>
      </c>
      <c r="D586" s="39">
        <v>7.7729540237705688E-2</v>
      </c>
      <c r="E586" s="39">
        <v>2.2726181351999819</v>
      </c>
      <c r="F586" s="411"/>
      <c r="G586" s="39">
        <v>0</v>
      </c>
      <c r="H586" s="40">
        <v>0</v>
      </c>
      <c r="I586" s="41">
        <f t="shared" si="79"/>
        <v>2.3503476754376877</v>
      </c>
    </row>
    <row r="587" spans="1:9" ht="15">
      <c r="A587" s="27" t="s">
        <v>59</v>
      </c>
      <c r="B587" s="42">
        <v>0</v>
      </c>
      <c r="C587" s="42">
        <v>0</v>
      </c>
      <c r="D587" s="42">
        <v>0</v>
      </c>
      <c r="E587" s="42">
        <v>53.993027132284901</v>
      </c>
      <c r="F587" s="411"/>
      <c r="G587" s="42">
        <v>0</v>
      </c>
      <c r="H587" s="43">
        <v>0</v>
      </c>
      <c r="I587" s="38">
        <f t="shared" si="79"/>
        <v>53.993027132284901</v>
      </c>
    </row>
    <row r="588" spans="1:9" ht="15">
      <c r="A588" s="26" t="s">
        <v>17</v>
      </c>
      <c r="B588" s="39">
        <v>214.30720266058398</v>
      </c>
      <c r="C588" s="39">
        <v>1.1611795812100651</v>
      </c>
      <c r="D588" s="39">
        <v>27.199100803497689</v>
      </c>
      <c r="E588" s="39">
        <v>3.7077085643277732</v>
      </c>
      <c r="F588" s="411"/>
      <c r="G588" s="39">
        <v>0</v>
      </c>
      <c r="H588" s="40">
        <v>0</v>
      </c>
      <c r="I588" s="41">
        <f t="shared" si="79"/>
        <v>246.37519160961949</v>
      </c>
    </row>
    <row r="589" spans="1:9" ht="15">
      <c r="A589" s="27" t="s">
        <v>139</v>
      </c>
      <c r="B589" s="42">
        <v>3274.5409110482178</v>
      </c>
      <c r="C589" s="42">
        <v>516.02436990575609</v>
      </c>
      <c r="D589" s="42">
        <v>100.64085067845883</v>
      </c>
      <c r="E589" s="42">
        <v>79.246561010940937</v>
      </c>
      <c r="F589" s="411"/>
      <c r="G589" s="42">
        <v>0</v>
      </c>
      <c r="H589" s="43">
        <v>0</v>
      </c>
      <c r="I589" s="38">
        <f>SUM(B589:H589)</f>
        <v>3970.4526926433737</v>
      </c>
    </row>
    <row r="590" spans="1:9" ht="15">
      <c r="A590" s="26" t="s">
        <v>25</v>
      </c>
      <c r="B590" s="39">
        <v>2174.9818947094827</v>
      </c>
      <c r="C590" s="39">
        <v>0</v>
      </c>
      <c r="D590" s="39">
        <v>4796.9868923896847</v>
      </c>
      <c r="E590" s="39">
        <v>1057.0804069733506</v>
      </c>
      <c r="F590" s="411"/>
      <c r="G590" s="39">
        <v>3286.4795934487342</v>
      </c>
      <c r="H590" s="40">
        <v>0.8555792498248872</v>
      </c>
      <c r="I590" s="41">
        <f t="shared" si="79"/>
        <v>11316.384366771077</v>
      </c>
    </row>
    <row r="591" spans="1:9" ht="15">
      <c r="A591" s="27" t="s">
        <v>24</v>
      </c>
      <c r="B591" s="42">
        <v>9543.4070904493747</v>
      </c>
      <c r="C591" s="42">
        <v>60.503497892360045</v>
      </c>
      <c r="D591" s="42">
        <v>0</v>
      </c>
      <c r="E591" s="42">
        <v>0</v>
      </c>
      <c r="F591" s="411"/>
      <c r="G591" s="42">
        <v>0</v>
      </c>
      <c r="H591" s="43">
        <v>0</v>
      </c>
      <c r="I591" s="38">
        <f>SUM(B591:H591)</f>
        <v>9603.9105883417342</v>
      </c>
    </row>
    <row r="592" spans="1:9" ht="15">
      <c r="A592" s="26" t="s">
        <v>60</v>
      </c>
      <c r="B592" s="39">
        <v>63.642458049879274</v>
      </c>
      <c r="C592" s="39">
        <v>0</v>
      </c>
      <c r="D592" s="39">
        <v>11.313754907533113</v>
      </c>
      <c r="E592" s="39">
        <v>0</v>
      </c>
      <c r="F592" s="411"/>
      <c r="G592" s="39">
        <v>0</v>
      </c>
      <c r="H592" s="40">
        <v>0</v>
      </c>
      <c r="I592" s="41">
        <f t="shared" si="79"/>
        <v>74.95621295741239</v>
      </c>
    </row>
    <row r="593" spans="1:9" ht="15">
      <c r="A593" s="27" t="s">
        <v>22</v>
      </c>
      <c r="B593" s="42">
        <v>66.326016497670096</v>
      </c>
      <c r="C593" s="42">
        <v>0</v>
      </c>
      <c r="D593" s="42">
        <v>4.0909368423097501</v>
      </c>
      <c r="E593" s="42">
        <v>0</v>
      </c>
      <c r="F593" s="411"/>
      <c r="G593" s="42">
        <v>0</v>
      </c>
      <c r="H593" s="43">
        <v>0</v>
      </c>
      <c r="I593" s="38">
        <f t="shared" si="79"/>
        <v>70.416953339979841</v>
      </c>
    </row>
    <row r="594" spans="1:9" ht="15">
      <c r="A594" s="26" t="s">
        <v>21</v>
      </c>
      <c r="B594" s="39">
        <v>120.46703279374189</v>
      </c>
      <c r="C594" s="39">
        <v>0</v>
      </c>
      <c r="D594" s="39">
        <v>2.2257799232299345</v>
      </c>
      <c r="E594" s="39">
        <v>0</v>
      </c>
      <c r="F594" s="411"/>
      <c r="G594" s="39">
        <v>0</v>
      </c>
      <c r="H594" s="40">
        <v>0</v>
      </c>
      <c r="I594" s="41">
        <f t="shared" si="79"/>
        <v>122.69281271697183</v>
      </c>
    </row>
    <row r="595" spans="1:9" ht="15">
      <c r="A595" s="28" t="s">
        <v>64</v>
      </c>
      <c r="B595" s="42">
        <v>44.551775738009397</v>
      </c>
      <c r="C595" s="42">
        <v>0</v>
      </c>
      <c r="D595" s="42">
        <v>0</v>
      </c>
      <c r="E595" s="42">
        <v>0</v>
      </c>
      <c r="F595" s="411"/>
      <c r="G595" s="42">
        <v>0</v>
      </c>
      <c r="H595" s="43">
        <v>0</v>
      </c>
      <c r="I595" s="38">
        <f t="shared" si="79"/>
        <v>44.551775738009397</v>
      </c>
    </row>
    <row r="596" spans="1:9">
      <c r="A596" s="56" t="s">
        <v>23</v>
      </c>
      <c r="B596" s="60">
        <v>44.551775738009397</v>
      </c>
      <c r="C596" s="60">
        <v>0</v>
      </c>
      <c r="D596" s="60">
        <v>0</v>
      </c>
      <c r="E596" s="60">
        <v>0</v>
      </c>
      <c r="F596" s="411"/>
      <c r="G596" s="60">
        <v>0</v>
      </c>
      <c r="H596" s="61">
        <v>0</v>
      </c>
      <c r="I596" s="62">
        <f t="shared" si="79"/>
        <v>44.551775738009397</v>
      </c>
    </row>
    <row r="597" spans="1:9">
      <c r="A597" s="57" t="s">
        <v>19</v>
      </c>
      <c r="B597" s="63">
        <v>0</v>
      </c>
      <c r="C597" s="63">
        <v>0</v>
      </c>
      <c r="D597" s="63">
        <v>0</v>
      </c>
      <c r="E597" s="63">
        <v>0</v>
      </c>
      <c r="F597" s="411"/>
      <c r="G597" s="63">
        <v>0</v>
      </c>
      <c r="H597" s="64">
        <v>0</v>
      </c>
      <c r="I597" s="65">
        <f t="shared" si="79"/>
        <v>0</v>
      </c>
    </row>
    <row r="598" spans="1:9">
      <c r="A598" s="56" t="s">
        <v>20</v>
      </c>
      <c r="B598" s="60">
        <v>0</v>
      </c>
      <c r="C598" s="60">
        <v>0</v>
      </c>
      <c r="D598" s="60">
        <v>0</v>
      </c>
      <c r="E598" s="60">
        <v>0</v>
      </c>
      <c r="F598" s="411"/>
      <c r="G598" s="60">
        <v>0</v>
      </c>
      <c r="H598" s="61">
        <v>0</v>
      </c>
      <c r="I598" s="62">
        <f t="shared" si="79"/>
        <v>0</v>
      </c>
    </row>
    <row r="599" spans="1:9" ht="15" thickBot="1">
      <c r="A599" s="58" t="s">
        <v>11</v>
      </c>
      <c r="B599" s="52">
        <v>0</v>
      </c>
      <c r="C599" s="52">
        <v>0</v>
      </c>
      <c r="D599" s="52">
        <v>0</v>
      </c>
      <c r="E599" s="52">
        <v>0</v>
      </c>
      <c r="F599" s="412"/>
      <c r="G599" s="52">
        <v>0</v>
      </c>
      <c r="H599" s="66">
        <v>0</v>
      </c>
      <c r="I599" s="67">
        <f t="shared" si="79"/>
        <v>0</v>
      </c>
    </row>
    <row r="600" spans="1:9" ht="15">
      <c r="A600" s="33" t="s">
        <v>26</v>
      </c>
      <c r="B600" s="68">
        <f>SUM(B579:B595)</f>
        <v>18982.176525415249</v>
      </c>
      <c r="C600" s="68">
        <f t="shared" ref="C600:I600" si="80">SUM(C579:C595)</f>
        <v>721.15975318129915</v>
      </c>
      <c r="D600" s="68">
        <f t="shared" si="80"/>
        <v>5047.0458986882059</v>
      </c>
      <c r="E600" s="68">
        <f t="shared" si="80"/>
        <v>1423.3911560205379</v>
      </c>
      <c r="F600" s="68">
        <f>SUM(F579:F595)</f>
        <v>0</v>
      </c>
      <c r="G600" s="68">
        <f t="shared" si="80"/>
        <v>3286.4795934487342</v>
      </c>
      <c r="H600" s="69">
        <f t="shared" si="80"/>
        <v>0.8555792498248872</v>
      </c>
      <c r="I600" s="38">
        <f t="shared" si="80"/>
        <v>29461.108506003849</v>
      </c>
    </row>
    <row r="601" spans="1:9" s="5" customFormat="1" ht="15" thickBot="1">
      <c r="A601" s="59" t="s">
        <v>88</v>
      </c>
      <c r="B601" s="47">
        <f>B600/$I$600</f>
        <v>0.64431304482473528</v>
      </c>
      <c r="C601" s="47">
        <f t="shared" ref="C601:I601" si="81">C600/$I$600</f>
        <v>2.4478364520273726E-2</v>
      </c>
      <c r="D601" s="47">
        <f t="shared" si="81"/>
        <v>0.17131215200743968</v>
      </c>
      <c r="E601" s="47">
        <f t="shared" si="81"/>
        <v>4.8314243020776575E-2</v>
      </c>
      <c r="F601" s="47">
        <f t="shared" si="81"/>
        <v>0</v>
      </c>
      <c r="G601" s="47">
        <f t="shared" si="81"/>
        <v>0.1115531546540072</v>
      </c>
      <c r="H601" s="70">
        <f t="shared" si="81"/>
        <v>2.9040972767556576E-5</v>
      </c>
      <c r="I601" s="48">
        <f t="shared" si="81"/>
        <v>1</v>
      </c>
    </row>
    <row r="602" spans="1:9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9" ht="28.5">
      <c r="A603" s="457" t="s">
        <v>50</v>
      </c>
      <c r="B603" s="34" t="s">
        <v>0</v>
      </c>
      <c r="C603" s="34" t="s">
        <v>1</v>
      </c>
      <c r="D603" s="34" t="s">
        <v>2</v>
      </c>
      <c r="E603" s="34" t="s">
        <v>3</v>
      </c>
      <c r="F603" s="34" t="s">
        <v>27</v>
      </c>
      <c r="G603" s="34" t="s">
        <v>4</v>
      </c>
      <c r="H603" s="34" t="s">
        <v>5</v>
      </c>
      <c r="I603" s="35" t="s">
        <v>6</v>
      </c>
    </row>
    <row r="604" spans="1:9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9" ht="15">
      <c r="A605" s="25" t="s">
        <v>7</v>
      </c>
      <c r="B605" s="36">
        <v>138.64748078874763</v>
      </c>
      <c r="C605" s="36">
        <v>0</v>
      </c>
      <c r="D605" s="36">
        <v>9.4801696265810342</v>
      </c>
      <c r="E605" s="36">
        <v>0</v>
      </c>
      <c r="F605" s="410"/>
      <c r="G605" s="36">
        <v>0</v>
      </c>
      <c r="H605" s="37">
        <v>0</v>
      </c>
      <c r="I605" s="38">
        <f>SUM(B605:H605)</f>
        <v>148.12765041532867</v>
      </c>
    </row>
    <row r="606" spans="1:9" ht="15">
      <c r="A606" s="26" t="s">
        <v>8</v>
      </c>
      <c r="B606" s="39">
        <v>41.567163252350426</v>
      </c>
      <c r="C606" s="39">
        <v>0</v>
      </c>
      <c r="D606" s="39">
        <v>2.8421991967419098</v>
      </c>
      <c r="E606" s="39">
        <v>0</v>
      </c>
      <c r="F606" s="411"/>
      <c r="G606" s="39">
        <v>0</v>
      </c>
      <c r="H606" s="40">
        <v>0</v>
      </c>
      <c r="I606" s="41">
        <f t="shared" ref="I606:I625" si="82">SUM(B606:H606)</f>
        <v>44.409362449092335</v>
      </c>
    </row>
    <row r="607" spans="1:9" ht="15">
      <c r="A607" s="27" t="s">
        <v>10</v>
      </c>
      <c r="B607" s="42">
        <v>200.31631520375868</v>
      </c>
      <c r="C607" s="42">
        <v>0</v>
      </c>
      <c r="D607" s="42">
        <v>13.69684206521427</v>
      </c>
      <c r="E607" s="42">
        <v>0</v>
      </c>
      <c r="F607" s="411"/>
      <c r="G607" s="42">
        <v>0</v>
      </c>
      <c r="H607" s="43">
        <v>0</v>
      </c>
      <c r="I607" s="38">
        <f t="shared" si="82"/>
        <v>214.01315726897295</v>
      </c>
    </row>
    <row r="608" spans="1:9" ht="15">
      <c r="A608" s="26" t="s">
        <v>56</v>
      </c>
      <c r="B608" s="39">
        <v>0</v>
      </c>
      <c r="C608" s="39">
        <v>0</v>
      </c>
      <c r="D608" s="39">
        <v>0</v>
      </c>
      <c r="E608" s="39">
        <v>0</v>
      </c>
      <c r="F608" s="411"/>
      <c r="G608" s="39">
        <v>0</v>
      </c>
      <c r="H608" s="40">
        <v>0</v>
      </c>
      <c r="I608" s="41">
        <f t="shared" si="82"/>
        <v>0</v>
      </c>
    </row>
    <row r="609" spans="1:9" ht="15">
      <c r="A609" s="27" t="s">
        <v>16</v>
      </c>
      <c r="B609" s="42">
        <v>353.24652214487594</v>
      </c>
      <c r="C609" s="42">
        <v>0</v>
      </c>
      <c r="D609" s="42">
        <v>27.817687288647189</v>
      </c>
      <c r="E609" s="42">
        <v>0</v>
      </c>
      <c r="F609" s="411"/>
      <c r="G609" s="42">
        <v>0</v>
      </c>
      <c r="H609" s="43">
        <v>0</v>
      </c>
      <c r="I609" s="38">
        <f t="shared" si="82"/>
        <v>381.0642094335231</v>
      </c>
    </row>
    <row r="610" spans="1:9" ht="15">
      <c r="A610" s="26" t="s">
        <v>70</v>
      </c>
      <c r="B610" s="39">
        <v>1845.162308367539</v>
      </c>
      <c r="C610" s="39">
        <v>0</v>
      </c>
      <c r="D610" s="39">
        <v>145.30404370100362</v>
      </c>
      <c r="E610" s="39">
        <v>0</v>
      </c>
      <c r="F610" s="411"/>
      <c r="G610" s="39">
        <v>0</v>
      </c>
      <c r="H610" s="40">
        <v>0</v>
      </c>
      <c r="I610" s="41">
        <f t="shared" si="82"/>
        <v>1990.4663520685426</v>
      </c>
    </row>
    <row r="611" spans="1:9" ht="15">
      <c r="A611" s="27" t="s">
        <v>58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82"/>
        <v>0</v>
      </c>
    </row>
    <row r="612" spans="1:9" ht="15">
      <c r="A612" s="26" t="s">
        <v>12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 t="shared" si="82"/>
        <v>0</v>
      </c>
    </row>
    <row r="613" spans="1:9" ht="15">
      <c r="A613" s="27" t="s">
        <v>59</v>
      </c>
      <c r="B613" s="42">
        <v>0</v>
      </c>
      <c r="C613" s="42">
        <v>0</v>
      </c>
      <c r="D613" s="42">
        <v>0</v>
      </c>
      <c r="E613" s="42">
        <v>0</v>
      </c>
      <c r="F613" s="411"/>
      <c r="G613" s="42">
        <v>0</v>
      </c>
      <c r="H613" s="43">
        <v>0</v>
      </c>
      <c r="I613" s="38">
        <f t="shared" si="82"/>
        <v>0</v>
      </c>
    </row>
    <row r="614" spans="1:9" ht="15">
      <c r="A614" s="26" t="s">
        <v>17</v>
      </c>
      <c r="B614" s="39">
        <v>55.683274269108622</v>
      </c>
      <c r="C614" s="39">
        <v>0</v>
      </c>
      <c r="D614" s="39">
        <v>4.3849827633710134</v>
      </c>
      <c r="E614" s="39">
        <v>0</v>
      </c>
      <c r="F614" s="411"/>
      <c r="G614" s="39">
        <v>0</v>
      </c>
      <c r="H614" s="40">
        <v>0</v>
      </c>
      <c r="I614" s="41">
        <f t="shared" si="82"/>
        <v>60.068257032479636</v>
      </c>
    </row>
    <row r="615" spans="1:9" ht="15">
      <c r="A615" s="27" t="s">
        <v>139</v>
      </c>
      <c r="B615" s="42">
        <v>15066.946826637057</v>
      </c>
      <c r="C615" s="42">
        <v>0</v>
      </c>
      <c r="D615" s="42">
        <v>4757.9832084117006</v>
      </c>
      <c r="E615" s="42">
        <v>0</v>
      </c>
      <c r="F615" s="411"/>
      <c r="G615" s="42">
        <v>0</v>
      </c>
      <c r="H615" s="43">
        <v>0</v>
      </c>
      <c r="I615" s="38">
        <f>SUM(B615:H615)</f>
        <v>19824.930035048757</v>
      </c>
    </row>
    <row r="616" spans="1:9" ht="15">
      <c r="A616" s="26" t="s">
        <v>25</v>
      </c>
      <c r="B616" s="39">
        <v>831.04602969675602</v>
      </c>
      <c r="C616" s="39">
        <v>0</v>
      </c>
      <c r="D616" s="39">
        <v>944.00374247107243</v>
      </c>
      <c r="E616" s="39">
        <v>5535.3452071542806</v>
      </c>
      <c r="F616" s="411"/>
      <c r="G616" s="39">
        <v>1449.7332685404074</v>
      </c>
      <c r="H616" s="40">
        <v>0</v>
      </c>
      <c r="I616" s="41">
        <f t="shared" si="82"/>
        <v>8760.1282478625162</v>
      </c>
    </row>
    <row r="617" spans="1:9" ht="15">
      <c r="A617" s="27" t="s">
        <v>24</v>
      </c>
      <c r="B617" s="42">
        <v>5224.4499889841964</v>
      </c>
      <c r="C617" s="42">
        <v>0</v>
      </c>
      <c r="D617" s="42">
        <v>1215.9469402369527</v>
      </c>
      <c r="E617" s="42">
        <v>0</v>
      </c>
      <c r="F617" s="411"/>
      <c r="G617" s="42">
        <v>0</v>
      </c>
      <c r="H617" s="43">
        <v>0</v>
      </c>
      <c r="I617" s="38">
        <f>SUM(B617:H617)</f>
        <v>6440.3969292211495</v>
      </c>
    </row>
    <row r="618" spans="1:9" ht="15">
      <c r="A618" s="26" t="s">
        <v>60</v>
      </c>
      <c r="B618" s="39">
        <v>838.4662775217372</v>
      </c>
      <c r="C618" s="39">
        <v>0</v>
      </c>
      <c r="D618" s="39">
        <v>88.01579708791715</v>
      </c>
      <c r="E618" s="39">
        <v>0</v>
      </c>
      <c r="F618" s="411"/>
      <c r="G618" s="39">
        <v>0</v>
      </c>
      <c r="H618" s="40">
        <v>0</v>
      </c>
      <c r="I618" s="41">
        <f t="shared" si="82"/>
        <v>926.48207460965432</v>
      </c>
    </row>
    <row r="619" spans="1:9" ht="15">
      <c r="A619" s="27" t="s">
        <v>22</v>
      </c>
      <c r="B619" s="42">
        <v>37.537087896679729</v>
      </c>
      <c r="C619" s="42">
        <v>0</v>
      </c>
      <c r="D619" s="42">
        <v>3.9403572930216293</v>
      </c>
      <c r="E619" s="42">
        <v>0</v>
      </c>
      <c r="F619" s="411"/>
      <c r="G619" s="42">
        <v>0</v>
      </c>
      <c r="H619" s="43">
        <v>0</v>
      </c>
      <c r="I619" s="38">
        <f t="shared" si="82"/>
        <v>41.477445189701356</v>
      </c>
    </row>
    <row r="620" spans="1:9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82"/>
        <v>0</v>
      </c>
    </row>
    <row r="621" spans="1:9" ht="15">
      <c r="A621" s="28" t="s">
        <v>64</v>
      </c>
      <c r="B621" s="42">
        <v>39.579366543087886</v>
      </c>
      <c r="C621" s="42">
        <v>0</v>
      </c>
      <c r="D621" s="42">
        <v>13.193122181029295</v>
      </c>
      <c r="E621" s="42">
        <v>0</v>
      </c>
      <c r="F621" s="411"/>
      <c r="G621" s="42">
        <v>0</v>
      </c>
      <c r="H621" s="43">
        <v>0</v>
      </c>
      <c r="I621" s="38">
        <f t="shared" si="82"/>
        <v>52.772488724117181</v>
      </c>
    </row>
    <row r="622" spans="1:9">
      <c r="A622" s="56" t="s">
        <v>23</v>
      </c>
      <c r="B622" s="60">
        <v>39.579366543087886</v>
      </c>
      <c r="C622" s="60">
        <v>0</v>
      </c>
      <c r="D622" s="60">
        <v>13.193122181029295</v>
      </c>
      <c r="E622" s="60">
        <v>0</v>
      </c>
      <c r="F622" s="411"/>
      <c r="G622" s="60">
        <v>0</v>
      </c>
      <c r="H622" s="61">
        <v>0</v>
      </c>
      <c r="I622" s="62">
        <f t="shared" si="82"/>
        <v>52.772488724117181</v>
      </c>
    </row>
    <row r="623" spans="1:9">
      <c r="A623" s="57" t="s">
        <v>19</v>
      </c>
      <c r="B623" s="63">
        <v>0</v>
      </c>
      <c r="C623" s="63">
        <v>0</v>
      </c>
      <c r="D623" s="63">
        <v>0</v>
      </c>
      <c r="E623" s="63">
        <v>0</v>
      </c>
      <c r="F623" s="411"/>
      <c r="G623" s="63">
        <v>0</v>
      </c>
      <c r="H623" s="64">
        <v>0</v>
      </c>
      <c r="I623" s="65">
        <f t="shared" si="82"/>
        <v>0</v>
      </c>
    </row>
    <row r="624" spans="1:9">
      <c r="A624" s="56" t="s">
        <v>20</v>
      </c>
      <c r="B624" s="60">
        <v>0</v>
      </c>
      <c r="C624" s="60">
        <v>0</v>
      </c>
      <c r="D624" s="60">
        <v>0</v>
      </c>
      <c r="E624" s="60">
        <v>0</v>
      </c>
      <c r="F624" s="411"/>
      <c r="G624" s="60">
        <v>0</v>
      </c>
      <c r="H624" s="61">
        <v>0</v>
      </c>
      <c r="I624" s="62">
        <f t="shared" si="82"/>
        <v>0</v>
      </c>
    </row>
    <row r="625" spans="1:9" ht="15" thickBot="1">
      <c r="A625" s="58" t="s">
        <v>11</v>
      </c>
      <c r="B625" s="52">
        <v>0</v>
      </c>
      <c r="C625" s="52">
        <v>0</v>
      </c>
      <c r="D625" s="52">
        <v>0</v>
      </c>
      <c r="E625" s="52">
        <v>0</v>
      </c>
      <c r="F625" s="412"/>
      <c r="G625" s="52">
        <v>0</v>
      </c>
      <c r="H625" s="66">
        <v>0</v>
      </c>
      <c r="I625" s="67">
        <f t="shared" si="82"/>
        <v>0</v>
      </c>
    </row>
    <row r="626" spans="1:9" ht="15">
      <c r="A626" s="33" t="s">
        <v>26</v>
      </c>
      <c r="B626" s="68">
        <f>SUM(B605:B621)</f>
        <v>24672.648641305892</v>
      </c>
      <c r="C626" s="68">
        <f t="shared" ref="C626:I626" si="83">SUM(C605:C621)</f>
        <v>0</v>
      </c>
      <c r="D626" s="68">
        <f t="shared" si="83"/>
        <v>7226.6090923232532</v>
      </c>
      <c r="E626" s="68">
        <f t="shared" si="83"/>
        <v>5535.3452071542806</v>
      </c>
      <c r="F626" s="68">
        <f>SUM(F605:F621)</f>
        <v>0</v>
      </c>
      <c r="G626" s="68">
        <f t="shared" si="83"/>
        <v>1449.7332685404074</v>
      </c>
      <c r="H626" s="69">
        <f t="shared" si="83"/>
        <v>0</v>
      </c>
      <c r="I626" s="38">
        <f t="shared" si="83"/>
        <v>38884.336209323832</v>
      </c>
    </row>
    <row r="627" spans="1:9" s="5" customFormat="1" ht="15" thickBot="1">
      <c r="A627" s="59" t="s">
        <v>88</v>
      </c>
      <c r="B627" s="47">
        <f>B626/$I$626</f>
        <v>0.63451381832743725</v>
      </c>
      <c r="C627" s="47">
        <f t="shared" ref="C627:I627" si="84">C626/$I$626</f>
        <v>0</v>
      </c>
      <c r="D627" s="47">
        <f t="shared" si="84"/>
        <v>0.18584884806624086</v>
      </c>
      <c r="E627" s="47">
        <f t="shared" si="84"/>
        <v>0.14235411342387774</v>
      </c>
      <c r="F627" s="47">
        <f t="shared" si="84"/>
        <v>0</v>
      </c>
      <c r="G627" s="47">
        <f t="shared" si="84"/>
        <v>3.7283220182444184E-2</v>
      </c>
      <c r="H627" s="70">
        <f t="shared" si="84"/>
        <v>0</v>
      </c>
      <c r="I627" s="48">
        <f t="shared" si="84"/>
        <v>1</v>
      </c>
    </row>
    <row r="628" spans="1:9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9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9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9" ht="15">
      <c r="A631" s="25" t="s">
        <v>7</v>
      </c>
      <c r="B631" s="36">
        <v>0.3671319403216543</v>
      </c>
      <c r="C631" s="36">
        <v>0</v>
      </c>
      <c r="D631" s="36">
        <v>0.55127327556058203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0.91840521588223634</v>
      </c>
    </row>
    <row r="632" spans="1:9" ht="15">
      <c r="A632" s="26" t="s">
        <v>8</v>
      </c>
      <c r="B632" s="39">
        <v>0.75788516643361159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1" si="85">SUM(B632:H632)</f>
        <v>0.75788516643361159</v>
      </c>
    </row>
    <row r="633" spans="1:9" ht="15">
      <c r="A633" s="27" t="s">
        <v>10</v>
      </c>
      <c r="B633" s="42">
        <v>4.9281214956095756</v>
      </c>
      <c r="C633" s="42">
        <v>0</v>
      </c>
      <c r="D633" s="42">
        <v>1.5786968329157706E-2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85"/>
        <v>4.9439084639387332</v>
      </c>
    </row>
    <row r="634" spans="1:9" ht="15">
      <c r="A634" s="26" t="s">
        <v>56</v>
      </c>
      <c r="B634" s="39">
        <v>0</v>
      </c>
      <c r="C634" s="39">
        <v>0</v>
      </c>
      <c r="D634" s="39">
        <v>0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85"/>
        <v>0</v>
      </c>
    </row>
    <row r="635" spans="1:9" ht="15">
      <c r="A635" s="27" t="s">
        <v>16</v>
      </c>
      <c r="B635" s="42">
        <v>91.360996349515744</v>
      </c>
      <c r="C635" s="42">
        <v>0.3948679525265254</v>
      </c>
      <c r="D635" s="42">
        <v>7.3618444021228902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85"/>
        <v>99.117708704165153</v>
      </c>
    </row>
    <row r="636" spans="1:9" ht="15">
      <c r="A636" s="26" t="s">
        <v>70</v>
      </c>
      <c r="B636" s="39">
        <v>1.4100503222049026</v>
      </c>
      <c r="C636" s="39">
        <v>3.1821742659719099E-2</v>
      </c>
      <c r="D636" s="39">
        <v>0</v>
      </c>
      <c r="E636" s="39">
        <v>0</v>
      </c>
      <c r="F636" s="39">
        <v>0</v>
      </c>
      <c r="G636" s="39">
        <v>0</v>
      </c>
      <c r="H636" s="40">
        <v>0</v>
      </c>
      <c r="I636" s="41">
        <f t="shared" si="85"/>
        <v>1.4418720648646217</v>
      </c>
    </row>
    <row r="637" spans="1:9" ht="15">
      <c r="A637" s="27" t="s">
        <v>58</v>
      </c>
      <c r="B637" s="42">
        <v>0</v>
      </c>
      <c r="C637" s="42">
        <v>1.608918842473472E-2</v>
      </c>
      <c r="D637" s="42">
        <v>0</v>
      </c>
      <c r="E637" s="42">
        <v>0.7808993906842866</v>
      </c>
      <c r="F637" s="42">
        <v>30.839887565078104</v>
      </c>
      <c r="G637" s="42">
        <v>0</v>
      </c>
      <c r="H637" s="43">
        <v>0</v>
      </c>
      <c r="I637" s="38">
        <f t="shared" si="85"/>
        <v>31.636876144187127</v>
      </c>
    </row>
    <row r="638" spans="1:9" ht="15">
      <c r="A638" s="26" t="s">
        <v>12</v>
      </c>
      <c r="B638" s="39">
        <v>0</v>
      </c>
      <c r="C638" s="39">
        <v>0</v>
      </c>
      <c r="D638" s="39">
        <v>0</v>
      </c>
      <c r="E638" s="39">
        <v>0.59251413382705098</v>
      </c>
      <c r="F638" s="39">
        <v>0</v>
      </c>
      <c r="G638" s="39">
        <v>0</v>
      </c>
      <c r="H638" s="40">
        <v>0</v>
      </c>
      <c r="I638" s="41">
        <f t="shared" si="85"/>
        <v>0.59251413382705098</v>
      </c>
    </row>
    <row r="639" spans="1:9" ht="15">
      <c r="A639" s="27" t="s">
        <v>59</v>
      </c>
      <c r="B639" s="42">
        <v>0</v>
      </c>
      <c r="C639" s="42">
        <v>0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85"/>
        <v>0</v>
      </c>
    </row>
    <row r="640" spans="1:9" ht="15">
      <c r="A640" s="26" t="s">
        <v>17</v>
      </c>
      <c r="B640" s="39">
        <v>5.9422794323613894</v>
      </c>
      <c r="C640" s="39">
        <v>0</v>
      </c>
      <c r="D640" s="39">
        <v>2.8767952157740938E-2</v>
      </c>
      <c r="E640" s="39">
        <v>0.1750447391013695</v>
      </c>
      <c r="F640" s="39">
        <v>0</v>
      </c>
      <c r="G640" s="39">
        <v>0</v>
      </c>
      <c r="H640" s="40">
        <v>0</v>
      </c>
      <c r="I640" s="41">
        <f t="shared" si="85"/>
        <v>6.1460921236204999</v>
      </c>
    </row>
    <row r="641" spans="1:9" ht="15">
      <c r="A641" s="27" t="s">
        <v>139</v>
      </c>
      <c r="B641" s="42">
        <v>89.276758676921204</v>
      </c>
      <c r="C641" s="42">
        <v>0</v>
      </c>
      <c r="D641" s="42">
        <v>23.074144021704136</v>
      </c>
      <c r="E641" s="42">
        <v>0</v>
      </c>
      <c r="F641" s="42">
        <v>0</v>
      </c>
      <c r="G641" s="42">
        <v>0</v>
      </c>
      <c r="H641" s="43">
        <v>0</v>
      </c>
      <c r="I641" s="38">
        <f>SUM(B641:H641)</f>
        <v>112.35090269862533</v>
      </c>
    </row>
    <row r="642" spans="1:9" ht="15">
      <c r="A642" s="26" t="s">
        <v>25</v>
      </c>
      <c r="B642" s="39">
        <v>27.173728170275677</v>
      </c>
      <c r="C642" s="39">
        <v>3.5307462716901855E-2</v>
      </c>
      <c r="D642" s="39">
        <v>0.56206957866371587</v>
      </c>
      <c r="E642" s="39">
        <v>45.154227406667289</v>
      </c>
      <c r="F642" s="39">
        <v>0</v>
      </c>
      <c r="G642" s="39">
        <v>15.226920009729625</v>
      </c>
      <c r="H642" s="40">
        <v>0.21363355337974246</v>
      </c>
      <c r="I642" s="41">
        <f t="shared" si="85"/>
        <v>88.365886181432941</v>
      </c>
    </row>
    <row r="643" spans="1:9" ht="15">
      <c r="A643" s="27" t="s">
        <v>24</v>
      </c>
      <c r="B643" s="42">
        <v>90.21703002676351</v>
      </c>
      <c r="C643" s="42">
        <v>0</v>
      </c>
      <c r="D643" s="42">
        <v>0</v>
      </c>
      <c r="E643" s="42">
        <v>0</v>
      </c>
      <c r="F643" s="42">
        <v>0</v>
      </c>
      <c r="G643" s="42">
        <v>0</v>
      </c>
      <c r="H643" s="43">
        <v>0</v>
      </c>
      <c r="I643" s="38">
        <f>SUM(B643:H643)</f>
        <v>90.21703002676351</v>
      </c>
    </row>
    <row r="644" spans="1:9" ht="15">
      <c r="A644" s="26" t="s">
        <v>60</v>
      </c>
      <c r="B644" s="39">
        <v>36.170777544637694</v>
      </c>
      <c r="C644" s="39">
        <v>1.6384134601906604</v>
      </c>
      <c r="D644" s="39">
        <v>20.595915520102245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85"/>
        <v>58.405106524930602</v>
      </c>
    </row>
    <row r="645" spans="1:9" ht="15">
      <c r="A645" s="27" t="s">
        <v>22</v>
      </c>
      <c r="B645" s="42">
        <v>-0.57145356493062205</v>
      </c>
      <c r="C645" s="42">
        <v>0</v>
      </c>
      <c r="D645" s="42">
        <v>0</v>
      </c>
      <c r="E645" s="42">
        <v>0</v>
      </c>
      <c r="F645" s="42">
        <v>1.0819580174143202</v>
      </c>
      <c r="G645" s="42">
        <v>0</v>
      </c>
      <c r="H645" s="43">
        <v>0</v>
      </c>
      <c r="I645" s="38">
        <f t="shared" si="85"/>
        <v>0.51050445248369813</v>
      </c>
    </row>
    <row r="646" spans="1:9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85"/>
        <v>0</v>
      </c>
    </row>
    <row r="647" spans="1:9" ht="15">
      <c r="A647" s="28" t="s">
        <v>64</v>
      </c>
      <c r="B647" s="42">
        <v>0.7125757277063276</v>
      </c>
      <c r="C647" s="42">
        <v>0</v>
      </c>
      <c r="D647" s="42">
        <v>0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85"/>
        <v>0.7125757277063276</v>
      </c>
    </row>
    <row r="648" spans="1:9">
      <c r="A648" s="56" t="s">
        <v>23</v>
      </c>
      <c r="B648" s="60">
        <v>0.7125757277063276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1">
        <v>0</v>
      </c>
      <c r="I648" s="62">
        <f t="shared" si="85"/>
        <v>0.7125757277063276</v>
      </c>
    </row>
    <row r="649" spans="1:9">
      <c r="A649" s="57" t="s">
        <v>19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85"/>
        <v>0</v>
      </c>
    </row>
    <row r="650" spans="1:9">
      <c r="A650" s="56" t="s">
        <v>20</v>
      </c>
      <c r="B650" s="60">
        <v>0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85"/>
        <v>0</v>
      </c>
    </row>
    <row r="651" spans="1:9" ht="15" thickBot="1">
      <c r="A651" s="58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6">
        <v>0</v>
      </c>
      <c r="I651" s="67">
        <f t="shared" si="85"/>
        <v>0</v>
      </c>
    </row>
    <row r="652" spans="1:9" ht="15">
      <c r="A652" s="33" t="s">
        <v>26</v>
      </c>
      <c r="B652" s="68">
        <f>SUM(B631:B647)</f>
        <v>347.74588128782068</v>
      </c>
      <c r="C652" s="68">
        <f t="shared" ref="C652:I652" si="86">SUM(C631:C647)</f>
        <v>2.1164998065185414</v>
      </c>
      <c r="D652" s="68">
        <f t="shared" si="86"/>
        <v>52.189801718640467</v>
      </c>
      <c r="E652" s="68">
        <f t="shared" si="86"/>
        <v>46.702685670279998</v>
      </c>
      <c r="F652" s="68">
        <f>SUM(F631:F647)</f>
        <v>31.921845582492423</v>
      </c>
      <c r="G652" s="68">
        <f t="shared" si="86"/>
        <v>15.226920009729625</v>
      </c>
      <c r="H652" s="69">
        <f t="shared" si="86"/>
        <v>0.21363355337974246</v>
      </c>
      <c r="I652" s="38">
        <f t="shared" si="86"/>
        <v>496.11726762886144</v>
      </c>
    </row>
    <row r="653" spans="1:9" s="5" customFormat="1" ht="15" thickBot="1">
      <c r="A653" s="59" t="s">
        <v>88</v>
      </c>
      <c r="B653" s="47">
        <f>B652/$I$652</f>
        <v>0.70093484741991408</v>
      </c>
      <c r="C653" s="47">
        <f t="shared" ref="C653:I653" si="87">C652/$I$652</f>
        <v>4.2661280802301482E-3</v>
      </c>
      <c r="D653" s="47">
        <f t="shared" si="87"/>
        <v>0.10519650317368705</v>
      </c>
      <c r="E653" s="47">
        <f t="shared" si="87"/>
        <v>9.4136384112349911E-2</v>
      </c>
      <c r="F653" s="47">
        <f t="shared" si="87"/>
        <v>6.4343347158746192E-2</v>
      </c>
      <c r="G653" s="47">
        <f t="shared" si="87"/>
        <v>3.0692179053764916E-2</v>
      </c>
      <c r="H653" s="70">
        <f t="shared" si="87"/>
        <v>4.3061100130777709E-4</v>
      </c>
      <c r="I653" s="48">
        <f t="shared" si="87"/>
        <v>1</v>
      </c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U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2" bestFit="1" customWidth="1"/>
    <col min="2" max="10" width="16.625" style="2" customWidth="1"/>
    <col min="11" max="11" width="36.625" style="2" customWidth="1"/>
    <col min="12" max="20" width="16.625" style="2" customWidth="1"/>
    <col min="21" max="21" width="36.625" style="2" customWidth="1"/>
    <col min="22" max="16384" width="11" style="2"/>
  </cols>
  <sheetData>
    <row r="1" spans="1:11" s="49" customFormat="1" ht="15" customHeight="1" thickTop="1">
      <c r="A1" s="422" t="s">
        <v>91</v>
      </c>
      <c r="B1" s="423"/>
      <c r="C1" s="423"/>
      <c r="D1" s="423"/>
      <c r="E1" s="423"/>
      <c r="F1" s="423"/>
      <c r="G1" s="423"/>
      <c r="H1" s="423"/>
      <c r="I1" s="424"/>
      <c r="J1"/>
    </row>
    <row r="2" spans="1:11" s="49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  <c r="J2"/>
    </row>
    <row r="3" spans="1:11" s="49" customFormat="1" ht="36" customHeight="1" thickBot="1">
      <c r="A3" s="428"/>
      <c r="B3" s="429"/>
      <c r="C3" s="429"/>
      <c r="D3" s="429"/>
      <c r="E3" s="429"/>
      <c r="F3" s="429"/>
      <c r="G3" s="429"/>
      <c r="H3" s="429"/>
      <c r="I3" s="430"/>
      <c r="J3"/>
    </row>
    <row r="4" spans="1:11" s="49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/>
    </row>
    <row r="5" spans="1:11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K5" s="21"/>
    </row>
    <row r="6" spans="1:11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1" ht="15">
      <c r="A7" s="25" t="s">
        <v>7</v>
      </c>
      <c r="B7" s="36">
        <f>B33+B85</f>
        <v>256.67778274211975</v>
      </c>
      <c r="C7" s="36">
        <f t="shared" ref="C7:E7" si="0">C33+C85</f>
        <v>7.6999999999999985E-2</v>
      </c>
      <c r="D7" s="36">
        <f t="shared" si="0"/>
        <v>30.480517333435365</v>
      </c>
      <c r="E7" s="36">
        <f t="shared" si="0"/>
        <v>7.6999999999999985E-2</v>
      </c>
      <c r="F7" s="36">
        <f>F59+F85</f>
        <v>1.7764757871933459</v>
      </c>
      <c r="G7" s="36">
        <f t="shared" ref="G7:H22" si="1">G33+G85</f>
        <v>0</v>
      </c>
      <c r="H7" s="37">
        <f t="shared" si="1"/>
        <v>0</v>
      </c>
      <c r="I7" s="38">
        <f>SUM(B7:H7)</f>
        <v>289.08877586274849</v>
      </c>
      <c r="J7" s="306">
        <v>0</v>
      </c>
    </row>
    <row r="8" spans="1:11" ht="15">
      <c r="A8" s="26" t="s">
        <v>8</v>
      </c>
      <c r="B8" s="39">
        <f t="shared" ref="B8:E23" si="2">B34+B86</f>
        <v>77.331991677469972</v>
      </c>
      <c r="C8" s="39">
        <f t="shared" si="2"/>
        <v>6.6384783945700729E-2</v>
      </c>
      <c r="D8" s="39">
        <f t="shared" si="2"/>
        <v>12.833503033488739</v>
      </c>
      <c r="E8" s="39">
        <f t="shared" si="2"/>
        <v>0</v>
      </c>
      <c r="F8" s="39">
        <f t="shared" ref="F8:F27" si="3">F60+F86</f>
        <v>0</v>
      </c>
      <c r="G8" s="39">
        <f t="shared" si="1"/>
        <v>0</v>
      </c>
      <c r="H8" s="40">
        <f t="shared" si="1"/>
        <v>0</v>
      </c>
      <c r="I8" s="41">
        <f t="shared" ref="I8:I27" si="4">SUM(B8:H8)</f>
        <v>90.231879494904419</v>
      </c>
      <c r="J8" s="306">
        <v>0</v>
      </c>
    </row>
    <row r="9" spans="1:11" ht="15">
      <c r="A9" s="27" t="s">
        <v>10</v>
      </c>
      <c r="B9" s="42">
        <f t="shared" si="2"/>
        <v>239.74346378981033</v>
      </c>
      <c r="C9" s="42">
        <f t="shared" si="2"/>
        <v>0</v>
      </c>
      <c r="D9" s="42">
        <f t="shared" si="2"/>
        <v>13.624328413559565</v>
      </c>
      <c r="E9" s="42">
        <f t="shared" si="2"/>
        <v>0</v>
      </c>
      <c r="F9" s="42">
        <f t="shared" si="3"/>
        <v>0</v>
      </c>
      <c r="G9" s="42">
        <f t="shared" si="1"/>
        <v>0</v>
      </c>
      <c r="H9" s="43">
        <f t="shared" si="1"/>
        <v>0</v>
      </c>
      <c r="I9" s="38">
        <f t="shared" si="4"/>
        <v>253.3677922033699</v>
      </c>
      <c r="J9" s="306">
        <v>0</v>
      </c>
    </row>
    <row r="10" spans="1:11" ht="15">
      <c r="A10" s="26" t="s">
        <v>56</v>
      </c>
      <c r="B10" s="39">
        <f t="shared" si="2"/>
        <v>0</v>
      </c>
      <c r="C10" s="39">
        <f t="shared" si="2"/>
        <v>0</v>
      </c>
      <c r="D10" s="39">
        <f t="shared" si="2"/>
        <v>0</v>
      </c>
      <c r="E10" s="39">
        <f t="shared" si="2"/>
        <v>0</v>
      </c>
      <c r="F10" s="39">
        <f t="shared" si="3"/>
        <v>0</v>
      </c>
      <c r="G10" s="39">
        <f t="shared" si="1"/>
        <v>0</v>
      </c>
      <c r="H10" s="40">
        <f t="shared" si="1"/>
        <v>0</v>
      </c>
      <c r="I10" s="41">
        <f t="shared" si="4"/>
        <v>0</v>
      </c>
      <c r="J10" s="306">
        <v>0</v>
      </c>
    </row>
    <row r="11" spans="1:11" ht="15">
      <c r="A11" s="27" t="s">
        <v>16</v>
      </c>
      <c r="B11" s="42">
        <f t="shared" si="2"/>
        <v>2057.6880291621951</v>
      </c>
      <c r="C11" s="42">
        <f t="shared" si="2"/>
        <v>468.14285011887171</v>
      </c>
      <c r="D11" s="42">
        <f t="shared" si="2"/>
        <v>239.33446066730863</v>
      </c>
      <c r="E11" s="42">
        <f t="shared" si="2"/>
        <v>76.46171976472435</v>
      </c>
      <c r="F11" s="42">
        <f t="shared" si="3"/>
        <v>0</v>
      </c>
      <c r="G11" s="42">
        <f t="shared" si="1"/>
        <v>0</v>
      </c>
      <c r="H11" s="43">
        <f t="shared" si="1"/>
        <v>0</v>
      </c>
      <c r="I11" s="38">
        <f t="shared" si="4"/>
        <v>2841.6270597130997</v>
      </c>
      <c r="J11" s="306">
        <v>0</v>
      </c>
    </row>
    <row r="12" spans="1:11" ht="15">
      <c r="A12" s="26" t="s">
        <v>70</v>
      </c>
      <c r="B12" s="39">
        <f t="shared" si="2"/>
        <v>6068.5018253290636</v>
      </c>
      <c r="C12" s="39">
        <f t="shared" si="2"/>
        <v>64.210990882938532</v>
      </c>
      <c r="D12" s="39">
        <f t="shared" si="2"/>
        <v>244.09220940962518</v>
      </c>
      <c r="E12" s="39">
        <f t="shared" si="2"/>
        <v>4.804035321505451E-2</v>
      </c>
      <c r="F12" s="39">
        <f t="shared" si="3"/>
        <v>0</v>
      </c>
      <c r="G12" s="39">
        <f t="shared" si="1"/>
        <v>0</v>
      </c>
      <c r="H12" s="40">
        <f t="shared" si="1"/>
        <v>0</v>
      </c>
      <c r="I12" s="41">
        <f t="shared" si="4"/>
        <v>6376.8530659748421</v>
      </c>
      <c r="J12" s="306">
        <v>0</v>
      </c>
    </row>
    <row r="13" spans="1:11" ht="15">
      <c r="A13" s="27" t="s">
        <v>58</v>
      </c>
      <c r="B13" s="42">
        <f t="shared" si="2"/>
        <v>2.0104940443007629E-2</v>
      </c>
      <c r="C13" s="42">
        <f t="shared" si="2"/>
        <v>1.9777703580003314</v>
      </c>
      <c r="D13" s="42">
        <f t="shared" si="2"/>
        <v>4.49749463301172</v>
      </c>
      <c r="E13" s="42">
        <f t="shared" si="2"/>
        <v>1203.8741703740541</v>
      </c>
      <c r="F13" s="42">
        <f t="shared" si="3"/>
        <v>21465.240543862819</v>
      </c>
      <c r="G13" s="42">
        <f t="shared" si="1"/>
        <v>0</v>
      </c>
      <c r="H13" s="43">
        <f t="shared" si="1"/>
        <v>0</v>
      </c>
      <c r="I13" s="38">
        <f t="shared" si="4"/>
        <v>22675.610084168329</v>
      </c>
      <c r="J13" s="306">
        <v>0</v>
      </c>
    </row>
    <row r="14" spans="1:11" ht="15">
      <c r="A14" s="26" t="s">
        <v>12</v>
      </c>
      <c r="B14" s="39">
        <f t="shared" si="2"/>
        <v>4.462747497322196E-3</v>
      </c>
      <c r="C14" s="39">
        <f t="shared" si="2"/>
        <v>3.7789612325882316E-3</v>
      </c>
      <c r="D14" s="39">
        <f t="shared" si="2"/>
        <v>8.9716983512561188E-2</v>
      </c>
      <c r="E14" s="39">
        <f t="shared" si="2"/>
        <v>15.346016619935321</v>
      </c>
      <c r="F14" s="39">
        <f t="shared" si="3"/>
        <v>14910.609011597026</v>
      </c>
      <c r="G14" s="39">
        <f t="shared" si="1"/>
        <v>0</v>
      </c>
      <c r="H14" s="40">
        <f t="shared" si="1"/>
        <v>0</v>
      </c>
      <c r="I14" s="41">
        <f t="shared" si="4"/>
        <v>14926.052986909202</v>
      </c>
      <c r="J14" s="306">
        <v>0</v>
      </c>
    </row>
    <row r="15" spans="1:11" ht="15">
      <c r="A15" s="27" t="s">
        <v>59</v>
      </c>
      <c r="B15" s="42">
        <f t="shared" si="2"/>
        <v>0</v>
      </c>
      <c r="C15" s="42">
        <f t="shared" si="2"/>
        <v>0</v>
      </c>
      <c r="D15" s="42">
        <f t="shared" si="2"/>
        <v>4.3600000000000014E-2</v>
      </c>
      <c r="E15" s="42">
        <f t="shared" si="2"/>
        <v>148.65085342226382</v>
      </c>
      <c r="F15" s="42">
        <f t="shared" si="3"/>
        <v>0</v>
      </c>
      <c r="G15" s="42">
        <f t="shared" si="1"/>
        <v>0</v>
      </c>
      <c r="H15" s="43">
        <f t="shared" si="1"/>
        <v>0</v>
      </c>
      <c r="I15" s="38">
        <f t="shared" si="4"/>
        <v>148.69445342226382</v>
      </c>
      <c r="J15" s="306">
        <v>0</v>
      </c>
    </row>
    <row r="16" spans="1:11" ht="15">
      <c r="A16" s="26" t="s">
        <v>17</v>
      </c>
      <c r="B16" s="39">
        <f t="shared" si="2"/>
        <v>343.56125488120767</v>
      </c>
      <c r="C16" s="39">
        <f t="shared" si="2"/>
        <v>4.9237984100834495</v>
      </c>
      <c r="D16" s="39">
        <f t="shared" si="2"/>
        <v>99.614108816780018</v>
      </c>
      <c r="E16" s="39">
        <f t="shared" si="2"/>
        <v>9.2569008484086641</v>
      </c>
      <c r="F16" s="39">
        <f>F68+F94</f>
        <v>427.98020458047557</v>
      </c>
      <c r="G16" s="39">
        <f t="shared" si="1"/>
        <v>0</v>
      </c>
      <c r="H16" s="40">
        <f t="shared" si="1"/>
        <v>0</v>
      </c>
      <c r="I16" s="41">
        <f t="shared" si="4"/>
        <v>885.33626753695535</v>
      </c>
      <c r="J16" s="306">
        <v>0</v>
      </c>
    </row>
    <row r="17" spans="1:21" ht="15">
      <c r="A17" s="27" t="s">
        <v>139</v>
      </c>
      <c r="B17" s="42">
        <f t="shared" si="2"/>
        <v>20916.030602793537</v>
      </c>
      <c r="C17" s="42">
        <f t="shared" si="2"/>
        <v>2705.3212442561326</v>
      </c>
      <c r="D17" s="42">
        <f t="shared" si="2"/>
        <v>6093.1113273789997</v>
      </c>
      <c r="E17" s="42">
        <f t="shared" si="2"/>
        <v>361.31905065847286</v>
      </c>
      <c r="F17" s="42">
        <f t="shared" si="3"/>
        <v>0</v>
      </c>
      <c r="G17" s="42">
        <f t="shared" si="1"/>
        <v>0</v>
      </c>
      <c r="H17" s="43">
        <f t="shared" si="1"/>
        <v>0</v>
      </c>
      <c r="I17" s="38">
        <f t="shared" si="4"/>
        <v>30075.782225087143</v>
      </c>
      <c r="J17" s="306">
        <v>0</v>
      </c>
    </row>
    <row r="18" spans="1:21" ht="15">
      <c r="A18" s="26" t="s">
        <v>25</v>
      </c>
      <c r="B18" s="39">
        <f t="shared" si="2"/>
        <v>3242.7482081278199</v>
      </c>
      <c r="C18" s="39">
        <f t="shared" si="2"/>
        <v>20.419628274291465</v>
      </c>
      <c r="D18" s="39">
        <f t="shared" si="2"/>
        <v>6354.2300923549446</v>
      </c>
      <c r="E18" s="39">
        <f t="shared" si="2"/>
        <v>8335.4535913253731</v>
      </c>
      <c r="F18" s="39">
        <f t="shared" si="3"/>
        <v>2109.3524440060442</v>
      </c>
      <c r="G18" s="39">
        <f t="shared" si="1"/>
        <v>5182.6929222378112</v>
      </c>
      <c r="H18" s="40">
        <f t="shared" si="1"/>
        <v>52.119513673714756</v>
      </c>
      <c r="I18" s="41">
        <f t="shared" si="4"/>
        <v>25297.0164</v>
      </c>
      <c r="J18" s="306">
        <v>0</v>
      </c>
    </row>
    <row r="19" spans="1:21" ht="15">
      <c r="A19" s="27" t="s">
        <v>24</v>
      </c>
      <c r="B19" s="42">
        <f t="shared" si="2"/>
        <v>16244.539514698987</v>
      </c>
      <c r="C19" s="42">
        <f t="shared" si="2"/>
        <v>157.26261146216967</v>
      </c>
      <c r="D19" s="42">
        <f t="shared" si="2"/>
        <v>1424.234404555689</v>
      </c>
      <c r="E19" s="42">
        <f t="shared" si="2"/>
        <v>0</v>
      </c>
      <c r="F19" s="42">
        <f t="shared" si="3"/>
        <v>0</v>
      </c>
      <c r="G19" s="42">
        <f t="shared" si="1"/>
        <v>0</v>
      </c>
      <c r="H19" s="43">
        <f t="shared" si="1"/>
        <v>0</v>
      </c>
      <c r="I19" s="38">
        <f t="shared" si="4"/>
        <v>17826.036530716847</v>
      </c>
      <c r="J19" s="306">
        <v>0</v>
      </c>
    </row>
    <row r="20" spans="1:21" ht="15">
      <c r="A20" s="26" t="s">
        <v>60</v>
      </c>
      <c r="B20" s="39">
        <f t="shared" si="2"/>
        <v>1098.7363475035804</v>
      </c>
      <c r="C20" s="39">
        <f t="shared" si="2"/>
        <v>7.6865105988363176</v>
      </c>
      <c r="D20" s="39">
        <f t="shared" si="2"/>
        <v>143.01575522685482</v>
      </c>
      <c r="E20" s="39">
        <f t="shared" si="2"/>
        <v>3.0883166491289762</v>
      </c>
      <c r="F20" s="39">
        <f t="shared" si="3"/>
        <v>0</v>
      </c>
      <c r="G20" s="39">
        <f t="shared" si="1"/>
        <v>0</v>
      </c>
      <c r="H20" s="40">
        <f t="shared" si="1"/>
        <v>0</v>
      </c>
      <c r="I20" s="41">
        <f t="shared" si="4"/>
        <v>1252.5269299784004</v>
      </c>
      <c r="J20" s="306">
        <v>0</v>
      </c>
    </row>
    <row r="21" spans="1:21" ht="15">
      <c r="A21" s="27" t="s">
        <v>22</v>
      </c>
      <c r="B21" s="42">
        <f t="shared" si="2"/>
        <v>170.08522072755713</v>
      </c>
      <c r="C21" s="42">
        <f t="shared" si="2"/>
        <v>122.73107025060938</v>
      </c>
      <c r="D21" s="42">
        <f t="shared" si="2"/>
        <v>80.650011211047129</v>
      </c>
      <c r="E21" s="42">
        <f t="shared" si="2"/>
        <v>7.96512451560743</v>
      </c>
      <c r="F21" s="42">
        <f t="shared" si="3"/>
        <v>84.371318301801921</v>
      </c>
      <c r="G21" s="42">
        <f t="shared" si="1"/>
        <v>0</v>
      </c>
      <c r="H21" s="43">
        <f t="shared" si="1"/>
        <v>0</v>
      </c>
      <c r="I21" s="38">
        <f t="shared" si="4"/>
        <v>465.80274500662301</v>
      </c>
      <c r="J21" s="306">
        <v>0</v>
      </c>
    </row>
    <row r="22" spans="1:21" ht="15">
      <c r="A22" s="26" t="s">
        <v>21</v>
      </c>
      <c r="B22" s="39">
        <f t="shared" si="2"/>
        <v>133.83087848855911</v>
      </c>
      <c r="C22" s="39">
        <f t="shared" si="2"/>
        <v>0</v>
      </c>
      <c r="D22" s="39">
        <f t="shared" si="2"/>
        <v>2.4726937780402785</v>
      </c>
      <c r="E22" s="39">
        <f t="shared" si="2"/>
        <v>0</v>
      </c>
      <c r="F22" s="39">
        <f t="shared" si="3"/>
        <v>0</v>
      </c>
      <c r="G22" s="39">
        <f t="shared" si="1"/>
        <v>0</v>
      </c>
      <c r="H22" s="40">
        <f t="shared" si="1"/>
        <v>0</v>
      </c>
      <c r="I22" s="41">
        <f t="shared" si="4"/>
        <v>136.30357226659939</v>
      </c>
      <c r="J22" s="306">
        <v>0</v>
      </c>
    </row>
    <row r="23" spans="1:21" ht="15">
      <c r="A23" s="28" t="s">
        <v>64</v>
      </c>
      <c r="B23" s="42">
        <f t="shared" si="2"/>
        <v>80.800155240068037</v>
      </c>
      <c r="C23" s="42">
        <f t="shared" si="2"/>
        <v>0</v>
      </c>
      <c r="D23" s="42">
        <f t="shared" si="2"/>
        <v>12.564351791110106</v>
      </c>
      <c r="E23" s="42">
        <f t="shared" si="2"/>
        <v>0</v>
      </c>
      <c r="F23" s="42">
        <f t="shared" si="3"/>
        <v>0</v>
      </c>
      <c r="G23" s="42">
        <f t="shared" ref="G23:H27" si="5">G49+G101</f>
        <v>0</v>
      </c>
      <c r="H23" s="43">
        <f t="shared" si="5"/>
        <v>0</v>
      </c>
      <c r="I23" s="38">
        <f t="shared" si="4"/>
        <v>93.364507031178135</v>
      </c>
      <c r="J23" s="306">
        <v>0</v>
      </c>
    </row>
    <row r="24" spans="1:21">
      <c r="A24" s="56" t="s">
        <v>23</v>
      </c>
      <c r="B24" s="60">
        <f t="shared" ref="B24:E27" si="6">B50+B102</f>
        <v>80.800155240068037</v>
      </c>
      <c r="C24" s="60">
        <f t="shared" si="6"/>
        <v>0</v>
      </c>
      <c r="D24" s="60">
        <f t="shared" si="6"/>
        <v>12.564351791110106</v>
      </c>
      <c r="E24" s="60">
        <f t="shared" si="6"/>
        <v>0</v>
      </c>
      <c r="F24" s="60">
        <f t="shared" si="3"/>
        <v>0</v>
      </c>
      <c r="G24" s="60">
        <f t="shared" si="5"/>
        <v>0</v>
      </c>
      <c r="H24" s="61">
        <f t="shared" si="5"/>
        <v>0</v>
      </c>
      <c r="I24" s="62">
        <f t="shared" si="4"/>
        <v>93.364507031178135</v>
      </c>
      <c r="J24" s="306">
        <v>0</v>
      </c>
    </row>
    <row r="25" spans="1:21">
      <c r="A25" s="57" t="s">
        <v>19</v>
      </c>
      <c r="B25" s="63">
        <f t="shared" si="6"/>
        <v>0</v>
      </c>
      <c r="C25" s="63">
        <f t="shared" si="6"/>
        <v>0</v>
      </c>
      <c r="D25" s="63">
        <f t="shared" si="6"/>
        <v>0</v>
      </c>
      <c r="E25" s="63">
        <f t="shared" si="6"/>
        <v>0</v>
      </c>
      <c r="F25" s="63">
        <f t="shared" si="3"/>
        <v>0</v>
      </c>
      <c r="G25" s="63">
        <f t="shared" si="5"/>
        <v>0</v>
      </c>
      <c r="H25" s="64">
        <f t="shared" si="5"/>
        <v>0</v>
      </c>
      <c r="I25" s="65">
        <f t="shared" si="4"/>
        <v>0</v>
      </c>
      <c r="J25" s="306">
        <v>0</v>
      </c>
    </row>
    <row r="26" spans="1:21">
      <c r="A26" s="56" t="s">
        <v>20</v>
      </c>
      <c r="B26" s="60">
        <f t="shared" si="6"/>
        <v>0</v>
      </c>
      <c r="C26" s="60">
        <f t="shared" si="6"/>
        <v>0</v>
      </c>
      <c r="D26" s="60">
        <f t="shared" si="6"/>
        <v>0</v>
      </c>
      <c r="E26" s="60">
        <f t="shared" si="6"/>
        <v>0</v>
      </c>
      <c r="F26" s="60">
        <f t="shared" si="3"/>
        <v>0</v>
      </c>
      <c r="G26" s="60">
        <f t="shared" si="5"/>
        <v>0</v>
      </c>
      <c r="H26" s="61">
        <f t="shared" si="5"/>
        <v>0</v>
      </c>
      <c r="I26" s="62">
        <f t="shared" si="4"/>
        <v>0</v>
      </c>
      <c r="J26" s="306">
        <v>0</v>
      </c>
    </row>
    <row r="27" spans="1:21" ht="15" thickBot="1">
      <c r="A27" s="58" t="s">
        <v>11</v>
      </c>
      <c r="B27" s="52">
        <f t="shared" si="6"/>
        <v>0</v>
      </c>
      <c r="C27" s="52">
        <f t="shared" si="6"/>
        <v>0</v>
      </c>
      <c r="D27" s="52">
        <f t="shared" si="6"/>
        <v>0</v>
      </c>
      <c r="E27" s="52">
        <f t="shared" si="6"/>
        <v>0</v>
      </c>
      <c r="F27" s="52">
        <f t="shared" si="3"/>
        <v>0</v>
      </c>
      <c r="G27" s="52">
        <f t="shared" si="5"/>
        <v>0</v>
      </c>
      <c r="H27" s="66">
        <f t="shared" si="5"/>
        <v>0</v>
      </c>
      <c r="I27" s="67">
        <f t="shared" si="4"/>
        <v>0</v>
      </c>
      <c r="J27" s="306">
        <v>0</v>
      </c>
    </row>
    <row r="28" spans="1:21" ht="15">
      <c r="A28" s="33" t="s">
        <v>26</v>
      </c>
      <c r="B28" s="68">
        <f>SUM(B7:B23)</f>
        <v>50930.299842849912</v>
      </c>
      <c r="C28" s="68">
        <f t="shared" ref="C28:I28" si="7">SUM(C7:C23)</f>
        <v>3552.823638357112</v>
      </c>
      <c r="D28" s="68">
        <f t="shared" si="7"/>
        <v>14754.888575587409</v>
      </c>
      <c r="E28" s="68">
        <f t="shared" si="7"/>
        <v>10161.540784531184</v>
      </c>
      <c r="F28" s="68">
        <f t="shared" si="7"/>
        <v>38999.329998135363</v>
      </c>
      <c r="G28" s="68">
        <f t="shared" si="7"/>
        <v>5182.6929222378112</v>
      </c>
      <c r="H28" s="69">
        <f t="shared" si="7"/>
        <v>52.119513673714756</v>
      </c>
      <c r="I28" s="38">
        <f t="shared" si="7"/>
        <v>123633.69527537249</v>
      </c>
      <c r="J28" s="306">
        <v>0</v>
      </c>
    </row>
    <row r="29" spans="1:21" s="5" customFormat="1" ht="15" thickBot="1">
      <c r="A29" s="30" t="s">
        <v>88</v>
      </c>
      <c r="B29" s="53">
        <f>B28/$I$28</f>
        <v>0.41194513946551181</v>
      </c>
      <c r="C29" s="53">
        <f t="shared" ref="C29:I29" si="8">C28/$I$28</f>
        <v>2.8736693750387524E-2</v>
      </c>
      <c r="D29" s="53">
        <f t="shared" si="8"/>
        <v>0.1193435862506857</v>
      </c>
      <c r="E29" s="53">
        <f t="shared" si="8"/>
        <v>8.2190706683142684E-2</v>
      </c>
      <c r="F29" s="53">
        <f t="shared" si="8"/>
        <v>0.31544256532388809</v>
      </c>
      <c r="G29" s="53">
        <f t="shared" si="8"/>
        <v>4.1919744538042536E-2</v>
      </c>
      <c r="H29" s="53">
        <f t="shared" si="8"/>
        <v>4.2156398834175128E-4</v>
      </c>
      <c r="I29" s="54">
        <f t="shared" si="8"/>
        <v>1</v>
      </c>
    </row>
    <row r="30" spans="1:21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1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U31" s="21"/>
    </row>
    <row r="32" spans="1:21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7.6999999999999985E-2</v>
      </c>
      <c r="C33" s="36">
        <f t="shared" ref="C33:E33" si="9">C111+C137+C163+C189+C215+C241+C267+C293+C319+C345+C371+C397+C423</f>
        <v>7.6999999999999985E-2</v>
      </c>
      <c r="D33" s="36">
        <f t="shared" si="9"/>
        <v>7.6999999999999985E-2</v>
      </c>
      <c r="E33" s="36">
        <f t="shared" si="9"/>
        <v>7.6999999999999985E-2</v>
      </c>
      <c r="F33" s="410"/>
      <c r="G33" s="36">
        <f t="shared" ref="G33:H48" si="10">G111+G137+G163+G189+G215+G241+G267+G293+G319+G345+G371+G397+G423</f>
        <v>0</v>
      </c>
      <c r="H33" s="37">
        <f t="shared" si="10"/>
        <v>0</v>
      </c>
      <c r="I33" s="38">
        <f>SUM(B33:H33)</f>
        <v>0.30799999999999994</v>
      </c>
      <c r="J33" s="2">
        <v>0</v>
      </c>
    </row>
    <row r="34" spans="1:10" ht="15">
      <c r="A34" s="26" t="s">
        <v>8</v>
      </c>
      <c r="B34" s="39">
        <f t="shared" ref="B34:E49" si="11">B112+B138+B164+B190+B216+B242+B268+B294+B320+B346+B372+B398+B424</f>
        <v>0.39830870367420435</v>
      </c>
      <c r="C34" s="39">
        <f t="shared" si="11"/>
        <v>6.6384783945700729E-2</v>
      </c>
      <c r="D34" s="39">
        <f t="shared" si="11"/>
        <v>0</v>
      </c>
      <c r="E34" s="39">
        <f t="shared" si="11"/>
        <v>0</v>
      </c>
      <c r="F34" s="411"/>
      <c r="G34" s="39">
        <f t="shared" si="10"/>
        <v>0</v>
      </c>
      <c r="H34" s="40">
        <f t="shared" si="10"/>
        <v>0</v>
      </c>
      <c r="I34" s="41">
        <f t="shared" ref="I34:I53" si="12">SUM(B34:H34)</f>
        <v>0.46469348761990509</v>
      </c>
      <c r="J34" s="2">
        <v>0</v>
      </c>
    </row>
    <row r="35" spans="1:10" ht="15">
      <c r="A35" s="27" t="s">
        <v>10</v>
      </c>
      <c r="B35" s="42">
        <f t="shared" si="11"/>
        <v>0</v>
      </c>
      <c r="C35" s="42">
        <f t="shared" si="11"/>
        <v>0</v>
      </c>
      <c r="D35" s="42">
        <f t="shared" si="11"/>
        <v>0</v>
      </c>
      <c r="E35" s="42">
        <f t="shared" si="11"/>
        <v>0</v>
      </c>
      <c r="F35" s="411"/>
      <c r="G35" s="42">
        <f t="shared" si="10"/>
        <v>0</v>
      </c>
      <c r="H35" s="43">
        <f t="shared" si="10"/>
        <v>0</v>
      </c>
      <c r="I35" s="38">
        <f t="shared" si="12"/>
        <v>0</v>
      </c>
      <c r="J35" s="2">
        <v>0</v>
      </c>
    </row>
    <row r="36" spans="1:10" ht="15">
      <c r="A36" s="26" t="s">
        <v>56</v>
      </c>
      <c r="B36" s="39">
        <f t="shared" si="11"/>
        <v>0</v>
      </c>
      <c r="C36" s="39">
        <f t="shared" si="11"/>
        <v>0</v>
      </c>
      <c r="D36" s="39">
        <f t="shared" si="11"/>
        <v>0</v>
      </c>
      <c r="E36" s="39">
        <f t="shared" si="11"/>
        <v>0</v>
      </c>
      <c r="F36" s="411"/>
      <c r="G36" s="39">
        <f t="shared" si="10"/>
        <v>0</v>
      </c>
      <c r="H36" s="40">
        <f t="shared" si="10"/>
        <v>0</v>
      </c>
      <c r="I36" s="41">
        <f t="shared" si="12"/>
        <v>0</v>
      </c>
      <c r="J36" s="2">
        <v>0</v>
      </c>
    </row>
    <row r="37" spans="1:10" ht="15">
      <c r="A37" s="27" t="s">
        <v>16</v>
      </c>
      <c r="B37" s="42">
        <f t="shared" si="11"/>
        <v>191.22750353657003</v>
      </c>
      <c r="C37" s="42">
        <f t="shared" si="11"/>
        <v>308.63816468469378</v>
      </c>
      <c r="D37" s="42">
        <f t="shared" si="11"/>
        <v>161.22569724441649</v>
      </c>
      <c r="E37" s="42">
        <f t="shared" si="11"/>
        <v>5.0582888391158558E-4</v>
      </c>
      <c r="F37" s="411"/>
      <c r="G37" s="42">
        <f t="shared" si="10"/>
        <v>0</v>
      </c>
      <c r="H37" s="43">
        <f t="shared" si="10"/>
        <v>0</v>
      </c>
      <c r="I37" s="38">
        <f t="shared" si="12"/>
        <v>661.09187129456427</v>
      </c>
      <c r="J37" s="2">
        <v>0</v>
      </c>
    </row>
    <row r="38" spans="1:10" ht="15">
      <c r="A38" s="26" t="s">
        <v>70</v>
      </c>
      <c r="B38" s="39">
        <f t="shared" si="11"/>
        <v>58.854702670061954</v>
      </c>
      <c r="C38" s="39">
        <f t="shared" si="11"/>
        <v>5.1471166462771949</v>
      </c>
      <c r="D38" s="39">
        <f t="shared" si="11"/>
        <v>7.4696948935273308</v>
      </c>
      <c r="E38" s="39">
        <f t="shared" si="11"/>
        <v>4.804035321505451E-2</v>
      </c>
      <c r="F38" s="411"/>
      <c r="G38" s="39">
        <f t="shared" si="10"/>
        <v>0</v>
      </c>
      <c r="H38" s="40">
        <f t="shared" si="10"/>
        <v>0</v>
      </c>
      <c r="I38" s="41">
        <f t="shared" si="12"/>
        <v>71.519554563081542</v>
      </c>
      <c r="J38" s="2">
        <v>0</v>
      </c>
    </row>
    <row r="39" spans="1:10" ht="15">
      <c r="A39" s="27" t="s">
        <v>58</v>
      </c>
      <c r="B39" s="42">
        <f t="shared" si="11"/>
        <v>2.0104940443007629E-2</v>
      </c>
      <c r="C39" s="42">
        <f t="shared" si="11"/>
        <v>1.9619877983726202</v>
      </c>
      <c r="D39" s="42">
        <f t="shared" si="11"/>
        <v>4.1439542867709038</v>
      </c>
      <c r="E39" s="42">
        <f t="shared" si="11"/>
        <v>1038.1870070351183</v>
      </c>
      <c r="F39" s="411"/>
      <c r="G39" s="42">
        <f t="shared" si="10"/>
        <v>0</v>
      </c>
      <c r="H39" s="43">
        <f t="shared" si="10"/>
        <v>0</v>
      </c>
      <c r="I39" s="38">
        <f t="shared" si="12"/>
        <v>1044.3130540607049</v>
      </c>
      <c r="J39" s="2">
        <v>0</v>
      </c>
    </row>
    <row r="40" spans="1:10" ht="15">
      <c r="A40" s="26" t="s">
        <v>12</v>
      </c>
      <c r="B40" s="39">
        <f t="shared" si="11"/>
        <v>4.462747497322196E-3</v>
      </c>
      <c r="C40" s="39">
        <f t="shared" si="11"/>
        <v>3.7789612325882316E-3</v>
      </c>
      <c r="D40" s="39">
        <f t="shared" si="11"/>
        <v>3.7789612325882316E-3</v>
      </c>
      <c r="E40" s="39">
        <f t="shared" si="11"/>
        <v>12.246290035670818</v>
      </c>
      <c r="F40" s="411"/>
      <c r="G40" s="39">
        <f t="shared" si="10"/>
        <v>0</v>
      </c>
      <c r="H40" s="40">
        <f t="shared" si="10"/>
        <v>0</v>
      </c>
      <c r="I40" s="41">
        <f t="shared" si="12"/>
        <v>12.258310705633317</v>
      </c>
      <c r="J40" s="2">
        <v>0</v>
      </c>
    </row>
    <row r="41" spans="1:10" ht="15">
      <c r="A41" s="27" t="s">
        <v>59</v>
      </c>
      <c r="B41" s="42">
        <f t="shared" si="11"/>
        <v>0</v>
      </c>
      <c r="C41" s="42">
        <f t="shared" si="11"/>
        <v>0</v>
      </c>
      <c r="D41" s="42">
        <f t="shared" si="11"/>
        <v>4.3600000000000014E-2</v>
      </c>
      <c r="E41" s="42">
        <f t="shared" si="11"/>
        <v>0</v>
      </c>
      <c r="F41" s="411"/>
      <c r="G41" s="42">
        <f t="shared" si="10"/>
        <v>0</v>
      </c>
      <c r="H41" s="43">
        <f t="shared" si="10"/>
        <v>0</v>
      </c>
      <c r="I41" s="38">
        <f t="shared" si="12"/>
        <v>4.3600000000000014E-2</v>
      </c>
      <c r="J41" s="2">
        <v>0</v>
      </c>
    </row>
    <row r="42" spans="1:10" ht="15">
      <c r="A42" s="26" t="s">
        <v>17</v>
      </c>
      <c r="B42" s="39">
        <f t="shared" si="11"/>
        <v>10.826373971493508</v>
      </c>
      <c r="C42" s="39">
        <f t="shared" si="11"/>
        <v>3.1739333887383054</v>
      </c>
      <c r="D42" s="39">
        <f t="shared" si="11"/>
        <v>57.925367663900481</v>
      </c>
      <c r="E42" s="39">
        <f t="shared" si="11"/>
        <v>3.6417086470519897</v>
      </c>
      <c r="F42" s="411"/>
      <c r="G42" s="39">
        <f t="shared" si="10"/>
        <v>0</v>
      </c>
      <c r="H42" s="40">
        <f t="shared" si="10"/>
        <v>0</v>
      </c>
      <c r="I42" s="41">
        <f t="shared" si="12"/>
        <v>75.567383671184274</v>
      </c>
      <c r="J42" s="2">
        <v>0</v>
      </c>
    </row>
    <row r="43" spans="1:10" ht="15">
      <c r="A43" s="27" t="s">
        <v>139</v>
      </c>
      <c r="B43" s="42">
        <f t="shared" si="11"/>
        <v>828.33431565839192</v>
      </c>
      <c r="C43" s="42">
        <f t="shared" si="11"/>
        <v>2037.7984751672491</v>
      </c>
      <c r="D43" s="42">
        <f t="shared" si="11"/>
        <v>962.44840607500021</v>
      </c>
      <c r="E43" s="42">
        <f t="shared" si="11"/>
        <v>258.80667540678542</v>
      </c>
      <c r="F43" s="411"/>
      <c r="G43" s="42">
        <f t="shared" si="10"/>
        <v>0</v>
      </c>
      <c r="H43" s="43">
        <f t="shared" si="10"/>
        <v>0</v>
      </c>
      <c r="I43" s="38">
        <f t="shared" si="12"/>
        <v>4087.3878723074263</v>
      </c>
      <c r="J43" s="2">
        <v>0</v>
      </c>
    </row>
    <row r="44" spans="1:10" ht="15">
      <c r="A44" s="26" t="s">
        <v>25</v>
      </c>
      <c r="B44" s="39">
        <f t="shared" si="11"/>
        <v>196.87084397180612</v>
      </c>
      <c r="C44" s="39">
        <f t="shared" si="11"/>
        <v>20.383178896336819</v>
      </c>
      <c r="D44" s="39">
        <f t="shared" si="11"/>
        <v>622.21131749026097</v>
      </c>
      <c r="E44" s="39">
        <f t="shared" si="11"/>
        <v>2056.8102529210191</v>
      </c>
      <c r="F44" s="411"/>
      <c r="G44" s="39">
        <f t="shared" si="10"/>
        <v>554.84380090636625</v>
      </c>
      <c r="H44" s="40">
        <f t="shared" si="10"/>
        <v>51.051832815756214</v>
      </c>
      <c r="I44" s="41">
        <f t="shared" si="12"/>
        <v>3502.1712270015455</v>
      </c>
      <c r="J44" s="2">
        <v>0</v>
      </c>
    </row>
    <row r="45" spans="1:10" ht="15">
      <c r="A45" s="27" t="s">
        <v>24</v>
      </c>
      <c r="B45" s="42">
        <f t="shared" si="11"/>
        <v>690.54139194299114</v>
      </c>
      <c r="C45" s="42">
        <f t="shared" si="11"/>
        <v>94.655201480705216</v>
      </c>
      <c r="D45" s="42">
        <f t="shared" si="11"/>
        <v>124.99220495111395</v>
      </c>
      <c r="E45" s="42">
        <f t="shared" si="11"/>
        <v>0</v>
      </c>
      <c r="F45" s="411"/>
      <c r="G45" s="42">
        <f t="shared" si="10"/>
        <v>0</v>
      </c>
      <c r="H45" s="43">
        <f t="shared" si="10"/>
        <v>0</v>
      </c>
      <c r="I45" s="38">
        <f t="shared" si="12"/>
        <v>910.1887983748104</v>
      </c>
      <c r="J45" s="2">
        <v>0</v>
      </c>
    </row>
    <row r="46" spans="1:10" ht="15">
      <c r="A46" s="26" t="s">
        <v>60</v>
      </c>
      <c r="B46" s="39">
        <f t="shared" si="11"/>
        <v>53.292699200415385</v>
      </c>
      <c r="C46" s="39">
        <f t="shared" si="11"/>
        <v>5.8997608383538207</v>
      </c>
      <c r="D46" s="39">
        <f t="shared" si="11"/>
        <v>8.283379847216727</v>
      </c>
      <c r="E46" s="39">
        <f t="shared" si="11"/>
        <v>3.0883166491289762</v>
      </c>
      <c r="F46" s="411"/>
      <c r="G46" s="39">
        <f t="shared" si="10"/>
        <v>0</v>
      </c>
      <c r="H46" s="40">
        <f t="shared" si="10"/>
        <v>0</v>
      </c>
      <c r="I46" s="41">
        <f t="shared" si="12"/>
        <v>70.564156535114904</v>
      </c>
      <c r="J46" s="2">
        <v>0</v>
      </c>
    </row>
    <row r="47" spans="1:10" ht="15">
      <c r="A47" s="27" t="s">
        <v>22</v>
      </c>
      <c r="B47" s="42">
        <f t="shared" si="11"/>
        <v>87.798836792612477</v>
      </c>
      <c r="C47" s="42">
        <f t="shared" si="11"/>
        <v>122.73107025060938</v>
      </c>
      <c r="D47" s="42">
        <f t="shared" si="11"/>
        <v>74.264922462878005</v>
      </c>
      <c r="E47" s="42">
        <f t="shared" si="11"/>
        <v>7.96512451560743</v>
      </c>
      <c r="F47" s="411"/>
      <c r="G47" s="42">
        <f t="shared" si="10"/>
        <v>0</v>
      </c>
      <c r="H47" s="43">
        <f t="shared" si="10"/>
        <v>0</v>
      </c>
      <c r="I47" s="38">
        <f t="shared" si="12"/>
        <v>292.7599540217073</v>
      </c>
      <c r="J47" s="2">
        <v>0</v>
      </c>
    </row>
    <row r="48" spans="1:10" ht="15">
      <c r="A48" s="26" t="s">
        <v>21</v>
      </c>
      <c r="B48" s="39">
        <f t="shared" si="11"/>
        <v>0</v>
      </c>
      <c r="C48" s="39">
        <f t="shared" si="11"/>
        <v>0</v>
      </c>
      <c r="D48" s="39">
        <f t="shared" si="11"/>
        <v>0</v>
      </c>
      <c r="E48" s="39">
        <f t="shared" si="11"/>
        <v>0</v>
      </c>
      <c r="F48" s="411"/>
      <c r="G48" s="39">
        <f t="shared" si="10"/>
        <v>0</v>
      </c>
      <c r="H48" s="40">
        <f t="shared" si="10"/>
        <v>0</v>
      </c>
      <c r="I48" s="41">
        <f t="shared" si="12"/>
        <v>0</v>
      </c>
      <c r="J48" s="2">
        <v>0</v>
      </c>
    </row>
    <row r="49" spans="1:10" ht="15">
      <c r="A49" s="28" t="s">
        <v>64</v>
      </c>
      <c r="B49" s="42">
        <f t="shared" si="11"/>
        <v>0</v>
      </c>
      <c r="C49" s="42">
        <f t="shared" si="11"/>
        <v>0</v>
      </c>
      <c r="D49" s="42">
        <f t="shared" si="11"/>
        <v>0</v>
      </c>
      <c r="E49" s="42">
        <f t="shared" si="11"/>
        <v>0</v>
      </c>
      <c r="F49" s="411"/>
      <c r="G49" s="42">
        <f t="shared" ref="G49:H53" si="13">G127+G153+G179+G205+G231+G257+G283+G309+G335+G361+G387+G413+G439</f>
        <v>0</v>
      </c>
      <c r="H49" s="43">
        <f t="shared" si="13"/>
        <v>0</v>
      </c>
      <c r="I49" s="38">
        <f t="shared" si="12"/>
        <v>0</v>
      </c>
      <c r="J49" s="2">
        <v>0</v>
      </c>
    </row>
    <row r="50" spans="1:10">
      <c r="A50" s="56" t="s">
        <v>23</v>
      </c>
      <c r="B50" s="60">
        <f t="shared" ref="B50:E53" si="14">B128+B154+B180+B206+B232+B258+B284+B310+B336+B362+B388+B414+B440</f>
        <v>0</v>
      </c>
      <c r="C50" s="60">
        <f t="shared" si="14"/>
        <v>0</v>
      </c>
      <c r="D50" s="60">
        <f t="shared" si="14"/>
        <v>0</v>
      </c>
      <c r="E50" s="60">
        <f t="shared" si="14"/>
        <v>0</v>
      </c>
      <c r="F50" s="411"/>
      <c r="G50" s="60">
        <f t="shared" si="13"/>
        <v>0</v>
      </c>
      <c r="H50" s="61">
        <f t="shared" si="13"/>
        <v>0</v>
      </c>
      <c r="I50" s="62">
        <f t="shared" si="12"/>
        <v>0</v>
      </c>
      <c r="J50" s="2">
        <v>0</v>
      </c>
    </row>
    <row r="51" spans="1:10">
      <c r="A51" s="57" t="s">
        <v>19</v>
      </c>
      <c r="B51" s="63">
        <f t="shared" si="14"/>
        <v>0</v>
      </c>
      <c r="C51" s="63">
        <f t="shared" si="14"/>
        <v>0</v>
      </c>
      <c r="D51" s="63">
        <f t="shared" si="14"/>
        <v>0</v>
      </c>
      <c r="E51" s="63">
        <f t="shared" si="14"/>
        <v>0</v>
      </c>
      <c r="F51" s="411"/>
      <c r="G51" s="63">
        <f t="shared" si="13"/>
        <v>0</v>
      </c>
      <c r="H51" s="64">
        <f t="shared" si="13"/>
        <v>0</v>
      </c>
      <c r="I51" s="65">
        <f t="shared" si="12"/>
        <v>0</v>
      </c>
      <c r="J51" s="2">
        <v>0</v>
      </c>
    </row>
    <row r="52" spans="1:10">
      <c r="A52" s="56" t="s">
        <v>20</v>
      </c>
      <c r="B52" s="60">
        <f t="shared" si="14"/>
        <v>0</v>
      </c>
      <c r="C52" s="60">
        <f t="shared" si="14"/>
        <v>0</v>
      </c>
      <c r="D52" s="60">
        <f t="shared" si="14"/>
        <v>0</v>
      </c>
      <c r="E52" s="60">
        <f t="shared" si="14"/>
        <v>0</v>
      </c>
      <c r="F52" s="411"/>
      <c r="G52" s="60">
        <f t="shared" si="13"/>
        <v>0</v>
      </c>
      <c r="H52" s="61">
        <f t="shared" si="13"/>
        <v>0</v>
      </c>
      <c r="I52" s="62">
        <f t="shared" si="12"/>
        <v>0</v>
      </c>
      <c r="J52" s="2">
        <v>0</v>
      </c>
    </row>
    <row r="53" spans="1:10" ht="15" thickBot="1">
      <c r="A53" s="58" t="s">
        <v>11</v>
      </c>
      <c r="B53" s="52">
        <f t="shared" si="14"/>
        <v>0</v>
      </c>
      <c r="C53" s="52">
        <f t="shared" si="14"/>
        <v>0</v>
      </c>
      <c r="D53" s="52">
        <f t="shared" si="14"/>
        <v>0</v>
      </c>
      <c r="E53" s="52">
        <f t="shared" si="14"/>
        <v>0</v>
      </c>
      <c r="F53" s="412"/>
      <c r="G53" s="52">
        <f t="shared" si="13"/>
        <v>0</v>
      </c>
      <c r="H53" s="66">
        <f t="shared" si="13"/>
        <v>0</v>
      </c>
      <c r="I53" s="67">
        <f t="shared" si="12"/>
        <v>0</v>
      </c>
      <c r="J53" s="2">
        <v>0</v>
      </c>
    </row>
    <row r="54" spans="1:10" ht="15">
      <c r="A54" s="33" t="s">
        <v>26</v>
      </c>
      <c r="B54" s="68">
        <f>SUM(B33:B49)</f>
        <v>2118.2465441359573</v>
      </c>
      <c r="C54" s="68">
        <f t="shared" ref="C54:I54" si="15">SUM(C33:C49)</f>
        <v>2600.5360528965143</v>
      </c>
      <c r="D54" s="68">
        <f t="shared" si="15"/>
        <v>2023.0893238763178</v>
      </c>
      <c r="E54" s="68">
        <f t="shared" si="15"/>
        <v>3380.8709213924808</v>
      </c>
      <c r="F54" s="68">
        <f t="shared" si="15"/>
        <v>0</v>
      </c>
      <c r="G54" s="68">
        <f t="shared" si="15"/>
        <v>554.84380090636625</v>
      </c>
      <c r="H54" s="69">
        <f t="shared" si="15"/>
        <v>51.051832815756214</v>
      </c>
      <c r="I54" s="38">
        <f t="shared" si="15"/>
        <v>10728.638476023392</v>
      </c>
      <c r="J54" s="2">
        <v>0</v>
      </c>
    </row>
    <row r="55" spans="1:10" s="5" customFormat="1" ht="15" thickBot="1">
      <c r="A55" s="30" t="s">
        <v>88</v>
      </c>
      <c r="B55" s="47">
        <f>B54/$I$54</f>
        <v>0.19743852389749764</v>
      </c>
      <c r="C55" s="47">
        <f t="shared" ref="C55:I55" si="16">C54/$I$54</f>
        <v>0.24239199211607809</v>
      </c>
      <c r="D55" s="47">
        <f t="shared" si="16"/>
        <v>0.18856906478837593</v>
      </c>
      <c r="E55" s="47">
        <f t="shared" si="16"/>
        <v>0.31512581293032932</v>
      </c>
      <c r="F55" s="47">
        <f t="shared" si="16"/>
        <v>0</v>
      </c>
      <c r="G55" s="47">
        <f t="shared" si="16"/>
        <v>5.1716142933359521E-2</v>
      </c>
      <c r="H55" s="70">
        <f t="shared" si="16"/>
        <v>4.7584633343595297E-3</v>
      </c>
      <c r="I55" s="48">
        <f t="shared" si="16"/>
        <v>1</v>
      </c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1.7764757871933459</v>
      </c>
      <c r="G59" s="397"/>
      <c r="H59" s="399"/>
      <c r="I59" s="38">
        <f>SUM(B59:H59)</f>
        <v>1.7764757871933459</v>
      </c>
      <c r="J59" s="2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17">F450+F476+F502+F528+F554</f>
        <v>0</v>
      </c>
      <c r="G60" s="400"/>
      <c r="H60" s="402"/>
      <c r="I60" s="41">
        <f t="shared" ref="I60:I79" si="18">SUM(B60:H60)</f>
        <v>0</v>
      </c>
      <c r="J60" s="2">
        <v>0</v>
      </c>
    </row>
    <row r="61" spans="1:10" ht="15">
      <c r="A61" s="27" t="s">
        <v>10</v>
      </c>
      <c r="B61" s="400"/>
      <c r="C61" s="401"/>
      <c r="D61" s="401"/>
      <c r="E61" s="402"/>
      <c r="F61" s="42">
        <f t="shared" si="17"/>
        <v>0</v>
      </c>
      <c r="G61" s="400"/>
      <c r="H61" s="402"/>
      <c r="I61" s="38">
        <f t="shared" si="18"/>
        <v>0</v>
      </c>
      <c r="J61" s="2">
        <v>0</v>
      </c>
    </row>
    <row r="62" spans="1:10" ht="15">
      <c r="A62" s="26" t="s">
        <v>56</v>
      </c>
      <c r="B62" s="400"/>
      <c r="C62" s="401"/>
      <c r="D62" s="401"/>
      <c r="E62" s="402"/>
      <c r="F62" s="39">
        <f t="shared" si="17"/>
        <v>0</v>
      </c>
      <c r="G62" s="400"/>
      <c r="H62" s="402"/>
      <c r="I62" s="41">
        <f t="shared" si="18"/>
        <v>0</v>
      </c>
      <c r="J62" s="2">
        <v>0</v>
      </c>
    </row>
    <row r="63" spans="1:10" ht="15">
      <c r="A63" s="27" t="s">
        <v>16</v>
      </c>
      <c r="B63" s="400"/>
      <c r="C63" s="401"/>
      <c r="D63" s="401"/>
      <c r="E63" s="402"/>
      <c r="F63" s="42">
        <f t="shared" si="17"/>
        <v>0</v>
      </c>
      <c r="G63" s="400"/>
      <c r="H63" s="402"/>
      <c r="I63" s="38">
        <f t="shared" si="18"/>
        <v>0</v>
      </c>
      <c r="J63" s="2">
        <v>0</v>
      </c>
    </row>
    <row r="64" spans="1:10" ht="15">
      <c r="A64" s="26" t="s">
        <v>70</v>
      </c>
      <c r="B64" s="400"/>
      <c r="C64" s="401"/>
      <c r="D64" s="401"/>
      <c r="E64" s="402"/>
      <c r="F64" s="39">
        <f t="shared" si="17"/>
        <v>0</v>
      </c>
      <c r="G64" s="400"/>
      <c r="H64" s="402"/>
      <c r="I64" s="41">
        <f t="shared" si="18"/>
        <v>0</v>
      </c>
      <c r="J64" s="2">
        <v>0</v>
      </c>
    </row>
    <row r="65" spans="1:10" ht="15">
      <c r="A65" s="27" t="s">
        <v>58</v>
      </c>
      <c r="B65" s="400"/>
      <c r="C65" s="401"/>
      <c r="D65" s="401"/>
      <c r="E65" s="402"/>
      <c r="F65" s="42">
        <f t="shared" si="17"/>
        <v>21434.988404876152</v>
      </c>
      <c r="G65" s="400"/>
      <c r="H65" s="402"/>
      <c r="I65" s="38">
        <f t="shared" si="18"/>
        <v>21434.988404876152</v>
      </c>
      <c r="J65" s="2">
        <v>0</v>
      </c>
    </row>
    <row r="66" spans="1:10" ht="15">
      <c r="A66" s="26" t="s">
        <v>12</v>
      </c>
      <c r="B66" s="400"/>
      <c r="C66" s="401"/>
      <c r="D66" s="401"/>
      <c r="E66" s="402"/>
      <c r="F66" s="39">
        <f t="shared" si="17"/>
        <v>14910.609011597026</v>
      </c>
      <c r="G66" s="400"/>
      <c r="H66" s="402"/>
      <c r="I66" s="41">
        <f t="shared" si="18"/>
        <v>14910.609011597026</v>
      </c>
      <c r="J66" s="2">
        <v>0</v>
      </c>
    </row>
    <row r="67" spans="1:10" ht="15">
      <c r="A67" s="27" t="s">
        <v>59</v>
      </c>
      <c r="B67" s="400"/>
      <c r="C67" s="401"/>
      <c r="D67" s="401"/>
      <c r="E67" s="402"/>
      <c r="F67" s="42">
        <f t="shared" si="17"/>
        <v>0</v>
      </c>
      <c r="G67" s="400"/>
      <c r="H67" s="402"/>
      <c r="I67" s="38">
        <f t="shared" si="18"/>
        <v>0</v>
      </c>
      <c r="J67" s="2">
        <v>0</v>
      </c>
    </row>
    <row r="68" spans="1:10" ht="15">
      <c r="A68" s="26" t="s">
        <v>17</v>
      </c>
      <c r="B68" s="400"/>
      <c r="C68" s="401"/>
      <c r="D68" s="401"/>
      <c r="E68" s="402"/>
      <c r="F68" s="39">
        <f t="shared" si="17"/>
        <v>427.98020458047557</v>
      </c>
      <c r="G68" s="400"/>
      <c r="H68" s="402"/>
      <c r="I68" s="41">
        <f t="shared" si="18"/>
        <v>427.98020458047557</v>
      </c>
      <c r="J68" s="2">
        <v>0</v>
      </c>
    </row>
    <row r="69" spans="1:10" ht="15">
      <c r="A69" s="27" t="s">
        <v>139</v>
      </c>
      <c r="B69" s="400"/>
      <c r="C69" s="401"/>
      <c r="D69" s="401"/>
      <c r="E69" s="402"/>
      <c r="F69" s="42">
        <f t="shared" si="17"/>
        <v>0</v>
      </c>
      <c r="G69" s="400"/>
      <c r="H69" s="402"/>
      <c r="I69" s="38">
        <f t="shared" si="18"/>
        <v>0</v>
      </c>
      <c r="J69" s="2">
        <v>0</v>
      </c>
    </row>
    <row r="70" spans="1:10" ht="15">
      <c r="A70" s="26" t="s">
        <v>25</v>
      </c>
      <c r="B70" s="400"/>
      <c r="C70" s="401"/>
      <c r="D70" s="401"/>
      <c r="E70" s="402"/>
      <c r="F70" s="39">
        <f t="shared" si="17"/>
        <v>2109.3524440060442</v>
      </c>
      <c r="G70" s="400"/>
      <c r="H70" s="402"/>
      <c r="I70" s="41">
        <f t="shared" si="18"/>
        <v>2109.3524440060442</v>
      </c>
      <c r="J70" s="2">
        <v>0</v>
      </c>
    </row>
    <row r="71" spans="1:10" ht="15">
      <c r="A71" s="27" t="s">
        <v>24</v>
      </c>
      <c r="B71" s="400"/>
      <c r="C71" s="401"/>
      <c r="D71" s="401"/>
      <c r="E71" s="402"/>
      <c r="F71" s="42">
        <f t="shared" si="17"/>
        <v>0</v>
      </c>
      <c r="G71" s="400"/>
      <c r="H71" s="402"/>
      <c r="I71" s="38">
        <f>SUM(B71:H71)</f>
        <v>0</v>
      </c>
      <c r="J71" s="2">
        <v>0</v>
      </c>
    </row>
    <row r="72" spans="1:10" ht="15">
      <c r="A72" s="26" t="s">
        <v>60</v>
      </c>
      <c r="B72" s="400"/>
      <c r="C72" s="401"/>
      <c r="D72" s="401"/>
      <c r="E72" s="402"/>
      <c r="F72" s="39">
        <f t="shared" si="17"/>
        <v>0</v>
      </c>
      <c r="G72" s="400"/>
      <c r="H72" s="402"/>
      <c r="I72" s="41">
        <f t="shared" si="18"/>
        <v>0</v>
      </c>
      <c r="J72" s="2">
        <v>0</v>
      </c>
    </row>
    <row r="73" spans="1:10" ht="15">
      <c r="A73" s="27" t="s">
        <v>22</v>
      </c>
      <c r="B73" s="400"/>
      <c r="C73" s="401"/>
      <c r="D73" s="401"/>
      <c r="E73" s="402"/>
      <c r="F73" s="50">
        <f t="shared" si="17"/>
        <v>83.429156890795497</v>
      </c>
      <c r="G73" s="400"/>
      <c r="H73" s="402"/>
      <c r="I73" s="38">
        <f t="shared" si="18"/>
        <v>83.429156890795497</v>
      </c>
      <c r="J73" s="2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17"/>
        <v>0</v>
      </c>
      <c r="G74" s="400"/>
      <c r="H74" s="402"/>
      <c r="I74" s="41">
        <f t="shared" si="18"/>
        <v>0</v>
      </c>
      <c r="J74" s="2">
        <v>0</v>
      </c>
    </row>
    <row r="75" spans="1:10" ht="15">
      <c r="A75" s="28" t="s">
        <v>64</v>
      </c>
      <c r="B75" s="400"/>
      <c r="C75" s="401"/>
      <c r="D75" s="401"/>
      <c r="E75" s="402"/>
      <c r="F75" s="42">
        <f t="shared" si="17"/>
        <v>0</v>
      </c>
      <c r="G75" s="400"/>
      <c r="H75" s="402"/>
      <c r="I75" s="38">
        <f t="shared" si="18"/>
        <v>0</v>
      </c>
      <c r="J75" s="2">
        <v>0</v>
      </c>
    </row>
    <row r="76" spans="1:10">
      <c r="A76" s="56" t="s">
        <v>23</v>
      </c>
      <c r="B76" s="400"/>
      <c r="C76" s="401"/>
      <c r="D76" s="401"/>
      <c r="E76" s="402"/>
      <c r="F76" s="60">
        <f t="shared" si="17"/>
        <v>0</v>
      </c>
      <c r="G76" s="400"/>
      <c r="H76" s="402"/>
      <c r="I76" s="62">
        <f t="shared" si="18"/>
        <v>0</v>
      </c>
      <c r="J76" s="2">
        <v>0</v>
      </c>
    </row>
    <row r="77" spans="1:10">
      <c r="A77" s="57" t="s">
        <v>19</v>
      </c>
      <c r="B77" s="400"/>
      <c r="C77" s="401"/>
      <c r="D77" s="401"/>
      <c r="E77" s="402"/>
      <c r="F77" s="63">
        <f t="shared" si="17"/>
        <v>0</v>
      </c>
      <c r="G77" s="400"/>
      <c r="H77" s="402"/>
      <c r="I77" s="65">
        <f t="shared" si="18"/>
        <v>0</v>
      </c>
      <c r="J77" s="2">
        <v>0</v>
      </c>
    </row>
    <row r="78" spans="1:10">
      <c r="A78" s="56" t="s">
        <v>20</v>
      </c>
      <c r="B78" s="400"/>
      <c r="C78" s="401"/>
      <c r="D78" s="401"/>
      <c r="E78" s="402"/>
      <c r="F78" s="60">
        <f t="shared" si="17"/>
        <v>0</v>
      </c>
      <c r="G78" s="400"/>
      <c r="H78" s="402"/>
      <c r="I78" s="62">
        <f t="shared" si="18"/>
        <v>0</v>
      </c>
      <c r="J78" s="2">
        <v>0</v>
      </c>
    </row>
    <row r="79" spans="1:10" ht="15" thickBot="1">
      <c r="A79" s="58" t="s">
        <v>11</v>
      </c>
      <c r="B79" s="403"/>
      <c r="C79" s="404"/>
      <c r="D79" s="404"/>
      <c r="E79" s="405"/>
      <c r="F79" s="52">
        <f t="shared" si="17"/>
        <v>0</v>
      </c>
      <c r="G79" s="403"/>
      <c r="H79" s="405"/>
      <c r="I79" s="67">
        <f t="shared" si="18"/>
        <v>0</v>
      </c>
      <c r="J79" s="2">
        <v>0</v>
      </c>
    </row>
    <row r="80" spans="1:10" ht="15">
      <c r="A80" s="33" t="s">
        <v>26</v>
      </c>
      <c r="B80" s="68">
        <f>SUM(B59:B75)</f>
        <v>0</v>
      </c>
      <c r="C80" s="68">
        <f t="shared" ref="C80:I80" si="19">SUM(C59:C75)</f>
        <v>0</v>
      </c>
      <c r="D80" s="68">
        <f t="shared" si="19"/>
        <v>0</v>
      </c>
      <c r="E80" s="68">
        <f t="shared" si="19"/>
        <v>0</v>
      </c>
      <c r="F80" s="68">
        <f t="shared" si="19"/>
        <v>38968.135697737678</v>
      </c>
      <c r="G80" s="68">
        <f t="shared" si="19"/>
        <v>0</v>
      </c>
      <c r="H80" s="69">
        <f t="shared" si="19"/>
        <v>0</v>
      </c>
      <c r="I80" s="38">
        <f t="shared" si="19"/>
        <v>38968.135697737678</v>
      </c>
      <c r="J80" s="2">
        <v>0</v>
      </c>
    </row>
    <row r="81" spans="1:10" s="15" customFormat="1" ht="15" thickBot="1">
      <c r="A81" s="30" t="s">
        <v>88</v>
      </c>
      <c r="B81" s="47">
        <f>B80/$I$80</f>
        <v>0</v>
      </c>
      <c r="C81" s="47">
        <f t="shared" ref="C81:I81" si="20">C80/$I$80</f>
        <v>0</v>
      </c>
      <c r="D81" s="47">
        <f t="shared" si="20"/>
        <v>0</v>
      </c>
      <c r="E81" s="47">
        <f t="shared" si="20"/>
        <v>0</v>
      </c>
      <c r="F81" s="47">
        <f t="shared" si="20"/>
        <v>1</v>
      </c>
      <c r="G81" s="47">
        <f t="shared" si="20"/>
        <v>0</v>
      </c>
      <c r="H81" s="47">
        <f t="shared" si="20"/>
        <v>0</v>
      </c>
      <c r="I81" s="48">
        <f t="shared" si="20"/>
        <v>1</v>
      </c>
    </row>
    <row r="82" spans="1:10" ht="15" thickBot="1">
      <c r="A82" s="31"/>
      <c r="B82" s="31"/>
      <c r="C82" s="31"/>
      <c r="D82" s="31"/>
      <c r="E82" s="31"/>
      <c r="F82" s="301">
        <f>+F80-F470-F496-F522-F548-F574</f>
        <v>-1.0898504321232849E-11</v>
      </c>
      <c r="G82" s="31"/>
      <c r="H82" s="31"/>
      <c r="I82" s="301">
        <f>+I80-I470-I496-I522-I548-I574</f>
        <v>-1.0898504321232849E-11</v>
      </c>
    </row>
    <row r="83" spans="1:1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0" ht="15">
      <c r="A85" s="25" t="s">
        <v>7</v>
      </c>
      <c r="B85" s="36">
        <f>B579+B605+B631</f>
        <v>256.60078274211975</v>
      </c>
      <c r="C85" s="36">
        <f t="shared" ref="C85:H85" si="21">C579+C605+C631</f>
        <v>0</v>
      </c>
      <c r="D85" s="36">
        <f t="shared" si="21"/>
        <v>30.403517333435364</v>
      </c>
      <c r="E85" s="36">
        <f t="shared" si="21"/>
        <v>0</v>
      </c>
      <c r="F85" s="36">
        <f t="shared" si="21"/>
        <v>0</v>
      </c>
      <c r="G85" s="36">
        <f t="shared" si="21"/>
        <v>0</v>
      </c>
      <c r="H85" s="37">
        <f t="shared" si="21"/>
        <v>0</v>
      </c>
      <c r="I85" s="38">
        <f>SUM(B85:H85)</f>
        <v>287.00430007555514</v>
      </c>
      <c r="J85" s="2">
        <v>0</v>
      </c>
    </row>
    <row r="86" spans="1:10" ht="15">
      <c r="A86" s="26" t="s">
        <v>8</v>
      </c>
      <c r="B86" s="39">
        <f t="shared" ref="B86:H101" si="22">B580+B606+B632</f>
        <v>76.933682973795769</v>
      </c>
      <c r="C86" s="39">
        <f t="shared" si="22"/>
        <v>0</v>
      </c>
      <c r="D86" s="39">
        <f t="shared" si="22"/>
        <v>12.833503033488739</v>
      </c>
      <c r="E86" s="39">
        <f t="shared" si="22"/>
        <v>0</v>
      </c>
      <c r="F86" s="39">
        <f t="shared" si="22"/>
        <v>0</v>
      </c>
      <c r="G86" s="39">
        <f t="shared" si="22"/>
        <v>0</v>
      </c>
      <c r="H86" s="40">
        <f t="shared" si="22"/>
        <v>0</v>
      </c>
      <c r="I86" s="41">
        <f t="shared" ref="I86:I105" si="23">SUM(B86:H86)</f>
        <v>89.767186007284508</v>
      </c>
      <c r="J86" s="2">
        <v>0</v>
      </c>
    </row>
    <row r="87" spans="1:10" ht="15">
      <c r="A87" s="27" t="s">
        <v>10</v>
      </c>
      <c r="B87" s="42">
        <f t="shared" si="22"/>
        <v>239.74346378981033</v>
      </c>
      <c r="C87" s="42">
        <f t="shared" si="22"/>
        <v>0</v>
      </c>
      <c r="D87" s="42">
        <f t="shared" si="22"/>
        <v>13.624328413559565</v>
      </c>
      <c r="E87" s="42">
        <f t="shared" si="22"/>
        <v>0</v>
      </c>
      <c r="F87" s="42">
        <f t="shared" si="22"/>
        <v>0</v>
      </c>
      <c r="G87" s="42">
        <f t="shared" si="22"/>
        <v>0</v>
      </c>
      <c r="H87" s="43">
        <f t="shared" si="22"/>
        <v>0</v>
      </c>
      <c r="I87" s="38">
        <f t="shared" si="23"/>
        <v>253.3677922033699</v>
      </c>
      <c r="J87" s="2">
        <v>0</v>
      </c>
    </row>
    <row r="88" spans="1:10" ht="15">
      <c r="A88" s="26" t="s">
        <v>56</v>
      </c>
      <c r="B88" s="39">
        <f t="shared" si="22"/>
        <v>0</v>
      </c>
      <c r="C88" s="39">
        <f t="shared" si="22"/>
        <v>0</v>
      </c>
      <c r="D88" s="39">
        <f t="shared" si="22"/>
        <v>0</v>
      </c>
      <c r="E88" s="39">
        <f t="shared" si="22"/>
        <v>0</v>
      </c>
      <c r="F88" s="39">
        <f t="shared" si="22"/>
        <v>0</v>
      </c>
      <c r="G88" s="39">
        <f t="shared" si="22"/>
        <v>0</v>
      </c>
      <c r="H88" s="40">
        <f t="shared" si="22"/>
        <v>0</v>
      </c>
      <c r="I88" s="41">
        <f t="shared" si="23"/>
        <v>0</v>
      </c>
      <c r="J88" s="2">
        <v>0</v>
      </c>
    </row>
    <row r="89" spans="1:10" ht="15">
      <c r="A89" s="27" t="s">
        <v>16</v>
      </c>
      <c r="B89" s="42">
        <f t="shared" si="22"/>
        <v>1866.4605256256252</v>
      </c>
      <c r="C89" s="42">
        <f t="shared" si="22"/>
        <v>159.50468543417796</v>
      </c>
      <c r="D89" s="42">
        <f t="shared" si="22"/>
        <v>78.108763422892153</v>
      </c>
      <c r="E89" s="42">
        <f t="shared" si="22"/>
        <v>76.461213935840433</v>
      </c>
      <c r="F89" s="42">
        <f t="shared" si="22"/>
        <v>0</v>
      </c>
      <c r="G89" s="42">
        <f t="shared" si="22"/>
        <v>0</v>
      </c>
      <c r="H89" s="43">
        <f t="shared" si="22"/>
        <v>0</v>
      </c>
      <c r="I89" s="38">
        <f t="shared" si="23"/>
        <v>2180.5351884185357</v>
      </c>
      <c r="J89" s="2">
        <v>0</v>
      </c>
    </row>
    <row r="90" spans="1:10" ht="15">
      <c r="A90" s="26" t="s">
        <v>70</v>
      </c>
      <c r="B90" s="39">
        <f t="shared" si="22"/>
        <v>6009.647122659002</v>
      </c>
      <c r="C90" s="39">
        <f t="shared" si="22"/>
        <v>59.063874236661341</v>
      </c>
      <c r="D90" s="39">
        <f t="shared" si="22"/>
        <v>236.62251451609785</v>
      </c>
      <c r="E90" s="39">
        <f t="shared" si="22"/>
        <v>0</v>
      </c>
      <c r="F90" s="39">
        <f t="shared" si="22"/>
        <v>0</v>
      </c>
      <c r="G90" s="39">
        <f t="shared" si="22"/>
        <v>0</v>
      </c>
      <c r="H90" s="40">
        <f t="shared" si="22"/>
        <v>0</v>
      </c>
      <c r="I90" s="41">
        <f t="shared" si="23"/>
        <v>6305.3335114117608</v>
      </c>
      <c r="J90" s="2">
        <v>0</v>
      </c>
    </row>
    <row r="91" spans="1:10" ht="15">
      <c r="A91" s="27" t="s">
        <v>58</v>
      </c>
      <c r="B91" s="42">
        <f t="shared" si="22"/>
        <v>0</v>
      </c>
      <c r="C91" s="42">
        <f t="shared" si="22"/>
        <v>1.5782559627711339E-2</v>
      </c>
      <c r="D91" s="42">
        <f t="shared" si="22"/>
        <v>0.35354034624081621</v>
      </c>
      <c r="E91" s="42">
        <f t="shared" si="22"/>
        <v>165.6871633389357</v>
      </c>
      <c r="F91" s="42">
        <f t="shared" si="22"/>
        <v>30.252138986667621</v>
      </c>
      <c r="G91" s="42">
        <f t="shared" si="22"/>
        <v>0</v>
      </c>
      <c r="H91" s="43">
        <f t="shared" si="22"/>
        <v>0</v>
      </c>
      <c r="I91" s="38">
        <f t="shared" si="23"/>
        <v>196.30862523147186</v>
      </c>
      <c r="J91" s="2">
        <v>0</v>
      </c>
    </row>
    <row r="92" spans="1:10" ht="15">
      <c r="A92" s="26" t="s">
        <v>12</v>
      </c>
      <c r="B92" s="39">
        <f t="shared" si="22"/>
        <v>0</v>
      </c>
      <c r="C92" s="39">
        <f t="shared" si="22"/>
        <v>0</v>
      </c>
      <c r="D92" s="39">
        <f t="shared" si="22"/>
        <v>8.593802227997295E-2</v>
      </c>
      <c r="E92" s="39">
        <f t="shared" si="22"/>
        <v>3.0997265842645043</v>
      </c>
      <c r="F92" s="39">
        <f t="shared" si="22"/>
        <v>0</v>
      </c>
      <c r="G92" s="39">
        <f t="shared" si="22"/>
        <v>0</v>
      </c>
      <c r="H92" s="40">
        <f t="shared" si="22"/>
        <v>0</v>
      </c>
      <c r="I92" s="41">
        <f t="shared" si="23"/>
        <v>3.1856646065444774</v>
      </c>
      <c r="J92" s="2">
        <v>0</v>
      </c>
    </row>
    <row r="93" spans="1:10" ht="15">
      <c r="A93" s="27" t="s">
        <v>59</v>
      </c>
      <c r="B93" s="42">
        <f t="shared" si="22"/>
        <v>0</v>
      </c>
      <c r="C93" s="42">
        <f t="shared" si="22"/>
        <v>0</v>
      </c>
      <c r="D93" s="42">
        <f t="shared" si="22"/>
        <v>0</v>
      </c>
      <c r="E93" s="42">
        <f t="shared" si="22"/>
        <v>148.65085342226382</v>
      </c>
      <c r="F93" s="42">
        <f>F587+F613+F639</f>
        <v>0</v>
      </c>
      <c r="G93" s="42">
        <f t="shared" si="22"/>
        <v>0</v>
      </c>
      <c r="H93" s="43">
        <f t="shared" si="22"/>
        <v>0</v>
      </c>
      <c r="I93" s="38">
        <f t="shared" si="23"/>
        <v>148.65085342226382</v>
      </c>
      <c r="J93" s="2">
        <v>0</v>
      </c>
    </row>
    <row r="94" spans="1:10" ht="15">
      <c r="A94" s="26" t="s">
        <v>17</v>
      </c>
      <c r="B94" s="39">
        <f t="shared" si="22"/>
        <v>332.73488090971415</v>
      </c>
      <c r="C94" s="39">
        <f t="shared" si="22"/>
        <v>1.7498650213451445</v>
      </c>
      <c r="D94" s="39">
        <f t="shared" si="22"/>
        <v>41.688741152879537</v>
      </c>
      <c r="E94" s="39">
        <f t="shared" si="22"/>
        <v>5.615192201356674</v>
      </c>
      <c r="F94" s="39">
        <f t="shared" si="22"/>
        <v>0</v>
      </c>
      <c r="G94" s="39">
        <f t="shared" si="22"/>
        <v>0</v>
      </c>
      <c r="H94" s="40">
        <f t="shared" si="22"/>
        <v>0</v>
      </c>
      <c r="I94" s="41">
        <f t="shared" si="23"/>
        <v>381.78867928529547</v>
      </c>
      <c r="J94" s="2">
        <v>0</v>
      </c>
    </row>
    <row r="95" spans="1:10" ht="15">
      <c r="A95" s="27" t="s">
        <v>139</v>
      </c>
      <c r="B95" s="42">
        <f t="shared" si="22"/>
        <v>20087.696287135146</v>
      </c>
      <c r="C95" s="42">
        <f t="shared" si="22"/>
        <v>667.52276908888359</v>
      </c>
      <c r="D95" s="42">
        <f t="shared" si="22"/>
        <v>5130.6629213039996</v>
      </c>
      <c r="E95" s="42">
        <f t="shared" si="22"/>
        <v>102.51237525168747</v>
      </c>
      <c r="F95" s="42">
        <f t="shared" si="22"/>
        <v>0</v>
      </c>
      <c r="G95" s="42">
        <f t="shared" si="22"/>
        <v>0</v>
      </c>
      <c r="H95" s="43">
        <f t="shared" si="22"/>
        <v>0</v>
      </c>
      <c r="I95" s="38">
        <f>SUM(B95:H95)</f>
        <v>25988.394352779716</v>
      </c>
      <c r="J95" s="2">
        <v>0</v>
      </c>
    </row>
    <row r="96" spans="1:10" ht="15">
      <c r="A96" s="26" t="s">
        <v>25</v>
      </c>
      <c r="B96" s="39">
        <f t="shared" si="22"/>
        <v>3045.8773641560138</v>
      </c>
      <c r="C96" s="39">
        <f t="shared" si="22"/>
        <v>3.6449377954644667E-2</v>
      </c>
      <c r="D96" s="39">
        <f t="shared" si="22"/>
        <v>5732.018774864684</v>
      </c>
      <c r="E96" s="39">
        <f t="shared" si="22"/>
        <v>6278.6433384043539</v>
      </c>
      <c r="F96" s="39">
        <f t="shared" si="22"/>
        <v>0</v>
      </c>
      <c r="G96" s="39">
        <f t="shared" si="22"/>
        <v>4627.8491213314446</v>
      </c>
      <c r="H96" s="40">
        <f t="shared" si="22"/>
        <v>1.0676808579585459</v>
      </c>
      <c r="I96" s="41">
        <f t="shared" si="23"/>
        <v>19685.492728992409</v>
      </c>
      <c r="J96" s="2">
        <v>0</v>
      </c>
    </row>
    <row r="97" spans="1:10" ht="15">
      <c r="A97" s="27" t="s">
        <v>24</v>
      </c>
      <c r="B97" s="42">
        <f t="shared" si="22"/>
        <v>15553.998122755995</v>
      </c>
      <c r="C97" s="42">
        <f t="shared" si="22"/>
        <v>62.60740998146445</v>
      </c>
      <c r="D97" s="42">
        <f t="shared" si="22"/>
        <v>1299.242199604575</v>
      </c>
      <c r="E97" s="42">
        <f t="shared" si="22"/>
        <v>0</v>
      </c>
      <c r="F97" s="42">
        <f t="shared" si="22"/>
        <v>0</v>
      </c>
      <c r="G97" s="42">
        <f t="shared" si="22"/>
        <v>0</v>
      </c>
      <c r="H97" s="43">
        <f t="shared" si="22"/>
        <v>0</v>
      </c>
      <c r="I97" s="38">
        <f t="shared" si="23"/>
        <v>16915.847732342034</v>
      </c>
      <c r="J97" s="2">
        <v>0</v>
      </c>
    </row>
    <row r="98" spans="1:10" ht="15">
      <c r="A98" s="26" t="s">
        <v>60</v>
      </c>
      <c r="B98" s="39">
        <f t="shared" si="22"/>
        <v>1045.443648303165</v>
      </c>
      <c r="C98" s="39">
        <f t="shared" si="22"/>
        <v>1.7867497604824973</v>
      </c>
      <c r="D98" s="39">
        <f t="shared" si="22"/>
        <v>134.73237537963809</v>
      </c>
      <c r="E98" s="39">
        <f t="shared" si="22"/>
        <v>0</v>
      </c>
      <c r="F98" s="39">
        <f t="shared" si="22"/>
        <v>0</v>
      </c>
      <c r="G98" s="39">
        <f t="shared" si="22"/>
        <v>0</v>
      </c>
      <c r="H98" s="40">
        <f t="shared" si="22"/>
        <v>0</v>
      </c>
      <c r="I98" s="41">
        <f t="shared" si="23"/>
        <v>1181.9627734432856</v>
      </c>
      <c r="J98" s="2">
        <v>0</v>
      </c>
    </row>
    <row r="99" spans="1:10" ht="15">
      <c r="A99" s="27" t="s">
        <v>22</v>
      </c>
      <c r="B99" s="42">
        <f t="shared" si="22"/>
        <v>82.286383934944652</v>
      </c>
      <c r="C99" s="42">
        <f t="shared" si="22"/>
        <v>0</v>
      </c>
      <c r="D99" s="42">
        <f t="shared" si="22"/>
        <v>6.3850887481691245</v>
      </c>
      <c r="E99" s="42">
        <f t="shared" si="22"/>
        <v>0</v>
      </c>
      <c r="F99" s="42">
        <f t="shared" si="22"/>
        <v>0.94216141100642947</v>
      </c>
      <c r="G99" s="42">
        <f t="shared" si="22"/>
        <v>0</v>
      </c>
      <c r="H99" s="43">
        <f t="shared" si="22"/>
        <v>0</v>
      </c>
      <c r="I99" s="38">
        <f t="shared" si="23"/>
        <v>89.613634094120201</v>
      </c>
      <c r="J99" s="2">
        <v>0</v>
      </c>
    </row>
    <row r="100" spans="1:10" ht="15">
      <c r="A100" s="26" t="s">
        <v>21</v>
      </c>
      <c r="B100" s="39">
        <f t="shared" si="22"/>
        <v>133.83087848855911</v>
      </c>
      <c r="C100" s="39">
        <f t="shared" si="22"/>
        <v>0</v>
      </c>
      <c r="D100" s="39">
        <f t="shared" si="22"/>
        <v>2.4726937780402785</v>
      </c>
      <c r="E100" s="39">
        <f t="shared" si="22"/>
        <v>0</v>
      </c>
      <c r="F100" s="39">
        <f t="shared" si="22"/>
        <v>0</v>
      </c>
      <c r="G100" s="39">
        <f t="shared" si="22"/>
        <v>0</v>
      </c>
      <c r="H100" s="40">
        <f t="shared" si="22"/>
        <v>0</v>
      </c>
      <c r="I100" s="41">
        <f t="shared" si="23"/>
        <v>136.30357226659939</v>
      </c>
      <c r="J100" s="2">
        <v>0</v>
      </c>
    </row>
    <row r="101" spans="1:10" ht="15">
      <c r="A101" s="28" t="s">
        <v>64</v>
      </c>
      <c r="B101" s="42">
        <f t="shared" si="22"/>
        <v>80.800155240068037</v>
      </c>
      <c r="C101" s="42">
        <f t="shared" si="22"/>
        <v>0</v>
      </c>
      <c r="D101" s="42">
        <f t="shared" si="22"/>
        <v>12.564351791110106</v>
      </c>
      <c r="E101" s="42">
        <f t="shared" si="22"/>
        <v>0</v>
      </c>
      <c r="F101" s="42">
        <f t="shared" si="22"/>
        <v>0</v>
      </c>
      <c r="G101" s="42">
        <f t="shared" si="22"/>
        <v>0</v>
      </c>
      <c r="H101" s="43">
        <f t="shared" si="22"/>
        <v>0</v>
      </c>
      <c r="I101" s="38">
        <f t="shared" si="23"/>
        <v>93.364507031178135</v>
      </c>
      <c r="J101" s="2">
        <v>0</v>
      </c>
    </row>
    <row r="102" spans="1:10">
      <c r="A102" s="56" t="s">
        <v>23</v>
      </c>
      <c r="B102" s="60">
        <f t="shared" ref="B102:H105" si="24">B596+B622+B648</f>
        <v>80.800155240068037</v>
      </c>
      <c r="C102" s="60">
        <f t="shared" si="24"/>
        <v>0</v>
      </c>
      <c r="D102" s="60">
        <f t="shared" si="24"/>
        <v>12.564351791110106</v>
      </c>
      <c r="E102" s="60">
        <f t="shared" si="24"/>
        <v>0</v>
      </c>
      <c r="F102" s="60">
        <f t="shared" si="24"/>
        <v>0</v>
      </c>
      <c r="G102" s="60">
        <f t="shared" si="24"/>
        <v>0</v>
      </c>
      <c r="H102" s="61">
        <f t="shared" si="24"/>
        <v>0</v>
      </c>
      <c r="I102" s="62">
        <f t="shared" si="23"/>
        <v>93.364507031178135</v>
      </c>
      <c r="J102" s="2">
        <v>0</v>
      </c>
    </row>
    <row r="103" spans="1:10">
      <c r="A103" s="57" t="s">
        <v>19</v>
      </c>
      <c r="B103" s="63">
        <f t="shared" si="24"/>
        <v>0</v>
      </c>
      <c r="C103" s="63">
        <f t="shared" si="24"/>
        <v>0</v>
      </c>
      <c r="D103" s="63">
        <f t="shared" si="24"/>
        <v>0</v>
      </c>
      <c r="E103" s="63">
        <f t="shared" si="24"/>
        <v>0</v>
      </c>
      <c r="F103" s="63">
        <f t="shared" si="24"/>
        <v>0</v>
      </c>
      <c r="G103" s="63">
        <f t="shared" si="24"/>
        <v>0</v>
      </c>
      <c r="H103" s="64">
        <f t="shared" si="24"/>
        <v>0</v>
      </c>
      <c r="I103" s="65">
        <f t="shared" si="23"/>
        <v>0</v>
      </c>
      <c r="J103" s="2">
        <v>0</v>
      </c>
    </row>
    <row r="104" spans="1:10">
      <c r="A104" s="56" t="s">
        <v>20</v>
      </c>
      <c r="B104" s="60">
        <f t="shared" si="24"/>
        <v>0</v>
      </c>
      <c r="C104" s="60">
        <f t="shared" si="24"/>
        <v>0</v>
      </c>
      <c r="D104" s="60">
        <f t="shared" si="24"/>
        <v>0</v>
      </c>
      <c r="E104" s="60">
        <f t="shared" si="24"/>
        <v>0</v>
      </c>
      <c r="F104" s="60">
        <f t="shared" si="24"/>
        <v>0</v>
      </c>
      <c r="G104" s="60">
        <f t="shared" si="24"/>
        <v>0</v>
      </c>
      <c r="H104" s="61">
        <f t="shared" si="24"/>
        <v>0</v>
      </c>
      <c r="I104" s="62">
        <f t="shared" si="23"/>
        <v>0</v>
      </c>
      <c r="J104" s="2">
        <v>0</v>
      </c>
    </row>
    <row r="105" spans="1:10" ht="15" thickBot="1">
      <c r="A105" s="58" t="s">
        <v>11</v>
      </c>
      <c r="B105" s="52">
        <f t="shared" si="24"/>
        <v>0</v>
      </c>
      <c r="C105" s="52">
        <f t="shared" si="24"/>
        <v>0</v>
      </c>
      <c r="D105" s="52">
        <f t="shared" si="24"/>
        <v>0</v>
      </c>
      <c r="E105" s="52">
        <f t="shared" si="24"/>
        <v>0</v>
      </c>
      <c r="F105" s="52">
        <f t="shared" si="24"/>
        <v>0</v>
      </c>
      <c r="G105" s="52">
        <f t="shared" si="24"/>
        <v>0</v>
      </c>
      <c r="H105" s="66">
        <f t="shared" si="24"/>
        <v>0</v>
      </c>
      <c r="I105" s="67">
        <f t="shared" si="23"/>
        <v>0</v>
      </c>
      <c r="J105" s="2">
        <v>0</v>
      </c>
    </row>
    <row r="106" spans="1:10" ht="15">
      <c r="A106" s="33" t="s">
        <v>26</v>
      </c>
      <c r="B106" s="68">
        <f>SUM(B85:B101)</f>
        <v>48812.053298713967</v>
      </c>
      <c r="C106" s="68">
        <f t="shared" ref="C106:I106" si="25">SUM(C85:C101)</f>
        <v>952.28758546059748</v>
      </c>
      <c r="D106" s="68">
        <f t="shared" si="25"/>
        <v>12731.799251711091</v>
      </c>
      <c r="E106" s="68">
        <f t="shared" si="25"/>
        <v>6780.6698631387026</v>
      </c>
      <c r="F106" s="68">
        <f>SUM(F85:F101)</f>
        <v>31.194300397674052</v>
      </c>
      <c r="G106" s="68">
        <f t="shared" si="25"/>
        <v>4627.8491213314446</v>
      </c>
      <c r="H106" s="69">
        <f t="shared" si="25"/>
        <v>1.0676808579585459</v>
      </c>
      <c r="I106" s="38">
        <f t="shared" si="25"/>
        <v>73936.921101611413</v>
      </c>
      <c r="J106" s="2">
        <v>0</v>
      </c>
    </row>
    <row r="107" spans="1:10" s="5" customFormat="1" ht="15" thickBot="1">
      <c r="A107" s="59" t="s">
        <v>88</v>
      </c>
      <c r="B107" s="47">
        <f>B106/$I$106</f>
        <v>0.66018509523315994</v>
      </c>
      <c r="C107" s="47">
        <f t="shared" ref="C107:I107" si="26">C106/$I$106</f>
        <v>1.28797300627635E-2</v>
      </c>
      <c r="D107" s="47">
        <f t="shared" si="26"/>
        <v>0.17219812594324554</v>
      </c>
      <c r="E107" s="47">
        <f t="shared" si="26"/>
        <v>9.1708848057387146E-2</v>
      </c>
      <c r="F107" s="47">
        <f t="shared" si="26"/>
        <v>4.2190423854414718E-4</v>
      </c>
      <c r="G107" s="47">
        <f t="shared" si="26"/>
        <v>6.2591856035922808E-2</v>
      </c>
      <c r="H107" s="70">
        <f t="shared" si="26"/>
        <v>1.4440428977171413E-5</v>
      </c>
      <c r="I107" s="48">
        <f t="shared" si="26"/>
        <v>1</v>
      </c>
    </row>
    <row r="108" spans="1:10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0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0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0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</row>
    <row r="112" spans="1:10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1" si="27">SUM(B112:H112)</f>
        <v>0</v>
      </c>
    </row>
    <row r="113" spans="1:9" ht="15">
      <c r="A113" s="27" t="s">
        <v>10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27"/>
        <v>0</v>
      </c>
    </row>
    <row r="114" spans="1:9" ht="15">
      <c r="A114" s="26" t="s">
        <v>56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27"/>
        <v>0</v>
      </c>
    </row>
    <row r="115" spans="1:9" ht="15">
      <c r="A115" s="27" t="s">
        <v>16</v>
      </c>
      <c r="B115" s="42">
        <v>0</v>
      </c>
      <c r="C115" s="42">
        <v>0</v>
      </c>
      <c r="D115" s="42">
        <v>0</v>
      </c>
      <c r="E115" s="42">
        <v>0</v>
      </c>
      <c r="F115" s="411"/>
      <c r="G115" s="42">
        <v>0</v>
      </c>
      <c r="H115" s="43">
        <v>0</v>
      </c>
      <c r="I115" s="38">
        <f t="shared" si="27"/>
        <v>0</v>
      </c>
    </row>
    <row r="116" spans="1:9" ht="15">
      <c r="A116" s="26" t="s">
        <v>70</v>
      </c>
      <c r="B116" s="39">
        <v>0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27"/>
        <v>0</v>
      </c>
    </row>
    <row r="117" spans="1:9" ht="15">
      <c r="A117" s="27" t="s">
        <v>58</v>
      </c>
      <c r="B117" s="42">
        <v>1.5265967684072415E-2</v>
      </c>
      <c r="C117" s="42">
        <v>0</v>
      </c>
      <c r="D117" s="42">
        <v>0</v>
      </c>
      <c r="E117" s="42">
        <v>2.5443279473454025E-3</v>
      </c>
      <c r="F117" s="411"/>
      <c r="G117" s="42">
        <v>0</v>
      </c>
      <c r="H117" s="43">
        <v>0</v>
      </c>
      <c r="I117" s="38">
        <f t="shared" si="27"/>
        <v>1.7810295631417818E-2</v>
      </c>
    </row>
    <row r="118" spans="1:9" ht="15">
      <c r="A118" s="26" t="s">
        <v>12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27"/>
        <v>0</v>
      </c>
    </row>
    <row r="119" spans="1:9" ht="15">
      <c r="A119" s="27" t="s">
        <v>59</v>
      </c>
      <c r="B119" s="42">
        <v>0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27"/>
        <v>0</v>
      </c>
    </row>
    <row r="120" spans="1:9" ht="15">
      <c r="A120" s="26" t="s">
        <v>17</v>
      </c>
      <c r="B120" s="39">
        <v>0.19813781000165287</v>
      </c>
      <c r="C120" s="39">
        <v>0</v>
      </c>
      <c r="D120" s="39">
        <v>3.1861475709167461E-2</v>
      </c>
      <c r="E120" s="39">
        <v>0</v>
      </c>
      <c r="F120" s="411"/>
      <c r="G120" s="39">
        <v>0</v>
      </c>
      <c r="H120" s="40">
        <v>0</v>
      </c>
      <c r="I120" s="41">
        <f t="shared" si="27"/>
        <v>0.22999928571082034</v>
      </c>
    </row>
    <row r="121" spans="1:9" ht="15">
      <c r="A121" s="27" t="s">
        <v>139</v>
      </c>
      <c r="B121" s="42">
        <v>0</v>
      </c>
      <c r="C121" s="42">
        <v>0</v>
      </c>
      <c r="D121" s="42">
        <v>0</v>
      </c>
      <c r="E121" s="42">
        <v>0</v>
      </c>
      <c r="F121" s="411"/>
      <c r="G121" s="42">
        <v>0</v>
      </c>
      <c r="H121" s="43">
        <v>0</v>
      </c>
      <c r="I121" s="38">
        <f>SUM(B121:H121)</f>
        <v>0</v>
      </c>
    </row>
    <row r="122" spans="1:9" ht="15">
      <c r="A122" s="26" t="s">
        <v>25</v>
      </c>
      <c r="B122" s="39">
        <v>6.6785020296720342E-3</v>
      </c>
      <c r="C122" s="39">
        <v>1.1303870477295751E-4</v>
      </c>
      <c r="D122" s="39">
        <v>8.2461037315103819E-2</v>
      </c>
      <c r="E122" s="39">
        <v>0.11838584621866607</v>
      </c>
      <c r="F122" s="411"/>
      <c r="G122" s="39">
        <v>1.31442221524386</v>
      </c>
      <c r="H122" s="40">
        <v>2.8402268174572372E-4</v>
      </c>
      <c r="I122" s="41">
        <f t="shared" si="27"/>
        <v>1.5223446621938208</v>
      </c>
    </row>
    <row r="123" spans="1:9" ht="15">
      <c r="A123" s="27" t="s">
        <v>24</v>
      </c>
      <c r="B123" s="42">
        <v>0.88851957750152821</v>
      </c>
      <c r="C123" s="42">
        <v>0</v>
      </c>
      <c r="D123" s="42">
        <v>2.5008660408138419</v>
      </c>
      <c r="E123" s="42">
        <v>0</v>
      </c>
      <c r="F123" s="411"/>
      <c r="G123" s="42">
        <v>0</v>
      </c>
      <c r="H123" s="43">
        <v>0</v>
      </c>
      <c r="I123" s="38">
        <f>SUM(B123:H123)</f>
        <v>3.3893856183153703</v>
      </c>
    </row>
    <row r="124" spans="1:9" ht="15">
      <c r="A124" s="26" t="s">
        <v>60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27"/>
        <v>0</v>
      </c>
    </row>
    <row r="125" spans="1:9" ht="15">
      <c r="A125" s="27" t="s">
        <v>22</v>
      </c>
      <c r="B125" s="42">
        <v>0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27"/>
        <v>0</v>
      </c>
    </row>
    <row r="126" spans="1:9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27"/>
        <v>0</v>
      </c>
    </row>
    <row r="127" spans="1:9" ht="15">
      <c r="A127" s="28" t="s">
        <v>64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27"/>
        <v>0</v>
      </c>
    </row>
    <row r="128" spans="1:9">
      <c r="A128" s="56" t="s">
        <v>23</v>
      </c>
      <c r="B128" s="60">
        <v>0</v>
      </c>
      <c r="C128" s="60">
        <v>0</v>
      </c>
      <c r="D128" s="60">
        <v>0</v>
      </c>
      <c r="E128" s="60">
        <v>0</v>
      </c>
      <c r="F128" s="411"/>
      <c r="G128" s="60">
        <v>0</v>
      </c>
      <c r="H128" s="61">
        <v>0</v>
      </c>
      <c r="I128" s="62">
        <f t="shared" si="27"/>
        <v>0</v>
      </c>
    </row>
    <row r="129" spans="1:9">
      <c r="A129" s="57" t="s">
        <v>19</v>
      </c>
      <c r="B129" s="63">
        <v>0</v>
      </c>
      <c r="C129" s="63">
        <v>0</v>
      </c>
      <c r="D129" s="63">
        <v>0</v>
      </c>
      <c r="E129" s="63">
        <v>0</v>
      </c>
      <c r="F129" s="411"/>
      <c r="G129" s="63">
        <v>0</v>
      </c>
      <c r="H129" s="64">
        <v>0</v>
      </c>
      <c r="I129" s="65">
        <f t="shared" si="27"/>
        <v>0</v>
      </c>
    </row>
    <row r="130" spans="1:9">
      <c r="A130" s="56" t="s">
        <v>20</v>
      </c>
      <c r="B130" s="60">
        <v>0</v>
      </c>
      <c r="C130" s="60">
        <v>0</v>
      </c>
      <c r="D130" s="60">
        <v>0</v>
      </c>
      <c r="E130" s="60">
        <v>0</v>
      </c>
      <c r="F130" s="411"/>
      <c r="G130" s="60">
        <v>0</v>
      </c>
      <c r="H130" s="61">
        <v>0</v>
      </c>
      <c r="I130" s="62">
        <f t="shared" si="27"/>
        <v>0</v>
      </c>
    </row>
    <row r="131" spans="1:9" ht="15" thickBot="1">
      <c r="A131" s="58"/>
      <c r="B131" s="52">
        <v>0</v>
      </c>
      <c r="C131" s="52">
        <v>0</v>
      </c>
      <c r="D131" s="52">
        <v>0</v>
      </c>
      <c r="E131" s="52">
        <v>0</v>
      </c>
      <c r="F131" s="412"/>
      <c r="G131" s="52">
        <v>0</v>
      </c>
      <c r="H131" s="66">
        <v>0</v>
      </c>
      <c r="I131" s="67">
        <f t="shared" si="27"/>
        <v>0</v>
      </c>
    </row>
    <row r="132" spans="1:9" ht="15">
      <c r="A132" s="33" t="s">
        <v>26</v>
      </c>
      <c r="B132" s="68">
        <f>SUM(B111:B127)</f>
        <v>1.1086018572169256</v>
      </c>
      <c r="C132" s="68">
        <f t="shared" ref="C132:I132" si="28">SUM(C111:C127)</f>
        <v>1.1303870477295751E-4</v>
      </c>
      <c r="D132" s="68">
        <f t="shared" si="28"/>
        <v>2.615188553838113</v>
      </c>
      <c r="E132" s="68">
        <f t="shared" si="28"/>
        <v>0.12093017416601148</v>
      </c>
      <c r="F132" s="68">
        <f>SUM(F111:F127)</f>
        <v>0</v>
      </c>
      <c r="G132" s="68">
        <f t="shared" si="28"/>
        <v>1.31442221524386</v>
      </c>
      <c r="H132" s="69">
        <f t="shared" si="28"/>
        <v>2.8402268174572372E-4</v>
      </c>
      <c r="I132" s="38">
        <f t="shared" si="28"/>
        <v>5.159539861851429</v>
      </c>
    </row>
    <row r="133" spans="1:9" s="5" customFormat="1" ht="15" thickBot="1">
      <c r="A133" s="30" t="s">
        <v>88</v>
      </c>
      <c r="B133" s="47">
        <f>B132/$I$132</f>
        <v>0.21486448150419354</v>
      </c>
      <c r="C133" s="47">
        <f t="shared" ref="C133:I133" si="29">C132/$I$132</f>
        <v>2.1908679417081807E-5</v>
      </c>
      <c r="D133" s="47">
        <f t="shared" si="29"/>
        <v>0.5068646863597811</v>
      </c>
      <c r="E133" s="47">
        <f t="shared" si="29"/>
        <v>2.3438170341534559E-2</v>
      </c>
      <c r="F133" s="47">
        <f t="shared" si="29"/>
        <v>0</v>
      </c>
      <c r="G133" s="47">
        <f t="shared" si="29"/>
        <v>0.25475570505083722</v>
      </c>
      <c r="H133" s="70">
        <f t="shared" si="29"/>
        <v>5.5048064236450366E-5</v>
      </c>
      <c r="I133" s="48">
        <f t="shared" si="29"/>
        <v>1</v>
      </c>
    </row>
    <row r="134" spans="1:9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9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9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9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9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7" si="30">SUM(B138:H138)</f>
        <v>0</v>
      </c>
    </row>
    <row r="139" spans="1:9" ht="15">
      <c r="A139" s="27" t="s">
        <v>10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30"/>
        <v>0</v>
      </c>
    </row>
    <row r="140" spans="1:9" ht="15">
      <c r="A140" s="26" t="s">
        <v>56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30"/>
        <v>0</v>
      </c>
    </row>
    <row r="141" spans="1:9" ht="15">
      <c r="A141" s="27" t="s">
        <v>16</v>
      </c>
      <c r="B141" s="42">
        <v>9.9397626876577885</v>
      </c>
      <c r="C141" s="42">
        <v>88.200919618861334</v>
      </c>
      <c r="D141" s="42">
        <v>5.7025644375487214</v>
      </c>
      <c r="E141" s="42">
        <v>0</v>
      </c>
      <c r="F141" s="411"/>
      <c r="G141" s="42">
        <v>0</v>
      </c>
      <c r="H141" s="43">
        <v>0</v>
      </c>
      <c r="I141" s="38">
        <f t="shared" si="30"/>
        <v>103.84324674406784</v>
      </c>
    </row>
    <row r="142" spans="1:9" ht="15">
      <c r="A142" s="26" t="s">
        <v>70</v>
      </c>
      <c r="B142" s="39">
        <v>9.2882536647137606</v>
      </c>
      <c r="C142" s="39">
        <v>0.12202654256247548</v>
      </c>
      <c r="D142" s="39">
        <v>0.44132932893428639</v>
      </c>
      <c r="E142" s="39">
        <v>0</v>
      </c>
      <c r="F142" s="411"/>
      <c r="G142" s="39">
        <v>0</v>
      </c>
      <c r="H142" s="40">
        <v>0</v>
      </c>
      <c r="I142" s="41">
        <f t="shared" si="30"/>
        <v>9.8516095362105212</v>
      </c>
    </row>
    <row r="143" spans="1:9" ht="15">
      <c r="A143" s="27" t="s">
        <v>58</v>
      </c>
      <c r="B143" s="42">
        <v>0</v>
      </c>
      <c r="C143" s="42">
        <v>0</v>
      </c>
      <c r="D143" s="42">
        <v>4.1427109906532342</v>
      </c>
      <c r="E143" s="42">
        <v>4.5314004443303304</v>
      </c>
      <c r="F143" s="411"/>
      <c r="G143" s="42">
        <v>0</v>
      </c>
      <c r="H143" s="43">
        <v>0</v>
      </c>
      <c r="I143" s="38">
        <f t="shared" si="30"/>
        <v>8.6741114349835655</v>
      </c>
    </row>
    <row r="144" spans="1:9" ht="15">
      <c r="A144" s="26" t="s">
        <v>12</v>
      </c>
      <c r="B144" s="39">
        <v>0</v>
      </c>
      <c r="C144" s="39">
        <v>0</v>
      </c>
      <c r="D144" s="39">
        <v>0</v>
      </c>
      <c r="E144" s="39">
        <v>0</v>
      </c>
      <c r="F144" s="411"/>
      <c r="G144" s="39">
        <v>0</v>
      </c>
      <c r="H144" s="40">
        <v>0</v>
      </c>
      <c r="I144" s="41">
        <f t="shared" si="30"/>
        <v>0</v>
      </c>
    </row>
    <row r="145" spans="1:9" ht="15">
      <c r="A145" s="27" t="s">
        <v>59</v>
      </c>
      <c r="B145" s="42">
        <v>0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30"/>
        <v>0</v>
      </c>
    </row>
    <row r="146" spans="1:9" ht="15">
      <c r="A146" s="26" t="s">
        <v>17</v>
      </c>
      <c r="B146" s="39">
        <v>0.30342592757634351</v>
      </c>
      <c r="C146" s="39">
        <v>0</v>
      </c>
      <c r="D146" s="39">
        <v>5.0570987929390583E-2</v>
      </c>
      <c r="E146" s="39">
        <v>0</v>
      </c>
      <c r="F146" s="411"/>
      <c r="G146" s="39">
        <v>0</v>
      </c>
      <c r="H146" s="40">
        <v>0</v>
      </c>
      <c r="I146" s="41">
        <f t="shared" si="30"/>
        <v>0.35399691550573409</v>
      </c>
    </row>
    <row r="147" spans="1:9" ht="15">
      <c r="A147" s="27" t="s">
        <v>139</v>
      </c>
      <c r="B147" s="42">
        <v>18.965599356338242</v>
      </c>
      <c r="C147" s="42">
        <v>384.55522527324212</v>
      </c>
      <c r="D147" s="42">
        <v>80.797967964187251</v>
      </c>
      <c r="E147" s="42">
        <v>0</v>
      </c>
      <c r="F147" s="411"/>
      <c r="G147" s="42">
        <v>0</v>
      </c>
      <c r="H147" s="43">
        <v>0</v>
      </c>
      <c r="I147" s="38">
        <f>SUM(B147:H147)</f>
        <v>484.31879259376763</v>
      </c>
    </row>
    <row r="148" spans="1:9" ht="15">
      <c r="A148" s="26" t="s">
        <v>25</v>
      </c>
      <c r="B148" s="39">
        <v>17.575733404961991</v>
      </c>
      <c r="C148" s="39">
        <v>0.64941317282440225</v>
      </c>
      <c r="D148" s="39">
        <v>11.887999881585005</v>
      </c>
      <c r="E148" s="39">
        <v>289.19188445447497</v>
      </c>
      <c r="F148" s="411"/>
      <c r="G148" s="39">
        <v>10.584805558953873</v>
      </c>
      <c r="H148" s="40">
        <v>30.71631172232474</v>
      </c>
      <c r="I148" s="41">
        <f t="shared" si="30"/>
        <v>360.606148195125</v>
      </c>
    </row>
    <row r="149" spans="1:9" ht="15">
      <c r="A149" s="27" t="s">
        <v>24</v>
      </c>
      <c r="B149" s="42">
        <v>56.126205936258017</v>
      </c>
      <c r="C149" s="42">
        <v>0</v>
      </c>
      <c r="D149" s="42">
        <v>1.9596189597206186</v>
      </c>
      <c r="E149" s="42">
        <v>0</v>
      </c>
      <c r="F149" s="411"/>
      <c r="G149" s="42">
        <v>0</v>
      </c>
      <c r="H149" s="43">
        <v>0</v>
      </c>
      <c r="I149" s="38">
        <f>SUM(B149:H149)</f>
        <v>58.085824895978639</v>
      </c>
    </row>
    <row r="150" spans="1:9" ht="15">
      <c r="A150" s="26" t="s">
        <v>60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30"/>
        <v>0</v>
      </c>
    </row>
    <row r="151" spans="1:9" ht="15">
      <c r="A151" s="27" t="s">
        <v>22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30"/>
        <v>0</v>
      </c>
    </row>
    <row r="152" spans="1:9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30"/>
        <v>0</v>
      </c>
    </row>
    <row r="153" spans="1:9" ht="15">
      <c r="A153" s="28" t="s">
        <v>64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30"/>
        <v>0</v>
      </c>
    </row>
    <row r="154" spans="1:9">
      <c r="A154" s="56" t="s">
        <v>23</v>
      </c>
      <c r="B154" s="60">
        <v>0</v>
      </c>
      <c r="C154" s="60">
        <v>0</v>
      </c>
      <c r="D154" s="60">
        <v>0</v>
      </c>
      <c r="E154" s="60">
        <v>0</v>
      </c>
      <c r="F154" s="411"/>
      <c r="G154" s="60">
        <v>0</v>
      </c>
      <c r="H154" s="61">
        <v>0</v>
      </c>
      <c r="I154" s="62">
        <f t="shared" si="30"/>
        <v>0</v>
      </c>
    </row>
    <row r="155" spans="1:9">
      <c r="A155" s="57" t="s">
        <v>19</v>
      </c>
      <c r="B155" s="63">
        <v>0</v>
      </c>
      <c r="C155" s="63">
        <v>0</v>
      </c>
      <c r="D155" s="63">
        <v>0</v>
      </c>
      <c r="E155" s="63">
        <v>0</v>
      </c>
      <c r="F155" s="411"/>
      <c r="G155" s="63">
        <v>0</v>
      </c>
      <c r="H155" s="64">
        <v>0</v>
      </c>
      <c r="I155" s="65">
        <f t="shared" si="30"/>
        <v>0</v>
      </c>
    </row>
    <row r="156" spans="1:9">
      <c r="A156" s="56" t="s">
        <v>20</v>
      </c>
      <c r="B156" s="60">
        <v>0</v>
      </c>
      <c r="C156" s="60">
        <v>0</v>
      </c>
      <c r="D156" s="60">
        <v>0</v>
      </c>
      <c r="E156" s="60">
        <v>0</v>
      </c>
      <c r="F156" s="411"/>
      <c r="G156" s="60">
        <v>0</v>
      </c>
      <c r="H156" s="61">
        <v>0</v>
      </c>
      <c r="I156" s="62">
        <f t="shared" si="30"/>
        <v>0</v>
      </c>
    </row>
    <row r="157" spans="1:9" ht="15" thickBot="1">
      <c r="A157" s="58" t="s">
        <v>11</v>
      </c>
      <c r="B157" s="52">
        <v>0</v>
      </c>
      <c r="C157" s="52">
        <v>0</v>
      </c>
      <c r="D157" s="52">
        <v>0</v>
      </c>
      <c r="E157" s="52">
        <v>0</v>
      </c>
      <c r="F157" s="412"/>
      <c r="G157" s="52">
        <v>0</v>
      </c>
      <c r="H157" s="66">
        <v>0</v>
      </c>
      <c r="I157" s="67">
        <f t="shared" si="30"/>
        <v>0</v>
      </c>
    </row>
    <row r="158" spans="1:9" ht="15">
      <c r="A158" s="33" t="s">
        <v>26</v>
      </c>
      <c r="B158" s="68">
        <f>SUM(B137:B153)</f>
        <v>112.19898097750614</v>
      </c>
      <c r="C158" s="68">
        <f t="shared" ref="C158:I158" si="31">SUM(C137:C153)</f>
        <v>473.52758460749033</v>
      </c>
      <c r="D158" s="68">
        <f t="shared" si="31"/>
        <v>104.9827625505585</v>
      </c>
      <c r="E158" s="68">
        <f t="shared" si="31"/>
        <v>293.72328489880533</v>
      </c>
      <c r="F158" s="68">
        <f>SUM(F137:F153)</f>
        <v>0</v>
      </c>
      <c r="G158" s="68">
        <f t="shared" si="31"/>
        <v>10.584805558953873</v>
      </c>
      <c r="H158" s="69">
        <f t="shared" si="31"/>
        <v>30.71631172232474</v>
      </c>
      <c r="I158" s="38">
        <f t="shared" si="31"/>
        <v>1025.7337303156389</v>
      </c>
    </row>
    <row r="159" spans="1:9" s="5" customFormat="1" ht="15" thickBot="1">
      <c r="A159" s="30" t="s">
        <v>88</v>
      </c>
      <c r="B159" s="47">
        <f>B158/$I$158</f>
        <v>0.10938411954433852</v>
      </c>
      <c r="C159" s="47">
        <f t="shared" ref="C159:I159" si="32">C158/$I$158</f>
        <v>0.46164766801787471</v>
      </c>
      <c r="D159" s="47">
        <f t="shared" si="32"/>
        <v>0.10234894246702134</v>
      </c>
      <c r="E159" s="47">
        <f t="shared" si="32"/>
        <v>0.28635432005187228</v>
      </c>
      <c r="F159" s="47">
        <f t="shared" si="32"/>
        <v>0</v>
      </c>
      <c r="G159" s="47">
        <f t="shared" si="32"/>
        <v>1.031925269309094E-2</v>
      </c>
      <c r="H159" s="70">
        <f t="shared" si="32"/>
        <v>2.9945697225802169E-2</v>
      </c>
      <c r="I159" s="48">
        <f t="shared" si="32"/>
        <v>1</v>
      </c>
    </row>
    <row r="160" spans="1:9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3" si="33">SUM(B164:H164)</f>
        <v>0</v>
      </c>
    </row>
    <row r="165" spans="1:9" ht="15">
      <c r="A165" s="27" t="s">
        <v>10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33"/>
        <v>0</v>
      </c>
    </row>
    <row r="166" spans="1:9" ht="15">
      <c r="A166" s="26" t="s">
        <v>56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33"/>
        <v>0</v>
      </c>
    </row>
    <row r="167" spans="1:9" ht="15">
      <c r="A167" s="27" t="s">
        <v>16</v>
      </c>
      <c r="B167" s="42">
        <v>0.43522613771078816</v>
      </c>
      <c r="C167" s="42">
        <v>0</v>
      </c>
      <c r="D167" s="42">
        <v>6.1013295853174589E-2</v>
      </c>
      <c r="E167" s="42">
        <v>0</v>
      </c>
      <c r="F167" s="411"/>
      <c r="G167" s="42">
        <v>0</v>
      </c>
      <c r="H167" s="43">
        <v>0</v>
      </c>
      <c r="I167" s="38">
        <f t="shared" si="33"/>
        <v>0.49623943356396277</v>
      </c>
    </row>
    <row r="168" spans="1:9" ht="15">
      <c r="A168" s="26" t="s">
        <v>70</v>
      </c>
      <c r="B168" s="39">
        <v>0.34464868456068432</v>
      </c>
      <c r="C168" s="39">
        <v>3.0297573329628673E-2</v>
      </c>
      <c r="D168" s="39">
        <v>1.4281305004958809</v>
      </c>
      <c r="E168" s="39">
        <v>0</v>
      </c>
      <c r="F168" s="411"/>
      <c r="G168" s="39">
        <v>0</v>
      </c>
      <c r="H168" s="40">
        <v>0</v>
      </c>
      <c r="I168" s="41">
        <f t="shared" si="33"/>
        <v>1.8030767583861937</v>
      </c>
    </row>
    <row r="169" spans="1:9" ht="15">
      <c r="A169" s="27" t="s">
        <v>58</v>
      </c>
      <c r="B169" s="42">
        <v>0</v>
      </c>
      <c r="C169" s="42">
        <v>0</v>
      </c>
      <c r="D169" s="42">
        <v>0</v>
      </c>
      <c r="E169" s="42">
        <v>0.10521965048906015</v>
      </c>
      <c r="F169" s="411"/>
      <c r="G169" s="42">
        <v>0</v>
      </c>
      <c r="H169" s="43">
        <v>0</v>
      </c>
      <c r="I169" s="38">
        <f t="shared" si="33"/>
        <v>0.10521965048906015</v>
      </c>
    </row>
    <row r="170" spans="1:9" ht="15">
      <c r="A170" s="26" t="s">
        <v>12</v>
      </c>
      <c r="B170" s="39">
        <v>0</v>
      </c>
      <c r="C170" s="39">
        <v>0</v>
      </c>
      <c r="D170" s="39">
        <v>0</v>
      </c>
      <c r="E170" s="39">
        <v>0</v>
      </c>
      <c r="F170" s="411"/>
      <c r="G170" s="39">
        <v>0</v>
      </c>
      <c r="H170" s="40">
        <v>0</v>
      </c>
      <c r="I170" s="41">
        <f t="shared" si="33"/>
        <v>0</v>
      </c>
    </row>
    <row r="171" spans="1:9" ht="15">
      <c r="A171" s="27" t="s">
        <v>59</v>
      </c>
      <c r="B171" s="42">
        <v>0</v>
      </c>
      <c r="C171" s="42">
        <v>0</v>
      </c>
      <c r="D171" s="42">
        <v>0</v>
      </c>
      <c r="E171" s="42">
        <v>0</v>
      </c>
      <c r="F171" s="411"/>
      <c r="G171" s="42">
        <v>0</v>
      </c>
      <c r="H171" s="43">
        <v>0</v>
      </c>
      <c r="I171" s="38">
        <f t="shared" si="33"/>
        <v>0</v>
      </c>
    </row>
    <row r="172" spans="1:9" ht="15">
      <c r="A172" s="26" t="s">
        <v>17</v>
      </c>
      <c r="B172" s="39">
        <v>3.844418515793577E-6</v>
      </c>
      <c r="C172" s="39">
        <v>0</v>
      </c>
      <c r="D172" s="39">
        <v>1.5410613041017627E-3</v>
      </c>
      <c r="E172" s="39">
        <v>1.4716434078457813E-6</v>
      </c>
      <c r="F172" s="411"/>
      <c r="G172" s="39">
        <v>0</v>
      </c>
      <c r="H172" s="40">
        <v>0</v>
      </c>
      <c r="I172" s="41">
        <f t="shared" si="33"/>
        <v>1.5463773660254021E-3</v>
      </c>
    </row>
    <row r="173" spans="1:9" ht="15">
      <c r="A173" s="27" t="s">
        <v>139</v>
      </c>
      <c r="B173" s="42">
        <v>0.4982082160598944</v>
      </c>
      <c r="C173" s="42">
        <v>0.34238416997821453</v>
      </c>
      <c r="D173" s="42">
        <v>9.2194801140857567</v>
      </c>
      <c r="E173" s="42">
        <v>0</v>
      </c>
      <c r="F173" s="411"/>
      <c r="G173" s="42">
        <v>0</v>
      </c>
      <c r="H173" s="43">
        <v>0</v>
      </c>
      <c r="I173" s="38">
        <f>SUM(B173:H173)</f>
        <v>10.060072500123866</v>
      </c>
    </row>
    <row r="174" spans="1:9" ht="15">
      <c r="A174" s="26" t="s">
        <v>25</v>
      </c>
      <c r="B174" s="39">
        <v>0.70641054467191622</v>
      </c>
      <c r="C174" s="39">
        <v>3.041111818556191E-2</v>
      </c>
      <c r="D174" s="39">
        <v>21.580958451211878</v>
      </c>
      <c r="E174" s="39">
        <v>17.224393897083747</v>
      </c>
      <c r="F174" s="411"/>
      <c r="G174" s="39">
        <v>1.5839988294032779</v>
      </c>
      <c r="H174" s="40">
        <v>4.8226919744663688</v>
      </c>
      <c r="I174" s="41">
        <f t="shared" si="33"/>
        <v>45.948864815022745</v>
      </c>
    </row>
    <row r="175" spans="1:9" ht="15">
      <c r="A175" s="27" t="s">
        <v>24</v>
      </c>
      <c r="B175" s="42">
        <v>6.2494007998519203</v>
      </c>
      <c r="C175" s="42">
        <v>1.3429992001480795</v>
      </c>
      <c r="D175" s="42">
        <v>0</v>
      </c>
      <c r="E175" s="42">
        <v>0</v>
      </c>
      <c r="F175" s="411"/>
      <c r="G175" s="42">
        <v>0</v>
      </c>
      <c r="H175" s="43">
        <v>0</v>
      </c>
      <c r="I175" s="38">
        <f>SUM(B175:H175)</f>
        <v>7.5923999999999996</v>
      </c>
    </row>
    <row r="176" spans="1:9" ht="15">
      <c r="A176" s="26" t="s">
        <v>60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33"/>
        <v>0</v>
      </c>
    </row>
    <row r="177" spans="1:9" ht="15">
      <c r="A177" s="27" t="s">
        <v>22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33"/>
        <v>0</v>
      </c>
    </row>
    <row r="178" spans="1:9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33"/>
        <v>0</v>
      </c>
    </row>
    <row r="179" spans="1:9" ht="15">
      <c r="A179" s="28" t="s">
        <v>64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33"/>
        <v>0</v>
      </c>
    </row>
    <row r="180" spans="1:9">
      <c r="A180" s="56" t="s">
        <v>23</v>
      </c>
      <c r="B180" s="60">
        <v>0</v>
      </c>
      <c r="C180" s="60">
        <v>0</v>
      </c>
      <c r="D180" s="60">
        <v>0</v>
      </c>
      <c r="E180" s="60">
        <v>0</v>
      </c>
      <c r="F180" s="411"/>
      <c r="G180" s="60">
        <v>0</v>
      </c>
      <c r="H180" s="61">
        <v>0</v>
      </c>
      <c r="I180" s="62">
        <f t="shared" si="33"/>
        <v>0</v>
      </c>
    </row>
    <row r="181" spans="1:9">
      <c r="A181" s="57" t="s">
        <v>19</v>
      </c>
      <c r="B181" s="63">
        <v>0</v>
      </c>
      <c r="C181" s="63">
        <v>0</v>
      </c>
      <c r="D181" s="63">
        <v>0</v>
      </c>
      <c r="E181" s="63">
        <v>0</v>
      </c>
      <c r="F181" s="411"/>
      <c r="G181" s="63">
        <v>0</v>
      </c>
      <c r="H181" s="64">
        <v>0</v>
      </c>
      <c r="I181" s="65">
        <f t="shared" si="33"/>
        <v>0</v>
      </c>
    </row>
    <row r="182" spans="1:9">
      <c r="A182" s="56" t="s">
        <v>20</v>
      </c>
      <c r="B182" s="60">
        <v>0</v>
      </c>
      <c r="C182" s="60">
        <v>0</v>
      </c>
      <c r="D182" s="60">
        <v>0</v>
      </c>
      <c r="E182" s="60">
        <v>0</v>
      </c>
      <c r="F182" s="411"/>
      <c r="G182" s="60">
        <v>0</v>
      </c>
      <c r="H182" s="61">
        <v>0</v>
      </c>
      <c r="I182" s="62">
        <f t="shared" si="33"/>
        <v>0</v>
      </c>
    </row>
    <row r="183" spans="1:9" ht="15" thickBot="1">
      <c r="A183" s="58" t="s">
        <v>11</v>
      </c>
      <c r="B183" s="52">
        <v>0</v>
      </c>
      <c r="C183" s="52">
        <v>0</v>
      </c>
      <c r="D183" s="52">
        <v>0</v>
      </c>
      <c r="E183" s="52">
        <v>0</v>
      </c>
      <c r="F183" s="412"/>
      <c r="G183" s="52">
        <v>0</v>
      </c>
      <c r="H183" s="66">
        <v>0</v>
      </c>
      <c r="I183" s="67">
        <f t="shared" si="33"/>
        <v>0</v>
      </c>
    </row>
    <row r="184" spans="1:9" ht="15">
      <c r="A184" s="33" t="s">
        <v>26</v>
      </c>
      <c r="B184" s="68">
        <f>SUM(B163:B179)</f>
        <v>8.2338982272737198</v>
      </c>
      <c r="C184" s="68">
        <f t="shared" ref="C184:I184" si="34">SUM(C163:C179)</f>
        <v>1.7460920616414846</v>
      </c>
      <c r="D184" s="68">
        <f t="shared" si="34"/>
        <v>32.29112342295079</v>
      </c>
      <c r="E184" s="68">
        <f t="shared" si="34"/>
        <v>17.329615019216217</v>
      </c>
      <c r="F184" s="68">
        <f>SUM(F163:F179)</f>
        <v>0</v>
      </c>
      <c r="G184" s="68">
        <f t="shared" si="34"/>
        <v>1.5839988294032779</v>
      </c>
      <c r="H184" s="69">
        <f t="shared" si="34"/>
        <v>4.8226919744663688</v>
      </c>
      <c r="I184" s="38">
        <f t="shared" si="34"/>
        <v>66.00741953495185</v>
      </c>
    </row>
    <row r="185" spans="1:9" s="5" customFormat="1" ht="15" thickBot="1">
      <c r="A185" s="30" t="s">
        <v>88</v>
      </c>
      <c r="B185" s="47">
        <f>B184/$I$184</f>
        <v>0.12474201059948656</v>
      </c>
      <c r="C185" s="47">
        <f t="shared" ref="C185:I185" si="35">C184/$I$184</f>
        <v>2.6452966559568421E-2</v>
      </c>
      <c r="D185" s="47">
        <f t="shared" si="35"/>
        <v>0.48920445080953651</v>
      </c>
      <c r="E185" s="47">
        <f t="shared" si="35"/>
        <v>0.26254041047673349</v>
      </c>
      <c r="F185" s="47">
        <f t="shared" si="35"/>
        <v>0</v>
      </c>
      <c r="G185" s="47">
        <f t="shared" si="35"/>
        <v>2.3997284556238837E-2</v>
      </c>
      <c r="H185" s="70">
        <f t="shared" si="35"/>
        <v>7.3062876998436305E-2</v>
      </c>
      <c r="I185" s="48">
        <f t="shared" si="35"/>
        <v>1</v>
      </c>
    </row>
    <row r="186" spans="1:9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9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9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9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9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9" si="36">SUM(B190:H190)</f>
        <v>0</v>
      </c>
    </row>
    <row r="191" spans="1:9" ht="15">
      <c r="A191" s="27" t="s">
        <v>10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36"/>
        <v>0</v>
      </c>
    </row>
    <row r="192" spans="1:9" ht="15">
      <c r="A192" s="26" t="s">
        <v>56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36"/>
        <v>0</v>
      </c>
    </row>
    <row r="193" spans="1:9" ht="15">
      <c r="A193" s="27" t="s">
        <v>16</v>
      </c>
      <c r="B193" s="42">
        <v>2.969587338691877</v>
      </c>
      <c r="C193" s="42">
        <v>0.50527605949431853</v>
      </c>
      <c r="D193" s="42">
        <v>25.234362139424722</v>
      </c>
      <c r="E193" s="42">
        <v>0</v>
      </c>
      <c r="F193" s="411"/>
      <c r="G193" s="42">
        <v>0</v>
      </c>
      <c r="H193" s="43">
        <v>0</v>
      </c>
      <c r="I193" s="38">
        <f t="shared" si="36"/>
        <v>28.709225537610916</v>
      </c>
    </row>
    <row r="194" spans="1:9" ht="15">
      <c r="A194" s="26" t="s">
        <v>70</v>
      </c>
      <c r="B194" s="39">
        <v>5.9734783049017581E-2</v>
      </c>
      <c r="C194" s="39">
        <v>2.5630051738457473E-2</v>
      </c>
      <c r="D194" s="39">
        <v>0.6114082319686055</v>
      </c>
      <c r="E194" s="39">
        <v>0</v>
      </c>
      <c r="F194" s="411"/>
      <c r="G194" s="39">
        <v>0</v>
      </c>
      <c r="H194" s="40">
        <v>0</v>
      </c>
      <c r="I194" s="41">
        <f t="shared" si="36"/>
        <v>0.69677306675608053</v>
      </c>
    </row>
    <row r="195" spans="1:9" ht="15">
      <c r="A195" s="27" t="s">
        <v>58</v>
      </c>
      <c r="B195" s="42">
        <v>0</v>
      </c>
      <c r="C195" s="42">
        <v>0</v>
      </c>
      <c r="D195" s="42">
        <v>0</v>
      </c>
      <c r="E195" s="42">
        <v>1.0781821088000216</v>
      </c>
      <c r="F195" s="411"/>
      <c r="G195" s="42">
        <v>0</v>
      </c>
      <c r="H195" s="43">
        <v>0</v>
      </c>
      <c r="I195" s="38">
        <f t="shared" si="36"/>
        <v>1.0781821088000216</v>
      </c>
    </row>
    <row r="196" spans="1:9" ht="15">
      <c r="A196" s="26" t="s">
        <v>12</v>
      </c>
      <c r="B196" s="39">
        <v>0</v>
      </c>
      <c r="C196" s="39">
        <v>0</v>
      </c>
      <c r="D196" s="39">
        <v>0</v>
      </c>
      <c r="E196" s="39">
        <v>0</v>
      </c>
      <c r="F196" s="411"/>
      <c r="G196" s="39">
        <v>0</v>
      </c>
      <c r="H196" s="40">
        <v>0</v>
      </c>
      <c r="I196" s="41">
        <f t="shared" si="36"/>
        <v>0</v>
      </c>
    </row>
    <row r="197" spans="1:9" ht="15">
      <c r="A197" s="27" t="s">
        <v>59</v>
      </c>
      <c r="B197" s="42">
        <v>0</v>
      </c>
      <c r="C197" s="42">
        <v>0</v>
      </c>
      <c r="D197" s="42">
        <v>0</v>
      </c>
      <c r="E197" s="42">
        <v>0</v>
      </c>
      <c r="F197" s="411"/>
      <c r="G197" s="42">
        <v>0</v>
      </c>
      <c r="H197" s="43">
        <v>0</v>
      </c>
      <c r="I197" s="38">
        <f t="shared" si="36"/>
        <v>0</v>
      </c>
    </row>
    <row r="198" spans="1:9" ht="15">
      <c r="A198" s="26" t="s">
        <v>17</v>
      </c>
      <c r="B198" s="39">
        <v>1.3027968096371101E-3</v>
      </c>
      <c r="C198" s="39">
        <v>0</v>
      </c>
      <c r="D198" s="39">
        <v>5.5834148984447581E-4</v>
      </c>
      <c r="E198" s="39">
        <v>0</v>
      </c>
      <c r="F198" s="411"/>
      <c r="G198" s="39">
        <v>0</v>
      </c>
      <c r="H198" s="40">
        <v>0</v>
      </c>
      <c r="I198" s="41">
        <f t="shared" si="36"/>
        <v>1.8611382994815858E-3</v>
      </c>
    </row>
    <row r="199" spans="1:9" ht="15">
      <c r="A199" s="27" t="s">
        <v>139</v>
      </c>
      <c r="B199" s="42">
        <v>17.762591018686702</v>
      </c>
      <c r="C199" s="42">
        <v>2.8984334765232256</v>
      </c>
      <c r="D199" s="42">
        <v>107.19771279504754</v>
      </c>
      <c r="E199" s="42">
        <v>6.9682256462934555</v>
      </c>
      <c r="F199" s="411"/>
      <c r="G199" s="42">
        <v>0</v>
      </c>
      <c r="H199" s="43">
        <v>0</v>
      </c>
      <c r="I199" s="38">
        <f>SUM(B199:H199)</f>
        <v>134.82696293655093</v>
      </c>
    </row>
    <row r="200" spans="1:9" ht="15">
      <c r="A200" s="26" t="s">
        <v>25</v>
      </c>
      <c r="B200" s="39">
        <v>0.8594636995305649</v>
      </c>
      <c r="C200" s="39">
        <v>6.8546590278404859E-2</v>
      </c>
      <c r="D200" s="39">
        <v>53.919696514847594</v>
      </c>
      <c r="E200" s="39">
        <v>37.396061003732051</v>
      </c>
      <c r="F200" s="411"/>
      <c r="G200" s="39">
        <v>3.1073252842201318</v>
      </c>
      <c r="H200" s="40">
        <v>0.15197363414887718</v>
      </c>
      <c r="I200" s="41">
        <f t="shared" si="36"/>
        <v>95.503066726757623</v>
      </c>
    </row>
    <row r="201" spans="1:9" ht="15">
      <c r="A201" s="27" t="s">
        <v>24</v>
      </c>
      <c r="B201" s="42">
        <v>0.77289239740328541</v>
      </c>
      <c r="C201" s="42">
        <v>1.5867840667600448E-2</v>
      </c>
      <c r="D201" s="42">
        <v>0</v>
      </c>
      <c r="E201" s="42">
        <v>0</v>
      </c>
      <c r="F201" s="411"/>
      <c r="G201" s="42">
        <v>0</v>
      </c>
      <c r="H201" s="43">
        <v>0</v>
      </c>
      <c r="I201" s="38">
        <f>SUM(B201:H201)</f>
        <v>0.78876023807088591</v>
      </c>
    </row>
    <row r="202" spans="1:9" ht="15">
      <c r="A202" s="26" t="s">
        <v>60</v>
      </c>
      <c r="B202" s="39">
        <v>6.3764806894704403E-3</v>
      </c>
      <c r="C202" s="39">
        <v>3.0263447011479727E-4</v>
      </c>
      <c r="D202" s="39">
        <v>5.5191696677470636E-4</v>
      </c>
      <c r="E202" s="39">
        <v>0</v>
      </c>
      <c r="F202" s="411"/>
      <c r="G202" s="39">
        <v>0</v>
      </c>
      <c r="H202" s="40">
        <v>0</v>
      </c>
      <c r="I202" s="41">
        <f t="shared" si="36"/>
        <v>7.2310321263599443E-3</v>
      </c>
    </row>
    <row r="203" spans="1:9" ht="15">
      <c r="A203" s="27" t="s">
        <v>22</v>
      </c>
      <c r="B203" s="42">
        <v>0</v>
      </c>
      <c r="C203" s="42">
        <v>0</v>
      </c>
      <c r="D203" s="42">
        <v>0</v>
      </c>
      <c r="E203" s="42">
        <v>0</v>
      </c>
      <c r="F203" s="411"/>
      <c r="G203" s="42">
        <v>0</v>
      </c>
      <c r="H203" s="43">
        <v>0</v>
      </c>
      <c r="I203" s="38">
        <f t="shared" si="36"/>
        <v>0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36"/>
        <v>0</v>
      </c>
    </row>
    <row r="205" spans="1:9" ht="15">
      <c r="A205" s="28" t="s">
        <v>64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36"/>
        <v>0</v>
      </c>
    </row>
    <row r="206" spans="1:9">
      <c r="A206" s="56" t="s">
        <v>23</v>
      </c>
      <c r="B206" s="60">
        <v>0</v>
      </c>
      <c r="C206" s="60">
        <v>0</v>
      </c>
      <c r="D206" s="60">
        <v>0</v>
      </c>
      <c r="E206" s="60">
        <v>0</v>
      </c>
      <c r="F206" s="411"/>
      <c r="G206" s="60">
        <v>0</v>
      </c>
      <c r="H206" s="61">
        <v>0</v>
      </c>
      <c r="I206" s="62">
        <f t="shared" si="36"/>
        <v>0</v>
      </c>
    </row>
    <row r="207" spans="1:9">
      <c r="A207" s="57" t="s">
        <v>19</v>
      </c>
      <c r="B207" s="63">
        <v>0</v>
      </c>
      <c r="C207" s="63">
        <v>0</v>
      </c>
      <c r="D207" s="63">
        <v>0</v>
      </c>
      <c r="E207" s="63">
        <v>0</v>
      </c>
      <c r="F207" s="411"/>
      <c r="G207" s="63">
        <v>0</v>
      </c>
      <c r="H207" s="64">
        <v>0</v>
      </c>
      <c r="I207" s="65">
        <f t="shared" si="36"/>
        <v>0</v>
      </c>
    </row>
    <row r="208" spans="1:9">
      <c r="A208" s="56" t="s">
        <v>20</v>
      </c>
      <c r="B208" s="60">
        <v>0</v>
      </c>
      <c r="C208" s="60">
        <v>0</v>
      </c>
      <c r="D208" s="60">
        <v>0</v>
      </c>
      <c r="E208" s="60">
        <v>0</v>
      </c>
      <c r="F208" s="411"/>
      <c r="G208" s="60">
        <v>0</v>
      </c>
      <c r="H208" s="61">
        <v>0</v>
      </c>
      <c r="I208" s="62">
        <f t="shared" si="36"/>
        <v>0</v>
      </c>
    </row>
    <row r="209" spans="1:9" ht="15" thickBot="1">
      <c r="A209" s="58" t="s">
        <v>11</v>
      </c>
      <c r="B209" s="52">
        <v>0</v>
      </c>
      <c r="C209" s="52">
        <v>0</v>
      </c>
      <c r="D209" s="52">
        <v>0</v>
      </c>
      <c r="E209" s="52">
        <v>0</v>
      </c>
      <c r="F209" s="412"/>
      <c r="G209" s="52">
        <v>0</v>
      </c>
      <c r="H209" s="66">
        <v>0</v>
      </c>
      <c r="I209" s="67">
        <f t="shared" si="36"/>
        <v>0</v>
      </c>
    </row>
    <row r="210" spans="1:9" ht="15">
      <c r="A210" s="33" t="s">
        <v>26</v>
      </c>
      <c r="B210" s="68">
        <f>SUM(B189:B205)</f>
        <v>22.431948514860558</v>
      </c>
      <c r="C210" s="68">
        <f t="shared" ref="C210:I210" si="37">SUM(C189:C205)</f>
        <v>3.5140566531721218</v>
      </c>
      <c r="D210" s="68">
        <f t="shared" si="37"/>
        <v>186.96428993974507</v>
      </c>
      <c r="E210" s="68">
        <f t="shared" si="37"/>
        <v>45.442468758825527</v>
      </c>
      <c r="F210" s="68">
        <f>SUM(F189:F205)</f>
        <v>0</v>
      </c>
      <c r="G210" s="68">
        <f t="shared" si="37"/>
        <v>3.1073252842201318</v>
      </c>
      <c r="H210" s="69">
        <f t="shared" si="37"/>
        <v>0.15197363414887718</v>
      </c>
      <c r="I210" s="38">
        <f t="shared" si="37"/>
        <v>261.6120627849723</v>
      </c>
    </row>
    <row r="211" spans="1:9" s="5" customFormat="1" ht="15" thickBot="1">
      <c r="A211" s="30" t="s">
        <v>88</v>
      </c>
      <c r="B211" s="47">
        <f>B210/$I$210</f>
        <v>8.5745084825458243E-2</v>
      </c>
      <c r="C211" s="47">
        <f t="shared" ref="C211:I211" si="38">C210/$I$210</f>
        <v>1.3432318891428345E-2</v>
      </c>
      <c r="D211" s="47">
        <f t="shared" si="38"/>
        <v>0.71466234373686843</v>
      </c>
      <c r="E211" s="47">
        <f t="shared" si="38"/>
        <v>0.17370173330339209</v>
      </c>
      <c r="F211" s="47">
        <f t="shared" si="38"/>
        <v>0</v>
      </c>
      <c r="G211" s="47">
        <f t="shared" si="38"/>
        <v>1.1877607061162721E-2</v>
      </c>
      <c r="H211" s="70">
        <f t="shared" si="38"/>
        <v>5.8091218169014399E-4</v>
      </c>
      <c r="I211" s="48">
        <f t="shared" si="38"/>
        <v>1</v>
      </c>
    </row>
    <row r="212" spans="1:9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9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9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9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9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5" si="39">SUM(B216:H216)</f>
        <v>0</v>
      </c>
    </row>
    <row r="217" spans="1:9" ht="15">
      <c r="A217" s="27" t="s">
        <v>10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39"/>
        <v>0</v>
      </c>
    </row>
    <row r="218" spans="1:9" ht="15">
      <c r="A218" s="26" t="s">
        <v>56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39"/>
        <v>0</v>
      </c>
    </row>
    <row r="219" spans="1:9" ht="15">
      <c r="A219" s="27" t="s">
        <v>16</v>
      </c>
      <c r="B219" s="42">
        <v>1.8521904892340402</v>
      </c>
      <c r="C219" s="42">
        <v>0.94911231864352996</v>
      </c>
      <c r="D219" s="42">
        <v>18.563062037628118</v>
      </c>
      <c r="E219" s="42">
        <v>0</v>
      </c>
      <c r="F219" s="411"/>
      <c r="G219" s="42">
        <v>0</v>
      </c>
      <c r="H219" s="43">
        <v>0</v>
      </c>
      <c r="I219" s="38">
        <f t="shared" si="39"/>
        <v>21.364364845505687</v>
      </c>
    </row>
    <row r="220" spans="1:9" ht="15">
      <c r="A220" s="26" t="s">
        <v>70</v>
      </c>
      <c r="B220" s="39">
        <v>7.7535631335574395E-2</v>
      </c>
      <c r="C220" s="39">
        <v>0</v>
      </c>
      <c r="D220" s="39">
        <v>5.9141634147018285E-3</v>
      </c>
      <c r="E220" s="39">
        <v>0</v>
      </c>
      <c r="F220" s="411"/>
      <c r="G220" s="39">
        <v>0</v>
      </c>
      <c r="H220" s="40">
        <v>0</v>
      </c>
      <c r="I220" s="41">
        <f t="shared" si="39"/>
        <v>8.3449794750276224E-2</v>
      </c>
    </row>
    <row r="221" spans="1:9" ht="15">
      <c r="A221" s="27" t="s">
        <v>58</v>
      </c>
      <c r="B221" s="42">
        <v>0</v>
      </c>
      <c r="C221" s="42">
        <v>0</v>
      </c>
      <c r="D221" s="42">
        <v>0</v>
      </c>
      <c r="E221" s="42">
        <v>2.6557808070399877E-3</v>
      </c>
      <c r="F221" s="411"/>
      <c r="G221" s="42">
        <v>0</v>
      </c>
      <c r="H221" s="43">
        <v>0</v>
      </c>
      <c r="I221" s="38">
        <f t="shared" si="39"/>
        <v>2.6557808070399877E-3</v>
      </c>
    </row>
    <row r="222" spans="1:9" ht="15">
      <c r="A222" s="26" t="s">
        <v>12</v>
      </c>
      <c r="B222" s="39">
        <v>0</v>
      </c>
      <c r="C222" s="39">
        <v>0</v>
      </c>
      <c r="D222" s="39">
        <v>0</v>
      </c>
      <c r="E222" s="39">
        <v>1.0524455300974918</v>
      </c>
      <c r="F222" s="411"/>
      <c r="G222" s="39">
        <v>0</v>
      </c>
      <c r="H222" s="40">
        <v>0</v>
      </c>
      <c r="I222" s="41">
        <f t="shared" si="39"/>
        <v>1.0524455300974918</v>
      </c>
    </row>
    <row r="223" spans="1:9" ht="15">
      <c r="A223" s="27" t="s">
        <v>59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39"/>
        <v>0</v>
      </c>
    </row>
    <row r="224" spans="1:9" ht="15">
      <c r="A224" s="26" t="s">
        <v>17</v>
      </c>
      <c r="B224" s="39">
        <v>0</v>
      </c>
      <c r="C224" s="39">
        <v>0</v>
      </c>
      <c r="D224" s="39">
        <v>0</v>
      </c>
      <c r="E224" s="39">
        <v>0</v>
      </c>
      <c r="F224" s="411"/>
      <c r="G224" s="39">
        <v>0</v>
      </c>
      <c r="H224" s="40">
        <v>0</v>
      </c>
      <c r="I224" s="41">
        <f t="shared" si="39"/>
        <v>0</v>
      </c>
    </row>
    <row r="225" spans="1:9" ht="15">
      <c r="A225" s="27" t="s">
        <v>139</v>
      </c>
      <c r="B225" s="42">
        <v>38.541456586311583</v>
      </c>
      <c r="C225" s="42">
        <v>6.3210565639184882E-2</v>
      </c>
      <c r="D225" s="42">
        <v>31.195161648102367</v>
      </c>
      <c r="E225" s="42">
        <v>38.243064460412214</v>
      </c>
      <c r="F225" s="411"/>
      <c r="G225" s="42">
        <v>0</v>
      </c>
      <c r="H225" s="43">
        <v>0</v>
      </c>
      <c r="I225" s="38">
        <f>SUM(B225:H225)</f>
        <v>108.04289326046535</v>
      </c>
    </row>
    <row r="226" spans="1:9" ht="15">
      <c r="A226" s="26" t="s">
        <v>25</v>
      </c>
      <c r="B226" s="39">
        <v>69.502757272442821</v>
      </c>
      <c r="C226" s="39">
        <v>0.21787444450920171</v>
      </c>
      <c r="D226" s="39">
        <v>243.62204819516631</v>
      </c>
      <c r="E226" s="39">
        <v>239.34571113845638</v>
      </c>
      <c r="F226" s="411"/>
      <c r="G226" s="39">
        <v>65.214512054051411</v>
      </c>
      <c r="H226" s="40">
        <v>7.5386173510052794</v>
      </c>
      <c r="I226" s="41">
        <f t="shared" si="39"/>
        <v>625.44152045563146</v>
      </c>
    </row>
    <row r="227" spans="1:9" ht="15">
      <c r="A227" s="27" t="s">
        <v>24</v>
      </c>
      <c r="B227" s="42">
        <v>223.39722617966177</v>
      </c>
      <c r="C227" s="42">
        <v>0</v>
      </c>
      <c r="D227" s="42">
        <v>52.838624405230739</v>
      </c>
      <c r="E227" s="42">
        <v>0</v>
      </c>
      <c r="F227" s="411"/>
      <c r="G227" s="42">
        <v>0</v>
      </c>
      <c r="H227" s="43">
        <v>0</v>
      </c>
      <c r="I227" s="38">
        <f>SUM(B227:H227)</f>
        <v>276.23585058489249</v>
      </c>
    </row>
    <row r="228" spans="1:9" ht="15">
      <c r="A228" s="26" t="s">
        <v>60</v>
      </c>
      <c r="B228" s="39">
        <v>0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39"/>
        <v>0</v>
      </c>
    </row>
    <row r="229" spans="1:9" ht="15">
      <c r="A229" s="27" t="s">
        <v>22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39"/>
        <v>0</v>
      </c>
    </row>
    <row r="230" spans="1:9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39"/>
        <v>0</v>
      </c>
    </row>
    <row r="231" spans="1:9" ht="15">
      <c r="A231" s="28" t="s">
        <v>64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39"/>
        <v>0</v>
      </c>
    </row>
    <row r="232" spans="1:9">
      <c r="A232" s="56" t="s">
        <v>23</v>
      </c>
      <c r="B232" s="60">
        <v>0</v>
      </c>
      <c r="C232" s="60">
        <v>0</v>
      </c>
      <c r="D232" s="60">
        <v>0</v>
      </c>
      <c r="E232" s="60">
        <v>0</v>
      </c>
      <c r="F232" s="411"/>
      <c r="G232" s="60">
        <v>0</v>
      </c>
      <c r="H232" s="61">
        <v>0</v>
      </c>
      <c r="I232" s="62">
        <f t="shared" si="39"/>
        <v>0</v>
      </c>
    </row>
    <row r="233" spans="1:9">
      <c r="A233" s="57" t="s">
        <v>19</v>
      </c>
      <c r="B233" s="63">
        <v>0</v>
      </c>
      <c r="C233" s="63">
        <v>0</v>
      </c>
      <c r="D233" s="63">
        <v>0</v>
      </c>
      <c r="E233" s="63">
        <v>0</v>
      </c>
      <c r="F233" s="411"/>
      <c r="G233" s="63">
        <v>0</v>
      </c>
      <c r="H233" s="64">
        <v>0</v>
      </c>
      <c r="I233" s="65">
        <f t="shared" si="39"/>
        <v>0</v>
      </c>
    </row>
    <row r="234" spans="1:9">
      <c r="A234" s="56" t="s">
        <v>20</v>
      </c>
      <c r="B234" s="60">
        <v>0</v>
      </c>
      <c r="C234" s="60">
        <v>0</v>
      </c>
      <c r="D234" s="60">
        <v>0</v>
      </c>
      <c r="E234" s="60">
        <v>0</v>
      </c>
      <c r="F234" s="411"/>
      <c r="G234" s="60">
        <v>0</v>
      </c>
      <c r="H234" s="61">
        <v>0</v>
      </c>
      <c r="I234" s="62">
        <f t="shared" si="39"/>
        <v>0</v>
      </c>
    </row>
    <row r="235" spans="1:9" ht="15" thickBot="1">
      <c r="A235" s="58" t="s">
        <v>11</v>
      </c>
      <c r="B235" s="52">
        <v>0</v>
      </c>
      <c r="C235" s="52">
        <v>0</v>
      </c>
      <c r="D235" s="52">
        <v>0</v>
      </c>
      <c r="E235" s="52">
        <v>0</v>
      </c>
      <c r="F235" s="412"/>
      <c r="G235" s="52">
        <v>0</v>
      </c>
      <c r="H235" s="66">
        <v>0</v>
      </c>
      <c r="I235" s="67">
        <f t="shared" si="39"/>
        <v>0</v>
      </c>
    </row>
    <row r="236" spans="1:9" ht="15">
      <c r="A236" s="33" t="s">
        <v>26</v>
      </c>
      <c r="B236" s="68">
        <f>SUM(B215:B231)</f>
        <v>333.37116615898577</v>
      </c>
      <c r="C236" s="68">
        <f t="shared" ref="C236:I236" si="40">SUM(C215:C231)</f>
        <v>1.2301973287919166</v>
      </c>
      <c r="D236" s="68">
        <f t="shared" si="40"/>
        <v>346.22481044954225</v>
      </c>
      <c r="E236" s="68">
        <f t="shared" si="40"/>
        <v>278.6438769097731</v>
      </c>
      <c r="F236" s="68">
        <f>SUM(F215:F231)</f>
        <v>0</v>
      </c>
      <c r="G236" s="68">
        <f t="shared" si="40"/>
        <v>65.214512054051411</v>
      </c>
      <c r="H236" s="69">
        <f t="shared" si="40"/>
        <v>7.5386173510052794</v>
      </c>
      <c r="I236" s="38">
        <f t="shared" si="40"/>
        <v>1032.2231802521499</v>
      </c>
    </row>
    <row r="237" spans="1:9" s="5" customFormat="1" ht="15" thickBot="1">
      <c r="A237" s="30" t="s">
        <v>88</v>
      </c>
      <c r="B237" s="47">
        <f>B236/$I$236</f>
        <v>0.32296423151197823</v>
      </c>
      <c r="C237" s="47">
        <f t="shared" ref="C237:I237" si="41">C236/$I$236</f>
        <v>1.1917939379073098E-3</v>
      </c>
      <c r="D237" s="47">
        <f t="shared" si="41"/>
        <v>0.33541662023610724</v>
      </c>
      <c r="E237" s="47">
        <f t="shared" si="41"/>
        <v>0.26994537832574772</v>
      </c>
      <c r="F237" s="47">
        <f t="shared" si="41"/>
        <v>0</v>
      </c>
      <c r="G237" s="47">
        <f t="shared" si="41"/>
        <v>6.3178693621393889E-2</v>
      </c>
      <c r="H237" s="70">
        <f t="shared" si="41"/>
        <v>7.3032823668654273E-3</v>
      </c>
      <c r="I237" s="48">
        <f t="shared" si="41"/>
        <v>1</v>
      </c>
    </row>
    <row r="238" spans="1:9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9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9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9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</row>
    <row r="242" spans="1:9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1" si="42">SUM(B242:H242)</f>
        <v>0</v>
      </c>
    </row>
    <row r="243" spans="1:9" ht="15">
      <c r="A243" s="27" t="s">
        <v>10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42"/>
        <v>0</v>
      </c>
    </row>
    <row r="244" spans="1:9" ht="15">
      <c r="A244" s="26" t="s">
        <v>56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42"/>
        <v>0</v>
      </c>
    </row>
    <row r="245" spans="1:9" ht="15">
      <c r="A245" s="27" t="s">
        <v>16</v>
      </c>
      <c r="B245" s="42">
        <v>56.216067677856287</v>
      </c>
      <c r="C245" s="42">
        <v>5.7314733728028096E-2</v>
      </c>
      <c r="D245" s="42">
        <v>13.286105668802223</v>
      </c>
      <c r="E245" s="42">
        <v>0</v>
      </c>
      <c r="F245" s="411"/>
      <c r="G245" s="42">
        <v>0</v>
      </c>
      <c r="H245" s="43">
        <v>0</v>
      </c>
      <c r="I245" s="38">
        <f t="shared" si="42"/>
        <v>69.559488080386544</v>
      </c>
    </row>
    <row r="246" spans="1:9" ht="15">
      <c r="A246" s="26" t="s">
        <v>70</v>
      </c>
      <c r="B246" s="39">
        <v>7.0395365926296991</v>
      </c>
      <c r="C246" s="39">
        <v>1.9190142181060892E-2</v>
      </c>
      <c r="D246" s="39">
        <v>3.0208707128449888</v>
      </c>
      <c r="E246" s="39">
        <v>0</v>
      </c>
      <c r="F246" s="411"/>
      <c r="G246" s="39">
        <v>0</v>
      </c>
      <c r="H246" s="40">
        <v>0</v>
      </c>
      <c r="I246" s="41">
        <f t="shared" si="42"/>
        <v>10.079597447655749</v>
      </c>
    </row>
    <row r="247" spans="1:9" ht="15">
      <c r="A247" s="27" t="s">
        <v>58</v>
      </c>
      <c r="B247" s="42">
        <v>0</v>
      </c>
      <c r="C247" s="42">
        <v>0</v>
      </c>
      <c r="D247" s="42">
        <v>0</v>
      </c>
      <c r="E247" s="42">
        <v>1.6228381811588914</v>
      </c>
      <c r="F247" s="411"/>
      <c r="G247" s="42">
        <v>0</v>
      </c>
      <c r="H247" s="43">
        <v>0</v>
      </c>
      <c r="I247" s="38">
        <f t="shared" si="42"/>
        <v>1.6228381811588914</v>
      </c>
    </row>
    <row r="248" spans="1:9" ht="15">
      <c r="A248" s="26" t="s">
        <v>12</v>
      </c>
      <c r="B248" s="39">
        <v>0</v>
      </c>
      <c r="C248" s="39">
        <v>0</v>
      </c>
      <c r="D248" s="39">
        <v>0</v>
      </c>
      <c r="E248" s="39">
        <v>0.39269699695980698</v>
      </c>
      <c r="F248" s="411"/>
      <c r="G248" s="39">
        <v>0</v>
      </c>
      <c r="H248" s="40">
        <v>0</v>
      </c>
      <c r="I248" s="41">
        <f t="shared" si="42"/>
        <v>0.39269699695980698</v>
      </c>
    </row>
    <row r="249" spans="1:9" ht="15">
      <c r="A249" s="27" t="s">
        <v>59</v>
      </c>
      <c r="B249" s="42">
        <v>0</v>
      </c>
      <c r="C249" s="42">
        <v>0</v>
      </c>
      <c r="D249" s="42">
        <v>4.3600000000000014E-2</v>
      </c>
      <c r="E249" s="42">
        <v>0</v>
      </c>
      <c r="F249" s="411"/>
      <c r="G249" s="42">
        <v>0</v>
      </c>
      <c r="H249" s="43">
        <v>0</v>
      </c>
      <c r="I249" s="38">
        <f t="shared" si="42"/>
        <v>4.3600000000000014E-2</v>
      </c>
    </row>
    <row r="250" spans="1:9" ht="15">
      <c r="A250" s="26" t="s">
        <v>17</v>
      </c>
      <c r="B250" s="39">
        <v>0.5801316486862147</v>
      </c>
      <c r="C250" s="39">
        <v>7.6047161500832506E-3</v>
      </c>
      <c r="D250" s="39">
        <v>1.101261883131617</v>
      </c>
      <c r="E250" s="39">
        <v>2.3302071008695163E-2</v>
      </c>
      <c r="F250" s="411"/>
      <c r="G250" s="39">
        <v>0</v>
      </c>
      <c r="H250" s="40">
        <v>0</v>
      </c>
      <c r="I250" s="41">
        <f t="shared" si="42"/>
        <v>1.7123003189766099</v>
      </c>
    </row>
    <row r="251" spans="1:9" ht="15">
      <c r="A251" s="27" t="s">
        <v>139</v>
      </c>
      <c r="B251" s="42">
        <v>187.88665301174007</v>
      </c>
      <c r="C251" s="42">
        <v>11.612458083962508</v>
      </c>
      <c r="D251" s="42">
        <v>164.77062365754645</v>
      </c>
      <c r="E251" s="42">
        <v>0.12215727368455676</v>
      </c>
      <c r="F251" s="411"/>
      <c r="G251" s="42">
        <v>0</v>
      </c>
      <c r="H251" s="43">
        <v>0</v>
      </c>
      <c r="I251" s="38">
        <f>SUM(B251:H251)</f>
        <v>364.39189202693359</v>
      </c>
    </row>
    <row r="252" spans="1:9" ht="15">
      <c r="A252" s="26" t="s">
        <v>25</v>
      </c>
      <c r="B252" s="39">
        <v>25.456415854657401</v>
      </c>
      <c r="C252" s="39">
        <v>0.60179509428096767</v>
      </c>
      <c r="D252" s="39">
        <v>205.53917313639471</v>
      </c>
      <c r="E252" s="39">
        <v>186.26971395268831</v>
      </c>
      <c r="F252" s="411"/>
      <c r="G252" s="39">
        <v>248.12794940441009</v>
      </c>
      <c r="H252" s="40">
        <v>7.6268140096906452</v>
      </c>
      <c r="I252" s="41">
        <f t="shared" si="42"/>
        <v>673.62186145212206</v>
      </c>
    </row>
    <row r="253" spans="1:9" ht="15">
      <c r="A253" s="27" t="s">
        <v>24</v>
      </c>
      <c r="B253" s="42">
        <v>332.78382408405304</v>
      </c>
      <c r="C253" s="42">
        <v>0</v>
      </c>
      <c r="D253" s="42">
        <v>5.9825411444878736</v>
      </c>
      <c r="E253" s="42">
        <v>0</v>
      </c>
      <c r="F253" s="411"/>
      <c r="G253" s="42">
        <v>0</v>
      </c>
      <c r="H253" s="43">
        <v>0</v>
      </c>
      <c r="I253" s="38">
        <f>SUM(B253:H253)</f>
        <v>338.76636522854091</v>
      </c>
    </row>
    <row r="254" spans="1:9" ht="15">
      <c r="A254" s="26" t="s">
        <v>60</v>
      </c>
      <c r="B254" s="39">
        <v>0.54312854524939991</v>
      </c>
      <c r="C254" s="39">
        <v>0.91955803439495953</v>
      </c>
      <c r="D254" s="39">
        <v>1.6770055338509899</v>
      </c>
      <c r="E254" s="39">
        <v>0</v>
      </c>
      <c r="F254" s="411"/>
      <c r="G254" s="39">
        <v>0</v>
      </c>
      <c r="H254" s="40">
        <v>0</v>
      </c>
      <c r="I254" s="41">
        <f t="shared" si="42"/>
        <v>3.1396921134953493</v>
      </c>
    </row>
    <row r="255" spans="1:9" ht="15">
      <c r="A255" s="27" t="s">
        <v>22</v>
      </c>
      <c r="B255" s="42">
        <v>0.70011310904626745</v>
      </c>
      <c r="C255" s="42">
        <v>0</v>
      </c>
      <c r="D255" s="42">
        <v>0.11317745110746372</v>
      </c>
      <c r="E255" s="42">
        <v>0</v>
      </c>
      <c r="F255" s="411"/>
      <c r="G255" s="42">
        <v>0</v>
      </c>
      <c r="H255" s="43">
        <v>0</v>
      </c>
      <c r="I255" s="38">
        <f t="shared" si="42"/>
        <v>0.81329056015373113</v>
      </c>
    </row>
    <row r="256" spans="1:9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42"/>
        <v>0</v>
      </c>
    </row>
    <row r="257" spans="1:9" ht="15">
      <c r="A257" s="28" t="s">
        <v>64</v>
      </c>
      <c r="B257" s="42">
        <v>0</v>
      </c>
      <c r="C257" s="42">
        <v>0</v>
      </c>
      <c r="D257" s="42">
        <v>0</v>
      </c>
      <c r="E257" s="42">
        <v>0</v>
      </c>
      <c r="F257" s="411"/>
      <c r="G257" s="42">
        <v>0</v>
      </c>
      <c r="H257" s="43">
        <v>0</v>
      </c>
      <c r="I257" s="38">
        <f t="shared" si="42"/>
        <v>0</v>
      </c>
    </row>
    <row r="258" spans="1:9">
      <c r="A258" s="56" t="s">
        <v>23</v>
      </c>
      <c r="B258" s="60">
        <v>0</v>
      </c>
      <c r="C258" s="60">
        <v>0</v>
      </c>
      <c r="D258" s="60">
        <v>0</v>
      </c>
      <c r="E258" s="60">
        <v>0</v>
      </c>
      <c r="F258" s="411"/>
      <c r="G258" s="60">
        <v>0</v>
      </c>
      <c r="H258" s="61">
        <v>0</v>
      </c>
      <c r="I258" s="62">
        <f t="shared" si="42"/>
        <v>0</v>
      </c>
    </row>
    <row r="259" spans="1:9">
      <c r="A259" s="57" t="s">
        <v>19</v>
      </c>
      <c r="B259" s="63">
        <v>0</v>
      </c>
      <c r="C259" s="63">
        <v>0</v>
      </c>
      <c r="D259" s="63">
        <v>0</v>
      </c>
      <c r="E259" s="63">
        <v>0</v>
      </c>
      <c r="F259" s="411"/>
      <c r="G259" s="63">
        <v>0</v>
      </c>
      <c r="H259" s="64">
        <v>0</v>
      </c>
      <c r="I259" s="65">
        <f t="shared" si="42"/>
        <v>0</v>
      </c>
    </row>
    <row r="260" spans="1:9">
      <c r="A260" s="56" t="s">
        <v>20</v>
      </c>
      <c r="B260" s="60">
        <v>0</v>
      </c>
      <c r="C260" s="60">
        <v>0</v>
      </c>
      <c r="D260" s="60">
        <v>0</v>
      </c>
      <c r="E260" s="60">
        <v>0</v>
      </c>
      <c r="F260" s="411"/>
      <c r="G260" s="60">
        <v>0</v>
      </c>
      <c r="H260" s="61">
        <v>0</v>
      </c>
      <c r="I260" s="62">
        <f t="shared" si="42"/>
        <v>0</v>
      </c>
    </row>
    <row r="261" spans="1:9" ht="15" thickBot="1">
      <c r="A261" s="58" t="s">
        <v>11</v>
      </c>
      <c r="B261" s="52">
        <v>0</v>
      </c>
      <c r="C261" s="52">
        <v>0</v>
      </c>
      <c r="D261" s="52">
        <v>0</v>
      </c>
      <c r="E261" s="52">
        <v>0</v>
      </c>
      <c r="F261" s="412"/>
      <c r="G261" s="52">
        <v>0</v>
      </c>
      <c r="H261" s="66">
        <v>0</v>
      </c>
      <c r="I261" s="67">
        <f t="shared" si="42"/>
        <v>0</v>
      </c>
    </row>
    <row r="262" spans="1:9" ht="15">
      <c r="A262" s="33" t="s">
        <v>26</v>
      </c>
      <c r="B262" s="68">
        <f>SUM(B241:B257)</f>
        <v>611.20587052391829</v>
      </c>
      <c r="C262" s="68">
        <f t="shared" ref="C262:I262" si="43">SUM(C241:C257)</f>
        <v>13.217920804697609</v>
      </c>
      <c r="D262" s="68">
        <f t="shared" si="43"/>
        <v>395.53435918816632</v>
      </c>
      <c r="E262" s="68">
        <f t="shared" si="43"/>
        <v>188.43070847550027</v>
      </c>
      <c r="F262" s="68">
        <f>SUM(F241:F257)</f>
        <v>0</v>
      </c>
      <c r="G262" s="68">
        <f t="shared" si="43"/>
        <v>248.12794940441009</v>
      </c>
      <c r="H262" s="69">
        <f t="shared" si="43"/>
        <v>7.6268140096906452</v>
      </c>
      <c r="I262" s="38">
        <f t="shared" si="43"/>
        <v>1464.1436224063834</v>
      </c>
    </row>
    <row r="263" spans="1:9" s="5" customFormat="1" ht="15" thickBot="1">
      <c r="A263" s="30" t="s">
        <v>88</v>
      </c>
      <c r="B263" s="47">
        <f>B262/$I$262</f>
        <v>0.41744939579040408</v>
      </c>
      <c r="C263" s="47">
        <f t="shared" ref="C263:I263" si="44">C262/$I$262</f>
        <v>9.0277487825773436E-3</v>
      </c>
      <c r="D263" s="47">
        <f t="shared" si="44"/>
        <v>0.27014724043129629</v>
      </c>
      <c r="E263" s="47">
        <f t="shared" si="44"/>
        <v>0.12869687480918451</v>
      </c>
      <c r="F263" s="47">
        <f t="shared" si="44"/>
        <v>0</v>
      </c>
      <c r="G263" s="47">
        <f t="shared" si="44"/>
        <v>0.16946967879872404</v>
      </c>
      <c r="H263" s="70">
        <f t="shared" si="44"/>
        <v>5.209061387813612E-3</v>
      </c>
      <c r="I263" s="48">
        <f t="shared" si="44"/>
        <v>1</v>
      </c>
    </row>
    <row r="264" spans="1:9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9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9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9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</row>
    <row r="268" spans="1:9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7" si="45">SUM(B268:H268)</f>
        <v>0</v>
      </c>
    </row>
    <row r="269" spans="1:9" ht="15">
      <c r="A269" s="27" t="s">
        <v>10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45"/>
        <v>0</v>
      </c>
    </row>
    <row r="270" spans="1:9" ht="15">
      <c r="A270" s="26" t="s">
        <v>56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45"/>
        <v>0</v>
      </c>
    </row>
    <row r="271" spans="1:9" ht="15">
      <c r="A271" s="27" t="s">
        <v>16</v>
      </c>
      <c r="B271" s="42">
        <v>3.7781980390949284</v>
      </c>
      <c r="C271" s="42">
        <v>0.39993236275311</v>
      </c>
      <c r="D271" s="42">
        <v>0.14364528458125028</v>
      </c>
      <c r="E271" s="42">
        <v>0</v>
      </c>
      <c r="F271" s="411"/>
      <c r="G271" s="42">
        <v>0</v>
      </c>
      <c r="H271" s="43">
        <v>0</v>
      </c>
      <c r="I271" s="38">
        <f t="shared" si="45"/>
        <v>4.3217756864292891</v>
      </c>
    </row>
    <row r="272" spans="1:9" ht="15">
      <c r="A272" s="26" t="s">
        <v>70</v>
      </c>
      <c r="B272" s="39">
        <v>0.18023439259169885</v>
      </c>
      <c r="C272" s="39">
        <v>1.1139582254567888E-3</v>
      </c>
      <c r="D272" s="39">
        <v>1.9698041791613944E-2</v>
      </c>
      <c r="E272" s="39">
        <v>1.007996345474314E-3</v>
      </c>
      <c r="F272" s="411"/>
      <c r="G272" s="39">
        <v>0</v>
      </c>
      <c r="H272" s="40">
        <v>0</v>
      </c>
      <c r="I272" s="41">
        <f t="shared" si="45"/>
        <v>0.20205438895424391</v>
      </c>
    </row>
    <row r="273" spans="1:9" ht="15">
      <c r="A273" s="27" t="s">
        <v>58</v>
      </c>
      <c r="B273" s="42">
        <v>4.8288948514547019E-5</v>
      </c>
      <c r="C273" s="42">
        <v>0</v>
      </c>
      <c r="D273" s="42">
        <v>0</v>
      </c>
      <c r="E273" s="42">
        <v>1.0376899749835622</v>
      </c>
      <c r="F273" s="411"/>
      <c r="G273" s="42">
        <v>0</v>
      </c>
      <c r="H273" s="43">
        <v>0</v>
      </c>
      <c r="I273" s="38">
        <f t="shared" si="45"/>
        <v>1.0377382639320767</v>
      </c>
    </row>
    <row r="274" spans="1:9" ht="15">
      <c r="A274" s="26" t="s">
        <v>12</v>
      </c>
      <c r="B274" s="39">
        <v>1.1478779632216996E-5</v>
      </c>
      <c r="C274" s="39">
        <v>0</v>
      </c>
      <c r="D274" s="39">
        <v>0</v>
      </c>
      <c r="E274" s="39">
        <v>6.9541084949199903E-4</v>
      </c>
      <c r="F274" s="411"/>
      <c r="G274" s="39">
        <v>0</v>
      </c>
      <c r="H274" s="40">
        <v>0</v>
      </c>
      <c r="I274" s="41">
        <f t="shared" si="45"/>
        <v>7.0688962912421598E-4</v>
      </c>
    </row>
    <row r="275" spans="1:9" ht="15">
      <c r="A275" s="27" t="s">
        <v>59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45"/>
        <v>0</v>
      </c>
    </row>
    <row r="276" spans="1:9" ht="15">
      <c r="A276" s="26" t="s">
        <v>17</v>
      </c>
      <c r="B276" s="39">
        <v>4.5898248772475531E-4</v>
      </c>
      <c r="C276" s="39">
        <v>0</v>
      </c>
      <c r="D276" s="39">
        <v>4.7706859842870679E-3</v>
      </c>
      <c r="E276" s="39">
        <v>0</v>
      </c>
      <c r="F276" s="411"/>
      <c r="G276" s="39">
        <v>0</v>
      </c>
      <c r="H276" s="40">
        <v>0</v>
      </c>
      <c r="I276" s="41">
        <f t="shared" si="45"/>
        <v>5.2296684720118235E-3</v>
      </c>
    </row>
    <row r="277" spans="1:9" ht="15">
      <c r="A277" s="27" t="s">
        <v>139</v>
      </c>
      <c r="B277" s="42">
        <v>3.6038878135686052</v>
      </c>
      <c r="C277" s="42">
        <v>0.12373684585489812</v>
      </c>
      <c r="D277" s="42">
        <v>0.46448114222940157</v>
      </c>
      <c r="E277" s="42">
        <v>0</v>
      </c>
      <c r="F277" s="411"/>
      <c r="G277" s="42">
        <v>0</v>
      </c>
      <c r="H277" s="43">
        <v>0</v>
      </c>
      <c r="I277" s="38">
        <f>SUM(B277:H277)</f>
        <v>4.1921058016529047</v>
      </c>
    </row>
    <row r="278" spans="1:9" ht="15">
      <c r="A278" s="26" t="s">
        <v>25</v>
      </c>
      <c r="B278" s="39">
        <v>3.6666434896563893</v>
      </c>
      <c r="C278" s="39">
        <v>0</v>
      </c>
      <c r="D278" s="39">
        <v>1.0279602647165539E-3</v>
      </c>
      <c r="E278" s="39">
        <v>0.59613405812446629</v>
      </c>
      <c r="F278" s="411"/>
      <c r="G278" s="39">
        <v>5.9528487118407263E-3</v>
      </c>
      <c r="H278" s="40">
        <v>0</v>
      </c>
      <c r="I278" s="41">
        <f t="shared" si="45"/>
        <v>4.2697583567574133</v>
      </c>
    </row>
    <row r="279" spans="1:9" ht="15">
      <c r="A279" s="27" t="s">
        <v>24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>SUM(B279:H279)</f>
        <v>0</v>
      </c>
    </row>
    <row r="280" spans="1:9" ht="15">
      <c r="A280" s="26" t="s">
        <v>60</v>
      </c>
      <c r="B280" s="39">
        <v>6.8602099660337928E-3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45"/>
        <v>6.8602099660337928E-3</v>
      </c>
    </row>
    <row r="281" spans="1:9" ht="15">
      <c r="A281" s="27" t="s">
        <v>21</v>
      </c>
      <c r="B281" s="42">
        <v>3.5854755920037239E-4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45"/>
        <v>3.5854755920037239E-4</v>
      </c>
    </row>
    <row r="282" spans="1:9" ht="15">
      <c r="A282" s="26" t="s">
        <v>22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45"/>
        <v>0</v>
      </c>
    </row>
    <row r="283" spans="1:9" ht="15">
      <c r="A283" s="28" t="s">
        <v>64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45"/>
        <v>0</v>
      </c>
    </row>
    <row r="284" spans="1:9">
      <c r="A284" s="56" t="s">
        <v>23</v>
      </c>
      <c r="B284" s="60">
        <v>0</v>
      </c>
      <c r="C284" s="60">
        <v>0</v>
      </c>
      <c r="D284" s="60">
        <v>0</v>
      </c>
      <c r="E284" s="60">
        <v>0</v>
      </c>
      <c r="F284" s="411"/>
      <c r="G284" s="60">
        <v>0</v>
      </c>
      <c r="H284" s="61">
        <v>0</v>
      </c>
      <c r="I284" s="62">
        <f t="shared" si="45"/>
        <v>0</v>
      </c>
    </row>
    <row r="285" spans="1:9">
      <c r="A285" s="57" t="s">
        <v>19</v>
      </c>
      <c r="B285" s="63">
        <v>0</v>
      </c>
      <c r="C285" s="63">
        <v>0</v>
      </c>
      <c r="D285" s="63">
        <v>0</v>
      </c>
      <c r="E285" s="63">
        <v>0</v>
      </c>
      <c r="F285" s="411"/>
      <c r="G285" s="63">
        <v>0</v>
      </c>
      <c r="H285" s="64">
        <v>0</v>
      </c>
      <c r="I285" s="65">
        <f t="shared" si="45"/>
        <v>0</v>
      </c>
    </row>
    <row r="286" spans="1:9">
      <c r="A286" s="56" t="s">
        <v>20</v>
      </c>
      <c r="B286" s="60">
        <v>0</v>
      </c>
      <c r="C286" s="60">
        <v>0</v>
      </c>
      <c r="D286" s="60">
        <v>0</v>
      </c>
      <c r="E286" s="60">
        <v>0</v>
      </c>
      <c r="F286" s="411"/>
      <c r="G286" s="60">
        <v>0</v>
      </c>
      <c r="H286" s="61">
        <v>0</v>
      </c>
      <c r="I286" s="62">
        <f t="shared" si="45"/>
        <v>0</v>
      </c>
    </row>
    <row r="287" spans="1:9" ht="15" thickBot="1">
      <c r="A287" s="58" t="s">
        <v>11</v>
      </c>
      <c r="B287" s="52">
        <v>0</v>
      </c>
      <c r="C287" s="52">
        <v>0</v>
      </c>
      <c r="D287" s="52">
        <v>0</v>
      </c>
      <c r="E287" s="52">
        <v>0</v>
      </c>
      <c r="F287" s="412"/>
      <c r="G287" s="52">
        <v>0</v>
      </c>
      <c r="H287" s="66">
        <v>0</v>
      </c>
      <c r="I287" s="67">
        <f t="shared" si="45"/>
        <v>0</v>
      </c>
    </row>
    <row r="288" spans="1:9" ht="15">
      <c r="A288" s="33" t="s">
        <v>26</v>
      </c>
      <c r="B288" s="68">
        <f>SUM(B267:B283)</f>
        <v>11.236701242652726</v>
      </c>
      <c r="C288" s="68">
        <f t="shared" ref="C288:I288" si="46">SUM(C267:C283)</f>
        <v>0.52478316683346493</v>
      </c>
      <c r="D288" s="68">
        <f t="shared" si="46"/>
        <v>0.63362311485126943</v>
      </c>
      <c r="E288" s="68">
        <f t="shared" si="46"/>
        <v>1.6355274403029949</v>
      </c>
      <c r="F288" s="68">
        <f>SUM(F267:F283)</f>
        <v>0</v>
      </c>
      <c r="G288" s="68">
        <f t="shared" si="46"/>
        <v>5.9528487118407263E-3</v>
      </c>
      <c r="H288" s="69">
        <f t="shared" si="46"/>
        <v>0</v>
      </c>
      <c r="I288" s="38">
        <f t="shared" si="46"/>
        <v>14.036587813352298</v>
      </c>
    </row>
    <row r="289" spans="1:9" s="5" customFormat="1" ht="15" thickBot="1">
      <c r="A289" s="30" t="s">
        <v>88</v>
      </c>
      <c r="B289" s="47">
        <f>B288/$I$288</f>
        <v>0.80052940159458263</v>
      </c>
      <c r="C289" s="47">
        <f t="shared" ref="C289:I289" si="47">C288/$I$288</f>
        <v>3.7386804671592992E-2</v>
      </c>
      <c r="D289" s="47">
        <f t="shared" si="47"/>
        <v>4.5140822205275252E-2</v>
      </c>
      <c r="E289" s="47">
        <f t="shared" si="47"/>
        <v>0.11651887638584073</v>
      </c>
      <c r="F289" s="47">
        <f t="shared" si="47"/>
        <v>0</v>
      </c>
      <c r="G289" s="47">
        <f t="shared" si="47"/>
        <v>4.240951427082643E-4</v>
      </c>
      <c r="H289" s="70">
        <f t="shared" si="47"/>
        <v>0</v>
      </c>
      <c r="I289" s="48">
        <f t="shared" si="47"/>
        <v>1</v>
      </c>
    </row>
    <row r="290" spans="1:9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9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9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9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</row>
    <row r="294" spans="1:9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3" si="48">SUM(B294:H294)</f>
        <v>0</v>
      </c>
    </row>
    <row r="295" spans="1:9" ht="15">
      <c r="A295" s="27" t="s">
        <v>10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48"/>
        <v>0</v>
      </c>
    </row>
    <row r="296" spans="1:9" ht="15">
      <c r="A296" s="26" t="s">
        <v>56</v>
      </c>
      <c r="B296" s="39">
        <v>0</v>
      </c>
      <c r="C296" s="39">
        <v>0</v>
      </c>
      <c r="D296" s="39">
        <v>0</v>
      </c>
      <c r="E296" s="39">
        <v>0</v>
      </c>
      <c r="F296" s="411"/>
      <c r="G296" s="39">
        <v>0</v>
      </c>
      <c r="H296" s="40">
        <v>0</v>
      </c>
      <c r="I296" s="41">
        <f t="shared" si="48"/>
        <v>0</v>
      </c>
    </row>
    <row r="297" spans="1:9" ht="15">
      <c r="A297" s="27" t="s">
        <v>16</v>
      </c>
      <c r="B297" s="42">
        <v>41.175640427960211</v>
      </c>
      <c r="C297" s="42">
        <v>169.68164465529131</v>
      </c>
      <c r="D297" s="42">
        <v>10.246183443325245</v>
      </c>
      <c r="E297" s="42">
        <v>0</v>
      </c>
      <c r="F297" s="411"/>
      <c r="G297" s="42">
        <v>0</v>
      </c>
      <c r="H297" s="43">
        <v>0</v>
      </c>
      <c r="I297" s="38">
        <f t="shared" si="48"/>
        <v>221.10346852657676</v>
      </c>
    </row>
    <row r="298" spans="1:9" ht="15">
      <c r="A298" s="26" t="s">
        <v>70</v>
      </c>
      <c r="B298" s="39">
        <v>9.7664265495204159</v>
      </c>
      <c r="C298" s="39">
        <v>2.328035295432632</v>
      </c>
      <c r="D298" s="39">
        <v>0.2762413323105643</v>
      </c>
      <c r="E298" s="39">
        <v>4.1523778266727793E-3</v>
      </c>
      <c r="F298" s="411"/>
      <c r="G298" s="39">
        <v>0</v>
      </c>
      <c r="H298" s="40">
        <v>0</v>
      </c>
      <c r="I298" s="41">
        <f t="shared" si="48"/>
        <v>12.374855555090285</v>
      </c>
    </row>
    <row r="299" spans="1:9" ht="15">
      <c r="A299" s="27" t="s">
        <v>58</v>
      </c>
      <c r="B299" s="42">
        <v>0</v>
      </c>
      <c r="C299" s="42">
        <v>0</v>
      </c>
      <c r="D299" s="42">
        <v>0</v>
      </c>
      <c r="E299" s="42">
        <v>0.83691516919204423</v>
      </c>
      <c r="F299" s="411"/>
      <c r="G299" s="42">
        <v>0</v>
      </c>
      <c r="H299" s="43">
        <v>0</v>
      </c>
      <c r="I299" s="38">
        <f t="shared" si="48"/>
        <v>0.83691516919204423</v>
      </c>
    </row>
    <row r="300" spans="1:9" ht="15">
      <c r="A300" s="26" t="s">
        <v>12</v>
      </c>
      <c r="B300" s="39">
        <v>0</v>
      </c>
      <c r="C300" s="39">
        <v>0</v>
      </c>
      <c r="D300" s="39">
        <v>0</v>
      </c>
      <c r="E300" s="39">
        <v>0</v>
      </c>
      <c r="F300" s="411"/>
      <c r="G300" s="39">
        <v>0</v>
      </c>
      <c r="H300" s="40">
        <v>0</v>
      </c>
      <c r="I300" s="41">
        <f t="shared" si="48"/>
        <v>0</v>
      </c>
    </row>
    <row r="301" spans="1:9" ht="15">
      <c r="A301" s="27" t="s">
        <v>59</v>
      </c>
      <c r="B301" s="42">
        <v>0</v>
      </c>
      <c r="C301" s="42">
        <v>0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48"/>
        <v>0</v>
      </c>
    </row>
    <row r="302" spans="1:9" ht="15">
      <c r="A302" s="26" t="s">
        <v>17</v>
      </c>
      <c r="B302" s="39">
        <v>5.5655169980177978E-2</v>
      </c>
      <c r="C302" s="39">
        <v>3.1157123141537251</v>
      </c>
      <c r="D302" s="39">
        <v>1.3434597054263115</v>
      </c>
      <c r="E302" s="39">
        <v>0.42954603500207078</v>
      </c>
      <c r="F302" s="411"/>
      <c r="G302" s="39">
        <v>0</v>
      </c>
      <c r="H302" s="40">
        <v>0</v>
      </c>
      <c r="I302" s="41">
        <f t="shared" si="48"/>
        <v>4.9443732245622858</v>
      </c>
    </row>
    <row r="303" spans="1:9" ht="15">
      <c r="A303" s="27" t="s">
        <v>139</v>
      </c>
      <c r="B303" s="42">
        <v>40.629254590294281</v>
      </c>
      <c r="C303" s="42">
        <v>819.31505533414725</v>
      </c>
      <c r="D303" s="42">
        <v>81.986282571816588</v>
      </c>
      <c r="E303" s="42">
        <v>4.0601029650122813</v>
      </c>
      <c r="F303" s="411"/>
      <c r="G303" s="42">
        <v>0</v>
      </c>
      <c r="H303" s="43">
        <v>0</v>
      </c>
      <c r="I303" s="38">
        <f>SUM(B303:H303)</f>
        <v>945.99069546127043</v>
      </c>
    </row>
    <row r="304" spans="1:9" ht="15">
      <c r="A304" s="26" t="s">
        <v>25</v>
      </c>
      <c r="B304" s="39">
        <v>18.226646038385802</v>
      </c>
      <c r="C304" s="39">
        <v>12.340075413354727</v>
      </c>
      <c r="D304" s="39">
        <v>38.550047438562849</v>
      </c>
      <c r="E304" s="39">
        <v>480.64398448265268</v>
      </c>
      <c r="F304" s="411"/>
      <c r="G304" s="39">
        <v>45.075276446255415</v>
      </c>
      <c r="H304" s="40">
        <v>0.13465226558150187</v>
      </c>
      <c r="I304" s="41">
        <f t="shared" si="48"/>
        <v>594.970682084793</v>
      </c>
    </row>
    <row r="305" spans="1:9" ht="15">
      <c r="A305" s="27" t="s">
        <v>24</v>
      </c>
      <c r="B305" s="42">
        <v>8.2728471305986897</v>
      </c>
      <c r="C305" s="42">
        <v>93.26540543546821</v>
      </c>
      <c r="D305" s="42">
        <v>30.312118424019257</v>
      </c>
      <c r="E305" s="42">
        <v>0</v>
      </c>
      <c r="F305" s="411"/>
      <c r="G305" s="42">
        <v>0</v>
      </c>
      <c r="H305" s="43">
        <v>0</v>
      </c>
      <c r="I305" s="38">
        <f>SUM(B305:H305)</f>
        <v>131.85037099008616</v>
      </c>
    </row>
    <row r="306" spans="1:9" ht="15">
      <c r="A306" s="26" t="s">
        <v>60</v>
      </c>
      <c r="B306" s="39">
        <v>0.99698082460891235</v>
      </c>
      <c r="C306" s="39">
        <v>0</v>
      </c>
      <c r="D306" s="39">
        <v>6.7809357556120872E-2</v>
      </c>
      <c r="E306" s="39">
        <v>0</v>
      </c>
      <c r="F306" s="411"/>
      <c r="G306" s="39">
        <v>0</v>
      </c>
      <c r="H306" s="40">
        <v>0</v>
      </c>
      <c r="I306" s="41">
        <f t="shared" si="48"/>
        <v>1.0647901821650332</v>
      </c>
    </row>
    <row r="307" spans="1:9" ht="15">
      <c r="A307" s="27" t="s">
        <v>22</v>
      </c>
      <c r="B307" s="42">
        <v>11.064309550083406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48"/>
        <v>11.064309550083406</v>
      </c>
    </row>
    <row r="308" spans="1:9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48"/>
        <v>0</v>
      </c>
    </row>
    <row r="309" spans="1:9" ht="15">
      <c r="A309" s="28" t="s">
        <v>64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48"/>
        <v>0</v>
      </c>
    </row>
    <row r="310" spans="1:9">
      <c r="A310" s="56" t="s">
        <v>23</v>
      </c>
      <c r="B310" s="60">
        <v>0</v>
      </c>
      <c r="C310" s="60">
        <v>0</v>
      </c>
      <c r="D310" s="60">
        <v>0</v>
      </c>
      <c r="E310" s="60">
        <v>0</v>
      </c>
      <c r="F310" s="411"/>
      <c r="G310" s="60">
        <v>0</v>
      </c>
      <c r="H310" s="61">
        <v>0</v>
      </c>
      <c r="I310" s="62">
        <f t="shared" si="48"/>
        <v>0</v>
      </c>
    </row>
    <row r="311" spans="1:9">
      <c r="A311" s="57" t="s">
        <v>19</v>
      </c>
      <c r="B311" s="63">
        <v>0</v>
      </c>
      <c r="C311" s="63">
        <v>0</v>
      </c>
      <c r="D311" s="63">
        <v>0</v>
      </c>
      <c r="E311" s="63">
        <v>0</v>
      </c>
      <c r="F311" s="411"/>
      <c r="G311" s="63">
        <v>0</v>
      </c>
      <c r="H311" s="64">
        <v>0</v>
      </c>
      <c r="I311" s="65">
        <f t="shared" si="48"/>
        <v>0</v>
      </c>
    </row>
    <row r="312" spans="1:9">
      <c r="A312" s="56" t="s">
        <v>20</v>
      </c>
      <c r="B312" s="60">
        <v>0</v>
      </c>
      <c r="C312" s="60">
        <v>0</v>
      </c>
      <c r="D312" s="60">
        <v>0</v>
      </c>
      <c r="E312" s="60">
        <v>0</v>
      </c>
      <c r="F312" s="411"/>
      <c r="G312" s="60">
        <v>0</v>
      </c>
      <c r="H312" s="61">
        <v>0</v>
      </c>
      <c r="I312" s="62">
        <f t="shared" si="48"/>
        <v>0</v>
      </c>
    </row>
    <row r="313" spans="1:9" ht="15" thickBot="1">
      <c r="A313" s="58" t="s">
        <v>11</v>
      </c>
      <c r="B313" s="52">
        <v>0</v>
      </c>
      <c r="C313" s="52">
        <v>0</v>
      </c>
      <c r="D313" s="52">
        <v>0</v>
      </c>
      <c r="E313" s="52">
        <v>0</v>
      </c>
      <c r="F313" s="412"/>
      <c r="G313" s="52">
        <v>0</v>
      </c>
      <c r="H313" s="66">
        <v>0</v>
      </c>
      <c r="I313" s="67">
        <f t="shared" si="48"/>
        <v>0</v>
      </c>
    </row>
    <row r="314" spans="1:9" ht="15">
      <c r="A314" s="33" t="s">
        <v>26</v>
      </c>
      <c r="B314" s="68">
        <f>SUM(B293:B309)</f>
        <v>130.18776028143191</v>
      </c>
      <c r="C314" s="68">
        <f t="shared" ref="C314:I314" si="49">SUM(C293:C309)</f>
        <v>1100.0459284478479</v>
      </c>
      <c r="D314" s="68">
        <f t="shared" si="49"/>
        <v>162.78214227301692</v>
      </c>
      <c r="E314" s="68">
        <f t="shared" si="49"/>
        <v>485.97470102968578</v>
      </c>
      <c r="F314" s="68">
        <f>SUM(F293:F309)</f>
        <v>0</v>
      </c>
      <c r="G314" s="68">
        <f t="shared" si="49"/>
        <v>45.075276446255415</v>
      </c>
      <c r="H314" s="69">
        <f t="shared" si="49"/>
        <v>0.13465226558150187</v>
      </c>
      <c r="I314" s="38">
        <f t="shared" si="49"/>
        <v>1924.2004607438193</v>
      </c>
    </row>
    <row r="315" spans="1:9" s="5" customFormat="1" ht="15" thickBot="1">
      <c r="A315" s="30" t="s">
        <v>88</v>
      </c>
      <c r="B315" s="47">
        <f>B314/$I$314</f>
        <v>6.7658106801983878E-2</v>
      </c>
      <c r="C315" s="47">
        <f t="shared" ref="C315:I315" si="50">C314/$I$314</f>
        <v>0.57168987893424261</v>
      </c>
      <c r="D315" s="47">
        <f t="shared" si="50"/>
        <v>8.4597288896860467E-2</v>
      </c>
      <c r="E315" s="47">
        <f t="shared" si="50"/>
        <v>0.25255928940055822</v>
      </c>
      <c r="F315" s="47">
        <f t="shared" si="50"/>
        <v>0</v>
      </c>
      <c r="G315" s="47">
        <f t="shared" si="50"/>
        <v>2.3425457672342054E-2</v>
      </c>
      <c r="H315" s="70">
        <f t="shared" si="50"/>
        <v>6.9978294012802941E-5</v>
      </c>
      <c r="I315" s="48">
        <f t="shared" si="50"/>
        <v>1</v>
      </c>
    </row>
    <row r="316" spans="1:9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9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9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9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</row>
    <row r="320" spans="1:9" ht="15">
      <c r="A320" s="26" t="s">
        <v>8</v>
      </c>
      <c r="B320" s="39">
        <v>0.39830870367420435</v>
      </c>
      <c r="C320" s="39">
        <v>6.6384783945700729E-2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9" si="51">SUM(B320:H320)</f>
        <v>0.46469348761990509</v>
      </c>
    </row>
    <row r="321" spans="1:9" ht="15">
      <c r="A321" s="27" t="s">
        <v>10</v>
      </c>
      <c r="B321" s="42">
        <v>0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51"/>
        <v>0</v>
      </c>
    </row>
    <row r="322" spans="1:9" ht="15">
      <c r="A322" s="26" t="s">
        <v>56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51"/>
        <v>0</v>
      </c>
    </row>
    <row r="323" spans="1:9" ht="15">
      <c r="A323" s="27" t="s">
        <v>16</v>
      </c>
      <c r="B323" s="42">
        <v>3.676670126155186</v>
      </c>
      <c r="C323" s="42">
        <v>30.801035027999756</v>
      </c>
      <c r="D323" s="42">
        <v>4.8523499622250883</v>
      </c>
      <c r="E323" s="42">
        <v>0</v>
      </c>
      <c r="F323" s="411"/>
      <c r="G323" s="42">
        <v>0</v>
      </c>
      <c r="H323" s="43">
        <v>0</v>
      </c>
      <c r="I323" s="38">
        <f t="shared" si="51"/>
        <v>39.330055116380031</v>
      </c>
    </row>
    <row r="324" spans="1:9" ht="15">
      <c r="A324" s="26" t="s">
        <v>70</v>
      </c>
      <c r="B324" s="39">
        <v>0.38933783939736422</v>
      </c>
      <c r="C324" s="39">
        <v>1.6714609489644736</v>
      </c>
      <c r="D324" s="39">
        <v>0</v>
      </c>
      <c r="E324" s="39">
        <v>0</v>
      </c>
      <c r="F324" s="411"/>
      <c r="G324" s="39">
        <v>0</v>
      </c>
      <c r="H324" s="40">
        <v>0</v>
      </c>
      <c r="I324" s="41">
        <f t="shared" si="51"/>
        <v>2.0607987883618377</v>
      </c>
    </row>
    <row r="325" spans="1:9" ht="15">
      <c r="A325" s="27" t="s">
        <v>58</v>
      </c>
      <c r="B325" s="42">
        <v>2.765549089250995E-3</v>
      </c>
      <c r="C325" s="42">
        <v>1.9607445022549506</v>
      </c>
      <c r="D325" s="42">
        <v>0</v>
      </c>
      <c r="E325" s="42">
        <v>0.54530323401408654</v>
      </c>
      <c r="F325" s="411"/>
      <c r="G325" s="42">
        <v>0</v>
      </c>
      <c r="H325" s="43">
        <v>0</v>
      </c>
      <c r="I325" s="38">
        <f t="shared" si="51"/>
        <v>2.5088132853582881</v>
      </c>
    </row>
    <row r="326" spans="1:9" ht="15">
      <c r="A326" s="26" t="s">
        <v>12</v>
      </c>
      <c r="B326" s="39">
        <v>6.7230748510174732E-4</v>
      </c>
      <c r="C326" s="39">
        <v>0</v>
      </c>
      <c r="D326" s="39">
        <v>0</v>
      </c>
      <c r="E326" s="39">
        <v>0.33975162482934784</v>
      </c>
      <c r="F326" s="411"/>
      <c r="G326" s="39">
        <v>0</v>
      </c>
      <c r="H326" s="40">
        <v>0</v>
      </c>
      <c r="I326" s="41">
        <f t="shared" si="51"/>
        <v>0.34042393231444956</v>
      </c>
    </row>
    <row r="327" spans="1:9" ht="15">
      <c r="A327" s="27" t="s">
        <v>59</v>
      </c>
      <c r="B327" s="42">
        <v>0</v>
      </c>
      <c r="C327" s="42">
        <v>0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51"/>
        <v>0</v>
      </c>
    </row>
    <row r="328" spans="1:9" ht="15">
      <c r="A328" s="26" t="s">
        <v>17</v>
      </c>
      <c r="B328" s="39">
        <v>1.2979581787995573</v>
      </c>
      <c r="C328" s="39">
        <v>0</v>
      </c>
      <c r="D328" s="39">
        <v>2.1060312497205844</v>
      </c>
      <c r="E328" s="39">
        <v>0</v>
      </c>
      <c r="F328" s="411"/>
      <c r="G328" s="39">
        <v>0</v>
      </c>
      <c r="H328" s="40">
        <v>0</v>
      </c>
      <c r="I328" s="41">
        <f t="shared" si="51"/>
        <v>3.4039894285201417</v>
      </c>
    </row>
    <row r="329" spans="1:9" ht="15">
      <c r="A329" s="27" t="s">
        <v>139</v>
      </c>
      <c r="B329" s="42">
        <v>376.74795339479277</v>
      </c>
      <c r="C329" s="42">
        <v>748.25706283024113</v>
      </c>
      <c r="D329" s="42">
        <v>247.32147786652695</v>
      </c>
      <c r="E329" s="42">
        <v>206.8339496590954</v>
      </c>
      <c r="F329" s="411"/>
      <c r="G329" s="42">
        <v>0</v>
      </c>
      <c r="H329" s="43">
        <v>0</v>
      </c>
      <c r="I329" s="38">
        <f>SUM(B329:H329)</f>
        <v>1579.1604437506562</v>
      </c>
    </row>
    <row r="330" spans="1:9" ht="15">
      <c r="A330" s="26" t="s">
        <v>25</v>
      </c>
      <c r="B330" s="39">
        <v>13.507844581697794</v>
      </c>
      <c r="C330" s="39">
        <v>5.9339901441230172</v>
      </c>
      <c r="D330" s="39">
        <v>14.541205170364078</v>
      </c>
      <c r="E330" s="39">
        <v>485.23775277350711</v>
      </c>
      <c r="F330" s="411"/>
      <c r="G330" s="39">
        <v>36.77035299930791</v>
      </c>
      <c r="H330" s="40">
        <v>0</v>
      </c>
      <c r="I330" s="41">
        <f t="shared" si="51"/>
        <v>555.99114566899982</v>
      </c>
    </row>
    <row r="331" spans="1:9" ht="15">
      <c r="A331" s="27" t="s">
        <v>24</v>
      </c>
      <c r="B331" s="42">
        <v>18.168731202815017</v>
      </c>
      <c r="C331" s="42">
        <v>0</v>
      </c>
      <c r="D331" s="42">
        <v>27.82751673450846</v>
      </c>
      <c r="E331" s="42">
        <v>0</v>
      </c>
      <c r="F331" s="411"/>
      <c r="G331" s="42">
        <v>0</v>
      </c>
      <c r="H331" s="43">
        <v>0</v>
      </c>
      <c r="I331" s="38">
        <f>SUM(B331:H331)</f>
        <v>45.996247937323474</v>
      </c>
    </row>
    <row r="332" spans="1:9" ht="15">
      <c r="A332" s="26" t="s">
        <v>60</v>
      </c>
      <c r="B332" s="39">
        <v>0</v>
      </c>
      <c r="C332" s="39">
        <v>0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51"/>
        <v>0</v>
      </c>
    </row>
    <row r="333" spans="1:9" ht="15">
      <c r="A333" s="27" t="s">
        <v>22</v>
      </c>
      <c r="B333" s="42">
        <v>0</v>
      </c>
      <c r="C333" s="42">
        <v>0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51"/>
        <v>0</v>
      </c>
    </row>
    <row r="334" spans="1:9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51"/>
        <v>0</v>
      </c>
    </row>
    <row r="335" spans="1:9" ht="15">
      <c r="A335" s="28" t="s">
        <v>64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51"/>
        <v>0</v>
      </c>
    </row>
    <row r="336" spans="1:9">
      <c r="A336" s="56" t="s">
        <v>23</v>
      </c>
      <c r="B336" s="60">
        <v>0</v>
      </c>
      <c r="C336" s="60">
        <v>0</v>
      </c>
      <c r="D336" s="60">
        <v>0</v>
      </c>
      <c r="E336" s="60">
        <v>0</v>
      </c>
      <c r="F336" s="411"/>
      <c r="G336" s="60">
        <v>0</v>
      </c>
      <c r="H336" s="61">
        <v>0</v>
      </c>
      <c r="I336" s="62">
        <f t="shared" si="51"/>
        <v>0</v>
      </c>
    </row>
    <row r="337" spans="1:9">
      <c r="A337" s="57" t="s">
        <v>19</v>
      </c>
      <c r="B337" s="63">
        <v>0</v>
      </c>
      <c r="C337" s="63">
        <v>0</v>
      </c>
      <c r="D337" s="63">
        <v>0</v>
      </c>
      <c r="E337" s="63">
        <v>0</v>
      </c>
      <c r="F337" s="411"/>
      <c r="G337" s="63">
        <v>0</v>
      </c>
      <c r="H337" s="64">
        <v>0</v>
      </c>
      <c r="I337" s="65">
        <f t="shared" si="51"/>
        <v>0</v>
      </c>
    </row>
    <row r="338" spans="1:9">
      <c r="A338" s="56" t="s">
        <v>20</v>
      </c>
      <c r="B338" s="60">
        <v>0</v>
      </c>
      <c r="C338" s="60">
        <v>0</v>
      </c>
      <c r="D338" s="60">
        <v>0</v>
      </c>
      <c r="E338" s="60">
        <v>0</v>
      </c>
      <c r="F338" s="411"/>
      <c r="G338" s="60">
        <v>0</v>
      </c>
      <c r="H338" s="61">
        <v>0</v>
      </c>
      <c r="I338" s="62">
        <f t="shared" si="51"/>
        <v>0</v>
      </c>
    </row>
    <row r="339" spans="1:9" ht="15" thickBot="1">
      <c r="A339" s="58" t="s">
        <v>11</v>
      </c>
      <c r="B339" s="52">
        <v>0</v>
      </c>
      <c r="C339" s="52">
        <v>0</v>
      </c>
      <c r="D339" s="52">
        <v>0</v>
      </c>
      <c r="E339" s="52">
        <v>0</v>
      </c>
      <c r="F339" s="412"/>
      <c r="G339" s="52">
        <v>0</v>
      </c>
      <c r="H339" s="66">
        <v>0</v>
      </c>
      <c r="I339" s="67">
        <f t="shared" si="51"/>
        <v>0</v>
      </c>
    </row>
    <row r="340" spans="1:9" ht="15">
      <c r="A340" s="33" t="s">
        <v>26</v>
      </c>
      <c r="B340" s="68">
        <f>SUM(B319:B335)</f>
        <v>414.19024188390625</v>
      </c>
      <c r="C340" s="68">
        <f t="shared" ref="C340:I340" si="52">SUM(C319:C335)</f>
        <v>788.69067823752903</v>
      </c>
      <c r="D340" s="68">
        <f t="shared" si="52"/>
        <v>296.64858098334514</v>
      </c>
      <c r="E340" s="68">
        <f t="shared" si="52"/>
        <v>692.95675729144591</v>
      </c>
      <c r="F340" s="68">
        <f>SUM(F319:F335)</f>
        <v>0</v>
      </c>
      <c r="G340" s="68">
        <f t="shared" si="52"/>
        <v>36.77035299930791</v>
      </c>
      <c r="H340" s="69">
        <f t="shared" si="52"/>
        <v>0</v>
      </c>
      <c r="I340" s="38">
        <f t="shared" si="52"/>
        <v>2229.256611395534</v>
      </c>
    </row>
    <row r="341" spans="1:9" s="5" customFormat="1" ht="15" thickBot="1">
      <c r="A341" s="30" t="s">
        <v>88</v>
      </c>
      <c r="B341" s="47">
        <f>B340/$I$340</f>
        <v>0.18579747157265111</v>
      </c>
      <c r="C341" s="47">
        <f t="shared" ref="C341:I341" si="53">C340/$I$340</f>
        <v>0.35379088894741545</v>
      </c>
      <c r="D341" s="47">
        <f t="shared" si="53"/>
        <v>0.13307062967400624</v>
      </c>
      <c r="E341" s="47">
        <f t="shared" si="53"/>
        <v>0.31084656371508929</v>
      </c>
      <c r="F341" s="47">
        <f t="shared" si="53"/>
        <v>0</v>
      </c>
      <c r="G341" s="47">
        <f t="shared" si="53"/>
        <v>1.6494446090838034E-2</v>
      </c>
      <c r="H341" s="70">
        <f t="shared" si="53"/>
        <v>0</v>
      </c>
      <c r="I341" s="48">
        <f t="shared" si="53"/>
        <v>1</v>
      </c>
    </row>
    <row r="342" spans="1:9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9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9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9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</row>
    <row r="346" spans="1:9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5" si="54">SUM(B346:H346)</f>
        <v>0</v>
      </c>
    </row>
    <row r="347" spans="1:9" ht="15">
      <c r="A347" s="27" t="s">
        <v>10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54"/>
        <v>0</v>
      </c>
    </row>
    <row r="348" spans="1:9" ht="15">
      <c r="A348" s="26" t="s">
        <v>56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54"/>
        <v>0</v>
      </c>
    </row>
    <row r="349" spans="1:9" ht="15">
      <c r="A349" s="27" t="s">
        <v>16</v>
      </c>
      <c r="B349" s="42">
        <v>0.2203190141113916</v>
      </c>
      <c r="C349" s="42">
        <v>0.14526903334654978</v>
      </c>
      <c r="D349" s="42">
        <v>2.5183393427586553</v>
      </c>
      <c r="E349" s="42">
        <v>0</v>
      </c>
      <c r="F349" s="411"/>
      <c r="G349" s="42">
        <v>0</v>
      </c>
      <c r="H349" s="43">
        <v>0</v>
      </c>
      <c r="I349" s="38">
        <f t="shared" si="54"/>
        <v>2.8839273902165967</v>
      </c>
    </row>
    <row r="350" spans="1:9" ht="15">
      <c r="A350" s="26" t="s">
        <v>70</v>
      </c>
      <c r="B350" s="39">
        <v>0.81814497721595825</v>
      </c>
      <c r="C350" s="39">
        <v>0</v>
      </c>
      <c r="D350" s="39">
        <v>2.276661712134358E-4</v>
      </c>
      <c r="E350" s="39">
        <v>0</v>
      </c>
      <c r="F350" s="411"/>
      <c r="G350" s="39">
        <v>0</v>
      </c>
      <c r="H350" s="40">
        <v>0</v>
      </c>
      <c r="I350" s="41">
        <f t="shared" si="54"/>
        <v>0.81837264338717164</v>
      </c>
    </row>
    <row r="351" spans="1:9" ht="15">
      <c r="A351" s="27" t="s">
        <v>58</v>
      </c>
      <c r="B351" s="42">
        <v>0</v>
      </c>
      <c r="C351" s="42">
        <v>0</v>
      </c>
      <c r="D351" s="42">
        <v>0</v>
      </c>
      <c r="E351" s="42">
        <v>1.1528922108123438</v>
      </c>
      <c r="F351" s="411"/>
      <c r="G351" s="42">
        <v>0</v>
      </c>
      <c r="H351" s="43">
        <v>0</v>
      </c>
      <c r="I351" s="38">
        <f t="shared" si="54"/>
        <v>1.1528922108123438</v>
      </c>
    </row>
    <row r="352" spans="1:9" ht="15">
      <c r="A352" s="26" t="s">
        <v>12</v>
      </c>
      <c r="B352" s="39">
        <v>0</v>
      </c>
      <c r="C352" s="39">
        <v>0</v>
      </c>
      <c r="D352" s="39">
        <v>0</v>
      </c>
      <c r="E352" s="39">
        <v>5.1005348846531367E-3</v>
      </c>
      <c r="F352" s="411"/>
      <c r="G352" s="39">
        <v>0</v>
      </c>
      <c r="H352" s="40">
        <v>0</v>
      </c>
      <c r="I352" s="41">
        <f t="shared" si="54"/>
        <v>5.1005348846531367E-3</v>
      </c>
    </row>
    <row r="353" spans="1:9" ht="15">
      <c r="A353" s="27" t="s">
        <v>59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54"/>
        <v>0</v>
      </c>
    </row>
    <row r="354" spans="1:9" ht="15">
      <c r="A354" s="26" t="s">
        <v>17</v>
      </c>
      <c r="B354" s="39">
        <v>0</v>
      </c>
      <c r="C354" s="39">
        <v>4.937449245811084E-2</v>
      </c>
      <c r="D354" s="39">
        <v>0.29624695474866503</v>
      </c>
      <c r="E354" s="39">
        <v>0</v>
      </c>
      <c r="F354" s="411"/>
      <c r="G354" s="39">
        <v>0</v>
      </c>
      <c r="H354" s="40">
        <v>0</v>
      </c>
      <c r="I354" s="41">
        <f t="shared" si="54"/>
        <v>0.34562144720677584</v>
      </c>
    </row>
    <row r="355" spans="1:9" ht="15">
      <c r="A355" s="27" t="s">
        <v>139</v>
      </c>
      <c r="B355" s="42">
        <v>7.0957229250169979E-2</v>
      </c>
      <c r="C355" s="42">
        <v>2.0313137626870215</v>
      </c>
      <c r="D355" s="42">
        <v>1.883736128921639</v>
      </c>
      <c r="E355" s="42">
        <v>0</v>
      </c>
      <c r="F355" s="411"/>
      <c r="G355" s="42">
        <v>0</v>
      </c>
      <c r="H355" s="43">
        <v>0</v>
      </c>
      <c r="I355" s="38">
        <f>SUM(B355:H355)</f>
        <v>3.9860071208588304</v>
      </c>
    </row>
    <row r="356" spans="1:9" ht="15">
      <c r="A356" s="26" t="s">
        <v>25</v>
      </c>
      <c r="B356" s="39">
        <v>0.26696311542720175</v>
      </c>
      <c r="C356" s="39">
        <v>0.36168161810738514</v>
      </c>
      <c r="D356" s="39">
        <v>0.57518683968613171</v>
      </c>
      <c r="E356" s="39">
        <v>40.756850616116402</v>
      </c>
      <c r="F356" s="411"/>
      <c r="G356" s="39">
        <v>0.61050462736141264</v>
      </c>
      <c r="H356" s="40">
        <v>1.9240066013471013E-3</v>
      </c>
      <c r="I356" s="41">
        <f t="shared" si="54"/>
        <v>42.573110823299885</v>
      </c>
    </row>
    <row r="357" spans="1:9" ht="15">
      <c r="A357" s="27" t="s">
        <v>24</v>
      </c>
      <c r="B357" s="42">
        <v>4.55</v>
      </c>
      <c r="C357" s="42">
        <v>0</v>
      </c>
      <c r="D357" s="42">
        <v>1.0782662990828467</v>
      </c>
      <c r="E357" s="42">
        <v>0</v>
      </c>
      <c r="F357" s="411"/>
      <c r="G357" s="42">
        <v>0</v>
      </c>
      <c r="H357" s="43">
        <v>0</v>
      </c>
      <c r="I357" s="38">
        <f>SUM(B357:H357)</f>
        <v>5.6282662990828465</v>
      </c>
    </row>
    <row r="358" spans="1:9" ht="15">
      <c r="A358" s="26" t="s">
        <v>60</v>
      </c>
      <c r="B358" s="39">
        <v>39.855492289160857</v>
      </c>
      <c r="C358" s="39">
        <v>1.8915835203597697</v>
      </c>
      <c r="D358" s="39">
        <v>3.4496963897138655</v>
      </c>
      <c r="E358" s="39">
        <v>0</v>
      </c>
      <c r="F358" s="411"/>
      <c r="G358" s="39">
        <v>0</v>
      </c>
      <c r="H358" s="40">
        <v>0</v>
      </c>
      <c r="I358" s="41">
        <f t="shared" si="54"/>
        <v>45.196772199234488</v>
      </c>
    </row>
    <row r="359" spans="1:9" ht="15">
      <c r="A359" s="27" t="s">
        <v>22</v>
      </c>
      <c r="B359" s="42">
        <v>32.821831010718562</v>
      </c>
      <c r="C359" s="42">
        <v>114.76594573500195</v>
      </c>
      <c r="D359" s="42">
        <v>62.128738871135155</v>
      </c>
      <c r="E359" s="42">
        <v>0</v>
      </c>
      <c r="F359" s="411"/>
      <c r="G359" s="42">
        <v>0</v>
      </c>
      <c r="H359" s="43">
        <v>0</v>
      </c>
      <c r="I359" s="38">
        <f t="shared" si="54"/>
        <v>209.71651561685565</v>
      </c>
    </row>
    <row r="360" spans="1:9" ht="15">
      <c r="A360" s="26" t="s">
        <v>21</v>
      </c>
      <c r="B360" s="39">
        <v>0</v>
      </c>
      <c r="C360" s="39">
        <v>0</v>
      </c>
      <c r="D360" s="39">
        <v>0</v>
      </c>
      <c r="E360" s="39">
        <v>0</v>
      </c>
      <c r="F360" s="411"/>
      <c r="G360" s="39">
        <v>0</v>
      </c>
      <c r="H360" s="40">
        <v>0</v>
      </c>
      <c r="I360" s="41">
        <f t="shared" si="54"/>
        <v>0</v>
      </c>
    </row>
    <row r="361" spans="1:9" ht="15">
      <c r="A361" s="28" t="s">
        <v>64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54"/>
        <v>0</v>
      </c>
    </row>
    <row r="362" spans="1:9">
      <c r="A362" s="56" t="s">
        <v>23</v>
      </c>
      <c r="B362" s="60">
        <v>0</v>
      </c>
      <c r="C362" s="60">
        <v>0</v>
      </c>
      <c r="D362" s="60">
        <v>0</v>
      </c>
      <c r="E362" s="60">
        <v>0</v>
      </c>
      <c r="F362" s="411"/>
      <c r="G362" s="60">
        <v>0</v>
      </c>
      <c r="H362" s="61">
        <v>0</v>
      </c>
      <c r="I362" s="62">
        <f t="shared" si="54"/>
        <v>0</v>
      </c>
    </row>
    <row r="363" spans="1:9">
      <c r="A363" s="57" t="s">
        <v>19</v>
      </c>
      <c r="B363" s="63">
        <v>0</v>
      </c>
      <c r="C363" s="63">
        <v>0</v>
      </c>
      <c r="D363" s="63">
        <v>0</v>
      </c>
      <c r="E363" s="63">
        <v>0</v>
      </c>
      <c r="F363" s="411"/>
      <c r="G363" s="63">
        <v>0</v>
      </c>
      <c r="H363" s="64">
        <v>0</v>
      </c>
      <c r="I363" s="65">
        <f t="shared" si="54"/>
        <v>0</v>
      </c>
    </row>
    <row r="364" spans="1:9">
      <c r="A364" s="56" t="s">
        <v>20</v>
      </c>
      <c r="B364" s="60">
        <v>0</v>
      </c>
      <c r="C364" s="60">
        <v>0</v>
      </c>
      <c r="D364" s="60">
        <v>0</v>
      </c>
      <c r="E364" s="60">
        <v>0</v>
      </c>
      <c r="F364" s="411"/>
      <c r="G364" s="60">
        <v>0</v>
      </c>
      <c r="H364" s="61">
        <v>0</v>
      </c>
      <c r="I364" s="62">
        <f t="shared" si="54"/>
        <v>0</v>
      </c>
    </row>
    <row r="365" spans="1:9" ht="15" thickBot="1">
      <c r="A365" s="58" t="s">
        <v>11</v>
      </c>
      <c r="B365" s="52">
        <v>0</v>
      </c>
      <c r="C365" s="52">
        <v>0</v>
      </c>
      <c r="D365" s="52">
        <v>0</v>
      </c>
      <c r="E365" s="52">
        <v>0</v>
      </c>
      <c r="F365" s="412"/>
      <c r="G365" s="52">
        <v>0</v>
      </c>
      <c r="H365" s="66">
        <v>0</v>
      </c>
      <c r="I365" s="67">
        <f t="shared" si="54"/>
        <v>0</v>
      </c>
    </row>
    <row r="366" spans="1:9" ht="15">
      <c r="A366" s="33" t="s">
        <v>26</v>
      </c>
      <c r="B366" s="68">
        <f>SUM(B345:B361)</f>
        <v>78.603707635884149</v>
      </c>
      <c r="C366" s="68">
        <f t="shared" ref="C366:I366" si="55">SUM(C345:C361)</f>
        <v>119.24516816196079</v>
      </c>
      <c r="D366" s="68">
        <f t="shared" si="55"/>
        <v>71.930438492218173</v>
      </c>
      <c r="E366" s="68">
        <f t="shared" si="55"/>
        <v>41.914843361813396</v>
      </c>
      <c r="F366" s="68">
        <f>SUM(F345:F361)</f>
        <v>0</v>
      </c>
      <c r="G366" s="68">
        <f t="shared" si="55"/>
        <v>0.61050462736141264</v>
      </c>
      <c r="H366" s="69">
        <f t="shared" si="55"/>
        <v>1.9240066013471013E-3</v>
      </c>
      <c r="I366" s="38">
        <f t="shared" si="55"/>
        <v>312.30658628583922</v>
      </c>
    </row>
    <row r="367" spans="1:9" s="5" customFormat="1" ht="15" thickBot="1">
      <c r="A367" s="30" t="s">
        <v>88</v>
      </c>
      <c r="B367" s="47">
        <f>B366/$I$366</f>
        <v>0.25168763992681842</v>
      </c>
      <c r="C367" s="47">
        <f t="shared" ref="C367:I367" si="56">C366/$I$366</f>
        <v>0.38182085616606692</v>
      </c>
      <c r="D367" s="47">
        <f t="shared" si="56"/>
        <v>0.23031995369570496</v>
      </c>
      <c r="E367" s="47">
        <f t="shared" si="56"/>
        <v>0.13421056488206992</v>
      </c>
      <c r="F367" s="47">
        <f t="shared" si="56"/>
        <v>0</v>
      </c>
      <c r="G367" s="47">
        <f t="shared" si="56"/>
        <v>1.9548246952520148E-3</v>
      </c>
      <c r="H367" s="70">
        <f t="shared" si="56"/>
        <v>6.1606340878964061E-6</v>
      </c>
      <c r="I367" s="48">
        <f t="shared" si="56"/>
        <v>1</v>
      </c>
    </row>
    <row r="368" spans="1:9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9" ht="15">
      <c r="A371" s="25" t="s">
        <v>7</v>
      </c>
      <c r="B371" s="36">
        <v>7.6999999999999985E-2</v>
      </c>
      <c r="C371" s="36">
        <v>7.6999999999999985E-2</v>
      </c>
      <c r="D371" s="36">
        <v>7.6999999999999985E-2</v>
      </c>
      <c r="E371" s="36">
        <v>7.6999999999999985E-2</v>
      </c>
      <c r="F371" s="410"/>
      <c r="G371" s="36">
        <v>0</v>
      </c>
      <c r="H371" s="37">
        <v>0</v>
      </c>
      <c r="I371" s="38">
        <f>SUM(B371:H371)</f>
        <v>0.30799999999999994</v>
      </c>
    </row>
    <row r="372" spans="1:9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1" si="57">SUM(B372:H372)</f>
        <v>0</v>
      </c>
    </row>
    <row r="373" spans="1:9" ht="15">
      <c r="A373" s="27" t="s">
        <v>10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57"/>
        <v>0</v>
      </c>
    </row>
    <row r="374" spans="1:9" ht="15">
      <c r="A374" s="26" t="s">
        <v>56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57"/>
        <v>0</v>
      </c>
    </row>
    <row r="375" spans="1:9" ht="15">
      <c r="A375" s="27" t="s">
        <v>16</v>
      </c>
      <c r="B375" s="42">
        <v>30.267079409253881</v>
      </c>
      <c r="C375" s="42">
        <v>0.29039884563835766</v>
      </c>
      <c r="D375" s="42">
        <v>72.127639885067325</v>
      </c>
      <c r="E375" s="42">
        <v>5.0582888391158558E-4</v>
      </c>
      <c r="F375" s="411"/>
      <c r="G375" s="42">
        <v>0</v>
      </c>
      <c r="H375" s="43">
        <v>0</v>
      </c>
      <c r="I375" s="38">
        <f t="shared" si="57"/>
        <v>102.68562396884349</v>
      </c>
    </row>
    <row r="376" spans="1:9" ht="15">
      <c r="A376" s="26" t="s">
        <v>70</v>
      </c>
      <c r="B376" s="39">
        <v>28.562506557189174</v>
      </c>
      <c r="C376" s="39">
        <v>2.093180101379934E-2</v>
      </c>
      <c r="D376" s="39">
        <v>1.0498418740386842E-3</v>
      </c>
      <c r="E376" s="39">
        <v>4.2879979042907419E-2</v>
      </c>
      <c r="F376" s="411"/>
      <c r="G376" s="39">
        <v>0</v>
      </c>
      <c r="H376" s="40">
        <v>0</v>
      </c>
      <c r="I376" s="41">
        <f t="shared" si="57"/>
        <v>28.627368179119919</v>
      </c>
    </row>
    <row r="377" spans="1:9" ht="15">
      <c r="A377" s="27" t="s">
        <v>58</v>
      </c>
      <c r="B377" s="42">
        <v>1.2432961176696033E-3</v>
      </c>
      <c r="C377" s="42">
        <v>1.2432961176696033E-3</v>
      </c>
      <c r="D377" s="42">
        <v>1.2432961176696033E-3</v>
      </c>
      <c r="E377" s="42">
        <v>1026.6832650428801</v>
      </c>
      <c r="F377" s="411"/>
      <c r="G377" s="42">
        <v>0</v>
      </c>
      <c r="H377" s="43">
        <v>0</v>
      </c>
      <c r="I377" s="38">
        <f t="shared" si="57"/>
        <v>1026.6869949312331</v>
      </c>
    </row>
    <row r="378" spans="1:9" ht="15">
      <c r="A378" s="26" t="s">
        <v>12</v>
      </c>
      <c r="B378" s="39">
        <v>3.7789612325882316E-3</v>
      </c>
      <c r="C378" s="39">
        <v>3.7789612325882316E-3</v>
      </c>
      <c r="D378" s="39">
        <v>3.7789612325882316E-3</v>
      </c>
      <c r="E378" s="39">
        <v>10.410387263011126</v>
      </c>
      <c r="F378" s="411"/>
      <c r="G378" s="39">
        <v>0</v>
      </c>
      <c r="H378" s="40">
        <v>0</v>
      </c>
      <c r="I378" s="41">
        <f t="shared" si="57"/>
        <v>10.42172414670889</v>
      </c>
    </row>
    <row r="379" spans="1:9" ht="15">
      <c r="A379" s="27" t="s">
        <v>59</v>
      </c>
      <c r="B379" s="42">
        <v>0</v>
      </c>
      <c r="C379" s="42">
        <v>0</v>
      </c>
      <c r="D379" s="42">
        <v>0</v>
      </c>
      <c r="E379" s="42">
        <v>0</v>
      </c>
      <c r="F379" s="411"/>
      <c r="G379" s="42">
        <v>0</v>
      </c>
      <c r="H379" s="43">
        <v>0</v>
      </c>
      <c r="I379" s="38">
        <f t="shared" si="57"/>
        <v>0</v>
      </c>
    </row>
    <row r="380" spans="1:9" ht="15">
      <c r="A380" s="26" t="s">
        <v>17</v>
      </c>
      <c r="B380" s="39">
        <v>8.1333298914312664</v>
      </c>
      <c r="C380" s="39">
        <v>1.2418659763859664E-3</v>
      </c>
      <c r="D380" s="39">
        <v>52.986526985652176</v>
      </c>
      <c r="E380" s="39">
        <v>3.1487357819850845</v>
      </c>
      <c r="F380" s="411"/>
      <c r="G380" s="39">
        <v>0</v>
      </c>
      <c r="H380" s="40">
        <v>0</v>
      </c>
      <c r="I380" s="41">
        <f t="shared" si="57"/>
        <v>64.269834525044914</v>
      </c>
    </row>
    <row r="381" spans="1:9" ht="15">
      <c r="A381" s="27" t="s">
        <v>139</v>
      </c>
      <c r="B381" s="42">
        <v>113.78613961396346</v>
      </c>
      <c r="C381" s="42">
        <v>7.2545563963695425</v>
      </c>
      <c r="D381" s="42">
        <v>222.7620761757195</v>
      </c>
      <c r="E381" s="42">
        <v>1.3606248838550569E-2</v>
      </c>
      <c r="F381" s="411"/>
      <c r="G381" s="42">
        <v>0</v>
      </c>
      <c r="H381" s="43">
        <v>0</v>
      </c>
      <c r="I381" s="38">
        <f>SUM(B381:H381)</f>
        <v>343.81637843489102</v>
      </c>
    </row>
    <row r="382" spans="1:9" ht="15">
      <c r="A382" s="26" t="s">
        <v>25</v>
      </c>
      <c r="B382" s="39">
        <v>32.780793687681644</v>
      </c>
      <c r="C382" s="39">
        <v>3.5540395949385857E-2</v>
      </c>
      <c r="D382" s="39">
        <v>9.0245233099199673</v>
      </c>
      <c r="E382" s="39">
        <v>138.08030561749487</v>
      </c>
      <c r="F382" s="411"/>
      <c r="G382" s="39">
        <v>120.98382097584782</v>
      </c>
      <c r="H382" s="40">
        <v>0</v>
      </c>
      <c r="I382" s="41">
        <f t="shared" si="57"/>
        <v>300.90498398689368</v>
      </c>
    </row>
    <row r="383" spans="1:9" ht="15">
      <c r="A383" s="27" t="s">
        <v>24</v>
      </c>
      <c r="B383" s="42">
        <v>22.594736830225866</v>
      </c>
      <c r="C383" s="42">
        <v>0</v>
      </c>
      <c r="D383" s="42">
        <v>0</v>
      </c>
      <c r="E383" s="42">
        <v>0</v>
      </c>
      <c r="F383" s="411"/>
      <c r="G383" s="42">
        <v>0</v>
      </c>
      <c r="H383" s="43">
        <v>0</v>
      </c>
      <c r="I383" s="38">
        <f>SUM(B383:H383)</f>
        <v>22.594736830225866</v>
      </c>
    </row>
    <row r="384" spans="1:9" ht="15">
      <c r="A384" s="26" t="s">
        <v>60</v>
      </c>
      <c r="B384" s="39">
        <v>5.1471944152149609</v>
      </c>
      <c r="C384" s="39">
        <v>3.0883166491289762</v>
      </c>
      <c r="D384" s="39">
        <v>3.0883166491289762</v>
      </c>
      <c r="E384" s="39">
        <v>3.0883166491289762</v>
      </c>
      <c r="F384" s="411"/>
      <c r="G384" s="39">
        <v>0</v>
      </c>
      <c r="H384" s="40">
        <v>0</v>
      </c>
      <c r="I384" s="41">
        <f t="shared" si="57"/>
        <v>14.412144362601889</v>
      </c>
    </row>
    <row r="385" spans="1:9" ht="15">
      <c r="A385" s="27" t="s">
        <v>22</v>
      </c>
      <c r="B385" s="42">
        <v>13.275207526012382</v>
      </c>
      <c r="C385" s="42">
        <v>7.96512451560743</v>
      </c>
      <c r="D385" s="42">
        <v>7.96512451560743</v>
      </c>
      <c r="E385" s="42">
        <v>7.96512451560743</v>
      </c>
      <c r="F385" s="411"/>
      <c r="G385" s="42">
        <v>0</v>
      </c>
      <c r="H385" s="43">
        <v>0</v>
      </c>
      <c r="I385" s="38">
        <f t="shared" si="57"/>
        <v>37.170581072834672</v>
      </c>
    </row>
    <row r="386" spans="1:9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57"/>
        <v>0</v>
      </c>
    </row>
    <row r="387" spans="1:9" ht="15">
      <c r="A387" s="28" t="s">
        <v>64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57"/>
        <v>0</v>
      </c>
    </row>
    <row r="388" spans="1:9">
      <c r="A388" s="56" t="s">
        <v>23</v>
      </c>
      <c r="B388" s="60">
        <v>0</v>
      </c>
      <c r="C388" s="60">
        <v>0</v>
      </c>
      <c r="D388" s="60">
        <v>0</v>
      </c>
      <c r="E388" s="60">
        <v>0</v>
      </c>
      <c r="F388" s="411"/>
      <c r="G388" s="60">
        <v>0</v>
      </c>
      <c r="H388" s="61">
        <v>0</v>
      </c>
      <c r="I388" s="62">
        <f t="shared" si="57"/>
        <v>0</v>
      </c>
    </row>
    <row r="389" spans="1:9">
      <c r="A389" s="57" t="s">
        <v>19</v>
      </c>
      <c r="B389" s="63">
        <v>0</v>
      </c>
      <c r="C389" s="63">
        <v>0</v>
      </c>
      <c r="D389" s="63">
        <v>0</v>
      </c>
      <c r="E389" s="63">
        <v>0</v>
      </c>
      <c r="F389" s="411"/>
      <c r="G389" s="63">
        <v>0</v>
      </c>
      <c r="H389" s="64">
        <v>0</v>
      </c>
      <c r="I389" s="65">
        <f t="shared" si="57"/>
        <v>0</v>
      </c>
    </row>
    <row r="390" spans="1:9">
      <c r="A390" s="56" t="s">
        <v>20</v>
      </c>
      <c r="B390" s="60">
        <v>0</v>
      </c>
      <c r="C390" s="60">
        <v>0</v>
      </c>
      <c r="D390" s="60">
        <v>0</v>
      </c>
      <c r="E390" s="60">
        <v>0</v>
      </c>
      <c r="F390" s="411"/>
      <c r="G390" s="60">
        <v>0</v>
      </c>
      <c r="H390" s="61">
        <v>0</v>
      </c>
      <c r="I390" s="62">
        <f t="shared" si="57"/>
        <v>0</v>
      </c>
    </row>
    <row r="391" spans="1:9" ht="15" thickBot="1">
      <c r="A391" s="58" t="s">
        <v>11</v>
      </c>
      <c r="B391" s="52">
        <v>0</v>
      </c>
      <c r="C391" s="52">
        <v>0</v>
      </c>
      <c r="D391" s="52">
        <v>0</v>
      </c>
      <c r="E391" s="52">
        <v>0</v>
      </c>
      <c r="F391" s="412"/>
      <c r="G391" s="52">
        <v>0</v>
      </c>
      <c r="H391" s="66">
        <v>0</v>
      </c>
      <c r="I391" s="67">
        <f t="shared" si="57"/>
        <v>0</v>
      </c>
    </row>
    <row r="392" spans="1:9" ht="15">
      <c r="A392" s="33" t="s">
        <v>26</v>
      </c>
      <c r="B392" s="68">
        <f>SUM(B371:B387)</f>
        <v>254.62901018832289</v>
      </c>
      <c r="C392" s="68">
        <f t="shared" ref="C392:I392" si="58">SUM(C371:C387)</f>
        <v>18.738132727034134</v>
      </c>
      <c r="D392" s="68">
        <f t="shared" si="58"/>
        <v>368.03727962031962</v>
      </c>
      <c r="E392" s="68">
        <f t="shared" si="58"/>
        <v>1189.510126926873</v>
      </c>
      <c r="F392" s="68">
        <f>SUM(F371:F387)</f>
        <v>0</v>
      </c>
      <c r="G392" s="68">
        <f t="shared" si="58"/>
        <v>120.98382097584782</v>
      </c>
      <c r="H392" s="69">
        <f t="shared" si="58"/>
        <v>0</v>
      </c>
      <c r="I392" s="38">
        <f t="shared" si="58"/>
        <v>1951.8983704383975</v>
      </c>
    </row>
    <row r="393" spans="1:9" s="5" customFormat="1" ht="15" thickBot="1">
      <c r="A393" s="30" t="s">
        <v>88</v>
      </c>
      <c r="B393" s="47">
        <f>B392/$I$392</f>
        <v>0.1304519815399677</v>
      </c>
      <c r="C393" s="47">
        <f t="shared" ref="C393:I393" si="59">C392/$I$392</f>
        <v>9.5999530563804607E-3</v>
      </c>
      <c r="D393" s="47">
        <f t="shared" si="59"/>
        <v>0.18855350524098149</v>
      </c>
      <c r="E393" s="47">
        <f t="shared" si="59"/>
        <v>0.60941191659466798</v>
      </c>
      <c r="F393" s="47">
        <f t="shared" si="59"/>
        <v>0</v>
      </c>
      <c r="G393" s="47">
        <f t="shared" si="59"/>
        <v>6.1982643568002357E-2</v>
      </c>
      <c r="H393" s="70">
        <f t="shared" si="59"/>
        <v>0</v>
      </c>
      <c r="I393" s="48">
        <f t="shared" si="59"/>
        <v>1</v>
      </c>
    </row>
    <row r="394" spans="1:9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9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9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9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</row>
    <row r="398" spans="1:9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7" si="60">SUM(B398:H398)</f>
        <v>0</v>
      </c>
    </row>
    <row r="399" spans="1:9" ht="15">
      <c r="A399" s="27" t="s">
        <v>10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60"/>
        <v>0</v>
      </c>
    </row>
    <row r="400" spans="1:9" ht="15">
      <c r="A400" s="26" t="s">
        <v>56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60"/>
        <v>0</v>
      </c>
    </row>
    <row r="401" spans="1:9" ht="15">
      <c r="A401" s="27" t="s">
        <v>16</v>
      </c>
      <c r="B401" s="42">
        <v>11.501446094058817</v>
      </c>
      <c r="C401" s="42">
        <v>15.117106579859513</v>
      </c>
      <c r="D401" s="42">
        <v>7.4220442676061682E-3</v>
      </c>
      <c r="E401" s="42">
        <v>0</v>
      </c>
      <c r="F401" s="411"/>
      <c r="G401" s="42">
        <v>0</v>
      </c>
      <c r="H401" s="43">
        <v>0</v>
      </c>
      <c r="I401" s="38">
        <f t="shared" si="60"/>
        <v>26.625974718185937</v>
      </c>
    </row>
    <row r="402" spans="1:9" ht="15">
      <c r="A402" s="26" t="s">
        <v>70</v>
      </c>
      <c r="B402" s="39">
        <v>0.78038419814791216</v>
      </c>
      <c r="C402" s="39">
        <v>0.23451667616700744</v>
      </c>
      <c r="D402" s="39">
        <v>0.9804031066566844</v>
      </c>
      <c r="E402" s="39">
        <v>0</v>
      </c>
      <c r="F402" s="411"/>
      <c r="G402" s="39">
        <v>0</v>
      </c>
      <c r="H402" s="40">
        <v>0</v>
      </c>
      <c r="I402" s="41">
        <f t="shared" si="60"/>
        <v>1.9953039809716038</v>
      </c>
    </row>
    <row r="403" spans="1:9" ht="15">
      <c r="A403" s="27" t="s">
        <v>58</v>
      </c>
      <c r="B403" s="42">
        <v>7.81838603500065E-4</v>
      </c>
      <c r="C403" s="42">
        <v>0</v>
      </c>
      <c r="D403" s="42">
        <v>0</v>
      </c>
      <c r="E403" s="42">
        <v>0.45892600433617464</v>
      </c>
      <c r="F403" s="411"/>
      <c r="G403" s="42">
        <v>0</v>
      </c>
      <c r="H403" s="43">
        <v>0</v>
      </c>
      <c r="I403" s="38">
        <f t="shared" si="60"/>
        <v>0.4597078429396747</v>
      </c>
    </row>
    <row r="404" spans="1:9" ht="15">
      <c r="A404" s="26" t="s">
        <v>12</v>
      </c>
      <c r="B404" s="39">
        <v>0</v>
      </c>
      <c r="C404" s="39">
        <v>0</v>
      </c>
      <c r="D404" s="39">
        <v>0</v>
      </c>
      <c r="E404" s="39">
        <v>4.5212675038900828E-2</v>
      </c>
      <c r="F404" s="411"/>
      <c r="G404" s="39">
        <v>0</v>
      </c>
      <c r="H404" s="40">
        <v>0</v>
      </c>
      <c r="I404" s="41">
        <f t="shared" si="60"/>
        <v>4.5212675038900828E-2</v>
      </c>
    </row>
    <row r="405" spans="1:9" ht="15">
      <c r="A405" s="27" t="s">
        <v>59</v>
      </c>
      <c r="B405" s="42">
        <v>0</v>
      </c>
      <c r="C405" s="42">
        <v>0</v>
      </c>
      <c r="D405" s="42">
        <v>0</v>
      </c>
      <c r="E405" s="42">
        <v>0</v>
      </c>
      <c r="F405" s="411"/>
      <c r="G405" s="42">
        <v>0</v>
      </c>
      <c r="H405" s="43">
        <v>0</v>
      </c>
      <c r="I405" s="38">
        <f t="shared" si="60"/>
        <v>0</v>
      </c>
    </row>
    <row r="406" spans="1:9" ht="15">
      <c r="A406" s="26" t="s">
        <v>17</v>
      </c>
      <c r="B406" s="39">
        <v>1.5229996826028979E-2</v>
      </c>
      <c r="C406" s="39">
        <v>0</v>
      </c>
      <c r="D406" s="39">
        <v>2.5383328043381633E-3</v>
      </c>
      <c r="E406" s="39">
        <v>0</v>
      </c>
      <c r="F406" s="411"/>
      <c r="G406" s="39">
        <v>0</v>
      </c>
      <c r="H406" s="40">
        <v>0</v>
      </c>
      <c r="I406" s="41">
        <f t="shared" si="60"/>
        <v>1.7768329630367143E-2</v>
      </c>
    </row>
    <row r="407" spans="1:9" ht="15">
      <c r="A407" s="27" t="s">
        <v>139</v>
      </c>
      <c r="B407" s="42">
        <v>14.320993235826736</v>
      </c>
      <c r="C407" s="42">
        <v>47.188389535861802</v>
      </c>
      <c r="D407" s="42">
        <v>8.382358720113892</v>
      </c>
      <c r="E407" s="42">
        <v>0.82216130163888523</v>
      </c>
      <c r="F407" s="411"/>
      <c r="G407" s="42">
        <v>0</v>
      </c>
      <c r="H407" s="43">
        <v>0</v>
      </c>
      <c r="I407" s="38">
        <f>SUM(B407:H407)</f>
        <v>70.713902793441321</v>
      </c>
    </row>
    <row r="408" spans="1:9" ht="15">
      <c r="A408" s="26" t="s">
        <v>25</v>
      </c>
      <c r="B408" s="39">
        <v>0.45142512175505189</v>
      </c>
      <c r="C408" s="39">
        <v>0.12281130877061673</v>
      </c>
      <c r="D408" s="39">
        <v>4.6909696271973549E-2</v>
      </c>
      <c r="E408" s="39">
        <v>10.905742657425696</v>
      </c>
      <c r="F408" s="411"/>
      <c r="G408" s="39">
        <v>1.9309979074036967</v>
      </c>
      <c r="H408" s="40">
        <v>0</v>
      </c>
      <c r="I408" s="41">
        <f t="shared" si="60"/>
        <v>13.457886691627035</v>
      </c>
    </row>
    <row r="409" spans="1:9" ht="15">
      <c r="A409" s="27" t="s">
        <v>24</v>
      </c>
      <c r="B409" s="42">
        <v>1.7410148363058475</v>
      </c>
      <c r="C409" s="42">
        <v>0</v>
      </c>
      <c r="D409" s="42">
        <v>0</v>
      </c>
      <c r="E409" s="42">
        <v>0</v>
      </c>
      <c r="F409" s="411"/>
      <c r="G409" s="42">
        <v>0</v>
      </c>
      <c r="H409" s="43">
        <v>0</v>
      </c>
      <c r="I409" s="38">
        <f>SUM(B409:H409)</f>
        <v>1.7410148363058475</v>
      </c>
    </row>
    <row r="410" spans="1:9" ht="15">
      <c r="A410" s="26" t="s">
        <v>60</v>
      </c>
      <c r="B410" s="39">
        <v>0.20410892744302597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60"/>
        <v>0.20410892744302597</v>
      </c>
    </row>
    <row r="411" spans="1:9" ht="15">
      <c r="A411" s="27" t="s">
        <v>22</v>
      </c>
      <c r="B411" s="42">
        <v>0.25483983391550868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60"/>
        <v>0.25483983391550868</v>
      </c>
    </row>
    <row r="412" spans="1:9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60"/>
        <v>0</v>
      </c>
    </row>
    <row r="413" spans="1:9" ht="15">
      <c r="A413" s="28" t="s">
        <v>64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60"/>
        <v>0</v>
      </c>
    </row>
    <row r="414" spans="1:9">
      <c r="A414" s="56" t="s">
        <v>23</v>
      </c>
      <c r="B414" s="60">
        <v>0</v>
      </c>
      <c r="C414" s="60">
        <v>0</v>
      </c>
      <c r="D414" s="60">
        <v>0</v>
      </c>
      <c r="E414" s="60">
        <v>0</v>
      </c>
      <c r="F414" s="411"/>
      <c r="G414" s="60">
        <v>0</v>
      </c>
      <c r="H414" s="61">
        <v>0</v>
      </c>
      <c r="I414" s="62">
        <f t="shared" si="60"/>
        <v>0</v>
      </c>
    </row>
    <row r="415" spans="1:9">
      <c r="A415" s="57" t="s">
        <v>19</v>
      </c>
      <c r="B415" s="63">
        <v>0</v>
      </c>
      <c r="C415" s="63">
        <v>0</v>
      </c>
      <c r="D415" s="63">
        <v>0</v>
      </c>
      <c r="E415" s="63">
        <v>0</v>
      </c>
      <c r="F415" s="411"/>
      <c r="G415" s="63">
        <v>0</v>
      </c>
      <c r="H415" s="64">
        <v>0</v>
      </c>
      <c r="I415" s="65">
        <f t="shared" si="60"/>
        <v>0</v>
      </c>
    </row>
    <row r="416" spans="1:9">
      <c r="A416" s="56" t="s">
        <v>20</v>
      </c>
      <c r="B416" s="60">
        <v>0</v>
      </c>
      <c r="C416" s="60">
        <v>0</v>
      </c>
      <c r="D416" s="60">
        <v>0</v>
      </c>
      <c r="E416" s="60">
        <v>0</v>
      </c>
      <c r="F416" s="411"/>
      <c r="G416" s="60">
        <v>0</v>
      </c>
      <c r="H416" s="61">
        <v>0</v>
      </c>
      <c r="I416" s="62">
        <f t="shared" si="60"/>
        <v>0</v>
      </c>
    </row>
    <row r="417" spans="1:9" ht="15" thickBot="1">
      <c r="A417" s="58" t="s">
        <v>11</v>
      </c>
      <c r="B417" s="52">
        <v>0</v>
      </c>
      <c r="C417" s="52">
        <v>0</v>
      </c>
      <c r="D417" s="52">
        <v>0</v>
      </c>
      <c r="E417" s="52">
        <v>0</v>
      </c>
      <c r="F417" s="412"/>
      <c r="G417" s="52">
        <v>0</v>
      </c>
      <c r="H417" s="66">
        <v>0</v>
      </c>
      <c r="I417" s="67">
        <f t="shared" si="60"/>
        <v>0</v>
      </c>
    </row>
    <row r="418" spans="1:9" ht="15">
      <c r="A418" s="33" t="s">
        <v>26</v>
      </c>
      <c r="B418" s="68">
        <f>SUM(B397:B413)</f>
        <v>29.270224082882425</v>
      </c>
      <c r="C418" s="68">
        <f t="shared" ref="C418:I418" si="61">SUM(C397:C413)</f>
        <v>62.662824100658938</v>
      </c>
      <c r="D418" s="68">
        <f t="shared" si="61"/>
        <v>9.4196319001144939</v>
      </c>
      <c r="E418" s="68">
        <f t="shared" si="61"/>
        <v>12.232042638439657</v>
      </c>
      <c r="F418" s="68">
        <f>SUM(F397:F413)</f>
        <v>0</v>
      </c>
      <c r="G418" s="68">
        <f t="shared" si="61"/>
        <v>1.9309979074036967</v>
      </c>
      <c r="H418" s="69">
        <f t="shared" si="61"/>
        <v>0</v>
      </c>
      <c r="I418" s="38">
        <f t="shared" si="61"/>
        <v>115.51572062949923</v>
      </c>
    </row>
    <row r="419" spans="1:9" s="5" customFormat="1" ht="15" thickBot="1">
      <c r="A419" s="30" t="s">
        <v>88</v>
      </c>
      <c r="B419" s="47">
        <f>B418/$I$418</f>
        <v>0.25338736514281585</v>
      </c>
      <c r="C419" s="47">
        <f t="shared" ref="C419:I419" si="62">C418/$I$418</f>
        <v>0.54246143952684434</v>
      </c>
      <c r="D419" s="47">
        <f t="shared" si="62"/>
        <v>8.1544155624728054E-2</v>
      </c>
      <c r="E419" s="47">
        <f t="shared" si="62"/>
        <v>0.105890718352286</v>
      </c>
      <c r="F419" s="47">
        <f t="shared" si="62"/>
        <v>0</v>
      </c>
      <c r="G419" s="47">
        <f t="shared" si="62"/>
        <v>1.6716321353325635E-2</v>
      </c>
      <c r="H419" s="70">
        <f t="shared" si="62"/>
        <v>0</v>
      </c>
      <c r="I419" s="48">
        <f t="shared" si="62"/>
        <v>1</v>
      </c>
    </row>
    <row r="420" spans="1:9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9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9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9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</row>
    <row r="424" spans="1:9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3" si="63">SUM(B424:H424)</f>
        <v>0</v>
      </c>
    </row>
    <row r="425" spans="1:9" ht="15">
      <c r="A425" s="27" t="s">
        <v>10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63"/>
        <v>0</v>
      </c>
    </row>
    <row r="426" spans="1:9" ht="15">
      <c r="A426" s="26" t="s">
        <v>56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63"/>
        <v>0</v>
      </c>
    </row>
    <row r="427" spans="1:9" ht="15">
      <c r="A427" s="27" t="s">
        <v>16</v>
      </c>
      <c r="B427" s="42">
        <v>29.195316094784836</v>
      </c>
      <c r="C427" s="42">
        <v>2.4901554490779287</v>
      </c>
      <c r="D427" s="42">
        <v>8.4830097029343801</v>
      </c>
      <c r="E427" s="42">
        <v>0</v>
      </c>
      <c r="F427" s="411"/>
      <c r="G427" s="42">
        <v>0</v>
      </c>
      <c r="H427" s="43">
        <v>0</v>
      </c>
      <c r="I427" s="38">
        <f t="shared" si="63"/>
        <v>40.168481246797143</v>
      </c>
    </row>
    <row r="428" spans="1:9" ht="15">
      <c r="A428" s="26" t="s">
        <v>70</v>
      </c>
      <c r="B428" s="39">
        <v>1.5479587997106898</v>
      </c>
      <c r="C428" s="39">
        <v>0.69391365666220328</v>
      </c>
      <c r="D428" s="39">
        <v>0.684421967064753</v>
      </c>
      <c r="E428" s="39">
        <v>0</v>
      </c>
      <c r="F428" s="411"/>
      <c r="G428" s="39">
        <v>0</v>
      </c>
      <c r="H428" s="40">
        <v>0</v>
      </c>
      <c r="I428" s="41">
        <f t="shared" si="63"/>
        <v>2.9262944234376462</v>
      </c>
    </row>
    <row r="429" spans="1:9" ht="15">
      <c r="A429" s="27" t="s">
        <v>58</v>
      </c>
      <c r="B429" s="42">
        <v>0</v>
      </c>
      <c r="C429" s="42">
        <v>0</v>
      </c>
      <c r="D429" s="42">
        <v>0</v>
      </c>
      <c r="E429" s="42">
        <v>0.1291749053673778</v>
      </c>
      <c r="F429" s="411"/>
      <c r="G429" s="42">
        <v>0</v>
      </c>
      <c r="H429" s="43">
        <v>0</v>
      </c>
      <c r="I429" s="38">
        <f t="shared" si="63"/>
        <v>0.1291749053673778</v>
      </c>
    </row>
    <row r="430" spans="1:9" ht="15">
      <c r="A430" s="26" t="s">
        <v>12</v>
      </c>
      <c r="B430" s="39">
        <v>0</v>
      </c>
      <c r="C430" s="39">
        <v>0</v>
      </c>
      <c r="D430" s="39">
        <v>0</v>
      </c>
      <c r="E430" s="39">
        <v>0</v>
      </c>
      <c r="F430" s="411"/>
      <c r="G430" s="39">
        <v>0</v>
      </c>
      <c r="H430" s="40">
        <v>0</v>
      </c>
      <c r="I430" s="41">
        <f t="shared" si="63"/>
        <v>0</v>
      </c>
    </row>
    <row r="431" spans="1:9" ht="15">
      <c r="A431" s="27" t="s">
        <v>59</v>
      </c>
      <c r="B431" s="42">
        <v>0</v>
      </c>
      <c r="C431" s="42">
        <v>0</v>
      </c>
      <c r="D431" s="42">
        <v>0</v>
      </c>
      <c r="E431" s="42">
        <v>0</v>
      </c>
      <c r="F431" s="411"/>
      <c r="G431" s="42">
        <v>0</v>
      </c>
      <c r="H431" s="43">
        <v>0</v>
      </c>
      <c r="I431" s="38">
        <f t="shared" si="63"/>
        <v>0</v>
      </c>
    </row>
    <row r="432" spans="1:9" ht="15">
      <c r="A432" s="26" t="s">
        <v>17</v>
      </c>
      <c r="B432" s="39">
        <v>0.24073972447638844</v>
      </c>
      <c r="C432" s="39">
        <v>0</v>
      </c>
      <c r="D432" s="39">
        <v>0</v>
      </c>
      <c r="E432" s="39">
        <v>4.0123287412731405E-2</v>
      </c>
      <c r="F432" s="411"/>
      <c r="G432" s="39">
        <v>0</v>
      </c>
      <c r="H432" s="40">
        <v>0</v>
      </c>
      <c r="I432" s="41">
        <f t="shared" si="63"/>
        <v>0.28086301188911983</v>
      </c>
    </row>
    <row r="433" spans="1:9" ht="15">
      <c r="A433" s="27" t="s">
        <v>139</v>
      </c>
      <c r="B433" s="42">
        <v>15.520621591559332</v>
      </c>
      <c r="C433" s="42">
        <v>14.156648892742613</v>
      </c>
      <c r="D433" s="42">
        <v>6.4670472907028937</v>
      </c>
      <c r="E433" s="42">
        <v>1.7434078518101328</v>
      </c>
      <c r="F433" s="411"/>
      <c r="G433" s="42">
        <v>0</v>
      </c>
      <c r="H433" s="43">
        <v>0</v>
      </c>
      <c r="I433" s="38">
        <f>SUM(B433:H433)</f>
        <v>37.887725626814969</v>
      </c>
    </row>
    <row r="434" spans="1:9" ht="15">
      <c r="A434" s="26" t="s">
        <v>25</v>
      </c>
      <c r="B434" s="39">
        <v>13.863068658907919</v>
      </c>
      <c r="C434" s="39">
        <v>2.0926557248372394E-2</v>
      </c>
      <c r="D434" s="39">
        <v>22.840079858670599</v>
      </c>
      <c r="E434" s="39">
        <v>131.04333242304369</v>
      </c>
      <c r="F434" s="411"/>
      <c r="G434" s="39">
        <v>19.533881755195502</v>
      </c>
      <c r="H434" s="40">
        <v>5.8563829255711811E-2</v>
      </c>
      <c r="I434" s="41">
        <f t="shared" si="63"/>
        <v>187.35985308232179</v>
      </c>
    </row>
    <row r="435" spans="1:9" ht="15">
      <c r="A435" s="27" t="s">
        <v>24</v>
      </c>
      <c r="B435" s="42">
        <v>14.995992968316241</v>
      </c>
      <c r="C435" s="42">
        <v>3.0929004421325124E-2</v>
      </c>
      <c r="D435" s="42">
        <v>2.4926529432503064</v>
      </c>
      <c r="E435" s="42">
        <v>0</v>
      </c>
      <c r="F435" s="411"/>
      <c r="G435" s="42">
        <v>0</v>
      </c>
      <c r="H435" s="43">
        <v>0</v>
      </c>
      <c r="I435" s="38">
        <f>SUM(B435:H435)</f>
        <v>17.519574915987874</v>
      </c>
    </row>
    <row r="436" spans="1:9" ht="15">
      <c r="A436" s="26" t="s">
        <v>60</v>
      </c>
      <c r="B436" s="39">
        <v>6.5325575080827214</v>
      </c>
      <c r="C436" s="39">
        <v>0</v>
      </c>
      <c r="D436" s="39">
        <v>0</v>
      </c>
      <c r="E436" s="39">
        <v>0</v>
      </c>
      <c r="F436" s="411"/>
      <c r="G436" s="39">
        <v>0</v>
      </c>
      <c r="H436" s="40">
        <v>0</v>
      </c>
      <c r="I436" s="41">
        <f t="shared" si="63"/>
        <v>6.5325575080827214</v>
      </c>
    </row>
    <row r="437" spans="1:9" ht="15">
      <c r="A437" s="27" t="s">
        <v>22</v>
      </c>
      <c r="B437" s="42">
        <v>29.682177215277147</v>
      </c>
      <c r="C437" s="42">
        <v>0</v>
      </c>
      <c r="D437" s="42">
        <v>4.0578816250279575</v>
      </c>
      <c r="E437" s="42">
        <v>0</v>
      </c>
      <c r="F437" s="411"/>
      <c r="G437" s="42">
        <v>0</v>
      </c>
      <c r="H437" s="43">
        <v>0</v>
      </c>
      <c r="I437" s="38">
        <f t="shared" si="63"/>
        <v>33.740058840305103</v>
      </c>
    </row>
    <row r="438" spans="1:9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63"/>
        <v>0</v>
      </c>
    </row>
    <row r="439" spans="1:9" ht="15">
      <c r="A439" s="28" t="s">
        <v>64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63"/>
        <v>0</v>
      </c>
    </row>
    <row r="440" spans="1:9">
      <c r="A440" s="56" t="s">
        <v>23</v>
      </c>
      <c r="B440" s="60">
        <v>0</v>
      </c>
      <c r="C440" s="60">
        <v>0</v>
      </c>
      <c r="D440" s="60">
        <v>0</v>
      </c>
      <c r="E440" s="60">
        <v>0</v>
      </c>
      <c r="F440" s="411"/>
      <c r="G440" s="60">
        <v>0</v>
      </c>
      <c r="H440" s="61">
        <v>0</v>
      </c>
      <c r="I440" s="62">
        <f t="shared" si="63"/>
        <v>0</v>
      </c>
    </row>
    <row r="441" spans="1:9">
      <c r="A441" s="57" t="s">
        <v>19</v>
      </c>
      <c r="B441" s="63">
        <v>0</v>
      </c>
      <c r="C441" s="63">
        <v>0</v>
      </c>
      <c r="D441" s="63">
        <v>0</v>
      </c>
      <c r="E441" s="63">
        <v>0</v>
      </c>
      <c r="F441" s="411"/>
      <c r="G441" s="63">
        <v>0</v>
      </c>
      <c r="H441" s="64">
        <v>0</v>
      </c>
      <c r="I441" s="65">
        <f t="shared" si="63"/>
        <v>0</v>
      </c>
    </row>
    <row r="442" spans="1:9">
      <c r="A442" s="56" t="s">
        <v>20</v>
      </c>
      <c r="B442" s="60">
        <v>0</v>
      </c>
      <c r="C442" s="60">
        <v>0</v>
      </c>
      <c r="D442" s="60">
        <v>0</v>
      </c>
      <c r="E442" s="60">
        <v>0</v>
      </c>
      <c r="F442" s="411"/>
      <c r="G442" s="60">
        <v>0</v>
      </c>
      <c r="H442" s="61">
        <v>0</v>
      </c>
      <c r="I442" s="62">
        <f t="shared" si="63"/>
        <v>0</v>
      </c>
    </row>
    <row r="443" spans="1:9" ht="15" thickBot="1">
      <c r="A443" s="58" t="s">
        <v>11</v>
      </c>
      <c r="B443" s="52">
        <v>0</v>
      </c>
      <c r="C443" s="52">
        <v>0</v>
      </c>
      <c r="D443" s="52">
        <v>0</v>
      </c>
      <c r="E443" s="52">
        <v>0</v>
      </c>
      <c r="F443" s="412"/>
      <c r="G443" s="52">
        <v>0</v>
      </c>
      <c r="H443" s="66">
        <v>0</v>
      </c>
      <c r="I443" s="67">
        <f t="shared" si="63"/>
        <v>0</v>
      </c>
    </row>
    <row r="444" spans="1:9" ht="15">
      <c r="A444" s="33" t="s">
        <v>26</v>
      </c>
      <c r="B444" s="68">
        <f>SUM(B423:B439)</f>
        <v>111.57843256111528</v>
      </c>
      <c r="C444" s="68">
        <f t="shared" ref="C444:I444" si="64">SUM(C423:C439)</f>
        <v>17.392573560152442</v>
      </c>
      <c r="D444" s="68">
        <f t="shared" si="64"/>
        <v>45.025093387650891</v>
      </c>
      <c r="E444" s="68">
        <f t="shared" si="64"/>
        <v>132.95603846763393</v>
      </c>
      <c r="F444" s="68">
        <f>SUM(F423:F439)</f>
        <v>0</v>
      </c>
      <c r="G444" s="68">
        <f t="shared" si="64"/>
        <v>19.533881755195502</v>
      </c>
      <c r="H444" s="69">
        <f t="shared" si="64"/>
        <v>5.8563829255711811E-2</v>
      </c>
      <c r="I444" s="38">
        <f t="shared" si="64"/>
        <v>326.54458356100372</v>
      </c>
    </row>
    <row r="445" spans="1:9" s="5" customFormat="1" ht="15" thickBot="1">
      <c r="A445" s="30" t="s">
        <v>88</v>
      </c>
      <c r="B445" s="47">
        <f>B444/$I$444</f>
        <v>0.34169432958997664</v>
      </c>
      <c r="C445" s="47">
        <f t="shared" ref="C445:I445" si="65">C444/$I$444</f>
        <v>5.326247757805247E-2</v>
      </c>
      <c r="D445" s="47">
        <f t="shared" si="65"/>
        <v>0.13788344885910345</v>
      </c>
      <c r="E445" s="47">
        <f t="shared" si="65"/>
        <v>0.40716044656975797</v>
      </c>
      <c r="F445" s="47">
        <f t="shared" si="65"/>
        <v>0</v>
      </c>
      <c r="G445" s="47">
        <f t="shared" si="65"/>
        <v>5.9819953349635829E-2</v>
      </c>
      <c r="H445" s="70">
        <f t="shared" si="65"/>
        <v>1.793440534737002E-4</v>
      </c>
      <c r="I445" s="48">
        <f t="shared" si="65"/>
        <v>1</v>
      </c>
    </row>
    <row r="446" spans="1:9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9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9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9" ht="15">
      <c r="A449" s="25" t="s">
        <v>7</v>
      </c>
      <c r="B449" s="397"/>
      <c r="C449" s="398"/>
      <c r="D449" s="398"/>
      <c r="E449" s="399"/>
      <c r="F449" s="36">
        <v>1.7764757871933459</v>
      </c>
      <c r="G449" s="397"/>
      <c r="H449" s="399"/>
      <c r="I449" s="38">
        <f>SUM(B449:H449)</f>
        <v>1.7764757871933459</v>
      </c>
    </row>
    <row r="450" spans="1: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9" si="66">SUM(B450:H450)</f>
        <v>0</v>
      </c>
    </row>
    <row r="451" spans="1:9" ht="15">
      <c r="A451" s="27" t="s">
        <v>10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66"/>
        <v>0</v>
      </c>
    </row>
    <row r="452" spans="1:9" ht="15">
      <c r="A452" s="26" t="s">
        <v>56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66"/>
        <v>0</v>
      </c>
    </row>
    <row r="453" spans="1:9" ht="15">
      <c r="A453" s="27" t="s">
        <v>16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66"/>
        <v>0</v>
      </c>
    </row>
    <row r="454" spans="1:9" ht="15">
      <c r="A454" s="26" t="s">
        <v>70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66"/>
        <v>0</v>
      </c>
    </row>
    <row r="455" spans="1:9" ht="15">
      <c r="A455" s="27" t="s">
        <v>58</v>
      </c>
      <c r="B455" s="400"/>
      <c r="C455" s="401"/>
      <c r="D455" s="401"/>
      <c r="E455" s="402"/>
      <c r="F455" s="42">
        <v>215.70529741441308</v>
      </c>
      <c r="G455" s="400"/>
      <c r="H455" s="402"/>
      <c r="I455" s="38">
        <f t="shared" si="66"/>
        <v>215.70529741441308</v>
      </c>
    </row>
    <row r="456" spans="1:9" ht="15">
      <c r="A456" s="26" t="s">
        <v>12</v>
      </c>
      <c r="B456" s="400"/>
      <c r="C456" s="401"/>
      <c r="D456" s="401"/>
      <c r="E456" s="402"/>
      <c r="F456" s="39">
        <v>0</v>
      </c>
      <c r="G456" s="400"/>
      <c r="H456" s="402"/>
      <c r="I456" s="41">
        <f t="shared" si="66"/>
        <v>0</v>
      </c>
    </row>
    <row r="457" spans="1:9" ht="15">
      <c r="A457" s="27" t="s">
        <v>59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66"/>
        <v>0</v>
      </c>
    </row>
    <row r="458" spans="1:9" ht="15">
      <c r="A458" s="26" t="s">
        <v>17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66"/>
        <v>0</v>
      </c>
    </row>
    <row r="459" spans="1:9" ht="15">
      <c r="A459" s="27" t="s">
        <v>139</v>
      </c>
      <c r="B459" s="400"/>
      <c r="C459" s="401"/>
      <c r="D459" s="401"/>
      <c r="E459" s="402"/>
      <c r="F459" s="42">
        <v>0</v>
      </c>
      <c r="G459" s="400"/>
      <c r="H459" s="402"/>
      <c r="I459" s="38">
        <f>SUM(B459:H459)</f>
        <v>0</v>
      </c>
    </row>
    <row r="460" spans="1:9" ht="15">
      <c r="A460" s="26" t="s">
        <v>25</v>
      </c>
      <c r="B460" s="400"/>
      <c r="C460" s="401"/>
      <c r="D460" s="401"/>
      <c r="E460" s="402"/>
      <c r="F460" s="39">
        <v>928.4645452325517</v>
      </c>
      <c r="G460" s="400"/>
      <c r="H460" s="402"/>
      <c r="I460" s="41">
        <f t="shared" si="66"/>
        <v>928.4645452325517</v>
      </c>
    </row>
    <row r="461" spans="1:9" ht="15">
      <c r="A461" s="27" t="s">
        <v>24</v>
      </c>
      <c r="B461" s="400"/>
      <c r="C461" s="401"/>
      <c r="D461" s="401"/>
      <c r="E461" s="402"/>
      <c r="F461" s="42">
        <v>0</v>
      </c>
      <c r="G461" s="400"/>
      <c r="H461" s="402"/>
      <c r="I461" s="38">
        <f>SUM(B461:H461)</f>
        <v>0</v>
      </c>
    </row>
    <row r="462" spans="1:9" ht="15">
      <c r="A462" s="26" t="s">
        <v>60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66"/>
        <v>0</v>
      </c>
    </row>
    <row r="463" spans="1:9" ht="15">
      <c r="A463" s="27" t="s">
        <v>22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66"/>
        <v>0</v>
      </c>
    </row>
    <row r="464" spans="1: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66"/>
        <v>0</v>
      </c>
    </row>
    <row r="465" spans="1:9" ht="15">
      <c r="A465" s="28" t="s">
        <v>64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66"/>
        <v>0</v>
      </c>
    </row>
    <row r="466" spans="1:9">
      <c r="A466" s="56" t="s">
        <v>23</v>
      </c>
      <c r="B466" s="400"/>
      <c r="C466" s="401"/>
      <c r="D466" s="401"/>
      <c r="E466" s="402"/>
      <c r="F466" s="60">
        <v>0</v>
      </c>
      <c r="G466" s="400"/>
      <c r="H466" s="402"/>
      <c r="I466" s="62">
        <f t="shared" si="66"/>
        <v>0</v>
      </c>
    </row>
    <row r="467" spans="1:9">
      <c r="A467" s="57" t="s">
        <v>19</v>
      </c>
      <c r="B467" s="400"/>
      <c r="C467" s="401"/>
      <c r="D467" s="401"/>
      <c r="E467" s="402"/>
      <c r="F467" s="63">
        <v>0</v>
      </c>
      <c r="G467" s="400"/>
      <c r="H467" s="402"/>
      <c r="I467" s="65">
        <f t="shared" si="66"/>
        <v>0</v>
      </c>
    </row>
    <row r="468" spans="1:9">
      <c r="A468" s="56" t="s">
        <v>20</v>
      </c>
      <c r="B468" s="400"/>
      <c r="C468" s="401"/>
      <c r="D468" s="401"/>
      <c r="E468" s="402"/>
      <c r="F468" s="60">
        <v>0</v>
      </c>
      <c r="G468" s="400"/>
      <c r="H468" s="402"/>
      <c r="I468" s="62">
        <f t="shared" si="66"/>
        <v>0</v>
      </c>
    </row>
    <row r="469" spans="1:9" ht="15" thickBot="1">
      <c r="A469" s="58" t="s">
        <v>11</v>
      </c>
      <c r="B469" s="403"/>
      <c r="C469" s="404"/>
      <c r="D469" s="404"/>
      <c r="E469" s="405"/>
      <c r="F469" s="52">
        <v>0</v>
      </c>
      <c r="G469" s="403"/>
      <c r="H469" s="405"/>
      <c r="I469" s="67">
        <f t="shared" si="66"/>
        <v>0</v>
      </c>
    </row>
    <row r="470" spans="1:9" ht="15">
      <c r="A470" s="33" t="s">
        <v>26</v>
      </c>
      <c r="B470" s="68">
        <f>SUM(B449:B465)</f>
        <v>0</v>
      </c>
      <c r="C470" s="68">
        <f t="shared" ref="C470:I470" si="67">SUM(C449:C465)</f>
        <v>0</v>
      </c>
      <c r="D470" s="68">
        <f t="shared" si="67"/>
        <v>0</v>
      </c>
      <c r="E470" s="68">
        <f t="shared" si="67"/>
        <v>0</v>
      </c>
      <c r="F470" s="68">
        <f>SUM(F449:F465)</f>
        <v>1145.946318434158</v>
      </c>
      <c r="G470" s="68">
        <f t="shared" si="67"/>
        <v>0</v>
      </c>
      <c r="H470" s="69">
        <f t="shared" si="67"/>
        <v>0</v>
      </c>
      <c r="I470" s="38">
        <f t="shared" si="67"/>
        <v>1145.946318434158</v>
      </c>
    </row>
    <row r="471" spans="1:9" s="5" customFormat="1" ht="15" thickBot="1">
      <c r="A471" s="30" t="s">
        <v>88</v>
      </c>
      <c r="B471" s="47">
        <f>B470/$I$470</f>
        <v>0</v>
      </c>
      <c r="C471" s="47">
        <f t="shared" ref="C471:I471" si="68">C470/$I$470</f>
        <v>0</v>
      </c>
      <c r="D471" s="47">
        <f t="shared" si="68"/>
        <v>0</v>
      </c>
      <c r="E471" s="47">
        <f t="shared" si="68"/>
        <v>0</v>
      </c>
      <c r="F471" s="47">
        <f t="shared" si="68"/>
        <v>1</v>
      </c>
      <c r="G471" s="47">
        <f t="shared" si="68"/>
        <v>0</v>
      </c>
      <c r="H471" s="70">
        <f t="shared" si="68"/>
        <v>0</v>
      </c>
      <c r="I471" s="48">
        <f t="shared" si="68"/>
        <v>1</v>
      </c>
    </row>
    <row r="472" spans="1:9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9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9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9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9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5" si="69">SUM(B476:H476)</f>
        <v>0</v>
      </c>
    </row>
    <row r="477" spans="1:9" ht="15">
      <c r="A477" s="27" t="s">
        <v>10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69"/>
        <v>0</v>
      </c>
    </row>
    <row r="478" spans="1:9" ht="15">
      <c r="A478" s="26" t="s">
        <v>56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69"/>
        <v>0</v>
      </c>
    </row>
    <row r="479" spans="1:9" ht="15">
      <c r="A479" s="27" t="s">
        <v>16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69"/>
        <v>0</v>
      </c>
    </row>
    <row r="480" spans="1:9" ht="15">
      <c r="A480" s="26" t="s">
        <v>70</v>
      </c>
      <c r="B480" s="400"/>
      <c r="C480" s="401"/>
      <c r="D480" s="401"/>
      <c r="E480" s="402"/>
      <c r="F480" s="39">
        <v>0</v>
      </c>
      <c r="G480" s="400"/>
      <c r="H480" s="402"/>
      <c r="I480" s="41">
        <f t="shared" si="69"/>
        <v>0</v>
      </c>
    </row>
    <row r="481" spans="1:9" ht="15">
      <c r="A481" s="27" t="s">
        <v>58</v>
      </c>
      <c r="B481" s="400"/>
      <c r="C481" s="401"/>
      <c r="D481" s="401"/>
      <c r="E481" s="402"/>
      <c r="F481" s="42">
        <v>21148.5020388093</v>
      </c>
      <c r="G481" s="400"/>
      <c r="H481" s="402"/>
      <c r="I481" s="38">
        <f t="shared" si="69"/>
        <v>21148.5020388093</v>
      </c>
    </row>
    <row r="482" spans="1:9" ht="15">
      <c r="A482" s="26" t="s">
        <v>12</v>
      </c>
      <c r="B482" s="400"/>
      <c r="C482" s="401"/>
      <c r="D482" s="401"/>
      <c r="E482" s="402"/>
      <c r="F482" s="39">
        <v>14901.257390151173</v>
      </c>
      <c r="G482" s="400"/>
      <c r="H482" s="402"/>
      <c r="I482" s="41">
        <f t="shared" si="69"/>
        <v>14901.257390151173</v>
      </c>
    </row>
    <row r="483" spans="1:9" ht="15">
      <c r="A483" s="27" t="s">
        <v>59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69"/>
        <v>0</v>
      </c>
    </row>
    <row r="484" spans="1:9" ht="15">
      <c r="A484" s="26" t="s">
        <v>17</v>
      </c>
      <c r="B484" s="400"/>
      <c r="C484" s="401"/>
      <c r="D484" s="401"/>
      <c r="E484" s="402"/>
      <c r="F484" s="39">
        <v>427.98020458047557</v>
      </c>
      <c r="G484" s="400"/>
      <c r="H484" s="402"/>
      <c r="I484" s="41">
        <f t="shared" si="69"/>
        <v>427.98020458047557</v>
      </c>
    </row>
    <row r="485" spans="1:9" ht="15">
      <c r="A485" s="27" t="s">
        <v>139</v>
      </c>
      <c r="B485" s="400"/>
      <c r="C485" s="401"/>
      <c r="D485" s="401"/>
      <c r="E485" s="402"/>
      <c r="F485" s="42">
        <v>0</v>
      </c>
      <c r="G485" s="400"/>
      <c r="H485" s="402"/>
      <c r="I485" s="38">
        <f>SUM(B485:H485)</f>
        <v>0</v>
      </c>
    </row>
    <row r="486" spans="1:9" ht="15">
      <c r="A486" s="26" t="s">
        <v>25</v>
      </c>
      <c r="B486" s="400"/>
      <c r="C486" s="401"/>
      <c r="D486" s="401"/>
      <c r="E486" s="402"/>
      <c r="F486" s="39">
        <v>1180.8878987734925</v>
      </c>
      <c r="G486" s="400"/>
      <c r="H486" s="402"/>
      <c r="I486" s="41">
        <f t="shared" si="69"/>
        <v>1180.8878987734925</v>
      </c>
    </row>
    <row r="487" spans="1:9" ht="15">
      <c r="A487" s="27" t="s">
        <v>24</v>
      </c>
      <c r="B487" s="400"/>
      <c r="C487" s="401"/>
      <c r="D487" s="401"/>
      <c r="E487" s="402"/>
      <c r="F487" s="42">
        <v>0</v>
      </c>
      <c r="G487" s="400"/>
      <c r="H487" s="402"/>
      <c r="I487" s="38">
        <f>SUM(B487:H487)</f>
        <v>0</v>
      </c>
    </row>
    <row r="488" spans="1:9" ht="15">
      <c r="A488" s="26" t="s">
        <v>60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69"/>
        <v>0</v>
      </c>
    </row>
    <row r="489" spans="1:9" ht="15">
      <c r="A489" s="27" t="s">
        <v>22</v>
      </c>
      <c r="B489" s="400"/>
      <c r="C489" s="401"/>
      <c r="D489" s="401"/>
      <c r="E489" s="402"/>
      <c r="F489" s="42">
        <v>83.429156890795497</v>
      </c>
      <c r="G489" s="400"/>
      <c r="H489" s="402"/>
      <c r="I489" s="38">
        <f t="shared" si="69"/>
        <v>83.429156890795497</v>
      </c>
    </row>
    <row r="490" spans="1:9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69"/>
        <v>0</v>
      </c>
    </row>
    <row r="491" spans="1:9" ht="15">
      <c r="A491" s="28" t="s">
        <v>64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69"/>
        <v>0</v>
      </c>
    </row>
    <row r="492" spans="1:9">
      <c r="A492" s="56" t="s">
        <v>23</v>
      </c>
      <c r="B492" s="400"/>
      <c r="C492" s="401"/>
      <c r="D492" s="401"/>
      <c r="E492" s="402"/>
      <c r="F492" s="60">
        <v>0</v>
      </c>
      <c r="G492" s="400"/>
      <c r="H492" s="402"/>
      <c r="I492" s="62">
        <f t="shared" si="69"/>
        <v>0</v>
      </c>
    </row>
    <row r="493" spans="1:9">
      <c r="A493" s="57" t="s">
        <v>19</v>
      </c>
      <c r="B493" s="400"/>
      <c r="C493" s="401"/>
      <c r="D493" s="401"/>
      <c r="E493" s="402"/>
      <c r="F493" s="63">
        <v>0</v>
      </c>
      <c r="G493" s="400"/>
      <c r="H493" s="402"/>
      <c r="I493" s="65">
        <f t="shared" si="69"/>
        <v>0</v>
      </c>
    </row>
    <row r="494" spans="1:9">
      <c r="A494" s="56" t="s">
        <v>20</v>
      </c>
      <c r="B494" s="400"/>
      <c r="C494" s="401"/>
      <c r="D494" s="401"/>
      <c r="E494" s="402"/>
      <c r="F494" s="60">
        <v>0</v>
      </c>
      <c r="G494" s="400"/>
      <c r="H494" s="402"/>
      <c r="I494" s="62">
        <f t="shared" si="69"/>
        <v>0</v>
      </c>
    </row>
    <row r="495" spans="1:9" ht="15" thickBot="1">
      <c r="A495" s="58" t="s">
        <v>11</v>
      </c>
      <c r="B495" s="403"/>
      <c r="C495" s="404"/>
      <c r="D495" s="404"/>
      <c r="E495" s="405"/>
      <c r="F495" s="52">
        <v>0</v>
      </c>
      <c r="G495" s="403"/>
      <c r="H495" s="405"/>
      <c r="I495" s="67">
        <f t="shared" si="69"/>
        <v>0</v>
      </c>
    </row>
    <row r="496" spans="1:9" ht="15">
      <c r="A496" s="33" t="s">
        <v>26</v>
      </c>
      <c r="B496" s="68">
        <f>SUM(B475:B491)</f>
        <v>0</v>
      </c>
      <c r="C496" s="68">
        <f t="shared" ref="C496:I496" si="70">SUM(C475:C491)</f>
        <v>0</v>
      </c>
      <c r="D496" s="68">
        <f t="shared" si="70"/>
        <v>0</v>
      </c>
      <c r="E496" s="68">
        <f t="shared" si="70"/>
        <v>0</v>
      </c>
      <c r="F496" s="68">
        <f>SUM(F475:F491)</f>
        <v>37742.056689205237</v>
      </c>
      <c r="G496" s="68">
        <f t="shared" si="70"/>
        <v>0</v>
      </c>
      <c r="H496" s="69">
        <f t="shared" si="70"/>
        <v>0</v>
      </c>
      <c r="I496" s="38">
        <f t="shared" si="70"/>
        <v>37742.056689205237</v>
      </c>
    </row>
    <row r="497" spans="1:9" s="5" customFormat="1" ht="15" thickBot="1">
      <c r="A497" s="30" t="s">
        <v>88</v>
      </c>
      <c r="B497" s="47">
        <f>B496/$I$496</f>
        <v>0</v>
      </c>
      <c r="C497" s="47">
        <f t="shared" ref="C497:I497" si="71">C496/$I$496</f>
        <v>0</v>
      </c>
      <c r="D497" s="47">
        <f t="shared" si="71"/>
        <v>0</v>
      </c>
      <c r="E497" s="47">
        <f t="shared" si="71"/>
        <v>0</v>
      </c>
      <c r="F497" s="47">
        <f t="shared" si="71"/>
        <v>1</v>
      </c>
      <c r="G497" s="47">
        <f t="shared" si="71"/>
        <v>0</v>
      </c>
      <c r="H497" s="70">
        <f t="shared" si="71"/>
        <v>0</v>
      </c>
      <c r="I497" s="48">
        <f t="shared" si="71"/>
        <v>1</v>
      </c>
    </row>
    <row r="498" spans="1:9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9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9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9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9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1" si="72">SUM(B502:H502)</f>
        <v>0</v>
      </c>
    </row>
    <row r="503" spans="1:9" ht="15">
      <c r="A503" s="27" t="s">
        <v>10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72"/>
        <v>0</v>
      </c>
    </row>
    <row r="504" spans="1:9" ht="15">
      <c r="A504" s="26" t="s">
        <v>56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72"/>
        <v>0</v>
      </c>
    </row>
    <row r="505" spans="1:9" ht="15">
      <c r="A505" s="27" t="s">
        <v>16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72"/>
        <v>0</v>
      </c>
    </row>
    <row r="506" spans="1:9" ht="15">
      <c r="A506" s="26" t="s">
        <v>70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72"/>
        <v>0</v>
      </c>
    </row>
    <row r="507" spans="1:9" ht="15">
      <c r="A507" s="27" t="s">
        <v>58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72"/>
        <v>0</v>
      </c>
    </row>
    <row r="508" spans="1:9" ht="15">
      <c r="A508" s="26" t="s">
        <v>12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72"/>
        <v>0</v>
      </c>
    </row>
    <row r="509" spans="1:9" ht="15">
      <c r="A509" s="27" t="s">
        <v>59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72"/>
        <v>0</v>
      </c>
    </row>
    <row r="510" spans="1:9" ht="15">
      <c r="A510" s="26" t="s">
        <v>17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72"/>
        <v>0</v>
      </c>
    </row>
    <row r="511" spans="1:9" ht="15">
      <c r="A511" s="27" t="s">
        <v>139</v>
      </c>
      <c r="B511" s="400"/>
      <c r="C511" s="401"/>
      <c r="D511" s="401"/>
      <c r="E511" s="402"/>
      <c r="F511" s="42">
        <v>0</v>
      </c>
      <c r="G511" s="400"/>
      <c r="H511" s="402"/>
      <c r="I511" s="38">
        <f>SUM(B511:H511)</f>
        <v>0</v>
      </c>
    </row>
    <row r="512" spans="1:9" ht="15">
      <c r="A512" s="26" t="s">
        <v>25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72"/>
        <v>0</v>
      </c>
    </row>
    <row r="513" spans="1:9" ht="15">
      <c r="A513" s="27" t="s">
        <v>24</v>
      </c>
      <c r="B513" s="400"/>
      <c r="C513" s="401"/>
      <c r="D513" s="401"/>
      <c r="E513" s="402"/>
      <c r="F513" s="42">
        <v>0</v>
      </c>
      <c r="G513" s="400"/>
      <c r="H513" s="402"/>
      <c r="I513" s="38">
        <f>SUM(B513:H513)</f>
        <v>0</v>
      </c>
    </row>
    <row r="514" spans="1:9" ht="15">
      <c r="A514" s="26" t="s">
        <v>60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72"/>
        <v>0</v>
      </c>
    </row>
    <row r="515" spans="1:9" ht="15">
      <c r="A515" s="27" t="s">
        <v>22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72"/>
        <v>0</v>
      </c>
    </row>
    <row r="516" spans="1:9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72"/>
        <v>0</v>
      </c>
    </row>
    <row r="517" spans="1:9" ht="15">
      <c r="A517" s="28" t="s">
        <v>64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72"/>
        <v>0</v>
      </c>
    </row>
    <row r="518" spans="1:9">
      <c r="A518" s="56" t="s">
        <v>23</v>
      </c>
      <c r="B518" s="400"/>
      <c r="C518" s="401"/>
      <c r="D518" s="401"/>
      <c r="E518" s="402"/>
      <c r="F518" s="60">
        <v>0</v>
      </c>
      <c r="G518" s="400"/>
      <c r="H518" s="402"/>
      <c r="I518" s="62">
        <f t="shared" si="72"/>
        <v>0</v>
      </c>
    </row>
    <row r="519" spans="1:9">
      <c r="A519" s="57" t="s">
        <v>19</v>
      </c>
      <c r="B519" s="400"/>
      <c r="C519" s="401"/>
      <c r="D519" s="401"/>
      <c r="E519" s="402"/>
      <c r="F519" s="63">
        <v>0</v>
      </c>
      <c r="G519" s="400"/>
      <c r="H519" s="402"/>
      <c r="I519" s="65">
        <f t="shared" si="72"/>
        <v>0</v>
      </c>
    </row>
    <row r="520" spans="1:9">
      <c r="A520" s="56" t="s">
        <v>20</v>
      </c>
      <c r="B520" s="400"/>
      <c r="C520" s="401"/>
      <c r="D520" s="401"/>
      <c r="E520" s="402"/>
      <c r="F520" s="60">
        <v>0</v>
      </c>
      <c r="G520" s="400"/>
      <c r="H520" s="402"/>
      <c r="I520" s="62">
        <f t="shared" si="72"/>
        <v>0</v>
      </c>
    </row>
    <row r="521" spans="1:9" ht="15" thickBot="1">
      <c r="A521" s="58" t="s">
        <v>11</v>
      </c>
      <c r="B521" s="403"/>
      <c r="C521" s="404"/>
      <c r="D521" s="404"/>
      <c r="E521" s="405"/>
      <c r="F521" s="52">
        <v>0</v>
      </c>
      <c r="G521" s="403"/>
      <c r="H521" s="405"/>
      <c r="I521" s="67">
        <f t="shared" si="72"/>
        <v>0</v>
      </c>
    </row>
    <row r="522" spans="1:9" ht="15">
      <c r="A522" s="33" t="s">
        <v>26</v>
      </c>
      <c r="B522" s="68">
        <f>SUM(B501:B517)</f>
        <v>0</v>
      </c>
      <c r="C522" s="68">
        <f t="shared" ref="C522:I522" si="73">SUM(C501:C517)</f>
        <v>0</v>
      </c>
      <c r="D522" s="68">
        <f t="shared" si="73"/>
        <v>0</v>
      </c>
      <c r="E522" s="68">
        <f t="shared" si="73"/>
        <v>0</v>
      </c>
      <c r="F522" s="68">
        <f>SUM(F501:F517)</f>
        <v>0</v>
      </c>
      <c r="G522" s="68">
        <f t="shared" si="73"/>
        <v>0</v>
      </c>
      <c r="H522" s="69">
        <f t="shared" si="73"/>
        <v>0</v>
      </c>
      <c r="I522" s="38">
        <f t="shared" si="73"/>
        <v>0</v>
      </c>
    </row>
    <row r="523" spans="1:9" s="5" customFormat="1" ht="15" thickBot="1">
      <c r="A523" s="30" t="s">
        <v>88</v>
      </c>
      <c r="B523" s="47"/>
      <c r="C523" s="47"/>
      <c r="D523" s="47"/>
      <c r="E523" s="47"/>
      <c r="F523" s="47"/>
      <c r="G523" s="47"/>
      <c r="H523" s="70"/>
      <c r="I523" s="48"/>
    </row>
    <row r="524" spans="1:9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9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9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9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9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7" si="74">SUM(B528:H528)</f>
        <v>0</v>
      </c>
    </row>
    <row r="529" spans="1:9" ht="15">
      <c r="A529" s="27" t="s">
        <v>10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74"/>
        <v>0</v>
      </c>
    </row>
    <row r="530" spans="1:9" ht="15">
      <c r="A530" s="26" t="s">
        <v>56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74"/>
        <v>0</v>
      </c>
    </row>
    <row r="531" spans="1:9" ht="15">
      <c r="A531" s="27" t="s">
        <v>16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74"/>
        <v>0</v>
      </c>
    </row>
    <row r="532" spans="1:9" ht="15">
      <c r="A532" s="26" t="s">
        <v>70</v>
      </c>
      <c r="B532" s="400"/>
      <c r="C532" s="401"/>
      <c r="D532" s="401"/>
      <c r="E532" s="402"/>
      <c r="F532" s="39">
        <v>0</v>
      </c>
      <c r="G532" s="400"/>
      <c r="H532" s="402"/>
      <c r="I532" s="41">
        <f t="shared" si="74"/>
        <v>0</v>
      </c>
    </row>
    <row r="533" spans="1:9" ht="15">
      <c r="A533" s="27" t="s">
        <v>58</v>
      </c>
      <c r="B533" s="400"/>
      <c r="C533" s="401"/>
      <c r="D533" s="401"/>
      <c r="E533" s="402"/>
      <c r="F533" s="42">
        <v>70.781068652440709</v>
      </c>
      <c r="G533" s="400"/>
      <c r="H533" s="402"/>
      <c r="I533" s="38">
        <f t="shared" si="74"/>
        <v>70.781068652440709</v>
      </c>
    </row>
    <row r="534" spans="1:9" ht="15">
      <c r="A534" s="26" t="s">
        <v>12</v>
      </c>
      <c r="B534" s="400"/>
      <c r="C534" s="401"/>
      <c r="D534" s="401"/>
      <c r="E534" s="402"/>
      <c r="F534" s="39">
        <v>8.8194661914406733</v>
      </c>
      <c r="G534" s="400"/>
      <c r="H534" s="402"/>
      <c r="I534" s="41">
        <f t="shared" si="74"/>
        <v>8.8194661914406733</v>
      </c>
    </row>
    <row r="535" spans="1:9" ht="15">
      <c r="A535" s="27" t="s">
        <v>59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74"/>
        <v>0</v>
      </c>
    </row>
    <row r="536" spans="1:9" ht="15">
      <c r="A536" s="26" t="s">
        <v>17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74"/>
        <v>0</v>
      </c>
    </row>
    <row r="537" spans="1:9" ht="15">
      <c r="A537" s="27" t="s">
        <v>139</v>
      </c>
      <c r="B537" s="400"/>
      <c r="C537" s="401"/>
      <c r="D537" s="401"/>
      <c r="E537" s="402"/>
      <c r="F537" s="42">
        <v>0</v>
      </c>
      <c r="G537" s="400"/>
      <c r="H537" s="402"/>
      <c r="I537" s="38">
        <f>SUM(B537:H537)</f>
        <v>0</v>
      </c>
    </row>
    <row r="538" spans="1:9" ht="15">
      <c r="A538" s="26" t="s">
        <v>25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74"/>
        <v>0</v>
      </c>
    </row>
    <row r="539" spans="1:9" ht="15">
      <c r="A539" s="27" t="s">
        <v>24</v>
      </c>
      <c r="B539" s="400"/>
      <c r="C539" s="401"/>
      <c r="D539" s="401"/>
      <c r="E539" s="402"/>
      <c r="F539" s="42">
        <v>0</v>
      </c>
      <c r="G539" s="400"/>
      <c r="H539" s="402"/>
      <c r="I539" s="38">
        <f>SUM(B539:H539)</f>
        <v>0</v>
      </c>
    </row>
    <row r="540" spans="1:9" ht="15">
      <c r="A540" s="26" t="s">
        <v>60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74"/>
        <v>0</v>
      </c>
    </row>
    <row r="541" spans="1:9" ht="15">
      <c r="A541" s="27" t="s">
        <v>22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74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74"/>
        <v>0</v>
      </c>
    </row>
    <row r="543" spans="1:9" ht="15">
      <c r="A543" s="28" t="s">
        <v>64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74"/>
        <v>0</v>
      </c>
    </row>
    <row r="544" spans="1:9">
      <c r="A544" s="56" t="s">
        <v>23</v>
      </c>
      <c r="B544" s="400"/>
      <c r="C544" s="401"/>
      <c r="D544" s="401"/>
      <c r="E544" s="402"/>
      <c r="F544" s="60">
        <v>0</v>
      </c>
      <c r="G544" s="400"/>
      <c r="H544" s="402"/>
      <c r="I544" s="62">
        <f t="shared" si="74"/>
        <v>0</v>
      </c>
    </row>
    <row r="545" spans="1:19">
      <c r="A545" s="57" t="s">
        <v>19</v>
      </c>
      <c r="B545" s="400"/>
      <c r="C545" s="401"/>
      <c r="D545" s="401"/>
      <c r="E545" s="402"/>
      <c r="F545" s="63">
        <v>0</v>
      </c>
      <c r="G545" s="400"/>
      <c r="H545" s="402"/>
      <c r="I545" s="65">
        <f t="shared" si="74"/>
        <v>0</v>
      </c>
    </row>
    <row r="546" spans="1:19">
      <c r="A546" s="56" t="s">
        <v>20</v>
      </c>
      <c r="B546" s="400"/>
      <c r="C546" s="401"/>
      <c r="D546" s="401"/>
      <c r="E546" s="402"/>
      <c r="F546" s="60">
        <v>0</v>
      </c>
      <c r="G546" s="400"/>
      <c r="H546" s="402"/>
      <c r="I546" s="62">
        <f t="shared" si="74"/>
        <v>0</v>
      </c>
    </row>
    <row r="547" spans="1:19" ht="15" thickBot="1">
      <c r="A547" s="58" t="s">
        <v>11</v>
      </c>
      <c r="B547" s="403"/>
      <c r="C547" s="404"/>
      <c r="D547" s="404"/>
      <c r="E547" s="405"/>
      <c r="F547" s="52">
        <v>0</v>
      </c>
      <c r="G547" s="403"/>
      <c r="H547" s="405"/>
      <c r="I547" s="67">
        <f t="shared" si="74"/>
        <v>0</v>
      </c>
    </row>
    <row r="548" spans="1:19" ht="15">
      <c r="A548" s="33" t="s">
        <v>26</v>
      </c>
      <c r="B548" s="68">
        <f>SUM(B527:B543)</f>
        <v>0</v>
      </c>
      <c r="C548" s="68">
        <f t="shared" ref="C548:I548" si="75">SUM(C527:C543)</f>
        <v>0</v>
      </c>
      <c r="D548" s="68">
        <f t="shared" si="75"/>
        <v>0</v>
      </c>
      <c r="E548" s="68">
        <f t="shared" si="75"/>
        <v>0</v>
      </c>
      <c r="F548" s="68">
        <f>SUM(F527:F543)</f>
        <v>79.600534843881377</v>
      </c>
      <c r="G548" s="68">
        <f t="shared" si="75"/>
        <v>0</v>
      </c>
      <c r="H548" s="69">
        <f t="shared" si="75"/>
        <v>0</v>
      </c>
      <c r="I548" s="38">
        <f t="shared" si="75"/>
        <v>79.600534843881377</v>
      </c>
    </row>
    <row r="549" spans="1:19" s="16" customFormat="1" ht="15" thickBot="1">
      <c r="A549" s="30" t="s">
        <v>88</v>
      </c>
      <c r="B549" s="47"/>
      <c r="C549" s="47"/>
      <c r="D549" s="47"/>
      <c r="E549" s="47"/>
      <c r="F549" s="47"/>
      <c r="G549" s="47"/>
      <c r="H549" s="70"/>
      <c r="I549" s="48"/>
      <c r="L549" s="9"/>
      <c r="M549" s="9"/>
      <c r="N549" s="9"/>
      <c r="O549" s="9"/>
      <c r="P549" s="9"/>
      <c r="Q549" s="9"/>
      <c r="R549" s="9"/>
      <c r="S549" s="9"/>
    </row>
    <row r="550" spans="1:1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1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1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1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1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3" si="76">SUM(B554:H554)</f>
        <v>0</v>
      </c>
    </row>
    <row r="555" spans="1:19" ht="15">
      <c r="A555" s="27" t="s">
        <v>10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76"/>
        <v>0</v>
      </c>
    </row>
    <row r="556" spans="1:19" ht="15">
      <c r="A556" s="26" t="s">
        <v>56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76"/>
        <v>0</v>
      </c>
    </row>
    <row r="557" spans="1:19" ht="15">
      <c r="A557" s="27" t="s">
        <v>16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76"/>
        <v>0</v>
      </c>
    </row>
    <row r="558" spans="1:19" ht="15">
      <c r="A558" s="26" t="s">
        <v>70</v>
      </c>
      <c r="B558" s="400"/>
      <c r="C558" s="401"/>
      <c r="D558" s="401"/>
      <c r="E558" s="402"/>
      <c r="F558" s="39">
        <v>0</v>
      </c>
      <c r="G558" s="400"/>
      <c r="H558" s="402"/>
      <c r="I558" s="41">
        <f t="shared" si="76"/>
        <v>0</v>
      </c>
    </row>
    <row r="559" spans="1:19" ht="15">
      <c r="A559" s="27" t="s">
        <v>58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76"/>
        <v>0</v>
      </c>
    </row>
    <row r="560" spans="1:19" ht="15">
      <c r="A560" s="26" t="s">
        <v>12</v>
      </c>
      <c r="B560" s="400"/>
      <c r="C560" s="401"/>
      <c r="D560" s="401"/>
      <c r="E560" s="402"/>
      <c r="F560" s="39">
        <v>0.53215525441170419</v>
      </c>
      <c r="G560" s="400"/>
      <c r="H560" s="402"/>
      <c r="I560" s="41">
        <f t="shared" si="76"/>
        <v>0.53215525441170419</v>
      </c>
    </row>
    <row r="561" spans="1:9" ht="15">
      <c r="A561" s="27" t="s">
        <v>59</v>
      </c>
      <c r="B561" s="400"/>
      <c r="C561" s="401"/>
      <c r="D561" s="401"/>
      <c r="E561" s="402"/>
      <c r="F561" s="42">
        <v>0</v>
      </c>
      <c r="G561" s="400"/>
      <c r="H561" s="402"/>
      <c r="I561" s="38">
        <f t="shared" si="76"/>
        <v>0</v>
      </c>
    </row>
    <row r="562" spans="1:9" ht="15">
      <c r="A562" s="26" t="s">
        <v>17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76"/>
        <v>0</v>
      </c>
    </row>
    <row r="563" spans="1:9" ht="15">
      <c r="A563" s="27" t="s">
        <v>139</v>
      </c>
      <c r="B563" s="400"/>
      <c r="C563" s="401"/>
      <c r="D563" s="401"/>
      <c r="E563" s="402"/>
      <c r="F563" s="42">
        <v>0</v>
      </c>
      <c r="G563" s="400"/>
      <c r="H563" s="402"/>
      <c r="I563" s="38">
        <f>SUM(B563:H563)</f>
        <v>0</v>
      </c>
    </row>
    <row r="564" spans="1:9" ht="15">
      <c r="A564" s="26" t="s">
        <v>25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76"/>
        <v>0</v>
      </c>
    </row>
    <row r="565" spans="1:9" ht="15">
      <c r="A565" s="27" t="s">
        <v>24</v>
      </c>
      <c r="B565" s="400"/>
      <c r="C565" s="401"/>
      <c r="D565" s="401"/>
      <c r="E565" s="402"/>
      <c r="F565" s="42">
        <v>0</v>
      </c>
      <c r="G565" s="400"/>
      <c r="H565" s="402"/>
      <c r="I565" s="38">
        <f>SUM(B565:H565)</f>
        <v>0</v>
      </c>
    </row>
    <row r="566" spans="1:9" ht="15">
      <c r="A566" s="26" t="s">
        <v>60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76"/>
        <v>0</v>
      </c>
    </row>
    <row r="567" spans="1:9" ht="15">
      <c r="A567" s="27" t="s">
        <v>22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76"/>
        <v>0</v>
      </c>
    </row>
    <row r="568" spans="1:9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76"/>
        <v>0</v>
      </c>
    </row>
    <row r="569" spans="1:9" ht="15">
      <c r="A569" s="28" t="s">
        <v>64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76"/>
        <v>0</v>
      </c>
    </row>
    <row r="570" spans="1:9">
      <c r="A570" s="56" t="s">
        <v>23</v>
      </c>
      <c r="B570" s="400"/>
      <c r="C570" s="401"/>
      <c r="D570" s="401"/>
      <c r="E570" s="402"/>
      <c r="F570" s="60">
        <v>0</v>
      </c>
      <c r="G570" s="400"/>
      <c r="H570" s="402"/>
      <c r="I570" s="62">
        <f t="shared" si="76"/>
        <v>0</v>
      </c>
    </row>
    <row r="571" spans="1:9">
      <c r="A571" s="57" t="s">
        <v>19</v>
      </c>
      <c r="B571" s="400"/>
      <c r="C571" s="401"/>
      <c r="D571" s="401"/>
      <c r="E571" s="402"/>
      <c r="F571" s="63">
        <v>0</v>
      </c>
      <c r="G571" s="400"/>
      <c r="H571" s="402"/>
      <c r="I571" s="65">
        <f t="shared" si="76"/>
        <v>0</v>
      </c>
    </row>
    <row r="572" spans="1:9">
      <c r="A572" s="56" t="s">
        <v>20</v>
      </c>
      <c r="B572" s="400"/>
      <c r="C572" s="401"/>
      <c r="D572" s="401"/>
      <c r="E572" s="402"/>
      <c r="F572" s="60">
        <v>0</v>
      </c>
      <c r="G572" s="400"/>
      <c r="H572" s="402"/>
      <c r="I572" s="62">
        <f t="shared" si="76"/>
        <v>0</v>
      </c>
    </row>
    <row r="573" spans="1:9" ht="15" thickBot="1">
      <c r="A573" s="58" t="s">
        <v>11</v>
      </c>
      <c r="B573" s="403"/>
      <c r="C573" s="404"/>
      <c r="D573" s="404"/>
      <c r="E573" s="405"/>
      <c r="F573" s="52">
        <v>0</v>
      </c>
      <c r="G573" s="403"/>
      <c r="H573" s="405"/>
      <c r="I573" s="67">
        <f t="shared" si="76"/>
        <v>0</v>
      </c>
    </row>
    <row r="574" spans="1:9" ht="15">
      <c r="A574" s="33" t="s">
        <v>26</v>
      </c>
      <c r="B574" s="68">
        <f>SUM(B553:B569)</f>
        <v>0</v>
      </c>
      <c r="C574" s="68">
        <f t="shared" ref="C574:I574" si="77">SUM(C553:C569)</f>
        <v>0</v>
      </c>
      <c r="D574" s="68">
        <f t="shared" si="77"/>
        <v>0</v>
      </c>
      <c r="E574" s="68">
        <f t="shared" si="77"/>
        <v>0</v>
      </c>
      <c r="F574" s="68">
        <f>SUM(F553:F569)</f>
        <v>0.53215525441170419</v>
      </c>
      <c r="G574" s="68">
        <f t="shared" si="77"/>
        <v>0</v>
      </c>
      <c r="H574" s="69">
        <f t="shared" si="77"/>
        <v>0</v>
      </c>
      <c r="I574" s="38">
        <f t="shared" si="77"/>
        <v>0.53215525441170419</v>
      </c>
    </row>
    <row r="575" spans="1:9" s="5" customFormat="1" ht="15" thickBot="1">
      <c r="A575" s="30" t="s">
        <v>88</v>
      </c>
      <c r="B575" s="47">
        <f>B574/$I$574</f>
        <v>0</v>
      </c>
      <c r="C575" s="47">
        <f t="shared" ref="C575:I575" si="78">C574/$I$574</f>
        <v>0</v>
      </c>
      <c r="D575" s="47">
        <f t="shared" si="78"/>
        <v>0</v>
      </c>
      <c r="E575" s="47">
        <f t="shared" si="78"/>
        <v>0</v>
      </c>
      <c r="F575" s="47">
        <f t="shared" si="78"/>
        <v>1</v>
      </c>
      <c r="G575" s="47">
        <f t="shared" si="78"/>
        <v>0</v>
      </c>
      <c r="H575" s="70">
        <f t="shared" si="78"/>
        <v>0</v>
      </c>
      <c r="I575" s="48">
        <f t="shared" si="78"/>
        <v>1</v>
      </c>
    </row>
    <row r="576" spans="1:9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9" ht="28.5">
      <c r="A577" s="457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9" ht="15">
      <c r="A578" s="458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9" ht="15">
      <c r="A579" s="25" t="s">
        <v>7</v>
      </c>
      <c r="B579" s="36">
        <v>99.894926807543484</v>
      </c>
      <c r="C579" s="36">
        <v>0</v>
      </c>
      <c r="D579" s="36">
        <v>19.046544017197018</v>
      </c>
      <c r="E579" s="36">
        <v>0</v>
      </c>
      <c r="F579" s="410"/>
      <c r="G579" s="36">
        <v>0</v>
      </c>
      <c r="H579" s="37">
        <v>0</v>
      </c>
      <c r="I579" s="38">
        <f>SUM(B579:H579)</f>
        <v>118.94147082474051</v>
      </c>
    </row>
    <row r="580" spans="1:9" ht="15">
      <c r="A580" s="26" t="s">
        <v>8</v>
      </c>
      <c r="B580" s="39">
        <v>41.925816683155283</v>
      </c>
      <c r="C580" s="39">
        <v>0</v>
      </c>
      <c r="D580" s="39">
        <v>10.495196817695458</v>
      </c>
      <c r="E580" s="39">
        <v>0</v>
      </c>
      <c r="F580" s="411"/>
      <c r="G580" s="39">
        <v>0</v>
      </c>
      <c r="H580" s="40">
        <v>0</v>
      </c>
      <c r="I580" s="41">
        <f t="shared" ref="I580:I599" si="79">SUM(B580:H580)</f>
        <v>52.421013500850741</v>
      </c>
    </row>
    <row r="581" spans="1:9" ht="15">
      <c r="A581" s="27" t="s">
        <v>10</v>
      </c>
      <c r="B581" s="42">
        <v>35.820670880590555</v>
      </c>
      <c r="C581" s="42">
        <v>0</v>
      </c>
      <c r="D581" s="42">
        <v>0</v>
      </c>
      <c r="E581" s="42">
        <v>0</v>
      </c>
      <c r="F581" s="411"/>
      <c r="G581" s="42">
        <v>0</v>
      </c>
      <c r="H581" s="43">
        <v>0</v>
      </c>
      <c r="I581" s="38">
        <f t="shared" si="79"/>
        <v>35.820670880590555</v>
      </c>
    </row>
    <row r="582" spans="1:9" ht="15">
      <c r="A582" s="26" t="s">
        <v>56</v>
      </c>
      <c r="B582" s="39">
        <v>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79"/>
        <v>0</v>
      </c>
    </row>
    <row r="583" spans="1:9" ht="15">
      <c r="A583" s="27" t="s">
        <v>16</v>
      </c>
      <c r="B583" s="42">
        <v>1312.6684635767535</v>
      </c>
      <c r="C583" s="42">
        <v>158.99670381468701</v>
      </c>
      <c r="D583" s="42">
        <v>34.283174597796261</v>
      </c>
      <c r="E583" s="42">
        <v>76.461213935840433</v>
      </c>
      <c r="F583" s="411"/>
      <c r="G583" s="42">
        <v>0</v>
      </c>
      <c r="H583" s="43">
        <v>0</v>
      </c>
      <c r="I583" s="38">
        <f t="shared" si="79"/>
        <v>1582.4095559250773</v>
      </c>
    </row>
    <row r="584" spans="1:9" ht="15">
      <c r="A584" s="26" t="s">
        <v>70</v>
      </c>
      <c r="B584" s="39">
        <v>3889.2894884784059</v>
      </c>
      <c r="C584" s="39">
        <v>59.023254096950566</v>
      </c>
      <c r="D584" s="39">
        <v>69.788950892367367</v>
      </c>
      <c r="E584" s="39">
        <v>0</v>
      </c>
      <c r="F584" s="411"/>
      <c r="G584" s="39">
        <v>0</v>
      </c>
      <c r="H584" s="40">
        <v>0</v>
      </c>
      <c r="I584" s="41">
        <f t="shared" si="79"/>
        <v>4018.1016934677236</v>
      </c>
    </row>
    <row r="585" spans="1:9" ht="15">
      <c r="A585" s="27" t="s">
        <v>58</v>
      </c>
      <c r="B585" s="42">
        <v>0</v>
      </c>
      <c r="C585" s="42">
        <v>0</v>
      </c>
      <c r="D585" s="42">
        <v>0.35354034624081621</v>
      </c>
      <c r="E585" s="42">
        <v>164.9211463795115</v>
      </c>
      <c r="F585" s="411"/>
      <c r="G585" s="42">
        <v>0</v>
      </c>
      <c r="H585" s="43">
        <v>0</v>
      </c>
      <c r="I585" s="38">
        <f t="shared" si="79"/>
        <v>165.2746867257523</v>
      </c>
    </row>
    <row r="586" spans="1:9" ht="15">
      <c r="A586" s="26" t="s">
        <v>12</v>
      </c>
      <c r="B586" s="39">
        <v>0</v>
      </c>
      <c r="C586" s="39">
        <v>0</v>
      </c>
      <c r="D586" s="39">
        <v>8.593802227997295E-2</v>
      </c>
      <c r="E586" s="39">
        <v>2.51261370309697</v>
      </c>
      <c r="F586" s="411"/>
      <c r="G586" s="39">
        <v>0</v>
      </c>
      <c r="H586" s="40">
        <v>0</v>
      </c>
      <c r="I586" s="41">
        <f t="shared" si="79"/>
        <v>2.598551725376943</v>
      </c>
    </row>
    <row r="587" spans="1:9" ht="15">
      <c r="A587" s="27" t="s">
        <v>59</v>
      </c>
      <c r="B587" s="42">
        <v>0</v>
      </c>
      <c r="C587" s="42">
        <v>0</v>
      </c>
      <c r="D587" s="42">
        <v>0</v>
      </c>
      <c r="E587" s="42">
        <v>148.65085342226382</v>
      </c>
      <c r="F587" s="411"/>
      <c r="G587" s="42">
        <v>0</v>
      </c>
      <c r="H587" s="43">
        <v>0</v>
      </c>
      <c r="I587" s="38">
        <f t="shared" si="79"/>
        <v>148.65085342226382</v>
      </c>
    </row>
    <row r="588" spans="1:9" ht="15">
      <c r="A588" s="26" t="s">
        <v>17</v>
      </c>
      <c r="B588" s="39">
        <v>322.95493636504051</v>
      </c>
      <c r="C588" s="39">
        <v>1.7498650213451445</v>
      </c>
      <c r="D588" s="39">
        <v>40.988281122272866</v>
      </c>
      <c r="E588" s="39">
        <v>5.5874126888261859</v>
      </c>
      <c r="F588" s="411"/>
      <c r="G588" s="39">
        <v>0</v>
      </c>
      <c r="H588" s="40">
        <v>0</v>
      </c>
      <c r="I588" s="41">
        <f t="shared" si="79"/>
        <v>371.28049519748475</v>
      </c>
    </row>
    <row r="589" spans="1:9" ht="15">
      <c r="A589" s="27" t="s">
        <v>139</v>
      </c>
      <c r="B589" s="42">
        <v>4235.9057903349612</v>
      </c>
      <c r="C589" s="42">
        <v>667.52276908888359</v>
      </c>
      <c r="D589" s="42">
        <v>130.18776485423564</v>
      </c>
      <c r="E589" s="42">
        <v>102.51237525168747</v>
      </c>
      <c r="F589" s="411"/>
      <c r="G589" s="42">
        <v>0</v>
      </c>
      <c r="H589" s="43">
        <v>0</v>
      </c>
      <c r="I589" s="38">
        <f>SUM(B589:H589)</f>
        <v>5136.1286995297678</v>
      </c>
    </row>
    <row r="590" spans="1:9" ht="15">
      <c r="A590" s="26" t="s">
        <v>25</v>
      </c>
      <c r="B590" s="39">
        <v>2153.5231560340135</v>
      </c>
      <c r="C590" s="39">
        <v>0</v>
      </c>
      <c r="D590" s="39">
        <v>4749.6590096133577</v>
      </c>
      <c r="E590" s="39">
        <v>1046.6510731626295</v>
      </c>
      <c r="F590" s="411"/>
      <c r="G590" s="39">
        <v>3254.0546307722057</v>
      </c>
      <c r="H590" s="40">
        <v>0.84713796045930412</v>
      </c>
      <c r="I590" s="41">
        <f t="shared" si="79"/>
        <v>11204.735007542666</v>
      </c>
    </row>
    <row r="591" spans="1:9" ht="15">
      <c r="A591" s="27" t="s">
        <v>24</v>
      </c>
      <c r="B591" s="42">
        <v>9875.2637640017401</v>
      </c>
      <c r="C591" s="42">
        <v>62.60740998146445</v>
      </c>
      <c r="D591" s="42">
        <v>0</v>
      </c>
      <c r="E591" s="42">
        <v>0</v>
      </c>
      <c r="F591" s="411"/>
      <c r="G591" s="42">
        <v>0</v>
      </c>
      <c r="H591" s="43">
        <v>0</v>
      </c>
      <c r="I591" s="38">
        <f>SUM(B591:H591)</f>
        <v>9937.8711739832052</v>
      </c>
    </row>
    <row r="592" spans="1:9" ht="15">
      <c r="A592" s="26" t="s">
        <v>60</v>
      </c>
      <c r="B592" s="39">
        <v>91.619972765791445</v>
      </c>
      <c r="C592" s="39">
        <v>0</v>
      </c>
      <c r="D592" s="39">
        <v>16.2873331462877</v>
      </c>
      <c r="E592" s="39">
        <v>0</v>
      </c>
      <c r="F592" s="411"/>
      <c r="G592" s="39">
        <v>0</v>
      </c>
      <c r="H592" s="40">
        <v>0</v>
      </c>
      <c r="I592" s="41">
        <f t="shared" si="79"/>
        <v>107.90730591207915</v>
      </c>
    </row>
    <row r="593" spans="1:9" ht="15">
      <c r="A593" s="27" t="s">
        <v>22</v>
      </c>
      <c r="B593" s="42">
        <v>53.209649912427388</v>
      </c>
      <c r="C593" s="42">
        <v>0</v>
      </c>
      <c r="D593" s="42">
        <v>3.2819296060211838</v>
      </c>
      <c r="E593" s="42">
        <v>0</v>
      </c>
      <c r="F593" s="411"/>
      <c r="G593" s="42">
        <v>0</v>
      </c>
      <c r="H593" s="43">
        <v>0</v>
      </c>
      <c r="I593" s="38">
        <f t="shared" si="79"/>
        <v>56.491579518448575</v>
      </c>
    </row>
    <row r="594" spans="1:9" ht="15">
      <c r="A594" s="26" t="s">
        <v>21</v>
      </c>
      <c r="B594" s="39">
        <v>133.83087848855911</v>
      </c>
      <c r="C594" s="39">
        <v>0</v>
      </c>
      <c r="D594" s="39">
        <v>2.4726937780402785</v>
      </c>
      <c r="E594" s="39">
        <v>0</v>
      </c>
      <c r="F594" s="411"/>
      <c r="G594" s="39">
        <v>0</v>
      </c>
      <c r="H594" s="40">
        <v>0</v>
      </c>
      <c r="I594" s="41">
        <f t="shared" si="79"/>
        <v>136.30357226659939</v>
      </c>
    </row>
    <row r="595" spans="1:9" ht="15">
      <c r="A595" s="28" t="s">
        <v>64</v>
      </c>
      <c r="B595" s="42">
        <v>42.428484752145501</v>
      </c>
      <c r="C595" s="42">
        <v>0</v>
      </c>
      <c r="D595" s="42">
        <v>0</v>
      </c>
      <c r="E595" s="42">
        <v>0</v>
      </c>
      <c r="F595" s="411"/>
      <c r="G595" s="42">
        <v>0</v>
      </c>
      <c r="H595" s="43">
        <v>0</v>
      </c>
      <c r="I595" s="38">
        <f t="shared" si="79"/>
        <v>42.428484752145501</v>
      </c>
    </row>
    <row r="596" spans="1:9">
      <c r="A596" s="56" t="s">
        <v>23</v>
      </c>
      <c r="B596" s="60">
        <v>42.428484752145501</v>
      </c>
      <c r="C596" s="60">
        <v>0</v>
      </c>
      <c r="D596" s="60">
        <v>0</v>
      </c>
      <c r="E596" s="60">
        <v>0</v>
      </c>
      <c r="F596" s="411"/>
      <c r="G596" s="60">
        <v>0</v>
      </c>
      <c r="H596" s="61">
        <v>0</v>
      </c>
      <c r="I596" s="62">
        <f t="shared" si="79"/>
        <v>42.428484752145501</v>
      </c>
    </row>
    <row r="597" spans="1:9">
      <c r="A597" s="57" t="s">
        <v>19</v>
      </c>
      <c r="B597" s="63">
        <v>0</v>
      </c>
      <c r="C597" s="63">
        <v>0</v>
      </c>
      <c r="D597" s="63">
        <v>0</v>
      </c>
      <c r="E597" s="63">
        <v>0</v>
      </c>
      <c r="F597" s="411"/>
      <c r="G597" s="63">
        <v>0</v>
      </c>
      <c r="H597" s="64">
        <v>0</v>
      </c>
      <c r="I597" s="65">
        <f t="shared" si="79"/>
        <v>0</v>
      </c>
    </row>
    <row r="598" spans="1:9">
      <c r="A598" s="56" t="s">
        <v>20</v>
      </c>
      <c r="B598" s="60">
        <v>0</v>
      </c>
      <c r="C598" s="60">
        <v>0</v>
      </c>
      <c r="D598" s="60">
        <v>0</v>
      </c>
      <c r="E598" s="60">
        <v>0</v>
      </c>
      <c r="F598" s="411"/>
      <c r="G598" s="60">
        <v>0</v>
      </c>
      <c r="H598" s="61">
        <v>0</v>
      </c>
      <c r="I598" s="62">
        <f t="shared" si="79"/>
        <v>0</v>
      </c>
    </row>
    <row r="599" spans="1:9" ht="15" thickBot="1">
      <c r="A599" s="58" t="s">
        <v>11</v>
      </c>
      <c r="B599" s="52">
        <v>0</v>
      </c>
      <c r="C599" s="52">
        <v>0</v>
      </c>
      <c r="D599" s="52">
        <v>0</v>
      </c>
      <c r="E599" s="52">
        <v>0</v>
      </c>
      <c r="F599" s="412"/>
      <c r="G599" s="52">
        <v>0</v>
      </c>
      <c r="H599" s="66">
        <v>0</v>
      </c>
      <c r="I599" s="67">
        <f t="shared" si="79"/>
        <v>0</v>
      </c>
    </row>
    <row r="600" spans="1:9" ht="15">
      <c r="A600" s="33" t="s">
        <v>26</v>
      </c>
      <c r="B600" s="68">
        <f>SUM(B579:B595)</f>
        <v>22288.335999081126</v>
      </c>
      <c r="C600" s="68">
        <f t="shared" ref="C600:I600" si="80">SUM(C579:C595)</f>
        <v>949.90000200333077</v>
      </c>
      <c r="D600" s="68">
        <f t="shared" si="80"/>
        <v>5076.930356813793</v>
      </c>
      <c r="E600" s="68">
        <f t="shared" si="80"/>
        <v>1547.2966885438559</v>
      </c>
      <c r="F600" s="68">
        <f>SUM(F579:F595)</f>
        <v>0</v>
      </c>
      <c r="G600" s="68">
        <f t="shared" si="80"/>
        <v>3254.0546307722057</v>
      </c>
      <c r="H600" s="69">
        <f t="shared" si="80"/>
        <v>0.84713796045930412</v>
      </c>
      <c r="I600" s="38">
        <f t="shared" si="80"/>
        <v>33117.364815174777</v>
      </c>
    </row>
    <row r="601" spans="1:9" s="5" customFormat="1" ht="15" thickBot="1">
      <c r="A601" s="59" t="s">
        <v>88</v>
      </c>
      <c r="B601" s="47">
        <f>B600/$I$600</f>
        <v>0.67301055272575128</v>
      </c>
      <c r="C601" s="47">
        <f t="shared" ref="C601:I601" si="81">C600/$I$600</f>
        <v>2.8682837759122524E-2</v>
      </c>
      <c r="D601" s="47">
        <f t="shared" si="81"/>
        <v>0.15330115741840311</v>
      </c>
      <c r="E601" s="47">
        <f t="shared" si="81"/>
        <v>4.6721612579357939E-2</v>
      </c>
      <c r="F601" s="47">
        <f t="shared" si="81"/>
        <v>0</v>
      </c>
      <c r="G601" s="47">
        <f t="shared" si="81"/>
        <v>9.8258259645138152E-2</v>
      </c>
      <c r="H601" s="70">
        <f t="shared" si="81"/>
        <v>2.5579872226764109E-5</v>
      </c>
      <c r="I601" s="48">
        <f t="shared" si="81"/>
        <v>1</v>
      </c>
    </row>
    <row r="602" spans="1:9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9" ht="28.5">
      <c r="A603" s="457" t="s">
        <v>50</v>
      </c>
      <c r="B603" s="34" t="s">
        <v>0</v>
      </c>
      <c r="C603" s="34" t="s">
        <v>1</v>
      </c>
      <c r="D603" s="34" t="s">
        <v>2</v>
      </c>
      <c r="E603" s="34" t="s">
        <v>3</v>
      </c>
      <c r="F603" s="34" t="s">
        <v>27</v>
      </c>
      <c r="G603" s="34" t="s">
        <v>4</v>
      </c>
      <c r="H603" s="34" t="s">
        <v>5</v>
      </c>
      <c r="I603" s="35" t="s">
        <v>6</v>
      </c>
    </row>
    <row r="604" spans="1:9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9" ht="15">
      <c r="A605" s="25" t="s">
        <v>7</v>
      </c>
      <c r="B605" s="36">
        <v>156.25787451272683</v>
      </c>
      <c r="C605" s="36">
        <v>0</v>
      </c>
      <c r="D605" s="36">
        <v>10.684299111981321</v>
      </c>
      <c r="E605" s="36">
        <v>0</v>
      </c>
      <c r="F605" s="410"/>
      <c r="G605" s="36">
        <v>0</v>
      </c>
      <c r="H605" s="37">
        <v>0</v>
      </c>
      <c r="I605" s="38">
        <f>SUM(B605:H605)</f>
        <v>166.94217362470815</v>
      </c>
    </row>
    <row r="606" spans="1:9" ht="15">
      <c r="A606" s="26" t="s">
        <v>8</v>
      </c>
      <c r="B606" s="39">
        <v>34.197728405976747</v>
      </c>
      <c r="C606" s="39">
        <v>0</v>
      </c>
      <c r="D606" s="39">
        <v>2.3383062157932817</v>
      </c>
      <c r="E606" s="39">
        <v>0</v>
      </c>
      <c r="F606" s="411"/>
      <c r="G606" s="39">
        <v>0</v>
      </c>
      <c r="H606" s="40">
        <v>0</v>
      </c>
      <c r="I606" s="41">
        <f t="shared" ref="I606:I625" si="82">SUM(B606:H606)</f>
        <v>36.536034621770028</v>
      </c>
    </row>
    <row r="607" spans="1:9" ht="15">
      <c r="A607" s="27" t="s">
        <v>10</v>
      </c>
      <c r="B607" s="42">
        <v>199.02640538543673</v>
      </c>
      <c r="C607" s="42">
        <v>0</v>
      </c>
      <c r="D607" s="42">
        <v>13.608643103277725</v>
      </c>
      <c r="E607" s="42">
        <v>0</v>
      </c>
      <c r="F607" s="411"/>
      <c r="G607" s="42">
        <v>0</v>
      </c>
      <c r="H607" s="43">
        <v>0</v>
      </c>
      <c r="I607" s="38">
        <f t="shared" si="82"/>
        <v>212.63504848871446</v>
      </c>
    </row>
    <row r="608" spans="1:9" ht="15">
      <c r="A608" s="26" t="s">
        <v>56</v>
      </c>
      <c r="B608" s="39">
        <v>0</v>
      </c>
      <c r="C608" s="39">
        <v>0</v>
      </c>
      <c r="D608" s="39">
        <v>0</v>
      </c>
      <c r="E608" s="39">
        <v>0</v>
      </c>
      <c r="F608" s="411"/>
      <c r="G608" s="39">
        <v>0</v>
      </c>
      <c r="H608" s="40">
        <v>0</v>
      </c>
      <c r="I608" s="41">
        <f t="shared" si="82"/>
        <v>0</v>
      </c>
    </row>
    <row r="609" spans="1:9" ht="15">
      <c r="A609" s="27" t="s">
        <v>16</v>
      </c>
      <c r="B609" s="42">
        <v>436.2598425132407</v>
      </c>
      <c r="C609" s="42">
        <v>0</v>
      </c>
      <c r="D609" s="42">
        <v>34.35487432952165</v>
      </c>
      <c r="E609" s="42">
        <v>0</v>
      </c>
      <c r="F609" s="411"/>
      <c r="G609" s="42">
        <v>0</v>
      </c>
      <c r="H609" s="43">
        <v>0</v>
      </c>
      <c r="I609" s="38">
        <f t="shared" si="82"/>
        <v>470.61471684276233</v>
      </c>
    </row>
    <row r="610" spans="1:9" ht="15">
      <c r="A610" s="26" t="s">
        <v>70</v>
      </c>
      <c r="B610" s="39">
        <v>2118.5577188931252</v>
      </c>
      <c r="C610" s="39">
        <v>0</v>
      </c>
      <c r="D610" s="39">
        <v>166.83356362373047</v>
      </c>
      <c r="E610" s="39">
        <v>0</v>
      </c>
      <c r="F610" s="411"/>
      <c r="G610" s="39">
        <v>0</v>
      </c>
      <c r="H610" s="40">
        <v>0</v>
      </c>
      <c r="I610" s="41">
        <f t="shared" si="82"/>
        <v>2285.3912825168554</v>
      </c>
    </row>
    <row r="611" spans="1:9" ht="15">
      <c r="A611" s="27" t="s">
        <v>58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82"/>
        <v>0</v>
      </c>
    </row>
    <row r="612" spans="1:9" ht="15">
      <c r="A612" s="26" t="s">
        <v>12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 t="shared" si="82"/>
        <v>0</v>
      </c>
    </row>
    <row r="613" spans="1:9" ht="15">
      <c r="A613" s="27" t="s">
        <v>59</v>
      </c>
      <c r="B613" s="42">
        <v>0</v>
      </c>
      <c r="C613" s="42">
        <v>0</v>
      </c>
      <c r="D613" s="42">
        <v>0</v>
      </c>
      <c r="E613" s="42">
        <v>0</v>
      </c>
      <c r="F613" s="411"/>
      <c r="G613" s="42">
        <v>0</v>
      </c>
      <c r="H613" s="43">
        <v>0</v>
      </c>
      <c r="I613" s="38">
        <f t="shared" si="82"/>
        <v>0</v>
      </c>
    </row>
    <row r="614" spans="1:9" ht="15">
      <c r="A614" s="26" t="s">
        <v>17</v>
      </c>
      <c r="B614" s="39">
        <v>8.8369077713413908</v>
      </c>
      <c r="C614" s="39">
        <v>0</v>
      </c>
      <c r="D614" s="39">
        <v>0.69589457099020657</v>
      </c>
      <c r="E614" s="39">
        <v>0</v>
      </c>
      <c r="F614" s="411"/>
      <c r="G614" s="39">
        <v>0</v>
      </c>
      <c r="H614" s="40">
        <v>0</v>
      </c>
      <c r="I614" s="41">
        <f t="shared" si="82"/>
        <v>9.532802342331598</v>
      </c>
    </row>
    <row r="615" spans="1:9" ht="15">
      <c r="A615" s="27" t="s">
        <v>139</v>
      </c>
      <c r="B615" s="42">
        <v>15758.416546039047</v>
      </c>
      <c r="C615" s="42">
        <v>0</v>
      </c>
      <c r="D615" s="42">
        <v>4976.3420671702243</v>
      </c>
      <c r="E615" s="42">
        <v>0</v>
      </c>
      <c r="F615" s="411"/>
      <c r="G615" s="42">
        <v>0</v>
      </c>
      <c r="H615" s="43">
        <v>0</v>
      </c>
      <c r="I615" s="38">
        <f>SUM(B615:H615)</f>
        <v>20734.758613209269</v>
      </c>
    </row>
    <row r="616" spans="1:9" ht="15">
      <c r="A616" s="26" t="s">
        <v>25</v>
      </c>
      <c r="B616" s="39">
        <v>864.30162625122739</v>
      </c>
      <c r="C616" s="39">
        <v>0</v>
      </c>
      <c r="D616" s="39">
        <v>981.77951719799603</v>
      </c>
      <c r="E616" s="39">
        <v>5185.3776581771472</v>
      </c>
      <c r="F616" s="411"/>
      <c r="G616" s="39">
        <v>1358.0751009511578</v>
      </c>
      <c r="H616" s="40">
        <v>0</v>
      </c>
      <c r="I616" s="41">
        <f t="shared" si="82"/>
        <v>8389.5339025775284</v>
      </c>
    </row>
    <row r="617" spans="1:9" ht="15">
      <c r="A617" s="27" t="s">
        <v>24</v>
      </c>
      <c r="B617" s="42">
        <v>5582.3372474535572</v>
      </c>
      <c r="C617" s="42">
        <v>0</v>
      </c>
      <c r="D617" s="42">
        <v>1299.242199604575</v>
      </c>
      <c r="E617" s="42">
        <v>0</v>
      </c>
      <c r="F617" s="411"/>
      <c r="G617" s="42">
        <v>0</v>
      </c>
      <c r="H617" s="43">
        <v>0</v>
      </c>
      <c r="I617" s="38">
        <f>SUM(B617:H617)</f>
        <v>6881.5794470581322</v>
      </c>
    </row>
    <row r="618" spans="1:9" ht="15">
      <c r="A618" s="26" t="s">
        <v>60</v>
      </c>
      <c r="B618" s="39">
        <v>914.37812062425269</v>
      </c>
      <c r="C618" s="39">
        <v>0</v>
      </c>
      <c r="D618" s="39">
        <v>95.984443601440901</v>
      </c>
      <c r="E618" s="39">
        <v>0</v>
      </c>
      <c r="F618" s="411"/>
      <c r="G618" s="39">
        <v>0</v>
      </c>
      <c r="H618" s="40">
        <v>0</v>
      </c>
      <c r="I618" s="41">
        <f t="shared" si="82"/>
        <v>1010.3625642256936</v>
      </c>
    </row>
    <row r="619" spans="1:9" ht="15">
      <c r="A619" s="27" t="s">
        <v>22</v>
      </c>
      <c r="B619" s="42">
        <v>29.561673933093537</v>
      </c>
      <c r="C619" s="42">
        <v>0</v>
      </c>
      <c r="D619" s="42">
        <v>3.1031591421479403</v>
      </c>
      <c r="E619" s="42">
        <v>0</v>
      </c>
      <c r="F619" s="411"/>
      <c r="G619" s="42">
        <v>0</v>
      </c>
      <c r="H619" s="43">
        <v>0</v>
      </c>
      <c r="I619" s="38">
        <f t="shared" si="82"/>
        <v>32.664833075241475</v>
      </c>
    </row>
    <row r="620" spans="1:9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82"/>
        <v>0</v>
      </c>
    </row>
    <row r="621" spans="1:9" ht="15">
      <c r="A621" s="28" t="s">
        <v>64</v>
      </c>
      <c r="B621" s="42">
        <v>37.69305537333031</v>
      </c>
      <c r="C621" s="42">
        <v>0</v>
      </c>
      <c r="D621" s="42">
        <v>12.564351791110106</v>
      </c>
      <c r="E621" s="42">
        <v>0</v>
      </c>
      <c r="F621" s="411"/>
      <c r="G621" s="42">
        <v>0</v>
      </c>
      <c r="H621" s="43">
        <v>0</v>
      </c>
      <c r="I621" s="38">
        <f t="shared" si="82"/>
        <v>50.257407164440416</v>
      </c>
    </row>
    <row r="622" spans="1:9">
      <c r="A622" s="56" t="s">
        <v>23</v>
      </c>
      <c r="B622" s="60">
        <v>37.69305537333031</v>
      </c>
      <c r="C622" s="60">
        <v>0</v>
      </c>
      <c r="D622" s="60">
        <v>12.564351791110106</v>
      </c>
      <c r="E622" s="60">
        <v>0</v>
      </c>
      <c r="F622" s="411"/>
      <c r="G622" s="60">
        <v>0</v>
      </c>
      <c r="H622" s="61">
        <v>0</v>
      </c>
      <c r="I622" s="62">
        <f t="shared" si="82"/>
        <v>50.257407164440416</v>
      </c>
    </row>
    <row r="623" spans="1:9">
      <c r="A623" s="57" t="s">
        <v>19</v>
      </c>
      <c r="B623" s="63">
        <v>0</v>
      </c>
      <c r="C623" s="63">
        <v>0</v>
      </c>
      <c r="D623" s="63">
        <v>0</v>
      </c>
      <c r="E623" s="63">
        <v>0</v>
      </c>
      <c r="F623" s="411"/>
      <c r="G623" s="63">
        <v>0</v>
      </c>
      <c r="H623" s="64">
        <v>0</v>
      </c>
      <c r="I623" s="65">
        <f t="shared" si="82"/>
        <v>0</v>
      </c>
    </row>
    <row r="624" spans="1:9">
      <c r="A624" s="56" t="s">
        <v>20</v>
      </c>
      <c r="B624" s="60">
        <v>0</v>
      </c>
      <c r="C624" s="60">
        <v>0</v>
      </c>
      <c r="D624" s="60">
        <v>0</v>
      </c>
      <c r="E624" s="60">
        <v>0</v>
      </c>
      <c r="F624" s="411"/>
      <c r="G624" s="60">
        <v>0</v>
      </c>
      <c r="H624" s="61">
        <v>0</v>
      </c>
      <c r="I624" s="62">
        <f t="shared" si="82"/>
        <v>0</v>
      </c>
    </row>
    <row r="625" spans="1:9" ht="15" thickBot="1">
      <c r="A625" s="58" t="s">
        <v>11</v>
      </c>
      <c r="B625" s="52">
        <v>0</v>
      </c>
      <c r="C625" s="52">
        <v>0</v>
      </c>
      <c r="D625" s="52">
        <v>0</v>
      </c>
      <c r="E625" s="52">
        <v>0</v>
      </c>
      <c r="F625" s="412"/>
      <c r="G625" s="52">
        <v>0</v>
      </c>
      <c r="H625" s="66">
        <v>0</v>
      </c>
      <c r="I625" s="67">
        <f t="shared" si="82"/>
        <v>0</v>
      </c>
    </row>
    <row r="626" spans="1:9" ht="15">
      <c r="A626" s="33" t="s">
        <v>26</v>
      </c>
      <c r="B626" s="68">
        <f>SUM(B605:B621)</f>
        <v>26139.824747156355</v>
      </c>
      <c r="C626" s="68">
        <f t="shared" ref="C626:I626" si="83">SUM(C605:C621)</f>
        <v>0</v>
      </c>
      <c r="D626" s="68">
        <f t="shared" si="83"/>
        <v>7597.5313194627888</v>
      </c>
      <c r="E626" s="68">
        <f t="shared" si="83"/>
        <v>5185.3776581771472</v>
      </c>
      <c r="F626" s="68">
        <f>SUM(F605:F621)</f>
        <v>0</v>
      </c>
      <c r="G626" s="68">
        <f t="shared" si="83"/>
        <v>1358.0751009511578</v>
      </c>
      <c r="H626" s="69">
        <f t="shared" si="83"/>
        <v>0</v>
      </c>
      <c r="I626" s="38">
        <f t="shared" si="83"/>
        <v>40280.808825747452</v>
      </c>
    </row>
    <row r="627" spans="1:9" s="5" customFormat="1" ht="15" thickBot="1">
      <c r="A627" s="59" t="s">
        <v>88</v>
      </c>
      <c r="B627" s="47">
        <f>B626/$I$626</f>
        <v>0.64893991727514189</v>
      </c>
      <c r="C627" s="47">
        <f t="shared" ref="C627:I627" si="84">C626/$I$626</f>
        <v>0</v>
      </c>
      <c r="D627" s="47">
        <f t="shared" si="84"/>
        <v>0.18861416989736449</v>
      </c>
      <c r="E627" s="47">
        <f t="shared" si="84"/>
        <v>0.12873072337273075</v>
      </c>
      <c r="F627" s="47">
        <f t="shared" si="84"/>
        <v>0</v>
      </c>
      <c r="G627" s="47">
        <f t="shared" si="84"/>
        <v>3.3715189454762824E-2</v>
      </c>
      <c r="H627" s="70">
        <f t="shared" si="84"/>
        <v>0</v>
      </c>
      <c r="I627" s="48">
        <f t="shared" si="84"/>
        <v>1</v>
      </c>
    </row>
    <row r="628" spans="1:9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9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9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9" ht="15">
      <c r="A631" s="25" t="s">
        <v>7</v>
      </c>
      <c r="B631" s="36">
        <v>0.44798142184940187</v>
      </c>
      <c r="C631" s="36">
        <v>0</v>
      </c>
      <c r="D631" s="36">
        <v>0.67267420425702573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1.1206556261064275</v>
      </c>
    </row>
    <row r="632" spans="1:9" ht="15">
      <c r="A632" s="26" t="s">
        <v>8</v>
      </c>
      <c r="B632" s="39">
        <v>0.81013788466374592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1" si="85">SUM(B632:H632)</f>
        <v>0.81013788466374592</v>
      </c>
    </row>
    <row r="633" spans="1:9" ht="15">
      <c r="A633" s="27" t="s">
        <v>10</v>
      </c>
      <c r="B633" s="42">
        <v>4.8963875237830479</v>
      </c>
      <c r="C633" s="42">
        <v>0</v>
      </c>
      <c r="D633" s="42">
        <v>1.5685310281840874E-2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85"/>
        <v>4.9120728340648885</v>
      </c>
    </row>
    <row r="634" spans="1:9" ht="15">
      <c r="A634" s="26" t="s">
        <v>56</v>
      </c>
      <c r="B634" s="39">
        <v>0</v>
      </c>
      <c r="C634" s="39">
        <v>0</v>
      </c>
      <c r="D634" s="39">
        <v>0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85"/>
        <v>0</v>
      </c>
    </row>
    <row r="635" spans="1:9" ht="15">
      <c r="A635" s="27" t="s">
        <v>16</v>
      </c>
      <c r="B635" s="42">
        <v>117.53221953563099</v>
      </c>
      <c r="C635" s="42">
        <v>0.50798161949093834</v>
      </c>
      <c r="D635" s="42">
        <v>9.4707144955742368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85"/>
        <v>127.51091565069616</v>
      </c>
    </row>
    <row r="636" spans="1:9" ht="15">
      <c r="A636" s="26" t="s">
        <v>70</v>
      </c>
      <c r="B636" s="39">
        <v>1.7999152874705968</v>
      </c>
      <c r="C636" s="39">
        <v>4.0620139710773023E-2</v>
      </c>
      <c r="D636" s="39">
        <v>0</v>
      </c>
      <c r="E636" s="39">
        <v>0</v>
      </c>
      <c r="F636" s="39">
        <v>0</v>
      </c>
      <c r="G636" s="39">
        <v>0</v>
      </c>
      <c r="H636" s="40">
        <v>0</v>
      </c>
      <c r="I636" s="41">
        <f t="shared" si="85"/>
        <v>1.8405354271813699</v>
      </c>
    </row>
    <row r="637" spans="1:9" ht="15">
      <c r="A637" s="27" t="s">
        <v>58</v>
      </c>
      <c r="B637" s="42">
        <v>0</v>
      </c>
      <c r="C637" s="42">
        <v>1.5782559627711339E-2</v>
      </c>
      <c r="D637" s="42">
        <v>0</v>
      </c>
      <c r="E637" s="42">
        <v>0.76601695942419257</v>
      </c>
      <c r="F637" s="42">
        <v>30.252138986667621</v>
      </c>
      <c r="G637" s="42">
        <v>0</v>
      </c>
      <c r="H637" s="43">
        <v>0</v>
      </c>
      <c r="I637" s="38">
        <f t="shared" si="85"/>
        <v>31.033938505719526</v>
      </c>
    </row>
    <row r="638" spans="1:9" ht="15">
      <c r="A638" s="26" t="s">
        <v>12</v>
      </c>
      <c r="B638" s="39">
        <v>0</v>
      </c>
      <c r="C638" s="39">
        <v>0</v>
      </c>
      <c r="D638" s="39">
        <v>0</v>
      </c>
      <c r="E638" s="39">
        <v>0.58711288116753424</v>
      </c>
      <c r="F638" s="39">
        <v>0</v>
      </c>
      <c r="G638" s="39">
        <v>0</v>
      </c>
      <c r="H638" s="40">
        <v>0</v>
      </c>
      <c r="I638" s="41">
        <f t="shared" si="85"/>
        <v>0.58711288116753424</v>
      </c>
    </row>
    <row r="639" spans="1:9" ht="15">
      <c r="A639" s="27" t="s">
        <v>59</v>
      </c>
      <c r="B639" s="42">
        <v>0</v>
      </c>
      <c r="C639" s="42">
        <v>0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85"/>
        <v>0</v>
      </c>
    </row>
    <row r="640" spans="1:9" ht="15">
      <c r="A640" s="26" t="s">
        <v>17</v>
      </c>
      <c r="B640" s="39">
        <v>0.94303677333227842</v>
      </c>
      <c r="C640" s="39">
        <v>0</v>
      </c>
      <c r="D640" s="39">
        <v>4.5654596164678403E-3</v>
      </c>
      <c r="E640" s="39">
        <v>2.7779512530488285E-2</v>
      </c>
      <c r="F640" s="39">
        <v>0</v>
      </c>
      <c r="G640" s="39">
        <v>0</v>
      </c>
      <c r="H640" s="40">
        <v>0</v>
      </c>
      <c r="I640" s="41">
        <f t="shared" si="85"/>
        <v>0.97538174547923451</v>
      </c>
    </row>
    <row r="641" spans="1:9" ht="15">
      <c r="A641" s="27" t="s">
        <v>139</v>
      </c>
      <c r="B641" s="42">
        <v>93.373950761140463</v>
      </c>
      <c r="C641" s="42">
        <v>0</v>
      </c>
      <c r="D641" s="42">
        <v>24.133089279539764</v>
      </c>
      <c r="E641" s="42">
        <v>0</v>
      </c>
      <c r="F641" s="42">
        <v>0</v>
      </c>
      <c r="G641" s="42">
        <v>0</v>
      </c>
      <c r="H641" s="43">
        <v>0</v>
      </c>
      <c r="I641" s="38">
        <f>SUM(B641:H641)</f>
        <v>117.50704004068022</v>
      </c>
    </row>
    <row r="642" spans="1:9" ht="15">
      <c r="A642" s="26" t="s">
        <v>25</v>
      </c>
      <c r="B642" s="39">
        <v>28.052581870772958</v>
      </c>
      <c r="C642" s="39">
        <v>3.6449377954644667E-2</v>
      </c>
      <c r="D642" s="39">
        <v>0.58024805333050433</v>
      </c>
      <c r="E642" s="39">
        <v>46.614607064577228</v>
      </c>
      <c r="F642" s="39">
        <v>0</v>
      </c>
      <c r="G642" s="39">
        <v>15.719389608081068</v>
      </c>
      <c r="H642" s="40">
        <v>0.22054289749924186</v>
      </c>
      <c r="I642" s="41">
        <f t="shared" si="85"/>
        <v>91.223818872215645</v>
      </c>
    </row>
    <row r="643" spans="1:9" ht="15">
      <c r="A643" s="27" t="s">
        <v>24</v>
      </c>
      <c r="B643" s="42">
        <v>96.397111300697574</v>
      </c>
      <c r="C643" s="42">
        <v>0</v>
      </c>
      <c r="D643" s="42">
        <v>0</v>
      </c>
      <c r="E643" s="42">
        <v>0</v>
      </c>
      <c r="F643" s="42">
        <v>0</v>
      </c>
      <c r="G643" s="42">
        <v>0</v>
      </c>
      <c r="H643" s="43">
        <v>0</v>
      </c>
      <c r="I643" s="38">
        <f>SUM(B643:H643)</f>
        <v>96.397111300697574</v>
      </c>
    </row>
    <row r="644" spans="1:9" ht="15">
      <c r="A644" s="26" t="s">
        <v>60</v>
      </c>
      <c r="B644" s="39">
        <v>39.445554913120887</v>
      </c>
      <c r="C644" s="39">
        <v>1.7867497604824973</v>
      </c>
      <c r="D644" s="39">
        <v>22.460598631909491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85"/>
        <v>63.692903305512878</v>
      </c>
    </row>
    <row r="645" spans="1:9" ht="15">
      <c r="A645" s="27" t="s">
        <v>22</v>
      </c>
      <c r="B645" s="42">
        <v>-0.48493991057627794</v>
      </c>
      <c r="C645" s="42">
        <v>0</v>
      </c>
      <c r="D645" s="42">
        <v>0</v>
      </c>
      <c r="E645" s="42">
        <v>0</v>
      </c>
      <c r="F645" s="42">
        <v>0.94216141100642947</v>
      </c>
      <c r="G645" s="42">
        <v>0</v>
      </c>
      <c r="H645" s="43">
        <v>0</v>
      </c>
      <c r="I645" s="38">
        <f t="shared" si="85"/>
        <v>0.45722150043015153</v>
      </c>
    </row>
    <row r="646" spans="1:9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85"/>
        <v>0</v>
      </c>
    </row>
    <row r="647" spans="1:9" ht="15">
      <c r="A647" s="28" t="s">
        <v>64</v>
      </c>
      <c r="B647" s="42">
        <v>0.67861511459223722</v>
      </c>
      <c r="C647" s="42">
        <v>0</v>
      </c>
      <c r="D647" s="42">
        <v>0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85"/>
        <v>0.67861511459223722</v>
      </c>
    </row>
    <row r="648" spans="1:9">
      <c r="A648" s="56" t="s">
        <v>23</v>
      </c>
      <c r="B648" s="60">
        <v>0.67861511459223722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1">
        <v>0</v>
      </c>
      <c r="I648" s="62">
        <f t="shared" si="85"/>
        <v>0.67861511459223722</v>
      </c>
    </row>
    <row r="649" spans="1:9">
      <c r="A649" s="57" t="s">
        <v>19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85"/>
        <v>0</v>
      </c>
    </row>
    <row r="650" spans="1:9">
      <c r="A650" s="56" t="s">
        <v>20</v>
      </c>
      <c r="B650" s="60">
        <v>0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85"/>
        <v>0</v>
      </c>
    </row>
    <row r="651" spans="1:9" ht="15" thickBot="1">
      <c r="A651" s="58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6">
        <v>0</v>
      </c>
      <c r="I651" s="67">
        <f t="shared" si="85"/>
        <v>0</v>
      </c>
    </row>
    <row r="652" spans="1:9" ht="15">
      <c r="A652" s="33" t="s">
        <v>26</v>
      </c>
      <c r="B652" s="68">
        <f>SUM(B631:B647)</f>
        <v>383.89255247647787</v>
      </c>
      <c r="C652" s="68">
        <f t="shared" ref="C652:I652" si="86">SUM(C631:C647)</f>
        <v>2.3875834572665648</v>
      </c>
      <c r="D652" s="68">
        <f t="shared" si="86"/>
        <v>57.337575434509333</v>
      </c>
      <c r="E652" s="68">
        <f t="shared" si="86"/>
        <v>47.995516417699442</v>
      </c>
      <c r="F652" s="68">
        <f>SUM(F631:F647)</f>
        <v>31.194300397674052</v>
      </c>
      <c r="G652" s="68">
        <f t="shared" si="86"/>
        <v>15.719389608081068</v>
      </c>
      <c r="H652" s="69">
        <f t="shared" si="86"/>
        <v>0.22054289749924186</v>
      </c>
      <c r="I652" s="38">
        <f t="shared" si="86"/>
        <v>538.74746068920763</v>
      </c>
    </row>
    <row r="653" spans="1:9" s="5" customFormat="1" ht="15" thickBot="1">
      <c r="A653" s="59" t="s">
        <v>88</v>
      </c>
      <c r="B653" s="47">
        <f>B652/$I$652</f>
        <v>0.71256494088226918</v>
      </c>
      <c r="C653" s="47">
        <f t="shared" ref="C653:I653" si="87">C652/$I$652</f>
        <v>4.4317303216838974E-3</v>
      </c>
      <c r="D653" s="47">
        <f t="shared" si="87"/>
        <v>0.1064275557998151</v>
      </c>
      <c r="E653" s="47">
        <f t="shared" si="87"/>
        <v>8.9087225313878693E-2</v>
      </c>
      <c r="F653" s="47">
        <f t="shared" si="87"/>
        <v>5.7901526547833523E-2</v>
      </c>
      <c r="G653" s="47">
        <f t="shared" si="87"/>
        <v>2.9177658838468776E-2</v>
      </c>
      <c r="H653" s="70">
        <f t="shared" si="87"/>
        <v>4.0936229605074379E-4</v>
      </c>
      <c r="I653" s="48">
        <f t="shared" si="87"/>
        <v>1</v>
      </c>
    </row>
  </sheetData>
  <mergeCells count="79">
    <mergeCell ref="B84:I84"/>
    <mergeCell ref="B6:I6"/>
    <mergeCell ref="B32:I32"/>
    <mergeCell ref="B58:I58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/>
  <dimension ref="A1:EJ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2" customWidth="1"/>
    <col min="2" max="9" width="16.625" style="2" customWidth="1"/>
    <col min="10" max="10" width="4.875" style="1" bestFit="1" customWidth="1"/>
    <col min="11" max="18" width="16.625" style="2" customWidth="1"/>
    <col min="19" max="19" width="16.625" style="1" customWidth="1"/>
    <col min="20" max="20" width="36.625" style="1" customWidth="1"/>
    <col min="21" max="21" width="29" style="1" bestFit="1" customWidth="1"/>
    <col min="22" max="30" width="11" style="1"/>
    <col min="31" max="31" width="2.625" style="1" bestFit="1" customWidth="1"/>
    <col min="32" max="32" width="29" style="1" bestFit="1" customWidth="1"/>
    <col min="33" max="42" width="11" style="1"/>
    <col min="43" max="43" width="29" style="1" bestFit="1" customWidth="1"/>
    <col min="44" max="53" width="11" style="1"/>
    <col min="54" max="54" width="29" style="1" bestFit="1" customWidth="1"/>
    <col min="55" max="64" width="11" style="1"/>
    <col min="65" max="65" width="29" style="1" bestFit="1" customWidth="1"/>
    <col min="66" max="75" width="11" style="1"/>
    <col min="76" max="76" width="29" style="1" bestFit="1" customWidth="1"/>
    <col min="77" max="86" width="11" style="1"/>
    <col min="87" max="87" width="29" style="1" bestFit="1" customWidth="1"/>
    <col min="88" max="97" width="11" style="1"/>
    <col min="98" max="98" width="29" style="1" bestFit="1" customWidth="1"/>
    <col min="99" max="108" width="11" style="1"/>
    <col min="109" max="109" width="29" style="1" bestFit="1" customWidth="1"/>
    <col min="110" max="119" width="11" style="1"/>
    <col min="120" max="120" width="29" style="1" bestFit="1" customWidth="1"/>
    <col min="121" max="130" width="11" style="1"/>
    <col min="131" max="131" width="29" style="1" bestFit="1" customWidth="1"/>
    <col min="132" max="16384" width="11" style="1"/>
  </cols>
  <sheetData>
    <row r="1" spans="1:18" ht="15" customHeight="1" thickTop="1">
      <c r="A1" s="422" t="s">
        <v>86</v>
      </c>
      <c r="B1" s="423"/>
      <c r="C1" s="423"/>
      <c r="D1" s="423"/>
      <c r="E1" s="423"/>
      <c r="F1" s="423"/>
      <c r="G1" s="423"/>
      <c r="H1" s="423"/>
      <c r="I1" s="424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425"/>
      <c r="B2" s="426"/>
      <c r="C2" s="426"/>
      <c r="D2" s="426"/>
      <c r="E2" s="426"/>
      <c r="F2" s="426"/>
      <c r="G2" s="426"/>
      <c r="H2" s="426"/>
      <c r="I2" s="427"/>
      <c r="K2" s="1"/>
      <c r="L2" s="1"/>
      <c r="M2" s="1"/>
      <c r="N2" s="1"/>
      <c r="O2" s="1"/>
      <c r="P2" s="1"/>
      <c r="Q2" s="1"/>
      <c r="R2" s="1"/>
    </row>
    <row r="3" spans="1:18" ht="15" customHeight="1" thickBot="1">
      <c r="A3" s="428"/>
      <c r="B3" s="429"/>
      <c r="C3" s="429"/>
      <c r="D3" s="429"/>
      <c r="E3" s="429"/>
      <c r="F3" s="429"/>
      <c r="G3" s="429"/>
      <c r="H3" s="429"/>
      <c r="I3" s="430"/>
      <c r="K3" s="1"/>
      <c r="L3" s="1"/>
      <c r="M3" s="1"/>
      <c r="N3" s="1"/>
      <c r="O3" s="1"/>
      <c r="P3" s="1"/>
      <c r="Q3" s="1"/>
      <c r="R3" s="1"/>
    </row>
    <row r="4" spans="1:18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K4" s="1"/>
      <c r="L4" s="1"/>
      <c r="M4" s="1"/>
      <c r="N4" s="1"/>
      <c r="O4" s="1"/>
      <c r="P4" s="1"/>
      <c r="Q4" s="1"/>
      <c r="R4" s="1"/>
    </row>
    <row r="5" spans="1:18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J5" s="22"/>
    </row>
    <row r="6" spans="1:18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8" ht="15">
      <c r="A7" s="25" t="s">
        <v>7</v>
      </c>
      <c r="B7" s="36">
        <f>B33+B85</f>
        <v>255.89127952266736</v>
      </c>
      <c r="C7" s="36">
        <f t="shared" ref="C7:E7" si="0">C33+C85</f>
        <v>1E-3</v>
      </c>
      <c r="D7" s="36">
        <f t="shared" si="0"/>
        <v>27.635820477332654</v>
      </c>
      <c r="E7" s="36">
        <f t="shared" si="0"/>
        <v>1E-3</v>
      </c>
      <c r="F7" s="36">
        <f>F59+F85</f>
        <v>2.492</v>
      </c>
      <c r="G7" s="36">
        <f t="shared" ref="G7:H7" si="1">G33+G85</f>
        <v>0</v>
      </c>
      <c r="H7" s="37">
        <f t="shared" si="1"/>
        <v>0</v>
      </c>
      <c r="I7" s="38">
        <f>SUM(B7:H7)</f>
        <v>286.02109999999999</v>
      </c>
      <c r="J7" s="307">
        <v>0</v>
      </c>
    </row>
    <row r="8" spans="1:18" ht="15">
      <c r="A8" s="26" t="s">
        <v>8</v>
      </c>
      <c r="B8" s="39">
        <f t="shared" ref="B8:E27" si="2">B34+B86</f>
        <v>40.922096513092278</v>
      </c>
      <c r="C8" s="39">
        <f t="shared" si="2"/>
        <v>1E-3</v>
      </c>
      <c r="D8" s="39">
        <f t="shared" si="2"/>
        <v>4.0860034869077166</v>
      </c>
      <c r="E8" s="39">
        <f t="shared" si="2"/>
        <v>1E-3</v>
      </c>
      <c r="F8" s="39">
        <f t="shared" ref="F8:F27" si="3">F60+F86</f>
        <v>0</v>
      </c>
      <c r="G8" s="39">
        <f t="shared" ref="G8:H8" si="4">G34+G86</f>
        <v>0</v>
      </c>
      <c r="H8" s="40">
        <f t="shared" si="4"/>
        <v>0</v>
      </c>
      <c r="I8" s="41">
        <f t="shared" ref="I8:I26" si="5">SUM(B8:H8)</f>
        <v>45.010099999999987</v>
      </c>
      <c r="J8" s="307">
        <v>0</v>
      </c>
    </row>
    <row r="9" spans="1:18" ht="15">
      <c r="A9" s="27" t="s">
        <v>9</v>
      </c>
      <c r="B9" s="42">
        <f t="shared" si="2"/>
        <v>56.206388631294637</v>
      </c>
      <c r="C9" s="42">
        <f t="shared" si="2"/>
        <v>1E-3</v>
      </c>
      <c r="D9" s="42">
        <f t="shared" si="2"/>
        <v>10.799711368705372</v>
      </c>
      <c r="E9" s="42">
        <f t="shared" si="2"/>
        <v>1E-3</v>
      </c>
      <c r="F9" s="42">
        <f t="shared" si="3"/>
        <v>0</v>
      </c>
      <c r="G9" s="42">
        <f t="shared" ref="G9:H9" si="6">G35+G87</f>
        <v>0</v>
      </c>
      <c r="H9" s="43">
        <f t="shared" si="6"/>
        <v>0</v>
      </c>
      <c r="I9" s="38">
        <f t="shared" si="5"/>
        <v>67.008100000000013</v>
      </c>
      <c r="J9" s="307">
        <v>0</v>
      </c>
    </row>
    <row r="10" spans="1:18" ht="15">
      <c r="A10" s="26" t="s">
        <v>10</v>
      </c>
      <c r="B10" s="39">
        <f t="shared" si="2"/>
        <v>227.12413391927225</v>
      </c>
      <c r="C10" s="39">
        <f t="shared" si="2"/>
        <v>1E-3</v>
      </c>
      <c r="D10" s="39">
        <f t="shared" si="2"/>
        <v>80.892066080727759</v>
      </c>
      <c r="E10" s="39">
        <f t="shared" si="2"/>
        <v>1E-3</v>
      </c>
      <c r="F10" s="39">
        <f t="shared" si="3"/>
        <v>0</v>
      </c>
      <c r="G10" s="39">
        <f t="shared" ref="G10:H10" si="7">G36+G88</f>
        <v>0</v>
      </c>
      <c r="H10" s="40">
        <f t="shared" si="7"/>
        <v>0</v>
      </c>
      <c r="I10" s="41">
        <f t="shared" si="5"/>
        <v>308.01819999999998</v>
      </c>
      <c r="J10" s="307">
        <v>0</v>
      </c>
    </row>
    <row r="11" spans="1:18" ht="15">
      <c r="A11" s="27" t="s">
        <v>11</v>
      </c>
      <c r="B11" s="42">
        <f t="shared" si="2"/>
        <v>4.1000000000000003E-3</v>
      </c>
      <c r="C11" s="42">
        <f t="shared" si="2"/>
        <v>1E-3</v>
      </c>
      <c r="D11" s="42">
        <f t="shared" si="2"/>
        <v>2E-3</v>
      </c>
      <c r="E11" s="42">
        <f t="shared" si="2"/>
        <v>1E-3</v>
      </c>
      <c r="F11" s="42">
        <f t="shared" si="3"/>
        <v>0</v>
      </c>
      <c r="G11" s="42">
        <f t="shared" ref="G11:H11" si="8">G37+G89</f>
        <v>0</v>
      </c>
      <c r="H11" s="43">
        <f t="shared" si="8"/>
        <v>0</v>
      </c>
      <c r="I11" s="38">
        <f t="shared" si="5"/>
        <v>8.0999999999999996E-3</v>
      </c>
      <c r="J11" s="307">
        <v>0</v>
      </c>
    </row>
    <row r="12" spans="1:18" ht="15">
      <c r="A12" s="26" t="s">
        <v>12</v>
      </c>
      <c r="B12" s="39">
        <f t="shared" si="2"/>
        <v>4.1000000000000003E-3</v>
      </c>
      <c r="C12" s="39">
        <f t="shared" si="2"/>
        <v>1E-3</v>
      </c>
      <c r="D12" s="39">
        <f t="shared" si="2"/>
        <v>9.0103173327136396E-2</v>
      </c>
      <c r="E12" s="39">
        <f t="shared" si="2"/>
        <v>8.128438734614015</v>
      </c>
      <c r="F12" s="39">
        <f t="shared" si="3"/>
        <v>16010.95111291823</v>
      </c>
      <c r="G12" s="39">
        <f t="shared" ref="G12:H12" si="9">G38+G90</f>
        <v>0</v>
      </c>
      <c r="H12" s="40">
        <f t="shared" si="9"/>
        <v>0</v>
      </c>
      <c r="I12" s="41">
        <f t="shared" si="5"/>
        <v>16019.174754826172</v>
      </c>
      <c r="J12" s="307">
        <v>0</v>
      </c>
    </row>
    <row r="13" spans="1:18" ht="15">
      <c r="A13" s="27" t="s">
        <v>13</v>
      </c>
      <c r="B13" s="42">
        <f t="shared" si="2"/>
        <v>5.1000000000000004E-3</v>
      </c>
      <c r="C13" s="42">
        <f t="shared" si="2"/>
        <v>1E-3</v>
      </c>
      <c r="D13" s="42">
        <f t="shared" si="2"/>
        <v>1.2E-2</v>
      </c>
      <c r="E13" s="42">
        <f t="shared" si="2"/>
        <v>164.001</v>
      </c>
      <c r="F13" s="42">
        <f t="shared" si="3"/>
        <v>0</v>
      </c>
      <c r="G13" s="42">
        <f t="shared" ref="G13:H13" si="10">G39+G91</f>
        <v>0</v>
      </c>
      <c r="H13" s="43">
        <f t="shared" si="10"/>
        <v>0</v>
      </c>
      <c r="I13" s="38">
        <f t="shared" si="5"/>
        <v>164.01910000000001</v>
      </c>
      <c r="J13" s="307">
        <v>0</v>
      </c>
    </row>
    <row r="14" spans="1:18" ht="15">
      <c r="A14" s="26" t="s">
        <v>14</v>
      </c>
      <c r="B14" s="39">
        <f t="shared" si="2"/>
        <v>4.1000000000000003E-3</v>
      </c>
      <c r="C14" s="39">
        <f t="shared" si="2"/>
        <v>0.72595083132457361</v>
      </c>
      <c r="D14" s="39">
        <f t="shared" si="2"/>
        <v>5.0666887184180478</v>
      </c>
      <c r="E14" s="39">
        <f t="shared" si="2"/>
        <v>887.35841873198262</v>
      </c>
      <c r="F14" s="39">
        <f t="shared" si="3"/>
        <v>21648.168820171595</v>
      </c>
      <c r="G14" s="39">
        <f t="shared" ref="G14:H14" si="11">G40+G92</f>
        <v>0</v>
      </c>
      <c r="H14" s="40">
        <f t="shared" si="11"/>
        <v>0</v>
      </c>
      <c r="I14" s="41">
        <f t="shared" si="5"/>
        <v>22541.323978453322</v>
      </c>
      <c r="J14" s="307">
        <v>0</v>
      </c>
    </row>
    <row r="15" spans="1:18" ht="15">
      <c r="A15" s="27" t="s">
        <v>15</v>
      </c>
      <c r="B15" s="42">
        <f t="shared" si="2"/>
        <v>6574.1098830863812</v>
      </c>
      <c r="C15" s="42">
        <f t="shared" si="2"/>
        <v>68.478094111999013</v>
      </c>
      <c r="D15" s="42">
        <f t="shared" si="2"/>
        <v>258.41782280161999</v>
      </c>
      <c r="E15" s="42">
        <f t="shared" si="2"/>
        <v>1E-3</v>
      </c>
      <c r="F15" s="42">
        <f t="shared" si="3"/>
        <v>0</v>
      </c>
      <c r="G15" s="42">
        <f t="shared" ref="G15:H15" si="12">G41+G93</f>
        <v>0</v>
      </c>
      <c r="H15" s="43">
        <f t="shared" si="12"/>
        <v>0</v>
      </c>
      <c r="I15" s="38">
        <f t="shared" si="5"/>
        <v>6901.0068000000001</v>
      </c>
      <c r="J15" s="307">
        <v>0</v>
      </c>
    </row>
    <row r="16" spans="1:18" ht="15">
      <c r="A16" s="26" t="s">
        <v>16</v>
      </c>
      <c r="B16" s="39">
        <f t="shared" si="2"/>
        <v>1273.4576088249446</v>
      </c>
      <c r="C16" s="39">
        <f t="shared" si="2"/>
        <v>667.22480155107326</v>
      </c>
      <c r="D16" s="39">
        <f t="shared" si="2"/>
        <v>327.81200183278486</v>
      </c>
      <c r="E16" s="39">
        <f t="shared" si="2"/>
        <v>25.513687791197352</v>
      </c>
      <c r="F16" s="39">
        <f t="shared" si="3"/>
        <v>0</v>
      </c>
      <c r="G16" s="39">
        <f t="shared" ref="G16:H16" si="13">G42+G94</f>
        <v>0</v>
      </c>
      <c r="H16" s="40">
        <f t="shared" si="13"/>
        <v>0</v>
      </c>
      <c r="I16" s="41">
        <f t="shared" si="5"/>
        <v>2294.0081</v>
      </c>
      <c r="J16" s="307">
        <v>0</v>
      </c>
    </row>
    <row r="17" spans="1:20" ht="15">
      <c r="A17" s="27" t="s">
        <v>17</v>
      </c>
      <c r="B17" s="42">
        <f t="shared" si="2"/>
        <v>204.19835898927667</v>
      </c>
      <c r="C17" s="42">
        <f t="shared" si="2"/>
        <v>3.8476286181321893</v>
      </c>
      <c r="D17" s="42">
        <f t="shared" si="2"/>
        <v>72.547858320246334</v>
      </c>
      <c r="E17" s="42">
        <f t="shared" si="2"/>
        <v>3.3824540723447494</v>
      </c>
      <c r="F17" s="42">
        <f t="shared" si="3"/>
        <v>408.87307278473889</v>
      </c>
      <c r="G17" s="42">
        <f t="shared" ref="G17:H17" si="14">G43+G95</f>
        <v>0</v>
      </c>
      <c r="H17" s="43">
        <f t="shared" si="14"/>
        <v>0</v>
      </c>
      <c r="I17" s="38">
        <f t="shared" si="5"/>
        <v>692.84937278473876</v>
      </c>
      <c r="J17" s="307">
        <v>0</v>
      </c>
    </row>
    <row r="18" spans="1:20" ht="15">
      <c r="A18" s="26" t="s">
        <v>18</v>
      </c>
      <c r="B18" s="39">
        <f t="shared" si="2"/>
        <v>4.1000000000000003E-3</v>
      </c>
      <c r="C18" s="39">
        <f t="shared" si="2"/>
        <v>1E-3</v>
      </c>
      <c r="D18" s="39">
        <f t="shared" si="2"/>
        <v>2E-3</v>
      </c>
      <c r="E18" s="39">
        <f t="shared" si="2"/>
        <v>1E-3</v>
      </c>
      <c r="F18" s="39">
        <f t="shared" si="3"/>
        <v>0</v>
      </c>
      <c r="G18" s="39">
        <f t="shared" ref="G18:H18" si="15">G44+G96</f>
        <v>0</v>
      </c>
      <c r="H18" s="40">
        <f t="shared" si="15"/>
        <v>0</v>
      </c>
      <c r="I18" s="41">
        <f t="shared" si="5"/>
        <v>8.0999999999999996E-3</v>
      </c>
      <c r="J18" s="307">
        <v>0</v>
      </c>
    </row>
    <row r="19" spans="1:20" ht="15">
      <c r="A19" s="27" t="s">
        <v>139</v>
      </c>
      <c r="B19" s="42">
        <f t="shared" si="2"/>
        <v>18556.130502857279</v>
      </c>
      <c r="C19" s="42">
        <f t="shared" si="2"/>
        <v>4635.460277432473</v>
      </c>
      <c r="D19" s="42">
        <f t="shared" si="2"/>
        <v>5569.0381451757494</v>
      </c>
      <c r="E19" s="42">
        <f t="shared" si="2"/>
        <v>415.14375442121622</v>
      </c>
      <c r="F19" s="42">
        <f t="shared" si="3"/>
        <v>0</v>
      </c>
      <c r="G19" s="42">
        <f t="shared" ref="G19:H19" si="16">G45+G97</f>
        <v>0</v>
      </c>
      <c r="H19" s="43">
        <f t="shared" si="16"/>
        <v>0</v>
      </c>
      <c r="I19" s="38">
        <f t="shared" si="5"/>
        <v>29175.772679886719</v>
      </c>
      <c r="J19" s="307">
        <v>0</v>
      </c>
    </row>
    <row r="20" spans="1:20" ht="15">
      <c r="A20" s="26" t="s">
        <v>19</v>
      </c>
      <c r="B20" s="39">
        <f t="shared" si="2"/>
        <v>4.1000000000000003E-3</v>
      </c>
      <c r="C20" s="39">
        <f t="shared" si="2"/>
        <v>1E-3</v>
      </c>
      <c r="D20" s="39">
        <f t="shared" si="2"/>
        <v>1E-3</v>
      </c>
      <c r="E20" s="39">
        <f t="shared" si="2"/>
        <v>1E-3</v>
      </c>
      <c r="F20" s="39">
        <f t="shared" si="3"/>
        <v>0</v>
      </c>
      <c r="G20" s="39">
        <f t="shared" ref="G20:H20" si="17">G46+G98</f>
        <v>0</v>
      </c>
      <c r="H20" s="40">
        <f t="shared" si="17"/>
        <v>0</v>
      </c>
      <c r="I20" s="41">
        <f t="shared" si="5"/>
        <v>7.1000000000000004E-3</v>
      </c>
      <c r="J20" s="307">
        <v>0</v>
      </c>
    </row>
    <row r="21" spans="1:20" ht="15">
      <c r="A21" s="27" t="s">
        <v>20</v>
      </c>
      <c r="B21" s="42">
        <f t="shared" si="2"/>
        <v>4.1000000000000003E-3</v>
      </c>
      <c r="C21" s="42">
        <f t="shared" si="2"/>
        <v>1E-3</v>
      </c>
      <c r="D21" s="42">
        <f t="shared" si="2"/>
        <v>1E-3</v>
      </c>
      <c r="E21" s="42">
        <f t="shared" si="2"/>
        <v>1E-3</v>
      </c>
      <c r="F21" s="42">
        <f t="shared" si="3"/>
        <v>0</v>
      </c>
      <c r="G21" s="42">
        <f t="shared" ref="G21:H21" si="18">G47+G99</f>
        <v>0</v>
      </c>
      <c r="H21" s="43">
        <f t="shared" si="18"/>
        <v>0</v>
      </c>
      <c r="I21" s="38">
        <f t="shared" si="5"/>
        <v>7.1000000000000004E-3</v>
      </c>
      <c r="J21" s="307">
        <v>0</v>
      </c>
    </row>
    <row r="22" spans="1:20" ht="15">
      <c r="A22" s="26" t="s">
        <v>21</v>
      </c>
      <c r="B22" s="39">
        <f t="shared" si="2"/>
        <v>136.7814632488361</v>
      </c>
      <c r="C22" s="39">
        <f t="shared" si="2"/>
        <v>1.5048523340612254</v>
      </c>
      <c r="D22" s="39">
        <f t="shared" si="2"/>
        <v>3.7188944171026832</v>
      </c>
      <c r="E22" s="39">
        <f t="shared" si="2"/>
        <v>1E-3</v>
      </c>
      <c r="F22" s="39">
        <f t="shared" si="3"/>
        <v>0</v>
      </c>
      <c r="G22" s="39">
        <f t="shared" ref="G22:H22" si="19">G48+G100</f>
        <v>0</v>
      </c>
      <c r="H22" s="40">
        <f t="shared" si="19"/>
        <v>0</v>
      </c>
      <c r="I22" s="41">
        <f t="shared" si="5"/>
        <v>142.00621000000001</v>
      </c>
      <c r="J22" s="307">
        <v>0</v>
      </c>
    </row>
    <row r="23" spans="1:20" ht="15">
      <c r="A23" s="28" t="s">
        <v>60</v>
      </c>
      <c r="B23" s="42">
        <f t="shared" si="2"/>
        <v>1068.1012668650008</v>
      </c>
      <c r="C23" s="42">
        <f t="shared" si="2"/>
        <v>2.7033129994921139</v>
      </c>
      <c r="D23" s="42">
        <f t="shared" si="2"/>
        <v>139.22452013550688</v>
      </c>
      <c r="E23" s="42">
        <f t="shared" si="2"/>
        <v>1E-3</v>
      </c>
      <c r="F23" s="42">
        <f t="shared" si="3"/>
        <v>0</v>
      </c>
      <c r="G23" s="42">
        <f t="shared" ref="G23:H23" si="20">G49+G101</f>
        <v>0</v>
      </c>
      <c r="H23" s="43">
        <f t="shared" si="20"/>
        <v>0</v>
      </c>
      <c r="I23" s="38">
        <f t="shared" si="5"/>
        <v>1210.0300999999997</v>
      </c>
      <c r="J23" s="307">
        <v>0</v>
      </c>
    </row>
    <row r="24" spans="1:20" ht="15">
      <c r="A24" s="26" t="s">
        <v>22</v>
      </c>
      <c r="B24" s="39">
        <f t="shared" si="2"/>
        <v>133.29129735199626</v>
      </c>
      <c r="C24" s="39">
        <f t="shared" si="2"/>
        <v>110.48920299026823</v>
      </c>
      <c r="D24" s="39">
        <f t="shared" si="2"/>
        <v>69.684321092544991</v>
      </c>
      <c r="E24" s="39">
        <f t="shared" si="2"/>
        <v>1E-3</v>
      </c>
      <c r="F24" s="39">
        <f t="shared" si="3"/>
        <v>44.459214708714484</v>
      </c>
      <c r="G24" s="39">
        <f t="shared" ref="G24:H24" si="21">G50+G102</f>
        <v>0</v>
      </c>
      <c r="H24" s="40">
        <f t="shared" si="21"/>
        <v>0</v>
      </c>
      <c r="I24" s="41">
        <f t="shared" si="5"/>
        <v>357.92503614352393</v>
      </c>
      <c r="J24" s="307">
        <v>0</v>
      </c>
    </row>
    <row r="25" spans="1:20" ht="15">
      <c r="A25" s="28" t="s">
        <v>23</v>
      </c>
      <c r="B25" s="42">
        <f t="shared" si="2"/>
        <v>77.324756230191824</v>
      </c>
      <c r="C25" s="42">
        <f t="shared" si="2"/>
        <v>1E-3</v>
      </c>
      <c r="D25" s="42">
        <f t="shared" si="2"/>
        <v>12.022893318687652</v>
      </c>
      <c r="E25" s="42">
        <f t="shared" si="2"/>
        <v>1E-3</v>
      </c>
      <c r="F25" s="42">
        <f t="shared" si="3"/>
        <v>0</v>
      </c>
      <c r="G25" s="42">
        <f t="shared" ref="G25:H25" si="22">G51+G103</f>
        <v>0</v>
      </c>
      <c r="H25" s="43">
        <f t="shared" si="22"/>
        <v>0</v>
      </c>
      <c r="I25" s="38">
        <f t="shared" si="5"/>
        <v>89.349649548879484</v>
      </c>
      <c r="J25" s="307">
        <v>0</v>
      </c>
    </row>
    <row r="26" spans="1:20" ht="15">
      <c r="A26" s="26" t="s">
        <v>24</v>
      </c>
      <c r="B26" s="39">
        <f t="shared" si="2"/>
        <v>17114.574620384508</v>
      </c>
      <c r="C26" s="39">
        <f t="shared" si="2"/>
        <v>390.81159108914903</v>
      </c>
      <c r="D26" s="39">
        <f t="shared" si="2"/>
        <v>1448.7132885263413</v>
      </c>
      <c r="E26" s="39">
        <f t="shared" si="2"/>
        <v>0</v>
      </c>
      <c r="F26" s="39">
        <f t="shared" si="3"/>
        <v>0</v>
      </c>
      <c r="G26" s="39">
        <f t="shared" ref="G26:H26" si="23">G52+G104</f>
        <v>0</v>
      </c>
      <c r="H26" s="40">
        <f t="shared" si="23"/>
        <v>0</v>
      </c>
      <c r="I26" s="41">
        <f t="shared" si="5"/>
        <v>18954.0995</v>
      </c>
      <c r="J26" s="307">
        <v>0</v>
      </c>
    </row>
    <row r="27" spans="1:20" ht="15.75" thickBot="1">
      <c r="A27" s="28" t="s">
        <v>25</v>
      </c>
      <c r="B27" s="42">
        <f t="shared" si="2"/>
        <v>2948.5759047978772</v>
      </c>
      <c r="C27" s="42">
        <f t="shared" si="2"/>
        <v>25.832524306495689</v>
      </c>
      <c r="D27" s="42">
        <f t="shared" si="2"/>
        <v>5934.2366295216361</v>
      </c>
      <c r="E27" s="42">
        <f t="shared" si="2"/>
        <v>8665.3477352367809</v>
      </c>
      <c r="F27" s="42">
        <f t="shared" si="3"/>
        <v>2093</v>
      </c>
      <c r="G27" s="42">
        <f t="shared" ref="G27:H27" si="24">G53+G105</f>
        <v>5010.6281715798159</v>
      </c>
      <c r="H27" s="43">
        <f t="shared" si="24"/>
        <v>65.537234557393987</v>
      </c>
      <c r="I27" s="38">
        <f>SUM(B27:H27)</f>
        <v>24743.158199999998</v>
      </c>
      <c r="J27" s="307">
        <v>0</v>
      </c>
    </row>
    <row r="28" spans="1:20" ht="15">
      <c r="A28" s="29" t="s">
        <v>26</v>
      </c>
      <c r="B28" s="44">
        <f>SUM(B7:B27)</f>
        <v>48666.719261222621</v>
      </c>
      <c r="C28" s="44">
        <f t="shared" ref="C28:I28" si="25">SUM(C7:C27)</f>
        <v>5907.0892362644699</v>
      </c>
      <c r="D28" s="44">
        <f t="shared" si="25"/>
        <v>13964.004768447639</v>
      </c>
      <c r="E28" s="44">
        <f t="shared" si="25"/>
        <v>10168.888488988136</v>
      </c>
      <c r="F28" s="44">
        <f t="shared" si="25"/>
        <v>40207.944220583275</v>
      </c>
      <c r="G28" s="44">
        <f t="shared" si="25"/>
        <v>5010.6281715798159</v>
      </c>
      <c r="H28" s="45">
        <f t="shared" si="25"/>
        <v>65.537234557393987</v>
      </c>
      <c r="I28" s="46">
        <f t="shared" si="25"/>
        <v>123990.81138164338</v>
      </c>
      <c r="J28" s="307">
        <v>1.0999999940395355E-3</v>
      </c>
    </row>
    <row r="29" spans="1:20" s="5" customFormat="1" ht="15" thickBot="1">
      <c r="A29" s="30" t="s">
        <v>88</v>
      </c>
      <c r="B29" s="47">
        <f>B28/$I28</f>
        <v>0.39250262756509102</v>
      </c>
      <c r="C29" s="47">
        <f t="shared" ref="C29:I29" si="26">C28/$I28</f>
        <v>4.7641346729173868E-2</v>
      </c>
      <c r="D29" s="47">
        <f t="shared" si="26"/>
        <v>0.11262128711672409</v>
      </c>
      <c r="E29" s="47">
        <f t="shared" si="26"/>
        <v>8.2013242559469388E-2</v>
      </c>
      <c r="F29" s="47">
        <f t="shared" si="26"/>
        <v>0.32428164452302305</v>
      </c>
      <c r="G29" s="47">
        <f t="shared" si="26"/>
        <v>4.0411286253762113E-2</v>
      </c>
      <c r="H29" s="47">
        <f t="shared" si="26"/>
        <v>5.2856525275627527E-4</v>
      </c>
      <c r="I29" s="48">
        <f t="shared" si="26"/>
        <v>1</v>
      </c>
    </row>
    <row r="30" spans="1:20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0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T31" s="22"/>
    </row>
    <row r="32" spans="1:20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5.1000000000000004E-3</v>
      </c>
      <c r="C33" s="36">
        <f t="shared" ref="C33:E33" si="27">C111+C137+C163+C189+C215+C241+C267+C293+C319+C345+C371+C397+C423</f>
        <v>1E-3</v>
      </c>
      <c r="D33" s="36">
        <f t="shared" si="27"/>
        <v>1.9459999999999995</v>
      </c>
      <c r="E33" s="36">
        <f t="shared" si="27"/>
        <v>1E-3</v>
      </c>
      <c r="F33" s="410"/>
      <c r="G33" s="36">
        <f t="shared" ref="G33:H33" si="28">G111+G137+G163+G189+G215+G241+G267+G293+G319+G345+G371+G397+G423</f>
        <v>0</v>
      </c>
      <c r="H33" s="36">
        <f t="shared" si="28"/>
        <v>0</v>
      </c>
      <c r="I33" s="38">
        <f>SUM(B33:H33)</f>
        <v>1.9530999999999994</v>
      </c>
      <c r="J33" s="307">
        <v>0</v>
      </c>
    </row>
    <row r="34" spans="1:10" ht="15">
      <c r="A34" s="26" t="s">
        <v>8</v>
      </c>
      <c r="B34" s="39">
        <f t="shared" ref="B34:E53" si="29">B112+B138+B164+B190+B216+B242+B268+B294+B320+B346+B372+B398+B424</f>
        <v>5.1000000000000004E-3</v>
      </c>
      <c r="C34" s="39">
        <f t="shared" si="29"/>
        <v>1E-3</v>
      </c>
      <c r="D34" s="39">
        <f t="shared" si="29"/>
        <v>3.0000000000000001E-3</v>
      </c>
      <c r="E34" s="39">
        <f t="shared" si="29"/>
        <v>1E-3</v>
      </c>
      <c r="F34" s="411"/>
      <c r="G34" s="39">
        <f t="shared" ref="G34:H34" si="30">G112+G138+G164+G190+G216+G242+G268+G294+G320+G346+G372+G398+G424</f>
        <v>0</v>
      </c>
      <c r="H34" s="39">
        <f t="shared" si="30"/>
        <v>0</v>
      </c>
      <c r="I34" s="41">
        <f t="shared" ref="I34:I52" si="31">SUM(B34:H34)</f>
        <v>1.0100000000000001E-2</v>
      </c>
      <c r="J34" s="307">
        <v>0</v>
      </c>
    </row>
    <row r="35" spans="1:10" ht="15">
      <c r="A35" s="27" t="s">
        <v>9</v>
      </c>
      <c r="B35" s="42">
        <f t="shared" si="29"/>
        <v>4.1000000000000003E-3</v>
      </c>
      <c r="C35" s="42">
        <f t="shared" si="29"/>
        <v>1E-3</v>
      </c>
      <c r="D35" s="42">
        <f t="shared" si="29"/>
        <v>2E-3</v>
      </c>
      <c r="E35" s="42">
        <f t="shared" si="29"/>
        <v>1E-3</v>
      </c>
      <c r="F35" s="411"/>
      <c r="G35" s="42">
        <f t="shared" ref="G35:H35" si="32">G113+G139+G165+G191+G217+G243+G269+G295+G321+G347+G373+G399+G425</f>
        <v>0</v>
      </c>
      <c r="H35" s="42">
        <f t="shared" si="32"/>
        <v>0</v>
      </c>
      <c r="I35" s="38">
        <f t="shared" si="31"/>
        <v>8.0999999999999996E-3</v>
      </c>
      <c r="J35" s="307">
        <v>0</v>
      </c>
    </row>
    <row r="36" spans="1:10" ht="15">
      <c r="A36" s="26" t="s">
        <v>10</v>
      </c>
      <c r="B36" s="39">
        <f t="shared" si="29"/>
        <v>4.1000000000000003E-3</v>
      </c>
      <c r="C36" s="39">
        <f t="shared" si="29"/>
        <v>1E-3</v>
      </c>
      <c r="D36" s="39">
        <f t="shared" si="29"/>
        <v>68.012100000000018</v>
      </c>
      <c r="E36" s="39">
        <f t="shared" si="29"/>
        <v>1E-3</v>
      </c>
      <c r="F36" s="411"/>
      <c r="G36" s="39">
        <f t="shared" ref="G36:H36" si="33">G114+G140+G166+G192+G218+G244+G270+G296+G322+G348+G374+G400+G426</f>
        <v>0</v>
      </c>
      <c r="H36" s="39">
        <f t="shared" si="33"/>
        <v>0</v>
      </c>
      <c r="I36" s="41">
        <f t="shared" si="31"/>
        <v>68.018200000000022</v>
      </c>
      <c r="J36" s="307">
        <v>0</v>
      </c>
    </row>
    <row r="37" spans="1:10" ht="15">
      <c r="A37" s="27" t="s">
        <v>11</v>
      </c>
      <c r="B37" s="42">
        <f t="shared" si="29"/>
        <v>4.1000000000000003E-3</v>
      </c>
      <c r="C37" s="42">
        <f t="shared" si="29"/>
        <v>1E-3</v>
      </c>
      <c r="D37" s="42">
        <f t="shared" si="29"/>
        <v>2E-3</v>
      </c>
      <c r="E37" s="42">
        <f t="shared" si="29"/>
        <v>1E-3</v>
      </c>
      <c r="F37" s="411"/>
      <c r="G37" s="42">
        <f t="shared" ref="G37:H37" si="34">G115+G141+G167+G193+G219+G245+G271+G297+G323+G349+G375+G401+G427</f>
        <v>0</v>
      </c>
      <c r="H37" s="42">
        <f t="shared" si="34"/>
        <v>0</v>
      </c>
      <c r="I37" s="38">
        <f t="shared" si="31"/>
        <v>8.0999999999999996E-3</v>
      </c>
      <c r="J37" s="307">
        <v>0</v>
      </c>
    </row>
    <row r="38" spans="1:10" ht="15">
      <c r="A38" s="26" t="s">
        <v>12</v>
      </c>
      <c r="B38" s="39">
        <f t="shared" si="29"/>
        <v>4.1000000000000003E-3</v>
      </c>
      <c r="C38" s="39">
        <f t="shared" si="29"/>
        <v>1E-3</v>
      </c>
      <c r="D38" s="39">
        <f t="shared" si="29"/>
        <v>1E-3</v>
      </c>
      <c r="E38" s="39">
        <f t="shared" si="29"/>
        <v>4.8975770662031373</v>
      </c>
      <c r="F38" s="411"/>
      <c r="G38" s="39">
        <f t="shared" ref="G38:H38" si="35">G116+G142+G168+G194+G220+G246+G272+G298+G324+G350+G376+G402+G428</f>
        <v>0</v>
      </c>
      <c r="H38" s="39">
        <f t="shared" si="35"/>
        <v>0</v>
      </c>
      <c r="I38" s="41">
        <f t="shared" si="31"/>
        <v>4.9036770662031373</v>
      </c>
      <c r="J38" s="307">
        <v>0</v>
      </c>
    </row>
    <row r="39" spans="1:10" ht="15">
      <c r="A39" s="27" t="s">
        <v>13</v>
      </c>
      <c r="B39" s="42">
        <f t="shared" si="29"/>
        <v>5.1000000000000004E-3</v>
      </c>
      <c r="C39" s="42">
        <f t="shared" si="29"/>
        <v>1E-3</v>
      </c>
      <c r="D39" s="42">
        <f t="shared" si="29"/>
        <v>1.2E-2</v>
      </c>
      <c r="E39" s="42">
        <f t="shared" si="29"/>
        <v>1E-3</v>
      </c>
      <c r="F39" s="411"/>
      <c r="G39" s="42">
        <f t="shared" ref="G39:H39" si="36">G117+G143+G169+G195+G221+G247+G273+G299+G325+G351+G377+G403+G429</f>
        <v>0</v>
      </c>
      <c r="H39" s="42">
        <f t="shared" si="36"/>
        <v>0</v>
      </c>
      <c r="I39" s="38">
        <f t="shared" si="31"/>
        <v>1.9100000000000002E-2</v>
      </c>
      <c r="J39" s="307">
        <v>0</v>
      </c>
    </row>
    <row r="40" spans="1:10" ht="15">
      <c r="A40" s="26" t="s">
        <v>14</v>
      </c>
      <c r="B40" s="39">
        <f t="shared" si="29"/>
        <v>4.1000000000000003E-3</v>
      </c>
      <c r="C40" s="39">
        <f t="shared" si="29"/>
        <v>0.70998922383112961</v>
      </c>
      <c r="D40" s="39">
        <f t="shared" si="29"/>
        <v>4.7092626911680702</v>
      </c>
      <c r="E40" s="39">
        <f t="shared" si="29"/>
        <v>719.84995462230074</v>
      </c>
      <c r="F40" s="411"/>
      <c r="G40" s="39">
        <f t="shared" ref="G40:H40" si="37">G118+G144+G170+G196+G222+G248+G274+G300+G326+G352+G378+G404+G430</f>
        <v>0</v>
      </c>
      <c r="H40" s="39">
        <f t="shared" si="37"/>
        <v>0</v>
      </c>
      <c r="I40" s="41">
        <f t="shared" si="31"/>
        <v>725.27330653729996</v>
      </c>
      <c r="J40" s="307">
        <v>0</v>
      </c>
    </row>
    <row r="41" spans="1:10" ht="15">
      <c r="A41" s="27" t="s">
        <v>15</v>
      </c>
      <c r="B41" s="42">
        <f t="shared" si="29"/>
        <v>32.369982326003786</v>
      </c>
      <c r="C41" s="42">
        <f t="shared" si="29"/>
        <v>1.6321697074756614</v>
      </c>
      <c r="D41" s="42">
        <f t="shared" si="29"/>
        <v>11.072447966520553</v>
      </c>
      <c r="E41" s="42">
        <f t="shared" si="29"/>
        <v>1E-3</v>
      </c>
      <c r="F41" s="411"/>
      <c r="G41" s="42">
        <f t="shared" ref="G41:H41" si="38">G119+G145+G171+G197+G223+G249+G275+G301+G327+G353+G379+G405+G431</f>
        <v>0</v>
      </c>
      <c r="H41" s="42">
        <f t="shared" si="38"/>
        <v>0</v>
      </c>
      <c r="I41" s="38">
        <f t="shared" si="31"/>
        <v>45.075600000000001</v>
      </c>
      <c r="J41" s="307">
        <v>0</v>
      </c>
    </row>
    <row r="42" spans="1:10" ht="15">
      <c r="A42" s="26" t="s">
        <v>16</v>
      </c>
      <c r="B42" s="39">
        <f t="shared" si="29"/>
        <v>315.11858650640124</v>
      </c>
      <c r="C42" s="39">
        <f t="shared" si="29"/>
        <v>613.6945728621813</v>
      </c>
      <c r="D42" s="39">
        <f t="shared" si="29"/>
        <v>275.19394063141749</v>
      </c>
      <c r="E42" s="39">
        <f t="shared" si="29"/>
        <v>1E-3</v>
      </c>
      <c r="F42" s="411"/>
      <c r="G42" s="39">
        <f t="shared" ref="G42:H42" si="39">G120+G146+G172+G198+G224+G250+G276+G302+G328+G354+G380+G406+G432</f>
        <v>0</v>
      </c>
      <c r="H42" s="39">
        <f t="shared" si="39"/>
        <v>0</v>
      </c>
      <c r="I42" s="41">
        <f t="shared" si="31"/>
        <v>1204.0081</v>
      </c>
      <c r="J42" s="307">
        <v>0</v>
      </c>
    </row>
    <row r="43" spans="1:10" ht="15">
      <c r="A43" s="27" t="s">
        <v>17</v>
      </c>
      <c r="B43" s="42">
        <f t="shared" si="29"/>
        <v>3.2387487148598169</v>
      </c>
      <c r="C43" s="42">
        <f t="shared" si="29"/>
        <v>2.8183112933695647</v>
      </c>
      <c r="D43" s="42">
        <f t="shared" si="29"/>
        <v>47.651498945518938</v>
      </c>
      <c r="E43" s="42">
        <f t="shared" si="29"/>
        <v>6.414104625168103E-2</v>
      </c>
      <c r="F43" s="411"/>
      <c r="G43" s="42">
        <f t="shared" ref="G43:H43" si="40">G121+G147+G173+G199+G225+G251+G277+G303+G329+G355+G381+G407+G433</f>
        <v>0</v>
      </c>
      <c r="H43" s="42">
        <f t="shared" si="40"/>
        <v>0</v>
      </c>
      <c r="I43" s="38">
        <f t="shared" si="31"/>
        <v>53.772700000000007</v>
      </c>
      <c r="J43" s="307">
        <v>0</v>
      </c>
    </row>
    <row r="44" spans="1:10" ht="15">
      <c r="A44" s="26" t="s">
        <v>18</v>
      </c>
      <c r="B44" s="39">
        <f t="shared" si="29"/>
        <v>4.1000000000000003E-3</v>
      </c>
      <c r="C44" s="39">
        <f t="shared" si="29"/>
        <v>1E-3</v>
      </c>
      <c r="D44" s="39">
        <f t="shared" si="29"/>
        <v>2E-3</v>
      </c>
      <c r="E44" s="39">
        <f t="shared" si="29"/>
        <v>1E-3</v>
      </c>
      <c r="F44" s="411"/>
      <c r="G44" s="39">
        <f t="shared" ref="G44:H44" si="41">G122+G148+G174+G200+G226+G252+G278+G304+G330+G356+G382+G408+G434</f>
        <v>0</v>
      </c>
      <c r="H44" s="39">
        <f t="shared" si="41"/>
        <v>0</v>
      </c>
      <c r="I44" s="41">
        <f t="shared" si="31"/>
        <v>8.0999999999999996E-3</v>
      </c>
      <c r="J44" s="307">
        <v>0</v>
      </c>
    </row>
    <row r="45" spans="1:10" ht="15">
      <c r="A45" s="27" t="s">
        <v>139</v>
      </c>
      <c r="B45" s="42">
        <f t="shared" si="29"/>
        <v>959.17401250688476</v>
      </c>
      <c r="C45" s="42">
        <f t="shared" si="29"/>
        <v>4089.0488766771591</v>
      </c>
      <c r="D45" s="42">
        <f t="shared" si="29"/>
        <v>1005.5525948671293</v>
      </c>
      <c r="E45" s="42">
        <f t="shared" si="29"/>
        <v>331.23061594882586</v>
      </c>
      <c r="F45" s="411"/>
      <c r="G45" s="42">
        <f t="shared" ref="G45:H45" si="42">G123+G149+G175+G201+G227+G253+G279+G305+G331+G357+G383+G409+G435</f>
        <v>0</v>
      </c>
      <c r="H45" s="42">
        <f t="shared" si="42"/>
        <v>0</v>
      </c>
      <c r="I45" s="38">
        <f t="shared" si="31"/>
        <v>6385.0060999999996</v>
      </c>
      <c r="J45" s="307">
        <v>0</v>
      </c>
    </row>
    <row r="46" spans="1:10" ht="15">
      <c r="A46" s="26" t="s">
        <v>19</v>
      </c>
      <c r="B46" s="39">
        <f t="shared" si="29"/>
        <v>4.1000000000000003E-3</v>
      </c>
      <c r="C46" s="39">
        <f t="shared" si="29"/>
        <v>1E-3</v>
      </c>
      <c r="D46" s="39">
        <f t="shared" si="29"/>
        <v>1E-3</v>
      </c>
      <c r="E46" s="39">
        <f t="shared" si="29"/>
        <v>1E-3</v>
      </c>
      <c r="F46" s="411"/>
      <c r="G46" s="39">
        <f t="shared" ref="G46:H46" si="43">G124+G150+G176+G202+G228+G254+G280+G306+G332+G358+G384+G410+G436</f>
        <v>0</v>
      </c>
      <c r="H46" s="39">
        <f t="shared" si="43"/>
        <v>0</v>
      </c>
      <c r="I46" s="41">
        <f t="shared" si="31"/>
        <v>7.1000000000000004E-3</v>
      </c>
      <c r="J46" s="307">
        <v>0</v>
      </c>
    </row>
    <row r="47" spans="1:10" ht="15">
      <c r="A47" s="27" t="s">
        <v>20</v>
      </c>
      <c r="B47" s="42">
        <f t="shared" si="29"/>
        <v>4.1000000000000003E-3</v>
      </c>
      <c r="C47" s="42">
        <f t="shared" si="29"/>
        <v>1E-3</v>
      </c>
      <c r="D47" s="42">
        <f t="shared" si="29"/>
        <v>1E-3</v>
      </c>
      <c r="E47" s="42">
        <f t="shared" si="29"/>
        <v>1E-3</v>
      </c>
      <c r="F47" s="411"/>
      <c r="G47" s="42">
        <f t="shared" ref="G47:H47" si="44">G125+G151+G177+G203+G229+G255+G281+G307+G333+G359+G385+G411+G437</f>
        <v>0</v>
      </c>
      <c r="H47" s="42">
        <f t="shared" si="44"/>
        <v>0</v>
      </c>
      <c r="I47" s="38">
        <f t="shared" si="31"/>
        <v>7.1000000000000004E-3</v>
      </c>
      <c r="J47" s="307">
        <v>0</v>
      </c>
    </row>
    <row r="48" spans="1:10" ht="15">
      <c r="A48" s="26" t="s">
        <v>21</v>
      </c>
      <c r="B48" s="39">
        <f t="shared" si="29"/>
        <v>1.2849320552305061</v>
      </c>
      <c r="C48" s="39">
        <f t="shared" si="29"/>
        <v>1.5048523340612254</v>
      </c>
      <c r="D48" s="39">
        <f t="shared" si="29"/>
        <v>1.2154256107082682</v>
      </c>
      <c r="E48" s="39">
        <f t="shared" si="29"/>
        <v>1E-3</v>
      </c>
      <c r="F48" s="411"/>
      <c r="G48" s="39">
        <f t="shared" ref="G48:H48" si="45">G126+G152+G178+G204+G230+G256+G282+G308+G334+G360+G386+G412+G438</f>
        <v>0</v>
      </c>
      <c r="H48" s="39">
        <f t="shared" si="45"/>
        <v>0</v>
      </c>
      <c r="I48" s="41">
        <f t="shared" si="31"/>
        <v>4.0062100000000003</v>
      </c>
      <c r="J48" s="307">
        <v>0</v>
      </c>
    </row>
    <row r="49" spans="1:10" ht="15">
      <c r="A49" s="28" t="s">
        <v>60</v>
      </c>
      <c r="B49" s="42">
        <f t="shared" si="29"/>
        <v>0.54535467497773826</v>
      </c>
      <c r="C49" s="42">
        <f t="shared" si="29"/>
        <v>0.87989581478183443</v>
      </c>
      <c r="D49" s="42">
        <f t="shared" si="29"/>
        <v>1.6038495102404273</v>
      </c>
      <c r="E49" s="42">
        <f t="shared" si="29"/>
        <v>1E-3</v>
      </c>
      <c r="F49" s="411"/>
      <c r="G49" s="42">
        <f t="shared" ref="G49:H49" si="46">G127+G153+G179+G205+G231+G257+G283+G309+G335+G361+G387+G413+G439</f>
        <v>0</v>
      </c>
      <c r="H49" s="42">
        <f t="shared" si="46"/>
        <v>0</v>
      </c>
      <c r="I49" s="38">
        <f t="shared" si="31"/>
        <v>3.0300999999999996</v>
      </c>
      <c r="J49" s="307">
        <v>0</v>
      </c>
    </row>
    <row r="50" spans="1:10" ht="15">
      <c r="A50" s="26" t="s">
        <v>22</v>
      </c>
      <c r="B50" s="39">
        <f t="shared" si="29"/>
        <v>37.960646837784054</v>
      </c>
      <c r="C50" s="39">
        <f t="shared" si="29"/>
        <v>110.48920299026823</v>
      </c>
      <c r="D50" s="39">
        <f t="shared" si="29"/>
        <v>62.207222533783465</v>
      </c>
      <c r="E50" s="39">
        <f t="shared" si="29"/>
        <v>1E-3</v>
      </c>
      <c r="F50" s="411"/>
      <c r="G50" s="39">
        <f t="shared" ref="G50:H50" si="47">G128+G154+G180+G206+G232+G258+G284+G310+G336+G362+G388+G414+G440</f>
        <v>0</v>
      </c>
      <c r="H50" s="39">
        <f t="shared" si="47"/>
        <v>0</v>
      </c>
      <c r="I50" s="41">
        <f t="shared" si="31"/>
        <v>210.65807236183574</v>
      </c>
      <c r="J50" s="307">
        <v>0</v>
      </c>
    </row>
    <row r="51" spans="1:10" ht="15">
      <c r="A51" s="28" t="s">
        <v>23</v>
      </c>
      <c r="B51" s="42">
        <f t="shared" si="29"/>
        <v>1.3100000000000001E-2</v>
      </c>
      <c r="C51" s="42">
        <f t="shared" si="29"/>
        <v>1E-3</v>
      </c>
      <c r="D51" s="42">
        <f t="shared" si="29"/>
        <v>1E-3</v>
      </c>
      <c r="E51" s="42">
        <f t="shared" si="29"/>
        <v>1E-3</v>
      </c>
      <c r="F51" s="411"/>
      <c r="G51" s="42">
        <f t="shared" ref="G51:H51" si="48">G129+G155+G181+G207+G233+G259+G285+G311+G337+G363+G389+G415+G441</f>
        <v>0</v>
      </c>
      <c r="H51" s="42">
        <f t="shared" si="48"/>
        <v>0</v>
      </c>
      <c r="I51" s="38">
        <f t="shared" si="31"/>
        <v>1.6100000000000003E-2</v>
      </c>
      <c r="J51" s="307">
        <v>0</v>
      </c>
    </row>
    <row r="52" spans="1:10" ht="15">
      <c r="A52" s="26" t="s">
        <v>24</v>
      </c>
      <c r="B52" s="39">
        <f t="shared" si="29"/>
        <v>625.7263657434047</v>
      </c>
      <c r="C52" s="39">
        <f t="shared" si="29"/>
        <v>322.92180093025371</v>
      </c>
      <c r="D52" s="39">
        <f t="shared" si="29"/>
        <v>126.21573332634158</v>
      </c>
      <c r="E52" s="39">
        <f t="shared" si="29"/>
        <v>0</v>
      </c>
      <c r="F52" s="411"/>
      <c r="G52" s="39">
        <f t="shared" ref="G52:H52" si="49">G130+G156+G182+G208+G234+G260+G286+G312+G338+G364+G390+G416+G442</f>
        <v>0</v>
      </c>
      <c r="H52" s="39">
        <f t="shared" si="49"/>
        <v>0</v>
      </c>
      <c r="I52" s="41">
        <f t="shared" si="31"/>
        <v>1074.8638999999998</v>
      </c>
      <c r="J52" s="307">
        <v>0</v>
      </c>
    </row>
    <row r="53" spans="1:10" ht="15.75" thickBot="1">
      <c r="A53" s="28" t="s">
        <v>25</v>
      </c>
      <c r="B53" s="42">
        <f t="shared" si="29"/>
        <v>165.98201577045776</v>
      </c>
      <c r="C53" s="42">
        <f t="shared" si="29"/>
        <v>25.784577121115472</v>
      </c>
      <c r="D53" s="42">
        <f t="shared" si="29"/>
        <v>769.68383481552564</v>
      </c>
      <c r="E53" s="42">
        <f t="shared" si="29"/>
        <v>2379.7486275769625</v>
      </c>
      <c r="F53" s="412"/>
      <c r="G53" s="42">
        <f t="shared" ref="G53:H53" si="50">G131+G157+G183+G209+G235+G261+G287+G313+G339+G365+G391+G417+G443</f>
        <v>714.30608081761966</v>
      </c>
      <c r="H53" s="42">
        <f t="shared" si="50"/>
        <v>64.495063898318861</v>
      </c>
      <c r="I53" s="38">
        <f>SUM(B53:H53)</f>
        <v>4120.0002000000004</v>
      </c>
      <c r="J53" s="307">
        <v>0</v>
      </c>
    </row>
    <row r="54" spans="1:10" ht="15">
      <c r="A54" s="29" t="s">
        <v>26</v>
      </c>
      <c r="B54" s="44">
        <f>SUM(B33:B53)</f>
        <v>2141.4618451360043</v>
      </c>
      <c r="C54" s="44">
        <f t="shared" ref="C54" si="51">SUM(C33:C53)</f>
        <v>5169.4952489544976</v>
      </c>
      <c r="D54" s="44">
        <f t="shared" ref="D54" si="52">SUM(D33:D53)</f>
        <v>2375.0889108983538</v>
      </c>
      <c r="E54" s="44">
        <f t="shared" ref="E54" si="53">SUM(E33:E53)</f>
        <v>3435.8059162605437</v>
      </c>
      <c r="F54" s="44">
        <f t="shared" ref="F54" si="54">SUM(F33:F53)</f>
        <v>0</v>
      </c>
      <c r="G54" s="44">
        <f t="shared" ref="G54" si="55">SUM(G33:G53)</f>
        <v>714.30608081761966</v>
      </c>
      <c r="H54" s="45">
        <f t="shared" ref="H54" si="56">SUM(H33:H53)</f>
        <v>64.495063898318861</v>
      </c>
      <c r="I54" s="46">
        <f t="shared" ref="I54" si="57">SUM(I33:I53)</f>
        <v>13900.65306596534</v>
      </c>
      <c r="J54" s="307">
        <v>1.0999999994965037E-3</v>
      </c>
    </row>
    <row r="55" spans="1:10" s="5" customFormat="1" ht="15" thickBot="1">
      <c r="A55" s="30" t="s">
        <v>88</v>
      </c>
      <c r="B55" s="47">
        <f>B54/$I54</f>
        <v>0.15405476526705109</v>
      </c>
      <c r="C55" s="47">
        <f t="shared" ref="C55" si="58">C54/$I54</f>
        <v>0.37188866051276409</v>
      </c>
      <c r="D55" s="47">
        <f t="shared" ref="D55" si="59">D54/$I54</f>
        <v>0.17086167819795264</v>
      </c>
      <c r="E55" s="47">
        <f t="shared" ref="E55" si="60">E54/$I54</f>
        <v>0.2471686689795061</v>
      </c>
      <c r="F55" s="47">
        <f t="shared" ref="F55" si="61">F54/$I54</f>
        <v>0</v>
      </c>
      <c r="G55" s="47">
        <f t="shared" ref="G55" si="62">G54/$I54</f>
        <v>5.1386512376640929E-2</v>
      </c>
      <c r="H55" s="47">
        <f t="shared" ref="H55" si="63">H54/$I54</f>
        <v>4.6397146660850036E-3</v>
      </c>
      <c r="I55" s="48">
        <f t="shared" ref="I55" si="64">I54/$I54</f>
        <v>1</v>
      </c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2.492</v>
      </c>
      <c r="G59" s="397"/>
      <c r="H59" s="399"/>
      <c r="I59" s="38">
        <f>SUM(B59:H59)</f>
        <v>2.492</v>
      </c>
      <c r="J59" s="307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65">F450+F476+F502+F528+F554</f>
        <v>0</v>
      </c>
      <c r="G60" s="400"/>
      <c r="H60" s="402"/>
      <c r="I60" s="41">
        <f t="shared" ref="I60:I78" si="66">SUM(B60:H60)</f>
        <v>0</v>
      </c>
      <c r="J60" s="307">
        <v>0</v>
      </c>
    </row>
    <row r="61" spans="1:10" ht="15">
      <c r="A61" s="27" t="s">
        <v>9</v>
      </c>
      <c r="B61" s="400"/>
      <c r="C61" s="401"/>
      <c r="D61" s="401"/>
      <c r="E61" s="402"/>
      <c r="F61" s="42">
        <f t="shared" si="65"/>
        <v>0</v>
      </c>
      <c r="G61" s="400"/>
      <c r="H61" s="402"/>
      <c r="I61" s="38">
        <f t="shared" si="66"/>
        <v>0</v>
      </c>
      <c r="J61" s="307">
        <v>0</v>
      </c>
    </row>
    <row r="62" spans="1:10" ht="15">
      <c r="A62" s="26" t="s">
        <v>10</v>
      </c>
      <c r="B62" s="400"/>
      <c r="C62" s="401"/>
      <c r="D62" s="401"/>
      <c r="E62" s="402"/>
      <c r="F62" s="39">
        <f t="shared" si="65"/>
        <v>0</v>
      </c>
      <c r="G62" s="400"/>
      <c r="H62" s="402"/>
      <c r="I62" s="41">
        <f t="shared" si="66"/>
        <v>0</v>
      </c>
      <c r="J62" s="307">
        <v>0</v>
      </c>
    </row>
    <row r="63" spans="1:10" ht="15">
      <c r="A63" s="27" t="s">
        <v>11</v>
      </c>
      <c r="B63" s="400"/>
      <c r="C63" s="401"/>
      <c r="D63" s="401"/>
      <c r="E63" s="402"/>
      <c r="F63" s="42">
        <f t="shared" si="65"/>
        <v>0</v>
      </c>
      <c r="G63" s="400"/>
      <c r="H63" s="402"/>
      <c r="I63" s="38">
        <f t="shared" si="66"/>
        <v>0</v>
      </c>
      <c r="J63" s="307">
        <v>0</v>
      </c>
    </row>
    <row r="64" spans="1:10" ht="15">
      <c r="A64" s="26" t="s">
        <v>12</v>
      </c>
      <c r="B64" s="400"/>
      <c r="C64" s="401"/>
      <c r="D64" s="401"/>
      <c r="E64" s="402"/>
      <c r="F64" s="39">
        <f t="shared" si="65"/>
        <v>16010.95111291823</v>
      </c>
      <c r="G64" s="400"/>
      <c r="H64" s="402"/>
      <c r="I64" s="41">
        <f t="shared" si="66"/>
        <v>16010.95111291823</v>
      </c>
      <c r="J64" s="307">
        <v>0</v>
      </c>
    </row>
    <row r="65" spans="1:10" ht="15">
      <c r="A65" s="27" t="s">
        <v>13</v>
      </c>
      <c r="B65" s="400"/>
      <c r="C65" s="401"/>
      <c r="D65" s="401"/>
      <c r="E65" s="402"/>
      <c r="F65" s="42">
        <f t="shared" si="65"/>
        <v>0</v>
      </c>
      <c r="G65" s="400"/>
      <c r="H65" s="402"/>
      <c r="I65" s="38">
        <f t="shared" si="66"/>
        <v>0</v>
      </c>
      <c r="J65" s="307">
        <v>0</v>
      </c>
    </row>
    <row r="66" spans="1:10" ht="15">
      <c r="A66" s="26" t="s">
        <v>14</v>
      </c>
      <c r="B66" s="400"/>
      <c r="C66" s="401"/>
      <c r="D66" s="401"/>
      <c r="E66" s="402"/>
      <c r="F66" s="39">
        <f t="shared" si="65"/>
        <v>21617.573480775922</v>
      </c>
      <c r="G66" s="400"/>
      <c r="H66" s="402"/>
      <c r="I66" s="41">
        <f t="shared" si="66"/>
        <v>21617.573480775922</v>
      </c>
      <c r="J66" s="307">
        <v>0</v>
      </c>
    </row>
    <row r="67" spans="1:10" ht="15">
      <c r="A67" s="27" t="s">
        <v>15</v>
      </c>
      <c r="B67" s="400"/>
      <c r="C67" s="401"/>
      <c r="D67" s="401"/>
      <c r="E67" s="402"/>
      <c r="F67" s="42">
        <f t="shared" si="65"/>
        <v>0</v>
      </c>
      <c r="G67" s="400"/>
      <c r="H67" s="402"/>
      <c r="I67" s="38">
        <f t="shared" si="66"/>
        <v>0</v>
      </c>
      <c r="J67" s="307">
        <v>0</v>
      </c>
    </row>
    <row r="68" spans="1:10" ht="15">
      <c r="A68" s="26" t="s">
        <v>16</v>
      </c>
      <c r="B68" s="400"/>
      <c r="C68" s="401"/>
      <c r="D68" s="401"/>
      <c r="E68" s="402"/>
      <c r="F68" s="39">
        <f t="shared" si="65"/>
        <v>0</v>
      </c>
      <c r="G68" s="400"/>
      <c r="H68" s="402"/>
      <c r="I68" s="41">
        <f t="shared" si="66"/>
        <v>0</v>
      </c>
      <c r="J68" s="307">
        <v>0</v>
      </c>
    </row>
    <row r="69" spans="1:10" ht="15">
      <c r="A69" s="27" t="s">
        <v>17</v>
      </c>
      <c r="B69" s="400"/>
      <c r="C69" s="401"/>
      <c r="D69" s="401"/>
      <c r="E69" s="402"/>
      <c r="F69" s="42">
        <f t="shared" si="65"/>
        <v>408.87307278473889</v>
      </c>
      <c r="G69" s="400"/>
      <c r="H69" s="402"/>
      <c r="I69" s="38">
        <f t="shared" si="66"/>
        <v>408.87307278473889</v>
      </c>
      <c r="J69" s="307">
        <v>0</v>
      </c>
    </row>
    <row r="70" spans="1:10" ht="15">
      <c r="A70" s="26" t="s">
        <v>18</v>
      </c>
      <c r="B70" s="400"/>
      <c r="C70" s="401"/>
      <c r="D70" s="401"/>
      <c r="E70" s="402"/>
      <c r="F70" s="39">
        <f t="shared" si="65"/>
        <v>0</v>
      </c>
      <c r="G70" s="400"/>
      <c r="H70" s="402"/>
      <c r="I70" s="41">
        <f t="shared" si="66"/>
        <v>0</v>
      </c>
      <c r="J70" s="307">
        <v>0</v>
      </c>
    </row>
    <row r="71" spans="1:10" ht="15">
      <c r="A71" s="27" t="s">
        <v>139</v>
      </c>
      <c r="B71" s="400"/>
      <c r="C71" s="401"/>
      <c r="D71" s="401"/>
      <c r="E71" s="402"/>
      <c r="F71" s="42">
        <f t="shared" si="65"/>
        <v>0</v>
      </c>
      <c r="G71" s="400"/>
      <c r="H71" s="402"/>
      <c r="I71" s="38">
        <f t="shared" si="66"/>
        <v>0</v>
      </c>
      <c r="J71" s="307">
        <v>0</v>
      </c>
    </row>
    <row r="72" spans="1:10" ht="15">
      <c r="A72" s="26" t="s">
        <v>19</v>
      </c>
      <c r="B72" s="400"/>
      <c r="C72" s="401"/>
      <c r="D72" s="401"/>
      <c r="E72" s="402"/>
      <c r="F72" s="39">
        <f t="shared" si="65"/>
        <v>0</v>
      </c>
      <c r="G72" s="400"/>
      <c r="H72" s="402"/>
      <c r="I72" s="41">
        <f t="shared" si="66"/>
        <v>0</v>
      </c>
      <c r="J72" s="307">
        <v>0</v>
      </c>
    </row>
    <row r="73" spans="1:10" ht="15">
      <c r="A73" s="27" t="s">
        <v>20</v>
      </c>
      <c r="B73" s="400"/>
      <c r="C73" s="401"/>
      <c r="D73" s="401"/>
      <c r="E73" s="402"/>
      <c r="F73" s="50">
        <f t="shared" si="65"/>
        <v>0</v>
      </c>
      <c r="G73" s="400"/>
      <c r="H73" s="402"/>
      <c r="I73" s="38">
        <f t="shared" si="66"/>
        <v>0</v>
      </c>
      <c r="J73" s="307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65"/>
        <v>0</v>
      </c>
      <c r="G74" s="400"/>
      <c r="H74" s="402"/>
      <c r="I74" s="41">
        <f t="shared" si="66"/>
        <v>0</v>
      </c>
      <c r="J74" s="307">
        <v>0</v>
      </c>
    </row>
    <row r="75" spans="1:10" ht="15">
      <c r="A75" s="28" t="s">
        <v>60</v>
      </c>
      <c r="B75" s="400"/>
      <c r="C75" s="401"/>
      <c r="D75" s="401"/>
      <c r="E75" s="402"/>
      <c r="F75" s="42">
        <f t="shared" si="65"/>
        <v>0</v>
      </c>
      <c r="G75" s="400"/>
      <c r="H75" s="402"/>
      <c r="I75" s="38">
        <f t="shared" si="66"/>
        <v>0</v>
      </c>
      <c r="J75" s="307">
        <v>0</v>
      </c>
    </row>
    <row r="76" spans="1:10" ht="15">
      <c r="A76" s="26" t="s">
        <v>22</v>
      </c>
      <c r="B76" s="400"/>
      <c r="C76" s="401"/>
      <c r="D76" s="401"/>
      <c r="E76" s="402"/>
      <c r="F76" s="39">
        <f t="shared" si="65"/>
        <v>44</v>
      </c>
      <c r="G76" s="400"/>
      <c r="H76" s="402"/>
      <c r="I76" s="41">
        <f t="shared" si="66"/>
        <v>44</v>
      </c>
      <c r="J76" s="307">
        <v>0</v>
      </c>
    </row>
    <row r="77" spans="1:10" ht="15">
      <c r="A77" s="28" t="s">
        <v>23</v>
      </c>
      <c r="B77" s="400"/>
      <c r="C77" s="401"/>
      <c r="D77" s="401"/>
      <c r="E77" s="402"/>
      <c r="F77" s="42">
        <f t="shared" si="65"/>
        <v>0</v>
      </c>
      <c r="G77" s="400"/>
      <c r="H77" s="402"/>
      <c r="I77" s="38">
        <f t="shared" si="66"/>
        <v>0</v>
      </c>
      <c r="J77" s="307">
        <v>0</v>
      </c>
    </row>
    <row r="78" spans="1:10" ht="15">
      <c r="A78" s="26" t="s">
        <v>24</v>
      </c>
      <c r="B78" s="400"/>
      <c r="C78" s="401"/>
      <c r="D78" s="401"/>
      <c r="E78" s="402"/>
      <c r="F78" s="39">
        <f t="shared" si="65"/>
        <v>0</v>
      </c>
      <c r="G78" s="400"/>
      <c r="H78" s="402"/>
      <c r="I78" s="41">
        <f t="shared" si="66"/>
        <v>0</v>
      </c>
      <c r="J78" s="307">
        <v>0</v>
      </c>
    </row>
    <row r="79" spans="1:10" ht="15.75" thickBot="1">
      <c r="A79" s="28" t="s">
        <v>25</v>
      </c>
      <c r="B79" s="403"/>
      <c r="C79" s="404"/>
      <c r="D79" s="404"/>
      <c r="E79" s="405"/>
      <c r="F79" s="42">
        <f t="shared" si="65"/>
        <v>2093</v>
      </c>
      <c r="G79" s="403"/>
      <c r="H79" s="405"/>
      <c r="I79" s="38">
        <f>SUM(B79:H79)</f>
        <v>2093</v>
      </c>
      <c r="J79" s="307">
        <v>0</v>
      </c>
    </row>
    <row r="80" spans="1:10" ht="15">
      <c r="A80" s="29" t="s">
        <v>26</v>
      </c>
      <c r="B80" s="44">
        <f>SUM(B59:B79)</f>
        <v>0</v>
      </c>
      <c r="C80" s="44">
        <f t="shared" ref="C80" si="67">SUM(C59:C79)</f>
        <v>0</v>
      </c>
      <c r="D80" s="44">
        <f t="shared" ref="D80" si="68">SUM(D59:D79)</f>
        <v>0</v>
      </c>
      <c r="E80" s="44">
        <f t="shared" ref="E80" si="69">SUM(E59:E79)</f>
        <v>0</v>
      </c>
      <c r="F80" s="44">
        <f t="shared" ref="F80" si="70">SUM(F59:F79)</f>
        <v>40176.889666478884</v>
      </c>
      <c r="G80" s="44">
        <f t="shared" ref="G80" si="71">SUM(G59:G79)</f>
        <v>0</v>
      </c>
      <c r="H80" s="45">
        <f t="shared" ref="H80" si="72">SUM(H59:H79)</f>
        <v>0</v>
      </c>
      <c r="I80" s="46">
        <f t="shared" ref="I80" si="73">SUM(I59:I79)</f>
        <v>40176.889666478884</v>
      </c>
      <c r="J80" s="307">
        <v>0</v>
      </c>
    </row>
    <row r="81" spans="1:140" s="5" customFormat="1" ht="15" thickBot="1">
      <c r="A81" s="30" t="s">
        <v>88</v>
      </c>
      <c r="B81" s="47">
        <f>B80/$I80</f>
        <v>0</v>
      </c>
      <c r="C81" s="47">
        <f t="shared" ref="C81" si="74">C80/$I80</f>
        <v>0</v>
      </c>
      <c r="D81" s="47">
        <f t="shared" ref="D81" si="75">D80/$I80</f>
        <v>0</v>
      </c>
      <c r="E81" s="47">
        <f t="shared" ref="E81" si="76">E80/$I80</f>
        <v>0</v>
      </c>
      <c r="F81" s="47">
        <f t="shared" ref="F81" si="77">F80/$I80</f>
        <v>1</v>
      </c>
      <c r="G81" s="47">
        <f t="shared" ref="G81" si="78">G80/$I80</f>
        <v>0</v>
      </c>
      <c r="H81" s="47">
        <f t="shared" ref="H81" si="79">H80/$I80</f>
        <v>0</v>
      </c>
      <c r="I81" s="48">
        <f t="shared" ref="I81" si="80">I80/$I80</f>
        <v>1</v>
      </c>
    </row>
    <row r="82" spans="1:140" ht="15" thickBot="1">
      <c r="A82" s="31"/>
      <c r="B82" s="31"/>
      <c r="C82" s="31"/>
      <c r="D82" s="31"/>
      <c r="E82" s="31"/>
      <c r="F82" s="301">
        <f>+F80-F470-F496-F522-F548-F574</f>
        <v>-5.4496962498262747E-12</v>
      </c>
      <c r="G82" s="31"/>
      <c r="H82" s="31"/>
      <c r="I82" s="301">
        <f>+I80-I470-I496-I522-I548-I574</f>
        <v>-5.4496962498262747E-12</v>
      </c>
    </row>
    <row r="83" spans="1:14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4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40" ht="15">
      <c r="A85" s="25" t="s">
        <v>7</v>
      </c>
      <c r="B85" s="36">
        <f>B579+B605+B631</f>
        <v>255.88617952266736</v>
      </c>
      <c r="C85" s="36">
        <f t="shared" ref="C85:H85" si="81">C579+C605+C631</f>
        <v>0</v>
      </c>
      <c r="D85" s="36">
        <f t="shared" si="81"/>
        <v>25.689820477332656</v>
      </c>
      <c r="E85" s="36">
        <f t="shared" si="81"/>
        <v>0</v>
      </c>
      <c r="F85" s="36">
        <f t="shared" si="81"/>
        <v>0</v>
      </c>
      <c r="G85" s="36">
        <f t="shared" si="81"/>
        <v>0</v>
      </c>
      <c r="H85" s="37">
        <f t="shared" si="81"/>
        <v>0</v>
      </c>
      <c r="I85" s="38">
        <f>SUM(B85:H85)</f>
        <v>281.57600000000002</v>
      </c>
      <c r="J85" s="307">
        <v>0</v>
      </c>
    </row>
    <row r="86" spans="1:140" ht="15">
      <c r="A86" s="26" t="s">
        <v>8</v>
      </c>
      <c r="B86" s="39">
        <f t="shared" ref="B86:B105" si="82">B580+B606+B632</f>
        <v>40.916996513092279</v>
      </c>
      <c r="C86" s="39">
        <f t="shared" ref="C86:H86" si="83">C580+C606+C632</f>
        <v>0</v>
      </c>
      <c r="D86" s="39">
        <f t="shared" si="83"/>
        <v>4.0830034869077165</v>
      </c>
      <c r="E86" s="39">
        <f t="shared" si="83"/>
        <v>0</v>
      </c>
      <c r="F86" s="39">
        <f t="shared" si="83"/>
        <v>0</v>
      </c>
      <c r="G86" s="39">
        <f t="shared" si="83"/>
        <v>0</v>
      </c>
      <c r="H86" s="40">
        <f t="shared" si="83"/>
        <v>0</v>
      </c>
      <c r="I86" s="41">
        <f t="shared" ref="I86:I104" si="84">SUM(B86:H86)</f>
        <v>44.999999999999993</v>
      </c>
      <c r="J86" s="307">
        <v>0</v>
      </c>
    </row>
    <row r="87" spans="1:140" ht="15">
      <c r="A87" s="27" t="s">
        <v>9</v>
      </c>
      <c r="B87" s="42">
        <f t="shared" si="82"/>
        <v>56.202288631294635</v>
      </c>
      <c r="C87" s="42">
        <f t="shared" ref="C87:H87" si="85">C581+C607+C633</f>
        <v>0</v>
      </c>
      <c r="D87" s="42">
        <f t="shared" si="85"/>
        <v>10.797711368705372</v>
      </c>
      <c r="E87" s="42">
        <f t="shared" si="85"/>
        <v>0</v>
      </c>
      <c r="F87" s="42">
        <f t="shared" si="85"/>
        <v>0</v>
      </c>
      <c r="G87" s="42">
        <f t="shared" si="85"/>
        <v>0</v>
      </c>
      <c r="H87" s="43">
        <f t="shared" si="85"/>
        <v>0</v>
      </c>
      <c r="I87" s="38">
        <f t="shared" si="84"/>
        <v>67</v>
      </c>
      <c r="J87" s="307">
        <v>0</v>
      </c>
    </row>
    <row r="88" spans="1:140" ht="15">
      <c r="A88" s="26" t="s">
        <v>10</v>
      </c>
      <c r="B88" s="39">
        <f t="shared" si="82"/>
        <v>227.12003391927226</v>
      </c>
      <c r="C88" s="39">
        <f t="shared" ref="C88:H88" si="86">C582+C608+C634</f>
        <v>0</v>
      </c>
      <c r="D88" s="39">
        <f t="shared" si="86"/>
        <v>12.879966080727739</v>
      </c>
      <c r="E88" s="39">
        <f t="shared" si="86"/>
        <v>0</v>
      </c>
      <c r="F88" s="39">
        <f t="shared" si="86"/>
        <v>0</v>
      </c>
      <c r="G88" s="39">
        <f t="shared" si="86"/>
        <v>0</v>
      </c>
      <c r="H88" s="40">
        <f t="shared" si="86"/>
        <v>0</v>
      </c>
      <c r="I88" s="41">
        <f t="shared" si="84"/>
        <v>240</v>
      </c>
      <c r="J88" s="307">
        <v>0</v>
      </c>
    </row>
    <row r="89" spans="1:140" ht="15">
      <c r="A89" s="27" t="s">
        <v>11</v>
      </c>
      <c r="B89" s="42">
        <f t="shared" si="82"/>
        <v>0</v>
      </c>
      <c r="C89" s="42">
        <f t="shared" ref="C89:H89" si="87">C583+C609+C635</f>
        <v>0</v>
      </c>
      <c r="D89" s="42">
        <f t="shared" si="87"/>
        <v>0</v>
      </c>
      <c r="E89" s="42">
        <f t="shared" si="87"/>
        <v>0</v>
      </c>
      <c r="F89" s="42">
        <f t="shared" si="87"/>
        <v>0</v>
      </c>
      <c r="G89" s="42">
        <f t="shared" si="87"/>
        <v>0</v>
      </c>
      <c r="H89" s="43">
        <f t="shared" si="87"/>
        <v>0</v>
      </c>
      <c r="I89" s="38">
        <f t="shared" si="84"/>
        <v>0</v>
      </c>
      <c r="J89" s="307">
        <v>0</v>
      </c>
    </row>
    <row r="90" spans="1:140" ht="15">
      <c r="A90" s="26" t="s">
        <v>12</v>
      </c>
      <c r="B90" s="39">
        <f t="shared" si="82"/>
        <v>0</v>
      </c>
      <c r="C90" s="39">
        <f t="shared" ref="C90:H90" si="88">C584+C610+C636</f>
        <v>0</v>
      </c>
      <c r="D90" s="39">
        <f t="shared" si="88"/>
        <v>8.9103173327136395E-2</v>
      </c>
      <c r="E90" s="39">
        <f t="shared" si="88"/>
        <v>3.2308616684108777</v>
      </c>
      <c r="F90" s="39">
        <f t="shared" si="88"/>
        <v>0</v>
      </c>
      <c r="G90" s="39">
        <f t="shared" si="88"/>
        <v>0</v>
      </c>
      <c r="H90" s="40">
        <f t="shared" si="88"/>
        <v>0</v>
      </c>
      <c r="I90" s="41">
        <f t="shared" si="84"/>
        <v>3.3199648417380141</v>
      </c>
      <c r="J90" s="307">
        <v>0</v>
      </c>
    </row>
    <row r="91" spans="1:140" ht="15">
      <c r="A91" s="27" t="s">
        <v>13</v>
      </c>
      <c r="B91" s="42">
        <f t="shared" si="82"/>
        <v>0</v>
      </c>
      <c r="C91" s="42">
        <f t="shared" ref="C91:H91" si="89">C585+C611+C637</f>
        <v>0</v>
      </c>
      <c r="D91" s="42">
        <f t="shared" si="89"/>
        <v>0</v>
      </c>
      <c r="E91" s="42">
        <f t="shared" si="89"/>
        <v>164</v>
      </c>
      <c r="F91" s="42">
        <f t="shared" si="89"/>
        <v>0</v>
      </c>
      <c r="G91" s="42">
        <f t="shared" si="89"/>
        <v>0</v>
      </c>
      <c r="H91" s="43">
        <f t="shared" si="89"/>
        <v>0</v>
      </c>
      <c r="I91" s="38">
        <f t="shared" si="84"/>
        <v>164</v>
      </c>
      <c r="J91" s="307">
        <v>0</v>
      </c>
    </row>
    <row r="92" spans="1:140" ht="15">
      <c r="A92" s="26" t="s">
        <v>14</v>
      </c>
      <c r="B92" s="39">
        <f t="shared" si="82"/>
        <v>0</v>
      </c>
      <c r="C92" s="39">
        <f t="shared" ref="C92:H92" si="90">C586+C612+C638</f>
        <v>1.5961607493444007E-2</v>
      </c>
      <c r="D92" s="39">
        <f t="shared" si="90"/>
        <v>0.35742602724997752</v>
      </c>
      <c r="E92" s="39">
        <f t="shared" si="90"/>
        <v>167.50846410968185</v>
      </c>
      <c r="F92" s="39">
        <f t="shared" si="90"/>
        <v>30.595339395674809</v>
      </c>
      <c r="G92" s="39">
        <f t="shared" si="90"/>
        <v>0</v>
      </c>
      <c r="H92" s="40">
        <f t="shared" si="90"/>
        <v>0</v>
      </c>
      <c r="I92" s="41">
        <f t="shared" si="84"/>
        <v>198.47719114010008</v>
      </c>
      <c r="J92" s="307">
        <v>0</v>
      </c>
    </row>
    <row r="93" spans="1:140" ht="15">
      <c r="A93" s="27" t="s">
        <v>15</v>
      </c>
      <c r="B93" s="42">
        <f t="shared" si="82"/>
        <v>6541.7399007603772</v>
      </c>
      <c r="C93" s="42">
        <f t="shared" ref="C93:H93" si="91">C587+C613+C639</f>
        <v>66.845924404523345</v>
      </c>
      <c r="D93" s="42">
        <f t="shared" si="91"/>
        <v>247.34537483509945</v>
      </c>
      <c r="E93" s="42">
        <f t="shared" si="91"/>
        <v>0</v>
      </c>
      <c r="F93" s="42">
        <f t="shared" si="91"/>
        <v>0</v>
      </c>
      <c r="G93" s="42">
        <f t="shared" si="91"/>
        <v>0</v>
      </c>
      <c r="H93" s="43">
        <f t="shared" si="91"/>
        <v>0</v>
      </c>
      <c r="I93" s="38">
        <f t="shared" si="84"/>
        <v>6855.9312</v>
      </c>
      <c r="J93" s="307">
        <v>0</v>
      </c>
    </row>
    <row r="94" spans="1:140" ht="15">
      <c r="A94" s="26" t="s">
        <v>16</v>
      </c>
      <c r="B94" s="39">
        <f t="shared" si="82"/>
        <v>958.33902231854336</v>
      </c>
      <c r="C94" s="39">
        <f t="shared" ref="C94:H94" si="92">C588+C614+C640</f>
        <v>53.530228688891917</v>
      </c>
      <c r="D94" s="39">
        <f t="shared" si="92"/>
        <v>52.61806120136734</v>
      </c>
      <c r="E94" s="39">
        <f t="shared" si="92"/>
        <v>25.512687791197351</v>
      </c>
      <c r="F94" s="39">
        <f t="shared" si="92"/>
        <v>0</v>
      </c>
      <c r="G94" s="39">
        <f t="shared" si="92"/>
        <v>0</v>
      </c>
      <c r="H94" s="40">
        <f t="shared" si="92"/>
        <v>0</v>
      </c>
      <c r="I94" s="41">
        <f t="shared" si="84"/>
        <v>1090</v>
      </c>
      <c r="J94" s="307">
        <v>0</v>
      </c>
    </row>
    <row r="95" spans="1:140" ht="15">
      <c r="A95" s="27" t="s">
        <v>17</v>
      </c>
      <c r="B95" s="42">
        <f t="shared" si="82"/>
        <v>200.95961027441686</v>
      </c>
      <c r="C95" s="42">
        <f t="shared" ref="C95:H95" si="93">C589+C615+C641</f>
        <v>1.0293173247626248</v>
      </c>
      <c r="D95" s="42">
        <f t="shared" si="93"/>
        <v>24.896359374727396</v>
      </c>
      <c r="E95" s="42">
        <f t="shared" si="93"/>
        <v>3.3183130260930684</v>
      </c>
      <c r="F95" s="42">
        <f t="shared" si="93"/>
        <v>0</v>
      </c>
      <c r="G95" s="42">
        <f t="shared" si="93"/>
        <v>0</v>
      </c>
      <c r="H95" s="43">
        <f t="shared" si="93"/>
        <v>0</v>
      </c>
      <c r="I95" s="38">
        <f t="shared" si="84"/>
        <v>230.20359999999997</v>
      </c>
      <c r="J95" s="307">
        <v>0</v>
      </c>
    </row>
    <row r="96" spans="1:140" ht="15">
      <c r="A96" s="26" t="s">
        <v>18</v>
      </c>
      <c r="B96" s="39">
        <f t="shared" si="82"/>
        <v>0</v>
      </c>
      <c r="C96" s="39">
        <f t="shared" ref="C96:H96" si="94">C590+C616+C642</f>
        <v>0</v>
      </c>
      <c r="D96" s="39">
        <f t="shared" si="94"/>
        <v>0</v>
      </c>
      <c r="E96" s="39">
        <f t="shared" si="94"/>
        <v>0</v>
      </c>
      <c r="F96" s="39">
        <f t="shared" si="94"/>
        <v>0</v>
      </c>
      <c r="G96" s="39">
        <f t="shared" si="94"/>
        <v>0</v>
      </c>
      <c r="H96" s="40">
        <f t="shared" si="94"/>
        <v>0</v>
      </c>
      <c r="I96" s="41">
        <f t="shared" si="84"/>
        <v>0</v>
      </c>
      <c r="J96" s="307">
        <v>0</v>
      </c>
    </row>
    <row r="97" spans="1:19" ht="15">
      <c r="A97" s="27" t="s">
        <v>139</v>
      </c>
      <c r="B97" s="42">
        <f t="shared" si="82"/>
        <v>17596.956490350392</v>
      </c>
      <c r="C97" s="42">
        <f t="shared" ref="C97:H97" si="95">C591+C617+C643</f>
        <v>546.41140075531405</v>
      </c>
      <c r="D97" s="42">
        <f t="shared" si="95"/>
        <v>4563.4855503086201</v>
      </c>
      <c r="E97" s="42">
        <f t="shared" si="95"/>
        <v>83.913138472390358</v>
      </c>
      <c r="F97" s="42">
        <f t="shared" si="95"/>
        <v>0</v>
      </c>
      <c r="G97" s="42">
        <f t="shared" si="95"/>
        <v>0</v>
      </c>
      <c r="H97" s="43">
        <f t="shared" si="95"/>
        <v>0</v>
      </c>
      <c r="I97" s="38">
        <f t="shared" si="84"/>
        <v>22790.76657988672</v>
      </c>
      <c r="J97" s="307">
        <v>0</v>
      </c>
    </row>
    <row r="98" spans="1:19" ht="15">
      <c r="A98" s="26" t="s">
        <v>19</v>
      </c>
      <c r="B98" s="39">
        <f t="shared" si="82"/>
        <v>0</v>
      </c>
      <c r="C98" s="39">
        <f t="shared" ref="C98:H98" si="96">C592+C618+C644</f>
        <v>0</v>
      </c>
      <c r="D98" s="39">
        <f t="shared" si="96"/>
        <v>0</v>
      </c>
      <c r="E98" s="39">
        <f t="shared" si="96"/>
        <v>0</v>
      </c>
      <c r="F98" s="39">
        <f t="shared" si="96"/>
        <v>0</v>
      </c>
      <c r="G98" s="39">
        <f t="shared" si="96"/>
        <v>0</v>
      </c>
      <c r="H98" s="40">
        <f t="shared" si="96"/>
        <v>0</v>
      </c>
      <c r="I98" s="41">
        <f t="shared" si="84"/>
        <v>0</v>
      </c>
      <c r="J98" s="307">
        <v>0</v>
      </c>
    </row>
    <row r="99" spans="1:19" ht="15">
      <c r="A99" s="27" t="s">
        <v>20</v>
      </c>
      <c r="B99" s="42">
        <f t="shared" si="82"/>
        <v>0</v>
      </c>
      <c r="C99" s="42">
        <f t="shared" ref="C99:H99" si="97">C593+C619+C645</f>
        <v>0</v>
      </c>
      <c r="D99" s="42">
        <f t="shared" si="97"/>
        <v>0</v>
      </c>
      <c r="E99" s="42">
        <f t="shared" si="97"/>
        <v>0</v>
      </c>
      <c r="F99" s="42">
        <f t="shared" si="97"/>
        <v>0</v>
      </c>
      <c r="G99" s="42">
        <f t="shared" si="97"/>
        <v>0</v>
      </c>
      <c r="H99" s="43">
        <f t="shared" si="97"/>
        <v>0</v>
      </c>
      <c r="I99" s="38">
        <f t="shared" si="84"/>
        <v>0</v>
      </c>
      <c r="J99" s="307">
        <v>0</v>
      </c>
    </row>
    <row r="100" spans="1:19" ht="15">
      <c r="A100" s="26" t="s">
        <v>21</v>
      </c>
      <c r="B100" s="39">
        <f t="shared" si="82"/>
        <v>135.49653119360559</v>
      </c>
      <c r="C100" s="39">
        <f t="shared" ref="C100:H100" si="98">C594+C620+C646</f>
        <v>0</v>
      </c>
      <c r="D100" s="39">
        <f t="shared" si="98"/>
        <v>2.503468806394415</v>
      </c>
      <c r="E100" s="39">
        <f t="shared" si="98"/>
        <v>0</v>
      </c>
      <c r="F100" s="39">
        <f t="shared" si="98"/>
        <v>0</v>
      </c>
      <c r="G100" s="39">
        <f t="shared" si="98"/>
        <v>0</v>
      </c>
      <c r="H100" s="40">
        <f t="shared" si="98"/>
        <v>0</v>
      </c>
      <c r="I100" s="41">
        <f t="shared" si="84"/>
        <v>138</v>
      </c>
      <c r="J100" s="307">
        <v>0</v>
      </c>
    </row>
    <row r="101" spans="1:19" ht="15">
      <c r="A101" s="28" t="s">
        <v>60</v>
      </c>
      <c r="B101" s="42">
        <f t="shared" si="82"/>
        <v>1067.555912190023</v>
      </c>
      <c r="C101" s="42">
        <f t="shared" ref="C101:H101" si="99">C595+C621+C647</f>
        <v>1.8234171847102794</v>
      </c>
      <c r="D101" s="42">
        <f t="shared" si="99"/>
        <v>137.62067062526646</v>
      </c>
      <c r="E101" s="42">
        <f t="shared" si="99"/>
        <v>0</v>
      </c>
      <c r="F101" s="42">
        <f t="shared" si="99"/>
        <v>0</v>
      </c>
      <c r="G101" s="42">
        <f t="shared" si="99"/>
        <v>0</v>
      </c>
      <c r="H101" s="43">
        <f t="shared" si="99"/>
        <v>0</v>
      </c>
      <c r="I101" s="38">
        <f t="shared" si="84"/>
        <v>1206.9999999999998</v>
      </c>
      <c r="J101" s="307">
        <v>0</v>
      </c>
    </row>
    <row r="102" spans="1:19" ht="15">
      <c r="A102" s="26" t="s">
        <v>22</v>
      </c>
      <c r="B102" s="39">
        <f t="shared" si="82"/>
        <v>95.330650514212195</v>
      </c>
      <c r="C102" s="39">
        <f t="shared" ref="C102:H102" si="100">C596+C622+C648</f>
        <v>0</v>
      </c>
      <c r="D102" s="39">
        <f t="shared" si="100"/>
        <v>7.4770985587615328</v>
      </c>
      <c r="E102" s="39">
        <f t="shared" si="100"/>
        <v>0</v>
      </c>
      <c r="F102" s="39">
        <f t="shared" si="100"/>
        <v>0.45921470871448067</v>
      </c>
      <c r="G102" s="39">
        <f t="shared" si="100"/>
        <v>0</v>
      </c>
      <c r="H102" s="40">
        <f t="shared" si="100"/>
        <v>0</v>
      </c>
      <c r="I102" s="41">
        <f t="shared" si="84"/>
        <v>103.26696378168822</v>
      </c>
      <c r="J102" s="307">
        <v>0</v>
      </c>
    </row>
    <row r="103" spans="1:19" ht="15">
      <c r="A103" s="28" t="s">
        <v>23</v>
      </c>
      <c r="B103" s="42">
        <f t="shared" si="82"/>
        <v>77.311656230191829</v>
      </c>
      <c r="C103" s="42">
        <f t="shared" ref="C103:H103" si="101">C597+C623+C649</f>
        <v>0</v>
      </c>
      <c r="D103" s="42">
        <f t="shared" si="101"/>
        <v>12.021893318687653</v>
      </c>
      <c r="E103" s="42">
        <f t="shared" si="101"/>
        <v>0</v>
      </c>
      <c r="F103" s="42">
        <f t="shared" si="101"/>
        <v>0</v>
      </c>
      <c r="G103" s="42">
        <f t="shared" si="101"/>
        <v>0</v>
      </c>
      <c r="H103" s="43">
        <f t="shared" si="101"/>
        <v>0</v>
      </c>
      <c r="I103" s="38">
        <f t="shared" si="84"/>
        <v>89.333549548879489</v>
      </c>
      <c r="J103" s="307">
        <v>0</v>
      </c>
    </row>
    <row r="104" spans="1:19" ht="15">
      <c r="A104" s="26" t="s">
        <v>24</v>
      </c>
      <c r="B104" s="39">
        <f t="shared" si="82"/>
        <v>16488.848254641103</v>
      </c>
      <c r="C104" s="39">
        <f t="shared" ref="C104:H104" si="102">C598+C624+C650</f>
        <v>67.889790158895309</v>
      </c>
      <c r="D104" s="39">
        <f t="shared" si="102"/>
        <v>1322.4975551999999</v>
      </c>
      <c r="E104" s="39">
        <f t="shared" si="102"/>
        <v>0</v>
      </c>
      <c r="F104" s="39">
        <f t="shared" si="102"/>
        <v>0</v>
      </c>
      <c r="G104" s="39">
        <f t="shared" si="102"/>
        <v>0</v>
      </c>
      <c r="H104" s="40">
        <f t="shared" si="102"/>
        <v>0</v>
      </c>
      <c r="I104" s="41">
        <f t="shared" si="84"/>
        <v>17879.2356</v>
      </c>
      <c r="J104" s="307">
        <v>0</v>
      </c>
    </row>
    <row r="105" spans="1:19" ht="15.75" thickBot="1">
      <c r="A105" s="28" t="s">
        <v>25</v>
      </c>
      <c r="B105" s="42">
        <f t="shared" si="82"/>
        <v>2782.5938890274197</v>
      </c>
      <c r="C105" s="42">
        <f t="shared" ref="C105:H105" si="103">C599+C625+C651</f>
        <v>4.7947185380215883E-2</v>
      </c>
      <c r="D105" s="42">
        <f t="shared" si="103"/>
        <v>5164.5527947061109</v>
      </c>
      <c r="E105" s="42">
        <f t="shared" si="103"/>
        <v>6285.5991076598175</v>
      </c>
      <c r="F105" s="42">
        <f t="shared" si="103"/>
        <v>0</v>
      </c>
      <c r="G105" s="42">
        <f t="shared" si="103"/>
        <v>4296.3220907621962</v>
      </c>
      <c r="H105" s="43">
        <f t="shared" si="103"/>
        <v>1.0421706590751292</v>
      </c>
      <c r="I105" s="38">
        <f>SUM(B105:H105)</f>
        <v>18530.157999999999</v>
      </c>
      <c r="J105" s="307">
        <v>0</v>
      </c>
    </row>
    <row r="106" spans="1:19" ht="15">
      <c r="A106" s="29" t="s">
        <v>26</v>
      </c>
      <c r="B106" s="44">
        <f>SUM(B85:B105)</f>
        <v>46525.257416086613</v>
      </c>
      <c r="C106" s="44">
        <f t="shared" ref="C106" si="104">SUM(C85:C105)</f>
        <v>737.59398730997111</v>
      </c>
      <c r="D106" s="44">
        <f t="shared" ref="D106" si="105">SUM(D85:D105)</f>
        <v>11588.915857549284</v>
      </c>
      <c r="E106" s="44">
        <f t="shared" ref="E106" si="106">SUM(E85:E105)</f>
        <v>6733.0825727275906</v>
      </c>
      <c r="F106" s="44">
        <f t="shared" ref="F106" si="107">SUM(F85:F105)</f>
        <v>31.05455410438929</v>
      </c>
      <c r="G106" s="44">
        <f t="shared" ref="G106" si="108">SUM(G85:G105)</f>
        <v>4296.3220907621962</v>
      </c>
      <c r="H106" s="45">
        <f t="shared" ref="H106" si="109">SUM(H85:H105)</f>
        <v>1.0421706590751292</v>
      </c>
      <c r="I106" s="46">
        <f t="shared" ref="I106" si="110">SUM(I85:I105)</f>
        <v>69913.268649199119</v>
      </c>
      <c r="J106" s="307">
        <v>0</v>
      </c>
    </row>
    <row r="107" spans="1:19" s="5" customFormat="1" ht="15" thickBot="1">
      <c r="A107" s="30" t="s">
        <v>88</v>
      </c>
      <c r="B107" s="47">
        <f>B106/$I106</f>
        <v>0.66547106600800554</v>
      </c>
      <c r="C107" s="47">
        <f t="shared" ref="C107" si="111">C106/$I106</f>
        <v>1.0550128774710357E-2</v>
      </c>
      <c r="D107" s="47">
        <f t="shared" ref="D107" si="112">D106/$I106</f>
        <v>0.16576132229918331</v>
      </c>
      <c r="E107" s="47">
        <f t="shared" ref="E107" si="113">E106/$I106</f>
        <v>9.6306219160083861E-2</v>
      </c>
      <c r="F107" s="47">
        <f t="shared" ref="F107" si="114">F106/$I106</f>
        <v>4.4418684327592273E-4</v>
      </c>
      <c r="G107" s="47">
        <f t="shared" ref="G107" si="115">G106/$I106</f>
        <v>6.1452170292876328E-2</v>
      </c>
      <c r="H107" s="47">
        <f t="shared" ref="H107" si="116">H106/$I106</f>
        <v>1.4906621864647543E-5</v>
      </c>
      <c r="I107" s="48">
        <f t="shared" ref="I107" si="117">I106/$I106</f>
        <v>1</v>
      </c>
    </row>
    <row r="108" spans="1:19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9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9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9" ht="15">
      <c r="A111" s="25" t="s">
        <v>7</v>
      </c>
      <c r="B111" s="36">
        <v>1E-3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1E-3</v>
      </c>
    </row>
    <row r="112" spans="1:19" ht="15">
      <c r="A112" s="26" t="s">
        <v>8</v>
      </c>
      <c r="B112" s="39">
        <v>1E-3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0" si="118">SUM(B112:H112)</f>
        <v>1E-3</v>
      </c>
    </row>
    <row r="113" spans="1:9" ht="15">
      <c r="A113" s="27" t="s">
        <v>9</v>
      </c>
      <c r="B113" s="42">
        <v>1E-3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118"/>
        <v>1E-3</v>
      </c>
    </row>
    <row r="114" spans="1:9" ht="15">
      <c r="A114" s="26" t="s">
        <v>10</v>
      </c>
      <c r="B114" s="39">
        <v>1E-3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118"/>
        <v>1E-3</v>
      </c>
    </row>
    <row r="115" spans="1:9" ht="15">
      <c r="A115" s="27" t="s">
        <v>11</v>
      </c>
      <c r="B115" s="42">
        <v>1E-3</v>
      </c>
      <c r="C115" s="42">
        <v>0</v>
      </c>
      <c r="D115" s="42">
        <v>0</v>
      </c>
      <c r="E115" s="42">
        <v>0</v>
      </c>
      <c r="F115" s="411"/>
      <c r="G115" s="42">
        <v>0</v>
      </c>
      <c r="H115" s="43">
        <v>0</v>
      </c>
      <c r="I115" s="38">
        <f t="shared" si="118"/>
        <v>1E-3</v>
      </c>
    </row>
    <row r="116" spans="1:9" ht="15">
      <c r="A116" s="26" t="s">
        <v>12</v>
      </c>
      <c r="B116" s="39">
        <v>1E-3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118"/>
        <v>1E-3</v>
      </c>
    </row>
    <row r="117" spans="1:9" ht="15">
      <c r="A117" s="27" t="s">
        <v>13</v>
      </c>
      <c r="B117" s="42">
        <v>1E-3</v>
      </c>
      <c r="C117" s="42">
        <v>0</v>
      </c>
      <c r="D117" s="42">
        <v>0</v>
      </c>
      <c r="E117" s="42">
        <v>0</v>
      </c>
      <c r="F117" s="411"/>
      <c r="G117" s="42">
        <v>0</v>
      </c>
      <c r="H117" s="43">
        <v>0</v>
      </c>
      <c r="I117" s="38">
        <f t="shared" si="118"/>
        <v>1E-3</v>
      </c>
    </row>
    <row r="118" spans="1:9" ht="15">
      <c r="A118" s="26" t="s">
        <v>14</v>
      </c>
      <c r="B118" s="39">
        <v>1E-3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118"/>
        <v>1E-3</v>
      </c>
    </row>
    <row r="119" spans="1:9" ht="15">
      <c r="A119" s="27" t="s">
        <v>15</v>
      </c>
      <c r="B119" s="42">
        <v>0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118"/>
        <v>0</v>
      </c>
    </row>
    <row r="120" spans="1:9" ht="15">
      <c r="A120" s="26" t="s">
        <v>16</v>
      </c>
      <c r="B120" s="39">
        <v>1E-3</v>
      </c>
      <c r="C120" s="39">
        <v>0</v>
      </c>
      <c r="D120" s="39">
        <v>0</v>
      </c>
      <c r="E120" s="39">
        <v>0</v>
      </c>
      <c r="F120" s="411"/>
      <c r="G120" s="39">
        <v>0</v>
      </c>
      <c r="H120" s="40">
        <v>0</v>
      </c>
      <c r="I120" s="41">
        <f t="shared" si="118"/>
        <v>1E-3</v>
      </c>
    </row>
    <row r="121" spans="1:9" ht="15">
      <c r="A121" s="27" t="s">
        <v>17</v>
      </c>
      <c r="B121" s="42">
        <v>1E-3</v>
      </c>
      <c r="C121" s="42">
        <v>0</v>
      </c>
      <c r="D121" s="42">
        <v>0</v>
      </c>
      <c r="E121" s="42">
        <v>0</v>
      </c>
      <c r="F121" s="411"/>
      <c r="G121" s="42">
        <v>0</v>
      </c>
      <c r="H121" s="43">
        <v>0</v>
      </c>
      <c r="I121" s="38">
        <f t="shared" si="118"/>
        <v>1E-3</v>
      </c>
    </row>
    <row r="122" spans="1:9" ht="15">
      <c r="A122" s="26" t="s">
        <v>18</v>
      </c>
      <c r="B122" s="39">
        <v>1E-3</v>
      </c>
      <c r="C122" s="39">
        <v>0</v>
      </c>
      <c r="D122" s="39">
        <v>0</v>
      </c>
      <c r="E122" s="39">
        <v>0</v>
      </c>
      <c r="F122" s="411"/>
      <c r="G122" s="39">
        <v>0</v>
      </c>
      <c r="H122" s="40">
        <v>0</v>
      </c>
      <c r="I122" s="41">
        <f t="shared" si="118"/>
        <v>1E-3</v>
      </c>
    </row>
    <row r="123" spans="1:9" ht="15">
      <c r="A123" s="27" t="s">
        <v>139</v>
      </c>
      <c r="B123" s="42">
        <v>0.11299583641828548</v>
      </c>
      <c r="C123" s="42">
        <v>1.6224152305610182</v>
      </c>
      <c r="D123" s="42">
        <v>4.2641008694204405</v>
      </c>
      <c r="E123" s="42">
        <v>4.8806360025579359E-4</v>
      </c>
      <c r="F123" s="411"/>
      <c r="G123" s="42">
        <v>0</v>
      </c>
      <c r="H123" s="43">
        <v>0</v>
      </c>
      <c r="I123" s="38">
        <f t="shared" si="118"/>
        <v>6</v>
      </c>
    </row>
    <row r="124" spans="1:9" ht="15">
      <c r="A124" s="26" t="s">
        <v>19</v>
      </c>
      <c r="B124" s="39">
        <v>1E-3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118"/>
        <v>1E-3</v>
      </c>
    </row>
    <row r="125" spans="1:9" ht="15">
      <c r="A125" s="27" t="s">
        <v>20</v>
      </c>
      <c r="B125" s="42">
        <v>1E-3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118"/>
        <v>1E-3</v>
      </c>
    </row>
    <row r="126" spans="1:9" ht="15">
      <c r="A126" s="26" t="s">
        <v>21</v>
      </c>
      <c r="B126" s="39">
        <v>0</v>
      </c>
      <c r="C126" s="39">
        <v>0</v>
      </c>
      <c r="D126" s="39">
        <v>1E-4</v>
      </c>
      <c r="E126" s="39">
        <v>0</v>
      </c>
      <c r="F126" s="411"/>
      <c r="G126" s="39">
        <v>0</v>
      </c>
      <c r="H126" s="40">
        <v>0</v>
      </c>
      <c r="I126" s="41">
        <f t="shared" si="118"/>
        <v>1E-4</v>
      </c>
    </row>
    <row r="127" spans="1:9" ht="15">
      <c r="A127" s="28" t="s">
        <v>60</v>
      </c>
      <c r="B127" s="42">
        <v>1E-3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118"/>
        <v>1E-3</v>
      </c>
    </row>
    <row r="128" spans="1:9" ht="15">
      <c r="A128" s="26" t="s">
        <v>22</v>
      </c>
      <c r="B128" s="39">
        <v>0</v>
      </c>
      <c r="C128" s="39">
        <v>0</v>
      </c>
      <c r="D128" s="39">
        <v>1E-4</v>
      </c>
      <c r="E128" s="39">
        <v>0</v>
      </c>
      <c r="F128" s="411"/>
      <c r="G128" s="39">
        <v>0</v>
      </c>
      <c r="H128" s="40">
        <v>0</v>
      </c>
      <c r="I128" s="41">
        <f t="shared" si="118"/>
        <v>1E-4</v>
      </c>
    </row>
    <row r="129" spans="1:19" ht="15">
      <c r="A129" s="28" t="s">
        <v>23</v>
      </c>
      <c r="B129" s="42">
        <v>1E-3</v>
      </c>
      <c r="C129" s="42">
        <v>0</v>
      </c>
      <c r="D129" s="42">
        <v>0</v>
      </c>
      <c r="E129" s="42">
        <v>0</v>
      </c>
      <c r="F129" s="411"/>
      <c r="G129" s="42">
        <v>0</v>
      </c>
      <c r="H129" s="43">
        <v>0</v>
      </c>
      <c r="I129" s="38">
        <f t="shared" si="118"/>
        <v>1E-3</v>
      </c>
    </row>
    <row r="130" spans="1:19" ht="15">
      <c r="A130" s="26" t="s">
        <v>24</v>
      </c>
      <c r="B130" s="39">
        <v>2.5051012864113556E-3</v>
      </c>
      <c r="C130" s="39">
        <v>0</v>
      </c>
      <c r="D130" s="39">
        <v>1.5494898713588643E-2</v>
      </c>
      <c r="E130" s="39">
        <v>0</v>
      </c>
      <c r="F130" s="411"/>
      <c r="G130" s="39">
        <v>0</v>
      </c>
      <c r="H130" s="40">
        <v>0</v>
      </c>
      <c r="I130" s="41">
        <f t="shared" si="118"/>
        <v>1.7999999999999999E-2</v>
      </c>
    </row>
    <row r="131" spans="1:19" ht="15.75" thickBot="1">
      <c r="A131" s="28" t="s">
        <v>25</v>
      </c>
      <c r="B131" s="42">
        <v>0</v>
      </c>
      <c r="C131" s="42">
        <v>0</v>
      </c>
      <c r="D131" s="42">
        <v>0</v>
      </c>
      <c r="E131" s="42">
        <v>0</v>
      </c>
      <c r="F131" s="412"/>
      <c r="G131" s="42">
        <v>1E-4</v>
      </c>
      <c r="H131" s="43">
        <v>0</v>
      </c>
      <c r="I131" s="38">
        <f>SUM(B131:H131)</f>
        <v>1E-4</v>
      </c>
    </row>
    <row r="132" spans="1:19" ht="15">
      <c r="A132" s="29" t="s">
        <v>26</v>
      </c>
      <c r="B132" s="44">
        <f>SUM(B111:B131)</f>
        <v>0.13050093770469684</v>
      </c>
      <c r="C132" s="44">
        <f t="shared" ref="C132" si="119">SUM(C111:C131)</f>
        <v>1.6224152305610182</v>
      </c>
      <c r="D132" s="44">
        <f t="shared" ref="D132" si="120">SUM(D111:D131)</f>
        <v>4.2797957681340284</v>
      </c>
      <c r="E132" s="44">
        <f t="shared" ref="E132" si="121">SUM(E111:E131)</f>
        <v>4.8806360025579359E-4</v>
      </c>
      <c r="F132" s="44">
        <f t="shared" ref="F132" si="122">SUM(F111:F131)</f>
        <v>0</v>
      </c>
      <c r="G132" s="44">
        <f t="shared" ref="G132" si="123">SUM(G111:G131)</f>
        <v>1E-4</v>
      </c>
      <c r="H132" s="45">
        <f t="shared" ref="H132" si="124">SUM(H111:H131)</f>
        <v>0</v>
      </c>
      <c r="I132" s="46">
        <f t="shared" ref="I132" si="125">SUM(I111:I131)</f>
        <v>6.0333000000000006</v>
      </c>
    </row>
    <row r="133" spans="1:19" s="5" customFormat="1" ht="15" thickBot="1">
      <c r="A133" s="30" t="s">
        <v>88</v>
      </c>
      <c r="B133" s="47">
        <f>B132/$I132</f>
        <v>2.1630109178177256E-2</v>
      </c>
      <c r="C133" s="47">
        <f t="shared" ref="C133" si="126">C132/$I132</f>
        <v>0.26891008744153583</v>
      </c>
      <c r="D133" s="47">
        <f t="shared" ref="D133" si="127">D132/$I132</f>
        <v>0.7093623337367656</v>
      </c>
      <c r="E133" s="47">
        <f t="shared" ref="E133" si="128">E132/$I132</f>
        <v>8.0894966312928832E-5</v>
      </c>
      <c r="F133" s="47">
        <f t="shared" ref="F133" si="129">F132/$I132</f>
        <v>0</v>
      </c>
      <c r="G133" s="47">
        <f t="shared" ref="G133" si="130">G132/$I132</f>
        <v>1.6574677208161372E-5</v>
      </c>
      <c r="H133" s="47">
        <f t="shared" ref="H133" si="131">H132/$I132</f>
        <v>0</v>
      </c>
      <c r="I133" s="48">
        <f t="shared" ref="I133" si="132">I132/$I132</f>
        <v>1</v>
      </c>
    </row>
    <row r="134" spans="1:19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19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19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19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19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6" si="133">SUM(B138:H138)</f>
        <v>0</v>
      </c>
    </row>
    <row r="139" spans="1:19" ht="15">
      <c r="A139" s="27" t="s">
        <v>9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133"/>
        <v>0</v>
      </c>
    </row>
    <row r="140" spans="1:19" ht="15">
      <c r="A140" s="26" t="s">
        <v>10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133"/>
        <v>0</v>
      </c>
    </row>
    <row r="141" spans="1:19" ht="15">
      <c r="A141" s="27" t="s">
        <v>11</v>
      </c>
      <c r="B141" s="42">
        <v>0</v>
      </c>
      <c r="C141" s="42">
        <v>0</v>
      </c>
      <c r="D141" s="42">
        <v>0</v>
      </c>
      <c r="E141" s="42">
        <v>0</v>
      </c>
      <c r="F141" s="411"/>
      <c r="G141" s="42">
        <v>0</v>
      </c>
      <c r="H141" s="43">
        <v>0</v>
      </c>
      <c r="I141" s="38">
        <f t="shared" si="133"/>
        <v>0</v>
      </c>
    </row>
    <row r="142" spans="1:19" ht="15">
      <c r="A142" s="26" t="s">
        <v>12</v>
      </c>
      <c r="B142" s="39">
        <v>0</v>
      </c>
      <c r="C142" s="39">
        <v>0</v>
      </c>
      <c r="D142" s="39">
        <v>0</v>
      </c>
      <c r="E142" s="39">
        <v>0</v>
      </c>
      <c r="F142" s="411"/>
      <c r="G142" s="39">
        <v>0</v>
      </c>
      <c r="H142" s="40">
        <v>0</v>
      </c>
      <c r="I142" s="41">
        <f t="shared" si="133"/>
        <v>0</v>
      </c>
    </row>
    <row r="143" spans="1:19" ht="15">
      <c r="A143" s="27" t="s">
        <v>13</v>
      </c>
      <c r="B143" s="42">
        <v>0</v>
      </c>
      <c r="C143" s="42">
        <v>0</v>
      </c>
      <c r="D143" s="42">
        <v>0</v>
      </c>
      <c r="E143" s="42">
        <v>0</v>
      </c>
      <c r="F143" s="411"/>
      <c r="G143" s="42">
        <v>0</v>
      </c>
      <c r="H143" s="43">
        <v>0</v>
      </c>
      <c r="I143" s="38">
        <f t="shared" si="133"/>
        <v>0</v>
      </c>
    </row>
    <row r="144" spans="1:19" ht="15">
      <c r="A144" s="26" t="s">
        <v>14</v>
      </c>
      <c r="B144" s="39">
        <v>0</v>
      </c>
      <c r="C144" s="39">
        <v>0</v>
      </c>
      <c r="D144" s="39">
        <v>4.7082626911680698</v>
      </c>
      <c r="E144" s="39">
        <v>5.1500149778536066</v>
      </c>
      <c r="F144" s="411"/>
      <c r="G144" s="39">
        <v>0</v>
      </c>
      <c r="H144" s="40">
        <v>0</v>
      </c>
      <c r="I144" s="41">
        <f t="shared" si="133"/>
        <v>9.8582776690216765</v>
      </c>
    </row>
    <row r="145" spans="1:9" ht="15">
      <c r="A145" s="27" t="s">
        <v>15</v>
      </c>
      <c r="B145" s="42">
        <v>1.1983999999999999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133"/>
        <v>1.1983999999999999</v>
      </c>
    </row>
    <row r="146" spans="1:9" ht="15">
      <c r="A146" s="26" t="s">
        <v>16</v>
      </c>
      <c r="B146" s="39">
        <v>21.974381136822917</v>
      </c>
      <c r="C146" s="39">
        <v>186.14249859102958</v>
      </c>
      <c r="D146" s="39">
        <v>10.883120272147538</v>
      </c>
      <c r="E146" s="39">
        <v>0</v>
      </c>
      <c r="F146" s="411"/>
      <c r="G146" s="39">
        <v>0</v>
      </c>
      <c r="H146" s="40">
        <v>0</v>
      </c>
      <c r="I146" s="41">
        <f t="shared" si="133"/>
        <v>219.00000000000006</v>
      </c>
    </row>
    <row r="147" spans="1:9" ht="15">
      <c r="A147" s="27" t="s">
        <v>17</v>
      </c>
      <c r="B147" s="42">
        <v>1E-4</v>
      </c>
      <c r="C147" s="42">
        <v>0</v>
      </c>
      <c r="D147" s="42">
        <v>0</v>
      </c>
      <c r="E147" s="42">
        <v>0</v>
      </c>
      <c r="F147" s="411"/>
      <c r="G147" s="42">
        <v>0</v>
      </c>
      <c r="H147" s="43">
        <v>0</v>
      </c>
      <c r="I147" s="38">
        <f t="shared" si="133"/>
        <v>1E-4</v>
      </c>
    </row>
    <row r="148" spans="1:9" ht="15">
      <c r="A148" s="26" t="s">
        <v>18</v>
      </c>
      <c r="B148" s="39">
        <v>0</v>
      </c>
      <c r="C148" s="39">
        <v>0</v>
      </c>
      <c r="D148" s="39">
        <v>0</v>
      </c>
      <c r="E148" s="39">
        <v>0</v>
      </c>
      <c r="F148" s="411"/>
      <c r="G148" s="39">
        <v>0</v>
      </c>
      <c r="H148" s="40">
        <v>0</v>
      </c>
      <c r="I148" s="41">
        <f t="shared" si="133"/>
        <v>0</v>
      </c>
    </row>
    <row r="149" spans="1:9" ht="15">
      <c r="A149" s="27" t="s">
        <v>139</v>
      </c>
      <c r="B149" s="42">
        <v>9.0695364673525649</v>
      </c>
      <c r="C149" s="42">
        <v>415.46720950180696</v>
      </c>
      <c r="D149" s="42">
        <v>86.46325403084046</v>
      </c>
      <c r="E149" s="42">
        <v>0</v>
      </c>
      <c r="F149" s="411"/>
      <c r="G149" s="42">
        <v>0</v>
      </c>
      <c r="H149" s="43">
        <v>0</v>
      </c>
      <c r="I149" s="38">
        <f t="shared" si="133"/>
        <v>511</v>
      </c>
    </row>
    <row r="150" spans="1:9" ht="15">
      <c r="A150" s="26" t="s">
        <v>19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133"/>
        <v>0</v>
      </c>
    </row>
    <row r="151" spans="1:9" ht="15">
      <c r="A151" s="27" t="s">
        <v>20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133"/>
        <v>0</v>
      </c>
    </row>
    <row r="152" spans="1:9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133"/>
        <v>0</v>
      </c>
    </row>
    <row r="153" spans="1:9" ht="15">
      <c r="A153" s="28" t="s">
        <v>60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133"/>
        <v>0</v>
      </c>
    </row>
    <row r="154" spans="1:9" ht="15">
      <c r="A154" s="26" t="s">
        <v>22</v>
      </c>
      <c r="B154" s="39">
        <v>0</v>
      </c>
      <c r="C154" s="39">
        <v>0</v>
      </c>
      <c r="D154" s="39">
        <v>0</v>
      </c>
      <c r="E154" s="39">
        <v>0</v>
      </c>
      <c r="F154" s="411"/>
      <c r="G154" s="39">
        <v>0</v>
      </c>
      <c r="H154" s="40">
        <v>0</v>
      </c>
      <c r="I154" s="41">
        <f t="shared" si="133"/>
        <v>0</v>
      </c>
    </row>
    <row r="155" spans="1:9" ht="15">
      <c r="A155" s="28" t="s">
        <v>23</v>
      </c>
      <c r="B155" s="42">
        <v>0</v>
      </c>
      <c r="C155" s="42">
        <v>0</v>
      </c>
      <c r="D155" s="42">
        <v>0</v>
      </c>
      <c r="E155" s="42">
        <v>0</v>
      </c>
      <c r="F155" s="411"/>
      <c r="G155" s="42">
        <v>0</v>
      </c>
      <c r="H155" s="43">
        <v>0</v>
      </c>
      <c r="I155" s="38">
        <f t="shared" si="133"/>
        <v>0</v>
      </c>
    </row>
    <row r="156" spans="1:9" ht="15">
      <c r="A156" s="26" t="s">
        <v>24</v>
      </c>
      <c r="B156" s="39">
        <v>101.16929039311431</v>
      </c>
      <c r="C156" s="39">
        <v>0</v>
      </c>
      <c r="D156" s="39">
        <v>4.1451096068856943</v>
      </c>
      <c r="E156" s="39">
        <v>0</v>
      </c>
      <c r="F156" s="411"/>
      <c r="G156" s="39">
        <v>0</v>
      </c>
      <c r="H156" s="40">
        <v>0</v>
      </c>
      <c r="I156" s="41">
        <f t="shared" si="133"/>
        <v>105.31440000000001</v>
      </c>
    </row>
    <row r="157" spans="1:9" ht="15.75" thickBot="1">
      <c r="A157" s="28" t="s">
        <v>25</v>
      </c>
      <c r="B157" s="42">
        <v>3.6967675766019661</v>
      </c>
      <c r="C157" s="42">
        <v>2.0346379360282343E-2</v>
      </c>
      <c r="D157" s="42">
        <v>16.973119215508866</v>
      </c>
      <c r="E157" s="42">
        <v>376.50601989247531</v>
      </c>
      <c r="F157" s="412"/>
      <c r="G157" s="42">
        <v>7.183797892631687</v>
      </c>
      <c r="H157" s="43">
        <v>44.619949043421848</v>
      </c>
      <c r="I157" s="38">
        <f>SUM(B157:H157)</f>
        <v>448.99999999999994</v>
      </c>
    </row>
    <row r="158" spans="1:9" ht="15">
      <c r="A158" s="29" t="s">
        <v>26</v>
      </c>
      <c r="B158" s="44">
        <f>SUM(B137:B157)</f>
        <v>137.10847557389175</v>
      </c>
      <c r="C158" s="44">
        <f t="shared" ref="C158" si="134">SUM(C137:C157)</f>
        <v>601.63005447219678</v>
      </c>
      <c r="D158" s="44">
        <f t="shared" ref="D158" si="135">SUM(D137:D157)</f>
        <v>123.17286581655063</v>
      </c>
      <c r="E158" s="44">
        <f t="shared" ref="E158" si="136">SUM(E137:E157)</f>
        <v>381.65603487032894</v>
      </c>
      <c r="F158" s="44">
        <f t="shared" ref="F158" si="137">SUM(F137:F157)</f>
        <v>0</v>
      </c>
      <c r="G158" s="44">
        <f t="shared" ref="G158" si="138">SUM(G137:G157)</f>
        <v>7.183797892631687</v>
      </c>
      <c r="H158" s="45">
        <f t="shared" ref="H158" si="139">SUM(H137:H157)</f>
        <v>44.619949043421848</v>
      </c>
      <c r="I158" s="46">
        <f t="shared" ref="I158" si="140">SUM(I137:I157)</f>
        <v>1295.3711776690216</v>
      </c>
    </row>
    <row r="159" spans="1:9" s="5" customFormat="1" ht="15" thickBot="1">
      <c r="A159" s="30" t="s">
        <v>88</v>
      </c>
      <c r="B159" s="47">
        <f>B158/$I158</f>
        <v>0.10584493304893043</v>
      </c>
      <c r="C159" s="47">
        <f t="shared" ref="C159" si="141">C158/$I158</f>
        <v>0.46444607139924987</v>
      </c>
      <c r="D159" s="47">
        <f t="shared" ref="D159" si="142">D158/$I158</f>
        <v>9.5086927932267418E-2</v>
      </c>
      <c r="E159" s="47">
        <f t="shared" ref="E159" si="143">E158/$I158</f>
        <v>0.29463063672383588</v>
      </c>
      <c r="F159" s="47">
        <f t="shared" ref="F159" si="144">F158/$I158</f>
        <v>0</v>
      </c>
      <c r="G159" s="47">
        <f t="shared" ref="G159" si="145">G158/$I158</f>
        <v>5.5457447382446E-3</v>
      </c>
      <c r="H159" s="47">
        <f t="shared" ref="H159" si="146">H158/$I158</f>
        <v>3.4445686157471865E-2</v>
      </c>
      <c r="I159" s="48">
        <f t="shared" ref="I159" si="147">I158/$I158</f>
        <v>1</v>
      </c>
    </row>
    <row r="160" spans="1:9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1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1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1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1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2" si="148">SUM(B164:H164)</f>
        <v>0</v>
      </c>
    </row>
    <row r="165" spans="1:19" ht="15">
      <c r="A165" s="27" t="s">
        <v>9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148"/>
        <v>0</v>
      </c>
    </row>
    <row r="166" spans="1:19" ht="15">
      <c r="A166" s="26" t="s">
        <v>10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148"/>
        <v>0</v>
      </c>
    </row>
    <row r="167" spans="1:19" ht="15">
      <c r="A167" s="27" t="s">
        <v>11</v>
      </c>
      <c r="B167" s="42">
        <v>0</v>
      </c>
      <c r="C167" s="42">
        <v>0</v>
      </c>
      <c r="D167" s="42">
        <v>0</v>
      </c>
      <c r="E167" s="42">
        <v>0</v>
      </c>
      <c r="F167" s="411"/>
      <c r="G167" s="42">
        <v>0</v>
      </c>
      <c r="H167" s="43">
        <v>0</v>
      </c>
      <c r="I167" s="38">
        <f t="shared" si="148"/>
        <v>0</v>
      </c>
    </row>
    <row r="168" spans="1:19" ht="15">
      <c r="A168" s="26" t="s">
        <v>12</v>
      </c>
      <c r="B168" s="39">
        <v>0</v>
      </c>
      <c r="C168" s="39">
        <v>0</v>
      </c>
      <c r="D168" s="39">
        <v>0</v>
      </c>
      <c r="E168" s="39">
        <v>0</v>
      </c>
      <c r="F168" s="411"/>
      <c r="G168" s="39">
        <v>0</v>
      </c>
      <c r="H168" s="40">
        <v>0</v>
      </c>
      <c r="I168" s="41">
        <f t="shared" si="148"/>
        <v>0</v>
      </c>
    </row>
    <row r="169" spans="1:19" ht="15">
      <c r="A169" s="27" t="s">
        <v>13</v>
      </c>
      <c r="B169" s="42">
        <v>0</v>
      </c>
      <c r="C169" s="42">
        <v>0</v>
      </c>
      <c r="D169" s="42">
        <v>0</v>
      </c>
      <c r="E169" s="42">
        <v>0</v>
      </c>
      <c r="F169" s="411"/>
      <c r="G169" s="42">
        <v>0</v>
      </c>
      <c r="H169" s="43">
        <v>0</v>
      </c>
      <c r="I169" s="38">
        <f t="shared" si="148"/>
        <v>0</v>
      </c>
    </row>
    <row r="170" spans="1:19" ht="15">
      <c r="A170" s="26" t="s">
        <v>14</v>
      </c>
      <c r="B170" s="39">
        <v>0</v>
      </c>
      <c r="C170" s="39">
        <v>0</v>
      </c>
      <c r="D170" s="39">
        <v>0</v>
      </c>
      <c r="E170" s="39">
        <v>3.9392329331505729E-2</v>
      </c>
      <c r="F170" s="411"/>
      <c r="G170" s="39">
        <v>0</v>
      </c>
      <c r="H170" s="40">
        <v>0</v>
      </c>
      <c r="I170" s="41">
        <f t="shared" si="148"/>
        <v>3.9392329331505729E-2</v>
      </c>
    </row>
    <row r="171" spans="1:19" ht="15">
      <c r="A171" s="27" t="s">
        <v>15</v>
      </c>
      <c r="B171" s="42">
        <v>0.11616100046629053</v>
      </c>
      <c r="C171" s="42">
        <v>3.6078846511992627E-2</v>
      </c>
      <c r="D171" s="42">
        <v>1.6881601530217165</v>
      </c>
      <c r="E171" s="42">
        <v>0</v>
      </c>
      <c r="F171" s="411"/>
      <c r="G171" s="42">
        <v>0</v>
      </c>
      <c r="H171" s="43">
        <v>0</v>
      </c>
      <c r="I171" s="38">
        <f t="shared" si="148"/>
        <v>1.8403999999999996</v>
      </c>
    </row>
    <row r="172" spans="1:19" ht="15">
      <c r="A172" s="26" t="s">
        <v>16</v>
      </c>
      <c r="B172" s="39">
        <v>1E-3</v>
      </c>
      <c r="C172" s="39">
        <v>0</v>
      </c>
      <c r="D172" s="39">
        <v>0</v>
      </c>
      <c r="E172" s="39">
        <v>0</v>
      </c>
      <c r="F172" s="411"/>
      <c r="G172" s="39">
        <v>0</v>
      </c>
      <c r="H172" s="40">
        <v>0</v>
      </c>
      <c r="I172" s="41">
        <f t="shared" si="148"/>
        <v>1E-3</v>
      </c>
    </row>
    <row r="173" spans="1:19" ht="15">
      <c r="A173" s="27" t="s">
        <v>17</v>
      </c>
      <c r="B173" s="42">
        <v>0</v>
      </c>
      <c r="C173" s="42">
        <v>0</v>
      </c>
      <c r="D173" s="42">
        <v>1E-4</v>
      </c>
      <c r="E173" s="42">
        <v>0</v>
      </c>
      <c r="F173" s="411"/>
      <c r="G173" s="42">
        <v>0</v>
      </c>
      <c r="H173" s="43">
        <v>0</v>
      </c>
      <c r="I173" s="38">
        <f t="shared" si="148"/>
        <v>1E-4</v>
      </c>
    </row>
    <row r="174" spans="1:19" ht="15">
      <c r="A174" s="26" t="s">
        <v>18</v>
      </c>
      <c r="B174" s="39">
        <v>0</v>
      </c>
      <c r="C174" s="39">
        <v>0</v>
      </c>
      <c r="D174" s="39">
        <v>0</v>
      </c>
      <c r="E174" s="39">
        <v>0</v>
      </c>
      <c r="F174" s="411"/>
      <c r="G174" s="39">
        <v>0</v>
      </c>
      <c r="H174" s="40">
        <v>0</v>
      </c>
      <c r="I174" s="41">
        <f t="shared" si="148"/>
        <v>0</v>
      </c>
    </row>
    <row r="175" spans="1:19" ht="15">
      <c r="A175" s="27" t="s">
        <v>139</v>
      </c>
      <c r="B175" s="42">
        <v>0.15910719648479166</v>
      </c>
      <c r="C175" s="42">
        <v>8.286833150249566E-2</v>
      </c>
      <c r="D175" s="42">
        <v>2.7580244720127127</v>
      </c>
      <c r="E175" s="42">
        <v>0</v>
      </c>
      <c r="F175" s="411"/>
      <c r="G175" s="42">
        <v>0</v>
      </c>
      <c r="H175" s="43">
        <v>0</v>
      </c>
      <c r="I175" s="38">
        <f t="shared" si="148"/>
        <v>3</v>
      </c>
    </row>
    <row r="176" spans="1:19" ht="15">
      <c r="A176" s="26" t="s">
        <v>19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148"/>
        <v>0</v>
      </c>
    </row>
    <row r="177" spans="1:19" ht="15">
      <c r="A177" s="27" t="s">
        <v>20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148"/>
        <v>0</v>
      </c>
    </row>
    <row r="178" spans="1:19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148"/>
        <v>0</v>
      </c>
    </row>
    <row r="179" spans="1:19" ht="15">
      <c r="A179" s="28" t="s">
        <v>60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148"/>
        <v>0</v>
      </c>
    </row>
    <row r="180" spans="1:19" ht="15">
      <c r="A180" s="26" t="s">
        <v>22</v>
      </c>
      <c r="B180" s="39">
        <v>1.0000000000000001E-5</v>
      </c>
      <c r="C180" s="39">
        <v>0</v>
      </c>
      <c r="D180" s="39">
        <v>0</v>
      </c>
      <c r="E180" s="39">
        <v>0</v>
      </c>
      <c r="F180" s="411"/>
      <c r="G180" s="39">
        <v>0</v>
      </c>
      <c r="H180" s="40">
        <v>0</v>
      </c>
      <c r="I180" s="41">
        <f t="shared" si="148"/>
        <v>1.0000000000000001E-5</v>
      </c>
    </row>
    <row r="181" spans="1:19" ht="15">
      <c r="A181" s="28" t="s">
        <v>23</v>
      </c>
      <c r="B181" s="42">
        <v>0</v>
      </c>
      <c r="C181" s="42">
        <v>0</v>
      </c>
      <c r="D181" s="42">
        <v>0</v>
      </c>
      <c r="E181" s="42">
        <v>0</v>
      </c>
      <c r="F181" s="411"/>
      <c r="G181" s="42">
        <v>0</v>
      </c>
      <c r="H181" s="43">
        <v>0</v>
      </c>
      <c r="I181" s="38">
        <f t="shared" si="148"/>
        <v>0</v>
      </c>
    </row>
    <row r="182" spans="1:19" ht="15">
      <c r="A182" s="26" t="s">
        <v>24</v>
      </c>
      <c r="B182" s="39">
        <v>5.1370178020338457</v>
      </c>
      <c r="C182" s="39">
        <v>1.3357821979661553</v>
      </c>
      <c r="D182" s="39">
        <v>0</v>
      </c>
      <c r="E182" s="39">
        <v>0</v>
      </c>
      <c r="F182" s="411"/>
      <c r="G182" s="39">
        <v>0</v>
      </c>
      <c r="H182" s="40">
        <v>0</v>
      </c>
      <c r="I182" s="41">
        <f t="shared" si="148"/>
        <v>6.4728000000000012</v>
      </c>
    </row>
    <row r="183" spans="1:19" ht="15.75" thickBot="1">
      <c r="A183" s="28" t="s">
        <v>25</v>
      </c>
      <c r="B183" s="42">
        <v>0.22768864328725891</v>
      </c>
      <c r="C183" s="42">
        <v>0</v>
      </c>
      <c r="D183" s="42">
        <v>5.6287963854919276</v>
      </c>
      <c r="E183" s="42">
        <v>5.9215363088811008</v>
      </c>
      <c r="F183" s="412"/>
      <c r="G183" s="42">
        <v>0.5295999329464639</v>
      </c>
      <c r="H183" s="43">
        <v>1.69237872939325</v>
      </c>
      <c r="I183" s="38">
        <f>SUM(B183:H183)</f>
        <v>14.000000000000002</v>
      </c>
    </row>
    <row r="184" spans="1:19" ht="15">
      <c r="A184" s="29" t="s">
        <v>26</v>
      </c>
      <c r="B184" s="44">
        <f>SUM(B163:B183)</f>
        <v>5.640984642272187</v>
      </c>
      <c r="C184" s="44">
        <f t="shared" ref="C184" si="149">SUM(C163:C183)</f>
        <v>1.4547293759806434</v>
      </c>
      <c r="D184" s="44">
        <f t="shared" ref="D184" si="150">SUM(D163:D183)</f>
        <v>10.075081010526358</v>
      </c>
      <c r="E184" s="44">
        <f t="shared" ref="E184" si="151">SUM(E163:E183)</f>
        <v>5.9609286382126063</v>
      </c>
      <c r="F184" s="44">
        <f t="shared" ref="F184" si="152">SUM(F163:F183)</f>
        <v>0</v>
      </c>
      <c r="G184" s="44">
        <f t="shared" ref="G184" si="153">SUM(G163:G183)</f>
        <v>0.5295999329464639</v>
      </c>
      <c r="H184" s="45">
        <f t="shared" ref="H184" si="154">SUM(H163:H183)</f>
        <v>1.69237872939325</v>
      </c>
      <c r="I184" s="46">
        <f t="shared" ref="I184" si="155">SUM(I163:I183)</f>
        <v>25.353702329331508</v>
      </c>
    </row>
    <row r="185" spans="1:19" s="5" customFormat="1" ht="15" thickBot="1">
      <c r="A185" s="30" t="s">
        <v>88</v>
      </c>
      <c r="B185" s="47">
        <f>B184/$I184</f>
        <v>0.22249155444828955</v>
      </c>
      <c r="C185" s="47">
        <f t="shared" ref="C185" si="156">C184/$I184</f>
        <v>5.7377394318370536E-2</v>
      </c>
      <c r="D185" s="47">
        <f t="shared" ref="D185" si="157">D184/$I184</f>
        <v>0.39738105621247166</v>
      </c>
      <c r="E185" s="47">
        <f t="shared" ref="E185" si="158">E184/$I184</f>
        <v>0.23511077635854596</v>
      </c>
      <c r="F185" s="47">
        <f t="shared" ref="F185" si="159">F184/$I184</f>
        <v>0</v>
      </c>
      <c r="G185" s="47">
        <f t="shared" ref="G185" si="160">G184/$I184</f>
        <v>2.0888465363647253E-2</v>
      </c>
      <c r="H185" s="47">
        <f t="shared" ref="H185" si="161">H184/$I184</f>
        <v>6.6750753298675025E-2</v>
      </c>
      <c r="I185" s="48">
        <f t="shared" ref="I185" si="162">I184/$I184</f>
        <v>1</v>
      </c>
    </row>
    <row r="186" spans="1:19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19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19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19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19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8" si="163">SUM(B190:H190)</f>
        <v>0</v>
      </c>
    </row>
    <row r="191" spans="1:19" ht="15">
      <c r="A191" s="27" t="s">
        <v>9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163"/>
        <v>0</v>
      </c>
    </row>
    <row r="192" spans="1:19" ht="15">
      <c r="A192" s="26" t="s">
        <v>10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163"/>
        <v>0</v>
      </c>
    </row>
    <row r="193" spans="1:9" ht="15">
      <c r="A193" s="27" t="s">
        <v>11</v>
      </c>
      <c r="B193" s="42">
        <v>0</v>
      </c>
      <c r="C193" s="42">
        <v>0</v>
      </c>
      <c r="D193" s="42">
        <v>0</v>
      </c>
      <c r="E193" s="42">
        <v>0</v>
      </c>
      <c r="F193" s="411"/>
      <c r="G193" s="42">
        <v>0</v>
      </c>
      <c r="H193" s="43">
        <v>0</v>
      </c>
      <c r="I193" s="38">
        <f t="shared" si="163"/>
        <v>0</v>
      </c>
    </row>
    <row r="194" spans="1:9" ht="15">
      <c r="A194" s="26" t="s">
        <v>12</v>
      </c>
      <c r="B194" s="39">
        <v>0</v>
      </c>
      <c r="C194" s="39">
        <v>0</v>
      </c>
      <c r="D194" s="39">
        <v>0</v>
      </c>
      <c r="E194" s="39">
        <v>0</v>
      </c>
      <c r="F194" s="411"/>
      <c r="G194" s="39">
        <v>0</v>
      </c>
      <c r="H194" s="40">
        <v>0</v>
      </c>
      <c r="I194" s="41">
        <f t="shared" si="163"/>
        <v>0</v>
      </c>
    </row>
    <row r="195" spans="1:9" ht="15">
      <c r="A195" s="27" t="s">
        <v>13</v>
      </c>
      <c r="B195" s="42">
        <v>0</v>
      </c>
      <c r="C195" s="42">
        <v>0</v>
      </c>
      <c r="D195" s="42">
        <v>0</v>
      </c>
      <c r="E195" s="42">
        <v>0</v>
      </c>
      <c r="F195" s="411"/>
      <c r="G195" s="42">
        <v>0</v>
      </c>
      <c r="H195" s="43">
        <v>0</v>
      </c>
      <c r="I195" s="38">
        <f t="shared" si="163"/>
        <v>0</v>
      </c>
    </row>
    <row r="196" spans="1:9" ht="15">
      <c r="A196" s="26" t="s">
        <v>14</v>
      </c>
      <c r="B196" s="39">
        <v>0</v>
      </c>
      <c r="C196" s="39">
        <v>0</v>
      </c>
      <c r="D196" s="39">
        <v>0</v>
      </c>
      <c r="E196" s="39">
        <v>0.23968833428711875</v>
      </c>
      <c r="F196" s="411"/>
      <c r="G196" s="39">
        <v>0</v>
      </c>
      <c r="H196" s="40">
        <v>0</v>
      </c>
      <c r="I196" s="41">
        <f t="shared" si="163"/>
        <v>0.23968833428711875</v>
      </c>
    </row>
    <row r="197" spans="1:9" ht="15">
      <c r="A197" s="27" t="s">
        <v>15</v>
      </c>
      <c r="B197" s="42">
        <v>0.39710853647778394</v>
      </c>
      <c r="C197" s="42">
        <v>0.12333931249448643</v>
      </c>
      <c r="D197" s="42">
        <v>5.7711521510277288</v>
      </c>
      <c r="E197" s="42">
        <v>0</v>
      </c>
      <c r="F197" s="411"/>
      <c r="G197" s="42">
        <v>0</v>
      </c>
      <c r="H197" s="43">
        <v>0</v>
      </c>
      <c r="I197" s="38">
        <f t="shared" si="163"/>
        <v>6.291599999999999</v>
      </c>
    </row>
    <row r="198" spans="1:9" ht="15">
      <c r="A198" s="26" t="s">
        <v>16</v>
      </c>
      <c r="B198" s="39">
        <v>0.50838242477760687</v>
      </c>
      <c r="C198" s="39">
        <v>0.22586384604310586</v>
      </c>
      <c r="D198" s="39">
        <v>10.265753729179288</v>
      </c>
      <c r="E198" s="39">
        <v>0</v>
      </c>
      <c r="F198" s="411"/>
      <c r="G198" s="39">
        <v>0</v>
      </c>
      <c r="H198" s="40">
        <v>0</v>
      </c>
      <c r="I198" s="41">
        <f t="shared" si="163"/>
        <v>11</v>
      </c>
    </row>
    <row r="199" spans="1:9" ht="15">
      <c r="A199" s="27" t="s">
        <v>17</v>
      </c>
      <c r="B199" s="42">
        <v>3.3734848087939459E-2</v>
      </c>
      <c r="C199" s="42">
        <v>0</v>
      </c>
      <c r="D199" s="42">
        <v>0.24406515191206055</v>
      </c>
      <c r="E199" s="42">
        <v>0</v>
      </c>
      <c r="F199" s="411"/>
      <c r="G199" s="42">
        <v>0</v>
      </c>
      <c r="H199" s="43">
        <v>0</v>
      </c>
      <c r="I199" s="38">
        <f t="shared" si="163"/>
        <v>0.27779999999999999</v>
      </c>
    </row>
    <row r="200" spans="1:9" ht="15">
      <c r="A200" s="26" t="s">
        <v>18</v>
      </c>
      <c r="B200" s="39">
        <v>0</v>
      </c>
      <c r="C200" s="39">
        <v>0</v>
      </c>
      <c r="D200" s="39">
        <v>1E-3</v>
      </c>
      <c r="E200" s="39">
        <v>0</v>
      </c>
      <c r="F200" s="411"/>
      <c r="G200" s="39">
        <v>0</v>
      </c>
      <c r="H200" s="40">
        <v>0</v>
      </c>
      <c r="I200" s="41">
        <f t="shared" si="163"/>
        <v>1E-3</v>
      </c>
    </row>
    <row r="201" spans="1:9" ht="15">
      <c r="A201" s="27" t="s">
        <v>139</v>
      </c>
      <c r="B201" s="42">
        <v>5.7952421380681365</v>
      </c>
      <c r="C201" s="42">
        <v>0.31135730781459081</v>
      </c>
      <c r="D201" s="42">
        <v>32.421243258414542</v>
      </c>
      <c r="E201" s="42">
        <v>2.472157295702738</v>
      </c>
      <c r="F201" s="411"/>
      <c r="G201" s="42">
        <v>0</v>
      </c>
      <c r="H201" s="43">
        <v>0</v>
      </c>
      <c r="I201" s="38">
        <f t="shared" si="163"/>
        <v>41.000000000000007</v>
      </c>
    </row>
    <row r="202" spans="1:9" ht="15">
      <c r="A202" s="26" t="s">
        <v>19</v>
      </c>
      <c r="B202" s="39">
        <v>0</v>
      </c>
      <c r="C202" s="39">
        <v>0</v>
      </c>
      <c r="D202" s="39">
        <v>0</v>
      </c>
      <c r="E202" s="39">
        <v>0</v>
      </c>
      <c r="F202" s="411"/>
      <c r="G202" s="39">
        <v>0</v>
      </c>
      <c r="H202" s="40">
        <v>0</v>
      </c>
      <c r="I202" s="41">
        <f t="shared" si="163"/>
        <v>0</v>
      </c>
    </row>
    <row r="203" spans="1:9" ht="15">
      <c r="A203" s="27" t="s">
        <v>20</v>
      </c>
      <c r="B203" s="42">
        <v>0</v>
      </c>
      <c r="C203" s="42">
        <v>0</v>
      </c>
      <c r="D203" s="42">
        <v>0</v>
      </c>
      <c r="E203" s="42">
        <v>0</v>
      </c>
      <c r="F203" s="411"/>
      <c r="G203" s="42">
        <v>0</v>
      </c>
      <c r="H203" s="43">
        <v>0</v>
      </c>
      <c r="I203" s="38">
        <f t="shared" si="163"/>
        <v>0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163"/>
        <v>0</v>
      </c>
    </row>
    <row r="205" spans="1:9" ht="15">
      <c r="A205" s="28" t="s">
        <v>60</v>
      </c>
      <c r="B205" s="42">
        <v>0.01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163"/>
        <v>0.01</v>
      </c>
    </row>
    <row r="206" spans="1:9" ht="15">
      <c r="A206" s="26" t="s">
        <v>22</v>
      </c>
      <c r="B206" s="39">
        <v>0</v>
      </c>
      <c r="C206" s="39">
        <v>0</v>
      </c>
      <c r="D206" s="39">
        <v>0.01</v>
      </c>
      <c r="E206" s="39">
        <v>0</v>
      </c>
      <c r="F206" s="411"/>
      <c r="G206" s="39">
        <v>0</v>
      </c>
      <c r="H206" s="40">
        <v>0</v>
      </c>
      <c r="I206" s="41">
        <f t="shared" si="163"/>
        <v>0.01</v>
      </c>
    </row>
    <row r="207" spans="1:9" ht="15">
      <c r="A207" s="28" t="s">
        <v>23</v>
      </c>
      <c r="B207" s="42">
        <v>0</v>
      </c>
      <c r="C207" s="42">
        <v>0</v>
      </c>
      <c r="D207" s="42">
        <v>0</v>
      </c>
      <c r="E207" s="42">
        <v>0</v>
      </c>
      <c r="F207" s="411"/>
      <c r="G207" s="42">
        <v>0</v>
      </c>
      <c r="H207" s="43">
        <v>0</v>
      </c>
      <c r="I207" s="38">
        <f t="shared" si="163"/>
        <v>0</v>
      </c>
    </row>
    <row r="208" spans="1:9" ht="15">
      <c r="A208" s="26" t="s">
        <v>24</v>
      </c>
      <c r="B208" s="39">
        <v>1E-3</v>
      </c>
      <c r="C208" s="39">
        <v>0</v>
      </c>
      <c r="D208" s="39">
        <v>0</v>
      </c>
      <c r="E208" s="39">
        <v>0</v>
      </c>
      <c r="F208" s="411"/>
      <c r="G208" s="39">
        <v>0</v>
      </c>
      <c r="H208" s="40">
        <v>0</v>
      </c>
      <c r="I208" s="41">
        <f t="shared" si="163"/>
        <v>1E-3</v>
      </c>
    </row>
    <row r="209" spans="1:19" ht="15.75" thickBot="1">
      <c r="A209" s="28" t="s">
        <v>25</v>
      </c>
      <c r="B209" s="42">
        <v>6.8342009419079239E-2</v>
      </c>
      <c r="C209" s="42">
        <v>2.4134561647901683E-2</v>
      </c>
      <c r="D209" s="42">
        <v>18.299886360784868</v>
      </c>
      <c r="E209" s="42">
        <v>12.565215437737795</v>
      </c>
      <c r="F209" s="412"/>
      <c r="G209" s="42">
        <v>0.98301325185230981</v>
      </c>
      <c r="H209" s="43">
        <v>5.9408378558051637E-2</v>
      </c>
      <c r="I209" s="38">
        <f>SUM(B209:H209)</f>
        <v>32.000000000000007</v>
      </c>
    </row>
    <row r="210" spans="1:19" ht="15">
      <c r="A210" s="29" t="s">
        <v>26</v>
      </c>
      <c r="B210" s="44">
        <f>SUM(B189:B209)</f>
        <v>6.8138099568305464</v>
      </c>
      <c r="C210" s="44">
        <f t="shared" ref="C210" si="164">SUM(C189:C209)</f>
        <v>0.68469502800008486</v>
      </c>
      <c r="D210" s="44">
        <f t="shared" ref="D210" si="165">SUM(D189:D209)</f>
        <v>67.013100651318496</v>
      </c>
      <c r="E210" s="44">
        <f t="shared" ref="E210" si="166">SUM(E189:E209)</f>
        <v>15.277061067727651</v>
      </c>
      <c r="F210" s="44">
        <f t="shared" ref="F210" si="167">SUM(F189:F209)</f>
        <v>0</v>
      </c>
      <c r="G210" s="44">
        <f t="shared" ref="G210" si="168">SUM(G189:G209)</f>
        <v>0.98301325185230981</v>
      </c>
      <c r="H210" s="45">
        <f t="shared" ref="H210" si="169">SUM(H189:H209)</f>
        <v>5.9408378558051637E-2</v>
      </c>
      <c r="I210" s="46">
        <f t="shared" ref="I210" si="170">SUM(I189:I209)</f>
        <v>90.831088334287131</v>
      </c>
    </row>
    <row r="211" spans="1:19" s="5" customFormat="1" ht="15" thickBot="1">
      <c r="A211" s="30" t="s">
        <v>88</v>
      </c>
      <c r="B211" s="47">
        <f>B210/$I210</f>
        <v>7.5016275614287156E-2</v>
      </c>
      <c r="C211" s="47">
        <f t="shared" ref="C211" si="171">C210/$I210</f>
        <v>7.5381132226467508E-3</v>
      </c>
      <c r="D211" s="47">
        <f t="shared" ref="D211" si="172">D210/$I210</f>
        <v>0.73777714084729551</v>
      </c>
      <c r="E211" s="47">
        <f t="shared" ref="E211" si="173">E210/$I210</f>
        <v>0.16819198523200818</v>
      </c>
      <c r="F211" s="47">
        <f t="shared" ref="F211" si="174">F210/$I210</f>
        <v>0</v>
      </c>
      <c r="G211" s="47">
        <f t="shared" ref="G211" si="175">G210/$I210</f>
        <v>1.0822431723316032E-2</v>
      </c>
      <c r="H211" s="47">
        <f t="shared" ref="H211" si="176">H210/$I210</f>
        <v>6.5405336044648075E-4</v>
      </c>
      <c r="I211" s="48">
        <f t="shared" ref="I211" si="177">I210/$I210</f>
        <v>1</v>
      </c>
    </row>
    <row r="212" spans="1:19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19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19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19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19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4" si="178">SUM(B216:H216)</f>
        <v>0</v>
      </c>
    </row>
    <row r="217" spans="1:19" ht="15">
      <c r="A217" s="27" t="s">
        <v>9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178"/>
        <v>0</v>
      </c>
    </row>
    <row r="218" spans="1:19" ht="15">
      <c r="A218" s="26" t="s">
        <v>10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178"/>
        <v>0</v>
      </c>
    </row>
    <row r="219" spans="1:19" ht="15">
      <c r="A219" s="27" t="s">
        <v>11</v>
      </c>
      <c r="B219" s="42">
        <v>0</v>
      </c>
      <c r="C219" s="42">
        <v>0</v>
      </c>
      <c r="D219" s="42">
        <v>0</v>
      </c>
      <c r="E219" s="42">
        <v>0</v>
      </c>
      <c r="F219" s="411"/>
      <c r="G219" s="42">
        <v>0</v>
      </c>
      <c r="H219" s="43">
        <v>0</v>
      </c>
      <c r="I219" s="38">
        <f t="shared" si="178"/>
        <v>0</v>
      </c>
    </row>
    <row r="220" spans="1:19" ht="15">
      <c r="A220" s="26" t="s">
        <v>12</v>
      </c>
      <c r="B220" s="39">
        <v>0</v>
      </c>
      <c r="C220" s="39">
        <v>0</v>
      </c>
      <c r="D220" s="39">
        <v>0</v>
      </c>
      <c r="E220" s="39">
        <v>1.2890595023486282</v>
      </c>
      <c r="F220" s="411"/>
      <c r="G220" s="39">
        <v>0</v>
      </c>
      <c r="H220" s="40">
        <v>0</v>
      </c>
      <c r="I220" s="41">
        <f t="shared" si="178"/>
        <v>1.2890595023486282</v>
      </c>
    </row>
    <row r="221" spans="1:19" ht="15">
      <c r="A221" s="27" t="s">
        <v>13</v>
      </c>
      <c r="B221" s="42">
        <v>0</v>
      </c>
      <c r="C221" s="42">
        <v>0</v>
      </c>
      <c r="D221" s="42">
        <v>0</v>
      </c>
      <c r="E221" s="42">
        <v>0</v>
      </c>
      <c r="F221" s="411"/>
      <c r="G221" s="42">
        <v>0</v>
      </c>
      <c r="H221" s="43">
        <v>0</v>
      </c>
      <c r="I221" s="38">
        <f t="shared" si="178"/>
        <v>0</v>
      </c>
    </row>
    <row r="222" spans="1:19" ht="15">
      <c r="A222" s="26" t="s">
        <v>14</v>
      </c>
      <c r="B222" s="39">
        <v>0</v>
      </c>
      <c r="C222" s="39">
        <v>0</v>
      </c>
      <c r="D222" s="39">
        <v>0</v>
      </c>
      <c r="E222" s="39">
        <v>2.0630742679012362E-4</v>
      </c>
      <c r="F222" s="411"/>
      <c r="G222" s="39">
        <v>0</v>
      </c>
      <c r="H222" s="40">
        <v>0</v>
      </c>
      <c r="I222" s="41">
        <f t="shared" si="178"/>
        <v>2.0630742679012362E-4</v>
      </c>
    </row>
    <row r="223" spans="1:19" ht="15">
      <c r="A223" s="27" t="s">
        <v>15</v>
      </c>
      <c r="B223" s="42">
        <v>1E-4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178"/>
        <v>1E-4</v>
      </c>
    </row>
    <row r="224" spans="1:19" ht="15">
      <c r="A224" s="26" t="s">
        <v>16</v>
      </c>
      <c r="B224" s="39">
        <v>0</v>
      </c>
      <c r="C224" s="39">
        <v>0</v>
      </c>
      <c r="D224" s="39">
        <v>28</v>
      </c>
      <c r="E224" s="39">
        <v>0</v>
      </c>
      <c r="F224" s="411"/>
      <c r="G224" s="39">
        <v>0</v>
      </c>
      <c r="H224" s="40">
        <v>0</v>
      </c>
      <c r="I224" s="41">
        <f t="shared" si="178"/>
        <v>28</v>
      </c>
    </row>
    <row r="225" spans="1:9" ht="15">
      <c r="A225" s="27" t="s">
        <v>17</v>
      </c>
      <c r="B225" s="42">
        <v>0</v>
      </c>
      <c r="C225" s="42">
        <v>0</v>
      </c>
      <c r="D225" s="42">
        <v>0</v>
      </c>
      <c r="E225" s="42">
        <v>0</v>
      </c>
      <c r="F225" s="411"/>
      <c r="G225" s="42">
        <v>0</v>
      </c>
      <c r="H225" s="43">
        <v>0</v>
      </c>
      <c r="I225" s="38">
        <f t="shared" si="178"/>
        <v>0</v>
      </c>
    </row>
    <row r="226" spans="1:9" ht="15">
      <c r="A226" s="26" t="s">
        <v>18</v>
      </c>
      <c r="B226" s="39">
        <v>0</v>
      </c>
      <c r="C226" s="39">
        <v>0</v>
      </c>
      <c r="D226" s="39">
        <v>0</v>
      </c>
      <c r="E226" s="39">
        <v>0</v>
      </c>
      <c r="F226" s="411"/>
      <c r="G226" s="39">
        <v>0</v>
      </c>
      <c r="H226" s="40">
        <v>0</v>
      </c>
      <c r="I226" s="41">
        <f t="shared" si="178"/>
        <v>0</v>
      </c>
    </row>
    <row r="227" spans="1:9" ht="15">
      <c r="A227" s="27" t="s">
        <v>139</v>
      </c>
      <c r="B227" s="42">
        <v>55.444419719128263</v>
      </c>
      <c r="C227" s="42">
        <v>0</v>
      </c>
      <c r="D227" s="42">
        <v>26.181037088224034</v>
      </c>
      <c r="E227" s="42">
        <v>57.374543192647714</v>
      </c>
      <c r="F227" s="411"/>
      <c r="G227" s="42">
        <v>0</v>
      </c>
      <c r="H227" s="43">
        <v>0</v>
      </c>
      <c r="I227" s="38">
        <f t="shared" si="178"/>
        <v>139</v>
      </c>
    </row>
    <row r="228" spans="1:9" ht="15">
      <c r="A228" s="26" t="s">
        <v>19</v>
      </c>
      <c r="B228" s="39">
        <v>0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178"/>
        <v>0</v>
      </c>
    </row>
    <row r="229" spans="1:9" ht="15">
      <c r="A229" s="27" t="s">
        <v>20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178"/>
        <v>0</v>
      </c>
    </row>
    <row r="230" spans="1:9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178"/>
        <v>0</v>
      </c>
    </row>
    <row r="231" spans="1:9" ht="15">
      <c r="A231" s="28" t="s">
        <v>60</v>
      </c>
      <c r="B231" s="42">
        <v>0.01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178"/>
        <v>0.01</v>
      </c>
    </row>
    <row r="232" spans="1:9" ht="15">
      <c r="A232" s="26" t="s">
        <v>22</v>
      </c>
      <c r="B232" s="39">
        <v>0.01</v>
      </c>
      <c r="C232" s="39">
        <v>0</v>
      </c>
      <c r="D232" s="39">
        <v>0</v>
      </c>
      <c r="E232" s="39">
        <v>0</v>
      </c>
      <c r="F232" s="411"/>
      <c r="G232" s="39">
        <v>0</v>
      </c>
      <c r="H232" s="40">
        <v>0</v>
      </c>
      <c r="I232" s="41">
        <f t="shared" si="178"/>
        <v>0.01</v>
      </c>
    </row>
    <row r="233" spans="1:9" ht="15">
      <c r="A233" s="28" t="s">
        <v>23</v>
      </c>
      <c r="B233" s="42">
        <v>0.01</v>
      </c>
      <c r="C233" s="42">
        <v>0</v>
      </c>
      <c r="D233" s="42">
        <v>0</v>
      </c>
      <c r="E233" s="42">
        <v>0</v>
      </c>
      <c r="F233" s="411"/>
      <c r="G233" s="42">
        <v>0</v>
      </c>
      <c r="H233" s="43">
        <v>0</v>
      </c>
      <c r="I233" s="38">
        <f t="shared" si="178"/>
        <v>0.01</v>
      </c>
    </row>
    <row r="234" spans="1:9" ht="15">
      <c r="A234" s="26" t="s">
        <v>24</v>
      </c>
      <c r="B234" s="39">
        <v>221.14368122518434</v>
      </c>
      <c r="C234" s="39">
        <v>0</v>
      </c>
      <c r="D234" s="39">
        <v>50.926318774815655</v>
      </c>
      <c r="E234" s="39">
        <v>0</v>
      </c>
      <c r="F234" s="411"/>
      <c r="G234" s="39">
        <v>0</v>
      </c>
      <c r="H234" s="40">
        <v>0</v>
      </c>
      <c r="I234" s="41">
        <f t="shared" si="178"/>
        <v>272.07</v>
      </c>
    </row>
    <row r="235" spans="1:9" ht="15.75" thickBot="1">
      <c r="A235" s="28" t="s">
        <v>25</v>
      </c>
      <c r="B235" s="42">
        <v>78.111074739181177</v>
      </c>
      <c r="C235" s="42">
        <v>0</v>
      </c>
      <c r="D235" s="42">
        <v>287.8221117371362</v>
      </c>
      <c r="E235" s="42">
        <v>213.1808574960622</v>
      </c>
      <c r="F235" s="412"/>
      <c r="G235" s="42">
        <v>64.364668820740732</v>
      </c>
      <c r="H235" s="43">
        <v>7.5212872068796868</v>
      </c>
      <c r="I235" s="38">
        <f>SUM(B235:H235)</f>
        <v>651</v>
      </c>
    </row>
    <row r="236" spans="1:9" ht="15">
      <c r="A236" s="29" t="s">
        <v>26</v>
      </c>
      <c r="B236" s="44">
        <f>SUM(B215:B235)</f>
        <v>354.72927568349377</v>
      </c>
      <c r="C236" s="44">
        <f t="shared" ref="C236" si="179">SUM(C215:C235)</f>
        <v>0</v>
      </c>
      <c r="D236" s="44">
        <f t="shared" ref="D236" si="180">SUM(D215:D235)</f>
        <v>392.92946760017588</v>
      </c>
      <c r="E236" s="44">
        <f t="shared" ref="E236" si="181">SUM(E215:E235)</f>
        <v>271.84466649848531</v>
      </c>
      <c r="F236" s="44">
        <f t="shared" ref="F236" si="182">SUM(F215:F235)</f>
        <v>0</v>
      </c>
      <c r="G236" s="44">
        <f t="shared" ref="G236" si="183">SUM(G215:G235)</f>
        <v>64.364668820740732</v>
      </c>
      <c r="H236" s="45">
        <f t="shared" ref="H236" si="184">SUM(H215:H235)</f>
        <v>7.5212872068796868</v>
      </c>
      <c r="I236" s="46">
        <f t="shared" ref="I236" si="185">SUM(I215:I235)</f>
        <v>1091.3893658097754</v>
      </c>
    </row>
    <row r="237" spans="1:9" s="5" customFormat="1" ht="15" thickBot="1">
      <c r="A237" s="30" t="s">
        <v>88</v>
      </c>
      <c r="B237" s="47">
        <f>B236/$I236</f>
        <v>0.32502540962573534</v>
      </c>
      <c r="C237" s="47">
        <f t="shared" ref="C237" si="186">C236/$I236</f>
        <v>0</v>
      </c>
      <c r="D237" s="47">
        <f t="shared" ref="D237" si="187">D236/$I236</f>
        <v>0.3600268427653544</v>
      </c>
      <c r="E237" s="47">
        <f t="shared" ref="E237" si="188">E236/$I236</f>
        <v>0.24908128575798005</v>
      </c>
      <c r="F237" s="47">
        <f t="shared" ref="F237" si="189">F236/$I236</f>
        <v>0</v>
      </c>
      <c r="G237" s="47">
        <f t="shared" ref="G237" si="190">G236/$I236</f>
        <v>5.897498256544239E-2</v>
      </c>
      <c r="H237" s="47">
        <f t="shared" ref="H237" si="191">H236/$I236</f>
        <v>6.8914792854877565E-3</v>
      </c>
      <c r="I237" s="48">
        <f t="shared" ref="I237" si="192">I236/$I236</f>
        <v>1</v>
      </c>
    </row>
    <row r="238" spans="1:9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9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9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52" ht="15">
      <c r="A241" s="25" t="s">
        <v>7</v>
      </c>
      <c r="B241" s="36">
        <v>0</v>
      </c>
      <c r="C241" s="36">
        <v>0</v>
      </c>
      <c r="D241" s="36">
        <v>1.9329999999999998</v>
      </c>
      <c r="E241" s="36">
        <v>0</v>
      </c>
      <c r="F241" s="410"/>
      <c r="G241" s="36">
        <v>0</v>
      </c>
      <c r="H241" s="37">
        <v>0</v>
      </c>
      <c r="I241" s="38">
        <f>SUM(B241:H241)</f>
        <v>1.9329999999999998</v>
      </c>
    </row>
    <row r="242" spans="1:52" ht="15">
      <c r="A242" s="26" t="s">
        <v>8</v>
      </c>
      <c r="B242" s="39">
        <v>0</v>
      </c>
      <c r="C242" s="39">
        <v>0</v>
      </c>
      <c r="D242" s="39">
        <v>1E-3</v>
      </c>
      <c r="E242" s="39">
        <v>0</v>
      </c>
      <c r="F242" s="411"/>
      <c r="G242" s="39">
        <v>0</v>
      </c>
      <c r="H242" s="40">
        <v>0</v>
      </c>
      <c r="I242" s="41">
        <f t="shared" ref="I242:I260" si="193">SUM(B242:H242)</f>
        <v>1E-3</v>
      </c>
    </row>
    <row r="243" spans="1:52" ht="15">
      <c r="A243" s="27" t="s">
        <v>9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193"/>
        <v>0</v>
      </c>
    </row>
    <row r="244" spans="1:52" ht="15">
      <c r="A244" s="26" t="s">
        <v>10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193"/>
        <v>0</v>
      </c>
    </row>
    <row r="245" spans="1:52" ht="15">
      <c r="A245" s="27" t="s">
        <v>11</v>
      </c>
      <c r="B245" s="42">
        <v>0</v>
      </c>
      <c r="C245" s="42">
        <v>0</v>
      </c>
      <c r="D245" s="42">
        <v>0</v>
      </c>
      <c r="E245" s="42">
        <v>0</v>
      </c>
      <c r="F245" s="411"/>
      <c r="G245" s="42">
        <v>0</v>
      </c>
      <c r="H245" s="43">
        <v>0</v>
      </c>
      <c r="I245" s="38">
        <f t="shared" si="193"/>
        <v>0</v>
      </c>
    </row>
    <row r="246" spans="1:52" ht="15">
      <c r="A246" s="26" t="s">
        <v>12</v>
      </c>
      <c r="B246" s="39">
        <v>0</v>
      </c>
      <c r="C246" s="39">
        <v>0</v>
      </c>
      <c r="D246" s="39">
        <v>0</v>
      </c>
      <c r="E246" s="39">
        <v>0.70690789080852656</v>
      </c>
      <c r="F246" s="411"/>
      <c r="G246" s="39">
        <v>0</v>
      </c>
      <c r="H246" s="40">
        <v>0</v>
      </c>
      <c r="I246" s="41">
        <f t="shared" si="193"/>
        <v>0.70690789080852656</v>
      </c>
    </row>
    <row r="247" spans="1:52" ht="15">
      <c r="A247" s="27" t="s">
        <v>13</v>
      </c>
      <c r="B247" s="42">
        <v>0</v>
      </c>
      <c r="C247" s="42">
        <v>0</v>
      </c>
      <c r="D247" s="42">
        <v>0.01</v>
      </c>
      <c r="E247" s="42">
        <v>0</v>
      </c>
      <c r="F247" s="411"/>
      <c r="G247" s="42">
        <v>0</v>
      </c>
      <c r="H247" s="43">
        <v>0</v>
      </c>
      <c r="I247" s="38">
        <f t="shared" si="193"/>
        <v>0.01</v>
      </c>
    </row>
    <row r="248" spans="1:52" ht="15">
      <c r="A248" s="26" t="s">
        <v>14</v>
      </c>
      <c r="B248" s="39">
        <v>0</v>
      </c>
      <c r="C248" s="39">
        <v>0</v>
      </c>
      <c r="D248" s="39">
        <v>0</v>
      </c>
      <c r="E248" s="39">
        <v>1.8550292024689985</v>
      </c>
      <c r="F248" s="411"/>
      <c r="G248" s="39">
        <v>0</v>
      </c>
      <c r="H248" s="40">
        <v>0</v>
      </c>
      <c r="I248" s="41">
        <f t="shared" si="193"/>
        <v>1.8550292024689985</v>
      </c>
    </row>
    <row r="249" spans="1:52" ht="15">
      <c r="A249" s="27" t="s">
        <v>15</v>
      </c>
      <c r="B249" s="42">
        <v>2.0360366281379831</v>
      </c>
      <c r="C249" s="42">
        <v>4.4582183741694896E-3</v>
      </c>
      <c r="D249" s="42">
        <v>1.0839051534878468</v>
      </c>
      <c r="E249" s="42">
        <v>0</v>
      </c>
      <c r="F249" s="411"/>
      <c r="G249" s="42">
        <v>0</v>
      </c>
      <c r="H249" s="43">
        <v>0</v>
      </c>
      <c r="I249" s="38">
        <f t="shared" si="193"/>
        <v>3.1243999999999996</v>
      </c>
    </row>
    <row r="250" spans="1:52" ht="15">
      <c r="A250" s="26" t="s">
        <v>16</v>
      </c>
      <c r="B250" s="39">
        <v>103.04234706898022</v>
      </c>
      <c r="C250" s="39">
        <v>5.1904298169958257E-4</v>
      </c>
      <c r="D250" s="39">
        <v>28.957133888038086</v>
      </c>
      <c r="E250" s="39">
        <v>0</v>
      </c>
      <c r="F250" s="411"/>
      <c r="G250" s="39">
        <v>0</v>
      </c>
      <c r="H250" s="40">
        <v>0</v>
      </c>
      <c r="I250" s="41">
        <f t="shared" si="193"/>
        <v>132</v>
      </c>
    </row>
    <row r="251" spans="1:52" ht="15">
      <c r="A251" s="27" t="s">
        <v>17</v>
      </c>
      <c r="B251" s="42">
        <v>1.1564411970090935</v>
      </c>
      <c r="C251" s="42">
        <v>0</v>
      </c>
      <c r="D251" s="42">
        <v>2.8085177567392252</v>
      </c>
      <c r="E251" s="42">
        <v>6.3141046251681029E-2</v>
      </c>
      <c r="F251" s="411"/>
      <c r="G251" s="42">
        <v>0</v>
      </c>
      <c r="H251" s="43">
        <v>0</v>
      </c>
      <c r="I251" s="38">
        <f t="shared" si="193"/>
        <v>4.0280999999999993</v>
      </c>
    </row>
    <row r="252" spans="1:52" ht="15">
      <c r="A252" s="26" t="s">
        <v>18</v>
      </c>
      <c r="B252" s="39">
        <v>0</v>
      </c>
      <c r="C252" s="39">
        <v>0</v>
      </c>
      <c r="D252" s="39">
        <v>0</v>
      </c>
      <c r="E252" s="39">
        <v>0</v>
      </c>
      <c r="F252" s="411"/>
      <c r="G252" s="39">
        <v>0</v>
      </c>
      <c r="H252" s="40">
        <v>0</v>
      </c>
      <c r="I252" s="41">
        <f t="shared" si="193"/>
        <v>0</v>
      </c>
    </row>
    <row r="253" spans="1:52" ht="15">
      <c r="A253" s="27" t="s">
        <v>139</v>
      </c>
      <c r="B253" s="42">
        <v>236.25289192287289</v>
      </c>
      <c r="C253" s="42">
        <v>16.072149616984298</v>
      </c>
      <c r="D253" s="42">
        <v>215.67495846014276</v>
      </c>
      <c r="E253" s="42">
        <v>0</v>
      </c>
      <c r="F253" s="411"/>
      <c r="G253" s="42">
        <v>0</v>
      </c>
      <c r="H253" s="43">
        <v>0</v>
      </c>
      <c r="I253" s="38">
        <f t="shared" si="193"/>
        <v>467.99999999999994</v>
      </c>
    </row>
    <row r="254" spans="1:52" ht="15">
      <c r="A254" s="26" t="s">
        <v>19</v>
      </c>
      <c r="B254" s="39">
        <v>0</v>
      </c>
      <c r="C254" s="39">
        <v>0</v>
      </c>
      <c r="D254" s="39">
        <v>0</v>
      </c>
      <c r="E254" s="39">
        <v>0</v>
      </c>
      <c r="F254" s="411"/>
      <c r="G254" s="39">
        <v>0</v>
      </c>
      <c r="H254" s="40">
        <v>0</v>
      </c>
      <c r="I254" s="41">
        <f t="shared" si="193"/>
        <v>0</v>
      </c>
    </row>
    <row r="255" spans="1:52" ht="15">
      <c r="A255" s="27" t="s">
        <v>20</v>
      </c>
      <c r="B255" s="42">
        <v>0</v>
      </c>
      <c r="C255" s="42">
        <v>0</v>
      </c>
      <c r="D255" s="42">
        <v>0</v>
      </c>
      <c r="E255" s="42">
        <v>0</v>
      </c>
      <c r="F255" s="411"/>
      <c r="G255" s="42">
        <v>0</v>
      </c>
      <c r="H255" s="43">
        <v>0</v>
      </c>
      <c r="I255" s="38">
        <f t="shared" si="193"/>
        <v>0</v>
      </c>
    </row>
    <row r="256" spans="1:52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193"/>
        <v>0</v>
      </c>
    </row>
    <row r="257" spans="1:19" ht="15">
      <c r="A257" s="28" t="s">
        <v>60</v>
      </c>
      <c r="B257" s="42">
        <v>0.51925467497773825</v>
      </c>
      <c r="C257" s="42">
        <v>0.87889581478183443</v>
      </c>
      <c r="D257" s="42">
        <v>1.6028495102404274</v>
      </c>
      <c r="E257" s="42">
        <v>0</v>
      </c>
      <c r="F257" s="411"/>
      <c r="G257" s="42">
        <v>0</v>
      </c>
      <c r="H257" s="43">
        <v>0</v>
      </c>
      <c r="I257" s="38">
        <f t="shared" si="193"/>
        <v>3.0010000000000003</v>
      </c>
    </row>
    <row r="258" spans="1:19" ht="15">
      <c r="A258" s="26" t="s">
        <v>22</v>
      </c>
      <c r="B258" s="39">
        <v>1E-3</v>
      </c>
      <c r="C258" s="39">
        <v>0</v>
      </c>
      <c r="D258" s="39">
        <v>0</v>
      </c>
      <c r="E258" s="39">
        <v>0</v>
      </c>
      <c r="F258" s="411"/>
      <c r="G258" s="39">
        <v>0</v>
      </c>
      <c r="H258" s="40">
        <v>0</v>
      </c>
      <c r="I258" s="41">
        <f t="shared" si="193"/>
        <v>1E-3</v>
      </c>
    </row>
    <row r="259" spans="1:19" ht="15">
      <c r="A259" s="28" t="s">
        <v>23</v>
      </c>
      <c r="B259" s="42">
        <v>1E-3</v>
      </c>
      <c r="C259" s="42">
        <v>0</v>
      </c>
      <c r="D259" s="42">
        <v>0</v>
      </c>
      <c r="E259" s="42">
        <v>0</v>
      </c>
      <c r="F259" s="411"/>
      <c r="G259" s="42">
        <v>0</v>
      </c>
      <c r="H259" s="43">
        <v>0</v>
      </c>
      <c r="I259" s="38">
        <f t="shared" si="193"/>
        <v>1E-3</v>
      </c>
    </row>
    <row r="260" spans="1:19" ht="15">
      <c r="A260" s="26" t="s">
        <v>24</v>
      </c>
      <c r="B260" s="39">
        <v>218.64311778586554</v>
      </c>
      <c r="C260" s="39">
        <v>0</v>
      </c>
      <c r="D260" s="39">
        <v>3.9160822141344358</v>
      </c>
      <c r="E260" s="39">
        <v>0</v>
      </c>
      <c r="F260" s="411"/>
      <c r="G260" s="39">
        <v>0</v>
      </c>
      <c r="H260" s="40">
        <v>0</v>
      </c>
      <c r="I260" s="41">
        <f t="shared" si="193"/>
        <v>222.55919999999998</v>
      </c>
    </row>
    <row r="261" spans="1:19" ht="15.75" thickBot="1">
      <c r="A261" s="28" t="s">
        <v>25</v>
      </c>
      <c r="B261" s="42">
        <v>20.856721823244257</v>
      </c>
      <c r="C261" s="42">
        <v>5.10376284817564E-2</v>
      </c>
      <c r="D261" s="42">
        <v>328.26479423449427</v>
      </c>
      <c r="E261" s="42">
        <v>207.63431728047325</v>
      </c>
      <c r="F261" s="412"/>
      <c r="G261" s="42">
        <v>398.8707913474795</v>
      </c>
      <c r="H261" s="43">
        <v>10.322337685826854</v>
      </c>
      <c r="I261" s="38">
        <f>SUM(B261:H261)</f>
        <v>965.99999999999977</v>
      </c>
    </row>
    <row r="262" spans="1:19" ht="15">
      <c r="A262" s="29" t="s">
        <v>26</v>
      </c>
      <c r="B262" s="44">
        <f>SUM(B241:B261)</f>
        <v>582.50881110108764</v>
      </c>
      <c r="C262" s="44">
        <f t="shared" ref="C262" si="194">SUM(C241:C261)</f>
        <v>17.007060321603756</v>
      </c>
      <c r="D262" s="44">
        <f t="shared" ref="D262" si="195">SUM(D241:D261)</f>
        <v>584.25224121727706</v>
      </c>
      <c r="E262" s="44">
        <f t="shared" ref="E262" si="196">SUM(E241:E261)</f>
        <v>210.25939542000245</v>
      </c>
      <c r="F262" s="44">
        <f t="shared" ref="F262" si="197">SUM(F241:F261)</f>
        <v>0</v>
      </c>
      <c r="G262" s="44">
        <f t="shared" ref="G262" si="198">SUM(G241:G261)</f>
        <v>398.8707913474795</v>
      </c>
      <c r="H262" s="45">
        <f t="shared" ref="H262" si="199">SUM(H241:H261)</f>
        <v>10.322337685826854</v>
      </c>
      <c r="I262" s="46">
        <f t="shared" ref="I262" si="200">SUM(I241:I261)</f>
        <v>1803.2206370932772</v>
      </c>
    </row>
    <row r="263" spans="1:19" s="5" customFormat="1" ht="15" thickBot="1">
      <c r="A263" s="30" t="s">
        <v>88</v>
      </c>
      <c r="B263" s="47">
        <f>B262/$I262</f>
        <v>0.32303801271932514</v>
      </c>
      <c r="C263" s="47">
        <f t="shared" ref="C263" si="201">C262/$I262</f>
        <v>9.4314916165880221E-3</v>
      </c>
      <c r="D263" s="47">
        <f t="shared" ref="D263" si="202">D262/$I262</f>
        <v>0.3240048550903174</v>
      </c>
      <c r="E263" s="47">
        <f t="shared" ref="E263" si="203">E262/$I262</f>
        <v>0.11660214568026049</v>
      </c>
      <c r="F263" s="47">
        <f t="shared" ref="F263" si="204">F262/$I262</f>
        <v>0</v>
      </c>
      <c r="G263" s="47">
        <f t="shared" ref="G263" si="205">G262/$I262</f>
        <v>0.22119910516909566</v>
      </c>
      <c r="H263" s="47">
        <f t="shared" ref="H263" si="206">H262/$I262</f>
        <v>5.7243897244133521E-3</v>
      </c>
      <c r="I263" s="48">
        <f t="shared" ref="I263" si="207">I262/$I262</f>
        <v>1</v>
      </c>
    </row>
    <row r="264" spans="1:19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19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19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19" ht="15">
      <c r="A267" s="25" t="s">
        <v>7</v>
      </c>
      <c r="B267" s="36">
        <v>1E-4</v>
      </c>
      <c r="C267" s="36">
        <v>0</v>
      </c>
      <c r="D267" s="36">
        <v>0.01</v>
      </c>
      <c r="E267" s="36">
        <v>0</v>
      </c>
      <c r="F267" s="410"/>
      <c r="G267" s="36">
        <v>0</v>
      </c>
      <c r="H267" s="37">
        <v>0</v>
      </c>
      <c r="I267" s="38">
        <f>SUM(B267:H267)</f>
        <v>1.01E-2</v>
      </c>
    </row>
    <row r="268" spans="1:19" ht="15">
      <c r="A268" s="26" t="s">
        <v>8</v>
      </c>
      <c r="B268" s="39">
        <v>1E-4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6" si="208">SUM(B268:H268)</f>
        <v>1E-4</v>
      </c>
    </row>
    <row r="269" spans="1:19" ht="15">
      <c r="A269" s="27" t="s">
        <v>9</v>
      </c>
      <c r="B269" s="42">
        <v>1E-4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208"/>
        <v>1E-4</v>
      </c>
    </row>
    <row r="270" spans="1:19" ht="15">
      <c r="A270" s="26" t="s">
        <v>10</v>
      </c>
      <c r="B270" s="39">
        <v>1E-4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208"/>
        <v>1E-4</v>
      </c>
    </row>
    <row r="271" spans="1:19" ht="15">
      <c r="A271" s="27" t="s">
        <v>11</v>
      </c>
      <c r="B271" s="42">
        <v>1E-4</v>
      </c>
      <c r="C271" s="42">
        <v>0</v>
      </c>
      <c r="D271" s="42">
        <v>0</v>
      </c>
      <c r="E271" s="42">
        <v>0</v>
      </c>
      <c r="F271" s="411"/>
      <c r="G271" s="42">
        <v>0</v>
      </c>
      <c r="H271" s="43">
        <v>0</v>
      </c>
      <c r="I271" s="38">
        <f t="shared" si="208"/>
        <v>1E-4</v>
      </c>
    </row>
    <row r="272" spans="1:19" ht="15">
      <c r="A272" s="26" t="s">
        <v>12</v>
      </c>
      <c r="B272" s="39">
        <v>1E-4</v>
      </c>
      <c r="C272" s="39">
        <v>0</v>
      </c>
      <c r="D272" s="39">
        <v>0</v>
      </c>
      <c r="E272" s="39">
        <v>5.1784826942022346E-3</v>
      </c>
      <c r="F272" s="411"/>
      <c r="G272" s="39">
        <v>0</v>
      </c>
      <c r="H272" s="40">
        <v>0</v>
      </c>
      <c r="I272" s="41">
        <f t="shared" si="208"/>
        <v>5.2784826942022349E-3</v>
      </c>
    </row>
    <row r="273" spans="1:9" ht="15">
      <c r="A273" s="27" t="s">
        <v>13</v>
      </c>
      <c r="B273" s="42">
        <v>1E-4</v>
      </c>
      <c r="C273" s="42">
        <v>0</v>
      </c>
      <c r="D273" s="42">
        <v>1E-3</v>
      </c>
      <c r="E273" s="42">
        <v>0</v>
      </c>
      <c r="F273" s="411"/>
      <c r="G273" s="42">
        <v>0</v>
      </c>
      <c r="H273" s="43">
        <v>0</v>
      </c>
      <c r="I273" s="38">
        <f t="shared" si="208"/>
        <v>1.1000000000000001E-3</v>
      </c>
    </row>
    <row r="274" spans="1:9" ht="15">
      <c r="A274" s="26" t="s">
        <v>14</v>
      </c>
      <c r="B274" s="39">
        <v>1E-4</v>
      </c>
      <c r="C274" s="39">
        <v>0</v>
      </c>
      <c r="D274" s="39">
        <v>0</v>
      </c>
      <c r="E274" s="39">
        <v>1.8419155498835313</v>
      </c>
      <c r="F274" s="411"/>
      <c r="G274" s="39">
        <v>0</v>
      </c>
      <c r="H274" s="40">
        <v>0</v>
      </c>
      <c r="I274" s="41">
        <f t="shared" si="208"/>
        <v>1.8420155498835313</v>
      </c>
    </row>
    <row r="275" spans="1:9" ht="15">
      <c r="A275" s="27" t="s">
        <v>15</v>
      </c>
      <c r="B275" s="42">
        <v>1E-4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208"/>
        <v>1E-4</v>
      </c>
    </row>
    <row r="276" spans="1:9" ht="15">
      <c r="A276" s="26" t="s">
        <v>16</v>
      </c>
      <c r="B276" s="39">
        <v>1E-4</v>
      </c>
      <c r="C276" s="39">
        <v>0</v>
      </c>
      <c r="D276" s="39">
        <v>0</v>
      </c>
      <c r="E276" s="39">
        <v>0</v>
      </c>
      <c r="F276" s="411"/>
      <c r="G276" s="39">
        <v>0</v>
      </c>
      <c r="H276" s="40">
        <v>0</v>
      </c>
      <c r="I276" s="41">
        <f t="shared" si="208"/>
        <v>1E-4</v>
      </c>
    </row>
    <row r="277" spans="1:9" ht="15">
      <c r="A277" s="27" t="s">
        <v>17</v>
      </c>
      <c r="B277" s="42">
        <v>1E-4</v>
      </c>
      <c r="C277" s="42">
        <v>0</v>
      </c>
      <c r="D277" s="42">
        <v>1E-3</v>
      </c>
      <c r="E277" s="42">
        <v>0</v>
      </c>
      <c r="F277" s="411"/>
      <c r="G277" s="42">
        <v>0</v>
      </c>
      <c r="H277" s="43">
        <v>0</v>
      </c>
      <c r="I277" s="38">
        <f t="shared" si="208"/>
        <v>1.1000000000000001E-3</v>
      </c>
    </row>
    <row r="278" spans="1:9" ht="15">
      <c r="A278" s="26" t="s">
        <v>18</v>
      </c>
      <c r="B278" s="39">
        <v>1E-4</v>
      </c>
      <c r="C278" s="39">
        <v>0</v>
      </c>
      <c r="D278" s="39">
        <v>0</v>
      </c>
      <c r="E278" s="39">
        <v>0</v>
      </c>
      <c r="F278" s="411"/>
      <c r="G278" s="39">
        <v>0</v>
      </c>
      <c r="H278" s="40">
        <v>0</v>
      </c>
      <c r="I278" s="41">
        <f t="shared" si="208"/>
        <v>1E-4</v>
      </c>
    </row>
    <row r="279" spans="1:9" ht="15">
      <c r="A279" s="27" t="s">
        <v>139</v>
      </c>
      <c r="B279" s="42">
        <v>1E-4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 t="shared" si="208"/>
        <v>1E-4</v>
      </c>
    </row>
    <row r="280" spans="1:9" ht="15">
      <c r="A280" s="26" t="s">
        <v>19</v>
      </c>
      <c r="B280" s="39">
        <v>1E-4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208"/>
        <v>1E-4</v>
      </c>
    </row>
    <row r="281" spans="1:9" ht="15">
      <c r="A281" s="27" t="s">
        <v>20</v>
      </c>
      <c r="B281" s="42">
        <v>1E-4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208"/>
        <v>1E-4</v>
      </c>
    </row>
    <row r="282" spans="1:9" ht="15">
      <c r="A282" s="26" t="s">
        <v>21</v>
      </c>
      <c r="B282" s="39">
        <v>1E-4</v>
      </c>
      <c r="C282" s="39">
        <v>0</v>
      </c>
      <c r="D282" s="39">
        <v>1.0000000000000001E-5</v>
      </c>
      <c r="E282" s="39">
        <v>0</v>
      </c>
      <c r="F282" s="411"/>
      <c r="G282" s="39">
        <v>0</v>
      </c>
      <c r="H282" s="40">
        <v>0</v>
      </c>
      <c r="I282" s="41">
        <f t="shared" si="208"/>
        <v>1.1E-4</v>
      </c>
    </row>
    <row r="283" spans="1:9" ht="15">
      <c r="A283" s="28" t="s">
        <v>60</v>
      </c>
      <c r="B283" s="42">
        <v>1E-4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208"/>
        <v>1E-4</v>
      </c>
    </row>
    <row r="284" spans="1:9" ht="15">
      <c r="A284" s="26" t="s">
        <v>22</v>
      </c>
      <c r="B284" s="39">
        <v>1E-4</v>
      </c>
      <c r="C284" s="39">
        <v>0</v>
      </c>
      <c r="D284" s="39">
        <v>0</v>
      </c>
      <c r="E284" s="39">
        <v>0</v>
      </c>
      <c r="F284" s="411"/>
      <c r="G284" s="39">
        <v>0</v>
      </c>
      <c r="H284" s="40">
        <v>0</v>
      </c>
      <c r="I284" s="41">
        <f t="shared" si="208"/>
        <v>1E-4</v>
      </c>
    </row>
    <row r="285" spans="1:9" ht="15">
      <c r="A285" s="28" t="s">
        <v>23</v>
      </c>
      <c r="B285" s="42">
        <v>1E-4</v>
      </c>
      <c r="C285" s="42">
        <v>0</v>
      </c>
      <c r="D285" s="42">
        <v>0</v>
      </c>
      <c r="E285" s="42">
        <v>0</v>
      </c>
      <c r="F285" s="411"/>
      <c r="G285" s="42">
        <v>0</v>
      </c>
      <c r="H285" s="43">
        <v>0</v>
      </c>
      <c r="I285" s="38">
        <f t="shared" si="208"/>
        <v>1E-4</v>
      </c>
    </row>
    <row r="286" spans="1:9" ht="15">
      <c r="A286" s="26" t="s">
        <v>24</v>
      </c>
      <c r="B286" s="39">
        <v>1E-4</v>
      </c>
      <c r="C286" s="39">
        <v>0</v>
      </c>
      <c r="D286" s="39">
        <v>0</v>
      </c>
      <c r="E286" s="39">
        <v>0</v>
      </c>
      <c r="F286" s="411"/>
      <c r="G286" s="39">
        <v>0</v>
      </c>
      <c r="H286" s="40">
        <v>0</v>
      </c>
      <c r="I286" s="41">
        <f t="shared" si="208"/>
        <v>1E-4</v>
      </c>
    </row>
    <row r="287" spans="1:9" ht="15.75" thickBot="1">
      <c r="A287" s="28" t="s">
        <v>25</v>
      </c>
      <c r="B287" s="42">
        <v>1E-4</v>
      </c>
      <c r="C287" s="42">
        <v>0</v>
      </c>
      <c r="D287" s="42">
        <v>0</v>
      </c>
      <c r="E287" s="42">
        <v>0</v>
      </c>
      <c r="F287" s="412"/>
      <c r="G287" s="42">
        <v>0</v>
      </c>
      <c r="H287" s="43">
        <v>0</v>
      </c>
      <c r="I287" s="38">
        <f>SUM(B287:H287)</f>
        <v>1E-4</v>
      </c>
    </row>
    <row r="288" spans="1:9" ht="15">
      <c r="A288" s="29" t="s">
        <v>26</v>
      </c>
      <c r="B288" s="44">
        <f>SUM(B267:B287)</f>
        <v>2.1000000000000003E-3</v>
      </c>
      <c r="C288" s="44">
        <f t="shared" ref="C288" si="209">SUM(C267:C287)</f>
        <v>0</v>
      </c>
      <c r="D288" s="44">
        <f t="shared" ref="D288" si="210">SUM(D267:D287)</f>
        <v>1.201E-2</v>
      </c>
      <c r="E288" s="44">
        <f t="shared" ref="E288" si="211">SUM(E267:E287)</f>
        <v>1.8470940325777336</v>
      </c>
      <c r="F288" s="44">
        <f t="shared" ref="F288" si="212">SUM(F267:F287)</f>
        <v>0</v>
      </c>
      <c r="G288" s="44">
        <f t="shared" ref="G288" si="213">SUM(G267:G287)</f>
        <v>0</v>
      </c>
      <c r="H288" s="45">
        <f t="shared" ref="H288" si="214">SUM(H267:H287)</f>
        <v>0</v>
      </c>
      <c r="I288" s="46">
        <f t="shared" ref="I288" si="215">SUM(I267:I287)</f>
        <v>1.8612040325777337</v>
      </c>
    </row>
    <row r="289" spans="1:19" s="5" customFormat="1" ht="15" thickBot="1">
      <c r="A289" s="30" t="s">
        <v>88</v>
      </c>
      <c r="B289" s="47">
        <f>B288/$I288</f>
        <v>1.1283018751531172E-3</v>
      </c>
      <c r="C289" s="47">
        <f t="shared" ref="C289" si="216">C288/$I288</f>
        <v>0</v>
      </c>
      <c r="D289" s="47">
        <f t="shared" ref="D289" si="217">D288/$I288</f>
        <v>6.4528121526613979E-3</v>
      </c>
      <c r="E289" s="47">
        <f t="shared" ref="E289" si="218">E288/$I288</f>
        <v>0.99241888597218542</v>
      </c>
      <c r="F289" s="47">
        <f t="shared" ref="F289" si="219">F288/$I288</f>
        <v>0</v>
      </c>
      <c r="G289" s="47">
        <f t="shared" ref="G289" si="220">G288/$I288</f>
        <v>0</v>
      </c>
      <c r="H289" s="47">
        <f t="shared" ref="H289" si="221">H288/$I288</f>
        <v>0</v>
      </c>
      <c r="I289" s="48">
        <f t="shared" ref="I289" si="222">I288/$I288</f>
        <v>1</v>
      </c>
    </row>
    <row r="290" spans="1:19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19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19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19" ht="15">
      <c r="A293" s="25" t="s">
        <v>7</v>
      </c>
      <c r="B293" s="36">
        <v>0</v>
      </c>
      <c r="C293" s="36">
        <v>0</v>
      </c>
      <c r="D293" s="36">
        <v>1E-3</v>
      </c>
      <c r="E293" s="36">
        <v>0</v>
      </c>
      <c r="F293" s="410"/>
      <c r="G293" s="36">
        <v>0</v>
      </c>
      <c r="H293" s="37">
        <v>0</v>
      </c>
      <c r="I293" s="38">
        <f>SUM(B293:H293)</f>
        <v>1E-3</v>
      </c>
    </row>
    <row r="294" spans="1:19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2" si="223">SUM(B294:H294)</f>
        <v>0</v>
      </c>
    </row>
    <row r="295" spans="1:19" ht="15">
      <c r="A295" s="27" t="s">
        <v>9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223"/>
        <v>0</v>
      </c>
    </row>
    <row r="296" spans="1:19" ht="15">
      <c r="A296" s="26" t="s">
        <v>10</v>
      </c>
      <c r="B296" s="39">
        <v>0</v>
      </c>
      <c r="C296" s="39">
        <v>0</v>
      </c>
      <c r="D296" s="39">
        <v>68.000100000000003</v>
      </c>
      <c r="E296" s="39">
        <v>0</v>
      </c>
      <c r="F296" s="411"/>
      <c r="G296" s="39">
        <v>0</v>
      </c>
      <c r="H296" s="40">
        <v>0</v>
      </c>
      <c r="I296" s="41">
        <f t="shared" si="223"/>
        <v>68.000100000000003</v>
      </c>
    </row>
    <row r="297" spans="1:19" ht="15">
      <c r="A297" s="27" t="s">
        <v>11</v>
      </c>
      <c r="B297" s="42">
        <v>0</v>
      </c>
      <c r="C297" s="42">
        <v>0</v>
      </c>
      <c r="D297" s="42">
        <v>0</v>
      </c>
      <c r="E297" s="42">
        <v>0</v>
      </c>
      <c r="F297" s="411"/>
      <c r="G297" s="42">
        <v>0</v>
      </c>
      <c r="H297" s="43">
        <v>0</v>
      </c>
      <c r="I297" s="38">
        <f t="shared" si="223"/>
        <v>0</v>
      </c>
    </row>
    <row r="298" spans="1:19" ht="15">
      <c r="A298" s="26" t="s">
        <v>12</v>
      </c>
      <c r="B298" s="39">
        <v>0</v>
      </c>
      <c r="C298" s="39">
        <v>0</v>
      </c>
      <c r="D298" s="39">
        <v>0</v>
      </c>
      <c r="E298" s="39">
        <v>0</v>
      </c>
      <c r="F298" s="411"/>
      <c r="G298" s="39">
        <v>0</v>
      </c>
      <c r="H298" s="40">
        <v>0</v>
      </c>
      <c r="I298" s="41">
        <f t="shared" si="223"/>
        <v>0</v>
      </c>
    </row>
    <row r="299" spans="1:19" ht="15">
      <c r="A299" s="27" t="s">
        <v>13</v>
      </c>
      <c r="B299" s="42">
        <v>1E-3</v>
      </c>
      <c r="C299" s="42">
        <v>0</v>
      </c>
      <c r="D299" s="42">
        <v>0</v>
      </c>
      <c r="E299" s="42">
        <v>0</v>
      </c>
      <c r="F299" s="411"/>
      <c r="G299" s="42">
        <v>0</v>
      </c>
      <c r="H299" s="43">
        <v>0</v>
      </c>
      <c r="I299" s="38">
        <f t="shared" si="223"/>
        <v>1E-3</v>
      </c>
    </row>
    <row r="300" spans="1:19" ht="15">
      <c r="A300" s="26" t="s">
        <v>14</v>
      </c>
      <c r="B300" s="39">
        <v>0</v>
      </c>
      <c r="C300" s="39">
        <v>0</v>
      </c>
      <c r="D300" s="39">
        <v>0</v>
      </c>
      <c r="E300" s="39">
        <v>0.87829510179108994</v>
      </c>
      <c r="F300" s="411"/>
      <c r="G300" s="39">
        <v>0</v>
      </c>
      <c r="H300" s="40">
        <v>0</v>
      </c>
      <c r="I300" s="41">
        <f t="shared" si="223"/>
        <v>0.87829510179108994</v>
      </c>
    </row>
    <row r="301" spans="1:19" ht="15">
      <c r="A301" s="27" t="s">
        <v>15</v>
      </c>
      <c r="B301" s="42">
        <v>3.167897641480637</v>
      </c>
      <c r="C301" s="42">
        <v>0.47010235851936255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223"/>
        <v>3.6379999999999995</v>
      </c>
    </row>
    <row r="302" spans="1:19" ht="15">
      <c r="A302" s="26" t="s">
        <v>16</v>
      </c>
      <c r="B302" s="39">
        <v>70.756971571789421</v>
      </c>
      <c r="C302" s="39">
        <v>322.9051689424013</v>
      </c>
      <c r="D302" s="39">
        <v>16.337859485809311</v>
      </c>
      <c r="E302" s="39">
        <v>0</v>
      </c>
      <c r="F302" s="411"/>
      <c r="G302" s="39">
        <v>0</v>
      </c>
      <c r="H302" s="40">
        <v>0</v>
      </c>
      <c r="I302" s="41">
        <f t="shared" si="223"/>
        <v>410</v>
      </c>
    </row>
    <row r="303" spans="1:19" ht="15">
      <c r="A303" s="27" t="s">
        <v>17</v>
      </c>
      <c r="B303" s="42">
        <v>5.0723066693724953E-3</v>
      </c>
      <c r="C303" s="42">
        <v>2.8173112933695648</v>
      </c>
      <c r="D303" s="42">
        <v>1.0205163999610622</v>
      </c>
      <c r="E303" s="42">
        <v>0</v>
      </c>
      <c r="F303" s="411"/>
      <c r="G303" s="42">
        <v>0</v>
      </c>
      <c r="H303" s="43">
        <v>0</v>
      </c>
      <c r="I303" s="38">
        <f t="shared" si="223"/>
        <v>3.8428999999999993</v>
      </c>
    </row>
    <row r="304" spans="1:19" ht="15">
      <c r="A304" s="26" t="s">
        <v>18</v>
      </c>
      <c r="B304" s="39">
        <v>0</v>
      </c>
      <c r="C304" s="39">
        <v>0</v>
      </c>
      <c r="D304" s="39">
        <v>0</v>
      </c>
      <c r="E304" s="39">
        <v>0</v>
      </c>
      <c r="F304" s="411"/>
      <c r="G304" s="39">
        <v>0</v>
      </c>
      <c r="H304" s="40">
        <v>0</v>
      </c>
      <c r="I304" s="41">
        <f t="shared" si="223"/>
        <v>0</v>
      </c>
    </row>
    <row r="305" spans="1:41" ht="15">
      <c r="A305" s="27" t="s">
        <v>139</v>
      </c>
      <c r="B305" s="42">
        <v>125.87692988813522</v>
      </c>
      <c r="C305" s="42">
        <v>2894.3646512011592</v>
      </c>
      <c r="D305" s="42">
        <v>244.32971877569867</v>
      </c>
      <c r="E305" s="42">
        <v>16.428700135006547</v>
      </c>
      <c r="F305" s="411"/>
      <c r="G305" s="42">
        <v>0</v>
      </c>
      <c r="H305" s="43">
        <v>0</v>
      </c>
      <c r="I305" s="38">
        <f t="shared" si="223"/>
        <v>3281</v>
      </c>
    </row>
    <row r="306" spans="1:41" ht="15">
      <c r="A306" s="26" t="s">
        <v>19</v>
      </c>
      <c r="B306" s="39">
        <v>0</v>
      </c>
      <c r="C306" s="39">
        <v>0</v>
      </c>
      <c r="D306" s="39">
        <v>0</v>
      </c>
      <c r="E306" s="39">
        <v>0</v>
      </c>
      <c r="F306" s="411"/>
      <c r="G306" s="39">
        <v>0</v>
      </c>
      <c r="H306" s="40">
        <v>0</v>
      </c>
      <c r="I306" s="41">
        <f t="shared" si="223"/>
        <v>0</v>
      </c>
    </row>
    <row r="307" spans="1:41" ht="15">
      <c r="A307" s="27" t="s">
        <v>20</v>
      </c>
      <c r="B307" s="42">
        <v>0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223"/>
        <v>0</v>
      </c>
    </row>
    <row r="308" spans="1:41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223"/>
        <v>0</v>
      </c>
    </row>
    <row r="309" spans="1:41" ht="15">
      <c r="A309" s="28" t="s">
        <v>60</v>
      </c>
      <c r="B309" s="42">
        <v>1E-3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223"/>
        <v>1E-3</v>
      </c>
    </row>
    <row r="310" spans="1:41" ht="15">
      <c r="A310" s="26" t="s">
        <v>22</v>
      </c>
      <c r="B310" s="39">
        <v>1E-3</v>
      </c>
      <c r="C310" s="39">
        <v>0</v>
      </c>
      <c r="D310" s="39">
        <v>0</v>
      </c>
      <c r="E310" s="39">
        <v>0</v>
      </c>
      <c r="F310" s="411"/>
      <c r="G310" s="39">
        <v>0</v>
      </c>
      <c r="H310" s="40">
        <v>0</v>
      </c>
      <c r="I310" s="41">
        <f t="shared" si="223"/>
        <v>1E-3</v>
      </c>
    </row>
    <row r="311" spans="1:41" ht="15">
      <c r="A311" s="28" t="s">
        <v>23</v>
      </c>
      <c r="B311" s="42">
        <v>0</v>
      </c>
      <c r="C311" s="42">
        <v>0</v>
      </c>
      <c r="D311" s="42">
        <v>0</v>
      </c>
      <c r="E311" s="42">
        <v>0</v>
      </c>
      <c r="F311" s="411"/>
      <c r="G311" s="42">
        <v>0</v>
      </c>
      <c r="H311" s="43">
        <v>0</v>
      </c>
      <c r="I311" s="38">
        <f t="shared" si="223"/>
        <v>0</v>
      </c>
    </row>
    <row r="312" spans="1:41" ht="15">
      <c r="A312" s="26" t="s">
        <v>24</v>
      </c>
      <c r="B312" s="39">
        <v>19.714632103521922</v>
      </c>
      <c r="C312" s="39">
        <v>321.51709738263742</v>
      </c>
      <c r="D312" s="39">
        <v>48.367470513840601</v>
      </c>
      <c r="E312" s="39">
        <v>0</v>
      </c>
      <c r="F312" s="411"/>
      <c r="G312" s="39">
        <v>0</v>
      </c>
      <c r="H312" s="40">
        <v>0</v>
      </c>
      <c r="I312" s="41">
        <f t="shared" si="223"/>
        <v>389.59919999999994</v>
      </c>
    </row>
    <row r="313" spans="1:41" ht="15.75" thickBot="1">
      <c r="A313" s="28" t="s">
        <v>25</v>
      </c>
      <c r="B313" s="42">
        <v>10.211018336837819</v>
      </c>
      <c r="C313" s="42">
        <v>16.698677425382986</v>
      </c>
      <c r="D313" s="42">
        <v>51.976694757332396</v>
      </c>
      <c r="E313" s="42">
        <v>577.2786674433537</v>
      </c>
      <c r="F313" s="412"/>
      <c r="G313" s="42">
        <v>56.646683613119805</v>
      </c>
      <c r="H313" s="43">
        <v>0.18825842397320508</v>
      </c>
      <c r="I313" s="38">
        <f>SUM(B313:H313)</f>
        <v>712.99999999999989</v>
      </c>
    </row>
    <row r="314" spans="1:41" ht="15">
      <c r="A314" s="29" t="s">
        <v>26</v>
      </c>
      <c r="B314" s="44">
        <f>SUM(B293:B313)</f>
        <v>229.73552184843442</v>
      </c>
      <c r="C314" s="44">
        <f t="shared" ref="C314" si="224">SUM(C293:C313)</f>
        <v>3558.7730086034699</v>
      </c>
      <c r="D314" s="44">
        <f t="shared" ref="D314" si="225">SUM(D293:D313)</f>
        <v>430.03335993264204</v>
      </c>
      <c r="E314" s="44">
        <f t="shared" ref="E314" si="226">SUM(E293:E313)</f>
        <v>594.58566268015136</v>
      </c>
      <c r="F314" s="44">
        <f t="shared" ref="F314" si="227">SUM(F293:F313)</f>
        <v>0</v>
      </c>
      <c r="G314" s="44">
        <f t="shared" ref="G314" si="228">SUM(G293:G313)</f>
        <v>56.646683613119805</v>
      </c>
      <c r="H314" s="45">
        <f t="shared" ref="H314" si="229">SUM(H293:H313)</f>
        <v>0.18825842397320508</v>
      </c>
      <c r="I314" s="46">
        <f t="shared" ref="I314" si="230">SUM(I293:I313)</f>
        <v>4869.9624951017913</v>
      </c>
    </row>
    <row r="315" spans="1:41" s="5" customFormat="1" ht="15" thickBot="1">
      <c r="A315" s="30" t="s">
        <v>88</v>
      </c>
      <c r="B315" s="47">
        <f>B314/$I314</f>
        <v>4.7173981746163843E-2</v>
      </c>
      <c r="C315" s="47">
        <f t="shared" ref="C315" si="231">C314/$I314</f>
        <v>0.73075983894801733</v>
      </c>
      <c r="D315" s="47">
        <f t="shared" ref="D315" si="232">D314/$I314</f>
        <v>8.8303218015573962E-2</v>
      </c>
      <c r="E315" s="47">
        <f t="shared" ref="E315" si="233">E314/$I314</f>
        <v>0.12209245210372476</v>
      </c>
      <c r="F315" s="47">
        <f t="shared" ref="F315" si="234">F314/$I314</f>
        <v>0</v>
      </c>
      <c r="G315" s="47">
        <f t="shared" ref="G315" si="235">G314/$I314</f>
        <v>1.1631852128244323E-2</v>
      </c>
      <c r="H315" s="47">
        <f t="shared" ref="H315" si="236">H314/$I314</f>
        <v>3.8657058275614117E-5</v>
      </c>
      <c r="I315" s="48">
        <f t="shared" ref="I315" si="237">I314/$I314</f>
        <v>1</v>
      </c>
    </row>
    <row r="316" spans="1:41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41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41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41" ht="15">
      <c r="A319" s="25" t="s">
        <v>7</v>
      </c>
      <c r="B319" s="36">
        <v>1E-3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1E-3</v>
      </c>
    </row>
    <row r="320" spans="1:41" ht="15">
      <c r="A320" s="26" t="s">
        <v>8</v>
      </c>
      <c r="B320" s="39">
        <v>1E-3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8" si="238">SUM(B320:H320)</f>
        <v>1E-3</v>
      </c>
    </row>
    <row r="321" spans="1:9" ht="15">
      <c r="A321" s="27" t="s">
        <v>9</v>
      </c>
      <c r="B321" s="42">
        <v>1E-3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238"/>
        <v>1E-3</v>
      </c>
    </row>
    <row r="322" spans="1:9" ht="15">
      <c r="A322" s="26" t="s">
        <v>10</v>
      </c>
      <c r="B322" s="39">
        <v>1E-3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238"/>
        <v>1E-3</v>
      </c>
    </row>
    <row r="323" spans="1:9" ht="15">
      <c r="A323" s="27" t="s">
        <v>11</v>
      </c>
      <c r="B323" s="42">
        <v>1E-3</v>
      </c>
      <c r="C323" s="42">
        <v>0</v>
      </c>
      <c r="D323" s="42">
        <v>0</v>
      </c>
      <c r="E323" s="42">
        <v>0</v>
      </c>
      <c r="F323" s="411"/>
      <c r="G323" s="42">
        <v>0</v>
      </c>
      <c r="H323" s="43">
        <v>0</v>
      </c>
      <c r="I323" s="38">
        <f t="shared" si="238"/>
        <v>1E-3</v>
      </c>
    </row>
    <row r="324" spans="1:9" ht="15">
      <c r="A324" s="26" t="s">
        <v>12</v>
      </c>
      <c r="B324" s="39">
        <v>1E-3</v>
      </c>
      <c r="C324" s="39">
        <v>0</v>
      </c>
      <c r="D324" s="39">
        <v>0</v>
      </c>
      <c r="E324" s="39">
        <v>0.43301560811070544</v>
      </c>
      <c r="F324" s="411"/>
      <c r="G324" s="39">
        <v>0</v>
      </c>
      <c r="H324" s="40">
        <v>0</v>
      </c>
      <c r="I324" s="41">
        <f t="shared" si="238"/>
        <v>0.43401560811070544</v>
      </c>
    </row>
    <row r="325" spans="1:9" ht="15">
      <c r="A325" s="27" t="s">
        <v>13</v>
      </c>
      <c r="B325" s="42">
        <v>1E-3</v>
      </c>
      <c r="C325" s="42">
        <v>0</v>
      </c>
      <c r="D325" s="42">
        <v>0</v>
      </c>
      <c r="E325" s="42">
        <v>0</v>
      </c>
      <c r="F325" s="411"/>
      <c r="G325" s="42">
        <v>0</v>
      </c>
      <c r="H325" s="43">
        <v>0</v>
      </c>
      <c r="I325" s="38">
        <f t="shared" si="238"/>
        <v>1E-3</v>
      </c>
    </row>
    <row r="326" spans="1:9" ht="15">
      <c r="A326" s="26" t="s">
        <v>14</v>
      </c>
      <c r="B326" s="39">
        <v>1E-3</v>
      </c>
      <c r="C326" s="39">
        <v>0.70898922383112961</v>
      </c>
      <c r="D326" s="39">
        <v>0</v>
      </c>
      <c r="E326" s="39">
        <v>6.7581999116269165E-2</v>
      </c>
      <c r="F326" s="411"/>
      <c r="G326" s="39">
        <v>0</v>
      </c>
      <c r="H326" s="40">
        <v>0</v>
      </c>
      <c r="I326" s="41">
        <f t="shared" si="238"/>
        <v>0.77757122294739878</v>
      </c>
    </row>
    <row r="327" spans="1:9" ht="15">
      <c r="A327" s="27" t="s">
        <v>15</v>
      </c>
      <c r="B327" s="42">
        <v>2.3060483557490477E-2</v>
      </c>
      <c r="C327" s="42">
        <v>0.40593951644250947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238"/>
        <v>0.42899999999999994</v>
      </c>
    </row>
    <row r="328" spans="1:9" ht="15">
      <c r="A328" s="26" t="s">
        <v>16</v>
      </c>
      <c r="B328" s="39">
        <v>6.5584424974659079</v>
      </c>
      <c r="C328" s="39">
        <v>70.317795328129108</v>
      </c>
      <c r="D328" s="39">
        <v>8.1247621744049781</v>
      </c>
      <c r="E328" s="39">
        <v>0</v>
      </c>
      <c r="F328" s="411"/>
      <c r="G328" s="39">
        <v>0</v>
      </c>
      <c r="H328" s="40">
        <v>0</v>
      </c>
      <c r="I328" s="41">
        <f t="shared" si="238"/>
        <v>85.000999999999991</v>
      </c>
    </row>
    <row r="329" spans="1:9" ht="15">
      <c r="A329" s="27" t="s">
        <v>17</v>
      </c>
      <c r="B329" s="42">
        <v>0.35066457645373966</v>
      </c>
      <c r="C329" s="42">
        <v>0</v>
      </c>
      <c r="D329" s="42">
        <v>0.90043542354626027</v>
      </c>
      <c r="E329" s="42">
        <v>0</v>
      </c>
      <c r="F329" s="411"/>
      <c r="G329" s="42">
        <v>0</v>
      </c>
      <c r="H329" s="43">
        <v>0</v>
      </c>
      <c r="I329" s="38">
        <f t="shared" si="238"/>
        <v>1.2510999999999999</v>
      </c>
    </row>
    <row r="330" spans="1:9" ht="15">
      <c r="A330" s="26" t="s">
        <v>18</v>
      </c>
      <c r="B330" s="39">
        <v>1E-3</v>
      </c>
      <c r="C330" s="39">
        <v>0</v>
      </c>
      <c r="D330" s="39">
        <v>0</v>
      </c>
      <c r="E330" s="39">
        <v>0</v>
      </c>
      <c r="F330" s="411"/>
      <c r="G330" s="39">
        <v>0</v>
      </c>
      <c r="H330" s="40">
        <v>0</v>
      </c>
      <c r="I330" s="41">
        <f t="shared" si="238"/>
        <v>1E-3</v>
      </c>
    </row>
    <row r="331" spans="1:9" ht="15">
      <c r="A331" s="27" t="s">
        <v>139</v>
      </c>
      <c r="B331" s="42">
        <v>438.10424514468889</v>
      </c>
      <c r="C331" s="42">
        <v>697.88128574419363</v>
      </c>
      <c r="D331" s="42">
        <v>256.8011239682001</v>
      </c>
      <c r="E331" s="42">
        <v>251.21434514291707</v>
      </c>
      <c r="F331" s="411"/>
      <c r="G331" s="42">
        <v>0</v>
      </c>
      <c r="H331" s="43">
        <v>0</v>
      </c>
      <c r="I331" s="38">
        <f t="shared" si="238"/>
        <v>1644.0009999999997</v>
      </c>
    </row>
    <row r="332" spans="1:9" ht="15">
      <c r="A332" s="26" t="s">
        <v>19</v>
      </c>
      <c r="B332" s="39">
        <v>1E-3</v>
      </c>
      <c r="C332" s="39">
        <v>0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238"/>
        <v>1E-3</v>
      </c>
    </row>
    <row r="333" spans="1:9" ht="15">
      <c r="A333" s="27" t="s">
        <v>20</v>
      </c>
      <c r="B333" s="42">
        <v>1E-3</v>
      </c>
      <c r="C333" s="42">
        <v>0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238"/>
        <v>1E-3</v>
      </c>
    </row>
    <row r="334" spans="1:9" ht="15">
      <c r="A334" s="26" t="s">
        <v>21</v>
      </c>
      <c r="B334" s="39">
        <v>1E-3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238"/>
        <v>1E-3</v>
      </c>
    </row>
    <row r="335" spans="1:9" ht="15">
      <c r="A335" s="28" t="s">
        <v>60</v>
      </c>
      <c r="B335" s="42">
        <v>1E-3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238"/>
        <v>1E-3</v>
      </c>
    </row>
    <row r="336" spans="1:9" ht="15">
      <c r="A336" s="26" t="s">
        <v>22</v>
      </c>
      <c r="B336" s="39">
        <v>1.0000000000000001E-5</v>
      </c>
      <c r="C336" s="39">
        <v>0</v>
      </c>
      <c r="D336" s="39">
        <v>0</v>
      </c>
      <c r="E336" s="39">
        <v>0</v>
      </c>
      <c r="F336" s="411"/>
      <c r="G336" s="39">
        <v>0</v>
      </c>
      <c r="H336" s="40">
        <v>0</v>
      </c>
      <c r="I336" s="41">
        <f t="shared" si="238"/>
        <v>1.0000000000000001E-5</v>
      </c>
    </row>
    <row r="337" spans="1:19" ht="15">
      <c r="A337" s="28" t="s">
        <v>23</v>
      </c>
      <c r="B337" s="42">
        <v>0</v>
      </c>
      <c r="C337" s="42">
        <v>0</v>
      </c>
      <c r="D337" s="42">
        <v>0</v>
      </c>
      <c r="E337" s="42">
        <v>0</v>
      </c>
      <c r="F337" s="411"/>
      <c r="G337" s="42">
        <v>0</v>
      </c>
      <c r="H337" s="43">
        <v>0</v>
      </c>
      <c r="I337" s="38">
        <f t="shared" si="238"/>
        <v>0</v>
      </c>
    </row>
    <row r="338" spans="1:19" ht="15">
      <c r="A338" s="26" t="s">
        <v>24</v>
      </c>
      <c r="B338" s="39">
        <v>5.4899569524125376</v>
      </c>
      <c r="C338" s="39">
        <v>0</v>
      </c>
      <c r="D338" s="39">
        <v>13.172443047587464</v>
      </c>
      <c r="E338" s="39">
        <v>0</v>
      </c>
      <c r="F338" s="411"/>
      <c r="G338" s="39">
        <v>0</v>
      </c>
      <c r="H338" s="40">
        <v>0</v>
      </c>
      <c r="I338" s="41">
        <f t="shared" si="238"/>
        <v>18.662400000000002</v>
      </c>
    </row>
    <row r="339" spans="1:19" ht="15.75" thickBot="1">
      <c r="A339" s="28" t="s">
        <v>25</v>
      </c>
      <c r="B339" s="42">
        <v>11.574144928629513</v>
      </c>
      <c r="C339" s="42">
        <v>7.5343379873793017</v>
      </c>
      <c r="D339" s="42">
        <v>18.595771466377382</v>
      </c>
      <c r="E339" s="42">
        <v>552.87670068078216</v>
      </c>
      <c r="F339" s="412"/>
      <c r="G339" s="42">
        <v>44.419044936831646</v>
      </c>
      <c r="H339" s="43">
        <v>0</v>
      </c>
      <c r="I339" s="38">
        <f>SUM(B339:H339)</f>
        <v>635</v>
      </c>
    </row>
    <row r="340" spans="1:19" ht="15">
      <c r="A340" s="29" t="s">
        <v>26</v>
      </c>
      <c r="B340" s="44">
        <f>SUM(B319:B339)</f>
        <v>462.11352458320789</v>
      </c>
      <c r="C340" s="44">
        <f t="shared" ref="C340" si="239">SUM(C319:C339)</f>
        <v>776.84834779997573</v>
      </c>
      <c r="D340" s="44">
        <f t="shared" ref="D340" si="240">SUM(D319:D339)</f>
        <v>297.5945360801162</v>
      </c>
      <c r="E340" s="44">
        <f t="shared" ref="E340" si="241">SUM(E319:E339)</f>
        <v>804.59164343092618</v>
      </c>
      <c r="F340" s="44">
        <f t="shared" ref="F340" si="242">SUM(F319:F339)</f>
        <v>0</v>
      </c>
      <c r="G340" s="44">
        <f t="shared" ref="G340" si="243">SUM(G319:G339)</f>
        <v>44.419044936831646</v>
      </c>
      <c r="H340" s="45">
        <f t="shared" ref="H340" si="244">SUM(H319:H339)</f>
        <v>0</v>
      </c>
      <c r="I340" s="46">
        <f t="shared" ref="I340" si="245">SUM(I319:I339)</f>
        <v>2385.5670968310578</v>
      </c>
    </row>
    <row r="341" spans="1:19" s="5" customFormat="1" ht="15" thickBot="1">
      <c r="A341" s="30" t="s">
        <v>88</v>
      </c>
      <c r="B341" s="47">
        <f>B340/$I340</f>
        <v>0.19371223102342028</v>
      </c>
      <c r="C341" s="47">
        <f t="shared" ref="C341" si="246">C340/$I340</f>
        <v>0.32564514694720864</v>
      </c>
      <c r="D341" s="47">
        <f t="shared" ref="D341" si="247">D340/$I340</f>
        <v>0.12474792114438329</v>
      </c>
      <c r="E341" s="47">
        <f t="shared" ref="E341" si="248">E340/$I340</f>
        <v>0.33727479076137934</v>
      </c>
      <c r="F341" s="47">
        <f t="shared" ref="F341" si="249">F340/$I340</f>
        <v>0</v>
      </c>
      <c r="G341" s="47">
        <f t="shared" ref="G341" si="250">G340/$I340</f>
        <v>1.8619910123608373E-2</v>
      </c>
      <c r="H341" s="47">
        <f t="shared" ref="H341" si="251">H340/$I340</f>
        <v>0</v>
      </c>
      <c r="I341" s="48">
        <f t="shared" ref="I341" si="252">I340/$I340</f>
        <v>1</v>
      </c>
    </row>
    <row r="342" spans="1:19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19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19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19" ht="15">
      <c r="A345" s="25" t="s">
        <v>7</v>
      </c>
      <c r="B345" s="36">
        <v>1E-3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1E-3</v>
      </c>
    </row>
    <row r="346" spans="1:19" ht="15">
      <c r="A346" s="26" t="s">
        <v>8</v>
      </c>
      <c r="B346" s="39">
        <v>1E-3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4" si="253">SUM(B346:H346)</f>
        <v>1E-3</v>
      </c>
    </row>
    <row r="347" spans="1:19" ht="15">
      <c r="A347" s="27" t="s">
        <v>9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253"/>
        <v>0</v>
      </c>
    </row>
    <row r="348" spans="1:19" ht="15">
      <c r="A348" s="26" t="s">
        <v>10</v>
      </c>
      <c r="B348" s="39">
        <v>0</v>
      </c>
      <c r="C348" s="39">
        <v>0</v>
      </c>
      <c r="D348" s="39">
        <v>0.01</v>
      </c>
      <c r="E348" s="39">
        <v>0</v>
      </c>
      <c r="F348" s="411"/>
      <c r="G348" s="39">
        <v>0</v>
      </c>
      <c r="H348" s="40">
        <v>0</v>
      </c>
      <c r="I348" s="41">
        <f t="shared" si="253"/>
        <v>0.01</v>
      </c>
    </row>
    <row r="349" spans="1:19" ht="15">
      <c r="A349" s="27" t="s">
        <v>11</v>
      </c>
      <c r="B349" s="42">
        <v>0</v>
      </c>
      <c r="C349" s="42">
        <v>0</v>
      </c>
      <c r="D349" s="42">
        <v>0</v>
      </c>
      <c r="E349" s="42">
        <v>0</v>
      </c>
      <c r="F349" s="411"/>
      <c r="G349" s="42">
        <v>0</v>
      </c>
      <c r="H349" s="43">
        <v>0</v>
      </c>
      <c r="I349" s="38">
        <f t="shared" si="253"/>
        <v>0</v>
      </c>
    </row>
    <row r="350" spans="1:19" ht="15">
      <c r="A350" s="26" t="s">
        <v>12</v>
      </c>
      <c r="B350" s="39">
        <v>0</v>
      </c>
      <c r="C350" s="39">
        <v>0</v>
      </c>
      <c r="D350" s="39">
        <v>0</v>
      </c>
      <c r="E350" s="39">
        <v>6.1891226589867775E-3</v>
      </c>
      <c r="F350" s="411"/>
      <c r="G350" s="39">
        <v>0</v>
      </c>
      <c r="H350" s="40">
        <v>0</v>
      </c>
      <c r="I350" s="41">
        <f t="shared" si="253"/>
        <v>6.1891226589867775E-3</v>
      </c>
    </row>
    <row r="351" spans="1:19" ht="15">
      <c r="A351" s="27" t="s">
        <v>13</v>
      </c>
      <c r="B351" s="42">
        <v>0</v>
      </c>
      <c r="C351" s="42">
        <v>0</v>
      </c>
      <c r="D351" s="42">
        <v>0</v>
      </c>
      <c r="E351" s="42">
        <v>0</v>
      </c>
      <c r="F351" s="411"/>
      <c r="G351" s="42">
        <v>0</v>
      </c>
      <c r="H351" s="43">
        <v>0</v>
      </c>
      <c r="I351" s="38">
        <f t="shared" si="253"/>
        <v>0</v>
      </c>
    </row>
    <row r="352" spans="1:19" ht="15">
      <c r="A352" s="26" t="s">
        <v>14</v>
      </c>
      <c r="B352" s="39">
        <v>0</v>
      </c>
      <c r="C352" s="39">
        <v>0</v>
      </c>
      <c r="D352" s="39">
        <v>0</v>
      </c>
      <c r="E352" s="39">
        <v>1.4184646093330548</v>
      </c>
      <c r="F352" s="411"/>
      <c r="G352" s="39">
        <v>0</v>
      </c>
      <c r="H352" s="40">
        <v>0</v>
      </c>
      <c r="I352" s="41">
        <f t="shared" si="253"/>
        <v>1.4184646093330548</v>
      </c>
    </row>
    <row r="353" spans="1:9" ht="15">
      <c r="A353" s="27" t="s">
        <v>15</v>
      </c>
      <c r="B353" s="42">
        <v>1E-3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253"/>
        <v>1E-3</v>
      </c>
    </row>
    <row r="354" spans="1:9" ht="15">
      <c r="A354" s="26" t="s">
        <v>16</v>
      </c>
      <c r="B354" s="39">
        <v>1.7968646126351483E-2</v>
      </c>
      <c r="C354" s="39">
        <v>0.52890542782500971</v>
      </c>
      <c r="D354" s="39">
        <v>8.4531259260486387</v>
      </c>
      <c r="E354" s="39">
        <v>0</v>
      </c>
      <c r="F354" s="411"/>
      <c r="G354" s="39">
        <v>0</v>
      </c>
      <c r="H354" s="40">
        <v>0</v>
      </c>
      <c r="I354" s="41">
        <f t="shared" si="253"/>
        <v>9</v>
      </c>
    </row>
    <row r="355" spans="1:9" ht="15">
      <c r="A355" s="27" t="s">
        <v>17</v>
      </c>
      <c r="B355" s="42">
        <v>0</v>
      </c>
      <c r="C355" s="42">
        <v>0</v>
      </c>
      <c r="D355" s="42">
        <v>0.01</v>
      </c>
      <c r="E355" s="42">
        <v>0</v>
      </c>
      <c r="F355" s="411"/>
      <c r="G355" s="42">
        <v>0</v>
      </c>
      <c r="H355" s="43">
        <v>0</v>
      </c>
      <c r="I355" s="38">
        <f t="shared" si="253"/>
        <v>0.01</v>
      </c>
    </row>
    <row r="356" spans="1:9" ht="15">
      <c r="A356" s="26" t="s">
        <v>18</v>
      </c>
      <c r="B356" s="39">
        <v>0</v>
      </c>
      <c r="C356" s="39">
        <v>0</v>
      </c>
      <c r="D356" s="39">
        <v>0</v>
      </c>
      <c r="E356" s="39">
        <v>0</v>
      </c>
      <c r="F356" s="411"/>
      <c r="G356" s="39">
        <v>0</v>
      </c>
      <c r="H356" s="40">
        <v>0</v>
      </c>
      <c r="I356" s="41">
        <f t="shared" si="253"/>
        <v>0</v>
      </c>
    </row>
    <row r="357" spans="1:9" ht="15">
      <c r="A357" s="27" t="s">
        <v>139</v>
      </c>
      <c r="B357" s="42">
        <v>3.2199702394520149E-2</v>
      </c>
      <c r="C357" s="42">
        <v>0.86509672293897932</v>
      </c>
      <c r="D357" s="42">
        <v>1.1027035746665004</v>
      </c>
      <c r="E357" s="42">
        <v>0</v>
      </c>
      <c r="F357" s="411"/>
      <c r="G357" s="42">
        <v>0</v>
      </c>
      <c r="H357" s="43">
        <v>0</v>
      </c>
      <c r="I357" s="38">
        <f t="shared" si="253"/>
        <v>2</v>
      </c>
    </row>
    <row r="358" spans="1:9" ht="15">
      <c r="A358" s="26" t="s">
        <v>19</v>
      </c>
      <c r="B358" s="39">
        <v>0</v>
      </c>
      <c r="C358" s="39">
        <v>0</v>
      </c>
      <c r="D358" s="39">
        <v>0</v>
      </c>
      <c r="E358" s="39">
        <v>0</v>
      </c>
      <c r="F358" s="411"/>
      <c r="G358" s="39">
        <v>0</v>
      </c>
      <c r="H358" s="40">
        <v>0</v>
      </c>
      <c r="I358" s="41">
        <f t="shared" si="253"/>
        <v>0</v>
      </c>
    </row>
    <row r="359" spans="1:9" ht="15">
      <c r="A359" s="27" t="s">
        <v>20</v>
      </c>
      <c r="B359" s="42">
        <v>0</v>
      </c>
      <c r="C359" s="42">
        <v>0</v>
      </c>
      <c r="D359" s="42">
        <v>0</v>
      </c>
      <c r="E359" s="42">
        <v>0</v>
      </c>
      <c r="F359" s="411"/>
      <c r="G359" s="42">
        <v>0</v>
      </c>
      <c r="H359" s="43">
        <v>0</v>
      </c>
      <c r="I359" s="38">
        <f t="shared" si="253"/>
        <v>0</v>
      </c>
    </row>
    <row r="360" spans="1:9" ht="15">
      <c r="A360" s="26" t="s">
        <v>21</v>
      </c>
      <c r="B360" s="39">
        <v>2.7934572123109888E-2</v>
      </c>
      <c r="C360" s="39">
        <v>1.5038523340612255</v>
      </c>
      <c r="D360" s="39">
        <v>0.46821309381566484</v>
      </c>
      <c r="E360" s="39">
        <v>0</v>
      </c>
      <c r="F360" s="411"/>
      <c r="G360" s="39">
        <v>0</v>
      </c>
      <c r="H360" s="40">
        <v>0</v>
      </c>
      <c r="I360" s="41">
        <f t="shared" si="253"/>
        <v>2.0000000000000004</v>
      </c>
    </row>
    <row r="361" spans="1:9" ht="15">
      <c r="A361" s="28" t="s">
        <v>60</v>
      </c>
      <c r="B361" s="42">
        <v>1E-3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253"/>
        <v>1E-3</v>
      </c>
    </row>
    <row r="362" spans="1:9" ht="15">
      <c r="A362" s="26" t="s">
        <v>22</v>
      </c>
      <c r="B362" s="39">
        <v>37.946426837784053</v>
      </c>
      <c r="C362" s="39">
        <v>110.48820299026822</v>
      </c>
      <c r="D362" s="39">
        <v>62.196122533783466</v>
      </c>
      <c r="E362" s="39">
        <v>0</v>
      </c>
      <c r="F362" s="411"/>
      <c r="G362" s="39">
        <v>0</v>
      </c>
      <c r="H362" s="40">
        <v>0</v>
      </c>
      <c r="I362" s="41">
        <f t="shared" si="253"/>
        <v>210.63075236183573</v>
      </c>
    </row>
    <row r="363" spans="1:9" ht="15">
      <c r="A363" s="28" t="s">
        <v>23</v>
      </c>
      <c r="B363" s="42">
        <v>0</v>
      </c>
      <c r="C363" s="42">
        <v>0</v>
      </c>
      <c r="D363" s="42">
        <v>0</v>
      </c>
      <c r="E363" s="42">
        <v>0</v>
      </c>
      <c r="F363" s="411"/>
      <c r="G363" s="42">
        <v>0</v>
      </c>
      <c r="H363" s="43">
        <v>0</v>
      </c>
      <c r="I363" s="38">
        <f t="shared" si="253"/>
        <v>0</v>
      </c>
    </row>
    <row r="364" spans="1:9" ht="15">
      <c r="A364" s="26" t="s">
        <v>24</v>
      </c>
      <c r="B364" s="39">
        <v>1.1907709687082253</v>
      </c>
      <c r="C364" s="39">
        <v>1.684678655003164E-5</v>
      </c>
      <c r="D364" s="39">
        <v>0.11961218450522464</v>
      </c>
      <c r="E364" s="39">
        <v>0</v>
      </c>
      <c r="F364" s="411"/>
      <c r="G364" s="39">
        <v>0</v>
      </c>
      <c r="H364" s="40">
        <v>0</v>
      </c>
      <c r="I364" s="41">
        <f t="shared" si="253"/>
        <v>1.3104</v>
      </c>
    </row>
    <row r="365" spans="1:9" ht="15.75" thickBot="1">
      <c r="A365" s="28" t="s">
        <v>25</v>
      </c>
      <c r="B365" s="42">
        <v>0.65404488380159598</v>
      </c>
      <c r="C365" s="42">
        <v>1.0803496592067323</v>
      </c>
      <c r="D365" s="42">
        <v>0.63577112594599505</v>
      </c>
      <c r="E365" s="42">
        <v>105.26982025701469</v>
      </c>
      <c r="F365" s="412"/>
      <c r="G365" s="42">
        <v>1.3542670308526248</v>
      </c>
      <c r="H365" s="43">
        <v>5.7470431783450421E-3</v>
      </c>
      <c r="I365" s="38">
        <f>SUM(B365:H365)</f>
        <v>108.99999999999999</v>
      </c>
    </row>
    <row r="366" spans="1:9" ht="15">
      <c r="A366" s="29" t="s">
        <v>26</v>
      </c>
      <c r="B366" s="44">
        <f>SUM(B345:B365)</f>
        <v>39.873345610937854</v>
      </c>
      <c r="C366" s="44">
        <f t="shared" ref="C366" si="254">SUM(C345:C365)</f>
        <v>114.46642398108672</v>
      </c>
      <c r="D366" s="44">
        <f t="shared" ref="D366" si="255">SUM(D345:D365)</f>
        <v>72.995548438765496</v>
      </c>
      <c r="E366" s="44">
        <f t="shared" ref="E366" si="256">SUM(E345:E365)</f>
        <v>106.69447398900672</v>
      </c>
      <c r="F366" s="44">
        <f t="shared" ref="F366" si="257">SUM(F345:F365)</f>
        <v>0</v>
      </c>
      <c r="G366" s="44">
        <f t="shared" ref="G366" si="258">SUM(G345:G365)</f>
        <v>1.3542670308526248</v>
      </c>
      <c r="H366" s="45">
        <f t="shared" ref="H366" si="259">SUM(H345:H365)</f>
        <v>5.7470431783450421E-3</v>
      </c>
      <c r="I366" s="46">
        <f t="shared" ref="I366" si="260">SUM(I345:I365)</f>
        <v>335.38980609382776</v>
      </c>
    </row>
    <row r="367" spans="1:9" s="5" customFormat="1" ht="15" thickBot="1">
      <c r="A367" s="30" t="s">
        <v>88</v>
      </c>
      <c r="B367" s="47">
        <f>B366/$I366</f>
        <v>0.11888657581853573</v>
      </c>
      <c r="C367" s="47">
        <f t="shared" ref="C367" si="261">C366/$I366</f>
        <v>0.3412936884225512</v>
      </c>
      <c r="D367" s="47">
        <f t="shared" ref="D367" si="262">D366/$I366</f>
        <v>0.21764390900522618</v>
      </c>
      <c r="E367" s="47">
        <f t="shared" ref="E367" si="263">E366/$I366</f>
        <v>0.31812080167743129</v>
      </c>
      <c r="F367" s="47">
        <f t="shared" ref="F367" si="264">F366/$I366</f>
        <v>0</v>
      </c>
      <c r="G367" s="47">
        <f t="shared" ref="G367" si="265">G366/$I366</f>
        <v>4.0378896622569344E-3</v>
      </c>
      <c r="H367" s="47">
        <f t="shared" ref="H367" si="266">H366/$I366</f>
        <v>1.7135413998651063E-5</v>
      </c>
      <c r="I367" s="48">
        <f t="shared" ref="I367" si="267">I366/$I366</f>
        <v>1</v>
      </c>
    </row>
    <row r="368" spans="1:9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1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1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19" ht="15">
      <c r="A371" s="25" t="s">
        <v>7</v>
      </c>
      <c r="B371" s="36">
        <v>1E-3</v>
      </c>
      <c r="C371" s="36">
        <v>1E-3</v>
      </c>
      <c r="D371" s="36">
        <v>1E-3</v>
      </c>
      <c r="E371" s="36">
        <v>1E-3</v>
      </c>
      <c r="F371" s="410"/>
      <c r="G371" s="36">
        <v>0</v>
      </c>
      <c r="H371" s="37">
        <v>0</v>
      </c>
      <c r="I371" s="38">
        <f>SUM(B371:H371)</f>
        <v>4.0000000000000001E-3</v>
      </c>
    </row>
    <row r="372" spans="1:19" ht="15">
      <c r="A372" s="26" t="s">
        <v>8</v>
      </c>
      <c r="B372" s="39">
        <v>1E-3</v>
      </c>
      <c r="C372" s="39">
        <v>1E-3</v>
      </c>
      <c r="D372" s="39">
        <v>1E-3</v>
      </c>
      <c r="E372" s="39">
        <v>1E-3</v>
      </c>
      <c r="F372" s="411"/>
      <c r="G372" s="39">
        <v>0</v>
      </c>
      <c r="H372" s="40">
        <v>0</v>
      </c>
      <c r="I372" s="41">
        <f t="shared" ref="I372:I390" si="268">SUM(B372:H372)</f>
        <v>4.0000000000000001E-3</v>
      </c>
    </row>
    <row r="373" spans="1:19" ht="15">
      <c r="A373" s="27" t="s">
        <v>9</v>
      </c>
      <c r="B373" s="42">
        <v>1E-3</v>
      </c>
      <c r="C373" s="42">
        <v>1E-3</v>
      </c>
      <c r="D373" s="42">
        <v>1E-3</v>
      </c>
      <c r="E373" s="42">
        <v>1E-3</v>
      </c>
      <c r="F373" s="411"/>
      <c r="G373" s="42">
        <v>0</v>
      </c>
      <c r="H373" s="43">
        <v>0</v>
      </c>
      <c r="I373" s="38">
        <f t="shared" si="268"/>
        <v>4.0000000000000001E-3</v>
      </c>
    </row>
    <row r="374" spans="1:19" ht="15">
      <c r="A374" s="26" t="s">
        <v>10</v>
      </c>
      <c r="B374" s="39">
        <v>1E-3</v>
      </c>
      <c r="C374" s="39">
        <v>1E-3</v>
      </c>
      <c r="D374" s="39">
        <v>1E-3</v>
      </c>
      <c r="E374" s="39">
        <v>1E-3</v>
      </c>
      <c r="F374" s="411"/>
      <c r="G374" s="39">
        <v>0</v>
      </c>
      <c r="H374" s="40">
        <v>0</v>
      </c>
      <c r="I374" s="41">
        <f t="shared" si="268"/>
        <v>4.0000000000000001E-3</v>
      </c>
    </row>
    <row r="375" spans="1:19" ht="15">
      <c r="A375" s="27" t="s">
        <v>11</v>
      </c>
      <c r="B375" s="42">
        <v>1E-3</v>
      </c>
      <c r="C375" s="42">
        <v>1E-3</v>
      </c>
      <c r="D375" s="42">
        <v>1E-3</v>
      </c>
      <c r="E375" s="42">
        <v>1E-3</v>
      </c>
      <c r="F375" s="411"/>
      <c r="G375" s="42">
        <v>0</v>
      </c>
      <c r="H375" s="43">
        <v>0</v>
      </c>
      <c r="I375" s="38">
        <f t="shared" si="268"/>
        <v>4.0000000000000001E-3</v>
      </c>
    </row>
    <row r="376" spans="1:19" ht="15">
      <c r="A376" s="26" t="s">
        <v>12</v>
      </c>
      <c r="B376" s="39">
        <v>1E-3</v>
      </c>
      <c r="C376" s="39">
        <v>1E-3</v>
      </c>
      <c r="D376" s="39">
        <v>1E-3</v>
      </c>
      <c r="E376" s="39">
        <v>2.3608523556238135</v>
      </c>
      <c r="F376" s="411"/>
      <c r="G376" s="39">
        <v>0</v>
      </c>
      <c r="H376" s="40">
        <v>0</v>
      </c>
      <c r="I376" s="41">
        <f t="shared" si="268"/>
        <v>2.3638523556238136</v>
      </c>
    </row>
    <row r="377" spans="1:19" ht="15">
      <c r="A377" s="27" t="s">
        <v>13</v>
      </c>
      <c r="B377" s="42">
        <v>1E-3</v>
      </c>
      <c r="C377" s="42">
        <v>1E-3</v>
      </c>
      <c r="D377" s="42">
        <v>1E-3</v>
      </c>
      <c r="E377" s="42">
        <v>1E-3</v>
      </c>
      <c r="F377" s="411"/>
      <c r="G377" s="42">
        <v>0</v>
      </c>
      <c r="H377" s="43">
        <v>0</v>
      </c>
      <c r="I377" s="38">
        <f t="shared" si="268"/>
        <v>4.0000000000000001E-3</v>
      </c>
    </row>
    <row r="378" spans="1:19" ht="15">
      <c r="A378" s="26" t="s">
        <v>14</v>
      </c>
      <c r="B378" s="39">
        <v>1E-3</v>
      </c>
      <c r="C378" s="39">
        <v>1E-3</v>
      </c>
      <c r="D378" s="39">
        <v>1E-3</v>
      </c>
      <c r="E378" s="39">
        <v>707.80699933969834</v>
      </c>
      <c r="F378" s="411"/>
      <c r="G378" s="39">
        <v>0</v>
      </c>
      <c r="H378" s="40">
        <v>0</v>
      </c>
      <c r="I378" s="41">
        <f t="shared" si="268"/>
        <v>707.80999933969838</v>
      </c>
    </row>
    <row r="379" spans="1:19" ht="15">
      <c r="A379" s="27" t="s">
        <v>15</v>
      </c>
      <c r="B379" s="42">
        <v>23.369800000000001</v>
      </c>
      <c r="C379" s="42">
        <v>1E-3</v>
      </c>
      <c r="D379" s="42">
        <v>1E-3</v>
      </c>
      <c r="E379" s="42">
        <v>1E-3</v>
      </c>
      <c r="F379" s="411"/>
      <c r="G379" s="42">
        <v>0</v>
      </c>
      <c r="H379" s="43">
        <v>0</v>
      </c>
      <c r="I379" s="38">
        <f t="shared" si="268"/>
        <v>23.372800000000005</v>
      </c>
    </row>
    <row r="380" spans="1:19" ht="15">
      <c r="A380" s="26" t="s">
        <v>16</v>
      </c>
      <c r="B380" s="39">
        <v>31.98214080811276</v>
      </c>
      <c r="C380" s="39">
        <v>1E-3</v>
      </c>
      <c r="D380" s="39">
        <v>142.01985919188726</v>
      </c>
      <c r="E380" s="39">
        <v>1E-3</v>
      </c>
      <c r="F380" s="411"/>
      <c r="G380" s="39">
        <v>0</v>
      </c>
      <c r="H380" s="40">
        <v>0</v>
      </c>
      <c r="I380" s="41">
        <f t="shared" si="268"/>
        <v>174.00400000000002</v>
      </c>
    </row>
    <row r="381" spans="1:19" ht="15">
      <c r="A381" s="27" t="s">
        <v>17</v>
      </c>
      <c r="B381" s="42">
        <v>1.6905357866396713</v>
      </c>
      <c r="C381" s="42">
        <v>1E-3</v>
      </c>
      <c r="D381" s="42">
        <v>42.666864213360327</v>
      </c>
      <c r="E381" s="42">
        <v>1E-3</v>
      </c>
      <c r="F381" s="411"/>
      <c r="G381" s="42">
        <v>0</v>
      </c>
      <c r="H381" s="43">
        <v>0</v>
      </c>
      <c r="I381" s="38">
        <f t="shared" si="268"/>
        <v>44.359399999999994</v>
      </c>
    </row>
    <row r="382" spans="1:19" ht="15">
      <c r="A382" s="26" t="s">
        <v>18</v>
      </c>
      <c r="B382" s="39">
        <v>1E-3</v>
      </c>
      <c r="C382" s="39">
        <v>1E-3</v>
      </c>
      <c r="D382" s="39">
        <v>1E-3</v>
      </c>
      <c r="E382" s="39">
        <v>1E-3</v>
      </c>
      <c r="F382" s="411"/>
      <c r="G382" s="39">
        <v>0</v>
      </c>
      <c r="H382" s="40">
        <v>0</v>
      </c>
      <c r="I382" s="41">
        <f t="shared" si="268"/>
        <v>4.0000000000000001E-3</v>
      </c>
    </row>
    <row r="383" spans="1:19" ht="15">
      <c r="A383" s="27" t="s">
        <v>139</v>
      </c>
      <c r="B383" s="42">
        <v>51.603863521522094</v>
      </c>
      <c r="C383" s="42">
        <v>4.3572669727557027</v>
      </c>
      <c r="D383" s="42">
        <v>121.0418695057222</v>
      </c>
      <c r="E383" s="42">
        <v>1E-3</v>
      </c>
      <c r="F383" s="411"/>
      <c r="G383" s="42">
        <v>0</v>
      </c>
      <c r="H383" s="43">
        <v>0</v>
      </c>
      <c r="I383" s="38">
        <f t="shared" si="268"/>
        <v>177.00399999999999</v>
      </c>
    </row>
    <row r="384" spans="1:19" ht="15">
      <c r="A384" s="26" t="s">
        <v>19</v>
      </c>
      <c r="B384" s="39">
        <v>1E-3</v>
      </c>
      <c r="C384" s="39">
        <v>1E-3</v>
      </c>
      <c r="D384" s="39">
        <v>1E-3</v>
      </c>
      <c r="E384" s="39">
        <v>1E-3</v>
      </c>
      <c r="F384" s="411"/>
      <c r="G384" s="39">
        <v>0</v>
      </c>
      <c r="H384" s="40">
        <v>0</v>
      </c>
      <c r="I384" s="41">
        <f t="shared" si="268"/>
        <v>4.0000000000000001E-3</v>
      </c>
    </row>
    <row r="385" spans="1:41" ht="15">
      <c r="A385" s="27" t="s">
        <v>20</v>
      </c>
      <c r="B385" s="42">
        <v>1E-3</v>
      </c>
      <c r="C385" s="42">
        <v>1E-3</v>
      </c>
      <c r="D385" s="42">
        <v>1E-3</v>
      </c>
      <c r="E385" s="42">
        <v>1E-3</v>
      </c>
      <c r="F385" s="411"/>
      <c r="G385" s="42">
        <v>0</v>
      </c>
      <c r="H385" s="43">
        <v>0</v>
      </c>
      <c r="I385" s="38">
        <f t="shared" si="268"/>
        <v>4.0000000000000001E-3</v>
      </c>
    </row>
    <row r="386" spans="1:41" ht="15">
      <c r="A386" s="26" t="s">
        <v>21</v>
      </c>
      <c r="B386" s="39">
        <v>1.2548974831073965</v>
      </c>
      <c r="C386" s="39">
        <v>1E-3</v>
      </c>
      <c r="D386" s="39">
        <v>0.74710251689260332</v>
      </c>
      <c r="E386" s="39">
        <v>1E-3</v>
      </c>
      <c r="F386" s="411"/>
      <c r="G386" s="39">
        <v>0</v>
      </c>
      <c r="H386" s="40">
        <v>0</v>
      </c>
      <c r="I386" s="41">
        <f t="shared" si="268"/>
        <v>2.0039999999999996</v>
      </c>
    </row>
    <row r="387" spans="1:41" ht="15">
      <c r="A387" s="28" t="s">
        <v>60</v>
      </c>
      <c r="B387" s="42">
        <v>1E-3</v>
      </c>
      <c r="C387" s="42">
        <v>1E-3</v>
      </c>
      <c r="D387" s="42">
        <v>1E-3</v>
      </c>
      <c r="E387" s="42">
        <v>1E-3</v>
      </c>
      <c r="F387" s="411"/>
      <c r="G387" s="42">
        <v>0</v>
      </c>
      <c r="H387" s="43">
        <v>0</v>
      </c>
      <c r="I387" s="38">
        <f t="shared" si="268"/>
        <v>4.0000000000000001E-3</v>
      </c>
    </row>
    <row r="388" spans="1:41" ht="15">
      <c r="A388" s="26" t="s">
        <v>22</v>
      </c>
      <c r="B388" s="39">
        <v>1E-3</v>
      </c>
      <c r="C388" s="39">
        <v>1E-3</v>
      </c>
      <c r="D388" s="39">
        <v>1E-3</v>
      </c>
      <c r="E388" s="39">
        <v>1E-3</v>
      </c>
      <c r="F388" s="411"/>
      <c r="G388" s="39">
        <v>0</v>
      </c>
      <c r="H388" s="40">
        <v>0</v>
      </c>
      <c r="I388" s="41">
        <f t="shared" si="268"/>
        <v>4.0000000000000001E-3</v>
      </c>
    </row>
    <row r="389" spans="1:41" ht="15">
      <c r="A389" s="28" t="s">
        <v>23</v>
      </c>
      <c r="B389" s="42">
        <v>1E-3</v>
      </c>
      <c r="C389" s="42">
        <v>1E-3</v>
      </c>
      <c r="D389" s="42">
        <v>1E-3</v>
      </c>
      <c r="E389" s="42">
        <v>1E-3</v>
      </c>
      <c r="F389" s="411"/>
      <c r="G389" s="42">
        <v>0</v>
      </c>
      <c r="H389" s="43">
        <v>0</v>
      </c>
      <c r="I389" s="38">
        <f t="shared" si="268"/>
        <v>4.0000000000000001E-3</v>
      </c>
    </row>
    <row r="390" spans="1:41" ht="15">
      <c r="A390" s="26" t="s">
        <v>24</v>
      </c>
      <c r="B390" s="39">
        <v>17.668800000000001</v>
      </c>
      <c r="C390" s="39">
        <v>0</v>
      </c>
      <c r="D390" s="39">
        <v>0</v>
      </c>
      <c r="E390" s="39">
        <v>0</v>
      </c>
      <c r="F390" s="411"/>
      <c r="G390" s="39">
        <v>0</v>
      </c>
      <c r="H390" s="40">
        <v>0</v>
      </c>
      <c r="I390" s="41">
        <f t="shared" si="268"/>
        <v>17.668800000000001</v>
      </c>
    </row>
    <row r="391" spans="1:41" ht="15.75" thickBot="1">
      <c r="A391" s="28" t="s">
        <v>25</v>
      </c>
      <c r="B391" s="42">
        <v>30.964661054328854</v>
      </c>
      <c r="C391" s="42">
        <v>3.8489434304718385E-2</v>
      </c>
      <c r="D391" s="42">
        <v>8.369159217609548</v>
      </c>
      <c r="E391" s="42">
        <v>133.72683363536811</v>
      </c>
      <c r="F391" s="412"/>
      <c r="G391" s="42">
        <v>112.90085665838875</v>
      </c>
      <c r="H391" s="43">
        <v>0</v>
      </c>
      <c r="I391" s="38">
        <f>SUM(B391:H391)</f>
        <v>286</v>
      </c>
    </row>
    <row r="392" spans="1:41" ht="15">
      <c r="A392" s="29" t="s">
        <v>26</v>
      </c>
      <c r="B392" s="44">
        <f>SUM(B371:B391)</f>
        <v>158.5486986537108</v>
      </c>
      <c r="C392" s="44">
        <f t="shared" ref="C392" si="269">SUM(C371:C391)</f>
        <v>4.4137564070604229</v>
      </c>
      <c r="D392" s="44">
        <f t="shared" ref="D392" si="270">SUM(D371:D391)</f>
        <v>314.85985464547178</v>
      </c>
      <c r="E392" s="44">
        <f t="shared" ref="E392" si="271">SUM(E371:E391)</f>
        <v>843.91168533069003</v>
      </c>
      <c r="F392" s="44">
        <f t="shared" ref="F392" si="272">SUM(F371:F391)</f>
        <v>0</v>
      </c>
      <c r="G392" s="44">
        <f t="shared" ref="G392" si="273">SUM(G371:G391)</f>
        <v>112.90085665838875</v>
      </c>
      <c r="H392" s="45">
        <f t="shared" ref="H392" si="274">SUM(H371:H391)</f>
        <v>0</v>
      </c>
      <c r="I392" s="46">
        <f t="shared" ref="I392" si="275">SUM(I371:I391)</f>
        <v>1434.6348516953217</v>
      </c>
    </row>
    <row r="393" spans="1:41" s="5" customFormat="1" ht="15" thickBot="1">
      <c r="A393" s="30" t="s">
        <v>88</v>
      </c>
      <c r="B393" s="47">
        <f>B392/$I392</f>
        <v>0.11051501953012803</v>
      </c>
      <c r="C393" s="47">
        <f t="shared" ref="C393" si="276">C392/$I392</f>
        <v>3.076571297459172E-3</v>
      </c>
      <c r="D393" s="47">
        <f t="shared" ref="D393" si="277">D392/$I392</f>
        <v>0.21947037901205235</v>
      </c>
      <c r="E393" s="47">
        <f t="shared" ref="E393" si="278">E392/$I392</f>
        <v>0.58824144996438055</v>
      </c>
      <c r="F393" s="47">
        <f t="shared" ref="F393" si="279">F392/$I392</f>
        <v>0</v>
      </c>
      <c r="G393" s="47">
        <f t="shared" ref="G393" si="280">G392/$I392</f>
        <v>7.8696580195979998E-2</v>
      </c>
      <c r="H393" s="47">
        <f t="shared" ref="H393" si="281">H392/$I392</f>
        <v>0</v>
      </c>
      <c r="I393" s="48">
        <f t="shared" ref="I393" si="282">I392/$I392</f>
        <v>1</v>
      </c>
    </row>
    <row r="394" spans="1:41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41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41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41" ht="15">
      <c r="A397" s="25" t="s">
        <v>7</v>
      </c>
      <c r="B397" s="36">
        <v>1E-3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1E-3</v>
      </c>
    </row>
    <row r="398" spans="1:41" ht="15">
      <c r="A398" s="26" t="s">
        <v>8</v>
      </c>
      <c r="B398" s="39">
        <v>1E-3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6" si="283">SUM(B398:H398)</f>
        <v>1E-3</v>
      </c>
    </row>
    <row r="399" spans="1:41" ht="15">
      <c r="A399" s="27" t="s">
        <v>9</v>
      </c>
      <c r="B399" s="42">
        <v>1E-3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283"/>
        <v>1E-3</v>
      </c>
    </row>
    <row r="400" spans="1:41" ht="15">
      <c r="A400" s="26" t="s">
        <v>10</v>
      </c>
      <c r="B400" s="39">
        <v>1E-3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283"/>
        <v>1E-3</v>
      </c>
    </row>
    <row r="401" spans="1:9" ht="15">
      <c r="A401" s="27" t="s">
        <v>11</v>
      </c>
      <c r="B401" s="42">
        <v>1E-3</v>
      </c>
      <c r="C401" s="42">
        <v>0</v>
      </c>
      <c r="D401" s="42">
        <v>0</v>
      </c>
      <c r="E401" s="42">
        <v>0</v>
      </c>
      <c r="F401" s="411"/>
      <c r="G401" s="42">
        <v>0</v>
      </c>
      <c r="H401" s="43">
        <v>0</v>
      </c>
      <c r="I401" s="38">
        <f t="shared" si="283"/>
        <v>1E-3</v>
      </c>
    </row>
    <row r="402" spans="1:9" ht="15">
      <c r="A402" s="26" t="s">
        <v>12</v>
      </c>
      <c r="B402" s="39">
        <v>1E-3</v>
      </c>
      <c r="C402" s="39">
        <v>0</v>
      </c>
      <c r="D402" s="39">
        <v>0</v>
      </c>
      <c r="E402" s="39">
        <v>9.6374103958274268E-2</v>
      </c>
      <c r="F402" s="411"/>
      <c r="G402" s="39">
        <v>0</v>
      </c>
      <c r="H402" s="40">
        <v>0</v>
      </c>
      <c r="I402" s="41">
        <f t="shared" si="283"/>
        <v>9.7374103958274269E-2</v>
      </c>
    </row>
    <row r="403" spans="1:9" ht="15">
      <c r="A403" s="27" t="s">
        <v>13</v>
      </c>
      <c r="B403" s="42">
        <v>1E-3</v>
      </c>
      <c r="C403" s="42">
        <v>0</v>
      </c>
      <c r="D403" s="42">
        <v>0</v>
      </c>
      <c r="E403" s="42">
        <v>0</v>
      </c>
      <c r="F403" s="411"/>
      <c r="G403" s="42">
        <v>0</v>
      </c>
      <c r="H403" s="43">
        <v>0</v>
      </c>
      <c r="I403" s="38">
        <f t="shared" si="283"/>
        <v>1E-3</v>
      </c>
    </row>
    <row r="404" spans="1:9" ht="15">
      <c r="A404" s="26" t="s">
        <v>14</v>
      </c>
      <c r="B404" s="39">
        <v>1E-3</v>
      </c>
      <c r="C404" s="39">
        <v>0</v>
      </c>
      <c r="D404" s="39">
        <v>0</v>
      </c>
      <c r="E404" s="39">
        <v>0.50298546731296045</v>
      </c>
      <c r="F404" s="411"/>
      <c r="G404" s="39">
        <v>0</v>
      </c>
      <c r="H404" s="40">
        <v>0</v>
      </c>
      <c r="I404" s="41">
        <f t="shared" si="283"/>
        <v>0.50398546731296046</v>
      </c>
    </row>
    <row r="405" spans="1:9" ht="15">
      <c r="A405" s="27" t="s">
        <v>15</v>
      </c>
      <c r="B405" s="42">
        <v>1.4135579056871981</v>
      </c>
      <c r="C405" s="42">
        <v>0.3043741798966918</v>
      </c>
      <c r="D405" s="42">
        <v>2.1778679144161091</v>
      </c>
      <c r="E405" s="42">
        <v>0</v>
      </c>
      <c r="F405" s="411"/>
      <c r="G405" s="42">
        <v>0</v>
      </c>
      <c r="H405" s="43">
        <v>0</v>
      </c>
      <c r="I405" s="38">
        <f t="shared" si="283"/>
        <v>3.895799999999999</v>
      </c>
    </row>
    <row r="406" spans="1:9" ht="15">
      <c r="A406" s="26" t="s">
        <v>16</v>
      </c>
      <c r="B406" s="39">
        <v>17.067759447149992</v>
      </c>
      <c r="C406" s="39">
        <v>26.918930957220628</v>
      </c>
      <c r="D406" s="39">
        <v>1.4309595629383493E-2</v>
      </c>
      <c r="E406" s="39">
        <v>0</v>
      </c>
      <c r="F406" s="411"/>
      <c r="G406" s="39">
        <v>0</v>
      </c>
      <c r="H406" s="40">
        <v>0</v>
      </c>
      <c r="I406" s="41">
        <f t="shared" si="283"/>
        <v>44.001000000000005</v>
      </c>
    </row>
    <row r="407" spans="1:9" ht="15">
      <c r="A407" s="27" t="s">
        <v>17</v>
      </c>
      <c r="B407" s="42">
        <v>1E-3</v>
      </c>
      <c r="C407" s="42">
        <v>0</v>
      </c>
      <c r="D407" s="42">
        <v>0</v>
      </c>
      <c r="E407" s="42">
        <v>0</v>
      </c>
      <c r="F407" s="411"/>
      <c r="G407" s="42">
        <v>0</v>
      </c>
      <c r="H407" s="43">
        <v>0</v>
      </c>
      <c r="I407" s="38">
        <f t="shared" si="283"/>
        <v>1E-3</v>
      </c>
    </row>
    <row r="408" spans="1:9" ht="15">
      <c r="A408" s="26" t="s">
        <v>18</v>
      </c>
      <c r="B408" s="39">
        <v>1E-3</v>
      </c>
      <c r="C408" s="39">
        <v>0</v>
      </c>
      <c r="D408" s="39">
        <v>0</v>
      </c>
      <c r="E408" s="39">
        <v>0</v>
      </c>
      <c r="F408" s="411"/>
      <c r="G408" s="39">
        <v>0</v>
      </c>
      <c r="H408" s="40">
        <v>0</v>
      </c>
      <c r="I408" s="41">
        <f t="shared" si="283"/>
        <v>1E-3</v>
      </c>
    </row>
    <row r="409" spans="1:9" ht="15">
      <c r="A409" s="27" t="s">
        <v>139</v>
      </c>
      <c r="B409" s="42">
        <v>12.848991699008181</v>
      </c>
      <c r="C409" s="42">
        <v>38.83966194037643</v>
      </c>
      <c r="D409" s="42">
        <v>5.5256004487835044</v>
      </c>
      <c r="E409" s="42">
        <v>0.7867459118318737</v>
      </c>
      <c r="F409" s="411"/>
      <c r="G409" s="42">
        <v>0</v>
      </c>
      <c r="H409" s="43">
        <v>0</v>
      </c>
      <c r="I409" s="38">
        <f t="shared" si="283"/>
        <v>58.000999999999991</v>
      </c>
    </row>
    <row r="410" spans="1:9" ht="15">
      <c r="A410" s="26" t="s">
        <v>19</v>
      </c>
      <c r="B410" s="39">
        <v>1E-3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283"/>
        <v>1E-3</v>
      </c>
    </row>
    <row r="411" spans="1:9" ht="15">
      <c r="A411" s="27" t="s">
        <v>20</v>
      </c>
      <c r="B411" s="42">
        <v>1E-3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283"/>
        <v>1E-3</v>
      </c>
    </row>
    <row r="412" spans="1:9" ht="15">
      <c r="A412" s="26" t="s">
        <v>21</v>
      </c>
      <c r="B412" s="39">
        <v>1E-3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283"/>
        <v>1E-3</v>
      </c>
    </row>
    <row r="413" spans="1:9" ht="15">
      <c r="A413" s="28" t="s">
        <v>60</v>
      </c>
      <c r="B413" s="42">
        <v>1E-3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283"/>
        <v>1E-3</v>
      </c>
    </row>
    <row r="414" spans="1:9" ht="15">
      <c r="A414" s="26" t="s">
        <v>22</v>
      </c>
      <c r="B414" s="39">
        <v>1E-3</v>
      </c>
      <c r="C414" s="39">
        <v>0</v>
      </c>
      <c r="D414" s="39">
        <v>0</v>
      </c>
      <c r="E414" s="39">
        <v>0</v>
      </c>
      <c r="F414" s="411"/>
      <c r="G414" s="39">
        <v>0</v>
      </c>
      <c r="H414" s="40">
        <v>0</v>
      </c>
      <c r="I414" s="41">
        <f t="shared" si="283"/>
        <v>1E-3</v>
      </c>
    </row>
    <row r="415" spans="1:9" ht="15">
      <c r="A415" s="28" t="s">
        <v>23</v>
      </c>
      <c r="B415" s="42">
        <v>0</v>
      </c>
      <c r="C415" s="42">
        <v>0</v>
      </c>
      <c r="D415" s="42">
        <v>0</v>
      </c>
      <c r="E415" s="42">
        <v>0</v>
      </c>
      <c r="F415" s="411"/>
      <c r="G415" s="42">
        <v>0</v>
      </c>
      <c r="H415" s="43">
        <v>0</v>
      </c>
      <c r="I415" s="38">
        <f t="shared" si="283"/>
        <v>0</v>
      </c>
    </row>
    <row r="416" spans="1:9" ht="15">
      <c r="A416" s="26" t="s">
        <v>24</v>
      </c>
      <c r="B416" s="39">
        <v>7.7328000000000001</v>
      </c>
      <c r="C416" s="39">
        <v>0</v>
      </c>
      <c r="D416" s="39">
        <v>0</v>
      </c>
      <c r="E416" s="39">
        <v>0</v>
      </c>
      <c r="F416" s="411"/>
      <c r="G416" s="39">
        <v>0</v>
      </c>
      <c r="H416" s="40">
        <v>0</v>
      </c>
      <c r="I416" s="41">
        <f t="shared" si="283"/>
        <v>7.7328000000000001</v>
      </c>
    </row>
    <row r="417" spans="1:52" ht="15.75" thickBot="1">
      <c r="A417" s="28" t="s">
        <v>25</v>
      </c>
      <c r="B417" s="42">
        <v>0.65067047324006033</v>
      </c>
      <c r="C417" s="42">
        <v>0.30660469012432867</v>
      </c>
      <c r="D417" s="42">
        <v>1.8906062001904412E-2</v>
      </c>
      <c r="E417" s="42">
        <v>24.534704121240445</v>
      </c>
      <c r="F417" s="412"/>
      <c r="G417" s="42">
        <v>4.4891146533932602</v>
      </c>
      <c r="H417" s="43">
        <v>0</v>
      </c>
      <c r="I417" s="38">
        <f>SUM(B417:H417)</f>
        <v>30</v>
      </c>
    </row>
    <row r="418" spans="1:52" ht="15">
      <c r="A418" s="29" t="s">
        <v>26</v>
      </c>
      <c r="B418" s="44">
        <f>SUM(B397:B417)</f>
        <v>39.728779525085443</v>
      </c>
      <c r="C418" s="44">
        <f t="shared" ref="C418" si="284">SUM(C397:C417)</f>
        <v>66.369571767618083</v>
      </c>
      <c r="D418" s="44">
        <f t="shared" ref="D418" si="285">SUM(D397:D417)</f>
        <v>7.7366840208309009</v>
      </c>
      <c r="E418" s="44">
        <f t="shared" ref="E418" si="286">SUM(E397:E417)</f>
        <v>25.920809604343553</v>
      </c>
      <c r="F418" s="44">
        <f t="shared" ref="F418" si="287">SUM(F397:F417)</f>
        <v>0</v>
      </c>
      <c r="G418" s="44">
        <f t="shared" ref="G418" si="288">SUM(G397:G417)</f>
        <v>4.4891146533932602</v>
      </c>
      <c r="H418" s="45">
        <f t="shared" ref="H418" si="289">SUM(H397:H417)</f>
        <v>0</v>
      </c>
      <c r="I418" s="46">
        <f t="shared" ref="I418" si="290">SUM(I397:I417)</f>
        <v>144.24495957127124</v>
      </c>
    </row>
    <row r="419" spans="1:52" s="5" customFormat="1" ht="15" thickBot="1">
      <c r="A419" s="30" t="s">
        <v>88</v>
      </c>
      <c r="B419" s="47">
        <f>B418/$I418</f>
        <v>0.27542577323442285</v>
      </c>
      <c r="C419" s="47">
        <f t="shared" ref="C419" si="291">C418/$I418</f>
        <v>0.4601170950089592</v>
      </c>
      <c r="D419" s="47">
        <f t="shared" ref="D419" si="292">D418/$I418</f>
        <v>5.3635732186594814E-2</v>
      </c>
      <c r="E419" s="47">
        <f t="shared" ref="E419" si="293">E418/$I418</f>
        <v>0.17969993323431255</v>
      </c>
      <c r="F419" s="47">
        <f t="shared" ref="F419" si="294">F418/$I418</f>
        <v>0</v>
      </c>
      <c r="G419" s="47">
        <f t="shared" ref="G419" si="295">G418/$I418</f>
        <v>3.112146633571064E-2</v>
      </c>
      <c r="H419" s="47">
        <f t="shared" ref="H419" si="296">H418/$I418</f>
        <v>0</v>
      </c>
      <c r="I419" s="48">
        <f t="shared" ref="I419" si="297">I418/$I418</f>
        <v>1</v>
      </c>
    </row>
    <row r="420" spans="1:52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52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52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52" ht="15">
      <c r="A423" s="25" t="s">
        <v>7</v>
      </c>
      <c r="B423" s="36">
        <v>0</v>
      </c>
      <c r="C423" s="36">
        <v>0</v>
      </c>
      <c r="D423" s="36">
        <v>1E-3</v>
      </c>
      <c r="E423" s="36">
        <v>0</v>
      </c>
      <c r="F423" s="410"/>
      <c r="G423" s="36">
        <v>0</v>
      </c>
      <c r="H423" s="37">
        <v>0</v>
      </c>
      <c r="I423" s="38">
        <f>SUM(B423:H423)</f>
        <v>1E-3</v>
      </c>
    </row>
    <row r="424" spans="1:52" ht="15">
      <c r="A424" s="26" t="s">
        <v>8</v>
      </c>
      <c r="B424" s="39">
        <v>0</v>
      </c>
      <c r="C424" s="39">
        <v>0</v>
      </c>
      <c r="D424" s="39">
        <v>1E-3</v>
      </c>
      <c r="E424" s="39">
        <v>0</v>
      </c>
      <c r="F424" s="411"/>
      <c r="G424" s="39">
        <v>0</v>
      </c>
      <c r="H424" s="40">
        <v>0</v>
      </c>
      <c r="I424" s="41">
        <f t="shared" ref="I424:I442" si="298">SUM(B424:H424)</f>
        <v>1E-3</v>
      </c>
    </row>
    <row r="425" spans="1:52" ht="15">
      <c r="A425" s="27" t="s">
        <v>9</v>
      </c>
      <c r="B425" s="42">
        <v>0</v>
      </c>
      <c r="C425" s="42">
        <v>0</v>
      </c>
      <c r="D425" s="42">
        <v>1E-3</v>
      </c>
      <c r="E425" s="42">
        <v>0</v>
      </c>
      <c r="F425" s="411"/>
      <c r="G425" s="42">
        <v>0</v>
      </c>
      <c r="H425" s="43">
        <v>0</v>
      </c>
      <c r="I425" s="38">
        <f t="shared" si="298"/>
        <v>1E-3</v>
      </c>
    </row>
    <row r="426" spans="1:52" ht="15">
      <c r="A426" s="26" t="s">
        <v>10</v>
      </c>
      <c r="B426" s="39">
        <v>0</v>
      </c>
      <c r="C426" s="39">
        <v>0</v>
      </c>
      <c r="D426" s="39">
        <v>1E-3</v>
      </c>
      <c r="E426" s="39">
        <v>0</v>
      </c>
      <c r="F426" s="411"/>
      <c r="G426" s="39">
        <v>0</v>
      </c>
      <c r="H426" s="40">
        <v>0</v>
      </c>
      <c r="I426" s="41">
        <f t="shared" si="298"/>
        <v>1E-3</v>
      </c>
    </row>
    <row r="427" spans="1:52" ht="15">
      <c r="A427" s="27" t="s">
        <v>11</v>
      </c>
      <c r="B427" s="42">
        <v>0</v>
      </c>
      <c r="C427" s="42">
        <v>0</v>
      </c>
      <c r="D427" s="42">
        <v>1E-3</v>
      </c>
      <c r="E427" s="42">
        <v>0</v>
      </c>
      <c r="F427" s="411"/>
      <c r="G427" s="42">
        <v>0</v>
      </c>
      <c r="H427" s="43">
        <v>0</v>
      </c>
      <c r="I427" s="38">
        <f t="shared" si="298"/>
        <v>1E-3</v>
      </c>
    </row>
    <row r="428" spans="1:52" ht="15">
      <c r="A428" s="26" t="s">
        <v>12</v>
      </c>
      <c r="B428" s="39">
        <v>0</v>
      </c>
      <c r="C428" s="39">
        <v>0</v>
      </c>
      <c r="D428" s="39">
        <v>0</v>
      </c>
      <c r="E428" s="39">
        <v>0</v>
      </c>
      <c r="F428" s="411"/>
      <c r="G428" s="39">
        <v>0</v>
      </c>
      <c r="H428" s="40">
        <v>0</v>
      </c>
      <c r="I428" s="41">
        <f t="shared" si="298"/>
        <v>0</v>
      </c>
    </row>
    <row r="429" spans="1:52" ht="15">
      <c r="A429" s="27" t="s">
        <v>13</v>
      </c>
      <c r="B429" s="42">
        <v>0</v>
      </c>
      <c r="C429" s="42">
        <v>0</v>
      </c>
      <c r="D429" s="42">
        <v>0</v>
      </c>
      <c r="E429" s="42">
        <v>0</v>
      </c>
      <c r="F429" s="411"/>
      <c r="G429" s="42">
        <v>0</v>
      </c>
      <c r="H429" s="43">
        <v>0</v>
      </c>
      <c r="I429" s="38">
        <f t="shared" si="298"/>
        <v>0</v>
      </c>
    </row>
    <row r="430" spans="1:52" ht="15">
      <c r="A430" s="26" t="s">
        <v>14</v>
      </c>
      <c r="B430" s="39">
        <v>0</v>
      </c>
      <c r="C430" s="39">
        <v>0</v>
      </c>
      <c r="D430" s="39">
        <v>0</v>
      </c>
      <c r="E430" s="39">
        <v>4.9381403797382241E-2</v>
      </c>
      <c r="F430" s="411"/>
      <c r="G430" s="39">
        <v>0</v>
      </c>
      <c r="H430" s="40">
        <v>0</v>
      </c>
      <c r="I430" s="41">
        <f t="shared" si="298"/>
        <v>4.9381403797382241E-2</v>
      </c>
    </row>
    <row r="431" spans="1:52" ht="15">
      <c r="A431" s="27" t="s">
        <v>15</v>
      </c>
      <c r="B431" s="42">
        <v>0.64676013019639933</v>
      </c>
      <c r="C431" s="42">
        <v>0.28687727523644924</v>
      </c>
      <c r="D431" s="42">
        <v>0.35036259456715135</v>
      </c>
      <c r="E431" s="42">
        <v>0</v>
      </c>
      <c r="F431" s="411"/>
      <c r="G431" s="42">
        <v>0</v>
      </c>
      <c r="H431" s="43">
        <v>0</v>
      </c>
      <c r="I431" s="38">
        <f t="shared" si="298"/>
        <v>1.2839999999999998</v>
      </c>
    </row>
    <row r="432" spans="1:52" ht="15">
      <c r="A432" s="26" t="s">
        <v>16</v>
      </c>
      <c r="B432" s="39">
        <v>63.208092905176066</v>
      </c>
      <c r="C432" s="39">
        <v>6.6538907265509097</v>
      </c>
      <c r="D432" s="39">
        <v>22.138016368273014</v>
      </c>
      <c r="E432" s="39">
        <v>0</v>
      </c>
      <c r="F432" s="411"/>
      <c r="G432" s="39">
        <v>0</v>
      </c>
      <c r="H432" s="40">
        <v>0</v>
      </c>
      <c r="I432" s="41">
        <f t="shared" si="298"/>
        <v>91.999999999999986</v>
      </c>
    </row>
    <row r="433" spans="1:9" ht="15">
      <c r="A433" s="27" t="s">
        <v>17</v>
      </c>
      <c r="B433" s="42">
        <v>1E-4</v>
      </c>
      <c r="C433" s="42">
        <v>0</v>
      </c>
      <c r="D433" s="42">
        <v>0</v>
      </c>
      <c r="E433" s="42">
        <v>0</v>
      </c>
      <c r="F433" s="411"/>
      <c r="G433" s="42">
        <v>0</v>
      </c>
      <c r="H433" s="43">
        <v>0</v>
      </c>
      <c r="I433" s="38">
        <f t="shared" si="298"/>
        <v>1E-4</v>
      </c>
    </row>
    <row r="434" spans="1:9" ht="15">
      <c r="A434" s="26" t="s">
        <v>18</v>
      </c>
      <c r="B434" s="39">
        <v>0</v>
      </c>
      <c r="C434" s="39">
        <v>0</v>
      </c>
      <c r="D434" s="39">
        <v>0</v>
      </c>
      <c r="E434" s="39">
        <v>0</v>
      </c>
      <c r="F434" s="411"/>
      <c r="G434" s="39">
        <v>0</v>
      </c>
      <c r="H434" s="40">
        <v>0</v>
      </c>
      <c r="I434" s="41">
        <f t="shared" si="298"/>
        <v>0</v>
      </c>
    </row>
    <row r="435" spans="1:9" ht="15">
      <c r="A435" s="27" t="s">
        <v>139</v>
      </c>
      <c r="B435" s="42">
        <v>23.873489270810968</v>
      </c>
      <c r="C435" s="42">
        <v>19.184914107065833</v>
      </c>
      <c r="D435" s="42">
        <v>8.9889604150035147</v>
      </c>
      <c r="E435" s="42">
        <v>2.9526362071196837</v>
      </c>
      <c r="F435" s="411"/>
      <c r="G435" s="42">
        <v>0</v>
      </c>
      <c r="H435" s="43">
        <v>0</v>
      </c>
      <c r="I435" s="38">
        <f t="shared" si="298"/>
        <v>55</v>
      </c>
    </row>
    <row r="436" spans="1:9" ht="15">
      <c r="A436" s="26" t="s">
        <v>19</v>
      </c>
      <c r="B436" s="39">
        <v>0</v>
      </c>
      <c r="C436" s="39">
        <v>0</v>
      </c>
      <c r="D436" s="39">
        <v>0</v>
      </c>
      <c r="E436" s="39">
        <v>0</v>
      </c>
      <c r="F436" s="411"/>
      <c r="G436" s="39">
        <v>0</v>
      </c>
      <c r="H436" s="40">
        <v>0</v>
      </c>
      <c r="I436" s="41">
        <f t="shared" si="298"/>
        <v>0</v>
      </c>
    </row>
    <row r="437" spans="1:9" ht="15">
      <c r="A437" s="27" t="s">
        <v>20</v>
      </c>
      <c r="B437" s="42">
        <v>0</v>
      </c>
      <c r="C437" s="42">
        <v>0</v>
      </c>
      <c r="D437" s="42">
        <v>0</v>
      </c>
      <c r="E437" s="42">
        <v>0</v>
      </c>
      <c r="F437" s="411"/>
      <c r="G437" s="42">
        <v>0</v>
      </c>
      <c r="H437" s="43">
        <v>0</v>
      </c>
      <c r="I437" s="38">
        <f t="shared" si="298"/>
        <v>0</v>
      </c>
    </row>
    <row r="438" spans="1:9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298"/>
        <v>0</v>
      </c>
    </row>
    <row r="439" spans="1:9" ht="15">
      <c r="A439" s="28" t="s">
        <v>60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298"/>
        <v>0</v>
      </c>
    </row>
    <row r="440" spans="1:9" ht="15">
      <c r="A440" s="26" t="s">
        <v>22</v>
      </c>
      <c r="B440" s="39">
        <v>1E-4</v>
      </c>
      <c r="C440" s="39">
        <v>0</v>
      </c>
      <c r="D440" s="39">
        <v>0</v>
      </c>
      <c r="E440" s="39">
        <v>0</v>
      </c>
      <c r="F440" s="411"/>
      <c r="G440" s="39">
        <v>0</v>
      </c>
      <c r="H440" s="40">
        <v>0</v>
      </c>
      <c r="I440" s="41">
        <f t="shared" si="298"/>
        <v>1E-4</v>
      </c>
    </row>
    <row r="441" spans="1:9" ht="15">
      <c r="A441" s="28" t="s">
        <v>23</v>
      </c>
      <c r="B441" s="42">
        <v>0</v>
      </c>
      <c r="C441" s="42">
        <v>0</v>
      </c>
      <c r="D441" s="42">
        <v>0</v>
      </c>
      <c r="E441" s="42">
        <v>0</v>
      </c>
      <c r="F441" s="411"/>
      <c r="G441" s="42">
        <v>0</v>
      </c>
      <c r="H441" s="43">
        <v>0</v>
      </c>
      <c r="I441" s="38">
        <f t="shared" si="298"/>
        <v>0</v>
      </c>
    </row>
    <row r="442" spans="1:9" ht="15">
      <c r="A442" s="26" t="s">
        <v>24</v>
      </c>
      <c r="B442" s="39">
        <v>27.832693411277532</v>
      </c>
      <c r="C442" s="39">
        <v>6.8904502863556136E-2</v>
      </c>
      <c r="D442" s="39">
        <v>5.5532020858589188</v>
      </c>
      <c r="E442" s="39">
        <v>0</v>
      </c>
      <c r="F442" s="411"/>
      <c r="G442" s="39">
        <v>0</v>
      </c>
      <c r="H442" s="40">
        <v>0</v>
      </c>
      <c r="I442" s="41">
        <f t="shared" si="298"/>
        <v>33.454800000000006</v>
      </c>
    </row>
    <row r="443" spans="1:9" ht="15.75" thickBot="1">
      <c r="A443" s="28" t="s">
        <v>25</v>
      </c>
      <c r="B443" s="52">
        <v>8.9667813018861757</v>
      </c>
      <c r="C443" s="52">
        <v>3.0599355227465007E-2</v>
      </c>
      <c r="D443" s="52">
        <v>33.098824252842164</v>
      </c>
      <c r="E443" s="52">
        <v>170.25395502357367</v>
      </c>
      <c r="F443" s="412"/>
      <c r="G443" s="42">
        <v>22.564142679382897</v>
      </c>
      <c r="H443" s="43">
        <v>8.569738708761454E-2</v>
      </c>
      <c r="I443" s="38">
        <f>SUM(B443:H443)</f>
        <v>234.99999999999997</v>
      </c>
    </row>
    <row r="444" spans="1:9" ht="15">
      <c r="A444" s="29" t="s">
        <v>26</v>
      </c>
      <c r="B444" s="44">
        <f>SUM(B423:B443)</f>
        <v>124.52801701934715</v>
      </c>
      <c r="C444" s="44">
        <f t="shared" ref="C444" si="299">SUM(C423:C443)</f>
        <v>26.225185966944213</v>
      </c>
      <c r="D444" s="44">
        <f t="shared" ref="D444" si="300">SUM(D423:D443)</f>
        <v>70.134365716544764</v>
      </c>
      <c r="E444" s="44">
        <f t="shared" ref="E444" si="301">SUM(E423:E443)</f>
        <v>173.25597263449075</v>
      </c>
      <c r="F444" s="44">
        <f t="shared" ref="F444" si="302">SUM(F423:F443)</f>
        <v>0</v>
      </c>
      <c r="G444" s="44">
        <f t="shared" ref="G444" si="303">SUM(G423:G443)</f>
        <v>22.564142679382897</v>
      </c>
      <c r="H444" s="45">
        <f t="shared" ref="H444" si="304">SUM(H423:H443)</f>
        <v>8.569738708761454E-2</v>
      </c>
      <c r="I444" s="46">
        <f t="shared" ref="I444" si="305">SUM(I423:I443)</f>
        <v>416.79338140379735</v>
      </c>
    </row>
    <row r="445" spans="1:9" s="5" customFormat="1" ht="15" thickBot="1">
      <c r="A445" s="30" t="s">
        <v>88</v>
      </c>
      <c r="B445" s="47">
        <f>B444/$I444</f>
        <v>0.29877637835784643</v>
      </c>
      <c r="C445" s="47">
        <f t="shared" ref="C445" si="306">C444/$I444</f>
        <v>6.2921310982951423E-2</v>
      </c>
      <c r="D445" s="47">
        <f t="shared" ref="D445" si="307">D444/$I444</f>
        <v>0.16827130383003192</v>
      </c>
      <c r="E445" s="47">
        <f t="shared" ref="E445" si="308">E444/$I444</f>
        <v>0.41568791723839077</v>
      </c>
      <c r="F445" s="47">
        <f t="shared" ref="F445" si="309">F444/$I444</f>
        <v>0</v>
      </c>
      <c r="G445" s="47">
        <f t="shared" ref="G445" si="310">G444/$I444</f>
        <v>5.4137478391295103E-2</v>
      </c>
      <c r="H445" s="47">
        <f t="shared" ref="H445" si="311">H444/$I444</f>
        <v>2.0561119948444979E-4</v>
      </c>
      <c r="I445" s="48">
        <f t="shared" ref="I445" si="312">I444/$I444</f>
        <v>1</v>
      </c>
    </row>
    <row r="446" spans="1:9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9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9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19" ht="15">
      <c r="A449" s="25" t="s">
        <v>7</v>
      </c>
      <c r="B449" s="397"/>
      <c r="C449" s="398"/>
      <c r="D449" s="398"/>
      <c r="E449" s="399"/>
      <c r="F449" s="36">
        <v>2.492</v>
      </c>
      <c r="G449" s="397"/>
      <c r="H449" s="399"/>
      <c r="I449" s="38">
        <f>SUM(B449:H449)</f>
        <v>2.492</v>
      </c>
    </row>
    <row r="450" spans="1:1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8" si="313">SUM(B450:H450)</f>
        <v>0</v>
      </c>
    </row>
    <row r="451" spans="1:19" ht="15">
      <c r="A451" s="27" t="s">
        <v>9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313"/>
        <v>0</v>
      </c>
    </row>
    <row r="452" spans="1:19" ht="15">
      <c r="A452" s="26" t="s">
        <v>10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313"/>
        <v>0</v>
      </c>
    </row>
    <row r="453" spans="1:19" ht="15">
      <c r="A453" s="27" t="s">
        <v>11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313"/>
        <v>0</v>
      </c>
    </row>
    <row r="454" spans="1:19" ht="15">
      <c r="A454" s="26" t="s">
        <v>12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313"/>
        <v>0</v>
      </c>
    </row>
    <row r="455" spans="1:19" ht="15">
      <c r="A455" s="27" t="s">
        <v>13</v>
      </c>
      <c r="B455" s="400"/>
      <c r="C455" s="401"/>
      <c r="D455" s="401"/>
      <c r="E455" s="402"/>
      <c r="F455" s="42">
        <v>0</v>
      </c>
      <c r="G455" s="400"/>
      <c r="H455" s="402"/>
      <c r="I455" s="38">
        <f t="shared" si="313"/>
        <v>0</v>
      </c>
    </row>
    <row r="456" spans="1:19" ht="15">
      <c r="A456" s="26" t="s">
        <v>14</v>
      </c>
      <c r="B456" s="400"/>
      <c r="C456" s="401"/>
      <c r="D456" s="401"/>
      <c r="E456" s="402"/>
      <c r="F456" s="39">
        <v>208.19807144327351</v>
      </c>
      <c r="G456" s="400"/>
      <c r="H456" s="402"/>
      <c r="I456" s="41">
        <f t="shared" si="313"/>
        <v>208.19807144327351</v>
      </c>
    </row>
    <row r="457" spans="1:19" ht="15">
      <c r="A457" s="27" t="s">
        <v>15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313"/>
        <v>0</v>
      </c>
    </row>
    <row r="458" spans="1:19" ht="15">
      <c r="A458" s="26" t="s">
        <v>16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313"/>
        <v>0</v>
      </c>
    </row>
    <row r="459" spans="1:19" ht="15">
      <c r="A459" s="27" t="s">
        <v>17</v>
      </c>
      <c r="B459" s="400"/>
      <c r="C459" s="401"/>
      <c r="D459" s="401"/>
      <c r="E459" s="402"/>
      <c r="F459" s="42">
        <v>0</v>
      </c>
      <c r="G459" s="400"/>
      <c r="H459" s="402"/>
      <c r="I459" s="38">
        <f t="shared" si="313"/>
        <v>0</v>
      </c>
    </row>
    <row r="460" spans="1:19" ht="15">
      <c r="A460" s="26" t="s">
        <v>18</v>
      </c>
      <c r="B460" s="400"/>
      <c r="C460" s="401"/>
      <c r="D460" s="401"/>
      <c r="E460" s="402"/>
      <c r="F460" s="39">
        <v>0</v>
      </c>
      <c r="G460" s="400"/>
      <c r="H460" s="402"/>
      <c r="I460" s="41">
        <f t="shared" si="313"/>
        <v>0</v>
      </c>
    </row>
    <row r="461" spans="1:19" ht="15">
      <c r="A461" s="27" t="s">
        <v>139</v>
      </c>
      <c r="B461" s="400"/>
      <c r="C461" s="401"/>
      <c r="D461" s="401"/>
      <c r="E461" s="402"/>
      <c r="F461" s="42">
        <v>0</v>
      </c>
      <c r="G461" s="400"/>
      <c r="H461" s="402"/>
      <c r="I461" s="38">
        <f t="shared" si="313"/>
        <v>0</v>
      </c>
    </row>
    <row r="462" spans="1:19" ht="15">
      <c r="A462" s="26" t="s">
        <v>19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313"/>
        <v>0</v>
      </c>
    </row>
    <row r="463" spans="1:19" ht="15">
      <c r="A463" s="27" t="s">
        <v>20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313"/>
        <v>0</v>
      </c>
    </row>
    <row r="464" spans="1:1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313"/>
        <v>0</v>
      </c>
    </row>
    <row r="465" spans="1:19" ht="15">
      <c r="A465" s="28" t="s">
        <v>60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313"/>
        <v>0</v>
      </c>
    </row>
    <row r="466" spans="1:19" ht="15">
      <c r="A466" s="26" t="s">
        <v>22</v>
      </c>
      <c r="B466" s="400"/>
      <c r="C466" s="401"/>
      <c r="D466" s="401"/>
      <c r="E466" s="402"/>
      <c r="F466" s="39">
        <v>0</v>
      </c>
      <c r="G466" s="400"/>
      <c r="H466" s="402"/>
      <c r="I466" s="41">
        <f t="shared" si="313"/>
        <v>0</v>
      </c>
    </row>
    <row r="467" spans="1:19" ht="15">
      <c r="A467" s="28" t="s">
        <v>23</v>
      </c>
      <c r="B467" s="400"/>
      <c r="C467" s="401"/>
      <c r="D467" s="401"/>
      <c r="E467" s="402"/>
      <c r="F467" s="42">
        <v>0</v>
      </c>
      <c r="G467" s="400"/>
      <c r="H467" s="402"/>
      <c r="I467" s="38">
        <f t="shared" si="313"/>
        <v>0</v>
      </c>
    </row>
    <row r="468" spans="1:19" ht="15">
      <c r="A468" s="26" t="s">
        <v>24</v>
      </c>
      <c r="B468" s="400"/>
      <c r="C468" s="401"/>
      <c r="D468" s="401"/>
      <c r="E468" s="402"/>
      <c r="F468" s="39">
        <v>0</v>
      </c>
      <c r="G468" s="400"/>
      <c r="H468" s="402"/>
      <c r="I468" s="41">
        <f t="shared" si="313"/>
        <v>0</v>
      </c>
    </row>
    <row r="469" spans="1:19" ht="15.75" thickBot="1">
      <c r="A469" s="28" t="s">
        <v>25</v>
      </c>
      <c r="B469" s="403"/>
      <c r="C469" s="404"/>
      <c r="D469" s="404"/>
      <c r="E469" s="405"/>
      <c r="F469" s="42">
        <v>938</v>
      </c>
      <c r="G469" s="403"/>
      <c r="H469" s="405"/>
      <c r="I469" s="38">
        <f>SUM(B469:H469)</f>
        <v>938</v>
      </c>
    </row>
    <row r="470" spans="1:19" ht="15">
      <c r="A470" s="29" t="s">
        <v>26</v>
      </c>
      <c r="B470" s="44">
        <f>SUM(B449:B469)</f>
        <v>0</v>
      </c>
      <c r="C470" s="44">
        <f t="shared" ref="C470" si="314">SUM(C449:C469)</f>
        <v>0</v>
      </c>
      <c r="D470" s="44">
        <f t="shared" ref="D470" si="315">SUM(D449:D469)</f>
        <v>0</v>
      </c>
      <c r="E470" s="44">
        <f t="shared" ref="E470" si="316">SUM(E449:E469)</f>
        <v>0</v>
      </c>
      <c r="F470" s="44">
        <f t="shared" ref="F470" si="317">SUM(F449:F469)</f>
        <v>1148.6900714432736</v>
      </c>
      <c r="G470" s="44">
        <f t="shared" ref="G470" si="318">SUM(G449:G469)</f>
        <v>0</v>
      </c>
      <c r="H470" s="45">
        <f t="shared" ref="H470" si="319">SUM(H449:H469)</f>
        <v>0</v>
      </c>
      <c r="I470" s="46">
        <f t="shared" ref="I470" si="320">SUM(I449:I469)</f>
        <v>1148.6900714432736</v>
      </c>
    </row>
    <row r="471" spans="1:19" s="5" customFormat="1" ht="15" thickBot="1">
      <c r="A471" s="30" t="s">
        <v>88</v>
      </c>
      <c r="B471" s="47">
        <f>B470/$I470</f>
        <v>0</v>
      </c>
      <c r="C471" s="47">
        <f t="shared" ref="C471" si="321">C470/$I470</f>
        <v>0</v>
      </c>
      <c r="D471" s="47">
        <f t="shared" ref="D471" si="322">D470/$I470</f>
        <v>0</v>
      </c>
      <c r="E471" s="47">
        <f t="shared" ref="E471:F471" si="323">E470/$I470</f>
        <v>0</v>
      </c>
      <c r="F471" s="47">
        <f t="shared" si="323"/>
        <v>1</v>
      </c>
      <c r="G471" s="47">
        <f t="shared" ref="G471" si="324">G470/$I470</f>
        <v>0</v>
      </c>
      <c r="H471" s="47">
        <f t="shared" ref="H471" si="325">H470/$I470</f>
        <v>0</v>
      </c>
      <c r="I471" s="48">
        <f t="shared" ref="I471" si="326">I470/$I470</f>
        <v>1</v>
      </c>
    </row>
    <row r="472" spans="1:19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19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19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19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19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4" si="327">SUM(B476:H476)</f>
        <v>0</v>
      </c>
    </row>
    <row r="477" spans="1:19" ht="15">
      <c r="A477" s="27" t="s">
        <v>9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327"/>
        <v>0</v>
      </c>
    </row>
    <row r="478" spans="1:19" ht="15">
      <c r="A478" s="26" t="s">
        <v>10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327"/>
        <v>0</v>
      </c>
    </row>
    <row r="479" spans="1:19" ht="15">
      <c r="A479" s="27" t="s">
        <v>11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327"/>
        <v>0</v>
      </c>
    </row>
    <row r="480" spans="1:19" ht="15">
      <c r="A480" s="26" t="s">
        <v>12</v>
      </c>
      <c r="B480" s="400"/>
      <c r="C480" s="401"/>
      <c r="D480" s="401"/>
      <c r="E480" s="402"/>
      <c r="F480" s="39">
        <v>16001.588030279645</v>
      </c>
      <c r="G480" s="400"/>
      <c r="H480" s="402"/>
      <c r="I480" s="41">
        <f t="shared" si="327"/>
        <v>16001.588030279645</v>
      </c>
    </row>
    <row r="481" spans="1:9" ht="15">
      <c r="A481" s="27" t="s">
        <v>13</v>
      </c>
      <c r="B481" s="400"/>
      <c r="C481" s="401"/>
      <c r="D481" s="401"/>
      <c r="E481" s="402"/>
      <c r="F481" s="42">
        <v>0</v>
      </c>
      <c r="G481" s="400"/>
      <c r="H481" s="402"/>
      <c r="I481" s="38">
        <f t="shared" si="327"/>
        <v>0</v>
      </c>
    </row>
    <row r="482" spans="1:9" ht="15">
      <c r="A482" s="26" t="s">
        <v>14</v>
      </c>
      <c r="B482" s="400"/>
      <c r="C482" s="401"/>
      <c r="D482" s="401"/>
      <c r="E482" s="402"/>
      <c r="F482" s="39">
        <v>21336.993481591864</v>
      </c>
      <c r="G482" s="400"/>
      <c r="H482" s="402"/>
      <c r="I482" s="41">
        <f t="shared" si="327"/>
        <v>21336.993481591864</v>
      </c>
    </row>
    <row r="483" spans="1:9" ht="15">
      <c r="A483" s="27" t="s">
        <v>15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327"/>
        <v>0</v>
      </c>
    </row>
    <row r="484" spans="1:9" ht="15">
      <c r="A484" s="26" t="s">
        <v>16</v>
      </c>
      <c r="B484" s="400"/>
      <c r="C484" s="401"/>
      <c r="D484" s="401"/>
      <c r="E484" s="402"/>
      <c r="F484" s="39">
        <v>0</v>
      </c>
      <c r="G484" s="400"/>
      <c r="H484" s="402"/>
      <c r="I484" s="41">
        <f t="shared" si="327"/>
        <v>0</v>
      </c>
    </row>
    <row r="485" spans="1:9" ht="15">
      <c r="A485" s="27" t="s">
        <v>17</v>
      </c>
      <c r="B485" s="400"/>
      <c r="C485" s="401"/>
      <c r="D485" s="401"/>
      <c r="E485" s="402"/>
      <c r="F485" s="42">
        <v>408.87307278473889</v>
      </c>
      <c r="G485" s="400"/>
      <c r="H485" s="402"/>
      <c r="I485" s="38">
        <f t="shared" si="327"/>
        <v>408.87307278473889</v>
      </c>
    </row>
    <row r="486" spans="1:9" ht="15">
      <c r="A486" s="26" t="s">
        <v>18</v>
      </c>
      <c r="B486" s="400"/>
      <c r="C486" s="401"/>
      <c r="D486" s="401"/>
      <c r="E486" s="402"/>
      <c r="F486" s="39">
        <v>0</v>
      </c>
      <c r="G486" s="400"/>
      <c r="H486" s="402"/>
      <c r="I486" s="41">
        <f t="shared" si="327"/>
        <v>0</v>
      </c>
    </row>
    <row r="487" spans="1:9" ht="15">
      <c r="A487" s="27" t="s">
        <v>139</v>
      </c>
      <c r="B487" s="400"/>
      <c r="C487" s="401"/>
      <c r="D487" s="401"/>
      <c r="E487" s="402"/>
      <c r="F487" s="42">
        <v>0</v>
      </c>
      <c r="G487" s="400"/>
      <c r="H487" s="402"/>
      <c r="I487" s="38">
        <f t="shared" si="327"/>
        <v>0</v>
      </c>
    </row>
    <row r="488" spans="1:9" ht="15">
      <c r="A488" s="26" t="s">
        <v>19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327"/>
        <v>0</v>
      </c>
    </row>
    <row r="489" spans="1:9" ht="15">
      <c r="A489" s="27" t="s">
        <v>20</v>
      </c>
      <c r="B489" s="400"/>
      <c r="C489" s="401"/>
      <c r="D489" s="401"/>
      <c r="E489" s="402"/>
      <c r="F489" s="42">
        <v>0</v>
      </c>
      <c r="G489" s="400"/>
      <c r="H489" s="402"/>
      <c r="I489" s="38">
        <f t="shared" si="327"/>
        <v>0</v>
      </c>
    </row>
    <row r="490" spans="1:9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327"/>
        <v>0</v>
      </c>
    </row>
    <row r="491" spans="1:9" ht="15">
      <c r="A491" s="28" t="s">
        <v>60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327"/>
        <v>0</v>
      </c>
    </row>
    <row r="492" spans="1:9" ht="15">
      <c r="A492" s="26" t="s">
        <v>22</v>
      </c>
      <c r="B492" s="400"/>
      <c r="C492" s="401"/>
      <c r="D492" s="401"/>
      <c r="E492" s="402"/>
      <c r="F492" s="39">
        <v>44</v>
      </c>
      <c r="G492" s="400"/>
      <c r="H492" s="402"/>
      <c r="I492" s="41">
        <f t="shared" si="327"/>
        <v>44</v>
      </c>
    </row>
    <row r="493" spans="1:9" ht="15">
      <c r="A493" s="28" t="s">
        <v>23</v>
      </c>
      <c r="B493" s="400"/>
      <c r="C493" s="401"/>
      <c r="D493" s="401"/>
      <c r="E493" s="402"/>
      <c r="F493" s="42">
        <v>0</v>
      </c>
      <c r="G493" s="400"/>
      <c r="H493" s="402"/>
      <c r="I493" s="38">
        <f t="shared" si="327"/>
        <v>0</v>
      </c>
    </row>
    <row r="494" spans="1:9" ht="15">
      <c r="A494" s="26" t="s">
        <v>24</v>
      </c>
      <c r="B494" s="400"/>
      <c r="C494" s="401"/>
      <c r="D494" s="401"/>
      <c r="E494" s="402"/>
      <c r="F494" s="39">
        <v>0</v>
      </c>
      <c r="G494" s="400"/>
      <c r="H494" s="402"/>
      <c r="I494" s="41">
        <f t="shared" si="327"/>
        <v>0</v>
      </c>
    </row>
    <row r="495" spans="1:9" ht="15.75" thickBot="1">
      <c r="A495" s="28" t="s">
        <v>25</v>
      </c>
      <c r="B495" s="403"/>
      <c r="C495" s="404"/>
      <c r="D495" s="404"/>
      <c r="E495" s="405"/>
      <c r="F495" s="42">
        <v>1155</v>
      </c>
      <c r="G495" s="403"/>
      <c r="H495" s="405"/>
      <c r="I495" s="38">
        <f>SUM(B495:H495)</f>
        <v>1155</v>
      </c>
    </row>
    <row r="496" spans="1:9" ht="15">
      <c r="A496" s="29" t="s">
        <v>26</v>
      </c>
      <c r="B496" s="44">
        <f>SUM(B475:B495)</f>
        <v>0</v>
      </c>
      <c r="C496" s="44">
        <f t="shared" ref="C496" si="328">SUM(C475:C495)</f>
        <v>0</v>
      </c>
      <c r="D496" s="44">
        <f t="shared" ref="D496" si="329">SUM(D475:D495)</f>
        <v>0</v>
      </c>
      <c r="E496" s="44">
        <f t="shared" ref="E496" si="330">SUM(E475:E495)</f>
        <v>0</v>
      </c>
      <c r="F496" s="44">
        <f t="shared" ref="F496" si="331">SUM(F475:F495)</f>
        <v>38946.454584656247</v>
      </c>
      <c r="G496" s="44">
        <f t="shared" ref="G496" si="332">SUM(G475:G495)</f>
        <v>0</v>
      </c>
      <c r="H496" s="45">
        <f t="shared" ref="H496" si="333">SUM(H475:H495)</f>
        <v>0</v>
      </c>
      <c r="I496" s="46">
        <f t="shared" ref="I496" si="334">SUM(I475:I495)</f>
        <v>38946.454584656247</v>
      </c>
    </row>
    <row r="497" spans="1:19" s="5" customFormat="1" ht="15" thickBot="1">
      <c r="A497" s="30" t="s">
        <v>88</v>
      </c>
      <c r="B497" s="47">
        <f>B496/$I496</f>
        <v>0</v>
      </c>
      <c r="C497" s="47">
        <f t="shared" ref="C497" si="335">C496/$I496</f>
        <v>0</v>
      </c>
      <c r="D497" s="47">
        <f t="shared" ref="D497" si="336">D496/$I496</f>
        <v>0</v>
      </c>
      <c r="E497" s="47">
        <f t="shared" ref="E497" si="337">E496/$I496</f>
        <v>0</v>
      </c>
      <c r="F497" s="47">
        <f t="shared" ref="F497" si="338">F496/$I496</f>
        <v>1</v>
      </c>
      <c r="G497" s="47">
        <f t="shared" ref="G497" si="339">G496/$I496</f>
        <v>0</v>
      </c>
      <c r="H497" s="47">
        <f t="shared" ref="H497" si="340">H496/$I496</f>
        <v>0</v>
      </c>
      <c r="I497" s="48">
        <f t="shared" ref="I497" si="341">I496/$I496</f>
        <v>1</v>
      </c>
    </row>
    <row r="498" spans="1:19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19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19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19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19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0" si="342">SUM(B502:H502)</f>
        <v>0</v>
      </c>
    </row>
    <row r="503" spans="1:19" ht="15">
      <c r="A503" s="27" t="s">
        <v>9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342"/>
        <v>0</v>
      </c>
    </row>
    <row r="504" spans="1:19" ht="15">
      <c r="A504" s="26" t="s">
        <v>10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342"/>
        <v>0</v>
      </c>
    </row>
    <row r="505" spans="1:19" ht="15">
      <c r="A505" s="27" t="s">
        <v>11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342"/>
        <v>0</v>
      </c>
    </row>
    <row r="506" spans="1:19" ht="15">
      <c r="A506" s="26" t="s">
        <v>12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342"/>
        <v>0</v>
      </c>
    </row>
    <row r="507" spans="1:19" ht="15">
      <c r="A507" s="27" t="s">
        <v>13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342"/>
        <v>0</v>
      </c>
    </row>
    <row r="508" spans="1:19" ht="15">
      <c r="A508" s="26" t="s">
        <v>14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342"/>
        <v>0</v>
      </c>
    </row>
    <row r="509" spans="1:19" ht="15">
      <c r="A509" s="27" t="s">
        <v>15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342"/>
        <v>0</v>
      </c>
    </row>
    <row r="510" spans="1:19" ht="15">
      <c r="A510" s="26" t="s">
        <v>16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342"/>
        <v>0</v>
      </c>
    </row>
    <row r="511" spans="1:19" ht="15">
      <c r="A511" s="27" t="s">
        <v>17</v>
      </c>
      <c r="B511" s="400"/>
      <c r="C511" s="401"/>
      <c r="D511" s="401"/>
      <c r="E511" s="402"/>
      <c r="F511" s="42">
        <v>0</v>
      </c>
      <c r="G511" s="400"/>
      <c r="H511" s="402"/>
      <c r="I511" s="38">
        <f t="shared" si="342"/>
        <v>0</v>
      </c>
    </row>
    <row r="512" spans="1:19" ht="15">
      <c r="A512" s="26" t="s">
        <v>18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342"/>
        <v>0</v>
      </c>
    </row>
    <row r="513" spans="1:19" ht="15">
      <c r="A513" s="27" t="s">
        <v>139</v>
      </c>
      <c r="B513" s="400"/>
      <c r="C513" s="401"/>
      <c r="D513" s="401"/>
      <c r="E513" s="402"/>
      <c r="F513" s="42">
        <v>0</v>
      </c>
      <c r="G513" s="400"/>
      <c r="H513" s="402"/>
      <c r="I513" s="38">
        <f t="shared" si="342"/>
        <v>0</v>
      </c>
    </row>
    <row r="514" spans="1:19" ht="15">
      <c r="A514" s="26" t="s">
        <v>19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342"/>
        <v>0</v>
      </c>
    </row>
    <row r="515" spans="1:19" ht="15">
      <c r="A515" s="27" t="s">
        <v>20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342"/>
        <v>0</v>
      </c>
    </row>
    <row r="516" spans="1:19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342"/>
        <v>0</v>
      </c>
    </row>
    <row r="517" spans="1:19" ht="15">
      <c r="A517" s="28" t="s">
        <v>60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342"/>
        <v>0</v>
      </c>
    </row>
    <row r="518" spans="1:19" ht="15">
      <c r="A518" s="26" t="s">
        <v>22</v>
      </c>
      <c r="B518" s="400"/>
      <c r="C518" s="401"/>
      <c r="D518" s="401"/>
      <c r="E518" s="402"/>
      <c r="F518" s="39">
        <v>0</v>
      </c>
      <c r="G518" s="400"/>
      <c r="H518" s="402"/>
      <c r="I518" s="41">
        <f t="shared" si="342"/>
        <v>0</v>
      </c>
    </row>
    <row r="519" spans="1:19" ht="15">
      <c r="A519" s="28" t="s">
        <v>23</v>
      </c>
      <c r="B519" s="400"/>
      <c r="C519" s="401"/>
      <c r="D519" s="401"/>
      <c r="E519" s="402"/>
      <c r="F519" s="42">
        <v>0</v>
      </c>
      <c r="G519" s="400"/>
      <c r="H519" s="402"/>
      <c r="I519" s="38">
        <f t="shared" si="342"/>
        <v>0</v>
      </c>
    </row>
    <row r="520" spans="1:19" ht="15">
      <c r="A520" s="26" t="s">
        <v>24</v>
      </c>
      <c r="B520" s="400"/>
      <c r="C520" s="401"/>
      <c r="D520" s="401"/>
      <c r="E520" s="402"/>
      <c r="F520" s="39">
        <v>0</v>
      </c>
      <c r="G520" s="400"/>
      <c r="H520" s="402"/>
      <c r="I520" s="41">
        <f t="shared" si="342"/>
        <v>0</v>
      </c>
    </row>
    <row r="521" spans="1:19" ht="15.75" thickBot="1">
      <c r="A521" s="28" t="s">
        <v>25</v>
      </c>
      <c r="B521" s="403"/>
      <c r="C521" s="404"/>
      <c r="D521" s="404"/>
      <c r="E521" s="405"/>
      <c r="F521" s="42">
        <v>0</v>
      </c>
      <c r="G521" s="403"/>
      <c r="H521" s="405"/>
      <c r="I521" s="38">
        <f>SUM(B521:H521)</f>
        <v>0</v>
      </c>
    </row>
    <row r="522" spans="1:19" ht="15">
      <c r="A522" s="29" t="s">
        <v>26</v>
      </c>
      <c r="B522" s="44">
        <f>SUM(B501:B521)</f>
        <v>0</v>
      </c>
      <c r="C522" s="44">
        <f t="shared" ref="C522" si="343">SUM(C501:C521)</f>
        <v>0</v>
      </c>
      <c r="D522" s="44">
        <f t="shared" ref="D522" si="344">SUM(D501:D521)</f>
        <v>0</v>
      </c>
      <c r="E522" s="44">
        <f t="shared" ref="E522" si="345">SUM(E501:E521)</f>
        <v>0</v>
      </c>
      <c r="F522" s="44">
        <f t="shared" ref="F522" si="346">SUM(F501:F521)</f>
        <v>0</v>
      </c>
      <c r="G522" s="44">
        <f t="shared" ref="G522" si="347">SUM(G501:G521)</f>
        <v>0</v>
      </c>
      <c r="H522" s="45">
        <f t="shared" ref="H522" si="348">SUM(H501:H521)</f>
        <v>0</v>
      </c>
      <c r="I522" s="46">
        <f t="shared" ref="I522" si="349">SUM(I501:I521)</f>
        <v>0</v>
      </c>
    </row>
    <row r="523" spans="1:19" s="5" customFormat="1" ht="15" thickBot="1">
      <c r="A523" s="30" t="s">
        <v>88</v>
      </c>
      <c r="B523" s="55" t="s">
        <v>89</v>
      </c>
      <c r="C523" s="55" t="s">
        <v>89</v>
      </c>
      <c r="D523" s="55" t="s">
        <v>89</v>
      </c>
      <c r="E523" s="55" t="s">
        <v>89</v>
      </c>
      <c r="F523" s="55" t="s">
        <v>89</v>
      </c>
      <c r="G523" s="55" t="s">
        <v>89</v>
      </c>
      <c r="H523" s="55" t="s">
        <v>89</v>
      </c>
      <c r="I523" s="55" t="s">
        <v>89</v>
      </c>
    </row>
    <row r="524" spans="1:19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19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19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19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19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6" si="350">SUM(B528:H528)</f>
        <v>0</v>
      </c>
    </row>
    <row r="529" spans="1:9" ht="15">
      <c r="A529" s="27" t="s">
        <v>9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350"/>
        <v>0</v>
      </c>
    </row>
    <row r="530" spans="1:9" ht="15">
      <c r="A530" s="26" t="s">
        <v>10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350"/>
        <v>0</v>
      </c>
    </row>
    <row r="531" spans="1:9" ht="15">
      <c r="A531" s="27" t="s">
        <v>11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350"/>
        <v>0</v>
      </c>
    </row>
    <row r="532" spans="1:9" ht="15">
      <c r="A532" s="26" t="s">
        <v>12</v>
      </c>
      <c r="B532" s="400"/>
      <c r="C532" s="401"/>
      <c r="D532" s="401"/>
      <c r="E532" s="402"/>
      <c r="F532" s="39">
        <v>8.8727181362457515</v>
      </c>
      <c r="G532" s="400"/>
      <c r="H532" s="402"/>
      <c r="I532" s="41">
        <f t="shared" si="350"/>
        <v>8.8727181362457515</v>
      </c>
    </row>
    <row r="533" spans="1:9" ht="15">
      <c r="A533" s="27" t="s">
        <v>13</v>
      </c>
      <c r="B533" s="400"/>
      <c r="C533" s="401"/>
      <c r="D533" s="401"/>
      <c r="E533" s="402"/>
      <c r="F533" s="42">
        <v>0</v>
      </c>
      <c r="G533" s="400"/>
      <c r="H533" s="402"/>
      <c r="I533" s="38">
        <f t="shared" si="350"/>
        <v>0</v>
      </c>
    </row>
    <row r="534" spans="1:9" ht="15">
      <c r="A534" s="26" t="s">
        <v>14</v>
      </c>
      <c r="B534" s="400"/>
      <c r="C534" s="401"/>
      <c r="D534" s="401"/>
      <c r="E534" s="402"/>
      <c r="F534" s="39">
        <v>72.381927740787418</v>
      </c>
      <c r="G534" s="400"/>
      <c r="H534" s="402"/>
      <c r="I534" s="41">
        <f t="shared" si="350"/>
        <v>72.381927740787418</v>
      </c>
    </row>
    <row r="535" spans="1:9" ht="15">
      <c r="A535" s="27" t="s">
        <v>15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350"/>
        <v>0</v>
      </c>
    </row>
    <row r="536" spans="1:9" ht="15">
      <c r="A536" s="26" t="s">
        <v>16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350"/>
        <v>0</v>
      </c>
    </row>
    <row r="537" spans="1:9" ht="15">
      <c r="A537" s="27" t="s">
        <v>17</v>
      </c>
      <c r="B537" s="400"/>
      <c r="C537" s="401"/>
      <c r="D537" s="401"/>
      <c r="E537" s="402"/>
      <c r="F537" s="42">
        <v>0</v>
      </c>
      <c r="G537" s="400"/>
      <c r="H537" s="402"/>
      <c r="I537" s="38">
        <f t="shared" si="350"/>
        <v>0</v>
      </c>
    </row>
    <row r="538" spans="1:9" ht="15">
      <c r="A538" s="26" t="s">
        <v>18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350"/>
        <v>0</v>
      </c>
    </row>
    <row r="539" spans="1:9" ht="15">
      <c r="A539" s="27" t="s">
        <v>139</v>
      </c>
      <c r="B539" s="400"/>
      <c r="C539" s="401"/>
      <c r="D539" s="401"/>
      <c r="E539" s="402"/>
      <c r="F539" s="42">
        <v>0</v>
      </c>
      <c r="G539" s="400"/>
      <c r="H539" s="402"/>
      <c r="I539" s="38">
        <f t="shared" si="350"/>
        <v>0</v>
      </c>
    </row>
    <row r="540" spans="1:9" ht="15">
      <c r="A540" s="26" t="s">
        <v>19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350"/>
        <v>0</v>
      </c>
    </row>
    <row r="541" spans="1:9" ht="15">
      <c r="A541" s="27" t="s">
        <v>20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350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350"/>
        <v>0</v>
      </c>
    </row>
    <row r="543" spans="1:9" ht="15">
      <c r="A543" s="28" t="s">
        <v>60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350"/>
        <v>0</v>
      </c>
    </row>
    <row r="544" spans="1:9" ht="15">
      <c r="A544" s="26" t="s">
        <v>22</v>
      </c>
      <c r="B544" s="400"/>
      <c r="C544" s="401"/>
      <c r="D544" s="401"/>
      <c r="E544" s="402"/>
      <c r="F544" s="39">
        <v>0</v>
      </c>
      <c r="G544" s="400"/>
      <c r="H544" s="402"/>
      <c r="I544" s="41">
        <f t="shared" si="350"/>
        <v>0</v>
      </c>
    </row>
    <row r="545" spans="1:19" ht="15">
      <c r="A545" s="28" t="s">
        <v>23</v>
      </c>
      <c r="B545" s="400"/>
      <c r="C545" s="401"/>
      <c r="D545" s="401"/>
      <c r="E545" s="402"/>
      <c r="F545" s="42">
        <v>0</v>
      </c>
      <c r="G545" s="400"/>
      <c r="H545" s="402"/>
      <c r="I545" s="38">
        <f t="shared" si="350"/>
        <v>0</v>
      </c>
    </row>
    <row r="546" spans="1:19" ht="15">
      <c r="A546" s="26" t="s">
        <v>24</v>
      </c>
      <c r="B546" s="400"/>
      <c r="C546" s="401"/>
      <c r="D546" s="401"/>
      <c r="E546" s="402"/>
      <c r="F546" s="39">
        <v>0</v>
      </c>
      <c r="G546" s="400"/>
      <c r="H546" s="402"/>
      <c r="I546" s="41">
        <f t="shared" si="350"/>
        <v>0</v>
      </c>
    </row>
    <row r="547" spans="1:19" ht="15.75" thickBot="1">
      <c r="A547" s="28" t="s">
        <v>25</v>
      </c>
      <c r="B547" s="403"/>
      <c r="C547" s="404"/>
      <c r="D547" s="404"/>
      <c r="E547" s="405"/>
      <c r="F547" s="42">
        <v>0</v>
      </c>
      <c r="G547" s="403"/>
      <c r="H547" s="405"/>
      <c r="I547" s="38">
        <f>SUM(B547:H547)</f>
        <v>0</v>
      </c>
    </row>
    <row r="548" spans="1:19" ht="15">
      <c r="A548" s="29" t="s">
        <v>26</v>
      </c>
      <c r="B548" s="44">
        <f>SUM(B527:B547)</f>
        <v>0</v>
      </c>
      <c r="C548" s="44">
        <f t="shared" ref="C548" si="351">SUM(C527:C547)</f>
        <v>0</v>
      </c>
      <c r="D548" s="44">
        <f t="shared" ref="D548" si="352">SUM(D527:D547)</f>
        <v>0</v>
      </c>
      <c r="E548" s="44">
        <f t="shared" ref="E548" si="353">SUM(E527:E547)</f>
        <v>0</v>
      </c>
      <c r="F548" s="44">
        <f t="shared" ref="F548" si="354">SUM(F527:F547)</f>
        <v>81.25464587703317</v>
      </c>
      <c r="G548" s="44">
        <f t="shared" ref="G548" si="355">SUM(G527:G547)</f>
        <v>0</v>
      </c>
      <c r="H548" s="45">
        <f t="shared" ref="H548" si="356">SUM(H527:H547)</f>
        <v>0</v>
      </c>
      <c r="I548" s="46">
        <f t="shared" ref="I548" si="357">SUM(I527:I547)</f>
        <v>81.25464587703317</v>
      </c>
    </row>
    <row r="549" spans="1:19" ht="15" thickBot="1">
      <c r="A549" s="30" t="s">
        <v>88</v>
      </c>
      <c r="B549" s="55" t="s">
        <v>89</v>
      </c>
      <c r="C549" s="55" t="s">
        <v>89</v>
      </c>
      <c r="D549" s="55" t="s">
        <v>89</v>
      </c>
      <c r="E549" s="55" t="s">
        <v>89</v>
      </c>
      <c r="F549" s="55" t="s">
        <v>89</v>
      </c>
      <c r="G549" s="55" t="s">
        <v>89</v>
      </c>
      <c r="H549" s="55" t="s">
        <v>89</v>
      </c>
      <c r="I549" s="55" t="s">
        <v>89</v>
      </c>
    </row>
    <row r="550" spans="1:1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1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1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1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1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2" si="358">SUM(B554:H554)</f>
        <v>0</v>
      </c>
    </row>
    <row r="555" spans="1:19" ht="15">
      <c r="A555" s="27" t="s">
        <v>9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358"/>
        <v>0</v>
      </c>
    </row>
    <row r="556" spans="1:19" ht="15">
      <c r="A556" s="26" t="s">
        <v>10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358"/>
        <v>0</v>
      </c>
    </row>
    <row r="557" spans="1:19" ht="15">
      <c r="A557" s="27" t="s">
        <v>11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358"/>
        <v>0</v>
      </c>
    </row>
    <row r="558" spans="1:19" ht="15">
      <c r="A558" s="26" t="s">
        <v>12</v>
      </c>
      <c r="B558" s="400"/>
      <c r="C558" s="401"/>
      <c r="D558" s="401"/>
      <c r="E558" s="402"/>
      <c r="F558" s="39">
        <v>0.49036450233943879</v>
      </c>
      <c r="G558" s="400"/>
      <c r="H558" s="402"/>
      <c r="I558" s="41">
        <f t="shared" si="358"/>
        <v>0.49036450233943879</v>
      </c>
    </row>
    <row r="559" spans="1:19" ht="15">
      <c r="A559" s="27" t="s">
        <v>13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358"/>
        <v>0</v>
      </c>
    </row>
    <row r="560" spans="1:19" ht="15">
      <c r="A560" s="26" t="s">
        <v>14</v>
      </c>
      <c r="B560" s="400"/>
      <c r="C560" s="401"/>
      <c r="D560" s="401"/>
      <c r="E560" s="402"/>
      <c r="F560" s="39">
        <v>0</v>
      </c>
      <c r="G560" s="400"/>
      <c r="H560" s="402"/>
      <c r="I560" s="41">
        <f t="shared" si="358"/>
        <v>0</v>
      </c>
    </row>
    <row r="561" spans="1:9" ht="15">
      <c r="A561" s="27" t="s">
        <v>15</v>
      </c>
      <c r="B561" s="400"/>
      <c r="C561" s="401"/>
      <c r="D561" s="401"/>
      <c r="E561" s="402"/>
      <c r="F561" s="42">
        <v>0</v>
      </c>
      <c r="G561" s="400"/>
      <c r="H561" s="402"/>
      <c r="I561" s="38">
        <f t="shared" si="358"/>
        <v>0</v>
      </c>
    </row>
    <row r="562" spans="1:9" ht="15">
      <c r="A562" s="26" t="s">
        <v>16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358"/>
        <v>0</v>
      </c>
    </row>
    <row r="563" spans="1:9" ht="15">
      <c r="A563" s="27" t="s">
        <v>17</v>
      </c>
      <c r="B563" s="400"/>
      <c r="C563" s="401"/>
      <c r="D563" s="401"/>
      <c r="E563" s="402"/>
      <c r="F563" s="42">
        <v>0</v>
      </c>
      <c r="G563" s="400"/>
      <c r="H563" s="402"/>
      <c r="I563" s="38">
        <f t="shared" si="358"/>
        <v>0</v>
      </c>
    </row>
    <row r="564" spans="1:9" ht="15">
      <c r="A564" s="26" t="s">
        <v>18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358"/>
        <v>0</v>
      </c>
    </row>
    <row r="565" spans="1:9" ht="15">
      <c r="A565" s="27" t="s">
        <v>139</v>
      </c>
      <c r="B565" s="400"/>
      <c r="C565" s="401"/>
      <c r="D565" s="401"/>
      <c r="E565" s="402"/>
      <c r="F565" s="42">
        <v>0</v>
      </c>
      <c r="G565" s="400"/>
      <c r="H565" s="402"/>
      <c r="I565" s="38">
        <f t="shared" si="358"/>
        <v>0</v>
      </c>
    </row>
    <row r="566" spans="1:9" ht="15">
      <c r="A566" s="26" t="s">
        <v>19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358"/>
        <v>0</v>
      </c>
    </row>
    <row r="567" spans="1:9" ht="15">
      <c r="A567" s="27" t="s">
        <v>20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358"/>
        <v>0</v>
      </c>
    </row>
    <row r="568" spans="1:9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358"/>
        <v>0</v>
      </c>
    </row>
    <row r="569" spans="1:9" ht="15">
      <c r="A569" s="28" t="s">
        <v>60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358"/>
        <v>0</v>
      </c>
    </row>
    <row r="570" spans="1:9" ht="15">
      <c r="A570" s="26" t="s">
        <v>22</v>
      </c>
      <c r="B570" s="400"/>
      <c r="C570" s="401"/>
      <c r="D570" s="401"/>
      <c r="E570" s="402"/>
      <c r="F570" s="39">
        <v>0</v>
      </c>
      <c r="G570" s="400"/>
      <c r="H570" s="402"/>
      <c r="I570" s="41">
        <f t="shared" si="358"/>
        <v>0</v>
      </c>
    </row>
    <row r="571" spans="1:9" ht="15">
      <c r="A571" s="28" t="s">
        <v>23</v>
      </c>
      <c r="B571" s="400"/>
      <c r="C571" s="401"/>
      <c r="D571" s="401"/>
      <c r="E571" s="402"/>
      <c r="F571" s="42">
        <v>0</v>
      </c>
      <c r="G571" s="400"/>
      <c r="H571" s="402"/>
      <c r="I571" s="38">
        <f t="shared" si="358"/>
        <v>0</v>
      </c>
    </row>
    <row r="572" spans="1:9" ht="15">
      <c r="A572" s="26" t="s">
        <v>24</v>
      </c>
      <c r="B572" s="400"/>
      <c r="C572" s="401"/>
      <c r="D572" s="401"/>
      <c r="E572" s="402"/>
      <c r="F572" s="39">
        <v>0</v>
      </c>
      <c r="G572" s="400"/>
      <c r="H572" s="402"/>
      <c r="I572" s="41">
        <f t="shared" si="358"/>
        <v>0</v>
      </c>
    </row>
    <row r="573" spans="1:9" ht="15.75" thickBot="1">
      <c r="A573" s="28" t="s">
        <v>25</v>
      </c>
      <c r="B573" s="403"/>
      <c r="C573" s="404"/>
      <c r="D573" s="404"/>
      <c r="E573" s="405"/>
      <c r="F573" s="42">
        <v>0</v>
      </c>
      <c r="G573" s="403"/>
      <c r="H573" s="405"/>
      <c r="I573" s="38">
        <f>SUM(B573:H573)</f>
        <v>0</v>
      </c>
    </row>
    <row r="574" spans="1:9" ht="15">
      <c r="A574" s="33" t="s">
        <v>26</v>
      </c>
      <c r="B574" s="44">
        <f>SUM(B553:B573)</f>
        <v>0</v>
      </c>
      <c r="C574" s="44">
        <f t="shared" ref="C574" si="359">SUM(C553:C573)</f>
        <v>0</v>
      </c>
      <c r="D574" s="44">
        <f t="shared" ref="D574" si="360">SUM(D553:D573)</f>
        <v>0</v>
      </c>
      <c r="E574" s="44">
        <f t="shared" ref="E574" si="361">SUM(E553:E573)</f>
        <v>0</v>
      </c>
      <c r="F574" s="44">
        <f t="shared" ref="F574" si="362">SUM(F553:F573)</f>
        <v>0.49036450233943879</v>
      </c>
      <c r="G574" s="44">
        <f t="shared" ref="G574" si="363">SUM(G553:G573)</f>
        <v>0</v>
      </c>
      <c r="H574" s="45">
        <f t="shared" ref="H574" si="364">SUM(H553:H573)</f>
        <v>0</v>
      </c>
      <c r="I574" s="46">
        <f t="shared" ref="I574" si="365">SUM(I553:I573)</f>
        <v>0.49036450233943879</v>
      </c>
    </row>
    <row r="575" spans="1:9" s="5" customFormat="1" ht="15" thickBot="1">
      <c r="A575" s="30" t="s">
        <v>88</v>
      </c>
      <c r="B575" s="47">
        <f>B574/$I574</f>
        <v>0</v>
      </c>
      <c r="C575" s="47">
        <f t="shared" ref="C575" si="366">C574/$I574</f>
        <v>0</v>
      </c>
      <c r="D575" s="47">
        <f t="shared" ref="D575" si="367">D574/$I574</f>
        <v>0</v>
      </c>
      <c r="E575" s="47">
        <f t="shared" ref="E575" si="368">E574/$I574</f>
        <v>0</v>
      </c>
      <c r="F575" s="47">
        <f t="shared" ref="F575" si="369">F574/$I574</f>
        <v>1</v>
      </c>
      <c r="G575" s="47">
        <f t="shared" ref="G575" si="370">G574/$I574</f>
        <v>0</v>
      </c>
      <c r="H575" s="47">
        <f t="shared" ref="H575" si="371">H574/$I574</f>
        <v>0</v>
      </c>
      <c r="I575" s="48">
        <f t="shared" ref="I575" si="372">I574/$I574</f>
        <v>1</v>
      </c>
    </row>
    <row r="576" spans="1:9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140" ht="28.5">
      <c r="A577" s="459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140" ht="15">
      <c r="A578" s="460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140" ht="15">
      <c r="A579" s="25" t="s">
        <v>7</v>
      </c>
      <c r="B579" s="36">
        <v>60.178096386254445</v>
      </c>
      <c r="C579" s="36">
        <v>0</v>
      </c>
      <c r="D579" s="36">
        <v>11.473903613745547</v>
      </c>
      <c r="E579" s="36">
        <v>0</v>
      </c>
      <c r="F579" s="410"/>
      <c r="G579" s="36">
        <v>0</v>
      </c>
      <c r="H579" s="37">
        <v>0</v>
      </c>
      <c r="I579" s="38">
        <f>SUM(B579:H579)</f>
        <v>71.651999999999987</v>
      </c>
    </row>
    <row r="580" spans="1:140" ht="15">
      <c r="A580" s="26" t="s">
        <v>8</v>
      </c>
      <c r="B580" s="39">
        <v>5.348996513092283</v>
      </c>
      <c r="C580" s="39">
        <v>0</v>
      </c>
      <c r="D580" s="39">
        <v>1.6510034869077168</v>
      </c>
      <c r="E580" s="39">
        <v>0</v>
      </c>
      <c r="F580" s="411"/>
      <c r="G580" s="39">
        <v>0</v>
      </c>
      <c r="H580" s="40">
        <v>0</v>
      </c>
      <c r="I580" s="41">
        <f t="shared" ref="I580:I598" si="373">SUM(B580:H580)</f>
        <v>7</v>
      </c>
    </row>
    <row r="581" spans="1:140" ht="15">
      <c r="A581" s="27" t="s">
        <v>9</v>
      </c>
      <c r="B581" s="42">
        <v>40.105964631294633</v>
      </c>
      <c r="C581" s="42">
        <v>0</v>
      </c>
      <c r="D581" s="42">
        <v>9.7459353687053714</v>
      </c>
      <c r="E581" s="42">
        <v>0</v>
      </c>
      <c r="F581" s="411"/>
      <c r="G581" s="42">
        <v>0</v>
      </c>
      <c r="H581" s="43">
        <v>0</v>
      </c>
      <c r="I581" s="38">
        <f t="shared" si="373"/>
        <v>49.851900000000001</v>
      </c>
    </row>
    <row r="582" spans="1:140" ht="15">
      <c r="A582" s="26" t="s">
        <v>10</v>
      </c>
      <c r="B582" s="39">
        <v>34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373"/>
        <v>34</v>
      </c>
    </row>
    <row r="583" spans="1:140" ht="15">
      <c r="A583" s="27" t="s">
        <v>11</v>
      </c>
      <c r="B583" s="42">
        <v>0</v>
      </c>
      <c r="C583" s="42">
        <v>0</v>
      </c>
      <c r="D583" s="42">
        <v>0</v>
      </c>
      <c r="E583" s="42">
        <v>0</v>
      </c>
      <c r="F583" s="411"/>
      <c r="G583" s="42">
        <v>0</v>
      </c>
      <c r="H583" s="43">
        <v>0</v>
      </c>
      <c r="I583" s="38">
        <f t="shared" si="373"/>
        <v>0</v>
      </c>
    </row>
    <row r="584" spans="1:140" ht="15">
      <c r="A584" s="26" t="s">
        <v>12</v>
      </c>
      <c r="B584" s="39">
        <v>0</v>
      </c>
      <c r="C584" s="39">
        <v>0</v>
      </c>
      <c r="D584" s="39">
        <v>8.9103173327136395E-2</v>
      </c>
      <c r="E584" s="39">
        <v>2.6051548354442517</v>
      </c>
      <c r="F584" s="411"/>
      <c r="G584" s="39">
        <v>0</v>
      </c>
      <c r="H584" s="40">
        <v>0</v>
      </c>
      <c r="I584" s="41">
        <f t="shared" si="373"/>
        <v>2.6942580087713881</v>
      </c>
    </row>
    <row r="585" spans="1:140" ht="15">
      <c r="A585" s="27" t="s">
        <v>13</v>
      </c>
      <c r="B585" s="42">
        <v>0</v>
      </c>
      <c r="C585" s="42">
        <v>0</v>
      </c>
      <c r="D585" s="42">
        <v>0</v>
      </c>
      <c r="E585" s="42">
        <v>164</v>
      </c>
      <c r="F585" s="411"/>
      <c r="G585" s="42">
        <v>0</v>
      </c>
      <c r="H585" s="43">
        <v>0</v>
      </c>
      <c r="I585" s="38">
        <f t="shared" si="373"/>
        <v>164</v>
      </c>
    </row>
    <row r="586" spans="1:140" ht="15">
      <c r="A586" s="26" t="s">
        <v>14</v>
      </c>
      <c r="B586" s="39">
        <v>0</v>
      </c>
      <c r="C586" s="39">
        <v>0</v>
      </c>
      <c r="D586" s="39">
        <v>0.35742602724997752</v>
      </c>
      <c r="E586" s="39">
        <v>166.73375694379337</v>
      </c>
      <c r="F586" s="411"/>
      <c r="G586" s="39">
        <v>0</v>
      </c>
      <c r="H586" s="40">
        <v>0</v>
      </c>
      <c r="I586" s="41">
        <f>SUM(B586:H586)</f>
        <v>167.09118297104334</v>
      </c>
    </row>
    <row r="587" spans="1:140" ht="15">
      <c r="A587" s="27" t="s">
        <v>15</v>
      </c>
      <c r="B587" s="42">
        <v>4401.8948456659573</v>
      </c>
      <c r="C587" s="42">
        <v>66.802473498943641</v>
      </c>
      <c r="D587" s="42">
        <v>78.987080835099476</v>
      </c>
      <c r="E587" s="42">
        <v>0</v>
      </c>
      <c r="F587" s="411"/>
      <c r="G587" s="42">
        <v>0</v>
      </c>
      <c r="H587" s="43">
        <v>0</v>
      </c>
      <c r="I587" s="38">
        <f t="shared" si="373"/>
        <v>4547.684400000001</v>
      </c>
    </row>
    <row r="588" spans="1:140" ht="15">
      <c r="A588" s="26" t="s">
        <v>16</v>
      </c>
      <c r="B588" s="39">
        <v>437.99593232571561</v>
      </c>
      <c r="C588" s="39">
        <v>53.052169269211326</v>
      </c>
      <c r="D588" s="39">
        <v>11.439210613875666</v>
      </c>
      <c r="E588" s="39">
        <v>25.512687791197351</v>
      </c>
      <c r="F588" s="411"/>
      <c r="G588" s="39">
        <v>0</v>
      </c>
      <c r="H588" s="40">
        <v>0</v>
      </c>
      <c r="I588" s="41">
        <f t="shared" si="373"/>
        <v>528</v>
      </c>
    </row>
    <row r="589" spans="1:140" ht="15">
      <c r="A589" s="27" t="s">
        <v>17</v>
      </c>
      <c r="B589" s="42">
        <v>189.97071606277908</v>
      </c>
      <c r="C589" s="42">
        <v>1.0293173247626248</v>
      </c>
      <c r="D589" s="42">
        <v>24.110401291960411</v>
      </c>
      <c r="E589" s="42">
        <v>3.2866653204978484</v>
      </c>
      <c r="F589" s="411"/>
      <c r="G589" s="42">
        <v>0</v>
      </c>
      <c r="H589" s="43">
        <v>0</v>
      </c>
      <c r="I589" s="38">
        <f t="shared" si="373"/>
        <v>218.39709999999997</v>
      </c>
    </row>
    <row r="590" spans="1:140" ht="15">
      <c r="A590" s="26" t="s">
        <v>18</v>
      </c>
      <c r="B590" s="39">
        <v>0</v>
      </c>
      <c r="C590" s="39">
        <v>0</v>
      </c>
      <c r="D590" s="39">
        <v>0</v>
      </c>
      <c r="E590" s="39">
        <v>0</v>
      </c>
      <c r="F590" s="411"/>
      <c r="G590" s="39">
        <v>0</v>
      </c>
      <c r="H590" s="40">
        <v>0</v>
      </c>
      <c r="I590" s="41">
        <f t="shared" si="373"/>
        <v>0</v>
      </c>
    </row>
    <row r="591" spans="1:140" ht="15">
      <c r="A591" s="27" t="s">
        <v>139</v>
      </c>
      <c r="B591" s="42">
        <v>3467.3681910860473</v>
      </c>
      <c r="C591" s="42">
        <v>546.41140075531405</v>
      </c>
      <c r="D591" s="42">
        <v>106.56726968624835</v>
      </c>
      <c r="E591" s="42">
        <v>83.913138472390358</v>
      </c>
      <c r="F591" s="411"/>
      <c r="G591" s="42">
        <v>0</v>
      </c>
      <c r="H591" s="43">
        <v>0</v>
      </c>
      <c r="I591" s="38">
        <f t="shared" si="373"/>
        <v>4204.26</v>
      </c>
    </row>
    <row r="592" spans="1:140" ht="15">
      <c r="A592" s="26" t="s">
        <v>19</v>
      </c>
      <c r="B592" s="39">
        <v>0</v>
      </c>
      <c r="C592" s="39">
        <v>0</v>
      </c>
      <c r="D592" s="39">
        <v>0</v>
      </c>
      <c r="E592" s="39">
        <v>0</v>
      </c>
      <c r="F592" s="411"/>
      <c r="G592" s="39">
        <v>0</v>
      </c>
      <c r="H592" s="40">
        <v>0</v>
      </c>
      <c r="I592" s="41">
        <f t="shared" si="373"/>
        <v>0</v>
      </c>
    </row>
    <row r="593" spans="1:19" ht="15">
      <c r="A593" s="27" t="s">
        <v>20</v>
      </c>
      <c r="B593" s="42">
        <v>0</v>
      </c>
      <c r="C593" s="42">
        <v>0</v>
      </c>
      <c r="D593" s="42">
        <v>0</v>
      </c>
      <c r="E593" s="42">
        <v>0</v>
      </c>
      <c r="F593" s="411"/>
      <c r="G593" s="42">
        <v>0</v>
      </c>
      <c r="H593" s="43">
        <v>0</v>
      </c>
      <c r="I593" s="38">
        <f t="shared" si="373"/>
        <v>0</v>
      </c>
    </row>
    <row r="594" spans="1:19" ht="15">
      <c r="A594" s="26" t="s">
        <v>21</v>
      </c>
      <c r="B594" s="39">
        <v>135.49653119360559</v>
      </c>
      <c r="C594" s="39">
        <v>0</v>
      </c>
      <c r="D594" s="39">
        <v>2.503468806394415</v>
      </c>
      <c r="E594" s="39">
        <v>0</v>
      </c>
      <c r="F594" s="411"/>
      <c r="G594" s="39">
        <v>0</v>
      </c>
      <c r="H594" s="40">
        <v>0</v>
      </c>
      <c r="I594" s="41">
        <f t="shared" si="373"/>
        <v>138</v>
      </c>
    </row>
    <row r="595" spans="1:19" ht="15">
      <c r="A595" s="28" t="s">
        <v>60</v>
      </c>
      <c r="B595" s="42">
        <v>94.245861214337296</v>
      </c>
      <c r="C595" s="42">
        <v>0</v>
      </c>
      <c r="D595" s="42">
        <v>16.754138785662693</v>
      </c>
      <c r="E595" s="42">
        <v>0</v>
      </c>
      <c r="F595" s="411"/>
      <c r="G595" s="42">
        <v>0</v>
      </c>
      <c r="H595" s="43">
        <v>0</v>
      </c>
      <c r="I595" s="38">
        <f t="shared" si="373"/>
        <v>110.99999999999999</v>
      </c>
    </row>
    <row r="596" spans="1:19" ht="15">
      <c r="A596" s="26" t="s">
        <v>22</v>
      </c>
      <c r="B596" s="39">
        <v>58.438479591078845</v>
      </c>
      <c r="C596" s="39">
        <v>0</v>
      </c>
      <c r="D596" s="39">
        <v>3.6044397325762638</v>
      </c>
      <c r="E596" s="39">
        <v>0</v>
      </c>
      <c r="F596" s="411"/>
      <c r="G596" s="39">
        <v>0</v>
      </c>
      <c r="H596" s="40">
        <v>0</v>
      </c>
      <c r="I596" s="41">
        <f t="shared" si="373"/>
        <v>62.042919323655113</v>
      </c>
    </row>
    <row r="597" spans="1:19" ht="15">
      <c r="A597" s="28" t="s">
        <v>23</v>
      </c>
      <c r="B597" s="42">
        <v>40.596659966553872</v>
      </c>
      <c r="C597" s="42">
        <v>0</v>
      </c>
      <c r="D597" s="42">
        <v>0</v>
      </c>
      <c r="E597" s="42">
        <v>0</v>
      </c>
      <c r="F597" s="411"/>
      <c r="G597" s="42">
        <v>0</v>
      </c>
      <c r="H597" s="43">
        <v>0</v>
      </c>
      <c r="I597" s="38">
        <f t="shared" si="373"/>
        <v>40.596659966553872</v>
      </c>
    </row>
    <row r="598" spans="1:19" ht="15">
      <c r="A598" s="26" t="s">
        <v>24</v>
      </c>
      <c r="B598" s="39">
        <v>10708.470209841105</v>
      </c>
      <c r="C598" s="39">
        <v>67.889790158895309</v>
      </c>
      <c r="D598" s="39">
        <v>0</v>
      </c>
      <c r="E598" s="39">
        <v>0</v>
      </c>
      <c r="F598" s="411"/>
      <c r="G598" s="39">
        <v>0</v>
      </c>
      <c r="H598" s="40">
        <v>0</v>
      </c>
      <c r="I598" s="41">
        <f t="shared" si="373"/>
        <v>10776.36</v>
      </c>
    </row>
    <row r="599" spans="1:19" ht="15.75" thickBot="1">
      <c r="A599" s="28" t="s">
        <v>25</v>
      </c>
      <c r="B599" s="42">
        <v>1911.8198757318905</v>
      </c>
      <c r="C599" s="42">
        <v>0</v>
      </c>
      <c r="D599" s="42">
        <v>4216.5752766971609</v>
      </c>
      <c r="E599" s="42">
        <v>929.17892200125641</v>
      </c>
      <c r="F599" s="412"/>
      <c r="G599" s="42">
        <v>2888.8318671644888</v>
      </c>
      <c r="H599" s="43">
        <v>0.75205840520225831</v>
      </c>
      <c r="I599" s="38">
        <f>SUM(B599:H599)</f>
        <v>9947.1579999999976</v>
      </c>
    </row>
    <row r="600" spans="1:19" ht="15">
      <c r="A600" s="29" t="s">
        <v>26</v>
      </c>
      <c r="B600" s="44">
        <f>SUM(B579:B599)</f>
        <v>21585.93036020971</v>
      </c>
      <c r="C600" s="44">
        <f t="shared" ref="C600" si="374">SUM(C579:C599)</f>
        <v>735.18515100712693</v>
      </c>
      <c r="D600" s="44">
        <f t="shared" ref="D600" si="375">SUM(D579:D599)</f>
        <v>4483.8586581189138</v>
      </c>
      <c r="E600" s="44">
        <f t="shared" ref="E600" si="376">SUM(E579:E599)</f>
        <v>1375.2303253645796</v>
      </c>
      <c r="F600" s="44">
        <f t="shared" ref="F600" si="377">SUM(F579:F599)</f>
        <v>0</v>
      </c>
      <c r="G600" s="44">
        <f>SUM(G579:G599)</f>
        <v>2888.8318671644888</v>
      </c>
      <c r="H600" s="45">
        <f t="shared" ref="H600" si="378">SUM(H579:H599)</f>
        <v>0.75205840520225831</v>
      </c>
      <c r="I600" s="46">
        <f t="shared" ref="I600" si="379">SUM(I579:I599)</f>
        <v>31069.788420270022</v>
      </c>
    </row>
    <row r="601" spans="1:19" s="5" customFormat="1" ht="15" thickBot="1">
      <c r="A601" s="30" t="s">
        <v>88</v>
      </c>
      <c r="B601" s="47">
        <f>B600/$I600</f>
        <v>0.69475627153376385</v>
      </c>
      <c r="C601" s="47">
        <f t="shared" ref="C601" si="380">C600/$I600</f>
        <v>2.3662380350407856E-2</v>
      </c>
      <c r="D601" s="47">
        <f t="shared" ref="D601" si="381">D600/$I600</f>
        <v>0.14431571266168106</v>
      </c>
      <c r="E601" s="47">
        <f t="shared" ref="E601" si="382">E600/$I600</f>
        <v>4.4262622801363373E-2</v>
      </c>
      <c r="F601" s="47">
        <f t="shared" ref="F601" si="383">F600/$I600</f>
        <v>0</v>
      </c>
      <c r="G601" s="47">
        <f t="shared" ref="G601" si="384">G600/$I600</f>
        <v>9.2978807196504962E-2</v>
      </c>
      <c r="H601" s="47">
        <f t="shared" ref="H601" si="385">H600/$I600</f>
        <v>2.4205456278923779E-5</v>
      </c>
      <c r="I601" s="48">
        <f t="shared" ref="I601" si="386">I600/$I600</f>
        <v>1</v>
      </c>
    </row>
    <row r="602" spans="1:19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19" ht="28.5">
      <c r="A603" s="457" t="s">
        <v>50</v>
      </c>
      <c r="B603" s="34" t="s">
        <v>0</v>
      </c>
      <c r="C603" s="34" t="s">
        <v>28</v>
      </c>
      <c r="D603" s="34" t="s">
        <v>29</v>
      </c>
      <c r="E603" s="34" t="s">
        <v>30</v>
      </c>
      <c r="F603" s="34" t="s">
        <v>27</v>
      </c>
      <c r="G603" s="34" t="s">
        <v>4</v>
      </c>
      <c r="H603" s="34" t="s">
        <v>31</v>
      </c>
      <c r="I603" s="35" t="s">
        <v>6</v>
      </c>
    </row>
    <row r="604" spans="1:19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19" ht="15">
      <c r="A605" s="25" t="s">
        <v>7</v>
      </c>
      <c r="B605" s="36">
        <v>195.12604800000003</v>
      </c>
      <c r="C605" s="36">
        <v>0</v>
      </c>
      <c r="D605" s="36">
        <v>13.341952000000001</v>
      </c>
      <c r="E605" s="36">
        <v>0</v>
      </c>
      <c r="F605" s="410"/>
      <c r="G605" s="36">
        <v>0</v>
      </c>
      <c r="H605" s="37">
        <v>0</v>
      </c>
      <c r="I605" s="38">
        <f>SUM(B605:H605)</f>
        <v>208.46800000000002</v>
      </c>
    </row>
    <row r="606" spans="1:19" ht="15">
      <c r="A606" s="26" t="s">
        <v>8</v>
      </c>
      <c r="B606" s="39">
        <v>35.567999999999998</v>
      </c>
      <c r="C606" s="39">
        <v>0</v>
      </c>
      <c r="D606" s="39">
        <v>2.4319999999999999</v>
      </c>
      <c r="E606" s="39">
        <v>0</v>
      </c>
      <c r="F606" s="411"/>
      <c r="G606" s="39">
        <v>0</v>
      </c>
      <c r="H606" s="40">
        <v>0</v>
      </c>
      <c r="I606" s="41">
        <f t="shared" ref="I606:I624" si="387">SUM(B606:H606)</f>
        <v>38</v>
      </c>
    </row>
    <row r="607" spans="1:19" ht="15">
      <c r="A607" s="27" t="s">
        <v>9</v>
      </c>
      <c r="B607" s="42">
        <v>15.382224000000001</v>
      </c>
      <c r="C607" s="42">
        <v>0</v>
      </c>
      <c r="D607" s="42">
        <v>1.051776</v>
      </c>
      <c r="E607" s="42">
        <v>0</v>
      </c>
      <c r="F607" s="411"/>
      <c r="G607" s="42">
        <v>0</v>
      </c>
      <c r="H607" s="43">
        <v>0</v>
      </c>
      <c r="I607" s="38">
        <f t="shared" si="387"/>
        <v>16.434000000000001</v>
      </c>
    </row>
    <row r="608" spans="1:19" ht="15">
      <c r="A608" s="26" t="s">
        <v>10</v>
      </c>
      <c r="B608" s="39">
        <v>188.136</v>
      </c>
      <c r="C608" s="39">
        <v>0</v>
      </c>
      <c r="D608" s="39">
        <v>12.864000000000001</v>
      </c>
      <c r="E608" s="39">
        <v>0</v>
      </c>
      <c r="F608" s="411"/>
      <c r="G608" s="39">
        <v>0</v>
      </c>
      <c r="H608" s="40">
        <v>0</v>
      </c>
      <c r="I608" s="41">
        <f t="shared" si="387"/>
        <v>201</v>
      </c>
    </row>
    <row r="609" spans="1:9" ht="15">
      <c r="A609" s="27" t="s">
        <v>11</v>
      </c>
      <c r="B609" s="42">
        <v>0</v>
      </c>
      <c r="C609" s="42">
        <v>0</v>
      </c>
      <c r="D609" s="42">
        <v>0</v>
      </c>
      <c r="E609" s="42">
        <v>0</v>
      </c>
      <c r="F609" s="411"/>
      <c r="G609" s="42">
        <v>0</v>
      </c>
      <c r="H609" s="43">
        <v>0</v>
      </c>
      <c r="I609" s="38">
        <f t="shared" si="387"/>
        <v>0</v>
      </c>
    </row>
    <row r="610" spans="1:9" ht="15">
      <c r="A610" s="26" t="s">
        <v>12</v>
      </c>
      <c r="B610" s="39">
        <v>0</v>
      </c>
      <c r="C610" s="39">
        <v>0</v>
      </c>
      <c r="D610" s="39">
        <v>0</v>
      </c>
      <c r="E610" s="39">
        <v>0</v>
      </c>
      <c r="F610" s="411"/>
      <c r="G610" s="39">
        <v>0</v>
      </c>
      <c r="H610" s="40">
        <v>0</v>
      </c>
      <c r="I610" s="41">
        <f t="shared" si="387"/>
        <v>0</v>
      </c>
    </row>
    <row r="611" spans="1:9" ht="15">
      <c r="A611" s="27" t="s">
        <v>13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387"/>
        <v>0</v>
      </c>
    </row>
    <row r="612" spans="1:9" ht="15">
      <c r="A612" s="26" t="s">
        <v>14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>SUM(B612:H612)</f>
        <v>0</v>
      </c>
    </row>
    <row r="613" spans="1:9" ht="15">
      <c r="A613" s="27" t="s">
        <v>15</v>
      </c>
      <c r="B613" s="42">
        <v>2137.9197059999997</v>
      </c>
      <c r="C613" s="42">
        <v>0</v>
      </c>
      <c r="D613" s="42">
        <v>168.35829399999997</v>
      </c>
      <c r="E613" s="42">
        <v>0</v>
      </c>
      <c r="F613" s="411"/>
      <c r="G613" s="42">
        <v>0</v>
      </c>
      <c r="H613" s="43">
        <v>0</v>
      </c>
      <c r="I613" s="38">
        <f t="shared" si="387"/>
        <v>2306.2779999999998</v>
      </c>
    </row>
    <row r="614" spans="1:9" ht="15">
      <c r="A614" s="26" t="s">
        <v>16</v>
      </c>
      <c r="B614" s="39">
        <v>409.73399999999998</v>
      </c>
      <c r="C614" s="39">
        <v>0</v>
      </c>
      <c r="D614" s="39">
        <v>32.265999999999998</v>
      </c>
      <c r="E614" s="39">
        <v>0</v>
      </c>
      <c r="F614" s="411"/>
      <c r="G614" s="39">
        <v>0</v>
      </c>
      <c r="H614" s="40">
        <v>0</v>
      </c>
      <c r="I614" s="41">
        <f t="shared" si="387"/>
        <v>442</v>
      </c>
    </row>
    <row r="615" spans="1:9" ht="15">
      <c r="A615" s="27" t="s">
        <v>17</v>
      </c>
      <c r="B615" s="42">
        <v>9.9145430999999995</v>
      </c>
      <c r="C615" s="42">
        <v>0</v>
      </c>
      <c r="D615" s="42">
        <v>0.78075689999999998</v>
      </c>
      <c r="E615" s="42">
        <v>0</v>
      </c>
      <c r="F615" s="411"/>
      <c r="G615" s="42">
        <v>0</v>
      </c>
      <c r="H615" s="43">
        <v>0</v>
      </c>
      <c r="I615" s="38">
        <f t="shared" si="387"/>
        <v>10.6953</v>
      </c>
    </row>
    <row r="616" spans="1:9" ht="15">
      <c r="A616" s="26" t="s">
        <v>18</v>
      </c>
      <c r="B616" s="39">
        <v>0</v>
      </c>
      <c r="C616" s="39">
        <v>0</v>
      </c>
      <c r="D616" s="39">
        <v>0</v>
      </c>
      <c r="E616" s="39">
        <v>0</v>
      </c>
      <c r="F616" s="411"/>
      <c r="G616" s="39">
        <v>0</v>
      </c>
      <c r="H616" s="40">
        <v>0</v>
      </c>
      <c r="I616" s="41">
        <f t="shared" si="387"/>
        <v>0</v>
      </c>
    </row>
    <row r="617" spans="1:9" ht="15">
      <c r="A617" s="27" t="s">
        <v>139</v>
      </c>
      <c r="B617" s="42">
        <v>14041.385000713904</v>
      </c>
      <c r="C617" s="42">
        <v>0</v>
      </c>
      <c r="D617" s="42">
        <v>4434.1215791728109</v>
      </c>
      <c r="E617" s="42">
        <v>0</v>
      </c>
      <c r="F617" s="411"/>
      <c r="G617" s="42">
        <v>0</v>
      </c>
      <c r="H617" s="43">
        <v>0</v>
      </c>
      <c r="I617" s="38">
        <f t="shared" si="387"/>
        <v>18475.506579886714</v>
      </c>
    </row>
    <row r="618" spans="1:9" ht="15">
      <c r="A618" s="26" t="s">
        <v>19</v>
      </c>
      <c r="B618" s="39">
        <v>0</v>
      </c>
      <c r="C618" s="39">
        <v>0</v>
      </c>
      <c r="D618" s="39">
        <v>0</v>
      </c>
      <c r="E618" s="39">
        <v>0</v>
      </c>
      <c r="F618" s="411"/>
      <c r="G618" s="39">
        <v>0</v>
      </c>
      <c r="H618" s="40">
        <v>0</v>
      </c>
      <c r="I618" s="41">
        <f t="shared" si="387"/>
        <v>0</v>
      </c>
    </row>
    <row r="619" spans="1:9" ht="15">
      <c r="A619" s="27" t="s">
        <v>20</v>
      </c>
      <c r="B619" s="42">
        <v>0</v>
      </c>
      <c r="C619" s="42">
        <v>0</v>
      </c>
      <c r="D619" s="42">
        <v>0</v>
      </c>
      <c r="E619" s="42">
        <v>0</v>
      </c>
      <c r="F619" s="411"/>
      <c r="G619" s="42">
        <v>0</v>
      </c>
      <c r="H619" s="43">
        <v>0</v>
      </c>
      <c r="I619" s="38">
        <f t="shared" si="387"/>
        <v>0</v>
      </c>
    </row>
    <row r="620" spans="1:9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387"/>
        <v>0</v>
      </c>
    </row>
    <row r="621" spans="1:9" ht="15">
      <c r="A621" s="28" t="s">
        <v>60</v>
      </c>
      <c r="B621" s="42">
        <v>933.05499999999995</v>
      </c>
      <c r="C621" s="42">
        <v>0</v>
      </c>
      <c r="D621" s="42">
        <v>97.945000000000007</v>
      </c>
      <c r="E621" s="42">
        <v>0</v>
      </c>
      <c r="F621" s="411"/>
      <c r="G621" s="42">
        <v>0</v>
      </c>
      <c r="H621" s="43">
        <v>0</v>
      </c>
      <c r="I621" s="38">
        <f t="shared" si="387"/>
        <v>1031</v>
      </c>
    </row>
    <row r="622" spans="1:9" ht="15">
      <c r="A622" s="26" t="s">
        <v>22</v>
      </c>
      <c r="B622" s="39">
        <v>36.892170923133349</v>
      </c>
      <c r="C622" s="39">
        <v>0</v>
      </c>
      <c r="D622" s="39">
        <v>3.8726588261852686</v>
      </c>
      <c r="E622" s="39">
        <v>0</v>
      </c>
      <c r="F622" s="411"/>
      <c r="G622" s="39">
        <v>0</v>
      </c>
      <c r="H622" s="40">
        <v>0</v>
      </c>
      <c r="I622" s="41">
        <f t="shared" si="387"/>
        <v>40.764829749318615</v>
      </c>
    </row>
    <row r="623" spans="1:9" ht="15">
      <c r="A623" s="28" t="s">
        <v>23</v>
      </c>
      <c r="B623" s="42">
        <v>36.065679956062965</v>
      </c>
      <c r="C623" s="42">
        <v>0</v>
      </c>
      <c r="D623" s="42">
        <v>12.021893318687653</v>
      </c>
      <c r="E623" s="42">
        <v>0</v>
      </c>
      <c r="F623" s="411"/>
      <c r="G623" s="42">
        <v>0</v>
      </c>
      <c r="H623" s="43">
        <v>0</v>
      </c>
      <c r="I623" s="38">
        <f t="shared" si="387"/>
        <v>48.087573274750618</v>
      </c>
    </row>
    <row r="624" spans="1:9" ht="15">
      <c r="A624" s="26" t="s">
        <v>24</v>
      </c>
      <c r="B624" s="39">
        <v>5682.2564448000003</v>
      </c>
      <c r="C624" s="39">
        <v>0</v>
      </c>
      <c r="D624" s="39">
        <v>1322.4975551999999</v>
      </c>
      <c r="E624" s="39">
        <v>0</v>
      </c>
      <c r="F624" s="411"/>
      <c r="G624" s="39">
        <v>0</v>
      </c>
      <c r="H624" s="40">
        <v>0</v>
      </c>
      <c r="I624" s="41">
        <f t="shared" si="387"/>
        <v>7004.7539999999999</v>
      </c>
    </row>
    <row r="625" spans="1:19" ht="15.75" thickBot="1">
      <c r="A625" s="28" t="s">
        <v>25</v>
      </c>
      <c r="B625" s="42">
        <v>833.87235903340957</v>
      </c>
      <c r="C625" s="42">
        <v>0</v>
      </c>
      <c r="D625" s="42">
        <v>947.21423307678549</v>
      </c>
      <c r="E625" s="42">
        <v>5295.1011911579599</v>
      </c>
      <c r="F625" s="412"/>
      <c r="G625" s="42">
        <v>1386.8122167318468</v>
      </c>
      <c r="H625" s="43">
        <v>0</v>
      </c>
      <c r="I625" s="38">
        <f>SUM(B625:H625)</f>
        <v>8463.0000000000018</v>
      </c>
    </row>
    <row r="626" spans="1:19" ht="15">
      <c r="A626" s="29" t="s">
        <v>26</v>
      </c>
      <c r="B626" s="44">
        <f>SUM(B605:B625)</f>
        <v>24555.307176526512</v>
      </c>
      <c r="C626" s="44">
        <f t="shared" ref="C626" si="388">SUM(C605:C625)</f>
        <v>0</v>
      </c>
      <c r="D626" s="44">
        <f t="shared" ref="D626" si="389">SUM(D605:D625)</f>
        <v>7048.7676984944692</v>
      </c>
      <c r="E626" s="44">
        <f t="shared" ref="E626" si="390">SUM(E605:E625)</f>
        <v>5295.1011911579599</v>
      </c>
      <c r="F626" s="44">
        <f t="shared" ref="F626" si="391">SUM(F605:F625)</f>
        <v>0</v>
      </c>
      <c r="G626" s="44">
        <f>SUM(G605:G625)</f>
        <v>1386.8122167318468</v>
      </c>
      <c r="H626" s="45">
        <f t="shared" ref="H626" si="392">SUM(H605:H625)</f>
        <v>0</v>
      </c>
      <c r="I626" s="46">
        <f t="shared" ref="I626" si="393">SUM(I605:I625)</f>
        <v>38285.988282910788</v>
      </c>
    </row>
    <row r="627" spans="1:19" s="5" customFormat="1" ht="15" thickBot="1">
      <c r="A627" s="30" t="s">
        <v>88</v>
      </c>
      <c r="B627" s="47">
        <f>B626/$I626</f>
        <v>0.64136537354285672</v>
      </c>
      <c r="C627" s="47">
        <f t="shared" ref="C627" si="394">C626/$I626</f>
        <v>0</v>
      </c>
      <c r="D627" s="47">
        <f t="shared" ref="D627" si="395">D626/$I626</f>
        <v>0.18410828646783906</v>
      </c>
      <c r="E627" s="47">
        <f t="shared" ref="E627" si="396">E626/$I626</f>
        <v>0.13830389206699581</v>
      </c>
      <c r="F627" s="47">
        <f t="shared" ref="F627" si="397">F626/$I626</f>
        <v>0</v>
      </c>
      <c r="G627" s="47">
        <f t="shared" ref="G627" si="398">G626/$I626</f>
        <v>3.6222447922308429E-2</v>
      </c>
      <c r="H627" s="47">
        <f t="shared" ref="H627" si="399">H626/$I626</f>
        <v>0</v>
      </c>
      <c r="I627" s="48">
        <f t="shared" ref="I627" si="400">I626/$I626</f>
        <v>1</v>
      </c>
    </row>
    <row r="628" spans="1:19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19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19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19" ht="15">
      <c r="A631" s="25" t="s">
        <v>7</v>
      </c>
      <c r="B631" s="36">
        <v>0.58203513641289173</v>
      </c>
      <c r="C631" s="36">
        <v>0</v>
      </c>
      <c r="D631" s="36">
        <v>0.87396486358710834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1.456</v>
      </c>
    </row>
    <row r="632" spans="1:19" ht="15">
      <c r="A632" s="26" t="s">
        <v>8</v>
      </c>
      <c r="B632" s="39">
        <v>0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0" si="401">SUM(B632:H632)</f>
        <v>0</v>
      </c>
    </row>
    <row r="633" spans="1:19" ht="15">
      <c r="A633" s="27" t="s">
        <v>9</v>
      </c>
      <c r="B633" s="42">
        <v>0.71410000000000007</v>
      </c>
      <c r="C633" s="42">
        <v>0</v>
      </c>
      <c r="D633" s="42">
        <v>0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401"/>
        <v>0.71410000000000007</v>
      </c>
    </row>
    <row r="634" spans="1:19" ht="15">
      <c r="A634" s="26" t="s">
        <v>10</v>
      </c>
      <c r="B634" s="39">
        <v>4.9840339192722629</v>
      </c>
      <c r="C634" s="39">
        <v>0</v>
      </c>
      <c r="D634" s="39">
        <v>1.5966080727737097E-2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401"/>
        <v>5</v>
      </c>
    </row>
    <row r="635" spans="1:19" ht="15">
      <c r="A635" s="27" t="s">
        <v>11</v>
      </c>
      <c r="B635" s="42">
        <v>0</v>
      </c>
      <c r="C635" s="42">
        <v>0</v>
      </c>
      <c r="D635" s="42">
        <v>0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401"/>
        <v>0</v>
      </c>
    </row>
    <row r="636" spans="1:19" ht="15">
      <c r="A636" s="26" t="s">
        <v>12</v>
      </c>
      <c r="B636" s="39">
        <v>0</v>
      </c>
      <c r="C636" s="39">
        <v>0</v>
      </c>
      <c r="D636" s="39">
        <v>0</v>
      </c>
      <c r="E636" s="39">
        <v>0.62570683296662577</v>
      </c>
      <c r="F636" s="39">
        <v>0</v>
      </c>
      <c r="G636" s="39">
        <v>0</v>
      </c>
      <c r="H636" s="40">
        <v>0</v>
      </c>
      <c r="I636" s="41">
        <f t="shared" si="401"/>
        <v>0.62570683296662577</v>
      </c>
    </row>
    <row r="637" spans="1:19" ht="15">
      <c r="A637" s="27" t="s">
        <v>13</v>
      </c>
      <c r="B637" s="42">
        <v>0</v>
      </c>
      <c r="C637" s="42">
        <v>0</v>
      </c>
      <c r="D637" s="42">
        <v>0</v>
      </c>
      <c r="E637" s="42">
        <v>0</v>
      </c>
      <c r="F637" s="42">
        <v>0</v>
      </c>
      <c r="G637" s="42">
        <v>0</v>
      </c>
      <c r="H637" s="43">
        <v>0</v>
      </c>
      <c r="I637" s="38">
        <f t="shared" si="401"/>
        <v>0</v>
      </c>
    </row>
    <row r="638" spans="1:19" ht="15">
      <c r="A638" s="26" t="s">
        <v>14</v>
      </c>
      <c r="B638" s="39">
        <v>0</v>
      </c>
      <c r="C638" s="39">
        <v>1.5961607493444007E-2</v>
      </c>
      <c r="D638" s="39">
        <v>0</v>
      </c>
      <c r="E638" s="39">
        <v>0.77470716588849209</v>
      </c>
      <c r="F638" s="39">
        <v>30.595339395674809</v>
      </c>
      <c r="G638" s="39">
        <v>0</v>
      </c>
      <c r="H638" s="40">
        <v>0</v>
      </c>
      <c r="I638" s="41">
        <f>SUM(B638:H638)</f>
        <v>31.386008169056744</v>
      </c>
    </row>
    <row r="639" spans="1:19" ht="15">
      <c r="A639" s="27" t="s">
        <v>15</v>
      </c>
      <c r="B639" s="42">
        <v>1.9253490944202893</v>
      </c>
      <c r="C639" s="42">
        <v>4.3450905579710548E-2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401"/>
        <v>1.9687999999999999</v>
      </c>
    </row>
    <row r="640" spans="1:19" ht="15">
      <c r="A640" s="26" t="s">
        <v>16</v>
      </c>
      <c r="B640" s="39">
        <v>110.60908999282773</v>
      </c>
      <c r="C640" s="39">
        <v>0.47805941968059101</v>
      </c>
      <c r="D640" s="39">
        <v>8.9128505874916719</v>
      </c>
      <c r="E640" s="39">
        <v>0</v>
      </c>
      <c r="F640" s="39">
        <v>0</v>
      </c>
      <c r="G640" s="39">
        <v>0</v>
      </c>
      <c r="H640" s="40">
        <v>0</v>
      </c>
      <c r="I640" s="41">
        <f t="shared" si="401"/>
        <v>120</v>
      </c>
    </row>
    <row r="641" spans="1:9" ht="15">
      <c r="A641" s="27" t="s">
        <v>17</v>
      </c>
      <c r="B641" s="42">
        <v>1.0743511116377944</v>
      </c>
      <c r="C641" s="42">
        <v>0</v>
      </c>
      <c r="D641" s="42">
        <v>5.2011827669857392E-3</v>
      </c>
      <c r="E641" s="42">
        <v>3.1647705595219962E-2</v>
      </c>
      <c r="F641" s="42">
        <v>0</v>
      </c>
      <c r="G641" s="42">
        <v>0</v>
      </c>
      <c r="H641" s="43">
        <v>0</v>
      </c>
      <c r="I641" s="38">
        <f t="shared" si="401"/>
        <v>1.1112000000000002</v>
      </c>
    </row>
    <row r="642" spans="1:9" ht="15">
      <c r="A642" s="26" t="s">
        <v>18</v>
      </c>
      <c r="B642" s="39">
        <v>0</v>
      </c>
      <c r="C642" s="39">
        <v>0</v>
      </c>
      <c r="D642" s="39">
        <v>0</v>
      </c>
      <c r="E642" s="39">
        <v>0</v>
      </c>
      <c r="F642" s="39">
        <v>0</v>
      </c>
      <c r="G642" s="39">
        <v>0</v>
      </c>
      <c r="H642" s="40">
        <v>0</v>
      </c>
      <c r="I642" s="41">
        <f t="shared" si="401"/>
        <v>0</v>
      </c>
    </row>
    <row r="643" spans="1:9" ht="15">
      <c r="A643" s="27" t="s">
        <v>139</v>
      </c>
      <c r="B643" s="42">
        <v>88.203298550439712</v>
      </c>
      <c r="C643" s="42">
        <v>0</v>
      </c>
      <c r="D643" s="42">
        <v>22.796701449560285</v>
      </c>
      <c r="E643" s="42">
        <v>0</v>
      </c>
      <c r="F643" s="42">
        <v>0</v>
      </c>
      <c r="G643" s="42">
        <v>0</v>
      </c>
      <c r="H643" s="43">
        <v>0</v>
      </c>
      <c r="I643" s="38">
        <f t="shared" si="401"/>
        <v>111</v>
      </c>
    </row>
    <row r="644" spans="1:9" ht="15">
      <c r="A644" s="26" t="s">
        <v>19</v>
      </c>
      <c r="B644" s="39">
        <v>0</v>
      </c>
      <c r="C644" s="39">
        <v>0</v>
      </c>
      <c r="D644" s="39">
        <v>0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401"/>
        <v>0</v>
      </c>
    </row>
    <row r="645" spans="1:9" ht="15">
      <c r="A645" s="27" t="s">
        <v>20</v>
      </c>
      <c r="B645" s="42">
        <v>0</v>
      </c>
      <c r="C645" s="42">
        <v>0</v>
      </c>
      <c r="D645" s="42">
        <v>0</v>
      </c>
      <c r="E645" s="42">
        <v>0</v>
      </c>
      <c r="F645" s="42">
        <v>0</v>
      </c>
      <c r="G645" s="42">
        <v>0</v>
      </c>
      <c r="H645" s="43">
        <v>0</v>
      </c>
      <c r="I645" s="38">
        <f t="shared" si="401"/>
        <v>0</v>
      </c>
    </row>
    <row r="646" spans="1:9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401"/>
        <v>0</v>
      </c>
    </row>
    <row r="647" spans="1:9" ht="15">
      <c r="A647" s="28" t="s">
        <v>60</v>
      </c>
      <c r="B647" s="42">
        <v>40.255050975685961</v>
      </c>
      <c r="C647" s="42">
        <v>1.8234171847102794</v>
      </c>
      <c r="D647" s="42">
        <v>22.921531839603762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401"/>
        <v>65</v>
      </c>
    </row>
    <row r="648" spans="1:9" ht="15">
      <c r="A648" s="26" t="s">
        <v>22</v>
      </c>
      <c r="B648" s="39">
        <v>0</v>
      </c>
      <c r="C648" s="39">
        <v>0</v>
      </c>
      <c r="D648" s="39">
        <v>0</v>
      </c>
      <c r="E648" s="39">
        <v>0</v>
      </c>
      <c r="F648" s="39">
        <v>0.45921470871448067</v>
      </c>
      <c r="G648" s="39">
        <v>0</v>
      </c>
      <c r="H648" s="40">
        <v>0</v>
      </c>
      <c r="I648" s="41">
        <f t="shared" si="401"/>
        <v>0.45921470871448067</v>
      </c>
    </row>
    <row r="649" spans="1:9" ht="15">
      <c r="A649" s="28" t="s">
        <v>23</v>
      </c>
      <c r="B649" s="42">
        <v>0.64931630757499381</v>
      </c>
      <c r="C649" s="42">
        <v>0</v>
      </c>
      <c r="D649" s="42">
        <v>0</v>
      </c>
      <c r="E649" s="42">
        <v>0</v>
      </c>
      <c r="F649" s="42">
        <v>0</v>
      </c>
      <c r="G649" s="42">
        <v>0</v>
      </c>
      <c r="H649" s="43">
        <v>0</v>
      </c>
      <c r="I649" s="38">
        <f t="shared" si="401"/>
        <v>0.64931630757499381</v>
      </c>
    </row>
    <row r="650" spans="1:9" ht="15">
      <c r="A650" s="26" t="s">
        <v>24</v>
      </c>
      <c r="B650" s="39">
        <v>98.121600000000001</v>
      </c>
      <c r="C650" s="39">
        <v>0</v>
      </c>
      <c r="D650" s="39">
        <v>0</v>
      </c>
      <c r="E650" s="39">
        <v>0</v>
      </c>
      <c r="F650" s="39">
        <v>0</v>
      </c>
      <c r="G650" s="39">
        <v>0</v>
      </c>
      <c r="H650" s="40">
        <v>0</v>
      </c>
      <c r="I650" s="41">
        <f t="shared" si="401"/>
        <v>98.121600000000001</v>
      </c>
    </row>
    <row r="651" spans="1:9" ht="15.75" thickBot="1">
      <c r="A651" s="28" t="s">
        <v>25</v>
      </c>
      <c r="B651" s="42">
        <v>36.901654262119955</v>
      </c>
      <c r="C651" s="42">
        <v>4.7947185380215883E-2</v>
      </c>
      <c r="D651" s="42">
        <v>0.7632849321644426</v>
      </c>
      <c r="E651" s="42">
        <v>61.318994500601605</v>
      </c>
      <c r="F651" s="42">
        <v>0</v>
      </c>
      <c r="G651" s="42">
        <v>20.678006865860919</v>
      </c>
      <c r="H651" s="43">
        <v>0.29011225387287098</v>
      </c>
      <c r="I651" s="38">
        <f>SUM(B651:H651)</f>
        <v>120.00000000000001</v>
      </c>
    </row>
    <row r="652" spans="1:9" ht="15">
      <c r="A652" s="29" t="s">
        <v>26</v>
      </c>
      <c r="B652" s="44">
        <f>SUM(B631:B651)</f>
        <v>384.01987935039159</v>
      </c>
      <c r="C652" s="44">
        <f t="shared" ref="C652" si="402">SUM(C631:C651)</f>
        <v>2.4088363028442408</v>
      </c>
      <c r="D652" s="44">
        <f t="shared" ref="D652" si="403">SUM(D631:D651)</f>
        <v>56.289500935901991</v>
      </c>
      <c r="E652" s="44">
        <f t="shared" ref="E652" si="404">SUM(E631:E651)</f>
        <v>62.751056205051945</v>
      </c>
      <c r="F652" s="44">
        <f t="shared" ref="F652" si="405">SUM(F631:F651)</f>
        <v>31.05455410438929</v>
      </c>
      <c r="G652" s="44">
        <f>SUM(G631:G651)</f>
        <v>20.678006865860919</v>
      </c>
      <c r="H652" s="45">
        <f t="shared" ref="H652" si="406">SUM(H631:H651)</f>
        <v>0.29011225387287098</v>
      </c>
      <c r="I652" s="46">
        <f t="shared" ref="I652" si="407">SUM(I631:I651)</f>
        <v>557.49194601831289</v>
      </c>
    </row>
    <row r="653" spans="1:9" s="5" customFormat="1" ht="15" thickBot="1">
      <c r="A653" s="30" t="s">
        <v>88</v>
      </c>
      <c r="B653" s="53">
        <f>B652/$I652</f>
        <v>0.688834847019973</v>
      </c>
      <c r="C653" s="53">
        <f t="shared" ref="C653" si="408">C652/$I652</f>
        <v>4.320845027535364E-3</v>
      </c>
      <c r="D653" s="53">
        <f t="shared" ref="D653" si="409">D652/$I652</f>
        <v>0.10096917334488803</v>
      </c>
      <c r="E653" s="53">
        <f t="shared" ref="E653" si="410">E652/$I652</f>
        <v>0.11255957445345884</v>
      </c>
      <c r="F653" s="53">
        <f t="shared" ref="F653" si="411">F652/$I652</f>
        <v>5.5704040795899121E-2</v>
      </c>
      <c r="G653" s="53">
        <f t="shared" ref="G653" si="412">G652/$I652</f>
        <v>3.7091131115967138E-2</v>
      </c>
      <c r="H653" s="53">
        <f t="shared" ref="H653" si="413">H652/$I652</f>
        <v>5.203882422784654E-4</v>
      </c>
      <c r="I653" s="54">
        <f t="shared" ref="I653" si="414">I652/$I652</f>
        <v>1</v>
      </c>
    </row>
    <row r="654" spans="1:9">
      <c r="B654" s="9"/>
    </row>
  </sheetData>
  <mergeCells count="79">
    <mergeCell ref="B6:I6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B32:I32"/>
    <mergeCell ref="F33:F53"/>
    <mergeCell ref="B58:I58"/>
    <mergeCell ref="B59:E79"/>
    <mergeCell ref="G59:H79"/>
    <mergeCell ref="B84:I84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552:I552"/>
    <mergeCell ref="B553:E573"/>
    <mergeCell ref="G553:H573"/>
    <mergeCell ref="B578:I578"/>
    <mergeCell ref="F579:F599"/>
    <mergeCell ref="B604:I604"/>
    <mergeCell ref="F605:F625"/>
    <mergeCell ref="B630:I630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T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2" customWidth="1"/>
    <col min="2" max="9" width="16.625" style="2" customWidth="1"/>
    <col min="10" max="10" width="36.625" style="2" customWidth="1"/>
    <col min="11" max="19" width="16.625" style="2" customWidth="1"/>
    <col min="20" max="20" width="36.625" style="2" customWidth="1"/>
    <col min="21" max="16384" width="11" style="2"/>
  </cols>
  <sheetData>
    <row r="1" spans="1:10" s="1" customFormat="1" ht="15" customHeight="1" thickTop="1">
      <c r="A1" s="422" t="s">
        <v>104</v>
      </c>
      <c r="B1" s="423"/>
      <c r="C1" s="423"/>
      <c r="D1" s="423"/>
      <c r="E1" s="423"/>
      <c r="F1" s="423"/>
      <c r="G1" s="423"/>
      <c r="H1" s="423"/>
      <c r="I1" s="424"/>
    </row>
    <row r="2" spans="1:10" s="1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</row>
    <row r="3" spans="1:10" s="1" customFormat="1" ht="15" customHeight="1" thickBot="1">
      <c r="A3" s="428"/>
      <c r="B3" s="429"/>
      <c r="C3" s="429"/>
      <c r="D3" s="429"/>
      <c r="E3" s="429"/>
      <c r="F3" s="429"/>
      <c r="G3" s="429"/>
      <c r="H3" s="429"/>
      <c r="I3" s="430"/>
    </row>
    <row r="4" spans="1:10" s="1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</row>
    <row r="5" spans="1:10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J5" s="21"/>
    </row>
    <row r="6" spans="1:10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0" ht="15">
      <c r="A7" s="25" t="s">
        <v>7</v>
      </c>
      <c r="B7" s="36">
        <f>B33+B85</f>
        <v>298.94459931909626</v>
      </c>
      <c r="C7" s="36">
        <f t="shared" ref="C7:E7" si="0">C33+C85</f>
        <v>0</v>
      </c>
      <c r="D7" s="36">
        <f t="shared" si="0"/>
        <v>31.619400680903738</v>
      </c>
      <c r="E7" s="36">
        <f t="shared" si="0"/>
        <v>0</v>
      </c>
      <c r="F7" s="36">
        <f>F59+F85</f>
        <v>2.4359999999999999</v>
      </c>
      <c r="G7" s="36">
        <f t="shared" ref="G7:H22" si="1">G33+G85</f>
        <v>0</v>
      </c>
      <c r="H7" s="37">
        <f t="shared" si="1"/>
        <v>0</v>
      </c>
      <c r="I7" s="38">
        <f>SUM(B7:H7)</f>
        <v>332.99999999999994</v>
      </c>
      <c r="J7" s="306">
        <v>0</v>
      </c>
    </row>
    <row r="8" spans="1:10" ht="15">
      <c r="A8" s="26" t="s">
        <v>8</v>
      </c>
      <c r="B8" s="39">
        <f t="shared" ref="B8:E23" si="2">B34+B86</f>
        <v>63.380996513092278</v>
      </c>
      <c r="C8" s="39">
        <f t="shared" si="2"/>
        <v>0</v>
      </c>
      <c r="D8" s="39">
        <f t="shared" si="2"/>
        <v>5.619003486907717</v>
      </c>
      <c r="E8" s="39">
        <f t="shared" si="2"/>
        <v>0</v>
      </c>
      <c r="F8" s="39">
        <f t="shared" ref="F8:F27" si="3">F60+F86</f>
        <v>0</v>
      </c>
      <c r="G8" s="39">
        <f t="shared" si="1"/>
        <v>0</v>
      </c>
      <c r="H8" s="40">
        <f t="shared" si="1"/>
        <v>0</v>
      </c>
      <c r="I8" s="41">
        <f t="shared" ref="I8:I26" si="4">SUM(B8:H8)</f>
        <v>69</v>
      </c>
      <c r="J8" s="306">
        <v>0</v>
      </c>
    </row>
    <row r="9" spans="1:10" ht="15">
      <c r="A9" s="27" t="s">
        <v>9</v>
      </c>
      <c r="B9" s="42">
        <f t="shared" si="2"/>
        <v>93.754601037632966</v>
      </c>
      <c r="C9" s="42">
        <f t="shared" si="2"/>
        <v>0</v>
      </c>
      <c r="D9" s="42">
        <f t="shared" si="2"/>
        <v>19.24539896236703</v>
      </c>
      <c r="E9" s="42">
        <f t="shared" si="2"/>
        <v>0</v>
      </c>
      <c r="F9" s="42">
        <f t="shared" si="3"/>
        <v>0</v>
      </c>
      <c r="G9" s="42">
        <f t="shared" si="1"/>
        <v>0</v>
      </c>
      <c r="H9" s="43">
        <f t="shared" si="1"/>
        <v>0</v>
      </c>
      <c r="I9" s="38">
        <f t="shared" si="4"/>
        <v>113</v>
      </c>
      <c r="J9" s="306">
        <v>0</v>
      </c>
    </row>
    <row r="10" spans="1:10" ht="15">
      <c r="A10" s="26" t="s">
        <v>10</v>
      </c>
      <c r="B10" s="39">
        <f t="shared" si="2"/>
        <v>235.92803391927225</v>
      </c>
      <c r="C10" s="39">
        <f t="shared" si="2"/>
        <v>0</v>
      </c>
      <c r="D10" s="39">
        <f t="shared" si="2"/>
        <v>93.071966080727734</v>
      </c>
      <c r="E10" s="39">
        <f t="shared" si="2"/>
        <v>0</v>
      </c>
      <c r="F10" s="39">
        <f t="shared" si="3"/>
        <v>0</v>
      </c>
      <c r="G10" s="39">
        <f t="shared" si="1"/>
        <v>0</v>
      </c>
      <c r="H10" s="40">
        <f t="shared" si="1"/>
        <v>0</v>
      </c>
      <c r="I10" s="41">
        <f t="shared" si="4"/>
        <v>329</v>
      </c>
      <c r="J10" s="306">
        <v>0</v>
      </c>
    </row>
    <row r="11" spans="1:10" ht="15">
      <c r="A11" s="27" t="s">
        <v>11</v>
      </c>
      <c r="B11" s="42">
        <f t="shared" si="2"/>
        <v>0</v>
      </c>
      <c r="C11" s="42">
        <f t="shared" si="2"/>
        <v>0</v>
      </c>
      <c r="D11" s="42">
        <f t="shared" si="2"/>
        <v>0</v>
      </c>
      <c r="E11" s="42">
        <f t="shared" si="2"/>
        <v>0</v>
      </c>
      <c r="F11" s="42">
        <f t="shared" si="3"/>
        <v>0</v>
      </c>
      <c r="G11" s="42">
        <f t="shared" si="1"/>
        <v>0</v>
      </c>
      <c r="H11" s="43">
        <f t="shared" si="1"/>
        <v>0</v>
      </c>
      <c r="I11" s="38">
        <f t="shared" si="4"/>
        <v>0</v>
      </c>
      <c r="J11" s="306">
        <v>0</v>
      </c>
    </row>
    <row r="12" spans="1:10" ht="15">
      <c r="A12" s="26" t="s">
        <v>12</v>
      </c>
      <c r="B12" s="39">
        <f t="shared" si="2"/>
        <v>2.9459041186395418E-3</v>
      </c>
      <c r="C12" s="39">
        <f t="shared" si="2"/>
        <v>9.5365503822021516E-4</v>
      </c>
      <c r="D12" s="39">
        <f t="shared" si="2"/>
        <v>9.0801468038990127E-2</v>
      </c>
      <c r="E12" s="39">
        <f t="shared" si="2"/>
        <v>7.9635734434960082</v>
      </c>
      <c r="F12" s="39">
        <f t="shared" si="3"/>
        <v>15292.794367916063</v>
      </c>
      <c r="G12" s="39">
        <f t="shared" si="1"/>
        <v>0</v>
      </c>
      <c r="H12" s="40">
        <f t="shared" si="1"/>
        <v>0</v>
      </c>
      <c r="I12" s="41">
        <f t="shared" si="4"/>
        <v>15300.852642386755</v>
      </c>
      <c r="J12" s="306">
        <v>0</v>
      </c>
    </row>
    <row r="13" spans="1:10" ht="15">
      <c r="A13" s="27" t="s">
        <v>13</v>
      </c>
      <c r="B13" s="42">
        <f t="shared" si="2"/>
        <v>0</v>
      </c>
      <c r="C13" s="42">
        <f t="shared" si="2"/>
        <v>0</v>
      </c>
      <c r="D13" s="42">
        <f t="shared" si="2"/>
        <v>0</v>
      </c>
      <c r="E13" s="42">
        <f t="shared" si="2"/>
        <v>101</v>
      </c>
      <c r="F13" s="42">
        <f t="shared" si="3"/>
        <v>0</v>
      </c>
      <c r="G13" s="42">
        <f t="shared" si="1"/>
        <v>0</v>
      </c>
      <c r="H13" s="43">
        <f t="shared" si="1"/>
        <v>0</v>
      </c>
      <c r="I13" s="38">
        <f t="shared" si="4"/>
        <v>101</v>
      </c>
      <c r="J13" s="306">
        <v>0</v>
      </c>
    </row>
    <row r="14" spans="1:10" ht="15">
      <c r="A14" s="26" t="s">
        <v>14</v>
      </c>
      <c r="B14" s="39">
        <f t="shared" si="2"/>
        <v>2.6651817846272707E-3</v>
      </c>
      <c r="C14" s="39">
        <f t="shared" si="2"/>
        <v>0.62644291618865666</v>
      </c>
      <c r="D14" s="39">
        <f t="shared" si="2"/>
        <v>4.3777253445049018</v>
      </c>
      <c r="E14" s="39">
        <f t="shared" si="2"/>
        <v>771.7907785581358</v>
      </c>
      <c r="F14" s="39">
        <f t="shared" si="3"/>
        <v>18407.244652872916</v>
      </c>
      <c r="G14" s="39">
        <f t="shared" si="1"/>
        <v>0</v>
      </c>
      <c r="H14" s="40">
        <f t="shared" si="1"/>
        <v>0</v>
      </c>
      <c r="I14" s="41">
        <f t="shared" si="4"/>
        <v>19184.042264873529</v>
      </c>
      <c r="J14" s="306">
        <v>0</v>
      </c>
    </row>
    <row r="15" spans="1:10" ht="15">
      <c r="A15" s="27" t="s">
        <v>15</v>
      </c>
      <c r="B15" s="42">
        <f t="shared" si="2"/>
        <v>7525.9019505044798</v>
      </c>
      <c r="C15" s="42">
        <f t="shared" si="2"/>
        <v>82.423602678288802</v>
      </c>
      <c r="D15" s="42">
        <f t="shared" si="2"/>
        <v>279.673304155675</v>
      </c>
      <c r="E15" s="42">
        <f t="shared" si="2"/>
        <v>1.1426615553121575E-3</v>
      </c>
      <c r="F15" s="42">
        <f t="shared" si="3"/>
        <v>0</v>
      </c>
      <c r="G15" s="42">
        <f t="shared" si="1"/>
        <v>0</v>
      </c>
      <c r="H15" s="43">
        <f t="shared" si="1"/>
        <v>0</v>
      </c>
      <c r="I15" s="38">
        <f t="shared" si="4"/>
        <v>7888</v>
      </c>
      <c r="J15" s="306">
        <v>0</v>
      </c>
    </row>
    <row r="16" spans="1:10" ht="15">
      <c r="A16" s="26" t="s">
        <v>16</v>
      </c>
      <c r="B16" s="39">
        <f t="shared" si="2"/>
        <v>1491.1834829525731</v>
      </c>
      <c r="C16" s="39">
        <f t="shared" si="2"/>
        <v>821.38533217868905</v>
      </c>
      <c r="D16" s="39">
        <f t="shared" si="2"/>
        <v>395.42774713053672</v>
      </c>
      <c r="E16" s="39">
        <f t="shared" si="2"/>
        <v>33.003437738201171</v>
      </c>
      <c r="F16" s="39">
        <f t="shared" si="3"/>
        <v>0</v>
      </c>
      <c r="G16" s="39">
        <f t="shared" si="1"/>
        <v>0</v>
      </c>
      <c r="H16" s="40">
        <f t="shared" si="1"/>
        <v>0</v>
      </c>
      <c r="I16" s="41">
        <f t="shared" si="4"/>
        <v>2741</v>
      </c>
      <c r="J16" s="306">
        <v>0</v>
      </c>
    </row>
    <row r="17" spans="1:20" ht="15">
      <c r="A17" s="27" t="s">
        <v>17</v>
      </c>
      <c r="B17" s="42">
        <f t="shared" si="2"/>
        <v>198.81848636167726</v>
      </c>
      <c r="C17" s="42">
        <f t="shared" si="2"/>
        <v>3.537368827926028</v>
      </c>
      <c r="D17" s="42">
        <f t="shared" si="2"/>
        <v>67.601212535630239</v>
      </c>
      <c r="E17" s="42">
        <f t="shared" si="2"/>
        <v>3.2592322747665006</v>
      </c>
      <c r="F17" s="42">
        <f t="shared" si="3"/>
        <v>367.26351043006247</v>
      </c>
      <c r="G17" s="42">
        <f t="shared" si="1"/>
        <v>0</v>
      </c>
      <c r="H17" s="43">
        <f t="shared" si="1"/>
        <v>0</v>
      </c>
      <c r="I17" s="38">
        <f t="shared" si="4"/>
        <v>640.47981043006246</v>
      </c>
      <c r="J17" s="306">
        <v>0</v>
      </c>
    </row>
    <row r="18" spans="1:20" ht="15">
      <c r="A18" s="26" t="s">
        <v>18</v>
      </c>
      <c r="B18" s="39">
        <f t="shared" si="2"/>
        <v>0</v>
      </c>
      <c r="C18" s="39">
        <f t="shared" si="2"/>
        <v>0</v>
      </c>
      <c r="D18" s="39">
        <f t="shared" si="2"/>
        <v>0</v>
      </c>
      <c r="E18" s="39">
        <f t="shared" si="2"/>
        <v>0</v>
      </c>
      <c r="F18" s="39">
        <f t="shared" si="3"/>
        <v>0</v>
      </c>
      <c r="G18" s="39">
        <f t="shared" si="1"/>
        <v>0</v>
      </c>
      <c r="H18" s="40">
        <f t="shared" si="1"/>
        <v>0</v>
      </c>
      <c r="I18" s="41">
        <f t="shared" si="4"/>
        <v>0</v>
      </c>
      <c r="J18" s="306">
        <v>0</v>
      </c>
    </row>
    <row r="19" spans="1:20" ht="15">
      <c r="A19" s="27" t="s">
        <v>139</v>
      </c>
      <c r="B19" s="42">
        <f t="shared" si="2"/>
        <v>20120.878844599541</v>
      </c>
      <c r="C19" s="42">
        <f t="shared" si="2"/>
        <v>4802.0369382474673</v>
      </c>
      <c r="D19" s="42">
        <f t="shared" si="2"/>
        <v>5998.6381532715677</v>
      </c>
      <c r="E19" s="42">
        <f t="shared" si="2"/>
        <v>432.03616545591842</v>
      </c>
      <c r="F19" s="42">
        <f t="shared" si="3"/>
        <v>0</v>
      </c>
      <c r="G19" s="42">
        <f t="shared" si="1"/>
        <v>0</v>
      </c>
      <c r="H19" s="43">
        <f t="shared" si="1"/>
        <v>0</v>
      </c>
      <c r="I19" s="38">
        <f t="shared" si="4"/>
        <v>31353.590101574497</v>
      </c>
      <c r="J19" s="306">
        <v>0</v>
      </c>
    </row>
    <row r="20" spans="1:20" ht="15">
      <c r="A20" s="26" t="s">
        <v>19</v>
      </c>
      <c r="B20" s="39">
        <f t="shared" si="2"/>
        <v>0</v>
      </c>
      <c r="C20" s="39">
        <f t="shared" si="2"/>
        <v>0</v>
      </c>
      <c r="D20" s="39">
        <f t="shared" si="2"/>
        <v>0</v>
      </c>
      <c r="E20" s="39">
        <f t="shared" si="2"/>
        <v>0</v>
      </c>
      <c r="F20" s="39">
        <f t="shared" si="3"/>
        <v>0</v>
      </c>
      <c r="G20" s="39">
        <f t="shared" si="1"/>
        <v>0</v>
      </c>
      <c r="H20" s="40">
        <f t="shared" si="1"/>
        <v>0</v>
      </c>
      <c r="I20" s="41">
        <f t="shared" si="4"/>
        <v>0</v>
      </c>
      <c r="J20" s="306">
        <v>0</v>
      </c>
    </row>
    <row r="21" spans="1:20" ht="15">
      <c r="A21" s="27" t="s">
        <v>20</v>
      </c>
      <c r="B21" s="42">
        <f t="shared" si="2"/>
        <v>0</v>
      </c>
      <c r="C21" s="42">
        <f t="shared" si="2"/>
        <v>0</v>
      </c>
      <c r="D21" s="42">
        <f t="shared" si="2"/>
        <v>0</v>
      </c>
      <c r="E21" s="42">
        <f t="shared" si="2"/>
        <v>0</v>
      </c>
      <c r="F21" s="42">
        <f t="shared" si="3"/>
        <v>0</v>
      </c>
      <c r="G21" s="42">
        <f t="shared" si="1"/>
        <v>0</v>
      </c>
      <c r="H21" s="43">
        <f t="shared" si="1"/>
        <v>0</v>
      </c>
      <c r="I21" s="38">
        <f t="shared" si="4"/>
        <v>0</v>
      </c>
      <c r="J21" s="306">
        <v>0</v>
      </c>
    </row>
    <row r="22" spans="1:20" ht="15">
      <c r="A22" s="26" t="s">
        <v>21</v>
      </c>
      <c r="B22" s="39">
        <f t="shared" si="2"/>
        <v>137.48818360911429</v>
      </c>
      <c r="C22" s="39">
        <f t="shared" si="2"/>
        <v>1.5038523340612251</v>
      </c>
      <c r="D22" s="39">
        <f t="shared" si="2"/>
        <v>3.0079640568244912</v>
      </c>
      <c r="E22" s="39">
        <f t="shared" si="2"/>
        <v>0</v>
      </c>
      <c r="F22" s="39">
        <f t="shared" si="3"/>
        <v>0</v>
      </c>
      <c r="G22" s="39">
        <f t="shared" si="1"/>
        <v>0</v>
      </c>
      <c r="H22" s="40">
        <f t="shared" si="1"/>
        <v>0</v>
      </c>
      <c r="I22" s="41">
        <f t="shared" si="4"/>
        <v>142</v>
      </c>
      <c r="J22" s="306">
        <v>0</v>
      </c>
    </row>
    <row r="23" spans="1:20" ht="15">
      <c r="A23" s="28" t="s">
        <v>60</v>
      </c>
      <c r="B23" s="42">
        <f t="shared" si="2"/>
        <v>1240.302292470084</v>
      </c>
      <c r="C23" s="42">
        <f t="shared" si="2"/>
        <v>3.7769910834831202</v>
      </c>
      <c r="D23" s="42">
        <f t="shared" si="2"/>
        <v>166.92071644643266</v>
      </c>
      <c r="E23" s="42">
        <f t="shared" si="2"/>
        <v>0</v>
      </c>
      <c r="F23" s="42">
        <f t="shared" si="3"/>
        <v>0</v>
      </c>
      <c r="G23" s="42">
        <f t="shared" ref="G23:H27" si="5">G49+G101</f>
        <v>0</v>
      </c>
      <c r="H23" s="43">
        <f t="shared" si="5"/>
        <v>0</v>
      </c>
      <c r="I23" s="38">
        <f t="shared" si="4"/>
        <v>1410.9999999999998</v>
      </c>
      <c r="J23" s="306">
        <v>0</v>
      </c>
    </row>
    <row r="24" spans="1:20" ht="15">
      <c r="A24" s="26" t="s">
        <v>22</v>
      </c>
      <c r="B24" s="39">
        <f t="shared" ref="B24:E27" si="6">B50+B102</f>
        <v>134.3327931641989</v>
      </c>
      <c r="C24" s="39">
        <f t="shared" si="6"/>
        <v>112.11514058302227</v>
      </c>
      <c r="D24" s="39">
        <f t="shared" si="6"/>
        <v>70.620051977888622</v>
      </c>
      <c r="E24" s="39">
        <f t="shared" si="6"/>
        <v>0</v>
      </c>
      <c r="F24" s="39">
        <f t="shared" si="3"/>
        <v>41.465976640328293</v>
      </c>
      <c r="G24" s="39">
        <f t="shared" si="5"/>
        <v>0</v>
      </c>
      <c r="H24" s="40">
        <f t="shared" si="5"/>
        <v>0</v>
      </c>
      <c r="I24" s="41">
        <f t="shared" si="4"/>
        <v>358.53396236543807</v>
      </c>
      <c r="J24" s="306">
        <v>0</v>
      </c>
    </row>
    <row r="25" spans="1:20" ht="15">
      <c r="A25" s="28" t="s">
        <v>23</v>
      </c>
      <c r="B25" s="42">
        <f t="shared" si="6"/>
        <v>70.773342243645274</v>
      </c>
      <c r="C25" s="42">
        <f t="shared" si="6"/>
        <v>0</v>
      </c>
      <c r="D25" s="42">
        <f t="shared" si="6"/>
        <v>11.00519134820717</v>
      </c>
      <c r="E25" s="42">
        <f t="shared" si="6"/>
        <v>0</v>
      </c>
      <c r="F25" s="42">
        <f t="shared" si="3"/>
        <v>0</v>
      </c>
      <c r="G25" s="42">
        <f t="shared" si="5"/>
        <v>0</v>
      </c>
      <c r="H25" s="43">
        <f t="shared" si="5"/>
        <v>0</v>
      </c>
      <c r="I25" s="38">
        <f t="shared" si="4"/>
        <v>81.778533591852437</v>
      </c>
      <c r="J25" s="306">
        <v>0</v>
      </c>
    </row>
    <row r="26" spans="1:20" ht="15">
      <c r="A26" s="26" t="s">
        <v>24</v>
      </c>
      <c r="B26" s="39">
        <f t="shared" si="6"/>
        <v>16418.316682972883</v>
      </c>
      <c r="C26" s="39">
        <f t="shared" si="6"/>
        <v>367.93467872555027</v>
      </c>
      <c r="D26" s="39">
        <f t="shared" si="6"/>
        <v>1478.672638301568</v>
      </c>
      <c r="E26" s="39">
        <f t="shared" si="6"/>
        <v>0</v>
      </c>
      <c r="F26" s="39">
        <f t="shared" si="3"/>
        <v>0</v>
      </c>
      <c r="G26" s="39">
        <f t="shared" si="5"/>
        <v>0</v>
      </c>
      <c r="H26" s="40">
        <f t="shared" si="5"/>
        <v>0</v>
      </c>
      <c r="I26" s="41">
        <f t="shared" si="4"/>
        <v>18264.923999999999</v>
      </c>
      <c r="J26" s="306">
        <v>0</v>
      </c>
    </row>
    <row r="27" spans="1:20" ht="15.75" thickBot="1">
      <c r="A27" s="28" t="s">
        <v>25</v>
      </c>
      <c r="B27" s="42">
        <f t="shared" si="6"/>
        <v>2917.0301442989089</v>
      </c>
      <c r="C27" s="42">
        <f t="shared" si="6"/>
        <v>25.232164510499111</v>
      </c>
      <c r="D27" s="42">
        <f t="shared" si="6"/>
        <v>5857.5476894205531</v>
      </c>
      <c r="E27" s="42">
        <f t="shared" si="6"/>
        <v>8647.5569106027942</v>
      </c>
      <c r="F27" s="42">
        <f t="shared" si="3"/>
        <v>2066</v>
      </c>
      <c r="G27" s="42">
        <f t="shared" si="5"/>
        <v>4968.0053682144098</v>
      </c>
      <c r="H27" s="43">
        <f t="shared" si="5"/>
        <v>64.092122952835638</v>
      </c>
      <c r="I27" s="38">
        <f>SUM(B27:H27)</f>
        <v>24545.464400000001</v>
      </c>
      <c r="J27" s="306">
        <v>0</v>
      </c>
    </row>
    <row r="28" spans="1:20" ht="15">
      <c r="A28" s="29" t="s">
        <v>26</v>
      </c>
      <c r="B28" s="44">
        <f>SUM(B7:B27)</f>
        <v>50947.040045052105</v>
      </c>
      <c r="C28" s="44">
        <f t="shared" ref="C28:I28" si="7">SUM(C7:C27)</f>
        <v>6220.5734657402136</v>
      </c>
      <c r="D28" s="44">
        <f t="shared" si="7"/>
        <v>14483.138964668335</v>
      </c>
      <c r="E28" s="44">
        <f t="shared" si="7"/>
        <v>9996.6112407348664</v>
      </c>
      <c r="F28" s="44">
        <f t="shared" si="7"/>
        <v>36177.204507859373</v>
      </c>
      <c r="G28" s="44">
        <f t="shared" si="7"/>
        <v>4968.0053682144098</v>
      </c>
      <c r="H28" s="45">
        <f t="shared" si="7"/>
        <v>64.092122952835638</v>
      </c>
      <c r="I28" s="46">
        <f t="shared" si="7"/>
        <v>122856.66571522213</v>
      </c>
      <c r="J28" s="306">
        <v>0</v>
      </c>
    </row>
    <row r="29" spans="1:20" s="5" customFormat="1" ht="15" thickBot="1">
      <c r="A29" s="30" t="s">
        <v>88</v>
      </c>
      <c r="B29" s="47">
        <f>B28/$I28</f>
        <v>0.41468682019375108</v>
      </c>
      <c r="C29" s="47">
        <f t="shared" ref="C29:I29" si="8">C28/$I28</f>
        <v>5.0632771364309256E-2</v>
      </c>
      <c r="D29" s="47">
        <f t="shared" si="8"/>
        <v>0.1178864726659585</v>
      </c>
      <c r="E29" s="47">
        <f t="shared" si="8"/>
        <v>8.1368081923260852E-2</v>
      </c>
      <c r="F29" s="47">
        <f t="shared" si="8"/>
        <v>0.29446676171170877</v>
      </c>
      <c r="G29" s="47">
        <f t="shared" si="8"/>
        <v>4.0437410044401573E-2</v>
      </c>
      <c r="H29" s="47">
        <f t="shared" si="8"/>
        <v>5.2168209661003788E-4</v>
      </c>
      <c r="I29" s="48">
        <f t="shared" si="8"/>
        <v>1</v>
      </c>
    </row>
    <row r="30" spans="1:20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0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T31" s="21"/>
    </row>
    <row r="32" spans="1:20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0</v>
      </c>
      <c r="C33" s="36">
        <f t="shared" ref="C33:E33" si="9">C111+C137+C163+C189+C215+C241+C267+C293+C319+C345+C371+C397+C423</f>
        <v>0</v>
      </c>
      <c r="D33" s="36">
        <f t="shared" si="9"/>
        <v>2.016</v>
      </c>
      <c r="E33" s="36">
        <f t="shared" si="9"/>
        <v>0</v>
      </c>
      <c r="F33" s="410"/>
      <c r="G33" s="36">
        <f t="shared" ref="G33:H48" si="10">G111+G137+G163+G189+G215+G241+G267+G293+G319+G345+G371+G397+G423</f>
        <v>0</v>
      </c>
      <c r="H33" s="37">
        <f t="shared" si="10"/>
        <v>0</v>
      </c>
      <c r="I33" s="38">
        <f>SUM(B33:H33)</f>
        <v>2.016</v>
      </c>
      <c r="J33" s="2">
        <v>0</v>
      </c>
    </row>
    <row r="34" spans="1:10" ht="15">
      <c r="A34" s="26" t="s">
        <v>8</v>
      </c>
      <c r="B34" s="39">
        <f t="shared" ref="B34:E49" si="11">B112+B138+B164+B190+B216+B242+B268+B294+B320+B346+B372+B398+B424</f>
        <v>0</v>
      </c>
      <c r="C34" s="39">
        <f t="shared" si="11"/>
        <v>0</v>
      </c>
      <c r="D34" s="39">
        <f t="shared" si="11"/>
        <v>0</v>
      </c>
      <c r="E34" s="39">
        <f t="shared" si="11"/>
        <v>0</v>
      </c>
      <c r="F34" s="411"/>
      <c r="G34" s="39">
        <f t="shared" si="10"/>
        <v>0</v>
      </c>
      <c r="H34" s="40">
        <f t="shared" si="10"/>
        <v>0</v>
      </c>
      <c r="I34" s="41">
        <f t="shared" ref="I34:I52" si="12">SUM(B34:H34)</f>
        <v>0</v>
      </c>
      <c r="J34" s="2">
        <v>0</v>
      </c>
    </row>
    <row r="35" spans="1:10" ht="15">
      <c r="A35" s="27" t="s">
        <v>9</v>
      </c>
      <c r="B35" s="42">
        <f t="shared" si="11"/>
        <v>0</v>
      </c>
      <c r="C35" s="42">
        <f t="shared" si="11"/>
        <v>0</v>
      </c>
      <c r="D35" s="42">
        <f t="shared" si="11"/>
        <v>0</v>
      </c>
      <c r="E35" s="42">
        <f t="shared" si="11"/>
        <v>0</v>
      </c>
      <c r="F35" s="411"/>
      <c r="G35" s="42">
        <f t="shared" si="10"/>
        <v>0</v>
      </c>
      <c r="H35" s="43">
        <f t="shared" si="10"/>
        <v>0</v>
      </c>
      <c r="I35" s="38">
        <f t="shared" si="12"/>
        <v>0</v>
      </c>
      <c r="J35" s="2">
        <v>0</v>
      </c>
    </row>
    <row r="36" spans="1:10" ht="15">
      <c r="A36" s="26" t="s">
        <v>10</v>
      </c>
      <c r="B36" s="39">
        <f t="shared" si="11"/>
        <v>0</v>
      </c>
      <c r="C36" s="39">
        <f t="shared" si="11"/>
        <v>0</v>
      </c>
      <c r="D36" s="39">
        <f t="shared" si="11"/>
        <v>80</v>
      </c>
      <c r="E36" s="39">
        <f t="shared" si="11"/>
        <v>0</v>
      </c>
      <c r="F36" s="411"/>
      <c r="G36" s="39">
        <f t="shared" si="10"/>
        <v>0</v>
      </c>
      <c r="H36" s="40">
        <f t="shared" si="10"/>
        <v>0</v>
      </c>
      <c r="I36" s="41">
        <f t="shared" si="12"/>
        <v>80</v>
      </c>
      <c r="J36" s="2">
        <v>0</v>
      </c>
    </row>
    <row r="37" spans="1:10" ht="15">
      <c r="A37" s="27" t="s">
        <v>11</v>
      </c>
      <c r="B37" s="42">
        <f t="shared" si="11"/>
        <v>0</v>
      </c>
      <c r="C37" s="42">
        <f t="shared" si="11"/>
        <v>0</v>
      </c>
      <c r="D37" s="42">
        <f t="shared" si="11"/>
        <v>0</v>
      </c>
      <c r="E37" s="42">
        <f t="shared" si="11"/>
        <v>0</v>
      </c>
      <c r="F37" s="411"/>
      <c r="G37" s="42">
        <f t="shared" si="10"/>
        <v>0</v>
      </c>
      <c r="H37" s="43">
        <f t="shared" si="10"/>
        <v>0</v>
      </c>
      <c r="I37" s="38">
        <f t="shared" si="12"/>
        <v>0</v>
      </c>
      <c r="J37" s="2">
        <v>0</v>
      </c>
    </row>
    <row r="38" spans="1:10" ht="15">
      <c r="A38" s="26" t="s">
        <v>12</v>
      </c>
      <c r="B38" s="39">
        <f t="shared" si="11"/>
        <v>2.9459041186395418E-3</v>
      </c>
      <c r="C38" s="39">
        <f t="shared" si="11"/>
        <v>9.5365503822021516E-4</v>
      </c>
      <c r="D38" s="39">
        <f t="shared" si="11"/>
        <v>9.5365503822021516E-4</v>
      </c>
      <c r="E38" s="39">
        <f t="shared" si="11"/>
        <v>4.672707323406156</v>
      </c>
      <c r="F38" s="411"/>
      <c r="G38" s="39">
        <f t="shared" si="10"/>
        <v>0</v>
      </c>
      <c r="H38" s="40">
        <f t="shared" si="10"/>
        <v>0</v>
      </c>
      <c r="I38" s="41">
        <f t="shared" si="12"/>
        <v>4.6775605376012361</v>
      </c>
      <c r="J38" s="2">
        <v>0</v>
      </c>
    </row>
    <row r="39" spans="1:10" ht="15">
      <c r="A39" s="27" t="s">
        <v>13</v>
      </c>
      <c r="B39" s="42">
        <f t="shared" si="11"/>
        <v>0</v>
      </c>
      <c r="C39" s="42">
        <f t="shared" si="11"/>
        <v>0</v>
      </c>
      <c r="D39" s="42">
        <f t="shared" si="11"/>
        <v>0</v>
      </c>
      <c r="E39" s="42">
        <f t="shared" si="11"/>
        <v>0</v>
      </c>
      <c r="F39" s="411"/>
      <c r="G39" s="42">
        <f t="shared" si="10"/>
        <v>0</v>
      </c>
      <c r="H39" s="43">
        <f t="shared" si="10"/>
        <v>0</v>
      </c>
      <c r="I39" s="38">
        <f t="shared" si="12"/>
        <v>0</v>
      </c>
      <c r="J39" s="2">
        <v>0</v>
      </c>
    </row>
    <row r="40" spans="1:10" ht="15">
      <c r="A40" s="26" t="s">
        <v>14</v>
      </c>
      <c r="B40" s="39">
        <f t="shared" si="11"/>
        <v>2.6651817846272707E-3</v>
      </c>
      <c r="C40" s="39">
        <f t="shared" si="11"/>
        <v>0.61026538569016286</v>
      </c>
      <c r="D40" s="39">
        <f t="shared" si="11"/>
        <v>4.0530130198444718</v>
      </c>
      <c r="E40" s="39">
        <f t="shared" si="11"/>
        <v>619.53227474296182</v>
      </c>
      <c r="F40" s="411"/>
      <c r="G40" s="39">
        <f t="shared" si="10"/>
        <v>0</v>
      </c>
      <c r="H40" s="40">
        <f t="shared" si="10"/>
        <v>0</v>
      </c>
      <c r="I40" s="41">
        <f t="shared" si="12"/>
        <v>624.19821833028107</v>
      </c>
      <c r="J40" s="2">
        <v>0</v>
      </c>
    </row>
    <row r="41" spans="1:10" ht="15">
      <c r="A41" s="27" t="s">
        <v>15</v>
      </c>
      <c r="B41" s="42">
        <f t="shared" si="11"/>
        <v>36.949809206778539</v>
      </c>
      <c r="C41" s="42">
        <f t="shared" si="11"/>
        <v>1.880296169600677</v>
      </c>
      <c r="D41" s="42">
        <f t="shared" si="11"/>
        <v>12.614351962065459</v>
      </c>
      <c r="E41" s="42">
        <f t="shared" si="11"/>
        <v>1.1426615553121575E-3</v>
      </c>
      <c r="F41" s="411"/>
      <c r="G41" s="42">
        <f t="shared" si="10"/>
        <v>0</v>
      </c>
      <c r="H41" s="43">
        <f t="shared" si="10"/>
        <v>0</v>
      </c>
      <c r="I41" s="38">
        <f t="shared" si="12"/>
        <v>51.445599999999992</v>
      </c>
      <c r="J41" s="2">
        <v>0</v>
      </c>
    </row>
    <row r="42" spans="1:10" ht="15">
      <c r="A42" s="26" t="s">
        <v>16</v>
      </c>
      <c r="B42" s="39">
        <f t="shared" si="11"/>
        <v>385.7471396219849</v>
      </c>
      <c r="C42" s="39">
        <f t="shared" si="11"/>
        <v>752.26514121230821</v>
      </c>
      <c r="D42" s="39">
        <f t="shared" si="11"/>
        <v>337.98648930892205</v>
      </c>
      <c r="E42" s="39">
        <f t="shared" si="11"/>
        <v>1.2298567849014963E-3</v>
      </c>
      <c r="F42" s="411"/>
      <c r="G42" s="39">
        <f t="shared" si="10"/>
        <v>0</v>
      </c>
      <c r="H42" s="40">
        <f t="shared" si="10"/>
        <v>0</v>
      </c>
      <c r="I42" s="41">
        <f t="shared" si="12"/>
        <v>1476</v>
      </c>
      <c r="J42" s="2">
        <v>0</v>
      </c>
    </row>
    <row r="43" spans="1:10" ht="15">
      <c r="A43" s="27" t="s">
        <v>17</v>
      </c>
      <c r="B43" s="42">
        <f t="shared" si="11"/>
        <v>2.9626859044632177</v>
      </c>
      <c r="C43" s="42">
        <f t="shared" si="11"/>
        <v>2.5466754519620003</v>
      </c>
      <c r="D43" s="42">
        <f t="shared" si="11"/>
        <v>43.463365676327548</v>
      </c>
      <c r="E43" s="42">
        <f t="shared" si="11"/>
        <v>5.8972967247244573E-2</v>
      </c>
      <c r="F43" s="411"/>
      <c r="G43" s="42">
        <f t="shared" si="10"/>
        <v>0</v>
      </c>
      <c r="H43" s="43">
        <f t="shared" si="10"/>
        <v>0</v>
      </c>
      <c r="I43" s="38">
        <f t="shared" si="12"/>
        <v>49.031700000000008</v>
      </c>
      <c r="J43" s="2">
        <v>0</v>
      </c>
    </row>
    <row r="44" spans="1:10" ht="15">
      <c r="A44" s="26" t="s">
        <v>18</v>
      </c>
      <c r="B44" s="39">
        <f t="shared" si="11"/>
        <v>0</v>
      </c>
      <c r="C44" s="39">
        <f t="shared" si="11"/>
        <v>0</v>
      </c>
      <c r="D44" s="39">
        <f t="shared" si="11"/>
        <v>0</v>
      </c>
      <c r="E44" s="39">
        <f t="shared" si="11"/>
        <v>0</v>
      </c>
      <c r="F44" s="411"/>
      <c r="G44" s="39">
        <f t="shared" si="10"/>
        <v>0</v>
      </c>
      <c r="H44" s="40">
        <f t="shared" si="10"/>
        <v>0</v>
      </c>
      <c r="I44" s="41">
        <f t="shared" si="12"/>
        <v>0</v>
      </c>
      <c r="J44" s="2">
        <v>0</v>
      </c>
    </row>
    <row r="45" spans="1:10" ht="15">
      <c r="A45" s="27" t="s">
        <v>139</v>
      </c>
      <c r="B45" s="42">
        <f t="shared" si="11"/>
        <v>987.46381447375097</v>
      </c>
      <c r="C45" s="42">
        <f t="shared" si="11"/>
        <v>4208.5055373465284</v>
      </c>
      <c r="D45" s="42">
        <f t="shared" si="11"/>
        <v>1035.143903403286</v>
      </c>
      <c r="E45" s="42">
        <f t="shared" si="11"/>
        <v>340.88674477643434</v>
      </c>
      <c r="F45" s="411"/>
      <c r="G45" s="42">
        <f t="shared" si="10"/>
        <v>0</v>
      </c>
      <c r="H45" s="43">
        <f t="shared" si="10"/>
        <v>0</v>
      </c>
      <c r="I45" s="38">
        <f t="shared" si="12"/>
        <v>6571.9999999999991</v>
      </c>
      <c r="J45" s="2">
        <v>0</v>
      </c>
    </row>
    <row r="46" spans="1:10" ht="15">
      <c r="A46" s="26" t="s">
        <v>19</v>
      </c>
      <c r="B46" s="39">
        <f t="shared" si="11"/>
        <v>0</v>
      </c>
      <c r="C46" s="39">
        <f t="shared" si="11"/>
        <v>0</v>
      </c>
      <c r="D46" s="39">
        <f t="shared" si="11"/>
        <v>0</v>
      </c>
      <c r="E46" s="39">
        <f t="shared" si="11"/>
        <v>0</v>
      </c>
      <c r="F46" s="411"/>
      <c r="G46" s="39">
        <f t="shared" si="10"/>
        <v>0</v>
      </c>
      <c r="H46" s="40">
        <f t="shared" si="10"/>
        <v>0</v>
      </c>
      <c r="I46" s="41">
        <f t="shared" si="12"/>
        <v>0</v>
      </c>
      <c r="J46" s="2">
        <v>0</v>
      </c>
    </row>
    <row r="47" spans="1:10" ht="15">
      <c r="A47" s="27" t="s">
        <v>20</v>
      </c>
      <c r="B47" s="42">
        <f t="shared" si="11"/>
        <v>0</v>
      </c>
      <c r="C47" s="42">
        <f t="shared" si="11"/>
        <v>0</v>
      </c>
      <c r="D47" s="42">
        <f t="shared" si="11"/>
        <v>0</v>
      </c>
      <c r="E47" s="42">
        <f t="shared" si="11"/>
        <v>0</v>
      </c>
      <c r="F47" s="411"/>
      <c r="G47" s="42">
        <f t="shared" si="10"/>
        <v>0</v>
      </c>
      <c r="H47" s="43">
        <f t="shared" si="10"/>
        <v>0</v>
      </c>
      <c r="I47" s="38">
        <f t="shared" si="12"/>
        <v>0</v>
      </c>
      <c r="J47" s="2">
        <v>0</v>
      </c>
    </row>
    <row r="48" spans="1:10" ht="15">
      <c r="A48" s="26" t="s">
        <v>21</v>
      </c>
      <c r="B48" s="39">
        <f t="shared" si="11"/>
        <v>2.7934572123109881E-2</v>
      </c>
      <c r="C48" s="39">
        <f t="shared" si="11"/>
        <v>1.5038523340612251</v>
      </c>
      <c r="D48" s="39">
        <f t="shared" si="11"/>
        <v>0.46821309381566473</v>
      </c>
      <c r="E48" s="39">
        <f t="shared" si="11"/>
        <v>0</v>
      </c>
      <c r="F48" s="411"/>
      <c r="G48" s="39">
        <f t="shared" si="10"/>
        <v>0</v>
      </c>
      <c r="H48" s="40">
        <f t="shared" si="10"/>
        <v>0</v>
      </c>
      <c r="I48" s="41">
        <f t="shared" si="12"/>
        <v>1.9999999999999998</v>
      </c>
      <c r="J48" s="2">
        <v>0</v>
      </c>
    </row>
    <row r="49" spans="1:10" ht="15">
      <c r="A49" s="28" t="s">
        <v>60</v>
      </c>
      <c r="B49" s="42">
        <f t="shared" si="11"/>
        <v>1.0381632955236351</v>
      </c>
      <c r="C49" s="42">
        <f t="shared" si="11"/>
        <v>1.7572058942655802</v>
      </c>
      <c r="D49" s="42">
        <f t="shared" si="11"/>
        <v>3.2046308102107841</v>
      </c>
      <c r="E49" s="42">
        <f t="shared" si="11"/>
        <v>0</v>
      </c>
      <c r="F49" s="411"/>
      <c r="G49" s="42">
        <f t="shared" ref="G49:H53" si="13">G127+G153+G179+G205+G231+G257+G283+G309+G335+G361+G387+G413+G439</f>
        <v>0</v>
      </c>
      <c r="H49" s="43">
        <f t="shared" si="13"/>
        <v>0</v>
      </c>
      <c r="I49" s="38">
        <f t="shared" si="12"/>
        <v>6</v>
      </c>
      <c r="J49" s="2">
        <v>0</v>
      </c>
    </row>
    <row r="50" spans="1:10" ht="15">
      <c r="A50" s="26" t="s">
        <v>22</v>
      </c>
      <c r="B50" s="39">
        <f t="shared" ref="B50:E53" si="14">B128+B154+B180+B206+B232+B258+B284+B310+B336+B362+B388+B414+B440</f>
        <v>38.505187562116944</v>
      </c>
      <c r="C50" s="39">
        <f t="shared" si="14"/>
        <v>112.11514058302227</v>
      </c>
      <c r="D50" s="39">
        <f t="shared" si="14"/>
        <v>63.111959764683697</v>
      </c>
      <c r="E50" s="39">
        <f t="shared" si="14"/>
        <v>0</v>
      </c>
      <c r="F50" s="411"/>
      <c r="G50" s="39">
        <f t="shared" si="13"/>
        <v>0</v>
      </c>
      <c r="H50" s="40">
        <f t="shared" si="13"/>
        <v>0</v>
      </c>
      <c r="I50" s="41">
        <f t="shared" si="12"/>
        <v>213.7322879098229</v>
      </c>
      <c r="J50" s="2">
        <v>0</v>
      </c>
    </row>
    <row r="51" spans="1:10" ht="15">
      <c r="A51" s="28" t="s">
        <v>23</v>
      </c>
      <c r="B51" s="42">
        <f t="shared" si="14"/>
        <v>0</v>
      </c>
      <c r="C51" s="42">
        <f t="shared" si="14"/>
        <v>0</v>
      </c>
      <c r="D51" s="42">
        <f t="shared" si="14"/>
        <v>0</v>
      </c>
      <c r="E51" s="42">
        <f t="shared" si="14"/>
        <v>0</v>
      </c>
      <c r="F51" s="411"/>
      <c r="G51" s="42">
        <f t="shared" si="13"/>
        <v>0</v>
      </c>
      <c r="H51" s="43">
        <f t="shared" si="13"/>
        <v>0</v>
      </c>
      <c r="I51" s="38">
        <f t="shared" si="12"/>
        <v>0</v>
      </c>
      <c r="J51" s="2">
        <v>0</v>
      </c>
    </row>
    <row r="52" spans="1:10" ht="15">
      <c r="A52" s="26" t="s">
        <v>24</v>
      </c>
      <c r="B52" s="39">
        <f t="shared" si="14"/>
        <v>591.49775846832563</v>
      </c>
      <c r="C52" s="39">
        <f t="shared" si="14"/>
        <v>305.26936259010625</v>
      </c>
      <c r="D52" s="39">
        <f t="shared" si="14"/>
        <v>119.31127894156826</v>
      </c>
      <c r="E52" s="39">
        <f t="shared" si="14"/>
        <v>0</v>
      </c>
      <c r="F52" s="411"/>
      <c r="G52" s="39">
        <f t="shared" si="13"/>
        <v>0</v>
      </c>
      <c r="H52" s="40">
        <f t="shared" si="13"/>
        <v>0</v>
      </c>
      <c r="I52" s="41">
        <f t="shared" si="12"/>
        <v>1016.0784000000002</v>
      </c>
      <c r="J52" s="2">
        <v>0</v>
      </c>
    </row>
    <row r="53" spans="1:10" ht="15.75" thickBot="1">
      <c r="A53" s="28" t="s">
        <v>25</v>
      </c>
      <c r="B53" s="42">
        <f t="shared" si="14"/>
        <v>162.00355228794712</v>
      </c>
      <c r="C53" s="42">
        <f t="shared" si="14"/>
        <v>25.184616884997062</v>
      </c>
      <c r="D53" s="42">
        <f t="shared" si="14"/>
        <v>751.24486389405547</v>
      </c>
      <c r="E53" s="42">
        <f t="shared" si="14"/>
        <v>2325.1362852103812</v>
      </c>
      <c r="F53" s="412"/>
      <c r="G53" s="42">
        <f t="shared" si="13"/>
        <v>697.36827948009693</v>
      </c>
      <c r="H53" s="43">
        <f t="shared" si="13"/>
        <v>63.062402242521912</v>
      </c>
      <c r="I53" s="38">
        <f>SUM(B53:H53)</f>
        <v>4023.9999999999995</v>
      </c>
      <c r="J53" s="2">
        <v>0</v>
      </c>
    </row>
    <row r="54" spans="1:10" ht="15">
      <c r="A54" s="29" t="s">
        <v>26</v>
      </c>
      <c r="B54" s="44">
        <f>SUM(B33:B53)</f>
        <v>2206.2016564789174</v>
      </c>
      <c r="C54" s="44">
        <f t="shared" ref="C54:I54" si="15">SUM(C33:C53)</f>
        <v>5411.6390475075805</v>
      </c>
      <c r="D54" s="44">
        <f t="shared" si="15"/>
        <v>2452.6190235298172</v>
      </c>
      <c r="E54" s="44">
        <f t="shared" si="15"/>
        <v>3290.2893575387707</v>
      </c>
      <c r="F54" s="44">
        <f t="shared" si="15"/>
        <v>0</v>
      </c>
      <c r="G54" s="44">
        <f t="shared" si="15"/>
        <v>697.36827948009693</v>
      </c>
      <c r="H54" s="45">
        <f t="shared" si="15"/>
        <v>63.062402242521912</v>
      </c>
      <c r="I54" s="46">
        <f t="shared" si="15"/>
        <v>14121.179766777705</v>
      </c>
      <c r="J54" s="2">
        <v>0</v>
      </c>
    </row>
    <row r="55" spans="1:10" s="5" customFormat="1" ht="15" thickBot="1">
      <c r="A55" s="30" t="s">
        <v>88</v>
      </c>
      <c r="B55" s="47">
        <f>B54/$I54</f>
        <v>0.15623352247588787</v>
      </c>
      <c r="C55" s="47">
        <f t="shared" ref="C55:I55" si="16">C54/$I54</f>
        <v>0.38322853592157452</v>
      </c>
      <c r="D55" s="47">
        <f t="shared" si="16"/>
        <v>0.17368371935183413</v>
      </c>
      <c r="E55" s="47">
        <f t="shared" si="16"/>
        <v>0.23300385745953703</v>
      </c>
      <c r="F55" s="47">
        <f t="shared" si="16"/>
        <v>0</v>
      </c>
      <c r="G55" s="47">
        <f t="shared" si="16"/>
        <v>4.938456212566357E-2</v>
      </c>
      <c r="H55" s="47">
        <f t="shared" si="16"/>
        <v>4.4658026655029293E-3</v>
      </c>
      <c r="I55" s="48">
        <f t="shared" si="16"/>
        <v>1</v>
      </c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2.4359999999999999</v>
      </c>
      <c r="G59" s="397"/>
      <c r="H59" s="399"/>
      <c r="I59" s="38">
        <f>SUM(B59:H59)</f>
        <v>2.4359999999999999</v>
      </c>
      <c r="J59" s="2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17">F450+F476+F502+F528+F554</f>
        <v>0</v>
      </c>
      <c r="G60" s="400"/>
      <c r="H60" s="402"/>
      <c r="I60" s="41">
        <f t="shared" ref="I60:I78" si="18">SUM(B60:H60)</f>
        <v>0</v>
      </c>
      <c r="J60" s="2">
        <v>0</v>
      </c>
    </row>
    <row r="61" spans="1:10" ht="15">
      <c r="A61" s="27" t="s">
        <v>9</v>
      </c>
      <c r="B61" s="400"/>
      <c r="C61" s="401"/>
      <c r="D61" s="401"/>
      <c r="E61" s="402"/>
      <c r="F61" s="42">
        <f t="shared" si="17"/>
        <v>0</v>
      </c>
      <c r="G61" s="400"/>
      <c r="H61" s="402"/>
      <c r="I61" s="38">
        <f t="shared" si="18"/>
        <v>0</v>
      </c>
      <c r="J61" s="2">
        <v>0</v>
      </c>
    </row>
    <row r="62" spans="1:10" ht="15">
      <c r="A62" s="26" t="s">
        <v>10</v>
      </c>
      <c r="B62" s="400"/>
      <c r="C62" s="401"/>
      <c r="D62" s="401"/>
      <c r="E62" s="402"/>
      <c r="F62" s="39">
        <f t="shared" si="17"/>
        <v>0</v>
      </c>
      <c r="G62" s="400"/>
      <c r="H62" s="402"/>
      <c r="I62" s="41">
        <f t="shared" si="18"/>
        <v>0</v>
      </c>
      <c r="J62" s="2">
        <v>0</v>
      </c>
    </row>
    <row r="63" spans="1:10" ht="15">
      <c r="A63" s="27" t="s">
        <v>11</v>
      </c>
      <c r="B63" s="400"/>
      <c r="C63" s="401"/>
      <c r="D63" s="401"/>
      <c r="E63" s="402"/>
      <c r="F63" s="42">
        <f t="shared" si="17"/>
        <v>0</v>
      </c>
      <c r="G63" s="400"/>
      <c r="H63" s="402"/>
      <c r="I63" s="38">
        <f t="shared" si="18"/>
        <v>0</v>
      </c>
      <c r="J63" s="2">
        <v>0</v>
      </c>
    </row>
    <row r="64" spans="1:10" ht="15">
      <c r="A64" s="26" t="s">
        <v>12</v>
      </c>
      <c r="B64" s="400"/>
      <c r="C64" s="401"/>
      <c r="D64" s="401"/>
      <c r="E64" s="402"/>
      <c r="F64" s="39">
        <f t="shared" si="17"/>
        <v>15292.794367916063</v>
      </c>
      <c r="G64" s="400"/>
      <c r="H64" s="402"/>
      <c r="I64" s="41">
        <f t="shared" si="18"/>
        <v>15292.794367916063</v>
      </c>
      <c r="J64" s="2">
        <v>0</v>
      </c>
    </row>
    <row r="65" spans="1:10" ht="15">
      <c r="A65" s="27" t="s">
        <v>13</v>
      </c>
      <c r="B65" s="400"/>
      <c r="C65" s="401"/>
      <c r="D65" s="401"/>
      <c r="E65" s="402"/>
      <c r="F65" s="42">
        <f t="shared" si="17"/>
        <v>0</v>
      </c>
      <c r="G65" s="400"/>
      <c r="H65" s="402"/>
      <c r="I65" s="38">
        <f t="shared" si="18"/>
        <v>0</v>
      </c>
      <c r="J65" s="2">
        <v>0</v>
      </c>
    </row>
    <row r="66" spans="1:10" ht="15">
      <c r="A66" s="26" t="s">
        <v>14</v>
      </c>
      <c r="B66" s="400"/>
      <c r="C66" s="401"/>
      <c r="D66" s="401"/>
      <c r="E66" s="402"/>
      <c r="F66" s="39">
        <f t="shared" si="17"/>
        <v>18376.235430500506</v>
      </c>
      <c r="G66" s="400"/>
      <c r="H66" s="402"/>
      <c r="I66" s="41">
        <f t="shared" si="18"/>
        <v>18376.235430500506</v>
      </c>
      <c r="J66" s="2">
        <v>0</v>
      </c>
    </row>
    <row r="67" spans="1:10" ht="15">
      <c r="A67" s="27" t="s">
        <v>15</v>
      </c>
      <c r="B67" s="400"/>
      <c r="C67" s="401"/>
      <c r="D67" s="401"/>
      <c r="E67" s="402"/>
      <c r="F67" s="42">
        <f t="shared" si="17"/>
        <v>0</v>
      </c>
      <c r="G67" s="400"/>
      <c r="H67" s="402"/>
      <c r="I67" s="38">
        <f t="shared" si="18"/>
        <v>0</v>
      </c>
      <c r="J67" s="2">
        <v>0</v>
      </c>
    </row>
    <row r="68" spans="1:10" ht="15">
      <c r="A68" s="26" t="s">
        <v>16</v>
      </c>
      <c r="B68" s="400"/>
      <c r="C68" s="401"/>
      <c r="D68" s="401"/>
      <c r="E68" s="402"/>
      <c r="F68" s="39">
        <f t="shared" si="17"/>
        <v>0</v>
      </c>
      <c r="G68" s="400"/>
      <c r="H68" s="402"/>
      <c r="I68" s="41">
        <f t="shared" si="18"/>
        <v>0</v>
      </c>
      <c r="J68" s="2">
        <v>0</v>
      </c>
    </row>
    <row r="69" spans="1:10" ht="15">
      <c r="A69" s="27" t="s">
        <v>17</v>
      </c>
      <c r="B69" s="400"/>
      <c r="C69" s="401"/>
      <c r="D69" s="401"/>
      <c r="E69" s="402"/>
      <c r="F69" s="42">
        <f t="shared" si="17"/>
        <v>367.26351043006247</v>
      </c>
      <c r="G69" s="400"/>
      <c r="H69" s="402"/>
      <c r="I69" s="38">
        <f t="shared" si="18"/>
        <v>367.26351043006247</v>
      </c>
      <c r="J69" s="2">
        <v>0</v>
      </c>
    </row>
    <row r="70" spans="1:10" ht="15">
      <c r="A70" s="26" t="s">
        <v>18</v>
      </c>
      <c r="B70" s="400"/>
      <c r="C70" s="401"/>
      <c r="D70" s="401"/>
      <c r="E70" s="402"/>
      <c r="F70" s="39">
        <f t="shared" si="17"/>
        <v>0</v>
      </c>
      <c r="G70" s="400"/>
      <c r="H70" s="402"/>
      <c r="I70" s="41">
        <f t="shared" si="18"/>
        <v>0</v>
      </c>
      <c r="J70" s="2">
        <v>0</v>
      </c>
    </row>
    <row r="71" spans="1:10" ht="15">
      <c r="A71" s="27" t="s">
        <v>139</v>
      </c>
      <c r="B71" s="400"/>
      <c r="C71" s="401"/>
      <c r="D71" s="401"/>
      <c r="E71" s="402"/>
      <c r="F71" s="42">
        <f t="shared" si="17"/>
        <v>0</v>
      </c>
      <c r="G71" s="400"/>
      <c r="H71" s="402"/>
      <c r="I71" s="38">
        <f t="shared" si="18"/>
        <v>0</v>
      </c>
      <c r="J71" s="2">
        <v>0</v>
      </c>
    </row>
    <row r="72" spans="1:10" ht="15">
      <c r="A72" s="26" t="s">
        <v>19</v>
      </c>
      <c r="B72" s="400"/>
      <c r="C72" s="401"/>
      <c r="D72" s="401"/>
      <c r="E72" s="402"/>
      <c r="F72" s="39">
        <f t="shared" si="17"/>
        <v>0</v>
      </c>
      <c r="G72" s="400"/>
      <c r="H72" s="402"/>
      <c r="I72" s="41">
        <f t="shared" si="18"/>
        <v>0</v>
      </c>
      <c r="J72" s="2">
        <v>0</v>
      </c>
    </row>
    <row r="73" spans="1:10" ht="15">
      <c r="A73" s="27" t="s">
        <v>20</v>
      </c>
      <c r="B73" s="400"/>
      <c r="C73" s="401"/>
      <c r="D73" s="401"/>
      <c r="E73" s="402"/>
      <c r="F73" s="50">
        <f t="shared" si="17"/>
        <v>0</v>
      </c>
      <c r="G73" s="400"/>
      <c r="H73" s="402"/>
      <c r="I73" s="38">
        <f t="shared" si="18"/>
        <v>0</v>
      </c>
      <c r="J73" s="2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17"/>
        <v>0</v>
      </c>
      <c r="G74" s="400"/>
      <c r="H74" s="402"/>
      <c r="I74" s="41">
        <f t="shared" si="18"/>
        <v>0</v>
      </c>
      <c r="J74" s="2">
        <v>0</v>
      </c>
    </row>
    <row r="75" spans="1:10" ht="15">
      <c r="A75" s="28" t="s">
        <v>60</v>
      </c>
      <c r="B75" s="400"/>
      <c r="C75" s="401"/>
      <c r="D75" s="401"/>
      <c r="E75" s="402"/>
      <c r="F75" s="42">
        <f t="shared" si="17"/>
        <v>0</v>
      </c>
      <c r="G75" s="400"/>
      <c r="H75" s="402"/>
      <c r="I75" s="38">
        <f t="shared" si="18"/>
        <v>0</v>
      </c>
      <c r="J75" s="2">
        <v>0</v>
      </c>
    </row>
    <row r="76" spans="1:10" ht="15">
      <c r="A76" s="26" t="s">
        <v>22</v>
      </c>
      <c r="B76" s="400"/>
      <c r="C76" s="401"/>
      <c r="D76" s="401"/>
      <c r="E76" s="402"/>
      <c r="F76" s="39">
        <f t="shared" si="17"/>
        <v>41</v>
      </c>
      <c r="G76" s="400"/>
      <c r="H76" s="402"/>
      <c r="I76" s="41">
        <f t="shared" si="18"/>
        <v>41</v>
      </c>
      <c r="J76" s="2">
        <v>0</v>
      </c>
    </row>
    <row r="77" spans="1:10" ht="15">
      <c r="A77" s="28" t="s">
        <v>23</v>
      </c>
      <c r="B77" s="400"/>
      <c r="C77" s="401"/>
      <c r="D77" s="401"/>
      <c r="E77" s="402"/>
      <c r="F77" s="42">
        <f t="shared" si="17"/>
        <v>0</v>
      </c>
      <c r="G77" s="400"/>
      <c r="H77" s="402"/>
      <c r="I77" s="38">
        <f t="shared" si="18"/>
        <v>0</v>
      </c>
      <c r="J77" s="2">
        <v>0</v>
      </c>
    </row>
    <row r="78" spans="1:10" ht="15">
      <c r="A78" s="26" t="s">
        <v>24</v>
      </c>
      <c r="B78" s="400"/>
      <c r="C78" s="401"/>
      <c r="D78" s="401"/>
      <c r="E78" s="402"/>
      <c r="F78" s="39">
        <f t="shared" si="17"/>
        <v>0</v>
      </c>
      <c r="G78" s="400"/>
      <c r="H78" s="402"/>
      <c r="I78" s="41">
        <f t="shared" si="18"/>
        <v>0</v>
      </c>
      <c r="J78" s="2">
        <v>0</v>
      </c>
    </row>
    <row r="79" spans="1:10" ht="15.75" thickBot="1">
      <c r="A79" s="28" t="s">
        <v>25</v>
      </c>
      <c r="B79" s="403"/>
      <c r="C79" s="404"/>
      <c r="D79" s="404"/>
      <c r="E79" s="405"/>
      <c r="F79" s="42">
        <f t="shared" si="17"/>
        <v>2066</v>
      </c>
      <c r="G79" s="403"/>
      <c r="H79" s="405"/>
      <c r="I79" s="38">
        <f>SUM(B79:H79)</f>
        <v>2066</v>
      </c>
      <c r="J79" s="2">
        <v>0</v>
      </c>
    </row>
    <row r="80" spans="1:10" ht="15">
      <c r="A80" s="29" t="s">
        <v>26</v>
      </c>
      <c r="B80" s="44">
        <f>SUM(B59:B79)</f>
        <v>0</v>
      </c>
      <c r="C80" s="44">
        <f t="shared" ref="C80:I80" si="19">SUM(C59:C79)</f>
        <v>0</v>
      </c>
      <c r="D80" s="44">
        <f t="shared" si="19"/>
        <v>0</v>
      </c>
      <c r="E80" s="44">
        <f t="shared" si="19"/>
        <v>0</v>
      </c>
      <c r="F80" s="44">
        <f t="shared" si="19"/>
        <v>36145.729308846632</v>
      </c>
      <c r="G80" s="44">
        <f t="shared" si="19"/>
        <v>0</v>
      </c>
      <c r="H80" s="45">
        <f t="shared" si="19"/>
        <v>0</v>
      </c>
      <c r="I80" s="46">
        <f t="shared" si="19"/>
        <v>36145.729308846632</v>
      </c>
      <c r="J80" s="2">
        <v>0</v>
      </c>
    </row>
    <row r="81" spans="1:10" s="5" customFormat="1" ht="15" thickBot="1">
      <c r="A81" s="30" t="s">
        <v>88</v>
      </c>
      <c r="B81" s="47">
        <f>B80/$I80</f>
        <v>0</v>
      </c>
      <c r="C81" s="47">
        <f t="shared" ref="C81:I81" si="20">C80/$I80</f>
        <v>0</v>
      </c>
      <c r="D81" s="47">
        <f t="shared" si="20"/>
        <v>0</v>
      </c>
      <c r="E81" s="47">
        <f t="shared" si="20"/>
        <v>0</v>
      </c>
      <c r="F81" s="47">
        <f t="shared" si="20"/>
        <v>1</v>
      </c>
      <c r="G81" s="47">
        <f t="shared" si="20"/>
        <v>0</v>
      </c>
      <c r="H81" s="47">
        <f t="shared" si="20"/>
        <v>0</v>
      </c>
      <c r="I81" s="48">
        <f t="shared" si="20"/>
        <v>1</v>
      </c>
    </row>
    <row r="82" spans="1:10" ht="15" thickBot="1">
      <c r="A82" s="31"/>
      <c r="B82" s="31"/>
      <c r="C82" s="31"/>
      <c r="D82" s="31"/>
      <c r="E82" s="31"/>
      <c r="F82" s="301">
        <f>+F80-F470-F496-F522-F548-F574</f>
        <v>-4.3696712914709224E-12</v>
      </c>
      <c r="G82" s="31"/>
      <c r="H82" s="31"/>
      <c r="I82" s="301">
        <f>+I80-I470-I496-I522-I548-I574</f>
        <v>-4.3696712914709224E-12</v>
      </c>
    </row>
    <row r="83" spans="1:1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0" ht="15">
      <c r="A85" s="25" t="s">
        <v>7</v>
      </c>
      <c r="B85" s="36">
        <f>B579+B605+B631</f>
        <v>298.94459931909626</v>
      </c>
      <c r="C85" s="36">
        <f t="shared" ref="C85:H100" si="21">C579+C605+C631</f>
        <v>0</v>
      </c>
      <c r="D85" s="36">
        <f t="shared" si="21"/>
        <v>29.603400680903736</v>
      </c>
      <c r="E85" s="36">
        <f t="shared" si="21"/>
        <v>0</v>
      </c>
      <c r="F85" s="36">
        <f t="shared" si="21"/>
        <v>0</v>
      </c>
      <c r="G85" s="36">
        <f t="shared" si="21"/>
        <v>0</v>
      </c>
      <c r="H85" s="37">
        <f t="shared" si="21"/>
        <v>0</v>
      </c>
      <c r="I85" s="38">
        <f>SUM(B85:H85)</f>
        <v>328.548</v>
      </c>
      <c r="J85" s="2">
        <v>0</v>
      </c>
    </row>
    <row r="86" spans="1:10" ht="15">
      <c r="A86" s="26" t="s">
        <v>8</v>
      </c>
      <c r="B86" s="39">
        <f t="shared" ref="B86:H101" si="22">B580+B606+B632</f>
        <v>63.380996513092278</v>
      </c>
      <c r="C86" s="39">
        <f t="shared" si="21"/>
        <v>0</v>
      </c>
      <c r="D86" s="39">
        <f t="shared" si="21"/>
        <v>5.619003486907717</v>
      </c>
      <c r="E86" s="39">
        <f t="shared" si="21"/>
        <v>0</v>
      </c>
      <c r="F86" s="39">
        <f t="shared" si="21"/>
        <v>0</v>
      </c>
      <c r="G86" s="39">
        <f t="shared" si="21"/>
        <v>0</v>
      </c>
      <c r="H86" s="40">
        <f t="shared" si="21"/>
        <v>0</v>
      </c>
      <c r="I86" s="41">
        <f t="shared" ref="I86:I104" si="23">SUM(B86:H86)</f>
        <v>69</v>
      </c>
      <c r="J86" s="2">
        <v>0</v>
      </c>
    </row>
    <row r="87" spans="1:10" ht="15">
      <c r="A87" s="27" t="s">
        <v>9</v>
      </c>
      <c r="B87" s="42">
        <f t="shared" si="22"/>
        <v>93.754601037632966</v>
      </c>
      <c r="C87" s="42">
        <f t="shared" si="21"/>
        <v>0</v>
      </c>
      <c r="D87" s="42">
        <f t="shared" si="21"/>
        <v>19.24539896236703</v>
      </c>
      <c r="E87" s="42">
        <f t="shared" si="21"/>
        <v>0</v>
      </c>
      <c r="F87" s="42">
        <f t="shared" si="21"/>
        <v>0</v>
      </c>
      <c r="G87" s="42">
        <f t="shared" si="21"/>
        <v>0</v>
      </c>
      <c r="H87" s="43">
        <f t="shared" si="21"/>
        <v>0</v>
      </c>
      <c r="I87" s="38">
        <f t="shared" si="23"/>
        <v>113</v>
      </c>
      <c r="J87" s="2">
        <v>0</v>
      </c>
    </row>
    <row r="88" spans="1:10" ht="15">
      <c r="A88" s="26" t="s">
        <v>10</v>
      </c>
      <c r="B88" s="39">
        <f t="shared" si="22"/>
        <v>235.92803391927225</v>
      </c>
      <c r="C88" s="39">
        <f t="shared" si="21"/>
        <v>0</v>
      </c>
      <c r="D88" s="39">
        <f t="shared" si="21"/>
        <v>13.071966080727739</v>
      </c>
      <c r="E88" s="39">
        <f t="shared" si="21"/>
        <v>0</v>
      </c>
      <c r="F88" s="39">
        <f t="shared" si="21"/>
        <v>0</v>
      </c>
      <c r="G88" s="39">
        <f t="shared" si="21"/>
        <v>0</v>
      </c>
      <c r="H88" s="40">
        <f t="shared" si="21"/>
        <v>0</v>
      </c>
      <c r="I88" s="41">
        <f t="shared" si="23"/>
        <v>249</v>
      </c>
      <c r="J88" s="2">
        <v>0</v>
      </c>
    </row>
    <row r="89" spans="1:10" ht="15">
      <c r="A89" s="27" t="s">
        <v>11</v>
      </c>
      <c r="B89" s="42">
        <f t="shared" si="22"/>
        <v>0</v>
      </c>
      <c r="C89" s="42">
        <f t="shared" si="21"/>
        <v>0</v>
      </c>
      <c r="D89" s="42">
        <f t="shared" si="21"/>
        <v>0</v>
      </c>
      <c r="E89" s="42">
        <f t="shared" si="21"/>
        <v>0</v>
      </c>
      <c r="F89" s="42">
        <f t="shared" si="21"/>
        <v>0</v>
      </c>
      <c r="G89" s="42">
        <f t="shared" si="21"/>
        <v>0</v>
      </c>
      <c r="H89" s="43">
        <f t="shared" si="21"/>
        <v>0</v>
      </c>
      <c r="I89" s="38">
        <f t="shared" si="23"/>
        <v>0</v>
      </c>
      <c r="J89" s="2">
        <v>0</v>
      </c>
    </row>
    <row r="90" spans="1:10" ht="15">
      <c r="A90" s="26" t="s">
        <v>12</v>
      </c>
      <c r="B90" s="39">
        <f t="shared" si="22"/>
        <v>0</v>
      </c>
      <c r="C90" s="39">
        <f t="shared" si="21"/>
        <v>0</v>
      </c>
      <c r="D90" s="39">
        <f t="shared" si="21"/>
        <v>8.9847813000769911E-2</v>
      </c>
      <c r="E90" s="39">
        <f t="shared" si="21"/>
        <v>3.2908661200898521</v>
      </c>
      <c r="F90" s="39">
        <f t="shared" si="21"/>
        <v>0</v>
      </c>
      <c r="G90" s="39">
        <f t="shared" si="21"/>
        <v>0</v>
      </c>
      <c r="H90" s="40">
        <f t="shared" si="21"/>
        <v>0</v>
      </c>
      <c r="I90" s="41">
        <f t="shared" si="23"/>
        <v>3.3807139330906222</v>
      </c>
      <c r="J90" s="2">
        <v>0</v>
      </c>
    </row>
    <row r="91" spans="1:10" ht="15">
      <c r="A91" s="27" t="s">
        <v>13</v>
      </c>
      <c r="B91" s="42">
        <f t="shared" si="22"/>
        <v>0</v>
      </c>
      <c r="C91" s="42">
        <f t="shared" si="21"/>
        <v>0</v>
      </c>
      <c r="D91" s="42">
        <f t="shared" si="21"/>
        <v>0</v>
      </c>
      <c r="E91" s="42">
        <f t="shared" si="21"/>
        <v>101</v>
      </c>
      <c r="F91" s="42">
        <f t="shared" si="21"/>
        <v>0</v>
      </c>
      <c r="G91" s="42">
        <f t="shared" si="21"/>
        <v>0</v>
      </c>
      <c r="H91" s="43">
        <f t="shared" si="21"/>
        <v>0</v>
      </c>
      <c r="I91" s="38">
        <f t="shared" si="23"/>
        <v>101</v>
      </c>
      <c r="J91" s="2">
        <v>0</v>
      </c>
    </row>
    <row r="92" spans="1:10" ht="15">
      <c r="A92" s="26" t="s">
        <v>14</v>
      </c>
      <c r="B92" s="39">
        <f t="shared" si="22"/>
        <v>0</v>
      </c>
      <c r="C92" s="39">
        <f t="shared" si="21"/>
        <v>1.6177530498493759E-2</v>
      </c>
      <c r="D92" s="39">
        <f t="shared" si="21"/>
        <v>0.32471232466042993</v>
      </c>
      <c r="E92" s="39">
        <f t="shared" si="21"/>
        <v>152.25850381517401</v>
      </c>
      <c r="F92" s="39">
        <f t="shared" si="21"/>
        <v>31.009222372407862</v>
      </c>
      <c r="G92" s="39">
        <f t="shared" si="21"/>
        <v>0</v>
      </c>
      <c r="H92" s="40">
        <f t="shared" si="21"/>
        <v>0</v>
      </c>
      <c r="I92" s="41">
        <f t="shared" si="23"/>
        <v>183.60861604274081</v>
      </c>
      <c r="J92" s="2">
        <v>0</v>
      </c>
    </row>
    <row r="93" spans="1:10" ht="15">
      <c r="A93" s="27" t="s">
        <v>15</v>
      </c>
      <c r="B93" s="42">
        <f t="shared" si="22"/>
        <v>7488.952141297701</v>
      </c>
      <c r="C93" s="42">
        <f t="shared" si="21"/>
        <v>80.543306508688119</v>
      </c>
      <c r="D93" s="42">
        <f t="shared" si="21"/>
        <v>267.05895219360951</v>
      </c>
      <c r="E93" s="42">
        <f t="shared" si="21"/>
        <v>0</v>
      </c>
      <c r="F93" s="42">
        <f t="shared" si="21"/>
        <v>0</v>
      </c>
      <c r="G93" s="42">
        <f t="shared" si="21"/>
        <v>0</v>
      </c>
      <c r="H93" s="43">
        <f t="shared" si="21"/>
        <v>0</v>
      </c>
      <c r="I93" s="38">
        <f t="shared" si="23"/>
        <v>7836.5543999999991</v>
      </c>
      <c r="J93" s="2">
        <v>0</v>
      </c>
    </row>
    <row r="94" spans="1:10" ht="15">
      <c r="A94" s="26" t="s">
        <v>16</v>
      </c>
      <c r="B94" s="39">
        <f t="shared" si="22"/>
        <v>1105.4363433305882</v>
      </c>
      <c r="C94" s="39">
        <f t="shared" si="21"/>
        <v>69.120190966380818</v>
      </c>
      <c r="D94" s="39">
        <f t="shared" si="21"/>
        <v>57.441257821614656</v>
      </c>
      <c r="E94" s="39">
        <f t="shared" si="21"/>
        <v>33.002207881416268</v>
      </c>
      <c r="F94" s="39">
        <f t="shared" si="21"/>
        <v>0</v>
      </c>
      <c r="G94" s="39">
        <f t="shared" si="21"/>
        <v>0</v>
      </c>
      <c r="H94" s="40">
        <f t="shared" si="21"/>
        <v>0</v>
      </c>
      <c r="I94" s="41">
        <f t="shared" si="23"/>
        <v>1265</v>
      </c>
      <c r="J94" s="2">
        <v>0</v>
      </c>
    </row>
    <row r="95" spans="1:10" ht="15">
      <c r="A95" s="27" t="s">
        <v>17</v>
      </c>
      <c r="B95" s="42">
        <f t="shared" si="22"/>
        <v>195.85580045721403</v>
      </c>
      <c r="C95" s="42">
        <f t="shared" si="21"/>
        <v>0.99069337596402751</v>
      </c>
      <c r="D95" s="42">
        <f t="shared" si="21"/>
        <v>24.137846859302694</v>
      </c>
      <c r="E95" s="42">
        <f t="shared" si="21"/>
        <v>3.2002593075192558</v>
      </c>
      <c r="F95" s="42">
        <f t="shared" si="21"/>
        <v>0</v>
      </c>
      <c r="G95" s="42">
        <f t="shared" si="21"/>
        <v>0</v>
      </c>
      <c r="H95" s="43">
        <f t="shared" si="21"/>
        <v>0</v>
      </c>
      <c r="I95" s="38">
        <f t="shared" si="23"/>
        <v>224.18459999999999</v>
      </c>
      <c r="J95" s="2">
        <v>0</v>
      </c>
    </row>
    <row r="96" spans="1:10" ht="15">
      <c r="A96" s="26" t="s">
        <v>18</v>
      </c>
      <c r="B96" s="39">
        <f t="shared" si="22"/>
        <v>0</v>
      </c>
      <c r="C96" s="39">
        <f t="shared" si="21"/>
        <v>0</v>
      </c>
      <c r="D96" s="39">
        <f t="shared" si="21"/>
        <v>0</v>
      </c>
      <c r="E96" s="39">
        <f t="shared" si="21"/>
        <v>0</v>
      </c>
      <c r="F96" s="39">
        <f t="shared" si="21"/>
        <v>0</v>
      </c>
      <c r="G96" s="39">
        <f t="shared" si="21"/>
        <v>0</v>
      </c>
      <c r="H96" s="40">
        <f t="shared" si="21"/>
        <v>0</v>
      </c>
      <c r="I96" s="41">
        <f t="shared" si="23"/>
        <v>0</v>
      </c>
      <c r="J96" s="2">
        <v>0</v>
      </c>
    </row>
    <row r="97" spans="1:10" ht="15">
      <c r="A97" s="27" t="s">
        <v>139</v>
      </c>
      <c r="B97" s="42">
        <f t="shared" si="22"/>
        <v>19133.415030125791</v>
      </c>
      <c r="C97" s="42">
        <f t="shared" si="21"/>
        <v>593.53140090093859</v>
      </c>
      <c r="D97" s="42">
        <f t="shared" si="21"/>
        <v>4963.4942498682813</v>
      </c>
      <c r="E97" s="42">
        <f t="shared" si="21"/>
        <v>91.149420679484095</v>
      </c>
      <c r="F97" s="42">
        <f t="shared" si="21"/>
        <v>0</v>
      </c>
      <c r="G97" s="42">
        <f t="shared" si="21"/>
        <v>0</v>
      </c>
      <c r="H97" s="43">
        <f t="shared" si="21"/>
        <v>0</v>
      </c>
      <c r="I97" s="38">
        <f t="shared" si="23"/>
        <v>24781.590101574493</v>
      </c>
      <c r="J97" s="2">
        <v>0</v>
      </c>
    </row>
    <row r="98" spans="1:10" ht="15">
      <c r="A98" s="26" t="s">
        <v>19</v>
      </c>
      <c r="B98" s="39">
        <f t="shared" si="22"/>
        <v>0</v>
      </c>
      <c r="C98" s="39">
        <f t="shared" si="21"/>
        <v>0</v>
      </c>
      <c r="D98" s="39">
        <f t="shared" si="21"/>
        <v>0</v>
      </c>
      <c r="E98" s="39">
        <f t="shared" si="21"/>
        <v>0</v>
      </c>
      <c r="F98" s="39">
        <f t="shared" si="21"/>
        <v>0</v>
      </c>
      <c r="G98" s="39">
        <f t="shared" si="21"/>
        <v>0</v>
      </c>
      <c r="H98" s="40">
        <f t="shared" si="21"/>
        <v>0</v>
      </c>
      <c r="I98" s="41">
        <f t="shared" si="23"/>
        <v>0</v>
      </c>
      <c r="J98" s="2">
        <v>0</v>
      </c>
    </row>
    <row r="99" spans="1:10" ht="15">
      <c r="A99" s="27" t="s">
        <v>20</v>
      </c>
      <c r="B99" s="42">
        <f t="shared" si="22"/>
        <v>0</v>
      </c>
      <c r="C99" s="42">
        <f t="shared" si="21"/>
        <v>0</v>
      </c>
      <c r="D99" s="42">
        <f t="shared" si="21"/>
        <v>0</v>
      </c>
      <c r="E99" s="42">
        <f t="shared" si="21"/>
        <v>0</v>
      </c>
      <c r="F99" s="42">
        <f t="shared" si="21"/>
        <v>0</v>
      </c>
      <c r="G99" s="42">
        <f t="shared" si="21"/>
        <v>0</v>
      </c>
      <c r="H99" s="43">
        <f t="shared" si="21"/>
        <v>0</v>
      </c>
      <c r="I99" s="38">
        <f t="shared" si="23"/>
        <v>0</v>
      </c>
      <c r="J99" s="2">
        <v>0</v>
      </c>
    </row>
    <row r="100" spans="1:10" ht="15">
      <c r="A100" s="26" t="s">
        <v>21</v>
      </c>
      <c r="B100" s="39">
        <f t="shared" si="22"/>
        <v>137.46024903699117</v>
      </c>
      <c r="C100" s="39">
        <f t="shared" si="21"/>
        <v>0</v>
      </c>
      <c r="D100" s="39">
        <f t="shared" si="21"/>
        <v>2.5397509630088266</v>
      </c>
      <c r="E100" s="39">
        <f t="shared" si="21"/>
        <v>0</v>
      </c>
      <c r="F100" s="39">
        <f t="shared" si="21"/>
        <v>0</v>
      </c>
      <c r="G100" s="39">
        <f t="shared" si="21"/>
        <v>0</v>
      </c>
      <c r="H100" s="40">
        <f t="shared" si="21"/>
        <v>0</v>
      </c>
      <c r="I100" s="41">
        <f t="shared" si="23"/>
        <v>140</v>
      </c>
      <c r="J100" s="2">
        <v>0</v>
      </c>
    </row>
    <row r="101" spans="1:10" ht="15">
      <c r="A101" s="28" t="s">
        <v>60</v>
      </c>
      <c r="B101" s="42">
        <f t="shared" si="22"/>
        <v>1239.2641291745604</v>
      </c>
      <c r="C101" s="42">
        <f t="shared" si="22"/>
        <v>2.01978518921754</v>
      </c>
      <c r="D101" s="42">
        <f t="shared" si="22"/>
        <v>163.71608563622189</v>
      </c>
      <c r="E101" s="42">
        <f t="shared" si="22"/>
        <v>0</v>
      </c>
      <c r="F101" s="42">
        <f t="shared" si="22"/>
        <v>0</v>
      </c>
      <c r="G101" s="42">
        <f t="shared" si="22"/>
        <v>0</v>
      </c>
      <c r="H101" s="43">
        <f t="shared" si="22"/>
        <v>0</v>
      </c>
      <c r="I101" s="38">
        <f t="shared" si="23"/>
        <v>1404.9999999999998</v>
      </c>
      <c r="J101" s="2">
        <v>0</v>
      </c>
    </row>
    <row r="102" spans="1:10" ht="15">
      <c r="A102" s="26" t="s">
        <v>22</v>
      </c>
      <c r="B102" s="39">
        <f t="shared" ref="B102:H105" si="24">B596+B622+B648</f>
        <v>95.827605602081974</v>
      </c>
      <c r="C102" s="39">
        <f t="shared" si="24"/>
        <v>0</v>
      </c>
      <c r="D102" s="39">
        <f t="shared" si="24"/>
        <v>7.5080922132049288</v>
      </c>
      <c r="E102" s="39">
        <f t="shared" si="24"/>
        <v>0</v>
      </c>
      <c r="F102" s="39">
        <f t="shared" si="24"/>
        <v>0.46597664032829283</v>
      </c>
      <c r="G102" s="39">
        <f t="shared" si="24"/>
        <v>0</v>
      </c>
      <c r="H102" s="40">
        <f t="shared" si="24"/>
        <v>0</v>
      </c>
      <c r="I102" s="41">
        <f t="shared" si="23"/>
        <v>103.8016744556152</v>
      </c>
      <c r="J102" s="2">
        <v>0</v>
      </c>
    </row>
    <row r="103" spans="1:10" ht="15">
      <c r="A103" s="28" t="s">
        <v>23</v>
      </c>
      <c r="B103" s="42">
        <f t="shared" si="24"/>
        <v>70.773342243645274</v>
      </c>
      <c r="C103" s="42">
        <f t="shared" si="24"/>
        <v>0</v>
      </c>
      <c r="D103" s="42">
        <f t="shared" si="24"/>
        <v>11.00519134820717</v>
      </c>
      <c r="E103" s="42">
        <f t="shared" si="24"/>
        <v>0</v>
      </c>
      <c r="F103" s="42">
        <f t="shared" si="24"/>
        <v>0</v>
      </c>
      <c r="G103" s="42">
        <f t="shared" si="24"/>
        <v>0</v>
      </c>
      <c r="H103" s="43">
        <f t="shared" si="24"/>
        <v>0</v>
      </c>
      <c r="I103" s="38">
        <f t="shared" si="23"/>
        <v>81.778533591852437</v>
      </c>
      <c r="J103" s="2">
        <v>0</v>
      </c>
    </row>
    <row r="104" spans="1:10" ht="15">
      <c r="A104" s="26" t="s">
        <v>24</v>
      </c>
      <c r="B104" s="39">
        <f t="shared" si="24"/>
        <v>15826.818924504558</v>
      </c>
      <c r="C104" s="39">
        <f t="shared" si="24"/>
        <v>62.665316135444037</v>
      </c>
      <c r="D104" s="39">
        <f t="shared" si="24"/>
        <v>1359.3613593599998</v>
      </c>
      <c r="E104" s="39">
        <f t="shared" si="24"/>
        <v>0</v>
      </c>
      <c r="F104" s="39">
        <f t="shared" si="24"/>
        <v>0</v>
      </c>
      <c r="G104" s="39">
        <f t="shared" si="24"/>
        <v>0</v>
      </c>
      <c r="H104" s="40">
        <f t="shared" si="24"/>
        <v>0</v>
      </c>
      <c r="I104" s="41">
        <f t="shared" si="23"/>
        <v>17248.845600000001</v>
      </c>
      <c r="J104" s="2">
        <v>0</v>
      </c>
    </row>
    <row r="105" spans="1:10" ht="15.75" thickBot="1">
      <c r="A105" s="28" t="s">
        <v>25</v>
      </c>
      <c r="B105" s="42">
        <f t="shared" si="24"/>
        <v>2755.0265920109618</v>
      </c>
      <c r="C105" s="42">
        <f t="shared" si="24"/>
        <v>4.7547625502047414E-2</v>
      </c>
      <c r="D105" s="42">
        <f t="shared" si="24"/>
        <v>5106.3028255264981</v>
      </c>
      <c r="E105" s="42">
        <f t="shared" si="24"/>
        <v>6322.4206253924121</v>
      </c>
      <c r="F105" s="42">
        <f t="shared" si="24"/>
        <v>0</v>
      </c>
      <c r="G105" s="42">
        <f t="shared" si="24"/>
        <v>4270.6370887343128</v>
      </c>
      <c r="H105" s="43">
        <f t="shared" si="24"/>
        <v>1.0297207103137218</v>
      </c>
      <c r="I105" s="38">
        <f>SUM(B105:H105)</f>
        <v>18455.464400000001</v>
      </c>
      <c r="J105" s="2">
        <v>0</v>
      </c>
    </row>
    <row r="106" spans="1:10" ht="15">
      <c r="A106" s="29" t="s">
        <v>26</v>
      </c>
      <c r="B106" s="44">
        <f>SUM(B85:B105)</f>
        <v>48740.838388573182</v>
      </c>
      <c r="C106" s="44">
        <f t="shared" ref="C106:I106" si="25">SUM(C85:C105)</f>
        <v>808.93441823263367</v>
      </c>
      <c r="D106" s="44">
        <f t="shared" si="25"/>
        <v>12030.519941138515</v>
      </c>
      <c r="E106" s="44">
        <f t="shared" si="25"/>
        <v>6706.3218831960958</v>
      </c>
      <c r="F106" s="44">
        <f t="shared" si="25"/>
        <v>31.475199012736155</v>
      </c>
      <c r="G106" s="44">
        <f t="shared" si="25"/>
        <v>4270.6370887343128</v>
      </c>
      <c r="H106" s="45">
        <f t="shared" si="25"/>
        <v>1.0297207103137218</v>
      </c>
      <c r="I106" s="46">
        <f t="shared" si="25"/>
        <v>72589.756639597792</v>
      </c>
      <c r="J106" s="2">
        <v>0</v>
      </c>
    </row>
    <row r="107" spans="1:10" s="5" customFormat="1" ht="15" thickBot="1">
      <c r="A107" s="30" t="s">
        <v>88</v>
      </c>
      <c r="B107" s="47">
        <f>B106/$I106</f>
        <v>0.67145614815279597</v>
      </c>
      <c r="C107" s="47">
        <f t="shared" ref="C107:I107" si="26">C106/$I106</f>
        <v>1.1143919688957313E-2</v>
      </c>
      <c r="D107" s="47">
        <f t="shared" si="26"/>
        <v>0.16573302485182673</v>
      </c>
      <c r="E107" s="47">
        <f t="shared" si="26"/>
        <v>9.2386614773933409E-2</v>
      </c>
      <c r="F107" s="47">
        <f t="shared" si="26"/>
        <v>4.3360386464729377E-4</v>
      </c>
      <c r="G107" s="47">
        <f t="shared" si="26"/>
        <v>5.8832503185506972E-2</v>
      </c>
      <c r="H107" s="47">
        <f t="shared" si="26"/>
        <v>1.4185482332255237E-5</v>
      </c>
      <c r="I107" s="48">
        <f t="shared" si="26"/>
        <v>1</v>
      </c>
    </row>
    <row r="108" spans="1:10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0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0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0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</row>
    <row r="112" spans="1:10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0" si="27">SUM(B112:H112)</f>
        <v>0</v>
      </c>
    </row>
    <row r="113" spans="1:9" ht="15">
      <c r="A113" s="27" t="s">
        <v>9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27"/>
        <v>0</v>
      </c>
    </row>
    <row r="114" spans="1:9" ht="15">
      <c r="A114" s="26" t="s">
        <v>10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27"/>
        <v>0</v>
      </c>
    </row>
    <row r="115" spans="1:9" ht="15">
      <c r="A115" s="27" t="s">
        <v>11</v>
      </c>
      <c r="B115" s="42">
        <v>0</v>
      </c>
      <c r="C115" s="42">
        <v>0</v>
      </c>
      <c r="D115" s="42">
        <v>0</v>
      </c>
      <c r="E115" s="42">
        <v>0</v>
      </c>
      <c r="F115" s="411"/>
      <c r="G115" s="42">
        <v>0</v>
      </c>
      <c r="H115" s="43">
        <v>0</v>
      </c>
      <c r="I115" s="38">
        <f t="shared" si="27"/>
        <v>0</v>
      </c>
    </row>
    <row r="116" spans="1:9" ht="15">
      <c r="A116" s="26" t="s">
        <v>12</v>
      </c>
      <c r="B116" s="39">
        <v>0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27"/>
        <v>0</v>
      </c>
    </row>
    <row r="117" spans="1:9" ht="15">
      <c r="A117" s="27" t="s">
        <v>13</v>
      </c>
      <c r="B117" s="42">
        <v>0</v>
      </c>
      <c r="C117" s="42">
        <v>0</v>
      </c>
      <c r="D117" s="42">
        <v>0</v>
      </c>
      <c r="E117" s="42">
        <v>0</v>
      </c>
      <c r="F117" s="411"/>
      <c r="G117" s="42">
        <v>0</v>
      </c>
      <c r="H117" s="43">
        <v>0</v>
      </c>
      <c r="I117" s="38">
        <f t="shared" si="27"/>
        <v>0</v>
      </c>
    </row>
    <row r="118" spans="1:9" ht="15">
      <c r="A118" s="26" t="s">
        <v>14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27"/>
        <v>0</v>
      </c>
    </row>
    <row r="119" spans="1:9" ht="15">
      <c r="A119" s="27" t="s">
        <v>15</v>
      </c>
      <c r="B119" s="42">
        <v>0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27"/>
        <v>0</v>
      </c>
    </row>
    <row r="120" spans="1:9" ht="15">
      <c r="A120" s="26" t="s">
        <v>16</v>
      </c>
      <c r="B120" s="39">
        <v>0</v>
      </c>
      <c r="C120" s="39">
        <v>0</v>
      </c>
      <c r="D120" s="39">
        <v>0</v>
      </c>
      <c r="E120" s="39">
        <v>0</v>
      </c>
      <c r="F120" s="411"/>
      <c r="G120" s="39">
        <v>0</v>
      </c>
      <c r="H120" s="40">
        <v>0</v>
      </c>
      <c r="I120" s="41">
        <f t="shared" si="27"/>
        <v>0</v>
      </c>
    </row>
    <row r="121" spans="1:9" ht="15">
      <c r="A121" s="27" t="s">
        <v>17</v>
      </c>
      <c r="B121" s="42">
        <v>0</v>
      </c>
      <c r="C121" s="42">
        <v>0</v>
      </c>
      <c r="D121" s="42">
        <v>0</v>
      </c>
      <c r="E121" s="42">
        <v>0</v>
      </c>
      <c r="F121" s="411"/>
      <c r="G121" s="42">
        <v>0</v>
      </c>
      <c r="H121" s="43">
        <v>0</v>
      </c>
      <c r="I121" s="38">
        <f t="shared" si="27"/>
        <v>0</v>
      </c>
    </row>
    <row r="122" spans="1:9" ht="15">
      <c r="A122" s="26" t="s">
        <v>18</v>
      </c>
      <c r="B122" s="39">
        <v>0</v>
      </c>
      <c r="C122" s="39">
        <v>0</v>
      </c>
      <c r="D122" s="39">
        <v>0</v>
      </c>
      <c r="E122" s="39">
        <v>0</v>
      </c>
      <c r="F122" s="411"/>
      <c r="G122" s="39">
        <v>0</v>
      </c>
      <c r="H122" s="40">
        <v>0</v>
      </c>
      <c r="I122" s="41">
        <f t="shared" si="27"/>
        <v>0</v>
      </c>
    </row>
    <row r="123" spans="1:9" ht="15">
      <c r="A123" s="27" t="s">
        <v>139</v>
      </c>
      <c r="B123" s="42">
        <v>0.11299583641828548</v>
      </c>
      <c r="C123" s="42">
        <v>1.6224152305610182</v>
      </c>
      <c r="D123" s="42">
        <v>4.2641008694204405</v>
      </c>
      <c r="E123" s="42">
        <v>4.8806360025579359E-4</v>
      </c>
      <c r="F123" s="411"/>
      <c r="G123" s="42">
        <v>0</v>
      </c>
      <c r="H123" s="43">
        <v>0</v>
      </c>
      <c r="I123" s="38">
        <f t="shared" si="27"/>
        <v>6</v>
      </c>
    </row>
    <row r="124" spans="1:9" ht="15">
      <c r="A124" s="26" t="s">
        <v>19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27"/>
        <v>0</v>
      </c>
    </row>
    <row r="125" spans="1:9" ht="15">
      <c r="A125" s="27" t="s">
        <v>20</v>
      </c>
      <c r="B125" s="42">
        <v>0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27"/>
        <v>0</v>
      </c>
    </row>
    <row r="126" spans="1:9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27"/>
        <v>0</v>
      </c>
    </row>
    <row r="127" spans="1:9" ht="15">
      <c r="A127" s="28" t="s">
        <v>60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27"/>
        <v>0</v>
      </c>
    </row>
    <row r="128" spans="1:9" ht="15">
      <c r="A128" s="26" t="s">
        <v>22</v>
      </c>
      <c r="B128" s="39">
        <v>0</v>
      </c>
      <c r="C128" s="39">
        <v>0</v>
      </c>
      <c r="D128" s="39">
        <v>0</v>
      </c>
      <c r="E128" s="39">
        <v>0</v>
      </c>
      <c r="F128" s="411"/>
      <c r="G128" s="39">
        <v>0</v>
      </c>
      <c r="H128" s="40">
        <v>0</v>
      </c>
      <c r="I128" s="41">
        <f t="shared" si="27"/>
        <v>0</v>
      </c>
    </row>
    <row r="129" spans="1:9" ht="15">
      <c r="A129" s="28" t="s">
        <v>23</v>
      </c>
      <c r="B129" s="42">
        <v>0</v>
      </c>
      <c r="C129" s="42">
        <v>0</v>
      </c>
      <c r="D129" s="42">
        <v>0</v>
      </c>
      <c r="E129" s="42">
        <v>0</v>
      </c>
      <c r="F129" s="411"/>
      <c r="G129" s="42">
        <v>0</v>
      </c>
      <c r="H129" s="43">
        <v>0</v>
      </c>
      <c r="I129" s="38">
        <f t="shared" si="27"/>
        <v>0</v>
      </c>
    </row>
    <row r="130" spans="1:9" ht="15">
      <c r="A130" s="26" t="s">
        <v>24</v>
      </c>
      <c r="B130" s="39">
        <v>2.5051012864113556E-3</v>
      </c>
      <c r="C130" s="39">
        <v>0</v>
      </c>
      <c r="D130" s="39">
        <v>1.5494898713588643E-2</v>
      </c>
      <c r="E130" s="39">
        <v>0</v>
      </c>
      <c r="F130" s="411"/>
      <c r="G130" s="39">
        <v>0</v>
      </c>
      <c r="H130" s="40">
        <v>0</v>
      </c>
      <c r="I130" s="41">
        <f t="shared" si="27"/>
        <v>1.7999999999999999E-2</v>
      </c>
    </row>
    <row r="131" spans="1:9" ht="15.75" thickBot="1">
      <c r="A131" s="28" t="s">
        <v>25</v>
      </c>
      <c r="B131" s="42">
        <v>0</v>
      </c>
      <c r="C131" s="42">
        <v>0</v>
      </c>
      <c r="D131" s="42">
        <v>0</v>
      </c>
      <c r="E131" s="42">
        <v>0</v>
      </c>
      <c r="F131" s="412"/>
      <c r="G131" s="42">
        <v>0</v>
      </c>
      <c r="H131" s="43">
        <v>0</v>
      </c>
      <c r="I131" s="38">
        <f>SUM(B131:H131)</f>
        <v>0</v>
      </c>
    </row>
    <row r="132" spans="1:9" ht="15">
      <c r="A132" s="29" t="s">
        <v>26</v>
      </c>
      <c r="B132" s="44">
        <f>SUM(B111:B131)</f>
        <v>0.11550093770469683</v>
      </c>
      <c r="C132" s="44">
        <f t="shared" ref="C132:I132" si="28">SUM(C111:C131)</f>
        <v>1.6224152305610182</v>
      </c>
      <c r="D132" s="44">
        <f t="shared" si="28"/>
        <v>4.2795957681340289</v>
      </c>
      <c r="E132" s="44">
        <f t="shared" si="28"/>
        <v>4.8806360025579359E-4</v>
      </c>
      <c r="F132" s="44">
        <f t="shared" si="28"/>
        <v>0</v>
      </c>
      <c r="G132" s="44">
        <f t="shared" si="28"/>
        <v>0</v>
      </c>
      <c r="H132" s="45">
        <f t="shared" si="28"/>
        <v>0</v>
      </c>
      <c r="I132" s="46">
        <f t="shared" si="28"/>
        <v>6.0179999999999998</v>
      </c>
    </row>
    <row r="133" spans="1:9" s="5" customFormat="1" ht="15" thickBot="1">
      <c r="A133" s="30" t="s">
        <v>88</v>
      </c>
      <c r="B133" s="47">
        <f>B132/$I132</f>
        <v>1.9192578548470726E-2</v>
      </c>
      <c r="C133" s="47">
        <f t="shared" ref="C133:I133" si="29">C132/$I132</f>
        <v>0.26959375715537026</v>
      </c>
      <c r="D133" s="47">
        <f t="shared" si="29"/>
        <v>0.71113256366467748</v>
      </c>
      <c r="E133" s="47">
        <f t="shared" si="29"/>
        <v>8.1100631481521038E-5</v>
      </c>
      <c r="F133" s="47">
        <f t="shared" si="29"/>
        <v>0</v>
      </c>
      <c r="G133" s="47">
        <f t="shared" si="29"/>
        <v>0</v>
      </c>
      <c r="H133" s="47">
        <f t="shared" si="29"/>
        <v>0</v>
      </c>
      <c r="I133" s="48">
        <f t="shared" si="29"/>
        <v>1</v>
      </c>
    </row>
    <row r="134" spans="1:9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9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9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9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9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6" si="30">SUM(B138:H138)</f>
        <v>0</v>
      </c>
    </row>
    <row r="139" spans="1:9" ht="15">
      <c r="A139" s="27" t="s">
        <v>9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30"/>
        <v>0</v>
      </c>
    </row>
    <row r="140" spans="1:9" ht="15">
      <c r="A140" s="26" t="s">
        <v>10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30"/>
        <v>0</v>
      </c>
    </row>
    <row r="141" spans="1:9" ht="15">
      <c r="A141" s="27" t="s">
        <v>11</v>
      </c>
      <c r="B141" s="42">
        <v>0</v>
      </c>
      <c r="C141" s="42">
        <v>0</v>
      </c>
      <c r="D141" s="42">
        <v>0</v>
      </c>
      <c r="E141" s="42">
        <v>0</v>
      </c>
      <c r="F141" s="411"/>
      <c r="G141" s="42">
        <v>0</v>
      </c>
      <c r="H141" s="43">
        <v>0</v>
      </c>
      <c r="I141" s="38">
        <f t="shared" si="30"/>
        <v>0</v>
      </c>
    </row>
    <row r="142" spans="1:9" ht="15">
      <c r="A142" s="26" t="s">
        <v>12</v>
      </c>
      <c r="B142" s="39">
        <v>0</v>
      </c>
      <c r="C142" s="39">
        <v>0</v>
      </c>
      <c r="D142" s="39">
        <v>0</v>
      </c>
      <c r="E142" s="39">
        <v>0</v>
      </c>
      <c r="F142" s="411"/>
      <c r="G142" s="39">
        <v>0</v>
      </c>
      <c r="H142" s="40">
        <v>0</v>
      </c>
      <c r="I142" s="41">
        <f t="shared" si="30"/>
        <v>0</v>
      </c>
    </row>
    <row r="143" spans="1:9" ht="15">
      <c r="A143" s="27" t="s">
        <v>13</v>
      </c>
      <c r="B143" s="42">
        <v>0</v>
      </c>
      <c r="C143" s="42">
        <v>0</v>
      </c>
      <c r="D143" s="42">
        <v>0</v>
      </c>
      <c r="E143" s="42">
        <v>0</v>
      </c>
      <c r="F143" s="411"/>
      <c r="G143" s="42">
        <v>0</v>
      </c>
      <c r="H143" s="43">
        <v>0</v>
      </c>
      <c r="I143" s="38">
        <f t="shared" si="30"/>
        <v>0</v>
      </c>
    </row>
    <row r="144" spans="1:9" ht="15">
      <c r="A144" s="26" t="s">
        <v>14</v>
      </c>
      <c r="B144" s="39">
        <v>0</v>
      </c>
      <c r="C144" s="39">
        <v>0</v>
      </c>
      <c r="D144" s="39">
        <v>4.0521523776620381</v>
      </c>
      <c r="E144" s="39">
        <v>4.4323451783288901</v>
      </c>
      <c r="F144" s="411"/>
      <c r="G144" s="39">
        <v>0</v>
      </c>
      <c r="H144" s="40">
        <v>0</v>
      </c>
      <c r="I144" s="41">
        <f t="shared" si="30"/>
        <v>8.4844975559909273</v>
      </c>
    </row>
    <row r="145" spans="1:9" ht="15">
      <c r="A145" s="27" t="s">
        <v>15</v>
      </c>
      <c r="B145" s="42">
        <v>1.3695999999999999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30"/>
        <v>1.3695999999999999</v>
      </c>
    </row>
    <row r="146" spans="1:9" ht="15">
      <c r="A146" s="26" t="s">
        <v>16</v>
      </c>
      <c r="B146" s="39">
        <v>26.991363131531337</v>
      </c>
      <c r="C146" s="39">
        <v>228.64078594057966</v>
      </c>
      <c r="D146" s="39">
        <v>13.367850927888982</v>
      </c>
      <c r="E146" s="39">
        <v>0</v>
      </c>
      <c r="F146" s="411"/>
      <c r="G146" s="39">
        <v>0</v>
      </c>
      <c r="H146" s="40">
        <v>0</v>
      </c>
      <c r="I146" s="41">
        <f t="shared" si="30"/>
        <v>269</v>
      </c>
    </row>
    <row r="147" spans="1:9" ht="15">
      <c r="A147" s="27" t="s">
        <v>17</v>
      </c>
      <c r="B147" s="42">
        <v>0</v>
      </c>
      <c r="C147" s="42">
        <v>0</v>
      </c>
      <c r="D147" s="42">
        <v>0</v>
      </c>
      <c r="E147" s="42">
        <v>0</v>
      </c>
      <c r="F147" s="411"/>
      <c r="G147" s="42">
        <v>0</v>
      </c>
      <c r="H147" s="43">
        <v>0</v>
      </c>
      <c r="I147" s="38">
        <f t="shared" si="30"/>
        <v>0</v>
      </c>
    </row>
    <row r="148" spans="1:9" ht="15">
      <c r="A148" s="26" t="s">
        <v>18</v>
      </c>
      <c r="B148" s="39">
        <v>0</v>
      </c>
      <c r="C148" s="39">
        <v>0</v>
      </c>
      <c r="D148" s="39">
        <v>0</v>
      </c>
      <c r="E148" s="39">
        <v>0</v>
      </c>
      <c r="F148" s="411"/>
      <c r="G148" s="39">
        <v>0</v>
      </c>
      <c r="H148" s="40">
        <v>0</v>
      </c>
      <c r="I148" s="41">
        <f t="shared" si="30"/>
        <v>0</v>
      </c>
    </row>
    <row r="149" spans="1:9" ht="15">
      <c r="A149" s="27" t="s">
        <v>139</v>
      </c>
      <c r="B149" s="42">
        <v>9.3357655221672182</v>
      </c>
      <c r="C149" s="42">
        <v>427.66292015254493</v>
      </c>
      <c r="D149" s="42">
        <v>89.001314325287836</v>
      </c>
      <c r="E149" s="42">
        <v>0</v>
      </c>
      <c r="F149" s="411"/>
      <c r="G149" s="42">
        <v>0</v>
      </c>
      <c r="H149" s="43">
        <v>0</v>
      </c>
      <c r="I149" s="38">
        <f t="shared" si="30"/>
        <v>526</v>
      </c>
    </row>
    <row r="150" spans="1:9" ht="15">
      <c r="A150" s="26" t="s">
        <v>19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30"/>
        <v>0</v>
      </c>
    </row>
    <row r="151" spans="1:9" ht="15">
      <c r="A151" s="27" t="s">
        <v>20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30"/>
        <v>0</v>
      </c>
    </row>
    <row r="152" spans="1:9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30"/>
        <v>0</v>
      </c>
    </row>
    <row r="153" spans="1:9" ht="15">
      <c r="A153" s="28" t="s">
        <v>60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30"/>
        <v>0</v>
      </c>
    </row>
    <row r="154" spans="1:9" ht="15">
      <c r="A154" s="26" t="s">
        <v>22</v>
      </c>
      <c r="B154" s="39">
        <v>0</v>
      </c>
      <c r="C154" s="39">
        <v>0</v>
      </c>
      <c r="D154" s="39">
        <v>0</v>
      </c>
      <c r="E154" s="39">
        <v>0</v>
      </c>
      <c r="F154" s="411"/>
      <c r="G154" s="39">
        <v>0</v>
      </c>
      <c r="H154" s="40">
        <v>0</v>
      </c>
      <c r="I154" s="41">
        <f t="shared" si="30"/>
        <v>0</v>
      </c>
    </row>
    <row r="155" spans="1:9" ht="15">
      <c r="A155" s="28" t="s">
        <v>23</v>
      </c>
      <c r="B155" s="42">
        <v>0</v>
      </c>
      <c r="C155" s="42">
        <v>0</v>
      </c>
      <c r="D155" s="42">
        <v>0</v>
      </c>
      <c r="E155" s="42">
        <v>0</v>
      </c>
      <c r="F155" s="411"/>
      <c r="G155" s="42">
        <v>0</v>
      </c>
      <c r="H155" s="43">
        <v>0</v>
      </c>
      <c r="I155" s="38">
        <f t="shared" si="30"/>
        <v>0</v>
      </c>
    </row>
    <row r="156" spans="1:9" ht="15">
      <c r="A156" s="26" t="s">
        <v>24</v>
      </c>
      <c r="B156" s="39">
        <v>95.632542122129976</v>
      </c>
      <c r="C156" s="39">
        <v>0</v>
      </c>
      <c r="D156" s="39">
        <v>3.9182578778700385</v>
      </c>
      <c r="E156" s="39">
        <v>0</v>
      </c>
      <c r="F156" s="411"/>
      <c r="G156" s="39">
        <v>0</v>
      </c>
      <c r="H156" s="40">
        <v>0</v>
      </c>
      <c r="I156" s="41">
        <f t="shared" si="30"/>
        <v>99.55080000000001</v>
      </c>
    </row>
    <row r="157" spans="1:9" ht="15.75" thickBot="1">
      <c r="A157" s="28" t="s">
        <v>25</v>
      </c>
      <c r="B157" s="42">
        <v>3.6144342230028137</v>
      </c>
      <c r="C157" s="42">
        <v>1.9893230599474277E-2</v>
      </c>
      <c r="D157" s="42">
        <v>16.595098743003103</v>
      </c>
      <c r="E157" s="42">
        <v>368.12058515099483</v>
      </c>
      <c r="F157" s="412"/>
      <c r="G157" s="42">
        <v>7.0238023939093788</v>
      </c>
      <c r="H157" s="43">
        <v>43.626186258490407</v>
      </c>
      <c r="I157" s="38">
        <f>SUM(B157:H157)</f>
        <v>439</v>
      </c>
    </row>
    <row r="158" spans="1:9" ht="15">
      <c r="A158" s="29" t="s">
        <v>26</v>
      </c>
      <c r="B158" s="44">
        <f>SUM(B137:B157)</f>
        <v>136.94370499883135</v>
      </c>
      <c r="C158" s="44">
        <f t="shared" ref="C158:I158" si="31">SUM(C137:C157)</f>
        <v>656.32359932372401</v>
      </c>
      <c r="D158" s="44">
        <f t="shared" si="31"/>
        <v>126.934674251712</v>
      </c>
      <c r="E158" s="44">
        <f t="shared" si="31"/>
        <v>372.55293032932371</v>
      </c>
      <c r="F158" s="44">
        <f t="shared" si="31"/>
        <v>0</v>
      </c>
      <c r="G158" s="44">
        <f t="shared" si="31"/>
        <v>7.0238023939093788</v>
      </c>
      <c r="H158" s="45">
        <f t="shared" si="31"/>
        <v>43.626186258490407</v>
      </c>
      <c r="I158" s="46">
        <f t="shared" si="31"/>
        <v>1343.4048975559908</v>
      </c>
    </row>
    <row r="159" spans="1:9" s="5" customFormat="1" ht="15" thickBot="1">
      <c r="A159" s="30" t="s">
        <v>88</v>
      </c>
      <c r="B159" s="47">
        <f>B158/$I158</f>
        <v>0.10193777412004988</v>
      </c>
      <c r="C159" s="47">
        <f t="shared" ref="C159:I159" si="32">C158/$I158</f>
        <v>0.48855233483051191</v>
      </c>
      <c r="D159" s="47">
        <f t="shared" si="32"/>
        <v>9.4487279659795628E-2</v>
      </c>
      <c r="E159" s="47">
        <f t="shared" si="32"/>
        <v>0.27731991375578291</v>
      </c>
      <c r="F159" s="47">
        <f t="shared" si="32"/>
        <v>0</v>
      </c>
      <c r="G159" s="47">
        <f t="shared" si="32"/>
        <v>5.228358484242193E-3</v>
      </c>
      <c r="H159" s="47">
        <f t="shared" si="32"/>
        <v>3.2474339149617504E-2</v>
      </c>
      <c r="I159" s="48">
        <f t="shared" si="32"/>
        <v>1</v>
      </c>
    </row>
    <row r="160" spans="1:9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2" si="33">SUM(B164:H164)</f>
        <v>0</v>
      </c>
    </row>
    <row r="165" spans="1:9" ht="15">
      <c r="A165" s="27" t="s">
        <v>9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33"/>
        <v>0</v>
      </c>
    </row>
    <row r="166" spans="1:9" ht="15">
      <c r="A166" s="26" t="s">
        <v>10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33"/>
        <v>0</v>
      </c>
    </row>
    <row r="167" spans="1:9" ht="15">
      <c r="A167" s="27" t="s">
        <v>11</v>
      </c>
      <c r="B167" s="42">
        <v>0</v>
      </c>
      <c r="C167" s="42">
        <v>0</v>
      </c>
      <c r="D167" s="42">
        <v>0</v>
      </c>
      <c r="E167" s="42">
        <v>0</v>
      </c>
      <c r="F167" s="411"/>
      <c r="G167" s="42">
        <v>0</v>
      </c>
      <c r="H167" s="43">
        <v>0</v>
      </c>
      <c r="I167" s="38">
        <f t="shared" si="33"/>
        <v>0</v>
      </c>
    </row>
    <row r="168" spans="1:9" ht="15">
      <c r="A168" s="26" t="s">
        <v>12</v>
      </c>
      <c r="B168" s="39">
        <v>0</v>
      </c>
      <c r="C168" s="39">
        <v>0</v>
      </c>
      <c r="D168" s="39">
        <v>0</v>
      </c>
      <c r="E168" s="39">
        <v>0</v>
      </c>
      <c r="F168" s="411"/>
      <c r="G168" s="39">
        <v>0</v>
      </c>
      <c r="H168" s="40">
        <v>0</v>
      </c>
      <c r="I168" s="41">
        <f t="shared" si="33"/>
        <v>0</v>
      </c>
    </row>
    <row r="169" spans="1:9" ht="15">
      <c r="A169" s="27" t="s">
        <v>13</v>
      </c>
      <c r="B169" s="42">
        <v>0</v>
      </c>
      <c r="C169" s="42">
        <v>0</v>
      </c>
      <c r="D169" s="42">
        <v>0</v>
      </c>
      <c r="E169" s="42">
        <v>0</v>
      </c>
      <c r="F169" s="411"/>
      <c r="G169" s="42">
        <v>0</v>
      </c>
      <c r="H169" s="43">
        <v>0</v>
      </c>
      <c r="I169" s="38">
        <f t="shared" si="33"/>
        <v>0</v>
      </c>
    </row>
    <row r="170" spans="1:9" ht="15">
      <c r="A170" s="26" t="s">
        <v>14</v>
      </c>
      <c r="B170" s="39">
        <v>0</v>
      </c>
      <c r="C170" s="39">
        <v>0</v>
      </c>
      <c r="D170" s="39">
        <v>0</v>
      </c>
      <c r="E170" s="39">
        <v>3.3902891880211977E-2</v>
      </c>
      <c r="F170" s="411"/>
      <c r="G170" s="39">
        <v>0</v>
      </c>
      <c r="H170" s="40">
        <v>0</v>
      </c>
      <c r="I170" s="41">
        <f t="shared" si="33"/>
        <v>3.3902891880211977E-2</v>
      </c>
    </row>
    <row r="171" spans="1:9" ht="15">
      <c r="A171" s="27" t="s">
        <v>15</v>
      </c>
      <c r="B171" s="42">
        <v>0.13236951215926135</v>
      </c>
      <c r="C171" s="42">
        <v>4.1113104164828815E-2</v>
      </c>
      <c r="D171" s="42">
        <v>1.9237173836759101</v>
      </c>
      <c r="E171" s="42">
        <v>0</v>
      </c>
      <c r="F171" s="411"/>
      <c r="G171" s="42">
        <v>0</v>
      </c>
      <c r="H171" s="43">
        <v>0</v>
      </c>
      <c r="I171" s="38">
        <f t="shared" si="33"/>
        <v>2.0972000000000004</v>
      </c>
    </row>
    <row r="172" spans="1:9" ht="15">
      <c r="A172" s="26" t="s">
        <v>16</v>
      </c>
      <c r="B172" s="39">
        <v>0</v>
      </c>
      <c r="C172" s="39">
        <v>0</v>
      </c>
      <c r="D172" s="39">
        <v>0</v>
      </c>
      <c r="E172" s="39">
        <v>0</v>
      </c>
      <c r="F172" s="411"/>
      <c r="G172" s="39">
        <v>0</v>
      </c>
      <c r="H172" s="40">
        <v>0</v>
      </c>
      <c r="I172" s="41">
        <f t="shared" si="33"/>
        <v>0</v>
      </c>
    </row>
    <row r="173" spans="1:9" ht="15">
      <c r="A173" s="27" t="s">
        <v>17</v>
      </c>
      <c r="B173" s="42">
        <v>0</v>
      </c>
      <c r="C173" s="42">
        <v>0</v>
      </c>
      <c r="D173" s="42">
        <v>0</v>
      </c>
      <c r="E173" s="42">
        <v>0</v>
      </c>
      <c r="F173" s="411"/>
      <c r="G173" s="42">
        <v>0</v>
      </c>
      <c r="H173" s="43">
        <v>0</v>
      </c>
      <c r="I173" s="38">
        <f t="shared" si="33"/>
        <v>0</v>
      </c>
    </row>
    <row r="174" spans="1:9" ht="15">
      <c r="A174" s="26" t="s">
        <v>18</v>
      </c>
      <c r="B174" s="39">
        <v>0</v>
      </c>
      <c r="C174" s="39">
        <v>0</v>
      </c>
      <c r="D174" s="39">
        <v>0</v>
      </c>
      <c r="E174" s="39">
        <v>0</v>
      </c>
      <c r="F174" s="411"/>
      <c r="G174" s="39">
        <v>0</v>
      </c>
      <c r="H174" s="40">
        <v>0</v>
      </c>
      <c r="I174" s="41">
        <f t="shared" si="33"/>
        <v>0</v>
      </c>
    </row>
    <row r="175" spans="1:9" ht="15">
      <c r="A175" s="27" t="s">
        <v>139</v>
      </c>
      <c r="B175" s="42">
        <v>0.15910719648479166</v>
      </c>
      <c r="C175" s="42">
        <v>8.286833150249566E-2</v>
      </c>
      <c r="D175" s="42">
        <v>2.7580244720127127</v>
      </c>
      <c r="E175" s="42">
        <v>0</v>
      </c>
      <c r="F175" s="411"/>
      <c r="G175" s="42">
        <v>0</v>
      </c>
      <c r="H175" s="43">
        <v>0</v>
      </c>
      <c r="I175" s="38">
        <f t="shared" si="33"/>
        <v>3</v>
      </c>
    </row>
    <row r="176" spans="1:9" ht="15">
      <c r="A176" s="26" t="s">
        <v>19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33"/>
        <v>0</v>
      </c>
    </row>
    <row r="177" spans="1:9" ht="15">
      <c r="A177" s="27" t="s">
        <v>20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33"/>
        <v>0</v>
      </c>
    </row>
    <row r="178" spans="1:9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33"/>
        <v>0</v>
      </c>
    </row>
    <row r="179" spans="1:9" ht="15">
      <c r="A179" s="28" t="s">
        <v>60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33"/>
        <v>0</v>
      </c>
    </row>
    <row r="180" spans="1:9" ht="15">
      <c r="A180" s="26" t="s">
        <v>22</v>
      </c>
      <c r="B180" s="39">
        <v>0</v>
      </c>
      <c r="C180" s="39">
        <v>0</v>
      </c>
      <c r="D180" s="39">
        <v>0</v>
      </c>
      <c r="E180" s="39">
        <v>0</v>
      </c>
      <c r="F180" s="411"/>
      <c r="G180" s="39">
        <v>0</v>
      </c>
      <c r="H180" s="40">
        <v>0</v>
      </c>
      <c r="I180" s="41">
        <f t="shared" si="33"/>
        <v>0</v>
      </c>
    </row>
    <row r="181" spans="1:9" ht="15">
      <c r="A181" s="28" t="s">
        <v>23</v>
      </c>
      <c r="B181" s="42">
        <v>0</v>
      </c>
      <c r="C181" s="42">
        <v>0</v>
      </c>
      <c r="D181" s="42">
        <v>0</v>
      </c>
      <c r="E181" s="42">
        <v>0</v>
      </c>
      <c r="F181" s="411"/>
      <c r="G181" s="42">
        <v>0</v>
      </c>
      <c r="H181" s="43">
        <v>0</v>
      </c>
      <c r="I181" s="38">
        <f t="shared" si="33"/>
        <v>0</v>
      </c>
    </row>
    <row r="182" spans="1:9" ht="15">
      <c r="A182" s="26" t="s">
        <v>24</v>
      </c>
      <c r="B182" s="39">
        <v>4.8570246181632575</v>
      </c>
      <c r="C182" s="39">
        <v>1.2629753818367428</v>
      </c>
      <c r="D182" s="39">
        <v>0</v>
      </c>
      <c r="E182" s="39">
        <v>0</v>
      </c>
      <c r="F182" s="411"/>
      <c r="G182" s="39">
        <v>0</v>
      </c>
      <c r="H182" s="40">
        <v>0</v>
      </c>
      <c r="I182" s="41">
        <f t="shared" si="33"/>
        <v>6.12</v>
      </c>
    </row>
    <row r="183" spans="1:9" ht="15.75" thickBot="1">
      <c r="A183" s="28" t="s">
        <v>25</v>
      </c>
      <c r="B183" s="42">
        <v>0.22768864328725891</v>
      </c>
      <c r="C183" s="42">
        <v>0</v>
      </c>
      <c r="D183" s="42">
        <v>5.6287963854919267</v>
      </c>
      <c r="E183" s="42">
        <v>5.9215363088810999</v>
      </c>
      <c r="F183" s="412"/>
      <c r="G183" s="42">
        <v>0.5295999329464639</v>
      </c>
      <c r="H183" s="43">
        <v>1.6923787293932497</v>
      </c>
      <c r="I183" s="38">
        <f>SUM(B183:H183)</f>
        <v>13.999999999999998</v>
      </c>
    </row>
    <row r="184" spans="1:9" ht="15">
      <c r="A184" s="29" t="s">
        <v>26</v>
      </c>
      <c r="B184" s="44">
        <f>SUM(B163:B183)</f>
        <v>5.3761899700945692</v>
      </c>
      <c r="C184" s="44">
        <f t="shared" ref="C184:I184" si="34">SUM(C163:C183)</f>
        <v>1.3869568175040674</v>
      </c>
      <c r="D184" s="44">
        <f t="shared" si="34"/>
        <v>10.310538241180549</v>
      </c>
      <c r="E184" s="44">
        <f t="shared" si="34"/>
        <v>5.9554392007613117</v>
      </c>
      <c r="F184" s="44">
        <f t="shared" si="34"/>
        <v>0</v>
      </c>
      <c r="G184" s="44">
        <f t="shared" si="34"/>
        <v>0.5295999329464639</v>
      </c>
      <c r="H184" s="45">
        <f t="shared" si="34"/>
        <v>1.6923787293932497</v>
      </c>
      <c r="I184" s="46">
        <f t="shared" si="34"/>
        <v>25.251102891880208</v>
      </c>
    </row>
    <row r="185" spans="1:9" s="5" customFormat="1" ht="15" thickBot="1">
      <c r="A185" s="30" t="s">
        <v>88</v>
      </c>
      <c r="B185" s="47">
        <f>B184/$I184</f>
        <v>0.21290911502417373</v>
      </c>
      <c r="C185" s="47">
        <f t="shared" ref="C185:I185" si="35">C184/$I184</f>
        <v>5.4926583739439747E-2</v>
      </c>
      <c r="D185" s="47">
        <f t="shared" si="35"/>
        <v>0.40832031318901418</v>
      </c>
      <c r="E185" s="47">
        <f t="shared" si="35"/>
        <v>0.23584867664043116</v>
      </c>
      <c r="F185" s="47">
        <f t="shared" si="35"/>
        <v>0</v>
      </c>
      <c r="G185" s="47">
        <f t="shared" si="35"/>
        <v>2.0973338678080593E-2</v>
      </c>
      <c r="H185" s="47">
        <f t="shared" si="35"/>
        <v>6.7021972728860651E-2</v>
      </c>
      <c r="I185" s="48">
        <f t="shared" si="35"/>
        <v>1</v>
      </c>
    </row>
    <row r="186" spans="1:9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9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9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9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9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8" si="36">SUM(B190:H190)</f>
        <v>0</v>
      </c>
    </row>
    <row r="191" spans="1:9" ht="15">
      <c r="A191" s="27" t="s">
        <v>9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36"/>
        <v>0</v>
      </c>
    </row>
    <row r="192" spans="1:9" ht="15">
      <c r="A192" s="26" t="s">
        <v>10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36"/>
        <v>0</v>
      </c>
    </row>
    <row r="193" spans="1:9" ht="15">
      <c r="A193" s="27" t="s">
        <v>11</v>
      </c>
      <c r="B193" s="42">
        <v>0</v>
      </c>
      <c r="C193" s="42">
        <v>0</v>
      </c>
      <c r="D193" s="42">
        <v>0</v>
      </c>
      <c r="E193" s="42">
        <v>0</v>
      </c>
      <c r="F193" s="411"/>
      <c r="G193" s="42">
        <v>0</v>
      </c>
      <c r="H193" s="43">
        <v>0</v>
      </c>
      <c r="I193" s="38">
        <f t="shared" si="36"/>
        <v>0</v>
      </c>
    </row>
    <row r="194" spans="1:9" ht="15">
      <c r="A194" s="26" t="s">
        <v>12</v>
      </c>
      <c r="B194" s="39">
        <v>0</v>
      </c>
      <c r="C194" s="39">
        <v>0</v>
      </c>
      <c r="D194" s="39">
        <v>0</v>
      </c>
      <c r="E194" s="39">
        <v>0</v>
      </c>
      <c r="F194" s="411"/>
      <c r="G194" s="39">
        <v>0</v>
      </c>
      <c r="H194" s="40">
        <v>0</v>
      </c>
      <c r="I194" s="41">
        <f t="shared" si="36"/>
        <v>0</v>
      </c>
    </row>
    <row r="195" spans="1:9" ht="15">
      <c r="A195" s="27" t="s">
        <v>13</v>
      </c>
      <c r="B195" s="42">
        <v>0</v>
      </c>
      <c r="C195" s="42">
        <v>0</v>
      </c>
      <c r="D195" s="42">
        <v>0</v>
      </c>
      <c r="E195" s="42">
        <v>0</v>
      </c>
      <c r="F195" s="411"/>
      <c r="G195" s="42">
        <v>0</v>
      </c>
      <c r="H195" s="43">
        <v>0</v>
      </c>
      <c r="I195" s="38">
        <f t="shared" si="36"/>
        <v>0</v>
      </c>
    </row>
    <row r="196" spans="1:9" ht="15">
      <c r="A196" s="26" t="s">
        <v>14</v>
      </c>
      <c r="B196" s="39">
        <v>0</v>
      </c>
      <c r="C196" s="39">
        <v>0</v>
      </c>
      <c r="D196" s="39">
        <v>0</v>
      </c>
      <c r="E196" s="39">
        <v>0.20628705690132979</v>
      </c>
      <c r="F196" s="411"/>
      <c r="G196" s="39">
        <v>0</v>
      </c>
      <c r="H196" s="40">
        <v>0</v>
      </c>
      <c r="I196" s="41">
        <f t="shared" si="36"/>
        <v>0.20628705690132979</v>
      </c>
    </row>
    <row r="197" spans="1:9" ht="15">
      <c r="A197" s="27" t="s">
        <v>15</v>
      </c>
      <c r="B197" s="42">
        <v>0.45383832740318164</v>
      </c>
      <c r="C197" s="42">
        <v>0.14095921427941308</v>
      </c>
      <c r="D197" s="42">
        <v>6.5956024583174049</v>
      </c>
      <c r="E197" s="42">
        <v>0</v>
      </c>
      <c r="F197" s="411"/>
      <c r="G197" s="42">
        <v>0</v>
      </c>
      <c r="H197" s="43">
        <v>0</v>
      </c>
      <c r="I197" s="38">
        <f t="shared" si="36"/>
        <v>7.1903999999999995</v>
      </c>
    </row>
    <row r="198" spans="1:9" ht="15">
      <c r="A198" s="26" t="s">
        <v>16</v>
      </c>
      <c r="B198" s="39">
        <v>0.60081559291898989</v>
      </c>
      <c r="C198" s="39">
        <v>0.26692999986912513</v>
      </c>
      <c r="D198" s="39">
        <v>12.132254407211885</v>
      </c>
      <c r="E198" s="39">
        <v>0</v>
      </c>
      <c r="F198" s="411"/>
      <c r="G198" s="39">
        <v>0</v>
      </c>
      <c r="H198" s="40">
        <v>0</v>
      </c>
      <c r="I198" s="41">
        <f t="shared" si="36"/>
        <v>13</v>
      </c>
    </row>
    <row r="199" spans="1:9" ht="15">
      <c r="A199" s="27" t="s">
        <v>17</v>
      </c>
      <c r="B199" s="42">
        <v>2.8112373406616216E-2</v>
      </c>
      <c r="C199" s="42">
        <v>0</v>
      </c>
      <c r="D199" s="42">
        <v>0.2033876265933838</v>
      </c>
      <c r="E199" s="42">
        <v>0</v>
      </c>
      <c r="F199" s="411"/>
      <c r="G199" s="42">
        <v>0</v>
      </c>
      <c r="H199" s="43">
        <v>0</v>
      </c>
      <c r="I199" s="38">
        <f t="shared" si="36"/>
        <v>0.23150000000000001</v>
      </c>
    </row>
    <row r="200" spans="1:9" ht="15">
      <c r="A200" s="26" t="s">
        <v>18</v>
      </c>
      <c r="B200" s="39">
        <v>0</v>
      </c>
      <c r="C200" s="39">
        <v>0</v>
      </c>
      <c r="D200" s="39">
        <v>0</v>
      </c>
      <c r="E200" s="39">
        <v>0</v>
      </c>
      <c r="F200" s="411"/>
      <c r="G200" s="39">
        <v>0</v>
      </c>
      <c r="H200" s="40">
        <v>0</v>
      </c>
      <c r="I200" s="41">
        <f t="shared" si="36"/>
        <v>0</v>
      </c>
    </row>
    <row r="201" spans="1:9" ht="15">
      <c r="A201" s="27" t="s">
        <v>139</v>
      </c>
      <c r="B201" s="42">
        <v>5.9365895072893089</v>
      </c>
      <c r="C201" s="42">
        <v>0.31895138849299542</v>
      </c>
      <c r="D201" s="42">
        <v>33.212005289107573</v>
      </c>
      <c r="E201" s="42">
        <v>2.5324538151101215</v>
      </c>
      <c r="F201" s="411"/>
      <c r="G201" s="42">
        <v>0</v>
      </c>
      <c r="H201" s="43">
        <v>0</v>
      </c>
      <c r="I201" s="38">
        <f t="shared" si="36"/>
        <v>42</v>
      </c>
    </row>
    <row r="202" spans="1:9" ht="15">
      <c r="A202" s="26" t="s">
        <v>19</v>
      </c>
      <c r="B202" s="39">
        <v>0</v>
      </c>
      <c r="C202" s="39">
        <v>0</v>
      </c>
      <c r="D202" s="39">
        <v>0</v>
      </c>
      <c r="E202" s="39">
        <v>0</v>
      </c>
      <c r="F202" s="411"/>
      <c r="G202" s="39">
        <v>0</v>
      </c>
      <c r="H202" s="40">
        <v>0</v>
      </c>
      <c r="I202" s="41">
        <f t="shared" si="36"/>
        <v>0</v>
      </c>
    </row>
    <row r="203" spans="1:9" ht="15">
      <c r="A203" s="27" t="s">
        <v>20</v>
      </c>
      <c r="B203" s="42">
        <v>0</v>
      </c>
      <c r="C203" s="42">
        <v>0</v>
      </c>
      <c r="D203" s="42">
        <v>0</v>
      </c>
      <c r="E203" s="42">
        <v>0</v>
      </c>
      <c r="F203" s="411"/>
      <c r="G203" s="42">
        <v>0</v>
      </c>
      <c r="H203" s="43">
        <v>0</v>
      </c>
      <c r="I203" s="38">
        <f t="shared" si="36"/>
        <v>0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36"/>
        <v>0</v>
      </c>
    </row>
    <row r="205" spans="1:9" ht="15">
      <c r="A205" s="28" t="s">
        <v>60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36"/>
        <v>0</v>
      </c>
    </row>
    <row r="206" spans="1:9" ht="15">
      <c r="A206" s="26" t="s">
        <v>22</v>
      </c>
      <c r="B206" s="39">
        <v>0</v>
      </c>
      <c r="C206" s="39">
        <v>0</v>
      </c>
      <c r="D206" s="39">
        <v>0</v>
      </c>
      <c r="E206" s="39">
        <v>0</v>
      </c>
      <c r="F206" s="411"/>
      <c r="G206" s="39">
        <v>0</v>
      </c>
      <c r="H206" s="40">
        <v>0</v>
      </c>
      <c r="I206" s="41">
        <f t="shared" si="36"/>
        <v>0</v>
      </c>
    </row>
    <row r="207" spans="1:9" ht="15">
      <c r="A207" s="28" t="s">
        <v>23</v>
      </c>
      <c r="B207" s="42">
        <v>0</v>
      </c>
      <c r="C207" s="42">
        <v>0</v>
      </c>
      <c r="D207" s="42">
        <v>0</v>
      </c>
      <c r="E207" s="42">
        <v>0</v>
      </c>
      <c r="F207" s="411"/>
      <c r="G207" s="42">
        <v>0</v>
      </c>
      <c r="H207" s="43">
        <v>0</v>
      </c>
      <c r="I207" s="38">
        <f t="shared" si="36"/>
        <v>0</v>
      </c>
    </row>
    <row r="208" spans="1:9" ht="15">
      <c r="A208" s="26" t="s">
        <v>24</v>
      </c>
      <c r="B208" s="39">
        <v>0</v>
      </c>
      <c r="C208" s="39">
        <v>0</v>
      </c>
      <c r="D208" s="39">
        <v>0</v>
      </c>
      <c r="E208" s="39">
        <v>0</v>
      </c>
      <c r="F208" s="411"/>
      <c r="G208" s="39">
        <v>0</v>
      </c>
      <c r="H208" s="40">
        <v>0</v>
      </c>
      <c r="I208" s="41">
        <f t="shared" si="36"/>
        <v>0</v>
      </c>
    </row>
    <row r="209" spans="1:9" ht="15.75" thickBot="1">
      <c r="A209" s="28" t="s">
        <v>25</v>
      </c>
      <c r="B209" s="42">
        <v>6.6206321624733E-2</v>
      </c>
      <c r="C209" s="42">
        <v>2.338035659640475E-2</v>
      </c>
      <c r="D209" s="42">
        <v>17.728014912010337</v>
      </c>
      <c r="E209" s="42">
        <v>12.172552455308486</v>
      </c>
      <c r="F209" s="412"/>
      <c r="G209" s="42">
        <v>0.95229408773192492</v>
      </c>
      <c r="H209" s="43">
        <v>5.7551866728112508E-2</v>
      </c>
      <c r="I209" s="38">
        <f>SUM(B209:H209)</f>
        <v>30.999999999999996</v>
      </c>
    </row>
    <row r="210" spans="1:9" ht="15">
      <c r="A210" s="29" t="s">
        <v>26</v>
      </c>
      <c r="B210" s="44">
        <f>SUM(B189:B209)</f>
        <v>7.0855621226428296</v>
      </c>
      <c r="C210" s="44">
        <f t="shared" ref="C210:I210" si="37">SUM(C189:C209)</f>
        <v>0.7502209592379383</v>
      </c>
      <c r="D210" s="44">
        <f t="shared" si="37"/>
        <v>69.87126469324059</v>
      </c>
      <c r="E210" s="44">
        <f t="shared" si="37"/>
        <v>14.911293327319937</v>
      </c>
      <c r="F210" s="44">
        <f t="shared" si="37"/>
        <v>0</v>
      </c>
      <c r="G210" s="44">
        <f t="shared" si="37"/>
        <v>0.95229408773192492</v>
      </c>
      <c r="H210" s="45">
        <f t="shared" si="37"/>
        <v>5.7551866728112508E-2</v>
      </c>
      <c r="I210" s="46">
        <f t="shared" si="37"/>
        <v>93.628187056901325</v>
      </c>
    </row>
    <row r="211" spans="1:9" s="5" customFormat="1" ht="15" thickBot="1">
      <c r="A211" s="30" t="s">
        <v>88</v>
      </c>
      <c r="B211" s="47">
        <f>B210/$I210</f>
        <v>7.5677660172322581E-2</v>
      </c>
      <c r="C211" s="47">
        <f t="shared" ref="C211:I211" si="38">C210/$I210</f>
        <v>8.0127681932151609E-3</v>
      </c>
      <c r="D211" s="47">
        <f t="shared" si="38"/>
        <v>0.74626313815920875</v>
      </c>
      <c r="E211" s="47">
        <f t="shared" si="38"/>
        <v>0.15926072901804444</v>
      </c>
      <c r="F211" s="47">
        <f t="shared" si="38"/>
        <v>0</v>
      </c>
      <c r="G211" s="47">
        <f t="shared" si="38"/>
        <v>1.017101919481983E-2</v>
      </c>
      <c r="H211" s="47">
        <f t="shared" si="38"/>
        <v>6.146852623893711E-4</v>
      </c>
      <c r="I211" s="48">
        <f t="shared" si="38"/>
        <v>1</v>
      </c>
    </row>
    <row r="212" spans="1:9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9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9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9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9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4" si="39">SUM(B216:H216)</f>
        <v>0</v>
      </c>
    </row>
    <row r="217" spans="1:9" ht="15">
      <c r="A217" s="27" t="s">
        <v>9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39"/>
        <v>0</v>
      </c>
    </row>
    <row r="218" spans="1:9" ht="15">
      <c r="A218" s="26" t="s">
        <v>10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39"/>
        <v>0</v>
      </c>
    </row>
    <row r="219" spans="1:9" ht="15">
      <c r="A219" s="27" t="s">
        <v>11</v>
      </c>
      <c r="B219" s="42">
        <v>0</v>
      </c>
      <c r="C219" s="42">
        <v>0</v>
      </c>
      <c r="D219" s="42">
        <v>0</v>
      </c>
      <c r="E219" s="42">
        <v>0</v>
      </c>
      <c r="F219" s="411"/>
      <c r="G219" s="42">
        <v>0</v>
      </c>
      <c r="H219" s="43">
        <v>0</v>
      </c>
      <c r="I219" s="38">
        <f t="shared" si="39"/>
        <v>0</v>
      </c>
    </row>
    <row r="220" spans="1:9" ht="15">
      <c r="A220" s="26" t="s">
        <v>12</v>
      </c>
      <c r="B220" s="39">
        <v>0</v>
      </c>
      <c r="C220" s="39">
        <v>0</v>
      </c>
      <c r="D220" s="39">
        <v>0</v>
      </c>
      <c r="E220" s="39">
        <v>1.2314018093217312</v>
      </c>
      <c r="F220" s="411"/>
      <c r="G220" s="39">
        <v>0</v>
      </c>
      <c r="H220" s="40">
        <v>0</v>
      </c>
      <c r="I220" s="41">
        <f t="shared" si="39"/>
        <v>1.2314018093217312</v>
      </c>
    </row>
    <row r="221" spans="1:9" ht="15">
      <c r="A221" s="27" t="s">
        <v>13</v>
      </c>
      <c r="B221" s="42">
        <v>0</v>
      </c>
      <c r="C221" s="42">
        <v>0</v>
      </c>
      <c r="D221" s="42">
        <v>0</v>
      </c>
      <c r="E221" s="42">
        <v>0</v>
      </c>
      <c r="F221" s="411"/>
      <c r="G221" s="42">
        <v>0</v>
      </c>
      <c r="H221" s="43">
        <v>0</v>
      </c>
      <c r="I221" s="38">
        <f t="shared" si="39"/>
        <v>0</v>
      </c>
    </row>
    <row r="222" spans="1:9" ht="15">
      <c r="A222" s="26" t="s">
        <v>14</v>
      </c>
      <c r="B222" s="39">
        <v>0</v>
      </c>
      <c r="C222" s="39">
        <v>0</v>
      </c>
      <c r="D222" s="39">
        <v>0</v>
      </c>
      <c r="E222" s="39">
        <v>1.7755787746600346E-4</v>
      </c>
      <c r="F222" s="411"/>
      <c r="G222" s="39">
        <v>0</v>
      </c>
      <c r="H222" s="40">
        <v>0</v>
      </c>
      <c r="I222" s="41">
        <f t="shared" si="39"/>
        <v>1.7755787746600346E-4</v>
      </c>
    </row>
    <row r="223" spans="1:9" ht="15">
      <c r="A223" s="27" t="s">
        <v>15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39"/>
        <v>0</v>
      </c>
    </row>
    <row r="224" spans="1:9" ht="15">
      <c r="A224" s="26" t="s">
        <v>16</v>
      </c>
      <c r="B224" s="39">
        <v>0</v>
      </c>
      <c r="C224" s="39">
        <v>0</v>
      </c>
      <c r="D224" s="39">
        <v>35</v>
      </c>
      <c r="E224" s="39">
        <v>0</v>
      </c>
      <c r="F224" s="411"/>
      <c r="G224" s="39">
        <v>0</v>
      </c>
      <c r="H224" s="40">
        <v>0</v>
      </c>
      <c r="I224" s="41">
        <f t="shared" si="39"/>
        <v>35</v>
      </c>
    </row>
    <row r="225" spans="1:9" ht="15">
      <c r="A225" s="27" t="s">
        <v>17</v>
      </c>
      <c r="B225" s="42">
        <v>0</v>
      </c>
      <c r="C225" s="42">
        <v>0</v>
      </c>
      <c r="D225" s="42">
        <v>0</v>
      </c>
      <c r="E225" s="42">
        <v>0</v>
      </c>
      <c r="F225" s="411"/>
      <c r="G225" s="42">
        <v>0</v>
      </c>
      <c r="H225" s="43">
        <v>0</v>
      </c>
      <c r="I225" s="38">
        <f t="shared" si="39"/>
        <v>0</v>
      </c>
    </row>
    <row r="226" spans="1:9" ht="15">
      <c r="A226" s="26" t="s">
        <v>18</v>
      </c>
      <c r="B226" s="39">
        <v>0</v>
      </c>
      <c r="C226" s="39">
        <v>0</v>
      </c>
      <c r="D226" s="39">
        <v>0</v>
      </c>
      <c r="E226" s="39">
        <v>0</v>
      </c>
      <c r="F226" s="411"/>
      <c r="G226" s="39">
        <v>0</v>
      </c>
      <c r="H226" s="40">
        <v>0</v>
      </c>
      <c r="I226" s="41">
        <f t="shared" si="39"/>
        <v>0</v>
      </c>
    </row>
    <row r="227" spans="1:9" ht="15">
      <c r="A227" s="27" t="s">
        <v>139</v>
      </c>
      <c r="B227" s="42">
        <v>57.039942588743465</v>
      </c>
      <c r="C227" s="42">
        <v>0</v>
      </c>
      <c r="D227" s="42">
        <v>26.934448227453501</v>
      </c>
      <c r="E227" s="42">
        <v>59.025609183803041</v>
      </c>
      <c r="F227" s="411"/>
      <c r="G227" s="42">
        <v>0</v>
      </c>
      <c r="H227" s="43">
        <v>0</v>
      </c>
      <c r="I227" s="38">
        <f t="shared" si="39"/>
        <v>143</v>
      </c>
    </row>
    <row r="228" spans="1:9" ht="15">
      <c r="A228" s="26" t="s">
        <v>19</v>
      </c>
      <c r="B228" s="39">
        <v>0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39"/>
        <v>0</v>
      </c>
    </row>
    <row r="229" spans="1:9" ht="15">
      <c r="A229" s="27" t="s">
        <v>20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39"/>
        <v>0</v>
      </c>
    </row>
    <row r="230" spans="1:9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39"/>
        <v>0</v>
      </c>
    </row>
    <row r="231" spans="1:9" ht="15">
      <c r="A231" s="28" t="s">
        <v>60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39"/>
        <v>0</v>
      </c>
    </row>
    <row r="232" spans="1:9" ht="15">
      <c r="A232" s="26" t="s">
        <v>22</v>
      </c>
      <c r="B232" s="39">
        <v>0</v>
      </c>
      <c r="C232" s="39">
        <v>0</v>
      </c>
      <c r="D232" s="39">
        <v>0</v>
      </c>
      <c r="E232" s="39">
        <v>0</v>
      </c>
      <c r="F232" s="411"/>
      <c r="G232" s="39">
        <v>0</v>
      </c>
      <c r="H232" s="40">
        <v>0</v>
      </c>
      <c r="I232" s="41">
        <f t="shared" si="39"/>
        <v>0</v>
      </c>
    </row>
    <row r="233" spans="1:9" ht="15">
      <c r="A233" s="28" t="s">
        <v>23</v>
      </c>
      <c r="B233" s="42">
        <v>0</v>
      </c>
      <c r="C233" s="42">
        <v>0</v>
      </c>
      <c r="D233" s="42">
        <v>0</v>
      </c>
      <c r="E233" s="42">
        <v>0</v>
      </c>
      <c r="F233" s="411"/>
      <c r="G233" s="42">
        <v>0</v>
      </c>
      <c r="H233" s="43">
        <v>0</v>
      </c>
      <c r="I233" s="38">
        <f t="shared" si="39"/>
        <v>0</v>
      </c>
    </row>
    <row r="234" spans="1:9" ht="15">
      <c r="A234" s="26" t="s">
        <v>24</v>
      </c>
      <c r="B234" s="39">
        <v>209.04990901871813</v>
      </c>
      <c r="C234" s="39">
        <v>0</v>
      </c>
      <c r="D234" s="39">
        <v>48.141290981281912</v>
      </c>
      <c r="E234" s="39">
        <v>0</v>
      </c>
      <c r="F234" s="411"/>
      <c r="G234" s="39">
        <v>0</v>
      </c>
      <c r="H234" s="40">
        <v>0</v>
      </c>
      <c r="I234" s="41">
        <f t="shared" si="39"/>
        <v>257.19120000000004</v>
      </c>
    </row>
    <row r="235" spans="1:9" ht="15.75" thickBot="1">
      <c r="A235" s="28" t="s">
        <v>25</v>
      </c>
      <c r="B235" s="42">
        <v>76.19129410043017</v>
      </c>
      <c r="C235" s="42">
        <v>0</v>
      </c>
      <c r="D235" s="42">
        <v>280.74814278507142</v>
      </c>
      <c r="E235" s="42">
        <v>207.94138941628185</v>
      </c>
      <c r="F235" s="412"/>
      <c r="G235" s="42">
        <v>62.782741476452173</v>
      </c>
      <c r="H235" s="43">
        <v>7.3364322217643636</v>
      </c>
      <c r="I235" s="38">
        <f>SUM(B235:H235)</f>
        <v>635</v>
      </c>
    </row>
    <row r="236" spans="1:9" ht="15">
      <c r="A236" s="29" t="s">
        <v>26</v>
      </c>
      <c r="B236" s="44">
        <f>SUM(B215:B235)</f>
        <v>342.28114570789177</v>
      </c>
      <c r="C236" s="44">
        <f t="shared" ref="C236:I236" si="40">SUM(C215:C235)</f>
        <v>0</v>
      </c>
      <c r="D236" s="44">
        <f t="shared" si="40"/>
        <v>390.82388199380682</v>
      </c>
      <c r="E236" s="44">
        <f t="shared" si="40"/>
        <v>268.19857796728411</v>
      </c>
      <c r="F236" s="44">
        <f t="shared" si="40"/>
        <v>0</v>
      </c>
      <c r="G236" s="44">
        <f t="shared" si="40"/>
        <v>62.782741476452173</v>
      </c>
      <c r="H236" s="45">
        <f t="shared" si="40"/>
        <v>7.3364322217643636</v>
      </c>
      <c r="I236" s="46">
        <f t="shared" si="40"/>
        <v>1071.4227793671994</v>
      </c>
    </row>
    <row r="237" spans="1:9" s="5" customFormat="1" ht="15" thickBot="1">
      <c r="A237" s="30" t="s">
        <v>88</v>
      </c>
      <c r="B237" s="47">
        <f>B236/$I236</f>
        <v>0.31946412965948778</v>
      </c>
      <c r="C237" s="47">
        <f t="shared" ref="C237:I237" si="41">C236/$I236</f>
        <v>0</v>
      </c>
      <c r="D237" s="47">
        <f t="shared" si="41"/>
        <v>0.36477092845145043</v>
      </c>
      <c r="E237" s="47">
        <f t="shared" si="41"/>
        <v>0.25032002598048808</v>
      </c>
      <c r="F237" s="47">
        <f t="shared" si="41"/>
        <v>0</v>
      </c>
      <c r="G237" s="47">
        <f t="shared" si="41"/>
        <v>5.8597542151878394E-2</v>
      </c>
      <c r="H237" s="47">
        <f t="shared" si="41"/>
        <v>6.847373756695173E-3</v>
      </c>
      <c r="I237" s="48">
        <f t="shared" si="41"/>
        <v>1</v>
      </c>
    </row>
    <row r="238" spans="1:9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9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9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9" ht="15">
      <c r="A241" s="25" t="s">
        <v>7</v>
      </c>
      <c r="B241" s="36">
        <v>0</v>
      </c>
      <c r="C241" s="36">
        <v>0</v>
      </c>
      <c r="D241" s="36">
        <v>2.016</v>
      </c>
      <c r="E241" s="36">
        <v>0</v>
      </c>
      <c r="F241" s="410"/>
      <c r="G241" s="36">
        <v>0</v>
      </c>
      <c r="H241" s="37">
        <v>0</v>
      </c>
      <c r="I241" s="38">
        <f>SUM(B241:H241)</f>
        <v>2.016</v>
      </c>
    </row>
    <row r="242" spans="1:9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0" si="42">SUM(B242:H242)</f>
        <v>0</v>
      </c>
    </row>
    <row r="243" spans="1:9" ht="15">
      <c r="A243" s="27" t="s">
        <v>9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42"/>
        <v>0</v>
      </c>
    </row>
    <row r="244" spans="1:9" ht="15">
      <c r="A244" s="26" t="s">
        <v>10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42"/>
        <v>0</v>
      </c>
    </row>
    <row r="245" spans="1:9" ht="15">
      <c r="A245" s="27" t="s">
        <v>11</v>
      </c>
      <c r="B245" s="42">
        <v>0</v>
      </c>
      <c r="C245" s="42">
        <v>0</v>
      </c>
      <c r="D245" s="42">
        <v>0</v>
      </c>
      <c r="E245" s="42">
        <v>0</v>
      </c>
      <c r="F245" s="411"/>
      <c r="G245" s="42">
        <v>0</v>
      </c>
      <c r="H245" s="43">
        <v>0</v>
      </c>
      <c r="I245" s="38">
        <f t="shared" si="42"/>
        <v>0</v>
      </c>
    </row>
    <row r="246" spans="1:9" ht="15">
      <c r="A246" s="26" t="s">
        <v>12</v>
      </c>
      <c r="B246" s="39">
        <v>0</v>
      </c>
      <c r="C246" s="39">
        <v>0</v>
      </c>
      <c r="D246" s="39">
        <v>0</v>
      </c>
      <c r="E246" s="39">
        <v>0.67528896391471371</v>
      </c>
      <c r="F246" s="411"/>
      <c r="G246" s="39">
        <v>0</v>
      </c>
      <c r="H246" s="40">
        <v>0</v>
      </c>
      <c r="I246" s="41">
        <f t="shared" si="42"/>
        <v>0.67528896391471371</v>
      </c>
    </row>
    <row r="247" spans="1:9" ht="15">
      <c r="A247" s="27" t="s">
        <v>13</v>
      </c>
      <c r="B247" s="42">
        <v>0</v>
      </c>
      <c r="C247" s="42">
        <v>0</v>
      </c>
      <c r="D247" s="42">
        <v>0</v>
      </c>
      <c r="E247" s="42">
        <v>0</v>
      </c>
      <c r="F247" s="411"/>
      <c r="G247" s="42">
        <v>0</v>
      </c>
      <c r="H247" s="43">
        <v>0</v>
      </c>
      <c r="I247" s="38">
        <f t="shared" si="42"/>
        <v>0</v>
      </c>
    </row>
    <row r="248" spans="1:9" ht="15">
      <c r="A248" s="26" t="s">
        <v>14</v>
      </c>
      <c r="B248" s="39">
        <v>0</v>
      </c>
      <c r="C248" s="39">
        <v>0</v>
      </c>
      <c r="D248" s="39">
        <v>0</v>
      </c>
      <c r="E248" s="39">
        <v>1.5965254036308598</v>
      </c>
      <c r="F248" s="411"/>
      <c r="G248" s="39">
        <v>0</v>
      </c>
      <c r="H248" s="40">
        <v>0</v>
      </c>
      <c r="I248" s="41">
        <f t="shared" si="42"/>
        <v>1.5965254036308598</v>
      </c>
    </row>
    <row r="249" spans="1:9" ht="15">
      <c r="A249" s="27" t="s">
        <v>15</v>
      </c>
      <c r="B249" s="42">
        <v>2.3149457552801729</v>
      </c>
      <c r="C249" s="42">
        <v>5.0689332199461319E-3</v>
      </c>
      <c r="D249" s="42">
        <v>1.2323853114998806</v>
      </c>
      <c r="E249" s="42">
        <v>0</v>
      </c>
      <c r="F249" s="411"/>
      <c r="G249" s="42">
        <v>0</v>
      </c>
      <c r="H249" s="43">
        <v>0</v>
      </c>
      <c r="I249" s="38">
        <f t="shared" si="42"/>
        <v>3.5523999999999996</v>
      </c>
    </row>
    <row r="250" spans="1:9" ht="15">
      <c r="A250" s="26" t="s">
        <v>16</v>
      </c>
      <c r="B250" s="39">
        <v>126.46106231193026</v>
      </c>
      <c r="C250" s="39">
        <v>6.3700729572221503E-4</v>
      </c>
      <c r="D250" s="39">
        <v>35.538300680774014</v>
      </c>
      <c r="E250" s="39">
        <v>0</v>
      </c>
      <c r="F250" s="411"/>
      <c r="G250" s="39">
        <v>0</v>
      </c>
      <c r="H250" s="40">
        <v>0</v>
      </c>
      <c r="I250" s="41">
        <f t="shared" si="42"/>
        <v>162</v>
      </c>
    </row>
    <row r="251" spans="1:9" ht="15">
      <c r="A251" s="27" t="s">
        <v>17</v>
      </c>
      <c r="B251" s="42">
        <v>1.0633942041462932</v>
      </c>
      <c r="C251" s="42">
        <v>0</v>
      </c>
      <c r="D251" s="42">
        <v>2.5825450636682534</v>
      </c>
      <c r="E251" s="42">
        <v>5.8060732185453837E-2</v>
      </c>
      <c r="F251" s="411"/>
      <c r="G251" s="42">
        <v>0</v>
      </c>
      <c r="H251" s="43">
        <v>0</v>
      </c>
      <c r="I251" s="38">
        <f t="shared" si="42"/>
        <v>3.7040000000000006</v>
      </c>
    </row>
    <row r="252" spans="1:9" ht="15">
      <c r="A252" s="26" t="s">
        <v>18</v>
      </c>
      <c r="B252" s="39">
        <v>0</v>
      </c>
      <c r="C252" s="39">
        <v>0</v>
      </c>
      <c r="D252" s="39">
        <v>0</v>
      </c>
      <c r="E252" s="39">
        <v>0</v>
      </c>
      <c r="F252" s="411"/>
      <c r="G252" s="39">
        <v>0</v>
      </c>
      <c r="H252" s="40">
        <v>0</v>
      </c>
      <c r="I252" s="41">
        <f t="shared" si="42"/>
        <v>0</v>
      </c>
    </row>
    <row r="253" spans="1:9" ht="15">
      <c r="A253" s="27" t="s">
        <v>139</v>
      </c>
      <c r="B253" s="42">
        <v>243.32028612569388</v>
      </c>
      <c r="C253" s="42">
        <v>16.552940417492376</v>
      </c>
      <c r="D253" s="42">
        <v>222.12677345681371</v>
      </c>
      <c r="E253" s="42">
        <v>0</v>
      </c>
      <c r="F253" s="411"/>
      <c r="G253" s="42">
        <v>0</v>
      </c>
      <c r="H253" s="43">
        <v>0</v>
      </c>
      <c r="I253" s="38">
        <f t="shared" si="42"/>
        <v>482</v>
      </c>
    </row>
    <row r="254" spans="1:9" ht="15">
      <c r="A254" s="26" t="s">
        <v>19</v>
      </c>
      <c r="B254" s="39">
        <v>0</v>
      </c>
      <c r="C254" s="39">
        <v>0</v>
      </c>
      <c r="D254" s="39">
        <v>0</v>
      </c>
      <c r="E254" s="39">
        <v>0</v>
      </c>
      <c r="F254" s="411"/>
      <c r="G254" s="39">
        <v>0</v>
      </c>
      <c r="H254" s="40">
        <v>0</v>
      </c>
      <c r="I254" s="41">
        <f t="shared" si="42"/>
        <v>0</v>
      </c>
    </row>
    <row r="255" spans="1:9" ht="15">
      <c r="A255" s="27" t="s">
        <v>20</v>
      </c>
      <c r="B255" s="42">
        <v>0</v>
      </c>
      <c r="C255" s="42">
        <v>0</v>
      </c>
      <c r="D255" s="42">
        <v>0</v>
      </c>
      <c r="E255" s="42">
        <v>0</v>
      </c>
      <c r="F255" s="411"/>
      <c r="G255" s="42">
        <v>0</v>
      </c>
      <c r="H255" s="43">
        <v>0</v>
      </c>
      <c r="I255" s="38">
        <f t="shared" si="42"/>
        <v>0</v>
      </c>
    </row>
    <row r="256" spans="1:9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42"/>
        <v>0</v>
      </c>
    </row>
    <row r="257" spans="1:9" ht="15">
      <c r="A257" s="28" t="s">
        <v>60</v>
      </c>
      <c r="B257" s="42">
        <v>1.0381632955236351</v>
      </c>
      <c r="C257" s="42">
        <v>1.7572058942655802</v>
      </c>
      <c r="D257" s="42">
        <v>3.2046308102107841</v>
      </c>
      <c r="E257" s="42">
        <v>0</v>
      </c>
      <c r="F257" s="411"/>
      <c r="G257" s="42">
        <v>0</v>
      </c>
      <c r="H257" s="43">
        <v>0</v>
      </c>
      <c r="I257" s="38">
        <f t="shared" si="42"/>
        <v>6</v>
      </c>
    </row>
    <row r="258" spans="1:9" ht="15">
      <c r="A258" s="26" t="s">
        <v>22</v>
      </c>
      <c r="B258" s="39">
        <v>0</v>
      </c>
      <c r="C258" s="39">
        <v>0</v>
      </c>
      <c r="D258" s="39">
        <v>0</v>
      </c>
      <c r="E258" s="39">
        <v>0</v>
      </c>
      <c r="F258" s="411"/>
      <c r="G258" s="39">
        <v>0</v>
      </c>
      <c r="H258" s="40">
        <v>0</v>
      </c>
      <c r="I258" s="41">
        <f t="shared" si="42"/>
        <v>0</v>
      </c>
    </row>
    <row r="259" spans="1:9" ht="15">
      <c r="A259" s="28" t="s">
        <v>23</v>
      </c>
      <c r="B259" s="42">
        <v>0</v>
      </c>
      <c r="C259" s="42">
        <v>0</v>
      </c>
      <c r="D259" s="42">
        <v>0</v>
      </c>
      <c r="E259" s="42">
        <v>0</v>
      </c>
      <c r="F259" s="411"/>
      <c r="G259" s="42">
        <v>0</v>
      </c>
      <c r="H259" s="43">
        <v>0</v>
      </c>
      <c r="I259" s="38">
        <f t="shared" si="42"/>
        <v>0</v>
      </c>
    </row>
    <row r="260" spans="1:9" ht="15">
      <c r="A260" s="26" t="s">
        <v>24</v>
      </c>
      <c r="B260" s="39">
        <v>206.68214880472942</v>
      </c>
      <c r="C260" s="39">
        <v>0</v>
      </c>
      <c r="D260" s="39">
        <v>3.7018511952705584</v>
      </c>
      <c r="E260" s="39">
        <v>0</v>
      </c>
      <c r="F260" s="411"/>
      <c r="G260" s="39">
        <v>0</v>
      </c>
      <c r="H260" s="40">
        <v>0</v>
      </c>
      <c r="I260" s="41">
        <f t="shared" si="42"/>
        <v>210.38399999999999</v>
      </c>
    </row>
    <row r="261" spans="1:9" ht="15.75" thickBot="1">
      <c r="A261" s="28" t="s">
        <v>25</v>
      </c>
      <c r="B261" s="42">
        <v>20.360133208405113</v>
      </c>
      <c r="C261" s="42">
        <v>4.9822446851238406E-2</v>
      </c>
      <c r="D261" s="42">
        <v>320.44896580033969</v>
      </c>
      <c r="E261" s="42">
        <v>202.69064305950965</v>
      </c>
      <c r="F261" s="412"/>
      <c r="G261" s="42">
        <v>389.37386774396816</v>
      </c>
      <c r="H261" s="43">
        <v>10.076567740926217</v>
      </c>
      <c r="I261" s="38">
        <f>SUM(B261:H261)</f>
        <v>943</v>
      </c>
    </row>
    <row r="262" spans="1:9" ht="15">
      <c r="A262" s="29" t="s">
        <v>26</v>
      </c>
      <c r="B262" s="44">
        <f>SUM(B241:B261)</f>
        <v>601.24013370570879</v>
      </c>
      <c r="C262" s="44">
        <f t="shared" ref="C262:I262" si="43">SUM(C241:C261)</f>
        <v>18.365674699124863</v>
      </c>
      <c r="D262" s="44">
        <f t="shared" si="43"/>
        <v>590.85145231857689</v>
      </c>
      <c r="E262" s="44">
        <f t="shared" si="43"/>
        <v>205.02051815924068</v>
      </c>
      <c r="F262" s="44">
        <f t="shared" si="43"/>
        <v>0</v>
      </c>
      <c r="G262" s="44">
        <f t="shared" si="43"/>
        <v>389.37386774396816</v>
      </c>
      <c r="H262" s="45">
        <f t="shared" si="43"/>
        <v>10.076567740926217</v>
      </c>
      <c r="I262" s="46">
        <f t="shared" si="43"/>
        <v>1814.9282143675455</v>
      </c>
    </row>
    <row r="263" spans="1:9" s="5" customFormat="1" ht="15" thickBot="1">
      <c r="A263" s="30" t="s">
        <v>88</v>
      </c>
      <c r="B263" s="47">
        <f>B262/$I262</f>
        <v>0.33127488401254762</v>
      </c>
      <c r="C263" s="47">
        <f t="shared" ref="C263:I263" si="44">C262/$I262</f>
        <v>1.0119229264130877E-2</v>
      </c>
      <c r="D263" s="47">
        <f t="shared" si="44"/>
        <v>0.32555086622226159</v>
      </c>
      <c r="E263" s="47">
        <f t="shared" si="44"/>
        <v>0.11296343102511353</v>
      </c>
      <c r="F263" s="47">
        <f t="shared" si="44"/>
        <v>0</v>
      </c>
      <c r="G263" s="47">
        <f t="shared" si="44"/>
        <v>0.21453954192874491</v>
      </c>
      <c r="H263" s="47">
        <f t="shared" si="44"/>
        <v>5.5520475472015489E-3</v>
      </c>
      <c r="I263" s="48">
        <f t="shared" si="44"/>
        <v>1</v>
      </c>
    </row>
    <row r="264" spans="1:9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9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9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9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</row>
    <row r="268" spans="1:9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6" si="45">SUM(B268:H268)</f>
        <v>0</v>
      </c>
    </row>
    <row r="269" spans="1:9" ht="15">
      <c r="A269" s="27" t="s">
        <v>9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45"/>
        <v>0</v>
      </c>
    </row>
    <row r="270" spans="1:9" ht="15">
      <c r="A270" s="26" t="s">
        <v>10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45"/>
        <v>0</v>
      </c>
    </row>
    <row r="271" spans="1:9" ht="15">
      <c r="A271" s="27" t="s">
        <v>11</v>
      </c>
      <c r="B271" s="42">
        <v>0</v>
      </c>
      <c r="C271" s="42">
        <v>0</v>
      </c>
      <c r="D271" s="42">
        <v>0</v>
      </c>
      <c r="E271" s="42">
        <v>0</v>
      </c>
      <c r="F271" s="411"/>
      <c r="G271" s="42">
        <v>0</v>
      </c>
      <c r="H271" s="43">
        <v>0</v>
      </c>
      <c r="I271" s="38">
        <f t="shared" si="45"/>
        <v>0</v>
      </c>
    </row>
    <row r="272" spans="1:9" ht="15">
      <c r="A272" s="26" t="s">
        <v>12</v>
      </c>
      <c r="B272" s="39">
        <v>9.3717403984836629E-5</v>
      </c>
      <c r="C272" s="39">
        <v>0</v>
      </c>
      <c r="D272" s="39">
        <v>0</v>
      </c>
      <c r="E272" s="39">
        <v>4.8531395468103602E-3</v>
      </c>
      <c r="F272" s="411"/>
      <c r="G272" s="39">
        <v>0</v>
      </c>
      <c r="H272" s="40">
        <v>0</v>
      </c>
      <c r="I272" s="41">
        <f t="shared" si="45"/>
        <v>4.9468569507951973E-3</v>
      </c>
    </row>
    <row r="273" spans="1:9" ht="15">
      <c r="A273" s="27" t="s">
        <v>13</v>
      </c>
      <c r="B273" s="42">
        <v>0</v>
      </c>
      <c r="C273" s="42">
        <v>0</v>
      </c>
      <c r="D273" s="42">
        <v>0</v>
      </c>
      <c r="E273" s="42">
        <v>0</v>
      </c>
      <c r="F273" s="411"/>
      <c r="G273" s="42">
        <v>0</v>
      </c>
      <c r="H273" s="43">
        <v>0</v>
      </c>
      <c r="I273" s="38">
        <f t="shared" si="45"/>
        <v>0</v>
      </c>
    </row>
    <row r="274" spans="1:9" ht="15">
      <c r="A274" s="26" t="s">
        <v>14</v>
      </c>
      <c r="B274" s="39">
        <v>8.6060032303698832E-5</v>
      </c>
      <c r="C274" s="39">
        <v>0</v>
      </c>
      <c r="D274" s="39">
        <v>0</v>
      </c>
      <c r="E274" s="39">
        <v>1.5851531172366191</v>
      </c>
      <c r="F274" s="411"/>
      <c r="G274" s="39">
        <v>0</v>
      </c>
      <c r="H274" s="40">
        <v>0</v>
      </c>
      <c r="I274" s="41">
        <f t="shared" si="45"/>
        <v>1.5852391772689227</v>
      </c>
    </row>
    <row r="275" spans="1:9" ht="15">
      <c r="A275" s="27" t="s">
        <v>15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45"/>
        <v>0</v>
      </c>
    </row>
    <row r="276" spans="1:9" ht="15">
      <c r="A276" s="26" t="s">
        <v>16</v>
      </c>
      <c r="B276" s="39">
        <v>0</v>
      </c>
      <c r="C276" s="39">
        <v>0</v>
      </c>
      <c r="D276" s="39">
        <v>0</v>
      </c>
      <c r="E276" s="39">
        <v>0</v>
      </c>
      <c r="F276" s="411"/>
      <c r="G276" s="39">
        <v>0</v>
      </c>
      <c r="H276" s="40">
        <v>0</v>
      </c>
      <c r="I276" s="41">
        <f t="shared" si="45"/>
        <v>0</v>
      </c>
    </row>
    <row r="277" spans="1:9" ht="15">
      <c r="A277" s="27" t="s">
        <v>17</v>
      </c>
      <c r="B277" s="42">
        <v>0</v>
      </c>
      <c r="C277" s="42">
        <v>0</v>
      </c>
      <c r="D277" s="42">
        <v>0</v>
      </c>
      <c r="E277" s="42">
        <v>0</v>
      </c>
      <c r="F277" s="411"/>
      <c r="G277" s="42">
        <v>0</v>
      </c>
      <c r="H277" s="43">
        <v>0</v>
      </c>
      <c r="I277" s="38">
        <f t="shared" si="45"/>
        <v>0</v>
      </c>
    </row>
    <row r="278" spans="1:9" ht="15">
      <c r="A278" s="26" t="s">
        <v>18</v>
      </c>
      <c r="B278" s="39">
        <v>0</v>
      </c>
      <c r="C278" s="39">
        <v>0</v>
      </c>
      <c r="D278" s="39">
        <v>0</v>
      </c>
      <c r="E278" s="39">
        <v>0</v>
      </c>
      <c r="F278" s="411"/>
      <c r="G278" s="39">
        <v>0</v>
      </c>
      <c r="H278" s="40">
        <v>0</v>
      </c>
      <c r="I278" s="41">
        <f t="shared" si="45"/>
        <v>0</v>
      </c>
    </row>
    <row r="279" spans="1:9" ht="15">
      <c r="A279" s="27" t="s">
        <v>139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 t="shared" si="45"/>
        <v>0</v>
      </c>
    </row>
    <row r="280" spans="1:9" ht="15">
      <c r="A280" s="26" t="s">
        <v>19</v>
      </c>
      <c r="B280" s="39">
        <v>0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45"/>
        <v>0</v>
      </c>
    </row>
    <row r="281" spans="1:9" ht="15">
      <c r="A281" s="27" t="s">
        <v>20</v>
      </c>
      <c r="B281" s="42">
        <v>0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45"/>
        <v>0</v>
      </c>
    </row>
    <row r="282" spans="1:9" ht="15">
      <c r="A282" s="26" t="s">
        <v>21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45"/>
        <v>0</v>
      </c>
    </row>
    <row r="283" spans="1:9" ht="15">
      <c r="A283" s="28" t="s">
        <v>60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45"/>
        <v>0</v>
      </c>
    </row>
    <row r="284" spans="1:9" ht="15">
      <c r="A284" s="26" t="s">
        <v>22</v>
      </c>
      <c r="B284" s="39">
        <v>0</v>
      </c>
      <c r="C284" s="39">
        <v>0</v>
      </c>
      <c r="D284" s="39">
        <v>0</v>
      </c>
      <c r="E284" s="39">
        <v>0</v>
      </c>
      <c r="F284" s="411"/>
      <c r="G284" s="39">
        <v>0</v>
      </c>
      <c r="H284" s="40">
        <v>0</v>
      </c>
      <c r="I284" s="41">
        <f t="shared" si="45"/>
        <v>0</v>
      </c>
    </row>
    <row r="285" spans="1:9" ht="15">
      <c r="A285" s="28" t="s">
        <v>23</v>
      </c>
      <c r="B285" s="42">
        <v>0</v>
      </c>
      <c r="C285" s="42">
        <v>0</v>
      </c>
      <c r="D285" s="42">
        <v>0</v>
      </c>
      <c r="E285" s="42">
        <v>0</v>
      </c>
      <c r="F285" s="411"/>
      <c r="G285" s="42">
        <v>0</v>
      </c>
      <c r="H285" s="43">
        <v>0</v>
      </c>
      <c r="I285" s="38">
        <f t="shared" si="45"/>
        <v>0</v>
      </c>
    </row>
    <row r="286" spans="1:9" ht="15">
      <c r="A286" s="26" t="s">
        <v>24</v>
      </c>
      <c r="B286" s="39">
        <v>0</v>
      </c>
      <c r="C286" s="39">
        <v>0</v>
      </c>
      <c r="D286" s="39">
        <v>0</v>
      </c>
      <c r="E286" s="39">
        <v>0</v>
      </c>
      <c r="F286" s="411"/>
      <c r="G286" s="39">
        <v>0</v>
      </c>
      <c r="H286" s="40">
        <v>0</v>
      </c>
      <c r="I286" s="41">
        <f t="shared" si="45"/>
        <v>0</v>
      </c>
    </row>
    <row r="287" spans="1:9" ht="15.75" thickBot="1">
      <c r="A287" s="28" t="s">
        <v>25</v>
      </c>
      <c r="B287" s="42">
        <v>0</v>
      </c>
      <c r="C287" s="42">
        <v>0</v>
      </c>
      <c r="D287" s="42">
        <v>0</v>
      </c>
      <c r="E287" s="42">
        <v>0</v>
      </c>
      <c r="F287" s="412"/>
      <c r="G287" s="42">
        <v>0</v>
      </c>
      <c r="H287" s="43">
        <v>0</v>
      </c>
      <c r="I287" s="38">
        <f>SUM(B287:H287)</f>
        <v>0</v>
      </c>
    </row>
    <row r="288" spans="1:9" ht="15">
      <c r="A288" s="29" t="s">
        <v>26</v>
      </c>
      <c r="B288" s="44">
        <f>SUM(B267:B287)</f>
        <v>1.7977743628853546E-4</v>
      </c>
      <c r="C288" s="44">
        <f t="shared" ref="C288:I288" si="46">SUM(C267:C287)</f>
        <v>0</v>
      </c>
      <c r="D288" s="44">
        <f t="shared" si="46"/>
        <v>0</v>
      </c>
      <c r="E288" s="44">
        <f t="shared" si="46"/>
        <v>1.5900062567834294</v>
      </c>
      <c r="F288" s="44">
        <f t="shared" si="46"/>
        <v>0</v>
      </c>
      <c r="G288" s="44">
        <f t="shared" si="46"/>
        <v>0</v>
      </c>
      <c r="H288" s="45">
        <f t="shared" si="46"/>
        <v>0</v>
      </c>
      <c r="I288" s="46">
        <f t="shared" si="46"/>
        <v>1.5901860342197178</v>
      </c>
    </row>
    <row r="289" spans="1:9" s="5" customFormat="1" ht="15" thickBot="1">
      <c r="A289" s="30" t="s">
        <v>88</v>
      </c>
      <c r="B289" s="47">
        <f>B288/$I288</f>
        <v>1.1305434233470032E-4</v>
      </c>
      <c r="C289" s="47">
        <f t="shared" ref="C289:I289" si="47">C288/$I288</f>
        <v>0</v>
      </c>
      <c r="D289" s="47">
        <f t="shared" si="47"/>
        <v>0</v>
      </c>
      <c r="E289" s="47">
        <f t="shared" si="47"/>
        <v>0.99988694565766534</v>
      </c>
      <c r="F289" s="47">
        <f t="shared" si="47"/>
        <v>0</v>
      </c>
      <c r="G289" s="47">
        <f t="shared" si="47"/>
        <v>0</v>
      </c>
      <c r="H289" s="47">
        <f t="shared" si="47"/>
        <v>0</v>
      </c>
      <c r="I289" s="48">
        <f t="shared" si="47"/>
        <v>1</v>
      </c>
    </row>
    <row r="290" spans="1:9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9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9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9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</row>
    <row r="294" spans="1:9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2" si="48">SUM(B294:H294)</f>
        <v>0</v>
      </c>
    </row>
    <row r="295" spans="1:9" ht="15">
      <c r="A295" s="27" t="s">
        <v>9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48"/>
        <v>0</v>
      </c>
    </row>
    <row r="296" spans="1:9" ht="15">
      <c r="A296" s="26" t="s">
        <v>10</v>
      </c>
      <c r="B296" s="39">
        <v>0</v>
      </c>
      <c r="C296" s="39">
        <v>0</v>
      </c>
      <c r="D296" s="39">
        <v>80</v>
      </c>
      <c r="E296" s="39">
        <v>0</v>
      </c>
      <c r="F296" s="411"/>
      <c r="G296" s="39">
        <v>0</v>
      </c>
      <c r="H296" s="40">
        <v>0</v>
      </c>
      <c r="I296" s="41">
        <f t="shared" si="48"/>
        <v>80</v>
      </c>
    </row>
    <row r="297" spans="1:9" ht="15">
      <c r="A297" s="27" t="s">
        <v>11</v>
      </c>
      <c r="B297" s="42">
        <v>0</v>
      </c>
      <c r="C297" s="42">
        <v>0</v>
      </c>
      <c r="D297" s="42">
        <v>0</v>
      </c>
      <c r="E297" s="42">
        <v>0</v>
      </c>
      <c r="F297" s="411"/>
      <c r="G297" s="42">
        <v>0</v>
      </c>
      <c r="H297" s="43">
        <v>0</v>
      </c>
      <c r="I297" s="38">
        <f t="shared" si="48"/>
        <v>0</v>
      </c>
    </row>
    <row r="298" spans="1:9" ht="15">
      <c r="A298" s="26" t="s">
        <v>12</v>
      </c>
      <c r="B298" s="39">
        <v>0</v>
      </c>
      <c r="C298" s="39">
        <v>0</v>
      </c>
      <c r="D298" s="39">
        <v>0</v>
      </c>
      <c r="E298" s="39">
        <v>0</v>
      </c>
      <c r="F298" s="411"/>
      <c r="G298" s="39">
        <v>0</v>
      </c>
      <c r="H298" s="40">
        <v>0</v>
      </c>
      <c r="I298" s="41">
        <f t="shared" si="48"/>
        <v>0</v>
      </c>
    </row>
    <row r="299" spans="1:9" ht="15">
      <c r="A299" s="27" t="s">
        <v>13</v>
      </c>
      <c r="B299" s="42">
        <v>0</v>
      </c>
      <c r="C299" s="42">
        <v>0</v>
      </c>
      <c r="D299" s="42">
        <v>0</v>
      </c>
      <c r="E299" s="42">
        <v>0</v>
      </c>
      <c r="F299" s="411"/>
      <c r="G299" s="42">
        <v>0</v>
      </c>
      <c r="H299" s="43">
        <v>0</v>
      </c>
      <c r="I299" s="38">
        <f t="shared" si="48"/>
        <v>0</v>
      </c>
    </row>
    <row r="300" spans="1:9" ht="15">
      <c r="A300" s="26" t="s">
        <v>14</v>
      </c>
      <c r="B300" s="39">
        <v>0</v>
      </c>
      <c r="C300" s="39">
        <v>0</v>
      </c>
      <c r="D300" s="39">
        <v>0</v>
      </c>
      <c r="E300" s="39">
        <v>0.75590208500636635</v>
      </c>
      <c r="F300" s="411"/>
      <c r="G300" s="39">
        <v>0</v>
      </c>
      <c r="H300" s="40">
        <v>0</v>
      </c>
      <c r="I300" s="41">
        <f t="shared" si="48"/>
        <v>0.75590208500636635</v>
      </c>
    </row>
    <row r="301" spans="1:9" ht="15">
      <c r="A301" s="27" t="s">
        <v>15</v>
      </c>
      <c r="B301" s="42">
        <v>3.6151302496896682</v>
      </c>
      <c r="C301" s="42">
        <v>0.53646975031033139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48"/>
        <v>4.1515999999999993</v>
      </c>
    </row>
    <row r="302" spans="1:9" ht="15">
      <c r="A302" s="26" t="s">
        <v>16</v>
      </c>
      <c r="B302" s="39">
        <v>86.806723660024588</v>
      </c>
      <c r="C302" s="39">
        <v>396.14951214153132</v>
      </c>
      <c r="D302" s="39">
        <v>20.043764198444109</v>
      </c>
      <c r="E302" s="39">
        <v>0</v>
      </c>
      <c r="F302" s="411"/>
      <c r="G302" s="39">
        <v>0</v>
      </c>
      <c r="H302" s="40">
        <v>0</v>
      </c>
      <c r="I302" s="41">
        <f t="shared" si="48"/>
        <v>503</v>
      </c>
    </row>
    <row r="303" spans="1:9" ht="15">
      <c r="A303" s="27" t="s">
        <v>17</v>
      </c>
      <c r="B303" s="42">
        <v>4.5834096409992442E-3</v>
      </c>
      <c r="C303" s="42">
        <v>2.5457632169002093</v>
      </c>
      <c r="D303" s="42">
        <v>0.92215337345879145</v>
      </c>
      <c r="E303" s="42">
        <v>0</v>
      </c>
      <c r="F303" s="411"/>
      <c r="G303" s="42">
        <v>0</v>
      </c>
      <c r="H303" s="43">
        <v>0</v>
      </c>
      <c r="I303" s="38">
        <f t="shared" si="48"/>
        <v>3.4725000000000001</v>
      </c>
    </row>
    <row r="304" spans="1:9" ht="15">
      <c r="A304" s="26" t="s">
        <v>18</v>
      </c>
      <c r="B304" s="39">
        <v>0</v>
      </c>
      <c r="C304" s="39">
        <v>0</v>
      </c>
      <c r="D304" s="39">
        <v>0</v>
      </c>
      <c r="E304" s="39">
        <v>0</v>
      </c>
      <c r="F304" s="411"/>
      <c r="G304" s="39">
        <v>0</v>
      </c>
      <c r="H304" s="40">
        <v>0</v>
      </c>
      <c r="I304" s="41">
        <f t="shared" si="48"/>
        <v>0</v>
      </c>
    </row>
    <row r="305" spans="1:9" ht="15">
      <c r="A305" s="27" t="s">
        <v>139</v>
      </c>
      <c r="B305" s="42">
        <v>129.5216444079075</v>
      </c>
      <c r="C305" s="42">
        <v>2978.1697843508423</v>
      </c>
      <c r="D305" s="42">
        <v>251.40418487862198</v>
      </c>
      <c r="E305" s="42">
        <v>16.904386362627889</v>
      </c>
      <c r="F305" s="411"/>
      <c r="G305" s="42">
        <v>0</v>
      </c>
      <c r="H305" s="43">
        <v>0</v>
      </c>
      <c r="I305" s="38">
        <f t="shared" si="48"/>
        <v>3375.9999999999995</v>
      </c>
    </row>
    <row r="306" spans="1:9" ht="15">
      <c r="A306" s="26" t="s">
        <v>19</v>
      </c>
      <c r="B306" s="39">
        <v>0</v>
      </c>
      <c r="C306" s="39">
        <v>0</v>
      </c>
      <c r="D306" s="39">
        <v>0</v>
      </c>
      <c r="E306" s="39">
        <v>0</v>
      </c>
      <c r="F306" s="411"/>
      <c r="G306" s="39">
        <v>0</v>
      </c>
      <c r="H306" s="40">
        <v>0</v>
      </c>
      <c r="I306" s="41">
        <f t="shared" si="48"/>
        <v>0</v>
      </c>
    </row>
    <row r="307" spans="1:9" ht="15">
      <c r="A307" s="27" t="s">
        <v>20</v>
      </c>
      <c r="B307" s="42">
        <v>0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48"/>
        <v>0</v>
      </c>
    </row>
    <row r="308" spans="1:9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48"/>
        <v>0</v>
      </c>
    </row>
    <row r="309" spans="1:9" ht="15">
      <c r="A309" s="28" t="s">
        <v>60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48"/>
        <v>0</v>
      </c>
    </row>
    <row r="310" spans="1:9" ht="15">
      <c r="A310" s="26" t="s">
        <v>22</v>
      </c>
      <c r="B310" s="39">
        <v>0</v>
      </c>
      <c r="C310" s="39">
        <v>0</v>
      </c>
      <c r="D310" s="39">
        <v>0</v>
      </c>
      <c r="E310" s="39">
        <v>0</v>
      </c>
      <c r="F310" s="411"/>
      <c r="G310" s="39">
        <v>0</v>
      </c>
      <c r="H310" s="40">
        <v>0</v>
      </c>
      <c r="I310" s="41">
        <f t="shared" si="48"/>
        <v>0</v>
      </c>
    </row>
    <row r="311" spans="1:9" ht="15">
      <c r="A311" s="28" t="s">
        <v>23</v>
      </c>
      <c r="B311" s="42">
        <v>0</v>
      </c>
      <c r="C311" s="42">
        <v>0</v>
      </c>
      <c r="D311" s="42">
        <v>0</v>
      </c>
      <c r="E311" s="42">
        <v>0</v>
      </c>
      <c r="F311" s="411"/>
      <c r="G311" s="42">
        <v>0</v>
      </c>
      <c r="H311" s="43">
        <v>0</v>
      </c>
      <c r="I311" s="38">
        <f t="shared" si="48"/>
        <v>0</v>
      </c>
    </row>
    <row r="312" spans="1:9" ht="15">
      <c r="A312" s="26" t="s">
        <v>24</v>
      </c>
      <c r="B312" s="39">
        <v>18.636923656769547</v>
      </c>
      <c r="C312" s="39">
        <v>303.94123343523603</v>
      </c>
      <c r="D312" s="39">
        <v>45.723442907994468</v>
      </c>
      <c r="E312" s="39">
        <v>0</v>
      </c>
      <c r="F312" s="411"/>
      <c r="G312" s="39">
        <v>0</v>
      </c>
      <c r="H312" s="40">
        <v>0</v>
      </c>
      <c r="I312" s="41">
        <f t="shared" si="48"/>
        <v>368.30160000000006</v>
      </c>
    </row>
    <row r="313" spans="1:9" ht="15.75" thickBot="1">
      <c r="A313" s="28" t="s">
        <v>25</v>
      </c>
      <c r="B313" s="42">
        <v>9.9675578715836224</v>
      </c>
      <c r="C313" s="42">
        <v>16.300532241327574</v>
      </c>
      <c r="D313" s="42">
        <v>50.737418725250144</v>
      </c>
      <c r="E313" s="42">
        <v>563.51465994470436</v>
      </c>
      <c r="F313" s="412"/>
      <c r="G313" s="42">
        <v>55.296061423185677</v>
      </c>
      <c r="H313" s="43">
        <v>0.18376979394859852</v>
      </c>
      <c r="I313" s="38">
        <f>SUM(B313:H313)</f>
        <v>696</v>
      </c>
    </row>
    <row r="314" spans="1:9" ht="15">
      <c r="A314" s="29" t="s">
        <v>26</v>
      </c>
      <c r="B314" s="44">
        <f>SUM(B293:B313)</f>
        <v>248.55256325561595</v>
      </c>
      <c r="C314" s="44">
        <f t="shared" ref="C314:I314" si="49">SUM(C293:C313)</f>
        <v>3697.6432951361476</v>
      </c>
      <c r="D314" s="44">
        <f t="shared" si="49"/>
        <v>448.83096408376952</v>
      </c>
      <c r="E314" s="44">
        <f t="shared" si="49"/>
        <v>581.17494839233859</v>
      </c>
      <c r="F314" s="44">
        <f t="shared" si="49"/>
        <v>0</v>
      </c>
      <c r="G314" s="44">
        <f t="shared" si="49"/>
        <v>55.296061423185677</v>
      </c>
      <c r="H314" s="45">
        <f t="shared" si="49"/>
        <v>0.18376979394859852</v>
      </c>
      <c r="I314" s="46">
        <f t="shared" si="49"/>
        <v>5031.6816020850056</v>
      </c>
    </row>
    <row r="315" spans="1:9" s="5" customFormat="1" ht="15" thickBot="1">
      <c r="A315" s="30" t="s">
        <v>88</v>
      </c>
      <c r="B315" s="47">
        <f>B314/$I314</f>
        <v>4.9397514173516434E-2</v>
      </c>
      <c r="C315" s="47">
        <f t="shared" ref="C315:I315" si="50">C314/$I314</f>
        <v>0.73487227284093948</v>
      </c>
      <c r="D315" s="47">
        <f t="shared" si="50"/>
        <v>8.9200986782984229E-2</v>
      </c>
      <c r="E315" s="47">
        <f t="shared" si="50"/>
        <v>0.11550312487012571</v>
      </c>
      <c r="F315" s="47">
        <f t="shared" si="50"/>
        <v>0</v>
      </c>
      <c r="G315" s="47">
        <f t="shared" si="50"/>
        <v>1.0989578792162115E-2</v>
      </c>
      <c r="H315" s="47">
        <f t="shared" si="50"/>
        <v>3.6522540272112767E-5</v>
      </c>
      <c r="I315" s="48">
        <f t="shared" si="50"/>
        <v>1</v>
      </c>
    </row>
    <row r="316" spans="1:9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9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9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9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</row>
    <row r="320" spans="1:9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8" si="51">SUM(B320:H320)</f>
        <v>0</v>
      </c>
    </row>
    <row r="321" spans="1:9" ht="15">
      <c r="A321" s="27" t="s">
        <v>9</v>
      </c>
      <c r="B321" s="42">
        <v>0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51"/>
        <v>0</v>
      </c>
    </row>
    <row r="322" spans="1:9" ht="15">
      <c r="A322" s="26" t="s">
        <v>10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51"/>
        <v>0</v>
      </c>
    </row>
    <row r="323" spans="1:9" ht="15">
      <c r="A323" s="27" t="s">
        <v>11</v>
      </c>
      <c r="B323" s="42">
        <v>0</v>
      </c>
      <c r="C323" s="42">
        <v>0</v>
      </c>
      <c r="D323" s="42">
        <v>0</v>
      </c>
      <c r="E323" s="42">
        <v>0</v>
      </c>
      <c r="F323" s="411"/>
      <c r="G323" s="42">
        <v>0</v>
      </c>
      <c r="H323" s="43">
        <v>0</v>
      </c>
      <c r="I323" s="38">
        <f t="shared" si="51"/>
        <v>0</v>
      </c>
    </row>
    <row r="324" spans="1:9" ht="15">
      <c r="A324" s="26" t="s">
        <v>12</v>
      </c>
      <c r="B324" s="39">
        <v>9.5307049656111328E-4</v>
      </c>
      <c r="C324" s="39">
        <v>0</v>
      </c>
      <c r="D324" s="39">
        <v>0</v>
      </c>
      <c r="E324" s="39">
        <v>0.41269440064078255</v>
      </c>
      <c r="F324" s="411"/>
      <c r="G324" s="39">
        <v>0</v>
      </c>
      <c r="H324" s="40">
        <v>0</v>
      </c>
      <c r="I324" s="41">
        <f t="shared" si="51"/>
        <v>0.41364747113734368</v>
      </c>
    </row>
    <row r="325" spans="1:9" ht="15">
      <c r="A325" s="27" t="s">
        <v>13</v>
      </c>
      <c r="B325" s="42">
        <v>0</v>
      </c>
      <c r="C325" s="42">
        <v>0</v>
      </c>
      <c r="D325" s="42">
        <v>0</v>
      </c>
      <c r="E325" s="42">
        <v>0</v>
      </c>
      <c r="F325" s="411"/>
      <c r="G325" s="42">
        <v>0</v>
      </c>
      <c r="H325" s="43">
        <v>0</v>
      </c>
      <c r="I325" s="38">
        <f t="shared" si="51"/>
        <v>0</v>
      </c>
    </row>
    <row r="326" spans="1:9" ht="15">
      <c r="A326" s="26" t="s">
        <v>14</v>
      </c>
      <c r="B326" s="39">
        <v>8.5954020600583847E-4</v>
      </c>
      <c r="C326" s="39">
        <v>0.60940474350772866</v>
      </c>
      <c r="D326" s="39">
        <v>0</v>
      </c>
      <c r="E326" s="39">
        <v>5.8089445442684393E-2</v>
      </c>
      <c r="F326" s="411"/>
      <c r="G326" s="39">
        <v>0</v>
      </c>
      <c r="H326" s="40">
        <v>0</v>
      </c>
      <c r="I326" s="41">
        <f t="shared" si="51"/>
        <v>0.66835372915641889</v>
      </c>
    </row>
    <row r="327" spans="1:9" ht="15">
      <c r="A327" s="27" t="s">
        <v>15</v>
      </c>
      <c r="B327" s="42">
        <v>2.7608075419876713E-2</v>
      </c>
      <c r="C327" s="42">
        <v>0.48599192458012325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51"/>
        <v>0.51359999999999995</v>
      </c>
    </row>
    <row r="328" spans="1:9" ht="15">
      <c r="A328" s="26" t="s">
        <v>16</v>
      </c>
      <c r="B328" s="39">
        <v>8.0243528868655023</v>
      </c>
      <c r="C328" s="39">
        <v>86.034878579374691</v>
      </c>
      <c r="D328" s="39">
        <v>9.9407685337598117</v>
      </c>
      <c r="E328" s="39">
        <v>0</v>
      </c>
      <c r="F328" s="411"/>
      <c r="G328" s="39">
        <v>0</v>
      </c>
      <c r="H328" s="40">
        <v>0</v>
      </c>
      <c r="I328" s="41">
        <f t="shared" si="51"/>
        <v>104</v>
      </c>
    </row>
    <row r="329" spans="1:9" ht="15">
      <c r="A329" s="27" t="s">
        <v>17</v>
      </c>
      <c r="B329" s="42">
        <v>0.32442989948461648</v>
      </c>
      <c r="C329" s="42">
        <v>0</v>
      </c>
      <c r="D329" s="42">
        <v>0.83307010051538355</v>
      </c>
      <c r="E329" s="42">
        <v>0</v>
      </c>
      <c r="F329" s="411"/>
      <c r="G329" s="42">
        <v>0</v>
      </c>
      <c r="H329" s="43">
        <v>0</v>
      </c>
      <c r="I329" s="38">
        <f t="shared" si="51"/>
        <v>1.1575</v>
      </c>
    </row>
    <row r="330" spans="1:9" ht="15">
      <c r="A330" s="26" t="s">
        <v>18</v>
      </c>
      <c r="B330" s="39">
        <v>0</v>
      </c>
      <c r="C330" s="39">
        <v>0</v>
      </c>
      <c r="D330" s="39">
        <v>0</v>
      </c>
      <c r="E330" s="39">
        <v>0</v>
      </c>
      <c r="F330" s="411"/>
      <c r="G330" s="39">
        <v>0</v>
      </c>
      <c r="H330" s="40">
        <v>0</v>
      </c>
      <c r="I330" s="41">
        <f t="shared" si="51"/>
        <v>0</v>
      </c>
    </row>
    <row r="331" spans="1:9" ht="15">
      <c r="A331" s="27" t="s">
        <v>139</v>
      </c>
      <c r="B331" s="42">
        <v>450.89533569919587</v>
      </c>
      <c r="C331" s="42">
        <v>718.25694478237892</v>
      </c>
      <c r="D331" s="42">
        <v>264.29880623807082</v>
      </c>
      <c r="E331" s="42">
        <v>258.54891328035433</v>
      </c>
      <c r="F331" s="411"/>
      <c r="G331" s="42">
        <v>0</v>
      </c>
      <c r="H331" s="43">
        <v>0</v>
      </c>
      <c r="I331" s="38">
        <f t="shared" si="51"/>
        <v>1691.9999999999998</v>
      </c>
    </row>
    <row r="332" spans="1:9" ht="15">
      <c r="A332" s="26" t="s">
        <v>19</v>
      </c>
      <c r="B332" s="39">
        <v>0</v>
      </c>
      <c r="C332" s="39">
        <v>0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51"/>
        <v>0</v>
      </c>
    </row>
    <row r="333" spans="1:9" ht="15">
      <c r="A333" s="27" t="s">
        <v>20</v>
      </c>
      <c r="B333" s="42">
        <v>0</v>
      </c>
      <c r="C333" s="42">
        <v>0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51"/>
        <v>0</v>
      </c>
    </row>
    <row r="334" spans="1:9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51"/>
        <v>0</v>
      </c>
    </row>
    <row r="335" spans="1:9" ht="15">
      <c r="A335" s="28" t="s">
        <v>60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51"/>
        <v>0</v>
      </c>
    </row>
    <row r="336" spans="1:9" ht="15">
      <c r="A336" s="26" t="s">
        <v>22</v>
      </c>
      <c r="B336" s="39">
        <v>0</v>
      </c>
      <c r="C336" s="39">
        <v>0</v>
      </c>
      <c r="D336" s="39">
        <v>0</v>
      </c>
      <c r="E336" s="39">
        <v>0</v>
      </c>
      <c r="F336" s="411"/>
      <c r="G336" s="39">
        <v>0</v>
      </c>
      <c r="H336" s="40">
        <v>0</v>
      </c>
      <c r="I336" s="41">
        <f t="shared" si="51"/>
        <v>0</v>
      </c>
    </row>
    <row r="337" spans="1:9" ht="15">
      <c r="A337" s="28" t="s">
        <v>23</v>
      </c>
      <c r="B337" s="42">
        <v>0</v>
      </c>
      <c r="C337" s="42">
        <v>0</v>
      </c>
      <c r="D337" s="42">
        <v>0</v>
      </c>
      <c r="E337" s="42">
        <v>0</v>
      </c>
      <c r="F337" s="411"/>
      <c r="G337" s="42">
        <v>0</v>
      </c>
      <c r="H337" s="43">
        <v>0</v>
      </c>
      <c r="I337" s="38">
        <f t="shared" si="51"/>
        <v>0</v>
      </c>
    </row>
    <row r="338" spans="1:9" ht="15">
      <c r="A338" s="26" t="s">
        <v>24</v>
      </c>
      <c r="B338" s="39">
        <v>5.1881364023667098</v>
      </c>
      <c r="C338" s="39">
        <v>0</v>
      </c>
      <c r="D338" s="39">
        <v>12.448263597633293</v>
      </c>
      <c r="E338" s="39">
        <v>0</v>
      </c>
      <c r="F338" s="411"/>
      <c r="G338" s="39">
        <v>0</v>
      </c>
      <c r="H338" s="40">
        <v>0</v>
      </c>
      <c r="I338" s="41">
        <f t="shared" si="51"/>
        <v>17.636400000000002</v>
      </c>
    </row>
    <row r="339" spans="1:9" ht="15.75" thickBot="1">
      <c r="A339" s="28" t="s">
        <v>25</v>
      </c>
      <c r="B339" s="42">
        <v>11.30073993031543</v>
      </c>
      <c r="C339" s="42">
        <v>7.3563614994884521</v>
      </c>
      <c r="D339" s="42">
        <v>18.156501274258233</v>
      </c>
      <c r="E339" s="42">
        <v>539.81662113714162</v>
      </c>
      <c r="F339" s="412"/>
      <c r="G339" s="42">
        <v>43.369776158796256</v>
      </c>
      <c r="H339" s="43">
        <v>0</v>
      </c>
      <c r="I339" s="38">
        <f>SUM(B339:H339)</f>
        <v>620</v>
      </c>
    </row>
    <row r="340" spans="1:9" ht="15">
      <c r="A340" s="29" t="s">
        <v>26</v>
      </c>
      <c r="B340" s="44">
        <f>SUM(B319:B339)</f>
        <v>475.76241550435054</v>
      </c>
      <c r="C340" s="44">
        <f t="shared" ref="C340:I340" si="52">SUM(C319:C339)</f>
        <v>812.74358152932996</v>
      </c>
      <c r="D340" s="44">
        <f t="shared" si="52"/>
        <v>305.67740974423754</v>
      </c>
      <c r="E340" s="44">
        <f t="shared" si="52"/>
        <v>798.83631826357941</v>
      </c>
      <c r="F340" s="44">
        <f t="shared" si="52"/>
        <v>0</v>
      </c>
      <c r="G340" s="44">
        <f t="shared" si="52"/>
        <v>43.369776158796256</v>
      </c>
      <c r="H340" s="45">
        <f t="shared" si="52"/>
        <v>0</v>
      </c>
      <c r="I340" s="46">
        <f t="shared" si="52"/>
        <v>2436.3895012002936</v>
      </c>
    </row>
    <row r="341" spans="1:9" s="5" customFormat="1" ht="15" thickBot="1">
      <c r="A341" s="30" t="s">
        <v>88</v>
      </c>
      <c r="B341" s="47">
        <f>B340/$I340</f>
        <v>0.19527354524798476</v>
      </c>
      <c r="C341" s="47">
        <f t="shared" ref="C341:I341" si="53">C340/$I340</f>
        <v>0.33358524206779322</v>
      </c>
      <c r="D341" s="47">
        <f t="shared" si="53"/>
        <v>0.12546327653835512</v>
      </c>
      <c r="E341" s="47">
        <f t="shared" si="53"/>
        <v>0.32787709759462952</v>
      </c>
      <c r="F341" s="47">
        <f t="shared" si="53"/>
        <v>0</v>
      </c>
      <c r="G341" s="47">
        <f t="shared" si="53"/>
        <v>1.7800838551237406E-2</v>
      </c>
      <c r="H341" s="47">
        <f t="shared" si="53"/>
        <v>0</v>
      </c>
      <c r="I341" s="48">
        <f t="shared" si="53"/>
        <v>1</v>
      </c>
    </row>
    <row r="342" spans="1:9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9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9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9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</row>
    <row r="346" spans="1:9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4" si="54">SUM(B346:H346)</f>
        <v>0</v>
      </c>
    </row>
    <row r="347" spans="1:9" ht="15">
      <c r="A347" s="27" t="s">
        <v>9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54"/>
        <v>0</v>
      </c>
    </row>
    <row r="348" spans="1:9" ht="15">
      <c r="A348" s="26" t="s">
        <v>10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54"/>
        <v>0</v>
      </c>
    </row>
    <row r="349" spans="1:9" ht="15">
      <c r="A349" s="27" t="s">
        <v>11</v>
      </c>
      <c r="B349" s="42">
        <v>0</v>
      </c>
      <c r="C349" s="42">
        <v>0</v>
      </c>
      <c r="D349" s="42">
        <v>0</v>
      </c>
      <c r="E349" s="42">
        <v>0</v>
      </c>
      <c r="F349" s="411"/>
      <c r="G349" s="42">
        <v>0</v>
      </c>
      <c r="H349" s="43">
        <v>0</v>
      </c>
      <c r="I349" s="38">
        <f t="shared" si="54"/>
        <v>0</v>
      </c>
    </row>
    <row r="350" spans="1:9" ht="15">
      <c r="A350" s="26" t="s">
        <v>12</v>
      </c>
      <c r="B350" s="39">
        <v>0</v>
      </c>
      <c r="C350" s="39">
        <v>0</v>
      </c>
      <c r="D350" s="39">
        <v>0</v>
      </c>
      <c r="E350" s="39">
        <v>5.9122925097755234E-3</v>
      </c>
      <c r="F350" s="411"/>
      <c r="G350" s="39">
        <v>0</v>
      </c>
      <c r="H350" s="40">
        <v>0</v>
      </c>
      <c r="I350" s="41">
        <f t="shared" si="54"/>
        <v>5.9122925097755234E-3</v>
      </c>
    </row>
    <row r="351" spans="1:9" ht="15">
      <c r="A351" s="27" t="s">
        <v>13</v>
      </c>
      <c r="B351" s="42">
        <v>0</v>
      </c>
      <c r="C351" s="42">
        <v>0</v>
      </c>
      <c r="D351" s="42">
        <v>0</v>
      </c>
      <c r="E351" s="42">
        <v>0</v>
      </c>
      <c r="F351" s="411"/>
      <c r="G351" s="42">
        <v>0</v>
      </c>
      <c r="H351" s="43">
        <v>0</v>
      </c>
      <c r="I351" s="38">
        <f t="shared" si="54"/>
        <v>0</v>
      </c>
    </row>
    <row r="352" spans="1:9" ht="15">
      <c r="A352" s="26" t="s">
        <v>14</v>
      </c>
      <c r="B352" s="39">
        <v>0</v>
      </c>
      <c r="C352" s="39">
        <v>0</v>
      </c>
      <c r="D352" s="39">
        <v>0</v>
      </c>
      <c r="E352" s="39">
        <v>1.220797376093816</v>
      </c>
      <c r="F352" s="411"/>
      <c r="G352" s="39">
        <v>0</v>
      </c>
      <c r="H352" s="40">
        <v>0</v>
      </c>
      <c r="I352" s="41">
        <f t="shared" si="54"/>
        <v>1.220797376093816</v>
      </c>
    </row>
    <row r="353" spans="1:9" ht="15">
      <c r="A353" s="27" t="s">
        <v>15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54"/>
        <v>0</v>
      </c>
    </row>
    <row r="354" spans="1:9" ht="15">
      <c r="A354" s="26" t="s">
        <v>16</v>
      </c>
      <c r="B354" s="39">
        <v>2.1961678598874036E-2</v>
      </c>
      <c r="C354" s="39">
        <v>0.64643996734167852</v>
      </c>
      <c r="D354" s="39">
        <v>10.331598354059446</v>
      </c>
      <c r="E354" s="39">
        <v>0</v>
      </c>
      <c r="F354" s="411"/>
      <c r="G354" s="39">
        <v>0</v>
      </c>
      <c r="H354" s="40">
        <v>0</v>
      </c>
      <c r="I354" s="41">
        <f t="shared" si="54"/>
        <v>10.999999999999998</v>
      </c>
    </row>
    <row r="355" spans="1:9" ht="15">
      <c r="A355" s="27" t="s">
        <v>17</v>
      </c>
      <c r="B355" s="42">
        <v>0</v>
      </c>
      <c r="C355" s="42">
        <v>0</v>
      </c>
      <c r="D355" s="42">
        <v>0</v>
      </c>
      <c r="E355" s="42">
        <v>0</v>
      </c>
      <c r="F355" s="411"/>
      <c r="G355" s="42">
        <v>0</v>
      </c>
      <c r="H355" s="43">
        <v>0</v>
      </c>
      <c r="I355" s="38">
        <f t="shared" si="54"/>
        <v>0</v>
      </c>
    </row>
    <row r="356" spans="1:9" ht="15">
      <c r="A356" s="26" t="s">
        <v>18</v>
      </c>
      <c r="B356" s="39">
        <v>0</v>
      </c>
      <c r="C356" s="39">
        <v>0</v>
      </c>
      <c r="D356" s="39">
        <v>0</v>
      </c>
      <c r="E356" s="39">
        <v>0</v>
      </c>
      <c r="F356" s="411"/>
      <c r="G356" s="39">
        <v>0</v>
      </c>
      <c r="H356" s="40">
        <v>0</v>
      </c>
      <c r="I356" s="41">
        <f t="shared" si="54"/>
        <v>0</v>
      </c>
    </row>
    <row r="357" spans="1:9" ht="15">
      <c r="A357" s="27" t="s">
        <v>139</v>
      </c>
      <c r="B357" s="42">
        <v>4.8299553591780224E-2</v>
      </c>
      <c r="C357" s="42">
        <v>1.297645084408469</v>
      </c>
      <c r="D357" s="42">
        <v>1.6540553619997507</v>
      </c>
      <c r="E357" s="42">
        <v>0</v>
      </c>
      <c r="F357" s="411"/>
      <c r="G357" s="42">
        <v>0</v>
      </c>
      <c r="H357" s="43">
        <v>0</v>
      </c>
      <c r="I357" s="38">
        <f t="shared" si="54"/>
        <v>3</v>
      </c>
    </row>
    <row r="358" spans="1:9" ht="15">
      <c r="A358" s="26" t="s">
        <v>19</v>
      </c>
      <c r="B358" s="39">
        <v>0</v>
      </c>
      <c r="C358" s="39">
        <v>0</v>
      </c>
      <c r="D358" s="39">
        <v>0</v>
      </c>
      <c r="E358" s="39">
        <v>0</v>
      </c>
      <c r="F358" s="411"/>
      <c r="G358" s="39">
        <v>0</v>
      </c>
      <c r="H358" s="40">
        <v>0</v>
      </c>
      <c r="I358" s="41">
        <f t="shared" si="54"/>
        <v>0</v>
      </c>
    </row>
    <row r="359" spans="1:9" ht="15">
      <c r="A359" s="27" t="s">
        <v>20</v>
      </c>
      <c r="B359" s="42">
        <v>0</v>
      </c>
      <c r="C359" s="42">
        <v>0</v>
      </c>
      <c r="D359" s="42">
        <v>0</v>
      </c>
      <c r="E359" s="42">
        <v>0</v>
      </c>
      <c r="F359" s="411"/>
      <c r="G359" s="42">
        <v>0</v>
      </c>
      <c r="H359" s="43">
        <v>0</v>
      </c>
      <c r="I359" s="38">
        <f t="shared" si="54"/>
        <v>0</v>
      </c>
    </row>
    <row r="360" spans="1:9" ht="15">
      <c r="A360" s="26" t="s">
        <v>21</v>
      </c>
      <c r="B360" s="39">
        <v>2.7934572123109881E-2</v>
      </c>
      <c r="C360" s="39">
        <v>1.5038523340612251</v>
      </c>
      <c r="D360" s="39">
        <v>0.46821309381566473</v>
      </c>
      <c r="E360" s="39">
        <v>0</v>
      </c>
      <c r="F360" s="411"/>
      <c r="G360" s="39">
        <v>0</v>
      </c>
      <c r="H360" s="40">
        <v>0</v>
      </c>
      <c r="I360" s="41">
        <f t="shared" si="54"/>
        <v>1.9999999999999998</v>
      </c>
    </row>
    <row r="361" spans="1:9" ht="15">
      <c r="A361" s="28" t="s">
        <v>60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54"/>
        <v>0</v>
      </c>
    </row>
    <row r="362" spans="1:9" ht="15">
      <c r="A362" s="26" t="s">
        <v>22</v>
      </c>
      <c r="B362" s="39">
        <v>38.505187562116944</v>
      </c>
      <c r="C362" s="39">
        <v>112.11514058302227</v>
      </c>
      <c r="D362" s="39">
        <v>63.111959764683697</v>
      </c>
      <c r="E362" s="39">
        <v>0</v>
      </c>
      <c r="F362" s="411"/>
      <c r="G362" s="39">
        <v>0</v>
      </c>
      <c r="H362" s="40">
        <v>0</v>
      </c>
      <c r="I362" s="41">
        <f t="shared" si="54"/>
        <v>213.7322879098229</v>
      </c>
    </row>
    <row r="363" spans="1:9" ht="15">
      <c r="A363" s="28" t="s">
        <v>23</v>
      </c>
      <c r="B363" s="42">
        <v>0</v>
      </c>
      <c r="C363" s="42">
        <v>0</v>
      </c>
      <c r="D363" s="42">
        <v>0</v>
      </c>
      <c r="E363" s="42">
        <v>0</v>
      </c>
      <c r="F363" s="411"/>
      <c r="G363" s="42">
        <v>0</v>
      </c>
      <c r="H363" s="43">
        <v>0</v>
      </c>
      <c r="I363" s="38">
        <f t="shared" si="54"/>
        <v>0</v>
      </c>
    </row>
    <row r="364" spans="1:9" ht="15">
      <c r="A364" s="26" t="s">
        <v>24</v>
      </c>
      <c r="B364" s="39">
        <v>1.1253439924055757</v>
      </c>
      <c r="C364" s="39">
        <v>1.5921138937392541E-5</v>
      </c>
      <c r="D364" s="39">
        <v>0.11304008645548703</v>
      </c>
      <c r="E364" s="39">
        <v>0</v>
      </c>
      <c r="F364" s="411"/>
      <c r="G364" s="39">
        <v>0</v>
      </c>
      <c r="H364" s="40">
        <v>0</v>
      </c>
      <c r="I364" s="41">
        <f t="shared" si="54"/>
        <v>1.2384000000000002</v>
      </c>
    </row>
    <row r="365" spans="1:9" ht="15.75" thickBot="1">
      <c r="A365" s="28" t="s">
        <v>25</v>
      </c>
      <c r="B365" s="42">
        <v>0.64204406024560345</v>
      </c>
      <c r="C365" s="42">
        <v>1.0605267296800034</v>
      </c>
      <c r="D365" s="42">
        <v>0.62410560069927967</v>
      </c>
      <c r="E365" s="42">
        <v>103.3382639220236</v>
      </c>
      <c r="F365" s="412"/>
      <c r="G365" s="42">
        <v>1.3294180945067053</v>
      </c>
      <c r="H365" s="43">
        <v>5.6415928447974273E-3</v>
      </c>
      <c r="I365" s="38">
        <f>SUM(B365:H365)</f>
        <v>106.99999999999999</v>
      </c>
    </row>
    <row r="366" spans="1:9" ht="15">
      <c r="A366" s="29" t="s">
        <v>26</v>
      </c>
      <c r="B366" s="44">
        <f>SUM(B345:B365)</f>
        <v>40.370771419081883</v>
      </c>
      <c r="C366" s="44">
        <f t="shared" ref="C366:I366" si="55">SUM(C345:C365)</f>
        <v>116.62362061965258</v>
      </c>
      <c r="D366" s="44">
        <f t="shared" si="55"/>
        <v>76.302972261713322</v>
      </c>
      <c r="E366" s="44">
        <f t="shared" si="55"/>
        <v>104.56497359062719</v>
      </c>
      <c r="F366" s="44">
        <f t="shared" si="55"/>
        <v>0</v>
      </c>
      <c r="G366" s="44">
        <f t="shared" si="55"/>
        <v>1.3294180945067053</v>
      </c>
      <c r="H366" s="45">
        <f t="shared" si="55"/>
        <v>5.6415928447974273E-3</v>
      </c>
      <c r="I366" s="46">
        <f t="shared" si="55"/>
        <v>339.19739757842649</v>
      </c>
    </row>
    <row r="367" spans="1:9" s="5" customFormat="1" ht="15" thickBot="1">
      <c r="A367" s="30" t="s">
        <v>88</v>
      </c>
      <c r="B367" s="47">
        <f>B366/$I366</f>
        <v>0.1190185175573102</v>
      </c>
      <c r="C367" s="47">
        <f t="shared" ref="C367:I367" si="56">C366/$I366</f>
        <v>0.34382227414550787</v>
      </c>
      <c r="D367" s="47">
        <f t="shared" si="56"/>
        <v>0.22495152618047773</v>
      </c>
      <c r="E367" s="47">
        <f t="shared" si="56"/>
        <v>0.30827174482212977</v>
      </c>
      <c r="F367" s="47">
        <f t="shared" si="56"/>
        <v>0</v>
      </c>
      <c r="G367" s="47">
        <f t="shared" si="56"/>
        <v>3.9193051125910481E-3</v>
      </c>
      <c r="H367" s="47">
        <f t="shared" si="56"/>
        <v>1.6632181983333242E-5</v>
      </c>
      <c r="I367" s="48">
        <f t="shared" si="56"/>
        <v>1</v>
      </c>
    </row>
    <row r="368" spans="1:9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9" ht="15">
      <c r="A371" s="25" t="s">
        <v>7</v>
      </c>
      <c r="B371" s="36">
        <v>0</v>
      </c>
      <c r="C371" s="36">
        <v>0</v>
      </c>
      <c r="D371" s="36">
        <v>0</v>
      </c>
      <c r="E371" s="36">
        <v>0</v>
      </c>
      <c r="F371" s="410"/>
      <c r="G371" s="36">
        <v>0</v>
      </c>
      <c r="H371" s="37">
        <v>0</v>
      </c>
      <c r="I371" s="38">
        <f>SUM(B371:H371)</f>
        <v>0</v>
      </c>
    </row>
    <row r="372" spans="1:9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0" si="57">SUM(B372:H372)</f>
        <v>0</v>
      </c>
    </row>
    <row r="373" spans="1:9" ht="15">
      <c r="A373" s="27" t="s">
        <v>9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57"/>
        <v>0</v>
      </c>
    </row>
    <row r="374" spans="1:9" ht="15">
      <c r="A374" s="26" t="s">
        <v>10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57"/>
        <v>0</v>
      </c>
    </row>
    <row r="375" spans="1:9" ht="15">
      <c r="A375" s="27" t="s">
        <v>11</v>
      </c>
      <c r="B375" s="42">
        <v>0</v>
      </c>
      <c r="C375" s="42">
        <v>0</v>
      </c>
      <c r="D375" s="42">
        <v>0</v>
      </c>
      <c r="E375" s="42">
        <v>0</v>
      </c>
      <c r="F375" s="411"/>
      <c r="G375" s="42">
        <v>0</v>
      </c>
      <c r="H375" s="43">
        <v>0</v>
      </c>
      <c r="I375" s="38">
        <f t="shared" si="57"/>
        <v>0</v>
      </c>
    </row>
    <row r="376" spans="1:9" ht="15">
      <c r="A376" s="26" t="s">
        <v>12</v>
      </c>
      <c r="B376" s="39">
        <v>9.5365503822021516E-4</v>
      </c>
      <c r="C376" s="39">
        <v>9.5365503822021516E-4</v>
      </c>
      <c r="D376" s="39">
        <v>9.5365503822021516E-4</v>
      </c>
      <c r="E376" s="39">
        <v>2.2514387434347127</v>
      </c>
      <c r="F376" s="411"/>
      <c r="G376" s="39">
        <v>0</v>
      </c>
      <c r="H376" s="40">
        <v>0</v>
      </c>
      <c r="I376" s="41">
        <f t="shared" si="57"/>
        <v>2.2542997085493734</v>
      </c>
    </row>
    <row r="377" spans="1:9" ht="15">
      <c r="A377" s="27" t="s">
        <v>13</v>
      </c>
      <c r="B377" s="42">
        <v>0</v>
      </c>
      <c r="C377" s="42">
        <v>0</v>
      </c>
      <c r="D377" s="42">
        <v>0</v>
      </c>
      <c r="E377" s="42">
        <v>0</v>
      </c>
      <c r="F377" s="411"/>
      <c r="G377" s="42">
        <v>0</v>
      </c>
      <c r="H377" s="43">
        <v>0</v>
      </c>
      <c r="I377" s="38">
        <f t="shared" si="57"/>
        <v>0</v>
      </c>
    </row>
    <row r="378" spans="1:9" ht="15">
      <c r="A378" s="26" t="s">
        <v>14</v>
      </c>
      <c r="B378" s="39">
        <v>8.6064218243419113E-4</v>
      </c>
      <c r="C378" s="39">
        <v>8.6064218243419113E-4</v>
      </c>
      <c r="D378" s="39">
        <v>8.6064218243419113E-4</v>
      </c>
      <c r="E378" s="39">
        <v>609.16856065391403</v>
      </c>
      <c r="F378" s="411"/>
      <c r="G378" s="39">
        <v>0</v>
      </c>
      <c r="H378" s="40">
        <v>0</v>
      </c>
      <c r="I378" s="41">
        <f t="shared" si="57"/>
        <v>609.17114258046138</v>
      </c>
    </row>
    <row r="379" spans="1:9" ht="15">
      <c r="A379" s="27" t="s">
        <v>15</v>
      </c>
      <c r="B379" s="42">
        <v>26.703772015334057</v>
      </c>
      <c r="C379" s="42">
        <v>1.1426615553121575E-3</v>
      </c>
      <c r="D379" s="42">
        <v>1.1426615553121575E-3</v>
      </c>
      <c r="E379" s="42">
        <v>1.1426615553121575E-3</v>
      </c>
      <c r="F379" s="411"/>
      <c r="G379" s="42">
        <v>0</v>
      </c>
      <c r="H379" s="43">
        <v>0</v>
      </c>
      <c r="I379" s="38">
        <f t="shared" si="57"/>
        <v>26.707199999999997</v>
      </c>
    </row>
    <row r="380" spans="1:9" ht="15">
      <c r="A380" s="26" t="s">
        <v>16</v>
      </c>
      <c r="B380" s="39">
        <v>39.333452868532504</v>
      </c>
      <c r="C380" s="39">
        <v>1.2298567849014963E-3</v>
      </c>
      <c r="D380" s="39">
        <v>174.66408741789769</v>
      </c>
      <c r="E380" s="39">
        <v>1.2298567849014963E-3</v>
      </c>
      <c r="F380" s="411"/>
      <c r="G380" s="39">
        <v>0</v>
      </c>
      <c r="H380" s="40">
        <v>0</v>
      </c>
      <c r="I380" s="41">
        <f t="shared" si="57"/>
        <v>214</v>
      </c>
    </row>
    <row r="381" spans="1:9" ht="15">
      <c r="A381" s="27" t="s">
        <v>17</v>
      </c>
      <c r="B381" s="42">
        <v>1.5421660177846923</v>
      </c>
      <c r="C381" s="42">
        <v>9.1223506179073676E-4</v>
      </c>
      <c r="D381" s="42">
        <v>38.922209512091733</v>
      </c>
      <c r="E381" s="42">
        <v>9.1223506179073676E-4</v>
      </c>
      <c r="F381" s="411"/>
      <c r="G381" s="42">
        <v>0</v>
      </c>
      <c r="H381" s="43">
        <v>0</v>
      </c>
      <c r="I381" s="38">
        <f t="shared" si="57"/>
        <v>40.466200000000008</v>
      </c>
    </row>
    <row r="382" spans="1:9" ht="15">
      <c r="A382" s="26" t="s">
        <v>18</v>
      </c>
      <c r="B382" s="39">
        <v>0</v>
      </c>
      <c r="C382" s="39">
        <v>0</v>
      </c>
      <c r="D382" s="39">
        <v>0</v>
      </c>
      <c r="E382" s="39">
        <v>0</v>
      </c>
      <c r="F382" s="411"/>
      <c r="G382" s="39">
        <v>0</v>
      </c>
      <c r="H382" s="40">
        <v>0</v>
      </c>
      <c r="I382" s="41">
        <f t="shared" si="57"/>
        <v>0</v>
      </c>
    </row>
    <row r="383" spans="1:9" ht="15">
      <c r="A383" s="27" t="s">
        <v>139</v>
      </c>
      <c r="B383" s="42">
        <v>53.060400674092229</v>
      </c>
      <c r="C383" s="42">
        <v>4.4802523617632257</v>
      </c>
      <c r="D383" s="42">
        <v>124.45831873879371</v>
      </c>
      <c r="E383" s="42">
        <v>1.0282253508395291E-3</v>
      </c>
      <c r="F383" s="411"/>
      <c r="G383" s="42">
        <v>0</v>
      </c>
      <c r="H383" s="43">
        <v>0</v>
      </c>
      <c r="I383" s="38">
        <f t="shared" si="57"/>
        <v>182</v>
      </c>
    </row>
    <row r="384" spans="1:9" ht="15">
      <c r="A384" s="26" t="s">
        <v>19</v>
      </c>
      <c r="B384" s="39">
        <v>0</v>
      </c>
      <c r="C384" s="39">
        <v>0</v>
      </c>
      <c r="D384" s="39">
        <v>0</v>
      </c>
      <c r="E384" s="39">
        <v>0</v>
      </c>
      <c r="F384" s="411"/>
      <c r="G384" s="39">
        <v>0</v>
      </c>
      <c r="H384" s="40">
        <v>0</v>
      </c>
      <c r="I384" s="41">
        <f t="shared" si="57"/>
        <v>0</v>
      </c>
    </row>
    <row r="385" spans="1:9" ht="15">
      <c r="A385" s="27" t="s">
        <v>20</v>
      </c>
      <c r="B385" s="42">
        <v>0</v>
      </c>
      <c r="C385" s="42">
        <v>0</v>
      </c>
      <c r="D385" s="42">
        <v>0</v>
      </c>
      <c r="E385" s="42">
        <v>0</v>
      </c>
      <c r="F385" s="411"/>
      <c r="G385" s="42">
        <v>0</v>
      </c>
      <c r="H385" s="43">
        <v>0</v>
      </c>
      <c r="I385" s="38">
        <f t="shared" si="57"/>
        <v>0</v>
      </c>
    </row>
    <row r="386" spans="1:9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57"/>
        <v>0</v>
      </c>
    </row>
    <row r="387" spans="1:9" ht="15">
      <c r="A387" s="28" t="s">
        <v>60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57"/>
        <v>0</v>
      </c>
    </row>
    <row r="388" spans="1:9" ht="15">
      <c r="A388" s="26" t="s">
        <v>22</v>
      </c>
      <c r="B388" s="39">
        <v>0</v>
      </c>
      <c r="C388" s="39">
        <v>0</v>
      </c>
      <c r="D388" s="39">
        <v>0</v>
      </c>
      <c r="E388" s="39">
        <v>0</v>
      </c>
      <c r="F388" s="411"/>
      <c r="G388" s="39">
        <v>0</v>
      </c>
      <c r="H388" s="40">
        <v>0</v>
      </c>
      <c r="I388" s="41">
        <f t="shared" si="57"/>
        <v>0</v>
      </c>
    </row>
    <row r="389" spans="1:9" ht="15">
      <c r="A389" s="28" t="s">
        <v>23</v>
      </c>
      <c r="B389" s="42">
        <v>0</v>
      </c>
      <c r="C389" s="42">
        <v>0</v>
      </c>
      <c r="D389" s="42">
        <v>0</v>
      </c>
      <c r="E389" s="42">
        <v>0</v>
      </c>
      <c r="F389" s="411"/>
      <c r="G389" s="42">
        <v>0</v>
      </c>
      <c r="H389" s="43">
        <v>0</v>
      </c>
      <c r="I389" s="38">
        <f t="shared" si="57"/>
        <v>0</v>
      </c>
    </row>
    <row r="390" spans="1:9" ht="15">
      <c r="A390" s="26" t="s">
        <v>24</v>
      </c>
      <c r="B390" s="39">
        <v>16.700400000000002</v>
      </c>
      <c r="C390" s="39">
        <v>0</v>
      </c>
      <c r="D390" s="39">
        <v>0</v>
      </c>
      <c r="E390" s="39">
        <v>0</v>
      </c>
      <c r="F390" s="411"/>
      <c r="G390" s="39">
        <v>0</v>
      </c>
      <c r="H390" s="40">
        <v>0</v>
      </c>
      <c r="I390" s="41">
        <f t="shared" si="57"/>
        <v>16.700400000000002</v>
      </c>
    </row>
    <row r="391" spans="1:9" ht="15.75" thickBot="1">
      <c r="A391" s="28" t="s">
        <v>25</v>
      </c>
      <c r="B391" s="42">
        <v>30.206784734817308</v>
      </c>
      <c r="C391" s="42">
        <v>3.7547385213344157E-2</v>
      </c>
      <c r="D391" s="42">
        <v>8.1643196563393836</v>
      </c>
      <c r="E391" s="42">
        <v>130.45379924569127</v>
      </c>
      <c r="F391" s="412"/>
      <c r="G391" s="42">
        <v>110.13754897793868</v>
      </c>
      <c r="H391" s="43">
        <v>0</v>
      </c>
      <c r="I391" s="38">
        <f>SUM(B391:H391)</f>
        <v>279</v>
      </c>
    </row>
    <row r="392" spans="1:9" ht="15">
      <c r="A392" s="29" t="s">
        <v>26</v>
      </c>
      <c r="B392" s="44">
        <f>SUM(B371:B391)</f>
        <v>167.54879060778146</v>
      </c>
      <c r="C392" s="44">
        <f t="shared" ref="C392:I392" si="58">SUM(C371:C391)</f>
        <v>4.5228987975992281</v>
      </c>
      <c r="D392" s="44">
        <f t="shared" si="58"/>
        <v>346.21189228389852</v>
      </c>
      <c r="E392" s="44">
        <f t="shared" si="58"/>
        <v>741.87811162179287</v>
      </c>
      <c r="F392" s="44">
        <f t="shared" si="58"/>
        <v>0</v>
      </c>
      <c r="G392" s="44">
        <f t="shared" si="58"/>
        <v>110.13754897793868</v>
      </c>
      <c r="H392" s="45">
        <f t="shared" si="58"/>
        <v>0</v>
      </c>
      <c r="I392" s="46">
        <f t="shared" si="58"/>
        <v>1370.2992422890106</v>
      </c>
    </row>
    <row r="393" spans="1:9" s="5" customFormat="1" ht="15" thickBot="1">
      <c r="A393" s="30" t="s">
        <v>88</v>
      </c>
      <c r="B393" s="47">
        <f>B392/$I392</f>
        <v>0.12227168010974032</v>
      </c>
      <c r="C393" s="47">
        <f t="shared" ref="C393:I393" si="59">C392/$I392</f>
        <v>3.3006650357946419E-3</v>
      </c>
      <c r="D393" s="47">
        <f t="shared" si="59"/>
        <v>0.25265422442004004</v>
      </c>
      <c r="E393" s="47">
        <f t="shared" si="59"/>
        <v>0.54139861478907747</v>
      </c>
      <c r="F393" s="47">
        <f t="shared" si="59"/>
        <v>0</v>
      </c>
      <c r="G393" s="47">
        <f t="shared" si="59"/>
        <v>8.0374815645347555E-2</v>
      </c>
      <c r="H393" s="47">
        <f t="shared" si="59"/>
        <v>0</v>
      </c>
      <c r="I393" s="48">
        <f t="shared" si="59"/>
        <v>1</v>
      </c>
    </row>
    <row r="394" spans="1:9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9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9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9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</row>
    <row r="398" spans="1:9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6" si="60">SUM(B398:H398)</f>
        <v>0</v>
      </c>
    </row>
    <row r="399" spans="1:9" ht="15">
      <c r="A399" s="27" t="s">
        <v>9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60"/>
        <v>0</v>
      </c>
    </row>
    <row r="400" spans="1:9" ht="15">
      <c r="A400" s="26" t="s">
        <v>10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60"/>
        <v>0</v>
      </c>
    </row>
    <row r="401" spans="1:9" ht="15">
      <c r="A401" s="27" t="s">
        <v>11</v>
      </c>
      <c r="B401" s="42">
        <v>0</v>
      </c>
      <c r="C401" s="42">
        <v>0</v>
      </c>
      <c r="D401" s="42">
        <v>0</v>
      </c>
      <c r="E401" s="42">
        <v>0</v>
      </c>
      <c r="F401" s="411"/>
      <c r="G401" s="42">
        <v>0</v>
      </c>
      <c r="H401" s="43">
        <v>0</v>
      </c>
      <c r="I401" s="38">
        <f t="shared" si="60"/>
        <v>0</v>
      </c>
    </row>
    <row r="402" spans="1:9" ht="15">
      <c r="A402" s="26" t="s">
        <v>12</v>
      </c>
      <c r="B402" s="39">
        <v>9.4546117987337702E-4</v>
      </c>
      <c r="C402" s="39">
        <v>0</v>
      </c>
      <c r="D402" s="39">
        <v>0</v>
      </c>
      <c r="E402" s="39">
        <v>9.1117974037629487E-2</v>
      </c>
      <c r="F402" s="411"/>
      <c r="G402" s="39">
        <v>0</v>
      </c>
      <c r="H402" s="40">
        <v>0</v>
      </c>
      <c r="I402" s="41">
        <f t="shared" si="60"/>
        <v>9.2063435217502862E-2</v>
      </c>
    </row>
    <row r="403" spans="1:9" ht="15">
      <c r="A403" s="27" t="s">
        <v>13</v>
      </c>
      <c r="B403" s="42">
        <v>0</v>
      </c>
      <c r="C403" s="42">
        <v>0</v>
      </c>
      <c r="D403" s="42">
        <v>0</v>
      </c>
      <c r="E403" s="42">
        <v>0</v>
      </c>
      <c r="F403" s="411"/>
      <c r="G403" s="42">
        <v>0</v>
      </c>
      <c r="H403" s="43">
        <v>0</v>
      </c>
      <c r="I403" s="38">
        <f t="shared" si="60"/>
        <v>0</v>
      </c>
    </row>
    <row r="404" spans="1:9" ht="15">
      <c r="A404" s="26" t="s">
        <v>14</v>
      </c>
      <c r="B404" s="39">
        <v>8.5893936388354219E-4</v>
      </c>
      <c r="C404" s="39">
        <v>0</v>
      </c>
      <c r="D404" s="39">
        <v>0</v>
      </c>
      <c r="E404" s="39">
        <v>0.43203401733646041</v>
      </c>
      <c r="F404" s="411"/>
      <c r="G404" s="39">
        <v>0</v>
      </c>
      <c r="H404" s="40">
        <v>0</v>
      </c>
      <c r="I404" s="41">
        <f t="shared" si="60"/>
        <v>0.43289295670034394</v>
      </c>
    </row>
    <row r="405" spans="1:9" ht="15">
      <c r="A405" s="27" t="s">
        <v>15</v>
      </c>
      <c r="B405" s="42">
        <v>1.5995504572697379</v>
      </c>
      <c r="C405" s="42">
        <v>0.3444230028894133</v>
      </c>
      <c r="D405" s="42">
        <v>2.464426539840848</v>
      </c>
      <c r="E405" s="42">
        <v>0</v>
      </c>
      <c r="F405" s="411"/>
      <c r="G405" s="42">
        <v>0</v>
      </c>
      <c r="H405" s="43">
        <v>0</v>
      </c>
      <c r="I405" s="38">
        <f t="shared" si="60"/>
        <v>4.4083999999999994</v>
      </c>
    </row>
    <row r="406" spans="1:9" ht="15">
      <c r="A406" s="26" t="s">
        <v>16</v>
      </c>
      <c r="B406" s="39">
        <v>20.558424824411933</v>
      </c>
      <c r="C406" s="39">
        <v>32.424339008947371</v>
      </c>
      <c r="D406" s="39">
        <v>1.7236166640697371E-2</v>
      </c>
      <c r="E406" s="39">
        <v>0</v>
      </c>
      <c r="F406" s="411"/>
      <c r="G406" s="39">
        <v>0</v>
      </c>
      <c r="H406" s="40">
        <v>0</v>
      </c>
      <c r="I406" s="41">
        <f t="shared" si="60"/>
        <v>53</v>
      </c>
    </row>
    <row r="407" spans="1:9" ht="15">
      <c r="A407" s="27" t="s">
        <v>17</v>
      </c>
      <c r="B407" s="42">
        <v>0</v>
      </c>
      <c r="C407" s="42">
        <v>0</v>
      </c>
      <c r="D407" s="42">
        <v>0</v>
      </c>
      <c r="E407" s="42">
        <v>0</v>
      </c>
      <c r="F407" s="411"/>
      <c r="G407" s="42">
        <v>0</v>
      </c>
      <c r="H407" s="43">
        <v>0</v>
      </c>
      <c r="I407" s="38">
        <f t="shared" si="60"/>
        <v>0</v>
      </c>
    </row>
    <row r="408" spans="1:9" ht="15">
      <c r="A408" s="26" t="s">
        <v>18</v>
      </c>
      <c r="B408" s="39">
        <v>0</v>
      </c>
      <c r="C408" s="39">
        <v>0</v>
      </c>
      <c r="D408" s="39">
        <v>0</v>
      </c>
      <c r="E408" s="39">
        <v>0</v>
      </c>
      <c r="F408" s="411"/>
      <c r="G408" s="39">
        <v>0</v>
      </c>
      <c r="H408" s="40">
        <v>0</v>
      </c>
      <c r="I408" s="41">
        <f t="shared" si="60"/>
        <v>0</v>
      </c>
    </row>
    <row r="409" spans="1:9" ht="15">
      <c r="A409" s="27" t="s">
        <v>139</v>
      </c>
      <c r="B409" s="42">
        <v>13.291831208780728</v>
      </c>
      <c r="C409" s="42">
        <v>40.178267899218739</v>
      </c>
      <c r="D409" s="42">
        <v>5.7160398428821964</v>
      </c>
      <c r="E409" s="42">
        <v>0.81386104911833301</v>
      </c>
      <c r="F409" s="411"/>
      <c r="G409" s="42">
        <v>0</v>
      </c>
      <c r="H409" s="43">
        <v>0</v>
      </c>
      <c r="I409" s="38">
        <f t="shared" si="60"/>
        <v>59.999999999999993</v>
      </c>
    </row>
    <row r="410" spans="1:9" ht="15">
      <c r="A410" s="26" t="s">
        <v>19</v>
      </c>
      <c r="B410" s="39">
        <v>0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60"/>
        <v>0</v>
      </c>
    </row>
    <row r="411" spans="1:9" ht="15">
      <c r="A411" s="27" t="s">
        <v>20</v>
      </c>
      <c r="B411" s="42">
        <v>0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60"/>
        <v>0</v>
      </c>
    </row>
    <row r="412" spans="1:9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60"/>
        <v>0</v>
      </c>
    </row>
    <row r="413" spans="1:9" ht="15">
      <c r="A413" s="28" t="s">
        <v>60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60"/>
        <v>0</v>
      </c>
    </row>
    <row r="414" spans="1:9" ht="15">
      <c r="A414" s="26" t="s">
        <v>22</v>
      </c>
      <c r="B414" s="39">
        <v>0</v>
      </c>
      <c r="C414" s="39">
        <v>0</v>
      </c>
      <c r="D414" s="39">
        <v>0</v>
      </c>
      <c r="E414" s="39">
        <v>0</v>
      </c>
      <c r="F414" s="411"/>
      <c r="G414" s="39">
        <v>0</v>
      </c>
      <c r="H414" s="40">
        <v>0</v>
      </c>
      <c r="I414" s="41">
        <f t="shared" si="60"/>
        <v>0</v>
      </c>
    </row>
    <row r="415" spans="1:9" ht="15">
      <c r="A415" s="28" t="s">
        <v>23</v>
      </c>
      <c r="B415" s="42">
        <v>0</v>
      </c>
      <c r="C415" s="42">
        <v>0</v>
      </c>
      <c r="D415" s="42">
        <v>0</v>
      </c>
      <c r="E415" s="42">
        <v>0</v>
      </c>
      <c r="F415" s="411"/>
      <c r="G415" s="42">
        <v>0</v>
      </c>
      <c r="H415" s="43">
        <v>0</v>
      </c>
      <c r="I415" s="38">
        <f t="shared" si="60"/>
        <v>0</v>
      </c>
    </row>
    <row r="416" spans="1:9" ht="15">
      <c r="A416" s="26" t="s">
        <v>24</v>
      </c>
      <c r="B416" s="39">
        <v>7.3116000000000003</v>
      </c>
      <c r="C416" s="39">
        <v>0</v>
      </c>
      <c r="D416" s="39">
        <v>0</v>
      </c>
      <c r="E416" s="39">
        <v>0</v>
      </c>
      <c r="F416" s="411"/>
      <c r="G416" s="39">
        <v>0</v>
      </c>
      <c r="H416" s="40">
        <v>0</v>
      </c>
      <c r="I416" s="41">
        <f t="shared" si="60"/>
        <v>7.3116000000000003</v>
      </c>
    </row>
    <row r="417" spans="1:9" ht="15.75" thickBot="1">
      <c r="A417" s="28" t="s">
        <v>25</v>
      </c>
      <c r="B417" s="42">
        <v>0.65067047324006033</v>
      </c>
      <c r="C417" s="42">
        <v>0.30660469012432867</v>
      </c>
      <c r="D417" s="42">
        <v>1.8906062001904412E-2</v>
      </c>
      <c r="E417" s="42">
        <v>24.534704121240445</v>
      </c>
      <c r="F417" s="412"/>
      <c r="G417" s="42">
        <v>4.4891146533932602</v>
      </c>
      <c r="H417" s="43">
        <v>0</v>
      </c>
      <c r="I417" s="38">
        <f>SUM(B417:H417)</f>
        <v>30</v>
      </c>
    </row>
    <row r="418" spans="1:9" ht="15">
      <c r="A418" s="29" t="s">
        <v>26</v>
      </c>
      <c r="B418" s="44">
        <f>SUM(B397:B417)</f>
        <v>43.413881364246215</v>
      </c>
      <c r="C418" s="44">
        <f t="shared" ref="C418:I418" si="61">SUM(C397:C417)</f>
        <v>73.253634601179854</v>
      </c>
      <c r="D418" s="44">
        <f t="shared" si="61"/>
        <v>8.2166086113656469</v>
      </c>
      <c r="E418" s="44">
        <f t="shared" si="61"/>
        <v>25.871717161732867</v>
      </c>
      <c r="F418" s="44">
        <f t="shared" si="61"/>
        <v>0</v>
      </c>
      <c r="G418" s="44">
        <f t="shared" si="61"/>
        <v>4.4891146533932602</v>
      </c>
      <c r="H418" s="45">
        <f t="shared" si="61"/>
        <v>0</v>
      </c>
      <c r="I418" s="46">
        <f t="shared" si="61"/>
        <v>155.24495639191784</v>
      </c>
    </row>
    <row r="419" spans="1:9" s="5" customFormat="1" ht="15" thickBot="1">
      <c r="A419" s="30" t="s">
        <v>88</v>
      </c>
      <c r="B419" s="47">
        <f>B418/$I418</f>
        <v>0.27964761222031154</v>
      </c>
      <c r="C419" s="47">
        <f t="shared" ref="C419:I419" si="62">C418/$I418</f>
        <v>0.47185838627987459</v>
      </c>
      <c r="D419" s="47">
        <f t="shared" si="62"/>
        <v>5.2926734641367129E-2</v>
      </c>
      <c r="E419" s="47">
        <f t="shared" si="62"/>
        <v>0.16665093516094265</v>
      </c>
      <c r="F419" s="47">
        <f t="shared" si="62"/>
        <v>0</v>
      </c>
      <c r="G419" s="47">
        <f t="shared" si="62"/>
        <v>2.8916331697504131E-2</v>
      </c>
      <c r="H419" s="47">
        <f t="shared" si="62"/>
        <v>0</v>
      </c>
      <c r="I419" s="48">
        <f t="shared" si="62"/>
        <v>1</v>
      </c>
    </row>
    <row r="420" spans="1:9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9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9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9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</row>
    <row r="424" spans="1:9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2" si="63">SUM(B424:H424)</f>
        <v>0</v>
      </c>
    </row>
    <row r="425" spans="1:9" ht="15">
      <c r="A425" s="27" t="s">
        <v>9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63"/>
        <v>0</v>
      </c>
    </row>
    <row r="426" spans="1:9" ht="15">
      <c r="A426" s="26" t="s">
        <v>10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63"/>
        <v>0</v>
      </c>
    </row>
    <row r="427" spans="1:9" ht="15">
      <c r="A427" s="27" t="s">
        <v>11</v>
      </c>
      <c r="B427" s="42">
        <v>0</v>
      </c>
      <c r="C427" s="42">
        <v>0</v>
      </c>
      <c r="D427" s="42">
        <v>0</v>
      </c>
      <c r="E427" s="42">
        <v>0</v>
      </c>
      <c r="F427" s="411"/>
      <c r="G427" s="42">
        <v>0</v>
      </c>
      <c r="H427" s="43">
        <v>0</v>
      </c>
      <c r="I427" s="38">
        <f t="shared" si="63"/>
        <v>0</v>
      </c>
    </row>
    <row r="428" spans="1:9" ht="15">
      <c r="A428" s="26" t="s">
        <v>12</v>
      </c>
      <c r="B428" s="39">
        <v>0</v>
      </c>
      <c r="C428" s="39">
        <v>0</v>
      </c>
      <c r="D428" s="39">
        <v>0</v>
      </c>
      <c r="E428" s="39">
        <v>0</v>
      </c>
      <c r="F428" s="411"/>
      <c r="G428" s="39">
        <v>0</v>
      </c>
      <c r="H428" s="40">
        <v>0</v>
      </c>
      <c r="I428" s="41">
        <f t="shared" si="63"/>
        <v>0</v>
      </c>
    </row>
    <row r="429" spans="1:9" ht="15">
      <c r="A429" s="27" t="s">
        <v>13</v>
      </c>
      <c r="B429" s="42">
        <v>0</v>
      </c>
      <c r="C429" s="42">
        <v>0</v>
      </c>
      <c r="D429" s="42">
        <v>0</v>
      </c>
      <c r="E429" s="42">
        <v>0</v>
      </c>
      <c r="F429" s="411"/>
      <c r="G429" s="42">
        <v>0</v>
      </c>
      <c r="H429" s="43">
        <v>0</v>
      </c>
      <c r="I429" s="38">
        <f t="shared" si="63"/>
        <v>0</v>
      </c>
    </row>
    <row r="430" spans="1:9" ht="15">
      <c r="A430" s="26" t="s">
        <v>14</v>
      </c>
      <c r="B430" s="39">
        <v>0</v>
      </c>
      <c r="C430" s="39">
        <v>0</v>
      </c>
      <c r="D430" s="39">
        <v>0</v>
      </c>
      <c r="E430" s="39">
        <v>4.2499959313061997E-2</v>
      </c>
      <c r="F430" s="411"/>
      <c r="G430" s="39">
        <v>0</v>
      </c>
      <c r="H430" s="40">
        <v>0</v>
      </c>
      <c r="I430" s="41">
        <f t="shared" si="63"/>
        <v>4.2499959313061997E-2</v>
      </c>
    </row>
    <row r="431" spans="1:9" ht="15">
      <c r="A431" s="27" t="s">
        <v>15</v>
      </c>
      <c r="B431" s="42">
        <v>0.73299481422258594</v>
      </c>
      <c r="C431" s="42">
        <v>0.32512757860130914</v>
      </c>
      <c r="D431" s="42">
        <v>0.39707760717610491</v>
      </c>
      <c r="E431" s="42">
        <v>0</v>
      </c>
      <c r="F431" s="411"/>
      <c r="G431" s="42">
        <v>0</v>
      </c>
      <c r="H431" s="43">
        <v>0</v>
      </c>
      <c r="I431" s="38">
        <f t="shared" si="63"/>
        <v>1.4552</v>
      </c>
    </row>
    <row r="432" spans="1:9" ht="15">
      <c r="A432" s="26" t="s">
        <v>16</v>
      </c>
      <c r="B432" s="39">
        <v>76.948982667170867</v>
      </c>
      <c r="C432" s="39">
        <v>8.1003887105837187</v>
      </c>
      <c r="D432" s="39">
        <v>26.950628622245414</v>
      </c>
      <c r="E432" s="39">
        <v>0</v>
      </c>
      <c r="F432" s="411"/>
      <c r="G432" s="39">
        <v>0</v>
      </c>
      <c r="H432" s="40">
        <v>0</v>
      </c>
      <c r="I432" s="41">
        <f t="shared" si="63"/>
        <v>112</v>
      </c>
    </row>
    <row r="433" spans="1:9" ht="15">
      <c r="A433" s="27" t="s">
        <v>17</v>
      </c>
      <c r="B433" s="42">
        <v>0</v>
      </c>
      <c r="C433" s="42">
        <v>0</v>
      </c>
      <c r="D433" s="42">
        <v>0</v>
      </c>
      <c r="E433" s="42">
        <v>0</v>
      </c>
      <c r="F433" s="411"/>
      <c r="G433" s="42">
        <v>0</v>
      </c>
      <c r="H433" s="43">
        <v>0</v>
      </c>
      <c r="I433" s="38">
        <f t="shared" si="63"/>
        <v>0</v>
      </c>
    </row>
    <row r="434" spans="1:9" ht="15">
      <c r="A434" s="26" t="s">
        <v>18</v>
      </c>
      <c r="B434" s="39">
        <v>0</v>
      </c>
      <c r="C434" s="39">
        <v>0</v>
      </c>
      <c r="D434" s="39">
        <v>0</v>
      </c>
      <c r="E434" s="39">
        <v>0</v>
      </c>
      <c r="F434" s="411"/>
      <c r="G434" s="39">
        <v>0</v>
      </c>
      <c r="H434" s="40">
        <v>0</v>
      </c>
      <c r="I434" s="41">
        <f t="shared" si="63"/>
        <v>0</v>
      </c>
    </row>
    <row r="435" spans="1:9" ht="15">
      <c r="A435" s="27" t="s">
        <v>139</v>
      </c>
      <c r="B435" s="42">
        <v>24.741616153385912</v>
      </c>
      <c r="C435" s="42">
        <v>19.882547347322774</v>
      </c>
      <c r="D435" s="42">
        <v>9.3158317028218249</v>
      </c>
      <c r="E435" s="42">
        <v>3.0600047964694905</v>
      </c>
      <c r="F435" s="411"/>
      <c r="G435" s="42">
        <v>0</v>
      </c>
      <c r="H435" s="43">
        <v>0</v>
      </c>
      <c r="I435" s="38">
        <f t="shared" si="63"/>
        <v>57.000000000000007</v>
      </c>
    </row>
    <row r="436" spans="1:9" ht="15">
      <c r="A436" s="26" t="s">
        <v>19</v>
      </c>
      <c r="B436" s="39">
        <v>0</v>
      </c>
      <c r="C436" s="39">
        <v>0</v>
      </c>
      <c r="D436" s="39">
        <v>0</v>
      </c>
      <c r="E436" s="39">
        <v>0</v>
      </c>
      <c r="F436" s="411"/>
      <c r="G436" s="39">
        <v>0</v>
      </c>
      <c r="H436" s="40">
        <v>0</v>
      </c>
      <c r="I436" s="41">
        <f t="shared" si="63"/>
        <v>0</v>
      </c>
    </row>
    <row r="437" spans="1:9" ht="15">
      <c r="A437" s="27" t="s">
        <v>20</v>
      </c>
      <c r="B437" s="42">
        <v>0</v>
      </c>
      <c r="C437" s="42">
        <v>0</v>
      </c>
      <c r="D437" s="42">
        <v>0</v>
      </c>
      <c r="E437" s="42">
        <v>0</v>
      </c>
      <c r="F437" s="411"/>
      <c r="G437" s="42">
        <v>0</v>
      </c>
      <c r="H437" s="43">
        <v>0</v>
      </c>
      <c r="I437" s="38">
        <f t="shared" si="63"/>
        <v>0</v>
      </c>
    </row>
    <row r="438" spans="1:9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63"/>
        <v>0</v>
      </c>
    </row>
    <row r="439" spans="1:9" ht="15">
      <c r="A439" s="28" t="s">
        <v>60</v>
      </c>
      <c r="B439" s="42">
        <v>0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63"/>
        <v>0</v>
      </c>
    </row>
    <row r="440" spans="1:9" ht="15">
      <c r="A440" s="26" t="s">
        <v>22</v>
      </c>
      <c r="B440" s="39">
        <v>0</v>
      </c>
      <c r="C440" s="39">
        <v>0</v>
      </c>
      <c r="D440" s="39">
        <v>0</v>
      </c>
      <c r="E440" s="39">
        <v>0</v>
      </c>
      <c r="F440" s="411"/>
      <c r="G440" s="39">
        <v>0</v>
      </c>
      <c r="H440" s="40">
        <v>0</v>
      </c>
      <c r="I440" s="41">
        <f t="shared" si="63"/>
        <v>0</v>
      </c>
    </row>
    <row r="441" spans="1:9" ht="15">
      <c r="A441" s="28" t="s">
        <v>23</v>
      </c>
      <c r="B441" s="42">
        <v>0</v>
      </c>
      <c r="C441" s="42">
        <v>0</v>
      </c>
      <c r="D441" s="42">
        <v>0</v>
      </c>
      <c r="E441" s="42">
        <v>0</v>
      </c>
      <c r="F441" s="411"/>
      <c r="G441" s="42">
        <v>0</v>
      </c>
      <c r="H441" s="43">
        <v>0</v>
      </c>
      <c r="I441" s="38">
        <f t="shared" si="63"/>
        <v>0</v>
      </c>
    </row>
    <row r="442" spans="1:9" ht="15">
      <c r="A442" s="26" t="s">
        <v>24</v>
      </c>
      <c r="B442" s="39">
        <v>26.311224751756491</v>
      </c>
      <c r="C442" s="39">
        <v>6.5137851894580934E-2</v>
      </c>
      <c r="D442" s="39">
        <v>5.2496373963489287</v>
      </c>
      <c r="E442" s="39">
        <v>0</v>
      </c>
      <c r="F442" s="411"/>
      <c r="G442" s="39">
        <v>0</v>
      </c>
      <c r="H442" s="40">
        <v>0</v>
      </c>
      <c r="I442" s="41">
        <f t="shared" si="63"/>
        <v>31.625999999999998</v>
      </c>
    </row>
    <row r="443" spans="1:9" ht="15.75" thickBot="1">
      <c r="A443" s="28" t="s">
        <v>25</v>
      </c>
      <c r="B443" s="52">
        <v>8.7759987209949823</v>
      </c>
      <c r="C443" s="52">
        <v>2.9948305116242354E-2</v>
      </c>
      <c r="D443" s="52">
        <v>32.39459394959021</v>
      </c>
      <c r="E443" s="52">
        <v>166.63153044860405</v>
      </c>
      <c r="F443" s="412"/>
      <c r="G443" s="42">
        <v>22.084054537268369</v>
      </c>
      <c r="H443" s="43">
        <v>8.387403842617594E-2</v>
      </c>
      <c r="I443" s="38">
        <f>SUM(B443:H443)</f>
        <v>230.00000000000006</v>
      </c>
    </row>
    <row r="444" spans="1:9" ht="15">
      <c r="A444" s="29" t="s">
        <v>26</v>
      </c>
      <c r="B444" s="44">
        <f>SUM(B423:B443)</f>
        <v>137.51081710753084</v>
      </c>
      <c r="C444" s="44">
        <f t="shared" ref="C444:I444" si="64">SUM(C423:C443)</f>
        <v>28.403149793518626</v>
      </c>
      <c r="D444" s="44">
        <f t="shared" si="64"/>
        <v>74.307769278182491</v>
      </c>
      <c r="E444" s="44">
        <f t="shared" si="64"/>
        <v>169.7340352043866</v>
      </c>
      <c r="F444" s="44">
        <f t="shared" si="64"/>
        <v>0</v>
      </c>
      <c r="G444" s="44">
        <f t="shared" si="64"/>
        <v>22.084054537268369</v>
      </c>
      <c r="H444" s="45">
        <f t="shared" si="64"/>
        <v>8.387403842617594E-2</v>
      </c>
      <c r="I444" s="46">
        <f t="shared" si="64"/>
        <v>432.12369995931317</v>
      </c>
    </row>
    <row r="445" spans="1:9" s="5" customFormat="1" ht="15" thickBot="1">
      <c r="A445" s="30" t="s">
        <v>88</v>
      </c>
      <c r="B445" s="47">
        <f>B444/$I444</f>
        <v>0.31822095645408532</v>
      </c>
      <c r="C445" s="47">
        <f t="shared" ref="C445:I445" si="65">C444/$I444</f>
        <v>6.5729210862984236E-2</v>
      </c>
      <c r="D445" s="47">
        <f t="shared" si="65"/>
        <v>0.17195948587216803</v>
      </c>
      <c r="E445" s="47">
        <f t="shared" si="65"/>
        <v>0.3927903866887375</v>
      </c>
      <c r="F445" s="47">
        <f t="shared" si="65"/>
        <v>0</v>
      </c>
      <c r="G445" s="47">
        <f t="shared" si="65"/>
        <v>5.1105862833599969E-2</v>
      </c>
      <c r="H445" s="47">
        <f t="shared" si="65"/>
        <v>1.9409728842475693E-4</v>
      </c>
      <c r="I445" s="48">
        <f t="shared" si="65"/>
        <v>1</v>
      </c>
    </row>
    <row r="446" spans="1:9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9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9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9" ht="15">
      <c r="A449" s="25" t="s">
        <v>7</v>
      </c>
      <c r="B449" s="397"/>
      <c r="C449" s="398"/>
      <c r="D449" s="398"/>
      <c r="E449" s="399"/>
      <c r="F449" s="36">
        <v>2.4359999999999999</v>
      </c>
      <c r="G449" s="397"/>
      <c r="H449" s="399"/>
      <c r="I449" s="38">
        <f>SUM(B449:H449)</f>
        <v>2.4359999999999999</v>
      </c>
    </row>
    <row r="450" spans="1: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8" si="66">SUM(B450:H450)</f>
        <v>0</v>
      </c>
    </row>
    <row r="451" spans="1:9" ht="15">
      <c r="A451" s="27" t="s">
        <v>9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66"/>
        <v>0</v>
      </c>
    </row>
    <row r="452" spans="1:9" ht="15">
      <c r="A452" s="26" t="s">
        <v>10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66"/>
        <v>0</v>
      </c>
    </row>
    <row r="453" spans="1:9" ht="15">
      <c r="A453" s="27" t="s">
        <v>11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66"/>
        <v>0</v>
      </c>
    </row>
    <row r="454" spans="1:9" ht="15">
      <c r="A454" s="26" t="s">
        <v>12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66"/>
        <v>0</v>
      </c>
    </row>
    <row r="455" spans="1:9" ht="15">
      <c r="A455" s="27" t="s">
        <v>13</v>
      </c>
      <c r="B455" s="400"/>
      <c r="C455" s="401"/>
      <c r="D455" s="401"/>
      <c r="E455" s="402"/>
      <c r="F455" s="42">
        <v>0</v>
      </c>
      <c r="G455" s="400"/>
      <c r="H455" s="402"/>
      <c r="I455" s="38">
        <f t="shared" si="66"/>
        <v>0</v>
      </c>
    </row>
    <row r="456" spans="1:9" ht="15">
      <c r="A456" s="26" t="s">
        <v>14</v>
      </c>
      <c r="B456" s="400"/>
      <c r="C456" s="401"/>
      <c r="D456" s="401"/>
      <c r="E456" s="402"/>
      <c r="F456" s="39">
        <v>210.96601490364986</v>
      </c>
      <c r="G456" s="400"/>
      <c r="H456" s="402"/>
      <c r="I456" s="41">
        <f t="shared" si="66"/>
        <v>210.96601490364986</v>
      </c>
    </row>
    <row r="457" spans="1:9" ht="15">
      <c r="A457" s="27" t="s">
        <v>15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66"/>
        <v>0</v>
      </c>
    </row>
    <row r="458" spans="1:9" ht="15">
      <c r="A458" s="26" t="s">
        <v>16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66"/>
        <v>0</v>
      </c>
    </row>
    <row r="459" spans="1:9" ht="15">
      <c r="A459" s="27" t="s">
        <v>17</v>
      </c>
      <c r="B459" s="400"/>
      <c r="C459" s="401"/>
      <c r="D459" s="401"/>
      <c r="E459" s="402"/>
      <c r="F459" s="42">
        <v>0</v>
      </c>
      <c r="G459" s="400"/>
      <c r="H459" s="402"/>
      <c r="I459" s="38">
        <f t="shared" si="66"/>
        <v>0</v>
      </c>
    </row>
    <row r="460" spans="1:9" ht="15">
      <c r="A460" s="26" t="s">
        <v>18</v>
      </c>
      <c r="B460" s="400"/>
      <c r="C460" s="401"/>
      <c r="D460" s="401"/>
      <c r="E460" s="402"/>
      <c r="F460" s="39">
        <v>0</v>
      </c>
      <c r="G460" s="400"/>
      <c r="H460" s="402"/>
      <c r="I460" s="41">
        <f t="shared" si="66"/>
        <v>0</v>
      </c>
    </row>
    <row r="461" spans="1:9" ht="15">
      <c r="A461" s="27" t="s">
        <v>139</v>
      </c>
      <c r="B461" s="400"/>
      <c r="C461" s="401"/>
      <c r="D461" s="401"/>
      <c r="E461" s="402"/>
      <c r="F461" s="42">
        <v>0</v>
      </c>
      <c r="G461" s="400"/>
      <c r="H461" s="402"/>
      <c r="I461" s="38">
        <f t="shared" si="66"/>
        <v>0</v>
      </c>
    </row>
    <row r="462" spans="1:9" ht="15">
      <c r="A462" s="26" t="s">
        <v>19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66"/>
        <v>0</v>
      </c>
    </row>
    <row r="463" spans="1:9" ht="15">
      <c r="A463" s="27" t="s">
        <v>20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66"/>
        <v>0</v>
      </c>
    </row>
    <row r="464" spans="1: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66"/>
        <v>0</v>
      </c>
    </row>
    <row r="465" spans="1:9" ht="15">
      <c r="A465" s="28" t="s">
        <v>60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66"/>
        <v>0</v>
      </c>
    </row>
    <row r="466" spans="1:9" ht="15">
      <c r="A466" s="26" t="s">
        <v>22</v>
      </c>
      <c r="B466" s="400"/>
      <c r="C466" s="401"/>
      <c r="D466" s="401"/>
      <c r="E466" s="402"/>
      <c r="F466" s="39">
        <v>0</v>
      </c>
      <c r="G466" s="400"/>
      <c r="H466" s="402"/>
      <c r="I466" s="41">
        <f t="shared" si="66"/>
        <v>0</v>
      </c>
    </row>
    <row r="467" spans="1:9" ht="15">
      <c r="A467" s="28" t="s">
        <v>23</v>
      </c>
      <c r="B467" s="400"/>
      <c r="C467" s="401"/>
      <c r="D467" s="401"/>
      <c r="E467" s="402"/>
      <c r="F467" s="42">
        <v>0</v>
      </c>
      <c r="G467" s="400"/>
      <c r="H467" s="402"/>
      <c r="I467" s="38">
        <f t="shared" si="66"/>
        <v>0</v>
      </c>
    </row>
    <row r="468" spans="1:9" ht="15">
      <c r="A468" s="26" t="s">
        <v>24</v>
      </c>
      <c r="B468" s="400"/>
      <c r="C468" s="401"/>
      <c r="D468" s="401"/>
      <c r="E468" s="402"/>
      <c r="F468" s="39">
        <v>0</v>
      </c>
      <c r="G468" s="400"/>
      <c r="H468" s="402"/>
      <c r="I468" s="41">
        <f t="shared" si="66"/>
        <v>0</v>
      </c>
    </row>
    <row r="469" spans="1:9" ht="15.75" thickBot="1">
      <c r="A469" s="28" t="s">
        <v>25</v>
      </c>
      <c r="B469" s="403"/>
      <c r="C469" s="404"/>
      <c r="D469" s="404"/>
      <c r="E469" s="405"/>
      <c r="F469" s="42">
        <v>922</v>
      </c>
      <c r="G469" s="403"/>
      <c r="H469" s="405"/>
      <c r="I469" s="38">
        <f>SUM(B469:H469)</f>
        <v>922</v>
      </c>
    </row>
    <row r="470" spans="1:9" ht="15">
      <c r="A470" s="29" t="s">
        <v>26</v>
      </c>
      <c r="B470" s="44">
        <f>SUM(B449:B469)</f>
        <v>0</v>
      </c>
      <c r="C470" s="44">
        <f t="shared" ref="C470:I470" si="67">SUM(C449:C469)</f>
        <v>0</v>
      </c>
      <c r="D470" s="44">
        <f t="shared" si="67"/>
        <v>0</v>
      </c>
      <c r="E470" s="44">
        <f t="shared" si="67"/>
        <v>0</v>
      </c>
      <c r="F470" s="44">
        <f t="shared" si="67"/>
        <v>1135.4020149036498</v>
      </c>
      <c r="G470" s="44">
        <f t="shared" si="67"/>
        <v>0</v>
      </c>
      <c r="H470" s="44">
        <f t="shared" si="67"/>
        <v>0</v>
      </c>
      <c r="I470" s="46">
        <f t="shared" si="67"/>
        <v>1135.4020149036498</v>
      </c>
    </row>
    <row r="471" spans="1:9" s="5" customFormat="1" ht="15" thickBot="1">
      <c r="A471" s="30" t="s">
        <v>88</v>
      </c>
      <c r="B471" s="47">
        <f>B470/$I470</f>
        <v>0</v>
      </c>
      <c r="C471" s="47">
        <f t="shared" ref="C471:I471" si="68">C470/$I470</f>
        <v>0</v>
      </c>
      <c r="D471" s="47">
        <f t="shared" si="68"/>
        <v>0</v>
      </c>
      <c r="E471" s="47">
        <f t="shared" si="68"/>
        <v>0</v>
      </c>
      <c r="F471" s="47">
        <f t="shared" si="68"/>
        <v>1</v>
      </c>
      <c r="G471" s="47">
        <f t="shared" si="68"/>
        <v>0</v>
      </c>
      <c r="H471" s="47">
        <f t="shared" si="68"/>
        <v>0</v>
      </c>
      <c r="I471" s="48">
        <f t="shared" si="68"/>
        <v>1</v>
      </c>
    </row>
    <row r="472" spans="1:9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9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9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9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9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4" si="69">SUM(B476:H476)</f>
        <v>0</v>
      </c>
    </row>
    <row r="477" spans="1:9" ht="15">
      <c r="A477" s="27" t="s">
        <v>9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69"/>
        <v>0</v>
      </c>
    </row>
    <row r="478" spans="1:9" ht="15">
      <c r="A478" s="26" t="s">
        <v>10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69"/>
        <v>0</v>
      </c>
    </row>
    <row r="479" spans="1:9" ht="15">
      <c r="A479" s="27" t="s">
        <v>11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69"/>
        <v>0</v>
      </c>
    </row>
    <row r="480" spans="1:9" ht="15">
      <c r="A480" s="26" t="s">
        <v>12</v>
      </c>
      <c r="B480" s="400"/>
      <c r="C480" s="401"/>
      <c r="D480" s="401"/>
      <c r="E480" s="402"/>
      <c r="F480" s="39">
        <v>15283.382242985983</v>
      </c>
      <c r="G480" s="400"/>
      <c r="H480" s="402"/>
      <c r="I480" s="41">
        <f t="shared" si="69"/>
        <v>15283.382242985983</v>
      </c>
    </row>
    <row r="481" spans="1:9" ht="15">
      <c r="A481" s="27" t="s">
        <v>13</v>
      </c>
      <c r="B481" s="400"/>
      <c r="C481" s="401"/>
      <c r="D481" s="401"/>
      <c r="E481" s="402"/>
      <c r="F481" s="42">
        <v>0</v>
      </c>
      <c r="G481" s="400"/>
      <c r="H481" s="402"/>
      <c r="I481" s="38">
        <f t="shared" si="69"/>
        <v>0</v>
      </c>
    </row>
    <row r="482" spans="1:9" ht="15">
      <c r="A482" s="26" t="s">
        <v>14</v>
      </c>
      <c r="B482" s="400"/>
      <c r="C482" s="401"/>
      <c r="D482" s="401"/>
      <c r="E482" s="402"/>
      <c r="F482" s="39">
        <v>18098.709791345504</v>
      </c>
      <c r="G482" s="400"/>
      <c r="H482" s="402"/>
      <c r="I482" s="41">
        <f t="shared" si="69"/>
        <v>18098.709791345504</v>
      </c>
    </row>
    <row r="483" spans="1:9" ht="15">
      <c r="A483" s="27" t="s">
        <v>15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69"/>
        <v>0</v>
      </c>
    </row>
    <row r="484" spans="1:9" ht="15">
      <c r="A484" s="26" t="s">
        <v>16</v>
      </c>
      <c r="B484" s="400"/>
      <c r="C484" s="401"/>
      <c r="D484" s="401"/>
      <c r="E484" s="402"/>
      <c r="F484" s="39">
        <v>0</v>
      </c>
      <c r="G484" s="400"/>
      <c r="H484" s="402"/>
      <c r="I484" s="41">
        <f t="shared" si="69"/>
        <v>0</v>
      </c>
    </row>
    <row r="485" spans="1:9" ht="15">
      <c r="A485" s="27" t="s">
        <v>17</v>
      </c>
      <c r="B485" s="400"/>
      <c r="C485" s="401"/>
      <c r="D485" s="401"/>
      <c r="E485" s="402"/>
      <c r="F485" s="42">
        <v>367.26351043006247</v>
      </c>
      <c r="G485" s="400"/>
      <c r="H485" s="402"/>
      <c r="I485" s="38">
        <f t="shared" si="69"/>
        <v>367.26351043006247</v>
      </c>
    </row>
    <row r="486" spans="1:9" ht="15">
      <c r="A486" s="26" t="s">
        <v>18</v>
      </c>
      <c r="B486" s="400"/>
      <c r="C486" s="401"/>
      <c r="D486" s="401"/>
      <c r="E486" s="402"/>
      <c r="F486" s="39">
        <v>0</v>
      </c>
      <c r="G486" s="400"/>
      <c r="H486" s="402"/>
      <c r="I486" s="41">
        <f t="shared" si="69"/>
        <v>0</v>
      </c>
    </row>
    <row r="487" spans="1:9" ht="15">
      <c r="A487" s="27" t="s">
        <v>139</v>
      </c>
      <c r="B487" s="400"/>
      <c r="C487" s="401"/>
      <c r="D487" s="401"/>
      <c r="E487" s="402"/>
      <c r="F487" s="42">
        <v>0</v>
      </c>
      <c r="G487" s="400"/>
      <c r="H487" s="402"/>
      <c r="I487" s="38">
        <f t="shared" si="69"/>
        <v>0</v>
      </c>
    </row>
    <row r="488" spans="1:9" ht="15">
      <c r="A488" s="26" t="s">
        <v>19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69"/>
        <v>0</v>
      </c>
    </row>
    <row r="489" spans="1:9" ht="15">
      <c r="A489" s="27" t="s">
        <v>20</v>
      </c>
      <c r="B489" s="400"/>
      <c r="C489" s="401"/>
      <c r="D489" s="401"/>
      <c r="E489" s="402"/>
      <c r="F489" s="42">
        <v>0</v>
      </c>
      <c r="G489" s="400"/>
      <c r="H489" s="402"/>
      <c r="I489" s="38">
        <f t="shared" si="69"/>
        <v>0</v>
      </c>
    </row>
    <row r="490" spans="1:9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69"/>
        <v>0</v>
      </c>
    </row>
    <row r="491" spans="1:9" ht="15">
      <c r="A491" s="28" t="s">
        <v>60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69"/>
        <v>0</v>
      </c>
    </row>
    <row r="492" spans="1:9" ht="15">
      <c r="A492" s="26" t="s">
        <v>22</v>
      </c>
      <c r="B492" s="400"/>
      <c r="C492" s="401"/>
      <c r="D492" s="401"/>
      <c r="E492" s="402"/>
      <c r="F492" s="39">
        <v>41</v>
      </c>
      <c r="G492" s="400"/>
      <c r="H492" s="402"/>
      <c r="I492" s="41">
        <f t="shared" si="69"/>
        <v>41</v>
      </c>
    </row>
    <row r="493" spans="1:9" ht="15">
      <c r="A493" s="28" t="s">
        <v>23</v>
      </c>
      <c r="B493" s="400"/>
      <c r="C493" s="401"/>
      <c r="D493" s="401"/>
      <c r="E493" s="402"/>
      <c r="F493" s="42">
        <v>0</v>
      </c>
      <c r="G493" s="400"/>
      <c r="H493" s="402"/>
      <c r="I493" s="38">
        <f t="shared" si="69"/>
        <v>0</v>
      </c>
    </row>
    <row r="494" spans="1:9" ht="15">
      <c r="A494" s="26" t="s">
        <v>24</v>
      </c>
      <c r="B494" s="400"/>
      <c r="C494" s="401"/>
      <c r="D494" s="401"/>
      <c r="E494" s="402"/>
      <c r="F494" s="39">
        <v>0</v>
      </c>
      <c r="G494" s="400"/>
      <c r="H494" s="402"/>
      <c r="I494" s="41">
        <f t="shared" si="69"/>
        <v>0</v>
      </c>
    </row>
    <row r="495" spans="1:9" ht="15.75" thickBot="1">
      <c r="A495" s="28" t="s">
        <v>25</v>
      </c>
      <c r="B495" s="403"/>
      <c r="C495" s="404"/>
      <c r="D495" s="404"/>
      <c r="E495" s="405"/>
      <c r="F495" s="42">
        <v>1144</v>
      </c>
      <c r="G495" s="403"/>
      <c r="H495" s="405"/>
      <c r="I495" s="38">
        <f>SUM(B495:H495)</f>
        <v>1144</v>
      </c>
    </row>
    <row r="496" spans="1:9" ht="15">
      <c r="A496" s="29" t="s">
        <v>26</v>
      </c>
      <c r="B496" s="44">
        <f>SUM(B475:B495)</f>
        <v>0</v>
      </c>
      <c r="C496" s="44">
        <f t="shared" ref="C496:I496" si="70">SUM(C475:C495)</f>
        <v>0</v>
      </c>
      <c r="D496" s="44">
        <f t="shared" si="70"/>
        <v>0</v>
      </c>
      <c r="E496" s="44">
        <f t="shared" si="70"/>
        <v>0</v>
      </c>
      <c r="F496" s="44">
        <f t="shared" si="70"/>
        <v>34934.355544761551</v>
      </c>
      <c r="G496" s="44">
        <f t="shared" si="70"/>
        <v>0</v>
      </c>
      <c r="H496" s="44">
        <f t="shared" si="70"/>
        <v>0</v>
      </c>
      <c r="I496" s="46">
        <f t="shared" si="70"/>
        <v>34934.355544761551</v>
      </c>
    </row>
    <row r="497" spans="1:9" s="5" customFormat="1" ht="15" thickBot="1">
      <c r="A497" s="30" t="s">
        <v>88</v>
      </c>
      <c r="B497" s="47">
        <f>B496/$I496</f>
        <v>0</v>
      </c>
      <c r="C497" s="47">
        <f t="shared" ref="C497:I497" si="71">C496/$I496</f>
        <v>0</v>
      </c>
      <c r="D497" s="47">
        <f t="shared" si="71"/>
        <v>0</v>
      </c>
      <c r="E497" s="47">
        <f t="shared" si="71"/>
        <v>0</v>
      </c>
      <c r="F497" s="47">
        <f t="shared" si="71"/>
        <v>1</v>
      </c>
      <c r="G497" s="47">
        <f t="shared" si="71"/>
        <v>0</v>
      </c>
      <c r="H497" s="47">
        <f t="shared" si="71"/>
        <v>0</v>
      </c>
      <c r="I497" s="48">
        <f t="shared" si="71"/>
        <v>1</v>
      </c>
    </row>
    <row r="498" spans="1:9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9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9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9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9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0" si="72">SUM(B502:H502)</f>
        <v>0</v>
      </c>
    </row>
    <row r="503" spans="1:9" ht="15">
      <c r="A503" s="27" t="s">
        <v>9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72"/>
        <v>0</v>
      </c>
    </row>
    <row r="504" spans="1:9" ht="15">
      <c r="A504" s="26" t="s">
        <v>10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72"/>
        <v>0</v>
      </c>
    </row>
    <row r="505" spans="1:9" ht="15">
      <c r="A505" s="27" t="s">
        <v>11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72"/>
        <v>0</v>
      </c>
    </row>
    <row r="506" spans="1:9" ht="15">
      <c r="A506" s="26" t="s">
        <v>12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72"/>
        <v>0</v>
      </c>
    </row>
    <row r="507" spans="1:9" ht="15">
      <c r="A507" s="27" t="s">
        <v>13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72"/>
        <v>0</v>
      </c>
    </row>
    <row r="508" spans="1:9" ht="15">
      <c r="A508" s="26" t="s">
        <v>14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72"/>
        <v>0</v>
      </c>
    </row>
    <row r="509" spans="1:9" ht="15">
      <c r="A509" s="27" t="s">
        <v>15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72"/>
        <v>0</v>
      </c>
    </row>
    <row r="510" spans="1:9" ht="15">
      <c r="A510" s="26" t="s">
        <v>16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72"/>
        <v>0</v>
      </c>
    </row>
    <row r="511" spans="1:9" ht="15">
      <c r="A511" s="27" t="s">
        <v>17</v>
      </c>
      <c r="B511" s="400"/>
      <c r="C511" s="401"/>
      <c r="D511" s="401"/>
      <c r="E511" s="402"/>
      <c r="F511" s="42">
        <v>0</v>
      </c>
      <c r="G511" s="400"/>
      <c r="H511" s="402"/>
      <c r="I511" s="38">
        <f t="shared" si="72"/>
        <v>0</v>
      </c>
    </row>
    <row r="512" spans="1:9" ht="15">
      <c r="A512" s="26" t="s">
        <v>18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72"/>
        <v>0</v>
      </c>
    </row>
    <row r="513" spans="1:9" ht="15">
      <c r="A513" s="27" t="s">
        <v>139</v>
      </c>
      <c r="B513" s="400"/>
      <c r="C513" s="401"/>
      <c r="D513" s="401"/>
      <c r="E513" s="402"/>
      <c r="F513" s="42">
        <v>0</v>
      </c>
      <c r="G513" s="400"/>
      <c r="H513" s="402"/>
      <c r="I513" s="38">
        <f t="shared" si="72"/>
        <v>0</v>
      </c>
    </row>
    <row r="514" spans="1:9" ht="15">
      <c r="A514" s="26" t="s">
        <v>19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72"/>
        <v>0</v>
      </c>
    </row>
    <row r="515" spans="1:9" ht="15">
      <c r="A515" s="27" t="s">
        <v>20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72"/>
        <v>0</v>
      </c>
    </row>
    <row r="516" spans="1:9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72"/>
        <v>0</v>
      </c>
    </row>
    <row r="517" spans="1:9" ht="15">
      <c r="A517" s="28" t="s">
        <v>60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72"/>
        <v>0</v>
      </c>
    </row>
    <row r="518" spans="1:9" ht="15">
      <c r="A518" s="26" t="s">
        <v>22</v>
      </c>
      <c r="B518" s="400"/>
      <c r="C518" s="401"/>
      <c r="D518" s="401"/>
      <c r="E518" s="402"/>
      <c r="F518" s="39">
        <v>0</v>
      </c>
      <c r="G518" s="400"/>
      <c r="H518" s="402"/>
      <c r="I518" s="41">
        <f t="shared" si="72"/>
        <v>0</v>
      </c>
    </row>
    <row r="519" spans="1:9" ht="15">
      <c r="A519" s="28" t="s">
        <v>23</v>
      </c>
      <c r="B519" s="400"/>
      <c r="C519" s="401"/>
      <c r="D519" s="401"/>
      <c r="E519" s="402"/>
      <c r="F519" s="42">
        <v>0</v>
      </c>
      <c r="G519" s="400"/>
      <c r="H519" s="402"/>
      <c r="I519" s="38">
        <f t="shared" si="72"/>
        <v>0</v>
      </c>
    </row>
    <row r="520" spans="1:9" ht="15">
      <c r="A520" s="26" t="s">
        <v>24</v>
      </c>
      <c r="B520" s="400"/>
      <c r="C520" s="401"/>
      <c r="D520" s="401"/>
      <c r="E520" s="402"/>
      <c r="F520" s="39">
        <v>0</v>
      </c>
      <c r="G520" s="400"/>
      <c r="H520" s="402"/>
      <c r="I520" s="41">
        <f t="shared" si="72"/>
        <v>0</v>
      </c>
    </row>
    <row r="521" spans="1:9" ht="15.75" thickBot="1">
      <c r="A521" s="28" t="s">
        <v>25</v>
      </c>
      <c r="B521" s="403"/>
      <c r="C521" s="404"/>
      <c r="D521" s="404"/>
      <c r="E521" s="405"/>
      <c r="F521" s="42">
        <v>0</v>
      </c>
      <c r="G521" s="403"/>
      <c r="H521" s="405"/>
      <c r="I521" s="38">
        <f>SUM(B521:H521)</f>
        <v>0</v>
      </c>
    </row>
    <row r="522" spans="1:9" ht="15">
      <c r="A522" s="29" t="s">
        <v>26</v>
      </c>
      <c r="B522" s="44">
        <f>SUM(B501:B521)</f>
        <v>0</v>
      </c>
      <c r="C522" s="44">
        <f t="shared" ref="C522:I522" si="73">SUM(C501:C521)</f>
        <v>0</v>
      </c>
      <c r="D522" s="44">
        <f t="shared" si="73"/>
        <v>0</v>
      </c>
      <c r="E522" s="44">
        <f t="shared" si="73"/>
        <v>0</v>
      </c>
      <c r="F522" s="44">
        <f t="shared" si="73"/>
        <v>0</v>
      </c>
      <c r="G522" s="44">
        <f t="shared" si="73"/>
        <v>0</v>
      </c>
      <c r="H522" s="44">
        <f t="shared" si="73"/>
        <v>0</v>
      </c>
      <c r="I522" s="46">
        <f t="shared" si="73"/>
        <v>0</v>
      </c>
    </row>
    <row r="523" spans="1:9" s="5" customFormat="1" ht="15" thickBot="1">
      <c r="A523" s="30" t="s">
        <v>88</v>
      </c>
      <c r="B523" s="55" t="s">
        <v>89</v>
      </c>
      <c r="C523" s="55" t="s">
        <v>89</v>
      </c>
      <c r="D523" s="55" t="s">
        <v>89</v>
      </c>
      <c r="E523" s="55" t="s">
        <v>89</v>
      </c>
      <c r="F523" s="55" t="s">
        <v>89</v>
      </c>
      <c r="G523" s="55" t="s">
        <v>89</v>
      </c>
      <c r="H523" s="55" t="s">
        <v>89</v>
      </c>
      <c r="I523" s="55" t="s">
        <v>89</v>
      </c>
    </row>
    <row r="524" spans="1:9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9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9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9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9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6" si="74">SUM(B528:H528)</f>
        <v>0</v>
      </c>
    </row>
    <row r="529" spans="1:9" ht="15">
      <c r="A529" s="27" t="s">
        <v>9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74"/>
        <v>0</v>
      </c>
    </row>
    <row r="530" spans="1:9" ht="15">
      <c r="A530" s="26" t="s">
        <v>10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74"/>
        <v>0</v>
      </c>
    </row>
    <row r="531" spans="1:9" ht="15">
      <c r="A531" s="27" t="s">
        <v>11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74"/>
        <v>0</v>
      </c>
    </row>
    <row r="532" spans="1:9" ht="15">
      <c r="A532" s="26" t="s">
        <v>12</v>
      </c>
      <c r="B532" s="400"/>
      <c r="C532" s="401"/>
      <c r="D532" s="401"/>
      <c r="E532" s="402"/>
      <c r="F532" s="39">
        <v>8.9217604277420417</v>
      </c>
      <c r="G532" s="400"/>
      <c r="H532" s="402"/>
      <c r="I532" s="41">
        <f t="shared" si="74"/>
        <v>8.9217604277420417</v>
      </c>
    </row>
    <row r="533" spans="1:9" ht="15">
      <c r="A533" s="27" t="s">
        <v>13</v>
      </c>
      <c r="B533" s="400"/>
      <c r="C533" s="401"/>
      <c r="D533" s="401"/>
      <c r="E533" s="402"/>
      <c r="F533" s="42">
        <v>0</v>
      </c>
      <c r="G533" s="400"/>
      <c r="H533" s="402"/>
      <c r="I533" s="38">
        <f t="shared" si="74"/>
        <v>0</v>
      </c>
    </row>
    <row r="534" spans="1:9" ht="15">
      <c r="A534" s="26" t="s">
        <v>14</v>
      </c>
      <c r="B534" s="400"/>
      <c r="C534" s="401"/>
      <c r="D534" s="401"/>
      <c r="E534" s="402"/>
      <c r="F534" s="39">
        <v>66.559624251352801</v>
      </c>
      <c r="G534" s="400"/>
      <c r="H534" s="402"/>
      <c r="I534" s="41">
        <f t="shared" si="74"/>
        <v>66.559624251352801</v>
      </c>
    </row>
    <row r="535" spans="1:9" ht="15">
      <c r="A535" s="27" t="s">
        <v>15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74"/>
        <v>0</v>
      </c>
    </row>
    <row r="536" spans="1:9" ht="15">
      <c r="A536" s="26" t="s">
        <v>16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74"/>
        <v>0</v>
      </c>
    </row>
    <row r="537" spans="1:9" ht="15">
      <c r="A537" s="27" t="s">
        <v>17</v>
      </c>
      <c r="B537" s="400"/>
      <c r="C537" s="401"/>
      <c r="D537" s="401"/>
      <c r="E537" s="402"/>
      <c r="F537" s="42">
        <v>0</v>
      </c>
      <c r="G537" s="400"/>
      <c r="H537" s="402"/>
      <c r="I537" s="38">
        <f t="shared" si="74"/>
        <v>0</v>
      </c>
    </row>
    <row r="538" spans="1:9" ht="15">
      <c r="A538" s="26" t="s">
        <v>18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74"/>
        <v>0</v>
      </c>
    </row>
    <row r="539" spans="1:9" ht="15">
      <c r="A539" s="27" t="s">
        <v>139</v>
      </c>
      <c r="B539" s="400"/>
      <c r="C539" s="401"/>
      <c r="D539" s="401"/>
      <c r="E539" s="402"/>
      <c r="F539" s="42">
        <v>0</v>
      </c>
      <c r="G539" s="400"/>
      <c r="H539" s="402"/>
      <c r="I539" s="38">
        <f t="shared" si="74"/>
        <v>0</v>
      </c>
    </row>
    <row r="540" spans="1:9" ht="15">
      <c r="A540" s="26" t="s">
        <v>19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74"/>
        <v>0</v>
      </c>
    </row>
    <row r="541" spans="1:9" ht="15">
      <c r="A541" s="27" t="s">
        <v>20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74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74"/>
        <v>0</v>
      </c>
    </row>
    <row r="543" spans="1:9" ht="15">
      <c r="A543" s="28" t="s">
        <v>60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74"/>
        <v>0</v>
      </c>
    </row>
    <row r="544" spans="1:9" ht="15">
      <c r="A544" s="26" t="s">
        <v>22</v>
      </c>
      <c r="B544" s="400"/>
      <c r="C544" s="401"/>
      <c r="D544" s="401"/>
      <c r="E544" s="402"/>
      <c r="F544" s="39">
        <v>0</v>
      </c>
      <c r="G544" s="400"/>
      <c r="H544" s="402"/>
      <c r="I544" s="41">
        <f t="shared" si="74"/>
        <v>0</v>
      </c>
    </row>
    <row r="545" spans="1:9" ht="15">
      <c r="A545" s="28" t="s">
        <v>23</v>
      </c>
      <c r="B545" s="400"/>
      <c r="C545" s="401"/>
      <c r="D545" s="401"/>
      <c r="E545" s="402"/>
      <c r="F545" s="42">
        <v>0</v>
      </c>
      <c r="G545" s="400"/>
      <c r="H545" s="402"/>
      <c r="I545" s="38">
        <f t="shared" si="74"/>
        <v>0</v>
      </c>
    </row>
    <row r="546" spans="1:9" ht="15">
      <c r="A546" s="26" t="s">
        <v>24</v>
      </c>
      <c r="B546" s="400"/>
      <c r="C546" s="401"/>
      <c r="D546" s="401"/>
      <c r="E546" s="402"/>
      <c r="F546" s="39">
        <v>0</v>
      </c>
      <c r="G546" s="400"/>
      <c r="H546" s="402"/>
      <c r="I546" s="41">
        <f t="shared" si="74"/>
        <v>0</v>
      </c>
    </row>
    <row r="547" spans="1:9" ht="15.75" thickBot="1">
      <c r="A547" s="28" t="s">
        <v>25</v>
      </c>
      <c r="B547" s="403"/>
      <c r="C547" s="404"/>
      <c r="D547" s="404"/>
      <c r="E547" s="405"/>
      <c r="F547" s="42">
        <v>0</v>
      </c>
      <c r="G547" s="403"/>
      <c r="H547" s="405"/>
      <c r="I547" s="38">
        <f>SUM(B547:H547)</f>
        <v>0</v>
      </c>
    </row>
    <row r="548" spans="1:9" ht="15">
      <c r="A548" s="29" t="s">
        <v>26</v>
      </c>
      <c r="B548" s="44">
        <f>SUM(B527:B547)</f>
        <v>0</v>
      </c>
      <c r="C548" s="44">
        <f t="shared" ref="C548:I548" si="75">SUM(C527:C547)</f>
        <v>0</v>
      </c>
      <c r="D548" s="44">
        <f t="shared" si="75"/>
        <v>0</v>
      </c>
      <c r="E548" s="44">
        <f t="shared" si="75"/>
        <v>0</v>
      </c>
      <c r="F548" s="44">
        <f t="shared" si="75"/>
        <v>75.481384679094845</v>
      </c>
      <c r="G548" s="44">
        <f t="shared" si="75"/>
        <v>0</v>
      </c>
      <c r="H548" s="44">
        <f t="shared" si="75"/>
        <v>0</v>
      </c>
      <c r="I548" s="46">
        <f t="shared" si="75"/>
        <v>75.481384679094845</v>
      </c>
    </row>
    <row r="549" spans="1:9" ht="15" thickBot="1">
      <c r="A549" s="30" t="s">
        <v>88</v>
      </c>
      <c r="B549" s="55" t="s">
        <v>89</v>
      </c>
      <c r="C549" s="55" t="s">
        <v>89</v>
      </c>
      <c r="D549" s="55" t="s">
        <v>89</v>
      </c>
      <c r="E549" s="55" t="s">
        <v>89</v>
      </c>
      <c r="F549" s="55" t="s">
        <v>89</v>
      </c>
      <c r="G549" s="55" t="s">
        <v>89</v>
      </c>
      <c r="H549" s="55" t="s">
        <v>89</v>
      </c>
      <c r="I549" s="55" t="s">
        <v>89</v>
      </c>
    </row>
    <row r="550" spans="1: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2" si="76">SUM(B554:H554)</f>
        <v>0</v>
      </c>
    </row>
    <row r="555" spans="1:9" ht="15">
      <c r="A555" s="27" t="s">
        <v>9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76"/>
        <v>0</v>
      </c>
    </row>
    <row r="556" spans="1:9" ht="15">
      <c r="A556" s="26" t="s">
        <v>10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76"/>
        <v>0</v>
      </c>
    </row>
    <row r="557" spans="1:9" ht="15">
      <c r="A557" s="27" t="s">
        <v>11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76"/>
        <v>0</v>
      </c>
    </row>
    <row r="558" spans="1:9" ht="15">
      <c r="A558" s="26" t="s">
        <v>12</v>
      </c>
      <c r="B558" s="400"/>
      <c r="C558" s="401"/>
      <c r="D558" s="401"/>
      <c r="E558" s="402"/>
      <c r="F558" s="39">
        <v>0.49036450233943879</v>
      </c>
      <c r="G558" s="400"/>
      <c r="H558" s="402"/>
      <c r="I558" s="41">
        <f t="shared" si="76"/>
        <v>0.49036450233943879</v>
      </c>
    </row>
    <row r="559" spans="1:9" ht="15">
      <c r="A559" s="27" t="s">
        <v>13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76"/>
        <v>0</v>
      </c>
    </row>
    <row r="560" spans="1:9" ht="15">
      <c r="A560" s="26" t="s">
        <v>14</v>
      </c>
      <c r="B560" s="400"/>
      <c r="C560" s="401"/>
      <c r="D560" s="401"/>
      <c r="E560" s="402"/>
      <c r="F560" s="39">
        <v>0</v>
      </c>
      <c r="G560" s="400"/>
      <c r="H560" s="402"/>
      <c r="I560" s="41">
        <f t="shared" si="76"/>
        <v>0</v>
      </c>
    </row>
    <row r="561" spans="1:9" ht="15">
      <c r="A561" s="27" t="s">
        <v>15</v>
      </c>
      <c r="B561" s="400"/>
      <c r="C561" s="401"/>
      <c r="D561" s="401"/>
      <c r="E561" s="402"/>
      <c r="F561" s="42">
        <v>0</v>
      </c>
      <c r="G561" s="400"/>
      <c r="H561" s="402"/>
      <c r="I561" s="38">
        <f t="shared" si="76"/>
        <v>0</v>
      </c>
    </row>
    <row r="562" spans="1:9" ht="15">
      <c r="A562" s="26" t="s">
        <v>16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76"/>
        <v>0</v>
      </c>
    </row>
    <row r="563" spans="1:9" ht="15">
      <c r="A563" s="27" t="s">
        <v>17</v>
      </c>
      <c r="B563" s="400"/>
      <c r="C563" s="401"/>
      <c r="D563" s="401"/>
      <c r="E563" s="402"/>
      <c r="F563" s="42">
        <v>0</v>
      </c>
      <c r="G563" s="400"/>
      <c r="H563" s="402"/>
      <c r="I563" s="38">
        <f t="shared" si="76"/>
        <v>0</v>
      </c>
    </row>
    <row r="564" spans="1:9" ht="15">
      <c r="A564" s="26" t="s">
        <v>18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76"/>
        <v>0</v>
      </c>
    </row>
    <row r="565" spans="1:9" ht="15">
      <c r="A565" s="27" t="s">
        <v>139</v>
      </c>
      <c r="B565" s="400"/>
      <c r="C565" s="401"/>
      <c r="D565" s="401"/>
      <c r="E565" s="402"/>
      <c r="F565" s="42">
        <v>0</v>
      </c>
      <c r="G565" s="400"/>
      <c r="H565" s="402"/>
      <c r="I565" s="38">
        <f t="shared" si="76"/>
        <v>0</v>
      </c>
    </row>
    <row r="566" spans="1:9" ht="15">
      <c r="A566" s="26" t="s">
        <v>19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76"/>
        <v>0</v>
      </c>
    </row>
    <row r="567" spans="1:9" ht="15">
      <c r="A567" s="27" t="s">
        <v>20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76"/>
        <v>0</v>
      </c>
    </row>
    <row r="568" spans="1:9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76"/>
        <v>0</v>
      </c>
    </row>
    <row r="569" spans="1:9" ht="15">
      <c r="A569" s="28" t="s">
        <v>60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76"/>
        <v>0</v>
      </c>
    </row>
    <row r="570" spans="1:9" ht="15">
      <c r="A570" s="26" t="s">
        <v>22</v>
      </c>
      <c r="B570" s="400"/>
      <c r="C570" s="401"/>
      <c r="D570" s="401"/>
      <c r="E570" s="402"/>
      <c r="F570" s="39">
        <v>0</v>
      </c>
      <c r="G570" s="400"/>
      <c r="H570" s="402"/>
      <c r="I570" s="41">
        <f t="shared" si="76"/>
        <v>0</v>
      </c>
    </row>
    <row r="571" spans="1:9" ht="15">
      <c r="A571" s="28" t="s">
        <v>23</v>
      </c>
      <c r="B571" s="400"/>
      <c r="C571" s="401"/>
      <c r="D571" s="401"/>
      <c r="E571" s="402"/>
      <c r="F571" s="42">
        <v>0</v>
      </c>
      <c r="G571" s="400"/>
      <c r="H571" s="402"/>
      <c r="I571" s="38">
        <f t="shared" si="76"/>
        <v>0</v>
      </c>
    </row>
    <row r="572" spans="1:9" ht="15">
      <c r="A572" s="26" t="s">
        <v>24</v>
      </c>
      <c r="B572" s="400"/>
      <c r="C572" s="401"/>
      <c r="D572" s="401"/>
      <c r="E572" s="402"/>
      <c r="F572" s="39">
        <v>0</v>
      </c>
      <c r="G572" s="400"/>
      <c r="H572" s="402"/>
      <c r="I572" s="41">
        <f t="shared" si="76"/>
        <v>0</v>
      </c>
    </row>
    <row r="573" spans="1:9" ht="15.75" thickBot="1">
      <c r="A573" s="28" t="s">
        <v>25</v>
      </c>
      <c r="B573" s="403"/>
      <c r="C573" s="404"/>
      <c r="D573" s="404"/>
      <c r="E573" s="405"/>
      <c r="F573" s="42">
        <v>0</v>
      </c>
      <c r="G573" s="403"/>
      <c r="H573" s="405"/>
      <c r="I573" s="38">
        <f>SUM(B573:H573)</f>
        <v>0</v>
      </c>
    </row>
    <row r="574" spans="1:9" ht="15">
      <c r="A574" s="33" t="s">
        <v>26</v>
      </c>
      <c r="B574" s="44">
        <f>SUM(B553:B573)</f>
        <v>0</v>
      </c>
      <c r="C574" s="44">
        <f t="shared" ref="C574:I574" si="77">SUM(C553:C573)</f>
        <v>0</v>
      </c>
      <c r="D574" s="44">
        <f t="shared" si="77"/>
        <v>0</v>
      </c>
      <c r="E574" s="44">
        <f t="shared" si="77"/>
        <v>0</v>
      </c>
      <c r="F574" s="44">
        <f t="shared" si="77"/>
        <v>0.49036450233943879</v>
      </c>
      <c r="G574" s="44">
        <f t="shared" si="77"/>
        <v>0</v>
      </c>
      <c r="H574" s="44">
        <f t="shared" si="77"/>
        <v>0</v>
      </c>
      <c r="I574" s="46">
        <f t="shared" si="77"/>
        <v>0.49036450233943879</v>
      </c>
    </row>
    <row r="575" spans="1:9" s="5" customFormat="1" ht="15" thickBot="1">
      <c r="A575" s="30" t="s">
        <v>88</v>
      </c>
      <c r="B575" s="47">
        <f>B574/$I574</f>
        <v>0</v>
      </c>
      <c r="C575" s="47">
        <f t="shared" ref="C575:I575" si="78">C574/$I574</f>
        <v>0</v>
      </c>
      <c r="D575" s="47">
        <f t="shared" si="78"/>
        <v>0</v>
      </c>
      <c r="E575" s="47">
        <f t="shared" si="78"/>
        <v>0</v>
      </c>
      <c r="F575" s="47">
        <f t="shared" si="78"/>
        <v>1</v>
      </c>
      <c r="G575" s="47">
        <f t="shared" si="78"/>
        <v>0</v>
      </c>
      <c r="H575" s="47">
        <f t="shared" si="78"/>
        <v>0</v>
      </c>
      <c r="I575" s="48">
        <f t="shared" si="78"/>
        <v>1</v>
      </c>
    </row>
    <row r="576" spans="1:9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9" ht="28.5">
      <c r="A577" s="459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9" ht="15">
      <c r="A578" s="460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9" ht="15">
      <c r="A579" s="25" t="s">
        <v>7</v>
      </c>
      <c r="B579" s="36">
        <v>66.268806415187598</v>
      </c>
      <c r="C579" s="36">
        <v>0</v>
      </c>
      <c r="D579" s="36">
        <v>12.635193584812409</v>
      </c>
      <c r="E579" s="36">
        <v>0</v>
      </c>
      <c r="F579" s="410"/>
      <c r="G579" s="36">
        <v>0</v>
      </c>
      <c r="H579" s="37">
        <v>0</v>
      </c>
      <c r="I579" s="38">
        <f>SUM(B579:H579)</f>
        <v>78.904000000000011</v>
      </c>
    </row>
    <row r="580" spans="1:9" ht="15">
      <c r="A580" s="26" t="s">
        <v>8</v>
      </c>
      <c r="B580" s="39">
        <v>5.348996513092283</v>
      </c>
      <c r="C580" s="39">
        <v>0</v>
      </c>
      <c r="D580" s="39">
        <v>1.6510034869077168</v>
      </c>
      <c r="E580" s="39">
        <v>0</v>
      </c>
      <c r="F580" s="411"/>
      <c r="G580" s="39">
        <v>0</v>
      </c>
      <c r="H580" s="40">
        <v>0</v>
      </c>
      <c r="I580" s="41">
        <f t="shared" ref="I580:I598" si="79">SUM(B580:H580)</f>
        <v>7</v>
      </c>
    </row>
    <row r="581" spans="1:9" ht="15">
      <c r="A581" s="27" t="s">
        <v>9</v>
      </c>
      <c r="B581" s="42">
        <v>73.830376237632976</v>
      </c>
      <c r="C581" s="42">
        <v>0</v>
      </c>
      <c r="D581" s="42">
        <v>17.941123762367031</v>
      </c>
      <c r="E581" s="42">
        <v>0</v>
      </c>
      <c r="F581" s="411"/>
      <c r="G581" s="42">
        <v>0</v>
      </c>
      <c r="H581" s="43">
        <v>0</v>
      </c>
      <c r="I581" s="38">
        <f t="shared" si="79"/>
        <v>91.771500000000003</v>
      </c>
    </row>
    <row r="582" spans="1:9" ht="15">
      <c r="A582" s="26" t="s">
        <v>10</v>
      </c>
      <c r="B582" s="39">
        <v>40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79"/>
        <v>40</v>
      </c>
    </row>
    <row r="583" spans="1:9" ht="15">
      <c r="A583" s="27" t="s">
        <v>11</v>
      </c>
      <c r="B583" s="42">
        <v>0</v>
      </c>
      <c r="C583" s="42">
        <v>0</v>
      </c>
      <c r="D583" s="42">
        <v>0</v>
      </c>
      <c r="E583" s="42">
        <v>0</v>
      </c>
      <c r="F583" s="411"/>
      <c r="G583" s="42">
        <v>0</v>
      </c>
      <c r="H583" s="43">
        <v>0</v>
      </c>
      <c r="I583" s="38">
        <f t="shared" si="79"/>
        <v>0</v>
      </c>
    </row>
    <row r="584" spans="1:9" ht="15">
      <c r="A584" s="26" t="s">
        <v>12</v>
      </c>
      <c r="B584" s="39">
        <v>0</v>
      </c>
      <c r="C584" s="39">
        <v>0</v>
      </c>
      <c r="D584" s="39">
        <v>8.9847813000769911E-2</v>
      </c>
      <c r="E584" s="39">
        <v>2.6269262446319779</v>
      </c>
      <c r="F584" s="411"/>
      <c r="G584" s="39">
        <v>0</v>
      </c>
      <c r="H584" s="40">
        <v>0</v>
      </c>
      <c r="I584" s="41">
        <f t="shared" si="79"/>
        <v>2.7167740576327479</v>
      </c>
    </row>
    <row r="585" spans="1:9" ht="15">
      <c r="A585" s="27" t="s">
        <v>13</v>
      </c>
      <c r="B585" s="42">
        <v>0</v>
      </c>
      <c r="C585" s="42">
        <v>0</v>
      </c>
      <c r="D585" s="42">
        <v>0</v>
      </c>
      <c r="E585" s="42">
        <v>101</v>
      </c>
      <c r="F585" s="411"/>
      <c r="G585" s="42">
        <v>0</v>
      </c>
      <c r="H585" s="43">
        <v>0</v>
      </c>
      <c r="I585" s="38">
        <f t="shared" si="79"/>
        <v>101</v>
      </c>
    </row>
    <row r="586" spans="1:9" ht="15">
      <c r="A586" s="26" t="s">
        <v>14</v>
      </c>
      <c r="B586" s="39">
        <v>0</v>
      </c>
      <c r="C586" s="39">
        <v>0</v>
      </c>
      <c r="D586" s="39">
        <v>0.32471232466042993</v>
      </c>
      <c r="E586" s="39">
        <v>151.47331668357023</v>
      </c>
      <c r="F586" s="411"/>
      <c r="G586" s="39">
        <v>0</v>
      </c>
      <c r="H586" s="40">
        <v>0</v>
      </c>
      <c r="I586" s="41">
        <f>SUM(B586:H586)</f>
        <v>151.79802900823066</v>
      </c>
    </row>
    <row r="587" spans="1:9" ht="15">
      <c r="A587" s="27" t="s">
        <v>15</v>
      </c>
      <c r="B587" s="42">
        <v>5304.0992813127041</v>
      </c>
      <c r="C587" s="42">
        <v>80.494188093684969</v>
      </c>
      <c r="D587" s="42">
        <v>95.176130593609486</v>
      </c>
      <c r="E587" s="42">
        <v>0</v>
      </c>
      <c r="F587" s="411"/>
      <c r="G587" s="42">
        <v>0</v>
      </c>
      <c r="H587" s="43">
        <v>0</v>
      </c>
      <c r="I587" s="38">
        <f t="shared" si="79"/>
        <v>5479.7695999999987</v>
      </c>
    </row>
    <row r="588" spans="1:9" ht="15">
      <c r="A588" s="26" t="s">
        <v>16</v>
      </c>
      <c r="B588" s="39">
        <v>566.57428367133286</v>
      </c>
      <c r="C588" s="39">
        <v>68.626196232710868</v>
      </c>
      <c r="D588" s="39">
        <v>14.797312214539925</v>
      </c>
      <c r="E588" s="39">
        <v>33.002207881416268</v>
      </c>
      <c r="F588" s="411"/>
      <c r="G588" s="39">
        <v>0</v>
      </c>
      <c r="H588" s="40">
        <v>0</v>
      </c>
      <c r="I588" s="41">
        <f t="shared" si="79"/>
        <v>683</v>
      </c>
    </row>
    <row r="589" spans="1:9" ht="15">
      <c r="A589" s="27" t="s">
        <v>17</v>
      </c>
      <c r="B589" s="42">
        <v>182.84228342696991</v>
      </c>
      <c r="C589" s="42">
        <v>0.99069337596402751</v>
      </c>
      <c r="D589" s="42">
        <v>23.20568621274121</v>
      </c>
      <c r="E589" s="42">
        <v>3.1633369843248325</v>
      </c>
      <c r="F589" s="411"/>
      <c r="G589" s="42">
        <v>0</v>
      </c>
      <c r="H589" s="43">
        <v>0</v>
      </c>
      <c r="I589" s="38">
        <f t="shared" si="79"/>
        <v>210.20199999999997</v>
      </c>
    </row>
    <row r="590" spans="1:9" ht="15">
      <c r="A590" s="26" t="s">
        <v>18</v>
      </c>
      <c r="B590" s="39">
        <v>0</v>
      </c>
      <c r="C590" s="39">
        <v>0</v>
      </c>
      <c r="D590" s="39">
        <v>0</v>
      </c>
      <c r="E590" s="39">
        <v>0</v>
      </c>
      <c r="F590" s="411"/>
      <c r="G590" s="39">
        <v>0</v>
      </c>
      <c r="H590" s="40">
        <v>0</v>
      </c>
      <c r="I590" s="41">
        <f t="shared" si="79"/>
        <v>0</v>
      </c>
    </row>
    <row r="591" spans="1:9" ht="15">
      <c r="A591" s="27" t="s">
        <v>139</v>
      </c>
      <c r="B591" s="42">
        <v>3766.3780386899994</v>
      </c>
      <c r="C591" s="42">
        <v>593.53140090093859</v>
      </c>
      <c r="D591" s="42">
        <v>115.75713972957759</v>
      </c>
      <c r="E591" s="42">
        <v>91.149420679484095</v>
      </c>
      <c r="F591" s="411"/>
      <c r="G591" s="42">
        <v>0</v>
      </c>
      <c r="H591" s="43">
        <v>0</v>
      </c>
      <c r="I591" s="38">
        <f t="shared" si="79"/>
        <v>4566.8159999999998</v>
      </c>
    </row>
    <row r="592" spans="1:9" ht="15">
      <c r="A592" s="26" t="s">
        <v>19</v>
      </c>
      <c r="B592" s="39">
        <v>0</v>
      </c>
      <c r="C592" s="39">
        <v>0</v>
      </c>
      <c r="D592" s="39">
        <v>0</v>
      </c>
      <c r="E592" s="39">
        <v>0</v>
      </c>
      <c r="F592" s="411"/>
      <c r="G592" s="39">
        <v>0</v>
      </c>
      <c r="H592" s="40">
        <v>0</v>
      </c>
      <c r="I592" s="41">
        <f t="shared" si="79"/>
        <v>0</v>
      </c>
    </row>
    <row r="593" spans="1:9" ht="15">
      <c r="A593" s="27" t="s">
        <v>20</v>
      </c>
      <c r="B593" s="42">
        <v>0</v>
      </c>
      <c r="C593" s="42">
        <v>0</v>
      </c>
      <c r="D593" s="42">
        <v>0</v>
      </c>
      <c r="E593" s="42">
        <v>0</v>
      </c>
      <c r="F593" s="411"/>
      <c r="G593" s="42">
        <v>0</v>
      </c>
      <c r="H593" s="43">
        <v>0</v>
      </c>
      <c r="I593" s="38">
        <f t="shared" si="79"/>
        <v>0</v>
      </c>
    </row>
    <row r="594" spans="1:9" ht="15">
      <c r="A594" s="26" t="s">
        <v>21</v>
      </c>
      <c r="B594" s="39">
        <v>137.46024903699117</v>
      </c>
      <c r="C594" s="39">
        <v>0</v>
      </c>
      <c r="D594" s="39">
        <v>2.5397509630088266</v>
      </c>
      <c r="E594" s="39">
        <v>0</v>
      </c>
      <c r="F594" s="411"/>
      <c r="G594" s="39">
        <v>0</v>
      </c>
      <c r="H594" s="40">
        <v>0</v>
      </c>
      <c r="I594" s="41">
        <f t="shared" si="79"/>
        <v>140</v>
      </c>
    </row>
    <row r="595" spans="1:9" ht="15">
      <c r="A595" s="28" t="s">
        <v>60</v>
      </c>
      <c r="B595" s="42">
        <v>177.4539188630315</v>
      </c>
      <c r="C595" s="42">
        <v>0</v>
      </c>
      <c r="D595" s="42">
        <v>31.546081136968496</v>
      </c>
      <c r="E595" s="42">
        <v>0</v>
      </c>
      <c r="F595" s="411"/>
      <c r="G595" s="42">
        <v>0</v>
      </c>
      <c r="H595" s="43">
        <v>0</v>
      </c>
      <c r="I595" s="38">
        <f t="shared" si="79"/>
        <v>209</v>
      </c>
    </row>
    <row r="596" spans="1:9" ht="15">
      <c r="A596" s="26" t="s">
        <v>22</v>
      </c>
      <c r="B596" s="39">
        <v>58.927538439113235</v>
      </c>
      <c r="C596" s="39">
        <v>0</v>
      </c>
      <c r="D596" s="39">
        <v>3.6346044999651168</v>
      </c>
      <c r="E596" s="39">
        <v>0</v>
      </c>
      <c r="F596" s="411"/>
      <c r="G596" s="39">
        <v>0</v>
      </c>
      <c r="H596" s="40">
        <v>0</v>
      </c>
      <c r="I596" s="41">
        <f t="shared" si="79"/>
        <v>62.562142939078349</v>
      </c>
    </row>
    <row r="597" spans="1:9" ht="15">
      <c r="A597" s="28" t="s">
        <v>23</v>
      </c>
      <c r="B597" s="42">
        <v>37.163365136132995</v>
      </c>
      <c r="C597" s="42">
        <v>0</v>
      </c>
      <c r="D597" s="42">
        <v>0</v>
      </c>
      <c r="E597" s="42">
        <v>0</v>
      </c>
      <c r="F597" s="411"/>
      <c r="G597" s="42">
        <v>0</v>
      </c>
      <c r="H597" s="43">
        <v>0</v>
      </c>
      <c r="I597" s="38">
        <f t="shared" si="79"/>
        <v>37.163365136132995</v>
      </c>
    </row>
    <row r="598" spans="1:9" ht="15">
      <c r="A598" s="26" t="s">
        <v>24</v>
      </c>
      <c r="B598" s="39">
        <v>9884.3974838645572</v>
      </c>
      <c r="C598" s="39">
        <v>62.665316135444037</v>
      </c>
      <c r="D598" s="39">
        <v>0</v>
      </c>
      <c r="E598" s="39">
        <v>0</v>
      </c>
      <c r="F598" s="411"/>
      <c r="G598" s="39">
        <v>0</v>
      </c>
      <c r="H598" s="40">
        <v>0</v>
      </c>
      <c r="I598" s="41">
        <f t="shared" si="79"/>
        <v>9947.0628000000015</v>
      </c>
    </row>
    <row r="599" spans="1:9" ht="15.75" thickBot="1">
      <c r="A599" s="28" t="s">
        <v>25</v>
      </c>
      <c r="B599" s="42">
        <v>1886.3164845258384</v>
      </c>
      <c r="C599" s="42">
        <v>0</v>
      </c>
      <c r="D599" s="42">
        <v>4160.3267931467917</v>
      </c>
      <c r="E599" s="42">
        <v>916.78381415191257</v>
      </c>
      <c r="F599" s="412"/>
      <c r="G599" s="42">
        <v>2850.2952821169033</v>
      </c>
      <c r="H599" s="43">
        <v>0.74202605855645809</v>
      </c>
      <c r="I599" s="38">
        <f>SUM(B599:H599)</f>
        <v>9814.4644000000026</v>
      </c>
    </row>
    <row r="600" spans="1:9" ht="15">
      <c r="A600" s="29" t="s">
        <v>26</v>
      </c>
      <c r="B600" s="44">
        <f>SUM(B579:B599)</f>
        <v>22187.061106132584</v>
      </c>
      <c r="C600" s="44">
        <f t="shared" ref="C600:F600" si="80">SUM(C579:C599)</f>
        <v>806.30779473874247</v>
      </c>
      <c r="D600" s="44">
        <f t="shared" si="80"/>
        <v>4479.625379468951</v>
      </c>
      <c r="E600" s="44">
        <f t="shared" si="80"/>
        <v>1299.1990226253399</v>
      </c>
      <c r="F600" s="44">
        <f t="shared" si="80"/>
        <v>0</v>
      </c>
      <c r="G600" s="44">
        <f>SUM(G579:G599)</f>
        <v>2850.2952821169033</v>
      </c>
      <c r="H600" s="45">
        <f t="shared" ref="H600:I600" si="81">SUM(H579:H599)</f>
        <v>0.74202605855645809</v>
      </c>
      <c r="I600" s="46">
        <f t="shared" si="81"/>
        <v>31623.23061114108</v>
      </c>
    </row>
    <row r="601" spans="1:9" s="5" customFormat="1" ht="15" thickBot="1">
      <c r="A601" s="30" t="s">
        <v>88</v>
      </c>
      <c r="B601" s="47">
        <f>B600/$I600</f>
        <v>0.70160640381618478</v>
      </c>
      <c r="C601" s="47">
        <f t="shared" ref="C601:I601" si="82">C600/$I600</f>
        <v>2.5497325199110896E-2</v>
      </c>
      <c r="D601" s="47">
        <f t="shared" si="82"/>
        <v>0.14165615887109106</v>
      </c>
      <c r="E601" s="47">
        <f t="shared" si="82"/>
        <v>4.1083690613432242E-2</v>
      </c>
      <c r="F601" s="47">
        <f t="shared" si="82"/>
        <v>0</v>
      </c>
      <c r="G601" s="47">
        <f t="shared" si="82"/>
        <v>9.0132956912780601E-2</v>
      </c>
      <c r="H601" s="47">
        <f t="shared" si="82"/>
        <v>2.34645874003473E-5</v>
      </c>
      <c r="I601" s="48">
        <f t="shared" si="82"/>
        <v>1</v>
      </c>
    </row>
    <row r="602" spans="1:9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9" ht="28.5">
      <c r="A603" s="457" t="s">
        <v>50</v>
      </c>
      <c r="B603" s="34" t="s">
        <v>0</v>
      </c>
      <c r="C603" s="34" t="s">
        <v>28</v>
      </c>
      <c r="D603" s="34" t="s">
        <v>29</v>
      </c>
      <c r="E603" s="34" t="s">
        <v>30</v>
      </c>
      <c r="F603" s="34" t="s">
        <v>27</v>
      </c>
      <c r="G603" s="34" t="s">
        <v>4</v>
      </c>
      <c r="H603" s="34" t="s">
        <v>31</v>
      </c>
      <c r="I603" s="35" t="s">
        <v>6</v>
      </c>
    </row>
    <row r="604" spans="1:9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9" ht="15">
      <c r="A605" s="25" t="s">
        <v>7</v>
      </c>
      <c r="B605" s="36">
        <v>231.93705600000001</v>
      </c>
      <c r="C605" s="36">
        <v>0</v>
      </c>
      <c r="D605" s="36">
        <v>15.858943999999999</v>
      </c>
      <c r="E605" s="36">
        <v>0</v>
      </c>
      <c r="F605" s="410"/>
      <c r="G605" s="36">
        <v>0</v>
      </c>
      <c r="H605" s="37">
        <v>0</v>
      </c>
      <c r="I605" s="38">
        <f>SUM(B605:H605)</f>
        <v>247.79600000000002</v>
      </c>
    </row>
    <row r="606" spans="1:9" ht="15">
      <c r="A606" s="26" t="s">
        <v>8</v>
      </c>
      <c r="B606" s="39">
        <v>58.031999999999996</v>
      </c>
      <c r="C606" s="39">
        <v>0</v>
      </c>
      <c r="D606" s="39">
        <v>3.968</v>
      </c>
      <c r="E606" s="39">
        <v>0</v>
      </c>
      <c r="F606" s="411"/>
      <c r="G606" s="39">
        <v>0</v>
      </c>
      <c r="H606" s="40">
        <v>0</v>
      </c>
      <c r="I606" s="41">
        <f t="shared" ref="I606:I624" si="83">SUM(B606:H606)</f>
        <v>62</v>
      </c>
    </row>
    <row r="607" spans="1:9" ht="15">
      <c r="A607" s="27" t="s">
        <v>9</v>
      </c>
      <c r="B607" s="42">
        <v>19.075024799999998</v>
      </c>
      <c r="C607" s="42">
        <v>0</v>
      </c>
      <c r="D607" s="42">
        <v>1.3042752</v>
      </c>
      <c r="E607" s="42">
        <v>0</v>
      </c>
      <c r="F607" s="411"/>
      <c r="G607" s="42">
        <v>0</v>
      </c>
      <c r="H607" s="43">
        <v>0</v>
      </c>
      <c r="I607" s="38">
        <f t="shared" si="83"/>
        <v>20.379299999999997</v>
      </c>
    </row>
    <row r="608" spans="1:9" ht="15">
      <c r="A608" s="26" t="s">
        <v>10</v>
      </c>
      <c r="B608" s="39">
        <v>190.94399999999999</v>
      </c>
      <c r="C608" s="39">
        <v>0</v>
      </c>
      <c r="D608" s="39">
        <v>13.056000000000001</v>
      </c>
      <c r="E608" s="39">
        <v>0</v>
      </c>
      <c r="F608" s="411"/>
      <c r="G608" s="39">
        <v>0</v>
      </c>
      <c r="H608" s="40">
        <v>0</v>
      </c>
      <c r="I608" s="41">
        <f t="shared" si="83"/>
        <v>204</v>
      </c>
    </row>
    <row r="609" spans="1:9" ht="15">
      <c r="A609" s="27" t="s">
        <v>11</v>
      </c>
      <c r="B609" s="42">
        <v>0</v>
      </c>
      <c r="C609" s="42">
        <v>0</v>
      </c>
      <c r="D609" s="42">
        <v>0</v>
      </c>
      <c r="E609" s="42">
        <v>0</v>
      </c>
      <c r="F609" s="411"/>
      <c r="G609" s="42">
        <v>0</v>
      </c>
      <c r="H609" s="43">
        <v>0</v>
      </c>
      <c r="I609" s="38">
        <f t="shared" si="83"/>
        <v>0</v>
      </c>
    </row>
    <row r="610" spans="1:9" ht="15">
      <c r="A610" s="26" t="s">
        <v>12</v>
      </c>
      <c r="B610" s="39">
        <v>0</v>
      </c>
      <c r="C610" s="39">
        <v>0</v>
      </c>
      <c r="D610" s="39">
        <v>0</v>
      </c>
      <c r="E610" s="39">
        <v>0</v>
      </c>
      <c r="F610" s="411"/>
      <c r="G610" s="39">
        <v>0</v>
      </c>
      <c r="H610" s="40">
        <v>0</v>
      </c>
      <c r="I610" s="41">
        <f t="shared" si="83"/>
        <v>0</v>
      </c>
    </row>
    <row r="611" spans="1:9" ht="15">
      <c r="A611" s="27" t="s">
        <v>13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83"/>
        <v>0</v>
      </c>
    </row>
    <row r="612" spans="1:9" ht="15">
      <c r="A612" s="26" t="s">
        <v>14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>SUM(B612:H612)</f>
        <v>0</v>
      </c>
    </row>
    <row r="613" spans="1:9" ht="15">
      <c r="A613" s="27" t="s">
        <v>15</v>
      </c>
      <c r="B613" s="42">
        <v>2182.6763784000004</v>
      </c>
      <c r="C613" s="42">
        <v>0</v>
      </c>
      <c r="D613" s="42">
        <v>171.88282160000003</v>
      </c>
      <c r="E613" s="42">
        <v>0</v>
      </c>
      <c r="F613" s="411"/>
      <c r="G613" s="42">
        <v>0</v>
      </c>
      <c r="H613" s="43">
        <v>0</v>
      </c>
      <c r="I613" s="38">
        <f t="shared" si="83"/>
        <v>2354.5592000000006</v>
      </c>
    </row>
    <row r="614" spans="1:9" ht="15">
      <c r="A614" s="26" t="s">
        <v>16</v>
      </c>
      <c r="B614" s="39">
        <v>424.56599999999997</v>
      </c>
      <c r="C614" s="39">
        <v>0</v>
      </c>
      <c r="D614" s="39">
        <v>33.433999999999997</v>
      </c>
      <c r="E614" s="39">
        <v>0</v>
      </c>
      <c r="F614" s="411"/>
      <c r="G614" s="39">
        <v>0</v>
      </c>
      <c r="H614" s="40">
        <v>0</v>
      </c>
      <c r="I614" s="41">
        <f t="shared" si="83"/>
        <v>458</v>
      </c>
    </row>
    <row r="615" spans="1:9" ht="15">
      <c r="A615" s="27" t="s">
        <v>17</v>
      </c>
      <c r="B615" s="42">
        <v>11.760107399999999</v>
      </c>
      <c r="C615" s="42">
        <v>0</v>
      </c>
      <c r="D615" s="42">
        <v>0.92609259999999993</v>
      </c>
      <c r="E615" s="42">
        <v>0</v>
      </c>
      <c r="F615" s="411"/>
      <c r="G615" s="42">
        <v>0</v>
      </c>
      <c r="H615" s="43">
        <v>0</v>
      </c>
      <c r="I615" s="38">
        <f t="shared" si="83"/>
        <v>12.686199999999999</v>
      </c>
    </row>
    <row r="616" spans="1:9" ht="15">
      <c r="A616" s="26" t="s">
        <v>18</v>
      </c>
      <c r="B616" s="39">
        <v>0</v>
      </c>
      <c r="C616" s="39">
        <v>0</v>
      </c>
      <c r="D616" s="39">
        <v>0</v>
      </c>
      <c r="E616" s="39">
        <v>0</v>
      </c>
      <c r="F616" s="411"/>
      <c r="G616" s="39">
        <v>0</v>
      </c>
      <c r="H616" s="40">
        <v>0</v>
      </c>
      <c r="I616" s="41">
        <f t="shared" si="83"/>
        <v>0</v>
      </c>
    </row>
    <row r="617" spans="1:9" ht="15">
      <c r="A617" s="27" t="s">
        <v>139</v>
      </c>
      <c r="B617" s="42">
        <v>15279.628317196619</v>
      </c>
      <c r="C617" s="42">
        <v>0</v>
      </c>
      <c r="D617" s="42">
        <v>4825.145784377878</v>
      </c>
      <c r="E617" s="42">
        <v>0</v>
      </c>
      <c r="F617" s="411"/>
      <c r="G617" s="42">
        <v>0</v>
      </c>
      <c r="H617" s="43">
        <v>0</v>
      </c>
      <c r="I617" s="38">
        <f t="shared" si="83"/>
        <v>20104.774101574498</v>
      </c>
    </row>
    <row r="618" spans="1:9" ht="15">
      <c r="A618" s="26" t="s">
        <v>19</v>
      </c>
      <c r="B618" s="39">
        <v>0</v>
      </c>
      <c r="C618" s="39">
        <v>0</v>
      </c>
      <c r="D618" s="39">
        <v>0</v>
      </c>
      <c r="E618" s="39">
        <v>0</v>
      </c>
      <c r="F618" s="411"/>
      <c r="G618" s="39">
        <v>0</v>
      </c>
      <c r="H618" s="40">
        <v>0</v>
      </c>
      <c r="I618" s="41">
        <f t="shared" si="83"/>
        <v>0</v>
      </c>
    </row>
    <row r="619" spans="1:9" ht="15">
      <c r="A619" s="27" t="s">
        <v>20</v>
      </c>
      <c r="B619" s="42">
        <v>0</v>
      </c>
      <c r="C619" s="42">
        <v>0</v>
      </c>
      <c r="D619" s="42">
        <v>0</v>
      </c>
      <c r="E619" s="42">
        <v>0</v>
      </c>
      <c r="F619" s="411"/>
      <c r="G619" s="42">
        <v>0</v>
      </c>
      <c r="H619" s="43">
        <v>0</v>
      </c>
      <c r="I619" s="38">
        <f t="shared" si="83"/>
        <v>0</v>
      </c>
    </row>
    <row r="620" spans="1:9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83"/>
        <v>0</v>
      </c>
    </row>
    <row r="621" spans="1:9" ht="15">
      <c r="A621" s="28" t="s">
        <v>60</v>
      </c>
      <c r="B621" s="42">
        <v>1017.2199999999999</v>
      </c>
      <c r="C621" s="42">
        <v>0</v>
      </c>
      <c r="D621" s="42">
        <v>106.78</v>
      </c>
      <c r="E621" s="42">
        <v>0</v>
      </c>
      <c r="F621" s="411"/>
      <c r="G621" s="42">
        <v>0</v>
      </c>
      <c r="H621" s="43">
        <v>0</v>
      </c>
      <c r="I621" s="38">
        <f t="shared" si="83"/>
        <v>1124</v>
      </c>
    </row>
    <row r="622" spans="1:9" ht="15">
      <c r="A622" s="26" t="s">
        <v>22</v>
      </c>
      <c r="B622" s="39">
        <v>36.900067162968732</v>
      </c>
      <c r="C622" s="39">
        <v>0</v>
      </c>
      <c r="D622" s="39">
        <v>3.8734877132398116</v>
      </c>
      <c r="E622" s="39">
        <v>0</v>
      </c>
      <c r="F622" s="411"/>
      <c r="G622" s="39">
        <v>0</v>
      </c>
      <c r="H622" s="40">
        <v>0</v>
      </c>
      <c r="I622" s="41">
        <f t="shared" si="83"/>
        <v>40.773554876208543</v>
      </c>
    </row>
    <row r="623" spans="1:9" ht="15">
      <c r="A623" s="28" t="s">
        <v>23</v>
      </c>
      <c r="B623" s="42">
        <v>33.015574044621509</v>
      </c>
      <c r="C623" s="42">
        <v>0</v>
      </c>
      <c r="D623" s="42">
        <v>11.00519134820717</v>
      </c>
      <c r="E623" s="42">
        <v>0</v>
      </c>
      <c r="F623" s="411"/>
      <c r="G623" s="42">
        <v>0</v>
      </c>
      <c r="H623" s="43">
        <v>0</v>
      </c>
      <c r="I623" s="38">
        <f t="shared" si="83"/>
        <v>44.020765392828679</v>
      </c>
    </row>
    <row r="624" spans="1:9" ht="15">
      <c r="A624" s="26" t="s">
        <v>24</v>
      </c>
      <c r="B624" s="39">
        <v>5840.6458406400006</v>
      </c>
      <c r="C624" s="39">
        <v>0</v>
      </c>
      <c r="D624" s="39">
        <v>1359.3613593599998</v>
      </c>
      <c r="E624" s="39">
        <v>0</v>
      </c>
      <c r="F624" s="411"/>
      <c r="G624" s="39">
        <v>0</v>
      </c>
      <c r="H624" s="40">
        <v>0</v>
      </c>
      <c r="I624" s="41">
        <f t="shared" si="83"/>
        <v>7200.0072</v>
      </c>
    </row>
    <row r="625" spans="1:9" ht="15.75" thickBot="1">
      <c r="A625" s="28" t="s">
        <v>25</v>
      </c>
      <c r="B625" s="42">
        <v>832.11596700852124</v>
      </c>
      <c r="C625" s="42">
        <v>0</v>
      </c>
      <c r="D625" s="42">
        <v>945.21910815531044</v>
      </c>
      <c r="E625" s="42">
        <v>5344.8288083607367</v>
      </c>
      <c r="F625" s="412"/>
      <c r="G625" s="42">
        <v>1399.8361164754313</v>
      </c>
      <c r="H625" s="43">
        <v>0</v>
      </c>
      <c r="I625" s="38">
        <f>SUM(B625:H625)</f>
        <v>8522</v>
      </c>
    </row>
    <row r="626" spans="1:9" ht="15">
      <c r="A626" s="29" t="s">
        <v>26</v>
      </c>
      <c r="B626" s="44">
        <f>SUM(B605:B625)</f>
        <v>26158.516332652733</v>
      </c>
      <c r="C626" s="44">
        <f t="shared" ref="C626:F626" si="84">SUM(C605:C625)</f>
        <v>0</v>
      </c>
      <c r="D626" s="44">
        <f t="shared" si="84"/>
        <v>7491.815064354636</v>
      </c>
      <c r="E626" s="44">
        <f t="shared" si="84"/>
        <v>5344.8288083607367</v>
      </c>
      <c r="F626" s="44">
        <f t="shared" si="84"/>
        <v>0</v>
      </c>
      <c r="G626" s="44">
        <f>SUM(G605:G625)</f>
        <v>1399.8361164754313</v>
      </c>
      <c r="H626" s="45">
        <f t="shared" ref="H626:I626" si="85">SUM(H605:H625)</f>
        <v>0</v>
      </c>
      <c r="I626" s="46">
        <f t="shared" si="85"/>
        <v>40394.996321843544</v>
      </c>
    </row>
    <row r="627" spans="1:9" s="5" customFormat="1" ht="15" thickBot="1">
      <c r="A627" s="30" t="s">
        <v>88</v>
      </c>
      <c r="B627" s="47">
        <f>B626/$I626</f>
        <v>0.64756823157593768</v>
      </c>
      <c r="C627" s="47">
        <f t="shared" ref="C627:I627" si="86">C626/$I626</f>
        <v>0</v>
      </c>
      <c r="D627" s="47">
        <f t="shared" si="86"/>
        <v>0.18546393728233729</v>
      </c>
      <c r="E627" s="47">
        <f t="shared" si="86"/>
        <v>0.13231413033872533</v>
      </c>
      <c r="F627" s="47">
        <f t="shared" si="86"/>
        <v>0</v>
      </c>
      <c r="G627" s="47">
        <f t="shared" si="86"/>
        <v>3.4653700802999496E-2</v>
      </c>
      <c r="H627" s="47">
        <f t="shared" si="86"/>
        <v>0</v>
      </c>
      <c r="I627" s="48">
        <f t="shared" si="86"/>
        <v>1</v>
      </c>
    </row>
    <row r="628" spans="1:9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9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9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9" ht="15">
      <c r="A631" s="25" t="s">
        <v>7</v>
      </c>
      <c r="B631" s="36">
        <v>0.73873690390867031</v>
      </c>
      <c r="C631" s="36">
        <v>0</v>
      </c>
      <c r="D631" s="36">
        <v>1.1092630960913299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1.8480000000000003</v>
      </c>
    </row>
    <row r="632" spans="1:9" ht="15">
      <c r="A632" s="26" t="s">
        <v>8</v>
      </c>
      <c r="B632" s="39">
        <v>0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0" si="87">SUM(B632:H632)</f>
        <v>0</v>
      </c>
    </row>
    <row r="633" spans="1:9" ht="15">
      <c r="A633" s="27" t="s">
        <v>9</v>
      </c>
      <c r="B633" s="42">
        <v>0.84920000000000007</v>
      </c>
      <c r="C633" s="42">
        <v>0</v>
      </c>
      <c r="D633" s="42">
        <v>0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87"/>
        <v>0.84920000000000007</v>
      </c>
    </row>
    <row r="634" spans="1:9" ht="15">
      <c r="A634" s="26" t="s">
        <v>10</v>
      </c>
      <c r="B634" s="39">
        <v>4.9840339192722629</v>
      </c>
      <c r="C634" s="39">
        <v>0</v>
      </c>
      <c r="D634" s="39">
        <v>1.5966080727737097E-2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87"/>
        <v>5</v>
      </c>
    </row>
    <row r="635" spans="1:9" ht="15">
      <c r="A635" s="27" t="s">
        <v>11</v>
      </c>
      <c r="B635" s="42">
        <v>0</v>
      </c>
      <c r="C635" s="42">
        <v>0</v>
      </c>
      <c r="D635" s="42">
        <v>0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87"/>
        <v>0</v>
      </c>
    </row>
    <row r="636" spans="1:9" ht="15">
      <c r="A636" s="26" t="s">
        <v>12</v>
      </c>
      <c r="B636" s="39">
        <v>0</v>
      </c>
      <c r="C636" s="39">
        <v>0</v>
      </c>
      <c r="D636" s="39">
        <v>0</v>
      </c>
      <c r="E636" s="39">
        <v>0.66393987545787403</v>
      </c>
      <c r="F636" s="39">
        <v>0</v>
      </c>
      <c r="G636" s="39">
        <v>0</v>
      </c>
      <c r="H636" s="40">
        <v>0</v>
      </c>
      <c r="I636" s="41">
        <f t="shared" si="87"/>
        <v>0.66393987545787403</v>
      </c>
    </row>
    <row r="637" spans="1:9" ht="15">
      <c r="A637" s="27" t="s">
        <v>13</v>
      </c>
      <c r="B637" s="42">
        <v>0</v>
      </c>
      <c r="C637" s="42">
        <v>0</v>
      </c>
      <c r="D637" s="42">
        <v>0</v>
      </c>
      <c r="E637" s="42">
        <v>0</v>
      </c>
      <c r="F637" s="42">
        <v>0</v>
      </c>
      <c r="G637" s="42">
        <v>0</v>
      </c>
      <c r="H637" s="43">
        <v>0</v>
      </c>
      <c r="I637" s="38">
        <f t="shared" si="87"/>
        <v>0</v>
      </c>
    </row>
    <row r="638" spans="1:9" ht="15">
      <c r="A638" s="26" t="s">
        <v>14</v>
      </c>
      <c r="B638" s="39">
        <v>0</v>
      </c>
      <c r="C638" s="39">
        <v>1.6177530498493759E-2</v>
      </c>
      <c r="D638" s="39">
        <v>0</v>
      </c>
      <c r="E638" s="39">
        <v>0.78518713160378284</v>
      </c>
      <c r="F638" s="39">
        <v>31.009222372407862</v>
      </c>
      <c r="G638" s="39">
        <v>0</v>
      </c>
      <c r="H638" s="40">
        <v>0</v>
      </c>
      <c r="I638" s="41">
        <f>SUM(B638:H638)</f>
        <v>31.810587034510139</v>
      </c>
    </row>
    <row r="639" spans="1:9" ht="15">
      <c r="A639" s="27" t="s">
        <v>15</v>
      </c>
      <c r="B639" s="42">
        <v>2.1764815849968491</v>
      </c>
      <c r="C639" s="42">
        <v>4.9118415003151054E-2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87"/>
        <v>2.2256</v>
      </c>
    </row>
    <row r="640" spans="1:9" ht="15">
      <c r="A640" s="26" t="s">
        <v>16</v>
      </c>
      <c r="B640" s="39">
        <v>114.29605965925533</v>
      </c>
      <c r="C640" s="39">
        <v>0.49399473366994401</v>
      </c>
      <c r="D640" s="39">
        <v>9.2099456070747276</v>
      </c>
      <c r="E640" s="39">
        <v>0</v>
      </c>
      <c r="F640" s="39">
        <v>0</v>
      </c>
      <c r="G640" s="39">
        <v>0</v>
      </c>
      <c r="H640" s="40">
        <v>0</v>
      </c>
      <c r="I640" s="41">
        <f t="shared" si="87"/>
        <v>124.00000000000001</v>
      </c>
    </row>
    <row r="641" spans="1:9" ht="15">
      <c r="A641" s="27" t="s">
        <v>17</v>
      </c>
      <c r="B641" s="42">
        <v>1.2534096302440931</v>
      </c>
      <c r="C641" s="42">
        <v>0</v>
      </c>
      <c r="D641" s="42">
        <v>6.0680465614833612E-3</v>
      </c>
      <c r="E641" s="42">
        <v>3.6922323194423283E-2</v>
      </c>
      <c r="F641" s="42">
        <v>0</v>
      </c>
      <c r="G641" s="42">
        <v>0</v>
      </c>
      <c r="H641" s="43">
        <v>0</v>
      </c>
      <c r="I641" s="38">
        <f t="shared" si="87"/>
        <v>1.2963999999999998</v>
      </c>
    </row>
    <row r="642" spans="1:9" ht="15">
      <c r="A642" s="26" t="s">
        <v>18</v>
      </c>
      <c r="B642" s="39">
        <v>0</v>
      </c>
      <c r="C642" s="39">
        <v>0</v>
      </c>
      <c r="D642" s="39">
        <v>0</v>
      </c>
      <c r="E642" s="39">
        <v>0</v>
      </c>
      <c r="F642" s="39">
        <v>0</v>
      </c>
      <c r="G642" s="39">
        <v>0</v>
      </c>
      <c r="H642" s="40">
        <v>0</v>
      </c>
      <c r="I642" s="41">
        <f t="shared" si="87"/>
        <v>0</v>
      </c>
    </row>
    <row r="643" spans="1:9" ht="15">
      <c r="A643" s="27" t="s">
        <v>139</v>
      </c>
      <c r="B643" s="42">
        <v>87.408674239174488</v>
      </c>
      <c r="C643" s="42">
        <v>0</v>
      </c>
      <c r="D643" s="42">
        <v>22.591325760825509</v>
      </c>
      <c r="E643" s="42">
        <v>0</v>
      </c>
      <c r="F643" s="42">
        <v>0</v>
      </c>
      <c r="G643" s="42">
        <v>0</v>
      </c>
      <c r="H643" s="43">
        <v>0</v>
      </c>
      <c r="I643" s="38">
        <f t="shared" si="87"/>
        <v>110</v>
      </c>
    </row>
    <row r="644" spans="1:9" ht="15">
      <c r="A644" s="26" t="s">
        <v>19</v>
      </c>
      <c r="B644" s="39">
        <v>0</v>
      </c>
      <c r="C644" s="39">
        <v>0</v>
      </c>
      <c r="D644" s="39">
        <v>0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87"/>
        <v>0</v>
      </c>
    </row>
    <row r="645" spans="1:9" ht="15">
      <c r="A645" s="27" t="s">
        <v>20</v>
      </c>
      <c r="B645" s="42">
        <v>0</v>
      </c>
      <c r="C645" s="42">
        <v>0</v>
      </c>
      <c r="D645" s="42">
        <v>0</v>
      </c>
      <c r="E645" s="42">
        <v>0</v>
      </c>
      <c r="F645" s="42">
        <v>0</v>
      </c>
      <c r="G645" s="42">
        <v>0</v>
      </c>
      <c r="H645" s="43">
        <v>0</v>
      </c>
      <c r="I645" s="38">
        <f t="shared" si="87"/>
        <v>0</v>
      </c>
    </row>
    <row r="646" spans="1:9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87"/>
        <v>0</v>
      </c>
    </row>
    <row r="647" spans="1:9" ht="15">
      <c r="A647" s="28" t="s">
        <v>60</v>
      </c>
      <c r="B647" s="42">
        <v>44.590210311529063</v>
      </c>
      <c r="C647" s="42">
        <v>2.01978518921754</v>
      </c>
      <c r="D647" s="42">
        <v>25.390004499253397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87"/>
        <v>72</v>
      </c>
    </row>
    <row r="648" spans="1:9" ht="15">
      <c r="A648" s="26" t="s">
        <v>22</v>
      </c>
      <c r="B648" s="39">
        <v>0</v>
      </c>
      <c r="C648" s="39">
        <v>0</v>
      </c>
      <c r="D648" s="39">
        <v>0</v>
      </c>
      <c r="E648" s="39">
        <v>0</v>
      </c>
      <c r="F648" s="39">
        <v>0.46597664032829283</v>
      </c>
      <c r="G648" s="39">
        <v>0</v>
      </c>
      <c r="H648" s="40">
        <v>0</v>
      </c>
      <c r="I648" s="41">
        <f t="shared" si="87"/>
        <v>0.46597664032829283</v>
      </c>
    </row>
    <row r="649" spans="1:9" ht="15">
      <c r="A649" s="28" t="s">
        <v>23</v>
      </c>
      <c r="B649" s="42">
        <v>0.59440306289078026</v>
      </c>
      <c r="C649" s="42">
        <v>0</v>
      </c>
      <c r="D649" s="42">
        <v>0</v>
      </c>
      <c r="E649" s="42">
        <v>0</v>
      </c>
      <c r="F649" s="42">
        <v>0</v>
      </c>
      <c r="G649" s="42">
        <v>0</v>
      </c>
      <c r="H649" s="43">
        <v>0</v>
      </c>
      <c r="I649" s="38">
        <f t="shared" si="87"/>
        <v>0.59440306289078026</v>
      </c>
    </row>
    <row r="650" spans="1:9" ht="15">
      <c r="A650" s="26" t="s">
        <v>24</v>
      </c>
      <c r="B650" s="39">
        <v>101.77560000000001</v>
      </c>
      <c r="C650" s="39">
        <v>0</v>
      </c>
      <c r="D650" s="39">
        <v>0</v>
      </c>
      <c r="E650" s="39">
        <v>0</v>
      </c>
      <c r="F650" s="39">
        <v>0</v>
      </c>
      <c r="G650" s="39">
        <v>0</v>
      </c>
      <c r="H650" s="40">
        <v>0</v>
      </c>
      <c r="I650" s="41">
        <f t="shared" si="87"/>
        <v>101.77560000000001</v>
      </c>
    </row>
    <row r="651" spans="1:9" ht="15.75" thickBot="1">
      <c r="A651" s="28" t="s">
        <v>25</v>
      </c>
      <c r="B651" s="42">
        <v>36.594140476602284</v>
      </c>
      <c r="C651" s="42">
        <v>4.7547625502047414E-2</v>
      </c>
      <c r="D651" s="42">
        <v>0.7569242243964055</v>
      </c>
      <c r="E651" s="42">
        <v>60.808002879763244</v>
      </c>
      <c r="F651" s="42">
        <v>0</v>
      </c>
      <c r="G651" s="42">
        <v>20.505690141978743</v>
      </c>
      <c r="H651" s="43">
        <v>0.28769465175726366</v>
      </c>
      <c r="I651" s="38">
        <f>SUM(B651:H651)</f>
        <v>119</v>
      </c>
    </row>
    <row r="652" spans="1:9" ht="15">
      <c r="A652" s="29" t="s">
        <v>26</v>
      </c>
      <c r="B652" s="44">
        <f>SUM(B631:B651)</f>
        <v>395.26094978787381</v>
      </c>
      <c r="C652" s="44">
        <f t="shared" ref="C652:F652" si="88">SUM(C631:C651)</f>
        <v>2.6266234938911763</v>
      </c>
      <c r="D652" s="44">
        <f t="shared" si="88"/>
        <v>59.079497314930585</v>
      </c>
      <c r="E652" s="44">
        <f t="shared" si="88"/>
        <v>62.294052210019323</v>
      </c>
      <c r="F652" s="44">
        <f t="shared" si="88"/>
        <v>31.475199012736155</v>
      </c>
      <c r="G652" s="44">
        <f>SUM(G631:G651)</f>
        <v>20.505690141978743</v>
      </c>
      <c r="H652" s="45">
        <f t="shared" ref="H652:I652" si="89">SUM(H631:H651)</f>
        <v>0.28769465175726366</v>
      </c>
      <c r="I652" s="46">
        <f t="shared" si="89"/>
        <v>571.52970661318705</v>
      </c>
    </row>
    <row r="653" spans="1:9" s="5" customFormat="1" ht="15" thickBot="1">
      <c r="A653" s="30" t="s">
        <v>88</v>
      </c>
      <c r="B653" s="53">
        <f>B652/$I652</f>
        <v>0.69158426100043047</v>
      </c>
      <c r="C653" s="53">
        <f t="shared" ref="C653:I653" si="90">C652/$I652</f>
        <v>4.5957777233596757E-3</v>
      </c>
      <c r="D653" s="53">
        <f t="shared" si="90"/>
        <v>0.10337082505304621</v>
      </c>
      <c r="E653" s="53">
        <f t="shared" si="90"/>
        <v>0.10899530066278798</v>
      </c>
      <c r="F653" s="53">
        <f t="shared" si="90"/>
        <v>5.5071851294054709E-2</v>
      </c>
      <c r="G653" s="53">
        <f t="shared" si="90"/>
        <v>3.587860771663625E-2</v>
      </c>
      <c r="H653" s="53">
        <f t="shared" si="90"/>
        <v>5.0337654968471521E-4</v>
      </c>
      <c r="I653" s="54">
        <f t="shared" si="90"/>
        <v>1</v>
      </c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T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2" customWidth="1"/>
    <col min="2" max="9" width="16.625" style="2" customWidth="1"/>
    <col min="10" max="10" width="36.625" style="2" customWidth="1"/>
    <col min="11" max="19" width="16.625" style="2" customWidth="1"/>
    <col min="20" max="20" width="36.625" style="2" customWidth="1"/>
    <col min="21" max="16384" width="11" style="2"/>
  </cols>
  <sheetData>
    <row r="1" spans="1:10" s="1" customFormat="1" ht="15" customHeight="1" thickTop="1">
      <c r="A1" s="422" t="s">
        <v>105</v>
      </c>
      <c r="B1" s="423"/>
      <c r="C1" s="423"/>
      <c r="D1" s="423"/>
      <c r="E1" s="423"/>
      <c r="F1" s="423"/>
      <c r="G1" s="423"/>
      <c r="H1" s="423"/>
      <c r="I1" s="424"/>
    </row>
    <row r="2" spans="1:10" s="1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</row>
    <row r="3" spans="1:10" s="1" customFormat="1" ht="15" customHeight="1" thickBot="1">
      <c r="A3" s="428"/>
      <c r="B3" s="429"/>
      <c r="C3" s="429"/>
      <c r="D3" s="429"/>
      <c r="E3" s="429"/>
      <c r="F3" s="429"/>
      <c r="G3" s="429"/>
      <c r="H3" s="429"/>
      <c r="I3" s="430"/>
    </row>
    <row r="4" spans="1:10" s="1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</row>
    <row r="5" spans="1:10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J5" s="21"/>
    </row>
    <row r="6" spans="1:10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0" ht="15">
      <c r="A7" s="25" t="s">
        <v>7</v>
      </c>
      <c r="B7" s="36">
        <f>B33+B85</f>
        <v>372.87894109330369</v>
      </c>
      <c r="C7" s="36">
        <f t="shared" ref="C7:E7" si="0">C33+C85</f>
        <v>0</v>
      </c>
      <c r="D7" s="36">
        <f t="shared" si="0"/>
        <v>35.197058906696306</v>
      </c>
      <c r="E7" s="36">
        <f t="shared" si="0"/>
        <v>0</v>
      </c>
      <c r="F7" s="36">
        <f>F59+F85</f>
        <v>0.92400000000000004</v>
      </c>
      <c r="G7" s="36">
        <f t="shared" ref="G7:H22" si="1">G33+G85</f>
        <v>0</v>
      </c>
      <c r="H7" s="37">
        <f t="shared" si="1"/>
        <v>0</v>
      </c>
      <c r="I7" s="38">
        <f>SUM(B7:H7)</f>
        <v>409</v>
      </c>
      <c r="J7" s="306">
        <v>0</v>
      </c>
    </row>
    <row r="8" spans="1:10" ht="15">
      <c r="A8" s="26" t="s">
        <v>8</v>
      </c>
      <c r="B8" s="39">
        <f t="shared" ref="B8:E23" si="2">B34+B86</f>
        <v>72.912854154079099</v>
      </c>
      <c r="C8" s="39">
        <f t="shared" si="2"/>
        <v>0</v>
      </c>
      <c r="D8" s="39">
        <f t="shared" si="2"/>
        <v>6.0871458459209</v>
      </c>
      <c r="E8" s="39">
        <f t="shared" si="2"/>
        <v>0</v>
      </c>
      <c r="F8" s="39">
        <f t="shared" ref="F8:F27" si="3">F60+F86</f>
        <v>0</v>
      </c>
      <c r="G8" s="39">
        <f t="shared" si="1"/>
        <v>0</v>
      </c>
      <c r="H8" s="40">
        <f t="shared" si="1"/>
        <v>0</v>
      </c>
      <c r="I8" s="41">
        <f t="shared" ref="I8:I26" si="4">SUM(B8:H8)</f>
        <v>79</v>
      </c>
      <c r="J8" s="306">
        <v>0</v>
      </c>
    </row>
    <row r="9" spans="1:10" ht="15">
      <c r="A9" s="27" t="s">
        <v>9</v>
      </c>
      <c r="B9" s="42">
        <f t="shared" si="2"/>
        <v>149.46325363051145</v>
      </c>
      <c r="C9" s="42">
        <f t="shared" si="2"/>
        <v>0</v>
      </c>
      <c r="D9" s="42">
        <f t="shared" si="2"/>
        <v>7.5367463694885597</v>
      </c>
      <c r="E9" s="42">
        <f t="shared" si="2"/>
        <v>0</v>
      </c>
      <c r="F9" s="42">
        <f t="shared" si="3"/>
        <v>0</v>
      </c>
      <c r="G9" s="42">
        <f t="shared" si="1"/>
        <v>0</v>
      </c>
      <c r="H9" s="43">
        <f t="shared" si="1"/>
        <v>0</v>
      </c>
      <c r="I9" s="38">
        <f t="shared" si="4"/>
        <v>157</v>
      </c>
      <c r="J9" s="306">
        <v>0</v>
      </c>
    </row>
    <row r="10" spans="1:10" ht="15">
      <c r="A10" s="26" t="s">
        <v>10</v>
      </c>
      <c r="B10" s="39">
        <f t="shared" si="2"/>
        <v>328.54564748698112</v>
      </c>
      <c r="C10" s="39">
        <f t="shared" si="2"/>
        <v>0</v>
      </c>
      <c r="D10" s="39">
        <f t="shared" si="2"/>
        <v>86.454352513018833</v>
      </c>
      <c r="E10" s="39">
        <f t="shared" si="2"/>
        <v>0</v>
      </c>
      <c r="F10" s="39">
        <f t="shared" si="3"/>
        <v>0</v>
      </c>
      <c r="G10" s="39">
        <f t="shared" si="1"/>
        <v>0</v>
      </c>
      <c r="H10" s="40">
        <f t="shared" si="1"/>
        <v>0</v>
      </c>
      <c r="I10" s="41">
        <f t="shared" si="4"/>
        <v>414.99999999999994</v>
      </c>
      <c r="J10" s="306">
        <v>0</v>
      </c>
    </row>
    <row r="11" spans="1:10" ht="15">
      <c r="A11" s="27" t="s">
        <v>11</v>
      </c>
      <c r="B11" s="42">
        <f t="shared" si="2"/>
        <v>0</v>
      </c>
      <c r="C11" s="42">
        <f t="shared" si="2"/>
        <v>0</v>
      </c>
      <c r="D11" s="42">
        <f t="shared" si="2"/>
        <v>0</v>
      </c>
      <c r="E11" s="42">
        <f t="shared" si="2"/>
        <v>0</v>
      </c>
      <c r="F11" s="42">
        <f t="shared" si="3"/>
        <v>0</v>
      </c>
      <c r="G11" s="42">
        <f t="shared" si="1"/>
        <v>0</v>
      </c>
      <c r="H11" s="43">
        <f t="shared" si="1"/>
        <v>0</v>
      </c>
      <c r="I11" s="38">
        <f t="shared" si="4"/>
        <v>0</v>
      </c>
      <c r="J11" s="306">
        <v>0</v>
      </c>
    </row>
    <row r="12" spans="1:10" ht="15">
      <c r="A12" s="26" t="s">
        <v>12</v>
      </c>
      <c r="B12" s="39">
        <f t="shared" si="2"/>
        <v>3.105106147933202E-3</v>
      </c>
      <c r="C12" s="39">
        <f t="shared" si="2"/>
        <v>1.0051922951085676E-3</v>
      </c>
      <c r="D12" s="39">
        <f t="shared" si="2"/>
        <v>9.2808943286888421E-2</v>
      </c>
      <c r="E12" s="39">
        <f t="shared" si="2"/>
        <v>8.3115148633169884</v>
      </c>
      <c r="F12" s="39">
        <f t="shared" si="3"/>
        <v>16121.329497859231</v>
      </c>
      <c r="G12" s="39">
        <f t="shared" si="1"/>
        <v>0</v>
      </c>
      <c r="H12" s="40">
        <f t="shared" si="1"/>
        <v>0</v>
      </c>
      <c r="I12" s="41">
        <f t="shared" si="4"/>
        <v>16129.737931964279</v>
      </c>
      <c r="J12" s="306">
        <v>0</v>
      </c>
    </row>
    <row r="13" spans="1:10" ht="15">
      <c r="A13" s="27" t="s">
        <v>13</v>
      </c>
      <c r="B13" s="42">
        <f t="shared" si="2"/>
        <v>0</v>
      </c>
      <c r="C13" s="42">
        <f t="shared" si="2"/>
        <v>0</v>
      </c>
      <c r="D13" s="42">
        <f t="shared" si="2"/>
        <v>0</v>
      </c>
      <c r="E13" s="42">
        <f t="shared" si="2"/>
        <v>118</v>
      </c>
      <c r="F13" s="42">
        <f t="shared" si="3"/>
        <v>0</v>
      </c>
      <c r="G13" s="42">
        <f t="shared" si="1"/>
        <v>0</v>
      </c>
      <c r="H13" s="43">
        <f t="shared" si="1"/>
        <v>0</v>
      </c>
      <c r="I13" s="38">
        <f t="shared" si="4"/>
        <v>118</v>
      </c>
      <c r="J13" s="306">
        <v>0</v>
      </c>
    </row>
    <row r="14" spans="1:10" ht="15">
      <c r="A14" s="26" t="s">
        <v>14</v>
      </c>
      <c r="B14" s="39">
        <f t="shared" si="2"/>
        <v>2.8148044538166606E-3</v>
      </c>
      <c r="C14" s="39">
        <f t="shared" si="2"/>
        <v>0.66091899227126627</v>
      </c>
      <c r="D14" s="39">
        <f t="shared" si="2"/>
        <v>4.6129897073198727</v>
      </c>
      <c r="E14" s="39">
        <f t="shared" si="2"/>
        <v>810.18719610958306</v>
      </c>
      <c r="F14" s="39">
        <f t="shared" si="3"/>
        <v>19528.592432656471</v>
      </c>
      <c r="G14" s="39">
        <f t="shared" si="1"/>
        <v>0</v>
      </c>
      <c r="H14" s="40">
        <f t="shared" si="1"/>
        <v>0</v>
      </c>
      <c r="I14" s="41">
        <f t="shared" si="4"/>
        <v>20344.056352270098</v>
      </c>
      <c r="J14" s="306">
        <v>0</v>
      </c>
    </row>
    <row r="15" spans="1:10" ht="15">
      <c r="A15" s="27" t="s">
        <v>15</v>
      </c>
      <c r="B15" s="42">
        <f t="shared" si="2"/>
        <v>4840.1284002190987</v>
      </c>
      <c r="C15" s="42">
        <f t="shared" si="2"/>
        <v>33.066084647213771</v>
      </c>
      <c r="D15" s="42">
        <f t="shared" si="2"/>
        <v>255.80504268708239</v>
      </c>
      <c r="E15" s="42">
        <f t="shared" si="2"/>
        <v>4.7244660460021891E-4</v>
      </c>
      <c r="F15" s="42">
        <f t="shared" si="3"/>
        <v>0</v>
      </c>
      <c r="G15" s="42">
        <f t="shared" si="1"/>
        <v>0</v>
      </c>
      <c r="H15" s="43">
        <f t="shared" si="1"/>
        <v>0</v>
      </c>
      <c r="I15" s="38">
        <f t="shared" si="4"/>
        <v>5128.9999999999991</v>
      </c>
      <c r="J15" s="306">
        <v>0</v>
      </c>
    </row>
    <row r="16" spans="1:10" ht="15">
      <c r="A16" s="26" t="s">
        <v>16</v>
      </c>
      <c r="B16" s="39">
        <f t="shared" si="2"/>
        <v>3065.3049307254919</v>
      </c>
      <c r="C16" s="39">
        <f t="shared" si="2"/>
        <v>837.99085756605541</v>
      </c>
      <c r="D16" s="39">
        <f t="shared" si="2"/>
        <v>373.01373844749799</v>
      </c>
      <c r="E16" s="39">
        <f t="shared" si="2"/>
        <v>129.6904732609546</v>
      </c>
      <c r="F16" s="39">
        <f t="shared" si="3"/>
        <v>0</v>
      </c>
      <c r="G16" s="39">
        <f t="shared" si="1"/>
        <v>0</v>
      </c>
      <c r="H16" s="40">
        <f t="shared" si="1"/>
        <v>0</v>
      </c>
      <c r="I16" s="41">
        <f t="shared" si="4"/>
        <v>4406</v>
      </c>
      <c r="J16" s="306">
        <v>0</v>
      </c>
    </row>
    <row r="17" spans="1:20" ht="15">
      <c r="A17" s="27" t="s">
        <v>17</v>
      </c>
      <c r="B17" s="42">
        <f t="shared" si="2"/>
        <v>329.20094877850806</v>
      </c>
      <c r="C17" s="42">
        <f t="shared" si="2"/>
        <v>3.7317226389320339</v>
      </c>
      <c r="D17" s="42">
        <f t="shared" si="2"/>
        <v>93.896230507712033</v>
      </c>
      <c r="E17" s="42">
        <f t="shared" si="2"/>
        <v>5.5204980748478878</v>
      </c>
      <c r="F17" s="42">
        <f t="shared" si="3"/>
        <v>463.93703279787826</v>
      </c>
      <c r="G17" s="42">
        <f t="shared" si="1"/>
        <v>0</v>
      </c>
      <c r="H17" s="43">
        <f t="shared" si="1"/>
        <v>0</v>
      </c>
      <c r="I17" s="38">
        <f t="shared" si="4"/>
        <v>896.28643279787821</v>
      </c>
      <c r="J17" s="306">
        <v>0</v>
      </c>
    </row>
    <row r="18" spans="1:20" ht="15">
      <c r="A18" s="26" t="s">
        <v>18</v>
      </c>
      <c r="B18" s="39">
        <f t="shared" si="2"/>
        <v>0</v>
      </c>
      <c r="C18" s="39">
        <f t="shared" si="2"/>
        <v>0</v>
      </c>
      <c r="D18" s="39">
        <f t="shared" si="2"/>
        <v>0</v>
      </c>
      <c r="E18" s="39">
        <f t="shared" si="2"/>
        <v>0</v>
      </c>
      <c r="F18" s="39">
        <f t="shared" si="3"/>
        <v>0</v>
      </c>
      <c r="G18" s="39">
        <f t="shared" si="1"/>
        <v>0</v>
      </c>
      <c r="H18" s="40">
        <f t="shared" si="1"/>
        <v>0</v>
      </c>
      <c r="I18" s="41">
        <f t="shared" si="4"/>
        <v>0</v>
      </c>
      <c r="J18" s="306">
        <v>0</v>
      </c>
    </row>
    <row r="19" spans="1:20" ht="15">
      <c r="A19" s="27" t="s">
        <v>139</v>
      </c>
      <c r="B19" s="42">
        <f t="shared" si="2"/>
        <v>18809.028699367827</v>
      </c>
      <c r="C19" s="42">
        <f t="shared" si="2"/>
        <v>4534.2422837467866</v>
      </c>
      <c r="D19" s="42">
        <f t="shared" si="2"/>
        <v>5464.3772911794213</v>
      </c>
      <c r="E19" s="42">
        <f t="shared" si="2"/>
        <v>430.06287872910525</v>
      </c>
      <c r="F19" s="42">
        <f t="shared" si="3"/>
        <v>0</v>
      </c>
      <c r="G19" s="42">
        <f t="shared" si="1"/>
        <v>0</v>
      </c>
      <c r="H19" s="43">
        <f t="shared" si="1"/>
        <v>0</v>
      </c>
      <c r="I19" s="38">
        <f t="shared" si="4"/>
        <v>29237.711153023141</v>
      </c>
      <c r="J19" s="306">
        <v>0</v>
      </c>
    </row>
    <row r="20" spans="1:20" ht="15">
      <c r="A20" s="26" t="s">
        <v>19</v>
      </c>
      <c r="B20" s="39">
        <f t="shared" si="2"/>
        <v>0</v>
      </c>
      <c r="C20" s="39">
        <f t="shared" si="2"/>
        <v>0</v>
      </c>
      <c r="D20" s="39">
        <f t="shared" si="2"/>
        <v>0</v>
      </c>
      <c r="E20" s="39">
        <f t="shared" si="2"/>
        <v>0</v>
      </c>
      <c r="F20" s="39">
        <f t="shared" si="3"/>
        <v>0</v>
      </c>
      <c r="G20" s="39">
        <f t="shared" si="1"/>
        <v>0</v>
      </c>
      <c r="H20" s="40">
        <f t="shared" si="1"/>
        <v>0</v>
      </c>
      <c r="I20" s="41">
        <f t="shared" si="4"/>
        <v>0</v>
      </c>
      <c r="J20" s="306">
        <v>0</v>
      </c>
    </row>
    <row r="21" spans="1:20" ht="15">
      <c r="A21" s="27" t="s">
        <v>20</v>
      </c>
      <c r="B21" s="42">
        <f t="shared" si="2"/>
        <v>0</v>
      </c>
      <c r="C21" s="42">
        <f t="shared" si="2"/>
        <v>0</v>
      </c>
      <c r="D21" s="42">
        <f t="shared" si="2"/>
        <v>0</v>
      </c>
      <c r="E21" s="42">
        <f t="shared" si="2"/>
        <v>0</v>
      </c>
      <c r="F21" s="42">
        <f t="shared" si="3"/>
        <v>0</v>
      </c>
      <c r="G21" s="42">
        <f t="shared" si="1"/>
        <v>0</v>
      </c>
      <c r="H21" s="43">
        <f t="shared" si="1"/>
        <v>0</v>
      </c>
      <c r="I21" s="38">
        <f t="shared" si="4"/>
        <v>0</v>
      </c>
      <c r="J21" s="306">
        <v>0</v>
      </c>
    </row>
    <row r="22" spans="1:20" ht="15">
      <c r="A22" s="26" t="s">
        <v>21</v>
      </c>
      <c r="B22" s="39">
        <f t="shared" si="2"/>
        <v>126.68773547049355</v>
      </c>
      <c r="C22" s="39">
        <f t="shared" si="2"/>
        <v>1.5038523340612251</v>
      </c>
      <c r="D22" s="39">
        <f t="shared" si="2"/>
        <v>2.8084121954452264</v>
      </c>
      <c r="E22" s="39">
        <f t="shared" si="2"/>
        <v>0</v>
      </c>
      <c r="F22" s="39">
        <f t="shared" si="3"/>
        <v>0</v>
      </c>
      <c r="G22" s="39">
        <f t="shared" si="1"/>
        <v>0</v>
      </c>
      <c r="H22" s="40">
        <f t="shared" si="1"/>
        <v>0</v>
      </c>
      <c r="I22" s="41">
        <f t="shared" si="4"/>
        <v>131</v>
      </c>
      <c r="J22" s="306">
        <v>0</v>
      </c>
    </row>
    <row r="23" spans="1:20" ht="15">
      <c r="A23" s="28" t="s">
        <v>60</v>
      </c>
      <c r="B23" s="42">
        <f t="shared" si="2"/>
        <v>1237.7892912034927</v>
      </c>
      <c r="C23" s="42">
        <f t="shared" si="2"/>
        <v>3.0790454971047305</v>
      </c>
      <c r="D23" s="42">
        <f t="shared" si="2"/>
        <v>166.13166329940259</v>
      </c>
      <c r="E23" s="42">
        <f t="shared" si="2"/>
        <v>0</v>
      </c>
      <c r="F23" s="42">
        <f t="shared" si="3"/>
        <v>0</v>
      </c>
      <c r="G23" s="42">
        <f t="shared" ref="G23:H27" si="5">G49+G101</f>
        <v>0</v>
      </c>
      <c r="H23" s="43">
        <f t="shared" si="5"/>
        <v>0</v>
      </c>
      <c r="I23" s="38">
        <f t="shared" si="4"/>
        <v>1407</v>
      </c>
      <c r="J23" s="306">
        <v>0</v>
      </c>
    </row>
    <row r="24" spans="1:20" ht="15">
      <c r="A24" s="26" t="s">
        <v>22</v>
      </c>
      <c r="B24" s="39">
        <f t="shared" ref="B24:E27" si="6">B50+B102</f>
        <v>125.23901133607724</v>
      </c>
      <c r="C24" s="39">
        <f t="shared" si="6"/>
        <v>102.73632387185182</v>
      </c>
      <c r="D24" s="39">
        <f t="shared" si="6"/>
        <v>64.932367083631888</v>
      </c>
      <c r="E24" s="39">
        <f t="shared" si="6"/>
        <v>0</v>
      </c>
      <c r="F24" s="39">
        <f t="shared" si="3"/>
        <v>38.804350133430781</v>
      </c>
      <c r="G24" s="39">
        <f t="shared" si="5"/>
        <v>0</v>
      </c>
      <c r="H24" s="40">
        <f t="shared" si="5"/>
        <v>0</v>
      </c>
      <c r="I24" s="41">
        <f t="shared" si="4"/>
        <v>331.71205242499173</v>
      </c>
      <c r="J24" s="306">
        <v>0</v>
      </c>
    </row>
    <row r="25" spans="1:20" ht="15">
      <c r="A25" s="28" t="s">
        <v>23</v>
      </c>
      <c r="B25" s="42">
        <f t="shared" si="6"/>
        <v>64.816278997292912</v>
      </c>
      <c r="C25" s="42">
        <f t="shared" si="6"/>
        <v>0</v>
      </c>
      <c r="D25" s="42">
        <f t="shared" si="6"/>
        <v>10.078873347373083</v>
      </c>
      <c r="E25" s="42">
        <f t="shared" si="6"/>
        <v>0</v>
      </c>
      <c r="F25" s="42">
        <f t="shared" si="3"/>
        <v>0</v>
      </c>
      <c r="G25" s="42">
        <f t="shared" si="5"/>
        <v>0</v>
      </c>
      <c r="H25" s="43">
        <f t="shared" si="5"/>
        <v>0</v>
      </c>
      <c r="I25" s="38">
        <f t="shared" si="4"/>
        <v>74.895152344666002</v>
      </c>
      <c r="J25" s="306">
        <v>0</v>
      </c>
    </row>
    <row r="26" spans="1:20" ht="15">
      <c r="A26" s="26" t="s">
        <v>24</v>
      </c>
      <c r="B26" s="39">
        <f t="shared" si="6"/>
        <v>16993.962283589546</v>
      </c>
      <c r="C26" s="39">
        <f t="shared" si="6"/>
        <v>425.71934613079759</v>
      </c>
      <c r="D26" s="39">
        <f t="shared" si="6"/>
        <v>1495.0063702796579</v>
      </c>
      <c r="E26" s="39">
        <f t="shared" si="6"/>
        <v>0</v>
      </c>
      <c r="F26" s="39">
        <f t="shared" si="3"/>
        <v>0</v>
      </c>
      <c r="G26" s="39">
        <f t="shared" si="5"/>
        <v>0</v>
      </c>
      <c r="H26" s="40">
        <f t="shared" si="5"/>
        <v>0</v>
      </c>
      <c r="I26" s="41">
        <f t="shared" si="4"/>
        <v>18914.688000000002</v>
      </c>
      <c r="J26" s="306">
        <v>0</v>
      </c>
    </row>
    <row r="27" spans="1:20" ht="15.75" thickBot="1">
      <c r="A27" s="28" t="s">
        <v>25</v>
      </c>
      <c r="B27" s="42">
        <f t="shared" si="6"/>
        <v>2944.0353011646425</v>
      </c>
      <c r="C27" s="42">
        <f t="shared" si="6"/>
        <v>25.739966569626183</v>
      </c>
      <c r="D27" s="42">
        <f t="shared" si="6"/>
        <v>5760.5496384639664</v>
      </c>
      <c r="E27" s="42">
        <f t="shared" si="6"/>
        <v>8931.3603409806237</v>
      </c>
      <c r="F27" s="42">
        <f t="shared" si="3"/>
        <v>2066</v>
      </c>
      <c r="G27" s="42">
        <f t="shared" si="5"/>
        <v>4898.6489835939101</v>
      </c>
      <c r="H27" s="43">
        <f t="shared" si="5"/>
        <v>58.620969227235562</v>
      </c>
      <c r="I27" s="38">
        <f>SUM(B27:H27)</f>
        <v>24684.955200000004</v>
      </c>
      <c r="J27" s="306">
        <v>0</v>
      </c>
    </row>
    <row r="28" spans="1:20" ht="15">
      <c r="A28" s="29" t="s">
        <v>26</v>
      </c>
      <c r="B28" s="44">
        <f>SUM(B7:B27)</f>
        <v>49459.999497127945</v>
      </c>
      <c r="C28" s="44">
        <f t="shared" ref="C28:I28" si="7">SUM(C7:C27)</f>
        <v>5968.4714071869957</v>
      </c>
      <c r="D28" s="44">
        <f t="shared" si="7"/>
        <v>13826.580729776921</v>
      </c>
      <c r="E28" s="44">
        <f t="shared" si="7"/>
        <v>10433.133374465036</v>
      </c>
      <c r="F28" s="44">
        <f t="shared" si="7"/>
        <v>38219.587313447009</v>
      </c>
      <c r="G28" s="44">
        <f t="shared" si="7"/>
        <v>4898.6489835939101</v>
      </c>
      <c r="H28" s="45">
        <f t="shared" si="7"/>
        <v>58.620969227235562</v>
      </c>
      <c r="I28" s="46">
        <f t="shared" si="7"/>
        <v>122865.04227482504</v>
      </c>
      <c r="J28" s="306">
        <v>0</v>
      </c>
    </row>
    <row r="29" spans="1:20" s="5" customFormat="1" ht="15" thickBot="1">
      <c r="A29" s="30" t="s">
        <v>88</v>
      </c>
      <c r="B29" s="47">
        <f>B28/$I28</f>
        <v>0.40255550790838951</v>
      </c>
      <c r="C29" s="47">
        <f t="shared" ref="C29:I29" si="8">C28/$I28</f>
        <v>4.8577457808028864E-2</v>
      </c>
      <c r="D29" s="47">
        <f t="shared" si="8"/>
        <v>0.11253470046304601</v>
      </c>
      <c r="E29" s="47">
        <f t="shared" si="8"/>
        <v>8.4915393193192898E-2</v>
      </c>
      <c r="F29" s="47">
        <f t="shared" si="8"/>
        <v>0.3110696631508682</v>
      </c>
      <c r="G29" s="47">
        <f t="shared" si="8"/>
        <v>3.9870160729986906E-2</v>
      </c>
      <c r="H29" s="47">
        <f t="shared" si="8"/>
        <v>4.7711674648767818E-4</v>
      </c>
      <c r="I29" s="48">
        <f t="shared" si="8"/>
        <v>1</v>
      </c>
    </row>
    <row r="30" spans="1:20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0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T31" s="21"/>
    </row>
    <row r="32" spans="1:20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0</v>
      </c>
      <c r="C33" s="36">
        <f t="shared" ref="C33:E33" si="9">C111+C137+C163+C189+C215+C241+C267+C293+C319+C345+C371+C397+C423</f>
        <v>0</v>
      </c>
      <c r="D33" s="36">
        <f t="shared" si="9"/>
        <v>0.224</v>
      </c>
      <c r="E33" s="36">
        <f t="shared" si="9"/>
        <v>0</v>
      </c>
      <c r="F33" s="410"/>
      <c r="G33" s="36">
        <f t="shared" ref="G33:H48" si="10">G111+G137+G163+G189+G215+G241+G267+G293+G319+G345+G371+G397+G423</f>
        <v>0</v>
      </c>
      <c r="H33" s="37">
        <f t="shared" si="10"/>
        <v>0</v>
      </c>
      <c r="I33" s="38">
        <f>SUM(B33:H33)</f>
        <v>0.224</v>
      </c>
      <c r="J33" s="2">
        <v>0</v>
      </c>
    </row>
    <row r="34" spans="1:10" ht="15">
      <c r="A34" s="26" t="s">
        <v>8</v>
      </c>
      <c r="B34" s="39">
        <f t="shared" ref="B34:E49" si="11">B112+B138+B164+B190+B216+B242+B268+B294+B320+B346+B372+B398+B424</f>
        <v>0</v>
      </c>
      <c r="C34" s="39">
        <f t="shared" si="11"/>
        <v>0</v>
      </c>
      <c r="D34" s="39">
        <f t="shared" si="11"/>
        <v>0</v>
      </c>
      <c r="E34" s="39">
        <f t="shared" si="11"/>
        <v>0</v>
      </c>
      <c r="F34" s="411"/>
      <c r="G34" s="39">
        <f t="shared" si="10"/>
        <v>0</v>
      </c>
      <c r="H34" s="40">
        <f t="shared" si="10"/>
        <v>0</v>
      </c>
      <c r="I34" s="41">
        <f t="shared" ref="I34:I52" si="12">SUM(B34:H34)</f>
        <v>0</v>
      </c>
      <c r="J34" s="2">
        <v>0</v>
      </c>
    </row>
    <row r="35" spans="1:10" ht="15">
      <c r="A35" s="27" t="s">
        <v>9</v>
      </c>
      <c r="B35" s="42">
        <f t="shared" si="11"/>
        <v>92</v>
      </c>
      <c r="C35" s="42">
        <f t="shared" si="11"/>
        <v>0</v>
      </c>
      <c r="D35" s="42">
        <f t="shared" si="11"/>
        <v>0</v>
      </c>
      <c r="E35" s="42">
        <f t="shared" si="11"/>
        <v>0</v>
      </c>
      <c r="F35" s="411"/>
      <c r="G35" s="42">
        <f t="shared" si="10"/>
        <v>0</v>
      </c>
      <c r="H35" s="43">
        <f t="shared" si="10"/>
        <v>0</v>
      </c>
      <c r="I35" s="38">
        <f t="shared" si="12"/>
        <v>92</v>
      </c>
      <c r="J35" s="2">
        <v>0</v>
      </c>
    </row>
    <row r="36" spans="1:10" ht="15">
      <c r="A36" s="26" t="s">
        <v>10</v>
      </c>
      <c r="B36" s="39">
        <f t="shared" si="11"/>
        <v>0</v>
      </c>
      <c r="C36" s="39">
        <f t="shared" si="11"/>
        <v>0</v>
      </c>
      <c r="D36" s="39">
        <f t="shared" si="11"/>
        <v>68</v>
      </c>
      <c r="E36" s="39">
        <f t="shared" si="11"/>
        <v>0</v>
      </c>
      <c r="F36" s="411"/>
      <c r="G36" s="39">
        <f t="shared" si="10"/>
        <v>0</v>
      </c>
      <c r="H36" s="40">
        <f t="shared" si="10"/>
        <v>0</v>
      </c>
      <c r="I36" s="41">
        <f t="shared" si="12"/>
        <v>68</v>
      </c>
      <c r="J36" s="2">
        <v>0</v>
      </c>
    </row>
    <row r="37" spans="1:10" ht="15">
      <c r="A37" s="27" t="s">
        <v>11</v>
      </c>
      <c r="B37" s="42">
        <f t="shared" si="11"/>
        <v>0</v>
      </c>
      <c r="C37" s="42">
        <f t="shared" si="11"/>
        <v>0</v>
      </c>
      <c r="D37" s="42">
        <f t="shared" si="11"/>
        <v>0</v>
      </c>
      <c r="E37" s="42">
        <f t="shared" si="11"/>
        <v>0</v>
      </c>
      <c r="F37" s="411"/>
      <c r="G37" s="42">
        <f t="shared" si="10"/>
        <v>0</v>
      </c>
      <c r="H37" s="43">
        <f t="shared" si="10"/>
        <v>0</v>
      </c>
      <c r="I37" s="38">
        <f t="shared" si="12"/>
        <v>0</v>
      </c>
      <c r="J37" s="2">
        <v>0</v>
      </c>
    </row>
    <row r="38" spans="1:10" ht="15">
      <c r="A38" s="26" t="s">
        <v>12</v>
      </c>
      <c r="B38" s="39">
        <f t="shared" si="11"/>
        <v>3.105106147933202E-3</v>
      </c>
      <c r="C38" s="39">
        <f t="shared" si="11"/>
        <v>1.0051922951085676E-3</v>
      </c>
      <c r="D38" s="39">
        <f t="shared" si="11"/>
        <v>1.0051922951085676E-3</v>
      </c>
      <c r="E38" s="39">
        <f t="shared" si="11"/>
        <v>4.9252289460464587</v>
      </c>
      <c r="F38" s="411"/>
      <c r="G38" s="39">
        <f t="shared" si="10"/>
        <v>0</v>
      </c>
      <c r="H38" s="40">
        <f t="shared" si="10"/>
        <v>0</v>
      </c>
      <c r="I38" s="41">
        <f t="shared" si="12"/>
        <v>4.9303444367846092</v>
      </c>
      <c r="J38" s="2">
        <v>0</v>
      </c>
    </row>
    <row r="39" spans="1:10" ht="15">
      <c r="A39" s="27" t="s">
        <v>13</v>
      </c>
      <c r="B39" s="42">
        <f t="shared" si="11"/>
        <v>0</v>
      </c>
      <c r="C39" s="42">
        <f t="shared" si="11"/>
        <v>0</v>
      </c>
      <c r="D39" s="42">
        <f t="shared" si="11"/>
        <v>0</v>
      </c>
      <c r="E39" s="42">
        <f t="shared" si="11"/>
        <v>0</v>
      </c>
      <c r="F39" s="411"/>
      <c r="G39" s="42">
        <f t="shared" si="10"/>
        <v>0</v>
      </c>
      <c r="H39" s="43">
        <f t="shared" si="10"/>
        <v>0</v>
      </c>
      <c r="I39" s="38">
        <f t="shared" si="12"/>
        <v>0</v>
      </c>
      <c r="J39" s="2">
        <v>0</v>
      </c>
    </row>
    <row r="40" spans="1:10" ht="15">
      <c r="A40" s="26" t="s">
        <v>14</v>
      </c>
      <c r="B40" s="39">
        <f t="shared" si="11"/>
        <v>2.8148044538166606E-3</v>
      </c>
      <c r="C40" s="39">
        <f t="shared" si="11"/>
        <v>0.64452553876772278</v>
      </c>
      <c r="D40" s="39">
        <f t="shared" si="11"/>
        <v>4.280548203292863</v>
      </c>
      <c r="E40" s="39">
        <f t="shared" si="11"/>
        <v>654.31266875986739</v>
      </c>
      <c r="F40" s="411"/>
      <c r="G40" s="39">
        <f t="shared" si="10"/>
        <v>0</v>
      </c>
      <c r="H40" s="40">
        <f t="shared" si="10"/>
        <v>0</v>
      </c>
      <c r="I40" s="41">
        <f t="shared" si="12"/>
        <v>659.24055730638179</v>
      </c>
      <c r="J40" s="2">
        <v>0</v>
      </c>
    </row>
    <row r="41" spans="1:10" ht="15">
      <c r="A41" s="27" t="s">
        <v>15</v>
      </c>
      <c r="B41" s="42">
        <f t="shared" si="11"/>
        <v>15.257973560665306</v>
      </c>
      <c r="C41" s="42">
        <f t="shared" si="11"/>
        <v>0.77860927917730782</v>
      </c>
      <c r="D41" s="42">
        <f t="shared" si="11"/>
        <v>5.1917447135527857</v>
      </c>
      <c r="E41" s="42">
        <f t="shared" si="11"/>
        <v>4.7244660460021891E-4</v>
      </c>
      <c r="F41" s="411"/>
      <c r="G41" s="42">
        <f t="shared" si="10"/>
        <v>0</v>
      </c>
      <c r="H41" s="43">
        <f t="shared" si="10"/>
        <v>0</v>
      </c>
      <c r="I41" s="38">
        <f t="shared" si="12"/>
        <v>21.2288</v>
      </c>
      <c r="J41" s="2">
        <v>0</v>
      </c>
    </row>
    <row r="42" spans="1:10" ht="15">
      <c r="A42" s="26" t="s">
        <v>16</v>
      </c>
      <c r="B42" s="39">
        <f t="shared" si="11"/>
        <v>307.3690332437294</v>
      </c>
      <c r="C42" s="39">
        <f t="shared" si="11"/>
        <v>567.82297003755582</v>
      </c>
      <c r="D42" s="39">
        <f t="shared" si="11"/>
        <v>272.80701972968018</v>
      </c>
      <c r="E42" s="39">
        <f t="shared" si="11"/>
        <v>9.7698903473483344E-4</v>
      </c>
      <c r="F42" s="411"/>
      <c r="G42" s="39">
        <f t="shared" si="10"/>
        <v>0</v>
      </c>
      <c r="H42" s="40">
        <f t="shared" si="10"/>
        <v>0</v>
      </c>
      <c r="I42" s="41">
        <f t="shared" si="12"/>
        <v>1148.0000000000002</v>
      </c>
      <c r="J42" s="2">
        <v>0</v>
      </c>
    </row>
    <row r="43" spans="1:10" ht="15">
      <c r="A43" s="27" t="s">
        <v>17</v>
      </c>
      <c r="B43" s="42">
        <f t="shared" si="11"/>
        <v>3.8455217700812785</v>
      </c>
      <c r="C43" s="42">
        <f t="shared" si="11"/>
        <v>2.0377242517935437</v>
      </c>
      <c r="D43" s="42">
        <f t="shared" si="11"/>
        <v>53.304887107163047</v>
      </c>
      <c r="E43" s="42">
        <f t="shared" si="11"/>
        <v>7.586687096214792E-2</v>
      </c>
      <c r="F43" s="411"/>
      <c r="G43" s="42">
        <f t="shared" si="10"/>
        <v>0</v>
      </c>
      <c r="H43" s="43">
        <f t="shared" si="10"/>
        <v>0</v>
      </c>
      <c r="I43" s="38">
        <f t="shared" si="12"/>
        <v>59.26400000000001</v>
      </c>
      <c r="J43" s="2">
        <v>0</v>
      </c>
    </row>
    <row r="44" spans="1:10" ht="15">
      <c r="A44" s="26" t="s">
        <v>18</v>
      </c>
      <c r="B44" s="39">
        <f t="shared" si="11"/>
        <v>0</v>
      </c>
      <c r="C44" s="39">
        <f t="shared" si="11"/>
        <v>0</v>
      </c>
      <c r="D44" s="39">
        <f t="shared" si="11"/>
        <v>0</v>
      </c>
      <c r="E44" s="39">
        <f t="shared" si="11"/>
        <v>0</v>
      </c>
      <c r="F44" s="411"/>
      <c r="G44" s="39">
        <f t="shared" si="10"/>
        <v>0</v>
      </c>
      <c r="H44" s="40">
        <f t="shared" si="10"/>
        <v>0</v>
      </c>
      <c r="I44" s="41">
        <f t="shared" si="12"/>
        <v>0</v>
      </c>
      <c r="J44" s="2">
        <v>0</v>
      </c>
    </row>
    <row r="45" spans="1:10" ht="15">
      <c r="A45" s="27" t="s">
        <v>139</v>
      </c>
      <c r="B45" s="42">
        <f t="shared" si="11"/>
        <v>1043.7785700407439</v>
      </c>
      <c r="C45" s="42">
        <f t="shared" si="11"/>
        <v>3796.0476632546884</v>
      </c>
      <c r="D45" s="42">
        <f t="shared" si="11"/>
        <v>1194.4764351132064</v>
      </c>
      <c r="E45" s="42">
        <f t="shared" si="11"/>
        <v>316.69733159136166</v>
      </c>
      <c r="F45" s="411"/>
      <c r="G45" s="42">
        <f t="shared" si="10"/>
        <v>0</v>
      </c>
      <c r="H45" s="43">
        <f t="shared" si="10"/>
        <v>0</v>
      </c>
      <c r="I45" s="38">
        <f t="shared" si="12"/>
        <v>6351.0000000000009</v>
      </c>
      <c r="J45" s="2">
        <v>0</v>
      </c>
    </row>
    <row r="46" spans="1:10" ht="15">
      <c r="A46" s="26" t="s">
        <v>19</v>
      </c>
      <c r="B46" s="39">
        <f t="shared" si="11"/>
        <v>0</v>
      </c>
      <c r="C46" s="39">
        <f t="shared" si="11"/>
        <v>0</v>
      </c>
      <c r="D46" s="39">
        <f t="shared" si="11"/>
        <v>0</v>
      </c>
      <c r="E46" s="39">
        <f t="shared" si="11"/>
        <v>0</v>
      </c>
      <c r="F46" s="411"/>
      <c r="G46" s="39">
        <f t="shared" si="10"/>
        <v>0</v>
      </c>
      <c r="H46" s="40">
        <f t="shared" si="10"/>
        <v>0</v>
      </c>
      <c r="I46" s="41">
        <f t="shared" si="12"/>
        <v>0</v>
      </c>
      <c r="J46" s="2">
        <v>0</v>
      </c>
    </row>
    <row r="47" spans="1:10" ht="15">
      <c r="A47" s="27" t="s">
        <v>20</v>
      </c>
      <c r="B47" s="42">
        <f t="shared" si="11"/>
        <v>0</v>
      </c>
      <c r="C47" s="42">
        <f t="shared" si="11"/>
        <v>0</v>
      </c>
      <c r="D47" s="42">
        <f t="shared" si="11"/>
        <v>0</v>
      </c>
      <c r="E47" s="42">
        <f t="shared" si="11"/>
        <v>0</v>
      </c>
      <c r="F47" s="411"/>
      <c r="G47" s="42">
        <f t="shared" si="10"/>
        <v>0</v>
      </c>
      <c r="H47" s="43">
        <f t="shared" si="10"/>
        <v>0</v>
      </c>
      <c r="I47" s="38">
        <f t="shared" si="12"/>
        <v>0</v>
      </c>
      <c r="J47" s="2">
        <v>0</v>
      </c>
    </row>
    <row r="48" spans="1:10" ht="15">
      <c r="A48" s="26" t="s">
        <v>21</v>
      </c>
      <c r="B48" s="39">
        <f t="shared" si="11"/>
        <v>2.7934572123109881E-2</v>
      </c>
      <c r="C48" s="39">
        <f t="shared" si="11"/>
        <v>1.5038523340612251</v>
      </c>
      <c r="D48" s="39">
        <f t="shared" si="11"/>
        <v>0.46821309381566473</v>
      </c>
      <c r="E48" s="39">
        <f t="shared" si="11"/>
        <v>0</v>
      </c>
      <c r="F48" s="411"/>
      <c r="G48" s="39">
        <f t="shared" si="10"/>
        <v>0</v>
      </c>
      <c r="H48" s="40">
        <f t="shared" si="10"/>
        <v>0</v>
      </c>
      <c r="I48" s="41">
        <f t="shared" si="12"/>
        <v>1.9999999999999998</v>
      </c>
      <c r="J48" s="2">
        <v>0</v>
      </c>
    </row>
    <row r="49" spans="1:10" ht="15">
      <c r="A49" s="28" t="s">
        <v>60</v>
      </c>
      <c r="B49" s="42">
        <f t="shared" si="11"/>
        <v>6.6921088636824235</v>
      </c>
      <c r="C49" s="42">
        <f t="shared" si="11"/>
        <v>1.1714705961770535</v>
      </c>
      <c r="D49" s="42">
        <f t="shared" si="11"/>
        <v>2.1364205401405227</v>
      </c>
      <c r="E49" s="42">
        <f t="shared" si="11"/>
        <v>0</v>
      </c>
      <c r="F49" s="411"/>
      <c r="G49" s="42">
        <f t="shared" ref="G49:H53" si="13">G127+G153+G179+G205+G231+G257+G283+G309+G335+G361+G387+G413+G439</f>
        <v>0</v>
      </c>
      <c r="H49" s="43">
        <f t="shared" si="13"/>
        <v>0</v>
      </c>
      <c r="I49" s="38">
        <f t="shared" si="12"/>
        <v>10</v>
      </c>
      <c r="J49" s="2">
        <v>0</v>
      </c>
    </row>
    <row r="50" spans="1:10" ht="15">
      <c r="A50" s="26" t="s">
        <v>22</v>
      </c>
      <c r="B50" s="39">
        <f t="shared" ref="B50:E53" si="14">B128+B154+B180+B206+B232+B258+B284+B310+B336+B362+B388+B414+B440</f>
        <v>35.284096327727312</v>
      </c>
      <c r="C50" s="39">
        <f t="shared" si="14"/>
        <v>102.73632387185182</v>
      </c>
      <c r="D50" s="39">
        <f t="shared" si="14"/>
        <v>57.832427492435293</v>
      </c>
      <c r="E50" s="39">
        <f t="shared" si="14"/>
        <v>0</v>
      </c>
      <c r="F50" s="411"/>
      <c r="G50" s="39">
        <f t="shared" si="13"/>
        <v>0</v>
      </c>
      <c r="H50" s="40">
        <f t="shared" si="13"/>
        <v>0</v>
      </c>
      <c r="I50" s="41">
        <f t="shared" si="12"/>
        <v>195.85284769201442</v>
      </c>
      <c r="J50" s="2">
        <v>0</v>
      </c>
    </row>
    <row r="51" spans="1:10" ht="15">
      <c r="A51" s="28" t="s">
        <v>23</v>
      </c>
      <c r="B51" s="42">
        <f t="shared" si="14"/>
        <v>0</v>
      </c>
      <c r="C51" s="42">
        <f t="shared" si="14"/>
        <v>0</v>
      </c>
      <c r="D51" s="42">
        <f t="shared" si="14"/>
        <v>0</v>
      </c>
      <c r="E51" s="42">
        <f t="shared" si="14"/>
        <v>0</v>
      </c>
      <c r="F51" s="411"/>
      <c r="G51" s="42">
        <f t="shared" si="13"/>
        <v>0</v>
      </c>
      <c r="H51" s="43">
        <f t="shared" si="13"/>
        <v>0</v>
      </c>
      <c r="I51" s="38">
        <f t="shared" si="12"/>
        <v>0</v>
      </c>
      <c r="J51" s="2">
        <v>0</v>
      </c>
    </row>
    <row r="52" spans="1:10" ht="15">
      <c r="A52" s="26" t="s">
        <v>24</v>
      </c>
      <c r="B52" s="39">
        <f t="shared" si="14"/>
        <v>697.41690841957336</v>
      </c>
      <c r="C52" s="39">
        <f t="shared" si="14"/>
        <v>359.9308486607685</v>
      </c>
      <c r="D52" s="39">
        <f t="shared" si="14"/>
        <v>140.67464291965814</v>
      </c>
      <c r="E52" s="39">
        <f t="shared" si="14"/>
        <v>0</v>
      </c>
      <c r="F52" s="411"/>
      <c r="G52" s="39">
        <f t="shared" si="13"/>
        <v>0</v>
      </c>
      <c r="H52" s="40">
        <f t="shared" si="13"/>
        <v>0</v>
      </c>
      <c r="I52" s="41">
        <f t="shared" si="12"/>
        <v>1198.0223999999998</v>
      </c>
      <c r="J52" s="2">
        <v>0</v>
      </c>
    </row>
    <row r="53" spans="1:10" ht="15.75" thickBot="1">
      <c r="A53" s="28" t="s">
        <v>25</v>
      </c>
      <c r="B53" s="42">
        <f t="shared" si="14"/>
        <v>156.33198499007665</v>
      </c>
      <c r="C53" s="42">
        <f t="shared" si="14"/>
        <v>25.690820704611461</v>
      </c>
      <c r="D53" s="42">
        <f t="shared" si="14"/>
        <v>673.0827007951716</v>
      </c>
      <c r="E53" s="42">
        <f t="shared" si="14"/>
        <v>2386.1671451709308</v>
      </c>
      <c r="F53" s="412"/>
      <c r="G53" s="42">
        <f t="shared" si="13"/>
        <v>640.12569631360554</v>
      </c>
      <c r="H53" s="43">
        <f t="shared" si="13"/>
        <v>57.601652025604238</v>
      </c>
      <c r="I53" s="38">
        <f>SUM(B53:H53)</f>
        <v>3939.0000000000005</v>
      </c>
      <c r="J53" s="2">
        <v>0</v>
      </c>
    </row>
    <row r="54" spans="1:10" ht="15">
      <c r="A54" s="29" t="s">
        <v>26</v>
      </c>
      <c r="B54" s="44">
        <f>SUM(B33:B53)</f>
        <v>2358.0100516990046</v>
      </c>
      <c r="C54" s="44">
        <f t="shared" ref="C54:I54" si="15">SUM(C33:C53)</f>
        <v>4858.3658137217481</v>
      </c>
      <c r="D54" s="44">
        <f t="shared" si="15"/>
        <v>2472.4800449004115</v>
      </c>
      <c r="E54" s="44">
        <f t="shared" si="15"/>
        <v>3362.1796907748076</v>
      </c>
      <c r="F54" s="44">
        <f t="shared" si="15"/>
        <v>0</v>
      </c>
      <c r="G54" s="44">
        <f t="shared" si="15"/>
        <v>640.12569631360554</v>
      </c>
      <c r="H54" s="45">
        <f t="shared" si="15"/>
        <v>57.601652025604238</v>
      </c>
      <c r="I54" s="46">
        <f t="shared" si="15"/>
        <v>13748.762949435182</v>
      </c>
      <c r="J54" s="2">
        <v>0</v>
      </c>
    </row>
    <row r="55" spans="1:10" s="5" customFormat="1" ht="15" thickBot="1">
      <c r="A55" s="30" t="s">
        <v>88</v>
      </c>
      <c r="B55" s="47">
        <f>B54/$I54</f>
        <v>0.17150707015396427</v>
      </c>
      <c r="C55" s="47">
        <f t="shared" ref="C55:I55" si="16">C54/$I54</f>
        <v>0.35336748706699728</v>
      </c>
      <c r="D55" s="47">
        <f t="shared" si="16"/>
        <v>0.17983290962202417</v>
      </c>
      <c r="E55" s="47">
        <f t="shared" si="16"/>
        <v>0.24454416031028672</v>
      </c>
      <c r="F55" s="47">
        <f t="shared" si="16"/>
        <v>0</v>
      </c>
      <c r="G55" s="47">
        <f t="shared" si="16"/>
        <v>4.6558784864343214E-2</v>
      </c>
      <c r="H55" s="47">
        <f t="shared" si="16"/>
        <v>4.1895879823843057E-3</v>
      </c>
      <c r="I55" s="48">
        <f t="shared" si="16"/>
        <v>1</v>
      </c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0.92400000000000004</v>
      </c>
      <c r="G59" s="397"/>
      <c r="H59" s="399"/>
      <c r="I59" s="38">
        <f>SUM(B59:H59)</f>
        <v>0.92400000000000004</v>
      </c>
      <c r="J59" s="2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17">F450+F476+F502+F528+F554</f>
        <v>0</v>
      </c>
      <c r="G60" s="400"/>
      <c r="H60" s="402"/>
      <c r="I60" s="41">
        <f t="shared" ref="I60:I78" si="18">SUM(B60:H60)</f>
        <v>0</v>
      </c>
      <c r="J60" s="2">
        <v>0</v>
      </c>
    </row>
    <row r="61" spans="1:10" ht="15">
      <c r="A61" s="27" t="s">
        <v>9</v>
      </c>
      <c r="B61" s="400"/>
      <c r="C61" s="401"/>
      <c r="D61" s="401"/>
      <c r="E61" s="402"/>
      <c r="F61" s="42">
        <f t="shared" si="17"/>
        <v>0</v>
      </c>
      <c r="G61" s="400"/>
      <c r="H61" s="402"/>
      <c r="I61" s="38">
        <f t="shared" si="18"/>
        <v>0</v>
      </c>
      <c r="J61" s="2">
        <v>0</v>
      </c>
    </row>
    <row r="62" spans="1:10" ht="15">
      <c r="A62" s="26" t="s">
        <v>10</v>
      </c>
      <c r="B62" s="400"/>
      <c r="C62" s="401"/>
      <c r="D62" s="401"/>
      <c r="E62" s="402"/>
      <c r="F62" s="39">
        <f t="shared" si="17"/>
        <v>0</v>
      </c>
      <c r="G62" s="400"/>
      <c r="H62" s="402"/>
      <c r="I62" s="41">
        <f t="shared" si="18"/>
        <v>0</v>
      </c>
      <c r="J62" s="2">
        <v>0</v>
      </c>
    </row>
    <row r="63" spans="1:10" ht="15">
      <c r="A63" s="27" t="s">
        <v>11</v>
      </c>
      <c r="B63" s="400"/>
      <c r="C63" s="401"/>
      <c r="D63" s="401"/>
      <c r="E63" s="402"/>
      <c r="F63" s="42">
        <f t="shared" si="17"/>
        <v>0</v>
      </c>
      <c r="G63" s="400"/>
      <c r="H63" s="402"/>
      <c r="I63" s="38">
        <f t="shared" si="18"/>
        <v>0</v>
      </c>
      <c r="J63" s="2">
        <v>0</v>
      </c>
    </row>
    <row r="64" spans="1:10" ht="15">
      <c r="A64" s="26" t="s">
        <v>12</v>
      </c>
      <c r="B64" s="400"/>
      <c r="C64" s="401"/>
      <c r="D64" s="401"/>
      <c r="E64" s="402"/>
      <c r="F64" s="39">
        <f t="shared" si="17"/>
        <v>16121.329497859231</v>
      </c>
      <c r="G64" s="400"/>
      <c r="H64" s="402"/>
      <c r="I64" s="41">
        <f t="shared" si="18"/>
        <v>16121.329497859231</v>
      </c>
      <c r="J64" s="2">
        <v>0</v>
      </c>
    </row>
    <row r="65" spans="1:10" ht="15">
      <c r="A65" s="27" t="s">
        <v>13</v>
      </c>
      <c r="B65" s="400"/>
      <c r="C65" s="401"/>
      <c r="D65" s="401"/>
      <c r="E65" s="402"/>
      <c r="F65" s="42">
        <f t="shared" si="17"/>
        <v>0</v>
      </c>
      <c r="G65" s="400"/>
      <c r="H65" s="402"/>
      <c r="I65" s="38">
        <f t="shared" si="18"/>
        <v>0</v>
      </c>
      <c r="J65" s="2">
        <v>0</v>
      </c>
    </row>
    <row r="66" spans="1:10" ht="15">
      <c r="A66" s="26" t="s">
        <v>14</v>
      </c>
      <c r="B66" s="400"/>
      <c r="C66" s="401"/>
      <c r="D66" s="401"/>
      <c r="E66" s="402"/>
      <c r="F66" s="39">
        <f t="shared" si="17"/>
        <v>19497.169327307329</v>
      </c>
      <c r="G66" s="400"/>
      <c r="H66" s="402"/>
      <c r="I66" s="41">
        <f t="shared" si="18"/>
        <v>19497.169327307329</v>
      </c>
      <c r="J66" s="2">
        <v>0</v>
      </c>
    </row>
    <row r="67" spans="1:10" ht="15">
      <c r="A67" s="27" t="s">
        <v>15</v>
      </c>
      <c r="B67" s="400"/>
      <c r="C67" s="401"/>
      <c r="D67" s="401"/>
      <c r="E67" s="402"/>
      <c r="F67" s="42">
        <f t="shared" si="17"/>
        <v>0</v>
      </c>
      <c r="G67" s="400"/>
      <c r="H67" s="402"/>
      <c r="I67" s="38">
        <f t="shared" si="18"/>
        <v>0</v>
      </c>
      <c r="J67" s="2">
        <v>0</v>
      </c>
    </row>
    <row r="68" spans="1:10" ht="15">
      <c r="A68" s="26" t="s">
        <v>16</v>
      </c>
      <c r="B68" s="400"/>
      <c r="C68" s="401"/>
      <c r="D68" s="401"/>
      <c r="E68" s="402"/>
      <c r="F68" s="39">
        <f t="shared" si="17"/>
        <v>0</v>
      </c>
      <c r="G68" s="400"/>
      <c r="H68" s="402"/>
      <c r="I68" s="41">
        <f t="shared" si="18"/>
        <v>0</v>
      </c>
      <c r="J68" s="2">
        <v>0</v>
      </c>
    </row>
    <row r="69" spans="1:10" ht="15">
      <c r="A69" s="27" t="s">
        <v>17</v>
      </c>
      <c r="B69" s="400"/>
      <c r="C69" s="401"/>
      <c r="D69" s="401"/>
      <c r="E69" s="402"/>
      <c r="F69" s="42">
        <f t="shared" si="17"/>
        <v>463.93703279787826</v>
      </c>
      <c r="G69" s="400"/>
      <c r="H69" s="402"/>
      <c r="I69" s="38">
        <f t="shared" si="18"/>
        <v>463.93703279787826</v>
      </c>
      <c r="J69" s="2">
        <v>0</v>
      </c>
    </row>
    <row r="70" spans="1:10" ht="15">
      <c r="A70" s="26" t="s">
        <v>18</v>
      </c>
      <c r="B70" s="400"/>
      <c r="C70" s="401"/>
      <c r="D70" s="401"/>
      <c r="E70" s="402"/>
      <c r="F70" s="39">
        <f t="shared" si="17"/>
        <v>0</v>
      </c>
      <c r="G70" s="400"/>
      <c r="H70" s="402"/>
      <c r="I70" s="41">
        <f t="shared" si="18"/>
        <v>0</v>
      </c>
      <c r="J70" s="2">
        <v>0</v>
      </c>
    </row>
    <row r="71" spans="1:10" ht="15">
      <c r="A71" s="27" t="s">
        <v>139</v>
      </c>
      <c r="B71" s="400"/>
      <c r="C71" s="401"/>
      <c r="D71" s="401"/>
      <c r="E71" s="402"/>
      <c r="F71" s="42">
        <f t="shared" si="17"/>
        <v>0</v>
      </c>
      <c r="G71" s="400"/>
      <c r="H71" s="402"/>
      <c r="I71" s="38">
        <f t="shared" si="18"/>
        <v>0</v>
      </c>
      <c r="J71" s="2">
        <v>0</v>
      </c>
    </row>
    <row r="72" spans="1:10" ht="15">
      <c r="A72" s="26" t="s">
        <v>19</v>
      </c>
      <c r="B72" s="400"/>
      <c r="C72" s="401"/>
      <c r="D72" s="401"/>
      <c r="E72" s="402"/>
      <c r="F72" s="39">
        <f t="shared" si="17"/>
        <v>0</v>
      </c>
      <c r="G72" s="400"/>
      <c r="H72" s="402"/>
      <c r="I72" s="41">
        <f t="shared" si="18"/>
        <v>0</v>
      </c>
      <c r="J72" s="2">
        <v>0</v>
      </c>
    </row>
    <row r="73" spans="1:10" ht="15">
      <c r="A73" s="27" t="s">
        <v>20</v>
      </c>
      <c r="B73" s="400"/>
      <c r="C73" s="401"/>
      <c r="D73" s="401"/>
      <c r="E73" s="402"/>
      <c r="F73" s="50">
        <f t="shared" si="17"/>
        <v>0</v>
      </c>
      <c r="G73" s="400"/>
      <c r="H73" s="402"/>
      <c r="I73" s="38">
        <f t="shared" si="18"/>
        <v>0</v>
      </c>
      <c r="J73" s="2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17"/>
        <v>0</v>
      </c>
      <c r="G74" s="400"/>
      <c r="H74" s="402"/>
      <c r="I74" s="41">
        <f t="shared" si="18"/>
        <v>0</v>
      </c>
      <c r="J74" s="2">
        <v>0</v>
      </c>
    </row>
    <row r="75" spans="1:10" ht="15">
      <c r="A75" s="28" t="s">
        <v>60</v>
      </c>
      <c r="B75" s="400"/>
      <c r="C75" s="401"/>
      <c r="D75" s="401"/>
      <c r="E75" s="402"/>
      <c r="F75" s="42">
        <f t="shared" si="17"/>
        <v>0</v>
      </c>
      <c r="G75" s="400"/>
      <c r="H75" s="402"/>
      <c r="I75" s="38">
        <f t="shared" si="18"/>
        <v>0</v>
      </c>
      <c r="J75" s="2">
        <v>0</v>
      </c>
    </row>
    <row r="76" spans="1:10" ht="15">
      <c r="A76" s="26" t="s">
        <v>22</v>
      </c>
      <c r="B76" s="400"/>
      <c r="C76" s="401"/>
      <c r="D76" s="401"/>
      <c r="E76" s="402"/>
      <c r="F76" s="39">
        <f t="shared" si="17"/>
        <v>38</v>
      </c>
      <c r="G76" s="400"/>
      <c r="H76" s="402"/>
      <c r="I76" s="41">
        <f t="shared" si="18"/>
        <v>38</v>
      </c>
      <c r="J76" s="2">
        <v>0</v>
      </c>
    </row>
    <row r="77" spans="1:10" ht="15">
      <c r="A77" s="28" t="s">
        <v>23</v>
      </c>
      <c r="B77" s="400"/>
      <c r="C77" s="401"/>
      <c r="D77" s="401"/>
      <c r="E77" s="402"/>
      <c r="F77" s="42">
        <f t="shared" si="17"/>
        <v>0</v>
      </c>
      <c r="G77" s="400"/>
      <c r="H77" s="402"/>
      <c r="I77" s="38">
        <f t="shared" si="18"/>
        <v>0</v>
      </c>
      <c r="J77" s="2">
        <v>0</v>
      </c>
    </row>
    <row r="78" spans="1:10" ht="15">
      <c r="A78" s="26" t="s">
        <v>24</v>
      </c>
      <c r="B78" s="400"/>
      <c r="C78" s="401"/>
      <c r="D78" s="401"/>
      <c r="E78" s="402"/>
      <c r="F78" s="39">
        <f t="shared" si="17"/>
        <v>0</v>
      </c>
      <c r="G78" s="400"/>
      <c r="H78" s="402"/>
      <c r="I78" s="41">
        <f t="shared" si="18"/>
        <v>0</v>
      </c>
      <c r="J78" s="2">
        <v>0</v>
      </c>
    </row>
    <row r="79" spans="1:10" ht="15.75" thickBot="1">
      <c r="A79" s="28" t="s">
        <v>25</v>
      </c>
      <c r="B79" s="403"/>
      <c r="C79" s="404"/>
      <c r="D79" s="404"/>
      <c r="E79" s="405"/>
      <c r="F79" s="42">
        <f t="shared" si="17"/>
        <v>2066</v>
      </c>
      <c r="G79" s="403"/>
      <c r="H79" s="405"/>
      <c r="I79" s="38">
        <f>SUM(B79:H79)</f>
        <v>2066</v>
      </c>
      <c r="J79" s="2">
        <v>0</v>
      </c>
    </row>
    <row r="80" spans="1:10" ht="15">
      <c r="A80" s="29" t="s">
        <v>26</v>
      </c>
      <c r="B80" s="44">
        <f>SUM(B59:B79)</f>
        <v>0</v>
      </c>
      <c r="C80" s="44">
        <f t="shared" ref="C80:I80" si="19">SUM(C59:C79)</f>
        <v>0</v>
      </c>
      <c r="D80" s="44">
        <f t="shared" si="19"/>
        <v>0</v>
      </c>
      <c r="E80" s="44">
        <f t="shared" si="19"/>
        <v>0</v>
      </c>
      <c r="F80" s="44">
        <f t="shared" si="19"/>
        <v>38187.359857964439</v>
      </c>
      <c r="G80" s="44">
        <f t="shared" si="19"/>
        <v>0</v>
      </c>
      <c r="H80" s="45">
        <f t="shared" si="19"/>
        <v>0</v>
      </c>
      <c r="I80" s="46">
        <f t="shared" si="19"/>
        <v>38187.359857964439</v>
      </c>
      <c r="J80" s="2">
        <v>0</v>
      </c>
    </row>
    <row r="81" spans="1:10" s="5" customFormat="1" ht="15" thickBot="1">
      <c r="A81" s="30" t="s">
        <v>88</v>
      </c>
      <c r="B81" s="47">
        <f>B80/$I80</f>
        <v>0</v>
      </c>
      <c r="C81" s="47">
        <f t="shared" ref="C81:I81" si="20">C80/$I80</f>
        <v>0</v>
      </c>
      <c r="D81" s="47">
        <f t="shared" si="20"/>
        <v>0</v>
      </c>
      <c r="E81" s="47">
        <f t="shared" si="20"/>
        <v>0</v>
      </c>
      <c r="F81" s="47">
        <f t="shared" si="20"/>
        <v>1</v>
      </c>
      <c r="G81" s="47">
        <f t="shared" si="20"/>
        <v>0</v>
      </c>
      <c r="H81" s="47">
        <f t="shared" si="20"/>
        <v>0</v>
      </c>
      <c r="I81" s="48">
        <f t="shared" si="20"/>
        <v>1</v>
      </c>
    </row>
    <row r="82" spans="1:10" ht="15" thickBot="1">
      <c r="A82" s="31"/>
      <c r="B82" s="31"/>
      <c r="C82" s="31"/>
      <c r="D82" s="31"/>
      <c r="E82" s="31"/>
      <c r="F82" s="301">
        <f>+F80-F470-F496-F522-F548-F574</f>
        <v>6.4676042299538494E-13</v>
      </c>
      <c r="G82" s="31"/>
      <c r="H82" s="31"/>
      <c r="I82" s="301">
        <f>+I80-I470-I496-I522-I548-I574</f>
        <v>6.4676042299538494E-13</v>
      </c>
    </row>
    <row r="83" spans="1:1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0" ht="15">
      <c r="A85" s="25" t="s">
        <v>7</v>
      </c>
      <c r="B85" s="36">
        <f>B579+B605+B631</f>
        <v>372.87894109330369</v>
      </c>
      <c r="C85" s="36">
        <f t="shared" ref="C85:H100" si="21">C579+C605+C631</f>
        <v>0</v>
      </c>
      <c r="D85" s="36">
        <f t="shared" si="21"/>
        <v>34.973058906696309</v>
      </c>
      <c r="E85" s="36">
        <f t="shared" si="21"/>
        <v>0</v>
      </c>
      <c r="F85" s="36">
        <f t="shared" si="21"/>
        <v>0</v>
      </c>
      <c r="G85" s="36">
        <f t="shared" si="21"/>
        <v>0</v>
      </c>
      <c r="H85" s="37">
        <f t="shared" si="21"/>
        <v>0</v>
      </c>
      <c r="I85" s="38">
        <f>SUM(B85:H85)</f>
        <v>407.85199999999998</v>
      </c>
      <c r="J85" s="2">
        <v>0</v>
      </c>
    </row>
    <row r="86" spans="1:10" ht="15">
      <c r="A86" s="26" t="s">
        <v>8</v>
      </c>
      <c r="B86" s="39">
        <f t="shared" ref="B86:H101" si="22">B580+B606+B632</f>
        <v>72.912854154079099</v>
      </c>
      <c r="C86" s="39">
        <f t="shared" si="21"/>
        <v>0</v>
      </c>
      <c r="D86" s="39">
        <f t="shared" si="21"/>
        <v>6.0871458459209</v>
      </c>
      <c r="E86" s="39">
        <f t="shared" si="21"/>
        <v>0</v>
      </c>
      <c r="F86" s="39">
        <f t="shared" si="21"/>
        <v>0</v>
      </c>
      <c r="G86" s="39">
        <f t="shared" si="21"/>
        <v>0</v>
      </c>
      <c r="H86" s="40">
        <f t="shared" si="21"/>
        <v>0</v>
      </c>
      <c r="I86" s="41">
        <f t="shared" ref="I86:I104" si="23">SUM(B86:H86)</f>
        <v>79</v>
      </c>
      <c r="J86" s="2">
        <v>0</v>
      </c>
    </row>
    <row r="87" spans="1:10" ht="15">
      <c r="A87" s="27" t="s">
        <v>9</v>
      </c>
      <c r="B87" s="42">
        <f t="shared" si="22"/>
        <v>57.463253630511439</v>
      </c>
      <c r="C87" s="42">
        <f t="shared" si="21"/>
        <v>0</v>
      </c>
      <c r="D87" s="42">
        <f t="shared" si="21"/>
        <v>7.5367463694885597</v>
      </c>
      <c r="E87" s="42">
        <f t="shared" si="21"/>
        <v>0</v>
      </c>
      <c r="F87" s="42">
        <f t="shared" si="21"/>
        <v>0</v>
      </c>
      <c r="G87" s="42">
        <f t="shared" si="21"/>
        <v>0</v>
      </c>
      <c r="H87" s="43">
        <f t="shared" si="21"/>
        <v>0</v>
      </c>
      <c r="I87" s="38">
        <f t="shared" si="23"/>
        <v>65</v>
      </c>
      <c r="J87" s="2">
        <v>0</v>
      </c>
    </row>
    <row r="88" spans="1:10" ht="15">
      <c r="A88" s="26" t="s">
        <v>10</v>
      </c>
      <c r="B88" s="39">
        <f t="shared" si="22"/>
        <v>328.54564748698112</v>
      </c>
      <c r="C88" s="39">
        <f t="shared" si="21"/>
        <v>0</v>
      </c>
      <c r="D88" s="39">
        <f t="shared" si="21"/>
        <v>18.454352513018833</v>
      </c>
      <c r="E88" s="39">
        <f t="shared" si="21"/>
        <v>0</v>
      </c>
      <c r="F88" s="39">
        <f t="shared" si="21"/>
        <v>0</v>
      </c>
      <c r="G88" s="39">
        <f t="shared" si="21"/>
        <v>0</v>
      </c>
      <c r="H88" s="40">
        <f t="shared" si="21"/>
        <v>0</v>
      </c>
      <c r="I88" s="41">
        <f t="shared" si="23"/>
        <v>346.99999999999994</v>
      </c>
      <c r="J88" s="2">
        <v>0</v>
      </c>
    </row>
    <row r="89" spans="1:10" ht="15">
      <c r="A89" s="27" t="s">
        <v>11</v>
      </c>
      <c r="B89" s="42">
        <f t="shared" si="22"/>
        <v>0</v>
      </c>
      <c r="C89" s="42">
        <f t="shared" si="21"/>
        <v>0</v>
      </c>
      <c r="D89" s="42">
        <f t="shared" si="21"/>
        <v>0</v>
      </c>
      <c r="E89" s="42">
        <f t="shared" si="21"/>
        <v>0</v>
      </c>
      <c r="F89" s="42">
        <f t="shared" si="21"/>
        <v>0</v>
      </c>
      <c r="G89" s="42">
        <f t="shared" si="21"/>
        <v>0</v>
      </c>
      <c r="H89" s="43">
        <f t="shared" si="21"/>
        <v>0</v>
      </c>
      <c r="I89" s="38">
        <f t="shared" si="23"/>
        <v>0</v>
      </c>
      <c r="J89" s="2">
        <v>0</v>
      </c>
    </row>
    <row r="90" spans="1:10" ht="15">
      <c r="A90" s="26" t="s">
        <v>12</v>
      </c>
      <c r="B90" s="39">
        <f t="shared" si="22"/>
        <v>0</v>
      </c>
      <c r="C90" s="39">
        <f t="shared" si="21"/>
        <v>0</v>
      </c>
      <c r="D90" s="39">
        <f t="shared" si="21"/>
        <v>9.1803750991779856E-2</v>
      </c>
      <c r="E90" s="39">
        <f t="shared" si="21"/>
        <v>3.3862859172705293</v>
      </c>
      <c r="F90" s="39">
        <f t="shared" si="21"/>
        <v>0</v>
      </c>
      <c r="G90" s="39">
        <f t="shared" si="21"/>
        <v>0</v>
      </c>
      <c r="H90" s="40">
        <f t="shared" si="21"/>
        <v>0</v>
      </c>
      <c r="I90" s="41">
        <f t="shared" si="23"/>
        <v>3.4780896682623093</v>
      </c>
      <c r="J90" s="2">
        <v>0</v>
      </c>
    </row>
    <row r="91" spans="1:10" ht="15">
      <c r="A91" s="27" t="s">
        <v>13</v>
      </c>
      <c r="B91" s="42">
        <f t="shared" si="22"/>
        <v>0</v>
      </c>
      <c r="C91" s="42">
        <f t="shared" si="21"/>
        <v>0</v>
      </c>
      <c r="D91" s="42">
        <f t="shared" si="21"/>
        <v>0</v>
      </c>
      <c r="E91" s="42">
        <f t="shared" si="21"/>
        <v>118</v>
      </c>
      <c r="F91" s="42">
        <f t="shared" si="21"/>
        <v>0</v>
      </c>
      <c r="G91" s="42">
        <f t="shared" si="21"/>
        <v>0</v>
      </c>
      <c r="H91" s="43">
        <f t="shared" si="21"/>
        <v>0</v>
      </c>
      <c r="I91" s="38">
        <f t="shared" si="23"/>
        <v>118</v>
      </c>
      <c r="J91" s="2">
        <v>0</v>
      </c>
    </row>
    <row r="92" spans="1:10" ht="15">
      <c r="A92" s="26" t="s">
        <v>14</v>
      </c>
      <c r="B92" s="39">
        <f t="shared" si="22"/>
        <v>0</v>
      </c>
      <c r="C92" s="39">
        <f t="shared" si="21"/>
        <v>1.6393453503543511E-2</v>
      </c>
      <c r="D92" s="39">
        <f t="shared" si="21"/>
        <v>0.33244150402700989</v>
      </c>
      <c r="E92" s="39">
        <f t="shared" si="21"/>
        <v>155.87452734971569</v>
      </c>
      <c r="F92" s="39">
        <f t="shared" si="21"/>
        <v>31.423105349140911</v>
      </c>
      <c r="G92" s="39">
        <f t="shared" si="21"/>
        <v>0</v>
      </c>
      <c r="H92" s="40">
        <f t="shared" si="21"/>
        <v>0</v>
      </c>
      <c r="I92" s="41">
        <f t="shared" si="23"/>
        <v>187.64646765638716</v>
      </c>
      <c r="J92" s="2">
        <v>0</v>
      </c>
    </row>
    <row r="93" spans="1:10" ht="15">
      <c r="A93" s="27" t="s">
        <v>15</v>
      </c>
      <c r="B93" s="42">
        <f t="shared" si="22"/>
        <v>4824.8704266584336</v>
      </c>
      <c r="C93" s="42">
        <f t="shared" si="21"/>
        <v>32.287475368036461</v>
      </c>
      <c r="D93" s="42">
        <f t="shared" si="21"/>
        <v>250.6132979735296</v>
      </c>
      <c r="E93" s="42">
        <f t="shared" si="21"/>
        <v>0</v>
      </c>
      <c r="F93" s="42">
        <f t="shared" si="21"/>
        <v>0</v>
      </c>
      <c r="G93" s="42">
        <f t="shared" si="21"/>
        <v>0</v>
      </c>
      <c r="H93" s="43">
        <f t="shared" si="21"/>
        <v>0</v>
      </c>
      <c r="I93" s="38">
        <f t="shared" si="23"/>
        <v>5107.7711999999992</v>
      </c>
      <c r="J93" s="2">
        <v>0</v>
      </c>
    </row>
    <row r="94" spans="1:10" ht="15">
      <c r="A94" s="26" t="s">
        <v>16</v>
      </c>
      <c r="B94" s="39">
        <f t="shared" si="22"/>
        <v>2757.9358974817624</v>
      </c>
      <c r="C94" s="39">
        <f t="shared" si="21"/>
        <v>270.16788752849953</v>
      </c>
      <c r="D94" s="39">
        <f t="shared" si="21"/>
        <v>100.20671871781784</v>
      </c>
      <c r="E94" s="39">
        <f t="shared" si="21"/>
        <v>129.68949627191986</v>
      </c>
      <c r="F94" s="39">
        <f t="shared" si="21"/>
        <v>0</v>
      </c>
      <c r="G94" s="39">
        <f t="shared" si="21"/>
        <v>0</v>
      </c>
      <c r="H94" s="40">
        <f t="shared" si="21"/>
        <v>0</v>
      </c>
      <c r="I94" s="41">
        <f t="shared" si="23"/>
        <v>3257.9999999999995</v>
      </c>
      <c r="J94" s="2">
        <v>0</v>
      </c>
    </row>
    <row r="95" spans="1:10" ht="15">
      <c r="A95" s="27" t="s">
        <v>17</v>
      </c>
      <c r="B95" s="42">
        <f t="shared" si="22"/>
        <v>325.35542700842677</v>
      </c>
      <c r="C95" s="42">
        <f t="shared" si="21"/>
        <v>1.69399838713849</v>
      </c>
      <c r="D95" s="42">
        <f t="shared" si="21"/>
        <v>40.591343400548979</v>
      </c>
      <c r="E95" s="42">
        <f t="shared" si="21"/>
        <v>5.4446312038857396</v>
      </c>
      <c r="F95" s="42">
        <f t="shared" si="21"/>
        <v>0</v>
      </c>
      <c r="G95" s="42">
        <f t="shared" si="21"/>
        <v>0</v>
      </c>
      <c r="H95" s="43">
        <f t="shared" si="21"/>
        <v>0</v>
      </c>
      <c r="I95" s="38">
        <f t="shared" si="23"/>
        <v>373.08539999999999</v>
      </c>
      <c r="J95" s="2">
        <v>0</v>
      </c>
    </row>
    <row r="96" spans="1:10" ht="15">
      <c r="A96" s="26" t="s">
        <v>18</v>
      </c>
      <c r="B96" s="39">
        <f t="shared" si="22"/>
        <v>0</v>
      </c>
      <c r="C96" s="39">
        <f t="shared" si="21"/>
        <v>0</v>
      </c>
      <c r="D96" s="39">
        <f t="shared" si="21"/>
        <v>0</v>
      </c>
      <c r="E96" s="39">
        <f t="shared" si="21"/>
        <v>0</v>
      </c>
      <c r="F96" s="39">
        <f t="shared" si="21"/>
        <v>0</v>
      </c>
      <c r="G96" s="39">
        <f t="shared" si="21"/>
        <v>0</v>
      </c>
      <c r="H96" s="40">
        <f t="shared" si="21"/>
        <v>0</v>
      </c>
      <c r="I96" s="41">
        <f t="shared" si="23"/>
        <v>0</v>
      </c>
      <c r="J96" s="2">
        <v>0</v>
      </c>
    </row>
    <row r="97" spans="1:10" ht="15">
      <c r="A97" s="27" t="s">
        <v>139</v>
      </c>
      <c r="B97" s="42">
        <f t="shared" si="22"/>
        <v>17765.250129327083</v>
      </c>
      <c r="C97" s="42">
        <f t="shared" si="21"/>
        <v>738.19462049209801</v>
      </c>
      <c r="D97" s="42">
        <f t="shared" si="21"/>
        <v>4269.9008560662151</v>
      </c>
      <c r="E97" s="42">
        <f t="shared" si="21"/>
        <v>113.3655471377436</v>
      </c>
      <c r="F97" s="42">
        <f t="shared" si="21"/>
        <v>0</v>
      </c>
      <c r="G97" s="42">
        <f t="shared" si="21"/>
        <v>0</v>
      </c>
      <c r="H97" s="43">
        <f t="shared" si="21"/>
        <v>0</v>
      </c>
      <c r="I97" s="38">
        <f t="shared" si="23"/>
        <v>22886.711153023138</v>
      </c>
      <c r="J97" s="2">
        <v>0</v>
      </c>
    </row>
    <row r="98" spans="1:10" ht="15">
      <c r="A98" s="26" t="s">
        <v>19</v>
      </c>
      <c r="B98" s="39">
        <f t="shared" si="22"/>
        <v>0</v>
      </c>
      <c r="C98" s="39">
        <f t="shared" si="21"/>
        <v>0</v>
      </c>
      <c r="D98" s="39">
        <f t="shared" si="21"/>
        <v>0</v>
      </c>
      <c r="E98" s="39">
        <f t="shared" si="21"/>
        <v>0</v>
      </c>
      <c r="F98" s="39">
        <f t="shared" si="21"/>
        <v>0</v>
      </c>
      <c r="G98" s="39">
        <f t="shared" si="21"/>
        <v>0</v>
      </c>
      <c r="H98" s="40">
        <f t="shared" si="21"/>
        <v>0</v>
      </c>
      <c r="I98" s="41">
        <f t="shared" si="23"/>
        <v>0</v>
      </c>
      <c r="J98" s="2">
        <v>0</v>
      </c>
    </row>
    <row r="99" spans="1:10" ht="15">
      <c r="A99" s="27" t="s">
        <v>20</v>
      </c>
      <c r="B99" s="42">
        <f t="shared" si="22"/>
        <v>0</v>
      </c>
      <c r="C99" s="42">
        <f t="shared" si="21"/>
        <v>0</v>
      </c>
      <c r="D99" s="42">
        <f t="shared" si="21"/>
        <v>0</v>
      </c>
      <c r="E99" s="42">
        <f t="shared" si="21"/>
        <v>0</v>
      </c>
      <c r="F99" s="42">
        <f t="shared" si="21"/>
        <v>0</v>
      </c>
      <c r="G99" s="42">
        <f t="shared" si="21"/>
        <v>0</v>
      </c>
      <c r="H99" s="43">
        <f t="shared" si="21"/>
        <v>0</v>
      </c>
      <c r="I99" s="38">
        <f t="shared" si="23"/>
        <v>0</v>
      </c>
      <c r="J99" s="2">
        <v>0</v>
      </c>
    </row>
    <row r="100" spans="1:10" ht="15">
      <c r="A100" s="26" t="s">
        <v>21</v>
      </c>
      <c r="B100" s="39">
        <f t="shared" si="22"/>
        <v>126.65980089837043</v>
      </c>
      <c r="C100" s="39">
        <f t="shared" si="21"/>
        <v>0</v>
      </c>
      <c r="D100" s="39">
        <f t="shared" si="21"/>
        <v>2.3401991016295618</v>
      </c>
      <c r="E100" s="39">
        <f t="shared" si="21"/>
        <v>0</v>
      </c>
      <c r="F100" s="39">
        <f t="shared" si="21"/>
        <v>0</v>
      </c>
      <c r="G100" s="39">
        <f t="shared" si="21"/>
        <v>0</v>
      </c>
      <c r="H100" s="40">
        <f t="shared" si="21"/>
        <v>0</v>
      </c>
      <c r="I100" s="41">
        <f t="shared" si="23"/>
        <v>129</v>
      </c>
      <c r="J100" s="2">
        <v>0</v>
      </c>
    </row>
    <row r="101" spans="1:10" ht="15">
      <c r="A101" s="28" t="s">
        <v>60</v>
      </c>
      <c r="B101" s="42">
        <f t="shared" si="22"/>
        <v>1231.0971823398102</v>
      </c>
      <c r="C101" s="42">
        <f t="shared" si="22"/>
        <v>1.9075749009276768</v>
      </c>
      <c r="D101" s="42">
        <f t="shared" si="22"/>
        <v>163.99524275926206</v>
      </c>
      <c r="E101" s="42">
        <f t="shared" si="22"/>
        <v>0</v>
      </c>
      <c r="F101" s="42">
        <f t="shared" si="22"/>
        <v>0</v>
      </c>
      <c r="G101" s="42">
        <f t="shared" si="22"/>
        <v>0</v>
      </c>
      <c r="H101" s="43">
        <f t="shared" si="22"/>
        <v>0</v>
      </c>
      <c r="I101" s="38">
        <f t="shared" si="23"/>
        <v>1397</v>
      </c>
      <c r="J101" s="2">
        <v>0</v>
      </c>
    </row>
    <row r="102" spans="1:10" ht="15">
      <c r="A102" s="26" t="s">
        <v>22</v>
      </c>
      <c r="B102" s="39">
        <f t="shared" ref="B102:H105" si="24">B596+B622+B648</f>
        <v>89.954915008349928</v>
      </c>
      <c r="C102" s="39">
        <f t="shared" si="24"/>
        <v>0</v>
      </c>
      <c r="D102" s="39">
        <f t="shared" si="24"/>
        <v>7.099939591196593</v>
      </c>
      <c r="E102" s="39">
        <f t="shared" si="24"/>
        <v>0</v>
      </c>
      <c r="F102" s="39">
        <f t="shared" si="24"/>
        <v>0.80435013343077733</v>
      </c>
      <c r="G102" s="39">
        <f t="shared" si="24"/>
        <v>0</v>
      </c>
      <c r="H102" s="40">
        <f t="shared" si="24"/>
        <v>0</v>
      </c>
      <c r="I102" s="41">
        <f t="shared" si="23"/>
        <v>97.85920473297729</v>
      </c>
      <c r="J102" s="2">
        <v>0</v>
      </c>
    </row>
    <row r="103" spans="1:10" ht="15">
      <c r="A103" s="28" t="s">
        <v>23</v>
      </c>
      <c r="B103" s="42">
        <f t="shared" si="24"/>
        <v>64.816278997292912</v>
      </c>
      <c r="C103" s="42">
        <f t="shared" si="24"/>
        <v>0</v>
      </c>
      <c r="D103" s="42">
        <f t="shared" si="24"/>
        <v>10.078873347373083</v>
      </c>
      <c r="E103" s="42">
        <f t="shared" si="24"/>
        <v>0</v>
      </c>
      <c r="F103" s="42">
        <f t="shared" si="24"/>
        <v>0</v>
      </c>
      <c r="G103" s="42">
        <f t="shared" si="24"/>
        <v>0</v>
      </c>
      <c r="H103" s="43">
        <f t="shared" si="24"/>
        <v>0</v>
      </c>
      <c r="I103" s="38">
        <f t="shared" si="23"/>
        <v>74.895152344666002</v>
      </c>
      <c r="J103" s="2">
        <v>0</v>
      </c>
    </row>
    <row r="104" spans="1:10" ht="15">
      <c r="A104" s="26" t="s">
        <v>24</v>
      </c>
      <c r="B104" s="39">
        <f t="shared" si="24"/>
        <v>16296.545375169973</v>
      </c>
      <c r="C104" s="39">
        <f t="shared" si="24"/>
        <v>65.788497470029057</v>
      </c>
      <c r="D104" s="39">
        <f t="shared" si="24"/>
        <v>1354.3317273599998</v>
      </c>
      <c r="E104" s="39">
        <f t="shared" si="24"/>
        <v>0</v>
      </c>
      <c r="F104" s="39">
        <f t="shared" si="24"/>
        <v>0</v>
      </c>
      <c r="G104" s="39">
        <f t="shared" si="24"/>
        <v>0</v>
      </c>
      <c r="H104" s="40">
        <f t="shared" si="24"/>
        <v>0</v>
      </c>
      <c r="I104" s="41">
        <f t="shared" si="23"/>
        <v>17716.6656</v>
      </c>
      <c r="J104" s="2">
        <v>0</v>
      </c>
    </row>
    <row r="105" spans="1:10" ht="15.75" thickBot="1">
      <c r="A105" s="28" t="s">
        <v>25</v>
      </c>
      <c r="B105" s="42">
        <f t="shared" si="24"/>
        <v>2787.7033161745658</v>
      </c>
      <c r="C105" s="42">
        <f t="shared" si="24"/>
        <v>4.9145865014721277E-2</v>
      </c>
      <c r="D105" s="42">
        <f t="shared" si="24"/>
        <v>5087.4669376687943</v>
      </c>
      <c r="E105" s="42">
        <f t="shared" si="24"/>
        <v>6545.193195809692</v>
      </c>
      <c r="F105" s="42">
        <f t="shared" si="24"/>
        <v>0</v>
      </c>
      <c r="G105" s="42">
        <f t="shared" si="24"/>
        <v>4258.5232872803044</v>
      </c>
      <c r="H105" s="43">
        <f t="shared" si="24"/>
        <v>1.0193172016313214</v>
      </c>
      <c r="I105" s="38">
        <f>SUM(B105:H105)</f>
        <v>18679.955200000004</v>
      </c>
      <c r="J105" s="2">
        <v>0</v>
      </c>
    </row>
    <row r="106" spans="1:10" ht="15">
      <c r="A106" s="29" t="s">
        <v>26</v>
      </c>
      <c r="B106" s="44">
        <f>SUM(B85:B105)</f>
        <v>47101.989445428946</v>
      </c>
      <c r="C106" s="44">
        <f t="shared" ref="C106:I106" si="25">SUM(C85:C105)</f>
        <v>1110.1055934652477</v>
      </c>
      <c r="D106" s="44">
        <f t="shared" si="25"/>
        <v>11354.10068487651</v>
      </c>
      <c r="E106" s="44">
        <f t="shared" si="25"/>
        <v>7070.953683690228</v>
      </c>
      <c r="F106" s="44">
        <f t="shared" si="25"/>
        <v>32.227455482571692</v>
      </c>
      <c r="G106" s="44">
        <f t="shared" si="25"/>
        <v>4258.5232872803044</v>
      </c>
      <c r="H106" s="45">
        <f t="shared" si="25"/>
        <v>1.0193172016313214</v>
      </c>
      <c r="I106" s="46">
        <f t="shared" si="25"/>
        <v>70928.91946742544</v>
      </c>
      <c r="J106" s="2">
        <v>0</v>
      </c>
    </row>
    <row r="107" spans="1:10" s="5" customFormat="1" ht="15" thickBot="1">
      <c r="A107" s="30" t="s">
        <v>88</v>
      </c>
      <c r="B107" s="47">
        <f>B106/$I106</f>
        <v>0.6640731284093625</v>
      </c>
      <c r="C107" s="47">
        <f t="shared" ref="C107:I107" si="26">C106/$I106</f>
        <v>1.5650958759847889E-2</v>
      </c>
      <c r="D107" s="47">
        <f t="shared" si="26"/>
        <v>0.16007716979378142</v>
      </c>
      <c r="E107" s="47">
        <f t="shared" si="26"/>
        <v>9.9690700729448009E-2</v>
      </c>
      <c r="F107" s="47">
        <f t="shared" si="26"/>
        <v>4.5436270176613022E-4</v>
      </c>
      <c r="G107" s="47">
        <f t="shared" si="26"/>
        <v>6.0039308638221378E-2</v>
      </c>
      <c r="H107" s="47">
        <f t="shared" si="26"/>
        <v>1.4370967572676041E-5</v>
      </c>
      <c r="I107" s="48">
        <f t="shared" si="26"/>
        <v>1</v>
      </c>
    </row>
    <row r="108" spans="1:10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0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0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0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</row>
    <row r="112" spans="1:10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0" si="27">SUM(B112:H112)</f>
        <v>0</v>
      </c>
    </row>
    <row r="113" spans="1:9" ht="15">
      <c r="A113" s="27" t="s">
        <v>9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27"/>
        <v>0</v>
      </c>
    </row>
    <row r="114" spans="1:9" ht="15">
      <c r="A114" s="26" t="s">
        <v>10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27"/>
        <v>0</v>
      </c>
    </row>
    <row r="115" spans="1:9" ht="15">
      <c r="A115" s="27" t="s">
        <v>11</v>
      </c>
      <c r="B115" s="42">
        <v>0</v>
      </c>
      <c r="C115" s="42">
        <v>0</v>
      </c>
      <c r="D115" s="42">
        <v>0</v>
      </c>
      <c r="E115" s="42">
        <v>0</v>
      </c>
      <c r="F115" s="411"/>
      <c r="G115" s="42">
        <v>0</v>
      </c>
      <c r="H115" s="43">
        <v>0</v>
      </c>
      <c r="I115" s="38">
        <f t="shared" si="27"/>
        <v>0</v>
      </c>
    </row>
    <row r="116" spans="1:9" ht="15">
      <c r="A116" s="26" t="s">
        <v>12</v>
      </c>
      <c r="B116" s="39">
        <v>0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27"/>
        <v>0</v>
      </c>
    </row>
    <row r="117" spans="1:9" ht="15">
      <c r="A117" s="27" t="s">
        <v>13</v>
      </c>
      <c r="B117" s="42">
        <v>0</v>
      </c>
      <c r="C117" s="42">
        <v>0</v>
      </c>
      <c r="D117" s="42">
        <v>0</v>
      </c>
      <c r="E117" s="42">
        <v>0</v>
      </c>
      <c r="F117" s="411"/>
      <c r="G117" s="42">
        <v>0</v>
      </c>
      <c r="H117" s="43">
        <v>0</v>
      </c>
      <c r="I117" s="38">
        <f t="shared" si="27"/>
        <v>0</v>
      </c>
    </row>
    <row r="118" spans="1:9" ht="15">
      <c r="A118" s="26" t="s">
        <v>14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27"/>
        <v>0</v>
      </c>
    </row>
    <row r="119" spans="1:9" ht="15">
      <c r="A119" s="27" t="s">
        <v>15</v>
      </c>
      <c r="B119" s="42">
        <v>0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27"/>
        <v>0</v>
      </c>
    </row>
    <row r="120" spans="1:9" ht="15">
      <c r="A120" s="26" t="s">
        <v>16</v>
      </c>
      <c r="B120" s="39">
        <v>0</v>
      </c>
      <c r="C120" s="39">
        <v>0</v>
      </c>
      <c r="D120" s="39">
        <v>0</v>
      </c>
      <c r="E120" s="39">
        <v>0</v>
      </c>
      <c r="F120" s="411"/>
      <c r="G120" s="39">
        <v>0</v>
      </c>
      <c r="H120" s="40">
        <v>0</v>
      </c>
      <c r="I120" s="41">
        <f t="shared" si="27"/>
        <v>0</v>
      </c>
    </row>
    <row r="121" spans="1:9" ht="15">
      <c r="A121" s="27" t="s">
        <v>17</v>
      </c>
      <c r="B121" s="42">
        <v>0</v>
      </c>
      <c r="C121" s="42">
        <v>0</v>
      </c>
      <c r="D121" s="42">
        <v>0</v>
      </c>
      <c r="E121" s="42">
        <v>0</v>
      </c>
      <c r="F121" s="411"/>
      <c r="G121" s="42">
        <v>0</v>
      </c>
      <c r="H121" s="43">
        <v>0</v>
      </c>
      <c r="I121" s="38">
        <f t="shared" si="27"/>
        <v>0</v>
      </c>
    </row>
    <row r="122" spans="1:9" ht="15">
      <c r="A122" s="26" t="s">
        <v>18</v>
      </c>
      <c r="B122" s="39">
        <v>0</v>
      </c>
      <c r="C122" s="39">
        <v>0</v>
      </c>
      <c r="D122" s="39">
        <v>0</v>
      </c>
      <c r="E122" s="39">
        <v>0</v>
      </c>
      <c r="F122" s="411"/>
      <c r="G122" s="39">
        <v>0</v>
      </c>
      <c r="H122" s="40">
        <v>0</v>
      </c>
      <c r="I122" s="41">
        <f t="shared" si="27"/>
        <v>0</v>
      </c>
    </row>
    <row r="123" spans="1:9" ht="15">
      <c r="A123" s="27" t="s">
        <v>139</v>
      </c>
      <c r="B123" s="42">
        <v>9.4163197015237898E-2</v>
      </c>
      <c r="C123" s="42">
        <v>1.3520126921341817</v>
      </c>
      <c r="D123" s="42">
        <v>3.5534173911837001</v>
      </c>
      <c r="E123" s="42">
        <v>4.0671966687982799E-4</v>
      </c>
      <c r="F123" s="411"/>
      <c r="G123" s="42">
        <v>0</v>
      </c>
      <c r="H123" s="43">
        <v>0</v>
      </c>
      <c r="I123" s="38">
        <f t="shared" si="27"/>
        <v>4.9999999999999991</v>
      </c>
    </row>
    <row r="124" spans="1:9" ht="15">
      <c r="A124" s="26" t="s">
        <v>19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27"/>
        <v>0</v>
      </c>
    </row>
    <row r="125" spans="1:9" ht="15">
      <c r="A125" s="27" t="s">
        <v>20</v>
      </c>
      <c r="B125" s="42">
        <v>0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27"/>
        <v>0</v>
      </c>
    </row>
    <row r="126" spans="1:9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27"/>
        <v>0</v>
      </c>
    </row>
    <row r="127" spans="1:9" ht="15">
      <c r="A127" s="28" t="s">
        <v>60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27"/>
        <v>0</v>
      </c>
    </row>
    <row r="128" spans="1:9" ht="15">
      <c r="A128" s="26" t="s">
        <v>22</v>
      </c>
      <c r="B128" s="39">
        <v>0</v>
      </c>
      <c r="C128" s="39">
        <v>0</v>
      </c>
      <c r="D128" s="39">
        <v>0</v>
      </c>
      <c r="E128" s="39">
        <v>0</v>
      </c>
      <c r="F128" s="411"/>
      <c r="G128" s="39">
        <v>0</v>
      </c>
      <c r="H128" s="40">
        <v>0</v>
      </c>
      <c r="I128" s="41">
        <f t="shared" si="27"/>
        <v>0</v>
      </c>
    </row>
    <row r="129" spans="1:9" ht="15">
      <c r="A129" s="28" t="s">
        <v>23</v>
      </c>
      <c r="B129" s="42">
        <v>0</v>
      </c>
      <c r="C129" s="42">
        <v>0</v>
      </c>
      <c r="D129" s="42">
        <v>0</v>
      </c>
      <c r="E129" s="42">
        <v>0</v>
      </c>
      <c r="F129" s="411"/>
      <c r="G129" s="42">
        <v>0</v>
      </c>
      <c r="H129" s="43">
        <v>0</v>
      </c>
      <c r="I129" s="38">
        <f t="shared" si="27"/>
        <v>0</v>
      </c>
    </row>
    <row r="130" spans="1:9" ht="15">
      <c r="A130" s="26" t="s">
        <v>24</v>
      </c>
      <c r="B130" s="39">
        <v>2.5051012864113556E-3</v>
      </c>
      <c r="C130" s="39">
        <v>0</v>
      </c>
      <c r="D130" s="39">
        <v>1.5494898713588643E-2</v>
      </c>
      <c r="E130" s="39">
        <v>0</v>
      </c>
      <c r="F130" s="411"/>
      <c r="G130" s="39">
        <v>0</v>
      </c>
      <c r="H130" s="40">
        <v>0</v>
      </c>
      <c r="I130" s="41">
        <f t="shared" si="27"/>
        <v>1.7999999999999999E-2</v>
      </c>
    </row>
    <row r="131" spans="1:9" ht="15.75" thickBot="1">
      <c r="A131" s="28" t="s">
        <v>25</v>
      </c>
      <c r="B131" s="42">
        <v>0</v>
      </c>
      <c r="C131" s="42">
        <v>0</v>
      </c>
      <c r="D131" s="42">
        <v>0</v>
      </c>
      <c r="E131" s="42">
        <v>0</v>
      </c>
      <c r="F131" s="412"/>
      <c r="G131" s="42">
        <v>0</v>
      </c>
      <c r="H131" s="43">
        <v>0</v>
      </c>
      <c r="I131" s="38">
        <f>SUM(B131:H131)</f>
        <v>0</v>
      </c>
    </row>
    <row r="132" spans="1:9" ht="15">
      <c r="A132" s="29" t="s">
        <v>26</v>
      </c>
      <c r="B132" s="44">
        <f>SUM(B111:B131)</f>
        <v>9.6668298301649247E-2</v>
      </c>
      <c r="C132" s="44">
        <f t="shared" ref="C132:I132" si="28">SUM(C111:C131)</f>
        <v>1.3520126921341817</v>
      </c>
      <c r="D132" s="44">
        <f t="shared" si="28"/>
        <v>3.5689122898972889</v>
      </c>
      <c r="E132" s="44">
        <f t="shared" si="28"/>
        <v>4.0671966687982799E-4</v>
      </c>
      <c r="F132" s="44">
        <f t="shared" si="28"/>
        <v>0</v>
      </c>
      <c r="G132" s="44">
        <f t="shared" si="28"/>
        <v>0</v>
      </c>
      <c r="H132" s="45">
        <f t="shared" si="28"/>
        <v>0</v>
      </c>
      <c r="I132" s="46">
        <f t="shared" si="28"/>
        <v>5.0179999999999989</v>
      </c>
    </row>
    <row r="133" spans="1:9" s="5" customFormat="1" ht="15" thickBot="1">
      <c r="A133" s="30" t="s">
        <v>88</v>
      </c>
      <c r="B133" s="47">
        <f>B132/$I132</f>
        <v>1.9264308150986304E-2</v>
      </c>
      <c r="C133" s="47">
        <f t="shared" ref="C133:I133" si="29">C132/$I132</f>
        <v>0.26943258113475133</v>
      </c>
      <c r="D133" s="47">
        <f t="shared" si="29"/>
        <v>0.71122205856861098</v>
      </c>
      <c r="E133" s="47">
        <f t="shared" si="29"/>
        <v>8.1052145651619789E-5</v>
      </c>
      <c r="F133" s="47">
        <f t="shared" si="29"/>
        <v>0</v>
      </c>
      <c r="G133" s="47">
        <f t="shared" si="29"/>
        <v>0</v>
      </c>
      <c r="H133" s="47">
        <f t="shared" si="29"/>
        <v>0</v>
      </c>
      <c r="I133" s="48">
        <f t="shared" si="29"/>
        <v>1</v>
      </c>
    </row>
    <row r="134" spans="1:9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9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9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9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9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6" si="30">SUM(B138:H138)</f>
        <v>0</v>
      </c>
    </row>
    <row r="139" spans="1:9" ht="15">
      <c r="A139" s="27" t="s">
        <v>9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30"/>
        <v>0</v>
      </c>
    </row>
    <row r="140" spans="1:9" ht="15">
      <c r="A140" s="26" t="s">
        <v>10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30"/>
        <v>0</v>
      </c>
    </row>
    <row r="141" spans="1:9" ht="15">
      <c r="A141" s="27" t="s">
        <v>11</v>
      </c>
      <c r="B141" s="42">
        <v>0</v>
      </c>
      <c r="C141" s="42">
        <v>0</v>
      </c>
      <c r="D141" s="42">
        <v>0</v>
      </c>
      <c r="E141" s="42">
        <v>0</v>
      </c>
      <c r="F141" s="411"/>
      <c r="G141" s="42">
        <v>0</v>
      </c>
      <c r="H141" s="43">
        <v>0</v>
      </c>
      <c r="I141" s="38">
        <f t="shared" si="30"/>
        <v>0</v>
      </c>
    </row>
    <row r="142" spans="1:9" ht="15">
      <c r="A142" s="26" t="s">
        <v>12</v>
      </c>
      <c r="B142" s="39">
        <v>0</v>
      </c>
      <c r="C142" s="39">
        <v>0</v>
      </c>
      <c r="D142" s="39">
        <v>0</v>
      </c>
      <c r="E142" s="39">
        <v>0</v>
      </c>
      <c r="F142" s="411"/>
      <c r="G142" s="39">
        <v>0</v>
      </c>
      <c r="H142" s="40">
        <v>0</v>
      </c>
      <c r="I142" s="41">
        <f t="shared" si="30"/>
        <v>0</v>
      </c>
    </row>
    <row r="143" spans="1:9" ht="15">
      <c r="A143" s="27" t="s">
        <v>13</v>
      </c>
      <c r="B143" s="42">
        <v>0</v>
      </c>
      <c r="C143" s="42">
        <v>0</v>
      </c>
      <c r="D143" s="42">
        <v>0</v>
      </c>
      <c r="E143" s="42">
        <v>0</v>
      </c>
      <c r="F143" s="411"/>
      <c r="G143" s="42">
        <v>0</v>
      </c>
      <c r="H143" s="43">
        <v>0</v>
      </c>
      <c r="I143" s="38">
        <f t="shared" si="30"/>
        <v>0</v>
      </c>
    </row>
    <row r="144" spans="1:9" ht="15">
      <c r="A144" s="26" t="s">
        <v>14</v>
      </c>
      <c r="B144" s="39">
        <v>0</v>
      </c>
      <c r="C144" s="39">
        <v>0</v>
      </c>
      <c r="D144" s="39">
        <v>4.2796392448637492</v>
      </c>
      <c r="E144" s="39">
        <v>4.6811759786050651</v>
      </c>
      <c r="F144" s="411"/>
      <c r="G144" s="39">
        <v>0</v>
      </c>
      <c r="H144" s="40">
        <v>0</v>
      </c>
      <c r="I144" s="41">
        <f t="shared" si="30"/>
        <v>8.9608152234688134</v>
      </c>
    </row>
    <row r="145" spans="1:9" ht="15">
      <c r="A145" s="27" t="s">
        <v>15</v>
      </c>
      <c r="B145" s="42">
        <v>0.55640000000000001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30"/>
        <v>0.55640000000000001</v>
      </c>
    </row>
    <row r="146" spans="1:9" ht="15">
      <c r="A146" s="26" t="s">
        <v>16</v>
      </c>
      <c r="B146" s="39">
        <v>18.863852300103684</v>
      </c>
      <c r="C146" s="39">
        <v>159.79356043430846</v>
      </c>
      <c r="D146" s="39">
        <v>9.3425872655878379</v>
      </c>
      <c r="E146" s="39">
        <v>0</v>
      </c>
      <c r="F146" s="411"/>
      <c r="G146" s="39">
        <v>0</v>
      </c>
      <c r="H146" s="40">
        <v>0</v>
      </c>
      <c r="I146" s="41">
        <f t="shared" si="30"/>
        <v>187.99999999999997</v>
      </c>
    </row>
    <row r="147" spans="1:9" ht="15">
      <c r="A147" s="27" t="s">
        <v>17</v>
      </c>
      <c r="B147" s="42">
        <v>0</v>
      </c>
      <c r="C147" s="42">
        <v>0</v>
      </c>
      <c r="D147" s="42">
        <v>0</v>
      </c>
      <c r="E147" s="42">
        <v>0</v>
      </c>
      <c r="F147" s="411"/>
      <c r="G147" s="42">
        <v>0</v>
      </c>
      <c r="H147" s="43">
        <v>0</v>
      </c>
      <c r="I147" s="38">
        <f t="shared" si="30"/>
        <v>0</v>
      </c>
    </row>
    <row r="148" spans="1:9" ht="15">
      <c r="A148" s="26" t="s">
        <v>18</v>
      </c>
      <c r="B148" s="39">
        <v>0</v>
      </c>
      <c r="C148" s="39">
        <v>0</v>
      </c>
      <c r="D148" s="39">
        <v>0</v>
      </c>
      <c r="E148" s="39">
        <v>0</v>
      </c>
      <c r="F148" s="411"/>
      <c r="G148" s="39">
        <v>0</v>
      </c>
      <c r="H148" s="40">
        <v>0</v>
      </c>
      <c r="I148" s="41">
        <f t="shared" si="30"/>
        <v>0</v>
      </c>
    </row>
    <row r="149" spans="1:9" ht="15">
      <c r="A149" s="27" t="s">
        <v>139</v>
      </c>
      <c r="B149" s="42">
        <v>7.6851453823163611</v>
      </c>
      <c r="C149" s="42">
        <v>352.04951411796952</v>
      </c>
      <c r="D149" s="42">
        <v>73.265340499714128</v>
      </c>
      <c r="E149" s="42">
        <v>0</v>
      </c>
      <c r="F149" s="411"/>
      <c r="G149" s="42">
        <v>0</v>
      </c>
      <c r="H149" s="43">
        <v>0</v>
      </c>
      <c r="I149" s="38">
        <f t="shared" si="30"/>
        <v>433</v>
      </c>
    </row>
    <row r="150" spans="1:9" ht="15">
      <c r="A150" s="26" t="s">
        <v>19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30"/>
        <v>0</v>
      </c>
    </row>
    <row r="151" spans="1:9" ht="15">
      <c r="A151" s="27" t="s">
        <v>20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30"/>
        <v>0</v>
      </c>
    </row>
    <row r="152" spans="1:9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30"/>
        <v>0</v>
      </c>
    </row>
    <row r="153" spans="1:9" ht="15">
      <c r="A153" s="28" t="s">
        <v>60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30"/>
        <v>0</v>
      </c>
    </row>
    <row r="154" spans="1:9" ht="15">
      <c r="A154" s="26" t="s">
        <v>22</v>
      </c>
      <c r="B154" s="39">
        <v>0</v>
      </c>
      <c r="C154" s="39">
        <v>0</v>
      </c>
      <c r="D154" s="39">
        <v>0</v>
      </c>
      <c r="E154" s="39">
        <v>0</v>
      </c>
      <c r="F154" s="411"/>
      <c r="G154" s="39">
        <v>0</v>
      </c>
      <c r="H154" s="40">
        <v>0</v>
      </c>
      <c r="I154" s="41">
        <f t="shared" si="30"/>
        <v>0</v>
      </c>
    </row>
    <row r="155" spans="1:9" ht="15">
      <c r="A155" s="28" t="s">
        <v>23</v>
      </c>
      <c r="B155" s="42">
        <v>0</v>
      </c>
      <c r="C155" s="42">
        <v>0</v>
      </c>
      <c r="D155" s="42">
        <v>0</v>
      </c>
      <c r="E155" s="42">
        <v>0</v>
      </c>
      <c r="F155" s="411"/>
      <c r="G155" s="42">
        <v>0</v>
      </c>
      <c r="H155" s="43">
        <v>0</v>
      </c>
      <c r="I155" s="38">
        <f t="shared" si="30"/>
        <v>0</v>
      </c>
    </row>
    <row r="156" spans="1:9" ht="15">
      <c r="A156" s="26" t="s">
        <v>24</v>
      </c>
      <c r="B156" s="39">
        <v>112.76153286927891</v>
      </c>
      <c r="C156" s="39">
        <v>0</v>
      </c>
      <c r="D156" s="39">
        <v>4.6200671307210959</v>
      </c>
      <c r="E156" s="39">
        <v>0</v>
      </c>
      <c r="F156" s="411"/>
      <c r="G156" s="39">
        <v>0</v>
      </c>
      <c r="H156" s="40">
        <v>0</v>
      </c>
      <c r="I156" s="41">
        <f t="shared" si="30"/>
        <v>117.38160000000001</v>
      </c>
    </row>
    <row r="157" spans="1:9" ht="15.75" thickBot="1">
      <c r="A157" s="28" t="s">
        <v>25</v>
      </c>
      <c r="B157" s="42">
        <v>3.4415341804445925</v>
      </c>
      <c r="C157" s="42">
        <v>1.8941618201777328E-2</v>
      </c>
      <c r="D157" s="42">
        <v>15.801255750740996</v>
      </c>
      <c r="E157" s="42">
        <v>350.51117219388573</v>
      </c>
      <c r="F157" s="412"/>
      <c r="G157" s="42">
        <v>6.6878118465925294</v>
      </c>
      <c r="H157" s="43">
        <v>41.539284410134378</v>
      </c>
      <c r="I157" s="38">
        <f>SUM(B157:H157)</f>
        <v>418</v>
      </c>
    </row>
    <row r="158" spans="1:9" ht="15">
      <c r="A158" s="29" t="s">
        <v>26</v>
      </c>
      <c r="B158" s="44">
        <f>SUM(B137:B157)</f>
        <v>143.30846473214353</v>
      </c>
      <c r="C158" s="44">
        <f t="shared" ref="C158:I158" si="31">SUM(C137:C157)</f>
        <v>511.86201617047976</v>
      </c>
      <c r="D158" s="44">
        <f t="shared" si="31"/>
        <v>107.3088898916278</v>
      </c>
      <c r="E158" s="44">
        <f t="shared" si="31"/>
        <v>355.19234817249077</v>
      </c>
      <c r="F158" s="44">
        <f t="shared" si="31"/>
        <v>0</v>
      </c>
      <c r="G158" s="44">
        <f t="shared" si="31"/>
        <v>6.6878118465925294</v>
      </c>
      <c r="H158" s="45">
        <f t="shared" si="31"/>
        <v>41.539284410134378</v>
      </c>
      <c r="I158" s="46">
        <f t="shared" si="31"/>
        <v>1165.8988152234688</v>
      </c>
    </row>
    <row r="159" spans="1:9" s="5" customFormat="1" ht="15" thickBot="1">
      <c r="A159" s="30" t="s">
        <v>88</v>
      </c>
      <c r="B159" s="47">
        <f>B158/$I158</f>
        <v>0.12291672558623835</v>
      </c>
      <c r="C159" s="47">
        <f t="shared" ref="C159:I159" si="32">C158/$I158</f>
        <v>0.43902782084255809</v>
      </c>
      <c r="D159" s="47">
        <f t="shared" si="32"/>
        <v>9.2039625129098204E-2</v>
      </c>
      <c r="E159" s="47">
        <f t="shared" si="32"/>
        <v>0.30465109281752789</v>
      </c>
      <c r="F159" s="47">
        <f t="shared" si="32"/>
        <v>0</v>
      </c>
      <c r="G159" s="47">
        <f t="shared" si="32"/>
        <v>5.7361854727596331E-3</v>
      </c>
      <c r="H159" s="47">
        <f t="shared" si="32"/>
        <v>3.5628550151817859E-2</v>
      </c>
      <c r="I159" s="48">
        <f t="shared" si="32"/>
        <v>1</v>
      </c>
    </row>
    <row r="160" spans="1:9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2" si="33">SUM(B164:H164)</f>
        <v>0</v>
      </c>
    </row>
    <row r="165" spans="1:9" ht="15">
      <c r="A165" s="27" t="s">
        <v>9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33"/>
        <v>0</v>
      </c>
    </row>
    <row r="166" spans="1:9" ht="15">
      <c r="A166" s="26" t="s">
        <v>10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33"/>
        <v>0</v>
      </c>
    </row>
    <row r="167" spans="1:9" ht="15">
      <c r="A167" s="27" t="s">
        <v>11</v>
      </c>
      <c r="B167" s="42">
        <v>0</v>
      </c>
      <c r="C167" s="42">
        <v>0</v>
      </c>
      <c r="D167" s="42">
        <v>0</v>
      </c>
      <c r="E167" s="42">
        <v>0</v>
      </c>
      <c r="F167" s="411"/>
      <c r="G167" s="42">
        <v>0</v>
      </c>
      <c r="H167" s="43">
        <v>0</v>
      </c>
      <c r="I167" s="38">
        <f t="shared" si="33"/>
        <v>0</v>
      </c>
    </row>
    <row r="168" spans="1:9" ht="15">
      <c r="A168" s="26" t="s">
        <v>12</v>
      </c>
      <c r="B168" s="39">
        <v>0</v>
      </c>
      <c r="C168" s="39">
        <v>0</v>
      </c>
      <c r="D168" s="39">
        <v>0</v>
      </c>
      <c r="E168" s="39">
        <v>0</v>
      </c>
      <c r="F168" s="411"/>
      <c r="G168" s="39">
        <v>0</v>
      </c>
      <c r="H168" s="40">
        <v>0</v>
      </c>
      <c r="I168" s="41">
        <f t="shared" si="33"/>
        <v>0</v>
      </c>
    </row>
    <row r="169" spans="1:9" ht="15">
      <c r="A169" s="27" t="s">
        <v>13</v>
      </c>
      <c r="B169" s="42">
        <v>0</v>
      </c>
      <c r="C169" s="42">
        <v>0</v>
      </c>
      <c r="D169" s="42">
        <v>0</v>
      </c>
      <c r="E169" s="42">
        <v>0</v>
      </c>
      <c r="F169" s="411"/>
      <c r="G169" s="42">
        <v>0</v>
      </c>
      <c r="H169" s="43">
        <v>0</v>
      </c>
      <c r="I169" s="38">
        <f t="shared" si="33"/>
        <v>0</v>
      </c>
    </row>
    <row r="170" spans="1:9" ht="15">
      <c r="A170" s="26" t="s">
        <v>14</v>
      </c>
      <c r="B170" s="39">
        <v>0</v>
      </c>
      <c r="C170" s="39">
        <v>0</v>
      </c>
      <c r="D170" s="39">
        <v>0</v>
      </c>
      <c r="E170" s="39">
        <v>3.5806192137483546E-2</v>
      </c>
      <c r="F170" s="411"/>
      <c r="G170" s="39">
        <v>0</v>
      </c>
      <c r="H170" s="40">
        <v>0</v>
      </c>
      <c r="I170" s="41">
        <f t="shared" si="33"/>
        <v>3.5806192137483546E-2</v>
      </c>
    </row>
    <row r="171" spans="1:9" ht="15">
      <c r="A171" s="27" t="s">
        <v>15</v>
      </c>
      <c r="B171" s="42">
        <v>5.4028372309902588E-2</v>
      </c>
      <c r="C171" s="42">
        <v>1.6780858842787273E-2</v>
      </c>
      <c r="D171" s="42">
        <v>0.78519076884731021</v>
      </c>
      <c r="E171" s="42">
        <v>0</v>
      </c>
      <c r="F171" s="411"/>
      <c r="G171" s="42">
        <v>0</v>
      </c>
      <c r="H171" s="43">
        <v>0</v>
      </c>
      <c r="I171" s="38">
        <f t="shared" si="33"/>
        <v>0.85600000000000009</v>
      </c>
    </row>
    <row r="172" spans="1:9" ht="15">
      <c r="A172" s="26" t="s">
        <v>16</v>
      </c>
      <c r="B172" s="39">
        <v>0</v>
      </c>
      <c r="C172" s="39">
        <v>0</v>
      </c>
      <c r="D172" s="39">
        <v>0</v>
      </c>
      <c r="E172" s="39">
        <v>0</v>
      </c>
      <c r="F172" s="411"/>
      <c r="G172" s="39">
        <v>0</v>
      </c>
      <c r="H172" s="40">
        <v>0</v>
      </c>
      <c r="I172" s="41">
        <f t="shared" si="33"/>
        <v>0</v>
      </c>
    </row>
    <row r="173" spans="1:9" ht="15">
      <c r="A173" s="27" t="s">
        <v>17</v>
      </c>
      <c r="B173" s="42">
        <v>0</v>
      </c>
      <c r="C173" s="42">
        <v>0</v>
      </c>
      <c r="D173" s="42">
        <v>0</v>
      </c>
      <c r="E173" s="42">
        <v>0</v>
      </c>
      <c r="F173" s="411"/>
      <c r="G173" s="42">
        <v>0</v>
      </c>
      <c r="H173" s="43">
        <v>0</v>
      </c>
      <c r="I173" s="38">
        <f t="shared" si="33"/>
        <v>0</v>
      </c>
    </row>
    <row r="174" spans="1:9" ht="15">
      <c r="A174" s="26" t="s">
        <v>18</v>
      </c>
      <c r="B174" s="39">
        <v>0</v>
      </c>
      <c r="C174" s="39">
        <v>0</v>
      </c>
      <c r="D174" s="39">
        <v>0</v>
      </c>
      <c r="E174" s="39">
        <v>0</v>
      </c>
      <c r="F174" s="411"/>
      <c r="G174" s="39">
        <v>0</v>
      </c>
      <c r="H174" s="40">
        <v>0</v>
      </c>
      <c r="I174" s="41">
        <f t="shared" si="33"/>
        <v>0</v>
      </c>
    </row>
    <row r="175" spans="1:9" ht="15">
      <c r="A175" s="27" t="s">
        <v>139</v>
      </c>
      <c r="B175" s="42">
        <v>0.10607146432319443</v>
      </c>
      <c r="C175" s="42">
        <v>5.5245554334997109E-2</v>
      </c>
      <c r="D175" s="42">
        <v>1.8386829813418084</v>
      </c>
      <c r="E175" s="42">
        <v>0</v>
      </c>
      <c r="F175" s="411"/>
      <c r="G175" s="42">
        <v>0</v>
      </c>
      <c r="H175" s="43">
        <v>0</v>
      </c>
      <c r="I175" s="38">
        <f t="shared" si="33"/>
        <v>2</v>
      </c>
    </row>
    <row r="176" spans="1:9" ht="15">
      <c r="A176" s="26" t="s">
        <v>19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33"/>
        <v>0</v>
      </c>
    </row>
    <row r="177" spans="1:9" ht="15">
      <c r="A177" s="27" t="s">
        <v>20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33"/>
        <v>0</v>
      </c>
    </row>
    <row r="178" spans="1:9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33"/>
        <v>0</v>
      </c>
    </row>
    <row r="179" spans="1:9" ht="15">
      <c r="A179" s="28" t="s">
        <v>60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33"/>
        <v>0</v>
      </c>
    </row>
    <row r="180" spans="1:9" ht="15">
      <c r="A180" s="26" t="s">
        <v>22</v>
      </c>
      <c r="B180" s="39">
        <v>0</v>
      </c>
      <c r="C180" s="39">
        <v>0</v>
      </c>
      <c r="D180" s="39">
        <v>0</v>
      </c>
      <c r="E180" s="39">
        <v>0</v>
      </c>
      <c r="F180" s="411"/>
      <c r="G180" s="39">
        <v>0</v>
      </c>
      <c r="H180" s="40">
        <v>0</v>
      </c>
      <c r="I180" s="41">
        <f t="shared" si="33"/>
        <v>0</v>
      </c>
    </row>
    <row r="181" spans="1:9" ht="15">
      <c r="A181" s="28" t="s">
        <v>23</v>
      </c>
      <c r="B181" s="42">
        <v>0</v>
      </c>
      <c r="C181" s="42">
        <v>0</v>
      </c>
      <c r="D181" s="42">
        <v>0</v>
      </c>
      <c r="E181" s="42">
        <v>0</v>
      </c>
      <c r="F181" s="411"/>
      <c r="G181" s="42">
        <v>0</v>
      </c>
      <c r="H181" s="43">
        <v>0</v>
      </c>
      <c r="I181" s="38">
        <f t="shared" si="33"/>
        <v>0</v>
      </c>
    </row>
    <row r="182" spans="1:9" ht="15">
      <c r="A182" s="26" t="s">
        <v>24</v>
      </c>
      <c r="B182" s="39">
        <v>5.7255749028230403</v>
      </c>
      <c r="C182" s="39">
        <v>1.4888250971769603</v>
      </c>
      <c r="D182" s="39">
        <v>0</v>
      </c>
      <c r="E182" s="39">
        <v>0</v>
      </c>
      <c r="F182" s="411"/>
      <c r="G182" s="39">
        <v>0</v>
      </c>
      <c r="H182" s="40">
        <v>0</v>
      </c>
      <c r="I182" s="41">
        <f t="shared" si="33"/>
        <v>7.2144000000000004</v>
      </c>
    </row>
    <row r="183" spans="1:9" ht="15.75" thickBot="1">
      <c r="A183" s="28" t="s">
        <v>25</v>
      </c>
      <c r="B183" s="42">
        <v>0.16263474520518492</v>
      </c>
      <c r="C183" s="42">
        <v>0</v>
      </c>
      <c r="D183" s="42">
        <v>4.0205688467799474</v>
      </c>
      <c r="E183" s="42">
        <v>4.2296687920579288</v>
      </c>
      <c r="F183" s="412"/>
      <c r="G183" s="42">
        <v>0.37828566639033134</v>
      </c>
      <c r="H183" s="43">
        <v>1.208841949566607</v>
      </c>
      <c r="I183" s="38">
        <f>SUM(B183:H183)</f>
        <v>10</v>
      </c>
    </row>
    <row r="184" spans="1:9" ht="15">
      <c r="A184" s="29" t="s">
        <v>26</v>
      </c>
      <c r="B184" s="44">
        <f>SUM(B163:B183)</f>
        <v>6.0483094846613223</v>
      </c>
      <c r="C184" s="44">
        <f t="shared" ref="C184:I184" si="34">SUM(C163:C183)</f>
        <v>1.5608515103547447</v>
      </c>
      <c r="D184" s="44">
        <f t="shared" si="34"/>
        <v>6.6444425969690659</v>
      </c>
      <c r="E184" s="44">
        <f t="shared" si="34"/>
        <v>4.2654749841954125</v>
      </c>
      <c r="F184" s="44">
        <f t="shared" si="34"/>
        <v>0</v>
      </c>
      <c r="G184" s="44">
        <f t="shared" si="34"/>
        <v>0.37828566639033134</v>
      </c>
      <c r="H184" s="45">
        <f t="shared" si="34"/>
        <v>1.208841949566607</v>
      </c>
      <c r="I184" s="46">
        <f t="shared" si="34"/>
        <v>20.106206192137485</v>
      </c>
    </row>
    <row r="185" spans="1:9" s="5" customFormat="1" ht="15" thickBot="1">
      <c r="A185" s="30" t="s">
        <v>88</v>
      </c>
      <c r="B185" s="47">
        <f>B184/$I184</f>
        <v>0.30081803731956697</v>
      </c>
      <c r="C185" s="47">
        <f t="shared" ref="C185:I185" si="35">C184/$I184</f>
        <v>7.7630334407150087E-2</v>
      </c>
      <c r="D185" s="47">
        <f t="shared" si="35"/>
        <v>0.33046724645484682</v>
      </c>
      <c r="E185" s="47">
        <f t="shared" si="35"/>
        <v>0.21214718199117161</v>
      </c>
      <c r="F185" s="47">
        <f t="shared" si="35"/>
        <v>0</v>
      </c>
      <c r="G185" s="47">
        <f t="shared" si="35"/>
        <v>1.8814373172909151E-2</v>
      </c>
      <c r="H185" s="47">
        <f t="shared" si="35"/>
        <v>6.0122826654355289E-2</v>
      </c>
      <c r="I185" s="48">
        <f t="shared" si="35"/>
        <v>1</v>
      </c>
    </row>
    <row r="186" spans="1:9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9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9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9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9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8" si="36">SUM(B190:H190)</f>
        <v>0</v>
      </c>
    </row>
    <row r="191" spans="1:9" ht="15">
      <c r="A191" s="27" t="s">
        <v>9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36"/>
        <v>0</v>
      </c>
    </row>
    <row r="192" spans="1:9" ht="15">
      <c r="A192" s="26" t="s">
        <v>10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36"/>
        <v>0</v>
      </c>
    </row>
    <row r="193" spans="1:9" ht="15">
      <c r="A193" s="27" t="s">
        <v>11</v>
      </c>
      <c r="B193" s="42">
        <v>0</v>
      </c>
      <c r="C193" s="42">
        <v>0</v>
      </c>
      <c r="D193" s="42">
        <v>0</v>
      </c>
      <c r="E193" s="42">
        <v>0</v>
      </c>
      <c r="F193" s="411"/>
      <c r="G193" s="42">
        <v>0</v>
      </c>
      <c r="H193" s="43">
        <v>0</v>
      </c>
      <c r="I193" s="38">
        <f t="shared" si="36"/>
        <v>0</v>
      </c>
    </row>
    <row r="194" spans="1:9" ht="15">
      <c r="A194" s="26" t="s">
        <v>12</v>
      </c>
      <c r="B194" s="39">
        <v>0</v>
      </c>
      <c r="C194" s="39">
        <v>0</v>
      </c>
      <c r="D194" s="39">
        <v>0</v>
      </c>
      <c r="E194" s="39">
        <v>0</v>
      </c>
      <c r="F194" s="411"/>
      <c r="G194" s="39">
        <v>0</v>
      </c>
      <c r="H194" s="40">
        <v>0</v>
      </c>
      <c r="I194" s="41">
        <f t="shared" si="36"/>
        <v>0</v>
      </c>
    </row>
    <row r="195" spans="1:9" ht="15">
      <c r="A195" s="27" t="s">
        <v>13</v>
      </c>
      <c r="B195" s="42">
        <v>0</v>
      </c>
      <c r="C195" s="42">
        <v>0</v>
      </c>
      <c r="D195" s="42">
        <v>0</v>
      </c>
      <c r="E195" s="42">
        <v>0</v>
      </c>
      <c r="F195" s="411"/>
      <c r="G195" s="42">
        <v>0</v>
      </c>
      <c r="H195" s="43">
        <v>0</v>
      </c>
      <c r="I195" s="38">
        <f t="shared" si="36"/>
        <v>0</v>
      </c>
    </row>
    <row r="196" spans="1:9" ht="15">
      <c r="A196" s="26" t="s">
        <v>14</v>
      </c>
      <c r="B196" s="39">
        <v>0</v>
      </c>
      <c r="C196" s="39">
        <v>0</v>
      </c>
      <c r="D196" s="39">
        <v>0</v>
      </c>
      <c r="E196" s="39">
        <v>0.21786796303344833</v>
      </c>
      <c r="F196" s="411"/>
      <c r="G196" s="39">
        <v>0</v>
      </c>
      <c r="H196" s="40">
        <v>0</v>
      </c>
      <c r="I196" s="41">
        <f t="shared" si="36"/>
        <v>0.21786796303344833</v>
      </c>
    </row>
    <row r="197" spans="1:9" ht="15">
      <c r="A197" s="27" t="s">
        <v>15</v>
      </c>
      <c r="B197" s="42">
        <v>0.18639788446916389</v>
      </c>
      <c r="C197" s="42">
        <v>5.7893963007616088E-2</v>
      </c>
      <c r="D197" s="42">
        <v>2.7089081525232199</v>
      </c>
      <c r="E197" s="42">
        <v>0</v>
      </c>
      <c r="F197" s="411"/>
      <c r="G197" s="42">
        <v>0</v>
      </c>
      <c r="H197" s="43">
        <v>0</v>
      </c>
      <c r="I197" s="38">
        <f t="shared" si="36"/>
        <v>2.9531999999999998</v>
      </c>
    </row>
    <row r="198" spans="1:9" ht="15">
      <c r="A198" s="26" t="s">
        <v>16</v>
      </c>
      <c r="B198" s="39">
        <v>0.36973267256553227</v>
      </c>
      <c r="C198" s="39">
        <v>0.16426461530407699</v>
      </c>
      <c r="D198" s="39">
        <v>7.4660027121303907</v>
      </c>
      <c r="E198" s="39">
        <v>0</v>
      </c>
      <c r="F198" s="411"/>
      <c r="G198" s="39">
        <v>0</v>
      </c>
      <c r="H198" s="40">
        <v>0</v>
      </c>
      <c r="I198" s="41">
        <f t="shared" si="36"/>
        <v>8</v>
      </c>
    </row>
    <row r="199" spans="1:9" ht="15">
      <c r="A199" s="27" t="s">
        <v>17</v>
      </c>
      <c r="B199" s="42">
        <v>4.4979797450585945E-2</v>
      </c>
      <c r="C199" s="42">
        <v>0</v>
      </c>
      <c r="D199" s="42">
        <v>0.32542020254941406</v>
      </c>
      <c r="E199" s="42">
        <v>0</v>
      </c>
      <c r="F199" s="411"/>
      <c r="G199" s="42">
        <v>0</v>
      </c>
      <c r="H199" s="43">
        <v>0</v>
      </c>
      <c r="I199" s="38">
        <f t="shared" si="36"/>
        <v>0.37040000000000001</v>
      </c>
    </row>
    <row r="200" spans="1:9" ht="15">
      <c r="A200" s="26" t="s">
        <v>18</v>
      </c>
      <c r="B200" s="39">
        <v>0</v>
      </c>
      <c r="C200" s="39">
        <v>0</v>
      </c>
      <c r="D200" s="39">
        <v>0</v>
      </c>
      <c r="E200" s="39">
        <v>0</v>
      </c>
      <c r="F200" s="411"/>
      <c r="G200" s="39">
        <v>0</v>
      </c>
      <c r="H200" s="40">
        <v>0</v>
      </c>
      <c r="I200" s="41">
        <f t="shared" si="36"/>
        <v>0</v>
      </c>
    </row>
    <row r="201" spans="1:9" ht="15">
      <c r="A201" s="27" t="s">
        <v>139</v>
      </c>
      <c r="B201" s="42">
        <v>5.371200030404613</v>
      </c>
      <c r="C201" s="42">
        <v>0.2885750657793768</v>
      </c>
      <c r="D201" s="42">
        <v>30.048957166335427</v>
      </c>
      <c r="E201" s="42">
        <v>2.2912677374805859</v>
      </c>
      <c r="F201" s="411"/>
      <c r="G201" s="42">
        <v>0</v>
      </c>
      <c r="H201" s="43">
        <v>0</v>
      </c>
      <c r="I201" s="38">
        <f t="shared" si="36"/>
        <v>38.000000000000007</v>
      </c>
    </row>
    <row r="202" spans="1:9" ht="15">
      <c r="A202" s="26" t="s">
        <v>19</v>
      </c>
      <c r="B202" s="39">
        <v>0</v>
      </c>
      <c r="C202" s="39">
        <v>0</v>
      </c>
      <c r="D202" s="39">
        <v>0</v>
      </c>
      <c r="E202" s="39">
        <v>0</v>
      </c>
      <c r="F202" s="411"/>
      <c r="G202" s="39">
        <v>0</v>
      </c>
      <c r="H202" s="40">
        <v>0</v>
      </c>
      <c r="I202" s="41">
        <f t="shared" si="36"/>
        <v>0</v>
      </c>
    </row>
    <row r="203" spans="1:9" ht="15">
      <c r="A203" s="27" t="s">
        <v>20</v>
      </c>
      <c r="B203" s="42">
        <v>0</v>
      </c>
      <c r="C203" s="42">
        <v>0</v>
      </c>
      <c r="D203" s="42">
        <v>0</v>
      </c>
      <c r="E203" s="42">
        <v>0</v>
      </c>
      <c r="F203" s="411"/>
      <c r="G203" s="42">
        <v>0</v>
      </c>
      <c r="H203" s="43">
        <v>0</v>
      </c>
      <c r="I203" s="38">
        <f t="shared" si="36"/>
        <v>0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36"/>
        <v>0</v>
      </c>
    </row>
    <row r="205" spans="1:9" ht="15">
      <c r="A205" s="28" t="s">
        <v>60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36"/>
        <v>0</v>
      </c>
    </row>
    <row r="206" spans="1:9" ht="15">
      <c r="A206" s="26" t="s">
        <v>22</v>
      </c>
      <c r="B206" s="39">
        <v>0</v>
      </c>
      <c r="C206" s="39">
        <v>0</v>
      </c>
      <c r="D206" s="39">
        <v>0</v>
      </c>
      <c r="E206" s="39">
        <v>0</v>
      </c>
      <c r="F206" s="411"/>
      <c r="G206" s="39">
        <v>0</v>
      </c>
      <c r="H206" s="40">
        <v>0</v>
      </c>
      <c r="I206" s="41">
        <f t="shared" si="36"/>
        <v>0</v>
      </c>
    </row>
    <row r="207" spans="1:9" ht="15">
      <c r="A207" s="28" t="s">
        <v>23</v>
      </c>
      <c r="B207" s="42">
        <v>0</v>
      </c>
      <c r="C207" s="42">
        <v>0</v>
      </c>
      <c r="D207" s="42">
        <v>0</v>
      </c>
      <c r="E207" s="42">
        <v>0</v>
      </c>
      <c r="F207" s="411"/>
      <c r="G207" s="42">
        <v>0</v>
      </c>
      <c r="H207" s="43">
        <v>0</v>
      </c>
      <c r="I207" s="38">
        <f t="shared" si="36"/>
        <v>0</v>
      </c>
    </row>
    <row r="208" spans="1:9" ht="15">
      <c r="A208" s="26" t="s">
        <v>24</v>
      </c>
      <c r="B208" s="39">
        <v>0</v>
      </c>
      <c r="C208" s="39">
        <v>0</v>
      </c>
      <c r="D208" s="39">
        <v>0</v>
      </c>
      <c r="E208" s="39">
        <v>0</v>
      </c>
      <c r="F208" s="411"/>
      <c r="G208" s="39">
        <v>0</v>
      </c>
      <c r="H208" s="40">
        <v>0</v>
      </c>
      <c r="I208" s="41">
        <f t="shared" si="36"/>
        <v>0</v>
      </c>
    </row>
    <row r="209" spans="1:9" ht="15.75" thickBot="1">
      <c r="A209" s="28" t="s">
        <v>25</v>
      </c>
      <c r="B209" s="42">
        <v>6.8342009419079225E-2</v>
      </c>
      <c r="C209" s="42">
        <v>2.4134561647901676E-2</v>
      </c>
      <c r="D209" s="42">
        <v>18.299886360784864</v>
      </c>
      <c r="E209" s="42">
        <v>12.565215437737791</v>
      </c>
      <c r="F209" s="412"/>
      <c r="G209" s="42">
        <v>0.98301325185230959</v>
      </c>
      <c r="H209" s="43">
        <v>5.9408378558051624E-2</v>
      </c>
      <c r="I209" s="38">
        <f>SUM(B209:H209)</f>
        <v>31.999999999999996</v>
      </c>
    </row>
    <row r="210" spans="1:9" ht="15">
      <c r="A210" s="29" t="s">
        <v>26</v>
      </c>
      <c r="B210" s="44">
        <f>SUM(B189:B209)</f>
        <v>6.0406523943089745</v>
      </c>
      <c r="C210" s="44">
        <f t="shared" ref="C210:I210" si="37">SUM(C189:C209)</f>
        <v>0.53486820573897154</v>
      </c>
      <c r="D210" s="44">
        <f t="shared" si="37"/>
        <v>58.849174594323316</v>
      </c>
      <c r="E210" s="44">
        <f t="shared" si="37"/>
        <v>15.074351138251824</v>
      </c>
      <c r="F210" s="44">
        <f t="shared" si="37"/>
        <v>0</v>
      </c>
      <c r="G210" s="44">
        <f t="shared" si="37"/>
        <v>0.98301325185230959</v>
      </c>
      <c r="H210" s="45">
        <f t="shared" si="37"/>
        <v>5.9408378558051624E-2</v>
      </c>
      <c r="I210" s="46">
        <f t="shared" si="37"/>
        <v>81.541467963033455</v>
      </c>
    </row>
    <row r="211" spans="1:9" s="5" customFormat="1" ht="15" thickBot="1">
      <c r="A211" s="30" t="s">
        <v>88</v>
      </c>
      <c r="B211" s="47">
        <f>B210/$I210</f>
        <v>7.4080741311248935E-2</v>
      </c>
      <c r="C211" s="47">
        <f t="shared" ref="C211:I211" si="38">C210/$I210</f>
        <v>6.5594625544569815E-3</v>
      </c>
      <c r="D211" s="47">
        <f t="shared" si="38"/>
        <v>0.72170854982648081</v>
      </c>
      <c r="E211" s="47">
        <f t="shared" si="38"/>
        <v>0.18486730144575922</v>
      </c>
      <c r="F211" s="47">
        <f t="shared" si="38"/>
        <v>0</v>
      </c>
      <c r="G211" s="47">
        <f t="shared" si="38"/>
        <v>1.2055378403267836E-2</v>
      </c>
      <c r="H211" s="47">
        <f t="shared" si="38"/>
        <v>7.285664587861505E-4</v>
      </c>
      <c r="I211" s="48">
        <f t="shared" si="38"/>
        <v>1</v>
      </c>
    </row>
    <row r="212" spans="1:9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9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9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9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9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4" si="39">SUM(B216:H216)</f>
        <v>0</v>
      </c>
    </row>
    <row r="217" spans="1:9" ht="15">
      <c r="A217" s="27" t="s">
        <v>9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39"/>
        <v>0</v>
      </c>
    </row>
    <row r="218" spans="1:9" ht="15">
      <c r="A218" s="26" t="s">
        <v>10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39"/>
        <v>0</v>
      </c>
    </row>
    <row r="219" spans="1:9" ht="15">
      <c r="A219" s="27" t="s">
        <v>11</v>
      </c>
      <c r="B219" s="42">
        <v>0</v>
      </c>
      <c r="C219" s="42">
        <v>0</v>
      </c>
      <c r="D219" s="42">
        <v>0</v>
      </c>
      <c r="E219" s="42">
        <v>0</v>
      </c>
      <c r="F219" s="411"/>
      <c r="G219" s="42">
        <v>0</v>
      </c>
      <c r="H219" s="43">
        <v>0</v>
      </c>
      <c r="I219" s="38">
        <f t="shared" si="39"/>
        <v>0</v>
      </c>
    </row>
    <row r="220" spans="1:9" ht="15">
      <c r="A220" s="26" t="s">
        <v>12</v>
      </c>
      <c r="B220" s="39">
        <v>0</v>
      </c>
      <c r="C220" s="39">
        <v>0</v>
      </c>
      <c r="D220" s="39">
        <v>0</v>
      </c>
      <c r="E220" s="39">
        <v>1.2979490080847509</v>
      </c>
      <c r="F220" s="411"/>
      <c r="G220" s="39">
        <v>0</v>
      </c>
      <c r="H220" s="40">
        <v>0</v>
      </c>
      <c r="I220" s="41">
        <f t="shared" si="39"/>
        <v>1.2979490080847509</v>
      </c>
    </row>
    <row r="221" spans="1:9" ht="15">
      <c r="A221" s="27" t="s">
        <v>13</v>
      </c>
      <c r="B221" s="42">
        <v>0</v>
      </c>
      <c r="C221" s="42">
        <v>0</v>
      </c>
      <c r="D221" s="42">
        <v>0</v>
      </c>
      <c r="E221" s="42">
        <v>0</v>
      </c>
      <c r="F221" s="411"/>
      <c r="G221" s="42">
        <v>0</v>
      </c>
      <c r="H221" s="43">
        <v>0</v>
      </c>
      <c r="I221" s="38">
        <f t="shared" si="39"/>
        <v>0</v>
      </c>
    </row>
    <row r="222" spans="1:9" ht="15">
      <c r="A222" s="26" t="s">
        <v>14</v>
      </c>
      <c r="B222" s="39">
        <v>0</v>
      </c>
      <c r="C222" s="39">
        <v>0</v>
      </c>
      <c r="D222" s="39">
        <v>0</v>
      </c>
      <c r="E222" s="39">
        <v>1.8752593432250092E-4</v>
      </c>
      <c r="F222" s="411"/>
      <c r="G222" s="39">
        <v>0</v>
      </c>
      <c r="H222" s="40">
        <v>0</v>
      </c>
      <c r="I222" s="41">
        <f t="shared" si="39"/>
        <v>1.8752593432250092E-4</v>
      </c>
    </row>
    <row r="223" spans="1:9" ht="15">
      <c r="A223" s="27" t="s">
        <v>15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39"/>
        <v>0</v>
      </c>
    </row>
    <row r="224" spans="1:9" ht="15">
      <c r="A224" s="26" t="s">
        <v>16</v>
      </c>
      <c r="B224" s="39">
        <v>0</v>
      </c>
      <c r="C224" s="39">
        <v>0</v>
      </c>
      <c r="D224" s="39">
        <v>35</v>
      </c>
      <c r="E224" s="39">
        <v>0</v>
      </c>
      <c r="F224" s="411"/>
      <c r="G224" s="39">
        <v>0</v>
      </c>
      <c r="H224" s="40">
        <v>0</v>
      </c>
      <c r="I224" s="41">
        <f t="shared" si="39"/>
        <v>35</v>
      </c>
    </row>
    <row r="225" spans="1:9" ht="15">
      <c r="A225" s="27" t="s">
        <v>17</v>
      </c>
      <c r="B225" s="42">
        <v>0</v>
      </c>
      <c r="C225" s="42">
        <v>0</v>
      </c>
      <c r="D225" s="42">
        <v>0</v>
      </c>
      <c r="E225" s="42">
        <v>0</v>
      </c>
      <c r="F225" s="411"/>
      <c r="G225" s="42">
        <v>0</v>
      </c>
      <c r="H225" s="43">
        <v>0</v>
      </c>
      <c r="I225" s="38">
        <f t="shared" si="39"/>
        <v>0</v>
      </c>
    </row>
    <row r="226" spans="1:9" ht="15">
      <c r="A226" s="26" t="s">
        <v>18</v>
      </c>
      <c r="B226" s="39">
        <v>0</v>
      </c>
      <c r="C226" s="39">
        <v>0</v>
      </c>
      <c r="D226" s="39">
        <v>0</v>
      </c>
      <c r="E226" s="39">
        <v>0</v>
      </c>
      <c r="F226" s="411"/>
      <c r="G226" s="39">
        <v>0</v>
      </c>
      <c r="H226" s="40">
        <v>0</v>
      </c>
      <c r="I226" s="41">
        <f t="shared" si="39"/>
        <v>0</v>
      </c>
    </row>
    <row r="227" spans="1:9" ht="15">
      <c r="A227" s="27" t="s">
        <v>139</v>
      </c>
      <c r="B227" s="42">
        <v>118.46757306892873</v>
      </c>
      <c r="C227" s="42">
        <v>0</v>
      </c>
      <c r="D227" s="42">
        <v>55.940777087788042</v>
      </c>
      <c r="E227" s="42">
        <v>122.59164984328324</v>
      </c>
      <c r="F227" s="411"/>
      <c r="G227" s="42">
        <v>0</v>
      </c>
      <c r="H227" s="43">
        <v>0</v>
      </c>
      <c r="I227" s="38">
        <f t="shared" si="39"/>
        <v>297</v>
      </c>
    </row>
    <row r="228" spans="1:9" ht="15">
      <c r="A228" s="26" t="s">
        <v>19</v>
      </c>
      <c r="B228" s="39">
        <v>0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39"/>
        <v>0</v>
      </c>
    </row>
    <row r="229" spans="1:9" ht="15">
      <c r="A229" s="27" t="s">
        <v>20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39"/>
        <v>0</v>
      </c>
    </row>
    <row r="230" spans="1:9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39"/>
        <v>0</v>
      </c>
    </row>
    <row r="231" spans="1:9" ht="15">
      <c r="A231" s="28" t="s">
        <v>60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39"/>
        <v>0</v>
      </c>
    </row>
    <row r="232" spans="1:9" ht="15">
      <c r="A232" s="26" t="s">
        <v>22</v>
      </c>
      <c r="B232" s="39">
        <v>0</v>
      </c>
      <c r="C232" s="39">
        <v>0</v>
      </c>
      <c r="D232" s="39">
        <v>0</v>
      </c>
      <c r="E232" s="39">
        <v>0</v>
      </c>
      <c r="F232" s="411"/>
      <c r="G232" s="39">
        <v>0</v>
      </c>
      <c r="H232" s="40">
        <v>0</v>
      </c>
      <c r="I232" s="41">
        <f t="shared" si="39"/>
        <v>0</v>
      </c>
    </row>
    <row r="233" spans="1:9" ht="15">
      <c r="A233" s="28" t="s">
        <v>23</v>
      </c>
      <c r="B233" s="42">
        <v>0</v>
      </c>
      <c r="C233" s="42">
        <v>0</v>
      </c>
      <c r="D233" s="42">
        <v>0</v>
      </c>
      <c r="E233" s="42">
        <v>0</v>
      </c>
      <c r="F233" s="411"/>
      <c r="G233" s="42">
        <v>0</v>
      </c>
      <c r="H233" s="43">
        <v>0</v>
      </c>
      <c r="I233" s="38">
        <f t="shared" si="39"/>
        <v>0</v>
      </c>
    </row>
    <row r="234" spans="1:9" ht="15">
      <c r="A234" s="26" t="s">
        <v>24</v>
      </c>
      <c r="B234" s="39">
        <v>246.48412819058422</v>
      </c>
      <c r="C234" s="39">
        <v>0</v>
      </c>
      <c r="D234" s="39">
        <v>56.761871809415766</v>
      </c>
      <c r="E234" s="39">
        <v>0</v>
      </c>
      <c r="F234" s="411"/>
      <c r="G234" s="39">
        <v>0</v>
      </c>
      <c r="H234" s="40">
        <v>0</v>
      </c>
      <c r="I234" s="41">
        <f t="shared" si="39"/>
        <v>303.24599999999998</v>
      </c>
    </row>
    <row r="235" spans="1:9" ht="15.75" thickBot="1">
      <c r="A235" s="28" t="s">
        <v>25</v>
      </c>
      <c r="B235" s="42">
        <v>65.632500587299702</v>
      </c>
      <c r="C235" s="42">
        <v>0</v>
      </c>
      <c r="D235" s="42">
        <v>241.84131354871505</v>
      </c>
      <c r="E235" s="42">
        <v>179.12431497749003</v>
      </c>
      <c r="F235" s="412"/>
      <c r="G235" s="42">
        <v>54.0821410828651</v>
      </c>
      <c r="H235" s="43">
        <v>6.3197298036300902</v>
      </c>
      <c r="I235" s="38">
        <f>SUM(B235:H235)</f>
        <v>547</v>
      </c>
    </row>
    <row r="236" spans="1:9" ht="15">
      <c r="A236" s="29" t="s">
        <v>26</v>
      </c>
      <c r="B236" s="44">
        <f>SUM(B215:B235)</f>
        <v>430.58420184681268</v>
      </c>
      <c r="C236" s="44">
        <f t="shared" ref="C236:I236" si="40">SUM(C215:C235)</f>
        <v>0</v>
      </c>
      <c r="D236" s="44">
        <f t="shared" si="40"/>
        <v>389.54396244591885</v>
      </c>
      <c r="E236" s="44">
        <f t="shared" si="40"/>
        <v>303.01410135479233</v>
      </c>
      <c r="F236" s="44">
        <f t="shared" si="40"/>
        <v>0</v>
      </c>
      <c r="G236" s="44">
        <f t="shared" si="40"/>
        <v>54.0821410828651</v>
      </c>
      <c r="H236" s="45">
        <f t="shared" si="40"/>
        <v>6.3197298036300902</v>
      </c>
      <c r="I236" s="46">
        <f t="shared" si="40"/>
        <v>1183.5441365340191</v>
      </c>
    </row>
    <row r="237" spans="1:9" s="5" customFormat="1" ht="15" thickBot="1">
      <c r="A237" s="30" t="s">
        <v>88</v>
      </c>
      <c r="B237" s="47">
        <f>B236/$I236</f>
        <v>0.36380916313587447</v>
      </c>
      <c r="C237" s="47">
        <f t="shared" ref="C237:I237" si="41">C236/$I236</f>
        <v>0</v>
      </c>
      <c r="D237" s="47">
        <f t="shared" si="41"/>
        <v>0.32913344793941446</v>
      </c>
      <c r="E237" s="47">
        <f t="shared" si="41"/>
        <v>0.25602264588303564</v>
      </c>
      <c r="F237" s="47">
        <f t="shared" si="41"/>
        <v>0</v>
      </c>
      <c r="G237" s="47">
        <f t="shared" si="41"/>
        <v>4.5695077533182131E-2</v>
      </c>
      <c r="H237" s="47">
        <f t="shared" si="41"/>
        <v>5.3396655084932184E-3</v>
      </c>
      <c r="I237" s="48">
        <f t="shared" si="41"/>
        <v>1</v>
      </c>
    </row>
    <row r="238" spans="1:9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9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9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9" ht="15">
      <c r="A241" s="25" t="s">
        <v>7</v>
      </c>
      <c r="B241" s="36">
        <v>0</v>
      </c>
      <c r="C241" s="36">
        <v>0</v>
      </c>
      <c r="D241" s="36">
        <v>0.224</v>
      </c>
      <c r="E241" s="36">
        <v>0</v>
      </c>
      <c r="F241" s="410"/>
      <c r="G241" s="36">
        <v>0</v>
      </c>
      <c r="H241" s="37">
        <v>0</v>
      </c>
      <c r="I241" s="38">
        <f>SUM(B241:H241)</f>
        <v>0.224</v>
      </c>
    </row>
    <row r="242" spans="1:9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0" si="42">SUM(B242:H242)</f>
        <v>0</v>
      </c>
    </row>
    <row r="243" spans="1:9" ht="15">
      <c r="A243" s="27" t="s">
        <v>9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42"/>
        <v>0</v>
      </c>
    </row>
    <row r="244" spans="1:9" ht="15">
      <c r="A244" s="26" t="s">
        <v>10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42"/>
        <v>0</v>
      </c>
    </row>
    <row r="245" spans="1:9" ht="15">
      <c r="A245" s="27" t="s">
        <v>11</v>
      </c>
      <c r="B245" s="42">
        <v>0</v>
      </c>
      <c r="C245" s="42">
        <v>0</v>
      </c>
      <c r="D245" s="42">
        <v>0</v>
      </c>
      <c r="E245" s="42">
        <v>0</v>
      </c>
      <c r="F245" s="411"/>
      <c r="G245" s="42">
        <v>0</v>
      </c>
      <c r="H245" s="43">
        <v>0</v>
      </c>
      <c r="I245" s="38">
        <f t="shared" si="42"/>
        <v>0</v>
      </c>
    </row>
    <row r="246" spans="1:9" ht="15">
      <c r="A246" s="26" t="s">
        <v>12</v>
      </c>
      <c r="B246" s="39">
        <v>0</v>
      </c>
      <c r="C246" s="39">
        <v>0</v>
      </c>
      <c r="D246" s="39">
        <v>0</v>
      </c>
      <c r="E246" s="39">
        <v>0.71178281065419402</v>
      </c>
      <c r="F246" s="411"/>
      <c r="G246" s="39">
        <v>0</v>
      </c>
      <c r="H246" s="40">
        <v>0</v>
      </c>
      <c r="I246" s="41">
        <f t="shared" si="42"/>
        <v>0.71178281065419402</v>
      </c>
    </row>
    <row r="247" spans="1:9" ht="15">
      <c r="A247" s="27" t="s">
        <v>13</v>
      </c>
      <c r="B247" s="42">
        <v>0</v>
      </c>
      <c r="C247" s="42">
        <v>0</v>
      </c>
      <c r="D247" s="42">
        <v>0</v>
      </c>
      <c r="E247" s="42">
        <v>0</v>
      </c>
      <c r="F247" s="411"/>
      <c r="G247" s="42">
        <v>0</v>
      </c>
      <c r="H247" s="43">
        <v>0</v>
      </c>
      <c r="I247" s="38">
        <f t="shared" si="42"/>
        <v>0</v>
      </c>
    </row>
    <row r="248" spans="1:9" ht="15">
      <c r="A248" s="26" t="s">
        <v>14</v>
      </c>
      <c r="B248" s="39">
        <v>0</v>
      </c>
      <c r="C248" s="39">
        <v>0</v>
      </c>
      <c r="D248" s="39">
        <v>0</v>
      </c>
      <c r="E248" s="39">
        <v>1.6861539586876864</v>
      </c>
      <c r="F248" s="411"/>
      <c r="G248" s="39">
        <v>0</v>
      </c>
      <c r="H248" s="40">
        <v>0</v>
      </c>
      <c r="I248" s="41">
        <f t="shared" si="42"/>
        <v>1.6861539586876864</v>
      </c>
    </row>
    <row r="249" spans="1:9" ht="15">
      <c r="A249" s="27" t="s">
        <v>15</v>
      </c>
      <c r="B249" s="42">
        <v>0.94829103228344425</v>
      </c>
      <c r="C249" s="42">
        <v>2.0764304756405844E-3</v>
      </c>
      <c r="D249" s="42">
        <v>0.50483253724091492</v>
      </c>
      <c r="E249" s="42">
        <v>0</v>
      </c>
      <c r="F249" s="411"/>
      <c r="G249" s="42">
        <v>0</v>
      </c>
      <c r="H249" s="43">
        <v>0</v>
      </c>
      <c r="I249" s="38">
        <f t="shared" si="42"/>
        <v>1.4551999999999996</v>
      </c>
    </row>
    <row r="250" spans="1:9" ht="15">
      <c r="A250" s="26" t="s">
        <v>16</v>
      </c>
      <c r="B250" s="39">
        <v>81.184879508893502</v>
      </c>
      <c r="C250" s="39">
        <v>4.0894295527845901E-4</v>
      </c>
      <c r="D250" s="39">
        <v>22.814711548151219</v>
      </c>
      <c r="E250" s="39">
        <v>0</v>
      </c>
      <c r="F250" s="411"/>
      <c r="G250" s="39">
        <v>0</v>
      </c>
      <c r="H250" s="40">
        <v>0</v>
      </c>
      <c r="I250" s="41">
        <f t="shared" si="42"/>
        <v>104</v>
      </c>
    </row>
    <row r="251" spans="1:9" ht="15">
      <c r="A251" s="27" t="s">
        <v>17</v>
      </c>
      <c r="B251" s="42">
        <v>1.3691200378383523</v>
      </c>
      <c r="C251" s="42">
        <v>0</v>
      </c>
      <c r="D251" s="42">
        <v>3.3250267694728768</v>
      </c>
      <c r="E251" s="42">
        <v>7.4753192688771813E-2</v>
      </c>
      <c r="F251" s="411"/>
      <c r="G251" s="42">
        <v>0</v>
      </c>
      <c r="H251" s="43">
        <v>0</v>
      </c>
      <c r="I251" s="38">
        <f t="shared" si="42"/>
        <v>4.7689000000000012</v>
      </c>
    </row>
    <row r="252" spans="1:9" ht="15">
      <c r="A252" s="26" t="s">
        <v>18</v>
      </c>
      <c r="B252" s="39">
        <v>0</v>
      </c>
      <c r="C252" s="39">
        <v>0</v>
      </c>
      <c r="D252" s="39">
        <v>0</v>
      </c>
      <c r="E252" s="39">
        <v>0</v>
      </c>
      <c r="F252" s="411"/>
      <c r="G252" s="39">
        <v>0</v>
      </c>
      <c r="H252" s="40">
        <v>0</v>
      </c>
      <c r="I252" s="41">
        <f t="shared" si="42"/>
        <v>0</v>
      </c>
    </row>
    <row r="253" spans="1:9" ht="15">
      <c r="A253" s="27" t="s">
        <v>139</v>
      </c>
      <c r="B253" s="42">
        <v>277.1428155249086</v>
      </c>
      <c r="C253" s="42">
        <v>18.853867819923888</v>
      </c>
      <c r="D253" s="42">
        <v>253.00331665516748</v>
      </c>
      <c r="E253" s="42">
        <v>0</v>
      </c>
      <c r="F253" s="411"/>
      <c r="G253" s="42">
        <v>0</v>
      </c>
      <c r="H253" s="43">
        <v>0</v>
      </c>
      <c r="I253" s="38">
        <f t="shared" si="42"/>
        <v>549</v>
      </c>
    </row>
    <row r="254" spans="1:9" ht="15">
      <c r="A254" s="26" t="s">
        <v>19</v>
      </c>
      <c r="B254" s="39">
        <v>0</v>
      </c>
      <c r="C254" s="39">
        <v>0</v>
      </c>
      <c r="D254" s="39">
        <v>0</v>
      </c>
      <c r="E254" s="39">
        <v>0</v>
      </c>
      <c r="F254" s="411"/>
      <c r="G254" s="39">
        <v>0</v>
      </c>
      <c r="H254" s="40">
        <v>0</v>
      </c>
      <c r="I254" s="41">
        <f t="shared" si="42"/>
        <v>0</v>
      </c>
    </row>
    <row r="255" spans="1:9" ht="15">
      <c r="A255" s="27" t="s">
        <v>20</v>
      </c>
      <c r="B255" s="42">
        <v>0</v>
      </c>
      <c r="C255" s="42">
        <v>0</v>
      </c>
      <c r="D255" s="42">
        <v>0</v>
      </c>
      <c r="E255" s="42">
        <v>0</v>
      </c>
      <c r="F255" s="411"/>
      <c r="G255" s="42">
        <v>0</v>
      </c>
      <c r="H255" s="43">
        <v>0</v>
      </c>
      <c r="I255" s="38">
        <f t="shared" si="42"/>
        <v>0</v>
      </c>
    </row>
    <row r="256" spans="1:9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42"/>
        <v>0</v>
      </c>
    </row>
    <row r="257" spans="1:9" ht="15">
      <c r="A257" s="28" t="s">
        <v>60</v>
      </c>
      <c r="B257" s="42">
        <v>0.69210886368242341</v>
      </c>
      <c r="C257" s="42">
        <v>1.1714705961770535</v>
      </c>
      <c r="D257" s="42">
        <v>2.1364205401405227</v>
      </c>
      <c r="E257" s="42">
        <v>0</v>
      </c>
      <c r="F257" s="411"/>
      <c r="G257" s="42">
        <v>0</v>
      </c>
      <c r="H257" s="43">
        <v>0</v>
      </c>
      <c r="I257" s="38">
        <f t="shared" si="42"/>
        <v>3.9999999999999996</v>
      </c>
    </row>
    <row r="258" spans="1:9" ht="15">
      <c r="A258" s="26" t="s">
        <v>22</v>
      </c>
      <c r="B258" s="39">
        <v>0</v>
      </c>
      <c r="C258" s="39">
        <v>0</v>
      </c>
      <c r="D258" s="39">
        <v>0</v>
      </c>
      <c r="E258" s="39">
        <v>0</v>
      </c>
      <c r="F258" s="411"/>
      <c r="G258" s="39">
        <v>0</v>
      </c>
      <c r="H258" s="40">
        <v>0</v>
      </c>
      <c r="I258" s="41">
        <f t="shared" si="42"/>
        <v>0</v>
      </c>
    </row>
    <row r="259" spans="1:9" ht="15">
      <c r="A259" s="28" t="s">
        <v>23</v>
      </c>
      <c r="B259" s="42">
        <v>0</v>
      </c>
      <c r="C259" s="42">
        <v>0</v>
      </c>
      <c r="D259" s="42">
        <v>0</v>
      </c>
      <c r="E259" s="42">
        <v>0</v>
      </c>
      <c r="F259" s="411"/>
      <c r="G259" s="42">
        <v>0</v>
      </c>
      <c r="H259" s="43">
        <v>0</v>
      </c>
      <c r="I259" s="38">
        <f t="shared" si="42"/>
        <v>0</v>
      </c>
    </row>
    <row r="260" spans="1:9" ht="15">
      <c r="A260" s="26" t="s">
        <v>24</v>
      </c>
      <c r="B260" s="39">
        <v>243.69678551572019</v>
      </c>
      <c r="C260" s="39">
        <v>0</v>
      </c>
      <c r="D260" s="39">
        <v>4.3648144842798269</v>
      </c>
      <c r="E260" s="39">
        <v>0</v>
      </c>
      <c r="F260" s="411"/>
      <c r="G260" s="39">
        <v>0</v>
      </c>
      <c r="H260" s="40">
        <v>0</v>
      </c>
      <c r="I260" s="41">
        <f t="shared" si="42"/>
        <v>248.06160000000003</v>
      </c>
    </row>
    <row r="261" spans="1:9" ht="15.75" thickBot="1">
      <c r="A261" s="28" t="s">
        <v>25</v>
      </c>
      <c r="B261" s="42">
        <v>16.452196717714418</v>
      </c>
      <c r="C261" s="42">
        <v>4.0259495758901025E-2</v>
      </c>
      <c r="D261" s="42">
        <v>258.94179420981851</v>
      </c>
      <c r="E261" s="42">
        <v>163.78607636410004</v>
      </c>
      <c r="F261" s="412"/>
      <c r="G261" s="42">
        <v>314.63720808155222</v>
      </c>
      <c r="H261" s="43">
        <v>8.1424651310559675</v>
      </c>
      <c r="I261" s="38">
        <f>SUM(B261:H261)</f>
        <v>762</v>
      </c>
    </row>
    <row r="262" spans="1:9" ht="15">
      <c r="A262" s="29" t="s">
        <v>26</v>
      </c>
      <c r="B262" s="44">
        <f>SUM(B241:B261)</f>
        <v>621.48619720104091</v>
      </c>
      <c r="C262" s="44">
        <f t="shared" ref="C262:I262" si="43">SUM(C241:C261)</f>
        <v>20.068083285290758</v>
      </c>
      <c r="D262" s="44">
        <f t="shared" si="43"/>
        <v>545.31491674427139</v>
      </c>
      <c r="E262" s="44">
        <f t="shared" si="43"/>
        <v>166.25876632613068</v>
      </c>
      <c r="F262" s="44">
        <f t="shared" si="43"/>
        <v>0</v>
      </c>
      <c r="G262" s="44">
        <f t="shared" si="43"/>
        <v>314.63720808155222</v>
      </c>
      <c r="H262" s="45">
        <f t="shared" si="43"/>
        <v>8.1424651310559675</v>
      </c>
      <c r="I262" s="46">
        <f t="shared" si="43"/>
        <v>1675.9076367693419</v>
      </c>
    </row>
    <row r="263" spans="1:9" s="5" customFormat="1" ht="15" thickBot="1">
      <c r="A263" s="30" t="s">
        <v>88</v>
      </c>
      <c r="B263" s="47">
        <f>B262/$I262</f>
        <v>0.37083558996072358</v>
      </c>
      <c r="C263" s="47">
        <f t="shared" ref="C263:I263" si="44">C262/$I262</f>
        <v>1.1974456613835911E-2</v>
      </c>
      <c r="D263" s="47">
        <f t="shared" si="44"/>
        <v>0.3253848271707136</v>
      </c>
      <c r="E263" s="47">
        <f t="shared" si="44"/>
        <v>9.9205208376894075E-2</v>
      </c>
      <c r="F263" s="47">
        <f t="shared" si="44"/>
        <v>0</v>
      </c>
      <c r="G263" s="47">
        <f t="shared" si="44"/>
        <v>0.18774137737571292</v>
      </c>
      <c r="H263" s="47">
        <f t="shared" si="44"/>
        <v>4.8585405021199443E-3</v>
      </c>
      <c r="I263" s="48">
        <f t="shared" si="44"/>
        <v>1</v>
      </c>
    </row>
    <row r="264" spans="1:9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9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9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9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</row>
    <row r="268" spans="1:9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6" si="45">SUM(B268:H268)</f>
        <v>0</v>
      </c>
    </row>
    <row r="269" spans="1:9" ht="15">
      <c r="A269" s="27" t="s">
        <v>9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45"/>
        <v>0</v>
      </c>
    </row>
    <row r="270" spans="1:9" ht="15">
      <c r="A270" s="26" t="s">
        <v>10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45"/>
        <v>0</v>
      </c>
    </row>
    <row r="271" spans="1:9" ht="15">
      <c r="A271" s="27" t="s">
        <v>11</v>
      </c>
      <c r="B271" s="42">
        <v>0</v>
      </c>
      <c r="C271" s="42">
        <v>0</v>
      </c>
      <c r="D271" s="42">
        <v>0</v>
      </c>
      <c r="E271" s="42">
        <v>0</v>
      </c>
      <c r="F271" s="411"/>
      <c r="G271" s="42">
        <v>0</v>
      </c>
      <c r="H271" s="43">
        <v>0</v>
      </c>
      <c r="I271" s="38">
        <f t="shared" si="45"/>
        <v>0</v>
      </c>
    </row>
    <row r="272" spans="1:9" ht="15">
      <c r="A272" s="26" t="s">
        <v>12</v>
      </c>
      <c r="B272" s="39">
        <v>9.878206335379464E-5</v>
      </c>
      <c r="C272" s="39">
        <v>0</v>
      </c>
      <c r="D272" s="39">
        <v>0</v>
      </c>
      <c r="E272" s="39">
        <v>5.1154120557521431E-3</v>
      </c>
      <c r="F272" s="411"/>
      <c r="G272" s="39">
        <v>0</v>
      </c>
      <c r="H272" s="40">
        <v>0</v>
      </c>
      <c r="I272" s="41">
        <f t="shared" si="45"/>
        <v>5.2141941191059379E-3</v>
      </c>
    </row>
    <row r="273" spans="1:9" ht="15">
      <c r="A273" s="27" t="s">
        <v>13</v>
      </c>
      <c r="B273" s="42">
        <v>0</v>
      </c>
      <c r="C273" s="42">
        <v>0</v>
      </c>
      <c r="D273" s="42">
        <v>0</v>
      </c>
      <c r="E273" s="42">
        <v>0</v>
      </c>
      <c r="F273" s="411"/>
      <c r="G273" s="42">
        <v>0</v>
      </c>
      <c r="H273" s="43">
        <v>0</v>
      </c>
      <c r="I273" s="38">
        <f t="shared" si="45"/>
        <v>0</v>
      </c>
    </row>
    <row r="274" spans="1:9" ht="15">
      <c r="A274" s="26" t="s">
        <v>14</v>
      </c>
      <c r="B274" s="39">
        <v>9.0891421974030595E-5</v>
      </c>
      <c r="C274" s="39">
        <v>0</v>
      </c>
      <c r="D274" s="39">
        <v>0</v>
      </c>
      <c r="E274" s="39">
        <v>1.6741432348499266</v>
      </c>
      <c r="F274" s="411"/>
      <c r="G274" s="39">
        <v>0</v>
      </c>
      <c r="H274" s="40">
        <v>0</v>
      </c>
      <c r="I274" s="41">
        <f t="shared" si="45"/>
        <v>1.6742341262719005</v>
      </c>
    </row>
    <row r="275" spans="1:9" ht="15">
      <c r="A275" s="27" t="s">
        <v>15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45"/>
        <v>0</v>
      </c>
    </row>
    <row r="276" spans="1:9" ht="15">
      <c r="A276" s="26" t="s">
        <v>16</v>
      </c>
      <c r="B276" s="39">
        <v>0</v>
      </c>
      <c r="C276" s="39">
        <v>0</v>
      </c>
      <c r="D276" s="39">
        <v>0</v>
      </c>
      <c r="E276" s="39">
        <v>0</v>
      </c>
      <c r="F276" s="411"/>
      <c r="G276" s="39">
        <v>0</v>
      </c>
      <c r="H276" s="40">
        <v>0</v>
      </c>
      <c r="I276" s="41">
        <f t="shared" si="45"/>
        <v>0</v>
      </c>
    </row>
    <row r="277" spans="1:9" ht="15">
      <c r="A277" s="27" t="s">
        <v>17</v>
      </c>
      <c r="B277" s="42">
        <v>0</v>
      </c>
      <c r="C277" s="42">
        <v>0</v>
      </c>
      <c r="D277" s="42">
        <v>0</v>
      </c>
      <c r="E277" s="42">
        <v>0</v>
      </c>
      <c r="F277" s="411"/>
      <c r="G277" s="42">
        <v>0</v>
      </c>
      <c r="H277" s="43">
        <v>0</v>
      </c>
      <c r="I277" s="38">
        <f t="shared" si="45"/>
        <v>0</v>
      </c>
    </row>
    <row r="278" spans="1:9" ht="15">
      <c r="A278" s="26" t="s">
        <v>18</v>
      </c>
      <c r="B278" s="39">
        <v>0</v>
      </c>
      <c r="C278" s="39">
        <v>0</v>
      </c>
      <c r="D278" s="39">
        <v>0</v>
      </c>
      <c r="E278" s="39">
        <v>0</v>
      </c>
      <c r="F278" s="411"/>
      <c r="G278" s="39">
        <v>0</v>
      </c>
      <c r="H278" s="40">
        <v>0</v>
      </c>
      <c r="I278" s="41">
        <f t="shared" si="45"/>
        <v>0</v>
      </c>
    </row>
    <row r="279" spans="1:9" ht="15">
      <c r="A279" s="27" t="s">
        <v>139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 t="shared" si="45"/>
        <v>0</v>
      </c>
    </row>
    <row r="280" spans="1:9" ht="15">
      <c r="A280" s="26" t="s">
        <v>19</v>
      </c>
      <c r="B280" s="39">
        <v>0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45"/>
        <v>0</v>
      </c>
    </row>
    <row r="281" spans="1:9" ht="15">
      <c r="A281" s="27" t="s">
        <v>20</v>
      </c>
      <c r="B281" s="42">
        <v>0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45"/>
        <v>0</v>
      </c>
    </row>
    <row r="282" spans="1:9" ht="15">
      <c r="A282" s="26" t="s">
        <v>21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45"/>
        <v>0</v>
      </c>
    </row>
    <row r="283" spans="1:9" ht="15">
      <c r="A283" s="28" t="s">
        <v>60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45"/>
        <v>0</v>
      </c>
    </row>
    <row r="284" spans="1:9" ht="15">
      <c r="A284" s="26" t="s">
        <v>22</v>
      </c>
      <c r="B284" s="39">
        <v>0</v>
      </c>
      <c r="C284" s="39">
        <v>0</v>
      </c>
      <c r="D284" s="39">
        <v>0</v>
      </c>
      <c r="E284" s="39">
        <v>0</v>
      </c>
      <c r="F284" s="411"/>
      <c r="G284" s="39">
        <v>0</v>
      </c>
      <c r="H284" s="40">
        <v>0</v>
      </c>
      <c r="I284" s="41">
        <f t="shared" si="45"/>
        <v>0</v>
      </c>
    </row>
    <row r="285" spans="1:9" ht="15">
      <c r="A285" s="28" t="s">
        <v>23</v>
      </c>
      <c r="B285" s="42">
        <v>0</v>
      </c>
      <c r="C285" s="42">
        <v>0</v>
      </c>
      <c r="D285" s="42">
        <v>0</v>
      </c>
      <c r="E285" s="42">
        <v>0</v>
      </c>
      <c r="F285" s="411"/>
      <c r="G285" s="42">
        <v>0</v>
      </c>
      <c r="H285" s="43">
        <v>0</v>
      </c>
      <c r="I285" s="38">
        <f t="shared" si="45"/>
        <v>0</v>
      </c>
    </row>
    <row r="286" spans="1:9" ht="15">
      <c r="A286" s="26" t="s">
        <v>24</v>
      </c>
      <c r="B286" s="39">
        <v>0</v>
      </c>
      <c r="C286" s="39">
        <v>0</v>
      </c>
      <c r="D286" s="39">
        <v>0</v>
      </c>
      <c r="E286" s="39">
        <v>0</v>
      </c>
      <c r="F286" s="411"/>
      <c r="G286" s="39">
        <v>0</v>
      </c>
      <c r="H286" s="40">
        <v>0</v>
      </c>
      <c r="I286" s="41">
        <f t="shared" si="45"/>
        <v>0</v>
      </c>
    </row>
    <row r="287" spans="1:9" ht="15.75" thickBot="1">
      <c r="A287" s="28" t="s">
        <v>25</v>
      </c>
      <c r="B287" s="42">
        <v>0</v>
      </c>
      <c r="C287" s="42">
        <v>0</v>
      </c>
      <c r="D287" s="42">
        <v>0</v>
      </c>
      <c r="E287" s="42">
        <v>0</v>
      </c>
      <c r="F287" s="412"/>
      <c r="G287" s="42">
        <v>0</v>
      </c>
      <c r="H287" s="43">
        <v>0</v>
      </c>
      <c r="I287" s="38">
        <f>SUM(B287:H287)</f>
        <v>0</v>
      </c>
    </row>
    <row r="288" spans="1:9" ht="15">
      <c r="A288" s="29" t="s">
        <v>26</v>
      </c>
      <c r="B288" s="44">
        <f>SUM(B267:B287)</f>
        <v>1.8967348532782525E-4</v>
      </c>
      <c r="C288" s="44">
        <f t="shared" ref="C288:I288" si="46">SUM(C267:C287)</f>
        <v>0</v>
      </c>
      <c r="D288" s="44">
        <f t="shared" si="46"/>
        <v>0</v>
      </c>
      <c r="E288" s="44">
        <f t="shared" si="46"/>
        <v>1.6792586469056787</v>
      </c>
      <c r="F288" s="44">
        <f t="shared" si="46"/>
        <v>0</v>
      </c>
      <c r="G288" s="44">
        <f t="shared" si="46"/>
        <v>0</v>
      </c>
      <c r="H288" s="45">
        <f t="shared" si="46"/>
        <v>0</v>
      </c>
      <c r="I288" s="46">
        <f t="shared" si="46"/>
        <v>1.6794483203910064</v>
      </c>
    </row>
    <row r="289" spans="1:9" s="5" customFormat="1" ht="15" thickBot="1">
      <c r="A289" s="30" t="s">
        <v>88</v>
      </c>
      <c r="B289" s="47">
        <f>B288/$I288</f>
        <v>1.1293797077582344E-4</v>
      </c>
      <c r="C289" s="47">
        <f t="shared" ref="C289:I289" si="47">C288/$I288</f>
        <v>0</v>
      </c>
      <c r="D289" s="47">
        <f t="shared" si="47"/>
        <v>0</v>
      </c>
      <c r="E289" s="47">
        <f t="shared" si="47"/>
        <v>0.99988706202922428</v>
      </c>
      <c r="F289" s="47">
        <f t="shared" si="47"/>
        <v>0</v>
      </c>
      <c r="G289" s="47">
        <f t="shared" si="47"/>
        <v>0</v>
      </c>
      <c r="H289" s="47">
        <f t="shared" si="47"/>
        <v>0</v>
      </c>
      <c r="I289" s="48">
        <f t="shared" si="47"/>
        <v>1</v>
      </c>
    </row>
    <row r="290" spans="1:9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9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9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9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</row>
    <row r="294" spans="1:9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2" si="48">SUM(B294:H294)</f>
        <v>0</v>
      </c>
    </row>
    <row r="295" spans="1:9" ht="15">
      <c r="A295" s="27" t="s">
        <v>9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48"/>
        <v>0</v>
      </c>
    </row>
    <row r="296" spans="1:9" ht="15">
      <c r="A296" s="26" t="s">
        <v>10</v>
      </c>
      <c r="B296" s="39">
        <v>0</v>
      </c>
      <c r="C296" s="39">
        <v>0</v>
      </c>
      <c r="D296" s="39">
        <v>68</v>
      </c>
      <c r="E296" s="39">
        <v>0</v>
      </c>
      <c r="F296" s="411"/>
      <c r="G296" s="39">
        <v>0</v>
      </c>
      <c r="H296" s="40">
        <v>0</v>
      </c>
      <c r="I296" s="41">
        <f t="shared" si="48"/>
        <v>68</v>
      </c>
    </row>
    <row r="297" spans="1:9" ht="15">
      <c r="A297" s="27" t="s">
        <v>11</v>
      </c>
      <c r="B297" s="42">
        <v>0</v>
      </c>
      <c r="C297" s="42">
        <v>0</v>
      </c>
      <c r="D297" s="42">
        <v>0</v>
      </c>
      <c r="E297" s="42">
        <v>0</v>
      </c>
      <c r="F297" s="411"/>
      <c r="G297" s="42">
        <v>0</v>
      </c>
      <c r="H297" s="43">
        <v>0</v>
      </c>
      <c r="I297" s="38">
        <f t="shared" si="48"/>
        <v>0</v>
      </c>
    </row>
    <row r="298" spans="1:9" ht="15">
      <c r="A298" s="26" t="s">
        <v>12</v>
      </c>
      <c r="B298" s="39">
        <v>0</v>
      </c>
      <c r="C298" s="39">
        <v>0</v>
      </c>
      <c r="D298" s="39">
        <v>0</v>
      </c>
      <c r="E298" s="39">
        <v>0</v>
      </c>
      <c r="F298" s="411"/>
      <c r="G298" s="39">
        <v>0</v>
      </c>
      <c r="H298" s="40">
        <v>0</v>
      </c>
      <c r="I298" s="41">
        <f t="shared" si="48"/>
        <v>0</v>
      </c>
    </row>
    <row r="299" spans="1:9" ht="15">
      <c r="A299" s="27" t="s">
        <v>13</v>
      </c>
      <c r="B299" s="42">
        <v>0</v>
      </c>
      <c r="C299" s="42">
        <v>0</v>
      </c>
      <c r="D299" s="42">
        <v>0</v>
      </c>
      <c r="E299" s="42">
        <v>0</v>
      </c>
      <c r="F299" s="411"/>
      <c r="G299" s="42">
        <v>0</v>
      </c>
      <c r="H299" s="43">
        <v>0</v>
      </c>
      <c r="I299" s="38">
        <f t="shared" si="48"/>
        <v>0</v>
      </c>
    </row>
    <row r="300" spans="1:9" ht="15">
      <c r="A300" s="26" t="s">
        <v>14</v>
      </c>
      <c r="B300" s="39">
        <v>0</v>
      </c>
      <c r="C300" s="39">
        <v>0</v>
      </c>
      <c r="D300" s="39">
        <v>0</v>
      </c>
      <c r="E300" s="39">
        <v>0.79833824761892702</v>
      </c>
      <c r="F300" s="411"/>
      <c r="G300" s="39">
        <v>0</v>
      </c>
      <c r="H300" s="40">
        <v>0</v>
      </c>
      <c r="I300" s="41">
        <f t="shared" si="48"/>
        <v>0.79833824761892702</v>
      </c>
    </row>
    <row r="301" spans="1:9" ht="15">
      <c r="A301" s="27" t="s">
        <v>15</v>
      </c>
      <c r="B301" s="42">
        <v>1.4907753606967706</v>
      </c>
      <c r="C301" s="42">
        <v>0.22122463930322947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48"/>
        <v>1.7120000000000002</v>
      </c>
    </row>
    <row r="302" spans="1:9" ht="15">
      <c r="A302" s="26" t="s">
        <v>16</v>
      </c>
      <c r="B302" s="39">
        <v>69.203769756798934</v>
      </c>
      <c r="C302" s="39">
        <v>315.81700669732419</v>
      </c>
      <c r="D302" s="39">
        <v>15.979223545876913</v>
      </c>
      <c r="E302" s="39">
        <v>0</v>
      </c>
      <c r="F302" s="411"/>
      <c r="G302" s="39">
        <v>0</v>
      </c>
      <c r="H302" s="40">
        <v>0</v>
      </c>
      <c r="I302" s="41">
        <f t="shared" si="48"/>
        <v>401</v>
      </c>
    </row>
    <row r="303" spans="1:9" ht="15">
      <c r="A303" s="27" t="s">
        <v>17</v>
      </c>
      <c r="B303" s="42">
        <v>3.6667277127993949E-3</v>
      </c>
      <c r="C303" s="42">
        <v>2.0366105735201674</v>
      </c>
      <c r="D303" s="42">
        <v>0.73772269876703311</v>
      </c>
      <c r="E303" s="42">
        <v>0</v>
      </c>
      <c r="F303" s="411"/>
      <c r="G303" s="42">
        <v>0</v>
      </c>
      <c r="H303" s="43">
        <v>0</v>
      </c>
      <c r="I303" s="38">
        <f t="shared" si="48"/>
        <v>2.7779999999999996</v>
      </c>
    </row>
    <row r="304" spans="1:9" ht="15">
      <c r="A304" s="26" t="s">
        <v>18</v>
      </c>
      <c r="B304" s="39">
        <v>0</v>
      </c>
      <c r="C304" s="39">
        <v>0</v>
      </c>
      <c r="D304" s="39">
        <v>0</v>
      </c>
      <c r="E304" s="39">
        <v>0</v>
      </c>
      <c r="F304" s="411"/>
      <c r="G304" s="39">
        <v>0</v>
      </c>
      <c r="H304" s="40">
        <v>0</v>
      </c>
      <c r="I304" s="41">
        <f t="shared" si="48"/>
        <v>0</v>
      </c>
    </row>
    <row r="305" spans="1:9" ht="15">
      <c r="A305" s="27" t="s">
        <v>139</v>
      </c>
      <c r="B305" s="42">
        <v>123.42154326428863</v>
      </c>
      <c r="C305" s="42">
        <v>2837.9064562371623</v>
      </c>
      <c r="D305" s="42">
        <v>239.56376266425562</v>
      </c>
      <c r="E305" s="42">
        <v>16.108237834293224</v>
      </c>
      <c r="F305" s="411"/>
      <c r="G305" s="42">
        <v>0</v>
      </c>
      <c r="H305" s="43">
        <v>0</v>
      </c>
      <c r="I305" s="38">
        <f t="shared" si="48"/>
        <v>3216.9999999999995</v>
      </c>
    </row>
    <row r="306" spans="1:9" ht="15">
      <c r="A306" s="26" t="s">
        <v>19</v>
      </c>
      <c r="B306" s="39">
        <v>0</v>
      </c>
      <c r="C306" s="39">
        <v>0</v>
      </c>
      <c r="D306" s="39">
        <v>0</v>
      </c>
      <c r="E306" s="39">
        <v>0</v>
      </c>
      <c r="F306" s="411"/>
      <c r="G306" s="39">
        <v>0</v>
      </c>
      <c r="H306" s="40">
        <v>0</v>
      </c>
      <c r="I306" s="41">
        <f t="shared" si="48"/>
        <v>0</v>
      </c>
    </row>
    <row r="307" spans="1:9" ht="15">
      <c r="A307" s="27" t="s">
        <v>20</v>
      </c>
      <c r="B307" s="42">
        <v>0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48"/>
        <v>0</v>
      </c>
    </row>
    <row r="308" spans="1:9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48"/>
        <v>0</v>
      </c>
    </row>
    <row r="309" spans="1:9" ht="15">
      <c r="A309" s="28" t="s">
        <v>60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48"/>
        <v>0</v>
      </c>
    </row>
    <row r="310" spans="1:9" ht="15">
      <c r="A310" s="26" t="s">
        <v>22</v>
      </c>
      <c r="B310" s="39">
        <v>0</v>
      </c>
      <c r="C310" s="39">
        <v>0</v>
      </c>
      <c r="D310" s="39">
        <v>0</v>
      </c>
      <c r="E310" s="39">
        <v>0</v>
      </c>
      <c r="F310" s="411"/>
      <c r="G310" s="39">
        <v>0</v>
      </c>
      <c r="H310" s="40">
        <v>0</v>
      </c>
      <c r="I310" s="41">
        <f t="shared" si="48"/>
        <v>0</v>
      </c>
    </row>
    <row r="311" spans="1:9" ht="15">
      <c r="A311" s="28" t="s">
        <v>23</v>
      </c>
      <c r="B311" s="42">
        <v>0</v>
      </c>
      <c r="C311" s="42">
        <v>0</v>
      </c>
      <c r="D311" s="42">
        <v>0</v>
      </c>
      <c r="E311" s="42">
        <v>0</v>
      </c>
      <c r="F311" s="411"/>
      <c r="G311" s="42">
        <v>0</v>
      </c>
      <c r="H311" s="43">
        <v>0</v>
      </c>
      <c r="I311" s="38">
        <f t="shared" si="48"/>
        <v>0</v>
      </c>
    </row>
    <row r="312" spans="1:9" ht="15">
      <c r="A312" s="26" t="s">
        <v>24</v>
      </c>
      <c r="B312" s="39">
        <v>21.974067171992129</v>
      </c>
      <c r="C312" s="39">
        <v>358.36521106411493</v>
      </c>
      <c r="D312" s="39">
        <v>53.910721763892951</v>
      </c>
      <c r="E312" s="39">
        <v>0</v>
      </c>
      <c r="F312" s="411"/>
      <c r="G312" s="39">
        <v>0</v>
      </c>
      <c r="H312" s="40">
        <v>0</v>
      </c>
      <c r="I312" s="41">
        <f t="shared" si="48"/>
        <v>434.25</v>
      </c>
    </row>
    <row r="313" spans="1:9" ht="15.75" thickBot="1">
      <c r="A313" s="28" t="s">
        <v>25</v>
      </c>
      <c r="B313" s="42">
        <v>10.110769909968445</v>
      </c>
      <c r="C313" s="42">
        <v>16.534735290771934</v>
      </c>
      <c r="D313" s="42">
        <v>51.466404626475004</v>
      </c>
      <c r="E313" s="42">
        <v>571.61113494390997</v>
      </c>
      <c r="F313" s="412"/>
      <c r="G313" s="42">
        <v>56.0905450643234</v>
      </c>
      <c r="H313" s="43">
        <v>0.18641016455130829</v>
      </c>
      <c r="I313" s="38">
        <f>SUM(B313:H313)</f>
        <v>706</v>
      </c>
    </row>
    <row r="314" spans="1:9" ht="15">
      <c r="A314" s="29" t="s">
        <v>26</v>
      </c>
      <c r="B314" s="44">
        <f>SUM(B293:B313)</f>
        <v>226.20459219145769</v>
      </c>
      <c r="C314" s="44">
        <f t="shared" ref="C314:I314" si="49">SUM(C293:C313)</f>
        <v>3530.8812445021968</v>
      </c>
      <c r="D314" s="44">
        <f t="shared" si="49"/>
        <v>429.65783529926756</v>
      </c>
      <c r="E314" s="44">
        <f t="shared" si="49"/>
        <v>588.51771102582211</v>
      </c>
      <c r="F314" s="44">
        <f t="shared" si="49"/>
        <v>0</v>
      </c>
      <c r="G314" s="44">
        <f t="shared" si="49"/>
        <v>56.0905450643234</v>
      </c>
      <c r="H314" s="45">
        <f t="shared" si="49"/>
        <v>0.18641016455130829</v>
      </c>
      <c r="I314" s="46">
        <f t="shared" si="49"/>
        <v>4831.5383382476184</v>
      </c>
    </row>
    <row r="315" spans="1:9" s="5" customFormat="1" ht="15" thickBot="1">
      <c r="A315" s="30" t="s">
        <v>88</v>
      </c>
      <c r="B315" s="47">
        <f>B314/$I314</f>
        <v>4.6818337422838557E-2</v>
      </c>
      <c r="C315" s="47">
        <f t="shared" ref="C315:I315" si="50">C314/$I314</f>
        <v>0.73079855675590788</v>
      </c>
      <c r="D315" s="47">
        <f t="shared" si="50"/>
        <v>8.8927750380865839E-2</v>
      </c>
      <c r="E315" s="47">
        <f t="shared" si="50"/>
        <v>0.12180752170938487</v>
      </c>
      <c r="F315" s="47">
        <f t="shared" si="50"/>
        <v>0</v>
      </c>
      <c r="G315" s="47">
        <f t="shared" si="50"/>
        <v>1.1609251782252698E-2</v>
      </c>
      <c r="H315" s="47">
        <f t="shared" si="50"/>
        <v>3.8581948750285314E-5</v>
      </c>
      <c r="I315" s="48">
        <f t="shared" si="50"/>
        <v>1</v>
      </c>
    </row>
    <row r="316" spans="1:9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9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9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9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</row>
    <row r="320" spans="1:9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8" si="51">SUM(B320:H320)</f>
        <v>0</v>
      </c>
    </row>
    <row r="321" spans="1:9" ht="15">
      <c r="A321" s="27" t="s">
        <v>9</v>
      </c>
      <c r="B321" s="42">
        <v>92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51"/>
        <v>92</v>
      </c>
    </row>
    <row r="322" spans="1:9" ht="15">
      <c r="A322" s="26" t="s">
        <v>10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51"/>
        <v>0</v>
      </c>
    </row>
    <row r="323" spans="1:9" ht="15">
      <c r="A323" s="27" t="s">
        <v>11</v>
      </c>
      <c r="B323" s="42">
        <v>0</v>
      </c>
      <c r="C323" s="42">
        <v>0</v>
      </c>
      <c r="D323" s="42">
        <v>0</v>
      </c>
      <c r="E323" s="42">
        <v>0</v>
      </c>
      <c r="F323" s="411"/>
      <c r="G323" s="42">
        <v>0</v>
      </c>
      <c r="H323" s="43">
        <v>0</v>
      </c>
      <c r="I323" s="38">
        <f t="shared" si="51"/>
        <v>0</v>
      </c>
    </row>
    <row r="324" spans="1:9" ht="15">
      <c r="A324" s="26" t="s">
        <v>12</v>
      </c>
      <c r="B324" s="39">
        <v>1.0045761637525205E-3</v>
      </c>
      <c r="C324" s="39">
        <v>0</v>
      </c>
      <c r="D324" s="39">
        <v>0</v>
      </c>
      <c r="E324" s="39">
        <v>0.43499715844081738</v>
      </c>
      <c r="F324" s="411"/>
      <c r="G324" s="39">
        <v>0</v>
      </c>
      <c r="H324" s="40">
        <v>0</v>
      </c>
      <c r="I324" s="41">
        <f t="shared" si="51"/>
        <v>0.43600173460456992</v>
      </c>
    </row>
    <row r="325" spans="1:9" ht="15">
      <c r="A325" s="27" t="s">
        <v>13</v>
      </c>
      <c r="B325" s="42">
        <v>0</v>
      </c>
      <c r="C325" s="42">
        <v>0</v>
      </c>
      <c r="D325" s="42">
        <v>0</v>
      </c>
      <c r="E325" s="42">
        <v>0</v>
      </c>
      <c r="F325" s="411"/>
      <c r="G325" s="42">
        <v>0</v>
      </c>
      <c r="H325" s="43">
        <v>0</v>
      </c>
      <c r="I325" s="38">
        <f t="shared" si="51"/>
        <v>0</v>
      </c>
    </row>
    <row r="326" spans="1:9" ht="15">
      <c r="A326" s="26" t="s">
        <v>14</v>
      </c>
      <c r="B326" s="39">
        <v>9.0779458799208532E-4</v>
      </c>
      <c r="C326" s="39">
        <v>0.64361658033860869</v>
      </c>
      <c r="D326" s="39">
        <v>0</v>
      </c>
      <c r="E326" s="39">
        <v>6.1350573043435039E-2</v>
      </c>
      <c r="F326" s="411"/>
      <c r="G326" s="39">
        <v>0</v>
      </c>
      <c r="H326" s="40">
        <v>0</v>
      </c>
      <c r="I326" s="41">
        <f t="shared" si="51"/>
        <v>0.7058749479700358</v>
      </c>
    </row>
    <row r="327" spans="1:9" ht="15">
      <c r="A327" s="27" t="s">
        <v>15</v>
      </c>
      <c r="B327" s="42">
        <v>1.1503364758281964E-2</v>
      </c>
      <c r="C327" s="42">
        <v>0.20249663524171804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51"/>
        <v>0.214</v>
      </c>
    </row>
    <row r="328" spans="1:9" ht="15">
      <c r="A328" s="26" t="s">
        <v>16</v>
      </c>
      <c r="B328" s="39">
        <v>5.4781639900716401</v>
      </c>
      <c r="C328" s="39">
        <v>58.735349799380799</v>
      </c>
      <c r="D328" s="39">
        <v>6.7864862105475643</v>
      </c>
      <c r="E328" s="39">
        <v>0</v>
      </c>
      <c r="F328" s="411"/>
      <c r="G328" s="39">
        <v>0</v>
      </c>
      <c r="H328" s="40">
        <v>0</v>
      </c>
      <c r="I328" s="41">
        <f t="shared" si="51"/>
        <v>71</v>
      </c>
    </row>
    <row r="329" spans="1:9" ht="15">
      <c r="A329" s="27" t="s">
        <v>17</v>
      </c>
      <c r="B329" s="42">
        <v>0.54504223113415573</v>
      </c>
      <c r="C329" s="42">
        <v>0</v>
      </c>
      <c r="D329" s="42">
        <v>1.3995577688658445</v>
      </c>
      <c r="E329" s="42">
        <v>0</v>
      </c>
      <c r="F329" s="411"/>
      <c r="G329" s="42">
        <v>0</v>
      </c>
      <c r="H329" s="43">
        <v>0</v>
      </c>
      <c r="I329" s="38">
        <f t="shared" si="51"/>
        <v>1.9446000000000003</v>
      </c>
    </row>
    <row r="330" spans="1:9" ht="15">
      <c r="A330" s="26" t="s">
        <v>18</v>
      </c>
      <c r="B330" s="39">
        <v>0</v>
      </c>
      <c r="C330" s="39">
        <v>0</v>
      </c>
      <c r="D330" s="39">
        <v>0</v>
      </c>
      <c r="E330" s="39">
        <v>0</v>
      </c>
      <c r="F330" s="411"/>
      <c r="G330" s="39">
        <v>0</v>
      </c>
      <c r="H330" s="40">
        <v>0</v>
      </c>
      <c r="I330" s="41">
        <f t="shared" si="51"/>
        <v>0</v>
      </c>
    </row>
    <row r="331" spans="1:9" ht="15">
      <c r="A331" s="27" t="s">
        <v>139</v>
      </c>
      <c r="B331" s="42">
        <v>292.0693191053893</v>
      </c>
      <c r="C331" s="42">
        <v>465.25390749496887</v>
      </c>
      <c r="D331" s="42">
        <v>171.20064517548795</v>
      </c>
      <c r="E331" s="42">
        <v>167.47612822415385</v>
      </c>
      <c r="F331" s="411"/>
      <c r="G331" s="42">
        <v>0</v>
      </c>
      <c r="H331" s="43">
        <v>0</v>
      </c>
      <c r="I331" s="38">
        <f t="shared" si="51"/>
        <v>1096</v>
      </c>
    </row>
    <row r="332" spans="1:9" ht="15">
      <c r="A332" s="26" t="s">
        <v>19</v>
      </c>
      <c r="B332" s="39">
        <v>0</v>
      </c>
      <c r="C332" s="39">
        <v>0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51"/>
        <v>0</v>
      </c>
    </row>
    <row r="333" spans="1:9" ht="15">
      <c r="A333" s="27" t="s">
        <v>20</v>
      </c>
      <c r="B333" s="42">
        <v>0</v>
      </c>
      <c r="C333" s="42">
        <v>0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51"/>
        <v>0</v>
      </c>
    </row>
    <row r="334" spans="1:9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51"/>
        <v>0</v>
      </c>
    </row>
    <row r="335" spans="1:9" ht="15">
      <c r="A335" s="28" t="s">
        <v>60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51"/>
        <v>0</v>
      </c>
    </row>
    <row r="336" spans="1:9" ht="15">
      <c r="A336" s="26" t="s">
        <v>22</v>
      </c>
      <c r="B336" s="39">
        <v>0</v>
      </c>
      <c r="C336" s="39">
        <v>0</v>
      </c>
      <c r="D336" s="39">
        <v>0</v>
      </c>
      <c r="E336" s="39">
        <v>0</v>
      </c>
      <c r="F336" s="411"/>
      <c r="G336" s="39">
        <v>0</v>
      </c>
      <c r="H336" s="40">
        <v>0</v>
      </c>
      <c r="I336" s="41">
        <f t="shared" si="51"/>
        <v>0</v>
      </c>
    </row>
    <row r="337" spans="1:9" ht="15">
      <c r="A337" s="28" t="s">
        <v>23</v>
      </c>
      <c r="B337" s="42">
        <v>0</v>
      </c>
      <c r="C337" s="42">
        <v>0</v>
      </c>
      <c r="D337" s="42">
        <v>0</v>
      </c>
      <c r="E337" s="42">
        <v>0</v>
      </c>
      <c r="F337" s="411"/>
      <c r="G337" s="42">
        <v>0</v>
      </c>
      <c r="H337" s="43">
        <v>0</v>
      </c>
      <c r="I337" s="38">
        <f t="shared" si="51"/>
        <v>0</v>
      </c>
    </row>
    <row r="338" spans="1:9" ht="15">
      <c r="A338" s="26" t="s">
        <v>24</v>
      </c>
      <c r="B338" s="39">
        <v>6.1179555004026289</v>
      </c>
      <c r="C338" s="39">
        <v>0</v>
      </c>
      <c r="D338" s="39">
        <v>14.679244499597372</v>
      </c>
      <c r="E338" s="39">
        <v>0</v>
      </c>
      <c r="F338" s="411"/>
      <c r="G338" s="39">
        <v>0</v>
      </c>
      <c r="H338" s="40">
        <v>0</v>
      </c>
      <c r="I338" s="41">
        <f t="shared" si="51"/>
        <v>20.7972</v>
      </c>
    </row>
    <row r="339" spans="1:9" ht="15.75" thickBot="1">
      <c r="A339" s="28" t="s">
        <v>25</v>
      </c>
      <c r="B339" s="42">
        <v>11.865776926831201</v>
      </c>
      <c r="C339" s="42">
        <v>7.724179574462875</v>
      </c>
      <c r="D339" s="42">
        <v>19.064326337971142</v>
      </c>
      <c r="E339" s="42">
        <v>566.80745219399876</v>
      </c>
      <c r="F339" s="412"/>
      <c r="G339" s="42">
        <v>45.538264966736065</v>
      </c>
      <c r="H339" s="43">
        <v>0</v>
      </c>
      <c r="I339" s="38">
        <f>SUM(B339:H339)</f>
        <v>651</v>
      </c>
    </row>
    <row r="340" spans="1:9" ht="15">
      <c r="A340" s="29" t="s">
        <v>26</v>
      </c>
      <c r="B340" s="44">
        <f>SUM(B319:B339)</f>
        <v>408.08967348933891</v>
      </c>
      <c r="C340" s="44">
        <f t="shared" ref="C340:I340" si="52">SUM(C319:C339)</f>
        <v>532.55955008439287</v>
      </c>
      <c r="D340" s="44">
        <f t="shared" si="52"/>
        <v>213.13025999246986</v>
      </c>
      <c r="E340" s="44">
        <f t="shared" si="52"/>
        <v>734.77992814963682</v>
      </c>
      <c r="F340" s="44">
        <f t="shared" si="52"/>
        <v>0</v>
      </c>
      <c r="G340" s="44">
        <f t="shared" si="52"/>
        <v>45.538264966736065</v>
      </c>
      <c r="H340" s="45">
        <f t="shared" si="52"/>
        <v>0</v>
      </c>
      <c r="I340" s="46">
        <f t="shared" si="52"/>
        <v>1934.0976766825745</v>
      </c>
    </row>
    <row r="341" spans="1:9" s="5" customFormat="1" ht="15" thickBot="1">
      <c r="A341" s="30" t="s">
        <v>88</v>
      </c>
      <c r="B341" s="47">
        <f>B340/$I340</f>
        <v>0.21099744775522777</v>
      </c>
      <c r="C341" s="47">
        <f t="shared" ref="C341:I341" si="53">C340/$I340</f>
        <v>0.27535297544943843</v>
      </c>
      <c r="D341" s="47">
        <f t="shared" si="53"/>
        <v>0.11019622357338106</v>
      </c>
      <c r="E341" s="47">
        <f t="shared" si="53"/>
        <v>0.37990838674184985</v>
      </c>
      <c r="F341" s="47">
        <f t="shared" si="53"/>
        <v>0</v>
      </c>
      <c r="G341" s="47">
        <f t="shared" si="53"/>
        <v>2.3544966480102875E-2</v>
      </c>
      <c r="H341" s="47">
        <f t="shared" si="53"/>
        <v>0</v>
      </c>
      <c r="I341" s="48">
        <f t="shared" si="53"/>
        <v>1</v>
      </c>
    </row>
    <row r="342" spans="1:9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9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9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9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</row>
    <row r="346" spans="1:9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4" si="54">SUM(B346:H346)</f>
        <v>0</v>
      </c>
    </row>
    <row r="347" spans="1:9" ht="15">
      <c r="A347" s="27" t="s">
        <v>9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54"/>
        <v>0</v>
      </c>
    </row>
    <row r="348" spans="1:9" ht="15">
      <c r="A348" s="26" t="s">
        <v>10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54"/>
        <v>0</v>
      </c>
    </row>
    <row r="349" spans="1:9" ht="15">
      <c r="A349" s="27" t="s">
        <v>11</v>
      </c>
      <c r="B349" s="42">
        <v>0</v>
      </c>
      <c r="C349" s="42">
        <v>0</v>
      </c>
      <c r="D349" s="42">
        <v>0</v>
      </c>
      <c r="E349" s="42">
        <v>0</v>
      </c>
      <c r="F349" s="411"/>
      <c r="G349" s="42">
        <v>0</v>
      </c>
      <c r="H349" s="43">
        <v>0</v>
      </c>
      <c r="I349" s="38">
        <f t="shared" si="54"/>
        <v>0</v>
      </c>
    </row>
    <row r="350" spans="1:9" ht="15">
      <c r="A350" s="26" t="s">
        <v>12</v>
      </c>
      <c r="B350" s="39">
        <v>0</v>
      </c>
      <c r="C350" s="39">
        <v>0</v>
      </c>
      <c r="D350" s="39">
        <v>0</v>
      </c>
      <c r="E350" s="39">
        <v>6.2318035757937375E-3</v>
      </c>
      <c r="F350" s="411"/>
      <c r="G350" s="39">
        <v>0</v>
      </c>
      <c r="H350" s="40">
        <v>0</v>
      </c>
      <c r="I350" s="41">
        <f t="shared" si="54"/>
        <v>6.2318035757937375E-3</v>
      </c>
    </row>
    <row r="351" spans="1:9" ht="15">
      <c r="A351" s="27" t="s">
        <v>13</v>
      </c>
      <c r="B351" s="42">
        <v>0</v>
      </c>
      <c r="C351" s="42">
        <v>0</v>
      </c>
      <c r="D351" s="42">
        <v>0</v>
      </c>
      <c r="E351" s="42">
        <v>0</v>
      </c>
      <c r="F351" s="411"/>
      <c r="G351" s="42">
        <v>0</v>
      </c>
      <c r="H351" s="43">
        <v>0</v>
      </c>
      <c r="I351" s="38">
        <f t="shared" si="54"/>
        <v>0</v>
      </c>
    </row>
    <row r="352" spans="1:9" ht="15">
      <c r="A352" s="26" t="s">
        <v>14</v>
      </c>
      <c r="B352" s="39">
        <v>0</v>
      </c>
      <c r="C352" s="39">
        <v>0</v>
      </c>
      <c r="D352" s="39">
        <v>0</v>
      </c>
      <c r="E352" s="39">
        <v>1.2893326493739106</v>
      </c>
      <c r="F352" s="411"/>
      <c r="G352" s="39">
        <v>0</v>
      </c>
      <c r="H352" s="40">
        <v>0</v>
      </c>
      <c r="I352" s="41">
        <f t="shared" si="54"/>
        <v>1.2893326493739106</v>
      </c>
    </row>
    <row r="353" spans="1:9" ht="15">
      <c r="A353" s="27" t="s">
        <v>15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54"/>
        <v>0</v>
      </c>
    </row>
    <row r="354" spans="1:9" ht="15">
      <c r="A354" s="26" t="s">
        <v>16</v>
      </c>
      <c r="B354" s="39">
        <v>1.3975613653828932E-2</v>
      </c>
      <c r="C354" s="39">
        <v>0.4113708883083409</v>
      </c>
      <c r="D354" s="39">
        <v>6.5746534980378293</v>
      </c>
      <c r="E354" s="39">
        <v>0</v>
      </c>
      <c r="F354" s="411"/>
      <c r="G354" s="39">
        <v>0</v>
      </c>
      <c r="H354" s="40">
        <v>0</v>
      </c>
      <c r="I354" s="41">
        <f t="shared" si="54"/>
        <v>6.9999999999999991</v>
      </c>
    </row>
    <row r="355" spans="1:9" ht="15">
      <c r="A355" s="27" t="s">
        <v>17</v>
      </c>
      <c r="B355" s="42">
        <v>0</v>
      </c>
      <c r="C355" s="42">
        <v>0</v>
      </c>
      <c r="D355" s="42">
        <v>0</v>
      </c>
      <c r="E355" s="42">
        <v>0</v>
      </c>
      <c r="F355" s="411"/>
      <c r="G355" s="42">
        <v>0</v>
      </c>
      <c r="H355" s="43">
        <v>0</v>
      </c>
      <c r="I355" s="38">
        <f t="shared" si="54"/>
        <v>0</v>
      </c>
    </row>
    <row r="356" spans="1:9" ht="15">
      <c r="A356" s="26" t="s">
        <v>18</v>
      </c>
      <c r="B356" s="39">
        <v>0</v>
      </c>
      <c r="C356" s="39">
        <v>0</v>
      </c>
      <c r="D356" s="39">
        <v>0</v>
      </c>
      <c r="E356" s="39">
        <v>0</v>
      </c>
      <c r="F356" s="411"/>
      <c r="G356" s="39">
        <v>0</v>
      </c>
      <c r="H356" s="40">
        <v>0</v>
      </c>
      <c r="I356" s="41">
        <f t="shared" si="54"/>
        <v>0</v>
      </c>
    </row>
    <row r="357" spans="1:9" ht="15">
      <c r="A357" s="27" t="s">
        <v>139</v>
      </c>
      <c r="B357" s="42">
        <v>4.8299553591780224E-2</v>
      </c>
      <c r="C357" s="42">
        <v>1.297645084408469</v>
      </c>
      <c r="D357" s="42">
        <v>1.6540553619997507</v>
      </c>
      <c r="E357" s="42">
        <v>0</v>
      </c>
      <c r="F357" s="411"/>
      <c r="G357" s="42">
        <v>0</v>
      </c>
      <c r="H357" s="43">
        <v>0</v>
      </c>
      <c r="I357" s="38">
        <f t="shared" si="54"/>
        <v>3</v>
      </c>
    </row>
    <row r="358" spans="1:9" ht="15">
      <c r="A358" s="26" t="s">
        <v>19</v>
      </c>
      <c r="B358" s="39">
        <v>0</v>
      </c>
      <c r="C358" s="39">
        <v>0</v>
      </c>
      <c r="D358" s="39">
        <v>0</v>
      </c>
      <c r="E358" s="39">
        <v>0</v>
      </c>
      <c r="F358" s="411"/>
      <c r="G358" s="39">
        <v>0</v>
      </c>
      <c r="H358" s="40">
        <v>0</v>
      </c>
      <c r="I358" s="41">
        <f t="shared" si="54"/>
        <v>0</v>
      </c>
    </row>
    <row r="359" spans="1:9" ht="15">
      <c r="A359" s="27" t="s">
        <v>20</v>
      </c>
      <c r="B359" s="42">
        <v>0</v>
      </c>
      <c r="C359" s="42">
        <v>0</v>
      </c>
      <c r="D359" s="42">
        <v>0</v>
      </c>
      <c r="E359" s="42">
        <v>0</v>
      </c>
      <c r="F359" s="411"/>
      <c r="G359" s="42">
        <v>0</v>
      </c>
      <c r="H359" s="43">
        <v>0</v>
      </c>
      <c r="I359" s="38">
        <f t="shared" si="54"/>
        <v>0</v>
      </c>
    </row>
    <row r="360" spans="1:9" ht="15">
      <c r="A360" s="26" t="s">
        <v>21</v>
      </c>
      <c r="B360" s="39">
        <v>2.7934572123109881E-2</v>
      </c>
      <c r="C360" s="39">
        <v>1.5038523340612251</v>
      </c>
      <c r="D360" s="39">
        <v>0.46821309381566473</v>
      </c>
      <c r="E360" s="39">
        <v>0</v>
      </c>
      <c r="F360" s="411"/>
      <c r="G360" s="39">
        <v>0</v>
      </c>
      <c r="H360" s="40">
        <v>0</v>
      </c>
      <c r="I360" s="41">
        <f t="shared" si="54"/>
        <v>1.9999999999999998</v>
      </c>
    </row>
    <row r="361" spans="1:9" ht="15">
      <c r="A361" s="28" t="s">
        <v>60</v>
      </c>
      <c r="B361" s="42">
        <v>2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54"/>
        <v>2</v>
      </c>
    </row>
    <row r="362" spans="1:9" ht="15">
      <c r="A362" s="26" t="s">
        <v>22</v>
      </c>
      <c r="B362" s="39">
        <v>35.284096327727312</v>
      </c>
      <c r="C362" s="39">
        <v>102.73632387185182</v>
      </c>
      <c r="D362" s="39">
        <v>57.832427492435293</v>
      </c>
      <c r="E362" s="39">
        <v>0</v>
      </c>
      <c r="F362" s="411"/>
      <c r="G362" s="39">
        <v>0</v>
      </c>
      <c r="H362" s="40">
        <v>0</v>
      </c>
      <c r="I362" s="41">
        <f t="shared" si="54"/>
        <v>195.85284769201442</v>
      </c>
    </row>
    <row r="363" spans="1:9" ht="15">
      <c r="A363" s="28" t="s">
        <v>23</v>
      </c>
      <c r="B363" s="42">
        <v>0</v>
      </c>
      <c r="C363" s="42">
        <v>0</v>
      </c>
      <c r="D363" s="42">
        <v>0</v>
      </c>
      <c r="E363" s="42">
        <v>0</v>
      </c>
      <c r="F363" s="411"/>
      <c r="G363" s="42">
        <v>0</v>
      </c>
      <c r="H363" s="43">
        <v>0</v>
      </c>
      <c r="I363" s="38">
        <f t="shared" si="54"/>
        <v>0</v>
      </c>
    </row>
    <row r="364" spans="1:9" ht="15">
      <c r="A364" s="26" t="s">
        <v>24</v>
      </c>
      <c r="B364" s="39">
        <v>1.3281676189437899</v>
      </c>
      <c r="C364" s="39">
        <v>1.8790646536573754E-5</v>
      </c>
      <c r="D364" s="39">
        <v>0.13341359040967365</v>
      </c>
      <c r="E364" s="39">
        <v>0</v>
      </c>
      <c r="F364" s="411"/>
      <c r="G364" s="39">
        <v>0</v>
      </c>
      <c r="H364" s="40">
        <v>0</v>
      </c>
      <c r="I364" s="41">
        <f t="shared" si="54"/>
        <v>1.4616</v>
      </c>
    </row>
    <row r="365" spans="1:9" ht="15.75" thickBot="1">
      <c r="A365" s="28" t="s">
        <v>25</v>
      </c>
      <c r="B365" s="42">
        <v>0.5820399424656405</v>
      </c>
      <c r="C365" s="42">
        <v>0.9614120820463582</v>
      </c>
      <c r="D365" s="42">
        <v>0.5657779744657021</v>
      </c>
      <c r="E365" s="42">
        <v>93.680482247068127</v>
      </c>
      <c r="F365" s="412"/>
      <c r="G365" s="42">
        <v>1.2051734127771068</v>
      </c>
      <c r="H365" s="43">
        <v>5.1143411770593495E-3</v>
      </c>
      <c r="I365" s="38">
        <f>SUM(B365:H365)</f>
        <v>96.999999999999986</v>
      </c>
    </row>
    <row r="366" spans="1:9" ht="15">
      <c r="A366" s="29" t="s">
        <v>26</v>
      </c>
      <c r="B366" s="44">
        <f>SUM(B345:B365)</f>
        <v>39.284513628505458</v>
      </c>
      <c r="C366" s="44">
        <f t="shared" ref="C366:I366" si="55">SUM(C345:C365)</f>
        <v>106.91062305132274</v>
      </c>
      <c r="D366" s="44">
        <f t="shared" si="55"/>
        <v>67.228541011163912</v>
      </c>
      <c r="E366" s="44">
        <f t="shared" si="55"/>
        <v>94.976046700017832</v>
      </c>
      <c r="F366" s="44">
        <f t="shared" si="55"/>
        <v>0</v>
      </c>
      <c r="G366" s="44">
        <f t="shared" si="55"/>
        <v>1.2051734127771068</v>
      </c>
      <c r="H366" s="45">
        <f t="shared" si="55"/>
        <v>5.1143411770593495E-3</v>
      </c>
      <c r="I366" s="46">
        <f t="shared" si="55"/>
        <v>309.61001214496412</v>
      </c>
    </row>
    <row r="367" spans="1:9" s="5" customFormat="1" ht="15" thickBot="1">
      <c r="A367" s="30" t="s">
        <v>88</v>
      </c>
      <c r="B367" s="47">
        <f>B366/$I366</f>
        <v>0.12688386062305973</v>
      </c>
      <c r="C367" s="47">
        <f t="shared" ref="C367:I367" si="56">C366/$I366</f>
        <v>0.3453073830224378</v>
      </c>
      <c r="D367" s="47">
        <f t="shared" si="56"/>
        <v>0.21713942822910548</v>
      </c>
      <c r="E367" s="47">
        <f t="shared" si="56"/>
        <v>0.30676025636906279</v>
      </c>
      <c r="F367" s="47">
        <f t="shared" si="56"/>
        <v>0</v>
      </c>
      <c r="G367" s="47">
        <f t="shared" si="56"/>
        <v>3.8925531006821132E-3</v>
      </c>
      <c r="H367" s="47">
        <f t="shared" si="56"/>
        <v>1.6518655652081228E-5</v>
      </c>
      <c r="I367" s="48">
        <f t="shared" si="56"/>
        <v>1</v>
      </c>
    </row>
    <row r="368" spans="1:9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9" ht="15">
      <c r="A371" s="25" t="s">
        <v>7</v>
      </c>
      <c r="B371" s="36">
        <v>0</v>
      </c>
      <c r="C371" s="36">
        <v>0</v>
      </c>
      <c r="D371" s="36">
        <v>0</v>
      </c>
      <c r="E371" s="36">
        <v>0</v>
      </c>
      <c r="F371" s="410"/>
      <c r="G371" s="36">
        <v>0</v>
      </c>
      <c r="H371" s="37">
        <v>0</v>
      </c>
      <c r="I371" s="38">
        <f>SUM(B371:H371)</f>
        <v>0</v>
      </c>
    </row>
    <row r="372" spans="1:9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0" si="57">SUM(B372:H372)</f>
        <v>0</v>
      </c>
    </row>
    <row r="373" spans="1:9" ht="15">
      <c r="A373" s="27" t="s">
        <v>9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57"/>
        <v>0</v>
      </c>
    </row>
    <row r="374" spans="1:9" ht="15">
      <c r="A374" s="26" t="s">
        <v>10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57"/>
        <v>0</v>
      </c>
    </row>
    <row r="375" spans="1:9" ht="15">
      <c r="A375" s="27" t="s">
        <v>11</v>
      </c>
      <c r="B375" s="42">
        <v>0</v>
      </c>
      <c r="C375" s="42">
        <v>0</v>
      </c>
      <c r="D375" s="42">
        <v>0</v>
      </c>
      <c r="E375" s="42">
        <v>0</v>
      </c>
      <c r="F375" s="411"/>
      <c r="G375" s="42">
        <v>0</v>
      </c>
      <c r="H375" s="43">
        <v>0</v>
      </c>
      <c r="I375" s="38">
        <f t="shared" si="57"/>
        <v>0</v>
      </c>
    </row>
    <row r="376" spans="1:9" ht="15">
      <c r="A376" s="26" t="s">
        <v>12</v>
      </c>
      <c r="B376" s="39">
        <v>1.0051922951085676E-3</v>
      </c>
      <c r="C376" s="39">
        <v>1.0051922951085676E-3</v>
      </c>
      <c r="D376" s="39">
        <v>1.0051922951085676E-3</v>
      </c>
      <c r="E376" s="39">
        <v>2.3731105977619693</v>
      </c>
      <c r="F376" s="411"/>
      <c r="G376" s="39">
        <v>0</v>
      </c>
      <c r="H376" s="40">
        <v>0</v>
      </c>
      <c r="I376" s="41">
        <f t="shared" si="57"/>
        <v>2.376126174647295</v>
      </c>
    </row>
    <row r="377" spans="1:9" ht="15">
      <c r="A377" s="27" t="s">
        <v>13</v>
      </c>
      <c r="B377" s="42">
        <v>0</v>
      </c>
      <c r="C377" s="42">
        <v>0</v>
      </c>
      <c r="D377" s="42">
        <v>0</v>
      </c>
      <c r="E377" s="42">
        <v>0</v>
      </c>
      <c r="F377" s="411"/>
      <c r="G377" s="42">
        <v>0</v>
      </c>
      <c r="H377" s="43">
        <v>0</v>
      </c>
      <c r="I377" s="38">
        <f t="shared" si="57"/>
        <v>0</v>
      </c>
    </row>
    <row r="378" spans="1:9" ht="15">
      <c r="A378" s="26" t="s">
        <v>14</v>
      </c>
      <c r="B378" s="39">
        <v>9.0895842911407551E-4</v>
      </c>
      <c r="C378" s="39">
        <v>9.0895842911407551E-4</v>
      </c>
      <c r="D378" s="39">
        <v>9.0895842911407551E-4</v>
      </c>
      <c r="E378" s="39">
        <v>643.36713823575963</v>
      </c>
      <c r="F378" s="411"/>
      <c r="G378" s="39">
        <v>0</v>
      </c>
      <c r="H378" s="40">
        <v>0</v>
      </c>
      <c r="I378" s="41">
        <f t="shared" si="57"/>
        <v>643.36986511104692</v>
      </c>
    </row>
    <row r="379" spans="1:9" ht="15">
      <c r="A379" s="27" t="s">
        <v>15</v>
      </c>
      <c r="B379" s="42">
        <v>11.040982660186197</v>
      </c>
      <c r="C379" s="42">
        <v>4.7244660460021891E-4</v>
      </c>
      <c r="D379" s="42">
        <v>4.7244660460021891E-4</v>
      </c>
      <c r="E379" s="42">
        <v>4.7244660460021891E-4</v>
      </c>
      <c r="F379" s="411"/>
      <c r="G379" s="42">
        <v>0</v>
      </c>
      <c r="H379" s="43">
        <v>0</v>
      </c>
      <c r="I379" s="38">
        <f t="shared" si="57"/>
        <v>11.042399999999999</v>
      </c>
    </row>
    <row r="380" spans="1:9" ht="15">
      <c r="A380" s="26" t="s">
        <v>16</v>
      </c>
      <c r="B380" s="39">
        <v>31.246200876871615</v>
      </c>
      <c r="C380" s="39">
        <v>9.7698903473483344E-4</v>
      </c>
      <c r="D380" s="39">
        <v>138.75184514505892</v>
      </c>
      <c r="E380" s="39">
        <v>9.7698903473483344E-4</v>
      </c>
      <c r="F380" s="411"/>
      <c r="G380" s="39">
        <v>0</v>
      </c>
      <c r="H380" s="40">
        <v>0</v>
      </c>
      <c r="I380" s="41">
        <f t="shared" si="57"/>
        <v>170.00000000000003</v>
      </c>
    </row>
    <row r="381" spans="1:9" ht="15">
      <c r="A381" s="27" t="s">
        <v>17</v>
      </c>
      <c r="B381" s="42">
        <v>1.8827129759453853</v>
      </c>
      <c r="C381" s="42">
        <v>1.1136782733761055E-3</v>
      </c>
      <c r="D381" s="42">
        <v>47.517159667507876</v>
      </c>
      <c r="E381" s="42">
        <v>1.1136782733761055E-3</v>
      </c>
      <c r="F381" s="411"/>
      <c r="G381" s="42">
        <v>0</v>
      </c>
      <c r="H381" s="43">
        <v>0</v>
      </c>
      <c r="I381" s="38">
        <f t="shared" si="57"/>
        <v>49.402100000000011</v>
      </c>
    </row>
    <row r="382" spans="1:9" ht="15">
      <c r="A382" s="26" t="s">
        <v>18</v>
      </c>
      <c r="B382" s="39">
        <v>0</v>
      </c>
      <c r="C382" s="39">
        <v>0</v>
      </c>
      <c r="D382" s="39">
        <v>0</v>
      </c>
      <c r="E382" s="39">
        <v>0</v>
      </c>
      <c r="F382" s="411"/>
      <c r="G382" s="39">
        <v>0</v>
      </c>
      <c r="H382" s="40">
        <v>0</v>
      </c>
      <c r="I382" s="41">
        <f t="shared" si="57"/>
        <v>0</v>
      </c>
    </row>
    <row r="383" spans="1:9" ht="15">
      <c r="A383" s="27" t="s">
        <v>139</v>
      </c>
      <c r="B383" s="42">
        <v>142.56338422874231</v>
      </c>
      <c r="C383" s="42">
        <v>12.037601125836359</v>
      </c>
      <c r="D383" s="42">
        <v>334.3962519959897</v>
      </c>
      <c r="E383" s="42">
        <v>2.7626494316512623E-3</v>
      </c>
      <c r="F383" s="411"/>
      <c r="G383" s="42">
        <v>0</v>
      </c>
      <c r="H383" s="43">
        <v>0</v>
      </c>
      <c r="I383" s="38">
        <f t="shared" si="57"/>
        <v>489</v>
      </c>
    </row>
    <row r="384" spans="1:9" ht="15">
      <c r="A384" s="26" t="s">
        <v>19</v>
      </c>
      <c r="B384" s="39">
        <v>0</v>
      </c>
      <c r="C384" s="39">
        <v>0</v>
      </c>
      <c r="D384" s="39">
        <v>0</v>
      </c>
      <c r="E384" s="39">
        <v>0</v>
      </c>
      <c r="F384" s="411"/>
      <c r="G384" s="39">
        <v>0</v>
      </c>
      <c r="H384" s="40">
        <v>0</v>
      </c>
      <c r="I384" s="41">
        <f t="shared" si="57"/>
        <v>0</v>
      </c>
    </row>
    <row r="385" spans="1:9" ht="15">
      <c r="A385" s="27" t="s">
        <v>20</v>
      </c>
      <c r="B385" s="42">
        <v>0</v>
      </c>
      <c r="C385" s="42">
        <v>0</v>
      </c>
      <c r="D385" s="42">
        <v>0</v>
      </c>
      <c r="E385" s="42">
        <v>0</v>
      </c>
      <c r="F385" s="411"/>
      <c r="G385" s="42">
        <v>0</v>
      </c>
      <c r="H385" s="43">
        <v>0</v>
      </c>
      <c r="I385" s="38">
        <f t="shared" si="57"/>
        <v>0</v>
      </c>
    </row>
    <row r="386" spans="1:9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57"/>
        <v>0</v>
      </c>
    </row>
    <row r="387" spans="1:9" ht="15">
      <c r="A387" s="28" t="s">
        <v>60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57"/>
        <v>0</v>
      </c>
    </row>
    <row r="388" spans="1:9" ht="15">
      <c r="A388" s="26" t="s">
        <v>22</v>
      </c>
      <c r="B388" s="39">
        <v>0</v>
      </c>
      <c r="C388" s="39">
        <v>0</v>
      </c>
      <c r="D388" s="39">
        <v>0</v>
      </c>
      <c r="E388" s="39">
        <v>0</v>
      </c>
      <c r="F388" s="411"/>
      <c r="G388" s="39">
        <v>0</v>
      </c>
      <c r="H388" s="40">
        <v>0</v>
      </c>
      <c r="I388" s="41">
        <f t="shared" si="57"/>
        <v>0</v>
      </c>
    </row>
    <row r="389" spans="1:9" ht="15">
      <c r="A389" s="28" t="s">
        <v>23</v>
      </c>
      <c r="B389" s="42">
        <v>0</v>
      </c>
      <c r="C389" s="42">
        <v>0</v>
      </c>
      <c r="D389" s="42">
        <v>0</v>
      </c>
      <c r="E389" s="42">
        <v>0</v>
      </c>
      <c r="F389" s="411"/>
      <c r="G389" s="42">
        <v>0</v>
      </c>
      <c r="H389" s="43">
        <v>0</v>
      </c>
      <c r="I389" s="38">
        <f t="shared" si="57"/>
        <v>0</v>
      </c>
    </row>
    <row r="390" spans="1:9" ht="15">
      <c r="A390" s="26" t="s">
        <v>24</v>
      </c>
      <c r="B390" s="39">
        <v>19.692</v>
      </c>
      <c r="C390" s="39">
        <v>0</v>
      </c>
      <c r="D390" s="39">
        <v>0</v>
      </c>
      <c r="E390" s="39">
        <v>0</v>
      </c>
      <c r="F390" s="411"/>
      <c r="G390" s="39">
        <v>0</v>
      </c>
      <c r="H390" s="40">
        <v>0</v>
      </c>
      <c r="I390" s="41">
        <f t="shared" si="57"/>
        <v>19.692</v>
      </c>
    </row>
    <row r="391" spans="1:9" ht="15.75" thickBot="1">
      <c r="A391" s="28" t="s">
        <v>25</v>
      </c>
      <c r="B391" s="42">
        <v>32.696949784640957</v>
      </c>
      <c r="C391" s="42">
        <v>4.064268937071662E-2</v>
      </c>
      <c r="D391" s="42">
        <v>8.8373639290842085</v>
      </c>
      <c r="E391" s="42">
        <v>141.20805509748661</v>
      </c>
      <c r="F391" s="412"/>
      <c r="G391" s="42">
        <v>119.2169884994175</v>
      </c>
      <c r="H391" s="43">
        <v>0</v>
      </c>
      <c r="I391" s="38">
        <f>SUM(B391:H391)</f>
        <v>302</v>
      </c>
    </row>
    <row r="392" spans="1:9" ht="15">
      <c r="A392" s="29" t="s">
        <v>26</v>
      </c>
      <c r="B392" s="44">
        <f>SUM(B371:B391)</f>
        <v>239.12414467711071</v>
      </c>
      <c r="C392" s="44">
        <f t="shared" ref="C392:I392" si="58">SUM(C371:C391)</f>
        <v>12.08272107984401</v>
      </c>
      <c r="D392" s="44">
        <f t="shared" si="58"/>
        <v>529.50500733496949</v>
      </c>
      <c r="E392" s="44">
        <f t="shared" si="58"/>
        <v>786.95362969435257</v>
      </c>
      <c r="F392" s="44">
        <f t="shared" si="58"/>
        <v>0</v>
      </c>
      <c r="G392" s="44">
        <f t="shared" si="58"/>
        <v>119.2169884994175</v>
      </c>
      <c r="H392" s="45">
        <f t="shared" si="58"/>
        <v>0</v>
      </c>
      <c r="I392" s="46">
        <f t="shared" si="58"/>
        <v>1686.8824912856944</v>
      </c>
    </row>
    <row r="393" spans="1:9" s="5" customFormat="1" ht="15" thickBot="1">
      <c r="A393" s="30" t="s">
        <v>88</v>
      </c>
      <c r="B393" s="47">
        <f>B392/$I392</f>
        <v>0.14175506943275995</v>
      </c>
      <c r="C393" s="47">
        <f t="shared" ref="C393:I393" si="59">C392/$I392</f>
        <v>7.1627520839551186E-3</v>
      </c>
      <c r="D393" s="47">
        <f t="shared" si="59"/>
        <v>0.31389560924981541</v>
      </c>
      <c r="E393" s="47">
        <f t="shared" si="59"/>
        <v>0.46651360350213761</v>
      </c>
      <c r="F393" s="47">
        <f t="shared" si="59"/>
        <v>0</v>
      </c>
      <c r="G393" s="47">
        <f t="shared" si="59"/>
        <v>7.0672965731331805E-2</v>
      </c>
      <c r="H393" s="47">
        <f t="shared" si="59"/>
        <v>0</v>
      </c>
      <c r="I393" s="48">
        <f t="shared" si="59"/>
        <v>1</v>
      </c>
    </row>
    <row r="394" spans="1:9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9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9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9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</row>
    <row r="398" spans="1:9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6" si="60">SUM(B398:H398)</f>
        <v>0</v>
      </c>
    </row>
    <row r="399" spans="1:9" ht="15">
      <c r="A399" s="27" t="s">
        <v>9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60"/>
        <v>0</v>
      </c>
    </row>
    <row r="400" spans="1:9" ht="15">
      <c r="A400" s="26" t="s">
        <v>10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60"/>
        <v>0</v>
      </c>
    </row>
    <row r="401" spans="1:9" ht="15">
      <c r="A401" s="27" t="s">
        <v>11</v>
      </c>
      <c r="B401" s="42">
        <v>0</v>
      </c>
      <c r="C401" s="42">
        <v>0</v>
      </c>
      <c r="D401" s="42">
        <v>0</v>
      </c>
      <c r="E401" s="42">
        <v>0</v>
      </c>
      <c r="F401" s="411"/>
      <c r="G401" s="42">
        <v>0</v>
      </c>
      <c r="H401" s="43">
        <v>0</v>
      </c>
      <c r="I401" s="38">
        <f t="shared" si="60"/>
        <v>0</v>
      </c>
    </row>
    <row r="402" spans="1:9" ht="15">
      <c r="A402" s="26" t="s">
        <v>12</v>
      </c>
      <c r="B402" s="39">
        <v>9.9655562571831927E-4</v>
      </c>
      <c r="C402" s="39">
        <v>0</v>
      </c>
      <c r="D402" s="39">
        <v>0</v>
      </c>
      <c r="E402" s="39">
        <v>9.604215547318036E-2</v>
      </c>
      <c r="F402" s="411"/>
      <c r="G402" s="39">
        <v>0</v>
      </c>
      <c r="H402" s="40">
        <v>0</v>
      </c>
      <c r="I402" s="41">
        <f t="shared" si="60"/>
        <v>9.7038711098898681E-2</v>
      </c>
    </row>
    <row r="403" spans="1:9" ht="15">
      <c r="A403" s="27" t="s">
        <v>13</v>
      </c>
      <c r="B403" s="42">
        <v>0</v>
      </c>
      <c r="C403" s="42">
        <v>0</v>
      </c>
      <c r="D403" s="42">
        <v>0</v>
      </c>
      <c r="E403" s="42">
        <v>0</v>
      </c>
      <c r="F403" s="411"/>
      <c r="G403" s="42">
        <v>0</v>
      </c>
      <c r="H403" s="43">
        <v>0</v>
      </c>
      <c r="I403" s="38">
        <f t="shared" si="60"/>
        <v>0</v>
      </c>
    </row>
    <row r="404" spans="1:9" ht="15">
      <c r="A404" s="26" t="s">
        <v>14</v>
      </c>
      <c r="B404" s="39">
        <v>9.0716001473646916E-4</v>
      </c>
      <c r="C404" s="39">
        <v>0</v>
      </c>
      <c r="D404" s="39">
        <v>0</v>
      </c>
      <c r="E404" s="39">
        <v>0.45628830393985498</v>
      </c>
      <c r="F404" s="411"/>
      <c r="G404" s="39">
        <v>0</v>
      </c>
      <c r="H404" s="40">
        <v>0</v>
      </c>
      <c r="I404" s="41">
        <f t="shared" si="60"/>
        <v>0.45719546395459143</v>
      </c>
    </row>
    <row r="405" spans="1:9" ht="15">
      <c r="A405" s="27" t="s">
        <v>15</v>
      </c>
      <c r="B405" s="42">
        <v>0.66777349186989055</v>
      </c>
      <c r="C405" s="42">
        <v>0.14378824392470652</v>
      </c>
      <c r="D405" s="42">
        <v>1.0288382642054026</v>
      </c>
      <c r="E405" s="42">
        <v>0</v>
      </c>
      <c r="F405" s="411"/>
      <c r="G405" s="42">
        <v>0</v>
      </c>
      <c r="H405" s="43">
        <v>0</v>
      </c>
      <c r="I405" s="38">
        <f t="shared" si="60"/>
        <v>1.8403999999999996</v>
      </c>
    </row>
    <row r="406" spans="1:9" ht="15">
      <c r="A406" s="26" t="s">
        <v>16</v>
      </c>
      <c r="B406" s="39">
        <v>15.12789751230312</v>
      </c>
      <c r="C406" s="39">
        <v>23.859419270734854</v>
      </c>
      <c r="D406" s="39">
        <v>1.2683216962022594E-2</v>
      </c>
      <c r="E406" s="39">
        <v>0</v>
      </c>
      <c r="F406" s="411"/>
      <c r="G406" s="39">
        <v>0</v>
      </c>
      <c r="H406" s="40">
        <v>0</v>
      </c>
      <c r="I406" s="41">
        <f t="shared" si="60"/>
        <v>39</v>
      </c>
    </row>
    <row r="407" spans="1:9" ht="15">
      <c r="A407" s="27" t="s">
        <v>17</v>
      </c>
      <c r="B407" s="42">
        <v>0</v>
      </c>
      <c r="C407" s="42">
        <v>0</v>
      </c>
      <c r="D407" s="42">
        <v>0</v>
      </c>
      <c r="E407" s="42">
        <v>0</v>
      </c>
      <c r="F407" s="411"/>
      <c r="G407" s="42">
        <v>0</v>
      </c>
      <c r="H407" s="43">
        <v>0</v>
      </c>
      <c r="I407" s="38">
        <f t="shared" si="60"/>
        <v>0</v>
      </c>
    </row>
    <row r="408" spans="1:9" ht="15">
      <c r="A408" s="26" t="s">
        <v>18</v>
      </c>
      <c r="B408" s="39">
        <v>0</v>
      </c>
      <c r="C408" s="39">
        <v>0</v>
      </c>
      <c r="D408" s="39">
        <v>0</v>
      </c>
      <c r="E408" s="39">
        <v>0</v>
      </c>
      <c r="F408" s="411"/>
      <c r="G408" s="39">
        <v>0</v>
      </c>
      <c r="H408" s="40">
        <v>0</v>
      </c>
      <c r="I408" s="41">
        <f t="shared" si="60"/>
        <v>0</v>
      </c>
    </row>
    <row r="409" spans="1:9" ht="15">
      <c r="A409" s="27" t="s">
        <v>139</v>
      </c>
      <c r="B409" s="42">
        <v>20.380807853463782</v>
      </c>
      <c r="C409" s="42">
        <v>61.606677445468733</v>
      </c>
      <c r="D409" s="42">
        <v>8.7645944257527013</v>
      </c>
      <c r="E409" s="42">
        <v>1.2479202753147773</v>
      </c>
      <c r="F409" s="411"/>
      <c r="G409" s="42">
        <v>0</v>
      </c>
      <c r="H409" s="43">
        <v>0</v>
      </c>
      <c r="I409" s="38">
        <f t="shared" si="60"/>
        <v>92</v>
      </c>
    </row>
    <row r="410" spans="1:9" ht="15">
      <c r="A410" s="26" t="s">
        <v>19</v>
      </c>
      <c r="B410" s="39">
        <v>0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60"/>
        <v>0</v>
      </c>
    </row>
    <row r="411" spans="1:9" ht="15">
      <c r="A411" s="27" t="s">
        <v>20</v>
      </c>
      <c r="B411" s="42">
        <v>0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60"/>
        <v>0</v>
      </c>
    </row>
    <row r="412" spans="1:9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60"/>
        <v>0</v>
      </c>
    </row>
    <row r="413" spans="1:9" ht="15">
      <c r="A413" s="28" t="s">
        <v>60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60"/>
        <v>0</v>
      </c>
    </row>
    <row r="414" spans="1:9" ht="15">
      <c r="A414" s="26" t="s">
        <v>22</v>
      </c>
      <c r="B414" s="39">
        <v>0</v>
      </c>
      <c r="C414" s="39">
        <v>0</v>
      </c>
      <c r="D414" s="39">
        <v>0</v>
      </c>
      <c r="E414" s="39">
        <v>0</v>
      </c>
      <c r="F414" s="411"/>
      <c r="G414" s="39">
        <v>0</v>
      </c>
      <c r="H414" s="40">
        <v>0</v>
      </c>
      <c r="I414" s="41">
        <f t="shared" si="60"/>
        <v>0</v>
      </c>
    </row>
    <row r="415" spans="1:9" ht="15">
      <c r="A415" s="28" t="s">
        <v>23</v>
      </c>
      <c r="B415" s="42">
        <v>0</v>
      </c>
      <c r="C415" s="42">
        <v>0</v>
      </c>
      <c r="D415" s="42">
        <v>0</v>
      </c>
      <c r="E415" s="42">
        <v>0</v>
      </c>
      <c r="F415" s="411"/>
      <c r="G415" s="42">
        <v>0</v>
      </c>
      <c r="H415" s="43">
        <v>0</v>
      </c>
      <c r="I415" s="38">
        <f t="shared" si="60"/>
        <v>0</v>
      </c>
    </row>
    <row r="416" spans="1:9" ht="15">
      <c r="A416" s="26" t="s">
        <v>24</v>
      </c>
      <c r="B416" s="39">
        <v>8.6148000000000007</v>
      </c>
      <c r="C416" s="39">
        <v>0</v>
      </c>
      <c r="D416" s="39">
        <v>0</v>
      </c>
      <c r="E416" s="39">
        <v>0</v>
      </c>
      <c r="F416" s="411"/>
      <c r="G416" s="39">
        <v>0</v>
      </c>
      <c r="H416" s="40">
        <v>0</v>
      </c>
      <c r="I416" s="41">
        <f t="shared" si="60"/>
        <v>8.6148000000000007</v>
      </c>
    </row>
    <row r="417" spans="1:9" ht="15.75" thickBot="1">
      <c r="A417" s="28" t="s">
        <v>25</v>
      </c>
      <c r="B417" s="42">
        <v>0.62898145746539169</v>
      </c>
      <c r="C417" s="42">
        <v>0.29638453378685103</v>
      </c>
      <c r="D417" s="42">
        <v>1.8275859935174266E-2</v>
      </c>
      <c r="E417" s="42">
        <v>23.716880650532431</v>
      </c>
      <c r="F417" s="412"/>
      <c r="G417" s="42">
        <v>4.3394774982801518</v>
      </c>
      <c r="H417" s="43">
        <v>0</v>
      </c>
      <c r="I417" s="38">
        <f>SUM(B417:H417)</f>
        <v>29</v>
      </c>
    </row>
    <row r="418" spans="1:9" ht="15">
      <c r="A418" s="29" t="s">
        <v>26</v>
      </c>
      <c r="B418" s="44">
        <f>SUM(B397:B417)</f>
        <v>45.422164030742643</v>
      </c>
      <c r="C418" s="44">
        <f t="shared" ref="C418:I418" si="61">SUM(C397:C417)</f>
        <v>85.906269493915147</v>
      </c>
      <c r="D418" s="44">
        <f t="shared" si="61"/>
        <v>9.8243917668553014</v>
      </c>
      <c r="E418" s="44">
        <f t="shared" si="61"/>
        <v>25.517131385260242</v>
      </c>
      <c r="F418" s="44">
        <f t="shared" si="61"/>
        <v>0</v>
      </c>
      <c r="G418" s="44">
        <f t="shared" si="61"/>
        <v>4.3394774982801518</v>
      </c>
      <c r="H418" s="45">
        <f t="shared" si="61"/>
        <v>0</v>
      </c>
      <c r="I418" s="46">
        <f t="shared" si="61"/>
        <v>171.00943417505349</v>
      </c>
    </row>
    <row r="419" spans="1:9" s="5" customFormat="1" ht="15" thickBot="1">
      <c r="A419" s="30" t="s">
        <v>88</v>
      </c>
      <c r="B419" s="47">
        <f>B418/$I418</f>
        <v>0.26561203625904245</v>
      </c>
      <c r="C419" s="47">
        <f t="shared" ref="C419:I419" si="62">C418/$I418</f>
        <v>0.50234813013869961</v>
      </c>
      <c r="D419" s="47">
        <f t="shared" si="62"/>
        <v>5.7449413912442876E-2</v>
      </c>
      <c r="E419" s="47">
        <f t="shared" si="62"/>
        <v>0.14921475828719297</v>
      </c>
      <c r="F419" s="47">
        <f t="shared" si="62"/>
        <v>0</v>
      </c>
      <c r="G419" s="47">
        <f t="shared" si="62"/>
        <v>2.5375661402622113E-2</v>
      </c>
      <c r="H419" s="47">
        <f t="shared" si="62"/>
        <v>0</v>
      </c>
      <c r="I419" s="48">
        <f t="shared" si="62"/>
        <v>1</v>
      </c>
    </row>
    <row r="420" spans="1:9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9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9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9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</row>
    <row r="424" spans="1:9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2" si="63">SUM(B424:H424)</f>
        <v>0</v>
      </c>
    </row>
    <row r="425" spans="1:9" ht="15">
      <c r="A425" s="27" t="s">
        <v>9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63"/>
        <v>0</v>
      </c>
    </row>
    <row r="426" spans="1:9" ht="15">
      <c r="A426" s="26" t="s">
        <v>10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63"/>
        <v>0</v>
      </c>
    </row>
    <row r="427" spans="1:9" ht="15">
      <c r="A427" s="27" t="s">
        <v>11</v>
      </c>
      <c r="B427" s="42">
        <v>0</v>
      </c>
      <c r="C427" s="42">
        <v>0</v>
      </c>
      <c r="D427" s="42">
        <v>0</v>
      </c>
      <c r="E427" s="42">
        <v>0</v>
      </c>
      <c r="F427" s="411"/>
      <c r="G427" s="42">
        <v>0</v>
      </c>
      <c r="H427" s="43">
        <v>0</v>
      </c>
      <c r="I427" s="38">
        <f t="shared" si="63"/>
        <v>0</v>
      </c>
    </row>
    <row r="428" spans="1:9" ht="15">
      <c r="A428" s="26" t="s">
        <v>12</v>
      </c>
      <c r="B428" s="39">
        <v>0</v>
      </c>
      <c r="C428" s="39">
        <v>0</v>
      </c>
      <c r="D428" s="39">
        <v>0</v>
      </c>
      <c r="E428" s="39">
        <v>0</v>
      </c>
      <c r="F428" s="411"/>
      <c r="G428" s="39">
        <v>0</v>
      </c>
      <c r="H428" s="40">
        <v>0</v>
      </c>
      <c r="I428" s="41">
        <f t="shared" si="63"/>
        <v>0</v>
      </c>
    </row>
    <row r="429" spans="1:9" ht="15">
      <c r="A429" s="27" t="s">
        <v>13</v>
      </c>
      <c r="B429" s="42">
        <v>0</v>
      </c>
      <c r="C429" s="42">
        <v>0</v>
      </c>
      <c r="D429" s="42">
        <v>0</v>
      </c>
      <c r="E429" s="42">
        <v>0</v>
      </c>
      <c r="F429" s="411"/>
      <c r="G429" s="42">
        <v>0</v>
      </c>
      <c r="H429" s="43">
        <v>0</v>
      </c>
      <c r="I429" s="38">
        <f t="shared" si="63"/>
        <v>0</v>
      </c>
    </row>
    <row r="430" spans="1:9" ht="15">
      <c r="A430" s="26" t="s">
        <v>14</v>
      </c>
      <c r="B430" s="39">
        <v>0</v>
      </c>
      <c r="C430" s="39">
        <v>0</v>
      </c>
      <c r="D430" s="39">
        <v>0</v>
      </c>
      <c r="E430" s="39">
        <v>4.488589688382702E-2</v>
      </c>
      <c r="F430" s="411"/>
      <c r="G430" s="39">
        <v>0</v>
      </c>
      <c r="H430" s="40">
        <v>0</v>
      </c>
      <c r="I430" s="41">
        <f t="shared" si="63"/>
        <v>4.488589688382702E-2</v>
      </c>
    </row>
    <row r="431" spans="1:9" ht="15">
      <c r="A431" s="27" t="s">
        <v>15</v>
      </c>
      <c r="B431" s="42">
        <v>0.30182139409165304</v>
      </c>
      <c r="C431" s="42">
        <v>0.13387606177700967</v>
      </c>
      <c r="D431" s="42">
        <v>0.16350254413133733</v>
      </c>
      <c r="E431" s="42">
        <v>0</v>
      </c>
      <c r="F431" s="411"/>
      <c r="G431" s="42">
        <v>0</v>
      </c>
      <c r="H431" s="43">
        <v>0</v>
      </c>
      <c r="I431" s="38">
        <f t="shared" si="63"/>
        <v>0.59920000000000007</v>
      </c>
    </row>
    <row r="432" spans="1:9" ht="15">
      <c r="A432" s="26" t="s">
        <v>16</v>
      </c>
      <c r="B432" s="39">
        <v>85.880561012467496</v>
      </c>
      <c r="C432" s="39">
        <v>9.0406124002050419</v>
      </c>
      <c r="D432" s="39">
        <v>30.07882658732747</v>
      </c>
      <c r="E432" s="39">
        <v>0</v>
      </c>
      <c r="F432" s="411"/>
      <c r="G432" s="39">
        <v>0</v>
      </c>
      <c r="H432" s="40">
        <v>0</v>
      </c>
      <c r="I432" s="41">
        <f t="shared" si="63"/>
        <v>125.00000000000001</v>
      </c>
    </row>
    <row r="433" spans="1:9" ht="15">
      <c r="A433" s="27" t="s">
        <v>17</v>
      </c>
      <c r="B433" s="42">
        <v>0</v>
      </c>
      <c r="C433" s="42">
        <v>0</v>
      </c>
      <c r="D433" s="42">
        <v>0</v>
      </c>
      <c r="E433" s="42">
        <v>0</v>
      </c>
      <c r="F433" s="411"/>
      <c r="G433" s="42">
        <v>0</v>
      </c>
      <c r="H433" s="43">
        <v>0</v>
      </c>
      <c r="I433" s="38">
        <f t="shared" si="63"/>
        <v>0</v>
      </c>
    </row>
    <row r="434" spans="1:9" ht="15">
      <c r="A434" s="26" t="s">
        <v>18</v>
      </c>
      <c r="B434" s="39">
        <v>0</v>
      </c>
      <c r="C434" s="39">
        <v>0</v>
      </c>
      <c r="D434" s="39">
        <v>0</v>
      </c>
      <c r="E434" s="39">
        <v>0</v>
      </c>
      <c r="F434" s="411"/>
      <c r="G434" s="39">
        <v>0</v>
      </c>
      <c r="H434" s="40">
        <v>0</v>
      </c>
      <c r="I434" s="41">
        <f t="shared" si="63"/>
        <v>0</v>
      </c>
    </row>
    <row r="435" spans="1:9" ht="15">
      <c r="A435" s="27" t="s">
        <v>139</v>
      </c>
      <c r="B435" s="42">
        <v>56.428247367371377</v>
      </c>
      <c r="C435" s="42">
        <v>45.346160616701063</v>
      </c>
      <c r="D435" s="42">
        <v>21.246633708190128</v>
      </c>
      <c r="E435" s="42">
        <v>6.9789583077374342</v>
      </c>
      <c r="F435" s="411"/>
      <c r="G435" s="42">
        <v>0</v>
      </c>
      <c r="H435" s="43">
        <v>0</v>
      </c>
      <c r="I435" s="38">
        <f t="shared" si="63"/>
        <v>130</v>
      </c>
    </row>
    <row r="436" spans="1:9" ht="15">
      <c r="A436" s="26" t="s">
        <v>19</v>
      </c>
      <c r="B436" s="39">
        <v>0</v>
      </c>
      <c r="C436" s="39">
        <v>0</v>
      </c>
      <c r="D436" s="39">
        <v>0</v>
      </c>
      <c r="E436" s="39">
        <v>0</v>
      </c>
      <c r="F436" s="411"/>
      <c r="G436" s="39">
        <v>0</v>
      </c>
      <c r="H436" s="40">
        <v>0</v>
      </c>
      <c r="I436" s="41">
        <f t="shared" si="63"/>
        <v>0</v>
      </c>
    </row>
    <row r="437" spans="1:9" ht="15">
      <c r="A437" s="27" t="s">
        <v>20</v>
      </c>
      <c r="B437" s="42">
        <v>0</v>
      </c>
      <c r="C437" s="42">
        <v>0</v>
      </c>
      <c r="D437" s="42">
        <v>0</v>
      </c>
      <c r="E437" s="42">
        <v>0</v>
      </c>
      <c r="F437" s="411"/>
      <c r="G437" s="42">
        <v>0</v>
      </c>
      <c r="H437" s="43">
        <v>0</v>
      </c>
      <c r="I437" s="38">
        <f t="shared" si="63"/>
        <v>0</v>
      </c>
    </row>
    <row r="438" spans="1:9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63"/>
        <v>0</v>
      </c>
    </row>
    <row r="439" spans="1:9" ht="15">
      <c r="A439" s="28" t="s">
        <v>60</v>
      </c>
      <c r="B439" s="42">
        <v>4</v>
      </c>
      <c r="C439" s="42">
        <v>0</v>
      </c>
      <c r="D439" s="42">
        <v>0</v>
      </c>
      <c r="E439" s="42">
        <v>0</v>
      </c>
      <c r="F439" s="411"/>
      <c r="G439" s="42">
        <v>0</v>
      </c>
      <c r="H439" s="43">
        <v>0</v>
      </c>
      <c r="I439" s="38">
        <f t="shared" si="63"/>
        <v>4</v>
      </c>
    </row>
    <row r="440" spans="1:9" ht="15">
      <c r="A440" s="26" t="s">
        <v>22</v>
      </c>
      <c r="B440" s="39">
        <v>0</v>
      </c>
      <c r="C440" s="39">
        <v>0</v>
      </c>
      <c r="D440" s="39">
        <v>0</v>
      </c>
      <c r="E440" s="39">
        <v>0</v>
      </c>
      <c r="F440" s="411"/>
      <c r="G440" s="39">
        <v>0</v>
      </c>
      <c r="H440" s="40">
        <v>0</v>
      </c>
      <c r="I440" s="41">
        <f t="shared" si="63"/>
        <v>0</v>
      </c>
    </row>
    <row r="441" spans="1:9" ht="15">
      <c r="A441" s="28" t="s">
        <v>23</v>
      </c>
      <c r="B441" s="42">
        <v>0</v>
      </c>
      <c r="C441" s="42">
        <v>0</v>
      </c>
      <c r="D441" s="42">
        <v>0</v>
      </c>
      <c r="E441" s="42">
        <v>0</v>
      </c>
      <c r="F441" s="411"/>
      <c r="G441" s="42">
        <v>0</v>
      </c>
      <c r="H441" s="43">
        <v>0</v>
      </c>
      <c r="I441" s="38">
        <f t="shared" si="63"/>
        <v>0</v>
      </c>
    </row>
    <row r="442" spans="1:9" ht="15">
      <c r="A442" s="26" t="s">
        <v>24</v>
      </c>
      <c r="B442" s="39">
        <v>31.01939154854206</v>
      </c>
      <c r="C442" s="39">
        <v>7.6793708830071111E-2</v>
      </c>
      <c r="D442" s="39">
        <v>6.1890147426278723</v>
      </c>
      <c r="E442" s="39">
        <v>0</v>
      </c>
      <c r="F442" s="411"/>
      <c r="G442" s="39">
        <v>0</v>
      </c>
      <c r="H442" s="40">
        <v>0</v>
      </c>
      <c r="I442" s="41">
        <f t="shared" si="63"/>
        <v>37.285200000000003</v>
      </c>
    </row>
    <row r="443" spans="1:9" ht="15.75" thickBot="1">
      <c r="A443" s="28" t="s">
        <v>25</v>
      </c>
      <c r="B443" s="52">
        <v>14.690258728622034</v>
      </c>
      <c r="C443" s="52">
        <v>5.0130858564144808E-2</v>
      </c>
      <c r="D443" s="52">
        <v>54.225733350401001</v>
      </c>
      <c r="E443" s="52">
        <v>278.92669227266327</v>
      </c>
      <c r="F443" s="412"/>
      <c r="G443" s="42">
        <v>36.966786942818793</v>
      </c>
      <c r="H443" s="43">
        <v>0.14039784693077276</v>
      </c>
      <c r="I443" s="38">
        <f>SUM(B443:H443)</f>
        <v>385</v>
      </c>
    </row>
    <row r="444" spans="1:9" ht="15">
      <c r="A444" s="29" t="s">
        <v>26</v>
      </c>
      <c r="B444" s="44">
        <f>SUM(B423:B443)</f>
        <v>192.32028005109464</v>
      </c>
      <c r="C444" s="44">
        <f t="shared" ref="C444:I444" si="64">SUM(C423:C443)</f>
        <v>54.647573646077333</v>
      </c>
      <c r="D444" s="44">
        <f t="shared" si="64"/>
        <v>111.90371093267781</v>
      </c>
      <c r="E444" s="44">
        <f t="shared" si="64"/>
        <v>285.95053647728452</v>
      </c>
      <c r="F444" s="44">
        <f t="shared" si="64"/>
        <v>0</v>
      </c>
      <c r="G444" s="44">
        <f t="shared" si="64"/>
        <v>36.966786942818793</v>
      </c>
      <c r="H444" s="45">
        <f t="shared" si="64"/>
        <v>0.14039784693077276</v>
      </c>
      <c r="I444" s="46">
        <f t="shared" si="64"/>
        <v>681.92928589688381</v>
      </c>
    </row>
    <row r="445" spans="1:9" s="5" customFormat="1" ht="15" thickBot="1">
      <c r="A445" s="30" t="s">
        <v>88</v>
      </c>
      <c r="B445" s="47">
        <f>B444/$I444</f>
        <v>0.28202378755174312</v>
      </c>
      <c r="C445" s="47">
        <f t="shared" ref="C445:I445" si="65">C444/$I444</f>
        <v>8.0136716190746971E-2</v>
      </c>
      <c r="D445" s="47">
        <f t="shared" si="65"/>
        <v>0.16409870238304891</v>
      </c>
      <c r="E445" s="47">
        <f t="shared" si="65"/>
        <v>0.41932578991852215</v>
      </c>
      <c r="F445" s="47">
        <f t="shared" si="65"/>
        <v>0</v>
      </c>
      <c r="G445" s="47">
        <f t="shared" si="65"/>
        <v>5.420912066300175E-2</v>
      </c>
      <c r="H445" s="47">
        <f t="shared" si="65"/>
        <v>2.0588329293721322E-4</v>
      </c>
      <c r="I445" s="48">
        <f t="shared" si="65"/>
        <v>1</v>
      </c>
    </row>
    <row r="446" spans="1:9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9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9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9" ht="15">
      <c r="A449" s="25" t="s">
        <v>7</v>
      </c>
      <c r="B449" s="397"/>
      <c r="C449" s="398"/>
      <c r="D449" s="398"/>
      <c r="E449" s="399"/>
      <c r="F449" s="36">
        <v>0.92400000000000004</v>
      </c>
      <c r="G449" s="397"/>
      <c r="H449" s="399"/>
      <c r="I449" s="38">
        <f>SUM(B449:H449)</f>
        <v>0.92400000000000004</v>
      </c>
    </row>
    <row r="450" spans="1: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8" si="66">SUM(B450:H450)</f>
        <v>0</v>
      </c>
    </row>
    <row r="451" spans="1:9" ht="15">
      <c r="A451" s="27" t="s">
        <v>9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66"/>
        <v>0</v>
      </c>
    </row>
    <row r="452" spans="1:9" ht="15">
      <c r="A452" s="26" t="s">
        <v>10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66"/>
        <v>0</v>
      </c>
    </row>
    <row r="453" spans="1:9" ht="15">
      <c r="A453" s="27" t="s">
        <v>11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66"/>
        <v>0</v>
      </c>
    </row>
    <row r="454" spans="1:9" ht="15">
      <c r="A454" s="26" t="s">
        <v>12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66"/>
        <v>0</v>
      </c>
    </row>
    <row r="455" spans="1:9" ht="15">
      <c r="A455" s="27" t="s">
        <v>13</v>
      </c>
      <c r="B455" s="400"/>
      <c r="C455" s="401"/>
      <c r="D455" s="401"/>
      <c r="E455" s="402"/>
      <c r="F455" s="42">
        <v>0</v>
      </c>
      <c r="G455" s="400"/>
      <c r="H455" s="402"/>
      <c r="I455" s="38">
        <f t="shared" si="66"/>
        <v>0</v>
      </c>
    </row>
    <row r="456" spans="1:9" ht="15">
      <c r="A456" s="26" t="s">
        <v>14</v>
      </c>
      <c r="B456" s="400"/>
      <c r="C456" s="401"/>
      <c r="D456" s="401"/>
      <c r="E456" s="402"/>
      <c r="F456" s="39">
        <v>208.83569236838613</v>
      </c>
      <c r="G456" s="400"/>
      <c r="H456" s="402"/>
      <c r="I456" s="41">
        <f t="shared" si="66"/>
        <v>208.83569236838613</v>
      </c>
    </row>
    <row r="457" spans="1:9" ht="15">
      <c r="A457" s="27" t="s">
        <v>15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66"/>
        <v>0</v>
      </c>
    </row>
    <row r="458" spans="1:9" ht="15">
      <c r="A458" s="26" t="s">
        <v>16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66"/>
        <v>0</v>
      </c>
    </row>
    <row r="459" spans="1:9" ht="15">
      <c r="A459" s="27" t="s">
        <v>17</v>
      </c>
      <c r="B459" s="400"/>
      <c r="C459" s="401"/>
      <c r="D459" s="401"/>
      <c r="E459" s="402"/>
      <c r="F459" s="42">
        <v>0</v>
      </c>
      <c r="G459" s="400"/>
      <c r="H459" s="402"/>
      <c r="I459" s="38">
        <f t="shared" si="66"/>
        <v>0</v>
      </c>
    </row>
    <row r="460" spans="1:9" ht="15">
      <c r="A460" s="26" t="s">
        <v>18</v>
      </c>
      <c r="B460" s="400"/>
      <c r="C460" s="401"/>
      <c r="D460" s="401"/>
      <c r="E460" s="402"/>
      <c r="F460" s="39">
        <v>0</v>
      </c>
      <c r="G460" s="400"/>
      <c r="H460" s="402"/>
      <c r="I460" s="41">
        <f t="shared" si="66"/>
        <v>0</v>
      </c>
    </row>
    <row r="461" spans="1:9" ht="15">
      <c r="A461" s="27" t="s">
        <v>139</v>
      </c>
      <c r="B461" s="400"/>
      <c r="C461" s="401"/>
      <c r="D461" s="401"/>
      <c r="E461" s="402"/>
      <c r="F461" s="42">
        <v>0</v>
      </c>
      <c r="G461" s="400"/>
      <c r="H461" s="402"/>
      <c r="I461" s="38">
        <f t="shared" si="66"/>
        <v>0</v>
      </c>
    </row>
    <row r="462" spans="1:9" ht="15">
      <c r="A462" s="26" t="s">
        <v>19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66"/>
        <v>0</v>
      </c>
    </row>
    <row r="463" spans="1:9" ht="15">
      <c r="A463" s="27" t="s">
        <v>20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66"/>
        <v>0</v>
      </c>
    </row>
    <row r="464" spans="1: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66"/>
        <v>0</v>
      </c>
    </row>
    <row r="465" spans="1:9" ht="15">
      <c r="A465" s="28" t="s">
        <v>60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66"/>
        <v>0</v>
      </c>
    </row>
    <row r="466" spans="1:9" ht="15">
      <c r="A466" s="26" t="s">
        <v>22</v>
      </c>
      <c r="B466" s="400"/>
      <c r="C466" s="401"/>
      <c r="D466" s="401"/>
      <c r="E466" s="402"/>
      <c r="F466" s="39">
        <v>0</v>
      </c>
      <c r="G466" s="400"/>
      <c r="H466" s="402"/>
      <c r="I466" s="41">
        <f t="shared" si="66"/>
        <v>0</v>
      </c>
    </row>
    <row r="467" spans="1:9" ht="15">
      <c r="A467" s="28" t="s">
        <v>23</v>
      </c>
      <c r="B467" s="400"/>
      <c r="C467" s="401"/>
      <c r="D467" s="401"/>
      <c r="E467" s="402"/>
      <c r="F467" s="42">
        <v>0</v>
      </c>
      <c r="G467" s="400"/>
      <c r="H467" s="402"/>
      <c r="I467" s="38">
        <f t="shared" si="66"/>
        <v>0</v>
      </c>
    </row>
    <row r="468" spans="1:9" ht="15">
      <c r="A468" s="26" t="s">
        <v>24</v>
      </c>
      <c r="B468" s="400"/>
      <c r="C468" s="401"/>
      <c r="D468" s="401"/>
      <c r="E468" s="402"/>
      <c r="F468" s="39">
        <v>0</v>
      </c>
      <c r="G468" s="400"/>
      <c r="H468" s="402"/>
      <c r="I468" s="41">
        <f t="shared" si="66"/>
        <v>0</v>
      </c>
    </row>
    <row r="469" spans="1:9" ht="15.75" thickBot="1">
      <c r="A469" s="28" t="s">
        <v>25</v>
      </c>
      <c r="B469" s="403"/>
      <c r="C469" s="404"/>
      <c r="D469" s="404"/>
      <c r="E469" s="405"/>
      <c r="F469" s="42">
        <v>911</v>
      </c>
      <c r="G469" s="403"/>
      <c r="H469" s="405"/>
      <c r="I469" s="38">
        <f>SUM(B469:H469)</f>
        <v>911</v>
      </c>
    </row>
    <row r="470" spans="1:9" ht="15">
      <c r="A470" s="29" t="s">
        <v>26</v>
      </c>
      <c r="B470" s="44">
        <f>SUM(B449:B469)</f>
        <v>0</v>
      </c>
      <c r="C470" s="44">
        <f t="shared" ref="C470:I470" si="67">SUM(C449:C469)</f>
        <v>0</v>
      </c>
      <c r="D470" s="44">
        <f t="shared" si="67"/>
        <v>0</v>
      </c>
      <c r="E470" s="44">
        <f t="shared" si="67"/>
        <v>0</v>
      </c>
      <c r="F470" s="44">
        <f t="shared" si="67"/>
        <v>1120.7596923683861</v>
      </c>
      <c r="G470" s="44">
        <f t="shared" si="67"/>
        <v>0</v>
      </c>
      <c r="H470" s="44">
        <f t="shared" si="67"/>
        <v>0</v>
      </c>
      <c r="I470" s="46">
        <f t="shared" si="67"/>
        <v>1120.7596923683861</v>
      </c>
    </row>
    <row r="471" spans="1:9" s="5" customFormat="1" ht="15" thickBot="1">
      <c r="A471" s="30" t="s">
        <v>88</v>
      </c>
      <c r="B471" s="47">
        <f>B470/$I470</f>
        <v>0</v>
      </c>
      <c r="C471" s="47">
        <f t="shared" ref="C471:I471" si="68">C470/$I470</f>
        <v>0</v>
      </c>
      <c r="D471" s="47">
        <f t="shared" si="68"/>
        <v>0</v>
      </c>
      <c r="E471" s="47">
        <f t="shared" si="68"/>
        <v>0</v>
      </c>
      <c r="F471" s="47">
        <f t="shared" si="68"/>
        <v>1</v>
      </c>
      <c r="G471" s="47">
        <f t="shared" si="68"/>
        <v>0</v>
      </c>
      <c r="H471" s="47">
        <f t="shared" si="68"/>
        <v>0</v>
      </c>
      <c r="I471" s="48">
        <f t="shared" si="68"/>
        <v>1</v>
      </c>
    </row>
    <row r="472" spans="1:9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9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9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9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9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4" si="69">SUM(B476:H476)</f>
        <v>0</v>
      </c>
    </row>
    <row r="477" spans="1:9" ht="15">
      <c r="A477" s="27" t="s">
        <v>9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69"/>
        <v>0</v>
      </c>
    </row>
    <row r="478" spans="1:9" ht="15">
      <c r="A478" s="26" t="s">
        <v>10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69"/>
        <v>0</v>
      </c>
    </row>
    <row r="479" spans="1:9" ht="15">
      <c r="A479" s="27" t="s">
        <v>11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69"/>
        <v>0</v>
      </c>
    </row>
    <row r="480" spans="1:9" ht="15">
      <c r="A480" s="26" t="s">
        <v>12</v>
      </c>
      <c r="B480" s="400"/>
      <c r="C480" s="401"/>
      <c r="D480" s="401"/>
      <c r="E480" s="402"/>
      <c r="F480" s="39">
        <v>16111.867393590712</v>
      </c>
      <c r="G480" s="400"/>
      <c r="H480" s="402"/>
      <c r="I480" s="41">
        <f t="shared" si="69"/>
        <v>16111.867393590712</v>
      </c>
    </row>
    <row r="481" spans="1:9" ht="15">
      <c r="A481" s="27" t="s">
        <v>13</v>
      </c>
      <c r="B481" s="400"/>
      <c r="C481" s="401"/>
      <c r="D481" s="401"/>
      <c r="E481" s="402"/>
      <c r="F481" s="42">
        <v>0</v>
      </c>
      <c r="G481" s="400"/>
      <c r="H481" s="402"/>
      <c r="I481" s="38">
        <f t="shared" si="69"/>
        <v>0</v>
      </c>
    </row>
    <row r="482" spans="1:9" ht="15">
      <c r="A482" s="26" t="s">
        <v>14</v>
      </c>
      <c r="B482" s="400"/>
      <c r="C482" s="401"/>
      <c r="D482" s="401"/>
      <c r="E482" s="402"/>
      <c r="F482" s="39">
        <v>19221.232593102523</v>
      </c>
      <c r="G482" s="400"/>
      <c r="H482" s="402"/>
      <c r="I482" s="41">
        <f t="shared" si="69"/>
        <v>19221.232593102523</v>
      </c>
    </row>
    <row r="483" spans="1:9" ht="15">
      <c r="A483" s="27" t="s">
        <v>15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69"/>
        <v>0</v>
      </c>
    </row>
    <row r="484" spans="1:9" ht="15">
      <c r="A484" s="26" t="s">
        <v>16</v>
      </c>
      <c r="B484" s="400"/>
      <c r="C484" s="401"/>
      <c r="D484" s="401"/>
      <c r="E484" s="402"/>
      <c r="F484" s="39">
        <v>0</v>
      </c>
      <c r="G484" s="400"/>
      <c r="H484" s="402"/>
      <c r="I484" s="41">
        <f t="shared" si="69"/>
        <v>0</v>
      </c>
    </row>
    <row r="485" spans="1:9" ht="15">
      <c r="A485" s="27" t="s">
        <v>17</v>
      </c>
      <c r="B485" s="400"/>
      <c r="C485" s="401"/>
      <c r="D485" s="401"/>
      <c r="E485" s="402"/>
      <c r="F485" s="42">
        <v>463.93703279787826</v>
      </c>
      <c r="G485" s="400"/>
      <c r="H485" s="402"/>
      <c r="I485" s="38">
        <f t="shared" si="69"/>
        <v>463.93703279787826</v>
      </c>
    </row>
    <row r="486" spans="1:9" ht="15">
      <c r="A486" s="26" t="s">
        <v>18</v>
      </c>
      <c r="B486" s="400"/>
      <c r="C486" s="401"/>
      <c r="D486" s="401"/>
      <c r="E486" s="402"/>
      <c r="F486" s="39">
        <v>0</v>
      </c>
      <c r="G486" s="400"/>
      <c r="H486" s="402"/>
      <c r="I486" s="41">
        <f t="shared" si="69"/>
        <v>0</v>
      </c>
    </row>
    <row r="487" spans="1:9" ht="15">
      <c r="A487" s="27" t="s">
        <v>139</v>
      </c>
      <c r="B487" s="400"/>
      <c r="C487" s="401"/>
      <c r="D487" s="401"/>
      <c r="E487" s="402"/>
      <c r="F487" s="42">
        <v>0</v>
      </c>
      <c r="G487" s="400"/>
      <c r="H487" s="402"/>
      <c r="I487" s="38">
        <f t="shared" si="69"/>
        <v>0</v>
      </c>
    </row>
    <row r="488" spans="1:9" ht="15">
      <c r="A488" s="26" t="s">
        <v>19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69"/>
        <v>0</v>
      </c>
    </row>
    <row r="489" spans="1:9" ht="15">
      <c r="A489" s="27" t="s">
        <v>20</v>
      </c>
      <c r="B489" s="400"/>
      <c r="C489" s="401"/>
      <c r="D489" s="401"/>
      <c r="E489" s="402"/>
      <c r="F489" s="42">
        <v>0</v>
      </c>
      <c r="G489" s="400"/>
      <c r="H489" s="402"/>
      <c r="I489" s="38">
        <f t="shared" si="69"/>
        <v>0</v>
      </c>
    </row>
    <row r="490" spans="1:9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69"/>
        <v>0</v>
      </c>
    </row>
    <row r="491" spans="1:9" ht="15">
      <c r="A491" s="28" t="s">
        <v>60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69"/>
        <v>0</v>
      </c>
    </row>
    <row r="492" spans="1:9" ht="15">
      <c r="A492" s="26" t="s">
        <v>22</v>
      </c>
      <c r="B492" s="400"/>
      <c r="C492" s="401"/>
      <c r="D492" s="401"/>
      <c r="E492" s="402"/>
      <c r="F492" s="39">
        <v>38</v>
      </c>
      <c r="G492" s="400"/>
      <c r="H492" s="402"/>
      <c r="I492" s="41">
        <f t="shared" si="69"/>
        <v>38</v>
      </c>
    </row>
    <row r="493" spans="1:9" ht="15">
      <c r="A493" s="28" t="s">
        <v>23</v>
      </c>
      <c r="B493" s="400"/>
      <c r="C493" s="401"/>
      <c r="D493" s="401"/>
      <c r="E493" s="402"/>
      <c r="F493" s="42">
        <v>0</v>
      </c>
      <c r="G493" s="400"/>
      <c r="H493" s="402"/>
      <c r="I493" s="38">
        <f t="shared" si="69"/>
        <v>0</v>
      </c>
    </row>
    <row r="494" spans="1:9" ht="15">
      <c r="A494" s="26" t="s">
        <v>24</v>
      </c>
      <c r="B494" s="400"/>
      <c r="C494" s="401"/>
      <c r="D494" s="401"/>
      <c r="E494" s="402"/>
      <c r="F494" s="39">
        <v>0</v>
      </c>
      <c r="G494" s="400"/>
      <c r="H494" s="402"/>
      <c r="I494" s="41">
        <f t="shared" si="69"/>
        <v>0</v>
      </c>
    </row>
    <row r="495" spans="1:9" ht="15.75" thickBot="1">
      <c r="A495" s="28" t="s">
        <v>25</v>
      </c>
      <c r="B495" s="403"/>
      <c r="C495" s="404"/>
      <c r="D495" s="404"/>
      <c r="E495" s="405"/>
      <c r="F495" s="42">
        <v>1155</v>
      </c>
      <c r="G495" s="403"/>
      <c r="H495" s="405"/>
      <c r="I495" s="38">
        <f>SUM(B495:H495)</f>
        <v>1155</v>
      </c>
    </row>
    <row r="496" spans="1:9" ht="15">
      <c r="A496" s="29" t="s">
        <v>26</v>
      </c>
      <c r="B496" s="44">
        <f>SUM(B475:B495)</f>
        <v>0</v>
      </c>
      <c r="C496" s="44">
        <f t="shared" ref="C496:I496" si="70">SUM(C475:C495)</f>
        <v>0</v>
      </c>
      <c r="D496" s="44">
        <f t="shared" si="70"/>
        <v>0</v>
      </c>
      <c r="E496" s="44">
        <f t="shared" si="70"/>
        <v>0</v>
      </c>
      <c r="F496" s="44">
        <f t="shared" si="70"/>
        <v>36990.037019491108</v>
      </c>
      <c r="G496" s="44">
        <f t="shared" si="70"/>
        <v>0</v>
      </c>
      <c r="H496" s="44">
        <f t="shared" si="70"/>
        <v>0</v>
      </c>
      <c r="I496" s="46">
        <f t="shared" si="70"/>
        <v>36990.037019491108</v>
      </c>
    </row>
    <row r="497" spans="1:9" s="5" customFormat="1" ht="15" thickBot="1">
      <c r="A497" s="30" t="s">
        <v>88</v>
      </c>
      <c r="B497" s="47">
        <f>B496/$I496</f>
        <v>0</v>
      </c>
      <c r="C497" s="47">
        <f t="shared" ref="C497:I497" si="71">C496/$I496</f>
        <v>0</v>
      </c>
      <c r="D497" s="47">
        <f t="shared" si="71"/>
        <v>0</v>
      </c>
      <c r="E497" s="47">
        <f t="shared" si="71"/>
        <v>0</v>
      </c>
      <c r="F497" s="47">
        <f t="shared" si="71"/>
        <v>1</v>
      </c>
      <c r="G497" s="47">
        <f t="shared" si="71"/>
        <v>0</v>
      </c>
      <c r="H497" s="47">
        <f t="shared" si="71"/>
        <v>0</v>
      </c>
      <c r="I497" s="48">
        <f t="shared" si="71"/>
        <v>1</v>
      </c>
    </row>
    <row r="498" spans="1:9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9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9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9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9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0" si="72">SUM(B502:H502)</f>
        <v>0</v>
      </c>
    </row>
    <row r="503" spans="1:9" ht="15">
      <c r="A503" s="27" t="s">
        <v>9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72"/>
        <v>0</v>
      </c>
    </row>
    <row r="504" spans="1:9" ht="15">
      <c r="A504" s="26" t="s">
        <v>10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72"/>
        <v>0</v>
      </c>
    </row>
    <row r="505" spans="1:9" ht="15">
      <c r="A505" s="27" t="s">
        <v>11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72"/>
        <v>0</v>
      </c>
    </row>
    <row r="506" spans="1:9" ht="15">
      <c r="A506" s="26" t="s">
        <v>12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72"/>
        <v>0</v>
      </c>
    </row>
    <row r="507" spans="1:9" ht="15">
      <c r="A507" s="27" t="s">
        <v>13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72"/>
        <v>0</v>
      </c>
    </row>
    <row r="508" spans="1:9" ht="15">
      <c r="A508" s="26" t="s">
        <v>14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72"/>
        <v>0</v>
      </c>
    </row>
    <row r="509" spans="1:9" ht="15">
      <c r="A509" s="27" t="s">
        <v>15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72"/>
        <v>0</v>
      </c>
    </row>
    <row r="510" spans="1:9" ht="15">
      <c r="A510" s="26" t="s">
        <v>16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72"/>
        <v>0</v>
      </c>
    </row>
    <row r="511" spans="1:9" ht="15">
      <c r="A511" s="27" t="s">
        <v>17</v>
      </c>
      <c r="B511" s="400"/>
      <c r="C511" s="401"/>
      <c r="D511" s="401"/>
      <c r="E511" s="402"/>
      <c r="F511" s="42">
        <v>0</v>
      </c>
      <c r="G511" s="400"/>
      <c r="H511" s="402"/>
      <c r="I511" s="38">
        <f t="shared" si="72"/>
        <v>0</v>
      </c>
    </row>
    <row r="512" spans="1:9" ht="15">
      <c r="A512" s="26" t="s">
        <v>18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72"/>
        <v>0</v>
      </c>
    </row>
    <row r="513" spans="1:9" ht="15">
      <c r="A513" s="27" t="s">
        <v>139</v>
      </c>
      <c r="B513" s="400"/>
      <c r="C513" s="401"/>
      <c r="D513" s="401"/>
      <c r="E513" s="402"/>
      <c r="F513" s="42">
        <v>0</v>
      </c>
      <c r="G513" s="400"/>
      <c r="H513" s="402"/>
      <c r="I513" s="38">
        <f t="shared" si="72"/>
        <v>0</v>
      </c>
    </row>
    <row r="514" spans="1:9" ht="15">
      <c r="A514" s="26" t="s">
        <v>19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72"/>
        <v>0</v>
      </c>
    </row>
    <row r="515" spans="1:9" ht="15">
      <c r="A515" s="27" t="s">
        <v>20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72"/>
        <v>0</v>
      </c>
    </row>
    <row r="516" spans="1:9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72"/>
        <v>0</v>
      </c>
    </row>
    <row r="517" spans="1:9" ht="15">
      <c r="A517" s="28" t="s">
        <v>60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72"/>
        <v>0</v>
      </c>
    </row>
    <row r="518" spans="1:9" ht="15">
      <c r="A518" s="26" t="s">
        <v>22</v>
      </c>
      <c r="B518" s="400"/>
      <c r="C518" s="401"/>
      <c r="D518" s="401"/>
      <c r="E518" s="402"/>
      <c r="F518" s="39">
        <v>0</v>
      </c>
      <c r="G518" s="400"/>
      <c r="H518" s="402"/>
      <c r="I518" s="41">
        <f t="shared" si="72"/>
        <v>0</v>
      </c>
    </row>
    <row r="519" spans="1:9" ht="15">
      <c r="A519" s="28" t="s">
        <v>23</v>
      </c>
      <c r="B519" s="400"/>
      <c r="C519" s="401"/>
      <c r="D519" s="401"/>
      <c r="E519" s="402"/>
      <c r="F519" s="42">
        <v>0</v>
      </c>
      <c r="G519" s="400"/>
      <c r="H519" s="402"/>
      <c r="I519" s="38">
        <f t="shared" si="72"/>
        <v>0</v>
      </c>
    </row>
    <row r="520" spans="1:9" ht="15">
      <c r="A520" s="26" t="s">
        <v>24</v>
      </c>
      <c r="B520" s="400"/>
      <c r="C520" s="401"/>
      <c r="D520" s="401"/>
      <c r="E520" s="402"/>
      <c r="F520" s="39">
        <v>0</v>
      </c>
      <c r="G520" s="400"/>
      <c r="H520" s="402"/>
      <c r="I520" s="41">
        <f t="shared" si="72"/>
        <v>0</v>
      </c>
    </row>
    <row r="521" spans="1:9" ht="15.75" thickBot="1">
      <c r="A521" s="28" t="s">
        <v>25</v>
      </c>
      <c r="B521" s="403"/>
      <c r="C521" s="404"/>
      <c r="D521" s="404"/>
      <c r="E521" s="405"/>
      <c r="F521" s="42">
        <v>0</v>
      </c>
      <c r="G521" s="403"/>
      <c r="H521" s="405"/>
      <c r="I521" s="38">
        <f>SUM(B521:H521)</f>
        <v>0</v>
      </c>
    </row>
    <row r="522" spans="1:9" ht="15">
      <c r="A522" s="29" t="s">
        <v>26</v>
      </c>
      <c r="B522" s="44">
        <f>SUM(B501:B521)</f>
        <v>0</v>
      </c>
      <c r="C522" s="44">
        <f t="shared" ref="C522:I522" si="73">SUM(C501:C521)</f>
        <v>0</v>
      </c>
      <c r="D522" s="44">
        <f t="shared" si="73"/>
        <v>0</v>
      </c>
      <c r="E522" s="44">
        <f t="shared" si="73"/>
        <v>0</v>
      </c>
      <c r="F522" s="44">
        <f t="shared" si="73"/>
        <v>0</v>
      </c>
      <c r="G522" s="44">
        <f t="shared" si="73"/>
        <v>0</v>
      </c>
      <c r="H522" s="44">
        <f t="shared" si="73"/>
        <v>0</v>
      </c>
      <c r="I522" s="46">
        <f t="shared" si="73"/>
        <v>0</v>
      </c>
    </row>
    <row r="523" spans="1:9" s="5" customFormat="1" ht="15" thickBot="1">
      <c r="A523" s="30" t="s">
        <v>88</v>
      </c>
      <c r="B523" s="55" t="s">
        <v>89</v>
      </c>
      <c r="C523" s="55" t="s">
        <v>89</v>
      </c>
      <c r="D523" s="55" t="s">
        <v>89</v>
      </c>
      <c r="E523" s="55" t="s">
        <v>89</v>
      </c>
      <c r="F523" s="55" t="s">
        <v>89</v>
      </c>
      <c r="G523" s="55" t="s">
        <v>89</v>
      </c>
      <c r="H523" s="55" t="s">
        <v>89</v>
      </c>
      <c r="I523" s="55" t="s">
        <v>89</v>
      </c>
    </row>
    <row r="524" spans="1:9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9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9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9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9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6" si="74">SUM(B528:H528)</f>
        <v>0</v>
      </c>
    </row>
    <row r="529" spans="1:9" ht="15">
      <c r="A529" s="27" t="s">
        <v>9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74"/>
        <v>0</v>
      </c>
    </row>
    <row r="530" spans="1:9" ht="15">
      <c r="A530" s="26" t="s">
        <v>10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74"/>
        <v>0</v>
      </c>
    </row>
    <row r="531" spans="1:9" ht="15">
      <c r="A531" s="27" t="s">
        <v>11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74"/>
        <v>0</v>
      </c>
    </row>
    <row r="532" spans="1:9" ht="15">
      <c r="A532" s="26" t="s">
        <v>12</v>
      </c>
      <c r="B532" s="400"/>
      <c r="C532" s="401"/>
      <c r="D532" s="401"/>
      <c r="E532" s="402"/>
      <c r="F532" s="39">
        <v>8.9717397661804679</v>
      </c>
      <c r="G532" s="400"/>
      <c r="H532" s="402"/>
      <c r="I532" s="41">
        <f t="shared" si="74"/>
        <v>8.9717397661804679</v>
      </c>
    </row>
    <row r="533" spans="1:9" ht="15">
      <c r="A533" s="27" t="s">
        <v>13</v>
      </c>
      <c r="B533" s="400"/>
      <c r="C533" s="401"/>
      <c r="D533" s="401"/>
      <c r="E533" s="402"/>
      <c r="F533" s="42">
        <v>0</v>
      </c>
      <c r="G533" s="400"/>
      <c r="H533" s="402"/>
      <c r="I533" s="38">
        <f t="shared" si="74"/>
        <v>0</v>
      </c>
    </row>
    <row r="534" spans="1:9" ht="15">
      <c r="A534" s="26" t="s">
        <v>14</v>
      </c>
      <c r="B534" s="400"/>
      <c r="C534" s="401"/>
      <c r="D534" s="401"/>
      <c r="E534" s="402"/>
      <c r="F534" s="39">
        <v>67.101041836421004</v>
      </c>
      <c r="G534" s="400"/>
      <c r="H534" s="402"/>
      <c r="I534" s="41">
        <f t="shared" si="74"/>
        <v>67.101041836421004</v>
      </c>
    </row>
    <row r="535" spans="1:9" ht="15">
      <c r="A535" s="27" t="s">
        <v>15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74"/>
        <v>0</v>
      </c>
    </row>
    <row r="536" spans="1:9" ht="15">
      <c r="A536" s="26" t="s">
        <v>16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74"/>
        <v>0</v>
      </c>
    </row>
    <row r="537" spans="1:9" ht="15">
      <c r="A537" s="27" t="s">
        <v>17</v>
      </c>
      <c r="B537" s="400"/>
      <c r="C537" s="401"/>
      <c r="D537" s="401"/>
      <c r="E537" s="402"/>
      <c r="F537" s="42">
        <v>0</v>
      </c>
      <c r="G537" s="400"/>
      <c r="H537" s="402"/>
      <c r="I537" s="38">
        <f t="shared" si="74"/>
        <v>0</v>
      </c>
    </row>
    <row r="538" spans="1:9" ht="15">
      <c r="A538" s="26" t="s">
        <v>18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74"/>
        <v>0</v>
      </c>
    </row>
    <row r="539" spans="1:9" ht="15">
      <c r="A539" s="27" t="s">
        <v>139</v>
      </c>
      <c r="B539" s="400"/>
      <c r="C539" s="401"/>
      <c r="D539" s="401"/>
      <c r="E539" s="402"/>
      <c r="F539" s="42">
        <v>0</v>
      </c>
      <c r="G539" s="400"/>
      <c r="H539" s="402"/>
      <c r="I539" s="38">
        <f t="shared" si="74"/>
        <v>0</v>
      </c>
    </row>
    <row r="540" spans="1:9" ht="15">
      <c r="A540" s="26" t="s">
        <v>19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74"/>
        <v>0</v>
      </c>
    </row>
    <row r="541" spans="1:9" ht="15">
      <c r="A541" s="27" t="s">
        <v>20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74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74"/>
        <v>0</v>
      </c>
    </row>
    <row r="543" spans="1:9" ht="15">
      <c r="A543" s="28" t="s">
        <v>60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74"/>
        <v>0</v>
      </c>
    </row>
    <row r="544" spans="1:9" ht="15">
      <c r="A544" s="26" t="s">
        <v>22</v>
      </c>
      <c r="B544" s="400"/>
      <c r="C544" s="401"/>
      <c r="D544" s="401"/>
      <c r="E544" s="402"/>
      <c r="F544" s="39">
        <v>0</v>
      </c>
      <c r="G544" s="400"/>
      <c r="H544" s="402"/>
      <c r="I544" s="41">
        <f t="shared" si="74"/>
        <v>0</v>
      </c>
    </row>
    <row r="545" spans="1:9" ht="15">
      <c r="A545" s="28" t="s">
        <v>23</v>
      </c>
      <c r="B545" s="400"/>
      <c r="C545" s="401"/>
      <c r="D545" s="401"/>
      <c r="E545" s="402"/>
      <c r="F545" s="42">
        <v>0</v>
      </c>
      <c r="G545" s="400"/>
      <c r="H545" s="402"/>
      <c r="I545" s="38">
        <f t="shared" si="74"/>
        <v>0</v>
      </c>
    </row>
    <row r="546" spans="1:9" ht="15">
      <c r="A546" s="26" t="s">
        <v>24</v>
      </c>
      <c r="B546" s="400"/>
      <c r="C546" s="401"/>
      <c r="D546" s="401"/>
      <c r="E546" s="402"/>
      <c r="F546" s="39">
        <v>0</v>
      </c>
      <c r="G546" s="400"/>
      <c r="H546" s="402"/>
      <c r="I546" s="41">
        <f t="shared" si="74"/>
        <v>0</v>
      </c>
    </row>
    <row r="547" spans="1:9" ht="15.75" thickBot="1">
      <c r="A547" s="28" t="s">
        <v>25</v>
      </c>
      <c r="B547" s="403"/>
      <c r="C547" s="404"/>
      <c r="D547" s="404"/>
      <c r="E547" s="405"/>
      <c r="F547" s="42">
        <v>0</v>
      </c>
      <c r="G547" s="403"/>
      <c r="H547" s="405"/>
      <c r="I547" s="38">
        <f>SUM(B547:H547)</f>
        <v>0</v>
      </c>
    </row>
    <row r="548" spans="1:9" ht="15">
      <c r="A548" s="29" t="s">
        <v>26</v>
      </c>
      <c r="B548" s="44">
        <f>SUM(B527:B547)</f>
        <v>0</v>
      </c>
      <c r="C548" s="44">
        <f t="shared" ref="C548:I548" si="75">SUM(C527:C547)</f>
        <v>0</v>
      </c>
      <c r="D548" s="44">
        <f t="shared" si="75"/>
        <v>0</v>
      </c>
      <c r="E548" s="44">
        <f t="shared" si="75"/>
        <v>0</v>
      </c>
      <c r="F548" s="44">
        <f t="shared" si="75"/>
        <v>76.072781602601466</v>
      </c>
      <c r="G548" s="44">
        <f t="shared" si="75"/>
        <v>0</v>
      </c>
      <c r="H548" s="44">
        <f t="shared" si="75"/>
        <v>0</v>
      </c>
      <c r="I548" s="46">
        <f t="shared" si="75"/>
        <v>76.072781602601466</v>
      </c>
    </row>
    <row r="549" spans="1:9" ht="15" thickBot="1">
      <c r="A549" s="30" t="s">
        <v>88</v>
      </c>
      <c r="B549" s="55" t="s">
        <v>89</v>
      </c>
      <c r="C549" s="55" t="s">
        <v>89</v>
      </c>
      <c r="D549" s="55" t="s">
        <v>89</v>
      </c>
      <c r="E549" s="55" t="s">
        <v>89</v>
      </c>
      <c r="F549" s="55" t="s">
        <v>89</v>
      </c>
      <c r="G549" s="55" t="s">
        <v>89</v>
      </c>
      <c r="H549" s="55" t="s">
        <v>89</v>
      </c>
      <c r="I549" s="55" t="s">
        <v>89</v>
      </c>
    </row>
    <row r="550" spans="1: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2" si="76">SUM(B554:H554)</f>
        <v>0</v>
      </c>
    </row>
    <row r="555" spans="1:9" ht="15">
      <c r="A555" s="27" t="s">
        <v>9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76"/>
        <v>0</v>
      </c>
    </row>
    <row r="556" spans="1:9" ht="15">
      <c r="A556" s="26" t="s">
        <v>10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76"/>
        <v>0</v>
      </c>
    </row>
    <row r="557" spans="1:9" ht="15">
      <c r="A557" s="27" t="s">
        <v>11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76"/>
        <v>0</v>
      </c>
    </row>
    <row r="558" spans="1:9" ht="15">
      <c r="A558" s="26" t="s">
        <v>12</v>
      </c>
      <c r="B558" s="400"/>
      <c r="C558" s="401"/>
      <c r="D558" s="401"/>
      <c r="E558" s="402"/>
      <c r="F558" s="39">
        <v>0.49036450233943879</v>
      </c>
      <c r="G558" s="400"/>
      <c r="H558" s="402"/>
      <c r="I558" s="41">
        <f t="shared" si="76"/>
        <v>0.49036450233943879</v>
      </c>
    </row>
    <row r="559" spans="1:9" ht="15">
      <c r="A559" s="27" t="s">
        <v>13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76"/>
        <v>0</v>
      </c>
    </row>
    <row r="560" spans="1:9" ht="15">
      <c r="A560" s="26" t="s">
        <v>14</v>
      </c>
      <c r="B560" s="400"/>
      <c r="C560" s="401"/>
      <c r="D560" s="401"/>
      <c r="E560" s="402"/>
      <c r="F560" s="39">
        <v>0</v>
      </c>
      <c r="G560" s="400"/>
      <c r="H560" s="402"/>
      <c r="I560" s="41">
        <f t="shared" si="76"/>
        <v>0</v>
      </c>
    </row>
    <row r="561" spans="1:9" ht="15">
      <c r="A561" s="27" t="s">
        <v>15</v>
      </c>
      <c r="B561" s="400"/>
      <c r="C561" s="401"/>
      <c r="D561" s="401"/>
      <c r="E561" s="402"/>
      <c r="F561" s="42">
        <v>0</v>
      </c>
      <c r="G561" s="400"/>
      <c r="H561" s="402"/>
      <c r="I561" s="38">
        <f t="shared" si="76"/>
        <v>0</v>
      </c>
    </row>
    <row r="562" spans="1:9" ht="15">
      <c r="A562" s="26" t="s">
        <v>16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76"/>
        <v>0</v>
      </c>
    </row>
    <row r="563" spans="1:9" ht="15">
      <c r="A563" s="27" t="s">
        <v>17</v>
      </c>
      <c r="B563" s="400"/>
      <c r="C563" s="401"/>
      <c r="D563" s="401"/>
      <c r="E563" s="402"/>
      <c r="F563" s="42">
        <v>0</v>
      </c>
      <c r="G563" s="400"/>
      <c r="H563" s="402"/>
      <c r="I563" s="38">
        <f t="shared" si="76"/>
        <v>0</v>
      </c>
    </row>
    <row r="564" spans="1:9" ht="15">
      <c r="A564" s="26" t="s">
        <v>18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76"/>
        <v>0</v>
      </c>
    </row>
    <row r="565" spans="1:9" ht="15">
      <c r="A565" s="27" t="s">
        <v>139</v>
      </c>
      <c r="B565" s="400"/>
      <c r="C565" s="401"/>
      <c r="D565" s="401"/>
      <c r="E565" s="402"/>
      <c r="F565" s="42">
        <v>0</v>
      </c>
      <c r="G565" s="400"/>
      <c r="H565" s="402"/>
      <c r="I565" s="38">
        <f t="shared" si="76"/>
        <v>0</v>
      </c>
    </row>
    <row r="566" spans="1:9" ht="15">
      <c r="A566" s="26" t="s">
        <v>19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76"/>
        <v>0</v>
      </c>
    </row>
    <row r="567" spans="1:9" ht="15">
      <c r="A567" s="27" t="s">
        <v>20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76"/>
        <v>0</v>
      </c>
    </row>
    <row r="568" spans="1:9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76"/>
        <v>0</v>
      </c>
    </row>
    <row r="569" spans="1:9" ht="15">
      <c r="A569" s="28" t="s">
        <v>60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76"/>
        <v>0</v>
      </c>
    </row>
    <row r="570" spans="1:9" ht="15">
      <c r="A570" s="26" t="s">
        <v>22</v>
      </c>
      <c r="B570" s="400"/>
      <c r="C570" s="401"/>
      <c r="D570" s="401"/>
      <c r="E570" s="402"/>
      <c r="F570" s="39">
        <v>0</v>
      </c>
      <c r="G570" s="400"/>
      <c r="H570" s="402"/>
      <c r="I570" s="41">
        <f t="shared" si="76"/>
        <v>0</v>
      </c>
    </row>
    <row r="571" spans="1:9" ht="15">
      <c r="A571" s="28" t="s">
        <v>23</v>
      </c>
      <c r="B571" s="400"/>
      <c r="C571" s="401"/>
      <c r="D571" s="401"/>
      <c r="E571" s="402"/>
      <c r="F571" s="42">
        <v>0</v>
      </c>
      <c r="G571" s="400"/>
      <c r="H571" s="402"/>
      <c r="I571" s="38">
        <f t="shared" si="76"/>
        <v>0</v>
      </c>
    </row>
    <row r="572" spans="1:9" ht="15">
      <c r="A572" s="26" t="s">
        <v>24</v>
      </c>
      <c r="B572" s="400"/>
      <c r="C572" s="401"/>
      <c r="D572" s="401"/>
      <c r="E572" s="402"/>
      <c r="F572" s="39">
        <v>0</v>
      </c>
      <c r="G572" s="400"/>
      <c r="H572" s="402"/>
      <c r="I572" s="41">
        <f t="shared" si="76"/>
        <v>0</v>
      </c>
    </row>
    <row r="573" spans="1:9" ht="15.75" thickBot="1">
      <c r="A573" s="28" t="s">
        <v>25</v>
      </c>
      <c r="B573" s="403"/>
      <c r="C573" s="404"/>
      <c r="D573" s="404"/>
      <c r="E573" s="405"/>
      <c r="F573" s="42">
        <v>0</v>
      </c>
      <c r="G573" s="403"/>
      <c r="H573" s="405"/>
      <c r="I573" s="38">
        <f>SUM(B573:H573)</f>
        <v>0</v>
      </c>
    </row>
    <row r="574" spans="1:9" ht="15">
      <c r="A574" s="33" t="s">
        <v>26</v>
      </c>
      <c r="B574" s="44">
        <f>SUM(B553:B573)</f>
        <v>0</v>
      </c>
      <c r="C574" s="44">
        <f t="shared" ref="C574:I574" si="77">SUM(C553:C573)</f>
        <v>0</v>
      </c>
      <c r="D574" s="44">
        <f t="shared" si="77"/>
        <v>0</v>
      </c>
      <c r="E574" s="44">
        <f t="shared" si="77"/>
        <v>0</v>
      </c>
      <c r="F574" s="44">
        <f t="shared" si="77"/>
        <v>0.49036450233943879</v>
      </c>
      <c r="G574" s="44">
        <f t="shared" si="77"/>
        <v>0</v>
      </c>
      <c r="H574" s="44">
        <f t="shared" si="77"/>
        <v>0</v>
      </c>
      <c r="I574" s="46">
        <f t="shared" si="77"/>
        <v>0.49036450233943879</v>
      </c>
    </row>
    <row r="575" spans="1:9" s="5" customFormat="1" ht="15" thickBot="1">
      <c r="A575" s="30" t="s">
        <v>88</v>
      </c>
      <c r="B575" s="47">
        <f>B574/$I574</f>
        <v>0</v>
      </c>
      <c r="C575" s="47">
        <f t="shared" ref="C575:I575" si="78">C574/$I574</f>
        <v>0</v>
      </c>
      <c r="D575" s="47">
        <f t="shared" si="78"/>
        <v>0</v>
      </c>
      <c r="E575" s="47">
        <f t="shared" si="78"/>
        <v>0</v>
      </c>
      <c r="F575" s="47">
        <f t="shared" si="78"/>
        <v>1</v>
      </c>
      <c r="G575" s="47">
        <f t="shared" si="78"/>
        <v>0</v>
      </c>
      <c r="H575" s="47">
        <f t="shared" si="78"/>
        <v>0</v>
      </c>
      <c r="I575" s="48">
        <f t="shared" si="78"/>
        <v>1</v>
      </c>
    </row>
    <row r="576" spans="1:9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9" ht="28.5">
      <c r="A577" s="459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9" ht="15">
      <c r="A578" s="460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9" ht="15">
      <c r="A579" s="25" t="s">
        <v>7</v>
      </c>
      <c r="B579" s="36">
        <v>65.821997571366239</v>
      </c>
      <c r="C579" s="36">
        <v>0</v>
      </c>
      <c r="D579" s="36">
        <v>12.550002428633759</v>
      </c>
      <c r="E579" s="36">
        <v>0</v>
      </c>
      <c r="F579" s="410"/>
      <c r="G579" s="36">
        <v>0</v>
      </c>
      <c r="H579" s="37">
        <v>0</v>
      </c>
      <c r="I579" s="38">
        <f>SUM(B579:H579)</f>
        <v>78.372</v>
      </c>
    </row>
    <row r="580" spans="1:9" ht="15">
      <c r="A580" s="26" t="s">
        <v>8</v>
      </c>
      <c r="B580" s="39">
        <v>4.5848541540790997</v>
      </c>
      <c r="C580" s="39">
        <v>0</v>
      </c>
      <c r="D580" s="39">
        <v>1.4151458459209001</v>
      </c>
      <c r="E580" s="39">
        <v>0</v>
      </c>
      <c r="F580" s="411"/>
      <c r="G580" s="39">
        <v>0</v>
      </c>
      <c r="H580" s="40">
        <v>0</v>
      </c>
      <c r="I580" s="41">
        <f t="shared" ref="I580:I598" si="79">SUM(B580:H580)</f>
        <v>6</v>
      </c>
    </row>
    <row r="581" spans="1:9" ht="15">
      <c r="A581" s="27" t="s">
        <v>9</v>
      </c>
      <c r="B581" s="42">
        <v>21.240789630511443</v>
      </c>
      <c r="C581" s="42">
        <v>0</v>
      </c>
      <c r="D581" s="42">
        <v>5.1616103694885593</v>
      </c>
      <c r="E581" s="42">
        <v>0</v>
      </c>
      <c r="F581" s="411"/>
      <c r="G581" s="42">
        <v>0</v>
      </c>
      <c r="H581" s="43">
        <v>0</v>
      </c>
      <c r="I581" s="38">
        <f t="shared" si="79"/>
        <v>26.402400000000004</v>
      </c>
    </row>
    <row r="582" spans="1:9" ht="15">
      <c r="A582" s="26" t="s">
        <v>10</v>
      </c>
      <c r="B582" s="39">
        <v>52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79"/>
        <v>52</v>
      </c>
    </row>
    <row r="583" spans="1:9" ht="15">
      <c r="A583" s="27" t="s">
        <v>11</v>
      </c>
      <c r="B583" s="42">
        <v>0</v>
      </c>
      <c r="C583" s="42">
        <v>0</v>
      </c>
      <c r="D583" s="42">
        <v>0</v>
      </c>
      <c r="E583" s="42">
        <v>0</v>
      </c>
      <c r="F583" s="411"/>
      <c r="G583" s="42">
        <v>0</v>
      </c>
      <c r="H583" s="43">
        <v>0</v>
      </c>
      <c r="I583" s="38">
        <f t="shared" si="79"/>
        <v>0</v>
      </c>
    </row>
    <row r="584" spans="1:9" ht="15">
      <c r="A584" s="26" t="s">
        <v>12</v>
      </c>
      <c r="B584" s="39">
        <v>0</v>
      </c>
      <c r="C584" s="39">
        <v>0</v>
      </c>
      <c r="D584" s="39">
        <v>9.1803750991779856E-2</v>
      </c>
      <c r="E584" s="39">
        <v>2.6841129993214072</v>
      </c>
      <c r="F584" s="411"/>
      <c r="G584" s="39">
        <v>0</v>
      </c>
      <c r="H584" s="40">
        <v>0</v>
      </c>
      <c r="I584" s="41">
        <f t="shared" si="79"/>
        <v>2.7759167503131872</v>
      </c>
    </row>
    <row r="585" spans="1:9" ht="15">
      <c r="A585" s="27" t="s">
        <v>13</v>
      </c>
      <c r="B585" s="42">
        <v>0</v>
      </c>
      <c r="C585" s="42">
        <v>0</v>
      </c>
      <c r="D585" s="42">
        <v>0</v>
      </c>
      <c r="E585" s="42">
        <v>118</v>
      </c>
      <c r="F585" s="411"/>
      <c r="G585" s="42">
        <v>0</v>
      </c>
      <c r="H585" s="43">
        <v>0</v>
      </c>
      <c r="I585" s="38">
        <f t="shared" si="79"/>
        <v>118</v>
      </c>
    </row>
    <row r="586" spans="1:9" ht="15">
      <c r="A586" s="26" t="s">
        <v>14</v>
      </c>
      <c r="B586" s="39">
        <v>0</v>
      </c>
      <c r="C586" s="39">
        <v>0</v>
      </c>
      <c r="D586" s="39">
        <v>0.33244150402700989</v>
      </c>
      <c r="E586" s="39">
        <v>155.07886025239662</v>
      </c>
      <c r="F586" s="411"/>
      <c r="G586" s="39">
        <v>0</v>
      </c>
      <c r="H586" s="40">
        <v>0</v>
      </c>
      <c r="I586" s="41">
        <f>SUM(B586:H586)</f>
        <v>155.41130175642363</v>
      </c>
    </row>
    <row r="587" spans="1:9" ht="15">
      <c r="A587" s="27" t="s">
        <v>15</v>
      </c>
      <c r="B587" s="42">
        <v>2124.1336732281484</v>
      </c>
      <c r="C587" s="42">
        <v>32.235523198321587</v>
      </c>
      <c r="D587" s="42">
        <v>38.115203573529577</v>
      </c>
      <c r="E587" s="42">
        <v>0</v>
      </c>
      <c r="F587" s="411"/>
      <c r="G587" s="42">
        <v>0</v>
      </c>
      <c r="H587" s="43">
        <v>0</v>
      </c>
      <c r="I587" s="38">
        <f t="shared" si="79"/>
        <v>2194.4843999999994</v>
      </c>
    </row>
    <row r="588" spans="1:9" ht="15">
      <c r="A588" s="26" t="s">
        <v>16</v>
      </c>
      <c r="B588" s="39">
        <v>2226.4793226557208</v>
      </c>
      <c r="C588" s="39">
        <v>269.68186045182426</v>
      </c>
      <c r="D588" s="39">
        <v>58.149320620534638</v>
      </c>
      <c r="E588" s="39">
        <v>129.68949627191986</v>
      </c>
      <c r="F588" s="411"/>
      <c r="G588" s="39">
        <v>0</v>
      </c>
      <c r="H588" s="40">
        <v>0</v>
      </c>
      <c r="I588" s="41">
        <f t="shared" si="79"/>
        <v>2683.9999999999995</v>
      </c>
    </row>
    <row r="589" spans="1:9" ht="15">
      <c r="A589" s="27" t="s">
        <v>17</v>
      </c>
      <c r="B589" s="42">
        <v>312.64419520783423</v>
      </c>
      <c r="C589" s="42">
        <v>1.69399838713849</v>
      </c>
      <c r="D589" s="42">
        <v>39.679678869936126</v>
      </c>
      <c r="E589" s="42">
        <v>5.4090275350911172</v>
      </c>
      <c r="F589" s="411"/>
      <c r="G589" s="42">
        <v>0</v>
      </c>
      <c r="H589" s="43">
        <v>0</v>
      </c>
      <c r="I589" s="38">
        <f t="shared" si="79"/>
        <v>359.42689999999999</v>
      </c>
    </row>
    <row r="590" spans="1:9" ht="15">
      <c r="A590" s="26" t="s">
        <v>18</v>
      </c>
      <c r="B590" s="39">
        <v>0</v>
      </c>
      <c r="C590" s="39">
        <v>0</v>
      </c>
      <c r="D590" s="39">
        <v>0</v>
      </c>
      <c r="E590" s="39">
        <v>0</v>
      </c>
      <c r="F590" s="411"/>
      <c r="G590" s="39">
        <v>0</v>
      </c>
      <c r="H590" s="40">
        <v>0</v>
      </c>
      <c r="I590" s="41">
        <f t="shared" si="79"/>
        <v>0</v>
      </c>
    </row>
    <row r="591" spans="1:9" ht="15">
      <c r="A591" s="27" t="s">
        <v>139</v>
      </c>
      <c r="B591" s="42">
        <v>4684.3688517241171</v>
      </c>
      <c r="C591" s="42">
        <v>738.19462049209801</v>
      </c>
      <c r="D591" s="42">
        <v>143.97098064604043</v>
      </c>
      <c r="E591" s="42">
        <v>113.3655471377436</v>
      </c>
      <c r="F591" s="411"/>
      <c r="G591" s="42">
        <v>0</v>
      </c>
      <c r="H591" s="43">
        <v>0</v>
      </c>
      <c r="I591" s="38">
        <f t="shared" si="79"/>
        <v>5679.8999999999987</v>
      </c>
    </row>
    <row r="592" spans="1:9" ht="15">
      <c r="A592" s="26" t="s">
        <v>19</v>
      </c>
      <c r="B592" s="39">
        <v>0</v>
      </c>
      <c r="C592" s="39">
        <v>0</v>
      </c>
      <c r="D592" s="39">
        <v>0</v>
      </c>
      <c r="E592" s="39">
        <v>0</v>
      </c>
      <c r="F592" s="411"/>
      <c r="G592" s="39">
        <v>0</v>
      </c>
      <c r="H592" s="40">
        <v>0</v>
      </c>
      <c r="I592" s="41">
        <f t="shared" si="79"/>
        <v>0</v>
      </c>
    </row>
    <row r="593" spans="1:9" ht="15">
      <c r="A593" s="27" t="s">
        <v>20</v>
      </c>
      <c r="B593" s="42">
        <v>0</v>
      </c>
      <c r="C593" s="42">
        <v>0</v>
      </c>
      <c r="D593" s="42">
        <v>0</v>
      </c>
      <c r="E593" s="42">
        <v>0</v>
      </c>
      <c r="F593" s="411"/>
      <c r="G593" s="42">
        <v>0</v>
      </c>
      <c r="H593" s="43">
        <v>0</v>
      </c>
      <c r="I593" s="38">
        <f t="shared" si="79"/>
        <v>0</v>
      </c>
    </row>
    <row r="594" spans="1:9" ht="15">
      <c r="A594" s="26" t="s">
        <v>21</v>
      </c>
      <c r="B594" s="39">
        <v>126.65980089837043</v>
      </c>
      <c r="C594" s="39">
        <v>0</v>
      </c>
      <c r="D594" s="39">
        <v>2.3401991016295618</v>
      </c>
      <c r="E594" s="39">
        <v>0</v>
      </c>
      <c r="F594" s="411"/>
      <c r="G594" s="39">
        <v>0</v>
      </c>
      <c r="H594" s="40">
        <v>0</v>
      </c>
      <c r="I594" s="41">
        <f t="shared" si="79"/>
        <v>129</v>
      </c>
    </row>
    <row r="595" spans="1:9" ht="15">
      <c r="A595" s="28" t="s">
        <v>60</v>
      </c>
      <c r="B595" s="42">
        <v>208.86920593447726</v>
      </c>
      <c r="C595" s="42">
        <v>0</v>
      </c>
      <c r="D595" s="42">
        <v>37.130794065522728</v>
      </c>
      <c r="E595" s="42">
        <v>0</v>
      </c>
      <c r="F595" s="411"/>
      <c r="G595" s="42">
        <v>0</v>
      </c>
      <c r="H595" s="43">
        <v>0</v>
      </c>
      <c r="I595" s="38">
        <f t="shared" si="79"/>
        <v>246</v>
      </c>
    </row>
    <row r="596" spans="1:9" ht="15">
      <c r="A596" s="26" t="s">
        <v>22</v>
      </c>
      <c r="B596" s="39">
        <v>55.030712221386089</v>
      </c>
      <c r="C596" s="39">
        <v>0</v>
      </c>
      <c r="D596" s="39">
        <v>3.3942513054876748</v>
      </c>
      <c r="E596" s="39">
        <v>0</v>
      </c>
      <c r="F596" s="411"/>
      <c r="G596" s="39">
        <v>0</v>
      </c>
      <c r="H596" s="40">
        <v>0</v>
      </c>
      <c r="I596" s="41">
        <f t="shared" si="79"/>
        <v>58.424963526873768</v>
      </c>
    </row>
    <row r="597" spans="1:9" ht="15">
      <c r="A597" s="28" t="s">
        <v>23</v>
      </c>
      <c r="B597" s="42">
        <v>34.035287394642566</v>
      </c>
      <c r="C597" s="42">
        <v>0</v>
      </c>
      <c r="D597" s="42">
        <v>0</v>
      </c>
      <c r="E597" s="42">
        <v>0</v>
      </c>
      <c r="F597" s="411"/>
      <c r="G597" s="42">
        <v>0</v>
      </c>
      <c r="H597" s="43">
        <v>0</v>
      </c>
      <c r="I597" s="38">
        <f t="shared" si="79"/>
        <v>34.035287394642566</v>
      </c>
    </row>
    <row r="598" spans="1:9" ht="15">
      <c r="A598" s="26" t="s">
        <v>24</v>
      </c>
      <c r="B598" s="39">
        <v>10377.026702529973</v>
      </c>
      <c r="C598" s="39">
        <v>65.788497470029057</v>
      </c>
      <c r="D598" s="39">
        <v>0</v>
      </c>
      <c r="E598" s="39">
        <v>0</v>
      </c>
      <c r="F598" s="411"/>
      <c r="G598" s="39">
        <v>0</v>
      </c>
      <c r="H598" s="40">
        <v>0</v>
      </c>
      <c r="I598" s="41">
        <f t="shared" si="79"/>
        <v>10442.815200000001</v>
      </c>
    </row>
    <row r="599" spans="1:9" ht="15.75" thickBot="1">
      <c r="A599" s="28" t="s">
        <v>25</v>
      </c>
      <c r="B599" s="42">
        <v>1835.286254006762</v>
      </c>
      <c r="C599" s="42">
        <v>0</v>
      </c>
      <c r="D599" s="42">
        <v>4047.7781105526628</v>
      </c>
      <c r="E599" s="42">
        <v>891.98220225056184</v>
      </c>
      <c r="F599" s="412"/>
      <c r="G599" s="42">
        <v>2773.1866810486031</v>
      </c>
      <c r="H599" s="43">
        <v>0.72195214141162867</v>
      </c>
      <c r="I599" s="38">
        <f>SUM(B599:H599)</f>
        <v>9548.9552000000003</v>
      </c>
    </row>
    <row r="600" spans="1:9" ht="15">
      <c r="A600" s="29" t="s">
        <v>26</v>
      </c>
      <c r="B600" s="44">
        <f>SUM(B579:B599)</f>
        <v>22128.181647157387</v>
      </c>
      <c r="C600" s="44">
        <f t="shared" ref="C600:F600" si="80">SUM(C579:C599)</f>
        <v>1107.5944999994115</v>
      </c>
      <c r="D600" s="44">
        <f t="shared" si="80"/>
        <v>4390.1095426344054</v>
      </c>
      <c r="E600" s="44">
        <f t="shared" si="80"/>
        <v>1416.2092464470345</v>
      </c>
      <c r="F600" s="44">
        <f t="shared" si="80"/>
        <v>0</v>
      </c>
      <c r="G600" s="44">
        <f>SUM(G579:G599)</f>
        <v>2773.1866810486031</v>
      </c>
      <c r="H600" s="45">
        <f t="shared" ref="H600:I600" si="81">SUM(H579:H599)</f>
        <v>0.72195214141162867</v>
      </c>
      <c r="I600" s="46">
        <f t="shared" si="81"/>
        <v>31816.003569428252</v>
      </c>
    </row>
    <row r="601" spans="1:9" s="5" customFormat="1" ht="15" thickBot="1">
      <c r="A601" s="30" t="s">
        <v>88</v>
      </c>
      <c r="B601" s="47">
        <f>B600/$I600</f>
        <v>0.69550475121332278</v>
      </c>
      <c r="C601" s="47">
        <f t="shared" ref="C601:I601" si="82">C600/$I600</f>
        <v>3.4812496094377178E-2</v>
      </c>
      <c r="D601" s="47">
        <f t="shared" si="82"/>
        <v>0.13798431764235869</v>
      </c>
      <c r="E601" s="47">
        <f t="shared" si="82"/>
        <v>4.4512480750657786E-2</v>
      </c>
      <c r="F601" s="47">
        <f t="shared" si="82"/>
        <v>0</v>
      </c>
      <c r="G601" s="47">
        <f t="shared" si="82"/>
        <v>8.7163262821397733E-2</v>
      </c>
      <c r="H601" s="47">
        <f t="shared" si="82"/>
        <v>2.2691477885844432E-5</v>
      </c>
      <c r="I601" s="48">
        <f t="shared" si="82"/>
        <v>1</v>
      </c>
    </row>
    <row r="602" spans="1:9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9" ht="28.5">
      <c r="A603" s="457" t="s">
        <v>50</v>
      </c>
      <c r="B603" s="34" t="s">
        <v>0</v>
      </c>
      <c r="C603" s="34" t="s">
        <v>28</v>
      </c>
      <c r="D603" s="34" t="s">
        <v>29</v>
      </c>
      <c r="E603" s="34" t="s">
        <v>30</v>
      </c>
      <c r="F603" s="34" t="s">
        <v>27</v>
      </c>
      <c r="G603" s="34" t="s">
        <v>4</v>
      </c>
      <c r="H603" s="34" t="s">
        <v>31</v>
      </c>
      <c r="I603" s="35" t="s">
        <v>6</v>
      </c>
    </row>
    <row r="604" spans="1:9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9" ht="15">
      <c r="A605" s="25" t="s">
        <v>7</v>
      </c>
      <c r="B605" s="36">
        <v>306.060768</v>
      </c>
      <c r="C605" s="36">
        <v>0</v>
      </c>
      <c r="D605" s="36">
        <v>20.927232</v>
      </c>
      <c r="E605" s="36">
        <v>0</v>
      </c>
      <c r="F605" s="410"/>
      <c r="G605" s="36">
        <v>0</v>
      </c>
      <c r="H605" s="37">
        <v>0</v>
      </c>
      <c r="I605" s="38">
        <f>SUM(B605:H605)</f>
        <v>326.988</v>
      </c>
    </row>
    <row r="606" spans="1:9" ht="15">
      <c r="A606" s="26" t="s">
        <v>8</v>
      </c>
      <c r="B606" s="39">
        <v>68.328000000000003</v>
      </c>
      <c r="C606" s="39">
        <v>0</v>
      </c>
      <c r="D606" s="39">
        <v>4.6719999999999997</v>
      </c>
      <c r="E606" s="39">
        <v>0</v>
      </c>
      <c r="F606" s="411"/>
      <c r="G606" s="39">
        <v>0</v>
      </c>
      <c r="H606" s="40">
        <v>0</v>
      </c>
      <c r="I606" s="41">
        <f t="shared" ref="I606:I624" si="83">SUM(B606:H606)</f>
        <v>73</v>
      </c>
    </row>
    <row r="607" spans="1:9" ht="15">
      <c r="A607" s="27" t="s">
        <v>9</v>
      </c>
      <c r="B607" s="42">
        <v>34.736363999999995</v>
      </c>
      <c r="C607" s="42">
        <v>0</v>
      </c>
      <c r="D607" s="42">
        <v>2.3751359999999999</v>
      </c>
      <c r="E607" s="42">
        <v>0</v>
      </c>
      <c r="F607" s="411"/>
      <c r="G607" s="42">
        <v>0</v>
      </c>
      <c r="H607" s="43">
        <v>0</v>
      </c>
      <c r="I607" s="38">
        <f t="shared" si="83"/>
        <v>37.111499999999992</v>
      </c>
    </row>
    <row r="608" spans="1:9" ht="15">
      <c r="A608" s="26" t="s">
        <v>10</v>
      </c>
      <c r="B608" s="39">
        <v>269.56799999999998</v>
      </c>
      <c r="C608" s="39">
        <v>0</v>
      </c>
      <c r="D608" s="39">
        <v>18.432000000000002</v>
      </c>
      <c r="E608" s="39">
        <v>0</v>
      </c>
      <c r="F608" s="411"/>
      <c r="G608" s="39">
        <v>0</v>
      </c>
      <c r="H608" s="40">
        <v>0</v>
      </c>
      <c r="I608" s="41">
        <f t="shared" si="83"/>
        <v>288</v>
      </c>
    </row>
    <row r="609" spans="1:9" ht="15">
      <c r="A609" s="27" t="s">
        <v>11</v>
      </c>
      <c r="B609" s="42">
        <v>0</v>
      </c>
      <c r="C609" s="42">
        <v>0</v>
      </c>
      <c r="D609" s="42">
        <v>0</v>
      </c>
      <c r="E609" s="42">
        <v>0</v>
      </c>
      <c r="F609" s="411"/>
      <c r="G609" s="42">
        <v>0</v>
      </c>
      <c r="H609" s="43">
        <v>0</v>
      </c>
      <c r="I609" s="38">
        <f t="shared" si="83"/>
        <v>0</v>
      </c>
    </row>
    <row r="610" spans="1:9" ht="15">
      <c r="A610" s="26" t="s">
        <v>12</v>
      </c>
      <c r="B610" s="39">
        <v>0</v>
      </c>
      <c r="C610" s="39">
        <v>0</v>
      </c>
      <c r="D610" s="39">
        <v>0</v>
      </c>
      <c r="E610" s="39">
        <v>0</v>
      </c>
      <c r="F610" s="411"/>
      <c r="G610" s="39">
        <v>0</v>
      </c>
      <c r="H610" s="40">
        <v>0</v>
      </c>
      <c r="I610" s="41">
        <f t="shared" si="83"/>
        <v>0</v>
      </c>
    </row>
    <row r="611" spans="1:9" ht="15">
      <c r="A611" s="27" t="s">
        <v>13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83"/>
        <v>0</v>
      </c>
    </row>
    <row r="612" spans="1:9" ht="15">
      <c r="A612" s="26" t="s">
        <v>14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>SUM(B612:H612)</f>
        <v>0</v>
      </c>
    </row>
    <row r="613" spans="1:9" ht="15">
      <c r="A613" s="27" t="s">
        <v>15</v>
      </c>
      <c r="B613" s="42">
        <v>2698.4347056000001</v>
      </c>
      <c r="C613" s="42">
        <v>0</v>
      </c>
      <c r="D613" s="42">
        <v>212.49809440000001</v>
      </c>
      <c r="E613" s="42">
        <v>0</v>
      </c>
      <c r="F613" s="411"/>
      <c r="G613" s="42">
        <v>0</v>
      </c>
      <c r="H613" s="43">
        <v>0</v>
      </c>
      <c r="I613" s="38">
        <f t="shared" si="83"/>
        <v>2910.9328</v>
      </c>
    </row>
    <row r="614" spans="1:9" ht="15">
      <c r="A614" s="26" t="s">
        <v>16</v>
      </c>
      <c r="B614" s="39">
        <v>419.00399999999996</v>
      </c>
      <c r="C614" s="39">
        <v>0</v>
      </c>
      <c r="D614" s="39">
        <v>32.995999999999995</v>
      </c>
      <c r="E614" s="39">
        <v>0</v>
      </c>
      <c r="F614" s="411"/>
      <c r="G614" s="39">
        <v>0</v>
      </c>
      <c r="H614" s="40">
        <v>0</v>
      </c>
      <c r="I614" s="41">
        <f t="shared" si="83"/>
        <v>451.99999999999994</v>
      </c>
    </row>
    <row r="615" spans="1:9" ht="15">
      <c r="A615" s="27" t="s">
        <v>17</v>
      </c>
      <c r="B615" s="42">
        <v>11.5025868</v>
      </c>
      <c r="C615" s="42">
        <v>0</v>
      </c>
      <c r="D615" s="42">
        <v>0.90581319999999999</v>
      </c>
      <c r="E615" s="42">
        <v>0</v>
      </c>
      <c r="F615" s="411"/>
      <c r="G615" s="42">
        <v>0</v>
      </c>
      <c r="H615" s="43">
        <v>0</v>
      </c>
      <c r="I615" s="38">
        <f t="shared" si="83"/>
        <v>12.4084</v>
      </c>
    </row>
    <row r="616" spans="1:9" ht="15">
      <c r="A616" s="26" t="s">
        <v>18</v>
      </c>
      <c r="B616" s="39">
        <v>0</v>
      </c>
      <c r="C616" s="39">
        <v>0</v>
      </c>
      <c r="D616" s="39">
        <v>0</v>
      </c>
      <c r="E616" s="39">
        <v>0</v>
      </c>
      <c r="F616" s="411"/>
      <c r="G616" s="39">
        <v>0</v>
      </c>
      <c r="H616" s="40">
        <v>0</v>
      </c>
      <c r="I616" s="41">
        <f t="shared" si="83"/>
        <v>0</v>
      </c>
    </row>
    <row r="617" spans="1:9" ht="15">
      <c r="A617" s="27" t="s">
        <v>139</v>
      </c>
      <c r="B617" s="42">
        <v>12995.856476297588</v>
      </c>
      <c r="C617" s="42">
        <v>0</v>
      </c>
      <c r="D617" s="42">
        <v>4103.9546767255533</v>
      </c>
      <c r="E617" s="42">
        <v>0</v>
      </c>
      <c r="F617" s="411"/>
      <c r="G617" s="42">
        <v>0</v>
      </c>
      <c r="H617" s="43">
        <v>0</v>
      </c>
      <c r="I617" s="38">
        <f t="shared" si="83"/>
        <v>17099.81115302314</v>
      </c>
    </row>
    <row r="618" spans="1:9" ht="15">
      <c r="A618" s="26" t="s">
        <v>19</v>
      </c>
      <c r="B618" s="39">
        <v>0</v>
      </c>
      <c r="C618" s="39">
        <v>0</v>
      </c>
      <c r="D618" s="39">
        <v>0</v>
      </c>
      <c r="E618" s="39">
        <v>0</v>
      </c>
      <c r="F618" s="411"/>
      <c r="G618" s="39">
        <v>0</v>
      </c>
      <c r="H618" s="40">
        <v>0</v>
      </c>
      <c r="I618" s="41">
        <f t="shared" si="83"/>
        <v>0</v>
      </c>
    </row>
    <row r="619" spans="1:9" ht="15">
      <c r="A619" s="27" t="s">
        <v>20</v>
      </c>
      <c r="B619" s="42">
        <v>0</v>
      </c>
      <c r="C619" s="42">
        <v>0</v>
      </c>
      <c r="D619" s="42">
        <v>0</v>
      </c>
      <c r="E619" s="42">
        <v>0</v>
      </c>
      <c r="F619" s="411"/>
      <c r="G619" s="42">
        <v>0</v>
      </c>
      <c r="H619" s="43">
        <v>0</v>
      </c>
      <c r="I619" s="38">
        <f t="shared" si="83"/>
        <v>0</v>
      </c>
    </row>
    <row r="620" spans="1:9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83"/>
        <v>0</v>
      </c>
    </row>
    <row r="621" spans="1:9" ht="15">
      <c r="A621" s="28" t="s">
        <v>60</v>
      </c>
      <c r="B621" s="42">
        <v>980.1149999999999</v>
      </c>
      <c r="C621" s="42">
        <v>0</v>
      </c>
      <c r="D621" s="42">
        <v>102.88500000000001</v>
      </c>
      <c r="E621" s="42">
        <v>0</v>
      </c>
      <c r="F621" s="411"/>
      <c r="G621" s="42">
        <v>0</v>
      </c>
      <c r="H621" s="43">
        <v>0</v>
      </c>
      <c r="I621" s="38">
        <f t="shared" si="83"/>
        <v>1083</v>
      </c>
    </row>
    <row r="622" spans="1:9" ht="15">
      <c r="A622" s="26" t="s">
        <v>22</v>
      </c>
      <c r="B622" s="39">
        <v>35.301556827016533</v>
      </c>
      <c r="C622" s="39">
        <v>0</v>
      </c>
      <c r="D622" s="39">
        <v>3.7056882857089177</v>
      </c>
      <c r="E622" s="39">
        <v>0</v>
      </c>
      <c r="F622" s="411"/>
      <c r="G622" s="39">
        <v>0</v>
      </c>
      <c r="H622" s="40">
        <v>0</v>
      </c>
      <c r="I622" s="41">
        <f t="shared" si="83"/>
        <v>39.00724511272545</v>
      </c>
    </row>
    <row r="623" spans="1:9" ht="15">
      <c r="A623" s="28" t="s">
        <v>23</v>
      </c>
      <c r="B623" s="42">
        <v>30.236620042119256</v>
      </c>
      <c r="C623" s="42">
        <v>0</v>
      </c>
      <c r="D623" s="42">
        <v>10.078873347373083</v>
      </c>
      <c r="E623" s="42">
        <v>0</v>
      </c>
      <c r="F623" s="411"/>
      <c r="G623" s="42">
        <v>0</v>
      </c>
      <c r="H623" s="43">
        <v>0</v>
      </c>
      <c r="I623" s="38">
        <f t="shared" si="83"/>
        <v>40.315493389492339</v>
      </c>
    </row>
    <row r="624" spans="1:9" ht="15">
      <c r="A624" s="26" t="s">
        <v>24</v>
      </c>
      <c r="B624" s="39">
        <v>5819.035472640001</v>
      </c>
      <c r="C624" s="39">
        <v>0</v>
      </c>
      <c r="D624" s="39">
        <v>1354.3317273599998</v>
      </c>
      <c r="E624" s="39">
        <v>0</v>
      </c>
      <c r="F624" s="411"/>
      <c r="G624" s="39">
        <v>0</v>
      </c>
      <c r="H624" s="40">
        <v>0</v>
      </c>
      <c r="I624" s="41">
        <f t="shared" si="83"/>
        <v>7173.3672000000006</v>
      </c>
    </row>
    <row r="625" spans="1:9" ht="15.75" thickBot="1">
      <c r="A625" s="28" t="s">
        <v>25</v>
      </c>
      <c r="B625" s="42">
        <v>914.59286654913058</v>
      </c>
      <c r="C625" s="42">
        <v>0</v>
      </c>
      <c r="D625" s="42">
        <v>1038.9064600606628</v>
      </c>
      <c r="E625" s="42">
        <v>5590.3590241960128</v>
      </c>
      <c r="F625" s="412"/>
      <c r="G625" s="42">
        <v>1464.1416491941941</v>
      </c>
      <c r="H625" s="43">
        <v>0</v>
      </c>
      <c r="I625" s="38">
        <f>SUM(B625:H625)</f>
        <v>9008</v>
      </c>
    </row>
    <row r="626" spans="1:9" ht="15">
      <c r="A626" s="29" t="s">
        <v>26</v>
      </c>
      <c r="B626" s="44">
        <f>SUM(B605:B625)</f>
        <v>24582.772416755855</v>
      </c>
      <c r="C626" s="44">
        <f t="shared" ref="C626:F626" si="84">SUM(C605:C625)</f>
        <v>0</v>
      </c>
      <c r="D626" s="44">
        <f t="shared" si="84"/>
        <v>6906.6687013792971</v>
      </c>
      <c r="E626" s="44">
        <f t="shared" si="84"/>
        <v>5590.3590241960128</v>
      </c>
      <c r="F626" s="44">
        <f t="shared" si="84"/>
        <v>0</v>
      </c>
      <c r="G626" s="44">
        <f>SUM(G605:G625)</f>
        <v>1464.1416491941941</v>
      </c>
      <c r="H626" s="45">
        <f t="shared" ref="H626:I626" si="85">SUM(H605:H625)</f>
        <v>0</v>
      </c>
      <c r="I626" s="46">
        <f t="shared" si="85"/>
        <v>38543.941791525358</v>
      </c>
    </row>
    <row r="627" spans="1:9" s="5" customFormat="1" ht="15" thickBot="1">
      <c r="A627" s="30" t="s">
        <v>88</v>
      </c>
      <c r="B627" s="47">
        <f>B626/$I626</f>
        <v>0.63778563567052871</v>
      </c>
      <c r="C627" s="47">
        <f t="shared" ref="C627:I627" si="86">C626/$I626</f>
        <v>0</v>
      </c>
      <c r="D627" s="47">
        <f t="shared" si="86"/>
        <v>0.17918947519005085</v>
      </c>
      <c r="E627" s="47">
        <f t="shared" si="86"/>
        <v>0.14503859139350306</v>
      </c>
      <c r="F627" s="47">
        <f t="shared" si="86"/>
        <v>0</v>
      </c>
      <c r="G627" s="47">
        <f t="shared" si="86"/>
        <v>3.7986297745917476E-2</v>
      </c>
      <c r="H627" s="47">
        <f t="shared" si="86"/>
        <v>0</v>
      </c>
      <c r="I627" s="48">
        <f t="shared" si="86"/>
        <v>1</v>
      </c>
    </row>
    <row r="628" spans="1:9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9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9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9" ht="15">
      <c r="A631" s="25" t="s">
        <v>7</v>
      </c>
      <c r="B631" s="36">
        <v>0.99617552193744929</v>
      </c>
      <c r="C631" s="36">
        <v>0</v>
      </c>
      <c r="D631" s="36">
        <v>1.4958244780625509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2.492</v>
      </c>
    </row>
    <row r="632" spans="1:9" ht="15">
      <c r="A632" s="26" t="s">
        <v>8</v>
      </c>
      <c r="B632" s="39">
        <v>0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0" si="87">SUM(B632:H632)</f>
        <v>0</v>
      </c>
    </row>
    <row r="633" spans="1:9" ht="15">
      <c r="A633" s="27" t="s">
        <v>9</v>
      </c>
      <c r="B633" s="42">
        <v>1.4861000000000002</v>
      </c>
      <c r="C633" s="42">
        <v>0</v>
      </c>
      <c r="D633" s="42">
        <v>0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87"/>
        <v>1.4861000000000002</v>
      </c>
    </row>
    <row r="634" spans="1:9" ht="15">
      <c r="A634" s="26" t="s">
        <v>10</v>
      </c>
      <c r="B634" s="39">
        <v>6.9776474869811675</v>
      </c>
      <c r="C634" s="39">
        <v>0</v>
      </c>
      <c r="D634" s="39">
        <v>2.2352513018831933E-2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87"/>
        <v>6.9999999999999991</v>
      </c>
    </row>
    <row r="635" spans="1:9" ht="15">
      <c r="A635" s="27" t="s">
        <v>11</v>
      </c>
      <c r="B635" s="42">
        <v>0</v>
      </c>
      <c r="C635" s="42">
        <v>0</v>
      </c>
      <c r="D635" s="42">
        <v>0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87"/>
        <v>0</v>
      </c>
    </row>
    <row r="636" spans="1:9" ht="15">
      <c r="A636" s="26" t="s">
        <v>12</v>
      </c>
      <c r="B636" s="39">
        <v>0</v>
      </c>
      <c r="C636" s="39">
        <v>0</v>
      </c>
      <c r="D636" s="39">
        <v>0</v>
      </c>
      <c r="E636" s="39">
        <v>0.70217291794912218</v>
      </c>
      <c r="F636" s="39">
        <v>0</v>
      </c>
      <c r="G636" s="39">
        <v>0</v>
      </c>
      <c r="H636" s="40">
        <v>0</v>
      </c>
      <c r="I636" s="41">
        <f t="shared" si="87"/>
        <v>0.70217291794912218</v>
      </c>
    </row>
    <row r="637" spans="1:9" ht="15">
      <c r="A637" s="27" t="s">
        <v>13</v>
      </c>
      <c r="B637" s="42">
        <v>0</v>
      </c>
      <c r="C637" s="42">
        <v>0</v>
      </c>
      <c r="D637" s="42">
        <v>0</v>
      </c>
      <c r="E637" s="42">
        <v>0</v>
      </c>
      <c r="F637" s="42">
        <v>0</v>
      </c>
      <c r="G637" s="42">
        <v>0</v>
      </c>
      <c r="H637" s="43">
        <v>0</v>
      </c>
      <c r="I637" s="38">
        <f t="shared" si="87"/>
        <v>0</v>
      </c>
    </row>
    <row r="638" spans="1:9" ht="15">
      <c r="A638" s="26" t="s">
        <v>14</v>
      </c>
      <c r="B638" s="39">
        <v>0</v>
      </c>
      <c r="C638" s="39">
        <v>1.6393453503543511E-2</v>
      </c>
      <c r="D638" s="39">
        <v>0</v>
      </c>
      <c r="E638" s="39">
        <v>0.79566709731907348</v>
      </c>
      <c r="F638" s="39">
        <v>31.423105349140911</v>
      </c>
      <c r="G638" s="39">
        <v>0</v>
      </c>
      <c r="H638" s="40">
        <v>0</v>
      </c>
      <c r="I638" s="41">
        <f>SUM(B638:H638)</f>
        <v>32.235165899963526</v>
      </c>
    </row>
    <row r="639" spans="1:9" ht="15">
      <c r="A639" s="27" t="s">
        <v>15</v>
      </c>
      <c r="B639" s="42">
        <v>2.3020478302851286</v>
      </c>
      <c r="C639" s="42">
        <v>5.1952169714871307E-2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87"/>
        <v>2.3540000000000001</v>
      </c>
    </row>
    <row r="640" spans="1:9" ht="15">
      <c r="A640" s="26" t="s">
        <v>16</v>
      </c>
      <c r="B640" s="39">
        <v>112.45257482604153</v>
      </c>
      <c r="C640" s="39">
        <v>0.48602707667526751</v>
      </c>
      <c r="D640" s="39">
        <v>9.0613980972831989</v>
      </c>
      <c r="E640" s="39">
        <v>0</v>
      </c>
      <c r="F640" s="39">
        <v>0</v>
      </c>
      <c r="G640" s="39">
        <v>0</v>
      </c>
      <c r="H640" s="40">
        <v>0</v>
      </c>
      <c r="I640" s="41">
        <f t="shared" si="87"/>
        <v>122</v>
      </c>
    </row>
    <row r="641" spans="1:9" ht="15">
      <c r="A641" s="27" t="s">
        <v>17</v>
      </c>
      <c r="B641" s="42">
        <v>1.2086450005925184</v>
      </c>
      <c r="C641" s="42">
        <v>0</v>
      </c>
      <c r="D641" s="42">
        <v>5.8513306128589555E-3</v>
      </c>
      <c r="E641" s="42">
        <v>3.5603668794622449E-2</v>
      </c>
      <c r="F641" s="42">
        <v>0</v>
      </c>
      <c r="G641" s="42">
        <v>0</v>
      </c>
      <c r="H641" s="43">
        <v>0</v>
      </c>
      <c r="I641" s="38">
        <f t="shared" si="87"/>
        <v>1.2500999999999998</v>
      </c>
    </row>
    <row r="642" spans="1:9" ht="15">
      <c r="A642" s="26" t="s">
        <v>18</v>
      </c>
      <c r="B642" s="39">
        <v>0</v>
      </c>
      <c r="C642" s="39">
        <v>0</v>
      </c>
      <c r="D642" s="39">
        <v>0</v>
      </c>
      <c r="E642" s="39">
        <v>0</v>
      </c>
      <c r="F642" s="39">
        <v>0</v>
      </c>
      <c r="G642" s="39">
        <v>0</v>
      </c>
      <c r="H642" s="40">
        <v>0</v>
      </c>
      <c r="I642" s="41">
        <f t="shared" si="87"/>
        <v>0</v>
      </c>
    </row>
    <row r="643" spans="1:9" ht="15">
      <c r="A643" s="27" t="s">
        <v>139</v>
      </c>
      <c r="B643" s="42">
        <v>85.024801305378816</v>
      </c>
      <c r="C643" s="42">
        <v>0</v>
      </c>
      <c r="D643" s="42">
        <v>21.975198694621177</v>
      </c>
      <c r="E643" s="42">
        <v>0</v>
      </c>
      <c r="F643" s="42">
        <v>0</v>
      </c>
      <c r="G643" s="42">
        <v>0</v>
      </c>
      <c r="H643" s="43">
        <v>0</v>
      </c>
      <c r="I643" s="38">
        <f t="shared" si="87"/>
        <v>107</v>
      </c>
    </row>
    <row r="644" spans="1:9" ht="15">
      <c r="A644" s="26" t="s">
        <v>19</v>
      </c>
      <c r="B644" s="39">
        <v>0</v>
      </c>
      <c r="C644" s="39">
        <v>0</v>
      </c>
      <c r="D644" s="39">
        <v>0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87"/>
        <v>0</v>
      </c>
    </row>
    <row r="645" spans="1:9" ht="15">
      <c r="A645" s="27" t="s">
        <v>20</v>
      </c>
      <c r="B645" s="42">
        <v>0</v>
      </c>
      <c r="C645" s="42">
        <v>0</v>
      </c>
      <c r="D645" s="42">
        <v>0</v>
      </c>
      <c r="E645" s="42">
        <v>0</v>
      </c>
      <c r="F645" s="42">
        <v>0</v>
      </c>
      <c r="G645" s="42">
        <v>0</v>
      </c>
      <c r="H645" s="43">
        <v>0</v>
      </c>
      <c r="I645" s="38">
        <f t="shared" si="87"/>
        <v>0</v>
      </c>
    </row>
    <row r="646" spans="1:9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87"/>
        <v>0</v>
      </c>
    </row>
    <row r="647" spans="1:9" ht="15">
      <c r="A647" s="28" t="s">
        <v>60</v>
      </c>
      <c r="B647" s="42">
        <v>42.112976405333008</v>
      </c>
      <c r="C647" s="42">
        <v>1.9075749009276768</v>
      </c>
      <c r="D647" s="42">
        <v>23.979448693739322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87"/>
        <v>68</v>
      </c>
    </row>
    <row r="648" spans="1:9" ht="15">
      <c r="A648" s="26" t="s">
        <v>22</v>
      </c>
      <c r="B648" s="39">
        <v>-0.3773540400526959</v>
      </c>
      <c r="C648" s="39">
        <v>0</v>
      </c>
      <c r="D648" s="39">
        <v>0</v>
      </c>
      <c r="E648" s="39">
        <v>0</v>
      </c>
      <c r="F648" s="39">
        <v>0.80435013343077733</v>
      </c>
      <c r="G648" s="39">
        <v>0</v>
      </c>
      <c r="H648" s="40">
        <v>0</v>
      </c>
      <c r="I648" s="41">
        <f t="shared" si="87"/>
        <v>0.42699609337808142</v>
      </c>
    </row>
    <row r="649" spans="1:9" ht="15">
      <c r="A649" s="28" t="s">
        <v>23</v>
      </c>
      <c r="B649" s="42">
        <v>0.54437156053109215</v>
      </c>
      <c r="C649" s="42">
        <v>0</v>
      </c>
      <c r="D649" s="42">
        <v>0</v>
      </c>
      <c r="E649" s="42">
        <v>0</v>
      </c>
      <c r="F649" s="42">
        <v>0</v>
      </c>
      <c r="G649" s="42">
        <v>0</v>
      </c>
      <c r="H649" s="43">
        <v>0</v>
      </c>
      <c r="I649" s="38">
        <f t="shared" si="87"/>
        <v>0.54437156053109215</v>
      </c>
    </row>
    <row r="650" spans="1:9" ht="15">
      <c r="A650" s="26" t="s">
        <v>24</v>
      </c>
      <c r="B650" s="39">
        <v>100.4832</v>
      </c>
      <c r="C650" s="39">
        <v>0</v>
      </c>
      <c r="D650" s="39">
        <v>0</v>
      </c>
      <c r="E650" s="39">
        <v>0</v>
      </c>
      <c r="F650" s="39">
        <v>0</v>
      </c>
      <c r="G650" s="39">
        <v>0</v>
      </c>
      <c r="H650" s="40">
        <v>0</v>
      </c>
      <c r="I650" s="41">
        <f t="shared" si="87"/>
        <v>100.4832</v>
      </c>
    </row>
    <row r="651" spans="1:9" ht="15.75" thickBot="1">
      <c r="A651" s="28" t="s">
        <v>25</v>
      </c>
      <c r="B651" s="42">
        <v>37.824195618672945</v>
      </c>
      <c r="C651" s="42">
        <v>4.9145865014721277E-2</v>
      </c>
      <c r="D651" s="42">
        <v>0.78236705546855367</v>
      </c>
      <c r="E651" s="42">
        <v>62.851969363116631</v>
      </c>
      <c r="F651" s="42">
        <v>0</v>
      </c>
      <c r="G651" s="42">
        <v>21.194957037507439</v>
      </c>
      <c r="H651" s="43">
        <v>0.29736506021969272</v>
      </c>
      <c r="I651" s="38">
        <f>SUM(B651:H651)</f>
        <v>122.99999999999999</v>
      </c>
    </row>
    <row r="652" spans="1:9" ht="15">
      <c r="A652" s="29" t="s">
        <v>26</v>
      </c>
      <c r="B652" s="44">
        <f>SUM(B631:B651)</f>
        <v>391.03538151570092</v>
      </c>
      <c r="C652" s="44">
        <f t="shared" ref="C652:F652" si="88">SUM(C631:C651)</f>
        <v>2.5110934658360806</v>
      </c>
      <c r="D652" s="44">
        <f t="shared" si="88"/>
        <v>57.322440862806495</v>
      </c>
      <c r="E652" s="44">
        <f t="shared" si="88"/>
        <v>64.385413047179455</v>
      </c>
      <c r="F652" s="44">
        <f t="shared" si="88"/>
        <v>32.227455482571692</v>
      </c>
      <c r="G652" s="44">
        <f>SUM(G631:G651)</f>
        <v>21.194957037507439</v>
      </c>
      <c r="H652" s="45">
        <f t="shared" ref="H652:I652" si="89">SUM(H631:H651)</f>
        <v>0.29736506021969272</v>
      </c>
      <c r="I652" s="46">
        <f t="shared" si="89"/>
        <v>568.97410647182187</v>
      </c>
    </row>
    <row r="653" spans="1:9" s="5" customFormat="1" ht="15" thickBot="1">
      <c r="A653" s="30" t="s">
        <v>88</v>
      </c>
      <c r="B653" s="53">
        <f>B652/$I652</f>
        <v>0.68726393181667</v>
      </c>
      <c r="C653" s="53">
        <f t="shared" ref="C653:I653" si="90">C652/$I652</f>
        <v>4.4133703753361248E-3</v>
      </c>
      <c r="D653" s="53">
        <f t="shared" si="90"/>
        <v>0.10074701152616575</v>
      </c>
      <c r="E653" s="53">
        <f t="shared" si="90"/>
        <v>0.11316053281656344</v>
      </c>
      <c r="F653" s="53">
        <f t="shared" si="90"/>
        <v>5.664133941421768E-2</v>
      </c>
      <c r="G653" s="53">
        <f t="shared" si="90"/>
        <v>3.725118031985012E-2</v>
      </c>
      <c r="H653" s="53">
        <f t="shared" si="90"/>
        <v>5.2263373119672816E-4</v>
      </c>
      <c r="I653" s="54">
        <f t="shared" si="90"/>
        <v>1</v>
      </c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"/>
  <dimension ref="A1:T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2" customWidth="1"/>
    <col min="2" max="9" width="16.625" style="2" customWidth="1"/>
    <col min="10" max="10" width="36.625" style="2" customWidth="1"/>
    <col min="11" max="19" width="16.625" style="2" customWidth="1"/>
    <col min="20" max="20" width="36.625" style="2" customWidth="1"/>
    <col min="21" max="16384" width="11" style="2"/>
  </cols>
  <sheetData>
    <row r="1" spans="1:10" s="1" customFormat="1" ht="15" customHeight="1" thickTop="1">
      <c r="A1" s="422" t="s">
        <v>106</v>
      </c>
      <c r="B1" s="423"/>
      <c r="C1" s="423"/>
      <c r="D1" s="423"/>
      <c r="E1" s="423"/>
      <c r="F1" s="423"/>
      <c r="G1" s="423"/>
      <c r="H1" s="423"/>
      <c r="I1" s="424"/>
    </row>
    <row r="2" spans="1:10" s="1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</row>
    <row r="3" spans="1:10" s="1" customFormat="1" ht="15" customHeight="1" thickBot="1">
      <c r="A3" s="428"/>
      <c r="B3" s="429"/>
      <c r="C3" s="429"/>
      <c r="D3" s="429"/>
      <c r="E3" s="429"/>
      <c r="F3" s="429"/>
      <c r="G3" s="429"/>
      <c r="H3" s="429"/>
      <c r="I3" s="430"/>
    </row>
    <row r="4" spans="1:10" s="1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</row>
    <row r="5" spans="1:10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J5" s="21"/>
    </row>
    <row r="6" spans="1:10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0" ht="15">
      <c r="A7" s="25" t="s">
        <v>7</v>
      </c>
      <c r="B7" s="36">
        <f>B33+B85</f>
        <v>355.2615554995208</v>
      </c>
      <c r="C7" s="36">
        <f t="shared" ref="C7:E7" si="0">C33+C85</f>
        <v>0</v>
      </c>
      <c r="D7" s="36">
        <f t="shared" si="0"/>
        <v>32.206444500479222</v>
      </c>
      <c r="E7" s="36">
        <f t="shared" si="0"/>
        <v>0</v>
      </c>
      <c r="F7" s="36">
        <f>F59+F85</f>
        <v>0.53200000000000003</v>
      </c>
      <c r="G7" s="36">
        <f t="shared" ref="G7:H22" si="1">G33+G85</f>
        <v>0</v>
      </c>
      <c r="H7" s="37">
        <f t="shared" si="1"/>
        <v>0</v>
      </c>
      <c r="I7" s="38">
        <f>SUM(B7:H7)</f>
        <v>388</v>
      </c>
      <c r="J7" s="306">
        <v>0</v>
      </c>
    </row>
    <row r="8" spans="1:10" ht="15">
      <c r="A8" s="26" t="s">
        <v>8</v>
      </c>
      <c r="B8" s="39">
        <f t="shared" ref="B8:E23" si="2">B34+B86</f>
        <v>60.821565949145011</v>
      </c>
      <c r="C8" s="39">
        <f t="shared" si="2"/>
        <v>0</v>
      </c>
      <c r="D8" s="39">
        <f t="shared" si="2"/>
        <v>6.1784340508549835</v>
      </c>
      <c r="E8" s="39">
        <f t="shared" si="2"/>
        <v>0</v>
      </c>
      <c r="F8" s="39">
        <f t="shared" ref="F8:F27" si="3">F60+F86</f>
        <v>0</v>
      </c>
      <c r="G8" s="39">
        <f t="shared" si="1"/>
        <v>0</v>
      </c>
      <c r="H8" s="40">
        <f t="shared" si="1"/>
        <v>0</v>
      </c>
      <c r="I8" s="41">
        <f t="shared" ref="I8:I26" si="4">SUM(B8:H8)</f>
        <v>67</v>
      </c>
      <c r="J8" s="306">
        <v>0</v>
      </c>
    </row>
    <row r="9" spans="1:10" ht="15">
      <c r="A9" s="27" t="s">
        <v>9</v>
      </c>
      <c r="B9" s="42">
        <f t="shared" si="2"/>
        <v>167.58556016209923</v>
      </c>
      <c r="C9" s="42">
        <f t="shared" si="2"/>
        <v>0</v>
      </c>
      <c r="D9" s="42">
        <f t="shared" si="2"/>
        <v>8.4144398379007619</v>
      </c>
      <c r="E9" s="42">
        <f t="shared" si="2"/>
        <v>0</v>
      </c>
      <c r="F9" s="42">
        <f t="shared" si="3"/>
        <v>0</v>
      </c>
      <c r="G9" s="42">
        <f t="shared" si="1"/>
        <v>0</v>
      </c>
      <c r="H9" s="43">
        <f t="shared" si="1"/>
        <v>0</v>
      </c>
      <c r="I9" s="38">
        <f t="shared" si="4"/>
        <v>176</v>
      </c>
      <c r="J9" s="306">
        <v>0</v>
      </c>
    </row>
    <row r="10" spans="1:10" ht="15">
      <c r="A10" s="26" t="s">
        <v>10</v>
      </c>
      <c r="B10" s="39">
        <f t="shared" si="2"/>
        <v>388.63845427083561</v>
      </c>
      <c r="C10" s="39">
        <f t="shared" si="2"/>
        <v>0</v>
      </c>
      <c r="D10" s="39">
        <f t="shared" si="2"/>
        <v>59.361545729164376</v>
      </c>
      <c r="E10" s="39">
        <f t="shared" si="2"/>
        <v>0</v>
      </c>
      <c r="F10" s="39">
        <f t="shared" si="3"/>
        <v>0</v>
      </c>
      <c r="G10" s="39">
        <f t="shared" si="1"/>
        <v>0</v>
      </c>
      <c r="H10" s="40">
        <f t="shared" si="1"/>
        <v>0</v>
      </c>
      <c r="I10" s="41">
        <f t="shared" si="4"/>
        <v>448</v>
      </c>
      <c r="J10" s="306">
        <v>0</v>
      </c>
    </row>
    <row r="11" spans="1:10" ht="15">
      <c r="A11" s="27" t="s">
        <v>11</v>
      </c>
      <c r="B11" s="42">
        <f t="shared" si="2"/>
        <v>0</v>
      </c>
      <c r="C11" s="42">
        <f t="shared" si="2"/>
        <v>0</v>
      </c>
      <c r="D11" s="42">
        <f t="shared" si="2"/>
        <v>0</v>
      </c>
      <c r="E11" s="42">
        <f t="shared" si="2"/>
        <v>0</v>
      </c>
      <c r="F11" s="42">
        <f t="shared" si="3"/>
        <v>0</v>
      </c>
      <c r="G11" s="42">
        <f t="shared" si="1"/>
        <v>0</v>
      </c>
      <c r="H11" s="43">
        <f t="shared" si="1"/>
        <v>0</v>
      </c>
      <c r="I11" s="38">
        <f t="shared" si="4"/>
        <v>0</v>
      </c>
      <c r="J11" s="306">
        <v>0</v>
      </c>
    </row>
    <row r="12" spans="1:10" ht="15">
      <c r="A12" s="26" t="s">
        <v>12</v>
      </c>
      <c r="B12" s="39">
        <f t="shared" si="2"/>
        <v>3.3495589724297356E-3</v>
      </c>
      <c r="C12" s="39">
        <f t="shared" si="2"/>
        <v>1.0843271407450035E-3</v>
      </c>
      <c r="D12" s="39">
        <f t="shared" si="2"/>
        <v>9.6526798265059346E-2</v>
      </c>
      <c r="E12" s="39">
        <f t="shared" si="2"/>
        <v>8.8438789699165863</v>
      </c>
      <c r="F12" s="39">
        <f t="shared" si="3"/>
        <v>17393.6114699237</v>
      </c>
      <c r="G12" s="39">
        <f t="shared" si="1"/>
        <v>0</v>
      </c>
      <c r="H12" s="40">
        <f t="shared" si="1"/>
        <v>0</v>
      </c>
      <c r="I12" s="41">
        <f t="shared" si="4"/>
        <v>17402.556309577994</v>
      </c>
      <c r="J12" s="306">
        <v>0</v>
      </c>
    </row>
    <row r="13" spans="1:10" ht="15">
      <c r="A13" s="27" t="s">
        <v>13</v>
      </c>
      <c r="B13" s="42">
        <f t="shared" si="2"/>
        <v>0</v>
      </c>
      <c r="C13" s="42">
        <f t="shared" si="2"/>
        <v>0</v>
      </c>
      <c r="D13" s="42">
        <f t="shared" si="2"/>
        <v>0</v>
      </c>
      <c r="E13" s="42">
        <f t="shared" si="2"/>
        <v>55</v>
      </c>
      <c r="F13" s="42">
        <f t="shared" si="3"/>
        <v>0</v>
      </c>
      <c r="G13" s="42">
        <f t="shared" si="1"/>
        <v>0</v>
      </c>
      <c r="H13" s="43">
        <f t="shared" si="1"/>
        <v>0</v>
      </c>
      <c r="I13" s="38">
        <f t="shared" si="4"/>
        <v>55</v>
      </c>
      <c r="J13" s="306">
        <v>0</v>
      </c>
    </row>
    <row r="14" spans="1:10" ht="15">
      <c r="A14" s="26" t="s">
        <v>14</v>
      </c>
      <c r="B14" s="39">
        <f t="shared" si="2"/>
        <v>2.2636057482767354E-3</v>
      </c>
      <c r="C14" s="39">
        <f t="shared" si="2"/>
        <v>0.5349229812210109</v>
      </c>
      <c r="D14" s="39">
        <f t="shared" si="2"/>
        <v>3.6999802125384909</v>
      </c>
      <c r="E14" s="39">
        <f t="shared" si="2"/>
        <v>647.18235321616646</v>
      </c>
      <c r="F14" s="39">
        <f t="shared" si="3"/>
        <v>15374.429096802265</v>
      </c>
      <c r="G14" s="39">
        <f t="shared" si="1"/>
        <v>0</v>
      </c>
      <c r="H14" s="40">
        <f t="shared" si="1"/>
        <v>0</v>
      </c>
      <c r="I14" s="41">
        <f t="shared" si="4"/>
        <v>16025.848616817939</v>
      </c>
      <c r="J14" s="306">
        <v>0</v>
      </c>
    </row>
    <row r="15" spans="1:10" ht="15">
      <c r="A15" s="27" t="s">
        <v>15</v>
      </c>
      <c r="B15" s="42">
        <f t="shared" si="2"/>
        <v>3206.2951321295172</v>
      </c>
      <c r="C15" s="42">
        <f t="shared" si="2"/>
        <v>13.226211842783265</v>
      </c>
      <c r="D15" s="42">
        <f t="shared" si="2"/>
        <v>202.47846237524826</v>
      </c>
      <c r="E15" s="42">
        <f t="shared" si="2"/>
        <v>1.9365245071193869E-4</v>
      </c>
      <c r="F15" s="42">
        <f t="shared" si="3"/>
        <v>0</v>
      </c>
      <c r="G15" s="42">
        <f t="shared" si="1"/>
        <v>0</v>
      </c>
      <c r="H15" s="43">
        <f t="shared" si="1"/>
        <v>0</v>
      </c>
      <c r="I15" s="38">
        <f t="shared" si="4"/>
        <v>3422</v>
      </c>
      <c r="J15" s="306">
        <v>0</v>
      </c>
    </row>
    <row r="16" spans="1:10" ht="15">
      <c r="A16" s="26" t="s">
        <v>16</v>
      </c>
      <c r="B16" s="39">
        <f t="shared" si="2"/>
        <v>2509.126067010091</v>
      </c>
      <c r="C16" s="39">
        <f t="shared" si="2"/>
        <v>876.10926313663924</v>
      </c>
      <c r="D16" s="39">
        <f t="shared" si="2"/>
        <v>366.02212180423169</v>
      </c>
      <c r="E16" s="39">
        <f t="shared" si="2"/>
        <v>103.74254804903774</v>
      </c>
      <c r="F16" s="39">
        <f t="shared" si="3"/>
        <v>0</v>
      </c>
      <c r="G16" s="39">
        <f t="shared" si="1"/>
        <v>0</v>
      </c>
      <c r="H16" s="40">
        <f t="shared" si="1"/>
        <v>0</v>
      </c>
      <c r="I16" s="41">
        <f t="shared" si="4"/>
        <v>3854.9999999999995</v>
      </c>
      <c r="J16" s="306">
        <v>0</v>
      </c>
    </row>
    <row r="17" spans="1:20" ht="15">
      <c r="A17" s="27" t="s">
        <v>17</v>
      </c>
      <c r="B17" s="42">
        <f t="shared" si="2"/>
        <v>563.97590090120343</v>
      </c>
      <c r="C17" s="42">
        <f t="shared" si="2"/>
        <v>6.3122660945098907</v>
      </c>
      <c r="D17" s="42">
        <f t="shared" si="2"/>
        <v>131.19631574262326</v>
      </c>
      <c r="E17" s="42">
        <f t="shared" si="2"/>
        <v>9.6372172616634426</v>
      </c>
      <c r="F17" s="42">
        <f t="shared" si="3"/>
        <v>342.04849914139913</v>
      </c>
      <c r="G17" s="42">
        <f t="shared" si="1"/>
        <v>0</v>
      </c>
      <c r="H17" s="43">
        <f t="shared" si="1"/>
        <v>0</v>
      </c>
      <c r="I17" s="38">
        <f t="shared" si="4"/>
        <v>1053.1701991413993</v>
      </c>
      <c r="J17" s="306">
        <v>0</v>
      </c>
    </row>
    <row r="18" spans="1:20" ht="15">
      <c r="A18" s="26" t="s">
        <v>18</v>
      </c>
      <c r="B18" s="39">
        <f t="shared" si="2"/>
        <v>0</v>
      </c>
      <c r="C18" s="39">
        <f t="shared" si="2"/>
        <v>0</v>
      </c>
      <c r="D18" s="39">
        <f t="shared" si="2"/>
        <v>0</v>
      </c>
      <c r="E18" s="39">
        <f t="shared" si="2"/>
        <v>0</v>
      </c>
      <c r="F18" s="39">
        <f t="shared" si="3"/>
        <v>0</v>
      </c>
      <c r="G18" s="39">
        <f t="shared" si="1"/>
        <v>0</v>
      </c>
      <c r="H18" s="40">
        <f t="shared" si="1"/>
        <v>0</v>
      </c>
      <c r="I18" s="41">
        <f t="shared" si="4"/>
        <v>0</v>
      </c>
      <c r="J18" s="306">
        <v>0</v>
      </c>
    </row>
    <row r="19" spans="1:20" ht="15">
      <c r="A19" s="27" t="s">
        <v>139</v>
      </c>
      <c r="B19" s="42">
        <f t="shared" si="2"/>
        <v>20495.291045043428</v>
      </c>
      <c r="C19" s="42">
        <f t="shared" si="2"/>
        <v>4476.4994922102696</v>
      </c>
      <c r="D19" s="42">
        <f t="shared" si="2"/>
        <v>6112.9084165045733</v>
      </c>
      <c r="E19" s="42">
        <f t="shared" si="2"/>
        <v>408.74899739996886</v>
      </c>
      <c r="F19" s="42">
        <f t="shared" si="3"/>
        <v>0</v>
      </c>
      <c r="G19" s="42">
        <f t="shared" si="1"/>
        <v>0</v>
      </c>
      <c r="H19" s="43">
        <f t="shared" si="1"/>
        <v>0</v>
      </c>
      <c r="I19" s="38">
        <f t="shared" si="4"/>
        <v>31493.447951158239</v>
      </c>
      <c r="J19" s="306">
        <v>0</v>
      </c>
    </row>
    <row r="20" spans="1:20" ht="15">
      <c r="A20" s="26" t="s">
        <v>19</v>
      </c>
      <c r="B20" s="39">
        <f t="shared" si="2"/>
        <v>0</v>
      </c>
      <c r="C20" s="39">
        <f t="shared" si="2"/>
        <v>0</v>
      </c>
      <c r="D20" s="39">
        <f t="shared" si="2"/>
        <v>0</v>
      </c>
      <c r="E20" s="39">
        <f t="shared" si="2"/>
        <v>0</v>
      </c>
      <c r="F20" s="39">
        <f t="shared" si="3"/>
        <v>0</v>
      </c>
      <c r="G20" s="39">
        <f t="shared" si="1"/>
        <v>0</v>
      </c>
      <c r="H20" s="40">
        <f t="shared" si="1"/>
        <v>0</v>
      </c>
      <c r="I20" s="41">
        <f t="shared" si="4"/>
        <v>0</v>
      </c>
      <c r="J20" s="306">
        <v>0</v>
      </c>
    </row>
    <row r="21" spans="1:20" ht="15">
      <c r="A21" s="27" t="s">
        <v>20</v>
      </c>
      <c r="B21" s="42">
        <f t="shared" si="2"/>
        <v>0</v>
      </c>
      <c r="C21" s="42">
        <f t="shared" si="2"/>
        <v>0</v>
      </c>
      <c r="D21" s="42">
        <f t="shared" si="2"/>
        <v>0</v>
      </c>
      <c r="E21" s="42">
        <f t="shared" si="2"/>
        <v>0</v>
      </c>
      <c r="F21" s="42">
        <f t="shared" si="3"/>
        <v>0</v>
      </c>
      <c r="G21" s="42">
        <f t="shared" si="1"/>
        <v>0</v>
      </c>
      <c r="H21" s="43">
        <f t="shared" si="1"/>
        <v>0</v>
      </c>
      <c r="I21" s="38">
        <f t="shared" si="4"/>
        <v>0</v>
      </c>
      <c r="J21" s="306">
        <v>0</v>
      </c>
    </row>
    <row r="22" spans="1:20" ht="15">
      <c r="A22" s="26" t="s">
        <v>21</v>
      </c>
      <c r="B22" s="39">
        <f t="shared" si="2"/>
        <v>114.19410326450641</v>
      </c>
      <c r="C22" s="39">
        <f t="shared" si="2"/>
        <v>1.504850338053241</v>
      </c>
      <c r="D22" s="39">
        <f t="shared" si="2"/>
        <v>3.3000483934483391</v>
      </c>
      <c r="E22" s="39">
        <f t="shared" si="2"/>
        <v>9.980039920159682E-4</v>
      </c>
      <c r="F22" s="39">
        <f t="shared" si="3"/>
        <v>0</v>
      </c>
      <c r="G22" s="39">
        <f t="shared" si="1"/>
        <v>0</v>
      </c>
      <c r="H22" s="40">
        <f t="shared" si="1"/>
        <v>0</v>
      </c>
      <c r="I22" s="41">
        <f t="shared" si="4"/>
        <v>119</v>
      </c>
      <c r="J22" s="306">
        <v>0</v>
      </c>
    </row>
    <row r="23" spans="1:20" ht="15">
      <c r="A23" s="28" t="s">
        <v>60</v>
      </c>
      <c r="B23" s="42">
        <f t="shared" si="2"/>
        <v>1033.5653277967622</v>
      </c>
      <c r="C23" s="42">
        <f t="shared" si="2"/>
        <v>8.4579271708869506</v>
      </c>
      <c r="D23" s="42">
        <f t="shared" si="2"/>
        <v>153.47674503235078</v>
      </c>
      <c r="E23" s="42">
        <f t="shared" si="2"/>
        <v>0.5</v>
      </c>
      <c r="F23" s="42">
        <f t="shared" si="3"/>
        <v>0</v>
      </c>
      <c r="G23" s="42">
        <f t="shared" ref="G23:H27" si="5">G49+G101</f>
        <v>0</v>
      </c>
      <c r="H23" s="43">
        <f t="shared" si="5"/>
        <v>0</v>
      </c>
      <c r="I23" s="38">
        <f t="shared" si="4"/>
        <v>1196</v>
      </c>
      <c r="J23" s="306">
        <v>0</v>
      </c>
    </row>
    <row r="24" spans="1:20" ht="15">
      <c r="A24" s="26" t="s">
        <v>22</v>
      </c>
      <c r="B24" s="39">
        <f t="shared" ref="B24:E27" si="6">B50+B102</f>
        <v>126.15755486130308</v>
      </c>
      <c r="C24" s="39">
        <f t="shared" si="6"/>
        <v>103.64549487956732</v>
      </c>
      <c r="D24" s="39">
        <f t="shared" si="6"/>
        <v>65.449504648762186</v>
      </c>
      <c r="E24" s="39">
        <f t="shared" si="6"/>
        <v>0</v>
      </c>
      <c r="F24" s="39">
        <f t="shared" si="3"/>
        <v>35.342289964075874</v>
      </c>
      <c r="G24" s="39">
        <f t="shared" si="5"/>
        <v>0</v>
      </c>
      <c r="H24" s="40">
        <f t="shared" si="5"/>
        <v>0</v>
      </c>
      <c r="I24" s="41">
        <f t="shared" si="4"/>
        <v>330.59484435370842</v>
      </c>
      <c r="J24" s="306">
        <v>0</v>
      </c>
    </row>
    <row r="25" spans="1:20" ht="15">
      <c r="A25" s="28" t="s">
        <v>23</v>
      </c>
      <c r="B25" s="42">
        <f t="shared" si="6"/>
        <v>58.752009812652652</v>
      </c>
      <c r="C25" s="42">
        <f t="shared" si="6"/>
        <v>0</v>
      </c>
      <c r="D25" s="42">
        <f t="shared" si="6"/>
        <v>9.1358849191277756</v>
      </c>
      <c r="E25" s="42">
        <f t="shared" si="6"/>
        <v>0</v>
      </c>
      <c r="F25" s="42">
        <f t="shared" si="3"/>
        <v>0</v>
      </c>
      <c r="G25" s="42">
        <f t="shared" si="5"/>
        <v>0</v>
      </c>
      <c r="H25" s="43">
        <f t="shared" si="5"/>
        <v>0</v>
      </c>
      <c r="I25" s="38">
        <f t="shared" si="4"/>
        <v>67.88789473178042</v>
      </c>
      <c r="J25" s="306">
        <v>0</v>
      </c>
    </row>
    <row r="26" spans="1:20" ht="15">
      <c r="A26" s="26" t="s">
        <v>24</v>
      </c>
      <c r="B26" s="39">
        <f t="shared" si="6"/>
        <v>14925.096222404458</v>
      </c>
      <c r="C26" s="39">
        <f t="shared" si="6"/>
        <v>325.60462071348519</v>
      </c>
      <c r="D26" s="39">
        <f t="shared" si="6"/>
        <v>1253.9023568820562</v>
      </c>
      <c r="E26" s="39">
        <f t="shared" si="6"/>
        <v>0</v>
      </c>
      <c r="F26" s="39">
        <f t="shared" si="3"/>
        <v>0</v>
      </c>
      <c r="G26" s="39">
        <f t="shared" si="5"/>
        <v>0</v>
      </c>
      <c r="H26" s="40">
        <f t="shared" si="5"/>
        <v>0</v>
      </c>
      <c r="I26" s="41">
        <f t="shared" si="4"/>
        <v>16504.603200000001</v>
      </c>
      <c r="J26" s="306">
        <v>0</v>
      </c>
    </row>
    <row r="27" spans="1:20" ht="15.75" thickBot="1">
      <c r="A27" s="28" t="s">
        <v>25</v>
      </c>
      <c r="B27" s="42">
        <f t="shared" si="6"/>
        <v>2866.1450752336937</v>
      </c>
      <c r="C27" s="42">
        <f t="shared" si="6"/>
        <v>33.549222043004299</v>
      </c>
      <c r="D27" s="42">
        <f t="shared" si="6"/>
        <v>5628.0852450578841</v>
      </c>
      <c r="E27" s="42">
        <f t="shared" si="6"/>
        <v>8678.6234851971403</v>
      </c>
      <c r="F27" s="42">
        <f t="shared" si="3"/>
        <v>2012</v>
      </c>
      <c r="G27" s="42">
        <f t="shared" si="5"/>
        <v>4647.7532965969513</v>
      </c>
      <c r="H27" s="43">
        <f t="shared" si="5"/>
        <v>52.866075871327837</v>
      </c>
      <c r="I27" s="38">
        <f>SUM(B27:H27)</f>
        <v>23919.022399999998</v>
      </c>
      <c r="J27" s="306">
        <v>0</v>
      </c>
    </row>
    <row r="28" spans="1:20" ht="15">
      <c r="A28" s="29" t="s">
        <v>26</v>
      </c>
      <c r="B28" s="44">
        <f>SUM(B7:B27)</f>
        <v>46870.911187503938</v>
      </c>
      <c r="C28" s="44">
        <f t="shared" ref="C28:I28" si="7">SUM(C7:C27)</f>
        <v>5845.44535573756</v>
      </c>
      <c r="D28" s="44">
        <f t="shared" si="7"/>
        <v>14035.912472489508</v>
      </c>
      <c r="E28" s="44">
        <f t="shared" si="7"/>
        <v>9912.2796717503352</v>
      </c>
      <c r="F28" s="44">
        <f t="shared" si="7"/>
        <v>35157.963355831445</v>
      </c>
      <c r="G28" s="44">
        <f t="shared" si="7"/>
        <v>4647.7532965969513</v>
      </c>
      <c r="H28" s="45">
        <f t="shared" si="7"/>
        <v>52.866075871327837</v>
      </c>
      <c r="I28" s="46">
        <f t="shared" si="7"/>
        <v>116523.13141578106</v>
      </c>
      <c r="J28" s="306">
        <v>0</v>
      </c>
    </row>
    <row r="29" spans="1:20" s="5" customFormat="1" ht="15" thickBot="1">
      <c r="A29" s="30" t="s">
        <v>88</v>
      </c>
      <c r="B29" s="47">
        <f>B28/$I28</f>
        <v>0.40224555088772768</v>
      </c>
      <c r="C29" s="47">
        <f t="shared" ref="C29:I29" si="8">C28/$I28</f>
        <v>5.0165536101837847E-2</v>
      </c>
      <c r="D29" s="47">
        <f t="shared" si="8"/>
        <v>0.12045601849135154</v>
      </c>
      <c r="E29" s="47">
        <f t="shared" si="8"/>
        <v>8.5067055367582467E-2</v>
      </c>
      <c r="F29" s="47">
        <f t="shared" si="8"/>
        <v>0.30172518476507321</v>
      </c>
      <c r="G29" s="47">
        <f t="shared" si="8"/>
        <v>3.9886958410109231E-2</v>
      </c>
      <c r="H29" s="47">
        <f t="shared" si="8"/>
        <v>4.5369597631812389E-4</v>
      </c>
      <c r="I29" s="48">
        <f t="shared" si="8"/>
        <v>1</v>
      </c>
    </row>
    <row r="30" spans="1:20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0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T31" s="21"/>
    </row>
    <row r="32" spans="1:20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0</v>
      </c>
      <c r="C33" s="36">
        <f t="shared" ref="C33:E33" si="9">C111+C137+C163+C189+C215+C241+C267+C293+C319+C345+C371+C397+C423</f>
        <v>0</v>
      </c>
      <c r="D33" s="36">
        <f t="shared" si="9"/>
        <v>0</v>
      </c>
      <c r="E33" s="36">
        <f t="shared" si="9"/>
        <v>0</v>
      </c>
      <c r="F33" s="410"/>
      <c r="G33" s="36">
        <f t="shared" ref="G33:H48" si="10">G111+G137+G163+G189+G215+G241+G267+G293+G319+G345+G371+G397+G423</f>
        <v>0</v>
      </c>
      <c r="H33" s="37">
        <f t="shared" si="10"/>
        <v>0</v>
      </c>
      <c r="I33" s="38">
        <f>SUM(B33:H33)</f>
        <v>0</v>
      </c>
      <c r="J33" s="2">
        <v>0</v>
      </c>
    </row>
    <row r="34" spans="1:10" ht="15">
      <c r="A34" s="26" t="s">
        <v>8</v>
      </c>
      <c r="B34" s="39">
        <f t="shared" ref="B34:E49" si="11">B112+B138+B164+B190+B216+B242+B268+B294+B320+B346+B372+B398+B424</f>
        <v>0</v>
      </c>
      <c r="C34" s="39">
        <f t="shared" si="11"/>
        <v>0</v>
      </c>
      <c r="D34" s="39">
        <f t="shared" si="11"/>
        <v>0</v>
      </c>
      <c r="E34" s="39">
        <f t="shared" si="11"/>
        <v>0</v>
      </c>
      <c r="F34" s="411"/>
      <c r="G34" s="39">
        <f t="shared" si="10"/>
        <v>0</v>
      </c>
      <c r="H34" s="40">
        <f t="shared" si="10"/>
        <v>0</v>
      </c>
      <c r="I34" s="41">
        <f t="shared" ref="I34:I52" si="12">SUM(B34:H34)</f>
        <v>0</v>
      </c>
      <c r="J34" s="2">
        <v>0</v>
      </c>
    </row>
    <row r="35" spans="1:10" ht="15">
      <c r="A35" s="27" t="s">
        <v>9</v>
      </c>
      <c r="B35" s="42">
        <f t="shared" si="11"/>
        <v>98</v>
      </c>
      <c r="C35" s="42">
        <f t="shared" si="11"/>
        <v>0</v>
      </c>
      <c r="D35" s="42">
        <f t="shared" si="11"/>
        <v>0</v>
      </c>
      <c r="E35" s="42">
        <f t="shared" si="11"/>
        <v>0</v>
      </c>
      <c r="F35" s="411"/>
      <c r="G35" s="42">
        <f t="shared" si="10"/>
        <v>0</v>
      </c>
      <c r="H35" s="43">
        <f t="shared" si="10"/>
        <v>0</v>
      </c>
      <c r="I35" s="38">
        <f t="shared" si="12"/>
        <v>98</v>
      </c>
      <c r="J35" s="2">
        <v>0</v>
      </c>
    </row>
    <row r="36" spans="1:10" ht="15">
      <c r="A36" s="26" t="s">
        <v>10</v>
      </c>
      <c r="B36" s="39">
        <f t="shared" si="11"/>
        <v>0</v>
      </c>
      <c r="C36" s="39">
        <f t="shared" si="11"/>
        <v>0</v>
      </c>
      <c r="D36" s="39">
        <f t="shared" si="11"/>
        <v>37</v>
      </c>
      <c r="E36" s="39">
        <f t="shared" si="11"/>
        <v>0</v>
      </c>
      <c r="F36" s="411"/>
      <c r="G36" s="39">
        <f t="shared" si="10"/>
        <v>0</v>
      </c>
      <c r="H36" s="40">
        <f t="shared" si="10"/>
        <v>0</v>
      </c>
      <c r="I36" s="41">
        <f t="shared" si="12"/>
        <v>37</v>
      </c>
      <c r="J36" s="2">
        <v>0</v>
      </c>
    </row>
    <row r="37" spans="1:10" ht="15">
      <c r="A37" s="27" t="s">
        <v>11</v>
      </c>
      <c r="B37" s="42">
        <f t="shared" si="11"/>
        <v>0</v>
      </c>
      <c r="C37" s="42">
        <f t="shared" si="11"/>
        <v>0</v>
      </c>
      <c r="D37" s="42">
        <f t="shared" si="11"/>
        <v>0</v>
      </c>
      <c r="E37" s="42">
        <f t="shared" si="11"/>
        <v>0</v>
      </c>
      <c r="F37" s="411"/>
      <c r="G37" s="42">
        <f t="shared" si="10"/>
        <v>0</v>
      </c>
      <c r="H37" s="43">
        <f t="shared" si="10"/>
        <v>0</v>
      </c>
      <c r="I37" s="38">
        <f t="shared" si="12"/>
        <v>0</v>
      </c>
      <c r="J37" s="2">
        <v>0</v>
      </c>
    </row>
    <row r="38" spans="1:10" ht="15">
      <c r="A38" s="26" t="s">
        <v>12</v>
      </c>
      <c r="B38" s="39">
        <f t="shared" si="11"/>
        <v>3.3495589724297356E-3</v>
      </c>
      <c r="C38" s="39">
        <f t="shared" si="11"/>
        <v>1.0843271407450035E-3</v>
      </c>
      <c r="D38" s="39">
        <f t="shared" si="11"/>
        <v>1.0843271407450035E-3</v>
      </c>
      <c r="E38" s="39">
        <f t="shared" si="11"/>
        <v>5.3129728973939923</v>
      </c>
      <c r="F38" s="411"/>
      <c r="G38" s="39">
        <f t="shared" si="10"/>
        <v>0</v>
      </c>
      <c r="H38" s="40">
        <f t="shared" si="10"/>
        <v>0</v>
      </c>
      <c r="I38" s="41">
        <f t="shared" si="12"/>
        <v>5.318491110647912</v>
      </c>
      <c r="J38" s="2">
        <v>0</v>
      </c>
    </row>
    <row r="39" spans="1:10" ht="15">
      <c r="A39" s="27" t="s">
        <v>13</v>
      </c>
      <c r="B39" s="42">
        <f t="shared" si="11"/>
        <v>0</v>
      </c>
      <c r="C39" s="42">
        <f t="shared" si="11"/>
        <v>0</v>
      </c>
      <c r="D39" s="42">
        <f t="shared" si="11"/>
        <v>0</v>
      </c>
      <c r="E39" s="42">
        <f t="shared" si="11"/>
        <v>0</v>
      </c>
      <c r="F39" s="411"/>
      <c r="G39" s="42">
        <f t="shared" si="10"/>
        <v>0</v>
      </c>
      <c r="H39" s="43">
        <f t="shared" si="10"/>
        <v>0</v>
      </c>
      <c r="I39" s="38">
        <f t="shared" si="12"/>
        <v>0</v>
      </c>
      <c r="J39" s="2">
        <v>0</v>
      </c>
    </row>
    <row r="40" spans="1:10" ht="15">
      <c r="A40" s="26" t="s">
        <v>14</v>
      </c>
      <c r="B40" s="39">
        <f t="shared" si="11"/>
        <v>2.2636057482767354E-3</v>
      </c>
      <c r="C40" s="39">
        <f t="shared" si="11"/>
        <v>0.5183137011480673</v>
      </c>
      <c r="D40" s="39">
        <f t="shared" si="11"/>
        <v>3.4423256313990795</v>
      </c>
      <c r="E40" s="39">
        <f t="shared" si="11"/>
        <v>526.18430248924074</v>
      </c>
      <c r="F40" s="411"/>
      <c r="G40" s="39">
        <f t="shared" si="10"/>
        <v>0</v>
      </c>
      <c r="H40" s="40">
        <f t="shared" si="10"/>
        <v>0</v>
      </c>
      <c r="I40" s="41">
        <f t="shared" si="12"/>
        <v>530.14720542753616</v>
      </c>
      <c r="J40" s="2">
        <v>0</v>
      </c>
    </row>
    <row r="41" spans="1:10" ht="15">
      <c r="A41" s="27" t="s">
        <v>15</v>
      </c>
      <c r="B41" s="42">
        <f t="shared" si="11"/>
        <v>6.3157180299877291</v>
      </c>
      <c r="C41" s="42">
        <f t="shared" si="11"/>
        <v>0.3239201090466835</v>
      </c>
      <c r="D41" s="42">
        <f t="shared" si="11"/>
        <v>2.1563682085148757</v>
      </c>
      <c r="E41" s="42">
        <f t="shared" si="11"/>
        <v>1.9365245071193869E-4</v>
      </c>
      <c r="F41" s="411"/>
      <c r="G41" s="42">
        <f t="shared" si="10"/>
        <v>0</v>
      </c>
      <c r="H41" s="43">
        <f t="shared" si="10"/>
        <v>0</v>
      </c>
      <c r="I41" s="38">
        <f t="shared" si="12"/>
        <v>8.7962000000000007</v>
      </c>
      <c r="J41" s="2">
        <v>0</v>
      </c>
    </row>
    <row r="42" spans="1:10" ht="15">
      <c r="A42" s="26" t="s">
        <v>16</v>
      </c>
      <c r="B42" s="39">
        <f t="shared" si="11"/>
        <v>270.72256269191331</v>
      </c>
      <c r="C42" s="39">
        <f t="shared" si="11"/>
        <v>659.96556830162194</v>
      </c>
      <c r="D42" s="39">
        <f t="shared" si="11"/>
        <v>283.31125407807224</v>
      </c>
      <c r="E42" s="39">
        <f t="shared" si="11"/>
        <v>6.1492839245074816E-4</v>
      </c>
      <c r="F42" s="411"/>
      <c r="G42" s="39">
        <f t="shared" si="10"/>
        <v>0</v>
      </c>
      <c r="H42" s="40">
        <f t="shared" si="10"/>
        <v>0</v>
      </c>
      <c r="I42" s="41">
        <f t="shared" si="12"/>
        <v>1213.9999999999998</v>
      </c>
      <c r="J42" s="2">
        <v>0</v>
      </c>
    </row>
    <row r="43" spans="1:10" ht="15">
      <c r="A43" s="27" t="s">
        <v>17</v>
      </c>
      <c r="B43" s="42">
        <f t="shared" si="11"/>
        <v>3.9745817767473159</v>
      </c>
      <c r="C43" s="42">
        <f t="shared" si="11"/>
        <v>3.3277477458182596</v>
      </c>
      <c r="D43" s="42">
        <f t="shared" si="11"/>
        <v>60.631253161610779</v>
      </c>
      <c r="E43" s="42">
        <f t="shared" si="11"/>
        <v>8.1117315823651892E-2</v>
      </c>
      <c r="F43" s="411"/>
      <c r="G43" s="42">
        <f t="shared" si="10"/>
        <v>0</v>
      </c>
      <c r="H43" s="43">
        <f t="shared" si="10"/>
        <v>0</v>
      </c>
      <c r="I43" s="38">
        <f t="shared" si="12"/>
        <v>68.014700000000005</v>
      </c>
      <c r="J43" s="2">
        <v>0</v>
      </c>
    </row>
    <row r="44" spans="1:10" ht="15">
      <c r="A44" s="26" t="s">
        <v>18</v>
      </c>
      <c r="B44" s="39">
        <f t="shared" si="11"/>
        <v>0</v>
      </c>
      <c r="C44" s="39">
        <f t="shared" si="11"/>
        <v>0</v>
      </c>
      <c r="D44" s="39">
        <f t="shared" si="11"/>
        <v>0</v>
      </c>
      <c r="E44" s="39">
        <f t="shared" si="11"/>
        <v>0</v>
      </c>
      <c r="F44" s="411"/>
      <c r="G44" s="39">
        <f t="shared" si="10"/>
        <v>0</v>
      </c>
      <c r="H44" s="40">
        <f t="shared" si="10"/>
        <v>0</v>
      </c>
      <c r="I44" s="41">
        <f t="shared" si="12"/>
        <v>0</v>
      </c>
      <c r="J44" s="2">
        <v>0</v>
      </c>
    </row>
    <row r="45" spans="1:10" ht="15">
      <c r="A45" s="27" t="s">
        <v>139</v>
      </c>
      <c r="B45" s="42">
        <f t="shared" si="11"/>
        <v>1005.4842864692786</v>
      </c>
      <c r="C45" s="42">
        <f t="shared" si="11"/>
        <v>3801.0660356495996</v>
      </c>
      <c r="D45" s="42">
        <f t="shared" si="11"/>
        <v>1184.4279107163088</v>
      </c>
      <c r="E45" s="42">
        <f t="shared" si="11"/>
        <v>305.02176716481245</v>
      </c>
      <c r="F45" s="411"/>
      <c r="G45" s="42">
        <f t="shared" si="10"/>
        <v>0</v>
      </c>
      <c r="H45" s="43">
        <f t="shared" si="10"/>
        <v>0</v>
      </c>
      <c r="I45" s="38">
        <f t="shared" si="12"/>
        <v>6295.9999999999991</v>
      </c>
      <c r="J45" s="2">
        <v>0</v>
      </c>
    </row>
    <row r="46" spans="1:10" ht="15">
      <c r="A46" s="26" t="s">
        <v>19</v>
      </c>
      <c r="B46" s="39">
        <f t="shared" si="11"/>
        <v>0</v>
      </c>
      <c r="C46" s="39">
        <f t="shared" si="11"/>
        <v>0</v>
      </c>
      <c r="D46" s="39">
        <f t="shared" si="11"/>
        <v>0</v>
      </c>
      <c r="E46" s="39">
        <f t="shared" si="11"/>
        <v>0</v>
      </c>
      <c r="F46" s="411"/>
      <c r="G46" s="39">
        <f t="shared" si="10"/>
        <v>0</v>
      </c>
      <c r="H46" s="40">
        <f t="shared" si="10"/>
        <v>0</v>
      </c>
      <c r="I46" s="41">
        <f t="shared" si="12"/>
        <v>0</v>
      </c>
      <c r="J46" s="2">
        <v>0</v>
      </c>
    </row>
    <row r="47" spans="1:10" ht="15">
      <c r="A47" s="27" t="s">
        <v>20</v>
      </c>
      <c r="B47" s="42">
        <f t="shared" si="11"/>
        <v>0</v>
      </c>
      <c r="C47" s="42">
        <f t="shared" si="11"/>
        <v>0</v>
      </c>
      <c r="D47" s="42">
        <f t="shared" si="11"/>
        <v>0</v>
      </c>
      <c r="E47" s="42">
        <f t="shared" si="11"/>
        <v>0</v>
      </c>
      <c r="F47" s="411"/>
      <c r="G47" s="42">
        <f t="shared" si="10"/>
        <v>0</v>
      </c>
      <c r="H47" s="43">
        <f t="shared" si="10"/>
        <v>0</v>
      </c>
      <c r="I47" s="38">
        <f t="shared" si="12"/>
        <v>0</v>
      </c>
      <c r="J47" s="2">
        <v>0</v>
      </c>
    </row>
    <row r="48" spans="1:10" ht="15">
      <c r="A48" s="26" t="s">
        <v>21</v>
      </c>
      <c r="B48" s="39">
        <f t="shared" si="11"/>
        <v>1.2803272698350827</v>
      </c>
      <c r="C48" s="39">
        <f t="shared" si="11"/>
        <v>1.504850338053241</v>
      </c>
      <c r="D48" s="39">
        <f t="shared" si="11"/>
        <v>1.2138243881196602</v>
      </c>
      <c r="E48" s="39">
        <f t="shared" si="11"/>
        <v>9.980039920159682E-4</v>
      </c>
      <c r="F48" s="411"/>
      <c r="G48" s="39">
        <f t="shared" si="10"/>
        <v>0</v>
      </c>
      <c r="H48" s="40">
        <f t="shared" si="10"/>
        <v>0</v>
      </c>
      <c r="I48" s="41">
        <f t="shared" si="12"/>
        <v>4</v>
      </c>
      <c r="J48" s="2">
        <v>0</v>
      </c>
    </row>
    <row r="49" spans="1:10" ht="15">
      <c r="A49" s="28" t="s">
        <v>60</v>
      </c>
      <c r="B49" s="42">
        <f t="shared" si="11"/>
        <v>8.3065987502533289</v>
      </c>
      <c r="C49" s="42">
        <f t="shared" si="11"/>
        <v>6.9430882789737947</v>
      </c>
      <c r="D49" s="42">
        <f t="shared" si="11"/>
        <v>14.250312970772875</v>
      </c>
      <c r="E49" s="42">
        <f t="shared" si="11"/>
        <v>0.5</v>
      </c>
      <c r="F49" s="411"/>
      <c r="G49" s="42">
        <f t="shared" ref="G49:H53" si="13">G127+G153+G179+G205+G231+G257+G283+G309+G335+G361+G387+G413+G439</f>
        <v>0</v>
      </c>
      <c r="H49" s="43">
        <f t="shared" si="13"/>
        <v>0</v>
      </c>
      <c r="I49" s="38">
        <f t="shared" si="12"/>
        <v>30</v>
      </c>
      <c r="J49" s="2">
        <v>0</v>
      </c>
    </row>
    <row r="50" spans="1:10" ht="15">
      <c r="A50" s="26" t="s">
        <v>22</v>
      </c>
      <c r="B50" s="39">
        <f t="shared" ref="B50:E53" si="14">B128+B154+B180+B206+B232+B258+B284+B310+B336+B362+B388+B414+B440</f>
        <v>35.596344967795694</v>
      </c>
      <c r="C50" s="39">
        <f t="shared" si="14"/>
        <v>103.64549487956732</v>
      </c>
      <c r="D50" s="39">
        <f t="shared" si="14"/>
        <v>58.344218886173664</v>
      </c>
      <c r="E50" s="39">
        <f t="shared" si="14"/>
        <v>0</v>
      </c>
      <c r="F50" s="411"/>
      <c r="G50" s="39">
        <f t="shared" si="13"/>
        <v>0</v>
      </c>
      <c r="H50" s="40">
        <f t="shared" si="13"/>
        <v>0</v>
      </c>
      <c r="I50" s="41">
        <f t="shared" si="12"/>
        <v>197.58605873353667</v>
      </c>
      <c r="J50" s="2">
        <v>0</v>
      </c>
    </row>
    <row r="51" spans="1:10" ht="15">
      <c r="A51" s="28" t="s">
        <v>23</v>
      </c>
      <c r="B51" s="42">
        <f t="shared" si="14"/>
        <v>0</v>
      </c>
      <c r="C51" s="42">
        <f t="shared" si="14"/>
        <v>0</v>
      </c>
      <c r="D51" s="42">
        <f t="shared" si="14"/>
        <v>0</v>
      </c>
      <c r="E51" s="42">
        <f t="shared" si="14"/>
        <v>0</v>
      </c>
      <c r="F51" s="411"/>
      <c r="G51" s="42">
        <f t="shared" si="13"/>
        <v>0</v>
      </c>
      <c r="H51" s="43">
        <f t="shared" si="13"/>
        <v>0</v>
      </c>
      <c r="I51" s="38">
        <f t="shared" si="12"/>
        <v>0</v>
      </c>
      <c r="J51" s="2">
        <v>0</v>
      </c>
    </row>
    <row r="52" spans="1:10" ht="15">
      <c r="A52" s="26" t="s">
        <v>24</v>
      </c>
      <c r="B52" s="39">
        <f t="shared" si="14"/>
        <v>515.63917023098679</v>
      </c>
      <c r="C52" s="39">
        <f t="shared" si="14"/>
        <v>266.11485304695697</v>
      </c>
      <c r="D52" s="39">
        <f t="shared" si="14"/>
        <v>104.0115767220563</v>
      </c>
      <c r="E52" s="39">
        <f t="shared" si="14"/>
        <v>0</v>
      </c>
      <c r="F52" s="411"/>
      <c r="G52" s="39">
        <f t="shared" si="13"/>
        <v>0</v>
      </c>
      <c r="H52" s="40">
        <f t="shared" si="13"/>
        <v>0</v>
      </c>
      <c r="I52" s="41">
        <f t="shared" si="12"/>
        <v>885.76560000000018</v>
      </c>
      <c r="J52" s="2">
        <v>0</v>
      </c>
    </row>
    <row r="53" spans="1:10" ht="15.75" thickBot="1">
      <c r="A53" s="28" t="s">
        <v>25</v>
      </c>
      <c r="B53" s="42">
        <f t="shared" si="14"/>
        <v>167.46821689125824</v>
      </c>
      <c r="C53" s="42">
        <f t="shared" si="14"/>
        <v>33.502073977380419</v>
      </c>
      <c r="D53" s="42">
        <f t="shared" si="14"/>
        <v>765.21262821950211</v>
      </c>
      <c r="E53" s="42">
        <f t="shared" si="14"/>
        <v>2753.2171787397824</v>
      </c>
      <c r="F53" s="412"/>
      <c r="G53" s="42">
        <f t="shared" si="13"/>
        <v>713.69501691169216</v>
      </c>
      <c r="H53" s="43">
        <f t="shared" si="13"/>
        <v>51.904885260383899</v>
      </c>
      <c r="I53" s="38">
        <f>SUM(B53:H53)</f>
        <v>4484.9999999999991</v>
      </c>
      <c r="J53" s="2">
        <v>0</v>
      </c>
    </row>
    <row r="54" spans="1:10" ht="15">
      <c r="A54" s="29" t="s">
        <v>26</v>
      </c>
      <c r="B54" s="44">
        <f>SUM(B33:B53)</f>
        <v>2112.7934202427768</v>
      </c>
      <c r="C54" s="44">
        <f t="shared" ref="C54:I54" si="15">SUM(C33:C53)</f>
        <v>4876.9130303553075</v>
      </c>
      <c r="D54" s="44">
        <f t="shared" si="15"/>
        <v>2514.0027573096713</v>
      </c>
      <c r="E54" s="44">
        <f t="shared" si="15"/>
        <v>3590.3191451918883</v>
      </c>
      <c r="F54" s="44">
        <f t="shared" si="15"/>
        <v>0</v>
      </c>
      <c r="G54" s="44">
        <f t="shared" si="15"/>
        <v>713.69501691169216</v>
      </c>
      <c r="H54" s="45">
        <f t="shared" si="15"/>
        <v>51.904885260383899</v>
      </c>
      <c r="I54" s="46">
        <f t="shared" si="15"/>
        <v>13859.62825527172</v>
      </c>
      <c r="J54" s="2">
        <v>0</v>
      </c>
    </row>
    <row r="55" spans="1:10" s="5" customFormat="1" ht="15" thickBot="1">
      <c r="A55" s="30" t="s">
        <v>88</v>
      </c>
      <c r="B55" s="47">
        <f>B54/$I54</f>
        <v>0.1524422864256221</v>
      </c>
      <c r="C55" s="47">
        <f t="shared" ref="C55:I55" si="16">C54/$I54</f>
        <v>0.35187906490206905</v>
      </c>
      <c r="D55" s="47">
        <f t="shared" si="16"/>
        <v>0.18139034547001159</v>
      </c>
      <c r="E55" s="47">
        <f t="shared" si="16"/>
        <v>0.25904873341940149</v>
      </c>
      <c r="F55" s="47">
        <f t="shared" si="16"/>
        <v>0</v>
      </c>
      <c r="G55" s="47">
        <f t="shared" si="16"/>
        <v>5.1494528119123785E-2</v>
      </c>
      <c r="H55" s="47">
        <f t="shared" si="16"/>
        <v>3.7450416637719764E-3</v>
      </c>
      <c r="I55" s="48">
        <f t="shared" si="16"/>
        <v>1</v>
      </c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0.53200000000000003</v>
      </c>
      <c r="G59" s="397"/>
      <c r="H59" s="399"/>
      <c r="I59" s="38">
        <f>SUM(B59:H59)</f>
        <v>0.53200000000000003</v>
      </c>
      <c r="J59" s="2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17">F450+F476+F502+F528+F554</f>
        <v>0</v>
      </c>
      <c r="G60" s="400"/>
      <c r="H60" s="402"/>
      <c r="I60" s="41">
        <f t="shared" ref="I60:I78" si="18">SUM(B60:H60)</f>
        <v>0</v>
      </c>
      <c r="J60" s="2">
        <v>0</v>
      </c>
    </row>
    <row r="61" spans="1:10" ht="15">
      <c r="A61" s="27" t="s">
        <v>9</v>
      </c>
      <c r="B61" s="400"/>
      <c r="C61" s="401"/>
      <c r="D61" s="401"/>
      <c r="E61" s="402"/>
      <c r="F61" s="42">
        <f t="shared" si="17"/>
        <v>0</v>
      </c>
      <c r="G61" s="400"/>
      <c r="H61" s="402"/>
      <c r="I61" s="38">
        <f t="shared" si="18"/>
        <v>0</v>
      </c>
      <c r="J61" s="2">
        <v>0</v>
      </c>
    </row>
    <row r="62" spans="1:10" ht="15">
      <c r="A62" s="26" t="s">
        <v>10</v>
      </c>
      <c r="B62" s="400"/>
      <c r="C62" s="401"/>
      <c r="D62" s="401"/>
      <c r="E62" s="402"/>
      <c r="F62" s="39">
        <f t="shared" si="17"/>
        <v>0</v>
      </c>
      <c r="G62" s="400"/>
      <c r="H62" s="402"/>
      <c r="I62" s="41">
        <f t="shared" si="18"/>
        <v>0</v>
      </c>
      <c r="J62" s="2">
        <v>0</v>
      </c>
    </row>
    <row r="63" spans="1:10" ht="15">
      <c r="A63" s="27" t="s">
        <v>11</v>
      </c>
      <c r="B63" s="400"/>
      <c r="C63" s="401"/>
      <c r="D63" s="401"/>
      <c r="E63" s="402"/>
      <c r="F63" s="42">
        <f t="shared" si="17"/>
        <v>0</v>
      </c>
      <c r="G63" s="400"/>
      <c r="H63" s="402"/>
      <c r="I63" s="38">
        <f t="shared" si="18"/>
        <v>0</v>
      </c>
      <c r="J63" s="2">
        <v>0</v>
      </c>
    </row>
    <row r="64" spans="1:10" ht="15">
      <c r="A64" s="26" t="s">
        <v>12</v>
      </c>
      <c r="B64" s="400"/>
      <c r="C64" s="401"/>
      <c r="D64" s="401"/>
      <c r="E64" s="402"/>
      <c r="F64" s="39">
        <f t="shared" si="17"/>
        <v>17393.6114699237</v>
      </c>
      <c r="G64" s="400"/>
      <c r="H64" s="402"/>
      <c r="I64" s="41">
        <f t="shared" si="18"/>
        <v>17393.6114699237</v>
      </c>
      <c r="J64" s="2">
        <v>0</v>
      </c>
    </row>
    <row r="65" spans="1:10" ht="15">
      <c r="A65" s="27" t="s">
        <v>13</v>
      </c>
      <c r="B65" s="400"/>
      <c r="C65" s="401"/>
      <c r="D65" s="401"/>
      <c r="E65" s="402"/>
      <c r="F65" s="42">
        <f t="shared" si="17"/>
        <v>0</v>
      </c>
      <c r="G65" s="400"/>
      <c r="H65" s="402"/>
      <c r="I65" s="38">
        <f t="shared" si="18"/>
        <v>0</v>
      </c>
      <c r="J65" s="2">
        <v>0</v>
      </c>
    </row>
    <row r="66" spans="1:10" ht="15">
      <c r="A66" s="26" t="s">
        <v>14</v>
      </c>
      <c r="B66" s="400"/>
      <c r="C66" s="401"/>
      <c r="D66" s="401"/>
      <c r="E66" s="402"/>
      <c r="F66" s="39">
        <f t="shared" si="17"/>
        <v>15342.592293325031</v>
      </c>
      <c r="G66" s="400"/>
      <c r="H66" s="402"/>
      <c r="I66" s="41">
        <f t="shared" si="18"/>
        <v>15342.592293325031</v>
      </c>
      <c r="J66" s="2">
        <v>0</v>
      </c>
    </row>
    <row r="67" spans="1:10" ht="15">
      <c r="A67" s="27" t="s">
        <v>15</v>
      </c>
      <c r="B67" s="400"/>
      <c r="C67" s="401"/>
      <c r="D67" s="401"/>
      <c r="E67" s="402"/>
      <c r="F67" s="42">
        <f t="shared" si="17"/>
        <v>0</v>
      </c>
      <c r="G67" s="400"/>
      <c r="H67" s="402"/>
      <c r="I67" s="38">
        <f t="shared" si="18"/>
        <v>0</v>
      </c>
      <c r="J67" s="2">
        <v>0</v>
      </c>
    </row>
    <row r="68" spans="1:10" ht="15">
      <c r="A68" s="26" t="s">
        <v>16</v>
      </c>
      <c r="B68" s="400"/>
      <c r="C68" s="401"/>
      <c r="D68" s="401"/>
      <c r="E68" s="402"/>
      <c r="F68" s="39">
        <f t="shared" si="17"/>
        <v>0</v>
      </c>
      <c r="G68" s="400"/>
      <c r="H68" s="402"/>
      <c r="I68" s="41">
        <f t="shared" si="18"/>
        <v>0</v>
      </c>
      <c r="J68" s="2">
        <v>0</v>
      </c>
    </row>
    <row r="69" spans="1:10" ht="15">
      <c r="A69" s="27" t="s">
        <v>17</v>
      </c>
      <c r="B69" s="400"/>
      <c r="C69" s="401"/>
      <c r="D69" s="401"/>
      <c r="E69" s="402"/>
      <c r="F69" s="42">
        <f t="shared" si="17"/>
        <v>342.04849914139913</v>
      </c>
      <c r="G69" s="400"/>
      <c r="H69" s="402"/>
      <c r="I69" s="38">
        <f t="shared" si="18"/>
        <v>342.04849914139913</v>
      </c>
      <c r="J69" s="2">
        <v>0</v>
      </c>
    </row>
    <row r="70" spans="1:10" ht="15">
      <c r="A70" s="26" t="s">
        <v>18</v>
      </c>
      <c r="B70" s="400"/>
      <c r="C70" s="401"/>
      <c r="D70" s="401"/>
      <c r="E70" s="402"/>
      <c r="F70" s="39">
        <f t="shared" si="17"/>
        <v>0</v>
      </c>
      <c r="G70" s="400"/>
      <c r="H70" s="402"/>
      <c r="I70" s="41">
        <f t="shared" si="18"/>
        <v>0</v>
      </c>
      <c r="J70" s="2">
        <v>0</v>
      </c>
    </row>
    <row r="71" spans="1:10" ht="15">
      <c r="A71" s="27" t="s">
        <v>139</v>
      </c>
      <c r="B71" s="400"/>
      <c r="C71" s="401"/>
      <c r="D71" s="401"/>
      <c r="E71" s="402"/>
      <c r="F71" s="42">
        <f t="shared" si="17"/>
        <v>0</v>
      </c>
      <c r="G71" s="400"/>
      <c r="H71" s="402"/>
      <c r="I71" s="38">
        <f t="shared" si="18"/>
        <v>0</v>
      </c>
      <c r="J71" s="2">
        <v>0</v>
      </c>
    </row>
    <row r="72" spans="1:10" ht="15">
      <c r="A72" s="26" t="s">
        <v>19</v>
      </c>
      <c r="B72" s="400"/>
      <c r="C72" s="401"/>
      <c r="D72" s="401"/>
      <c r="E72" s="402"/>
      <c r="F72" s="39">
        <f t="shared" si="17"/>
        <v>0</v>
      </c>
      <c r="G72" s="400"/>
      <c r="H72" s="402"/>
      <c r="I72" s="41">
        <f t="shared" si="18"/>
        <v>0</v>
      </c>
      <c r="J72" s="2">
        <v>0</v>
      </c>
    </row>
    <row r="73" spans="1:10" ht="15">
      <c r="A73" s="27" t="s">
        <v>20</v>
      </c>
      <c r="B73" s="400"/>
      <c r="C73" s="401"/>
      <c r="D73" s="401"/>
      <c r="E73" s="402"/>
      <c r="F73" s="50">
        <f t="shared" si="17"/>
        <v>0</v>
      </c>
      <c r="G73" s="400"/>
      <c r="H73" s="402"/>
      <c r="I73" s="38">
        <f t="shared" si="18"/>
        <v>0</v>
      </c>
      <c r="J73" s="2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17"/>
        <v>0</v>
      </c>
      <c r="G74" s="400"/>
      <c r="H74" s="402"/>
      <c r="I74" s="41">
        <f t="shared" si="18"/>
        <v>0</v>
      </c>
      <c r="J74" s="2">
        <v>0</v>
      </c>
    </row>
    <row r="75" spans="1:10" ht="15">
      <c r="A75" s="28" t="s">
        <v>60</v>
      </c>
      <c r="B75" s="400"/>
      <c r="C75" s="401"/>
      <c r="D75" s="401"/>
      <c r="E75" s="402"/>
      <c r="F75" s="42">
        <f t="shared" si="17"/>
        <v>0</v>
      </c>
      <c r="G75" s="400"/>
      <c r="H75" s="402"/>
      <c r="I75" s="38">
        <f t="shared" si="18"/>
        <v>0</v>
      </c>
      <c r="J75" s="2">
        <v>0</v>
      </c>
    </row>
    <row r="76" spans="1:10" ht="15">
      <c r="A76" s="26" t="s">
        <v>22</v>
      </c>
      <c r="B76" s="400"/>
      <c r="C76" s="401"/>
      <c r="D76" s="401"/>
      <c r="E76" s="402"/>
      <c r="F76" s="39">
        <f t="shared" si="17"/>
        <v>35</v>
      </c>
      <c r="G76" s="400"/>
      <c r="H76" s="402"/>
      <c r="I76" s="41">
        <f t="shared" si="18"/>
        <v>35</v>
      </c>
      <c r="J76" s="2">
        <v>0</v>
      </c>
    </row>
    <row r="77" spans="1:10" ht="15">
      <c r="A77" s="28" t="s">
        <v>23</v>
      </c>
      <c r="B77" s="400"/>
      <c r="C77" s="401"/>
      <c r="D77" s="401"/>
      <c r="E77" s="402"/>
      <c r="F77" s="42">
        <f t="shared" si="17"/>
        <v>0</v>
      </c>
      <c r="G77" s="400"/>
      <c r="H77" s="402"/>
      <c r="I77" s="38">
        <f t="shared" si="18"/>
        <v>0</v>
      </c>
      <c r="J77" s="2">
        <v>0</v>
      </c>
    </row>
    <row r="78" spans="1:10" ht="15">
      <c r="A78" s="26" t="s">
        <v>24</v>
      </c>
      <c r="B78" s="400"/>
      <c r="C78" s="401"/>
      <c r="D78" s="401"/>
      <c r="E78" s="402"/>
      <c r="F78" s="39">
        <f t="shared" si="17"/>
        <v>0</v>
      </c>
      <c r="G78" s="400"/>
      <c r="H78" s="402"/>
      <c r="I78" s="41">
        <f t="shared" si="18"/>
        <v>0</v>
      </c>
      <c r="J78" s="2">
        <v>0</v>
      </c>
    </row>
    <row r="79" spans="1:10" ht="15.75" thickBot="1">
      <c r="A79" s="28" t="s">
        <v>25</v>
      </c>
      <c r="B79" s="403"/>
      <c r="C79" s="404"/>
      <c r="D79" s="404"/>
      <c r="E79" s="405"/>
      <c r="F79" s="42">
        <f t="shared" si="17"/>
        <v>2012</v>
      </c>
      <c r="G79" s="403"/>
      <c r="H79" s="405"/>
      <c r="I79" s="38">
        <f>SUM(B79:H79)</f>
        <v>2012</v>
      </c>
      <c r="J79" s="2">
        <v>0</v>
      </c>
    </row>
    <row r="80" spans="1:10" ht="15">
      <c r="A80" s="29" t="s">
        <v>26</v>
      </c>
      <c r="B80" s="44">
        <f>SUM(B59:B79)</f>
        <v>0</v>
      </c>
      <c r="C80" s="44">
        <f t="shared" ref="C80:I80" si="19">SUM(C59:C79)</f>
        <v>0</v>
      </c>
      <c r="D80" s="44">
        <f t="shared" si="19"/>
        <v>0</v>
      </c>
      <c r="E80" s="44">
        <f t="shared" si="19"/>
        <v>0</v>
      </c>
      <c r="F80" s="44">
        <f t="shared" si="19"/>
        <v>35125.784262390131</v>
      </c>
      <c r="G80" s="44">
        <f t="shared" si="19"/>
        <v>0</v>
      </c>
      <c r="H80" s="45">
        <f t="shared" si="19"/>
        <v>0</v>
      </c>
      <c r="I80" s="46">
        <f t="shared" si="19"/>
        <v>35125.784262390131</v>
      </c>
      <c r="J80" s="2">
        <v>0</v>
      </c>
    </row>
    <row r="81" spans="1:10" s="5" customFormat="1" ht="15" thickBot="1">
      <c r="A81" s="30" t="s">
        <v>88</v>
      </c>
      <c r="B81" s="47">
        <f>B80/$I80</f>
        <v>0</v>
      </c>
      <c r="C81" s="47">
        <f t="shared" ref="C81:I81" si="20">C80/$I80</f>
        <v>0</v>
      </c>
      <c r="D81" s="47">
        <f t="shared" si="20"/>
        <v>0</v>
      </c>
      <c r="E81" s="47">
        <f t="shared" si="20"/>
        <v>0</v>
      </c>
      <c r="F81" s="47">
        <f t="shared" si="20"/>
        <v>1</v>
      </c>
      <c r="G81" s="47">
        <f t="shared" si="20"/>
        <v>0</v>
      </c>
      <c r="H81" s="47">
        <f t="shared" si="20"/>
        <v>0</v>
      </c>
      <c r="I81" s="48">
        <f t="shared" si="20"/>
        <v>1</v>
      </c>
    </row>
    <row r="82" spans="1:10" ht="15" thickBot="1">
      <c r="A82" s="31"/>
      <c r="B82" s="31"/>
      <c r="C82" s="31"/>
      <c r="D82" s="31"/>
      <c r="E82" s="31"/>
      <c r="F82" s="301">
        <f>+F80-F470-F496-F522-F548-F574</f>
        <v>5.0521253847080061E-12</v>
      </c>
      <c r="G82" s="31"/>
      <c r="H82" s="31"/>
      <c r="I82" s="301">
        <f>+I80-I470-I496-I522-I548-I574</f>
        <v>5.0521253847080061E-12</v>
      </c>
    </row>
    <row r="83" spans="1:1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0" ht="15">
      <c r="A85" s="25" t="s">
        <v>7</v>
      </c>
      <c r="B85" s="36">
        <f>B579+B605+B631</f>
        <v>355.2615554995208</v>
      </c>
      <c r="C85" s="36">
        <f t="shared" ref="C85:H100" si="21">C579+C605+C631</f>
        <v>0</v>
      </c>
      <c r="D85" s="36">
        <f t="shared" si="21"/>
        <v>32.206444500479222</v>
      </c>
      <c r="E85" s="36">
        <f t="shared" si="21"/>
        <v>0</v>
      </c>
      <c r="F85" s="36">
        <f t="shared" si="21"/>
        <v>0</v>
      </c>
      <c r="G85" s="36">
        <f t="shared" si="21"/>
        <v>0</v>
      </c>
      <c r="H85" s="37">
        <f t="shared" si="21"/>
        <v>0</v>
      </c>
      <c r="I85" s="38">
        <f>SUM(B85:H85)</f>
        <v>387.46800000000002</v>
      </c>
      <c r="J85" s="2">
        <v>0</v>
      </c>
    </row>
    <row r="86" spans="1:10" ht="15">
      <c r="A86" s="26" t="s">
        <v>8</v>
      </c>
      <c r="B86" s="39">
        <f t="shared" ref="B86:H101" si="22">B580+B606+B632</f>
        <v>60.821565949145011</v>
      </c>
      <c r="C86" s="39">
        <f t="shared" si="21"/>
        <v>0</v>
      </c>
      <c r="D86" s="39">
        <f t="shared" si="21"/>
        <v>6.1784340508549835</v>
      </c>
      <c r="E86" s="39">
        <f t="shared" si="21"/>
        <v>0</v>
      </c>
      <c r="F86" s="39">
        <f t="shared" si="21"/>
        <v>0</v>
      </c>
      <c r="G86" s="39">
        <f t="shared" si="21"/>
        <v>0</v>
      </c>
      <c r="H86" s="40">
        <f t="shared" si="21"/>
        <v>0</v>
      </c>
      <c r="I86" s="41">
        <f t="shared" ref="I86:I104" si="23">SUM(B86:H86)</f>
        <v>67</v>
      </c>
      <c r="J86" s="2">
        <v>0</v>
      </c>
    </row>
    <row r="87" spans="1:10" ht="15">
      <c r="A87" s="27" t="s">
        <v>9</v>
      </c>
      <c r="B87" s="42">
        <f t="shared" si="22"/>
        <v>69.585560162099242</v>
      </c>
      <c r="C87" s="42">
        <f t="shared" si="21"/>
        <v>0</v>
      </c>
      <c r="D87" s="42">
        <f t="shared" si="21"/>
        <v>8.4144398379007619</v>
      </c>
      <c r="E87" s="42">
        <f t="shared" si="21"/>
        <v>0</v>
      </c>
      <c r="F87" s="42">
        <f t="shared" si="21"/>
        <v>0</v>
      </c>
      <c r="G87" s="42">
        <f t="shared" si="21"/>
        <v>0</v>
      </c>
      <c r="H87" s="43">
        <f t="shared" si="21"/>
        <v>0</v>
      </c>
      <c r="I87" s="38">
        <f t="shared" si="23"/>
        <v>78</v>
      </c>
      <c r="J87" s="2">
        <v>0</v>
      </c>
    </row>
    <row r="88" spans="1:10" ht="15">
      <c r="A88" s="26" t="s">
        <v>10</v>
      </c>
      <c r="B88" s="39">
        <f t="shared" si="22"/>
        <v>388.63845427083561</v>
      </c>
      <c r="C88" s="39">
        <f t="shared" si="21"/>
        <v>0</v>
      </c>
      <c r="D88" s="39">
        <f t="shared" si="21"/>
        <v>22.36154572916438</v>
      </c>
      <c r="E88" s="39">
        <f t="shared" si="21"/>
        <v>0</v>
      </c>
      <c r="F88" s="39">
        <f t="shared" si="21"/>
        <v>0</v>
      </c>
      <c r="G88" s="39">
        <f t="shared" si="21"/>
        <v>0</v>
      </c>
      <c r="H88" s="40">
        <f t="shared" si="21"/>
        <v>0</v>
      </c>
      <c r="I88" s="41">
        <f t="shared" si="23"/>
        <v>411</v>
      </c>
      <c r="J88" s="2">
        <v>0</v>
      </c>
    </row>
    <row r="89" spans="1:10" ht="15">
      <c r="A89" s="27" t="s">
        <v>11</v>
      </c>
      <c r="B89" s="42">
        <f t="shared" si="22"/>
        <v>0</v>
      </c>
      <c r="C89" s="42">
        <f t="shared" si="21"/>
        <v>0</v>
      </c>
      <c r="D89" s="42">
        <f t="shared" si="21"/>
        <v>0</v>
      </c>
      <c r="E89" s="42">
        <f t="shared" si="21"/>
        <v>0</v>
      </c>
      <c r="F89" s="42">
        <f t="shared" si="21"/>
        <v>0</v>
      </c>
      <c r="G89" s="42">
        <f t="shared" si="21"/>
        <v>0</v>
      </c>
      <c r="H89" s="43">
        <f t="shared" si="21"/>
        <v>0</v>
      </c>
      <c r="I89" s="38">
        <f t="shared" si="23"/>
        <v>0</v>
      </c>
      <c r="J89" s="2">
        <v>0</v>
      </c>
    </row>
    <row r="90" spans="1:10" ht="15">
      <c r="A90" s="26" t="s">
        <v>12</v>
      </c>
      <c r="B90" s="39">
        <f t="shared" si="22"/>
        <v>0</v>
      </c>
      <c r="C90" s="39">
        <f t="shared" si="21"/>
        <v>0</v>
      </c>
      <c r="D90" s="39">
        <f t="shared" si="21"/>
        <v>9.5442471124314338E-2</v>
      </c>
      <c r="E90" s="39">
        <f t="shared" si="21"/>
        <v>3.5309060725225936</v>
      </c>
      <c r="F90" s="39">
        <f t="shared" si="21"/>
        <v>0</v>
      </c>
      <c r="G90" s="39">
        <f t="shared" si="21"/>
        <v>0</v>
      </c>
      <c r="H90" s="40">
        <f t="shared" si="21"/>
        <v>0</v>
      </c>
      <c r="I90" s="41">
        <f t="shared" si="23"/>
        <v>3.6263485436469081</v>
      </c>
      <c r="J90" s="2">
        <v>0</v>
      </c>
    </row>
    <row r="91" spans="1:10" ht="15">
      <c r="A91" s="27" t="s">
        <v>13</v>
      </c>
      <c r="B91" s="42">
        <f t="shared" si="22"/>
        <v>0</v>
      </c>
      <c r="C91" s="42">
        <f t="shared" si="21"/>
        <v>0</v>
      </c>
      <c r="D91" s="42">
        <f t="shared" si="21"/>
        <v>0</v>
      </c>
      <c r="E91" s="42">
        <f t="shared" si="21"/>
        <v>55</v>
      </c>
      <c r="F91" s="42">
        <f t="shared" si="21"/>
        <v>0</v>
      </c>
      <c r="G91" s="42">
        <f t="shared" si="21"/>
        <v>0</v>
      </c>
      <c r="H91" s="43">
        <f t="shared" si="21"/>
        <v>0</v>
      </c>
      <c r="I91" s="38">
        <f t="shared" si="23"/>
        <v>55</v>
      </c>
      <c r="J91" s="2">
        <v>0</v>
      </c>
    </row>
    <row r="92" spans="1:10" ht="15">
      <c r="A92" s="26" t="s">
        <v>14</v>
      </c>
      <c r="B92" s="39">
        <f t="shared" si="22"/>
        <v>0</v>
      </c>
      <c r="C92" s="39">
        <f t="shared" si="21"/>
        <v>1.6609280072943589E-2</v>
      </c>
      <c r="D92" s="39">
        <f t="shared" si="21"/>
        <v>0.25765458113941153</v>
      </c>
      <c r="E92" s="39">
        <f t="shared" si="21"/>
        <v>120.99805072692574</v>
      </c>
      <c r="F92" s="39">
        <f t="shared" si="21"/>
        <v>31.836803477234319</v>
      </c>
      <c r="G92" s="39">
        <f t="shared" si="21"/>
        <v>0</v>
      </c>
      <c r="H92" s="40">
        <f t="shared" si="21"/>
        <v>0</v>
      </c>
      <c r="I92" s="41">
        <f t="shared" si="23"/>
        <v>153.10911806537243</v>
      </c>
      <c r="J92" s="2">
        <v>0</v>
      </c>
    </row>
    <row r="93" spans="1:10" ht="15">
      <c r="A93" s="27" t="s">
        <v>15</v>
      </c>
      <c r="B93" s="42">
        <f t="shared" si="22"/>
        <v>3199.9794140995295</v>
      </c>
      <c r="C93" s="42">
        <f t="shared" si="21"/>
        <v>12.902291733736581</v>
      </c>
      <c r="D93" s="42">
        <f t="shared" si="21"/>
        <v>200.32209416673339</v>
      </c>
      <c r="E93" s="42">
        <f t="shared" si="21"/>
        <v>0</v>
      </c>
      <c r="F93" s="42">
        <f t="shared" si="21"/>
        <v>0</v>
      </c>
      <c r="G93" s="42">
        <f t="shared" si="21"/>
        <v>0</v>
      </c>
      <c r="H93" s="43">
        <f t="shared" si="21"/>
        <v>0</v>
      </c>
      <c r="I93" s="38">
        <f t="shared" si="23"/>
        <v>3413.2037999999993</v>
      </c>
      <c r="J93" s="2">
        <v>0</v>
      </c>
    </row>
    <row r="94" spans="1:10" ht="15">
      <c r="A94" s="26" t="s">
        <v>16</v>
      </c>
      <c r="B94" s="39">
        <f t="shared" si="22"/>
        <v>2238.4035043181775</v>
      </c>
      <c r="C94" s="39">
        <f t="shared" si="21"/>
        <v>216.14369483501733</v>
      </c>
      <c r="D94" s="39">
        <f t="shared" si="21"/>
        <v>82.710867726159478</v>
      </c>
      <c r="E94" s="39">
        <f t="shared" si="21"/>
        <v>103.74193312064529</v>
      </c>
      <c r="F94" s="39">
        <f t="shared" si="21"/>
        <v>0</v>
      </c>
      <c r="G94" s="39">
        <f t="shared" si="21"/>
        <v>0</v>
      </c>
      <c r="H94" s="40">
        <f t="shared" si="21"/>
        <v>0</v>
      </c>
      <c r="I94" s="41">
        <f t="shared" si="23"/>
        <v>2640.9999999999995</v>
      </c>
      <c r="J94" s="2">
        <v>0</v>
      </c>
    </row>
    <row r="95" spans="1:10" ht="15">
      <c r="A95" s="27" t="s">
        <v>17</v>
      </c>
      <c r="B95" s="42">
        <f t="shared" si="22"/>
        <v>560.00131912445613</v>
      </c>
      <c r="C95" s="42">
        <f t="shared" si="21"/>
        <v>2.9845183486916307</v>
      </c>
      <c r="D95" s="42">
        <f t="shared" si="21"/>
        <v>70.565062581012469</v>
      </c>
      <c r="E95" s="42">
        <f t="shared" si="21"/>
        <v>9.5560999458397902</v>
      </c>
      <c r="F95" s="42">
        <f t="shared" si="21"/>
        <v>0</v>
      </c>
      <c r="G95" s="42">
        <f t="shared" si="21"/>
        <v>0</v>
      </c>
      <c r="H95" s="43">
        <f t="shared" si="21"/>
        <v>0</v>
      </c>
      <c r="I95" s="38">
        <f t="shared" si="23"/>
        <v>643.10700000000008</v>
      </c>
      <c r="J95" s="2">
        <v>0</v>
      </c>
    </row>
    <row r="96" spans="1:10" ht="15">
      <c r="A96" s="26" t="s">
        <v>18</v>
      </c>
      <c r="B96" s="39">
        <f t="shared" si="22"/>
        <v>0</v>
      </c>
      <c r="C96" s="39">
        <f t="shared" si="21"/>
        <v>0</v>
      </c>
      <c r="D96" s="39">
        <f t="shared" si="21"/>
        <v>0</v>
      </c>
      <c r="E96" s="39">
        <f t="shared" si="21"/>
        <v>0</v>
      </c>
      <c r="F96" s="39">
        <f t="shared" si="21"/>
        <v>0</v>
      </c>
      <c r="G96" s="39">
        <f t="shared" si="21"/>
        <v>0</v>
      </c>
      <c r="H96" s="40">
        <f t="shared" si="21"/>
        <v>0</v>
      </c>
      <c r="I96" s="41">
        <f t="shared" si="23"/>
        <v>0</v>
      </c>
      <c r="J96" s="2">
        <v>0</v>
      </c>
    </row>
    <row r="97" spans="1:10" ht="15">
      <c r="A97" s="27" t="s">
        <v>139</v>
      </c>
      <c r="B97" s="42">
        <f t="shared" si="22"/>
        <v>19489.806758574148</v>
      </c>
      <c r="C97" s="42">
        <f t="shared" si="21"/>
        <v>675.43345656067027</v>
      </c>
      <c r="D97" s="42">
        <f t="shared" si="21"/>
        <v>4928.4805057882641</v>
      </c>
      <c r="E97" s="42">
        <f t="shared" si="21"/>
        <v>103.72723023515641</v>
      </c>
      <c r="F97" s="42">
        <f t="shared" si="21"/>
        <v>0</v>
      </c>
      <c r="G97" s="42">
        <f t="shared" si="21"/>
        <v>0</v>
      </c>
      <c r="H97" s="43">
        <f t="shared" si="21"/>
        <v>0</v>
      </c>
      <c r="I97" s="38">
        <f t="shared" si="23"/>
        <v>25197.447951158239</v>
      </c>
      <c r="J97" s="2">
        <v>0</v>
      </c>
    </row>
    <row r="98" spans="1:10" ht="15">
      <c r="A98" s="26" t="s">
        <v>19</v>
      </c>
      <c r="B98" s="39">
        <f t="shared" si="22"/>
        <v>0</v>
      </c>
      <c r="C98" s="39">
        <f t="shared" si="21"/>
        <v>0</v>
      </c>
      <c r="D98" s="39">
        <f t="shared" si="21"/>
        <v>0</v>
      </c>
      <c r="E98" s="39">
        <f t="shared" si="21"/>
        <v>0</v>
      </c>
      <c r="F98" s="39">
        <f t="shared" si="21"/>
        <v>0</v>
      </c>
      <c r="G98" s="39">
        <f t="shared" si="21"/>
        <v>0</v>
      </c>
      <c r="H98" s="40">
        <f t="shared" si="21"/>
        <v>0</v>
      </c>
      <c r="I98" s="41">
        <f t="shared" si="23"/>
        <v>0</v>
      </c>
      <c r="J98" s="2">
        <v>0</v>
      </c>
    </row>
    <row r="99" spans="1:10" ht="15">
      <c r="A99" s="27" t="s">
        <v>20</v>
      </c>
      <c r="B99" s="42">
        <f t="shared" si="22"/>
        <v>0</v>
      </c>
      <c r="C99" s="42">
        <f t="shared" si="21"/>
        <v>0</v>
      </c>
      <c r="D99" s="42">
        <f t="shared" si="21"/>
        <v>0</v>
      </c>
      <c r="E99" s="42">
        <f t="shared" si="21"/>
        <v>0</v>
      </c>
      <c r="F99" s="42">
        <f t="shared" si="21"/>
        <v>0</v>
      </c>
      <c r="G99" s="42">
        <f t="shared" si="21"/>
        <v>0</v>
      </c>
      <c r="H99" s="43">
        <f t="shared" si="21"/>
        <v>0</v>
      </c>
      <c r="I99" s="38">
        <f t="shared" si="23"/>
        <v>0</v>
      </c>
      <c r="J99" s="2">
        <v>0</v>
      </c>
    </row>
    <row r="100" spans="1:10" ht="15">
      <c r="A100" s="26" t="s">
        <v>21</v>
      </c>
      <c r="B100" s="39">
        <f t="shared" si="22"/>
        <v>112.91377599467133</v>
      </c>
      <c r="C100" s="39">
        <f t="shared" si="21"/>
        <v>0</v>
      </c>
      <c r="D100" s="39">
        <f t="shared" si="21"/>
        <v>2.0862240053286789</v>
      </c>
      <c r="E100" s="39">
        <f t="shared" si="21"/>
        <v>0</v>
      </c>
      <c r="F100" s="39">
        <f t="shared" si="21"/>
        <v>0</v>
      </c>
      <c r="G100" s="39">
        <f t="shared" si="21"/>
        <v>0</v>
      </c>
      <c r="H100" s="40">
        <f t="shared" si="21"/>
        <v>0</v>
      </c>
      <c r="I100" s="41">
        <f t="shared" si="23"/>
        <v>115</v>
      </c>
      <c r="J100" s="2">
        <v>0</v>
      </c>
    </row>
    <row r="101" spans="1:10" ht="15">
      <c r="A101" s="28" t="s">
        <v>60</v>
      </c>
      <c r="B101" s="42">
        <f t="shared" si="22"/>
        <v>1025.258729046509</v>
      </c>
      <c r="C101" s="42">
        <f t="shared" si="22"/>
        <v>1.5148388919131552</v>
      </c>
      <c r="D101" s="42">
        <f t="shared" si="22"/>
        <v>139.2264320615779</v>
      </c>
      <c r="E101" s="42">
        <f t="shared" si="22"/>
        <v>0</v>
      </c>
      <c r="F101" s="42">
        <f t="shared" si="22"/>
        <v>0</v>
      </c>
      <c r="G101" s="42">
        <f t="shared" si="22"/>
        <v>0</v>
      </c>
      <c r="H101" s="43">
        <f t="shared" si="22"/>
        <v>0</v>
      </c>
      <c r="I101" s="38">
        <f t="shared" si="23"/>
        <v>1166</v>
      </c>
      <c r="J101" s="2">
        <v>0</v>
      </c>
    </row>
    <row r="102" spans="1:10" ht="15">
      <c r="A102" s="26" t="s">
        <v>22</v>
      </c>
      <c r="B102" s="39">
        <f t="shared" ref="B102:H105" si="24">B596+B622+B648</f>
        <v>90.561209893507382</v>
      </c>
      <c r="C102" s="39">
        <f t="shared" si="24"/>
        <v>0</v>
      </c>
      <c r="D102" s="39">
        <f t="shared" si="24"/>
        <v>7.1052857625885242</v>
      </c>
      <c r="E102" s="39">
        <f t="shared" si="24"/>
        <v>0</v>
      </c>
      <c r="F102" s="39">
        <f t="shared" si="24"/>
        <v>0.34228996407587697</v>
      </c>
      <c r="G102" s="39">
        <f t="shared" si="24"/>
        <v>0</v>
      </c>
      <c r="H102" s="40">
        <f t="shared" si="24"/>
        <v>0</v>
      </c>
      <c r="I102" s="41">
        <f t="shared" si="23"/>
        <v>98.008785620171778</v>
      </c>
      <c r="J102" s="2">
        <v>0</v>
      </c>
    </row>
    <row r="103" spans="1:10" ht="15">
      <c r="A103" s="28" t="s">
        <v>23</v>
      </c>
      <c r="B103" s="42">
        <f t="shared" si="24"/>
        <v>58.752009812652652</v>
      </c>
      <c r="C103" s="42">
        <f t="shared" si="24"/>
        <v>0</v>
      </c>
      <c r="D103" s="42">
        <f t="shared" si="24"/>
        <v>9.1358849191277756</v>
      </c>
      <c r="E103" s="42">
        <f t="shared" si="24"/>
        <v>0</v>
      </c>
      <c r="F103" s="42">
        <f t="shared" si="24"/>
        <v>0</v>
      </c>
      <c r="G103" s="42">
        <f t="shared" si="24"/>
        <v>0</v>
      </c>
      <c r="H103" s="43">
        <f t="shared" si="24"/>
        <v>0</v>
      </c>
      <c r="I103" s="38">
        <f t="shared" si="23"/>
        <v>67.88789473178042</v>
      </c>
      <c r="J103" s="2">
        <v>0</v>
      </c>
    </row>
    <row r="104" spans="1:10" ht="15">
      <c r="A104" s="26" t="s">
        <v>24</v>
      </c>
      <c r="B104" s="39">
        <f t="shared" si="24"/>
        <v>14409.457052173471</v>
      </c>
      <c r="C104" s="39">
        <f t="shared" si="24"/>
        <v>59.489767666528216</v>
      </c>
      <c r="D104" s="39">
        <f t="shared" si="24"/>
        <v>1149.8907801599998</v>
      </c>
      <c r="E104" s="39">
        <f t="shared" si="24"/>
        <v>0</v>
      </c>
      <c r="F104" s="39">
        <f t="shared" si="24"/>
        <v>0</v>
      </c>
      <c r="G104" s="39">
        <f t="shared" si="24"/>
        <v>0</v>
      </c>
      <c r="H104" s="40">
        <f t="shared" si="24"/>
        <v>0</v>
      </c>
      <c r="I104" s="41">
        <f t="shared" si="23"/>
        <v>15618.837599999999</v>
      </c>
      <c r="J104" s="2">
        <v>0</v>
      </c>
    </row>
    <row r="105" spans="1:10" ht="15.75" thickBot="1">
      <c r="A105" s="28" t="s">
        <v>25</v>
      </c>
      <c r="B105" s="42">
        <f t="shared" si="24"/>
        <v>2698.6768583424355</v>
      </c>
      <c r="C105" s="42">
        <f t="shared" si="24"/>
        <v>4.7148065623878944E-2</v>
      </c>
      <c r="D105" s="42">
        <f t="shared" si="24"/>
        <v>4862.8726168383819</v>
      </c>
      <c r="E105" s="42">
        <f t="shared" si="24"/>
        <v>5925.4063064573575</v>
      </c>
      <c r="F105" s="42">
        <f t="shared" si="24"/>
        <v>0</v>
      </c>
      <c r="G105" s="42">
        <f t="shared" si="24"/>
        <v>3934.0582796852586</v>
      </c>
      <c r="H105" s="43">
        <f t="shared" si="24"/>
        <v>0.96119061094393676</v>
      </c>
      <c r="I105" s="38">
        <f>SUM(B105:H105)</f>
        <v>17422.022399999998</v>
      </c>
      <c r="J105" s="2">
        <v>0</v>
      </c>
    </row>
    <row r="106" spans="1:10" ht="15">
      <c r="A106" s="29" t="s">
        <v>26</v>
      </c>
      <c r="B106" s="44">
        <f>SUM(B85:B105)</f>
        <v>44758.117767261159</v>
      </c>
      <c r="C106" s="44">
        <f t="shared" ref="C106:I106" si="25">SUM(C85:C105)</f>
        <v>968.53232538225404</v>
      </c>
      <c r="D106" s="44">
        <f t="shared" si="25"/>
        <v>11521.909715179836</v>
      </c>
      <c r="E106" s="44">
        <f t="shared" si="25"/>
        <v>6321.9605265584469</v>
      </c>
      <c r="F106" s="44">
        <f t="shared" si="25"/>
        <v>32.179093441310194</v>
      </c>
      <c r="G106" s="44">
        <f t="shared" si="25"/>
        <v>3934.0582796852586</v>
      </c>
      <c r="H106" s="45">
        <f t="shared" si="25"/>
        <v>0.96119061094393676</v>
      </c>
      <c r="I106" s="46">
        <f t="shared" si="25"/>
        <v>67537.718898119201</v>
      </c>
      <c r="J106" s="2">
        <v>0</v>
      </c>
    </row>
    <row r="107" spans="1:10" s="5" customFormat="1" ht="15" thickBot="1">
      <c r="A107" s="30" t="s">
        <v>88</v>
      </c>
      <c r="B107" s="47">
        <f>B106/$I106</f>
        <v>0.66271290321159471</v>
      </c>
      <c r="C107" s="47">
        <f t="shared" ref="C107:I107" si="26">C106/$I106</f>
        <v>1.4340613529504708E-2</v>
      </c>
      <c r="D107" s="47">
        <f t="shared" si="26"/>
        <v>0.17059962792881209</v>
      </c>
      <c r="E107" s="47">
        <f t="shared" si="26"/>
        <v>9.3606367370730095E-2</v>
      </c>
      <c r="F107" s="47">
        <f t="shared" si="26"/>
        <v>4.7646106451792406E-4</v>
      </c>
      <c r="G107" s="47">
        <f t="shared" si="26"/>
        <v>5.824979498670653E-2</v>
      </c>
      <c r="H107" s="47">
        <f t="shared" si="26"/>
        <v>1.423190813408867E-5</v>
      </c>
      <c r="I107" s="48">
        <f t="shared" si="26"/>
        <v>1</v>
      </c>
    </row>
    <row r="108" spans="1:10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0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0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0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</row>
    <row r="112" spans="1:10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0" si="27">SUM(B112:H112)</f>
        <v>0</v>
      </c>
    </row>
    <row r="113" spans="1:9" ht="15">
      <c r="A113" s="27" t="s">
        <v>9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27"/>
        <v>0</v>
      </c>
    </row>
    <row r="114" spans="1:9" ht="15">
      <c r="A114" s="26" t="s">
        <v>10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27"/>
        <v>0</v>
      </c>
    </row>
    <row r="115" spans="1:9" ht="15">
      <c r="A115" s="27" t="s">
        <v>11</v>
      </c>
      <c r="B115" s="42">
        <v>0</v>
      </c>
      <c r="C115" s="42">
        <v>0</v>
      </c>
      <c r="D115" s="42">
        <v>0</v>
      </c>
      <c r="E115" s="42">
        <v>0</v>
      </c>
      <c r="F115" s="411"/>
      <c r="G115" s="42">
        <v>0</v>
      </c>
      <c r="H115" s="43">
        <v>0</v>
      </c>
      <c r="I115" s="38">
        <f t="shared" si="27"/>
        <v>0</v>
      </c>
    </row>
    <row r="116" spans="1:9" ht="15">
      <c r="A116" s="26" t="s">
        <v>12</v>
      </c>
      <c r="B116" s="39">
        <v>0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27"/>
        <v>0</v>
      </c>
    </row>
    <row r="117" spans="1:9" ht="15">
      <c r="A117" s="27" t="s">
        <v>13</v>
      </c>
      <c r="B117" s="42">
        <v>0</v>
      </c>
      <c r="C117" s="42">
        <v>0</v>
      </c>
      <c r="D117" s="42">
        <v>0</v>
      </c>
      <c r="E117" s="42">
        <v>0</v>
      </c>
      <c r="F117" s="411"/>
      <c r="G117" s="42">
        <v>0</v>
      </c>
      <c r="H117" s="43">
        <v>0</v>
      </c>
      <c r="I117" s="38">
        <f t="shared" si="27"/>
        <v>0</v>
      </c>
    </row>
    <row r="118" spans="1:9" ht="15">
      <c r="A118" s="26" t="s">
        <v>14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27"/>
        <v>0</v>
      </c>
    </row>
    <row r="119" spans="1:9" ht="15">
      <c r="A119" s="27" t="s">
        <v>15</v>
      </c>
      <c r="B119" s="42">
        <v>0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27"/>
        <v>0</v>
      </c>
    </row>
    <row r="120" spans="1:9" ht="15">
      <c r="A120" s="26" t="s">
        <v>16</v>
      </c>
      <c r="B120" s="39">
        <v>0</v>
      </c>
      <c r="C120" s="39">
        <v>0</v>
      </c>
      <c r="D120" s="39">
        <v>0</v>
      </c>
      <c r="E120" s="39">
        <v>0</v>
      </c>
      <c r="F120" s="411"/>
      <c r="G120" s="39">
        <v>0</v>
      </c>
      <c r="H120" s="40">
        <v>0</v>
      </c>
      <c r="I120" s="41">
        <f t="shared" si="27"/>
        <v>0</v>
      </c>
    </row>
    <row r="121" spans="1:9" ht="15">
      <c r="A121" s="27" t="s">
        <v>17</v>
      </c>
      <c r="B121" s="42">
        <v>0</v>
      </c>
      <c r="C121" s="42">
        <v>0</v>
      </c>
      <c r="D121" s="42">
        <v>0</v>
      </c>
      <c r="E121" s="42">
        <v>0</v>
      </c>
      <c r="F121" s="411"/>
      <c r="G121" s="42">
        <v>0</v>
      </c>
      <c r="H121" s="43">
        <v>0</v>
      </c>
      <c r="I121" s="38">
        <f t="shared" si="27"/>
        <v>0</v>
      </c>
    </row>
    <row r="122" spans="1:9" ht="15">
      <c r="A122" s="26" t="s">
        <v>18</v>
      </c>
      <c r="B122" s="39">
        <v>0</v>
      </c>
      <c r="C122" s="39">
        <v>0</v>
      </c>
      <c r="D122" s="39">
        <v>0</v>
      </c>
      <c r="E122" s="39">
        <v>0</v>
      </c>
      <c r="F122" s="411"/>
      <c r="G122" s="39">
        <v>0</v>
      </c>
      <c r="H122" s="40">
        <v>0</v>
      </c>
      <c r="I122" s="41">
        <f t="shared" si="27"/>
        <v>0</v>
      </c>
    </row>
    <row r="123" spans="1:9" ht="15">
      <c r="A123" s="27" t="s">
        <v>139</v>
      </c>
      <c r="B123" s="42">
        <v>9.4163197015237898E-2</v>
      </c>
      <c r="C123" s="42">
        <v>1.3520126921341817</v>
      </c>
      <c r="D123" s="42">
        <v>3.5534173911837001</v>
      </c>
      <c r="E123" s="42">
        <v>4.0671966687982799E-4</v>
      </c>
      <c r="F123" s="411"/>
      <c r="G123" s="42">
        <v>0</v>
      </c>
      <c r="H123" s="43">
        <v>0</v>
      </c>
      <c r="I123" s="38">
        <f t="shared" si="27"/>
        <v>4.9999999999999991</v>
      </c>
    </row>
    <row r="124" spans="1:9" ht="15">
      <c r="A124" s="26" t="s">
        <v>19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27"/>
        <v>0</v>
      </c>
    </row>
    <row r="125" spans="1:9" ht="15">
      <c r="A125" s="27" t="s">
        <v>20</v>
      </c>
      <c r="B125" s="42">
        <v>0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27"/>
        <v>0</v>
      </c>
    </row>
    <row r="126" spans="1:9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27"/>
        <v>0</v>
      </c>
    </row>
    <row r="127" spans="1:9" ht="15">
      <c r="A127" s="28" t="s">
        <v>60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27"/>
        <v>0</v>
      </c>
    </row>
    <row r="128" spans="1:9" ht="15">
      <c r="A128" s="26" t="s">
        <v>22</v>
      </c>
      <c r="B128" s="39">
        <v>0</v>
      </c>
      <c r="C128" s="39">
        <v>0</v>
      </c>
      <c r="D128" s="39">
        <v>0</v>
      </c>
      <c r="E128" s="39">
        <v>0</v>
      </c>
      <c r="F128" s="411"/>
      <c r="G128" s="39">
        <v>0</v>
      </c>
      <c r="H128" s="40">
        <v>0</v>
      </c>
      <c r="I128" s="41">
        <f t="shared" si="27"/>
        <v>0</v>
      </c>
    </row>
    <row r="129" spans="1:9" ht="15">
      <c r="A129" s="28" t="s">
        <v>23</v>
      </c>
      <c r="B129" s="42">
        <v>0</v>
      </c>
      <c r="C129" s="42">
        <v>0</v>
      </c>
      <c r="D129" s="42">
        <v>0</v>
      </c>
      <c r="E129" s="42">
        <v>0</v>
      </c>
      <c r="F129" s="411"/>
      <c r="G129" s="42">
        <v>0</v>
      </c>
      <c r="H129" s="43">
        <v>0</v>
      </c>
      <c r="I129" s="38">
        <f t="shared" si="27"/>
        <v>0</v>
      </c>
    </row>
    <row r="130" spans="1:9" ht="15">
      <c r="A130" s="26" t="s">
        <v>24</v>
      </c>
      <c r="B130" s="39">
        <v>2.0040810291290846E-3</v>
      </c>
      <c r="C130" s="39">
        <v>0</v>
      </c>
      <c r="D130" s="39">
        <v>1.2395918970870915E-2</v>
      </c>
      <c r="E130" s="39">
        <v>0</v>
      </c>
      <c r="F130" s="411"/>
      <c r="G130" s="39">
        <v>0</v>
      </c>
      <c r="H130" s="40">
        <v>0</v>
      </c>
      <c r="I130" s="41">
        <f t="shared" si="27"/>
        <v>1.44E-2</v>
      </c>
    </row>
    <row r="131" spans="1:9" ht="15.75" thickBot="1">
      <c r="A131" s="28" t="s">
        <v>25</v>
      </c>
      <c r="B131" s="42">
        <v>0</v>
      </c>
      <c r="C131" s="42">
        <v>0</v>
      </c>
      <c r="D131" s="42">
        <v>0</v>
      </c>
      <c r="E131" s="42">
        <v>0</v>
      </c>
      <c r="F131" s="412"/>
      <c r="G131" s="42">
        <v>0</v>
      </c>
      <c r="H131" s="43">
        <v>0</v>
      </c>
      <c r="I131" s="38">
        <f>SUM(B131:H131)</f>
        <v>0</v>
      </c>
    </row>
    <row r="132" spans="1:9" ht="15">
      <c r="A132" s="29" t="s">
        <v>26</v>
      </c>
      <c r="B132" s="44">
        <f>SUM(B111:B131)</f>
        <v>9.6167278044366977E-2</v>
      </c>
      <c r="C132" s="44">
        <f t="shared" ref="C132:I132" si="28">SUM(C111:C131)</f>
        <v>1.3520126921341817</v>
      </c>
      <c r="D132" s="44">
        <f t="shared" si="28"/>
        <v>3.5658133101545713</v>
      </c>
      <c r="E132" s="44">
        <f t="shared" si="28"/>
        <v>4.0671966687982799E-4</v>
      </c>
      <c r="F132" s="44">
        <f t="shared" si="28"/>
        <v>0</v>
      </c>
      <c r="G132" s="44">
        <f t="shared" si="28"/>
        <v>0</v>
      </c>
      <c r="H132" s="45">
        <f t="shared" si="28"/>
        <v>0</v>
      </c>
      <c r="I132" s="46">
        <f t="shared" si="28"/>
        <v>5.0143999999999993</v>
      </c>
    </row>
    <row r="133" spans="1:9" s="5" customFormat="1" ht="15" thickBot="1">
      <c r="A133" s="30" t="s">
        <v>88</v>
      </c>
      <c r="B133" s="47">
        <f>B132/$I132</f>
        <v>1.9178222328567123E-2</v>
      </c>
      <c r="C133" s="47">
        <f t="shared" ref="C133:I133" si="29">C132/$I132</f>
        <v>0.26962601550219006</v>
      </c>
      <c r="D133" s="47">
        <f t="shared" si="29"/>
        <v>0.71111465183363354</v>
      </c>
      <c r="E133" s="47">
        <f t="shared" si="29"/>
        <v>8.1110335609410503E-5</v>
      </c>
      <c r="F133" s="47">
        <f t="shared" si="29"/>
        <v>0</v>
      </c>
      <c r="G133" s="47">
        <f t="shared" si="29"/>
        <v>0</v>
      </c>
      <c r="H133" s="47">
        <f t="shared" si="29"/>
        <v>0</v>
      </c>
      <c r="I133" s="48">
        <f t="shared" si="29"/>
        <v>1</v>
      </c>
    </row>
    <row r="134" spans="1:9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9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9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9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9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6" si="30">SUM(B138:H138)</f>
        <v>0</v>
      </c>
    </row>
    <row r="139" spans="1:9" ht="15">
      <c r="A139" s="27" t="s">
        <v>9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30"/>
        <v>0</v>
      </c>
    </row>
    <row r="140" spans="1:9" ht="15">
      <c r="A140" s="26" t="s">
        <v>10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30"/>
        <v>0</v>
      </c>
    </row>
    <row r="141" spans="1:9" ht="15">
      <c r="A141" s="27" t="s">
        <v>11</v>
      </c>
      <c r="B141" s="42">
        <v>0</v>
      </c>
      <c r="C141" s="42">
        <v>0</v>
      </c>
      <c r="D141" s="42">
        <v>0</v>
      </c>
      <c r="E141" s="42">
        <v>0</v>
      </c>
      <c r="F141" s="411"/>
      <c r="G141" s="42">
        <v>0</v>
      </c>
      <c r="H141" s="43">
        <v>0</v>
      </c>
      <c r="I141" s="38">
        <f t="shared" si="30"/>
        <v>0</v>
      </c>
    </row>
    <row r="142" spans="1:9" ht="15">
      <c r="A142" s="26" t="s">
        <v>12</v>
      </c>
      <c r="B142" s="39">
        <v>0</v>
      </c>
      <c r="C142" s="39">
        <v>0</v>
      </c>
      <c r="D142" s="39">
        <v>0</v>
      </c>
      <c r="E142" s="39">
        <v>0</v>
      </c>
      <c r="F142" s="411"/>
      <c r="G142" s="39">
        <v>0</v>
      </c>
      <c r="H142" s="40">
        <v>0</v>
      </c>
      <c r="I142" s="41">
        <f t="shared" si="30"/>
        <v>0</v>
      </c>
    </row>
    <row r="143" spans="1:9" ht="15">
      <c r="A143" s="27" t="s">
        <v>13</v>
      </c>
      <c r="B143" s="42">
        <v>0</v>
      </c>
      <c r="C143" s="42">
        <v>0</v>
      </c>
      <c r="D143" s="42">
        <v>0</v>
      </c>
      <c r="E143" s="42">
        <v>0</v>
      </c>
      <c r="F143" s="411"/>
      <c r="G143" s="42">
        <v>0</v>
      </c>
      <c r="H143" s="43">
        <v>0</v>
      </c>
      <c r="I143" s="38">
        <f t="shared" si="30"/>
        <v>0</v>
      </c>
    </row>
    <row r="144" spans="1:9" ht="15">
      <c r="A144" s="26" t="s">
        <v>14</v>
      </c>
      <c r="B144" s="39">
        <v>0</v>
      </c>
      <c r="C144" s="39">
        <v>0</v>
      </c>
      <c r="D144" s="39">
        <v>3.4415946664035193</v>
      </c>
      <c r="E144" s="39">
        <v>3.7645019495040128</v>
      </c>
      <c r="F144" s="411"/>
      <c r="G144" s="39">
        <v>0</v>
      </c>
      <c r="H144" s="40">
        <v>0</v>
      </c>
      <c r="I144" s="41">
        <f t="shared" si="30"/>
        <v>7.2060966159075317</v>
      </c>
    </row>
    <row r="145" spans="1:9" ht="15">
      <c r="A145" s="27" t="s">
        <v>15</v>
      </c>
      <c r="B145" s="42">
        <v>0.25620000000000004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30"/>
        <v>0.25620000000000004</v>
      </c>
    </row>
    <row r="146" spans="1:9" ht="15">
      <c r="A146" s="26" t="s">
        <v>16</v>
      </c>
      <c r="B146" s="39">
        <v>17.860455901161998</v>
      </c>
      <c r="C146" s="39">
        <v>151.29390296439843</v>
      </c>
      <c r="D146" s="39">
        <v>8.8456411344395498</v>
      </c>
      <c r="E146" s="39">
        <v>0</v>
      </c>
      <c r="F146" s="411"/>
      <c r="G146" s="39">
        <v>0</v>
      </c>
      <c r="H146" s="40">
        <v>0</v>
      </c>
      <c r="I146" s="41">
        <f t="shared" si="30"/>
        <v>177.99999999999997</v>
      </c>
    </row>
    <row r="147" spans="1:9" ht="15">
      <c r="A147" s="27" t="s">
        <v>17</v>
      </c>
      <c r="B147" s="42">
        <v>0</v>
      </c>
      <c r="C147" s="42">
        <v>0</v>
      </c>
      <c r="D147" s="42">
        <v>0</v>
      </c>
      <c r="E147" s="42">
        <v>0</v>
      </c>
      <c r="F147" s="411"/>
      <c r="G147" s="42">
        <v>0</v>
      </c>
      <c r="H147" s="43">
        <v>0</v>
      </c>
      <c r="I147" s="38">
        <f t="shared" si="30"/>
        <v>0</v>
      </c>
    </row>
    <row r="148" spans="1:9" ht="15">
      <c r="A148" s="26" t="s">
        <v>18</v>
      </c>
      <c r="B148" s="39">
        <v>0</v>
      </c>
      <c r="C148" s="39">
        <v>0</v>
      </c>
      <c r="D148" s="39">
        <v>0</v>
      </c>
      <c r="E148" s="39">
        <v>0</v>
      </c>
      <c r="F148" s="411"/>
      <c r="G148" s="39">
        <v>0</v>
      </c>
      <c r="H148" s="40">
        <v>0</v>
      </c>
      <c r="I148" s="41">
        <f t="shared" si="30"/>
        <v>0</v>
      </c>
    </row>
    <row r="149" spans="1:9" ht="15">
      <c r="A149" s="27" t="s">
        <v>139</v>
      </c>
      <c r="B149" s="42">
        <v>7.6141509676991195</v>
      </c>
      <c r="C149" s="42">
        <v>348.79732461110603</v>
      </c>
      <c r="D149" s="42">
        <v>72.588524421194833</v>
      </c>
      <c r="E149" s="42">
        <v>0</v>
      </c>
      <c r="F149" s="411"/>
      <c r="G149" s="42">
        <v>0</v>
      </c>
      <c r="H149" s="43">
        <v>0</v>
      </c>
      <c r="I149" s="38">
        <f t="shared" si="30"/>
        <v>429</v>
      </c>
    </row>
    <row r="150" spans="1:9" ht="15">
      <c r="A150" s="26" t="s">
        <v>19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30"/>
        <v>0</v>
      </c>
    </row>
    <row r="151" spans="1:9" ht="15">
      <c r="A151" s="27" t="s">
        <v>20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30"/>
        <v>0</v>
      </c>
    </row>
    <row r="152" spans="1:9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30"/>
        <v>0</v>
      </c>
    </row>
    <row r="153" spans="1:9" ht="15">
      <c r="A153" s="28" t="s">
        <v>60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30"/>
        <v>0</v>
      </c>
    </row>
    <row r="154" spans="1:9" ht="15">
      <c r="A154" s="26" t="s">
        <v>22</v>
      </c>
      <c r="B154" s="39">
        <v>0</v>
      </c>
      <c r="C154" s="39">
        <v>0</v>
      </c>
      <c r="D154" s="39">
        <v>0</v>
      </c>
      <c r="E154" s="39">
        <v>0</v>
      </c>
      <c r="F154" s="411"/>
      <c r="G154" s="39">
        <v>0</v>
      </c>
      <c r="H154" s="40">
        <v>0</v>
      </c>
      <c r="I154" s="41">
        <f t="shared" si="30"/>
        <v>0</v>
      </c>
    </row>
    <row r="155" spans="1:9" ht="15">
      <c r="A155" s="28" t="s">
        <v>23</v>
      </c>
      <c r="B155" s="42">
        <v>0</v>
      </c>
      <c r="C155" s="42">
        <v>0</v>
      </c>
      <c r="D155" s="42">
        <v>0</v>
      </c>
      <c r="E155" s="42">
        <v>0</v>
      </c>
      <c r="F155" s="411"/>
      <c r="G155" s="42">
        <v>0</v>
      </c>
      <c r="H155" s="43">
        <v>0</v>
      </c>
      <c r="I155" s="38">
        <f t="shared" si="30"/>
        <v>0</v>
      </c>
    </row>
    <row r="156" spans="1:9" ht="15">
      <c r="A156" s="26" t="s">
        <v>24</v>
      </c>
      <c r="B156" s="39">
        <v>83.372846543966631</v>
      </c>
      <c r="C156" s="39">
        <v>0</v>
      </c>
      <c r="D156" s="39">
        <v>3.4159534560333742</v>
      </c>
      <c r="E156" s="39">
        <v>0</v>
      </c>
      <c r="F156" s="411"/>
      <c r="G156" s="39">
        <v>0</v>
      </c>
      <c r="H156" s="40">
        <v>0</v>
      </c>
      <c r="I156" s="41">
        <f t="shared" si="30"/>
        <v>86.788800000000009</v>
      </c>
    </row>
    <row r="157" spans="1:9" ht="15.75" thickBot="1">
      <c r="A157" s="28" t="s">
        <v>25</v>
      </c>
      <c r="B157" s="42">
        <v>2.8487340345306915</v>
      </c>
      <c r="C157" s="42">
        <v>1.5678947123959223E-2</v>
      </c>
      <c r="D157" s="42">
        <v>13.079508348699484</v>
      </c>
      <c r="E157" s="42">
        <v>290.13604205522597</v>
      </c>
      <c r="F157" s="412"/>
      <c r="G157" s="42">
        <v>5.5358442557919023</v>
      </c>
      <c r="H157" s="43">
        <v>34.384192358627978</v>
      </c>
      <c r="I157" s="38">
        <f>SUM(B157:H157)</f>
        <v>346</v>
      </c>
    </row>
    <row r="158" spans="1:9" ht="15">
      <c r="A158" s="29" t="s">
        <v>26</v>
      </c>
      <c r="B158" s="44">
        <f>SUM(B137:B157)</f>
        <v>111.95238744735845</v>
      </c>
      <c r="C158" s="44">
        <f t="shared" ref="C158:I158" si="31">SUM(C137:C157)</f>
        <v>500.10690652262844</v>
      </c>
      <c r="D158" s="44">
        <f t="shared" si="31"/>
        <v>101.37122202677077</v>
      </c>
      <c r="E158" s="44">
        <f t="shared" si="31"/>
        <v>293.90054400472997</v>
      </c>
      <c r="F158" s="44">
        <f t="shared" si="31"/>
        <v>0</v>
      </c>
      <c r="G158" s="44">
        <f t="shared" si="31"/>
        <v>5.5358442557919023</v>
      </c>
      <c r="H158" s="45">
        <f t="shared" si="31"/>
        <v>34.384192358627978</v>
      </c>
      <c r="I158" s="46">
        <f t="shared" si="31"/>
        <v>1047.2510966159075</v>
      </c>
    </row>
    <row r="159" spans="1:9" s="5" customFormat="1" ht="15" thickBot="1">
      <c r="A159" s="30" t="s">
        <v>88</v>
      </c>
      <c r="B159" s="47">
        <f>B158/$I158</f>
        <v>0.1069011890358692</v>
      </c>
      <c r="C159" s="47">
        <f t="shared" ref="C159:I159" si="32">C158/$I158</f>
        <v>0.47754249972969848</v>
      </c>
      <c r="D159" s="47">
        <f t="shared" si="32"/>
        <v>9.6797436979863039E-2</v>
      </c>
      <c r="E159" s="47">
        <f t="shared" si="32"/>
        <v>0.28063999641961862</v>
      </c>
      <c r="F159" s="47">
        <f t="shared" si="32"/>
        <v>0</v>
      </c>
      <c r="G159" s="47">
        <f t="shared" si="32"/>
        <v>5.2860715769889929E-3</v>
      </c>
      <c r="H159" s="47">
        <f t="shared" si="32"/>
        <v>3.2832806257961658E-2</v>
      </c>
      <c r="I159" s="48">
        <f t="shared" si="32"/>
        <v>1</v>
      </c>
    </row>
    <row r="160" spans="1:9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2" si="33">SUM(B164:H164)</f>
        <v>0</v>
      </c>
    </row>
    <row r="165" spans="1:9" ht="15">
      <c r="A165" s="27" t="s">
        <v>9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33"/>
        <v>0</v>
      </c>
    </row>
    <row r="166" spans="1:9" ht="15">
      <c r="A166" s="26" t="s">
        <v>10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33"/>
        <v>0</v>
      </c>
    </row>
    <row r="167" spans="1:9" ht="15">
      <c r="A167" s="27" t="s">
        <v>11</v>
      </c>
      <c r="B167" s="42">
        <v>0</v>
      </c>
      <c r="C167" s="42">
        <v>0</v>
      </c>
      <c r="D167" s="42">
        <v>0</v>
      </c>
      <c r="E167" s="42">
        <v>0</v>
      </c>
      <c r="F167" s="411"/>
      <c r="G167" s="42">
        <v>0</v>
      </c>
      <c r="H167" s="43">
        <v>0</v>
      </c>
      <c r="I167" s="38">
        <f t="shared" si="33"/>
        <v>0</v>
      </c>
    </row>
    <row r="168" spans="1:9" ht="15">
      <c r="A168" s="26" t="s">
        <v>12</v>
      </c>
      <c r="B168" s="39">
        <v>0</v>
      </c>
      <c r="C168" s="39">
        <v>0</v>
      </c>
      <c r="D168" s="39">
        <v>0</v>
      </c>
      <c r="E168" s="39">
        <v>0</v>
      </c>
      <c r="F168" s="411"/>
      <c r="G168" s="39">
        <v>0</v>
      </c>
      <c r="H168" s="40">
        <v>0</v>
      </c>
      <c r="I168" s="41">
        <f t="shared" si="33"/>
        <v>0</v>
      </c>
    </row>
    <row r="169" spans="1:9" ht="15">
      <c r="A169" s="27" t="s">
        <v>13</v>
      </c>
      <c r="B169" s="42">
        <v>0</v>
      </c>
      <c r="C169" s="42">
        <v>0</v>
      </c>
      <c r="D169" s="42">
        <v>0</v>
      </c>
      <c r="E169" s="42">
        <v>0</v>
      </c>
      <c r="F169" s="411"/>
      <c r="G169" s="42">
        <v>0</v>
      </c>
      <c r="H169" s="43">
        <v>0</v>
      </c>
      <c r="I169" s="38">
        <f t="shared" si="33"/>
        <v>0</v>
      </c>
    </row>
    <row r="170" spans="1:9" ht="15">
      <c r="A170" s="26" t="s">
        <v>14</v>
      </c>
      <c r="B170" s="39">
        <v>0</v>
      </c>
      <c r="C170" s="39">
        <v>0</v>
      </c>
      <c r="D170" s="39">
        <v>0</v>
      </c>
      <c r="E170" s="39">
        <v>2.8794576559806807E-2</v>
      </c>
      <c r="F170" s="411"/>
      <c r="G170" s="39">
        <v>0</v>
      </c>
      <c r="H170" s="40">
        <v>0</v>
      </c>
      <c r="I170" s="41">
        <f t="shared" si="33"/>
        <v>2.8794576559806807E-2</v>
      </c>
    </row>
    <row r="171" spans="1:9" ht="15">
      <c r="A171" s="27" t="s">
        <v>15</v>
      </c>
      <c r="B171" s="42">
        <v>2.1560855118063934E-2</v>
      </c>
      <c r="C171" s="42">
        <v>6.696660491467445E-3</v>
      </c>
      <c r="D171" s="42">
        <v>0.31334248439046869</v>
      </c>
      <c r="E171" s="42">
        <v>0</v>
      </c>
      <c r="F171" s="411"/>
      <c r="G171" s="42">
        <v>0</v>
      </c>
      <c r="H171" s="43">
        <v>0</v>
      </c>
      <c r="I171" s="38">
        <f t="shared" si="33"/>
        <v>0.34160000000000007</v>
      </c>
    </row>
    <row r="172" spans="1:9" ht="15">
      <c r="A172" s="26" t="s">
        <v>16</v>
      </c>
      <c r="B172" s="39">
        <v>0</v>
      </c>
      <c r="C172" s="39">
        <v>0</v>
      </c>
      <c r="D172" s="39">
        <v>0</v>
      </c>
      <c r="E172" s="39">
        <v>0</v>
      </c>
      <c r="F172" s="411"/>
      <c r="G172" s="39">
        <v>0</v>
      </c>
      <c r="H172" s="40">
        <v>0</v>
      </c>
      <c r="I172" s="41">
        <f t="shared" si="33"/>
        <v>0</v>
      </c>
    </row>
    <row r="173" spans="1:9" ht="15">
      <c r="A173" s="27" t="s">
        <v>17</v>
      </c>
      <c r="B173" s="42">
        <v>0</v>
      </c>
      <c r="C173" s="42">
        <v>0</v>
      </c>
      <c r="D173" s="42">
        <v>0</v>
      </c>
      <c r="E173" s="42">
        <v>0</v>
      </c>
      <c r="F173" s="411"/>
      <c r="G173" s="42">
        <v>0</v>
      </c>
      <c r="H173" s="43">
        <v>0</v>
      </c>
      <c r="I173" s="38">
        <f t="shared" si="33"/>
        <v>0</v>
      </c>
    </row>
    <row r="174" spans="1:9" ht="15">
      <c r="A174" s="26" t="s">
        <v>18</v>
      </c>
      <c r="B174" s="39">
        <v>0</v>
      </c>
      <c r="C174" s="39">
        <v>0</v>
      </c>
      <c r="D174" s="39">
        <v>0</v>
      </c>
      <c r="E174" s="39">
        <v>0</v>
      </c>
      <c r="F174" s="411"/>
      <c r="G174" s="39">
        <v>0</v>
      </c>
      <c r="H174" s="40">
        <v>0</v>
      </c>
      <c r="I174" s="41">
        <f t="shared" si="33"/>
        <v>0</v>
      </c>
    </row>
    <row r="175" spans="1:9" ht="15">
      <c r="A175" s="27" t="s">
        <v>139</v>
      </c>
      <c r="B175" s="42">
        <v>0.15910719648479166</v>
      </c>
      <c r="C175" s="42">
        <v>8.286833150249566E-2</v>
      </c>
      <c r="D175" s="42">
        <v>2.7580244720127127</v>
      </c>
      <c r="E175" s="42">
        <v>0</v>
      </c>
      <c r="F175" s="411"/>
      <c r="G175" s="42">
        <v>0</v>
      </c>
      <c r="H175" s="43">
        <v>0</v>
      </c>
      <c r="I175" s="38">
        <f t="shared" si="33"/>
        <v>3</v>
      </c>
    </row>
    <row r="176" spans="1:9" ht="15">
      <c r="A176" s="26" t="s">
        <v>19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33"/>
        <v>0</v>
      </c>
    </row>
    <row r="177" spans="1:9" ht="15">
      <c r="A177" s="27" t="s">
        <v>20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33"/>
        <v>0</v>
      </c>
    </row>
    <row r="178" spans="1:9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33"/>
        <v>0</v>
      </c>
    </row>
    <row r="179" spans="1:9" ht="15">
      <c r="A179" s="28" t="s">
        <v>60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33"/>
        <v>0</v>
      </c>
    </row>
    <row r="180" spans="1:9" ht="15">
      <c r="A180" s="26" t="s">
        <v>22</v>
      </c>
      <c r="B180" s="39">
        <v>0</v>
      </c>
      <c r="C180" s="39">
        <v>0</v>
      </c>
      <c r="D180" s="39">
        <v>0</v>
      </c>
      <c r="E180" s="39">
        <v>0</v>
      </c>
      <c r="F180" s="411"/>
      <c r="G180" s="39">
        <v>0</v>
      </c>
      <c r="H180" s="40">
        <v>0</v>
      </c>
      <c r="I180" s="41">
        <f t="shared" si="33"/>
        <v>0</v>
      </c>
    </row>
    <row r="181" spans="1:9" ht="15">
      <c r="A181" s="28" t="s">
        <v>23</v>
      </c>
      <c r="B181" s="42">
        <v>0</v>
      </c>
      <c r="C181" s="42">
        <v>0</v>
      </c>
      <c r="D181" s="42">
        <v>0</v>
      </c>
      <c r="E181" s="42">
        <v>0</v>
      </c>
      <c r="F181" s="411"/>
      <c r="G181" s="42">
        <v>0</v>
      </c>
      <c r="H181" s="43">
        <v>0</v>
      </c>
      <c r="I181" s="38">
        <f t="shared" si="33"/>
        <v>0</v>
      </c>
    </row>
    <row r="182" spans="1:9" ht="15">
      <c r="A182" s="26" t="s">
        <v>24</v>
      </c>
      <c r="B182" s="39">
        <v>4.2341826377164393</v>
      </c>
      <c r="C182" s="39">
        <v>1.1010173622835604</v>
      </c>
      <c r="D182" s="39">
        <v>0</v>
      </c>
      <c r="E182" s="39">
        <v>0</v>
      </c>
      <c r="F182" s="411"/>
      <c r="G182" s="39">
        <v>0</v>
      </c>
      <c r="H182" s="40">
        <v>0</v>
      </c>
      <c r="I182" s="41">
        <f t="shared" si="33"/>
        <v>5.3351999999999995</v>
      </c>
    </row>
    <row r="183" spans="1:9" ht="15.75" thickBot="1">
      <c r="A183" s="28" t="s">
        <v>25</v>
      </c>
      <c r="B183" s="42">
        <v>0.16263474520518492</v>
      </c>
      <c r="C183" s="42">
        <v>0</v>
      </c>
      <c r="D183" s="42">
        <v>4.0205688467799474</v>
      </c>
      <c r="E183" s="42">
        <v>4.2296687920579288</v>
      </c>
      <c r="F183" s="412"/>
      <c r="G183" s="42">
        <v>0.37828566639033134</v>
      </c>
      <c r="H183" s="43">
        <v>1.208841949566607</v>
      </c>
      <c r="I183" s="38">
        <f>SUM(B183:H183)</f>
        <v>10</v>
      </c>
    </row>
    <row r="184" spans="1:9" ht="15">
      <c r="A184" s="29" t="s">
        <v>26</v>
      </c>
      <c r="B184" s="44">
        <f>SUM(B163:B183)</f>
        <v>4.5774854345244798</v>
      </c>
      <c r="C184" s="44">
        <f t="shared" ref="C184:I184" si="34">SUM(C163:C183)</f>
        <v>1.1905823542775236</v>
      </c>
      <c r="D184" s="44">
        <f t="shared" si="34"/>
        <v>7.0919358031831283</v>
      </c>
      <c r="E184" s="44">
        <f t="shared" si="34"/>
        <v>4.2584633686177353</v>
      </c>
      <c r="F184" s="44">
        <f t="shared" si="34"/>
        <v>0</v>
      </c>
      <c r="G184" s="44">
        <f t="shared" si="34"/>
        <v>0.37828566639033134</v>
      </c>
      <c r="H184" s="45">
        <f t="shared" si="34"/>
        <v>1.208841949566607</v>
      </c>
      <c r="I184" s="46">
        <f t="shared" si="34"/>
        <v>18.705594576559808</v>
      </c>
    </row>
    <row r="185" spans="1:9" s="5" customFormat="1" ht="15" thickBot="1">
      <c r="A185" s="30" t="s">
        <v>88</v>
      </c>
      <c r="B185" s="47">
        <f>B184/$I184</f>
        <v>0.24471210555694276</v>
      </c>
      <c r="C185" s="47">
        <f t="shared" ref="C185:I185" si="35">C184/$I184</f>
        <v>6.3648463533442334E-2</v>
      </c>
      <c r="D185" s="47">
        <f t="shared" si="35"/>
        <v>0.37913447627428604</v>
      </c>
      <c r="E185" s="47">
        <f t="shared" si="35"/>
        <v>0.22765720443626336</v>
      </c>
      <c r="F185" s="47">
        <f t="shared" si="35"/>
        <v>0</v>
      </c>
      <c r="G185" s="47">
        <f t="shared" si="35"/>
        <v>2.0223129761636413E-2</v>
      </c>
      <c r="H185" s="47">
        <f t="shared" si="35"/>
        <v>6.4624620437428948E-2</v>
      </c>
      <c r="I185" s="48">
        <f t="shared" si="35"/>
        <v>1</v>
      </c>
    </row>
    <row r="186" spans="1:9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9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9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9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9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8" si="36">SUM(B190:H190)</f>
        <v>0</v>
      </c>
    </row>
    <row r="191" spans="1:9" ht="15">
      <c r="A191" s="27" t="s">
        <v>9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36"/>
        <v>0</v>
      </c>
    </row>
    <row r="192" spans="1:9" ht="15">
      <c r="A192" s="26" t="s">
        <v>10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36"/>
        <v>0</v>
      </c>
    </row>
    <row r="193" spans="1:9" ht="15">
      <c r="A193" s="27" t="s">
        <v>11</v>
      </c>
      <c r="B193" s="42">
        <v>0</v>
      </c>
      <c r="C193" s="42">
        <v>0</v>
      </c>
      <c r="D193" s="42">
        <v>0</v>
      </c>
      <c r="E193" s="42">
        <v>0</v>
      </c>
      <c r="F193" s="411"/>
      <c r="G193" s="42">
        <v>0</v>
      </c>
      <c r="H193" s="43">
        <v>0</v>
      </c>
      <c r="I193" s="38">
        <f t="shared" si="36"/>
        <v>0</v>
      </c>
    </row>
    <row r="194" spans="1:9" ht="15">
      <c r="A194" s="26" t="s">
        <v>12</v>
      </c>
      <c r="B194" s="39">
        <v>0</v>
      </c>
      <c r="C194" s="39">
        <v>0</v>
      </c>
      <c r="D194" s="39">
        <v>0</v>
      </c>
      <c r="E194" s="39">
        <v>0</v>
      </c>
      <c r="F194" s="411"/>
      <c r="G194" s="39">
        <v>0</v>
      </c>
      <c r="H194" s="40">
        <v>0</v>
      </c>
      <c r="I194" s="41">
        <f t="shared" si="36"/>
        <v>0</v>
      </c>
    </row>
    <row r="195" spans="1:9" ht="15">
      <c r="A195" s="27" t="s">
        <v>13</v>
      </c>
      <c r="B195" s="42">
        <v>0</v>
      </c>
      <c r="C195" s="42">
        <v>0</v>
      </c>
      <c r="D195" s="42">
        <v>0</v>
      </c>
      <c r="E195" s="42">
        <v>0</v>
      </c>
      <c r="F195" s="411"/>
      <c r="G195" s="42">
        <v>0</v>
      </c>
      <c r="H195" s="43">
        <v>0</v>
      </c>
      <c r="I195" s="38">
        <f t="shared" si="36"/>
        <v>0</v>
      </c>
    </row>
    <row r="196" spans="1:9" ht="15">
      <c r="A196" s="26" t="s">
        <v>14</v>
      </c>
      <c r="B196" s="39">
        <v>0</v>
      </c>
      <c r="C196" s="39">
        <v>0</v>
      </c>
      <c r="D196" s="39">
        <v>0</v>
      </c>
      <c r="E196" s="39">
        <v>0.1752047723312217</v>
      </c>
      <c r="F196" s="411"/>
      <c r="G196" s="39">
        <v>0</v>
      </c>
      <c r="H196" s="40">
        <v>0</v>
      </c>
      <c r="I196" s="41">
        <f t="shared" si="36"/>
        <v>0.1752047723312217</v>
      </c>
    </row>
    <row r="197" spans="1:9" ht="15">
      <c r="A197" s="27" t="s">
        <v>15</v>
      </c>
      <c r="B197" s="42">
        <v>7.8158099802981745E-2</v>
      </c>
      <c r="C197" s="42">
        <v>2.4275394281569489E-2</v>
      </c>
      <c r="D197" s="42">
        <v>1.1358665059154491</v>
      </c>
      <c r="E197" s="42">
        <v>0</v>
      </c>
      <c r="F197" s="411"/>
      <c r="G197" s="42">
        <v>0</v>
      </c>
      <c r="H197" s="43">
        <v>0</v>
      </c>
      <c r="I197" s="38">
        <f t="shared" si="36"/>
        <v>1.2383000000000004</v>
      </c>
    </row>
    <row r="198" spans="1:9" ht="15">
      <c r="A198" s="26" t="s">
        <v>16</v>
      </c>
      <c r="B198" s="39">
        <v>0.41594925663622379</v>
      </c>
      <c r="C198" s="39">
        <v>0.18479769221708661</v>
      </c>
      <c r="D198" s="39">
        <v>8.3992530511466903</v>
      </c>
      <c r="E198" s="39">
        <v>0</v>
      </c>
      <c r="F198" s="411"/>
      <c r="G198" s="39">
        <v>0</v>
      </c>
      <c r="H198" s="40">
        <v>0</v>
      </c>
      <c r="I198" s="41">
        <f t="shared" si="36"/>
        <v>9</v>
      </c>
    </row>
    <row r="199" spans="1:9" ht="15">
      <c r="A199" s="27" t="s">
        <v>17</v>
      </c>
      <c r="B199" s="42">
        <v>5.0602272131909189E-2</v>
      </c>
      <c r="C199" s="42">
        <v>0</v>
      </c>
      <c r="D199" s="42">
        <v>0.36609772786809086</v>
      </c>
      <c r="E199" s="42">
        <v>0</v>
      </c>
      <c r="F199" s="411"/>
      <c r="G199" s="42">
        <v>0</v>
      </c>
      <c r="H199" s="43">
        <v>0</v>
      </c>
      <c r="I199" s="38">
        <f t="shared" si="36"/>
        <v>0.41670000000000007</v>
      </c>
    </row>
    <row r="200" spans="1:9" ht="15">
      <c r="A200" s="26" t="s">
        <v>18</v>
      </c>
      <c r="B200" s="39">
        <v>0</v>
      </c>
      <c r="C200" s="39">
        <v>0</v>
      </c>
      <c r="D200" s="39">
        <v>0</v>
      </c>
      <c r="E200" s="39">
        <v>0</v>
      </c>
      <c r="F200" s="411"/>
      <c r="G200" s="39">
        <v>0</v>
      </c>
      <c r="H200" s="40">
        <v>0</v>
      </c>
      <c r="I200" s="41">
        <f t="shared" si="36"/>
        <v>0</v>
      </c>
    </row>
    <row r="201" spans="1:9" ht="15">
      <c r="A201" s="27" t="s">
        <v>139</v>
      </c>
      <c r="B201" s="42">
        <v>4.9471579227410905</v>
      </c>
      <c r="C201" s="42">
        <v>0.26579282374416285</v>
      </c>
      <c r="D201" s="42">
        <v>27.676671074256312</v>
      </c>
      <c r="E201" s="42">
        <v>2.1103781792584346</v>
      </c>
      <c r="F201" s="411"/>
      <c r="G201" s="42">
        <v>0</v>
      </c>
      <c r="H201" s="43">
        <v>0</v>
      </c>
      <c r="I201" s="38">
        <f t="shared" si="36"/>
        <v>35</v>
      </c>
    </row>
    <row r="202" spans="1:9" ht="15">
      <c r="A202" s="26" t="s">
        <v>19</v>
      </c>
      <c r="B202" s="39">
        <v>0</v>
      </c>
      <c r="C202" s="39">
        <v>0</v>
      </c>
      <c r="D202" s="39">
        <v>0</v>
      </c>
      <c r="E202" s="39">
        <v>0</v>
      </c>
      <c r="F202" s="411"/>
      <c r="G202" s="39">
        <v>0</v>
      </c>
      <c r="H202" s="40">
        <v>0</v>
      </c>
      <c r="I202" s="41">
        <f t="shared" si="36"/>
        <v>0</v>
      </c>
    </row>
    <row r="203" spans="1:9" ht="15">
      <c r="A203" s="27" t="s">
        <v>20</v>
      </c>
      <c r="B203" s="42">
        <v>0</v>
      </c>
      <c r="C203" s="42">
        <v>0</v>
      </c>
      <c r="D203" s="42">
        <v>0</v>
      </c>
      <c r="E203" s="42">
        <v>0</v>
      </c>
      <c r="F203" s="411"/>
      <c r="G203" s="42">
        <v>0</v>
      </c>
      <c r="H203" s="43">
        <v>0</v>
      </c>
      <c r="I203" s="38">
        <f t="shared" si="36"/>
        <v>0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36"/>
        <v>0</v>
      </c>
    </row>
    <row r="205" spans="1:9" ht="15">
      <c r="A205" s="28" t="s">
        <v>60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36"/>
        <v>0</v>
      </c>
    </row>
    <row r="206" spans="1:9" ht="15">
      <c r="A206" s="26" t="s">
        <v>22</v>
      </c>
      <c r="B206" s="39">
        <v>0</v>
      </c>
      <c r="C206" s="39">
        <v>0</v>
      </c>
      <c r="D206" s="39">
        <v>0</v>
      </c>
      <c r="E206" s="39">
        <v>0</v>
      </c>
      <c r="F206" s="411"/>
      <c r="G206" s="39">
        <v>0</v>
      </c>
      <c r="H206" s="40">
        <v>0</v>
      </c>
      <c r="I206" s="41">
        <f t="shared" si="36"/>
        <v>0</v>
      </c>
    </row>
    <row r="207" spans="1:9" ht="15">
      <c r="A207" s="28" t="s">
        <v>23</v>
      </c>
      <c r="B207" s="42">
        <v>0</v>
      </c>
      <c r="C207" s="42">
        <v>0</v>
      </c>
      <c r="D207" s="42">
        <v>0</v>
      </c>
      <c r="E207" s="42">
        <v>0</v>
      </c>
      <c r="F207" s="411"/>
      <c r="G207" s="42">
        <v>0</v>
      </c>
      <c r="H207" s="43">
        <v>0</v>
      </c>
      <c r="I207" s="38">
        <f t="shared" si="36"/>
        <v>0</v>
      </c>
    </row>
    <row r="208" spans="1:9" ht="15">
      <c r="A208" s="26" t="s">
        <v>24</v>
      </c>
      <c r="B208" s="39">
        <v>0</v>
      </c>
      <c r="C208" s="39">
        <v>0</v>
      </c>
      <c r="D208" s="39">
        <v>0</v>
      </c>
      <c r="E208" s="39">
        <v>0</v>
      </c>
      <c r="F208" s="411"/>
      <c r="G208" s="39">
        <v>0</v>
      </c>
      <c r="H208" s="40">
        <v>0</v>
      </c>
      <c r="I208" s="41">
        <f t="shared" si="36"/>
        <v>0</v>
      </c>
    </row>
    <row r="209" spans="1:9" ht="15.75" thickBot="1">
      <c r="A209" s="28" t="s">
        <v>25</v>
      </c>
      <c r="B209" s="42">
        <v>7.6884760596464125E-2</v>
      </c>
      <c r="C209" s="42">
        <v>2.7151381853889385E-2</v>
      </c>
      <c r="D209" s="42">
        <v>20.587372155882971</v>
      </c>
      <c r="E209" s="42">
        <v>14.135867367455015</v>
      </c>
      <c r="F209" s="412"/>
      <c r="G209" s="42">
        <v>1.1058899083338483</v>
      </c>
      <c r="H209" s="43">
        <v>6.6834425877808079E-2</v>
      </c>
      <c r="I209" s="38">
        <f>SUM(B209:H209)</f>
        <v>36</v>
      </c>
    </row>
    <row r="210" spans="1:9" ht="15">
      <c r="A210" s="29" t="s">
        <v>26</v>
      </c>
      <c r="B210" s="44">
        <f>SUM(B189:B209)</f>
        <v>5.5687523119086686</v>
      </c>
      <c r="C210" s="44">
        <f t="shared" ref="C210:I210" si="37">SUM(C189:C209)</f>
        <v>0.50201729209670842</v>
      </c>
      <c r="D210" s="44">
        <f t="shared" si="37"/>
        <v>58.165260515069519</v>
      </c>
      <c r="E210" s="44">
        <f t="shared" si="37"/>
        <v>16.42145031904467</v>
      </c>
      <c r="F210" s="44">
        <f t="shared" si="37"/>
        <v>0</v>
      </c>
      <c r="G210" s="44">
        <f t="shared" si="37"/>
        <v>1.1058899083338483</v>
      </c>
      <c r="H210" s="45">
        <f t="shared" si="37"/>
        <v>6.6834425877808079E-2</v>
      </c>
      <c r="I210" s="46">
        <f t="shared" si="37"/>
        <v>81.830204772331228</v>
      </c>
    </row>
    <row r="211" spans="1:9" s="5" customFormat="1" ht="15" thickBot="1">
      <c r="A211" s="30" t="s">
        <v>88</v>
      </c>
      <c r="B211" s="47">
        <f>B210/$I210</f>
        <v>6.8052528127017453E-2</v>
      </c>
      <c r="C211" s="47">
        <f t="shared" ref="C211:I211" si="38">C210/$I210</f>
        <v>6.1348654020043783E-3</v>
      </c>
      <c r="D211" s="47">
        <f t="shared" si="38"/>
        <v>0.71080428891626823</v>
      </c>
      <c r="E211" s="47">
        <f t="shared" si="38"/>
        <v>0.20067712606527852</v>
      </c>
      <c r="F211" s="47">
        <f t="shared" si="38"/>
        <v>0</v>
      </c>
      <c r="G211" s="47">
        <f t="shared" si="38"/>
        <v>1.3514446302690622E-2</v>
      </c>
      <c r="H211" s="47">
        <f t="shared" si="38"/>
        <v>8.1674518674070841E-4</v>
      </c>
      <c r="I211" s="48">
        <f t="shared" si="38"/>
        <v>1</v>
      </c>
    </row>
    <row r="212" spans="1:9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9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9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9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9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4" si="39">SUM(B216:H216)</f>
        <v>0</v>
      </c>
    </row>
    <row r="217" spans="1:9" ht="15">
      <c r="A217" s="27" t="s">
        <v>9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39"/>
        <v>0</v>
      </c>
    </row>
    <row r="218" spans="1:9" ht="15">
      <c r="A218" s="26" t="s">
        <v>10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39"/>
        <v>0</v>
      </c>
    </row>
    <row r="219" spans="1:9" ht="15">
      <c r="A219" s="27" t="s">
        <v>11</v>
      </c>
      <c r="B219" s="42">
        <v>0</v>
      </c>
      <c r="C219" s="42">
        <v>0</v>
      </c>
      <c r="D219" s="42">
        <v>0</v>
      </c>
      <c r="E219" s="42">
        <v>0</v>
      </c>
      <c r="F219" s="411"/>
      <c r="G219" s="42">
        <v>0</v>
      </c>
      <c r="H219" s="43">
        <v>0</v>
      </c>
      <c r="I219" s="38">
        <f t="shared" si="39"/>
        <v>0</v>
      </c>
    </row>
    <row r="220" spans="1:9" ht="15">
      <c r="A220" s="26" t="s">
        <v>12</v>
      </c>
      <c r="B220" s="39">
        <v>0</v>
      </c>
      <c r="C220" s="39">
        <v>0</v>
      </c>
      <c r="D220" s="39">
        <v>0</v>
      </c>
      <c r="E220" s="39">
        <v>1.4001314411361883</v>
      </c>
      <c r="F220" s="411"/>
      <c r="G220" s="39">
        <v>0</v>
      </c>
      <c r="H220" s="40">
        <v>0</v>
      </c>
      <c r="I220" s="41">
        <f t="shared" si="39"/>
        <v>1.4001314411361883</v>
      </c>
    </row>
    <row r="221" spans="1:9" ht="15">
      <c r="A221" s="27" t="s">
        <v>13</v>
      </c>
      <c r="B221" s="42">
        <v>0</v>
      </c>
      <c r="C221" s="42">
        <v>0</v>
      </c>
      <c r="D221" s="42">
        <v>0</v>
      </c>
      <c r="E221" s="42">
        <v>0</v>
      </c>
      <c r="F221" s="411"/>
      <c r="G221" s="42">
        <v>0</v>
      </c>
      <c r="H221" s="43">
        <v>0</v>
      </c>
      <c r="I221" s="38">
        <f t="shared" si="39"/>
        <v>0</v>
      </c>
    </row>
    <row r="222" spans="1:9" ht="15">
      <c r="A222" s="26" t="s">
        <v>14</v>
      </c>
      <c r="B222" s="39">
        <v>0</v>
      </c>
      <c r="C222" s="39">
        <v>0</v>
      </c>
      <c r="D222" s="39">
        <v>0</v>
      </c>
      <c r="E222" s="39">
        <v>1.5080435953830095E-4</v>
      </c>
      <c r="F222" s="411"/>
      <c r="G222" s="39">
        <v>0</v>
      </c>
      <c r="H222" s="40">
        <v>0</v>
      </c>
      <c r="I222" s="41">
        <f t="shared" si="39"/>
        <v>1.5080435953830095E-4</v>
      </c>
    </row>
    <row r="223" spans="1:9" ht="15">
      <c r="A223" s="27" t="s">
        <v>15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39"/>
        <v>0</v>
      </c>
    </row>
    <row r="224" spans="1:9" ht="15">
      <c r="A224" s="26" t="s">
        <v>16</v>
      </c>
      <c r="B224" s="39">
        <v>0</v>
      </c>
      <c r="C224" s="39">
        <v>0</v>
      </c>
      <c r="D224" s="39">
        <v>105</v>
      </c>
      <c r="E224" s="39">
        <v>0</v>
      </c>
      <c r="F224" s="411"/>
      <c r="G224" s="39">
        <v>0</v>
      </c>
      <c r="H224" s="40">
        <v>0</v>
      </c>
      <c r="I224" s="41">
        <f t="shared" si="39"/>
        <v>105</v>
      </c>
    </row>
    <row r="225" spans="1:9" ht="15">
      <c r="A225" s="27" t="s">
        <v>17</v>
      </c>
      <c r="B225" s="42">
        <v>0</v>
      </c>
      <c r="C225" s="42">
        <v>0</v>
      </c>
      <c r="D225" s="42">
        <v>0</v>
      </c>
      <c r="E225" s="42">
        <v>0</v>
      </c>
      <c r="F225" s="411"/>
      <c r="G225" s="42">
        <v>0</v>
      </c>
      <c r="H225" s="43">
        <v>0</v>
      </c>
      <c r="I225" s="38">
        <f t="shared" si="39"/>
        <v>0</v>
      </c>
    </row>
    <row r="226" spans="1:9" ht="15">
      <c r="A226" s="26" t="s">
        <v>18</v>
      </c>
      <c r="B226" s="39">
        <v>0</v>
      </c>
      <c r="C226" s="39">
        <v>0</v>
      </c>
      <c r="D226" s="39">
        <v>0</v>
      </c>
      <c r="E226" s="39">
        <v>0</v>
      </c>
      <c r="F226" s="411"/>
      <c r="G226" s="39">
        <v>0</v>
      </c>
      <c r="H226" s="40">
        <v>0</v>
      </c>
      <c r="I226" s="41">
        <f t="shared" si="39"/>
        <v>0</v>
      </c>
    </row>
    <row r="227" spans="1:9" ht="15">
      <c r="A227" s="27" t="s">
        <v>139</v>
      </c>
      <c r="B227" s="42">
        <v>125.64742598219713</v>
      </c>
      <c r="C227" s="42">
        <v>0</v>
      </c>
      <c r="D227" s="42">
        <v>59.331127214320652</v>
      </c>
      <c r="E227" s="42">
        <v>130.02144680348223</v>
      </c>
      <c r="F227" s="411"/>
      <c r="G227" s="42">
        <v>0</v>
      </c>
      <c r="H227" s="43">
        <v>0</v>
      </c>
      <c r="I227" s="38">
        <f t="shared" si="39"/>
        <v>315</v>
      </c>
    </row>
    <row r="228" spans="1:9" ht="15">
      <c r="A228" s="26" t="s">
        <v>19</v>
      </c>
      <c r="B228" s="39">
        <v>0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39"/>
        <v>0</v>
      </c>
    </row>
    <row r="229" spans="1:9" ht="15">
      <c r="A229" s="27" t="s">
        <v>20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39"/>
        <v>0</v>
      </c>
    </row>
    <row r="230" spans="1:9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39"/>
        <v>0</v>
      </c>
    </row>
    <row r="231" spans="1:9" ht="15">
      <c r="A231" s="28" t="s">
        <v>60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39"/>
        <v>0</v>
      </c>
    </row>
    <row r="232" spans="1:9" ht="15">
      <c r="A232" s="26" t="s">
        <v>22</v>
      </c>
      <c r="B232" s="39">
        <v>0</v>
      </c>
      <c r="C232" s="39">
        <v>0</v>
      </c>
      <c r="D232" s="39">
        <v>0</v>
      </c>
      <c r="E232" s="39">
        <v>0</v>
      </c>
      <c r="F232" s="411"/>
      <c r="G232" s="39">
        <v>0</v>
      </c>
      <c r="H232" s="40">
        <v>0</v>
      </c>
      <c r="I232" s="41">
        <f t="shared" si="39"/>
        <v>0</v>
      </c>
    </row>
    <row r="233" spans="1:9" ht="15">
      <c r="A233" s="28" t="s">
        <v>23</v>
      </c>
      <c r="B233" s="42">
        <v>0</v>
      </c>
      <c r="C233" s="42">
        <v>0</v>
      </c>
      <c r="D233" s="42">
        <v>0</v>
      </c>
      <c r="E233" s="42">
        <v>0</v>
      </c>
      <c r="F233" s="411"/>
      <c r="G233" s="42">
        <v>0</v>
      </c>
      <c r="H233" s="43">
        <v>0</v>
      </c>
      <c r="I233" s="38">
        <f t="shared" si="39"/>
        <v>0</v>
      </c>
    </row>
    <row r="234" spans="1:9" ht="15">
      <c r="A234" s="26" t="s">
        <v>24</v>
      </c>
      <c r="B234" s="39">
        <v>182.24053545093591</v>
      </c>
      <c r="C234" s="39">
        <v>0</v>
      </c>
      <c r="D234" s="39">
        <v>41.967464549064097</v>
      </c>
      <c r="E234" s="39">
        <v>0</v>
      </c>
      <c r="F234" s="411"/>
      <c r="G234" s="39">
        <v>0</v>
      </c>
      <c r="H234" s="40">
        <v>0</v>
      </c>
      <c r="I234" s="41">
        <f t="shared" si="39"/>
        <v>224.208</v>
      </c>
    </row>
    <row r="235" spans="1:9" ht="15.75" thickBot="1">
      <c r="A235" s="28" t="s">
        <v>25</v>
      </c>
      <c r="B235" s="42">
        <v>67.192322356284876</v>
      </c>
      <c r="C235" s="42">
        <v>0</v>
      </c>
      <c r="D235" s="42">
        <v>247.5889133222677</v>
      </c>
      <c r="E235" s="42">
        <v>183.38138279231157</v>
      </c>
      <c r="F235" s="412"/>
      <c r="G235" s="42">
        <v>55.367457050099553</v>
      </c>
      <c r="H235" s="43">
        <v>6.4699244790362895</v>
      </c>
      <c r="I235" s="38">
        <f>SUM(B235:H235)</f>
        <v>560</v>
      </c>
    </row>
    <row r="236" spans="1:9" ht="15">
      <c r="A236" s="29" t="s">
        <v>26</v>
      </c>
      <c r="B236" s="44">
        <f>SUM(B215:B235)</f>
        <v>375.08028378941793</v>
      </c>
      <c r="C236" s="44">
        <f t="shared" ref="C236:I236" si="40">SUM(C215:C235)</f>
        <v>0</v>
      </c>
      <c r="D236" s="44">
        <f t="shared" si="40"/>
        <v>453.88750508565244</v>
      </c>
      <c r="E236" s="44">
        <f t="shared" si="40"/>
        <v>314.80311184128954</v>
      </c>
      <c r="F236" s="44">
        <f t="shared" si="40"/>
        <v>0</v>
      </c>
      <c r="G236" s="44">
        <f t="shared" si="40"/>
        <v>55.367457050099553</v>
      </c>
      <c r="H236" s="45">
        <f t="shared" si="40"/>
        <v>6.4699244790362895</v>
      </c>
      <c r="I236" s="46">
        <f t="shared" si="40"/>
        <v>1205.6082822454957</v>
      </c>
    </row>
    <row r="237" spans="1:9" s="5" customFormat="1" ht="15" thickBot="1">
      <c r="A237" s="30" t="s">
        <v>88</v>
      </c>
      <c r="B237" s="47">
        <f>B236/$I236</f>
        <v>0.31111289571668771</v>
      </c>
      <c r="C237" s="47">
        <f t="shared" ref="C237:I237" si="41">C236/$I236</f>
        <v>0</v>
      </c>
      <c r="D237" s="47">
        <f t="shared" si="41"/>
        <v>0.37648008210450246</v>
      </c>
      <c r="E237" s="47">
        <f t="shared" si="41"/>
        <v>0.26111558495181836</v>
      </c>
      <c r="F237" s="47">
        <f t="shared" si="41"/>
        <v>0</v>
      </c>
      <c r="G237" s="47">
        <f t="shared" si="41"/>
        <v>4.5924914307137438E-2</v>
      </c>
      <c r="H237" s="47">
        <f t="shared" si="41"/>
        <v>5.3665229198540223E-3</v>
      </c>
      <c r="I237" s="48">
        <f t="shared" si="41"/>
        <v>1</v>
      </c>
    </row>
    <row r="238" spans="1:9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9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9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9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</row>
    <row r="242" spans="1:9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0" si="42">SUM(B242:H242)</f>
        <v>0</v>
      </c>
    </row>
    <row r="243" spans="1:9" ht="15">
      <c r="A243" s="27" t="s">
        <v>9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42"/>
        <v>0</v>
      </c>
    </row>
    <row r="244" spans="1:9" ht="15">
      <c r="A244" s="26" t="s">
        <v>10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42"/>
        <v>0</v>
      </c>
    </row>
    <row r="245" spans="1:9" ht="15">
      <c r="A245" s="27" t="s">
        <v>11</v>
      </c>
      <c r="B245" s="42">
        <v>0</v>
      </c>
      <c r="C245" s="42">
        <v>0</v>
      </c>
      <c r="D245" s="42">
        <v>0</v>
      </c>
      <c r="E245" s="42">
        <v>0</v>
      </c>
      <c r="F245" s="411"/>
      <c r="G245" s="42">
        <v>0</v>
      </c>
      <c r="H245" s="43">
        <v>0</v>
      </c>
      <c r="I245" s="38">
        <f t="shared" si="42"/>
        <v>0</v>
      </c>
    </row>
    <row r="246" spans="1:9" ht="15">
      <c r="A246" s="26" t="s">
        <v>12</v>
      </c>
      <c r="B246" s="39">
        <v>0</v>
      </c>
      <c r="C246" s="39">
        <v>0</v>
      </c>
      <c r="D246" s="39">
        <v>0</v>
      </c>
      <c r="E246" s="39">
        <v>0.76781867873822529</v>
      </c>
      <c r="F246" s="411"/>
      <c r="G246" s="39">
        <v>0</v>
      </c>
      <c r="H246" s="40">
        <v>0</v>
      </c>
      <c r="I246" s="41">
        <f t="shared" si="42"/>
        <v>0.76781867873822529</v>
      </c>
    </row>
    <row r="247" spans="1:9" ht="15">
      <c r="A247" s="27" t="s">
        <v>13</v>
      </c>
      <c r="B247" s="42">
        <v>0</v>
      </c>
      <c r="C247" s="42">
        <v>0</v>
      </c>
      <c r="D247" s="42">
        <v>0</v>
      </c>
      <c r="E247" s="42">
        <v>0</v>
      </c>
      <c r="F247" s="411"/>
      <c r="G247" s="42">
        <v>0</v>
      </c>
      <c r="H247" s="43">
        <v>0</v>
      </c>
      <c r="I247" s="38">
        <f t="shared" si="42"/>
        <v>0</v>
      </c>
    </row>
    <row r="248" spans="1:9" ht="15">
      <c r="A248" s="26" t="s">
        <v>14</v>
      </c>
      <c r="B248" s="39">
        <v>0</v>
      </c>
      <c r="C248" s="39">
        <v>0</v>
      </c>
      <c r="D248" s="39">
        <v>0</v>
      </c>
      <c r="E248" s="39">
        <v>1.3559690756456442</v>
      </c>
      <c r="F248" s="411"/>
      <c r="G248" s="39">
        <v>0</v>
      </c>
      <c r="H248" s="40">
        <v>0</v>
      </c>
      <c r="I248" s="41">
        <f t="shared" si="42"/>
        <v>1.3559690756456442</v>
      </c>
    </row>
    <row r="249" spans="1:9" ht="15">
      <c r="A249" s="27" t="s">
        <v>15</v>
      </c>
      <c r="B249" s="42">
        <v>0.38956045842430126</v>
      </c>
      <c r="C249" s="42">
        <v>8.5300311870391819E-4</v>
      </c>
      <c r="D249" s="42">
        <v>0.20738653845699495</v>
      </c>
      <c r="E249" s="42">
        <v>0</v>
      </c>
      <c r="F249" s="411"/>
      <c r="G249" s="42">
        <v>0</v>
      </c>
      <c r="H249" s="43">
        <v>0</v>
      </c>
      <c r="I249" s="38">
        <f t="shared" si="42"/>
        <v>0.59780000000000011</v>
      </c>
    </row>
    <row r="250" spans="1:9" ht="15">
      <c r="A250" s="26" t="s">
        <v>16</v>
      </c>
      <c r="B250" s="39">
        <v>61.669283473101792</v>
      </c>
      <c r="C250" s="39">
        <v>3.1063936025959872E-4</v>
      </c>
      <c r="D250" s="39">
        <v>17.330405887537946</v>
      </c>
      <c r="E250" s="39">
        <v>0</v>
      </c>
      <c r="F250" s="411"/>
      <c r="G250" s="39">
        <v>0</v>
      </c>
      <c r="H250" s="40">
        <v>0</v>
      </c>
      <c r="I250" s="41">
        <f t="shared" si="42"/>
        <v>79</v>
      </c>
    </row>
    <row r="251" spans="1:9" ht="15">
      <c r="A251" s="27" t="s">
        <v>17</v>
      </c>
      <c r="B251" s="42">
        <v>1.4621670307011529</v>
      </c>
      <c r="C251" s="42">
        <v>0</v>
      </c>
      <c r="D251" s="42">
        <v>3.5509994625438486</v>
      </c>
      <c r="E251" s="42">
        <v>7.983350675499902E-2</v>
      </c>
      <c r="F251" s="411"/>
      <c r="G251" s="42">
        <v>0</v>
      </c>
      <c r="H251" s="43">
        <v>0</v>
      </c>
      <c r="I251" s="38">
        <f t="shared" si="42"/>
        <v>5.093</v>
      </c>
    </row>
    <row r="252" spans="1:9" ht="15">
      <c r="A252" s="26" t="s">
        <v>18</v>
      </c>
      <c r="B252" s="39">
        <v>0</v>
      </c>
      <c r="C252" s="39">
        <v>0</v>
      </c>
      <c r="D252" s="39">
        <v>0</v>
      </c>
      <c r="E252" s="39">
        <v>0</v>
      </c>
      <c r="F252" s="411"/>
      <c r="G252" s="39">
        <v>0</v>
      </c>
      <c r="H252" s="40">
        <v>0</v>
      </c>
      <c r="I252" s="41">
        <f t="shared" si="42"/>
        <v>0</v>
      </c>
    </row>
    <row r="253" spans="1:9" ht="15">
      <c r="A253" s="27" t="s">
        <v>139</v>
      </c>
      <c r="B253" s="42">
        <v>270.07542132208761</v>
      </c>
      <c r="C253" s="42">
        <v>18.373077019415813</v>
      </c>
      <c r="D253" s="42">
        <v>246.55150165849656</v>
      </c>
      <c r="E253" s="42">
        <v>0</v>
      </c>
      <c r="F253" s="411"/>
      <c r="G253" s="42">
        <v>0</v>
      </c>
      <c r="H253" s="43">
        <v>0</v>
      </c>
      <c r="I253" s="38">
        <f t="shared" si="42"/>
        <v>535</v>
      </c>
    </row>
    <row r="254" spans="1:9" ht="15">
      <c r="A254" s="26" t="s">
        <v>19</v>
      </c>
      <c r="B254" s="39">
        <v>0</v>
      </c>
      <c r="C254" s="39">
        <v>0</v>
      </c>
      <c r="D254" s="39">
        <v>0</v>
      </c>
      <c r="E254" s="39">
        <v>0</v>
      </c>
      <c r="F254" s="411"/>
      <c r="G254" s="39">
        <v>0</v>
      </c>
      <c r="H254" s="40">
        <v>0</v>
      </c>
      <c r="I254" s="41">
        <f t="shared" si="42"/>
        <v>0</v>
      </c>
    </row>
    <row r="255" spans="1:9" ht="15">
      <c r="A255" s="27" t="s">
        <v>20</v>
      </c>
      <c r="B255" s="42">
        <v>0</v>
      </c>
      <c r="C255" s="42">
        <v>0</v>
      </c>
      <c r="D255" s="42">
        <v>0</v>
      </c>
      <c r="E255" s="42">
        <v>0</v>
      </c>
      <c r="F255" s="411"/>
      <c r="G255" s="42">
        <v>0</v>
      </c>
      <c r="H255" s="43">
        <v>0</v>
      </c>
      <c r="I255" s="38">
        <f t="shared" si="42"/>
        <v>0</v>
      </c>
    </row>
    <row r="256" spans="1:9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42"/>
        <v>0</v>
      </c>
    </row>
    <row r="257" spans="1:9" ht="15">
      <c r="A257" s="28" t="s">
        <v>60</v>
      </c>
      <c r="B257" s="42">
        <v>3.8065987502533289</v>
      </c>
      <c r="C257" s="42">
        <v>6.4430882789737947</v>
      </c>
      <c r="D257" s="42">
        <v>11.750312970772875</v>
      </c>
      <c r="E257" s="42">
        <v>0</v>
      </c>
      <c r="F257" s="411"/>
      <c r="G257" s="42">
        <v>0</v>
      </c>
      <c r="H257" s="43">
        <v>0</v>
      </c>
      <c r="I257" s="38">
        <f t="shared" si="42"/>
        <v>22</v>
      </c>
    </row>
    <row r="258" spans="1:9" ht="15">
      <c r="A258" s="26" t="s">
        <v>22</v>
      </c>
      <c r="B258" s="39">
        <v>0</v>
      </c>
      <c r="C258" s="39">
        <v>0</v>
      </c>
      <c r="D258" s="39">
        <v>0</v>
      </c>
      <c r="E258" s="39">
        <v>0</v>
      </c>
      <c r="F258" s="411"/>
      <c r="G258" s="39">
        <v>0</v>
      </c>
      <c r="H258" s="40">
        <v>0</v>
      </c>
      <c r="I258" s="41">
        <f t="shared" si="42"/>
        <v>0</v>
      </c>
    </row>
    <row r="259" spans="1:9" ht="15">
      <c r="A259" s="28" t="s">
        <v>23</v>
      </c>
      <c r="B259" s="42">
        <v>0</v>
      </c>
      <c r="C259" s="42">
        <v>0</v>
      </c>
      <c r="D259" s="42">
        <v>0</v>
      </c>
      <c r="E259" s="42">
        <v>0</v>
      </c>
      <c r="F259" s="411"/>
      <c r="G259" s="42">
        <v>0</v>
      </c>
      <c r="H259" s="43">
        <v>0</v>
      </c>
      <c r="I259" s="38">
        <f t="shared" si="42"/>
        <v>0</v>
      </c>
    </row>
    <row r="260" spans="1:9" ht="15">
      <c r="A260" s="26" t="s">
        <v>24</v>
      </c>
      <c r="B260" s="39">
        <v>180.17491565463624</v>
      </c>
      <c r="C260" s="39">
        <v>0</v>
      </c>
      <c r="D260" s="39">
        <v>3.2270843453637679</v>
      </c>
      <c r="E260" s="39">
        <v>0</v>
      </c>
      <c r="F260" s="411"/>
      <c r="G260" s="39">
        <v>0</v>
      </c>
      <c r="H260" s="40">
        <v>0</v>
      </c>
      <c r="I260" s="41">
        <f t="shared" si="42"/>
        <v>183.40200000000002</v>
      </c>
    </row>
    <row r="261" spans="1:9" ht="15.75" thickBot="1">
      <c r="A261" s="28" t="s">
        <v>25</v>
      </c>
      <c r="B261" s="42">
        <v>18.762413317183501</v>
      </c>
      <c r="C261" s="42">
        <v>4.5912732040006544E-2</v>
      </c>
      <c r="D261" s="42">
        <v>295.30238736001616</v>
      </c>
      <c r="E261" s="42">
        <v>186.78490860945269</v>
      </c>
      <c r="F261" s="412"/>
      <c r="G261" s="42">
        <v>358.81854832397488</v>
      </c>
      <c r="H261" s="43">
        <v>9.2858296573328563</v>
      </c>
      <c r="I261" s="38">
        <f>SUM(B261:H261)</f>
        <v>869.00000000000023</v>
      </c>
    </row>
    <row r="262" spans="1:9" ht="15">
      <c r="A262" s="29" t="s">
        <v>26</v>
      </c>
      <c r="B262" s="44">
        <f>SUM(B241:B261)</f>
        <v>536.34036000638787</v>
      </c>
      <c r="C262" s="44">
        <f t="shared" ref="C262:I262" si="43">SUM(C241:C261)</f>
        <v>24.863241672908575</v>
      </c>
      <c r="D262" s="44">
        <f t="shared" si="43"/>
        <v>577.92007822318817</v>
      </c>
      <c r="E262" s="44">
        <f t="shared" si="43"/>
        <v>188.98852987059155</v>
      </c>
      <c r="F262" s="44">
        <f t="shared" si="43"/>
        <v>0</v>
      </c>
      <c r="G262" s="44">
        <f t="shared" si="43"/>
        <v>358.81854832397488</v>
      </c>
      <c r="H262" s="45">
        <f t="shared" si="43"/>
        <v>9.2858296573328563</v>
      </c>
      <c r="I262" s="46">
        <f t="shared" si="43"/>
        <v>1696.2165877543841</v>
      </c>
    </row>
    <row r="263" spans="1:9" s="5" customFormat="1" ht="15" thickBot="1">
      <c r="A263" s="30" t="s">
        <v>88</v>
      </c>
      <c r="B263" s="47">
        <f>B262/$I262</f>
        <v>0.31619803973055538</v>
      </c>
      <c r="C263" s="47">
        <f t="shared" ref="C263:I263" si="44">C262/$I262</f>
        <v>1.4658058323686685E-2</v>
      </c>
      <c r="D263" s="47">
        <f t="shared" si="44"/>
        <v>0.3407112525578439</v>
      </c>
      <c r="E263" s="47">
        <f t="shared" si="44"/>
        <v>0.1114176875966016</v>
      </c>
      <c r="F263" s="47">
        <f t="shared" si="44"/>
        <v>0</v>
      </c>
      <c r="G263" s="47">
        <f t="shared" si="44"/>
        <v>0.21154052549327657</v>
      </c>
      <c r="H263" s="47">
        <f t="shared" si="44"/>
        <v>5.4744362980356995E-3</v>
      </c>
      <c r="I263" s="48">
        <f t="shared" si="44"/>
        <v>1</v>
      </c>
    </row>
    <row r="264" spans="1:9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9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9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9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</row>
    <row r="268" spans="1:9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6" si="45">SUM(B268:H268)</f>
        <v>0</v>
      </c>
    </row>
    <row r="269" spans="1:9" ht="15">
      <c r="A269" s="27" t="s">
        <v>9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45"/>
        <v>0</v>
      </c>
    </row>
    <row r="270" spans="1:9" ht="15">
      <c r="A270" s="26" t="s">
        <v>10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45"/>
        <v>0</v>
      </c>
    </row>
    <row r="271" spans="1:9" ht="15">
      <c r="A271" s="27" t="s">
        <v>11</v>
      </c>
      <c r="B271" s="42">
        <v>0</v>
      </c>
      <c r="C271" s="42">
        <v>0</v>
      </c>
      <c r="D271" s="42">
        <v>0</v>
      </c>
      <c r="E271" s="42">
        <v>0</v>
      </c>
      <c r="F271" s="411"/>
      <c r="G271" s="42">
        <v>0</v>
      </c>
      <c r="H271" s="43">
        <v>0</v>
      </c>
      <c r="I271" s="38">
        <f t="shared" si="45"/>
        <v>0</v>
      </c>
    </row>
    <row r="272" spans="1:9" ht="15">
      <c r="A272" s="26" t="s">
        <v>12</v>
      </c>
      <c r="B272" s="39">
        <v>1.0655878764146628E-4</v>
      </c>
      <c r="C272" s="39">
        <v>0</v>
      </c>
      <c r="D272" s="39">
        <v>0</v>
      </c>
      <c r="E272" s="39">
        <v>5.5181283771650411E-3</v>
      </c>
      <c r="F272" s="411"/>
      <c r="G272" s="39">
        <v>0</v>
      </c>
      <c r="H272" s="40">
        <v>0</v>
      </c>
      <c r="I272" s="41">
        <f t="shared" si="45"/>
        <v>5.6246871648065076E-3</v>
      </c>
    </row>
    <row r="273" spans="1:9" ht="15">
      <c r="A273" s="27" t="s">
        <v>13</v>
      </c>
      <c r="B273" s="42">
        <v>0</v>
      </c>
      <c r="C273" s="42">
        <v>0</v>
      </c>
      <c r="D273" s="42">
        <v>0</v>
      </c>
      <c r="E273" s="42">
        <v>0</v>
      </c>
      <c r="F273" s="411"/>
      <c r="G273" s="42">
        <v>0</v>
      </c>
      <c r="H273" s="43">
        <v>0</v>
      </c>
      <c r="I273" s="38">
        <f t="shared" si="45"/>
        <v>0</v>
      </c>
    </row>
    <row r="274" spans="1:9" ht="15">
      <c r="A274" s="26" t="s">
        <v>14</v>
      </c>
      <c r="B274" s="39">
        <v>7.3092944332417504E-5</v>
      </c>
      <c r="C274" s="39">
        <v>0</v>
      </c>
      <c r="D274" s="39">
        <v>0</v>
      </c>
      <c r="E274" s="39">
        <v>1.3463103075265113</v>
      </c>
      <c r="F274" s="411"/>
      <c r="G274" s="39">
        <v>0</v>
      </c>
      <c r="H274" s="40">
        <v>0</v>
      </c>
      <c r="I274" s="41">
        <f t="shared" si="45"/>
        <v>1.3463834004708437</v>
      </c>
    </row>
    <row r="275" spans="1:9" ht="15">
      <c r="A275" s="27" t="s">
        <v>15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45"/>
        <v>0</v>
      </c>
    </row>
    <row r="276" spans="1:9" ht="15">
      <c r="A276" s="26" t="s">
        <v>16</v>
      </c>
      <c r="B276" s="39">
        <v>0</v>
      </c>
      <c r="C276" s="39">
        <v>0</v>
      </c>
      <c r="D276" s="39">
        <v>0</v>
      </c>
      <c r="E276" s="39">
        <v>0</v>
      </c>
      <c r="F276" s="411"/>
      <c r="G276" s="39">
        <v>0</v>
      </c>
      <c r="H276" s="40">
        <v>0</v>
      </c>
      <c r="I276" s="41">
        <f t="shared" si="45"/>
        <v>0</v>
      </c>
    </row>
    <row r="277" spans="1:9" ht="15">
      <c r="A277" s="27" t="s">
        <v>17</v>
      </c>
      <c r="B277" s="42">
        <v>0</v>
      </c>
      <c r="C277" s="42">
        <v>0</v>
      </c>
      <c r="D277" s="42">
        <v>0</v>
      </c>
      <c r="E277" s="42">
        <v>0</v>
      </c>
      <c r="F277" s="411"/>
      <c r="G277" s="42">
        <v>0</v>
      </c>
      <c r="H277" s="43">
        <v>0</v>
      </c>
      <c r="I277" s="38">
        <f t="shared" si="45"/>
        <v>0</v>
      </c>
    </row>
    <row r="278" spans="1:9" ht="15">
      <c r="A278" s="26" t="s">
        <v>18</v>
      </c>
      <c r="B278" s="39">
        <v>0</v>
      </c>
      <c r="C278" s="39">
        <v>0</v>
      </c>
      <c r="D278" s="39">
        <v>0</v>
      </c>
      <c r="E278" s="39">
        <v>0</v>
      </c>
      <c r="F278" s="411"/>
      <c r="G278" s="39">
        <v>0</v>
      </c>
      <c r="H278" s="40">
        <v>0</v>
      </c>
      <c r="I278" s="41">
        <f t="shared" si="45"/>
        <v>0</v>
      </c>
    </row>
    <row r="279" spans="1:9" ht="15">
      <c r="A279" s="27" t="s">
        <v>139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 t="shared" si="45"/>
        <v>0</v>
      </c>
    </row>
    <row r="280" spans="1:9" ht="15">
      <c r="A280" s="26" t="s">
        <v>19</v>
      </c>
      <c r="B280" s="39">
        <v>0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45"/>
        <v>0</v>
      </c>
    </row>
    <row r="281" spans="1:9" ht="15">
      <c r="A281" s="27" t="s">
        <v>20</v>
      </c>
      <c r="B281" s="42">
        <v>0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45"/>
        <v>0</v>
      </c>
    </row>
    <row r="282" spans="1:9" ht="15">
      <c r="A282" s="26" t="s">
        <v>21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45"/>
        <v>0</v>
      </c>
    </row>
    <row r="283" spans="1:9" ht="15">
      <c r="A283" s="28" t="s">
        <v>60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45"/>
        <v>0</v>
      </c>
    </row>
    <row r="284" spans="1:9" ht="15">
      <c r="A284" s="26" t="s">
        <v>22</v>
      </c>
      <c r="B284" s="39">
        <v>0</v>
      </c>
      <c r="C284" s="39">
        <v>0</v>
      </c>
      <c r="D284" s="39">
        <v>0</v>
      </c>
      <c r="E284" s="39">
        <v>0</v>
      </c>
      <c r="F284" s="411"/>
      <c r="G284" s="39">
        <v>0</v>
      </c>
      <c r="H284" s="40">
        <v>0</v>
      </c>
      <c r="I284" s="41">
        <f t="shared" si="45"/>
        <v>0</v>
      </c>
    </row>
    <row r="285" spans="1:9" ht="15">
      <c r="A285" s="28" t="s">
        <v>23</v>
      </c>
      <c r="B285" s="42">
        <v>0</v>
      </c>
      <c r="C285" s="42">
        <v>0</v>
      </c>
      <c r="D285" s="42">
        <v>0</v>
      </c>
      <c r="E285" s="42">
        <v>0</v>
      </c>
      <c r="F285" s="411"/>
      <c r="G285" s="42">
        <v>0</v>
      </c>
      <c r="H285" s="43">
        <v>0</v>
      </c>
      <c r="I285" s="38">
        <f t="shared" si="45"/>
        <v>0</v>
      </c>
    </row>
    <row r="286" spans="1:9" ht="15">
      <c r="A286" s="26" t="s">
        <v>24</v>
      </c>
      <c r="B286" s="39">
        <v>0</v>
      </c>
      <c r="C286" s="39">
        <v>0</v>
      </c>
      <c r="D286" s="39">
        <v>0</v>
      </c>
      <c r="E286" s="39">
        <v>0</v>
      </c>
      <c r="F286" s="411"/>
      <c r="G286" s="39">
        <v>0</v>
      </c>
      <c r="H286" s="40">
        <v>0</v>
      </c>
      <c r="I286" s="41">
        <f t="shared" si="45"/>
        <v>0</v>
      </c>
    </row>
    <row r="287" spans="1:9" ht="15.75" thickBot="1">
      <c r="A287" s="28" t="s">
        <v>25</v>
      </c>
      <c r="B287" s="42">
        <v>0</v>
      </c>
      <c r="C287" s="42">
        <v>0</v>
      </c>
      <c r="D287" s="42">
        <v>0</v>
      </c>
      <c r="E287" s="42">
        <v>0</v>
      </c>
      <c r="F287" s="412"/>
      <c r="G287" s="42">
        <v>0</v>
      </c>
      <c r="H287" s="43">
        <v>0</v>
      </c>
      <c r="I287" s="38">
        <f>SUM(B287:H287)</f>
        <v>0</v>
      </c>
    </row>
    <row r="288" spans="1:9" ht="15">
      <c r="A288" s="29" t="s">
        <v>26</v>
      </c>
      <c r="B288" s="44">
        <f>SUM(B267:B287)</f>
        <v>1.7965173197388379E-4</v>
      </c>
      <c r="C288" s="44">
        <f t="shared" ref="C288:I288" si="46">SUM(C267:C287)</f>
        <v>0</v>
      </c>
      <c r="D288" s="44">
        <f t="shared" si="46"/>
        <v>0</v>
      </c>
      <c r="E288" s="44">
        <f t="shared" si="46"/>
        <v>1.3518284359036763</v>
      </c>
      <c r="F288" s="44">
        <f t="shared" si="46"/>
        <v>0</v>
      </c>
      <c r="G288" s="44">
        <f t="shared" si="46"/>
        <v>0</v>
      </c>
      <c r="H288" s="45">
        <f t="shared" si="46"/>
        <v>0</v>
      </c>
      <c r="I288" s="46">
        <f t="shared" si="46"/>
        <v>1.3520080876356502</v>
      </c>
    </row>
    <row r="289" spans="1:9" s="5" customFormat="1" ht="15" thickBot="1">
      <c r="A289" s="30" t="s">
        <v>88</v>
      </c>
      <c r="B289" s="47">
        <f>B288/$I288</f>
        <v>1.3287770510903759E-4</v>
      </c>
      <c r="C289" s="47">
        <f t="shared" ref="C289:I289" si="47">C288/$I288</f>
        <v>0</v>
      </c>
      <c r="D289" s="47">
        <f t="shared" si="47"/>
        <v>0</v>
      </c>
      <c r="E289" s="47">
        <f t="shared" si="47"/>
        <v>0.99986712229489094</v>
      </c>
      <c r="F289" s="47">
        <f t="shared" si="47"/>
        <v>0</v>
      </c>
      <c r="G289" s="47">
        <f t="shared" si="47"/>
        <v>0</v>
      </c>
      <c r="H289" s="47">
        <f t="shared" si="47"/>
        <v>0</v>
      </c>
      <c r="I289" s="48">
        <f t="shared" si="47"/>
        <v>1</v>
      </c>
    </row>
    <row r="290" spans="1:9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9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9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9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</row>
    <row r="294" spans="1:9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2" si="48">SUM(B294:H294)</f>
        <v>0</v>
      </c>
    </row>
    <row r="295" spans="1:9" ht="15">
      <c r="A295" s="27" t="s">
        <v>9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48"/>
        <v>0</v>
      </c>
    </row>
    <row r="296" spans="1:9" ht="15">
      <c r="A296" s="26" t="s">
        <v>10</v>
      </c>
      <c r="B296" s="39">
        <v>0</v>
      </c>
      <c r="C296" s="39">
        <v>0</v>
      </c>
      <c r="D296" s="39">
        <v>37</v>
      </c>
      <c r="E296" s="39">
        <v>0</v>
      </c>
      <c r="F296" s="411"/>
      <c r="G296" s="39">
        <v>0</v>
      </c>
      <c r="H296" s="40">
        <v>0</v>
      </c>
      <c r="I296" s="41">
        <f t="shared" si="48"/>
        <v>37</v>
      </c>
    </row>
    <row r="297" spans="1:9" ht="15">
      <c r="A297" s="27" t="s">
        <v>11</v>
      </c>
      <c r="B297" s="42">
        <v>0</v>
      </c>
      <c r="C297" s="42">
        <v>0</v>
      </c>
      <c r="D297" s="42">
        <v>0</v>
      </c>
      <c r="E297" s="42">
        <v>0</v>
      </c>
      <c r="F297" s="411"/>
      <c r="G297" s="42">
        <v>0</v>
      </c>
      <c r="H297" s="43">
        <v>0</v>
      </c>
      <c r="I297" s="38">
        <f t="shared" si="48"/>
        <v>0</v>
      </c>
    </row>
    <row r="298" spans="1:9" ht="15">
      <c r="A298" s="26" t="s">
        <v>12</v>
      </c>
      <c r="B298" s="39">
        <v>0</v>
      </c>
      <c r="C298" s="39">
        <v>0</v>
      </c>
      <c r="D298" s="39">
        <v>0</v>
      </c>
      <c r="E298" s="39">
        <v>0</v>
      </c>
      <c r="F298" s="411"/>
      <c r="G298" s="39">
        <v>0</v>
      </c>
      <c r="H298" s="40">
        <v>0</v>
      </c>
      <c r="I298" s="41">
        <f t="shared" si="48"/>
        <v>0</v>
      </c>
    </row>
    <row r="299" spans="1:9" ht="15">
      <c r="A299" s="27" t="s">
        <v>13</v>
      </c>
      <c r="B299" s="42">
        <v>0</v>
      </c>
      <c r="C299" s="42">
        <v>0</v>
      </c>
      <c r="D299" s="42">
        <v>0</v>
      </c>
      <c r="E299" s="42">
        <v>0</v>
      </c>
      <c r="F299" s="411"/>
      <c r="G299" s="42">
        <v>0</v>
      </c>
      <c r="H299" s="43">
        <v>0</v>
      </c>
      <c r="I299" s="38">
        <f t="shared" si="48"/>
        <v>0</v>
      </c>
    </row>
    <row r="300" spans="1:9" ht="15">
      <c r="A300" s="26" t="s">
        <v>14</v>
      </c>
      <c r="B300" s="39">
        <v>0</v>
      </c>
      <c r="C300" s="39">
        <v>0</v>
      </c>
      <c r="D300" s="39">
        <v>0</v>
      </c>
      <c r="E300" s="39">
        <v>0.64200660331095372</v>
      </c>
      <c r="F300" s="411"/>
      <c r="G300" s="39">
        <v>0</v>
      </c>
      <c r="H300" s="40">
        <v>0</v>
      </c>
      <c r="I300" s="41">
        <f t="shared" si="48"/>
        <v>0.64200660331095372</v>
      </c>
    </row>
    <row r="301" spans="1:9" ht="15">
      <c r="A301" s="27" t="s">
        <v>15</v>
      </c>
      <c r="B301" s="42">
        <v>0.6320992022954357</v>
      </c>
      <c r="C301" s="42">
        <v>9.3800797704564426E-2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48"/>
        <v>0.7259000000000001</v>
      </c>
    </row>
    <row r="302" spans="1:9" ht="15">
      <c r="A302" s="26" t="s">
        <v>16</v>
      </c>
      <c r="B302" s="39">
        <v>91.466329104996092</v>
      </c>
      <c r="C302" s="39">
        <v>417.41399887676266</v>
      </c>
      <c r="D302" s="39">
        <v>21.119672018241307</v>
      </c>
      <c r="E302" s="39">
        <v>0</v>
      </c>
      <c r="F302" s="411"/>
      <c r="G302" s="39">
        <v>0</v>
      </c>
      <c r="H302" s="40">
        <v>0</v>
      </c>
      <c r="I302" s="41">
        <f t="shared" si="48"/>
        <v>530</v>
      </c>
    </row>
    <row r="303" spans="1:9" ht="15">
      <c r="A303" s="27" t="s">
        <v>17</v>
      </c>
      <c r="B303" s="42">
        <v>5.9889885975723447E-3</v>
      </c>
      <c r="C303" s="42">
        <v>3.3264639367496067</v>
      </c>
      <c r="D303" s="42">
        <v>1.2049470746528208</v>
      </c>
      <c r="E303" s="42">
        <v>0</v>
      </c>
      <c r="F303" s="411"/>
      <c r="G303" s="42">
        <v>0</v>
      </c>
      <c r="H303" s="43">
        <v>0</v>
      </c>
      <c r="I303" s="38">
        <f t="shared" si="48"/>
        <v>4.5373999999999999</v>
      </c>
    </row>
    <row r="304" spans="1:9" ht="15">
      <c r="A304" s="26" t="s">
        <v>18</v>
      </c>
      <c r="B304" s="39">
        <v>0</v>
      </c>
      <c r="C304" s="39">
        <v>0</v>
      </c>
      <c r="D304" s="39">
        <v>0</v>
      </c>
      <c r="E304" s="39">
        <v>0</v>
      </c>
      <c r="F304" s="411"/>
      <c r="G304" s="39">
        <v>0</v>
      </c>
      <c r="H304" s="40">
        <v>0</v>
      </c>
      <c r="I304" s="41">
        <f t="shared" si="48"/>
        <v>0</v>
      </c>
    </row>
    <row r="305" spans="1:9" ht="15">
      <c r="A305" s="27" t="s">
        <v>139</v>
      </c>
      <c r="B305" s="42">
        <v>126.60587279208967</v>
      </c>
      <c r="C305" s="42">
        <v>2911.1256778310958</v>
      </c>
      <c r="D305" s="42">
        <v>245.74461199628334</v>
      </c>
      <c r="E305" s="42">
        <v>16.523837380530818</v>
      </c>
      <c r="F305" s="411"/>
      <c r="G305" s="42">
        <v>0</v>
      </c>
      <c r="H305" s="43">
        <v>0</v>
      </c>
      <c r="I305" s="38">
        <f t="shared" si="48"/>
        <v>3299.9999999999995</v>
      </c>
    </row>
    <row r="306" spans="1:9" ht="15">
      <c r="A306" s="26" t="s">
        <v>19</v>
      </c>
      <c r="B306" s="39">
        <v>0</v>
      </c>
      <c r="C306" s="39">
        <v>0</v>
      </c>
      <c r="D306" s="39">
        <v>0</v>
      </c>
      <c r="E306" s="39">
        <v>0</v>
      </c>
      <c r="F306" s="411"/>
      <c r="G306" s="39">
        <v>0</v>
      </c>
      <c r="H306" s="40">
        <v>0</v>
      </c>
      <c r="I306" s="41">
        <f t="shared" si="48"/>
        <v>0</v>
      </c>
    </row>
    <row r="307" spans="1:9" ht="15">
      <c r="A307" s="27" t="s">
        <v>20</v>
      </c>
      <c r="B307" s="42">
        <v>0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48"/>
        <v>0</v>
      </c>
    </row>
    <row r="308" spans="1:9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48"/>
        <v>0</v>
      </c>
    </row>
    <row r="309" spans="1:9" ht="15">
      <c r="A309" s="28" t="s">
        <v>60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48"/>
        <v>0</v>
      </c>
    </row>
    <row r="310" spans="1:9" ht="15">
      <c r="A310" s="26" t="s">
        <v>22</v>
      </c>
      <c r="B310" s="39">
        <v>0</v>
      </c>
      <c r="C310" s="39">
        <v>0</v>
      </c>
      <c r="D310" s="39">
        <v>0</v>
      </c>
      <c r="E310" s="39">
        <v>0</v>
      </c>
      <c r="F310" s="411"/>
      <c r="G310" s="39">
        <v>0</v>
      </c>
      <c r="H310" s="40">
        <v>0</v>
      </c>
      <c r="I310" s="41">
        <f t="shared" si="48"/>
        <v>0</v>
      </c>
    </row>
    <row r="311" spans="1:9" ht="15">
      <c r="A311" s="28" t="s">
        <v>23</v>
      </c>
      <c r="B311" s="42">
        <v>0</v>
      </c>
      <c r="C311" s="42">
        <v>0</v>
      </c>
      <c r="D311" s="42">
        <v>0</v>
      </c>
      <c r="E311" s="42">
        <v>0</v>
      </c>
      <c r="F311" s="411"/>
      <c r="G311" s="42">
        <v>0</v>
      </c>
      <c r="H311" s="43">
        <v>0</v>
      </c>
      <c r="I311" s="38">
        <f t="shared" si="48"/>
        <v>0</v>
      </c>
    </row>
    <row r="312" spans="1:9" ht="15">
      <c r="A312" s="26" t="s">
        <v>24</v>
      </c>
      <c r="B312" s="39">
        <v>16.246509485321834</v>
      </c>
      <c r="C312" s="39">
        <v>264.95704027806863</v>
      </c>
      <c r="D312" s="39">
        <v>39.85885023660957</v>
      </c>
      <c r="E312" s="39">
        <v>0</v>
      </c>
      <c r="F312" s="411"/>
      <c r="G312" s="39">
        <v>0</v>
      </c>
      <c r="H312" s="40">
        <v>0</v>
      </c>
      <c r="I312" s="41">
        <f t="shared" si="48"/>
        <v>321.06240000000003</v>
      </c>
    </row>
    <row r="313" spans="1:9" ht="15.75" thickBot="1">
      <c r="A313" s="28" t="s">
        <v>25</v>
      </c>
      <c r="B313" s="42">
        <v>14.765161157475166</v>
      </c>
      <c r="C313" s="42">
        <v>24.146334397713687</v>
      </c>
      <c r="D313" s="42">
        <v>75.158446416282899</v>
      </c>
      <c r="E313" s="42">
        <v>834.74657241808939</v>
      </c>
      <c r="F313" s="412"/>
      <c r="G313" s="42">
        <v>81.911263401299479</v>
      </c>
      <c r="H313" s="43">
        <v>0.27222220913937512</v>
      </c>
      <c r="I313" s="38">
        <f>SUM(B313:H313)</f>
        <v>1030.9999999999998</v>
      </c>
    </row>
    <row r="314" spans="1:9" ht="15">
      <c r="A314" s="29" t="s">
        <v>26</v>
      </c>
      <c r="B314" s="44">
        <f>SUM(B293:B313)</f>
        <v>249.72196073077578</v>
      </c>
      <c r="C314" s="44">
        <f t="shared" ref="C314:I314" si="49">SUM(C293:C313)</f>
        <v>3621.0633161180954</v>
      </c>
      <c r="D314" s="44">
        <f t="shared" si="49"/>
        <v>420.08652774206996</v>
      </c>
      <c r="E314" s="44">
        <f t="shared" si="49"/>
        <v>851.91241640193118</v>
      </c>
      <c r="F314" s="44">
        <f t="shared" si="49"/>
        <v>0</v>
      </c>
      <c r="G314" s="44">
        <f t="shared" si="49"/>
        <v>81.911263401299479</v>
      </c>
      <c r="H314" s="45">
        <f t="shared" si="49"/>
        <v>0.27222220913937512</v>
      </c>
      <c r="I314" s="46">
        <f t="shared" si="49"/>
        <v>5224.9677066033109</v>
      </c>
    </row>
    <row r="315" spans="1:9" s="5" customFormat="1" ht="15" thickBot="1">
      <c r="A315" s="30" t="s">
        <v>88</v>
      </c>
      <c r="B315" s="47">
        <f>B314/$I314</f>
        <v>4.7793972088129334E-2</v>
      </c>
      <c r="C315" s="47">
        <f t="shared" ref="C315:I315" si="50">C314/$I314</f>
        <v>0.6930307552986017</v>
      </c>
      <c r="D315" s="47">
        <f t="shared" si="50"/>
        <v>8.0399832368564669E-2</v>
      </c>
      <c r="E315" s="47">
        <f t="shared" si="50"/>
        <v>0.1630464462632534</v>
      </c>
      <c r="F315" s="47">
        <f t="shared" si="50"/>
        <v>0</v>
      </c>
      <c r="G315" s="47">
        <f t="shared" si="50"/>
        <v>1.5676893715109486E-2</v>
      </c>
      <c r="H315" s="47">
        <f t="shared" si="50"/>
        <v>5.2100266341424629E-5</v>
      </c>
      <c r="I315" s="48">
        <f t="shared" si="50"/>
        <v>1</v>
      </c>
    </row>
    <row r="316" spans="1:9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9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9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9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</row>
    <row r="320" spans="1:9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8" si="51">SUM(B320:H320)</f>
        <v>0</v>
      </c>
    </row>
    <row r="321" spans="1:9" ht="15">
      <c r="A321" s="27" t="s">
        <v>9</v>
      </c>
      <c r="B321" s="42">
        <v>98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51"/>
        <v>98</v>
      </c>
    </row>
    <row r="322" spans="1:9" ht="15">
      <c r="A322" s="26" t="s">
        <v>10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51"/>
        <v>0</v>
      </c>
    </row>
    <row r="323" spans="1:9" ht="15">
      <c r="A323" s="27" t="s">
        <v>11</v>
      </c>
      <c r="B323" s="42">
        <v>0</v>
      </c>
      <c r="C323" s="42">
        <v>0</v>
      </c>
      <c r="D323" s="42">
        <v>0</v>
      </c>
      <c r="E323" s="42">
        <v>0</v>
      </c>
      <c r="F323" s="411"/>
      <c r="G323" s="42">
        <v>0</v>
      </c>
      <c r="H323" s="43">
        <v>0</v>
      </c>
      <c r="I323" s="38">
        <f t="shared" si="51"/>
        <v>0</v>
      </c>
    </row>
    <row r="324" spans="1:9" ht="15">
      <c r="A324" s="26" t="s">
        <v>12</v>
      </c>
      <c r="B324" s="39">
        <v>1.0836625037846162E-3</v>
      </c>
      <c r="C324" s="39">
        <v>0</v>
      </c>
      <c r="D324" s="39">
        <v>0</v>
      </c>
      <c r="E324" s="39">
        <v>0.4692427780630653</v>
      </c>
      <c r="F324" s="411"/>
      <c r="G324" s="39">
        <v>0</v>
      </c>
      <c r="H324" s="40">
        <v>0</v>
      </c>
      <c r="I324" s="41">
        <f t="shared" si="51"/>
        <v>0.47032644056684991</v>
      </c>
    </row>
    <row r="325" spans="1:9" ht="15">
      <c r="A325" s="27" t="s">
        <v>13</v>
      </c>
      <c r="B325" s="42">
        <v>0</v>
      </c>
      <c r="C325" s="42">
        <v>0</v>
      </c>
      <c r="D325" s="42">
        <v>0</v>
      </c>
      <c r="E325" s="42">
        <v>0</v>
      </c>
      <c r="F325" s="411"/>
      <c r="G325" s="42">
        <v>0</v>
      </c>
      <c r="H325" s="43">
        <v>0</v>
      </c>
      <c r="I325" s="38">
        <f t="shared" si="51"/>
        <v>0</v>
      </c>
    </row>
    <row r="326" spans="1:9" ht="15">
      <c r="A326" s="26" t="s">
        <v>14</v>
      </c>
      <c r="B326" s="39">
        <v>7.3002905933558624E-4</v>
      </c>
      <c r="C326" s="39">
        <v>0.51758273615250694</v>
      </c>
      <c r="D326" s="39">
        <v>0</v>
      </c>
      <c r="E326" s="39">
        <v>4.9336823242868394E-2</v>
      </c>
      <c r="F326" s="411"/>
      <c r="G326" s="39">
        <v>0</v>
      </c>
      <c r="H326" s="40">
        <v>0</v>
      </c>
      <c r="I326" s="41">
        <f t="shared" si="51"/>
        <v>0.56764958845471092</v>
      </c>
    </row>
    <row r="327" spans="1:9" ht="15">
      <c r="A327" s="27" t="s">
        <v>15</v>
      </c>
      <c r="B327" s="42">
        <v>4.5905950951274756E-3</v>
      </c>
      <c r="C327" s="42">
        <v>8.0809404904872525E-2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51"/>
        <v>8.5400000000000004E-2</v>
      </c>
    </row>
    <row r="328" spans="1:9" ht="15">
      <c r="A328" s="26" t="s">
        <v>16</v>
      </c>
      <c r="B328" s="39">
        <v>6.249736383039477</v>
      </c>
      <c r="C328" s="39">
        <v>67.007934278166829</v>
      </c>
      <c r="D328" s="39">
        <v>7.7423293387936996</v>
      </c>
      <c r="E328" s="39">
        <v>0</v>
      </c>
      <c r="F328" s="411"/>
      <c r="G328" s="39">
        <v>0</v>
      </c>
      <c r="H328" s="40">
        <v>0</v>
      </c>
      <c r="I328" s="41">
        <f t="shared" si="51"/>
        <v>81</v>
      </c>
    </row>
    <row r="329" spans="1:9" ht="15">
      <c r="A329" s="27" t="s">
        <v>17</v>
      </c>
      <c r="B329" s="42">
        <v>0.28549831154646249</v>
      </c>
      <c r="C329" s="42">
        <v>0</v>
      </c>
      <c r="D329" s="42">
        <v>0.73310168845353751</v>
      </c>
      <c r="E329" s="42">
        <v>0</v>
      </c>
      <c r="F329" s="411"/>
      <c r="G329" s="42">
        <v>0</v>
      </c>
      <c r="H329" s="43">
        <v>0</v>
      </c>
      <c r="I329" s="38">
        <f t="shared" si="51"/>
        <v>1.0185999999999999</v>
      </c>
    </row>
    <row r="330" spans="1:9" ht="15">
      <c r="A330" s="26" t="s">
        <v>18</v>
      </c>
      <c r="B330" s="39">
        <v>0</v>
      </c>
      <c r="C330" s="39">
        <v>0</v>
      </c>
      <c r="D330" s="39">
        <v>0</v>
      </c>
      <c r="E330" s="39">
        <v>0</v>
      </c>
      <c r="F330" s="411"/>
      <c r="G330" s="39">
        <v>0</v>
      </c>
      <c r="H330" s="40">
        <v>0</v>
      </c>
      <c r="I330" s="41">
        <f t="shared" si="51"/>
        <v>0</v>
      </c>
    </row>
    <row r="331" spans="1:9" ht="15">
      <c r="A331" s="27" t="s">
        <v>139</v>
      </c>
      <c r="B331" s="42">
        <v>261.68984613274841</v>
      </c>
      <c r="C331" s="42">
        <v>416.86070908764543</v>
      </c>
      <c r="D331" s="42">
        <v>153.39327879774558</v>
      </c>
      <c r="E331" s="42">
        <v>150.05616598186049</v>
      </c>
      <c r="F331" s="411"/>
      <c r="G331" s="42">
        <v>0</v>
      </c>
      <c r="H331" s="43">
        <v>0</v>
      </c>
      <c r="I331" s="38">
        <f t="shared" si="51"/>
        <v>981.99999999999977</v>
      </c>
    </row>
    <row r="332" spans="1:9" ht="15">
      <c r="A332" s="26" t="s">
        <v>19</v>
      </c>
      <c r="B332" s="39">
        <v>0</v>
      </c>
      <c r="C332" s="39">
        <v>0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51"/>
        <v>0</v>
      </c>
    </row>
    <row r="333" spans="1:9" ht="15">
      <c r="A333" s="27" t="s">
        <v>20</v>
      </c>
      <c r="B333" s="42">
        <v>0</v>
      </c>
      <c r="C333" s="42">
        <v>0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51"/>
        <v>0</v>
      </c>
    </row>
    <row r="334" spans="1:9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51"/>
        <v>0</v>
      </c>
    </row>
    <row r="335" spans="1:9" ht="15">
      <c r="A335" s="28" t="s">
        <v>60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51"/>
        <v>0</v>
      </c>
    </row>
    <row r="336" spans="1:9" ht="15">
      <c r="A336" s="26" t="s">
        <v>22</v>
      </c>
      <c r="B336" s="39">
        <v>0</v>
      </c>
      <c r="C336" s="39">
        <v>0</v>
      </c>
      <c r="D336" s="39">
        <v>0</v>
      </c>
      <c r="E336" s="39">
        <v>0</v>
      </c>
      <c r="F336" s="411"/>
      <c r="G336" s="39">
        <v>0</v>
      </c>
      <c r="H336" s="40">
        <v>0</v>
      </c>
      <c r="I336" s="41">
        <f t="shared" si="51"/>
        <v>0</v>
      </c>
    </row>
    <row r="337" spans="1:9" ht="15">
      <c r="A337" s="28" t="s">
        <v>23</v>
      </c>
      <c r="B337" s="42">
        <v>0</v>
      </c>
      <c r="C337" s="42">
        <v>0</v>
      </c>
      <c r="D337" s="42">
        <v>0</v>
      </c>
      <c r="E337" s="42">
        <v>0</v>
      </c>
      <c r="F337" s="411"/>
      <c r="G337" s="42">
        <v>0</v>
      </c>
      <c r="H337" s="43">
        <v>0</v>
      </c>
      <c r="I337" s="38">
        <f t="shared" si="51"/>
        <v>0</v>
      </c>
    </row>
    <row r="338" spans="1:9" ht="15">
      <c r="A338" s="26" t="s">
        <v>24</v>
      </c>
      <c r="B338" s="39">
        <v>4.5241311922658873</v>
      </c>
      <c r="C338" s="39">
        <v>0</v>
      </c>
      <c r="D338" s="39">
        <v>10.855068807734114</v>
      </c>
      <c r="E338" s="39">
        <v>0</v>
      </c>
      <c r="F338" s="411"/>
      <c r="G338" s="39">
        <v>0</v>
      </c>
      <c r="H338" s="40">
        <v>0</v>
      </c>
      <c r="I338" s="41">
        <f t="shared" si="51"/>
        <v>15.379200000000001</v>
      </c>
    </row>
    <row r="339" spans="1:9" ht="15.75" thickBot="1">
      <c r="A339" s="28" t="s">
        <v>25</v>
      </c>
      <c r="B339" s="42">
        <v>12.102727925370074</v>
      </c>
      <c r="C339" s="42">
        <v>7.8784258639682783</v>
      </c>
      <c r="D339" s="42">
        <v>19.445027171141074</v>
      </c>
      <c r="E339" s="42">
        <v>578.12618779848719</v>
      </c>
      <c r="F339" s="412"/>
      <c r="G339" s="42">
        <v>46.447631241033406</v>
      </c>
      <c r="H339" s="43">
        <v>0</v>
      </c>
      <c r="I339" s="38">
        <f>SUM(B339:H339)</f>
        <v>664</v>
      </c>
    </row>
    <row r="340" spans="1:9" ht="15">
      <c r="A340" s="29" t="s">
        <v>26</v>
      </c>
      <c r="B340" s="44">
        <f>SUM(B319:B339)</f>
        <v>382.85834423162856</v>
      </c>
      <c r="C340" s="44">
        <f t="shared" ref="C340:I340" si="52">SUM(C319:C339)</f>
        <v>492.34546137083794</v>
      </c>
      <c r="D340" s="44">
        <f t="shared" si="52"/>
        <v>192.168805803868</v>
      </c>
      <c r="E340" s="44">
        <f t="shared" si="52"/>
        <v>728.70093338165361</v>
      </c>
      <c r="F340" s="44">
        <f t="shared" si="52"/>
        <v>0</v>
      </c>
      <c r="G340" s="44">
        <f t="shared" si="52"/>
        <v>46.447631241033406</v>
      </c>
      <c r="H340" s="45">
        <f t="shared" si="52"/>
        <v>0</v>
      </c>
      <c r="I340" s="46">
        <f t="shared" si="52"/>
        <v>1842.5211760290215</v>
      </c>
    </row>
    <row r="341" spans="1:9" s="5" customFormat="1" ht="15" thickBot="1">
      <c r="A341" s="30" t="s">
        <v>88</v>
      </c>
      <c r="B341" s="47">
        <f>B340/$I340</f>
        <v>0.20779047167140843</v>
      </c>
      <c r="C341" s="47">
        <f t="shared" ref="C341:I341" si="53">C340/$I340</f>
        <v>0.26721291878551684</v>
      </c>
      <c r="D341" s="47">
        <f t="shared" si="53"/>
        <v>0.10429666063216043</v>
      </c>
      <c r="E341" s="47">
        <f t="shared" si="53"/>
        <v>0.39549121218359112</v>
      </c>
      <c r="F341" s="47">
        <f t="shared" si="53"/>
        <v>0</v>
      </c>
      <c r="G341" s="47">
        <f t="shared" si="53"/>
        <v>2.5208736727323135E-2</v>
      </c>
      <c r="H341" s="47">
        <f t="shared" si="53"/>
        <v>0</v>
      </c>
      <c r="I341" s="48">
        <f t="shared" si="53"/>
        <v>1</v>
      </c>
    </row>
    <row r="342" spans="1:9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9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9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9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</row>
    <row r="346" spans="1:9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4" si="54">SUM(B346:H346)</f>
        <v>0</v>
      </c>
    </row>
    <row r="347" spans="1:9" ht="15">
      <c r="A347" s="27" t="s">
        <v>9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54"/>
        <v>0</v>
      </c>
    </row>
    <row r="348" spans="1:9" ht="15">
      <c r="A348" s="26" t="s">
        <v>10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54"/>
        <v>0</v>
      </c>
    </row>
    <row r="349" spans="1:9" ht="15">
      <c r="A349" s="27" t="s">
        <v>11</v>
      </c>
      <c r="B349" s="42">
        <v>0</v>
      </c>
      <c r="C349" s="42">
        <v>0</v>
      </c>
      <c r="D349" s="42">
        <v>0</v>
      </c>
      <c r="E349" s="42">
        <v>0</v>
      </c>
      <c r="F349" s="411"/>
      <c r="G349" s="42">
        <v>0</v>
      </c>
      <c r="H349" s="43">
        <v>0</v>
      </c>
      <c r="I349" s="38">
        <f t="shared" si="54"/>
        <v>0</v>
      </c>
    </row>
    <row r="350" spans="1:9" ht="15">
      <c r="A350" s="26" t="s">
        <v>12</v>
      </c>
      <c r="B350" s="39">
        <v>0</v>
      </c>
      <c r="C350" s="39">
        <v>0</v>
      </c>
      <c r="D350" s="39">
        <v>0</v>
      </c>
      <c r="E350" s="39">
        <v>6.7224090215445564E-3</v>
      </c>
      <c r="F350" s="411"/>
      <c r="G350" s="39">
        <v>0</v>
      </c>
      <c r="H350" s="40">
        <v>0</v>
      </c>
      <c r="I350" s="41">
        <f t="shared" si="54"/>
        <v>6.7224090215445564E-3</v>
      </c>
    </row>
    <row r="351" spans="1:9" ht="15">
      <c r="A351" s="27" t="s">
        <v>13</v>
      </c>
      <c r="B351" s="42">
        <v>0</v>
      </c>
      <c r="C351" s="42">
        <v>0</v>
      </c>
      <c r="D351" s="42">
        <v>0</v>
      </c>
      <c r="E351" s="42">
        <v>0</v>
      </c>
      <c r="F351" s="411"/>
      <c r="G351" s="42">
        <v>0</v>
      </c>
      <c r="H351" s="43">
        <v>0</v>
      </c>
      <c r="I351" s="38">
        <f t="shared" si="54"/>
        <v>0</v>
      </c>
    </row>
    <row r="352" spans="1:9" ht="15">
      <c r="A352" s="26" t="s">
        <v>14</v>
      </c>
      <c r="B352" s="39">
        <v>0</v>
      </c>
      <c r="C352" s="39">
        <v>0</v>
      </c>
      <c r="D352" s="39">
        <v>0</v>
      </c>
      <c r="E352" s="39">
        <v>1.0368538363673316</v>
      </c>
      <c r="F352" s="411"/>
      <c r="G352" s="39">
        <v>0</v>
      </c>
      <c r="H352" s="40">
        <v>0</v>
      </c>
      <c r="I352" s="41">
        <f t="shared" si="54"/>
        <v>1.0368538363673316</v>
      </c>
    </row>
    <row r="353" spans="1:9" ht="15">
      <c r="A353" s="27" t="s">
        <v>15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54"/>
        <v>0</v>
      </c>
    </row>
    <row r="354" spans="1:9" ht="15">
      <c r="A354" s="26" t="s">
        <v>16</v>
      </c>
      <c r="B354" s="39">
        <v>1.1979097417567655E-2</v>
      </c>
      <c r="C354" s="39">
        <v>0.35260361855000649</v>
      </c>
      <c r="D354" s="39">
        <v>5.6354172840324255</v>
      </c>
      <c r="E354" s="39">
        <v>0</v>
      </c>
      <c r="F354" s="411"/>
      <c r="G354" s="39">
        <v>0</v>
      </c>
      <c r="H354" s="40">
        <v>0</v>
      </c>
      <c r="I354" s="41">
        <f t="shared" si="54"/>
        <v>6</v>
      </c>
    </row>
    <row r="355" spans="1:9" ht="15">
      <c r="A355" s="27" t="s">
        <v>17</v>
      </c>
      <c r="B355" s="42">
        <v>0</v>
      </c>
      <c r="C355" s="42">
        <v>0</v>
      </c>
      <c r="D355" s="42">
        <v>0</v>
      </c>
      <c r="E355" s="42">
        <v>0</v>
      </c>
      <c r="F355" s="411"/>
      <c r="G355" s="42">
        <v>0</v>
      </c>
      <c r="H355" s="43">
        <v>0</v>
      </c>
      <c r="I355" s="38">
        <f t="shared" si="54"/>
        <v>0</v>
      </c>
    </row>
    <row r="356" spans="1:9" ht="15">
      <c r="A356" s="26" t="s">
        <v>18</v>
      </c>
      <c r="B356" s="39">
        <v>0</v>
      </c>
      <c r="C356" s="39">
        <v>0</v>
      </c>
      <c r="D356" s="39">
        <v>0</v>
      </c>
      <c r="E356" s="39">
        <v>0</v>
      </c>
      <c r="F356" s="411"/>
      <c r="G356" s="39">
        <v>0</v>
      </c>
      <c r="H356" s="40">
        <v>0</v>
      </c>
      <c r="I356" s="41">
        <f t="shared" si="54"/>
        <v>0</v>
      </c>
    </row>
    <row r="357" spans="1:9" ht="15">
      <c r="A357" s="27" t="s">
        <v>139</v>
      </c>
      <c r="B357" s="42">
        <v>4.8299553591780224E-2</v>
      </c>
      <c r="C357" s="42">
        <v>1.297645084408469</v>
      </c>
      <c r="D357" s="42">
        <v>1.6540553619997507</v>
      </c>
      <c r="E357" s="42">
        <v>0</v>
      </c>
      <c r="F357" s="411"/>
      <c r="G357" s="42">
        <v>0</v>
      </c>
      <c r="H357" s="43">
        <v>0</v>
      </c>
      <c r="I357" s="38">
        <f t="shared" si="54"/>
        <v>3</v>
      </c>
    </row>
    <row r="358" spans="1:9" ht="15">
      <c r="A358" s="26" t="s">
        <v>19</v>
      </c>
      <c r="B358" s="39">
        <v>0</v>
      </c>
      <c r="C358" s="39">
        <v>0</v>
      </c>
      <c r="D358" s="39">
        <v>0</v>
      </c>
      <c r="E358" s="39">
        <v>0</v>
      </c>
      <c r="F358" s="411"/>
      <c r="G358" s="39">
        <v>0</v>
      </c>
      <c r="H358" s="40">
        <v>0</v>
      </c>
      <c r="I358" s="41">
        <f t="shared" si="54"/>
        <v>0</v>
      </c>
    </row>
    <row r="359" spans="1:9" ht="15">
      <c r="A359" s="27" t="s">
        <v>20</v>
      </c>
      <c r="B359" s="42">
        <v>0</v>
      </c>
      <c r="C359" s="42">
        <v>0</v>
      </c>
      <c r="D359" s="42">
        <v>0</v>
      </c>
      <c r="E359" s="42">
        <v>0</v>
      </c>
      <c r="F359" s="411"/>
      <c r="G359" s="42">
        <v>0</v>
      </c>
      <c r="H359" s="43">
        <v>0</v>
      </c>
      <c r="I359" s="38">
        <f t="shared" si="54"/>
        <v>0</v>
      </c>
    </row>
    <row r="360" spans="1:9" ht="15">
      <c r="A360" s="26" t="s">
        <v>21</v>
      </c>
      <c r="B360" s="39">
        <v>2.7934572123109881E-2</v>
      </c>
      <c r="C360" s="39">
        <v>1.5038523340612251</v>
      </c>
      <c r="D360" s="39">
        <v>0.46821309381566473</v>
      </c>
      <c r="E360" s="39">
        <v>0</v>
      </c>
      <c r="F360" s="411"/>
      <c r="G360" s="39">
        <v>0</v>
      </c>
      <c r="H360" s="40">
        <v>0</v>
      </c>
      <c r="I360" s="41">
        <f t="shared" si="54"/>
        <v>1.9999999999999998</v>
      </c>
    </row>
    <row r="361" spans="1:9" ht="15">
      <c r="A361" s="28" t="s">
        <v>60</v>
      </c>
      <c r="B361" s="42">
        <v>2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54"/>
        <v>2</v>
      </c>
    </row>
    <row r="362" spans="1:9" ht="15">
      <c r="A362" s="26" t="s">
        <v>22</v>
      </c>
      <c r="B362" s="39">
        <v>35.596344967795694</v>
      </c>
      <c r="C362" s="39">
        <v>103.64549487956732</v>
      </c>
      <c r="D362" s="39">
        <v>58.344218886173664</v>
      </c>
      <c r="E362" s="39">
        <v>0</v>
      </c>
      <c r="F362" s="411"/>
      <c r="G362" s="39">
        <v>0</v>
      </c>
      <c r="H362" s="40">
        <v>0</v>
      </c>
      <c r="I362" s="41">
        <f t="shared" si="54"/>
        <v>197.58605873353667</v>
      </c>
    </row>
    <row r="363" spans="1:9" ht="15">
      <c r="A363" s="28" t="s">
        <v>23</v>
      </c>
      <c r="B363" s="42">
        <v>0</v>
      </c>
      <c r="C363" s="42">
        <v>0</v>
      </c>
      <c r="D363" s="42">
        <v>0</v>
      </c>
      <c r="E363" s="42">
        <v>0</v>
      </c>
      <c r="F363" s="411"/>
      <c r="G363" s="42">
        <v>0</v>
      </c>
      <c r="H363" s="43">
        <v>0</v>
      </c>
      <c r="I363" s="38">
        <f t="shared" si="54"/>
        <v>0</v>
      </c>
    </row>
    <row r="364" spans="1:9" ht="15">
      <c r="A364" s="26" t="s">
        <v>24</v>
      </c>
      <c r="B364" s="39">
        <v>0.98140464453974618</v>
      </c>
      <c r="C364" s="39">
        <v>1.3884714189586517E-5</v>
      </c>
      <c r="D364" s="39">
        <v>9.8581470746064256E-2</v>
      </c>
      <c r="E364" s="39">
        <v>0</v>
      </c>
      <c r="F364" s="411"/>
      <c r="G364" s="39">
        <v>0</v>
      </c>
      <c r="H364" s="40">
        <v>0</v>
      </c>
      <c r="I364" s="41">
        <f t="shared" si="54"/>
        <v>1.08</v>
      </c>
    </row>
    <row r="365" spans="1:9" ht="15.75" thickBot="1">
      <c r="A365" s="28" t="s">
        <v>25</v>
      </c>
      <c r="B365" s="42">
        <v>0.58804035424363676</v>
      </c>
      <c r="C365" s="42">
        <v>0.97132354680972266</v>
      </c>
      <c r="D365" s="42">
        <v>0.57161073708905985</v>
      </c>
      <c r="E365" s="42">
        <v>94.64626041456367</v>
      </c>
      <c r="F365" s="412"/>
      <c r="G365" s="42">
        <v>1.2175978809500665</v>
      </c>
      <c r="H365" s="43">
        <v>5.1670663438331578E-3</v>
      </c>
      <c r="I365" s="38">
        <f>SUM(B365:H365)</f>
        <v>97.999999999999986</v>
      </c>
    </row>
    <row r="366" spans="1:9" ht="15">
      <c r="A366" s="29" t="s">
        <v>26</v>
      </c>
      <c r="B366" s="44">
        <f>SUM(B345:B365)</f>
        <v>39.254003189711533</v>
      </c>
      <c r="C366" s="44">
        <f t="shared" ref="C366:I366" si="55">SUM(C345:C365)</f>
        <v>107.77093334811094</v>
      </c>
      <c r="D366" s="44">
        <f t="shared" si="55"/>
        <v>66.772096833856637</v>
      </c>
      <c r="E366" s="44">
        <f t="shared" si="55"/>
        <v>95.689836659952547</v>
      </c>
      <c r="F366" s="44">
        <f t="shared" si="55"/>
        <v>0</v>
      </c>
      <c r="G366" s="44">
        <f t="shared" si="55"/>
        <v>1.2175978809500665</v>
      </c>
      <c r="H366" s="45">
        <f t="shared" si="55"/>
        <v>5.1670663438331578E-3</v>
      </c>
      <c r="I366" s="46">
        <f t="shared" si="55"/>
        <v>310.70963497892552</v>
      </c>
    </row>
    <row r="367" spans="1:9" s="5" customFormat="1" ht="15" thickBot="1">
      <c r="A367" s="30" t="s">
        <v>88</v>
      </c>
      <c r="B367" s="47">
        <f>B366/$I366</f>
        <v>0.12633661390118789</v>
      </c>
      <c r="C367" s="47">
        <f t="shared" ref="C367:I367" si="56">C366/$I366</f>
        <v>0.34685417256346335</v>
      </c>
      <c r="D367" s="47">
        <f t="shared" si="56"/>
        <v>0.21490191908077</v>
      </c>
      <c r="E367" s="47">
        <f t="shared" si="56"/>
        <v>0.30797190008749775</v>
      </c>
      <c r="F367" s="47">
        <f t="shared" si="56"/>
        <v>0</v>
      </c>
      <c r="G367" s="47">
        <f t="shared" si="56"/>
        <v>3.9187644793591686E-3</v>
      </c>
      <c r="H367" s="47">
        <f t="shared" si="56"/>
        <v>1.6629887721967888E-5</v>
      </c>
      <c r="I367" s="48">
        <f t="shared" si="56"/>
        <v>1</v>
      </c>
    </row>
    <row r="368" spans="1:9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9" ht="15">
      <c r="A371" s="25" t="s">
        <v>7</v>
      </c>
      <c r="B371" s="36">
        <v>0</v>
      </c>
      <c r="C371" s="36">
        <v>0</v>
      </c>
      <c r="D371" s="36">
        <v>0</v>
      </c>
      <c r="E371" s="36">
        <v>0</v>
      </c>
      <c r="F371" s="410"/>
      <c r="G371" s="36">
        <v>0</v>
      </c>
      <c r="H371" s="37">
        <v>0</v>
      </c>
      <c r="I371" s="38">
        <f>SUM(B371:H371)</f>
        <v>0</v>
      </c>
    </row>
    <row r="372" spans="1:9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0" si="57">SUM(B372:H372)</f>
        <v>0</v>
      </c>
    </row>
    <row r="373" spans="1:9" ht="15">
      <c r="A373" s="27" t="s">
        <v>9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57"/>
        <v>0</v>
      </c>
    </row>
    <row r="374" spans="1:9" ht="15">
      <c r="A374" s="26" t="s">
        <v>10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57"/>
        <v>0</v>
      </c>
    </row>
    <row r="375" spans="1:9" ht="15">
      <c r="A375" s="27" t="s">
        <v>11</v>
      </c>
      <c r="B375" s="42">
        <v>0</v>
      </c>
      <c r="C375" s="42">
        <v>0</v>
      </c>
      <c r="D375" s="42">
        <v>0</v>
      </c>
      <c r="E375" s="42">
        <v>0</v>
      </c>
      <c r="F375" s="411"/>
      <c r="G375" s="42">
        <v>0</v>
      </c>
      <c r="H375" s="43">
        <v>0</v>
      </c>
      <c r="I375" s="38">
        <f t="shared" si="57"/>
        <v>0</v>
      </c>
    </row>
    <row r="376" spans="1:9" ht="15">
      <c r="A376" s="26" t="s">
        <v>12</v>
      </c>
      <c r="B376" s="39">
        <v>1.0843271407450035E-3</v>
      </c>
      <c r="C376" s="39">
        <v>1.0843271407450035E-3</v>
      </c>
      <c r="D376" s="39">
        <v>1.0843271407450035E-3</v>
      </c>
      <c r="E376" s="39">
        <v>2.5599362844946758</v>
      </c>
      <c r="F376" s="411"/>
      <c r="G376" s="39">
        <v>0</v>
      </c>
      <c r="H376" s="40">
        <v>0</v>
      </c>
      <c r="I376" s="41">
        <f t="shared" si="57"/>
        <v>2.5631892659169107</v>
      </c>
    </row>
    <row r="377" spans="1:9" ht="15">
      <c r="A377" s="27" t="s">
        <v>13</v>
      </c>
      <c r="B377" s="42">
        <v>0</v>
      </c>
      <c r="C377" s="42">
        <v>0</v>
      </c>
      <c r="D377" s="42">
        <v>0</v>
      </c>
      <c r="E377" s="42">
        <v>0</v>
      </c>
      <c r="F377" s="411"/>
      <c r="G377" s="42">
        <v>0</v>
      </c>
      <c r="H377" s="43">
        <v>0</v>
      </c>
      <c r="I377" s="38">
        <f t="shared" si="57"/>
        <v>0</v>
      </c>
    </row>
    <row r="378" spans="1:9" ht="15">
      <c r="A378" s="26" t="s">
        <v>14</v>
      </c>
      <c r="B378" s="39">
        <v>7.3096499556030169E-4</v>
      </c>
      <c r="C378" s="39">
        <v>7.3096499556030169E-4</v>
      </c>
      <c r="D378" s="39">
        <v>7.3096499556030169E-4</v>
      </c>
      <c r="E378" s="39">
        <v>517.38214012989306</v>
      </c>
      <c r="F378" s="411"/>
      <c r="G378" s="39">
        <v>0</v>
      </c>
      <c r="H378" s="40">
        <v>0</v>
      </c>
      <c r="I378" s="41">
        <f t="shared" si="57"/>
        <v>517.38433302487977</v>
      </c>
    </row>
    <row r="379" spans="1:9" ht="15">
      <c r="A379" s="27" t="s">
        <v>15</v>
      </c>
      <c r="B379" s="42">
        <v>4.5256190426478646</v>
      </c>
      <c r="C379" s="42">
        <v>1.9365245071193869E-4</v>
      </c>
      <c r="D379" s="42">
        <v>1.9365245071193869E-4</v>
      </c>
      <c r="E379" s="42">
        <v>1.9365245071193869E-4</v>
      </c>
      <c r="F379" s="411"/>
      <c r="G379" s="42">
        <v>0</v>
      </c>
      <c r="H379" s="43">
        <v>0</v>
      </c>
      <c r="I379" s="38">
        <f t="shared" si="57"/>
        <v>4.5261999999999993</v>
      </c>
    </row>
    <row r="380" spans="1:9" ht="15">
      <c r="A380" s="26" t="s">
        <v>16</v>
      </c>
      <c r="B380" s="39">
        <v>19.666726434266252</v>
      </c>
      <c r="C380" s="39">
        <v>6.1492839245074816E-4</v>
      </c>
      <c r="D380" s="39">
        <v>87.332043708948845</v>
      </c>
      <c r="E380" s="39">
        <v>6.1492839245074816E-4</v>
      </c>
      <c r="F380" s="411"/>
      <c r="G380" s="39">
        <v>0</v>
      </c>
      <c r="H380" s="40">
        <v>0</v>
      </c>
      <c r="I380" s="41">
        <f t="shared" si="57"/>
        <v>107</v>
      </c>
    </row>
    <row r="381" spans="1:9" ht="15">
      <c r="A381" s="27" t="s">
        <v>17</v>
      </c>
      <c r="B381" s="42">
        <v>2.1703251737702192</v>
      </c>
      <c r="C381" s="42">
        <v>1.2838090686528674E-3</v>
      </c>
      <c r="D381" s="42">
        <v>54.776107208092483</v>
      </c>
      <c r="E381" s="42">
        <v>1.2838090686528674E-3</v>
      </c>
      <c r="F381" s="411"/>
      <c r="G381" s="42">
        <v>0</v>
      </c>
      <c r="H381" s="43">
        <v>0</v>
      </c>
      <c r="I381" s="38">
        <f t="shared" si="57"/>
        <v>56.949000000000005</v>
      </c>
    </row>
    <row r="382" spans="1:9" ht="15">
      <c r="A382" s="26" t="s">
        <v>18</v>
      </c>
      <c r="B382" s="39">
        <v>0</v>
      </c>
      <c r="C382" s="39">
        <v>0</v>
      </c>
      <c r="D382" s="39">
        <v>0</v>
      </c>
      <c r="E382" s="39">
        <v>0</v>
      </c>
      <c r="F382" s="411"/>
      <c r="G382" s="39">
        <v>0</v>
      </c>
      <c r="H382" s="40">
        <v>0</v>
      </c>
      <c r="I382" s="41">
        <f t="shared" si="57"/>
        <v>0</v>
      </c>
    </row>
    <row r="383" spans="1:9" ht="15">
      <c r="A383" s="27" t="s">
        <v>139</v>
      </c>
      <c r="B383" s="42">
        <v>148.10265682658709</v>
      </c>
      <c r="C383" s="42">
        <v>12.505319778987465</v>
      </c>
      <c r="D383" s="42">
        <v>347.38915340278686</v>
      </c>
      <c r="E383" s="42">
        <v>2.8699916386070372E-3</v>
      </c>
      <c r="F383" s="411"/>
      <c r="G383" s="42">
        <v>0</v>
      </c>
      <c r="H383" s="43">
        <v>0</v>
      </c>
      <c r="I383" s="38">
        <f t="shared" si="57"/>
        <v>508</v>
      </c>
    </row>
    <row r="384" spans="1:9" ht="15">
      <c r="A384" s="26" t="s">
        <v>19</v>
      </c>
      <c r="B384" s="39">
        <v>0</v>
      </c>
      <c r="C384" s="39">
        <v>0</v>
      </c>
      <c r="D384" s="39">
        <v>0</v>
      </c>
      <c r="E384" s="39">
        <v>0</v>
      </c>
      <c r="F384" s="411"/>
      <c r="G384" s="39">
        <v>0</v>
      </c>
      <c r="H384" s="40">
        <v>0</v>
      </c>
      <c r="I384" s="41">
        <f t="shared" si="57"/>
        <v>0</v>
      </c>
    </row>
    <row r="385" spans="1:9" ht="15">
      <c r="A385" s="27" t="s">
        <v>20</v>
      </c>
      <c r="B385" s="42">
        <v>0</v>
      </c>
      <c r="C385" s="42">
        <v>0</v>
      </c>
      <c r="D385" s="42">
        <v>0</v>
      </c>
      <c r="E385" s="42">
        <v>0</v>
      </c>
      <c r="F385" s="411"/>
      <c r="G385" s="42">
        <v>0</v>
      </c>
      <c r="H385" s="43">
        <v>0</v>
      </c>
      <c r="I385" s="38">
        <f t="shared" si="57"/>
        <v>0</v>
      </c>
    </row>
    <row r="386" spans="1:9" ht="15">
      <c r="A386" s="26" t="s">
        <v>21</v>
      </c>
      <c r="B386" s="39">
        <v>1.2523926977119728</v>
      </c>
      <c r="C386" s="39">
        <v>9.980039920159682E-4</v>
      </c>
      <c r="D386" s="39">
        <v>0.74561129430399553</v>
      </c>
      <c r="E386" s="39">
        <v>9.980039920159682E-4</v>
      </c>
      <c r="F386" s="411"/>
      <c r="G386" s="39">
        <v>0</v>
      </c>
      <c r="H386" s="40">
        <v>0</v>
      </c>
      <c r="I386" s="41">
        <f t="shared" si="57"/>
        <v>2.0000000000000004</v>
      </c>
    </row>
    <row r="387" spans="1:9" ht="15">
      <c r="A387" s="28" t="s">
        <v>60</v>
      </c>
      <c r="B387" s="42">
        <v>0.5</v>
      </c>
      <c r="C387" s="42">
        <v>0.5</v>
      </c>
      <c r="D387" s="42">
        <v>0.5</v>
      </c>
      <c r="E387" s="42">
        <v>0.5</v>
      </c>
      <c r="F387" s="411"/>
      <c r="G387" s="42">
        <v>0</v>
      </c>
      <c r="H387" s="43">
        <v>0</v>
      </c>
      <c r="I387" s="38">
        <f t="shared" si="57"/>
        <v>2</v>
      </c>
    </row>
    <row r="388" spans="1:9" ht="15">
      <c r="A388" s="26" t="s">
        <v>22</v>
      </c>
      <c r="B388" s="39">
        <v>0</v>
      </c>
      <c r="C388" s="39">
        <v>0</v>
      </c>
      <c r="D388" s="39">
        <v>0</v>
      </c>
      <c r="E388" s="39">
        <v>0</v>
      </c>
      <c r="F388" s="411"/>
      <c r="G388" s="39">
        <v>0</v>
      </c>
      <c r="H388" s="40">
        <v>0</v>
      </c>
      <c r="I388" s="41">
        <f t="shared" si="57"/>
        <v>0</v>
      </c>
    </row>
    <row r="389" spans="1:9" ht="15">
      <c r="A389" s="28" t="s">
        <v>23</v>
      </c>
      <c r="B389" s="42">
        <v>0</v>
      </c>
      <c r="C389" s="42">
        <v>0</v>
      </c>
      <c r="D389" s="42">
        <v>0</v>
      </c>
      <c r="E389" s="42">
        <v>0</v>
      </c>
      <c r="F389" s="411"/>
      <c r="G389" s="42">
        <v>0</v>
      </c>
      <c r="H389" s="43">
        <v>0</v>
      </c>
      <c r="I389" s="38">
        <f t="shared" si="57"/>
        <v>0</v>
      </c>
    </row>
    <row r="390" spans="1:9" ht="15">
      <c r="A390" s="26" t="s">
        <v>24</v>
      </c>
      <c r="B390" s="39">
        <v>14.558399999999999</v>
      </c>
      <c r="C390" s="39">
        <v>0</v>
      </c>
      <c r="D390" s="39">
        <v>0</v>
      </c>
      <c r="E390" s="39">
        <v>0</v>
      </c>
      <c r="F390" s="411"/>
      <c r="G390" s="39">
        <v>0</v>
      </c>
      <c r="H390" s="40">
        <v>0</v>
      </c>
      <c r="I390" s="41">
        <f t="shared" si="57"/>
        <v>14.558399999999999</v>
      </c>
    </row>
    <row r="391" spans="1:9" ht="15.75" thickBot="1">
      <c r="A391" s="28" t="s">
        <v>25</v>
      </c>
      <c r="B391" s="42">
        <v>28.149691867571686</v>
      </c>
      <c r="C391" s="42">
        <v>3.4990394822471259E-2</v>
      </c>
      <c r="D391" s="42">
        <v>7.6083265614632252</v>
      </c>
      <c r="E391" s="42">
        <v>121.56984875942555</v>
      </c>
      <c r="F391" s="412"/>
      <c r="G391" s="42">
        <v>102.63714241671704</v>
      </c>
      <c r="H391" s="43">
        <v>0</v>
      </c>
      <c r="I391" s="38">
        <f>SUM(B391:H391)</f>
        <v>260</v>
      </c>
    </row>
    <row r="392" spans="1:9" ht="15">
      <c r="A392" s="29" t="s">
        <v>26</v>
      </c>
      <c r="B392" s="44">
        <f>SUM(B371:B391)</f>
        <v>218.92762733469138</v>
      </c>
      <c r="C392" s="44">
        <f t="shared" ref="C392:I392" si="58">SUM(C371:C391)</f>
        <v>13.045215859850074</v>
      </c>
      <c r="D392" s="44">
        <f t="shared" si="58"/>
        <v>498.35325112018245</v>
      </c>
      <c r="E392" s="44">
        <f t="shared" si="58"/>
        <v>642.0178855593557</v>
      </c>
      <c r="F392" s="44">
        <f t="shared" si="58"/>
        <v>0</v>
      </c>
      <c r="G392" s="44">
        <f t="shared" si="58"/>
        <v>102.63714241671704</v>
      </c>
      <c r="H392" s="45">
        <f t="shared" si="58"/>
        <v>0</v>
      </c>
      <c r="I392" s="46">
        <f t="shared" si="58"/>
        <v>1474.9811222907965</v>
      </c>
    </row>
    <row r="393" spans="1:9" s="5" customFormat="1" ht="15" thickBot="1">
      <c r="A393" s="30" t="s">
        <v>88</v>
      </c>
      <c r="B393" s="47">
        <f>B392/$I392</f>
        <v>0.14842740969774201</v>
      </c>
      <c r="C393" s="47">
        <f t="shared" ref="C393:I393" si="59">C392/$I392</f>
        <v>8.8443273359251669E-3</v>
      </c>
      <c r="D393" s="47">
        <f t="shared" si="59"/>
        <v>0.33787093515216582</v>
      </c>
      <c r="E393" s="47">
        <f t="shared" si="59"/>
        <v>0.4352719338958293</v>
      </c>
      <c r="F393" s="47">
        <f t="shared" si="59"/>
        <v>0</v>
      </c>
      <c r="G393" s="47">
        <f t="shared" si="59"/>
        <v>6.958539391833779E-2</v>
      </c>
      <c r="H393" s="47">
        <f t="shared" si="59"/>
        <v>0</v>
      </c>
      <c r="I393" s="48">
        <f t="shared" si="59"/>
        <v>1</v>
      </c>
    </row>
    <row r="394" spans="1:9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9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9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9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</row>
    <row r="398" spans="1:9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6" si="60">SUM(B398:H398)</f>
        <v>0</v>
      </c>
    </row>
    <row r="399" spans="1:9" ht="15">
      <c r="A399" s="27" t="s">
        <v>9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60"/>
        <v>0</v>
      </c>
    </row>
    <row r="400" spans="1:9" ht="15">
      <c r="A400" s="26" t="s">
        <v>10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60"/>
        <v>0</v>
      </c>
    </row>
    <row r="401" spans="1:9" ht="15">
      <c r="A401" s="27" t="s">
        <v>11</v>
      </c>
      <c r="B401" s="42">
        <v>0</v>
      </c>
      <c r="C401" s="42">
        <v>0</v>
      </c>
      <c r="D401" s="42">
        <v>0</v>
      </c>
      <c r="E401" s="42">
        <v>0</v>
      </c>
      <c r="F401" s="411"/>
      <c r="G401" s="42">
        <v>0</v>
      </c>
      <c r="H401" s="43">
        <v>0</v>
      </c>
      <c r="I401" s="38">
        <f t="shared" si="60"/>
        <v>0</v>
      </c>
    </row>
    <row r="402" spans="1:9" ht="15">
      <c r="A402" s="26" t="s">
        <v>12</v>
      </c>
      <c r="B402" s="39">
        <v>1.0750105402586496E-3</v>
      </c>
      <c r="C402" s="39">
        <v>0</v>
      </c>
      <c r="D402" s="39">
        <v>0</v>
      </c>
      <c r="E402" s="39">
        <v>0.10360317756312767</v>
      </c>
      <c r="F402" s="411"/>
      <c r="G402" s="39">
        <v>0</v>
      </c>
      <c r="H402" s="40">
        <v>0</v>
      </c>
      <c r="I402" s="41">
        <f t="shared" si="60"/>
        <v>0.10467818810338632</v>
      </c>
    </row>
    <row r="403" spans="1:9" ht="15">
      <c r="A403" s="27" t="s">
        <v>13</v>
      </c>
      <c r="B403" s="42">
        <v>0</v>
      </c>
      <c r="C403" s="42">
        <v>0</v>
      </c>
      <c r="D403" s="42">
        <v>0</v>
      </c>
      <c r="E403" s="42">
        <v>0</v>
      </c>
      <c r="F403" s="411"/>
      <c r="G403" s="42">
        <v>0</v>
      </c>
      <c r="H403" s="43">
        <v>0</v>
      </c>
      <c r="I403" s="38">
        <f t="shared" si="60"/>
        <v>0</v>
      </c>
    </row>
    <row r="404" spans="1:9" ht="15">
      <c r="A404" s="26" t="s">
        <v>14</v>
      </c>
      <c r="B404" s="39">
        <v>7.2951874904842991E-4</v>
      </c>
      <c r="C404" s="39">
        <v>0</v>
      </c>
      <c r="D404" s="39">
        <v>0</v>
      </c>
      <c r="E404" s="39">
        <v>0.3669373289036908</v>
      </c>
      <c r="F404" s="411"/>
      <c r="G404" s="39">
        <v>0</v>
      </c>
      <c r="H404" s="40">
        <v>0</v>
      </c>
      <c r="I404" s="41">
        <f t="shared" si="60"/>
        <v>0.36766684765273921</v>
      </c>
    </row>
    <row r="405" spans="1:9" ht="15">
      <c r="A405" s="27" t="s">
        <v>15</v>
      </c>
      <c r="B405" s="42">
        <v>0.2788799749245805</v>
      </c>
      <c r="C405" s="42">
        <v>6.0049795849016221E-2</v>
      </c>
      <c r="D405" s="42">
        <v>0.42967022922640324</v>
      </c>
      <c r="E405" s="42">
        <v>0</v>
      </c>
      <c r="F405" s="411"/>
      <c r="G405" s="42">
        <v>0</v>
      </c>
      <c r="H405" s="43">
        <v>0</v>
      </c>
      <c r="I405" s="38">
        <f t="shared" si="60"/>
        <v>0.76859999999999995</v>
      </c>
    </row>
    <row r="406" spans="1:9" ht="15">
      <c r="A406" s="26" t="s">
        <v>16</v>
      </c>
      <c r="B406" s="39">
        <v>10.861054624217624</v>
      </c>
      <c r="C406" s="39">
        <v>17.129839476425026</v>
      </c>
      <c r="D406" s="39">
        <v>9.1058993573495551E-3</v>
      </c>
      <c r="E406" s="39">
        <v>0</v>
      </c>
      <c r="F406" s="411"/>
      <c r="G406" s="39">
        <v>0</v>
      </c>
      <c r="H406" s="40">
        <v>0</v>
      </c>
      <c r="I406" s="41">
        <f t="shared" si="60"/>
        <v>28</v>
      </c>
    </row>
    <row r="407" spans="1:9" ht="15">
      <c r="A407" s="27" t="s">
        <v>17</v>
      </c>
      <c r="B407" s="42">
        <v>0</v>
      </c>
      <c r="C407" s="42">
        <v>0</v>
      </c>
      <c r="D407" s="42">
        <v>0</v>
      </c>
      <c r="E407" s="42">
        <v>0</v>
      </c>
      <c r="F407" s="411"/>
      <c r="G407" s="42">
        <v>0</v>
      </c>
      <c r="H407" s="43">
        <v>0</v>
      </c>
      <c r="I407" s="38">
        <f t="shared" si="60"/>
        <v>0</v>
      </c>
    </row>
    <row r="408" spans="1:9" ht="15">
      <c r="A408" s="26" t="s">
        <v>18</v>
      </c>
      <c r="B408" s="39">
        <v>0</v>
      </c>
      <c r="C408" s="39">
        <v>0</v>
      </c>
      <c r="D408" s="39">
        <v>0</v>
      </c>
      <c r="E408" s="39">
        <v>0</v>
      </c>
      <c r="F408" s="411"/>
      <c r="G408" s="39">
        <v>0</v>
      </c>
      <c r="H408" s="40">
        <v>0</v>
      </c>
      <c r="I408" s="41">
        <f t="shared" si="60"/>
        <v>0</v>
      </c>
    </row>
    <row r="409" spans="1:9" ht="15">
      <c r="A409" s="27" t="s">
        <v>139</v>
      </c>
      <c r="B409" s="42">
        <v>18.830094212439366</v>
      </c>
      <c r="C409" s="42">
        <v>56.919212857226547</v>
      </c>
      <c r="D409" s="42">
        <v>8.0977231107497794</v>
      </c>
      <c r="E409" s="42">
        <v>1.152969819584305</v>
      </c>
      <c r="F409" s="411"/>
      <c r="G409" s="42">
        <v>0</v>
      </c>
      <c r="H409" s="43">
        <v>0</v>
      </c>
      <c r="I409" s="38">
        <f t="shared" si="60"/>
        <v>85</v>
      </c>
    </row>
    <row r="410" spans="1:9" ht="15">
      <c r="A410" s="26" t="s">
        <v>19</v>
      </c>
      <c r="B410" s="39">
        <v>0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60"/>
        <v>0</v>
      </c>
    </row>
    <row r="411" spans="1:9" ht="15">
      <c r="A411" s="27" t="s">
        <v>20</v>
      </c>
      <c r="B411" s="42">
        <v>0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60"/>
        <v>0</v>
      </c>
    </row>
    <row r="412" spans="1:9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60"/>
        <v>0</v>
      </c>
    </row>
    <row r="413" spans="1:9" ht="15">
      <c r="A413" s="28" t="s">
        <v>60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60"/>
        <v>0</v>
      </c>
    </row>
    <row r="414" spans="1:9" ht="15">
      <c r="A414" s="26" t="s">
        <v>22</v>
      </c>
      <c r="B414" s="39">
        <v>0</v>
      </c>
      <c r="C414" s="39">
        <v>0</v>
      </c>
      <c r="D414" s="39">
        <v>0</v>
      </c>
      <c r="E414" s="39">
        <v>0</v>
      </c>
      <c r="F414" s="411"/>
      <c r="G414" s="39">
        <v>0</v>
      </c>
      <c r="H414" s="40">
        <v>0</v>
      </c>
      <c r="I414" s="41">
        <f t="shared" si="60"/>
        <v>0</v>
      </c>
    </row>
    <row r="415" spans="1:9" ht="15">
      <c r="A415" s="28" t="s">
        <v>23</v>
      </c>
      <c r="B415" s="42">
        <v>0</v>
      </c>
      <c r="C415" s="42">
        <v>0</v>
      </c>
      <c r="D415" s="42">
        <v>0</v>
      </c>
      <c r="E415" s="42">
        <v>0</v>
      </c>
      <c r="F415" s="411"/>
      <c r="G415" s="42">
        <v>0</v>
      </c>
      <c r="H415" s="43">
        <v>0</v>
      </c>
      <c r="I415" s="38">
        <f t="shared" si="60"/>
        <v>0</v>
      </c>
    </row>
    <row r="416" spans="1:9" ht="15">
      <c r="A416" s="26" t="s">
        <v>24</v>
      </c>
      <c r="B416" s="39">
        <v>6.3684000000000003</v>
      </c>
      <c r="C416" s="39">
        <v>0</v>
      </c>
      <c r="D416" s="39">
        <v>0</v>
      </c>
      <c r="E416" s="39">
        <v>0</v>
      </c>
      <c r="F416" s="411"/>
      <c r="G416" s="39">
        <v>0</v>
      </c>
      <c r="H416" s="40">
        <v>0</v>
      </c>
      <c r="I416" s="41">
        <f t="shared" si="60"/>
        <v>6.3684000000000003</v>
      </c>
    </row>
    <row r="417" spans="1:9" ht="15.75" thickBot="1">
      <c r="A417" s="28" t="s">
        <v>25</v>
      </c>
      <c r="B417" s="42">
        <v>0.65067047324006033</v>
      </c>
      <c r="C417" s="42">
        <v>0.30660469012432867</v>
      </c>
      <c r="D417" s="42">
        <v>1.8906062001904412E-2</v>
      </c>
      <c r="E417" s="42">
        <v>24.534704121240445</v>
      </c>
      <c r="F417" s="412"/>
      <c r="G417" s="42">
        <v>4.4891146533932602</v>
      </c>
      <c r="H417" s="43">
        <v>0</v>
      </c>
      <c r="I417" s="38">
        <f>SUM(B417:H417)</f>
        <v>30</v>
      </c>
    </row>
    <row r="418" spans="1:9" ht="15">
      <c r="A418" s="29" t="s">
        <v>26</v>
      </c>
      <c r="B418" s="44">
        <f>SUM(B397:B417)</f>
        <v>36.990903814110943</v>
      </c>
      <c r="C418" s="44">
        <f t="shared" ref="C418:I418" si="61">SUM(C397:C417)</f>
        <v>74.415706819624916</v>
      </c>
      <c r="D418" s="44">
        <f t="shared" si="61"/>
        <v>8.555405301335437</v>
      </c>
      <c r="E418" s="44">
        <f t="shared" si="61"/>
        <v>26.15821444729157</v>
      </c>
      <c r="F418" s="44">
        <f t="shared" si="61"/>
        <v>0</v>
      </c>
      <c r="G418" s="44">
        <f t="shared" si="61"/>
        <v>4.4891146533932602</v>
      </c>
      <c r="H418" s="45">
        <f t="shared" si="61"/>
        <v>0</v>
      </c>
      <c r="I418" s="46">
        <f t="shared" si="61"/>
        <v>150.60934503575612</v>
      </c>
    </row>
    <row r="419" spans="1:9" s="5" customFormat="1" ht="15" thickBot="1">
      <c r="A419" s="30" t="s">
        <v>88</v>
      </c>
      <c r="B419" s="47">
        <f>B418/$I418</f>
        <v>0.24560829080910579</v>
      </c>
      <c r="C419" s="47">
        <f t="shared" ref="C419:I419" si="62">C418/$I418</f>
        <v>0.49409753957802488</v>
      </c>
      <c r="D419" s="47">
        <f t="shared" si="62"/>
        <v>5.6805275259010655E-2</v>
      </c>
      <c r="E419" s="47">
        <f t="shared" si="62"/>
        <v>0.17368254566860614</v>
      </c>
      <c r="F419" s="47">
        <f t="shared" si="62"/>
        <v>0</v>
      </c>
      <c r="G419" s="47">
        <f t="shared" si="62"/>
        <v>2.980634868525257E-2</v>
      </c>
      <c r="H419" s="47">
        <f t="shared" si="62"/>
        <v>0</v>
      </c>
      <c r="I419" s="48">
        <f t="shared" si="62"/>
        <v>1</v>
      </c>
    </row>
    <row r="420" spans="1:9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9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9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9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</row>
    <row r="424" spans="1:9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2" si="63">SUM(B424:H424)</f>
        <v>0</v>
      </c>
    </row>
    <row r="425" spans="1:9" ht="15">
      <c r="A425" s="27" t="s">
        <v>9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63"/>
        <v>0</v>
      </c>
    </row>
    <row r="426" spans="1:9" ht="15">
      <c r="A426" s="26" t="s">
        <v>10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63"/>
        <v>0</v>
      </c>
    </row>
    <row r="427" spans="1:9" ht="15">
      <c r="A427" s="27" t="s">
        <v>11</v>
      </c>
      <c r="B427" s="42">
        <v>0</v>
      </c>
      <c r="C427" s="42">
        <v>0</v>
      </c>
      <c r="D427" s="42">
        <v>0</v>
      </c>
      <c r="E427" s="42">
        <v>0</v>
      </c>
      <c r="F427" s="411"/>
      <c r="G427" s="42">
        <v>0</v>
      </c>
      <c r="H427" s="43">
        <v>0</v>
      </c>
      <c r="I427" s="38">
        <f t="shared" si="63"/>
        <v>0</v>
      </c>
    </row>
    <row r="428" spans="1:9" ht="15">
      <c r="A428" s="26" t="s">
        <v>12</v>
      </c>
      <c r="B428" s="39">
        <v>0</v>
      </c>
      <c r="C428" s="39">
        <v>0</v>
      </c>
      <c r="D428" s="39">
        <v>0</v>
      </c>
      <c r="E428" s="39">
        <v>0</v>
      </c>
      <c r="F428" s="411"/>
      <c r="G428" s="39">
        <v>0</v>
      </c>
      <c r="H428" s="40">
        <v>0</v>
      </c>
      <c r="I428" s="41">
        <f t="shared" si="63"/>
        <v>0</v>
      </c>
    </row>
    <row r="429" spans="1:9" ht="15">
      <c r="A429" s="27" t="s">
        <v>13</v>
      </c>
      <c r="B429" s="42">
        <v>0</v>
      </c>
      <c r="C429" s="42">
        <v>0</v>
      </c>
      <c r="D429" s="42">
        <v>0</v>
      </c>
      <c r="E429" s="42">
        <v>0</v>
      </c>
      <c r="F429" s="411"/>
      <c r="G429" s="42">
        <v>0</v>
      </c>
      <c r="H429" s="43">
        <v>0</v>
      </c>
      <c r="I429" s="38">
        <f t="shared" si="63"/>
        <v>0</v>
      </c>
    </row>
    <row r="430" spans="1:9" ht="15">
      <c r="A430" s="26" t="s">
        <v>14</v>
      </c>
      <c r="B430" s="39">
        <v>0</v>
      </c>
      <c r="C430" s="39">
        <v>0</v>
      </c>
      <c r="D430" s="39">
        <v>0</v>
      </c>
      <c r="E430" s="39">
        <v>3.6096281596052049E-2</v>
      </c>
      <c r="F430" s="411"/>
      <c r="G430" s="39">
        <v>0</v>
      </c>
      <c r="H430" s="40">
        <v>0</v>
      </c>
      <c r="I430" s="41">
        <f t="shared" si="63"/>
        <v>3.6096281596052049E-2</v>
      </c>
    </row>
    <row r="431" spans="1:9" ht="15">
      <c r="A431" s="27" t="s">
        <v>15</v>
      </c>
      <c r="B431" s="42">
        <v>0.12904980167937505</v>
      </c>
      <c r="C431" s="42">
        <v>5.7241400245777507E-2</v>
      </c>
      <c r="D431" s="42">
        <v>6.9908798074847511E-2</v>
      </c>
      <c r="E431" s="42">
        <v>0</v>
      </c>
      <c r="F431" s="411"/>
      <c r="G431" s="42">
        <v>0</v>
      </c>
      <c r="H431" s="43">
        <v>0</v>
      </c>
      <c r="I431" s="38">
        <f t="shared" si="63"/>
        <v>0.25620000000000009</v>
      </c>
    </row>
    <row r="432" spans="1:9" ht="15">
      <c r="A432" s="26" t="s">
        <v>16</v>
      </c>
      <c r="B432" s="39">
        <v>62.521048417076337</v>
      </c>
      <c r="C432" s="39">
        <v>6.5815658273492712</v>
      </c>
      <c r="D432" s="39">
        <v>21.897385755574398</v>
      </c>
      <c r="E432" s="39">
        <v>0</v>
      </c>
      <c r="F432" s="411"/>
      <c r="G432" s="39">
        <v>0</v>
      </c>
      <c r="H432" s="40">
        <v>0</v>
      </c>
      <c r="I432" s="41">
        <f t="shared" si="63"/>
        <v>91</v>
      </c>
    </row>
    <row r="433" spans="1:9" ht="15">
      <c r="A433" s="27" t="s">
        <v>17</v>
      </c>
      <c r="B433" s="42">
        <v>0</v>
      </c>
      <c r="C433" s="42">
        <v>0</v>
      </c>
      <c r="D433" s="42">
        <v>0</v>
      </c>
      <c r="E433" s="42">
        <v>0</v>
      </c>
      <c r="F433" s="411"/>
      <c r="G433" s="42">
        <v>0</v>
      </c>
      <c r="H433" s="43">
        <v>0</v>
      </c>
      <c r="I433" s="38">
        <f t="shared" si="63"/>
        <v>0</v>
      </c>
    </row>
    <row r="434" spans="1:9" ht="15">
      <c r="A434" s="26" t="s">
        <v>18</v>
      </c>
      <c r="B434" s="39">
        <v>0</v>
      </c>
      <c r="C434" s="39">
        <v>0</v>
      </c>
      <c r="D434" s="39">
        <v>0</v>
      </c>
      <c r="E434" s="39">
        <v>0</v>
      </c>
      <c r="F434" s="411"/>
      <c r="G434" s="39">
        <v>0</v>
      </c>
      <c r="H434" s="40">
        <v>0</v>
      </c>
      <c r="I434" s="41">
        <f t="shared" si="63"/>
        <v>0</v>
      </c>
    </row>
    <row r="435" spans="1:9" ht="15">
      <c r="A435" s="27" t="s">
        <v>139</v>
      </c>
      <c r="B435" s="42">
        <v>41.670090363597325</v>
      </c>
      <c r="C435" s="42">
        <v>33.486395532333091</v>
      </c>
      <c r="D435" s="42">
        <v>15.689821815278863</v>
      </c>
      <c r="E435" s="42">
        <v>5.1536922887907206</v>
      </c>
      <c r="F435" s="411"/>
      <c r="G435" s="42">
        <v>0</v>
      </c>
      <c r="H435" s="43">
        <v>0</v>
      </c>
      <c r="I435" s="38">
        <f t="shared" si="63"/>
        <v>96</v>
      </c>
    </row>
    <row r="436" spans="1:9" ht="15">
      <c r="A436" s="26" t="s">
        <v>19</v>
      </c>
      <c r="B436" s="39">
        <v>0</v>
      </c>
      <c r="C436" s="39">
        <v>0</v>
      </c>
      <c r="D436" s="39">
        <v>0</v>
      </c>
      <c r="E436" s="39">
        <v>0</v>
      </c>
      <c r="F436" s="411"/>
      <c r="G436" s="39">
        <v>0</v>
      </c>
      <c r="H436" s="40">
        <v>0</v>
      </c>
      <c r="I436" s="41">
        <f t="shared" si="63"/>
        <v>0</v>
      </c>
    </row>
    <row r="437" spans="1:9" ht="15">
      <c r="A437" s="27" t="s">
        <v>20</v>
      </c>
      <c r="B437" s="42">
        <v>0</v>
      </c>
      <c r="C437" s="42">
        <v>0</v>
      </c>
      <c r="D437" s="42">
        <v>0</v>
      </c>
      <c r="E437" s="42">
        <v>0</v>
      </c>
      <c r="F437" s="411"/>
      <c r="G437" s="42">
        <v>0</v>
      </c>
      <c r="H437" s="43">
        <v>0</v>
      </c>
      <c r="I437" s="38">
        <f t="shared" si="63"/>
        <v>0</v>
      </c>
    </row>
    <row r="438" spans="1:9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63"/>
        <v>0</v>
      </c>
    </row>
    <row r="439" spans="1:9" ht="15">
      <c r="A439" s="28" t="s">
        <v>60</v>
      </c>
      <c r="B439" s="42">
        <v>2</v>
      </c>
      <c r="C439" s="42">
        <v>0</v>
      </c>
      <c r="D439" s="42">
        <v>2</v>
      </c>
      <c r="E439" s="42">
        <v>0</v>
      </c>
      <c r="F439" s="411"/>
      <c r="G439" s="42">
        <v>0</v>
      </c>
      <c r="H439" s="43">
        <v>0</v>
      </c>
      <c r="I439" s="38">
        <f t="shared" si="63"/>
        <v>4</v>
      </c>
    </row>
    <row r="440" spans="1:9" ht="15">
      <c r="A440" s="26" t="s">
        <v>22</v>
      </c>
      <c r="B440" s="39">
        <v>0</v>
      </c>
      <c r="C440" s="39">
        <v>0</v>
      </c>
      <c r="D440" s="39">
        <v>0</v>
      </c>
      <c r="E440" s="39">
        <v>0</v>
      </c>
      <c r="F440" s="411"/>
      <c r="G440" s="39">
        <v>0</v>
      </c>
      <c r="H440" s="40">
        <v>0</v>
      </c>
      <c r="I440" s="41">
        <f t="shared" si="63"/>
        <v>0</v>
      </c>
    </row>
    <row r="441" spans="1:9" ht="15">
      <c r="A441" s="28" t="s">
        <v>23</v>
      </c>
      <c r="B441" s="42">
        <v>0</v>
      </c>
      <c r="C441" s="42">
        <v>0</v>
      </c>
      <c r="D441" s="42">
        <v>0</v>
      </c>
      <c r="E441" s="42">
        <v>0</v>
      </c>
      <c r="F441" s="411"/>
      <c r="G441" s="42">
        <v>0</v>
      </c>
      <c r="H441" s="43">
        <v>0</v>
      </c>
      <c r="I441" s="38">
        <f t="shared" si="63"/>
        <v>0</v>
      </c>
    </row>
    <row r="442" spans="1:9" ht="15">
      <c r="A442" s="26" t="s">
        <v>24</v>
      </c>
      <c r="B442" s="39">
        <v>22.935840540574979</v>
      </c>
      <c r="C442" s="39">
        <v>5.6781521890574928E-2</v>
      </c>
      <c r="D442" s="39">
        <v>4.5761779375344442</v>
      </c>
      <c r="E442" s="39">
        <v>0</v>
      </c>
      <c r="F442" s="411"/>
      <c r="G442" s="39">
        <v>0</v>
      </c>
      <c r="H442" s="40">
        <v>0</v>
      </c>
      <c r="I442" s="41">
        <f t="shared" si="63"/>
        <v>27.568799999999996</v>
      </c>
    </row>
    <row r="443" spans="1:9" ht="15.75" thickBot="1">
      <c r="A443" s="28" t="s">
        <v>25</v>
      </c>
      <c r="B443" s="52">
        <v>22.168935899556889</v>
      </c>
      <c r="C443" s="52">
        <v>7.5652022924073081E-2</v>
      </c>
      <c r="D443" s="52">
        <v>81.831561237877878</v>
      </c>
      <c r="E443" s="52">
        <v>420.92573561147373</v>
      </c>
      <c r="F443" s="412"/>
      <c r="G443" s="42">
        <v>55.786242113708362</v>
      </c>
      <c r="H443" s="43">
        <v>0.21187311445916618</v>
      </c>
      <c r="I443" s="38">
        <f>SUM(B443:H443)</f>
        <v>581.00000000000011</v>
      </c>
    </row>
    <row r="444" spans="1:9" ht="15">
      <c r="A444" s="29" t="s">
        <v>26</v>
      </c>
      <c r="B444" s="44">
        <f>SUM(B423:B443)</f>
        <v>151.42496502248491</v>
      </c>
      <c r="C444" s="44">
        <f t="shared" ref="C444:I444" si="64">SUM(C423:C443)</f>
        <v>40.257636304742796</v>
      </c>
      <c r="D444" s="44">
        <f t="shared" si="64"/>
        <v>126.06485554434043</v>
      </c>
      <c r="E444" s="44">
        <f t="shared" si="64"/>
        <v>426.11552418186051</v>
      </c>
      <c r="F444" s="44">
        <f t="shared" si="64"/>
        <v>0</v>
      </c>
      <c r="G444" s="44">
        <f t="shared" si="64"/>
        <v>55.786242113708362</v>
      </c>
      <c r="H444" s="45">
        <f t="shared" si="64"/>
        <v>0.21187311445916618</v>
      </c>
      <c r="I444" s="46">
        <f t="shared" si="64"/>
        <v>799.86109628159625</v>
      </c>
    </row>
    <row r="445" spans="1:9" s="5" customFormat="1" ht="15" thickBot="1">
      <c r="A445" s="30" t="s">
        <v>88</v>
      </c>
      <c r="B445" s="47">
        <f>B444/$I444</f>
        <v>0.18931407681462581</v>
      </c>
      <c r="C445" s="47">
        <f t="shared" ref="C445:I445" si="65">C444/$I444</f>
        <v>5.0330784297289835E-2</v>
      </c>
      <c r="D445" s="47">
        <f t="shared" si="65"/>
        <v>0.15760843492750456</v>
      </c>
      <c r="E445" s="47">
        <f t="shared" si="65"/>
        <v>0.53273690414847208</v>
      </c>
      <c r="F445" s="47">
        <f t="shared" si="65"/>
        <v>0</v>
      </c>
      <c r="G445" s="47">
        <f t="shared" si="65"/>
        <v>6.9744912426730227E-2</v>
      </c>
      <c r="H445" s="47">
        <f t="shared" si="65"/>
        <v>2.6488738537744171E-4</v>
      </c>
      <c r="I445" s="48">
        <f t="shared" si="65"/>
        <v>1</v>
      </c>
    </row>
    <row r="446" spans="1:9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9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9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9" ht="15">
      <c r="A449" s="25" t="s">
        <v>7</v>
      </c>
      <c r="B449" s="397"/>
      <c r="C449" s="398"/>
      <c r="D449" s="398"/>
      <c r="E449" s="399"/>
      <c r="F449" s="36">
        <v>0.53200000000000003</v>
      </c>
      <c r="G449" s="397"/>
      <c r="H449" s="399"/>
      <c r="I449" s="38">
        <f>SUM(B449:H449)</f>
        <v>0.53200000000000003</v>
      </c>
    </row>
    <row r="450" spans="1: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8" si="66">SUM(B450:H450)</f>
        <v>0</v>
      </c>
    </row>
    <row r="451" spans="1:9" ht="15">
      <c r="A451" s="27" t="s">
        <v>9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66"/>
        <v>0</v>
      </c>
    </row>
    <row r="452" spans="1:9" ht="15">
      <c r="A452" s="26" t="s">
        <v>10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66"/>
        <v>0</v>
      </c>
    </row>
    <row r="453" spans="1:9" ht="15">
      <c r="A453" s="27" t="s">
        <v>11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66"/>
        <v>0</v>
      </c>
    </row>
    <row r="454" spans="1:9" ht="15">
      <c r="A454" s="26" t="s">
        <v>12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66"/>
        <v>0</v>
      </c>
    </row>
    <row r="455" spans="1:9" ht="15">
      <c r="A455" s="27" t="s">
        <v>13</v>
      </c>
      <c r="B455" s="400"/>
      <c r="C455" s="401"/>
      <c r="D455" s="401"/>
      <c r="E455" s="402"/>
      <c r="F455" s="42">
        <v>0</v>
      </c>
      <c r="G455" s="400"/>
      <c r="H455" s="402"/>
      <c r="I455" s="38">
        <f t="shared" si="66"/>
        <v>0</v>
      </c>
    </row>
    <row r="456" spans="1:9" ht="15">
      <c r="A456" s="26" t="s">
        <v>14</v>
      </c>
      <c r="B456" s="400"/>
      <c r="C456" s="401"/>
      <c r="D456" s="401"/>
      <c r="E456" s="402"/>
      <c r="F456" s="39">
        <v>231.74391379232097</v>
      </c>
      <c r="G456" s="400"/>
      <c r="H456" s="402"/>
      <c r="I456" s="41">
        <f t="shared" si="66"/>
        <v>231.74391379232097</v>
      </c>
    </row>
    <row r="457" spans="1:9" ht="15">
      <c r="A457" s="27" t="s">
        <v>15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66"/>
        <v>0</v>
      </c>
    </row>
    <row r="458" spans="1:9" ht="15">
      <c r="A458" s="26" t="s">
        <v>16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66"/>
        <v>0</v>
      </c>
    </row>
    <row r="459" spans="1:9" ht="15">
      <c r="A459" s="27" t="s">
        <v>17</v>
      </c>
      <c r="B459" s="400"/>
      <c r="C459" s="401"/>
      <c r="D459" s="401"/>
      <c r="E459" s="402"/>
      <c r="F459" s="42">
        <v>0</v>
      </c>
      <c r="G459" s="400"/>
      <c r="H459" s="402"/>
      <c r="I459" s="38">
        <f t="shared" si="66"/>
        <v>0</v>
      </c>
    </row>
    <row r="460" spans="1:9" ht="15">
      <c r="A460" s="26" t="s">
        <v>18</v>
      </c>
      <c r="B460" s="400"/>
      <c r="C460" s="401"/>
      <c r="D460" s="401"/>
      <c r="E460" s="402"/>
      <c r="F460" s="39">
        <v>0</v>
      </c>
      <c r="G460" s="400"/>
      <c r="H460" s="402"/>
      <c r="I460" s="41">
        <f t="shared" si="66"/>
        <v>0</v>
      </c>
    </row>
    <row r="461" spans="1:9" ht="15">
      <c r="A461" s="27" t="s">
        <v>139</v>
      </c>
      <c r="B461" s="400"/>
      <c r="C461" s="401"/>
      <c r="D461" s="401"/>
      <c r="E461" s="402"/>
      <c r="F461" s="42">
        <v>0</v>
      </c>
      <c r="G461" s="400"/>
      <c r="H461" s="402"/>
      <c r="I461" s="38">
        <f t="shared" si="66"/>
        <v>0</v>
      </c>
    </row>
    <row r="462" spans="1:9" ht="15">
      <c r="A462" s="26" t="s">
        <v>19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66"/>
        <v>0</v>
      </c>
    </row>
    <row r="463" spans="1:9" ht="15">
      <c r="A463" s="27" t="s">
        <v>20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66"/>
        <v>0</v>
      </c>
    </row>
    <row r="464" spans="1: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66"/>
        <v>0</v>
      </c>
    </row>
    <row r="465" spans="1:9" ht="15">
      <c r="A465" s="28" t="s">
        <v>60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66"/>
        <v>0</v>
      </c>
    </row>
    <row r="466" spans="1:9" ht="15">
      <c r="A466" s="26" t="s">
        <v>22</v>
      </c>
      <c r="B466" s="400"/>
      <c r="C466" s="401"/>
      <c r="D466" s="401"/>
      <c r="E466" s="402"/>
      <c r="F466" s="39">
        <v>0</v>
      </c>
      <c r="G466" s="400"/>
      <c r="H466" s="402"/>
      <c r="I466" s="41">
        <f t="shared" si="66"/>
        <v>0</v>
      </c>
    </row>
    <row r="467" spans="1:9" ht="15">
      <c r="A467" s="28" t="s">
        <v>23</v>
      </c>
      <c r="B467" s="400"/>
      <c r="C467" s="401"/>
      <c r="D467" s="401"/>
      <c r="E467" s="402"/>
      <c r="F467" s="42">
        <v>0</v>
      </c>
      <c r="G467" s="400"/>
      <c r="H467" s="402"/>
      <c r="I467" s="38">
        <f t="shared" si="66"/>
        <v>0</v>
      </c>
    </row>
    <row r="468" spans="1:9" ht="15">
      <c r="A468" s="26" t="s">
        <v>24</v>
      </c>
      <c r="B468" s="400"/>
      <c r="C468" s="401"/>
      <c r="D468" s="401"/>
      <c r="E468" s="402"/>
      <c r="F468" s="39">
        <v>0</v>
      </c>
      <c r="G468" s="400"/>
      <c r="H468" s="402"/>
      <c r="I468" s="41">
        <f t="shared" si="66"/>
        <v>0</v>
      </c>
    </row>
    <row r="469" spans="1:9" ht="15.75" thickBot="1">
      <c r="A469" s="28" t="s">
        <v>25</v>
      </c>
      <c r="B469" s="403"/>
      <c r="C469" s="404"/>
      <c r="D469" s="404"/>
      <c r="E469" s="405"/>
      <c r="F469" s="42">
        <v>921</v>
      </c>
      <c r="G469" s="403"/>
      <c r="H469" s="405"/>
      <c r="I469" s="38">
        <f>SUM(B469:H469)</f>
        <v>921</v>
      </c>
    </row>
    <row r="470" spans="1:9" ht="15">
      <c r="A470" s="29" t="s">
        <v>26</v>
      </c>
      <c r="B470" s="44">
        <f>SUM(B449:B469)</f>
        <v>0</v>
      </c>
      <c r="C470" s="44">
        <f t="shared" ref="C470:I470" si="67">SUM(C449:C469)</f>
        <v>0</v>
      </c>
      <c r="D470" s="44">
        <f t="shared" si="67"/>
        <v>0</v>
      </c>
      <c r="E470" s="44">
        <f t="shared" si="67"/>
        <v>0</v>
      </c>
      <c r="F470" s="44">
        <f t="shared" si="67"/>
        <v>1153.275913792321</v>
      </c>
      <c r="G470" s="44">
        <f t="shared" si="67"/>
        <v>0</v>
      </c>
      <c r="H470" s="44">
        <f t="shared" si="67"/>
        <v>0</v>
      </c>
      <c r="I470" s="46">
        <f t="shared" si="67"/>
        <v>1153.275913792321</v>
      </c>
    </row>
    <row r="471" spans="1:9" s="5" customFormat="1" ht="15" thickBot="1">
      <c r="A471" s="30" t="s">
        <v>88</v>
      </c>
      <c r="B471" s="47">
        <f>B470/$I470</f>
        <v>0</v>
      </c>
      <c r="C471" s="47">
        <f t="shared" ref="C471:I471" si="68">C470/$I470</f>
        <v>0</v>
      </c>
      <c r="D471" s="47">
        <f t="shared" si="68"/>
        <v>0</v>
      </c>
      <c r="E471" s="47">
        <f t="shared" si="68"/>
        <v>0</v>
      </c>
      <c r="F471" s="47">
        <f t="shared" si="68"/>
        <v>1</v>
      </c>
      <c r="G471" s="47">
        <f t="shared" si="68"/>
        <v>0</v>
      </c>
      <c r="H471" s="47">
        <f t="shared" si="68"/>
        <v>0</v>
      </c>
      <c r="I471" s="48">
        <f t="shared" si="68"/>
        <v>1</v>
      </c>
    </row>
    <row r="472" spans="1:9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9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9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9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9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4" si="69">SUM(B476:H476)</f>
        <v>0</v>
      </c>
    </row>
    <row r="477" spans="1:9" ht="15">
      <c r="A477" s="27" t="s">
        <v>9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69"/>
        <v>0</v>
      </c>
    </row>
    <row r="478" spans="1:9" ht="15">
      <c r="A478" s="26" t="s">
        <v>10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69"/>
        <v>0</v>
      </c>
    </row>
    <row r="479" spans="1:9" ht="15">
      <c r="A479" s="27" t="s">
        <v>11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69"/>
        <v>0</v>
      </c>
    </row>
    <row r="480" spans="1:9" ht="15">
      <c r="A480" s="26" t="s">
        <v>12</v>
      </c>
      <c r="B480" s="400"/>
      <c r="C480" s="401"/>
      <c r="D480" s="401"/>
      <c r="E480" s="402"/>
      <c r="F480" s="39">
        <v>17384.098566235032</v>
      </c>
      <c r="G480" s="400"/>
      <c r="H480" s="402"/>
      <c r="I480" s="41">
        <f t="shared" si="69"/>
        <v>17384.098566235032</v>
      </c>
    </row>
    <row r="481" spans="1:9" ht="15">
      <c r="A481" s="27" t="s">
        <v>13</v>
      </c>
      <c r="B481" s="400"/>
      <c r="C481" s="401"/>
      <c r="D481" s="401"/>
      <c r="E481" s="402"/>
      <c r="F481" s="42">
        <v>0</v>
      </c>
      <c r="G481" s="400"/>
      <c r="H481" s="402"/>
      <c r="I481" s="38">
        <f t="shared" si="69"/>
        <v>0</v>
      </c>
    </row>
    <row r="482" spans="1:9" ht="15">
      <c r="A482" s="26" t="s">
        <v>14</v>
      </c>
      <c r="B482" s="400"/>
      <c r="C482" s="401"/>
      <c r="D482" s="401"/>
      <c r="E482" s="402"/>
      <c r="F482" s="39">
        <v>15045.339505974383</v>
      </c>
      <c r="G482" s="400"/>
      <c r="H482" s="402"/>
      <c r="I482" s="41">
        <f t="shared" si="69"/>
        <v>15045.339505974383</v>
      </c>
    </row>
    <row r="483" spans="1:9" ht="15">
      <c r="A483" s="27" t="s">
        <v>15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69"/>
        <v>0</v>
      </c>
    </row>
    <row r="484" spans="1:9" ht="15">
      <c r="A484" s="26" t="s">
        <v>16</v>
      </c>
      <c r="B484" s="400"/>
      <c r="C484" s="401"/>
      <c r="D484" s="401"/>
      <c r="E484" s="402"/>
      <c r="F484" s="39">
        <v>0</v>
      </c>
      <c r="G484" s="400"/>
      <c r="H484" s="402"/>
      <c r="I484" s="41">
        <f t="shared" si="69"/>
        <v>0</v>
      </c>
    </row>
    <row r="485" spans="1:9" ht="15">
      <c r="A485" s="27" t="s">
        <v>17</v>
      </c>
      <c r="B485" s="400"/>
      <c r="C485" s="401"/>
      <c r="D485" s="401"/>
      <c r="E485" s="402"/>
      <c r="F485" s="42">
        <v>342.04849914139913</v>
      </c>
      <c r="G485" s="400"/>
      <c r="H485" s="402"/>
      <c r="I485" s="38">
        <f t="shared" si="69"/>
        <v>342.04849914139913</v>
      </c>
    </row>
    <row r="486" spans="1:9" ht="15">
      <c r="A486" s="26" t="s">
        <v>18</v>
      </c>
      <c r="B486" s="400"/>
      <c r="C486" s="401"/>
      <c r="D486" s="401"/>
      <c r="E486" s="402"/>
      <c r="F486" s="39">
        <v>0</v>
      </c>
      <c r="G486" s="400"/>
      <c r="H486" s="402"/>
      <c r="I486" s="41">
        <f t="shared" si="69"/>
        <v>0</v>
      </c>
    </row>
    <row r="487" spans="1:9" ht="15">
      <c r="A487" s="27" t="s">
        <v>139</v>
      </c>
      <c r="B487" s="400"/>
      <c r="C487" s="401"/>
      <c r="D487" s="401"/>
      <c r="E487" s="402"/>
      <c r="F487" s="42">
        <v>0</v>
      </c>
      <c r="G487" s="400"/>
      <c r="H487" s="402"/>
      <c r="I487" s="38">
        <f t="shared" si="69"/>
        <v>0</v>
      </c>
    </row>
    <row r="488" spans="1:9" ht="15">
      <c r="A488" s="26" t="s">
        <v>19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69"/>
        <v>0</v>
      </c>
    </row>
    <row r="489" spans="1:9" ht="15">
      <c r="A489" s="27" t="s">
        <v>20</v>
      </c>
      <c r="B489" s="400"/>
      <c r="C489" s="401"/>
      <c r="D489" s="401"/>
      <c r="E489" s="402"/>
      <c r="F489" s="42">
        <v>0</v>
      </c>
      <c r="G489" s="400"/>
      <c r="H489" s="402"/>
      <c r="I489" s="38">
        <f t="shared" si="69"/>
        <v>0</v>
      </c>
    </row>
    <row r="490" spans="1:9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69"/>
        <v>0</v>
      </c>
    </row>
    <row r="491" spans="1:9" ht="15">
      <c r="A491" s="28" t="s">
        <v>60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69"/>
        <v>0</v>
      </c>
    </row>
    <row r="492" spans="1:9" ht="15">
      <c r="A492" s="26" t="s">
        <v>22</v>
      </c>
      <c r="B492" s="400"/>
      <c r="C492" s="401"/>
      <c r="D492" s="401"/>
      <c r="E492" s="402"/>
      <c r="F492" s="39">
        <v>35</v>
      </c>
      <c r="G492" s="400"/>
      <c r="H492" s="402"/>
      <c r="I492" s="41">
        <f t="shared" si="69"/>
        <v>35</v>
      </c>
    </row>
    <row r="493" spans="1:9" ht="15">
      <c r="A493" s="28" t="s">
        <v>23</v>
      </c>
      <c r="B493" s="400"/>
      <c r="C493" s="401"/>
      <c r="D493" s="401"/>
      <c r="E493" s="402"/>
      <c r="F493" s="42">
        <v>0</v>
      </c>
      <c r="G493" s="400"/>
      <c r="H493" s="402"/>
      <c r="I493" s="38">
        <f t="shared" si="69"/>
        <v>0</v>
      </c>
    </row>
    <row r="494" spans="1:9" ht="15">
      <c r="A494" s="26" t="s">
        <v>24</v>
      </c>
      <c r="B494" s="400"/>
      <c r="C494" s="401"/>
      <c r="D494" s="401"/>
      <c r="E494" s="402"/>
      <c r="F494" s="39">
        <v>0</v>
      </c>
      <c r="G494" s="400"/>
      <c r="H494" s="402"/>
      <c r="I494" s="41">
        <f t="shared" si="69"/>
        <v>0</v>
      </c>
    </row>
    <row r="495" spans="1:9" ht="15.75" thickBot="1">
      <c r="A495" s="28" t="s">
        <v>25</v>
      </c>
      <c r="B495" s="403"/>
      <c r="C495" s="404"/>
      <c r="D495" s="404"/>
      <c r="E495" s="405"/>
      <c r="F495" s="42">
        <v>1091</v>
      </c>
      <c r="G495" s="403"/>
      <c r="H495" s="405"/>
      <c r="I495" s="38">
        <f>SUM(B495:H495)</f>
        <v>1091</v>
      </c>
    </row>
    <row r="496" spans="1:9" ht="15">
      <c r="A496" s="29" t="s">
        <v>26</v>
      </c>
      <c r="B496" s="44">
        <f>SUM(B475:B495)</f>
        <v>0</v>
      </c>
      <c r="C496" s="44">
        <f t="shared" ref="C496:I496" si="70">SUM(C475:C495)</f>
        <v>0</v>
      </c>
      <c r="D496" s="44">
        <f t="shared" si="70"/>
        <v>0</v>
      </c>
      <c r="E496" s="44">
        <f t="shared" si="70"/>
        <v>0</v>
      </c>
      <c r="F496" s="44">
        <f t="shared" si="70"/>
        <v>33897.486571350812</v>
      </c>
      <c r="G496" s="44">
        <f t="shared" si="70"/>
        <v>0</v>
      </c>
      <c r="H496" s="44">
        <f t="shared" si="70"/>
        <v>0</v>
      </c>
      <c r="I496" s="46">
        <f t="shared" si="70"/>
        <v>33897.486571350812</v>
      </c>
    </row>
    <row r="497" spans="1:9" s="5" customFormat="1" ht="15" thickBot="1">
      <c r="A497" s="30" t="s">
        <v>88</v>
      </c>
      <c r="B497" s="47">
        <f>B496/$I496</f>
        <v>0</v>
      </c>
      <c r="C497" s="47">
        <f t="shared" ref="C497:I497" si="71">C496/$I496</f>
        <v>0</v>
      </c>
      <c r="D497" s="47">
        <f t="shared" si="71"/>
        <v>0</v>
      </c>
      <c r="E497" s="47">
        <f t="shared" si="71"/>
        <v>0</v>
      </c>
      <c r="F497" s="47">
        <f t="shared" si="71"/>
        <v>1</v>
      </c>
      <c r="G497" s="47">
        <f t="shared" si="71"/>
        <v>0</v>
      </c>
      <c r="H497" s="47">
        <f t="shared" si="71"/>
        <v>0</v>
      </c>
      <c r="I497" s="48">
        <f t="shared" si="71"/>
        <v>1</v>
      </c>
    </row>
    <row r="498" spans="1:9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9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9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9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9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0" si="72">SUM(B502:H502)</f>
        <v>0</v>
      </c>
    </row>
    <row r="503" spans="1:9" ht="15">
      <c r="A503" s="27" t="s">
        <v>9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72"/>
        <v>0</v>
      </c>
    </row>
    <row r="504" spans="1:9" ht="15">
      <c r="A504" s="26" t="s">
        <v>10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72"/>
        <v>0</v>
      </c>
    </row>
    <row r="505" spans="1:9" ht="15">
      <c r="A505" s="27" t="s">
        <v>11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72"/>
        <v>0</v>
      </c>
    </row>
    <row r="506" spans="1:9" ht="15">
      <c r="A506" s="26" t="s">
        <v>12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72"/>
        <v>0</v>
      </c>
    </row>
    <row r="507" spans="1:9" ht="15">
      <c r="A507" s="27" t="s">
        <v>13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72"/>
        <v>0</v>
      </c>
    </row>
    <row r="508" spans="1:9" ht="15">
      <c r="A508" s="26" t="s">
        <v>14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72"/>
        <v>0</v>
      </c>
    </row>
    <row r="509" spans="1:9" ht="15">
      <c r="A509" s="27" t="s">
        <v>15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72"/>
        <v>0</v>
      </c>
    </row>
    <row r="510" spans="1:9" ht="15">
      <c r="A510" s="26" t="s">
        <v>16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72"/>
        <v>0</v>
      </c>
    </row>
    <row r="511" spans="1:9" ht="15">
      <c r="A511" s="27" t="s">
        <v>17</v>
      </c>
      <c r="B511" s="400"/>
      <c r="C511" s="401"/>
      <c r="D511" s="401"/>
      <c r="E511" s="402"/>
      <c r="F511" s="42">
        <v>0</v>
      </c>
      <c r="G511" s="400"/>
      <c r="H511" s="402"/>
      <c r="I511" s="38">
        <f t="shared" si="72"/>
        <v>0</v>
      </c>
    </row>
    <row r="512" spans="1:9" ht="15">
      <c r="A512" s="26" t="s">
        <v>18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72"/>
        <v>0</v>
      </c>
    </row>
    <row r="513" spans="1:9" ht="15">
      <c r="A513" s="27" t="s">
        <v>139</v>
      </c>
      <c r="B513" s="400"/>
      <c r="C513" s="401"/>
      <c r="D513" s="401"/>
      <c r="E513" s="402"/>
      <c r="F513" s="42">
        <v>0</v>
      </c>
      <c r="G513" s="400"/>
      <c r="H513" s="402"/>
      <c r="I513" s="38">
        <f t="shared" si="72"/>
        <v>0</v>
      </c>
    </row>
    <row r="514" spans="1:9" ht="15">
      <c r="A514" s="26" t="s">
        <v>19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72"/>
        <v>0</v>
      </c>
    </row>
    <row r="515" spans="1:9" ht="15">
      <c r="A515" s="27" t="s">
        <v>20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72"/>
        <v>0</v>
      </c>
    </row>
    <row r="516" spans="1:9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72"/>
        <v>0</v>
      </c>
    </row>
    <row r="517" spans="1:9" ht="15">
      <c r="A517" s="28" t="s">
        <v>60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72"/>
        <v>0</v>
      </c>
    </row>
    <row r="518" spans="1:9" ht="15">
      <c r="A518" s="26" t="s">
        <v>22</v>
      </c>
      <c r="B518" s="400"/>
      <c r="C518" s="401"/>
      <c r="D518" s="401"/>
      <c r="E518" s="402"/>
      <c r="F518" s="39">
        <v>0</v>
      </c>
      <c r="G518" s="400"/>
      <c r="H518" s="402"/>
      <c r="I518" s="41">
        <f t="shared" si="72"/>
        <v>0</v>
      </c>
    </row>
    <row r="519" spans="1:9" ht="15">
      <c r="A519" s="28" t="s">
        <v>23</v>
      </c>
      <c r="B519" s="400"/>
      <c r="C519" s="401"/>
      <c r="D519" s="401"/>
      <c r="E519" s="402"/>
      <c r="F519" s="42">
        <v>0</v>
      </c>
      <c r="G519" s="400"/>
      <c r="H519" s="402"/>
      <c r="I519" s="38">
        <f t="shared" si="72"/>
        <v>0</v>
      </c>
    </row>
    <row r="520" spans="1:9" ht="15">
      <c r="A520" s="26" t="s">
        <v>24</v>
      </c>
      <c r="B520" s="400"/>
      <c r="C520" s="401"/>
      <c r="D520" s="401"/>
      <c r="E520" s="402"/>
      <c r="F520" s="39">
        <v>0</v>
      </c>
      <c r="G520" s="400"/>
      <c r="H520" s="402"/>
      <c r="I520" s="41">
        <f t="shared" si="72"/>
        <v>0</v>
      </c>
    </row>
    <row r="521" spans="1:9" ht="15.75" thickBot="1">
      <c r="A521" s="28" t="s">
        <v>25</v>
      </c>
      <c r="B521" s="403"/>
      <c r="C521" s="404"/>
      <c r="D521" s="404"/>
      <c r="E521" s="405"/>
      <c r="F521" s="42">
        <v>0</v>
      </c>
      <c r="G521" s="403"/>
      <c r="H521" s="405"/>
      <c r="I521" s="38">
        <f>SUM(B521:H521)</f>
        <v>0</v>
      </c>
    </row>
    <row r="522" spans="1:9" ht="15">
      <c r="A522" s="29" t="s">
        <v>26</v>
      </c>
      <c r="B522" s="44">
        <f>SUM(B501:B521)</f>
        <v>0</v>
      </c>
      <c r="C522" s="44">
        <f t="shared" ref="C522:I522" si="73">SUM(C501:C521)</f>
        <v>0</v>
      </c>
      <c r="D522" s="44">
        <f t="shared" si="73"/>
        <v>0</v>
      </c>
      <c r="E522" s="44">
        <f t="shared" si="73"/>
        <v>0</v>
      </c>
      <c r="F522" s="44">
        <f t="shared" si="73"/>
        <v>0</v>
      </c>
      <c r="G522" s="44">
        <f t="shared" si="73"/>
        <v>0</v>
      </c>
      <c r="H522" s="44">
        <f t="shared" si="73"/>
        <v>0</v>
      </c>
      <c r="I522" s="46">
        <f t="shared" si="73"/>
        <v>0</v>
      </c>
    </row>
    <row r="523" spans="1:9" s="5" customFormat="1" ht="15" thickBot="1">
      <c r="A523" s="30" t="s">
        <v>88</v>
      </c>
      <c r="B523" s="55" t="s">
        <v>89</v>
      </c>
      <c r="C523" s="55" t="s">
        <v>89</v>
      </c>
      <c r="D523" s="55" t="s">
        <v>89</v>
      </c>
      <c r="E523" s="55" t="s">
        <v>89</v>
      </c>
      <c r="F523" s="55" t="s">
        <v>89</v>
      </c>
      <c r="G523" s="55" t="s">
        <v>89</v>
      </c>
      <c r="H523" s="55" t="s">
        <v>89</v>
      </c>
      <c r="I523" s="55" t="s">
        <v>89</v>
      </c>
    </row>
    <row r="524" spans="1:9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9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9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9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9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6" si="74">SUM(B528:H528)</f>
        <v>0</v>
      </c>
    </row>
    <row r="529" spans="1:9" ht="15">
      <c r="A529" s="27" t="s">
        <v>9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74"/>
        <v>0</v>
      </c>
    </row>
    <row r="530" spans="1:9" ht="15">
      <c r="A530" s="26" t="s">
        <v>10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74"/>
        <v>0</v>
      </c>
    </row>
    <row r="531" spans="1:9" ht="15">
      <c r="A531" s="27" t="s">
        <v>11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74"/>
        <v>0</v>
      </c>
    </row>
    <row r="532" spans="1:9" ht="15">
      <c r="A532" s="26" t="s">
        <v>12</v>
      </c>
      <c r="B532" s="400"/>
      <c r="C532" s="401"/>
      <c r="D532" s="401"/>
      <c r="E532" s="402"/>
      <c r="F532" s="39">
        <v>9.0225391863269984</v>
      </c>
      <c r="G532" s="400"/>
      <c r="H532" s="402"/>
      <c r="I532" s="41">
        <f t="shared" si="74"/>
        <v>9.0225391863269984</v>
      </c>
    </row>
    <row r="533" spans="1:9" ht="15">
      <c r="A533" s="27" t="s">
        <v>13</v>
      </c>
      <c r="B533" s="400"/>
      <c r="C533" s="401"/>
      <c r="D533" s="401"/>
      <c r="E533" s="402"/>
      <c r="F533" s="42">
        <v>0</v>
      </c>
      <c r="G533" s="400"/>
      <c r="H533" s="402"/>
      <c r="I533" s="38">
        <f t="shared" si="74"/>
        <v>0</v>
      </c>
    </row>
    <row r="534" spans="1:9" ht="15">
      <c r="A534" s="26" t="s">
        <v>14</v>
      </c>
      <c r="B534" s="400"/>
      <c r="C534" s="401"/>
      <c r="D534" s="401"/>
      <c r="E534" s="402"/>
      <c r="F534" s="39">
        <v>65.508873558327195</v>
      </c>
      <c r="G534" s="400"/>
      <c r="H534" s="402"/>
      <c r="I534" s="41">
        <f t="shared" si="74"/>
        <v>65.508873558327195</v>
      </c>
    </row>
    <row r="535" spans="1:9" ht="15">
      <c r="A535" s="27" t="s">
        <v>15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74"/>
        <v>0</v>
      </c>
    </row>
    <row r="536" spans="1:9" ht="15">
      <c r="A536" s="26" t="s">
        <v>16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74"/>
        <v>0</v>
      </c>
    </row>
    <row r="537" spans="1:9" ht="15">
      <c r="A537" s="27" t="s">
        <v>17</v>
      </c>
      <c r="B537" s="400"/>
      <c r="C537" s="401"/>
      <c r="D537" s="401"/>
      <c r="E537" s="402"/>
      <c r="F537" s="42">
        <v>0</v>
      </c>
      <c r="G537" s="400"/>
      <c r="H537" s="402"/>
      <c r="I537" s="38">
        <f t="shared" si="74"/>
        <v>0</v>
      </c>
    </row>
    <row r="538" spans="1:9" ht="15">
      <c r="A538" s="26" t="s">
        <v>18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74"/>
        <v>0</v>
      </c>
    </row>
    <row r="539" spans="1:9" ht="15">
      <c r="A539" s="27" t="s">
        <v>139</v>
      </c>
      <c r="B539" s="400"/>
      <c r="C539" s="401"/>
      <c r="D539" s="401"/>
      <c r="E539" s="402"/>
      <c r="F539" s="42">
        <v>0</v>
      </c>
      <c r="G539" s="400"/>
      <c r="H539" s="402"/>
      <c r="I539" s="38">
        <f t="shared" si="74"/>
        <v>0</v>
      </c>
    </row>
    <row r="540" spans="1:9" ht="15">
      <c r="A540" s="26" t="s">
        <v>19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74"/>
        <v>0</v>
      </c>
    </row>
    <row r="541" spans="1:9" ht="15">
      <c r="A541" s="27" t="s">
        <v>20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74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74"/>
        <v>0</v>
      </c>
    </row>
    <row r="543" spans="1:9" ht="15">
      <c r="A543" s="28" t="s">
        <v>60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74"/>
        <v>0</v>
      </c>
    </row>
    <row r="544" spans="1:9" ht="15">
      <c r="A544" s="26" t="s">
        <v>22</v>
      </c>
      <c r="B544" s="400"/>
      <c r="C544" s="401"/>
      <c r="D544" s="401"/>
      <c r="E544" s="402"/>
      <c r="F544" s="39">
        <v>0</v>
      </c>
      <c r="G544" s="400"/>
      <c r="H544" s="402"/>
      <c r="I544" s="41">
        <f t="shared" si="74"/>
        <v>0</v>
      </c>
    </row>
    <row r="545" spans="1:9" ht="15">
      <c r="A545" s="28" t="s">
        <v>23</v>
      </c>
      <c r="B545" s="400"/>
      <c r="C545" s="401"/>
      <c r="D545" s="401"/>
      <c r="E545" s="402"/>
      <c r="F545" s="42">
        <v>0</v>
      </c>
      <c r="G545" s="400"/>
      <c r="H545" s="402"/>
      <c r="I545" s="38">
        <f t="shared" si="74"/>
        <v>0</v>
      </c>
    </row>
    <row r="546" spans="1:9" ht="15">
      <c r="A546" s="26" t="s">
        <v>24</v>
      </c>
      <c r="B546" s="400"/>
      <c r="C546" s="401"/>
      <c r="D546" s="401"/>
      <c r="E546" s="402"/>
      <c r="F546" s="39">
        <v>0</v>
      </c>
      <c r="G546" s="400"/>
      <c r="H546" s="402"/>
      <c r="I546" s="41">
        <f t="shared" si="74"/>
        <v>0</v>
      </c>
    </row>
    <row r="547" spans="1:9" ht="15.75" thickBot="1">
      <c r="A547" s="28" t="s">
        <v>25</v>
      </c>
      <c r="B547" s="403"/>
      <c r="C547" s="404"/>
      <c r="D547" s="404"/>
      <c r="E547" s="405"/>
      <c r="F547" s="42">
        <v>0</v>
      </c>
      <c r="G547" s="403"/>
      <c r="H547" s="405"/>
      <c r="I547" s="38">
        <f>SUM(B547:H547)</f>
        <v>0</v>
      </c>
    </row>
    <row r="548" spans="1:9" ht="15">
      <c r="A548" s="29" t="s">
        <v>26</v>
      </c>
      <c r="B548" s="44">
        <f>SUM(B527:B547)</f>
        <v>0</v>
      </c>
      <c r="C548" s="44">
        <f t="shared" ref="C548:I548" si="75">SUM(C527:C547)</f>
        <v>0</v>
      </c>
      <c r="D548" s="44">
        <f t="shared" si="75"/>
        <v>0</v>
      </c>
      <c r="E548" s="44">
        <f t="shared" si="75"/>
        <v>0</v>
      </c>
      <c r="F548" s="44">
        <f t="shared" si="75"/>
        <v>74.53141274465419</v>
      </c>
      <c r="G548" s="44">
        <f t="shared" si="75"/>
        <v>0</v>
      </c>
      <c r="H548" s="44">
        <f t="shared" si="75"/>
        <v>0</v>
      </c>
      <c r="I548" s="46">
        <f t="shared" si="75"/>
        <v>74.53141274465419</v>
      </c>
    </row>
    <row r="549" spans="1:9" ht="15" thickBot="1">
      <c r="A549" s="30" t="s">
        <v>88</v>
      </c>
      <c r="B549" s="55" t="s">
        <v>89</v>
      </c>
      <c r="C549" s="55" t="s">
        <v>89</v>
      </c>
      <c r="D549" s="55" t="s">
        <v>89</v>
      </c>
      <c r="E549" s="55" t="s">
        <v>89</v>
      </c>
      <c r="F549" s="55" t="s">
        <v>89</v>
      </c>
      <c r="G549" s="55" t="s">
        <v>89</v>
      </c>
      <c r="H549" s="55" t="s">
        <v>89</v>
      </c>
      <c r="I549" s="55" t="s">
        <v>89</v>
      </c>
    </row>
    <row r="550" spans="1: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2" si="76">SUM(B554:H554)</f>
        <v>0</v>
      </c>
    </row>
    <row r="555" spans="1:9" ht="15">
      <c r="A555" s="27" t="s">
        <v>9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76"/>
        <v>0</v>
      </c>
    </row>
    <row r="556" spans="1:9" ht="15">
      <c r="A556" s="26" t="s">
        <v>10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76"/>
        <v>0</v>
      </c>
    </row>
    <row r="557" spans="1:9" ht="15">
      <c r="A557" s="27" t="s">
        <v>11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76"/>
        <v>0</v>
      </c>
    </row>
    <row r="558" spans="1:9" ht="15">
      <c r="A558" s="26" t="s">
        <v>12</v>
      </c>
      <c r="B558" s="400"/>
      <c r="C558" s="401"/>
      <c r="D558" s="401"/>
      <c r="E558" s="402"/>
      <c r="F558" s="39">
        <v>0.49036450233943879</v>
      </c>
      <c r="G558" s="400"/>
      <c r="H558" s="402"/>
      <c r="I558" s="41">
        <f t="shared" si="76"/>
        <v>0.49036450233943879</v>
      </c>
    </row>
    <row r="559" spans="1:9" ht="15">
      <c r="A559" s="27" t="s">
        <v>13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76"/>
        <v>0</v>
      </c>
    </row>
    <row r="560" spans="1:9" ht="15">
      <c r="A560" s="26" t="s">
        <v>14</v>
      </c>
      <c r="B560" s="400"/>
      <c r="C560" s="401"/>
      <c r="D560" s="401"/>
      <c r="E560" s="402"/>
      <c r="F560" s="39">
        <v>0</v>
      </c>
      <c r="G560" s="400"/>
      <c r="H560" s="402"/>
      <c r="I560" s="41">
        <f t="shared" si="76"/>
        <v>0</v>
      </c>
    </row>
    <row r="561" spans="1:9" ht="15">
      <c r="A561" s="27" t="s">
        <v>15</v>
      </c>
      <c r="B561" s="400"/>
      <c r="C561" s="401"/>
      <c r="D561" s="401"/>
      <c r="E561" s="402"/>
      <c r="F561" s="42">
        <v>0</v>
      </c>
      <c r="G561" s="400"/>
      <c r="H561" s="402"/>
      <c r="I561" s="38">
        <f t="shared" si="76"/>
        <v>0</v>
      </c>
    </row>
    <row r="562" spans="1:9" ht="15">
      <c r="A562" s="26" t="s">
        <v>16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76"/>
        <v>0</v>
      </c>
    </row>
    <row r="563" spans="1:9" ht="15">
      <c r="A563" s="27" t="s">
        <v>17</v>
      </c>
      <c r="B563" s="400"/>
      <c r="C563" s="401"/>
      <c r="D563" s="401"/>
      <c r="E563" s="402"/>
      <c r="F563" s="42">
        <v>0</v>
      </c>
      <c r="G563" s="400"/>
      <c r="H563" s="402"/>
      <c r="I563" s="38">
        <f t="shared" si="76"/>
        <v>0</v>
      </c>
    </row>
    <row r="564" spans="1:9" ht="15">
      <c r="A564" s="26" t="s">
        <v>18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76"/>
        <v>0</v>
      </c>
    </row>
    <row r="565" spans="1:9" ht="15">
      <c r="A565" s="27" t="s">
        <v>139</v>
      </c>
      <c r="B565" s="400"/>
      <c r="C565" s="401"/>
      <c r="D565" s="401"/>
      <c r="E565" s="402"/>
      <c r="F565" s="42">
        <v>0</v>
      </c>
      <c r="G565" s="400"/>
      <c r="H565" s="402"/>
      <c r="I565" s="38">
        <f t="shared" si="76"/>
        <v>0</v>
      </c>
    </row>
    <row r="566" spans="1:9" ht="15">
      <c r="A566" s="26" t="s">
        <v>19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76"/>
        <v>0</v>
      </c>
    </row>
    <row r="567" spans="1:9" ht="15">
      <c r="A567" s="27" t="s">
        <v>20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76"/>
        <v>0</v>
      </c>
    </row>
    <row r="568" spans="1:9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76"/>
        <v>0</v>
      </c>
    </row>
    <row r="569" spans="1:9" ht="15">
      <c r="A569" s="28" t="s">
        <v>60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76"/>
        <v>0</v>
      </c>
    </row>
    <row r="570" spans="1:9" ht="15">
      <c r="A570" s="26" t="s">
        <v>22</v>
      </c>
      <c r="B570" s="400"/>
      <c r="C570" s="401"/>
      <c r="D570" s="401"/>
      <c r="E570" s="402"/>
      <c r="F570" s="39">
        <v>0</v>
      </c>
      <c r="G570" s="400"/>
      <c r="H570" s="402"/>
      <c r="I570" s="41">
        <f t="shared" si="76"/>
        <v>0</v>
      </c>
    </row>
    <row r="571" spans="1:9" ht="15">
      <c r="A571" s="28" t="s">
        <v>23</v>
      </c>
      <c r="B571" s="400"/>
      <c r="C571" s="401"/>
      <c r="D571" s="401"/>
      <c r="E571" s="402"/>
      <c r="F571" s="42">
        <v>0</v>
      </c>
      <c r="G571" s="400"/>
      <c r="H571" s="402"/>
      <c r="I571" s="38">
        <f t="shared" si="76"/>
        <v>0</v>
      </c>
    </row>
    <row r="572" spans="1:9" ht="15">
      <c r="A572" s="26" t="s">
        <v>24</v>
      </c>
      <c r="B572" s="400"/>
      <c r="C572" s="401"/>
      <c r="D572" s="401"/>
      <c r="E572" s="402"/>
      <c r="F572" s="39">
        <v>0</v>
      </c>
      <c r="G572" s="400"/>
      <c r="H572" s="402"/>
      <c r="I572" s="41">
        <f t="shared" si="76"/>
        <v>0</v>
      </c>
    </row>
    <row r="573" spans="1:9" ht="15.75" thickBot="1">
      <c r="A573" s="28" t="s">
        <v>25</v>
      </c>
      <c r="B573" s="403"/>
      <c r="C573" s="404"/>
      <c r="D573" s="404"/>
      <c r="E573" s="405"/>
      <c r="F573" s="42">
        <v>0</v>
      </c>
      <c r="G573" s="403"/>
      <c r="H573" s="405"/>
      <c r="I573" s="38">
        <f>SUM(B573:H573)</f>
        <v>0</v>
      </c>
    </row>
    <row r="574" spans="1:9" ht="15">
      <c r="A574" s="33" t="s">
        <v>26</v>
      </c>
      <c r="B574" s="44">
        <f>SUM(B553:B573)</f>
        <v>0</v>
      </c>
      <c r="C574" s="44">
        <f t="shared" ref="C574:I574" si="77">SUM(C553:C573)</f>
        <v>0</v>
      </c>
      <c r="D574" s="44">
        <f t="shared" si="77"/>
        <v>0</v>
      </c>
      <c r="E574" s="44">
        <f t="shared" si="77"/>
        <v>0</v>
      </c>
      <c r="F574" s="44">
        <f t="shared" si="77"/>
        <v>0.49036450233943879</v>
      </c>
      <c r="G574" s="44">
        <f t="shared" si="77"/>
        <v>0</v>
      </c>
      <c r="H574" s="44">
        <f t="shared" si="77"/>
        <v>0</v>
      </c>
      <c r="I574" s="46">
        <f t="shared" si="77"/>
        <v>0.49036450233943879</v>
      </c>
    </row>
    <row r="575" spans="1:9" s="5" customFormat="1" ht="15" thickBot="1">
      <c r="A575" s="30" t="s">
        <v>88</v>
      </c>
      <c r="B575" s="47">
        <f>B574/$I574</f>
        <v>0</v>
      </c>
      <c r="C575" s="47">
        <f t="shared" ref="C575:I575" si="78">C574/$I574</f>
        <v>0</v>
      </c>
      <c r="D575" s="47">
        <f t="shared" si="78"/>
        <v>0</v>
      </c>
      <c r="E575" s="47">
        <f t="shared" si="78"/>
        <v>0</v>
      </c>
      <c r="F575" s="47">
        <f t="shared" si="78"/>
        <v>1</v>
      </c>
      <c r="G575" s="47">
        <f t="shared" si="78"/>
        <v>0</v>
      </c>
      <c r="H575" s="47">
        <f t="shared" si="78"/>
        <v>0</v>
      </c>
      <c r="I575" s="48">
        <f t="shared" si="78"/>
        <v>1</v>
      </c>
    </row>
    <row r="576" spans="1:9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9" ht="28.5">
      <c r="A577" s="459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9" ht="15">
      <c r="A578" s="460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9" ht="15">
      <c r="A579" s="25" t="s">
        <v>7</v>
      </c>
      <c r="B579" s="36">
        <v>53.311349944368445</v>
      </c>
      <c r="C579" s="36">
        <v>0</v>
      </c>
      <c r="D579" s="36">
        <v>10.164650055631558</v>
      </c>
      <c r="E579" s="36">
        <v>0</v>
      </c>
      <c r="F579" s="410"/>
      <c r="G579" s="36">
        <v>0</v>
      </c>
      <c r="H579" s="37">
        <v>0</v>
      </c>
      <c r="I579" s="38">
        <f>SUM(B579:H579)</f>
        <v>63.475999999999999</v>
      </c>
    </row>
    <row r="580" spans="1:9" ht="15">
      <c r="A580" s="26" t="s">
        <v>8</v>
      </c>
      <c r="B580" s="39">
        <v>8.4055659491450161</v>
      </c>
      <c r="C580" s="39">
        <v>0</v>
      </c>
      <c r="D580" s="39">
        <v>2.5944340508549835</v>
      </c>
      <c r="E580" s="39">
        <v>0</v>
      </c>
      <c r="F580" s="411"/>
      <c r="G580" s="39">
        <v>0</v>
      </c>
      <c r="H580" s="40">
        <v>0</v>
      </c>
      <c r="I580" s="41">
        <f t="shared" ref="I580:I598" si="79">SUM(B580:H580)</f>
        <v>11</v>
      </c>
    </row>
    <row r="581" spans="1:9" ht="15">
      <c r="A581" s="27" t="s">
        <v>9</v>
      </c>
      <c r="B581" s="42">
        <v>21.721560162099241</v>
      </c>
      <c r="C581" s="42">
        <v>0</v>
      </c>
      <c r="D581" s="42">
        <v>5.2784398379007627</v>
      </c>
      <c r="E581" s="42">
        <v>0</v>
      </c>
      <c r="F581" s="411"/>
      <c r="G581" s="42">
        <v>0</v>
      </c>
      <c r="H581" s="43">
        <v>0</v>
      </c>
      <c r="I581" s="38">
        <f t="shared" si="79"/>
        <v>27.000000000000004</v>
      </c>
    </row>
    <row r="582" spans="1:9" ht="15">
      <c r="A582" s="26" t="s">
        <v>10</v>
      </c>
      <c r="B582" s="39">
        <v>54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79"/>
        <v>54</v>
      </c>
    </row>
    <row r="583" spans="1:9" ht="15">
      <c r="A583" s="27" t="s">
        <v>11</v>
      </c>
      <c r="B583" s="42">
        <v>0</v>
      </c>
      <c r="C583" s="42">
        <v>0</v>
      </c>
      <c r="D583" s="42">
        <v>0</v>
      </c>
      <c r="E583" s="42">
        <v>0</v>
      </c>
      <c r="F583" s="411"/>
      <c r="G583" s="42">
        <v>0</v>
      </c>
      <c r="H583" s="43">
        <v>0</v>
      </c>
      <c r="I583" s="38">
        <f t="shared" si="79"/>
        <v>0</v>
      </c>
    </row>
    <row r="584" spans="1:9" ht="15">
      <c r="A584" s="26" t="s">
        <v>12</v>
      </c>
      <c r="B584" s="39">
        <v>0</v>
      </c>
      <c r="C584" s="39">
        <v>0</v>
      </c>
      <c r="D584" s="39">
        <v>9.5442471124314338E-2</v>
      </c>
      <c r="E584" s="39">
        <v>2.7905001120822233</v>
      </c>
      <c r="F584" s="411"/>
      <c r="G584" s="39">
        <v>0</v>
      </c>
      <c r="H584" s="40">
        <v>0</v>
      </c>
      <c r="I584" s="41">
        <f t="shared" si="79"/>
        <v>2.8859425832065377</v>
      </c>
    </row>
    <row r="585" spans="1:9" ht="15">
      <c r="A585" s="27" t="s">
        <v>13</v>
      </c>
      <c r="B585" s="42">
        <v>0</v>
      </c>
      <c r="C585" s="42">
        <v>0</v>
      </c>
      <c r="D585" s="42">
        <v>0</v>
      </c>
      <c r="E585" s="42">
        <v>55</v>
      </c>
      <c r="F585" s="411"/>
      <c r="G585" s="42">
        <v>0</v>
      </c>
      <c r="H585" s="43">
        <v>0</v>
      </c>
      <c r="I585" s="38">
        <f t="shared" si="79"/>
        <v>55</v>
      </c>
    </row>
    <row r="586" spans="1:9" ht="15">
      <c r="A586" s="26" t="s">
        <v>14</v>
      </c>
      <c r="B586" s="39">
        <v>0</v>
      </c>
      <c r="C586" s="39">
        <v>0</v>
      </c>
      <c r="D586" s="39">
        <v>0.25765458113941153</v>
      </c>
      <c r="E586" s="39">
        <v>120.19190834445935</v>
      </c>
      <c r="F586" s="411"/>
      <c r="G586" s="39">
        <v>0</v>
      </c>
      <c r="H586" s="40">
        <v>0</v>
      </c>
      <c r="I586" s="41">
        <f>SUM(B586:H586)</f>
        <v>120.44956292559876</v>
      </c>
    </row>
    <row r="587" spans="1:9" ht="15">
      <c r="A587" s="27" t="s">
        <v>15</v>
      </c>
      <c r="B587" s="42">
        <v>847.20538904016189</v>
      </c>
      <c r="C587" s="42">
        <v>12.857057593104635</v>
      </c>
      <c r="D587" s="42">
        <v>15.202153366733407</v>
      </c>
      <c r="E587" s="42">
        <v>0</v>
      </c>
      <c r="F587" s="411"/>
      <c r="G587" s="42">
        <v>0</v>
      </c>
      <c r="H587" s="43">
        <v>0</v>
      </c>
      <c r="I587" s="38">
        <f t="shared" si="79"/>
        <v>875.26459999999997</v>
      </c>
    </row>
    <row r="588" spans="1:9" ht="15">
      <c r="A588" s="26" t="s">
        <v>16</v>
      </c>
      <c r="B588" s="39">
        <v>1781.0175505744535</v>
      </c>
      <c r="C588" s="39">
        <v>215.72539284279682</v>
      </c>
      <c r="D588" s="39">
        <v>46.51512346210427</v>
      </c>
      <c r="E588" s="39">
        <v>103.74193312064529</v>
      </c>
      <c r="F588" s="411"/>
      <c r="G588" s="39">
        <v>0</v>
      </c>
      <c r="H588" s="40">
        <v>0</v>
      </c>
      <c r="I588" s="41">
        <f t="shared" si="79"/>
        <v>2146.9999999999995</v>
      </c>
    </row>
    <row r="589" spans="1:9" ht="15">
      <c r="A589" s="27" t="s">
        <v>17</v>
      </c>
      <c r="B589" s="42">
        <v>550.82244723142458</v>
      </c>
      <c r="C589" s="42">
        <v>2.9845183486916307</v>
      </c>
      <c r="D589" s="42">
        <v>69.908407562039983</v>
      </c>
      <c r="E589" s="42">
        <v>9.529726857843773</v>
      </c>
      <c r="F589" s="411"/>
      <c r="G589" s="42">
        <v>0</v>
      </c>
      <c r="H589" s="43">
        <v>0</v>
      </c>
      <c r="I589" s="38">
        <f t="shared" si="79"/>
        <v>633.24509999999998</v>
      </c>
    </row>
    <row r="590" spans="1:9" ht="15">
      <c r="A590" s="26" t="s">
        <v>18</v>
      </c>
      <c r="B590" s="39">
        <v>0</v>
      </c>
      <c r="C590" s="39">
        <v>0</v>
      </c>
      <c r="D590" s="39">
        <v>0</v>
      </c>
      <c r="E590" s="39">
        <v>0</v>
      </c>
      <c r="F590" s="411"/>
      <c r="G590" s="39">
        <v>0</v>
      </c>
      <c r="H590" s="40">
        <v>0</v>
      </c>
      <c r="I590" s="41">
        <f t="shared" si="79"/>
        <v>0</v>
      </c>
    </row>
    <row r="591" spans="1:9" ht="15">
      <c r="A591" s="27" t="s">
        <v>139</v>
      </c>
      <c r="B591" s="42">
        <v>4286.1047175011581</v>
      </c>
      <c r="C591" s="42">
        <v>675.43345656067027</v>
      </c>
      <c r="D591" s="42">
        <v>131.73059570301405</v>
      </c>
      <c r="E591" s="42">
        <v>103.72723023515641</v>
      </c>
      <c r="F591" s="411"/>
      <c r="G591" s="42">
        <v>0</v>
      </c>
      <c r="H591" s="43">
        <v>0</v>
      </c>
      <c r="I591" s="38">
        <f t="shared" si="79"/>
        <v>5196.9959999999992</v>
      </c>
    </row>
    <row r="592" spans="1:9" ht="15">
      <c r="A592" s="26" t="s">
        <v>19</v>
      </c>
      <c r="B592" s="39">
        <v>0</v>
      </c>
      <c r="C592" s="39">
        <v>0</v>
      </c>
      <c r="D592" s="39">
        <v>0</v>
      </c>
      <c r="E592" s="39">
        <v>0</v>
      </c>
      <c r="F592" s="411"/>
      <c r="G592" s="39">
        <v>0</v>
      </c>
      <c r="H592" s="40">
        <v>0</v>
      </c>
      <c r="I592" s="41">
        <f t="shared" si="79"/>
        <v>0</v>
      </c>
    </row>
    <row r="593" spans="1:9" ht="15">
      <c r="A593" s="27" t="s">
        <v>20</v>
      </c>
      <c r="B593" s="42">
        <v>0</v>
      </c>
      <c r="C593" s="42">
        <v>0</v>
      </c>
      <c r="D593" s="42">
        <v>0</v>
      </c>
      <c r="E593" s="42">
        <v>0</v>
      </c>
      <c r="F593" s="411"/>
      <c r="G593" s="42">
        <v>0</v>
      </c>
      <c r="H593" s="43">
        <v>0</v>
      </c>
      <c r="I593" s="38">
        <f t="shared" si="79"/>
        <v>0</v>
      </c>
    </row>
    <row r="594" spans="1:9" ht="15">
      <c r="A594" s="26" t="s">
        <v>21</v>
      </c>
      <c r="B594" s="39">
        <v>112.91377599467133</v>
      </c>
      <c r="C594" s="39">
        <v>0</v>
      </c>
      <c r="D594" s="39">
        <v>2.0862240053286789</v>
      </c>
      <c r="E594" s="39">
        <v>0</v>
      </c>
      <c r="F594" s="411"/>
      <c r="G594" s="39">
        <v>0</v>
      </c>
      <c r="H594" s="40">
        <v>0</v>
      </c>
      <c r="I594" s="41">
        <f t="shared" si="79"/>
        <v>115</v>
      </c>
    </row>
    <row r="595" spans="1:9" ht="15">
      <c r="A595" s="28" t="s">
        <v>60</v>
      </c>
      <c r="B595" s="42">
        <v>220.75607131286216</v>
      </c>
      <c r="C595" s="42">
        <v>0</v>
      </c>
      <c r="D595" s="42">
        <v>39.243928687137846</v>
      </c>
      <c r="E595" s="42">
        <v>0</v>
      </c>
      <c r="F595" s="411"/>
      <c r="G595" s="42">
        <v>0</v>
      </c>
      <c r="H595" s="43">
        <v>0</v>
      </c>
      <c r="I595" s="38">
        <f t="shared" si="79"/>
        <v>260</v>
      </c>
    </row>
    <row r="596" spans="1:9" ht="15">
      <c r="A596" s="26" t="s">
        <v>22</v>
      </c>
      <c r="B596" s="39">
        <v>55.247786420305864</v>
      </c>
      <c r="C596" s="39">
        <v>0</v>
      </c>
      <c r="D596" s="39">
        <v>3.4076402723632442</v>
      </c>
      <c r="E596" s="39">
        <v>0</v>
      </c>
      <c r="F596" s="411"/>
      <c r="G596" s="39">
        <v>0</v>
      </c>
      <c r="H596" s="40">
        <v>0</v>
      </c>
      <c r="I596" s="41">
        <f t="shared" si="79"/>
        <v>58.65542669266911</v>
      </c>
    </row>
    <row r="597" spans="1:9" ht="15">
      <c r="A597" s="28" t="s">
        <v>23</v>
      </c>
      <c r="B597" s="42">
        <v>30.850915386087021</v>
      </c>
      <c r="C597" s="42">
        <v>0</v>
      </c>
      <c r="D597" s="42">
        <v>0</v>
      </c>
      <c r="E597" s="42">
        <v>0</v>
      </c>
      <c r="F597" s="411"/>
      <c r="G597" s="42">
        <v>0</v>
      </c>
      <c r="H597" s="43">
        <v>0</v>
      </c>
      <c r="I597" s="38">
        <f t="shared" si="79"/>
        <v>30.850915386087021</v>
      </c>
    </row>
    <row r="598" spans="1:9" ht="15">
      <c r="A598" s="26" t="s">
        <v>24</v>
      </c>
      <c r="B598" s="39">
        <v>9383.5082323334718</v>
      </c>
      <c r="C598" s="39">
        <v>59.489767666528216</v>
      </c>
      <c r="D598" s="39">
        <v>0</v>
      </c>
      <c r="E598" s="39">
        <v>0</v>
      </c>
      <c r="F598" s="411"/>
      <c r="G598" s="39">
        <v>0</v>
      </c>
      <c r="H598" s="40">
        <v>0</v>
      </c>
      <c r="I598" s="41">
        <f t="shared" si="79"/>
        <v>9442.9979999999996</v>
      </c>
    </row>
    <row r="599" spans="1:9" ht="15.75" thickBot="1">
      <c r="A599" s="28" t="s">
        <v>25</v>
      </c>
      <c r="B599" s="42">
        <v>1718.2508324295568</v>
      </c>
      <c r="C599" s="42">
        <v>0</v>
      </c>
      <c r="D599" s="42">
        <v>3789.6530270212693</v>
      </c>
      <c r="E599" s="42">
        <v>835.10087768778669</v>
      </c>
      <c r="F599" s="412"/>
      <c r="G599" s="42">
        <v>2596.3417493000879</v>
      </c>
      <c r="H599" s="43">
        <v>0.67591356130228031</v>
      </c>
      <c r="I599" s="38">
        <f>SUM(B599:H599)</f>
        <v>8940.0224000000035</v>
      </c>
    </row>
    <row r="600" spans="1:9" ht="15">
      <c r="A600" s="29" t="s">
        <v>26</v>
      </c>
      <c r="B600" s="44">
        <f>SUM(B579:B599)</f>
        <v>19124.116194279766</v>
      </c>
      <c r="C600" s="44">
        <f t="shared" ref="C600:F600" si="80">SUM(C579:C599)</f>
        <v>966.49019301179158</v>
      </c>
      <c r="D600" s="44">
        <f t="shared" si="80"/>
        <v>4116.1377210766423</v>
      </c>
      <c r="E600" s="44">
        <f t="shared" si="80"/>
        <v>1230.0821763579738</v>
      </c>
      <c r="F600" s="44">
        <f t="shared" si="80"/>
        <v>0</v>
      </c>
      <c r="G600" s="44">
        <f>SUM(G579:G599)</f>
        <v>2596.3417493000879</v>
      </c>
      <c r="H600" s="45">
        <f t="shared" ref="H600:I600" si="81">SUM(H579:H599)</f>
        <v>0.67591356130228031</v>
      </c>
      <c r="I600" s="46">
        <f t="shared" si="81"/>
        <v>28033.843947587564</v>
      </c>
    </row>
    <row r="601" spans="1:9" s="5" customFormat="1" ht="15" thickBot="1">
      <c r="A601" s="30" t="s">
        <v>88</v>
      </c>
      <c r="B601" s="47">
        <f>B600/$I600</f>
        <v>0.68217959085576918</v>
      </c>
      <c r="C601" s="47">
        <f t="shared" ref="C601:I601" si="82">C600/$I600</f>
        <v>3.4475835522904175E-2</v>
      </c>
      <c r="D601" s="47">
        <f t="shared" si="82"/>
        <v>0.1468274464526601</v>
      </c>
      <c r="E601" s="47">
        <f t="shared" si="82"/>
        <v>4.3878469847294266E-2</v>
      </c>
      <c r="F601" s="47">
        <f t="shared" si="82"/>
        <v>0</v>
      </c>
      <c r="G601" s="47">
        <f t="shared" si="82"/>
        <v>9.2614546694140196E-2</v>
      </c>
      <c r="H601" s="47">
        <f t="shared" si="82"/>
        <v>2.4110627232069104E-5</v>
      </c>
      <c r="I601" s="48">
        <f t="shared" si="82"/>
        <v>1</v>
      </c>
    </row>
    <row r="602" spans="1:9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9" ht="28.5">
      <c r="A603" s="457" t="s">
        <v>50</v>
      </c>
      <c r="B603" s="34" t="s">
        <v>0</v>
      </c>
      <c r="C603" s="34" t="s">
        <v>28</v>
      </c>
      <c r="D603" s="34" t="s">
        <v>29</v>
      </c>
      <c r="E603" s="34" t="s">
        <v>30</v>
      </c>
      <c r="F603" s="34" t="s">
        <v>27</v>
      </c>
      <c r="G603" s="34" t="s">
        <v>4</v>
      </c>
      <c r="H603" s="34" t="s">
        <v>31</v>
      </c>
      <c r="I603" s="35" t="s">
        <v>6</v>
      </c>
    </row>
    <row r="604" spans="1:9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9" ht="15">
      <c r="A605" s="25" t="s">
        <v>7</v>
      </c>
      <c r="B605" s="36">
        <v>300.97641600000003</v>
      </c>
      <c r="C605" s="36">
        <v>0</v>
      </c>
      <c r="D605" s="36">
        <v>20.579584000000004</v>
      </c>
      <c r="E605" s="36">
        <v>0</v>
      </c>
      <c r="F605" s="410"/>
      <c r="G605" s="36">
        <v>0</v>
      </c>
      <c r="H605" s="37">
        <v>0</v>
      </c>
      <c r="I605" s="38">
        <f>SUM(B605:H605)</f>
        <v>321.55600000000004</v>
      </c>
    </row>
    <row r="606" spans="1:9" ht="15">
      <c r="A606" s="26" t="s">
        <v>8</v>
      </c>
      <c r="B606" s="39">
        <v>52.415999999999997</v>
      </c>
      <c r="C606" s="39">
        <v>0</v>
      </c>
      <c r="D606" s="39">
        <v>3.5840000000000001</v>
      </c>
      <c r="E606" s="39">
        <v>0</v>
      </c>
      <c r="F606" s="411"/>
      <c r="G606" s="39">
        <v>0</v>
      </c>
      <c r="H606" s="40">
        <v>0</v>
      </c>
      <c r="I606" s="41">
        <f t="shared" ref="I606:I624" si="83">SUM(B606:H606)</f>
        <v>56</v>
      </c>
    </row>
    <row r="607" spans="1:9" ht="15">
      <c r="A607" s="27" t="s">
        <v>9</v>
      </c>
      <c r="B607" s="42">
        <v>45.863999999999997</v>
      </c>
      <c r="C607" s="42">
        <v>0</v>
      </c>
      <c r="D607" s="42">
        <v>3.1360000000000001</v>
      </c>
      <c r="E607" s="42">
        <v>0</v>
      </c>
      <c r="F607" s="411"/>
      <c r="G607" s="42">
        <v>0</v>
      </c>
      <c r="H607" s="43">
        <v>0</v>
      </c>
      <c r="I607" s="38">
        <f t="shared" si="83"/>
        <v>49</v>
      </c>
    </row>
    <row r="608" spans="1:9" ht="15">
      <c r="A608" s="26" t="s">
        <v>10</v>
      </c>
      <c r="B608" s="39">
        <v>326.66399999999999</v>
      </c>
      <c r="C608" s="39">
        <v>0</v>
      </c>
      <c r="D608" s="39">
        <v>22.336000000000002</v>
      </c>
      <c r="E608" s="39">
        <v>0</v>
      </c>
      <c r="F608" s="411"/>
      <c r="G608" s="39">
        <v>0</v>
      </c>
      <c r="H608" s="40">
        <v>0</v>
      </c>
      <c r="I608" s="41">
        <f t="shared" si="83"/>
        <v>349</v>
      </c>
    </row>
    <row r="609" spans="1:9" ht="15">
      <c r="A609" s="27" t="s">
        <v>11</v>
      </c>
      <c r="B609" s="42">
        <v>0</v>
      </c>
      <c r="C609" s="42">
        <v>0</v>
      </c>
      <c r="D609" s="42">
        <v>0</v>
      </c>
      <c r="E609" s="42">
        <v>0</v>
      </c>
      <c r="F609" s="411"/>
      <c r="G609" s="42">
        <v>0</v>
      </c>
      <c r="H609" s="43">
        <v>0</v>
      </c>
      <c r="I609" s="38">
        <f t="shared" si="83"/>
        <v>0</v>
      </c>
    </row>
    <row r="610" spans="1:9" ht="15">
      <c r="A610" s="26" t="s">
        <v>12</v>
      </c>
      <c r="B610" s="39">
        <v>0</v>
      </c>
      <c r="C610" s="39">
        <v>0</v>
      </c>
      <c r="D610" s="39">
        <v>0</v>
      </c>
      <c r="E610" s="39">
        <v>0</v>
      </c>
      <c r="F610" s="411"/>
      <c r="G610" s="39">
        <v>0</v>
      </c>
      <c r="H610" s="40">
        <v>0</v>
      </c>
      <c r="I610" s="41">
        <f t="shared" si="83"/>
        <v>0</v>
      </c>
    </row>
    <row r="611" spans="1:9" ht="15">
      <c r="A611" s="27" t="s">
        <v>13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83"/>
        <v>0</v>
      </c>
    </row>
    <row r="612" spans="1:9" ht="15">
      <c r="A612" s="26" t="s">
        <v>14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>SUM(B612:H612)</f>
        <v>0</v>
      </c>
    </row>
    <row r="613" spans="1:9" ht="15">
      <c r="A613" s="27" t="s">
        <v>15</v>
      </c>
      <c r="B613" s="42">
        <v>2350.7696591999998</v>
      </c>
      <c r="C613" s="42">
        <v>0</v>
      </c>
      <c r="D613" s="42">
        <v>185.11994079999999</v>
      </c>
      <c r="E613" s="42">
        <v>0</v>
      </c>
      <c r="F613" s="411"/>
      <c r="G613" s="42">
        <v>0</v>
      </c>
      <c r="H613" s="43">
        <v>0</v>
      </c>
      <c r="I613" s="38">
        <f t="shared" si="83"/>
        <v>2535.8895999999995</v>
      </c>
    </row>
    <row r="614" spans="1:9" ht="15">
      <c r="A614" s="26" t="s">
        <v>16</v>
      </c>
      <c r="B614" s="39">
        <v>360.60299999999995</v>
      </c>
      <c r="C614" s="39">
        <v>0</v>
      </c>
      <c r="D614" s="39">
        <v>28.396999999999998</v>
      </c>
      <c r="E614" s="39">
        <v>0</v>
      </c>
      <c r="F614" s="411"/>
      <c r="G614" s="39">
        <v>0</v>
      </c>
      <c r="H614" s="40">
        <v>0</v>
      </c>
      <c r="I614" s="41">
        <f t="shared" si="83"/>
        <v>388.99999999999994</v>
      </c>
    </row>
    <row r="615" spans="1:9" ht="15">
      <c r="A615" s="27" t="s">
        <v>17</v>
      </c>
      <c r="B615" s="42">
        <v>8.2835792999999995</v>
      </c>
      <c r="C615" s="42">
        <v>0</v>
      </c>
      <c r="D615" s="42">
        <v>0.65232069999999998</v>
      </c>
      <c r="E615" s="42">
        <v>0</v>
      </c>
      <c r="F615" s="411"/>
      <c r="G615" s="42">
        <v>0</v>
      </c>
      <c r="H615" s="43">
        <v>0</v>
      </c>
      <c r="I615" s="38">
        <f t="shared" si="83"/>
        <v>8.9359000000000002</v>
      </c>
    </row>
    <row r="616" spans="1:9" ht="15">
      <c r="A616" s="26" t="s">
        <v>18</v>
      </c>
      <c r="B616" s="39">
        <v>0</v>
      </c>
      <c r="C616" s="39">
        <v>0</v>
      </c>
      <c r="D616" s="39">
        <v>0</v>
      </c>
      <c r="E616" s="39">
        <v>0</v>
      </c>
      <c r="F616" s="411"/>
      <c r="G616" s="39">
        <v>0</v>
      </c>
      <c r="H616" s="40">
        <v>0</v>
      </c>
      <c r="I616" s="41">
        <f t="shared" si="83"/>
        <v>0</v>
      </c>
    </row>
    <row r="617" spans="1:9" ht="15">
      <c r="A617" s="27" t="s">
        <v>139</v>
      </c>
      <c r="B617" s="42">
        <v>15126.623482880264</v>
      </c>
      <c r="C617" s="42">
        <v>0</v>
      </c>
      <c r="D617" s="42">
        <v>4776.8284682779768</v>
      </c>
      <c r="E617" s="42">
        <v>0</v>
      </c>
      <c r="F617" s="411"/>
      <c r="G617" s="42">
        <v>0</v>
      </c>
      <c r="H617" s="43">
        <v>0</v>
      </c>
      <c r="I617" s="38">
        <f t="shared" si="83"/>
        <v>19903.45195115824</v>
      </c>
    </row>
    <row r="618" spans="1:9" ht="15">
      <c r="A618" s="26" t="s">
        <v>19</v>
      </c>
      <c r="B618" s="39">
        <v>0</v>
      </c>
      <c r="C618" s="39">
        <v>0</v>
      </c>
      <c r="D618" s="39">
        <v>0</v>
      </c>
      <c r="E618" s="39">
        <v>0</v>
      </c>
      <c r="F618" s="411"/>
      <c r="G618" s="39">
        <v>0</v>
      </c>
      <c r="H618" s="40">
        <v>0</v>
      </c>
      <c r="I618" s="41">
        <f t="shared" si="83"/>
        <v>0</v>
      </c>
    </row>
    <row r="619" spans="1:9" ht="15">
      <c r="A619" s="27" t="s">
        <v>20</v>
      </c>
      <c r="B619" s="42">
        <v>0</v>
      </c>
      <c r="C619" s="42">
        <v>0</v>
      </c>
      <c r="D619" s="42">
        <v>0</v>
      </c>
      <c r="E619" s="42">
        <v>0</v>
      </c>
      <c r="F619" s="411"/>
      <c r="G619" s="42">
        <v>0</v>
      </c>
      <c r="H619" s="43">
        <v>0</v>
      </c>
      <c r="I619" s="38">
        <f t="shared" si="83"/>
        <v>0</v>
      </c>
    </row>
    <row r="620" spans="1:9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83"/>
        <v>0</v>
      </c>
    </row>
    <row r="621" spans="1:9" ht="15">
      <c r="A621" s="28" t="s">
        <v>60</v>
      </c>
      <c r="B621" s="42">
        <v>771.06</v>
      </c>
      <c r="C621" s="42">
        <v>0</v>
      </c>
      <c r="D621" s="42">
        <v>80.94</v>
      </c>
      <c r="E621" s="42">
        <v>0</v>
      </c>
      <c r="F621" s="411"/>
      <c r="G621" s="42">
        <v>0</v>
      </c>
      <c r="H621" s="43">
        <v>0</v>
      </c>
      <c r="I621" s="38">
        <f t="shared" si="83"/>
        <v>852</v>
      </c>
    </row>
    <row r="622" spans="1:9" ht="15">
      <c r="A622" s="26" t="s">
        <v>22</v>
      </c>
      <c r="B622" s="39">
        <v>35.224938617409244</v>
      </c>
      <c r="C622" s="39">
        <v>0</v>
      </c>
      <c r="D622" s="39">
        <v>3.6976454902252796</v>
      </c>
      <c r="E622" s="39">
        <v>0</v>
      </c>
      <c r="F622" s="411"/>
      <c r="G622" s="39">
        <v>0</v>
      </c>
      <c r="H622" s="40">
        <v>0</v>
      </c>
      <c r="I622" s="41">
        <f t="shared" si="83"/>
        <v>38.92258410763452</v>
      </c>
    </row>
    <row r="623" spans="1:9" ht="15">
      <c r="A623" s="28" t="s">
        <v>23</v>
      </c>
      <c r="B623" s="42">
        <v>27.407654757383327</v>
      </c>
      <c r="C623" s="42">
        <v>0</v>
      </c>
      <c r="D623" s="42">
        <v>9.1358849191277756</v>
      </c>
      <c r="E623" s="42">
        <v>0</v>
      </c>
      <c r="F623" s="411"/>
      <c r="G623" s="42">
        <v>0</v>
      </c>
      <c r="H623" s="43">
        <v>0</v>
      </c>
      <c r="I623" s="38">
        <f t="shared" si="83"/>
        <v>36.543539676511102</v>
      </c>
    </row>
    <row r="624" spans="1:9" ht="15">
      <c r="A624" s="26" t="s">
        <v>24</v>
      </c>
      <c r="B624" s="39">
        <v>4940.6324198400007</v>
      </c>
      <c r="C624" s="39">
        <v>0</v>
      </c>
      <c r="D624" s="39">
        <v>1149.8907801599998</v>
      </c>
      <c r="E624" s="39">
        <v>0</v>
      </c>
      <c r="F624" s="411"/>
      <c r="G624" s="39">
        <v>0</v>
      </c>
      <c r="H624" s="40">
        <v>0</v>
      </c>
      <c r="I624" s="41">
        <f t="shared" si="83"/>
        <v>6090.5232000000005</v>
      </c>
    </row>
    <row r="625" spans="1:9" ht="15.75" thickBot="1">
      <c r="A625" s="28" t="s">
        <v>25</v>
      </c>
      <c r="B625" s="42">
        <v>944.13939922179418</v>
      </c>
      <c r="C625" s="42">
        <v>0</v>
      </c>
      <c r="D625" s="42">
        <v>1072.4690263004845</v>
      </c>
      <c r="E625" s="42">
        <v>5030.0084175106458</v>
      </c>
      <c r="F625" s="412"/>
      <c r="G625" s="42">
        <v>1317.3831569670742</v>
      </c>
      <c r="H625" s="43">
        <v>0</v>
      </c>
      <c r="I625" s="38">
        <f>SUM(B625:H625)</f>
        <v>8363.9999999999982</v>
      </c>
    </row>
    <row r="626" spans="1:9" ht="15">
      <c r="A626" s="29" t="s">
        <v>26</v>
      </c>
      <c r="B626" s="44">
        <f>SUM(B605:B625)</f>
        <v>25290.664549816847</v>
      </c>
      <c r="C626" s="44">
        <f t="shared" ref="C626:F626" si="84">SUM(C605:C625)</f>
        <v>0</v>
      </c>
      <c r="D626" s="44">
        <f t="shared" si="84"/>
        <v>7356.7666506478126</v>
      </c>
      <c r="E626" s="44">
        <f t="shared" si="84"/>
        <v>5030.0084175106458</v>
      </c>
      <c r="F626" s="44">
        <f t="shared" si="84"/>
        <v>0</v>
      </c>
      <c r="G626" s="44">
        <f>SUM(G605:G625)</f>
        <v>1317.3831569670742</v>
      </c>
      <c r="H626" s="45">
        <f t="shared" ref="H626:I626" si="85">SUM(H605:H625)</f>
        <v>0</v>
      </c>
      <c r="I626" s="46">
        <f t="shared" si="85"/>
        <v>38994.822774942382</v>
      </c>
    </row>
    <row r="627" spans="1:9" s="5" customFormat="1" ht="15" thickBot="1">
      <c r="A627" s="30" t="s">
        <v>88</v>
      </c>
      <c r="B627" s="47">
        <f>B626/$I626</f>
        <v>0.64856467474621615</v>
      </c>
      <c r="C627" s="47">
        <f t="shared" ref="C627:I627" si="86">C626/$I626</f>
        <v>0</v>
      </c>
      <c r="D627" s="47">
        <f t="shared" si="86"/>
        <v>0.18866008683017235</v>
      </c>
      <c r="E627" s="47">
        <f t="shared" si="86"/>
        <v>0.12899169837342794</v>
      </c>
      <c r="F627" s="47">
        <f t="shared" si="86"/>
        <v>0</v>
      </c>
      <c r="G627" s="47">
        <f t="shared" si="86"/>
        <v>3.3783540050183518E-2</v>
      </c>
      <c r="H627" s="47">
        <f t="shared" si="86"/>
        <v>0</v>
      </c>
      <c r="I627" s="48">
        <f t="shared" si="86"/>
        <v>1</v>
      </c>
    </row>
    <row r="628" spans="1:9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9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9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9" ht="15">
      <c r="A631" s="25" t="s">
        <v>7</v>
      </c>
      <c r="B631" s="36">
        <v>0.973789555152338</v>
      </c>
      <c r="C631" s="36">
        <v>0</v>
      </c>
      <c r="D631" s="36">
        <v>1.462210444847662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2.4359999999999999</v>
      </c>
    </row>
    <row r="632" spans="1:9" ht="15">
      <c r="A632" s="26" t="s">
        <v>8</v>
      </c>
      <c r="B632" s="39">
        <v>0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0" si="87">SUM(B632:H632)</f>
        <v>0</v>
      </c>
    </row>
    <row r="633" spans="1:9" ht="15">
      <c r="A633" s="27" t="s">
        <v>9</v>
      </c>
      <c r="B633" s="42">
        <v>2</v>
      </c>
      <c r="C633" s="42">
        <v>0</v>
      </c>
      <c r="D633" s="42">
        <v>0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87"/>
        <v>2</v>
      </c>
    </row>
    <row r="634" spans="1:9" ht="15">
      <c r="A634" s="26" t="s">
        <v>10</v>
      </c>
      <c r="B634" s="39">
        <v>7.9744542708356203</v>
      </c>
      <c r="C634" s="39">
        <v>0</v>
      </c>
      <c r="D634" s="39">
        <v>2.5545729164379354E-2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87"/>
        <v>8</v>
      </c>
    </row>
    <row r="635" spans="1:9" ht="15">
      <c r="A635" s="27" t="s">
        <v>11</v>
      </c>
      <c r="B635" s="42">
        <v>0</v>
      </c>
      <c r="C635" s="42">
        <v>0</v>
      </c>
      <c r="D635" s="42">
        <v>0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87"/>
        <v>0</v>
      </c>
    </row>
    <row r="636" spans="1:9" ht="15">
      <c r="A636" s="26" t="s">
        <v>12</v>
      </c>
      <c r="B636" s="39">
        <v>0</v>
      </c>
      <c r="C636" s="39">
        <v>0</v>
      </c>
      <c r="D636" s="39">
        <v>0</v>
      </c>
      <c r="E636" s="39">
        <v>0.74040596044037021</v>
      </c>
      <c r="F636" s="39">
        <v>0</v>
      </c>
      <c r="G636" s="39">
        <v>0</v>
      </c>
      <c r="H636" s="40">
        <v>0</v>
      </c>
      <c r="I636" s="41">
        <f t="shared" si="87"/>
        <v>0.74040596044037021</v>
      </c>
    </row>
    <row r="637" spans="1:9" ht="15">
      <c r="A637" s="27" t="s">
        <v>13</v>
      </c>
      <c r="B637" s="42">
        <v>0</v>
      </c>
      <c r="C637" s="42">
        <v>0</v>
      </c>
      <c r="D637" s="42">
        <v>0</v>
      </c>
      <c r="E637" s="42">
        <v>0</v>
      </c>
      <c r="F637" s="42">
        <v>0</v>
      </c>
      <c r="G637" s="42">
        <v>0</v>
      </c>
      <c r="H637" s="43">
        <v>0</v>
      </c>
      <c r="I637" s="38">
        <f t="shared" si="87"/>
        <v>0</v>
      </c>
    </row>
    <row r="638" spans="1:9" ht="15">
      <c r="A638" s="26" t="s">
        <v>14</v>
      </c>
      <c r="B638" s="39">
        <v>0</v>
      </c>
      <c r="C638" s="39">
        <v>1.6609280072943589E-2</v>
      </c>
      <c r="D638" s="39">
        <v>0</v>
      </c>
      <c r="E638" s="39">
        <v>0.80614238246638992</v>
      </c>
      <c r="F638" s="39">
        <v>31.836803477234319</v>
      </c>
      <c r="G638" s="39">
        <v>0</v>
      </c>
      <c r="H638" s="40">
        <v>0</v>
      </c>
      <c r="I638" s="41">
        <f>SUM(B638:H638)</f>
        <v>32.659555139773651</v>
      </c>
    </row>
    <row r="639" spans="1:9" ht="15">
      <c r="A639" s="27" t="s">
        <v>15</v>
      </c>
      <c r="B639" s="42">
        <v>2.0043658593680544</v>
      </c>
      <c r="C639" s="42">
        <v>4.5234140631945731E-2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87"/>
        <v>2.0496000000000003</v>
      </c>
    </row>
    <row r="640" spans="1:9" ht="15">
      <c r="A640" s="26" t="s">
        <v>16</v>
      </c>
      <c r="B640" s="39">
        <v>96.782953743724278</v>
      </c>
      <c r="C640" s="39">
        <v>0.41830199222051712</v>
      </c>
      <c r="D640" s="39">
        <v>7.7987442640552125</v>
      </c>
      <c r="E640" s="39">
        <v>0</v>
      </c>
      <c r="F640" s="39">
        <v>0</v>
      </c>
      <c r="G640" s="39">
        <v>0</v>
      </c>
      <c r="H640" s="40">
        <v>0</v>
      </c>
      <c r="I640" s="41">
        <f t="shared" si="87"/>
        <v>105.00000000000001</v>
      </c>
    </row>
    <row r="641" spans="1:9" ht="15">
      <c r="A641" s="27" t="s">
        <v>17</v>
      </c>
      <c r="B641" s="42">
        <v>0.89529259303149522</v>
      </c>
      <c r="C641" s="42">
        <v>0</v>
      </c>
      <c r="D641" s="42">
        <v>4.3343189724881154E-3</v>
      </c>
      <c r="E641" s="42">
        <v>2.637308799601663E-2</v>
      </c>
      <c r="F641" s="42">
        <v>0</v>
      </c>
      <c r="G641" s="42">
        <v>0</v>
      </c>
      <c r="H641" s="43">
        <v>0</v>
      </c>
      <c r="I641" s="38">
        <f t="shared" si="87"/>
        <v>0.92600000000000005</v>
      </c>
    </row>
    <row r="642" spans="1:9" ht="15">
      <c r="A642" s="26" t="s">
        <v>18</v>
      </c>
      <c r="B642" s="39">
        <v>0</v>
      </c>
      <c r="C642" s="39">
        <v>0</v>
      </c>
      <c r="D642" s="39">
        <v>0</v>
      </c>
      <c r="E642" s="39">
        <v>0</v>
      </c>
      <c r="F642" s="39">
        <v>0</v>
      </c>
      <c r="G642" s="39">
        <v>0</v>
      </c>
      <c r="H642" s="40">
        <v>0</v>
      </c>
      <c r="I642" s="41">
        <f t="shared" si="87"/>
        <v>0</v>
      </c>
    </row>
    <row r="643" spans="1:9" ht="15">
      <c r="A643" s="27" t="s">
        <v>139</v>
      </c>
      <c r="B643" s="42">
        <v>77.078558192726589</v>
      </c>
      <c r="C643" s="42">
        <v>0</v>
      </c>
      <c r="D643" s="42">
        <v>19.921441807273403</v>
      </c>
      <c r="E643" s="42">
        <v>0</v>
      </c>
      <c r="F643" s="42">
        <v>0</v>
      </c>
      <c r="G643" s="42">
        <v>0</v>
      </c>
      <c r="H643" s="43">
        <v>0</v>
      </c>
      <c r="I643" s="38">
        <f t="shared" si="87"/>
        <v>97</v>
      </c>
    </row>
    <row r="644" spans="1:9" ht="15">
      <c r="A644" s="26" t="s">
        <v>19</v>
      </c>
      <c r="B644" s="39">
        <v>0</v>
      </c>
      <c r="C644" s="39">
        <v>0</v>
      </c>
      <c r="D644" s="39">
        <v>0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87"/>
        <v>0</v>
      </c>
    </row>
    <row r="645" spans="1:9" ht="15">
      <c r="A645" s="27" t="s">
        <v>20</v>
      </c>
      <c r="B645" s="42">
        <v>0</v>
      </c>
      <c r="C645" s="42">
        <v>0</v>
      </c>
      <c r="D645" s="42">
        <v>0</v>
      </c>
      <c r="E645" s="42">
        <v>0</v>
      </c>
      <c r="F645" s="42">
        <v>0</v>
      </c>
      <c r="G645" s="42">
        <v>0</v>
      </c>
      <c r="H645" s="43">
        <v>0</v>
      </c>
      <c r="I645" s="38">
        <f t="shared" si="87"/>
        <v>0</v>
      </c>
    </row>
    <row r="646" spans="1:9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87"/>
        <v>0</v>
      </c>
    </row>
    <row r="647" spans="1:9" ht="15">
      <c r="A647" s="28" t="s">
        <v>60</v>
      </c>
      <c r="B647" s="42">
        <v>33.442657733646797</v>
      </c>
      <c r="C647" s="42">
        <v>1.5148388919131552</v>
      </c>
      <c r="D647" s="42">
        <v>19.042503374440049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87"/>
        <v>54</v>
      </c>
    </row>
    <row r="648" spans="1:9" ht="15">
      <c r="A648" s="26" t="s">
        <v>22</v>
      </c>
      <c r="B648" s="39">
        <v>8.848485579227594E-2</v>
      </c>
      <c r="C648" s="39">
        <v>0</v>
      </c>
      <c r="D648" s="39">
        <v>0</v>
      </c>
      <c r="E648" s="39">
        <v>0</v>
      </c>
      <c r="F648" s="39">
        <v>0.34228996407587697</v>
      </c>
      <c r="G648" s="39">
        <v>0</v>
      </c>
      <c r="H648" s="40">
        <v>0</v>
      </c>
      <c r="I648" s="41">
        <f t="shared" si="87"/>
        <v>0.43077481986815291</v>
      </c>
    </row>
    <row r="649" spans="1:9" ht="15">
      <c r="A649" s="28" t="s">
        <v>23</v>
      </c>
      <c r="B649" s="42">
        <v>0.49343966918229831</v>
      </c>
      <c r="C649" s="42">
        <v>0</v>
      </c>
      <c r="D649" s="42">
        <v>0</v>
      </c>
      <c r="E649" s="42">
        <v>0</v>
      </c>
      <c r="F649" s="42">
        <v>0</v>
      </c>
      <c r="G649" s="42">
        <v>0</v>
      </c>
      <c r="H649" s="43">
        <v>0</v>
      </c>
      <c r="I649" s="38">
        <f t="shared" si="87"/>
        <v>0.49343966918229831</v>
      </c>
    </row>
    <row r="650" spans="1:9" ht="15">
      <c r="A650" s="26" t="s">
        <v>24</v>
      </c>
      <c r="B650" s="39">
        <v>85.316400000000016</v>
      </c>
      <c r="C650" s="39">
        <v>0</v>
      </c>
      <c r="D650" s="39">
        <v>0</v>
      </c>
      <c r="E650" s="39">
        <v>0</v>
      </c>
      <c r="F650" s="39">
        <v>0</v>
      </c>
      <c r="G650" s="39">
        <v>0</v>
      </c>
      <c r="H650" s="40">
        <v>0</v>
      </c>
      <c r="I650" s="41">
        <f t="shared" si="87"/>
        <v>85.316400000000016</v>
      </c>
    </row>
    <row r="651" spans="1:9" ht="15.75" thickBot="1">
      <c r="A651" s="28" t="s">
        <v>25</v>
      </c>
      <c r="B651" s="42">
        <v>36.286626691084614</v>
      </c>
      <c r="C651" s="42">
        <v>4.7148065623878944E-2</v>
      </c>
      <c r="D651" s="42">
        <v>0.75056351662836851</v>
      </c>
      <c r="E651" s="42">
        <v>60.297011258924897</v>
      </c>
      <c r="F651" s="42">
        <v>0</v>
      </c>
      <c r="G651" s="42">
        <v>20.333373418096567</v>
      </c>
      <c r="H651" s="43">
        <v>0.2852770496416564</v>
      </c>
      <c r="I651" s="38">
        <f>SUM(B651:H651)</f>
        <v>117.99999999999999</v>
      </c>
    </row>
    <row r="652" spans="1:9" ht="15">
      <c r="A652" s="29" t="s">
        <v>26</v>
      </c>
      <c r="B652" s="44">
        <f>SUM(B631:B651)</f>
        <v>343.33702316454435</v>
      </c>
      <c r="C652" s="44">
        <f t="shared" ref="C652:F652" si="88">SUM(C631:C651)</f>
        <v>2.0421323704624403</v>
      </c>
      <c r="D652" s="44">
        <f t="shared" si="88"/>
        <v>49.005343455381556</v>
      </c>
      <c r="E652" s="44">
        <f t="shared" si="88"/>
        <v>61.869932689827671</v>
      </c>
      <c r="F652" s="44">
        <f t="shared" si="88"/>
        <v>32.179093441310194</v>
      </c>
      <c r="G652" s="44">
        <f>SUM(G631:G651)</f>
        <v>20.333373418096567</v>
      </c>
      <c r="H652" s="45">
        <f t="shared" ref="H652:I652" si="89">SUM(H631:H651)</f>
        <v>0.2852770496416564</v>
      </c>
      <c r="I652" s="46">
        <f t="shared" si="89"/>
        <v>509.05217558926449</v>
      </c>
    </row>
    <row r="653" spans="1:9" s="5" customFormat="1" ht="15" thickBot="1">
      <c r="A653" s="30" t="s">
        <v>88</v>
      </c>
      <c r="B653" s="53">
        <f>B652/$I652</f>
        <v>0.67446332542849274</v>
      </c>
      <c r="C653" s="53">
        <f t="shared" ref="C653:I653" si="90">C652/$I652</f>
        <v>4.0116366619954531E-3</v>
      </c>
      <c r="D653" s="53">
        <f t="shared" si="90"/>
        <v>9.6267820481573133E-2</v>
      </c>
      <c r="E653" s="53">
        <f t="shared" si="90"/>
        <v>0.1215394720947981</v>
      </c>
      <c r="F653" s="53">
        <f t="shared" si="90"/>
        <v>6.3213743078615825E-2</v>
      </c>
      <c r="G653" s="53">
        <f t="shared" si="90"/>
        <v>3.9943593983385345E-2</v>
      </c>
      <c r="H653" s="53">
        <f t="shared" si="90"/>
        <v>5.6040827113925545E-4</v>
      </c>
      <c r="I653" s="54">
        <f t="shared" si="90"/>
        <v>1</v>
      </c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"/>
  <dimension ref="A1:T653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2" customWidth="1"/>
    <col min="2" max="9" width="16.625" style="2" customWidth="1"/>
    <col min="10" max="10" width="36.625" style="2" customWidth="1"/>
    <col min="11" max="19" width="16.625" style="2" customWidth="1"/>
    <col min="20" max="20" width="36.625" style="2" customWidth="1"/>
    <col min="21" max="16384" width="11" style="2"/>
  </cols>
  <sheetData>
    <row r="1" spans="1:10" s="1" customFormat="1" ht="15" customHeight="1" thickTop="1">
      <c r="A1" s="422" t="s">
        <v>107</v>
      </c>
      <c r="B1" s="423"/>
      <c r="C1" s="423"/>
      <c r="D1" s="423"/>
      <c r="E1" s="423"/>
      <c r="F1" s="423"/>
      <c r="G1" s="423"/>
      <c r="H1" s="423"/>
      <c r="I1" s="424"/>
    </row>
    <row r="2" spans="1:10" s="1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</row>
    <row r="3" spans="1:10" s="1" customFormat="1" ht="15" customHeight="1" thickBot="1">
      <c r="A3" s="428"/>
      <c r="B3" s="429"/>
      <c r="C3" s="429"/>
      <c r="D3" s="429"/>
      <c r="E3" s="429"/>
      <c r="F3" s="429"/>
      <c r="G3" s="429"/>
      <c r="H3" s="429"/>
      <c r="I3" s="430"/>
    </row>
    <row r="4" spans="1:10" s="1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</row>
    <row r="5" spans="1:10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J5" s="21"/>
    </row>
    <row r="6" spans="1:10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0" ht="15">
      <c r="A7" s="25" t="s">
        <v>7</v>
      </c>
      <c r="B7" s="36">
        <f>B33+B85</f>
        <v>370.960912805232</v>
      </c>
      <c r="C7" s="36">
        <f t="shared" ref="C7:E7" si="0">C33+C85</f>
        <v>0</v>
      </c>
      <c r="D7" s="36">
        <f t="shared" si="0"/>
        <v>33.535087194768018</v>
      </c>
      <c r="E7" s="36">
        <f t="shared" si="0"/>
        <v>0</v>
      </c>
      <c r="F7" s="36">
        <f>F59+F85</f>
        <v>0.504</v>
      </c>
      <c r="G7" s="36">
        <f t="shared" ref="G7:H22" si="1">G33+G85</f>
        <v>0</v>
      </c>
      <c r="H7" s="37">
        <f t="shared" si="1"/>
        <v>0</v>
      </c>
      <c r="I7" s="38">
        <f>SUM(B7:H7)</f>
        <v>405.00000000000006</v>
      </c>
      <c r="J7" s="306">
        <v>0</v>
      </c>
    </row>
    <row r="8" spans="1:10" ht="15">
      <c r="A8" s="26" t="s">
        <v>8</v>
      </c>
      <c r="B8" s="39">
        <f t="shared" ref="B8:E23" si="2">B34+B86</f>
        <v>54.843416616316397</v>
      </c>
      <c r="C8" s="39">
        <f t="shared" si="2"/>
        <v>0</v>
      </c>
      <c r="D8" s="39">
        <f t="shared" si="2"/>
        <v>8.1565833836835999</v>
      </c>
      <c r="E8" s="39">
        <f t="shared" si="2"/>
        <v>0</v>
      </c>
      <c r="F8" s="39">
        <f t="shared" ref="F8:F27" si="3">F60+F86</f>
        <v>0</v>
      </c>
      <c r="G8" s="39">
        <f t="shared" si="1"/>
        <v>0</v>
      </c>
      <c r="H8" s="40">
        <f t="shared" si="1"/>
        <v>0</v>
      </c>
      <c r="I8" s="41">
        <f t="shared" ref="I8:I26" si="4">SUM(B8:H8)</f>
        <v>63</v>
      </c>
      <c r="J8" s="306">
        <v>0</v>
      </c>
    </row>
    <row r="9" spans="1:10" ht="15">
      <c r="A9" s="27" t="s">
        <v>9</v>
      </c>
      <c r="B9" s="42">
        <f t="shared" si="2"/>
        <v>262.90760472661719</v>
      </c>
      <c r="C9" s="42">
        <f t="shared" si="2"/>
        <v>0</v>
      </c>
      <c r="D9" s="42">
        <f t="shared" si="2"/>
        <v>13.09239527338281</v>
      </c>
      <c r="E9" s="42">
        <f t="shared" si="2"/>
        <v>0</v>
      </c>
      <c r="F9" s="42">
        <f t="shared" si="3"/>
        <v>0</v>
      </c>
      <c r="G9" s="42">
        <f t="shared" si="1"/>
        <v>0</v>
      </c>
      <c r="H9" s="43">
        <f t="shared" si="1"/>
        <v>0</v>
      </c>
      <c r="I9" s="38">
        <f t="shared" si="4"/>
        <v>276</v>
      </c>
      <c r="J9" s="306">
        <v>0</v>
      </c>
    </row>
    <row r="10" spans="1:10" ht="15">
      <c r="A10" s="26" t="s">
        <v>10</v>
      </c>
      <c r="B10" s="39">
        <f t="shared" si="2"/>
        <v>466.8320678385445</v>
      </c>
      <c r="C10" s="39">
        <f t="shared" si="2"/>
        <v>0</v>
      </c>
      <c r="D10" s="39">
        <f t="shared" si="2"/>
        <v>136.16793216145547</v>
      </c>
      <c r="E10" s="39">
        <f t="shared" si="2"/>
        <v>0</v>
      </c>
      <c r="F10" s="39">
        <f t="shared" si="3"/>
        <v>0</v>
      </c>
      <c r="G10" s="39">
        <f t="shared" si="1"/>
        <v>0</v>
      </c>
      <c r="H10" s="40">
        <f t="shared" si="1"/>
        <v>0</v>
      </c>
      <c r="I10" s="41">
        <f t="shared" si="4"/>
        <v>603</v>
      </c>
      <c r="J10" s="306">
        <v>0</v>
      </c>
    </row>
    <row r="11" spans="1:10" ht="15">
      <c r="A11" s="27" t="s">
        <v>11</v>
      </c>
      <c r="B11" s="42">
        <f t="shared" si="2"/>
        <v>0</v>
      </c>
      <c r="C11" s="42">
        <f t="shared" si="2"/>
        <v>0</v>
      </c>
      <c r="D11" s="42">
        <f t="shared" si="2"/>
        <v>0</v>
      </c>
      <c r="E11" s="42">
        <f t="shared" si="2"/>
        <v>0</v>
      </c>
      <c r="F11" s="42">
        <f t="shared" si="3"/>
        <v>0</v>
      </c>
      <c r="G11" s="42">
        <f t="shared" si="1"/>
        <v>0</v>
      </c>
      <c r="H11" s="43">
        <f t="shared" si="1"/>
        <v>0</v>
      </c>
      <c r="I11" s="38">
        <f t="shared" si="4"/>
        <v>0</v>
      </c>
      <c r="J11" s="306">
        <v>0</v>
      </c>
    </row>
    <row r="12" spans="1:10" ht="15">
      <c r="A12" s="26" t="s">
        <v>12</v>
      </c>
      <c r="B12" s="39">
        <f t="shared" si="2"/>
        <v>3.4695392295290067E-3</v>
      </c>
      <c r="C12" s="39">
        <f t="shared" si="2"/>
        <v>1.1231674329139547E-3</v>
      </c>
      <c r="D12" s="39">
        <f t="shared" si="2"/>
        <v>0.10238371793808357</v>
      </c>
      <c r="E12" s="39">
        <f t="shared" si="2"/>
        <v>8.7002235764988534</v>
      </c>
      <c r="F12" s="39">
        <f t="shared" si="3"/>
        <v>18018.520467980659</v>
      </c>
      <c r="G12" s="39">
        <f t="shared" si="1"/>
        <v>0</v>
      </c>
      <c r="H12" s="40">
        <f t="shared" si="1"/>
        <v>0</v>
      </c>
      <c r="I12" s="41">
        <f t="shared" si="4"/>
        <v>18027.327667981757</v>
      </c>
      <c r="J12" s="306">
        <v>0</v>
      </c>
    </row>
    <row r="13" spans="1:10" ht="15">
      <c r="A13" s="27" t="s">
        <v>13</v>
      </c>
      <c r="B13" s="42">
        <f t="shared" si="2"/>
        <v>0</v>
      </c>
      <c r="C13" s="42">
        <f t="shared" si="2"/>
        <v>0</v>
      </c>
      <c r="D13" s="42">
        <f t="shared" si="2"/>
        <v>0</v>
      </c>
      <c r="E13" s="42">
        <f t="shared" si="2"/>
        <v>22</v>
      </c>
      <c r="F13" s="42">
        <f t="shared" si="3"/>
        <v>0</v>
      </c>
      <c r="G13" s="42">
        <f t="shared" si="1"/>
        <v>0</v>
      </c>
      <c r="H13" s="43">
        <f t="shared" si="1"/>
        <v>0</v>
      </c>
      <c r="I13" s="38">
        <f t="shared" si="4"/>
        <v>22</v>
      </c>
      <c r="J13" s="306">
        <v>0</v>
      </c>
    </row>
    <row r="14" spans="1:10" ht="15">
      <c r="A14" s="26" t="s">
        <v>14</v>
      </c>
      <c r="B14" s="39">
        <f t="shared" si="2"/>
        <v>2.1314193641359712E-3</v>
      </c>
      <c r="C14" s="39">
        <f t="shared" si="2"/>
        <v>0.50453004762807552</v>
      </c>
      <c r="D14" s="39">
        <f t="shared" si="2"/>
        <v>3.4898028553827101</v>
      </c>
      <c r="E14" s="39">
        <f t="shared" si="2"/>
        <v>612.1769478635797</v>
      </c>
      <c r="F14" s="39">
        <f t="shared" si="3"/>
        <v>14398.047018177349</v>
      </c>
      <c r="G14" s="39">
        <f t="shared" si="1"/>
        <v>0</v>
      </c>
      <c r="H14" s="40">
        <f t="shared" si="1"/>
        <v>0</v>
      </c>
      <c r="I14" s="41">
        <f t="shared" si="4"/>
        <v>15014.220430363304</v>
      </c>
      <c r="J14" s="306">
        <v>0</v>
      </c>
    </row>
    <row r="15" spans="1:10" ht="15">
      <c r="A15" s="27" t="s">
        <v>15</v>
      </c>
      <c r="B15" s="42">
        <f t="shared" si="2"/>
        <v>3046.4737183098318</v>
      </c>
      <c r="C15" s="42">
        <f t="shared" si="2"/>
        <v>13.060092848987008</v>
      </c>
      <c r="D15" s="42">
        <f t="shared" si="2"/>
        <v>190.46600111014297</v>
      </c>
      <c r="E15" s="42">
        <f t="shared" si="2"/>
        <v>1.8773103778751366E-4</v>
      </c>
      <c r="F15" s="42">
        <f t="shared" si="3"/>
        <v>0</v>
      </c>
      <c r="G15" s="42">
        <f t="shared" si="1"/>
        <v>0</v>
      </c>
      <c r="H15" s="43">
        <f t="shared" si="1"/>
        <v>0</v>
      </c>
      <c r="I15" s="38">
        <f t="shared" si="4"/>
        <v>3249.9999999999995</v>
      </c>
      <c r="J15" s="306">
        <v>0</v>
      </c>
    </row>
    <row r="16" spans="1:10" ht="15">
      <c r="A16" s="26" t="s">
        <v>16</v>
      </c>
      <c r="B16" s="39">
        <f t="shared" si="2"/>
        <v>2169.0788541913057</v>
      </c>
      <c r="C16" s="39">
        <f t="shared" si="2"/>
        <v>911.57695991400954</v>
      </c>
      <c r="D16" s="39">
        <f t="shared" si="2"/>
        <v>404.94396264354657</v>
      </c>
      <c r="E16" s="39">
        <f t="shared" si="2"/>
        <v>83.400223251138073</v>
      </c>
      <c r="F16" s="39">
        <f t="shared" si="3"/>
        <v>0</v>
      </c>
      <c r="G16" s="39">
        <f t="shared" si="1"/>
        <v>0</v>
      </c>
      <c r="H16" s="40">
        <f t="shared" si="1"/>
        <v>0</v>
      </c>
      <c r="I16" s="41">
        <f t="shared" si="4"/>
        <v>3568.9999999999995</v>
      </c>
      <c r="J16" s="306">
        <v>0</v>
      </c>
    </row>
    <row r="17" spans="1:20" ht="15">
      <c r="A17" s="27" t="s">
        <v>17</v>
      </c>
      <c r="B17" s="42">
        <f t="shared" si="2"/>
        <v>679.61263391203454</v>
      </c>
      <c r="C17" s="42">
        <f t="shared" si="2"/>
        <v>7.5937637720624469</v>
      </c>
      <c r="D17" s="42">
        <f t="shared" si="2"/>
        <v>157.49138388508277</v>
      </c>
      <c r="E17" s="42">
        <f t="shared" si="2"/>
        <v>11.667018430820171</v>
      </c>
      <c r="F17" s="42">
        <f t="shared" si="3"/>
        <v>319.99734858477336</v>
      </c>
      <c r="G17" s="42">
        <f t="shared" si="1"/>
        <v>0</v>
      </c>
      <c r="H17" s="43">
        <f t="shared" si="1"/>
        <v>0</v>
      </c>
      <c r="I17" s="38">
        <f t="shared" si="4"/>
        <v>1176.3621485847732</v>
      </c>
      <c r="J17" s="306">
        <v>0</v>
      </c>
    </row>
    <row r="18" spans="1:20" ht="15">
      <c r="A18" s="26" t="s">
        <v>18</v>
      </c>
      <c r="B18" s="39">
        <f t="shared" si="2"/>
        <v>0</v>
      </c>
      <c r="C18" s="39">
        <f t="shared" si="2"/>
        <v>0</v>
      </c>
      <c r="D18" s="39">
        <f t="shared" si="2"/>
        <v>0</v>
      </c>
      <c r="E18" s="39">
        <f t="shared" si="2"/>
        <v>0</v>
      </c>
      <c r="F18" s="39">
        <f t="shared" si="3"/>
        <v>0</v>
      </c>
      <c r="G18" s="39">
        <f t="shared" si="1"/>
        <v>0</v>
      </c>
      <c r="H18" s="40">
        <f t="shared" si="1"/>
        <v>0</v>
      </c>
      <c r="I18" s="41">
        <f t="shared" si="4"/>
        <v>0</v>
      </c>
      <c r="J18" s="306">
        <v>0</v>
      </c>
    </row>
    <row r="19" spans="1:20" ht="15">
      <c r="A19" s="27" t="s">
        <v>139</v>
      </c>
      <c r="B19" s="42">
        <f t="shared" si="2"/>
        <v>22449.98141793882</v>
      </c>
      <c r="C19" s="42">
        <f t="shared" si="2"/>
        <v>4381.381982671659</v>
      </c>
      <c r="D19" s="42">
        <f t="shared" si="2"/>
        <v>6347.9774190904845</v>
      </c>
      <c r="E19" s="42">
        <f t="shared" si="2"/>
        <v>412.17809391150331</v>
      </c>
      <c r="F19" s="42">
        <f t="shared" si="3"/>
        <v>0</v>
      </c>
      <c r="G19" s="42">
        <f t="shared" si="1"/>
        <v>0</v>
      </c>
      <c r="H19" s="43">
        <f t="shared" si="1"/>
        <v>0</v>
      </c>
      <c r="I19" s="38">
        <f t="shared" si="4"/>
        <v>33591.518913612468</v>
      </c>
      <c r="J19" s="306">
        <v>0</v>
      </c>
    </row>
    <row r="20" spans="1:20" ht="15">
      <c r="A20" s="26" t="s">
        <v>19</v>
      </c>
      <c r="B20" s="39">
        <f t="shared" si="2"/>
        <v>0</v>
      </c>
      <c r="C20" s="39">
        <f t="shared" si="2"/>
        <v>0</v>
      </c>
      <c r="D20" s="39">
        <f t="shared" si="2"/>
        <v>0</v>
      </c>
      <c r="E20" s="39">
        <f t="shared" si="2"/>
        <v>0</v>
      </c>
      <c r="F20" s="39">
        <f t="shared" si="3"/>
        <v>0</v>
      </c>
      <c r="G20" s="39">
        <f t="shared" si="1"/>
        <v>0</v>
      </c>
      <c r="H20" s="40">
        <f t="shared" si="1"/>
        <v>0</v>
      </c>
      <c r="I20" s="41">
        <f t="shared" si="4"/>
        <v>0</v>
      </c>
      <c r="J20" s="306">
        <v>0</v>
      </c>
    </row>
    <row r="21" spans="1:20" ht="15">
      <c r="A21" s="27" t="s">
        <v>20</v>
      </c>
      <c r="B21" s="42">
        <f t="shared" si="2"/>
        <v>0</v>
      </c>
      <c r="C21" s="42">
        <f t="shared" si="2"/>
        <v>0</v>
      </c>
      <c r="D21" s="42">
        <f t="shared" si="2"/>
        <v>0</v>
      </c>
      <c r="E21" s="42">
        <f t="shared" si="2"/>
        <v>0</v>
      </c>
      <c r="F21" s="42">
        <f t="shared" si="3"/>
        <v>0</v>
      </c>
      <c r="G21" s="42">
        <f t="shared" si="1"/>
        <v>0</v>
      </c>
      <c r="H21" s="43">
        <f t="shared" si="1"/>
        <v>0</v>
      </c>
      <c r="I21" s="38">
        <f t="shared" si="4"/>
        <v>0</v>
      </c>
      <c r="J21" s="306">
        <v>0</v>
      </c>
    </row>
    <row r="22" spans="1:20" ht="15">
      <c r="A22" s="26" t="s">
        <v>21</v>
      </c>
      <c r="B22" s="39">
        <f t="shared" si="2"/>
        <v>116.8412116814425</v>
      </c>
      <c r="C22" s="39">
        <f t="shared" si="2"/>
        <v>0</v>
      </c>
      <c r="D22" s="39">
        <f t="shared" si="2"/>
        <v>2.1587883185575025</v>
      </c>
      <c r="E22" s="39">
        <f t="shared" si="2"/>
        <v>0</v>
      </c>
      <c r="F22" s="39">
        <f t="shared" si="3"/>
        <v>0</v>
      </c>
      <c r="G22" s="39">
        <f t="shared" si="1"/>
        <v>0</v>
      </c>
      <c r="H22" s="40">
        <f t="shared" si="1"/>
        <v>0</v>
      </c>
      <c r="I22" s="41">
        <f t="shared" si="4"/>
        <v>119</v>
      </c>
      <c r="J22" s="306">
        <v>0</v>
      </c>
    </row>
    <row r="23" spans="1:20" ht="15">
      <c r="A23" s="28" t="s">
        <v>60</v>
      </c>
      <c r="B23" s="42">
        <f t="shared" si="2"/>
        <v>889.12278991989967</v>
      </c>
      <c r="C23" s="42">
        <f t="shared" si="2"/>
        <v>6.8268510751019669</v>
      </c>
      <c r="D23" s="42">
        <f t="shared" si="2"/>
        <v>133.05035900499826</v>
      </c>
      <c r="E23" s="42">
        <f t="shared" si="2"/>
        <v>0</v>
      </c>
      <c r="F23" s="42">
        <f t="shared" si="3"/>
        <v>0</v>
      </c>
      <c r="G23" s="42">
        <f t="shared" ref="G23:H27" si="5">G49+G101</f>
        <v>0</v>
      </c>
      <c r="H23" s="43">
        <f t="shared" si="5"/>
        <v>0</v>
      </c>
      <c r="I23" s="38">
        <f t="shared" si="4"/>
        <v>1029</v>
      </c>
      <c r="J23" s="306">
        <v>0</v>
      </c>
    </row>
    <row r="24" spans="1:20" ht="15">
      <c r="A24" s="26" t="s">
        <v>22</v>
      </c>
      <c r="B24" s="39">
        <f t="shared" ref="B24:E27" si="6">B50+B102</f>
        <v>125.21251760619973</v>
      </c>
      <c r="C24" s="39">
        <f t="shared" si="6"/>
        <v>104.74607030995978</v>
      </c>
      <c r="D24" s="39">
        <f t="shared" si="6"/>
        <v>65.934951059829032</v>
      </c>
      <c r="E24" s="39">
        <f t="shared" si="6"/>
        <v>0</v>
      </c>
      <c r="F24" s="39">
        <f t="shared" si="3"/>
        <v>26.228666381955989</v>
      </c>
      <c r="G24" s="39">
        <f t="shared" si="5"/>
        <v>0</v>
      </c>
      <c r="H24" s="40">
        <f t="shared" si="5"/>
        <v>0</v>
      </c>
      <c r="I24" s="41">
        <f t="shared" si="4"/>
        <v>322.12220535794449</v>
      </c>
      <c r="J24" s="306">
        <v>0</v>
      </c>
    </row>
    <row r="25" spans="1:20" ht="15">
      <c r="A25" s="28" t="s">
        <v>23</v>
      </c>
      <c r="B25" s="42">
        <f t="shared" si="6"/>
        <v>52.754712774524734</v>
      </c>
      <c r="C25" s="42">
        <f t="shared" si="6"/>
        <v>0</v>
      </c>
      <c r="D25" s="42">
        <f t="shared" si="6"/>
        <v>8.2033105996980602</v>
      </c>
      <c r="E25" s="42">
        <f t="shared" si="6"/>
        <v>0</v>
      </c>
      <c r="F25" s="42">
        <f t="shared" si="3"/>
        <v>0</v>
      </c>
      <c r="G25" s="42">
        <f t="shared" si="5"/>
        <v>0</v>
      </c>
      <c r="H25" s="43">
        <f t="shared" si="5"/>
        <v>0</v>
      </c>
      <c r="I25" s="38">
        <f t="shared" si="4"/>
        <v>60.95802337422279</v>
      </c>
      <c r="J25" s="306">
        <v>0</v>
      </c>
    </row>
    <row r="26" spans="1:20" ht="15">
      <c r="A26" s="26" t="s">
        <v>24</v>
      </c>
      <c r="B26" s="39">
        <f t="shared" si="6"/>
        <v>13154.929516536786</v>
      </c>
      <c r="C26" s="39">
        <f t="shared" si="6"/>
        <v>293.94165883146201</v>
      </c>
      <c r="D26" s="39">
        <f t="shared" si="6"/>
        <v>1097.8036246317552</v>
      </c>
      <c r="E26" s="39">
        <f t="shared" si="6"/>
        <v>0</v>
      </c>
      <c r="F26" s="39">
        <f t="shared" si="3"/>
        <v>0</v>
      </c>
      <c r="G26" s="39">
        <f t="shared" si="5"/>
        <v>0</v>
      </c>
      <c r="H26" s="40">
        <f t="shared" si="5"/>
        <v>0</v>
      </c>
      <c r="I26" s="41">
        <f t="shared" si="4"/>
        <v>14546.674800000003</v>
      </c>
      <c r="J26" s="306">
        <v>0</v>
      </c>
    </row>
    <row r="27" spans="1:20" ht="15.75" thickBot="1">
      <c r="A27" s="28" t="s">
        <v>25</v>
      </c>
      <c r="B27" s="42">
        <f t="shared" si="6"/>
        <v>2822.5010797044265</v>
      </c>
      <c r="C27" s="42">
        <f t="shared" si="6"/>
        <v>32.110579640578969</v>
      </c>
      <c r="D27" s="42">
        <f t="shared" si="6"/>
        <v>5508.3450183621344</v>
      </c>
      <c r="E27" s="42">
        <f t="shared" si="6"/>
        <v>8260.1854846119841</v>
      </c>
      <c r="F27" s="42">
        <f t="shared" si="3"/>
        <v>2036</v>
      </c>
      <c r="G27" s="42">
        <f t="shared" si="5"/>
        <v>4478.4496459033135</v>
      </c>
      <c r="H27" s="43">
        <f t="shared" si="5"/>
        <v>50.711391777565083</v>
      </c>
      <c r="I27" s="38">
        <f>SUM(B27:H27)</f>
        <v>23188.303200000002</v>
      </c>
      <c r="J27" s="306">
        <v>0</v>
      </c>
    </row>
    <row r="28" spans="1:20" ht="15">
      <c r="A28" s="29" t="s">
        <v>26</v>
      </c>
      <c r="B28" s="44">
        <f>SUM(B7:B27)</f>
        <v>46662.058055520574</v>
      </c>
      <c r="C28" s="44">
        <f t="shared" ref="C28:I28" si="7">SUM(C7:C27)</f>
        <v>5751.7436122788813</v>
      </c>
      <c r="D28" s="44">
        <f t="shared" si="7"/>
        <v>14110.919003292842</v>
      </c>
      <c r="E28" s="44">
        <f t="shared" si="7"/>
        <v>9410.3081793765614</v>
      </c>
      <c r="F28" s="44">
        <f t="shared" si="7"/>
        <v>34799.29750112474</v>
      </c>
      <c r="G28" s="44">
        <f t="shared" si="7"/>
        <v>4478.4496459033135</v>
      </c>
      <c r="H28" s="45">
        <f t="shared" si="7"/>
        <v>50.711391777565083</v>
      </c>
      <c r="I28" s="46">
        <f t="shared" si="7"/>
        <v>115263.48738927447</v>
      </c>
      <c r="J28" s="306">
        <v>0</v>
      </c>
    </row>
    <row r="29" spans="1:20" s="5" customFormat="1" ht="15" thickBot="1">
      <c r="A29" s="30" t="s">
        <v>88</v>
      </c>
      <c r="B29" s="47">
        <f>B28/$I28</f>
        <v>0.40482948340727182</v>
      </c>
      <c r="C29" s="47">
        <f t="shared" ref="C29:I29" si="8">C28/$I28</f>
        <v>4.9900829330746889E-2</v>
      </c>
      <c r="D29" s="47">
        <f t="shared" si="8"/>
        <v>0.12242314823979458</v>
      </c>
      <c r="E29" s="47">
        <f t="shared" si="8"/>
        <v>8.1641709725435677E-2</v>
      </c>
      <c r="F29" s="47">
        <f t="shared" si="8"/>
        <v>0.30191085042914373</v>
      </c>
      <c r="G29" s="47">
        <f t="shared" si="8"/>
        <v>3.8854018278819173E-2</v>
      </c>
      <c r="H29" s="47">
        <f t="shared" si="8"/>
        <v>4.3996058878818805E-4</v>
      </c>
      <c r="I29" s="48">
        <f t="shared" si="8"/>
        <v>1</v>
      </c>
    </row>
    <row r="30" spans="1:20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0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T31" s="21"/>
    </row>
    <row r="32" spans="1:20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0</v>
      </c>
      <c r="C33" s="36">
        <f t="shared" ref="C33:E33" si="9">C111+C137+C163+C189+C215+C241+C267+C293+C319+C345+C371+C397+C423</f>
        <v>0</v>
      </c>
      <c r="D33" s="36">
        <f t="shared" si="9"/>
        <v>0</v>
      </c>
      <c r="E33" s="36">
        <f t="shared" si="9"/>
        <v>0</v>
      </c>
      <c r="F33" s="410"/>
      <c r="G33" s="36">
        <f t="shared" ref="G33:H48" si="10">G111+G137+G163+G189+G215+G241+G267+G293+G319+G345+G371+G397+G423</f>
        <v>0</v>
      </c>
      <c r="H33" s="37">
        <f t="shared" si="10"/>
        <v>0</v>
      </c>
      <c r="I33" s="38">
        <f>SUM(B33:H33)</f>
        <v>0</v>
      </c>
      <c r="J33" s="2">
        <v>0</v>
      </c>
    </row>
    <row r="34" spans="1:10" ht="15">
      <c r="A34" s="26" t="s">
        <v>8</v>
      </c>
      <c r="B34" s="39">
        <f t="shared" ref="B34:E49" si="11">B112+B138+B164+B190+B216+B242+B268+B294+B320+B346+B372+B398+B424</f>
        <v>0</v>
      </c>
      <c r="C34" s="39">
        <f t="shared" si="11"/>
        <v>0</v>
      </c>
      <c r="D34" s="39">
        <f t="shared" si="11"/>
        <v>0</v>
      </c>
      <c r="E34" s="39">
        <f t="shared" si="11"/>
        <v>0</v>
      </c>
      <c r="F34" s="411"/>
      <c r="G34" s="39">
        <f t="shared" si="10"/>
        <v>0</v>
      </c>
      <c r="H34" s="40">
        <f t="shared" si="10"/>
        <v>0</v>
      </c>
      <c r="I34" s="41">
        <f t="shared" ref="I34:I52" si="12">SUM(B34:H34)</f>
        <v>0</v>
      </c>
      <c r="J34" s="2">
        <v>0</v>
      </c>
    </row>
    <row r="35" spans="1:10" ht="15">
      <c r="A35" s="27" t="s">
        <v>9</v>
      </c>
      <c r="B35" s="42">
        <f t="shared" si="11"/>
        <v>166</v>
      </c>
      <c r="C35" s="42">
        <f t="shared" si="11"/>
        <v>0</v>
      </c>
      <c r="D35" s="42">
        <f t="shared" si="11"/>
        <v>0</v>
      </c>
      <c r="E35" s="42">
        <f t="shared" si="11"/>
        <v>0</v>
      </c>
      <c r="F35" s="411"/>
      <c r="G35" s="42">
        <f t="shared" si="10"/>
        <v>0</v>
      </c>
      <c r="H35" s="43">
        <f t="shared" si="10"/>
        <v>0</v>
      </c>
      <c r="I35" s="38">
        <f t="shared" si="12"/>
        <v>166</v>
      </c>
      <c r="J35" s="2">
        <v>0</v>
      </c>
    </row>
    <row r="36" spans="1:10" ht="15">
      <c r="A36" s="26" t="s">
        <v>10</v>
      </c>
      <c r="B36" s="39">
        <f t="shared" si="11"/>
        <v>0</v>
      </c>
      <c r="C36" s="39">
        <f t="shared" si="11"/>
        <v>0</v>
      </c>
      <c r="D36" s="39">
        <f t="shared" si="11"/>
        <v>109</v>
      </c>
      <c r="E36" s="39">
        <f t="shared" si="11"/>
        <v>0</v>
      </c>
      <c r="F36" s="411"/>
      <c r="G36" s="39">
        <f t="shared" si="10"/>
        <v>0</v>
      </c>
      <c r="H36" s="40">
        <f t="shared" si="10"/>
        <v>0</v>
      </c>
      <c r="I36" s="41">
        <f t="shared" si="12"/>
        <v>109</v>
      </c>
      <c r="J36" s="2">
        <v>0</v>
      </c>
    </row>
    <row r="37" spans="1:10" ht="15">
      <c r="A37" s="27" t="s">
        <v>11</v>
      </c>
      <c r="B37" s="42">
        <f t="shared" si="11"/>
        <v>0</v>
      </c>
      <c r="C37" s="42">
        <f t="shared" si="11"/>
        <v>0</v>
      </c>
      <c r="D37" s="42">
        <f t="shared" si="11"/>
        <v>0</v>
      </c>
      <c r="E37" s="42">
        <f t="shared" si="11"/>
        <v>0</v>
      </c>
      <c r="F37" s="411"/>
      <c r="G37" s="42">
        <f t="shared" si="10"/>
        <v>0</v>
      </c>
      <c r="H37" s="43">
        <f t="shared" si="10"/>
        <v>0</v>
      </c>
      <c r="I37" s="38">
        <f t="shared" si="12"/>
        <v>0</v>
      </c>
      <c r="J37" s="2">
        <v>0</v>
      </c>
    </row>
    <row r="38" spans="1:10" ht="15">
      <c r="A38" s="26" t="s">
        <v>12</v>
      </c>
      <c r="B38" s="39">
        <f t="shared" si="11"/>
        <v>3.4695392295290067E-3</v>
      </c>
      <c r="C38" s="39">
        <f t="shared" si="11"/>
        <v>1.1231674329139547E-3</v>
      </c>
      <c r="D38" s="39">
        <f t="shared" si="11"/>
        <v>1.1231674329139547E-3</v>
      </c>
      <c r="E38" s="39">
        <f t="shared" si="11"/>
        <v>5.5032820871821597</v>
      </c>
      <c r="F38" s="411"/>
      <c r="G38" s="39">
        <f t="shared" si="10"/>
        <v>0</v>
      </c>
      <c r="H38" s="40">
        <f t="shared" si="10"/>
        <v>0</v>
      </c>
      <c r="I38" s="41">
        <f t="shared" si="12"/>
        <v>5.5089979612775171</v>
      </c>
      <c r="J38" s="2">
        <v>0</v>
      </c>
    </row>
    <row r="39" spans="1:10" ht="15">
      <c r="A39" s="27" t="s">
        <v>13</v>
      </c>
      <c r="B39" s="42">
        <f t="shared" si="11"/>
        <v>0</v>
      </c>
      <c r="C39" s="42">
        <f t="shared" si="11"/>
        <v>0</v>
      </c>
      <c r="D39" s="42">
        <f t="shared" si="11"/>
        <v>0</v>
      </c>
      <c r="E39" s="42">
        <f t="shared" si="11"/>
        <v>0</v>
      </c>
      <c r="F39" s="411"/>
      <c r="G39" s="42">
        <f t="shared" si="10"/>
        <v>0</v>
      </c>
      <c r="H39" s="43">
        <f t="shared" si="10"/>
        <v>0</v>
      </c>
      <c r="I39" s="38">
        <f t="shared" si="12"/>
        <v>0</v>
      </c>
      <c r="J39" s="2">
        <v>0</v>
      </c>
    </row>
    <row r="40" spans="1:10" ht="15">
      <c r="A40" s="26" t="s">
        <v>14</v>
      </c>
      <c r="B40" s="39">
        <f t="shared" si="11"/>
        <v>2.1314193641359712E-3</v>
      </c>
      <c r="C40" s="39">
        <f t="shared" si="11"/>
        <v>0.48804605667970585</v>
      </c>
      <c r="D40" s="39">
        <f t="shared" si="11"/>
        <v>3.2413062716470002</v>
      </c>
      <c r="E40" s="39">
        <f t="shared" si="11"/>
        <v>495.45704338476378</v>
      </c>
      <c r="F40" s="411"/>
      <c r="G40" s="39">
        <f t="shared" si="10"/>
        <v>0</v>
      </c>
      <c r="H40" s="40">
        <f t="shared" si="10"/>
        <v>0</v>
      </c>
      <c r="I40" s="41">
        <f t="shared" si="12"/>
        <v>499.18852713245462</v>
      </c>
      <c r="J40" s="2">
        <v>0</v>
      </c>
    </row>
    <row r="41" spans="1:10" ht="15">
      <c r="A41" s="27" t="s">
        <v>15</v>
      </c>
      <c r="B41" s="42">
        <f t="shared" si="11"/>
        <v>6.0753024539634382</v>
      </c>
      <c r="C41" s="42">
        <f t="shared" si="11"/>
        <v>0.31348786499646769</v>
      </c>
      <c r="D41" s="42">
        <f t="shared" si="11"/>
        <v>2.088421950002306</v>
      </c>
      <c r="E41" s="42">
        <f t="shared" si="11"/>
        <v>1.8773103778751366E-4</v>
      </c>
      <c r="F41" s="411"/>
      <c r="G41" s="42">
        <f t="shared" si="10"/>
        <v>0</v>
      </c>
      <c r="H41" s="43">
        <f t="shared" si="10"/>
        <v>0</v>
      </c>
      <c r="I41" s="38">
        <f t="shared" si="12"/>
        <v>8.4773999999999994</v>
      </c>
      <c r="J41" s="2">
        <v>0</v>
      </c>
    </row>
    <row r="42" spans="1:10" ht="15">
      <c r="A42" s="26" t="s">
        <v>16</v>
      </c>
      <c r="B42" s="39">
        <f t="shared" si="11"/>
        <v>306.76219738247829</v>
      </c>
      <c r="C42" s="39">
        <f t="shared" si="11"/>
        <v>737.7582348347072</v>
      </c>
      <c r="D42" s="39">
        <f t="shared" si="11"/>
        <v>333.47877469759811</v>
      </c>
      <c r="E42" s="39">
        <f t="shared" si="11"/>
        <v>7.9308521643180608E-4</v>
      </c>
      <c r="F42" s="411"/>
      <c r="G42" s="39">
        <f t="shared" si="10"/>
        <v>0</v>
      </c>
      <c r="H42" s="40">
        <f t="shared" si="10"/>
        <v>0</v>
      </c>
      <c r="I42" s="41">
        <f t="shared" si="12"/>
        <v>1378</v>
      </c>
      <c r="J42" s="2">
        <v>0</v>
      </c>
    </row>
    <row r="43" spans="1:10" ht="15">
      <c r="A43" s="27" t="s">
        <v>17</v>
      </c>
      <c r="B43" s="42">
        <f t="shared" si="11"/>
        <v>4.5432357831834516</v>
      </c>
      <c r="C43" s="42">
        <f t="shared" si="11"/>
        <v>3.9729322329939212</v>
      </c>
      <c r="D43" s="42">
        <f t="shared" si="11"/>
        <v>72.191602307524136</v>
      </c>
      <c r="E43" s="42">
        <f t="shared" si="11"/>
        <v>8.5729676298501784E-2</v>
      </c>
      <c r="F43" s="411"/>
      <c r="G43" s="42">
        <f t="shared" si="10"/>
        <v>0</v>
      </c>
      <c r="H43" s="43">
        <f t="shared" si="10"/>
        <v>0</v>
      </c>
      <c r="I43" s="38">
        <f t="shared" si="12"/>
        <v>80.793500000000009</v>
      </c>
      <c r="J43" s="2">
        <v>0</v>
      </c>
    </row>
    <row r="44" spans="1:10" ht="15">
      <c r="A44" s="26" t="s">
        <v>18</v>
      </c>
      <c r="B44" s="39">
        <f t="shared" si="11"/>
        <v>0</v>
      </c>
      <c r="C44" s="39">
        <f t="shared" si="11"/>
        <v>0</v>
      </c>
      <c r="D44" s="39">
        <f t="shared" si="11"/>
        <v>0</v>
      </c>
      <c r="E44" s="39">
        <f t="shared" si="11"/>
        <v>0</v>
      </c>
      <c r="F44" s="411"/>
      <c r="G44" s="39">
        <f t="shared" si="10"/>
        <v>0</v>
      </c>
      <c r="H44" s="40">
        <f t="shared" si="10"/>
        <v>0</v>
      </c>
      <c r="I44" s="41">
        <f t="shared" si="12"/>
        <v>0</v>
      </c>
      <c r="J44" s="2">
        <v>0</v>
      </c>
    </row>
    <row r="45" spans="1:10" ht="15">
      <c r="A45" s="27" t="s">
        <v>139</v>
      </c>
      <c r="B45" s="42">
        <f t="shared" si="11"/>
        <v>923.99191913430775</v>
      </c>
      <c r="C45" s="42">
        <f t="shared" si="11"/>
        <v>3533.0535439462315</v>
      </c>
      <c r="D45" s="42">
        <f t="shared" si="11"/>
        <v>1089.0553896961708</v>
      </c>
      <c r="E45" s="42">
        <f t="shared" si="11"/>
        <v>281.89914722329007</v>
      </c>
      <c r="F45" s="411"/>
      <c r="G45" s="42">
        <f t="shared" si="10"/>
        <v>0</v>
      </c>
      <c r="H45" s="43">
        <f t="shared" si="10"/>
        <v>0</v>
      </c>
      <c r="I45" s="38">
        <f t="shared" si="12"/>
        <v>5828</v>
      </c>
      <c r="J45" s="2">
        <v>0</v>
      </c>
    </row>
    <row r="46" spans="1:10" ht="15">
      <c r="A46" s="26" t="s">
        <v>19</v>
      </c>
      <c r="B46" s="39">
        <f t="shared" si="11"/>
        <v>0</v>
      </c>
      <c r="C46" s="39">
        <f t="shared" si="11"/>
        <v>0</v>
      </c>
      <c r="D46" s="39">
        <f t="shared" si="11"/>
        <v>0</v>
      </c>
      <c r="E46" s="39">
        <f t="shared" si="11"/>
        <v>0</v>
      </c>
      <c r="F46" s="411"/>
      <c r="G46" s="39">
        <f t="shared" si="10"/>
        <v>0</v>
      </c>
      <c r="H46" s="40">
        <f t="shared" si="10"/>
        <v>0</v>
      </c>
      <c r="I46" s="41">
        <f t="shared" si="12"/>
        <v>0</v>
      </c>
      <c r="J46" s="2">
        <v>0</v>
      </c>
    </row>
    <row r="47" spans="1:10" ht="15">
      <c r="A47" s="27" t="s">
        <v>20</v>
      </c>
      <c r="B47" s="42">
        <f t="shared" si="11"/>
        <v>0</v>
      </c>
      <c r="C47" s="42">
        <f t="shared" si="11"/>
        <v>0</v>
      </c>
      <c r="D47" s="42">
        <f t="shared" si="11"/>
        <v>0</v>
      </c>
      <c r="E47" s="42">
        <f t="shared" si="11"/>
        <v>0</v>
      </c>
      <c r="F47" s="411"/>
      <c r="G47" s="42">
        <f t="shared" si="10"/>
        <v>0</v>
      </c>
      <c r="H47" s="43">
        <f t="shared" si="10"/>
        <v>0</v>
      </c>
      <c r="I47" s="38">
        <f t="shared" si="12"/>
        <v>0</v>
      </c>
      <c r="J47" s="2">
        <v>0</v>
      </c>
    </row>
    <row r="48" spans="1:10" ht="15">
      <c r="A48" s="26" t="s">
        <v>21</v>
      </c>
      <c r="B48" s="39">
        <f t="shared" si="11"/>
        <v>0</v>
      </c>
      <c r="C48" s="39">
        <f t="shared" si="11"/>
        <v>0</v>
      </c>
      <c r="D48" s="39">
        <f t="shared" si="11"/>
        <v>0</v>
      </c>
      <c r="E48" s="39">
        <f t="shared" si="11"/>
        <v>0</v>
      </c>
      <c r="F48" s="411"/>
      <c r="G48" s="39">
        <f t="shared" si="10"/>
        <v>0</v>
      </c>
      <c r="H48" s="40">
        <f t="shared" si="10"/>
        <v>0</v>
      </c>
      <c r="I48" s="41">
        <f t="shared" si="12"/>
        <v>0</v>
      </c>
      <c r="J48" s="2">
        <v>0</v>
      </c>
    </row>
    <row r="49" spans="1:10" ht="15">
      <c r="A49" s="28" t="s">
        <v>60</v>
      </c>
      <c r="B49" s="42">
        <f t="shared" si="11"/>
        <v>7.2875171024915115</v>
      </c>
      <c r="C49" s="42">
        <f t="shared" si="11"/>
        <v>5.5644853318410039</v>
      </c>
      <c r="D49" s="42">
        <f t="shared" si="11"/>
        <v>12.147997565667483</v>
      </c>
      <c r="E49" s="42">
        <f t="shared" si="11"/>
        <v>0</v>
      </c>
      <c r="F49" s="411"/>
      <c r="G49" s="42">
        <f t="shared" ref="G49:H53" si="13">G127+G153+G179+G205+G231+G257+G283+G309+G335+G361+G387+G413+G439</f>
        <v>0</v>
      </c>
      <c r="H49" s="43">
        <f t="shared" si="13"/>
        <v>0</v>
      </c>
      <c r="I49" s="38">
        <f t="shared" si="12"/>
        <v>25</v>
      </c>
      <c r="J49" s="2">
        <v>0</v>
      </c>
    </row>
    <row r="50" spans="1:10" ht="15">
      <c r="A50" s="26" t="s">
        <v>22</v>
      </c>
      <c r="B50" s="39">
        <f t="shared" ref="B50:E53" si="14">B128+B154+B180+B206+B232+B258+B284+B310+B336+B362+B388+B414+B440</f>
        <v>35.974330163667943</v>
      </c>
      <c r="C50" s="39">
        <f t="shared" si="14"/>
        <v>104.74607030995978</v>
      </c>
      <c r="D50" s="39">
        <f t="shared" si="14"/>
        <v>58.963755836488524</v>
      </c>
      <c r="E50" s="39">
        <f t="shared" si="14"/>
        <v>0</v>
      </c>
      <c r="F50" s="411"/>
      <c r="G50" s="39">
        <f t="shared" si="13"/>
        <v>0</v>
      </c>
      <c r="H50" s="40">
        <f t="shared" si="13"/>
        <v>0</v>
      </c>
      <c r="I50" s="41">
        <f t="shared" si="12"/>
        <v>199.68415631011624</v>
      </c>
      <c r="J50" s="2">
        <v>0</v>
      </c>
    </row>
    <row r="51" spans="1:10" ht="15">
      <c r="A51" s="28" t="s">
        <v>23</v>
      </c>
      <c r="B51" s="42">
        <f t="shared" si="14"/>
        <v>0</v>
      </c>
      <c r="C51" s="42">
        <f t="shared" si="14"/>
        <v>0</v>
      </c>
      <c r="D51" s="42">
        <f t="shared" si="14"/>
        <v>0</v>
      </c>
      <c r="E51" s="42">
        <f t="shared" si="14"/>
        <v>0</v>
      </c>
      <c r="F51" s="411"/>
      <c r="G51" s="42">
        <f t="shared" si="13"/>
        <v>0</v>
      </c>
      <c r="H51" s="43">
        <f t="shared" si="13"/>
        <v>0</v>
      </c>
      <c r="I51" s="38">
        <f t="shared" si="12"/>
        <v>0</v>
      </c>
      <c r="J51" s="2">
        <v>0</v>
      </c>
    </row>
    <row r="52" spans="1:10" ht="15">
      <c r="A52" s="26" t="s">
        <v>24</v>
      </c>
      <c r="B52" s="39">
        <f t="shared" si="14"/>
        <v>467.58091090305476</v>
      </c>
      <c r="C52" s="39">
        <f t="shared" si="14"/>
        <v>241.31289294519016</v>
      </c>
      <c r="D52" s="39">
        <f t="shared" si="14"/>
        <v>94.316596151755036</v>
      </c>
      <c r="E52" s="39">
        <f t="shared" si="14"/>
        <v>0</v>
      </c>
      <c r="F52" s="411"/>
      <c r="G52" s="39">
        <f t="shared" si="13"/>
        <v>0</v>
      </c>
      <c r="H52" s="40">
        <f t="shared" si="13"/>
        <v>0</v>
      </c>
      <c r="I52" s="41">
        <f t="shared" si="12"/>
        <v>803.21039999999994</v>
      </c>
      <c r="J52" s="2">
        <v>0</v>
      </c>
    </row>
    <row r="53" spans="1:10" ht="15.75" thickBot="1">
      <c r="A53" s="28" t="s">
        <v>25</v>
      </c>
      <c r="B53" s="42">
        <f t="shared" si="14"/>
        <v>159.0684607774291</v>
      </c>
      <c r="C53" s="42">
        <f t="shared" si="14"/>
        <v>32.067826733614943</v>
      </c>
      <c r="D53" s="42">
        <f t="shared" si="14"/>
        <v>720.94193777504302</v>
      </c>
      <c r="E53" s="42">
        <f t="shared" si="14"/>
        <v>2644.4811167220573</v>
      </c>
      <c r="F53" s="412"/>
      <c r="G53" s="42">
        <f t="shared" si="13"/>
        <v>676.64944380926875</v>
      </c>
      <c r="H53" s="43">
        <f t="shared" si="13"/>
        <v>49.791214182587048</v>
      </c>
      <c r="I53" s="38">
        <f>SUM(B53:H53)</f>
        <v>4283</v>
      </c>
      <c r="J53" s="2">
        <v>0</v>
      </c>
    </row>
    <row r="54" spans="1:10" ht="15">
      <c r="A54" s="29" t="s">
        <v>26</v>
      </c>
      <c r="B54" s="44">
        <f>SUM(B33:B53)</f>
        <v>2077.2894746591701</v>
      </c>
      <c r="C54" s="44">
        <f t="shared" ref="C54:I54" si="15">SUM(C33:C53)</f>
        <v>4659.2786434236477</v>
      </c>
      <c r="D54" s="44">
        <f t="shared" si="15"/>
        <v>2495.4269054193292</v>
      </c>
      <c r="E54" s="44">
        <f t="shared" si="15"/>
        <v>3427.4272999098462</v>
      </c>
      <c r="F54" s="44">
        <f t="shared" si="15"/>
        <v>0</v>
      </c>
      <c r="G54" s="44">
        <f t="shared" si="15"/>
        <v>676.64944380926875</v>
      </c>
      <c r="H54" s="45">
        <f t="shared" si="15"/>
        <v>49.791214182587048</v>
      </c>
      <c r="I54" s="46">
        <f t="shared" si="15"/>
        <v>13385.862981403849</v>
      </c>
      <c r="J54" s="2">
        <v>0</v>
      </c>
    </row>
    <row r="55" spans="1:10" s="5" customFormat="1" ht="15" thickBot="1">
      <c r="A55" s="30" t="s">
        <v>88</v>
      </c>
      <c r="B55" s="47">
        <f>B54/$I54</f>
        <v>0.15518532331796761</v>
      </c>
      <c r="C55" s="47">
        <f t="shared" ref="C55:I55" si="16">C54/$I54</f>
        <v>0.34807458061512325</v>
      </c>
      <c r="D55" s="47">
        <f t="shared" si="16"/>
        <v>0.18642256452841863</v>
      </c>
      <c r="E55" s="47">
        <f t="shared" si="16"/>
        <v>0.25604828800887613</v>
      </c>
      <c r="F55" s="47">
        <f t="shared" si="16"/>
        <v>0</v>
      </c>
      <c r="G55" s="47">
        <f t="shared" si="16"/>
        <v>5.0549557002734599E-2</v>
      </c>
      <c r="H55" s="47">
        <f t="shared" si="16"/>
        <v>3.7196865268798061E-3</v>
      </c>
      <c r="I55" s="48">
        <f t="shared" si="16"/>
        <v>1</v>
      </c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0.504</v>
      </c>
      <c r="G59" s="397"/>
      <c r="H59" s="399"/>
      <c r="I59" s="38">
        <f>SUM(B59:H59)</f>
        <v>0.504</v>
      </c>
      <c r="J59" s="2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17">F450+F476+F502+F528+F554</f>
        <v>0</v>
      </c>
      <c r="G60" s="400"/>
      <c r="H60" s="402"/>
      <c r="I60" s="41">
        <f t="shared" ref="I60:I78" si="18">SUM(B60:H60)</f>
        <v>0</v>
      </c>
      <c r="J60" s="2">
        <v>0</v>
      </c>
    </row>
    <row r="61" spans="1:10" ht="15">
      <c r="A61" s="27" t="s">
        <v>9</v>
      </c>
      <c r="B61" s="400"/>
      <c r="C61" s="401"/>
      <c r="D61" s="401"/>
      <c r="E61" s="402"/>
      <c r="F61" s="42">
        <f t="shared" si="17"/>
        <v>0</v>
      </c>
      <c r="G61" s="400"/>
      <c r="H61" s="402"/>
      <c r="I61" s="38">
        <f t="shared" si="18"/>
        <v>0</v>
      </c>
      <c r="J61" s="2">
        <v>0</v>
      </c>
    </row>
    <row r="62" spans="1:10" ht="15">
      <c r="A62" s="26" t="s">
        <v>10</v>
      </c>
      <c r="B62" s="400"/>
      <c r="C62" s="401"/>
      <c r="D62" s="401"/>
      <c r="E62" s="402"/>
      <c r="F62" s="39">
        <f t="shared" si="17"/>
        <v>0</v>
      </c>
      <c r="G62" s="400"/>
      <c r="H62" s="402"/>
      <c r="I62" s="41">
        <f t="shared" si="18"/>
        <v>0</v>
      </c>
      <c r="J62" s="2">
        <v>0</v>
      </c>
    </row>
    <row r="63" spans="1:10" ht="15">
      <c r="A63" s="27" t="s">
        <v>11</v>
      </c>
      <c r="B63" s="400"/>
      <c r="C63" s="401"/>
      <c r="D63" s="401"/>
      <c r="E63" s="402"/>
      <c r="F63" s="42">
        <f t="shared" si="17"/>
        <v>0</v>
      </c>
      <c r="G63" s="400"/>
      <c r="H63" s="402"/>
      <c r="I63" s="38">
        <f t="shared" si="18"/>
        <v>0</v>
      </c>
      <c r="J63" s="2">
        <v>0</v>
      </c>
    </row>
    <row r="64" spans="1:10" ht="15">
      <c r="A64" s="26" t="s">
        <v>12</v>
      </c>
      <c r="B64" s="400"/>
      <c r="C64" s="401"/>
      <c r="D64" s="401"/>
      <c r="E64" s="402"/>
      <c r="F64" s="39">
        <f t="shared" si="17"/>
        <v>18018.520467980659</v>
      </c>
      <c r="G64" s="400"/>
      <c r="H64" s="402"/>
      <c r="I64" s="41">
        <f t="shared" si="18"/>
        <v>18018.520467980659</v>
      </c>
      <c r="J64" s="2">
        <v>0</v>
      </c>
    </row>
    <row r="65" spans="1:10" ht="15">
      <c r="A65" s="27" t="s">
        <v>13</v>
      </c>
      <c r="B65" s="400"/>
      <c r="C65" s="401"/>
      <c r="D65" s="401"/>
      <c r="E65" s="402"/>
      <c r="F65" s="42">
        <f t="shared" si="17"/>
        <v>0</v>
      </c>
      <c r="G65" s="400"/>
      <c r="H65" s="402"/>
      <c r="I65" s="38">
        <f t="shared" si="18"/>
        <v>0</v>
      </c>
      <c r="J65" s="2">
        <v>0</v>
      </c>
    </row>
    <row r="66" spans="1:10" ht="15">
      <c r="A66" s="26" t="s">
        <v>14</v>
      </c>
      <c r="B66" s="400"/>
      <c r="C66" s="401"/>
      <c r="D66" s="401"/>
      <c r="E66" s="402"/>
      <c r="F66" s="39">
        <f t="shared" si="17"/>
        <v>14366.450369915716</v>
      </c>
      <c r="G66" s="400"/>
      <c r="H66" s="402"/>
      <c r="I66" s="41">
        <f t="shared" si="18"/>
        <v>14366.450369915716</v>
      </c>
      <c r="J66" s="2">
        <v>0</v>
      </c>
    </row>
    <row r="67" spans="1:10" ht="15">
      <c r="A67" s="27" t="s">
        <v>15</v>
      </c>
      <c r="B67" s="400"/>
      <c r="C67" s="401"/>
      <c r="D67" s="401"/>
      <c r="E67" s="402"/>
      <c r="F67" s="42">
        <f t="shared" si="17"/>
        <v>0</v>
      </c>
      <c r="G67" s="400"/>
      <c r="H67" s="402"/>
      <c r="I67" s="38">
        <f t="shared" si="18"/>
        <v>0</v>
      </c>
      <c r="J67" s="2">
        <v>0</v>
      </c>
    </row>
    <row r="68" spans="1:10" ht="15">
      <c r="A68" s="26" t="s">
        <v>16</v>
      </c>
      <c r="B68" s="400"/>
      <c r="C68" s="401"/>
      <c r="D68" s="401"/>
      <c r="E68" s="402"/>
      <c r="F68" s="39">
        <f t="shared" si="17"/>
        <v>0</v>
      </c>
      <c r="G68" s="400"/>
      <c r="H68" s="402"/>
      <c r="I68" s="41">
        <f t="shared" si="18"/>
        <v>0</v>
      </c>
      <c r="J68" s="2">
        <v>0</v>
      </c>
    </row>
    <row r="69" spans="1:10" ht="15">
      <c r="A69" s="27" t="s">
        <v>17</v>
      </c>
      <c r="B69" s="400"/>
      <c r="C69" s="401"/>
      <c r="D69" s="401"/>
      <c r="E69" s="402"/>
      <c r="F69" s="42">
        <f t="shared" si="17"/>
        <v>319.99734858477336</v>
      </c>
      <c r="G69" s="400"/>
      <c r="H69" s="402"/>
      <c r="I69" s="38">
        <f t="shared" si="18"/>
        <v>319.99734858477336</v>
      </c>
      <c r="J69" s="2">
        <v>0</v>
      </c>
    </row>
    <row r="70" spans="1:10" ht="15">
      <c r="A70" s="26" t="s">
        <v>18</v>
      </c>
      <c r="B70" s="400"/>
      <c r="C70" s="401"/>
      <c r="D70" s="401"/>
      <c r="E70" s="402"/>
      <c r="F70" s="39">
        <f t="shared" si="17"/>
        <v>0</v>
      </c>
      <c r="G70" s="400"/>
      <c r="H70" s="402"/>
      <c r="I70" s="41">
        <f t="shared" si="18"/>
        <v>0</v>
      </c>
      <c r="J70" s="2">
        <v>0</v>
      </c>
    </row>
    <row r="71" spans="1:10" ht="15">
      <c r="A71" s="27" t="s">
        <v>139</v>
      </c>
      <c r="B71" s="400"/>
      <c r="C71" s="401"/>
      <c r="D71" s="401"/>
      <c r="E71" s="402"/>
      <c r="F71" s="42">
        <f t="shared" si="17"/>
        <v>0</v>
      </c>
      <c r="G71" s="400"/>
      <c r="H71" s="402"/>
      <c r="I71" s="38">
        <f t="shared" si="18"/>
        <v>0</v>
      </c>
      <c r="J71" s="2">
        <v>0</v>
      </c>
    </row>
    <row r="72" spans="1:10" ht="15">
      <c r="A72" s="26" t="s">
        <v>19</v>
      </c>
      <c r="B72" s="400"/>
      <c r="C72" s="401"/>
      <c r="D72" s="401"/>
      <c r="E72" s="402"/>
      <c r="F72" s="39">
        <f t="shared" si="17"/>
        <v>0</v>
      </c>
      <c r="G72" s="400"/>
      <c r="H72" s="402"/>
      <c r="I72" s="41">
        <f t="shared" si="18"/>
        <v>0</v>
      </c>
      <c r="J72" s="2">
        <v>0</v>
      </c>
    </row>
    <row r="73" spans="1:10" ht="15">
      <c r="A73" s="27" t="s">
        <v>20</v>
      </c>
      <c r="B73" s="400"/>
      <c r="C73" s="401"/>
      <c r="D73" s="401"/>
      <c r="E73" s="402"/>
      <c r="F73" s="50">
        <f t="shared" si="17"/>
        <v>0</v>
      </c>
      <c r="G73" s="400"/>
      <c r="H73" s="402"/>
      <c r="I73" s="38">
        <f t="shared" si="18"/>
        <v>0</v>
      </c>
      <c r="J73" s="2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17"/>
        <v>0</v>
      </c>
      <c r="G74" s="400"/>
      <c r="H74" s="402"/>
      <c r="I74" s="41">
        <f t="shared" si="18"/>
        <v>0</v>
      </c>
      <c r="J74" s="2">
        <v>0</v>
      </c>
    </row>
    <row r="75" spans="1:10" ht="15">
      <c r="A75" s="28" t="s">
        <v>60</v>
      </c>
      <c r="B75" s="400"/>
      <c r="C75" s="401"/>
      <c r="D75" s="401"/>
      <c r="E75" s="402"/>
      <c r="F75" s="42">
        <f t="shared" si="17"/>
        <v>0</v>
      </c>
      <c r="G75" s="400"/>
      <c r="H75" s="402"/>
      <c r="I75" s="38">
        <f t="shared" si="18"/>
        <v>0</v>
      </c>
      <c r="J75" s="2">
        <v>0</v>
      </c>
    </row>
    <row r="76" spans="1:10" ht="15">
      <c r="A76" s="26" t="s">
        <v>22</v>
      </c>
      <c r="B76" s="400"/>
      <c r="C76" s="401"/>
      <c r="D76" s="401"/>
      <c r="E76" s="402"/>
      <c r="F76" s="39">
        <f t="shared" si="17"/>
        <v>26</v>
      </c>
      <c r="G76" s="400"/>
      <c r="H76" s="402"/>
      <c r="I76" s="41">
        <f t="shared" si="18"/>
        <v>26</v>
      </c>
      <c r="J76" s="2">
        <v>0</v>
      </c>
    </row>
    <row r="77" spans="1:10" ht="15">
      <c r="A77" s="28" t="s">
        <v>23</v>
      </c>
      <c r="B77" s="400"/>
      <c r="C77" s="401"/>
      <c r="D77" s="401"/>
      <c r="E77" s="402"/>
      <c r="F77" s="42">
        <f t="shared" si="17"/>
        <v>0</v>
      </c>
      <c r="G77" s="400"/>
      <c r="H77" s="402"/>
      <c r="I77" s="38">
        <f t="shared" si="18"/>
        <v>0</v>
      </c>
      <c r="J77" s="2">
        <v>0</v>
      </c>
    </row>
    <row r="78" spans="1:10" ht="15">
      <c r="A78" s="26" t="s">
        <v>24</v>
      </c>
      <c r="B78" s="400"/>
      <c r="C78" s="401"/>
      <c r="D78" s="401"/>
      <c r="E78" s="402"/>
      <c r="F78" s="39">
        <f t="shared" si="17"/>
        <v>0</v>
      </c>
      <c r="G78" s="400"/>
      <c r="H78" s="402"/>
      <c r="I78" s="41">
        <f t="shared" si="18"/>
        <v>0</v>
      </c>
      <c r="J78" s="2">
        <v>0</v>
      </c>
    </row>
    <row r="79" spans="1:10" ht="15.75" thickBot="1">
      <c r="A79" s="28" t="s">
        <v>25</v>
      </c>
      <c r="B79" s="403"/>
      <c r="C79" s="404"/>
      <c r="D79" s="404"/>
      <c r="E79" s="405"/>
      <c r="F79" s="42">
        <f t="shared" si="17"/>
        <v>2036</v>
      </c>
      <c r="G79" s="403"/>
      <c r="H79" s="405"/>
      <c r="I79" s="38">
        <f>SUM(B79:H79)</f>
        <v>2036</v>
      </c>
      <c r="J79" s="2">
        <v>0</v>
      </c>
    </row>
    <row r="80" spans="1:10" ht="15">
      <c r="A80" s="29" t="s">
        <v>26</v>
      </c>
      <c r="B80" s="44">
        <f>SUM(B59:B79)</f>
        <v>0</v>
      </c>
      <c r="C80" s="44">
        <f t="shared" ref="C80:I80" si="19">SUM(C59:C79)</f>
        <v>0</v>
      </c>
      <c r="D80" s="44">
        <f t="shared" si="19"/>
        <v>0</v>
      </c>
      <c r="E80" s="44">
        <f t="shared" si="19"/>
        <v>0</v>
      </c>
      <c r="F80" s="44">
        <f t="shared" si="19"/>
        <v>34767.472186481151</v>
      </c>
      <c r="G80" s="44">
        <f t="shared" si="19"/>
        <v>0</v>
      </c>
      <c r="H80" s="45">
        <f t="shared" si="19"/>
        <v>0</v>
      </c>
      <c r="I80" s="46">
        <f t="shared" si="19"/>
        <v>34767.472186481151</v>
      </c>
      <c r="J80" s="2">
        <v>0</v>
      </c>
    </row>
    <row r="81" spans="1:10" s="5" customFormat="1" ht="15" thickBot="1">
      <c r="A81" s="30" t="s">
        <v>88</v>
      </c>
      <c r="B81" s="47">
        <f>B80/$I80</f>
        <v>0</v>
      </c>
      <c r="C81" s="47">
        <f t="shared" ref="C81:I81" si="20">C80/$I80</f>
        <v>0</v>
      </c>
      <c r="D81" s="47">
        <f t="shared" si="20"/>
        <v>0</v>
      </c>
      <c r="E81" s="47">
        <f t="shared" si="20"/>
        <v>0</v>
      </c>
      <c r="F81" s="47">
        <f t="shared" si="20"/>
        <v>1</v>
      </c>
      <c r="G81" s="47">
        <f t="shared" si="20"/>
        <v>0</v>
      </c>
      <c r="H81" s="47">
        <f t="shared" si="20"/>
        <v>0</v>
      </c>
      <c r="I81" s="48">
        <f t="shared" si="20"/>
        <v>1</v>
      </c>
    </row>
    <row r="82" spans="1:10" ht="15" thickBot="1">
      <c r="A82" s="31"/>
      <c r="B82" s="31"/>
      <c r="C82" s="31"/>
      <c r="D82" s="31"/>
      <c r="E82" s="31"/>
      <c r="F82" s="301">
        <f>+F80-F470-F496-F522-F548-F574</f>
        <v>3.7020941867638157E-12</v>
      </c>
      <c r="G82" s="31"/>
      <c r="H82" s="31"/>
      <c r="I82" s="301">
        <f>+I80-I470-I496-I522-I548-I574</f>
        <v>3.7020941867638157E-12</v>
      </c>
    </row>
    <row r="83" spans="1:1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0" ht="15">
      <c r="A85" s="25" t="s">
        <v>7</v>
      </c>
      <c r="B85" s="36">
        <f>B579+B605+B631</f>
        <v>370.960912805232</v>
      </c>
      <c r="C85" s="36">
        <f t="shared" ref="C85:H100" si="21">C579+C605+C631</f>
        <v>0</v>
      </c>
      <c r="D85" s="36">
        <f t="shared" si="21"/>
        <v>33.535087194768018</v>
      </c>
      <c r="E85" s="36">
        <f t="shared" si="21"/>
        <v>0</v>
      </c>
      <c r="F85" s="36">
        <f t="shared" si="21"/>
        <v>0</v>
      </c>
      <c r="G85" s="36">
        <f t="shared" si="21"/>
        <v>0</v>
      </c>
      <c r="H85" s="37">
        <f t="shared" si="21"/>
        <v>0</v>
      </c>
      <c r="I85" s="38">
        <f>SUM(B85:H85)</f>
        <v>404.49600000000004</v>
      </c>
      <c r="J85" s="2">
        <v>0</v>
      </c>
    </row>
    <row r="86" spans="1:10" ht="15">
      <c r="A86" s="26" t="s">
        <v>8</v>
      </c>
      <c r="B86" s="39">
        <f t="shared" ref="B86:H101" si="22">B580+B606+B632</f>
        <v>54.843416616316397</v>
      </c>
      <c r="C86" s="39">
        <f t="shared" si="21"/>
        <v>0</v>
      </c>
      <c r="D86" s="39">
        <f t="shared" si="21"/>
        <v>8.1565833836835999</v>
      </c>
      <c r="E86" s="39">
        <f t="shared" si="21"/>
        <v>0</v>
      </c>
      <c r="F86" s="39">
        <f t="shared" si="21"/>
        <v>0</v>
      </c>
      <c r="G86" s="39">
        <f t="shared" si="21"/>
        <v>0</v>
      </c>
      <c r="H86" s="40">
        <f t="shared" si="21"/>
        <v>0</v>
      </c>
      <c r="I86" s="41">
        <f t="shared" ref="I86:I104" si="23">SUM(B86:H86)</f>
        <v>63</v>
      </c>
      <c r="J86" s="2">
        <v>0</v>
      </c>
    </row>
    <row r="87" spans="1:10" ht="15">
      <c r="A87" s="27" t="s">
        <v>9</v>
      </c>
      <c r="B87" s="42">
        <f t="shared" si="22"/>
        <v>96.907604726617194</v>
      </c>
      <c r="C87" s="42">
        <f t="shared" si="21"/>
        <v>0</v>
      </c>
      <c r="D87" s="42">
        <f t="shared" si="21"/>
        <v>13.09239527338281</v>
      </c>
      <c r="E87" s="42">
        <f t="shared" si="21"/>
        <v>0</v>
      </c>
      <c r="F87" s="42">
        <f t="shared" si="21"/>
        <v>0</v>
      </c>
      <c r="G87" s="42">
        <f t="shared" si="21"/>
        <v>0</v>
      </c>
      <c r="H87" s="43">
        <f t="shared" si="21"/>
        <v>0</v>
      </c>
      <c r="I87" s="38">
        <f t="shared" si="23"/>
        <v>110</v>
      </c>
      <c r="J87" s="2">
        <v>0</v>
      </c>
    </row>
    <row r="88" spans="1:10" ht="15">
      <c r="A88" s="26" t="s">
        <v>10</v>
      </c>
      <c r="B88" s="39">
        <f t="shared" si="22"/>
        <v>466.8320678385445</v>
      </c>
      <c r="C88" s="39">
        <f t="shared" si="21"/>
        <v>0</v>
      </c>
      <c r="D88" s="39">
        <f t="shared" si="21"/>
        <v>27.167932161455475</v>
      </c>
      <c r="E88" s="39">
        <f t="shared" si="21"/>
        <v>0</v>
      </c>
      <c r="F88" s="39">
        <f t="shared" si="21"/>
        <v>0</v>
      </c>
      <c r="G88" s="39">
        <f t="shared" si="21"/>
        <v>0</v>
      </c>
      <c r="H88" s="40">
        <f t="shared" si="21"/>
        <v>0</v>
      </c>
      <c r="I88" s="41">
        <f t="shared" si="23"/>
        <v>494</v>
      </c>
      <c r="J88" s="2">
        <v>0</v>
      </c>
    </row>
    <row r="89" spans="1:10" ht="15">
      <c r="A89" s="27" t="s">
        <v>11</v>
      </c>
      <c r="B89" s="42">
        <f t="shared" si="22"/>
        <v>0</v>
      </c>
      <c r="C89" s="42">
        <f t="shared" si="21"/>
        <v>0</v>
      </c>
      <c r="D89" s="42">
        <f t="shared" si="21"/>
        <v>0</v>
      </c>
      <c r="E89" s="42">
        <f t="shared" si="21"/>
        <v>0</v>
      </c>
      <c r="F89" s="42">
        <f t="shared" si="21"/>
        <v>0</v>
      </c>
      <c r="G89" s="42">
        <f t="shared" si="21"/>
        <v>0</v>
      </c>
      <c r="H89" s="43">
        <f t="shared" si="21"/>
        <v>0</v>
      </c>
      <c r="I89" s="38">
        <f t="shared" si="23"/>
        <v>0</v>
      </c>
      <c r="J89" s="2">
        <v>0</v>
      </c>
    </row>
    <row r="90" spans="1:10" ht="15">
      <c r="A90" s="26" t="s">
        <v>12</v>
      </c>
      <c r="B90" s="39">
        <f t="shared" si="22"/>
        <v>0</v>
      </c>
      <c r="C90" s="39">
        <f t="shared" si="21"/>
        <v>0</v>
      </c>
      <c r="D90" s="39">
        <f t="shared" si="21"/>
        <v>0.10126055050516962</v>
      </c>
      <c r="E90" s="39">
        <f t="shared" si="21"/>
        <v>3.1969414893166936</v>
      </c>
      <c r="F90" s="39">
        <f t="shared" si="21"/>
        <v>0</v>
      </c>
      <c r="G90" s="39">
        <f t="shared" si="21"/>
        <v>0</v>
      </c>
      <c r="H90" s="40">
        <f t="shared" si="21"/>
        <v>0</v>
      </c>
      <c r="I90" s="41">
        <f t="shared" si="23"/>
        <v>3.2982020398218634</v>
      </c>
      <c r="J90" s="2">
        <v>0</v>
      </c>
    </row>
    <row r="91" spans="1:10" ht="15">
      <c r="A91" s="27" t="s">
        <v>13</v>
      </c>
      <c r="B91" s="42">
        <f t="shared" si="22"/>
        <v>0</v>
      </c>
      <c r="C91" s="42">
        <f t="shared" si="21"/>
        <v>0</v>
      </c>
      <c r="D91" s="42">
        <f t="shared" si="21"/>
        <v>0</v>
      </c>
      <c r="E91" s="42">
        <f t="shared" si="21"/>
        <v>22</v>
      </c>
      <c r="F91" s="42">
        <f t="shared" si="21"/>
        <v>0</v>
      </c>
      <c r="G91" s="42">
        <f t="shared" si="21"/>
        <v>0</v>
      </c>
      <c r="H91" s="43">
        <f t="shared" si="21"/>
        <v>0</v>
      </c>
      <c r="I91" s="38">
        <f t="shared" si="23"/>
        <v>22</v>
      </c>
      <c r="J91" s="2">
        <v>0</v>
      </c>
    </row>
    <row r="92" spans="1:10" ht="15">
      <c r="A92" s="26" t="s">
        <v>14</v>
      </c>
      <c r="B92" s="39">
        <f t="shared" si="22"/>
        <v>0</v>
      </c>
      <c r="C92" s="39">
        <f t="shared" si="21"/>
        <v>1.6483990948369664E-2</v>
      </c>
      <c r="D92" s="39">
        <f t="shared" si="21"/>
        <v>0.24849658373570982</v>
      </c>
      <c r="E92" s="39">
        <f t="shared" si="21"/>
        <v>116.71990447881586</v>
      </c>
      <c r="F92" s="39">
        <f t="shared" si="21"/>
        <v>31.596648261633348</v>
      </c>
      <c r="G92" s="39">
        <f t="shared" si="21"/>
        <v>0</v>
      </c>
      <c r="H92" s="40">
        <f t="shared" si="21"/>
        <v>0</v>
      </c>
      <c r="I92" s="41">
        <f t="shared" si="23"/>
        <v>148.5815333151333</v>
      </c>
      <c r="J92" s="2">
        <v>0</v>
      </c>
    </row>
    <row r="93" spans="1:10" ht="15">
      <c r="A93" s="27" t="s">
        <v>15</v>
      </c>
      <c r="B93" s="42">
        <f t="shared" si="22"/>
        <v>3040.3984158558683</v>
      </c>
      <c r="C93" s="42">
        <f t="shared" si="21"/>
        <v>12.74660498399054</v>
      </c>
      <c r="D93" s="42">
        <f t="shared" si="21"/>
        <v>188.37757916014067</v>
      </c>
      <c r="E93" s="42">
        <f t="shared" si="21"/>
        <v>0</v>
      </c>
      <c r="F93" s="42">
        <f t="shared" si="21"/>
        <v>0</v>
      </c>
      <c r="G93" s="42">
        <f t="shared" si="21"/>
        <v>0</v>
      </c>
      <c r="H93" s="43">
        <f t="shared" si="21"/>
        <v>0</v>
      </c>
      <c r="I93" s="38">
        <f t="shared" si="23"/>
        <v>3241.5225999999993</v>
      </c>
      <c r="J93" s="2">
        <v>0</v>
      </c>
    </row>
    <row r="94" spans="1:10" ht="15">
      <c r="A94" s="26" t="s">
        <v>16</v>
      </c>
      <c r="B94" s="39">
        <f t="shared" si="22"/>
        <v>1862.3166568088272</v>
      </c>
      <c r="C94" s="39">
        <f t="shared" si="21"/>
        <v>173.81872507930231</v>
      </c>
      <c r="D94" s="39">
        <f t="shared" si="21"/>
        <v>71.465187945948443</v>
      </c>
      <c r="E94" s="39">
        <f t="shared" si="21"/>
        <v>83.399430165921643</v>
      </c>
      <c r="F94" s="39">
        <f t="shared" si="21"/>
        <v>0</v>
      </c>
      <c r="G94" s="39">
        <f t="shared" si="21"/>
        <v>0</v>
      </c>
      <c r="H94" s="40">
        <f t="shared" si="21"/>
        <v>0</v>
      </c>
      <c r="I94" s="41">
        <f t="shared" si="23"/>
        <v>2191</v>
      </c>
      <c r="J94" s="2">
        <v>0</v>
      </c>
    </row>
    <row r="95" spans="1:10" ht="15">
      <c r="A95" s="27" t="s">
        <v>17</v>
      </c>
      <c r="B95" s="42">
        <f t="shared" si="22"/>
        <v>675.06939812885105</v>
      </c>
      <c r="C95" s="42">
        <f t="shared" si="21"/>
        <v>3.6208315390685257</v>
      </c>
      <c r="D95" s="42">
        <f t="shared" si="21"/>
        <v>85.299781577558633</v>
      </c>
      <c r="E95" s="42">
        <f t="shared" si="21"/>
        <v>11.581288754521669</v>
      </c>
      <c r="F95" s="42">
        <f t="shared" si="21"/>
        <v>0</v>
      </c>
      <c r="G95" s="42">
        <f t="shared" si="21"/>
        <v>0</v>
      </c>
      <c r="H95" s="43">
        <f t="shared" si="21"/>
        <v>0</v>
      </c>
      <c r="I95" s="38">
        <f t="shared" si="23"/>
        <v>775.57129999999984</v>
      </c>
      <c r="J95" s="2">
        <v>0</v>
      </c>
    </row>
    <row r="96" spans="1:10" ht="15">
      <c r="A96" s="26" t="s">
        <v>18</v>
      </c>
      <c r="B96" s="39">
        <f t="shared" si="22"/>
        <v>0</v>
      </c>
      <c r="C96" s="39">
        <f t="shared" si="21"/>
        <v>0</v>
      </c>
      <c r="D96" s="39">
        <f t="shared" si="21"/>
        <v>0</v>
      </c>
      <c r="E96" s="39">
        <f t="shared" si="21"/>
        <v>0</v>
      </c>
      <c r="F96" s="39">
        <f t="shared" si="21"/>
        <v>0</v>
      </c>
      <c r="G96" s="39">
        <f t="shared" si="21"/>
        <v>0</v>
      </c>
      <c r="H96" s="40">
        <f t="shared" si="21"/>
        <v>0</v>
      </c>
      <c r="I96" s="41">
        <f t="shared" si="23"/>
        <v>0</v>
      </c>
      <c r="J96" s="2">
        <v>0</v>
      </c>
    </row>
    <row r="97" spans="1:10" ht="15">
      <c r="A97" s="27" t="s">
        <v>139</v>
      </c>
      <c r="B97" s="42">
        <f t="shared" si="22"/>
        <v>21525.989498804513</v>
      </c>
      <c r="C97" s="42">
        <f t="shared" si="21"/>
        <v>848.32843872542708</v>
      </c>
      <c r="D97" s="42">
        <f t="shared" si="21"/>
        <v>5258.9220293943135</v>
      </c>
      <c r="E97" s="42">
        <f t="shared" si="21"/>
        <v>130.27894668821324</v>
      </c>
      <c r="F97" s="42">
        <f t="shared" si="21"/>
        <v>0</v>
      </c>
      <c r="G97" s="42">
        <f t="shared" si="21"/>
        <v>0</v>
      </c>
      <c r="H97" s="43">
        <f t="shared" si="21"/>
        <v>0</v>
      </c>
      <c r="I97" s="38">
        <f t="shared" si="23"/>
        <v>27763.518913612468</v>
      </c>
      <c r="J97" s="2">
        <v>0</v>
      </c>
    </row>
    <row r="98" spans="1:10" ht="15">
      <c r="A98" s="26" t="s">
        <v>19</v>
      </c>
      <c r="B98" s="39">
        <f t="shared" si="22"/>
        <v>0</v>
      </c>
      <c r="C98" s="39">
        <f t="shared" si="21"/>
        <v>0</v>
      </c>
      <c r="D98" s="39">
        <f t="shared" si="21"/>
        <v>0</v>
      </c>
      <c r="E98" s="39">
        <f t="shared" si="21"/>
        <v>0</v>
      </c>
      <c r="F98" s="39">
        <f t="shared" si="21"/>
        <v>0</v>
      </c>
      <c r="G98" s="39">
        <f t="shared" si="21"/>
        <v>0</v>
      </c>
      <c r="H98" s="40">
        <f t="shared" si="21"/>
        <v>0</v>
      </c>
      <c r="I98" s="41">
        <f t="shared" si="23"/>
        <v>0</v>
      </c>
      <c r="J98" s="2">
        <v>0</v>
      </c>
    </row>
    <row r="99" spans="1:10" ht="15">
      <c r="A99" s="27" t="s">
        <v>20</v>
      </c>
      <c r="B99" s="42">
        <f t="shared" si="22"/>
        <v>0</v>
      </c>
      <c r="C99" s="42">
        <f t="shared" si="21"/>
        <v>0</v>
      </c>
      <c r="D99" s="42">
        <f t="shared" si="21"/>
        <v>0</v>
      </c>
      <c r="E99" s="42">
        <f t="shared" si="21"/>
        <v>0</v>
      </c>
      <c r="F99" s="42">
        <f t="shared" si="21"/>
        <v>0</v>
      </c>
      <c r="G99" s="42">
        <f t="shared" si="21"/>
        <v>0</v>
      </c>
      <c r="H99" s="43">
        <f t="shared" si="21"/>
        <v>0</v>
      </c>
      <c r="I99" s="38">
        <f t="shared" si="23"/>
        <v>0</v>
      </c>
      <c r="J99" s="2">
        <v>0</v>
      </c>
    </row>
    <row r="100" spans="1:10" ht="15">
      <c r="A100" s="26" t="s">
        <v>21</v>
      </c>
      <c r="B100" s="39">
        <f t="shared" si="22"/>
        <v>116.8412116814425</v>
      </c>
      <c r="C100" s="39">
        <f t="shared" si="21"/>
        <v>0</v>
      </c>
      <c r="D100" s="39">
        <f t="shared" si="21"/>
        <v>2.1587883185575025</v>
      </c>
      <c r="E100" s="39">
        <f t="shared" si="21"/>
        <v>0</v>
      </c>
      <c r="F100" s="39">
        <f t="shared" si="21"/>
        <v>0</v>
      </c>
      <c r="G100" s="39">
        <f t="shared" si="21"/>
        <v>0</v>
      </c>
      <c r="H100" s="40">
        <f t="shared" si="21"/>
        <v>0</v>
      </c>
      <c r="I100" s="41">
        <f t="shared" si="23"/>
        <v>119</v>
      </c>
      <c r="J100" s="2">
        <v>0</v>
      </c>
    </row>
    <row r="101" spans="1:10" ht="15">
      <c r="A101" s="28" t="s">
        <v>60</v>
      </c>
      <c r="B101" s="42">
        <f t="shared" si="22"/>
        <v>881.83527281740817</v>
      </c>
      <c r="C101" s="42">
        <f t="shared" si="22"/>
        <v>1.2623657432609627</v>
      </c>
      <c r="D101" s="42">
        <f t="shared" si="22"/>
        <v>120.90236143933078</v>
      </c>
      <c r="E101" s="42">
        <f t="shared" si="22"/>
        <v>0</v>
      </c>
      <c r="F101" s="42">
        <f t="shared" si="22"/>
        <v>0</v>
      </c>
      <c r="G101" s="42">
        <f t="shared" si="22"/>
        <v>0</v>
      </c>
      <c r="H101" s="43">
        <f t="shared" si="22"/>
        <v>0</v>
      </c>
      <c r="I101" s="38">
        <f t="shared" si="23"/>
        <v>1003.9999999999999</v>
      </c>
      <c r="J101" s="2">
        <v>0</v>
      </c>
    </row>
    <row r="102" spans="1:10" ht="15">
      <c r="A102" s="26" t="s">
        <v>22</v>
      </c>
      <c r="B102" s="39">
        <f t="shared" ref="B102:H105" si="24">B596+B622+B648</f>
        <v>89.238187442531782</v>
      </c>
      <c r="C102" s="39">
        <f t="shared" si="24"/>
        <v>0</v>
      </c>
      <c r="D102" s="39">
        <f t="shared" si="24"/>
        <v>6.9711952233405095</v>
      </c>
      <c r="E102" s="39">
        <f t="shared" si="24"/>
        <v>0</v>
      </c>
      <c r="F102" s="39">
        <f t="shared" si="24"/>
        <v>0.22866638195598898</v>
      </c>
      <c r="G102" s="39">
        <f t="shared" si="24"/>
        <v>0</v>
      </c>
      <c r="H102" s="40">
        <f t="shared" si="24"/>
        <v>0</v>
      </c>
      <c r="I102" s="41">
        <f t="shared" si="23"/>
        <v>96.438049047828287</v>
      </c>
      <c r="J102" s="2">
        <v>0</v>
      </c>
    </row>
    <row r="103" spans="1:10" ht="15">
      <c r="A103" s="28" t="s">
        <v>23</v>
      </c>
      <c r="B103" s="42">
        <f t="shared" si="24"/>
        <v>52.754712774524734</v>
      </c>
      <c r="C103" s="42">
        <f t="shared" si="24"/>
        <v>0</v>
      </c>
      <c r="D103" s="42">
        <f t="shared" si="24"/>
        <v>8.2033105996980602</v>
      </c>
      <c r="E103" s="42">
        <f t="shared" si="24"/>
        <v>0</v>
      </c>
      <c r="F103" s="42">
        <f t="shared" si="24"/>
        <v>0</v>
      </c>
      <c r="G103" s="42">
        <f t="shared" si="24"/>
        <v>0</v>
      </c>
      <c r="H103" s="43">
        <f t="shared" si="24"/>
        <v>0</v>
      </c>
      <c r="I103" s="38">
        <f t="shared" si="23"/>
        <v>60.95802337422279</v>
      </c>
      <c r="J103" s="2">
        <v>0</v>
      </c>
    </row>
    <row r="104" spans="1:10" ht="15">
      <c r="A104" s="26" t="s">
        <v>24</v>
      </c>
      <c r="B104" s="39">
        <f t="shared" si="24"/>
        <v>12687.348605633731</v>
      </c>
      <c r="C104" s="39">
        <f t="shared" si="24"/>
        <v>52.628765886271829</v>
      </c>
      <c r="D104" s="39">
        <f t="shared" si="24"/>
        <v>1003.48702848</v>
      </c>
      <c r="E104" s="39">
        <f t="shared" si="24"/>
        <v>0</v>
      </c>
      <c r="F104" s="39">
        <f t="shared" si="24"/>
        <v>0</v>
      </c>
      <c r="G104" s="39">
        <f t="shared" si="24"/>
        <v>0</v>
      </c>
      <c r="H104" s="40">
        <f t="shared" si="24"/>
        <v>0</v>
      </c>
      <c r="I104" s="41">
        <f t="shared" si="23"/>
        <v>13743.464400000003</v>
      </c>
      <c r="J104" s="2">
        <v>0</v>
      </c>
    </row>
    <row r="105" spans="1:10" ht="15.75" thickBot="1">
      <c r="A105" s="28" t="s">
        <v>25</v>
      </c>
      <c r="B105" s="42">
        <f t="shared" si="24"/>
        <v>2663.4326189269973</v>
      </c>
      <c r="C105" s="42">
        <f t="shared" si="24"/>
        <v>4.2752906964025825E-2</v>
      </c>
      <c r="D105" s="42">
        <f t="shared" si="24"/>
        <v>4787.4030805870916</v>
      </c>
      <c r="E105" s="42">
        <f t="shared" si="24"/>
        <v>5615.7043678899263</v>
      </c>
      <c r="F105" s="42">
        <f t="shared" si="24"/>
        <v>0</v>
      </c>
      <c r="G105" s="42">
        <f t="shared" si="24"/>
        <v>3801.8002020940444</v>
      </c>
      <c r="H105" s="43">
        <f t="shared" si="24"/>
        <v>0.92017759497803708</v>
      </c>
      <c r="I105" s="38">
        <f>SUM(B105:H105)</f>
        <v>16869.303200000002</v>
      </c>
      <c r="J105" s="2">
        <v>0</v>
      </c>
    </row>
    <row r="106" spans="1:10" ht="15">
      <c r="A106" s="29" t="s">
        <v>26</v>
      </c>
      <c r="B106" s="44">
        <f>SUM(B85:B105)</f>
        <v>44584.768580861404</v>
      </c>
      <c r="C106" s="44">
        <f t="shared" ref="C106:I106" si="25">SUM(C85:C105)</f>
        <v>1092.4649688552336</v>
      </c>
      <c r="D106" s="44">
        <f t="shared" si="25"/>
        <v>11615.49209787351</v>
      </c>
      <c r="E106" s="44">
        <f t="shared" si="25"/>
        <v>5982.8808794667157</v>
      </c>
      <c r="F106" s="44">
        <f t="shared" si="25"/>
        <v>31.825314643589337</v>
      </c>
      <c r="G106" s="44">
        <f t="shared" si="25"/>
        <v>3801.8002020940444</v>
      </c>
      <c r="H106" s="45">
        <f t="shared" si="25"/>
        <v>0.92017759497803708</v>
      </c>
      <c r="I106" s="46">
        <f t="shared" si="25"/>
        <v>67110.152221389479</v>
      </c>
      <c r="J106" s="2">
        <v>0</v>
      </c>
    </row>
    <row r="107" spans="1:10" s="5" customFormat="1" ht="15" thickBot="1">
      <c r="A107" s="30" t="s">
        <v>88</v>
      </c>
      <c r="B107" s="47">
        <f>B106/$I106</f>
        <v>0.66435207051506673</v>
      </c>
      <c r="C107" s="47">
        <f t="shared" ref="C107:I107" si="26">C106/$I106</f>
        <v>1.6278684114011604E-2</v>
      </c>
      <c r="D107" s="47">
        <f t="shared" si="26"/>
        <v>0.1730809976343847</v>
      </c>
      <c r="E107" s="47">
        <f t="shared" si="26"/>
        <v>8.915016106251418E-2</v>
      </c>
      <c r="F107" s="47">
        <f t="shared" si="26"/>
        <v>4.7422504032774212E-4</v>
      </c>
      <c r="G107" s="47">
        <f t="shared" si="26"/>
        <v>5.6650150182230213E-2</v>
      </c>
      <c r="H107" s="47">
        <f t="shared" si="26"/>
        <v>1.3711451464786817E-5</v>
      </c>
      <c r="I107" s="48">
        <f t="shared" si="26"/>
        <v>1</v>
      </c>
    </row>
    <row r="108" spans="1:10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0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0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0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</row>
    <row r="112" spans="1:10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0" si="27">SUM(B112:H112)</f>
        <v>0</v>
      </c>
    </row>
    <row r="113" spans="1:9" ht="15">
      <c r="A113" s="27" t="s">
        <v>9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27"/>
        <v>0</v>
      </c>
    </row>
    <row r="114" spans="1:9" ht="15">
      <c r="A114" s="26" t="s">
        <v>10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27"/>
        <v>0</v>
      </c>
    </row>
    <row r="115" spans="1:9" ht="15">
      <c r="A115" s="27" t="s">
        <v>11</v>
      </c>
      <c r="B115" s="42">
        <v>0</v>
      </c>
      <c r="C115" s="42">
        <v>0</v>
      </c>
      <c r="D115" s="42">
        <v>0</v>
      </c>
      <c r="E115" s="42">
        <v>0</v>
      </c>
      <c r="F115" s="411"/>
      <c r="G115" s="42">
        <v>0</v>
      </c>
      <c r="H115" s="43">
        <v>0</v>
      </c>
      <c r="I115" s="38">
        <f t="shared" si="27"/>
        <v>0</v>
      </c>
    </row>
    <row r="116" spans="1:9" ht="15">
      <c r="A116" s="26" t="s">
        <v>12</v>
      </c>
      <c r="B116" s="39">
        <v>0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27"/>
        <v>0</v>
      </c>
    </row>
    <row r="117" spans="1:9" ht="15">
      <c r="A117" s="27" t="s">
        <v>13</v>
      </c>
      <c r="B117" s="42">
        <v>0</v>
      </c>
      <c r="C117" s="42">
        <v>0</v>
      </c>
      <c r="D117" s="42">
        <v>0</v>
      </c>
      <c r="E117" s="42">
        <v>0</v>
      </c>
      <c r="F117" s="411"/>
      <c r="G117" s="42">
        <v>0</v>
      </c>
      <c r="H117" s="43">
        <v>0</v>
      </c>
      <c r="I117" s="38">
        <f t="shared" si="27"/>
        <v>0</v>
      </c>
    </row>
    <row r="118" spans="1:9" ht="15">
      <c r="A118" s="26" t="s">
        <v>14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27"/>
        <v>0</v>
      </c>
    </row>
    <row r="119" spans="1:9" ht="15">
      <c r="A119" s="27" t="s">
        <v>15</v>
      </c>
      <c r="B119" s="42">
        <v>0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27"/>
        <v>0</v>
      </c>
    </row>
    <row r="120" spans="1:9" ht="15">
      <c r="A120" s="26" t="s">
        <v>16</v>
      </c>
      <c r="B120" s="39">
        <v>0</v>
      </c>
      <c r="C120" s="39">
        <v>0</v>
      </c>
      <c r="D120" s="39">
        <v>0</v>
      </c>
      <c r="E120" s="39">
        <v>0</v>
      </c>
      <c r="F120" s="411"/>
      <c r="G120" s="39">
        <v>0</v>
      </c>
      <c r="H120" s="40">
        <v>0</v>
      </c>
      <c r="I120" s="41">
        <f t="shared" si="27"/>
        <v>0</v>
      </c>
    </row>
    <row r="121" spans="1:9" ht="15">
      <c r="A121" s="27" t="s">
        <v>17</v>
      </c>
      <c r="B121" s="42">
        <v>0</v>
      </c>
      <c r="C121" s="42">
        <v>0</v>
      </c>
      <c r="D121" s="42">
        <v>0</v>
      </c>
      <c r="E121" s="42">
        <v>0</v>
      </c>
      <c r="F121" s="411"/>
      <c r="G121" s="42">
        <v>0</v>
      </c>
      <c r="H121" s="43">
        <v>0</v>
      </c>
      <c r="I121" s="38">
        <f t="shared" si="27"/>
        <v>0</v>
      </c>
    </row>
    <row r="122" spans="1:9" ht="15">
      <c r="A122" s="26" t="s">
        <v>18</v>
      </c>
      <c r="B122" s="39">
        <v>0</v>
      </c>
      <c r="C122" s="39">
        <v>0</v>
      </c>
      <c r="D122" s="39">
        <v>0</v>
      </c>
      <c r="E122" s="39">
        <v>0</v>
      </c>
      <c r="F122" s="411"/>
      <c r="G122" s="39">
        <v>0</v>
      </c>
      <c r="H122" s="40">
        <v>0</v>
      </c>
      <c r="I122" s="41">
        <f t="shared" si="27"/>
        <v>0</v>
      </c>
    </row>
    <row r="123" spans="1:9" ht="15">
      <c r="A123" s="27" t="s">
        <v>139</v>
      </c>
      <c r="B123" s="42">
        <v>7.5330557612190319E-2</v>
      </c>
      <c r="C123" s="42">
        <v>1.0816101537073455</v>
      </c>
      <c r="D123" s="42">
        <v>2.8427339129469602</v>
      </c>
      <c r="E123" s="42">
        <v>3.2537573350386239E-4</v>
      </c>
      <c r="F123" s="411"/>
      <c r="G123" s="42">
        <v>0</v>
      </c>
      <c r="H123" s="43">
        <v>0</v>
      </c>
      <c r="I123" s="38">
        <f t="shared" si="27"/>
        <v>4</v>
      </c>
    </row>
    <row r="124" spans="1:9" ht="15">
      <c r="A124" s="26" t="s">
        <v>19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27"/>
        <v>0</v>
      </c>
    </row>
    <row r="125" spans="1:9" ht="15">
      <c r="A125" s="27" t="s">
        <v>20</v>
      </c>
      <c r="B125" s="42">
        <v>0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27"/>
        <v>0</v>
      </c>
    </row>
    <row r="126" spans="1:9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27"/>
        <v>0</v>
      </c>
    </row>
    <row r="127" spans="1:9" ht="15">
      <c r="A127" s="28" t="s">
        <v>60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27"/>
        <v>0</v>
      </c>
    </row>
    <row r="128" spans="1:9" ht="15">
      <c r="A128" s="26" t="s">
        <v>22</v>
      </c>
      <c r="B128" s="39">
        <v>0</v>
      </c>
      <c r="C128" s="39">
        <v>0</v>
      </c>
      <c r="D128" s="39">
        <v>0</v>
      </c>
      <c r="E128" s="39">
        <v>0</v>
      </c>
      <c r="F128" s="411"/>
      <c r="G128" s="39">
        <v>0</v>
      </c>
      <c r="H128" s="40">
        <v>0</v>
      </c>
      <c r="I128" s="41">
        <f t="shared" si="27"/>
        <v>0</v>
      </c>
    </row>
    <row r="129" spans="1:9" ht="15">
      <c r="A129" s="28" t="s">
        <v>23</v>
      </c>
      <c r="B129" s="42">
        <v>0</v>
      </c>
      <c r="C129" s="42">
        <v>0</v>
      </c>
      <c r="D129" s="42">
        <v>0</v>
      </c>
      <c r="E129" s="42">
        <v>0</v>
      </c>
      <c r="F129" s="411"/>
      <c r="G129" s="42">
        <v>0</v>
      </c>
      <c r="H129" s="43">
        <v>0</v>
      </c>
      <c r="I129" s="38">
        <f t="shared" si="27"/>
        <v>0</v>
      </c>
    </row>
    <row r="130" spans="1:9" ht="15">
      <c r="A130" s="26" t="s">
        <v>24</v>
      </c>
      <c r="B130" s="39">
        <v>2.0040810291290846E-3</v>
      </c>
      <c r="C130" s="39">
        <v>0</v>
      </c>
      <c r="D130" s="39">
        <v>1.2395918970870915E-2</v>
      </c>
      <c r="E130" s="39">
        <v>0</v>
      </c>
      <c r="F130" s="411"/>
      <c r="G130" s="39">
        <v>0</v>
      </c>
      <c r="H130" s="40">
        <v>0</v>
      </c>
      <c r="I130" s="41">
        <f t="shared" si="27"/>
        <v>1.44E-2</v>
      </c>
    </row>
    <row r="131" spans="1:9" ht="15.75" thickBot="1">
      <c r="A131" s="28" t="s">
        <v>25</v>
      </c>
      <c r="B131" s="42">
        <v>0</v>
      </c>
      <c r="C131" s="42">
        <v>0</v>
      </c>
      <c r="D131" s="42">
        <v>0</v>
      </c>
      <c r="E131" s="42">
        <v>0</v>
      </c>
      <c r="F131" s="412"/>
      <c r="G131" s="42">
        <v>0</v>
      </c>
      <c r="H131" s="43">
        <v>0</v>
      </c>
      <c r="I131" s="38">
        <f>SUM(B131:H131)</f>
        <v>0</v>
      </c>
    </row>
    <row r="132" spans="1:9" ht="15">
      <c r="A132" s="29" t="s">
        <v>26</v>
      </c>
      <c r="B132" s="44">
        <f>SUM(B111:B131)</f>
        <v>7.7334638641319398E-2</v>
      </c>
      <c r="C132" s="44">
        <f t="shared" ref="C132:I132" si="28">SUM(C111:C131)</f>
        <v>1.0816101537073455</v>
      </c>
      <c r="D132" s="44">
        <f t="shared" si="28"/>
        <v>2.8551298319178313</v>
      </c>
      <c r="E132" s="44">
        <f t="shared" si="28"/>
        <v>3.2537573350386239E-4</v>
      </c>
      <c r="F132" s="44">
        <f t="shared" si="28"/>
        <v>0</v>
      </c>
      <c r="G132" s="44">
        <f t="shared" si="28"/>
        <v>0</v>
      </c>
      <c r="H132" s="45">
        <f t="shared" si="28"/>
        <v>0</v>
      </c>
      <c r="I132" s="46">
        <f t="shared" si="28"/>
        <v>4.0144000000000002</v>
      </c>
    </row>
    <row r="133" spans="1:9" s="5" customFormat="1" ht="15" thickBot="1">
      <c r="A133" s="30" t="s">
        <v>88</v>
      </c>
      <c r="B133" s="47">
        <f>B132/$I132</f>
        <v>1.9264308150986297E-2</v>
      </c>
      <c r="C133" s="47">
        <f t="shared" ref="C133:I133" si="29">C132/$I132</f>
        <v>0.26943258113475127</v>
      </c>
      <c r="D133" s="47">
        <f t="shared" si="29"/>
        <v>0.71122205856861076</v>
      </c>
      <c r="E133" s="47">
        <f t="shared" si="29"/>
        <v>8.1052145651619762E-5</v>
      </c>
      <c r="F133" s="47">
        <f t="shared" si="29"/>
        <v>0</v>
      </c>
      <c r="G133" s="47">
        <f t="shared" si="29"/>
        <v>0</v>
      </c>
      <c r="H133" s="47">
        <f t="shared" si="29"/>
        <v>0</v>
      </c>
      <c r="I133" s="48">
        <f t="shared" si="29"/>
        <v>1</v>
      </c>
    </row>
    <row r="134" spans="1:9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9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9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9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9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6" si="30">SUM(B138:H138)</f>
        <v>0</v>
      </c>
    </row>
    <row r="139" spans="1:9" ht="15">
      <c r="A139" s="27" t="s">
        <v>9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30"/>
        <v>0</v>
      </c>
    </row>
    <row r="140" spans="1:9" ht="15">
      <c r="A140" s="26" t="s">
        <v>10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30"/>
        <v>0</v>
      </c>
    </row>
    <row r="141" spans="1:9" ht="15">
      <c r="A141" s="27" t="s">
        <v>11</v>
      </c>
      <c r="B141" s="42">
        <v>0</v>
      </c>
      <c r="C141" s="42">
        <v>0</v>
      </c>
      <c r="D141" s="42">
        <v>0</v>
      </c>
      <c r="E141" s="42">
        <v>0</v>
      </c>
      <c r="F141" s="411"/>
      <c r="G141" s="42">
        <v>0</v>
      </c>
      <c r="H141" s="43">
        <v>0</v>
      </c>
      <c r="I141" s="38">
        <f t="shared" si="30"/>
        <v>0</v>
      </c>
    </row>
    <row r="142" spans="1:9" ht="15">
      <c r="A142" s="26" t="s">
        <v>12</v>
      </c>
      <c r="B142" s="39">
        <v>0</v>
      </c>
      <c r="C142" s="39">
        <v>0</v>
      </c>
      <c r="D142" s="39">
        <v>0</v>
      </c>
      <c r="E142" s="39">
        <v>0</v>
      </c>
      <c r="F142" s="411"/>
      <c r="G142" s="39">
        <v>0</v>
      </c>
      <c r="H142" s="40">
        <v>0</v>
      </c>
      <c r="I142" s="41">
        <f t="shared" si="30"/>
        <v>0</v>
      </c>
    </row>
    <row r="143" spans="1:9" ht="15">
      <c r="A143" s="27" t="s">
        <v>13</v>
      </c>
      <c r="B143" s="42">
        <v>0</v>
      </c>
      <c r="C143" s="42">
        <v>0</v>
      </c>
      <c r="D143" s="42">
        <v>0</v>
      </c>
      <c r="E143" s="42">
        <v>0</v>
      </c>
      <c r="F143" s="411"/>
      <c r="G143" s="42">
        <v>0</v>
      </c>
      <c r="H143" s="43">
        <v>0</v>
      </c>
      <c r="I143" s="38">
        <f t="shared" si="30"/>
        <v>0</v>
      </c>
    </row>
    <row r="144" spans="1:9" ht="15">
      <c r="A144" s="26" t="s">
        <v>14</v>
      </c>
      <c r="B144" s="39">
        <v>0</v>
      </c>
      <c r="C144" s="39">
        <v>0</v>
      </c>
      <c r="D144" s="39">
        <v>3.2406179923619574</v>
      </c>
      <c r="E144" s="39">
        <v>3.5446686586694134</v>
      </c>
      <c r="F144" s="411"/>
      <c r="G144" s="39">
        <v>0</v>
      </c>
      <c r="H144" s="40">
        <v>0</v>
      </c>
      <c r="I144" s="41">
        <f t="shared" si="30"/>
        <v>6.7852866510313703</v>
      </c>
    </row>
    <row r="145" spans="1:9" ht="15">
      <c r="A145" s="27" t="s">
        <v>15</v>
      </c>
      <c r="B145" s="42">
        <v>0.21299999999999999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30"/>
        <v>0.21299999999999999</v>
      </c>
    </row>
    <row r="146" spans="1:9" ht="15">
      <c r="A146" s="26" t="s">
        <v>16</v>
      </c>
      <c r="B146" s="39">
        <v>19.064531579892023</v>
      </c>
      <c r="C146" s="39">
        <v>161.49349192829047</v>
      </c>
      <c r="D146" s="39">
        <v>9.4419764918174973</v>
      </c>
      <c r="E146" s="39">
        <v>0</v>
      </c>
      <c r="F146" s="411"/>
      <c r="G146" s="39">
        <v>0</v>
      </c>
      <c r="H146" s="40">
        <v>0</v>
      </c>
      <c r="I146" s="41">
        <f t="shared" si="30"/>
        <v>189.99999999999997</v>
      </c>
    </row>
    <row r="147" spans="1:9" ht="15">
      <c r="A147" s="27" t="s">
        <v>17</v>
      </c>
      <c r="B147" s="42">
        <v>0</v>
      </c>
      <c r="C147" s="42">
        <v>0</v>
      </c>
      <c r="D147" s="42">
        <v>0</v>
      </c>
      <c r="E147" s="42">
        <v>0</v>
      </c>
      <c r="F147" s="411"/>
      <c r="G147" s="42">
        <v>0</v>
      </c>
      <c r="H147" s="43">
        <v>0</v>
      </c>
      <c r="I147" s="38">
        <f t="shared" si="30"/>
        <v>0</v>
      </c>
    </row>
    <row r="148" spans="1:9" ht="15">
      <c r="A148" s="26" t="s">
        <v>18</v>
      </c>
      <c r="B148" s="39">
        <v>0</v>
      </c>
      <c r="C148" s="39">
        <v>0</v>
      </c>
      <c r="D148" s="39">
        <v>0</v>
      </c>
      <c r="E148" s="39">
        <v>0</v>
      </c>
      <c r="F148" s="411"/>
      <c r="G148" s="39">
        <v>0</v>
      </c>
      <c r="H148" s="40">
        <v>0</v>
      </c>
      <c r="I148" s="41">
        <f t="shared" si="30"/>
        <v>0</v>
      </c>
    </row>
    <row r="149" spans="1:9" ht="15">
      <c r="A149" s="27" t="s">
        <v>139</v>
      </c>
      <c r="B149" s="42">
        <v>7.0816928580698102</v>
      </c>
      <c r="C149" s="42">
        <v>324.40590330963011</v>
      </c>
      <c r="D149" s="42">
        <v>67.512403832300095</v>
      </c>
      <c r="E149" s="42">
        <v>0</v>
      </c>
      <c r="F149" s="411"/>
      <c r="G149" s="42">
        <v>0</v>
      </c>
      <c r="H149" s="43">
        <v>0</v>
      </c>
      <c r="I149" s="38">
        <f t="shared" si="30"/>
        <v>399</v>
      </c>
    </row>
    <row r="150" spans="1:9" ht="15">
      <c r="A150" s="26" t="s">
        <v>19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30"/>
        <v>0</v>
      </c>
    </row>
    <row r="151" spans="1:9" ht="15">
      <c r="A151" s="27" t="s">
        <v>20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30"/>
        <v>0</v>
      </c>
    </row>
    <row r="152" spans="1:9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30"/>
        <v>0</v>
      </c>
    </row>
    <row r="153" spans="1:9" ht="15">
      <c r="A153" s="28" t="s">
        <v>60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30"/>
        <v>0</v>
      </c>
    </row>
    <row r="154" spans="1:9" ht="15">
      <c r="A154" s="26" t="s">
        <v>22</v>
      </c>
      <c r="B154" s="39">
        <v>0</v>
      </c>
      <c r="C154" s="39">
        <v>0</v>
      </c>
      <c r="D154" s="39">
        <v>0</v>
      </c>
      <c r="E154" s="39">
        <v>0</v>
      </c>
      <c r="F154" s="411"/>
      <c r="G154" s="39">
        <v>0</v>
      </c>
      <c r="H154" s="40">
        <v>0</v>
      </c>
      <c r="I154" s="41">
        <f t="shared" si="30"/>
        <v>0</v>
      </c>
    </row>
    <row r="155" spans="1:9" ht="15">
      <c r="A155" s="28" t="s">
        <v>23</v>
      </c>
      <c r="B155" s="42">
        <v>0</v>
      </c>
      <c r="C155" s="42">
        <v>0</v>
      </c>
      <c r="D155" s="42">
        <v>0</v>
      </c>
      <c r="E155" s="42">
        <v>0</v>
      </c>
      <c r="F155" s="411"/>
      <c r="G155" s="42">
        <v>0</v>
      </c>
      <c r="H155" s="43">
        <v>0</v>
      </c>
      <c r="I155" s="38">
        <f t="shared" si="30"/>
        <v>0</v>
      </c>
    </row>
    <row r="156" spans="1:9" ht="15">
      <c r="A156" s="26" t="s">
        <v>24</v>
      </c>
      <c r="B156" s="39">
        <v>75.598574143483916</v>
      </c>
      <c r="C156" s="39">
        <v>0</v>
      </c>
      <c r="D156" s="39">
        <v>3.0974258565160753</v>
      </c>
      <c r="E156" s="39">
        <v>0</v>
      </c>
      <c r="F156" s="411"/>
      <c r="G156" s="39">
        <v>0</v>
      </c>
      <c r="H156" s="40">
        <v>0</v>
      </c>
      <c r="I156" s="41">
        <f t="shared" si="30"/>
        <v>78.695999999999998</v>
      </c>
    </row>
    <row r="157" spans="1:9" ht="15.75" thickBot="1">
      <c r="A157" s="28" t="s">
        <v>25</v>
      </c>
      <c r="B157" s="42">
        <v>2.7664006809315387</v>
      </c>
      <c r="C157" s="42">
        <v>1.5225798363151154E-2</v>
      </c>
      <c r="D157" s="42">
        <v>12.701487876193719</v>
      </c>
      <c r="E157" s="42">
        <v>281.75060731374549</v>
      </c>
      <c r="F157" s="412"/>
      <c r="G157" s="42">
        <v>5.3758487570695932</v>
      </c>
      <c r="H157" s="43">
        <v>33.39042957369653</v>
      </c>
      <c r="I157" s="38">
        <f>SUM(B157:H157)</f>
        <v>336</v>
      </c>
    </row>
    <row r="158" spans="1:9" ht="15">
      <c r="A158" s="29" t="s">
        <v>26</v>
      </c>
      <c r="B158" s="44">
        <f>SUM(B137:B157)</f>
        <v>104.7241992623773</v>
      </c>
      <c r="C158" s="44">
        <f t="shared" ref="C158:I158" si="31">SUM(C137:C157)</f>
        <v>485.91462103628368</v>
      </c>
      <c r="D158" s="44">
        <f t="shared" si="31"/>
        <v>95.993912049189348</v>
      </c>
      <c r="E158" s="44">
        <f t="shared" si="31"/>
        <v>285.29527597241491</v>
      </c>
      <c r="F158" s="44">
        <f t="shared" si="31"/>
        <v>0</v>
      </c>
      <c r="G158" s="44">
        <f t="shared" si="31"/>
        <v>5.3758487570695932</v>
      </c>
      <c r="H158" s="45">
        <f t="shared" si="31"/>
        <v>33.39042957369653</v>
      </c>
      <c r="I158" s="46">
        <f t="shared" si="31"/>
        <v>1010.6942866510313</v>
      </c>
    </row>
    <row r="159" spans="1:9" s="5" customFormat="1" ht="15" thickBot="1">
      <c r="A159" s="30" t="s">
        <v>88</v>
      </c>
      <c r="B159" s="47">
        <f>B158/$I158</f>
        <v>0.10361609899803072</v>
      </c>
      <c r="C159" s="47">
        <f t="shared" ref="C159:I159" si="32">C158/$I158</f>
        <v>0.48077309573637517</v>
      </c>
      <c r="D159" s="47">
        <f t="shared" si="32"/>
        <v>9.497818808026344E-2</v>
      </c>
      <c r="E159" s="47">
        <f t="shared" si="32"/>
        <v>0.28227652984736873</v>
      </c>
      <c r="F159" s="47">
        <f t="shared" si="32"/>
        <v>0</v>
      </c>
      <c r="G159" s="47">
        <f t="shared" si="32"/>
        <v>5.3189662077566943E-3</v>
      </c>
      <c r="H159" s="47">
        <f t="shared" si="32"/>
        <v>3.3037121130205273E-2</v>
      </c>
      <c r="I159" s="48">
        <f t="shared" si="32"/>
        <v>1</v>
      </c>
    </row>
    <row r="160" spans="1:9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2" si="33">SUM(B164:H164)</f>
        <v>0</v>
      </c>
    </row>
    <row r="165" spans="1:9" ht="15">
      <c r="A165" s="27" t="s">
        <v>9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33"/>
        <v>0</v>
      </c>
    </row>
    <row r="166" spans="1:9" ht="15">
      <c r="A166" s="26" t="s">
        <v>10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33"/>
        <v>0</v>
      </c>
    </row>
    <row r="167" spans="1:9" ht="15">
      <c r="A167" s="27" t="s">
        <v>11</v>
      </c>
      <c r="B167" s="42">
        <v>0</v>
      </c>
      <c r="C167" s="42">
        <v>0</v>
      </c>
      <c r="D167" s="42">
        <v>0</v>
      </c>
      <c r="E167" s="42">
        <v>0</v>
      </c>
      <c r="F167" s="411"/>
      <c r="G167" s="42">
        <v>0</v>
      </c>
      <c r="H167" s="43">
        <v>0</v>
      </c>
      <c r="I167" s="38">
        <f t="shared" si="33"/>
        <v>0</v>
      </c>
    </row>
    <row r="168" spans="1:9" ht="15">
      <c r="A168" s="26" t="s">
        <v>12</v>
      </c>
      <c r="B168" s="39">
        <v>0</v>
      </c>
      <c r="C168" s="39">
        <v>0</v>
      </c>
      <c r="D168" s="39">
        <v>0</v>
      </c>
      <c r="E168" s="39">
        <v>0</v>
      </c>
      <c r="F168" s="411"/>
      <c r="G168" s="39">
        <v>0</v>
      </c>
      <c r="H168" s="40">
        <v>0</v>
      </c>
      <c r="I168" s="41">
        <f t="shared" si="33"/>
        <v>0</v>
      </c>
    </row>
    <row r="169" spans="1:9" ht="15">
      <c r="A169" s="27" t="s">
        <v>13</v>
      </c>
      <c r="B169" s="42">
        <v>0</v>
      </c>
      <c r="C169" s="42">
        <v>0</v>
      </c>
      <c r="D169" s="42">
        <v>0</v>
      </c>
      <c r="E169" s="42">
        <v>0</v>
      </c>
      <c r="F169" s="411"/>
      <c r="G169" s="42">
        <v>0</v>
      </c>
      <c r="H169" s="43">
        <v>0</v>
      </c>
      <c r="I169" s="38">
        <f t="shared" si="33"/>
        <v>0</v>
      </c>
    </row>
    <row r="170" spans="1:9" ht="15">
      <c r="A170" s="26" t="s">
        <v>14</v>
      </c>
      <c r="B170" s="39">
        <v>0</v>
      </c>
      <c r="C170" s="39">
        <v>0</v>
      </c>
      <c r="D170" s="39">
        <v>0</v>
      </c>
      <c r="E170" s="39">
        <v>2.7113077490809066E-2</v>
      </c>
      <c r="F170" s="411"/>
      <c r="G170" s="39">
        <v>0</v>
      </c>
      <c r="H170" s="40">
        <v>0</v>
      </c>
      <c r="I170" s="41">
        <f t="shared" si="33"/>
        <v>2.7113077490809066E-2</v>
      </c>
    </row>
    <row r="171" spans="1:9" ht="15">
      <c r="A171" s="27" t="s">
        <v>15</v>
      </c>
      <c r="B171" s="42">
        <v>2.1510361312166826E-2</v>
      </c>
      <c r="C171" s="42">
        <v>6.6809774458199793E-3</v>
      </c>
      <c r="D171" s="42">
        <v>0.3126086612420132</v>
      </c>
      <c r="E171" s="42">
        <v>0</v>
      </c>
      <c r="F171" s="411"/>
      <c r="G171" s="42">
        <v>0</v>
      </c>
      <c r="H171" s="43">
        <v>0</v>
      </c>
      <c r="I171" s="38">
        <f t="shared" si="33"/>
        <v>0.34079999999999999</v>
      </c>
    </row>
    <row r="172" spans="1:9" ht="15">
      <c r="A172" s="26" t="s">
        <v>16</v>
      </c>
      <c r="B172" s="39">
        <v>0</v>
      </c>
      <c r="C172" s="39">
        <v>0</v>
      </c>
      <c r="D172" s="39">
        <v>0</v>
      </c>
      <c r="E172" s="39">
        <v>0</v>
      </c>
      <c r="F172" s="411"/>
      <c r="G172" s="39">
        <v>0</v>
      </c>
      <c r="H172" s="40">
        <v>0</v>
      </c>
      <c r="I172" s="41">
        <f t="shared" si="33"/>
        <v>0</v>
      </c>
    </row>
    <row r="173" spans="1:9" ht="15">
      <c r="A173" s="27" t="s">
        <v>17</v>
      </c>
      <c r="B173" s="42">
        <v>0</v>
      </c>
      <c r="C173" s="42">
        <v>0</v>
      </c>
      <c r="D173" s="42">
        <v>0</v>
      </c>
      <c r="E173" s="42">
        <v>0</v>
      </c>
      <c r="F173" s="411"/>
      <c r="G173" s="42">
        <v>0</v>
      </c>
      <c r="H173" s="43">
        <v>0</v>
      </c>
      <c r="I173" s="38">
        <f t="shared" si="33"/>
        <v>0</v>
      </c>
    </row>
    <row r="174" spans="1:9" ht="15">
      <c r="A174" s="26" t="s">
        <v>18</v>
      </c>
      <c r="B174" s="39">
        <v>0</v>
      </c>
      <c r="C174" s="39">
        <v>0</v>
      </c>
      <c r="D174" s="39">
        <v>0</v>
      </c>
      <c r="E174" s="39">
        <v>0</v>
      </c>
      <c r="F174" s="411"/>
      <c r="G174" s="39">
        <v>0</v>
      </c>
      <c r="H174" s="40">
        <v>0</v>
      </c>
      <c r="I174" s="41">
        <f t="shared" si="33"/>
        <v>0</v>
      </c>
    </row>
    <row r="175" spans="1:9" ht="15">
      <c r="A175" s="27" t="s">
        <v>139</v>
      </c>
      <c r="B175" s="42">
        <v>0.10607146432319443</v>
      </c>
      <c r="C175" s="42">
        <v>5.5245554334997109E-2</v>
      </c>
      <c r="D175" s="42">
        <v>1.8386829813418084</v>
      </c>
      <c r="E175" s="42">
        <v>0</v>
      </c>
      <c r="F175" s="411"/>
      <c r="G175" s="42">
        <v>0</v>
      </c>
      <c r="H175" s="43">
        <v>0</v>
      </c>
      <c r="I175" s="38">
        <f t="shared" si="33"/>
        <v>2</v>
      </c>
    </row>
    <row r="176" spans="1:9" ht="15">
      <c r="A176" s="26" t="s">
        <v>19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33"/>
        <v>0</v>
      </c>
    </row>
    <row r="177" spans="1:9" ht="15">
      <c r="A177" s="27" t="s">
        <v>20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33"/>
        <v>0</v>
      </c>
    </row>
    <row r="178" spans="1:9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33"/>
        <v>0</v>
      </c>
    </row>
    <row r="179" spans="1:9" ht="15">
      <c r="A179" s="28" t="s">
        <v>60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33"/>
        <v>0</v>
      </c>
    </row>
    <row r="180" spans="1:9" ht="15">
      <c r="A180" s="26" t="s">
        <v>22</v>
      </c>
      <c r="B180" s="39">
        <v>0</v>
      </c>
      <c r="C180" s="39">
        <v>0</v>
      </c>
      <c r="D180" s="39">
        <v>0</v>
      </c>
      <c r="E180" s="39">
        <v>0</v>
      </c>
      <c r="F180" s="411"/>
      <c r="G180" s="39">
        <v>0</v>
      </c>
      <c r="H180" s="40">
        <v>0</v>
      </c>
      <c r="I180" s="41">
        <f t="shared" si="33"/>
        <v>0</v>
      </c>
    </row>
    <row r="181" spans="1:9" ht="15">
      <c r="A181" s="28" t="s">
        <v>23</v>
      </c>
      <c r="B181" s="42">
        <v>0</v>
      </c>
      <c r="C181" s="42">
        <v>0</v>
      </c>
      <c r="D181" s="42">
        <v>0</v>
      </c>
      <c r="E181" s="42">
        <v>0</v>
      </c>
      <c r="F181" s="411"/>
      <c r="G181" s="42">
        <v>0</v>
      </c>
      <c r="H181" s="43">
        <v>0</v>
      </c>
      <c r="I181" s="38">
        <f t="shared" si="33"/>
        <v>0</v>
      </c>
    </row>
    <row r="182" spans="1:9" ht="15">
      <c r="A182" s="26" t="s">
        <v>24</v>
      </c>
      <c r="B182" s="39">
        <v>3.8399065216537758</v>
      </c>
      <c r="C182" s="39">
        <v>0.99849347834622504</v>
      </c>
      <c r="D182" s="39">
        <v>0</v>
      </c>
      <c r="E182" s="39">
        <v>0</v>
      </c>
      <c r="F182" s="411"/>
      <c r="G182" s="39">
        <v>0</v>
      </c>
      <c r="H182" s="40">
        <v>0</v>
      </c>
      <c r="I182" s="41">
        <f t="shared" si="33"/>
        <v>4.8384000000000009</v>
      </c>
    </row>
    <row r="183" spans="1:9" ht="15.75" thickBot="1">
      <c r="A183" s="28" t="s">
        <v>25</v>
      </c>
      <c r="B183" s="42">
        <v>0.16263474520518492</v>
      </c>
      <c r="C183" s="42">
        <v>0</v>
      </c>
      <c r="D183" s="42">
        <v>4.0205688467799474</v>
      </c>
      <c r="E183" s="42">
        <v>4.2296687920579288</v>
      </c>
      <c r="F183" s="412"/>
      <c r="G183" s="42">
        <v>0.37828566639033134</v>
      </c>
      <c r="H183" s="43">
        <v>1.208841949566607</v>
      </c>
      <c r="I183" s="38">
        <f>SUM(B183:H183)</f>
        <v>10</v>
      </c>
    </row>
    <row r="184" spans="1:9" ht="15">
      <c r="A184" s="29" t="s">
        <v>26</v>
      </c>
      <c r="B184" s="44">
        <f>SUM(B163:B183)</f>
        <v>4.1301230924943217</v>
      </c>
      <c r="C184" s="44">
        <f t="shared" ref="C184:I184" si="34">SUM(C163:C183)</f>
        <v>1.060420010127042</v>
      </c>
      <c r="D184" s="44">
        <f t="shared" si="34"/>
        <v>6.1718604893637696</v>
      </c>
      <c r="E184" s="44">
        <f t="shared" si="34"/>
        <v>4.2567818695487381</v>
      </c>
      <c r="F184" s="44">
        <f t="shared" si="34"/>
        <v>0</v>
      </c>
      <c r="G184" s="44">
        <f t="shared" si="34"/>
        <v>0.37828566639033134</v>
      </c>
      <c r="H184" s="45">
        <f t="shared" si="34"/>
        <v>1.208841949566607</v>
      </c>
      <c r="I184" s="46">
        <f t="shared" si="34"/>
        <v>17.206313077490812</v>
      </c>
    </row>
    <row r="185" spans="1:9" s="5" customFormat="1" ht="15" thickBot="1">
      <c r="A185" s="30" t="s">
        <v>88</v>
      </c>
      <c r="B185" s="47">
        <f>B184/$I184</f>
        <v>0.24003533318810305</v>
      </c>
      <c r="C185" s="47">
        <f t="shared" ref="C185:I185" si="35">C184/$I184</f>
        <v>6.1629705640674215E-2</v>
      </c>
      <c r="D185" s="47">
        <f t="shared" si="35"/>
        <v>0.35869744212882876</v>
      </c>
      <c r="E185" s="47">
        <f t="shared" si="35"/>
        <v>0.24739651373177865</v>
      </c>
      <c r="F185" s="47">
        <f t="shared" si="35"/>
        <v>0</v>
      </c>
      <c r="G185" s="47">
        <f t="shared" si="35"/>
        <v>2.1985283232187739E-2</v>
      </c>
      <c r="H185" s="47">
        <f t="shared" si="35"/>
        <v>7.0255722078427493E-2</v>
      </c>
      <c r="I185" s="48">
        <f t="shared" si="35"/>
        <v>1</v>
      </c>
    </row>
    <row r="186" spans="1:9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9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9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9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9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8" si="36">SUM(B190:H190)</f>
        <v>0</v>
      </c>
    </row>
    <row r="191" spans="1:9" ht="15">
      <c r="A191" s="27" t="s">
        <v>9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36"/>
        <v>0</v>
      </c>
    </row>
    <row r="192" spans="1:9" ht="15">
      <c r="A192" s="26" t="s">
        <v>10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36"/>
        <v>0</v>
      </c>
    </row>
    <row r="193" spans="1:9" ht="15">
      <c r="A193" s="27" t="s">
        <v>11</v>
      </c>
      <c r="B193" s="42">
        <v>0</v>
      </c>
      <c r="C193" s="42">
        <v>0</v>
      </c>
      <c r="D193" s="42">
        <v>0</v>
      </c>
      <c r="E193" s="42">
        <v>0</v>
      </c>
      <c r="F193" s="411"/>
      <c r="G193" s="42">
        <v>0</v>
      </c>
      <c r="H193" s="43">
        <v>0</v>
      </c>
      <c r="I193" s="38">
        <f t="shared" si="36"/>
        <v>0</v>
      </c>
    </row>
    <row r="194" spans="1:9" ht="15">
      <c r="A194" s="26" t="s">
        <v>12</v>
      </c>
      <c r="B194" s="39">
        <v>0</v>
      </c>
      <c r="C194" s="39">
        <v>0</v>
      </c>
      <c r="D194" s="39">
        <v>0</v>
      </c>
      <c r="E194" s="39">
        <v>0</v>
      </c>
      <c r="F194" s="411"/>
      <c r="G194" s="39">
        <v>0</v>
      </c>
      <c r="H194" s="40">
        <v>0</v>
      </c>
      <c r="I194" s="41">
        <f t="shared" si="36"/>
        <v>0</v>
      </c>
    </row>
    <row r="195" spans="1:9" ht="15">
      <c r="A195" s="27" t="s">
        <v>13</v>
      </c>
      <c r="B195" s="42">
        <v>0</v>
      </c>
      <c r="C195" s="42">
        <v>0</v>
      </c>
      <c r="D195" s="42">
        <v>0</v>
      </c>
      <c r="E195" s="42">
        <v>0</v>
      </c>
      <c r="F195" s="411"/>
      <c r="G195" s="42">
        <v>0</v>
      </c>
      <c r="H195" s="43">
        <v>0</v>
      </c>
      <c r="I195" s="38">
        <f t="shared" si="36"/>
        <v>0</v>
      </c>
    </row>
    <row r="196" spans="1:9" ht="15">
      <c r="A196" s="26" t="s">
        <v>14</v>
      </c>
      <c r="B196" s="39">
        <v>0</v>
      </c>
      <c r="C196" s="39">
        <v>0</v>
      </c>
      <c r="D196" s="39">
        <v>0</v>
      </c>
      <c r="E196" s="39">
        <v>0.16497344765982025</v>
      </c>
      <c r="F196" s="411"/>
      <c r="G196" s="39">
        <v>0</v>
      </c>
      <c r="H196" s="40">
        <v>0</v>
      </c>
      <c r="I196" s="41">
        <f t="shared" si="36"/>
        <v>0.16497344765982025</v>
      </c>
    </row>
    <row r="197" spans="1:9" ht="15">
      <c r="A197" s="27" t="s">
        <v>15</v>
      </c>
      <c r="B197" s="42">
        <v>7.5286264592583862E-2</v>
      </c>
      <c r="C197" s="42">
        <v>2.3383421060369926E-2</v>
      </c>
      <c r="D197" s="42">
        <v>1.0941303143470462</v>
      </c>
      <c r="E197" s="42">
        <v>0</v>
      </c>
      <c r="F197" s="411"/>
      <c r="G197" s="42">
        <v>0</v>
      </c>
      <c r="H197" s="43">
        <v>0</v>
      </c>
      <c r="I197" s="38">
        <f t="shared" si="36"/>
        <v>1.1928000000000001</v>
      </c>
    </row>
    <row r="198" spans="1:9" ht="15">
      <c r="A198" s="26" t="s">
        <v>16</v>
      </c>
      <c r="B198" s="39">
        <v>0.46216584070691535</v>
      </c>
      <c r="C198" s="39">
        <v>0.20533076913009624</v>
      </c>
      <c r="D198" s="39">
        <v>9.332503390162989</v>
      </c>
      <c r="E198" s="39">
        <v>0</v>
      </c>
      <c r="F198" s="411"/>
      <c r="G198" s="39">
        <v>0</v>
      </c>
      <c r="H198" s="40">
        <v>0</v>
      </c>
      <c r="I198" s="41">
        <f t="shared" si="36"/>
        <v>10</v>
      </c>
    </row>
    <row r="199" spans="1:9" ht="15">
      <c r="A199" s="27" t="s">
        <v>17</v>
      </c>
      <c r="B199" s="42">
        <v>5.0602272131909189E-2</v>
      </c>
      <c r="C199" s="42">
        <v>0</v>
      </c>
      <c r="D199" s="42">
        <v>0.36609772786809086</v>
      </c>
      <c r="E199" s="42">
        <v>0</v>
      </c>
      <c r="F199" s="411"/>
      <c r="G199" s="42">
        <v>0</v>
      </c>
      <c r="H199" s="43">
        <v>0</v>
      </c>
      <c r="I199" s="38">
        <f t="shared" si="36"/>
        <v>0.41670000000000007</v>
      </c>
    </row>
    <row r="200" spans="1:9" ht="15">
      <c r="A200" s="26" t="s">
        <v>18</v>
      </c>
      <c r="B200" s="39">
        <v>0</v>
      </c>
      <c r="C200" s="39">
        <v>0</v>
      </c>
      <c r="D200" s="39">
        <v>0</v>
      </c>
      <c r="E200" s="39">
        <v>0</v>
      </c>
      <c r="F200" s="411"/>
      <c r="G200" s="39">
        <v>0</v>
      </c>
      <c r="H200" s="40">
        <v>0</v>
      </c>
      <c r="I200" s="41">
        <f t="shared" si="36"/>
        <v>0</v>
      </c>
    </row>
    <row r="201" spans="1:9" ht="15">
      <c r="A201" s="27" t="s">
        <v>139</v>
      </c>
      <c r="B201" s="42">
        <v>4.664463184298743</v>
      </c>
      <c r="C201" s="42">
        <v>0.25060466238735352</v>
      </c>
      <c r="D201" s="42">
        <v>26.095147012870239</v>
      </c>
      <c r="E201" s="42">
        <v>1.9897851404436668</v>
      </c>
      <c r="F201" s="411"/>
      <c r="G201" s="42">
        <v>0</v>
      </c>
      <c r="H201" s="43">
        <v>0</v>
      </c>
      <c r="I201" s="38">
        <f t="shared" si="36"/>
        <v>33</v>
      </c>
    </row>
    <row r="202" spans="1:9" ht="15">
      <c r="A202" s="26" t="s">
        <v>19</v>
      </c>
      <c r="B202" s="39">
        <v>0</v>
      </c>
      <c r="C202" s="39">
        <v>0</v>
      </c>
      <c r="D202" s="39">
        <v>0</v>
      </c>
      <c r="E202" s="39">
        <v>0</v>
      </c>
      <c r="F202" s="411"/>
      <c r="G202" s="39">
        <v>0</v>
      </c>
      <c r="H202" s="40">
        <v>0</v>
      </c>
      <c r="I202" s="41">
        <f t="shared" si="36"/>
        <v>0</v>
      </c>
    </row>
    <row r="203" spans="1:9" ht="15">
      <c r="A203" s="27" t="s">
        <v>20</v>
      </c>
      <c r="B203" s="42">
        <v>0</v>
      </c>
      <c r="C203" s="42">
        <v>0</v>
      </c>
      <c r="D203" s="42">
        <v>0</v>
      </c>
      <c r="E203" s="42">
        <v>0</v>
      </c>
      <c r="F203" s="411"/>
      <c r="G203" s="42">
        <v>0</v>
      </c>
      <c r="H203" s="43">
        <v>0</v>
      </c>
      <c r="I203" s="38">
        <f t="shared" si="36"/>
        <v>0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36"/>
        <v>0</v>
      </c>
    </row>
    <row r="205" spans="1:9" ht="15">
      <c r="A205" s="28" t="s">
        <v>60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36"/>
        <v>0</v>
      </c>
    </row>
    <row r="206" spans="1:9" ht="15">
      <c r="A206" s="26" t="s">
        <v>22</v>
      </c>
      <c r="B206" s="39">
        <v>0</v>
      </c>
      <c r="C206" s="39">
        <v>0</v>
      </c>
      <c r="D206" s="39">
        <v>0</v>
      </c>
      <c r="E206" s="39">
        <v>0</v>
      </c>
      <c r="F206" s="411"/>
      <c r="G206" s="39">
        <v>0</v>
      </c>
      <c r="H206" s="40">
        <v>0</v>
      </c>
      <c r="I206" s="41">
        <f t="shared" si="36"/>
        <v>0</v>
      </c>
    </row>
    <row r="207" spans="1:9" ht="15">
      <c r="A207" s="28" t="s">
        <v>23</v>
      </c>
      <c r="B207" s="42">
        <v>0</v>
      </c>
      <c r="C207" s="42">
        <v>0</v>
      </c>
      <c r="D207" s="42">
        <v>0</v>
      </c>
      <c r="E207" s="42">
        <v>0</v>
      </c>
      <c r="F207" s="411"/>
      <c r="G207" s="42">
        <v>0</v>
      </c>
      <c r="H207" s="43">
        <v>0</v>
      </c>
      <c r="I207" s="38">
        <f t="shared" si="36"/>
        <v>0</v>
      </c>
    </row>
    <row r="208" spans="1:9" ht="15">
      <c r="A208" s="26" t="s">
        <v>24</v>
      </c>
      <c r="B208" s="39">
        <v>0</v>
      </c>
      <c r="C208" s="39">
        <v>0</v>
      </c>
      <c r="D208" s="39">
        <v>0</v>
      </c>
      <c r="E208" s="39">
        <v>0</v>
      </c>
      <c r="F208" s="411"/>
      <c r="G208" s="39">
        <v>0</v>
      </c>
      <c r="H208" s="40">
        <v>0</v>
      </c>
      <c r="I208" s="41">
        <f t="shared" si="36"/>
        <v>0</v>
      </c>
    </row>
    <row r="209" spans="1:9" ht="15.75" thickBot="1">
      <c r="A209" s="28" t="s">
        <v>25</v>
      </c>
      <c r="B209" s="42">
        <v>7.9020448390810349E-2</v>
      </c>
      <c r="C209" s="42">
        <v>2.7905586905386311E-2</v>
      </c>
      <c r="D209" s="42">
        <v>21.159243604657497</v>
      </c>
      <c r="E209" s="42">
        <v>14.528530349884321</v>
      </c>
      <c r="F209" s="412"/>
      <c r="G209" s="42">
        <v>1.136609072454233</v>
      </c>
      <c r="H209" s="43">
        <v>6.8690937707747188E-2</v>
      </c>
      <c r="I209" s="38">
        <f>SUM(B209:H209)</f>
        <v>37</v>
      </c>
    </row>
    <row r="210" spans="1:9" ht="15">
      <c r="A210" s="29" t="s">
        <v>26</v>
      </c>
      <c r="B210" s="44">
        <f>SUM(B189:B209)</f>
        <v>5.331538010120962</v>
      </c>
      <c r="C210" s="44">
        <f t="shared" ref="C210:I210" si="37">SUM(C189:C209)</f>
        <v>0.50722443948320606</v>
      </c>
      <c r="D210" s="44">
        <f t="shared" si="37"/>
        <v>58.047122049905859</v>
      </c>
      <c r="E210" s="44">
        <f t="shared" si="37"/>
        <v>16.683288937987808</v>
      </c>
      <c r="F210" s="44">
        <f t="shared" si="37"/>
        <v>0</v>
      </c>
      <c r="G210" s="44">
        <f t="shared" si="37"/>
        <v>1.136609072454233</v>
      </c>
      <c r="H210" s="45">
        <f t="shared" si="37"/>
        <v>6.8690937707747188E-2</v>
      </c>
      <c r="I210" s="46">
        <f t="shared" si="37"/>
        <v>81.77447344765983</v>
      </c>
    </row>
    <row r="211" spans="1:9" s="5" customFormat="1" ht="15" thickBot="1">
      <c r="A211" s="30" t="s">
        <v>88</v>
      </c>
      <c r="B211" s="47">
        <f>B210/$I210</f>
        <v>6.5198072030796264E-2</v>
      </c>
      <c r="C211" s="47">
        <f t="shared" ref="C211:I211" si="38">C210/$I210</f>
        <v>6.202723393967895E-3</v>
      </c>
      <c r="D211" s="47">
        <f t="shared" si="38"/>
        <v>0.70984403326129908</v>
      </c>
      <c r="E211" s="47">
        <f t="shared" si="38"/>
        <v>0.20401585280357729</v>
      </c>
      <c r="F211" s="47">
        <f t="shared" si="38"/>
        <v>0</v>
      </c>
      <c r="G211" s="47">
        <f t="shared" si="38"/>
        <v>1.3899313863289202E-2</v>
      </c>
      <c r="H211" s="47">
        <f t="shared" si="38"/>
        <v>8.4000464707012967E-4</v>
      </c>
      <c r="I211" s="48">
        <f t="shared" si="38"/>
        <v>1</v>
      </c>
    </row>
    <row r="212" spans="1:9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9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9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9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9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4" si="39">SUM(B216:H216)</f>
        <v>0</v>
      </c>
    </row>
    <row r="217" spans="1:9" ht="15">
      <c r="A217" s="27" t="s">
        <v>9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39"/>
        <v>0</v>
      </c>
    </row>
    <row r="218" spans="1:9" ht="15">
      <c r="A218" s="26" t="s">
        <v>10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39"/>
        <v>0</v>
      </c>
    </row>
    <row r="219" spans="1:9" ht="15">
      <c r="A219" s="27" t="s">
        <v>11</v>
      </c>
      <c r="B219" s="42">
        <v>0</v>
      </c>
      <c r="C219" s="42">
        <v>0</v>
      </c>
      <c r="D219" s="42">
        <v>0</v>
      </c>
      <c r="E219" s="42">
        <v>0</v>
      </c>
      <c r="F219" s="411"/>
      <c r="G219" s="42">
        <v>0</v>
      </c>
      <c r="H219" s="43">
        <v>0</v>
      </c>
      <c r="I219" s="38">
        <f t="shared" si="39"/>
        <v>0</v>
      </c>
    </row>
    <row r="220" spans="1:9" ht="15">
      <c r="A220" s="26" t="s">
        <v>12</v>
      </c>
      <c r="B220" s="39">
        <v>0</v>
      </c>
      <c r="C220" s="39">
        <v>0</v>
      </c>
      <c r="D220" s="39">
        <v>0</v>
      </c>
      <c r="E220" s="39">
        <v>1.450283754220689</v>
      </c>
      <c r="F220" s="411"/>
      <c r="G220" s="39">
        <v>0</v>
      </c>
      <c r="H220" s="40">
        <v>0</v>
      </c>
      <c r="I220" s="41">
        <f t="shared" si="39"/>
        <v>1.450283754220689</v>
      </c>
    </row>
    <row r="221" spans="1:9" ht="15">
      <c r="A221" s="27" t="s">
        <v>13</v>
      </c>
      <c r="B221" s="42">
        <v>0</v>
      </c>
      <c r="C221" s="42">
        <v>0</v>
      </c>
      <c r="D221" s="42">
        <v>0</v>
      </c>
      <c r="E221" s="42">
        <v>0</v>
      </c>
      <c r="F221" s="411"/>
      <c r="G221" s="42">
        <v>0</v>
      </c>
      <c r="H221" s="43">
        <v>0</v>
      </c>
      <c r="I221" s="38">
        <f t="shared" si="39"/>
        <v>0</v>
      </c>
    </row>
    <row r="222" spans="1:9" ht="15">
      <c r="A222" s="26" t="s">
        <v>14</v>
      </c>
      <c r="B222" s="39">
        <v>0</v>
      </c>
      <c r="C222" s="39">
        <v>0</v>
      </c>
      <c r="D222" s="39">
        <v>0</v>
      </c>
      <c r="E222" s="39">
        <v>1.4199793067355389E-4</v>
      </c>
      <c r="F222" s="411"/>
      <c r="G222" s="39">
        <v>0</v>
      </c>
      <c r="H222" s="40">
        <v>0</v>
      </c>
      <c r="I222" s="41">
        <f t="shared" si="39"/>
        <v>1.4199793067355389E-4</v>
      </c>
    </row>
    <row r="223" spans="1:9" ht="15">
      <c r="A223" s="27" t="s">
        <v>15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39"/>
        <v>0</v>
      </c>
    </row>
    <row r="224" spans="1:9" ht="15">
      <c r="A224" s="26" t="s">
        <v>16</v>
      </c>
      <c r="B224" s="39">
        <v>0</v>
      </c>
      <c r="C224" s="39">
        <v>0</v>
      </c>
      <c r="D224" s="39">
        <v>119</v>
      </c>
      <c r="E224" s="39">
        <v>0</v>
      </c>
      <c r="F224" s="411"/>
      <c r="G224" s="39">
        <v>0</v>
      </c>
      <c r="H224" s="40">
        <v>0</v>
      </c>
      <c r="I224" s="41">
        <f t="shared" si="39"/>
        <v>119</v>
      </c>
    </row>
    <row r="225" spans="1:9" ht="15">
      <c r="A225" s="27" t="s">
        <v>17</v>
      </c>
      <c r="B225" s="42">
        <v>0</v>
      </c>
      <c r="C225" s="42">
        <v>0</v>
      </c>
      <c r="D225" s="42">
        <v>0</v>
      </c>
      <c r="E225" s="42">
        <v>0</v>
      </c>
      <c r="F225" s="411"/>
      <c r="G225" s="42">
        <v>0</v>
      </c>
      <c r="H225" s="43">
        <v>0</v>
      </c>
      <c r="I225" s="38">
        <f t="shared" si="39"/>
        <v>0</v>
      </c>
    </row>
    <row r="226" spans="1:9" ht="15">
      <c r="A226" s="26" t="s">
        <v>18</v>
      </c>
      <c r="B226" s="39">
        <v>0</v>
      </c>
      <c r="C226" s="39">
        <v>0</v>
      </c>
      <c r="D226" s="39">
        <v>0</v>
      </c>
      <c r="E226" s="39">
        <v>0</v>
      </c>
      <c r="F226" s="411"/>
      <c r="G226" s="39">
        <v>0</v>
      </c>
      <c r="H226" s="40">
        <v>0</v>
      </c>
      <c r="I226" s="41">
        <f t="shared" si="39"/>
        <v>0</v>
      </c>
    </row>
    <row r="227" spans="1:9" ht="15">
      <c r="A227" s="27" t="s">
        <v>139</v>
      </c>
      <c r="B227" s="42">
        <v>118.06869235152493</v>
      </c>
      <c r="C227" s="42">
        <v>0</v>
      </c>
      <c r="D227" s="42">
        <v>55.752424302980671</v>
      </c>
      <c r="E227" s="42">
        <v>122.17888334549441</v>
      </c>
      <c r="F227" s="411"/>
      <c r="G227" s="42">
        <v>0</v>
      </c>
      <c r="H227" s="43">
        <v>0</v>
      </c>
      <c r="I227" s="38">
        <f t="shared" si="39"/>
        <v>296</v>
      </c>
    </row>
    <row r="228" spans="1:9" ht="15">
      <c r="A228" s="26" t="s">
        <v>19</v>
      </c>
      <c r="B228" s="39">
        <v>0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39"/>
        <v>0</v>
      </c>
    </row>
    <row r="229" spans="1:9" ht="15">
      <c r="A229" s="27" t="s">
        <v>20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39"/>
        <v>0</v>
      </c>
    </row>
    <row r="230" spans="1:9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39"/>
        <v>0</v>
      </c>
    </row>
    <row r="231" spans="1:9" ht="15">
      <c r="A231" s="28" t="s">
        <v>60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39"/>
        <v>0</v>
      </c>
    </row>
    <row r="232" spans="1:9" ht="15">
      <c r="A232" s="26" t="s">
        <v>22</v>
      </c>
      <c r="B232" s="39">
        <v>0</v>
      </c>
      <c r="C232" s="39">
        <v>0</v>
      </c>
      <c r="D232" s="39">
        <v>0</v>
      </c>
      <c r="E232" s="39">
        <v>0</v>
      </c>
      <c r="F232" s="411"/>
      <c r="G232" s="39">
        <v>0</v>
      </c>
      <c r="H232" s="40">
        <v>0</v>
      </c>
      <c r="I232" s="41">
        <f t="shared" si="39"/>
        <v>0</v>
      </c>
    </row>
    <row r="233" spans="1:9" ht="15">
      <c r="A233" s="28" t="s">
        <v>23</v>
      </c>
      <c r="B233" s="42">
        <v>0</v>
      </c>
      <c r="C233" s="42">
        <v>0</v>
      </c>
      <c r="D233" s="42">
        <v>0</v>
      </c>
      <c r="E233" s="42">
        <v>0</v>
      </c>
      <c r="F233" s="411"/>
      <c r="G233" s="42">
        <v>0</v>
      </c>
      <c r="H233" s="43">
        <v>0</v>
      </c>
      <c r="I233" s="38">
        <f t="shared" si="39"/>
        <v>0</v>
      </c>
    </row>
    <row r="234" spans="1:9" ht="15">
      <c r="A234" s="26" t="s">
        <v>24</v>
      </c>
      <c r="B234" s="39">
        <v>165.25424276800908</v>
      </c>
      <c r="C234" s="39">
        <v>0</v>
      </c>
      <c r="D234" s="39">
        <v>38.055757231990924</v>
      </c>
      <c r="E234" s="39">
        <v>0</v>
      </c>
      <c r="F234" s="411"/>
      <c r="G234" s="39">
        <v>0</v>
      </c>
      <c r="H234" s="40">
        <v>0</v>
      </c>
      <c r="I234" s="41">
        <f t="shared" si="39"/>
        <v>203.31</v>
      </c>
    </row>
    <row r="235" spans="1:9" ht="15.75" thickBot="1">
      <c r="A235" s="28" t="s">
        <v>25</v>
      </c>
      <c r="B235" s="42">
        <v>62.272884469485454</v>
      </c>
      <c r="C235" s="42">
        <v>0</v>
      </c>
      <c r="D235" s="42">
        <v>229.46186788260167</v>
      </c>
      <c r="E235" s="42">
        <v>169.95524583787446</v>
      </c>
      <c r="F235" s="412"/>
      <c r="G235" s="42">
        <v>51.313768230360118</v>
      </c>
      <c r="H235" s="43">
        <v>5.9962335796782753</v>
      </c>
      <c r="I235" s="38">
        <f>SUM(B235:H235)</f>
        <v>518.99999999999989</v>
      </c>
    </row>
    <row r="236" spans="1:9" ht="15">
      <c r="A236" s="29" t="s">
        <v>26</v>
      </c>
      <c r="B236" s="44">
        <f>SUM(B215:B235)</f>
        <v>345.59581958901947</v>
      </c>
      <c r="C236" s="44">
        <f t="shared" ref="C236:I236" si="40">SUM(C215:C235)</f>
        <v>0</v>
      </c>
      <c r="D236" s="44">
        <f t="shared" si="40"/>
        <v>442.27004941757326</v>
      </c>
      <c r="E236" s="44">
        <f t="shared" si="40"/>
        <v>293.58455493552026</v>
      </c>
      <c r="F236" s="44">
        <f t="shared" si="40"/>
        <v>0</v>
      </c>
      <c r="G236" s="44">
        <f t="shared" si="40"/>
        <v>51.313768230360118</v>
      </c>
      <c r="H236" s="45">
        <f t="shared" si="40"/>
        <v>5.9962335796782753</v>
      </c>
      <c r="I236" s="46">
        <f t="shared" si="40"/>
        <v>1138.7604257521511</v>
      </c>
    </row>
    <row r="237" spans="1:9" s="5" customFormat="1" ht="15" thickBot="1">
      <c r="A237" s="30" t="s">
        <v>88</v>
      </c>
      <c r="B237" s="47">
        <f>B236/$I236</f>
        <v>0.30348422001120512</v>
      </c>
      <c r="C237" s="47">
        <f t="shared" ref="C237:I237" si="41">C236/$I236</f>
        <v>0</v>
      </c>
      <c r="D237" s="47">
        <f t="shared" si="41"/>
        <v>0.38837848542677794</v>
      </c>
      <c r="E237" s="47">
        <f t="shared" si="41"/>
        <v>0.25781064067238524</v>
      </c>
      <c r="F237" s="47">
        <f t="shared" si="41"/>
        <v>0</v>
      </c>
      <c r="G237" s="47">
        <f t="shared" si="41"/>
        <v>4.5061074366425563E-2</v>
      </c>
      <c r="H237" s="47">
        <f t="shared" si="41"/>
        <v>5.2655795232063526E-3</v>
      </c>
      <c r="I237" s="48">
        <f t="shared" si="41"/>
        <v>1</v>
      </c>
    </row>
    <row r="238" spans="1:9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9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9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9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</row>
    <row r="242" spans="1:9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0" si="42">SUM(B242:H242)</f>
        <v>0</v>
      </c>
    </row>
    <row r="243" spans="1:9" ht="15">
      <c r="A243" s="27" t="s">
        <v>9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42"/>
        <v>0</v>
      </c>
    </row>
    <row r="244" spans="1:9" ht="15">
      <c r="A244" s="26" t="s">
        <v>10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42"/>
        <v>0</v>
      </c>
    </row>
    <row r="245" spans="1:9" ht="15">
      <c r="A245" s="27" t="s">
        <v>11</v>
      </c>
      <c r="B245" s="42">
        <v>0</v>
      </c>
      <c r="C245" s="42">
        <v>0</v>
      </c>
      <c r="D245" s="42">
        <v>0</v>
      </c>
      <c r="E245" s="42">
        <v>0</v>
      </c>
      <c r="F245" s="411"/>
      <c r="G245" s="42">
        <v>0</v>
      </c>
      <c r="H245" s="43">
        <v>0</v>
      </c>
      <c r="I245" s="38">
        <f t="shared" si="42"/>
        <v>0</v>
      </c>
    </row>
    <row r="246" spans="1:9" ht="15">
      <c r="A246" s="26" t="s">
        <v>12</v>
      </c>
      <c r="B246" s="39">
        <v>0</v>
      </c>
      <c r="C246" s="39">
        <v>0</v>
      </c>
      <c r="D246" s="39">
        <v>0</v>
      </c>
      <c r="E246" s="39">
        <v>0.79532172712128135</v>
      </c>
      <c r="F246" s="411"/>
      <c r="G246" s="39">
        <v>0</v>
      </c>
      <c r="H246" s="40">
        <v>0</v>
      </c>
      <c r="I246" s="41">
        <f t="shared" si="42"/>
        <v>0.79532172712128135</v>
      </c>
    </row>
    <row r="247" spans="1:9" ht="15">
      <c r="A247" s="27" t="s">
        <v>13</v>
      </c>
      <c r="B247" s="42">
        <v>0</v>
      </c>
      <c r="C247" s="42">
        <v>0</v>
      </c>
      <c r="D247" s="42">
        <v>0</v>
      </c>
      <c r="E247" s="42">
        <v>0</v>
      </c>
      <c r="F247" s="411"/>
      <c r="G247" s="42">
        <v>0</v>
      </c>
      <c r="H247" s="43">
        <v>0</v>
      </c>
      <c r="I247" s="38">
        <f t="shared" si="42"/>
        <v>0</v>
      </c>
    </row>
    <row r="248" spans="1:9" ht="15">
      <c r="A248" s="26" t="s">
        <v>14</v>
      </c>
      <c r="B248" s="39">
        <v>0</v>
      </c>
      <c r="C248" s="39">
        <v>0</v>
      </c>
      <c r="D248" s="39">
        <v>0</v>
      </c>
      <c r="E248" s="39">
        <v>1.2767853886220775</v>
      </c>
      <c r="F248" s="411"/>
      <c r="G248" s="39">
        <v>0</v>
      </c>
      <c r="H248" s="40">
        <v>0</v>
      </c>
      <c r="I248" s="41">
        <f t="shared" si="42"/>
        <v>1.2767853886220775</v>
      </c>
    </row>
    <row r="249" spans="1:9" ht="15">
      <c r="A249" s="27" t="s">
        <v>15</v>
      </c>
      <c r="B249" s="42">
        <v>0.38864813884953692</v>
      </c>
      <c r="C249" s="42">
        <v>8.5100545332053633E-4</v>
      </c>
      <c r="D249" s="42">
        <v>0.20690085569714242</v>
      </c>
      <c r="E249" s="42">
        <v>0</v>
      </c>
      <c r="F249" s="411"/>
      <c r="G249" s="42">
        <v>0</v>
      </c>
      <c r="H249" s="43">
        <v>0</v>
      </c>
      <c r="I249" s="38">
        <f t="shared" si="42"/>
        <v>0.59639999999999993</v>
      </c>
    </row>
    <row r="250" spans="1:9" ht="15">
      <c r="A250" s="26" t="s">
        <v>16</v>
      </c>
      <c r="B250" s="39">
        <v>73.378641094576821</v>
      </c>
      <c r="C250" s="39">
        <v>3.6962151727091489E-4</v>
      </c>
      <c r="D250" s="39">
        <v>20.62098928390591</v>
      </c>
      <c r="E250" s="39">
        <v>0</v>
      </c>
      <c r="F250" s="411"/>
      <c r="G250" s="39">
        <v>0</v>
      </c>
      <c r="H250" s="40">
        <v>0</v>
      </c>
      <c r="I250" s="41">
        <f t="shared" si="42"/>
        <v>94</v>
      </c>
    </row>
    <row r="251" spans="1:9" ht="15">
      <c r="A251" s="27" t="s">
        <v>17</v>
      </c>
      <c r="B251" s="42">
        <v>1.5419215960121249</v>
      </c>
      <c r="C251" s="42">
        <v>0</v>
      </c>
      <c r="D251" s="42">
        <v>3.7446903423189677</v>
      </c>
      <c r="E251" s="42">
        <v>8.4188061668908062E-2</v>
      </c>
      <c r="F251" s="411"/>
      <c r="G251" s="42">
        <v>0</v>
      </c>
      <c r="H251" s="43">
        <v>0</v>
      </c>
      <c r="I251" s="38">
        <f t="shared" si="42"/>
        <v>5.3708000000000009</v>
      </c>
    </row>
    <row r="252" spans="1:9" ht="15">
      <c r="A252" s="26" t="s">
        <v>18</v>
      </c>
      <c r="B252" s="39">
        <v>0</v>
      </c>
      <c r="C252" s="39">
        <v>0</v>
      </c>
      <c r="D252" s="39">
        <v>0</v>
      </c>
      <c r="E252" s="39">
        <v>0</v>
      </c>
      <c r="F252" s="411"/>
      <c r="G252" s="39">
        <v>0</v>
      </c>
      <c r="H252" s="40">
        <v>0</v>
      </c>
      <c r="I252" s="41">
        <f t="shared" si="42"/>
        <v>0</v>
      </c>
    </row>
    <row r="253" spans="1:9" ht="15">
      <c r="A253" s="27" t="s">
        <v>139</v>
      </c>
      <c r="B253" s="42">
        <v>246.85398322710438</v>
      </c>
      <c r="C253" s="42">
        <v>16.793335817746414</v>
      </c>
      <c r="D253" s="42">
        <v>225.35268095514917</v>
      </c>
      <c r="E253" s="42">
        <v>0</v>
      </c>
      <c r="F253" s="411"/>
      <c r="G253" s="42">
        <v>0</v>
      </c>
      <c r="H253" s="43">
        <v>0</v>
      </c>
      <c r="I253" s="38">
        <f t="shared" si="42"/>
        <v>489</v>
      </c>
    </row>
    <row r="254" spans="1:9" ht="15">
      <c r="A254" s="26" t="s">
        <v>19</v>
      </c>
      <c r="B254" s="39">
        <v>0</v>
      </c>
      <c r="C254" s="39">
        <v>0</v>
      </c>
      <c r="D254" s="39">
        <v>0</v>
      </c>
      <c r="E254" s="39">
        <v>0</v>
      </c>
      <c r="F254" s="411"/>
      <c r="G254" s="39">
        <v>0</v>
      </c>
      <c r="H254" s="40">
        <v>0</v>
      </c>
      <c r="I254" s="41">
        <f t="shared" si="42"/>
        <v>0</v>
      </c>
    </row>
    <row r="255" spans="1:9" ht="15">
      <c r="A255" s="27" t="s">
        <v>20</v>
      </c>
      <c r="B255" s="42">
        <v>0</v>
      </c>
      <c r="C255" s="42">
        <v>0</v>
      </c>
      <c r="D255" s="42">
        <v>0</v>
      </c>
      <c r="E255" s="42">
        <v>0</v>
      </c>
      <c r="F255" s="411"/>
      <c r="G255" s="42">
        <v>0</v>
      </c>
      <c r="H255" s="43">
        <v>0</v>
      </c>
      <c r="I255" s="38">
        <f t="shared" si="42"/>
        <v>0</v>
      </c>
    </row>
    <row r="256" spans="1:9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42"/>
        <v>0</v>
      </c>
    </row>
    <row r="257" spans="1:9" ht="15">
      <c r="A257" s="28" t="s">
        <v>60</v>
      </c>
      <c r="B257" s="42">
        <v>3.2875171024915111</v>
      </c>
      <c r="C257" s="42">
        <v>5.5644853318410039</v>
      </c>
      <c r="D257" s="42">
        <v>10.147997565667483</v>
      </c>
      <c r="E257" s="42">
        <v>0</v>
      </c>
      <c r="F257" s="411"/>
      <c r="G257" s="42">
        <v>0</v>
      </c>
      <c r="H257" s="43">
        <v>0</v>
      </c>
      <c r="I257" s="38">
        <f t="shared" si="42"/>
        <v>19</v>
      </c>
    </row>
    <row r="258" spans="1:9" ht="15">
      <c r="A258" s="26" t="s">
        <v>22</v>
      </c>
      <c r="B258" s="39">
        <v>0</v>
      </c>
      <c r="C258" s="39">
        <v>0</v>
      </c>
      <c r="D258" s="39">
        <v>0</v>
      </c>
      <c r="E258" s="39">
        <v>0</v>
      </c>
      <c r="F258" s="411"/>
      <c r="G258" s="39">
        <v>0</v>
      </c>
      <c r="H258" s="40">
        <v>0</v>
      </c>
      <c r="I258" s="41">
        <f t="shared" si="42"/>
        <v>0</v>
      </c>
    </row>
    <row r="259" spans="1:9" ht="15">
      <c r="A259" s="28" t="s">
        <v>23</v>
      </c>
      <c r="B259" s="42">
        <v>0</v>
      </c>
      <c r="C259" s="42">
        <v>0</v>
      </c>
      <c r="D259" s="42">
        <v>0</v>
      </c>
      <c r="E259" s="42">
        <v>0</v>
      </c>
      <c r="F259" s="411"/>
      <c r="G259" s="42">
        <v>0</v>
      </c>
      <c r="H259" s="43">
        <v>0</v>
      </c>
      <c r="I259" s="38">
        <f t="shared" si="42"/>
        <v>0</v>
      </c>
    </row>
    <row r="260" spans="1:9" ht="15">
      <c r="A260" s="26" t="s">
        <v>24</v>
      </c>
      <c r="B260" s="39">
        <v>163.38287522813289</v>
      </c>
      <c r="C260" s="39">
        <v>0</v>
      </c>
      <c r="D260" s="39">
        <v>2.9263247718671113</v>
      </c>
      <c r="E260" s="39">
        <v>0</v>
      </c>
      <c r="F260" s="411"/>
      <c r="G260" s="39">
        <v>0</v>
      </c>
      <c r="H260" s="40">
        <v>0</v>
      </c>
      <c r="I260" s="41">
        <f t="shared" si="42"/>
        <v>166.3092</v>
      </c>
    </row>
    <row r="261" spans="1:9" ht="15.75" thickBot="1">
      <c r="A261" s="28" t="s">
        <v>25</v>
      </c>
      <c r="B261" s="42">
        <v>17.488555566074382</v>
      </c>
      <c r="C261" s="42">
        <v>4.2795526987808176E-2</v>
      </c>
      <c r="D261" s="42">
        <v>275.25308833327165</v>
      </c>
      <c r="E261" s="42">
        <v>174.10330952089376</v>
      </c>
      <c r="F261" s="412"/>
      <c r="G261" s="42">
        <v>334.45687473235864</v>
      </c>
      <c r="H261" s="43">
        <v>8.6553763204138239</v>
      </c>
      <c r="I261" s="38">
        <f>SUM(B261:H261)</f>
        <v>810</v>
      </c>
    </row>
    <row r="262" spans="1:9" ht="15">
      <c r="A262" s="29" t="s">
        <v>26</v>
      </c>
      <c r="B262" s="44">
        <f>SUM(B241:B261)</f>
        <v>506.32214195324161</v>
      </c>
      <c r="C262" s="44">
        <f t="shared" ref="C262:I262" si="43">SUM(C241:C261)</f>
        <v>22.401837303545818</v>
      </c>
      <c r="D262" s="44">
        <f t="shared" si="43"/>
        <v>538.2526721078774</v>
      </c>
      <c r="E262" s="44">
        <f t="shared" si="43"/>
        <v>176.25960469830602</v>
      </c>
      <c r="F262" s="44">
        <f t="shared" si="43"/>
        <v>0</v>
      </c>
      <c r="G262" s="44">
        <f t="shared" si="43"/>
        <v>334.45687473235864</v>
      </c>
      <c r="H262" s="45">
        <f t="shared" si="43"/>
        <v>8.6553763204138239</v>
      </c>
      <c r="I262" s="46">
        <f t="shared" si="43"/>
        <v>1586.3485071157434</v>
      </c>
    </row>
    <row r="263" spans="1:9" s="5" customFormat="1" ht="15" thickBot="1">
      <c r="A263" s="30" t="s">
        <v>88</v>
      </c>
      <c r="B263" s="47">
        <f>B262/$I262</f>
        <v>0.31917459478927684</v>
      </c>
      <c r="C263" s="47">
        <f t="shared" ref="C263:I263" si="44">C262/$I262</f>
        <v>1.4121636704078502E-2</v>
      </c>
      <c r="D263" s="47">
        <f t="shared" si="44"/>
        <v>0.33930291464547979</v>
      </c>
      <c r="E263" s="47">
        <f t="shared" si="44"/>
        <v>0.11111026606554227</v>
      </c>
      <c r="F263" s="47">
        <f t="shared" si="44"/>
        <v>0</v>
      </c>
      <c r="G263" s="47">
        <f t="shared" si="44"/>
        <v>0.21083442461231877</v>
      </c>
      <c r="H263" s="47">
        <f t="shared" si="44"/>
        <v>5.4561631833037741E-3</v>
      </c>
      <c r="I263" s="48">
        <f t="shared" si="44"/>
        <v>1</v>
      </c>
    </row>
    <row r="264" spans="1:9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9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9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9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</row>
    <row r="268" spans="1:9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6" si="45">SUM(B268:H268)</f>
        <v>0</v>
      </c>
    </row>
    <row r="269" spans="1:9" ht="15">
      <c r="A269" s="27" t="s">
        <v>9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45"/>
        <v>0</v>
      </c>
    </row>
    <row r="270" spans="1:9" ht="15">
      <c r="A270" s="26" t="s">
        <v>10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45"/>
        <v>0</v>
      </c>
    </row>
    <row r="271" spans="1:9" ht="15">
      <c r="A271" s="27" t="s">
        <v>11</v>
      </c>
      <c r="B271" s="42">
        <v>0</v>
      </c>
      <c r="C271" s="42">
        <v>0</v>
      </c>
      <c r="D271" s="42">
        <v>0</v>
      </c>
      <c r="E271" s="42">
        <v>0</v>
      </c>
      <c r="F271" s="411"/>
      <c r="G271" s="42">
        <v>0</v>
      </c>
      <c r="H271" s="43">
        <v>0</v>
      </c>
      <c r="I271" s="38">
        <f t="shared" si="45"/>
        <v>0</v>
      </c>
    </row>
    <row r="272" spans="1:9" ht="15">
      <c r="A272" s="26" t="s">
        <v>12</v>
      </c>
      <c r="B272" s="39">
        <v>1.1037569334237882E-4</v>
      </c>
      <c r="C272" s="39">
        <v>0</v>
      </c>
      <c r="D272" s="39">
        <v>0</v>
      </c>
      <c r="E272" s="39">
        <v>5.7157861783408148E-3</v>
      </c>
      <c r="F272" s="411"/>
      <c r="G272" s="39">
        <v>0</v>
      </c>
      <c r="H272" s="40">
        <v>0</v>
      </c>
      <c r="I272" s="41">
        <f t="shared" si="45"/>
        <v>5.8261618716831933E-3</v>
      </c>
    </row>
    <row r="273" spans="1:9" ht="15">
      <c r="A273" s="27" t="s">
        <v>13</v>
      </c>
      <c r="B273" s="42">
        <v>0</v>
      </c>
      <c r="C273" s="42">
        <v>0</v>
      </c>
      <c r="D273" s="42">
        <v>0</v>
      </c>
      <c r="E273" s="42">
        <v>0</v>
      </c>
      <c r="F273" s="411"/>
      <c r="G273" s="42">
        <v>0</v>
      </c>
      <c r="H273" s="43">
        <v>0</v>
      </c>
      <c r="I273" s="38">
        <f t="shared" si="45"/>
        <v>0</v>
      </c>
    </row>
    <row r="274" spans="1:9" ht="15">
      <c r="A274" s="26" t="s">
        <v>14</v>
      </c>
      <c r="B274" s="39">
        <v>6.8824580892865389E-5</v>
      </c>
      <c r="C274" s="39">
        <v>0</v>
      </c>
      <c r="D274" s="39">
        <v>0</v>
      </c>
      <c r="E274" s="39">
        <v>1.2676906576078573</v>
      </c>
      <c r="F274" s="411"/>
      <c r="G274" s="39">
        <v>0</v>
      </c>
      <c r="H274" s="40">
        <v>0</v>
      </c>
      <c r="I274" s="41">
        <f t="shared" si="45"/>
        <v>1.2677594821887501</v>
      </c>
    </row>
    <row r="275" spans="1:9" ht="15">
      <c r="A275" s="27" t="s">
        <v>15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45"/>
        <v>0</v>
      </c>
    </row>
    <row r="276" spans="1:9" ht="15">
      <c r="A276" s="26" t="s">
        <v>16</v>
      </c>
      <c r="B276" s="39">
        <v>0</v>
      </c>
      <c r="C276" s="39">
        <v>0</v>
      </c>
      <c r="D276" s="39">
        <v>0</v>
      </c>
      <c r="E276" s="39">
        <v>0</v>
      </c>
      <c r="F276" s="411"/>
      <c r="G276" s="39">
        <v>0</v>
      </c>
      <c r="H276" s="40">
        <v>0</v>
      </c>
      <c r="I276" s="41">
        <f t="shared" si="45"/>
        <v>0</v>
      </c>
    </row>
    <row r="277" spans="1:9" ht="15">
      <c r="A277" s="27" t="s">
        <v>17</v>
      </c>
      <c r="B277" s="42">
        <v>0</v>
      </c>
      <c r="C277" s="42">
        <v>0</v>
      </c>
      <c r="D277" s="42">
        <v>0</v>
      </c>
      <c r="E277" s="42">
        <v>0</v>
      </c>
      <c r="F277" s="411"/>
      <c r="G277" s="42">
        <v>0</v>
      </c>
      <c r="H277" s="43">
        <v>0</v>
      </c>
      <c r="I277" s="38">
        <f t="shared" si="45"/>
        <v>0</v>
      </c>
    </row>
    <row r="278" spans="1:9" ht="15">
      <c r="A278" s="26" t="s">
        <v>18</v>
      </c>
      <c r="B278" s="39">
        <v>0</v>
      </c>
      <c r="C278" s="39">
        <v>0</v>
      </c>
      <c r="D278" s="39">
        <v>0</v>
      </c>
      <c r="E278" s="39">
        <v>0</v>
      </c>
      <c r="F278" s="411"/>
      <c r="G278" s="39">
        <v>0</v>
      </c>
      <c r="H278" s="40">
        <v>0</v>
      </c>
      <c r="I278" s="41">
        <f t="shared" si="45"/>
        <v>0</v>
      </c>
    </row>
    <row r="279" spans="1:9" ht="15">
      <c r="A279" s="27" t="s">
        <v>139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 t="shared" si="45"/>
        <v>0</v>
      </c>
    </row>
    <row r="280" spans="1:9" ht="15">
      <c r="A280" s="26" t="s">
        <v>19</v>
      </c>
      <c r="B280" s="39">
        <v>0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45"/>
        <v>0</v>
      </c>
    </row>
    <row r="281" spans="1:9" ht="15">
      <c r="A281" s="27" t="s">
        <v>20</v>
      </c>
      <c r="B281" s="42">
        <v>0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45"/>
        <v>0</v>
      </c>
    </row>
    <row r="282" spans="1:9" ht="15">
      <c r="A282" s="26" t="s">
        <v>21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45"/>
        <v>0</v>
      </c>
    </row>
    <row r="283" spans="1:9" ht="15">
      <c r="A283" s="28" t="s">
        <v>60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45"/>
        <v>0</v>
      </c>
    </row>
    <row r="284" spans="1:9" ht="15">
      <c r="A284" s="26" t="s">
        <v>22</v>
      </c>
      <c r="B284" s="39">
        <v>0</v>
      </c>
      <c r="C284" s="39">
        <v>0</v>
      </c>
      <c r="D284" s="39">
        <v>0</v>
      </c>
      <c r="E284" s="39">
        <v>0</v>
      </c>
      <c r="F284" s="411"/>
      <c r="G284" s="39">
        <v>0</v>
      </c>
      <c r="H284" s="40">
        <v>0</v>
      </c>
      <c r="I284" s="41">
        <f t="shared" si="45"/>
        <v>0</v>
      </c>
    </row>
    <row r="285" spans="1:9" ht="15">
      <c r="A285" s="28" t="s">
        <v>23</v>
      </c>
      <c r="B285" s="42">
        <v>0</v>
      </c>
      <c r="C285" s="42">
        <v>0</v>
      </c>
      <c r="D285" s="42">
        <v>0</v>
      </c>
      <c r="E285" s="42">
        <v>0</v>
      </c>
      <c r="F285" s="411"/>
      <c r="G285" s="42">
        <v>0</v>
      </c>
      <c r="H285" s="43">
        <v>0</v>
      </c>
      <c r="I285" s="38">
        <f t="shared" si="45"/>
        <v>0</v>
      </c>
    </row>
    <row r="286" spans="1:9" ht="15">
      <c r="A286" s="26" t="s">
        <v>24</v>
      </c>
      <c r="B286" s="39">
        <v>0</v>
      </c>
      <c r="C286" s="39">
        <v>0</v>
      </c>
      <c r="D286" s="39">
        <v>0</v>
      </c>
      <c r="E286" s="39">
        <v>0</v>
      </c>
      <c r="F286" s="411"/>
      <c r="G286" s="39">
        <v>0</v>
      </c>
      <c r="H286" s="40">
        <v>0</v>
      </c>
      <c r="I286" s="41">
        <f t="shared" si="45"/>
        <v>0</v>
      </c>
    </row>
    <row r="287" spans="1:9" ht="15.75" thickBot="1">
      <c r="A287" s="28" t="s">
        <v>25</v>
      </c>
      <c r="B287" s="42">
        <v>0</v>
      </c>
      <c r="C287" s="42">
        <v>0</v>
      </c>
      <c r="D287" s="42">
        <v>0</v>
      </c>
      <c r="E287" s="42">
        <v>0</v>
      </c>
      <c r="F287" s="412"/>
      <c r="G287" s="42">
        <v>0</v>
      </c>
      <c r="H287" s="43">
        <v>0</v>
      </c>
      <c r="I287" s="38">
        <f>SUM(B287:H287)</f>
        <v>0</v>
      </c>
    </row>
    <row r="288" spans="1:9" ht="15">
      <c r="A288" s="29" t="s">
        <v>26</v>
      </c>
      <c r="B288" s="44">
        <f>SUM(B267:B287)</f>
        <v>1.7920027423524421E-4</v>
      </c>
      <c r="C288" s="44">
        <f t="shared" ref="C288:I288" si="46">SUM(C267:C287)</f>
        <v>0</v>
      </c>
      <c r="D288" s="44">
        <f t="shared" si="46"/>
        <v>0</v>
      </c>
      <c r="E288" s="44">
        <f t="shared" si="46"/>
        <v>1.2734064437861981</v>
      </c>
      <c r="F288" s="44">
        <f t="shared" si="46"/>
        <v>0</v>
      </c>
      <c r="G288" s="44">
        <f t="shared" si="46"/>
        <v>0</v>
      </c>
      <c r="H288" s="45">
        <f t="shared" si="46"/>
        <v>0</v>
      </c>
      <c r="I288" s="46">
        <f t="shared" si="46"/>
        <v>1.2735856440604334</v>
      </c>
    </row>
    <row r="289" spans="1:9" s="5" customFormat="1" ht="15" thickBot="1">
      <c r="A289" s="30" t="s">
        <v>88</v>
      </c>
      <c r="B289" s="47">
        <f>B288/$I288</f>
        <v>1.4070531893239596E-4</v>
      </c>
      <c r="C289" s="47">
        <f t="shared" ref="C289:I289" si="47">C288/$I288</f>
        <v>0</v>
      </c>
      <c r="D289" s="47">
        <f t="shared" si="47"/>
        <v>0</v>
      </c>
      <c r="E289" s="47">
        <f t="shared" si="47"/>
        <v>0.99985929468106749</v>
      </c>
      <c r="F289" s="47">
        <f t="shared" si="47"/>
        <v>0</v>
      </c>
      <c r="G289" s="47">
        <f t="shared" si="47"/>
        <v>0</v>
      </c>
      <c r="H289" s="47">
        <f t="shared" si="47"/>
        <v>0</v>
      </c>
      <c r="I289" s="48">
        <f t="shared" si="47"/>
        <v>1</v>
      </c>
    </row>
    <row r="290" spans="1:9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9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9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9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</row>
    <row r="294" spans="1:9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2" si="48">SUM(B294:H294)</f>
        <v>0</v>
      </c>
    </row>
    <row r="295" spans="1:9" ht="15">
      <c r="A295" s="27" t="s">
        <v>9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48"/>
        <v>0</v>
      </c>
    </row>
    <row r="296" spans="1:9" ht="15">
      <c r="A296" s="26" t="s">
        <v>10</v>
      </c>
      <c r="B296" s="39">
        <v>0</v>
      </c>
      <c r="C296" s="39">
        <v>0</v>
      </c>
      <c r="D296" s="39">
        <v>109</v>
      </c>
      <c r="E296" s="39">
        <v>0</v>
      </c>
      <c r="F296" s="411"/>
      <c r="G296" s="39">
        <v>0</v>
      </c>
      <c r="H296" s="40">
        <v>0</v>
      </c>
      <c r="I296" s="41">
        <f t="shared" si="48"/>
        <v>109</v>
      </c>
    </row>
    <row r="297" spans="1:9" ht="15">
      <c r="A297" s="27" t="s">
        <v>11</v>
      </c>
      <c r="B297" s="42">
        <v>0</v>
      </c>
      <c r="C297" s="42">
        <v>0</v>
      </c>
      <c r="D297" s="42">
        <v>0</v>
      </c>
      <c r="E297" s="42">
        <v>0</v>
      </c>
      <c r="F297" s="411"/>
      <c r="G297" s="42">
        <v>0</v>
      </c>
      <c r="H297" s="43">
        <v>0</v>
      </c>
      <c r="I297" s="38">
        <f t="shared" si="48"/>
        <v>0</v>
      </c>
    </row>
    <row r="298" spans="1:9" ht="15">
      <c r="A298" s="26" t="s">
        <v>12</v>
      </c>
      <c r="B298" s="39">
        <v>0</v>
      </c>
      <c r="C298" s="39">
        <v>0</v>
      </c>
      <c r="D298" s="39">
        <v>0</v>
      </c>
      <c r="E298" s="39">
        <v>0</v>
      </c>
      <c r="F298" s="411"/>
      <c r="G298" s="39">
        <v>0</v>
      </c>
      <c r="H298" s="40">
        <v>0</v>
      </c>
      <c r="I298" s="41">
        <f t="shared" si="48"/>
        <v>0</v>
      </c>
    </row>
    <row r="299" spans="1:9" ht="15">
      <c r="A299" s="27" t="s">
        <v>13</v>
      </c>
      <c r="B299" s="42">
        <v>0</v>
      </c>
      <c r="C299" s="42">
        <v>0</v>
      </c>
      <c r="D299" s="42">
        <v>0</v>
      </c>
      <c r="E299" s="42">
        <v>0</v>
      </c>
      <c r="F299" s="411"/>
      <c r="G299" s="42">
        <v>0</v>
      </c>
      <c r="H299" s="43">
        <v>0</v>
      </c>
      <c r="I299" s="38">
        <f t="shared" si="48"/>
        <v>0</v>
      </c>
    </row>
    <row r="300" spans="1:9" ht="15">
      <c r="A300" s="26" t="s">
        <v>14</v>
      </c>
      <c r="B300" s="39">
        <v>0</v>
      </c>
      <c r="C300" s="39">
        <v>0</v>
      </c>
      <c r="D300" s="39">
        <v>0</v>
      </c>
      <c r="E300" s="39">
        <v>0.60451574097736271</v>
      </c>
      <c r="F300" s="411"/>
      <c r="G300" s="39">
        <v>0</v>
      </c>
      <c r="H300" s="40">
        <v>0</v>
      </c>
      <c r="I300" s="41">
        <f t="shared" si="48"/>
        <v>0.60451574097736271</v>
      </c>
    </row>
    <row r="301" spans="1:9" ht="15">
      <c r="A301" s="27" t="s">
        <v>15</v>
      </c>
      <c r="B301" s="42">
        <v>0.59352364827740589</v>
      </c>
      <c r="C301" s="42">
        <v>8.8076351722594162E-2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48"/>
        <v>0.68160000000000009</v>
      </c>
    </row>
    <row r="302" spans="1:9" ht="15">
      <c r="A302" s="26" t="s">
        <v>16</v>
      </c>
      <c r="B302" s="39">
        <v>97.851714344401472</v>
      </c>
      <c r="C302" s="39">
        <v>446.55422143985737</v>
      </c>
      <c r="D302" s="39">
        <v>22.59406421574117</v>
      </c>
      <c r="E302" s="39">
        <v>0</v>
      </c>
      <c r="F302" s="411"/>
      <c r="G302" s="39">
        <v>0</v>
      </c>
      <c r="H302" s="40">
        <v>0</v>
      </c>
      <c r="I302" s="41">
        <f t="shared" si="48"/>
        <v>567</v>
      </c>
    </row>
    <row r="303" spans="1:9" ht="15">
      <c r="A303" s="27" t="s">
        <v>17</v>
      </c>
      <c r="B303" s="42">
        <v>7.1501190399588209E-3</v>
      </c>
      <c r="C303" s="42">
        <v>3.9713906183643273</v>
      </c>
      <c r="D303" s="42">
        <v>1.4385592625957146</v>
      </c>
      <c r="E303" s="42">
        <v>0</v>
      </c>
      <c r="F303" s="411"/>
      <c r="G303" s="42">
        <v>0</v>
      </c>
      <c r="H303" s="43">
        <v>0</v>
      </c>
      <c r="I303" s="38">
        <f t="shared" si="48"/>
        <v>5.4171000000000014</v>
      </c>
    </row>
    <row r="304" spans="1:9" ht="15">
      <c r="A304" s="26" t="s">
        <v>18</v>
      </c>
      <c r="B304" s="39">
        <v>0</v>
      </c>
      <c r="C304" s="39">
        <v>0</v>
      </c>
      <c r="D304" s="39">
        <v>0</v>
      </c>
      <c r="E304" s="39">
        <v>0</v>
      </c>
      <c r="F304" s="411"/>
      <c r="G304" s="39">
        <v>0</v>
      </c>
      <c r="H304" s="40">
        <v>0</v>
      </c>
      <c r="I304" s="41">
        <f t="shared" si="48"/>
        <v>0</v>
      </c>
    </row>
    <row r="305" spans="1:9" ht="15">
      <c r="A305" s="27" t="s">
        <v>139</v>
      </c>
      <c r="B305" s="42">
        <v>118.16548127261703</v>
      </c>
      <c r="C305" s="42">
        <v>2717.050632642356</v>
      </c>
      <c r="D305" s="42">
        <v>229.36163786319779</v>
      </c>
      <c r="E305" s="42">
        <v>15.422248221828763</v>
      </c>
      <c r="F305" s="411"/>
      <c r="G305" s="42">
        <v>0</v>
      </c>
      <c r="H305" s="43">
        <v>0</v>
      </c>
      <c r="I305" s="38">
        <f t="shared" si="48"/>
        <v>3079.9999999999995</v>
      </c>
    </row>
    <row r="306" spans="1:9" ht="15">
      <c r="A306" s="26" t="s">
        <v>19</v>
      </c>
      <c r="B306" s="39">
        <v>0</v>
      </c>
      <c r="C306" s="39">
        <v>0</v>
      </c>
      <c r="D306" s="39">
        <v>0</v>
      </c>
      <c r="E306" s="39">
        <v>0</v>
      </c>
      <c r="F306" s="411"/>
      <c r="G306" s="39">
        <v>0</v>
      </c>
      <c r="H306" s="40">
        <v>0</v>
      </c>
      <c r="I306" s="41">
        <f t="shared" si="48"/>
        <v>0</v>
      </c>
    </row>
    <row r="307" spans="1:9" ht="15">
      <c r="A307" s="27" t="s">
        <v>20</v>
      </c>
      <c r="B307" s="42">
        <v>0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48"/>
        <v>0</v>
      </c>
    </row>
    <row r="308" spans="1:9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48"/>
        <v>0</v>
      </c>
    </row>
    <row r="309" spans="1:9" ht="15">
      <c r="A309" s="28" t="s">
        <v>60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48"/>
        <v>0</v>
      </c>
    </row>
    <row r="310" spans="1:9" ht="15">
      <c r="A310" s="26" t="s">
        <v>22</v>
      </c>
      <c r="B310" s="39">
        <v>0</v>
      </c>
      <c r="C310" s="39">
        <v>0</v>
      </c>
      <c r="D310" s="39">
        <v>0</v>
      </c>
      <c r="E310" s="39">
        <v>0</v>
      </c>
      <c r="F310" s="411"/>
      <c r="G310" s="39">
        <v>0</v>
      </c>
      <c r="H310" s="40">
        <v>0</v>
      </c>
      <c r="I310" s="41">
        <f t="shared" si="48"/>
        <v>0</v>
      </c>
    </row>
    <row r="311" spans="1:9" ht="15">
      <c r="A311" s="28" t="s">
        <v>23</v>
      </c>
      <c r="B311" s="42">
        <v>0</v>
      </c>
      <c r="C311" s="42">
        <v>0</v>
      </c>
      <c r="D311" s="42">
        <v>0</v>
      </c>
      <c r="E311" s="42">
        <v>0</v>
      </c>
      <c r="F311" s="411"/>
      <c r="G311" s="42">
        <v>0</v>
      </c>
      <c r="H311" s="43">
        <v>0</v>
      </c>
      <c r="I311" s="38">
        <f t="shared" si="48"/>
        <v>0</v>
      </c>
    </row>
    <row r="312" spans="1:9" ht="15">
      <c r="A312" s="26" t="s">
        <v>24</v>
      </c>
      <c r="B312" s="39">
        <v>14.732325474266093</v>
      </c>
      <c r="C312" s="39">
        <v>240.26289201390347</v>
      </c>
      <c r="D312" s="39">
        <v>36.143982511830473</v>
      </c>
      <c r="E312" s="39">
        <v>0</v>
      </c>
      <c r="F312" s="411"/>
      <c r="G312" s="39">
        <v>0</v>
      </c>
      <c r="H312" s="40">
        <v>0</v>
      </c>
      <c r="I312" s="41">
        <f t="shared" si="48"/>
        <v>291.13920000000007</v>
      </c>
    </row>
    <row r="313" spans="1:9" ht="15.75" thickBot="1">
      <c r="A313" s="28" t="s">
        <v>25</v>
      </c>
      <c r="B313" s="42">
        <v>14.092064577066502</v>
      </c>
      <c r="C313" s="42">
        <v>23.04558006532519</v>
      </c>
      <c r="D313" s="42">
        <v>71.732212680526061</v>
      </c>
      <c r="E313" s="42">
        <v>796.69313992182344</v>
      </c>
      <c r="F313" s="412"/>
      <c r="G313" s="42">
        <v>78.177190287952172</v>
      </c>
      <c r="H313" s="43">
        <v>0.25981246730663932</v>
      </c>
      <c r="I313" s="38">
        <f>SUM(B313:H313)</f>
        <v>984</v>
      </c>
    </row>
    <row r="314" spans="1:9" ht="15">
      <c r="A314" s="29" t="s">
        <v>26</v>
      </c>
      <c r="B314" s="44">
        <f>SUM(B293:B313)</f>
        <v>245.44225943566849</v>
      </c>
      <c r="C314" s="44">
        <f t="shared" ref="C314:I314" si="49">SUM(C293:C313)</f>
        <v>3430.9727931315292</v>
      </c>
      <c r="D314" s="44">
        <f t="shared" si="49"/>
        <v>470.27045653389121</v>
      </c>
      <c r="E314" s="44">
        <f t="shared" si="49"/>
        <v>812.71990388462962</v>
      </c>
      <c r="F314" s="44">
        <f t="shared" si="49"/>
        <v>0</v>
      </c>
      <c r="G314" s="44">
        <f t="shared" si="49"/>
        <v>78.177190287952172</v>
      </c>
      <c r="H314" s="45">
        <f t="shared" si="49"/>
        <v>0.25981246730663932</v>
      </c>
      <c r="I314" s="46">
        <f t="shared" si="49"/>
        <v>5037.8424157409772</v>
      </c>
    </row>
    <row r="315" spans="1:9" s="5" customFormat="1" ht="15" thickBot="1">
      <c r="A315" s="30" t="s">
        <v>88</v>
      </c>
      <c r="B315" s="47">
        <f>B314/$I314</f>
        <v>4.8719717526052926E-2</v>
      </c>
      <c r="C315" s="47">
        <f t="shared" ref="C315:I315" si="50">C314/$I314</f>
        <v>0.68104011797020336</v>
      </c>
      <c r="D315" s="47">
        <f t="shared" si="50"/>
        <v>9.3347591632582411E-2</v>
      </c>
      <c r="E315" s="47">
        <f t="shared" si="50"/>
        <v>0.16132301029211391</v>
      </c>
      <c r="F315" s="47">
        <f t="shared" si="50"/>
        <v>0</v>
      </c>
      <c r="G315" s="47">
        <f t="shared" si="50"/>
        <v>1.5517990408688417E-2</v>
      </c>
      <c r="H315" s="47">
        <f t="shared" si="50"/>
        <v>5.1572170359049533E-5</v>
      </c>
      <c r="I315" s="48">
        <f t="shared" si="50"/>
        <v>1</v>
      </c>
    </row>
    <row r="316" spans="1:9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9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9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9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</row>
    <row r="320" spans="1:9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8" si="51">SUM(B320:H320)</f>
        <v>0</v>
      </c>
    </row>
    <row r="321" spans="1:9" ht="15">
      <c r="A321" s="27" t="s">
        <v>9</v>
      </c>
      <c r="B321" s="42">
        <v>166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51"/>
        <v>166</v>
      </c>
    </row>
    <row r="322" spans="1:9" ht="15">
      <c r="A322" s="26" t="s">
        <v>10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51"/>
        <v>0</v>
      </c>
    </row>
    <row r="323" spans="1:9" ht="15">
      <c r="A323" s="27" t="s">
        <v>11</v>
      </c>
      <c r="B323" s="42">
        <v>0</v>
      </c>
      <c r="C323" s="42">
        <v>0</v>
      </c>
      <c r="D323" s="42">
        <v>0</v>
      </c>
      <c r="E323" s="42">
        <v>0</v>
      </c>
      <c r="F323" s="411"/>
      <c r="G323" s="42">
        <v>0</v>
      </c>
      <c r="H323" s="43">
        <v>0</v>
      </c>
      <c r="I323" s="38">
        <f t="shared" si="51"/>
        <v>0</v>
      </c>
    </row>
    <row r="324" spans="1:9" ht="15">
      <c r="A324" s="26" t="s">
        <v>12</v>
      </c>
      <c r="B324" s="39">
        <v>1.1224789888452168E-3</v>
      </c>
      <c r="C324" s="39">
        <v>0</v>
      </c>
      <c r="D324" s="39">
        <v>0</v>
      </c>
      <c r="E324" s="39">
        <v>0.48605092194630128</v>
      </c>
      <c r="F324" s="411"/>
      <c r="G324" s="39">
        <v>0</v>
      </c>
      <c r="H324" s="40">
        <v>0</v>
      </c>
      <c r="I324" s="41">
        <f t="shared" si="51"/>
        <v>0.48717340093514649</v>
      </c>
    </row>
    <row r="325" spans="1:9" ht="15">
      <c r="A325" s="27" t="s">
        <v>13</v>
      </c>
      <c r="B325" s="42">
        <v>0</v>
      </c>
      <c r="C325" s="42">
        <v>0</v>
      </c>
      <c r="D325" s="42">
        <v>0</v>
      </c>
      <c r="E325" s="42">
        <v>0</v>
      </c>
      <c r="F325" s="411"/>
      <c r="G325" s="42">
        <v>0</v>
      </c>
      <c r="H325" s="43">
        <v>0</v>
      </c>
      <c r="I325" s="38">
        <f t="shared" si="51"/>
        <v>0</v>
      </c>
    </row>
    <row r="326" spans="1:9" ht="15">
      <c r="A326" s="26" t="s">
        <v>14</v>
      </c>
      <c r="B326" s="39">
        <v>6.8739800410668036E-4</v>
      </c>
      <c r="C326" s="39">
        <v>0.48735777739466302</v>
      </c>
      <c r="D326" s="39">
        <v>0</v>
      </c>
      <c r="E326" s="39">
        <v>4.6455731306062863E-2</v>
      </c>
      <c r="F326" s="411"/>
      <c r="G326" s="39">
        <v>0</v>
      </c>
      <c r="H326" s="40">
        <v>0</v>
      </c>
      <c r="I326" s="41">
        <f t="shared" si="51"/>
        <v>0.53450090670483252</v>
      </c>
    </row>
    <row r="327" spans="1:9" ht="15">
      <c r="A327" s="27" t="s">
        <v>15</v>
      </c>
      <c r="B327" s="42">
        <v>4.5798442869421649E-3</v>
      </c>
      <c r="C327" s="42">
        <v>8.0620155713057834E-2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51"/>
        <v>8.5199999999999998E-2</v>
      </c>
    </row>
    <row r="328" spans="1:9" ht="15">
      <c r="A328" s="26" t="s">
        <v>16</v>
      </c>
      <c r="B328" s="39">
        <v>9.3360259549108235</v>
      </c>
      <c r="C328" s="39">
        <v>100.09827219331093</v>
      </c>
      <c r="D328" s="39">
        <v>11.565701851778243</v>
      </c>
      <c r="E328" s="39">
        <v>0</v>
      </c>
      <c r="F328" s="411"/>
      <c r="G328" s="39">
        <v>0</v>
      </c>
      <c r="H328" s="40">
        <v>0</v>
      </c>
      <c r="I328" s="41">
        <f t="shared" si="51"/>
        <v>121</v>
      </c>
    </row>
    <row r="329" spans="1:9" ht="15">
      <c r="A329" s="27" t="s">
        <v>17</v>
      </c>
      <c r="B329" s="42">
        <v>0.33740709546400111</v>
      </c>
      <c r="C329" s="42">
        <v>0</v>
      </c>
      <c r="D329" s="42">
        <v>0.86639290453599882</v>
      </c>
      <c r="E329" s="42">
        <v>0</v>
      </c>
      <c r="F329" s="411"/>
      <c r="G329" s="42">
        <v>0</v>
      </c>
      <c r="H329" s="43">
        <v>0</v>
      </c>
      <c r="I329" s="38">
        <f t="shared" si="51"/>
        <v>1.2038</v>
      </c>
    </row>
    <row r="330" spans="1:9" ht="15">
      <c r="A330" s="26" t="s">
        <v>18</v>
      </c>
      <c r="B330" s="39">
        <v>0</v>
      </c>
      <c r="C330" s="39">
        <v>0</v>
      </c>
      <c r="D330" s="39">
        <v>0</v>
      </c>
      <c r="E330" s="39">
        <v>0</v>
      </c>
      <c r="F330" s="411"/>
      <c r="G330" s="39">
        <v>0</v>
      </c>
      <c r="H330" s="40">
        <v>0</v>
      </c>
      <c r="I330" s="41">
        <f t="shared" si="51"/>
        <v>0</v>
      </c>
    </row>
    <row r="331" spans="1:9" ht="15">
      <c r="A331" s="27" t="s">
        <v>139</v>
      </c>
      <c r="B331" s="42">
        <v>237.97253828568671</v>
      </c>
      <c r="C331" s="42">
        <v>379.08005419069997</v>
      </c>
      <c r="D331" s="42">
        <v>139.49103662564849</v>
      </c>
      <c r="E331" s="42">
        <v>136.45637089796477</v>
      </c>
      <c r="F331" s="411"/>
      <c r="G331" s="42">
        <v>0</v>
      </c>
      <c r="H331" s="43">
        <v>0</v>
      </c>
      <c r="I331" s="38">
        <f t="shared" si="51"/>
        <v>893</v>
      </c>
    </row>
    <row r="332" spans="1:9" ht="15">
      <c r="A332" s="26" t="s">
        <v>19</v>
      </c>
      <c r="B332" s="39">
        <v>0</v>
      </c>
      <c r="C332" s="39">
        <v>0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51"/>
        <v>0</v>
      </c>
    </row>
    <row r="333" spans="1:9" ht="15">
      <c r="A333" s="27" t="s">
        <v>20</v>
      </c>
      <c r="B333" s="42">
        <v>0</v>
      </c>
      <c r="C333" s="42">
        <v>0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51"/>
        <v>0</v>
      </c>
    </row>
    <row r="334" spans="1:9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51"/>
        <v>0</v>
      </c>
    </row>
    <row r="335" spans="1:9" ht="15">
      <c r="A335" s="28" t="s">
        <v>60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51"/>
        <v>0</v>
      </c>
    </row>
    <row r="336" spans="1:9" ht="15">
      <c r="A336" s="26" t="s">
        <v>22</v>
      </c>
      <c r="B336" s="39">
        <v>0</v>
      </c>
      <c r="C336" s="39">
        <v>0</v>
      </c>
      <c r="D336" s="39">
        <v>0</v>
      </c>
      <c r="E336" s="39">
        <v>0</v>
      </c>
      <c r="F336" s="411"/>
      <c r="G336" s="39">
        <v>0</v>
      </c>
      <c r="H336" s="40">
        <v>0</v>
      </c>
      <c r="I336" s="41">
        <f t="shared" si="51"/>
        <v>0</v>
      </c>
    </row>
    <row r="337" spans="1:9" ht="15">
      <c r="A337" s="28" t="s">
        <v>23</v>
      </c>
      <c r="B337" s="42">
        <v>0</v>
      </c>
      <c r="C337" s="42">
        <v>0</v>
      </c>
      <c r="D337" s="42">
        <v>0</v>
      </c>
      <c r="E337" s="42">
        <v>0</v>
      </c>
      <c r="F337" s="411"/>
      <c r="G337" s="42">
        <v>0</v>
      </c>
      <c r="H337" s="43">
        <v>0</v>
      </c>
      <c r="I337" s="38">
        <f t="shared" si="51"/>
        <v>0</v>
      </c>
    </row>
    <row r="338" spans="1:9" ht="15">
      <c r="A338" s="26" t="s">
        <v>24</v>
      </c>
      <c r="B338" s="39">
        <v>4.1015824222017283</v>
      </c>
      <c r="C338" s="39">
        <v>0</v>
      </c>
      <c r="D338" s="39">
        <v>9.8412175777982736</v>
      </c>
      <c r="E338" s="39">
        <v>0</v>
      </c>
      <c r="F338" s="411"/>
      <c r="G338" s="39">
        <v>0</v>
      </c>
      <c r="H338" s="40">
        <v>0</v>
      </c>
      <c r="I338" s="41">
        <f t="shared" si="51"/>
        <v>13.942800000000002</v>
      </c>
    </row>
    <row r="339" spans="1:9" ht="15.75" thickBot="1">
      <c r="A339" s="28" t="s">
        <v>25</v>
      </c>
      <c r="B339" s="42">
        <v>11.628825928292329</v>
      </c>
      <c r="C339" s="42">
        <v>7.5699332849574716</v>
      </c>
      <c r="D339" s="42">
        <v>18.683625504801213</v>
      </c>
      <c r="E339" s="42">
        <v>555.4887165895102</v>
      </c>
      <c r="F339" s="412"/>
      <c r="G339" s="42">
        <v>44.628898692438725</v>
      </c>
      <c r="H339" s="43">
        <v>0</v>
      </c>
      <c r="I339" s="38">
        <f>SUM(B339:H339)</f>
        <v>638</v>
      </c>
    </row>
    <row r="340" spans="1:9" ht="15">
      <c r="A340" s="29" t="s">
        <v>26</v>
      </c>
      <c r="B340" s="44">
        <f>SUM(B319:B339)</f>
        <v>429.38276940783544</v>
      </c>
      <c r="C340" s="44">
        <f t="shared" ref="C340:I340" si="52">SUM(C319:C339)</f>
        <v>487.31623760207611</v>
      </c>
      <c r="D340" s="44">
        <f t="shared" si="52"/>
        <v>180.44797446456221</v>
      </c>
      <c r="E340" s="44">
        <f t="shared" si="52"/>
        <v>692.47759414072732</v>
      </c>
      <c r="F340" s="44">
        <f t="shared" si="52"/>
        <v>0</v>
      </c>
      <c r="G340" s="44">
        <f t="shared" si="52"/>
        <v>44.628898692438725</v>
      </c>
      <c r="H340" s="45">
        <f t="shared" si="52"/>
        <v>0</v>
      </c>
      <c r="I340" s="46">
        <f t="shared" si="52"/>
        <v>1834.2534743076401</v>
      </c>
    </row>
    <row r="341" spans="1:9" s="5" customFormat="1" ht="15" thickBot="1">
      <c r="A341" s="30" t="s">
        <v>88</v>
      </c>
      <c r="B341" s="47">
        <f>B340/$I340</f>
        <v>0.23409129404533954</v>
      </c>
      <c r="C341" s="47">
        <f t="shared" ref="C341:I341" si="53">C340/$I340</f>
        <v>0.26567551564050829</v>
      </c>
      <c r="D341" s="47">
        <f t="shared" si="53"/>
        <v>9.8376793061642889E-2</v>
      </c>
      <c r="E341" s="47">
        <f t="shared" si="53"/>
        <v>0.37752557312293544</v>
      </c>
      <c r="F341" s="47">
        <f t="shared" si="53"/>
        <v>0</v>
      </c>
      <c r="G341" s="47">
        <f t="shared" si="53"/>
        <v>2.43308241295737E-2</v>
      </c>
      <c r="H341" s="47">
        <f t="shared" si="53"/>
        <v>0</v>
      </c>
      <c r="I341" s="48">
        <f t="shared" si="53"/>
        <v>1</v>
      </c>
    </row>
    <row r="342" spans="1:9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9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9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9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</row>
    <row r="346" spans="1:9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4" si="54">SUM(B346:H346)</f>
        <v>0</v>
      </c>
    </row>
    <row r="347" spans="1:9" ht="15">
      <c r="A347" s="27" t="s">
        <v>9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54"/>
        <v>0</v>
      </c>
    </row>
    <row r="348" spans="1:9" ht="15">
      <c r="A348" s="26" t="s">
        <v>10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54"/>
        <v>0</v>
      </c>
    </row>
    <row r="349" spans="1:9" ht="15">
      <c r="A349" s="27" t="s">
        <v>11</v>
      </c>
      <c r="B349" s="42">
        <v>0</v>
      </c>
      <c r="C349" s="42">
        <v>0</v>
      </c>
      <c r="D349" s="42">
        <v>0</v>
      </c>
      <c r="E349" s="42">
        <v>0</v>
      </c>
      <c r="F349" s="411"/>
      <c r="G349" s="42">
        <v>0</v>
      </c>
      <c r="H349" s="43">
        <v>0</v>
      </c>
      <c r="I349" s="38">
        <f t="shared" si="54"/>
        <v>0</v>
      </c>
    </row>
    <row r="350" spans="1:9" ht="15">
      <c r="A350" s="26" t="s">
        <v>12</v>
      </c>
      <c r="B350" s="39">
        <v>0</v>
      </c>
      <c r="C350" s="39">
        <v>0</v>
      </c>
      <c r="D350" s="39">
        <v>0</v>
      </c>
      <c r="E350" s="39">
        <v>6.9632038155368866E-3</v>
      </c>
      <c r="F350" s="411"/>
      <c r="G350" s="39">
        <v>0</v>
      </c>
      <c r="H350" s="40">
        <v>0</v>
      </c>
      <c r="I350" s="41">
        <f t="shared" si="54"/>
        <v>6.9632038155368866E-3</v>
      </c>
    </row>
    <row r="351" spans="1:9" ht="15">
      <c r="A351" s="27" t="s">
        <v>13</v>
      </c>
      <c r="B351" s="42">
        <v>0</v>
      </c>
      <c r="C351" s="42">
        <v>0</v>
      </c>
      <c r="D351" s="42">
        <v>0</v>
      </c>
      <c r="E351" s="42">
        <v>0</v>
      </c>
      <c r="F351" s="411"/>
      <c r="G351" s="42">
        <v>0</v>
      </c>
      <c r="H351" s="43">
        <v>0</v>
      </c>
      <c r="I351" s="38">
        <f t="shared" si="54"/>
        <v>0</v>
      </c>
    </row>
    <row r="352" spans="1:9" ht="15">
      <c r="A352" s="26" t="s">
        <v>14</v>
      </c>
      <c r="B352" s="39">
        <v>0</v>
      </c>
      <c r="C352" s="39">
        <v>0</v>
      </c>
      <c r="D352" s="39">
        <v>0</v>
      </c>
      <c r="E352" s="39">
        <v>0.97630532450027274</v>
      </c>
      <c r="F352" s="411"/>
      <c r="G352" s="39">
        <v>0</v>
      </c>
      <c r="H352" s="40">
        <v>0</v>
      </c>
      <c r="I352" s="41">
        <f t="shared" si="54"/>
        <v>0.97630532450027274</v>
      </c>
    </row>
    <row r="353" spans="1:9" ht="15">
      <c r="A353" s="27" t="s">
        <v>15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54"/>
        <v>0</v>
      </c>
    </row>
    <row r="354" spans="1:9" ht="15">
      <c r="A354" s="26" t="s">
        <v>16</v>
      </c>
      <c r="B354" s="39">
        <v>9.9825811813063804E-3</v>
      </c>
      <c r="C354" s="39">
        <v>0.29383634879167209</v>
      </c>
      <c r="D354" s="39">
        <v>4.6961810700270217</v>
      </c>
      <c r="E354" s="39">
        <v>0</v>
      </c>
      <c r="F354" s="411"/>
      <c r="G354" s="39">
        <v>0</v>
      </c>
      <c r="H354" s="40">
        <v>0</v>
      </c>
      <c r="I354" s="41">
        <f t="shared" si="54"/>
        <v>5</v>
      </c>
    </row>
    <row r="355" spans="1:9" ht="15">
      <c r="A355" s="27" t="s">
        <v>17</v>
      </c>
      <c r="B355" s="42">
        <v>0</v>
      </c>
      <c r="C355" s="42">
        <v>0</v>
      </c>
      <c r="D355" s="42">
        <v>0</v>
      </c>
      <c r="E355" s="42">
        <v>0</v>
      </c>
      <c r="F355" s="411"/>
      <c r="G355" s="42">
        <v>0</v>
      </c>
      <c r="H355" s="43">
        <v>0</v>
      </c>
      <c r="I355" s="38">
        <f t="shared" si="54"/>
        <v>0</v>
      </c>
    </row>
    <row r="356" spans="1:9" ht="15">
      <c r="A356" s="26" t="s">
        <v>18</v>
      </c>
      <c r="B356" s="39">
        <v>0</v>
      </c>
      <c r="C356" s="39">
        <v>0</v>
      </c>
      <c r="D356" s="39">
        <v>0</v>
      </c>
      <c r="E356" s="39">
        <v>0</v>
      </c>
      <c r="F356" s="411"/>
      <c r="G356" s="39">
        <v>0</v>
      </c>
      <c r="H356" s="40">
        <v>0</v>
      </c>
      <c r="I356" s="41">
        <f t="shared" si="54"/>
        <v>0</v>
      </c>
    </row>
    <row r="357" spans="1:9" ht="15">
      <c r="A357" s="27" t="s">
        <v>139</v>
      </c>
      <c r="B357" s="42">
        <v>4.8299553591780224E-2</v>
      </c>
      <c r="C357" s="42">
        <v>1.297645084408469</v>
      </c>
      <c r="D357" s="42">
        <v>1.6540553619997507</v>
      </c>
      <c r="E357" s="42">
        <v>0</v>
      </c>
      <c r="F357" s="411"/>
      <c r="G357" s="42">
        <v>0</v>
      </c>
      <c r="H357" s="43">
        <v>0</v>
      </c>
      <c r="I357" s="38">
        <f t="shared" si="54"/>
        <v>3</v>
      </c>
    </row>
    <row r="358" spans="1:9" ht="15">
      <c r="A358" s="26" t="s">
        <v>19</v>
      </c>
      <c r="B358" s="39">
        <v>0</v>
      </c>
      <c r="C358" s="39">
        <v>0</v>
      </c>
      <c r="D358" s="39">
        <v>0</v>
      </c>
      <c r="E358" s="39">
        <v>0</v>
      </c>
      <c r="F358" s="411"/>
      <c r="G358" s="39">
        <v>0</v>
      </c>
      <c r="H358" s="40">
        <v>0</v>
      </c>
      <c r="I358" s="41">
        <f t="shared" si="54"/>
        <v>0</v>
      </c>
    </row>
    <row r="359" spans="1:9" ht="15">
      <c r="A359" s="27" t="s">
        <v>20</v>
      </c>
      <c r="B359" s="42">
        <v>0</v>
      </c>
      <c r="C359" s="42">
        <v>0</v>
      </c>
      <c r="D359" s="42">
        <v>0</v>
      </c>
      <c r="E359" s="42">
        <v>0</v>
      </c>
      <c r="F359" s="411"/>
      <c r="G359" s="42">
        <v>0</v>
      </c>
      <c r="H359" s="43">
        <v>0</v>
      </c>
      <c r="I359" s="38">
        <f t="shared" si="54"/>
        <v>0</v>
      </c>
    </row>
    <row r="360" spans="1:9" ht="15">
      <c r="A360" s="26" t="s">
        <v>21</v>
      </c>
      <c r="B360" s="39">
        <v>0</v>
      </c>
      <c r="C360" s="39">
        <v>0</v>
      </c>
      <c r="D360" s="39">
        <v>0</v>
      </c>
      <c r="E360" s="39">
        <v>0</v>
      </c>
      <c r="F360" s="411"/>
      <c r="G360" s="39">
        <v>0</v>
      </c>
      <c r="H360" s="40">
        <v>0</v>
      </c>
      <c r="I360" s="41">
        <f t="shared" si="54"/>
        <v>0</v>
      </c>
    </row>
    <row r="361" spans="1:9" ht="15">
      <c r="A361" s="28" t="s">
        <v>60</v>
      </c>
      <c r="B361" s="42">
        <v>2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54"/>
        <v>2</v>
      </c>
    </row>
    <row r="362" spans="1:9" ht="15">
      <c r="A362" s="26" t="s">
        <v>22</v>
      </c>
      <c r="B362" s="39">
        <v>35.974330163667943</v>
      </c>
      <c r="C362" s="39">
        <v>104.74607030995978</v>
      </c>
      <c r="D362" s="39">
        <v>58.963755836488524</v>
      </c>
      <c r="E362" s="39">
        <v>0</v>
      </c>
      <c r="F362" s="411"/>
      <c r="G362" s="39">
        <v>0</v>
      </c>
      <c r="H362" s="40">
        <v>0</v>
      </c>
      <c r="I362" s="41">
        <f t="shared" si="54"/>
        <v>199.68415631011624</v>
      </c>
    </row>
    <row r="363" spans="1:9" ht="15">
      <c r="A363" s="28" t="s">
        <v>23</v>
      </c>
      <c r="B363" s="42">
        <v>0</v>
      </c>
      <c r="C363" s="42">
        <v>0</v>
      </c>
      <c r="D363" s="42">
        <v>0</v>
      </c>
      <c r="E363" s="42">
        <v>0</v>
      </c>
      <c r="F363" s="411"/>
      <c r="G363" s="42">
        <v>0</v>
      </c>
      <c r="H363" s="43">
        <v>0</v>
      </c>
      <c r="I363" s="38">
        <f t="shared" si="54"/>
        <v>0</v>
      </c>
    </row>
    <row r="364" spans="1:9" ht="15">
      <c r="A364" s="26" t="s">
        <v>24</v>
      </c>
      <c r="B364" s="39">
        <v>0.88980687771603661</v>
      </c>
      <c r="C364" s="39">
        <v>1.2588807531891776E-5</v>
      </c>
      <c r="D364" s="39">
        <v>8.9380533476431601E-2</v>
      </c>
      <c r="E364" s="39">
        <v>0</v>
      </c>
      <c r="F364" s="411"/>
      <c r="G364" s="39">
        <v>0</v>
      </c>
      <c r="H364" s="40">
        <v>0</v>
      </c>
      <c r="I364" s="41">
        <f t="shared" si="54"/>
        <v>0.97920000000000007</v>
      </c>
    </row>
    <row r="365" spans="1:9" ht="15.75" thickBot="1">
      <c r="A365" s="28" t="s">
        <v>25</v>
      </c>
      <c r="B365" s="42">
        <v>0.57603953068764424</v>
      </c>
      <c r="C365" s="42">
        <v>0.95150061728299362</v>
      </c>
      <c r="D365" s="42">
        <v>0.55994521184234436</v>
      </c>
      <c r="E365" s="42">
        <v>92.714704079572584</v>
      </c>
      <c r="F365" s="412"/>
      <c r="G365" s="42">
        <v>1.1927489446041468</v>
      </c>
      <c r="H365" s="43">
        <v>5.0616160102855421E-3</v>
      </c>
      <c r="I365" s="38">
        <f>SUM(B365:H365)</f>
        <v>96</v>
      </c>
    </row>
    <row r="366" spans="1:9" ht="15">
      <c r="A366" s="29" t="s">
        <v>26</v>
      </c>
      <c r="B366" s="44">
        <f>SUM(B345:B365)</f>
        <v>39.498458706844708</v>
      </c>
      <c r="C366" s="44">
        <f t="shared" ref="C366:I366" si="55">SUM(C345:C365)</f>
        <v>107.28906494925045</v>
      </c>
      <c r="D366" s="44">
        <f t="shared" si="55"/>
        <v>65.963318013834069</v>
      </c>
      <c r="E366" s="44">
        <f t="shared" si="55"/>
        <v>93.697972607888389</v>
      </c>
      <c r="F366" s="44">
        <f t="shared" si="55"/>
        <v>0</v>
      </c>
      <c r="G366" s="44">
        <f t="shared" si="55"/>
        <v>1.1927489446041468</v>
      </c>
      <c r="H366" s="45">
        <f t="shared" si="55"/>
        <v>5.0616160102855421E-3</v>
      </c>
      <c r="I366" s="46">
        <f t="shared" si="55"/>
        <v>307.64662483843205</v>
      </c>
    </row>
    <row r="367" spans="1:9" s="5" customFormat="1" ht="15" thickBot="1">
      <c r="A367" s="30" t="s">
        <v>88</v>
      </c>
      <c r="B367" s="47">
        <f>B366/$I366</f>
        <v>0.12838905262681904</v>
      </c>
      <c r="C367" s="47">
        <f t="shared" ref="C367:I367" si="56">C366/$I366</f>
        <v>0.34874123844393173</v>
      </c>
      <c r="D367" s="47">
        <f t="shared" si="56"/>
        <v>0.2144126172308124</v>
      </c>
      <c r="E367" s="47">
        <f t="shared" si="56"/>
        <v>0.30456362931690251</v>
      </c>
      <c r="F367" s="47">
        <f t="shared" si="56"/>
        <v>0</v>
      </c>
      <c r="G367" s="47">
        <f t="shared" si="56"/>
        <v>3.8770096867812133E-3</v>
      </c>
      <c r="H367" s="47">
        <f t="shared" si="56"/>
        <v>1.6452694753091375E-5</v>
      </c>
      <c r="I367" s="48">
        <f t="shared" si="56"/>
        <v>1</v>
      </c>
    </row>
    <row r="368" spans="1:9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9" ht="15">
      <c r="A371" s="25" t="s">
        <v>7</v>
      </c>
      <c r="B371" s="36">
        <v>0</v>
      </c>
      <c r="C371" s="36">
        <v>0</v>
      </c>
      <c r="D371" s="36">
        <v>0</v>
      </c>
      <c r="E371" s="36">
        <v>0</v>
      </c>
      <c r="F371" s="410"/>
      <c r="G371" s="36">
        <v>0</v>
      </c>
      <c r="H371" s="37">
        <v>0</v>
      </c>
      <c r="I371" s="38">
        <f>SUM(B371:H371)</f>
        <v>0</v>
      </c>
    </row>
    <row r="372" spans="1:9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0" si="57">SUM(B372:H372)</f>
        <v>0</v>
      </c>
    </row>
    <row r="373" spans="1:9" ht="15">
      <c r="A373" s="27" t="s">
        <v>9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57"/>
        <v>0</v>
      </c>
    </row>
    <row r="374" spans="1:9" ht="15">
      <c r="A374" s="26" t="s">
        <v>10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57"/>
        <v>0</v>
      </c>
    </row>
    <row r="375" spans="1:9" ht="15">
      <c r="A375" s="27" t="s">
        <v>11</v>
      </c>
      <c r="B375" s="42">
        <v>0</v>
      </c>
      <c r="C375" s="42">
        <v>0</v>
      </c>
      <c r="D375" s="42">
        <v>0</v>
      </c>
      <c r="E375" s="42">
        <v>0</v>
      </c>
      <c r="F375" s="411"/>
      <c r="G375" s="42">
        <v>0</v>
      </c>
      <c r="H375" s="43">
        <v>0</v>
      </c>
      <c r="I375" s="38">
        <f t="shared" si="57"/>
        <v>0</v>
      </c>
    </row>
    <row r="376" spans="1:9" ht="15">
      <c r="A376" s="26" t="s">
        <v>12</v>
      </c>
      <c r="B376" s="39">
        <v>1.1231674329139547E-3</v>
      </c>
      <c r="C376" s="39">
        <v>1.1231674329139547E-3</v>
      </c>
      <c r="D376" s="39">
        <v>1.1231674329139547E-3</v>
      </c>
      <c r="E376" s="39">
        <v>2.6516324797548614</v>
      </c>
      <c r="F376" s="411"/>
      <c r="G376" s="39">
        <v>0</v>
      </c>
      <c r="H376" s="40">
        <v>0</v>
      </c>
      <c r="I376" s="41">
        <f t="shared" si="57"/>
        <v>2.6550019820536033</v>
      </c>
    </row>
    <row r="377" spans="1:9" ht="15">
      <c r="A377" s="27" t="s">
        <v>13</v>
      </c>
      <c r="B377" s="42">
        <v>0</v>
      </c>
      <c r="C377" s="42">
        <v>0</v>
      </c>
      <c r="D377" s="42">
        <v>0</v>
      </c>
      <c r="E377" s="42">
        <v>0</v>
      </c>
      <c r="F377" s="411"/>
      <c r="G377" s="42">
        <v>0</v>
      </c>
      <c r="H377" s="43">
        <v>0</v>
      </c>
      <c r="I377" s="38">
        <f t="shared" si="57"/>
        <v>0</v>
      </c>
    </row>
    <row r="378" spans="1:9" ht="15">
      <c r="A378" s="26" t="s">
        <v>14</v>
      </c>
      <c r="B378" s="39">
        <v>6.8827928504284759E-4</v>
      </c>
      <c r="C378" s="39">
        <v>6.8827928504284759E-4</v>
      </c>
      <c r="D378" s="39">
        <v>6.8827928504284759E-4</v>
      </c>
      <c r="E378" s="39">
        <v>487.16889545385089</v>
      </c>
      <c r="F378" s="411"/>
      <c r="G378" s="39">
        <v>0</v>
      </c>
      <c r="H378" s="40">
        <v>0</v>
      </c>
      <c r="I378" s="41">
        <f t="shared" si="57"/>
        <v>487.17096029170602</v>
      </c>
    </row>
    <row r="379" spans="1:9" ht="15">
      <c r="A379" s="27" t="s">
        <v>15</v>
      </c>
      <c r="B379" s="42">
        <v>4.3872368068866372</v>
      </c>
      <c r="C379" s="42">
        <v>1.8773103778751366E-4</v>
      </c>
      <c r="D379" s="42">
        <v>1.8773103778751366E-4</v>
      </c>
      <c r="E379" s="42">
        <v>1.8773103778751366E-4</v>
      </c>
      <c r="F379" s="411"/>
      <c r="G379" s="42">
        <v>0</v>
      </c>
      <c r="H379" s="43">
        <v>0</v>
      </c>
      <c r="I379" s="38">
        <f t="shared" si="57"/>
        <v>4.3877999999999986</v>
      </c>
    </row>
    <row r="380" spans="1:9" ht="15">
      <c r="A380" s="26" t="s">
        <v>16</v>
      </c>
      <c r="B380" s="39">
        <v>25.364563064754606</v>
      </c>
      <c r="C380" s="39">
        <v>7.9308521643180608E-4</v>
      </c>
      <c r="D380" s="39">
        <v>112.63385076481252</v>
      </c>
      <c r="E380" s="39">
        <v>7.9308521643180608E-4</v>
      </c>
      <c r="F380" s="411"/>
      <c r="G380" s="39">
        <v>0</v>
      </c>
      <c r="H380" s="40">
        <v>0</v>
      </c>
      <c r="I380" s="41">
        <f t="shared" si="57"/>
        <v>138</v>
      </c>
    </row>
    <row r="381" spans="1:9" ht="15">
      <c r="A381" s="27" t="s">
        <v>17</v>
      </c>
      <c r="B381" s="42">
        <v>2.6061547005354577</v>
      </c>
      <c r="C381" s="42">
        <v>1.5416146295937278E-3</v>
      </c>
      <c r="D381" s="42">
        <v>65.775862070205363</v>
      </c>
      <c r="E381" s="42">
        <v>1.5416146295937278E-3</v>
      </c>
      <c r="F381" s="411"/>
      <c r="G381" s="42">
        <v>0</v>
      </c>
      <c r="H381" s="43">
        <v>0</v>
      </c>
      <c r="I381" s="38">
        <f t="shared" si="57"/>
        <v>68.385100000000008</v>
      </c>
    </row>
    <row r="382" spans="1:9" ht="15">
      <c r="A382" s="26" t="s">
        <v>18</v>
      </c>
      <c r="B382" s="39">
        <v>0</v>
      </c>
      <c r="C382" s="39">
        <v>0</v>
      </c>
      <c r="D382" s="39">
        <v>0</v>
      </c>
      <c r="E382" s="39">
        <v>0</v>
      </c>
      <c r="F382" s="411"/>
      <c r="G382" s="39">
        <v>0</v>
      </c>
      <c r="H382" s="40">
        <v>0</v>
      </c>
      <c r="I382" s="41">
        <f t="shared" si="57"/>
        <v>0</v>
      </c>
    </row>
    <row r="383" spans="1:9" ht="15">
      <c r="A383" s="27" t="s">
        <v>139</v>
      </c>
      <c r="B383" s="42">
        <v>135.27486765263075</v>
      </c>
      <c r="C383" s="42">
        <v>11.422181845374377</v>
      </c>
      <c r="D383" s="42">
        <v>317.30032909230925</v>
      </c>
      <c r="E383" s="42">
        <v>2.6214096856568216E-3</v>
      </c>
      <c r="F383" s="411"/>
      <c r="G383" s="42">
        <v>0</v>
      </c>
      <c r="H383" s="43">
        <v>0</v>
      </c>
      <c r="I383" s="38">
        <f t="shared" si="57"/>
        <v>464.00000000000006</v>
      </c>
    </row>
    <row r="384" spans="1:9" ht="15">
      <c r="A384" s="26" t="s">
        <v>19</v>
      </c>
      <c r="B384" s="39">
        <v>0</v>
      </c>
      <c r="C384" s="39">
        <v>0</v>
      </c>
      <c r="D384" s="39">
        <v>0</v>
      </c>
      <c r="E384" s="39">
        <v>0</v>
      </c>
      <c r="F384" s="411"/>
      <c r="G384" s="39">
        <v>0</v>
      </c>
      <c r="H384" s="40">
        <v>0</v>
      </c>
      <c r="I384" s="41">
        <f t="shared" si="57"/>
        <v>0</v>
      </c>
    </row>
    <row r="385" spans="1:9" ht="15">
      <c r="A385" s="27" t="s">
        <v>20</v>
      </c>
      <c r="B385" s="42">
        <v>0</v>
      </c>
      <c r="C385" s="42">
        <v>0</v>
      </c>
      <c r="D385" s="42">
        <v>0</v>
      </c>
      <c r="E385" s="42">
        <v>0</v>
      </c>
      <c r="F385" s="411"/>
      <c r="G385" s="42">
        <v>0</v>
      </c>
      <c r="H385" s="43">
        <v>0</v>
      </c>
      <c r="I385" s="38">
        <f t="shared" si="57"/>
        <v>0</v>
      </c>
    </row>
    <row r="386" spans="1:9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57"/>
        <v>0</v>
      </c>
    </row>
    <row r="387" spans="1:9" ht="15">
      <c r="A387" s="28" t="s">
        <v>60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57"/>
        <v>0</v>
      </c>
    </row>
    <row r="388" spans="1:9" ht="15">
      <c r="A388" s="26" t="s">
        <v>22</v>
      </c>
      <c r="B388" s="39">
        <v>0</v>
      </c>
      <c r="C388" s="39">
        <v>0</v>
      </c>
      <c r="D388" s="39">
        <v>0</v>
      </c>
      <c r="E388" s="39">
        <v>0</v>
      </c>
      <c r="F388" s="411"/>
      <c r="G388" s="39">
        <v>0</v>
      </c>
      <c r="H388" s="40">
        <v>0</v>
      </c>
      <c r="I388" s="41">
        <f t="shared" si="57"/>
        <v>0</v>
      </c>
    </row>
    <row r="389" spans="1:9" ht="15">
      <c r="A389" s="28" t="s">
        <v>23</v>
      </c>
      <c r="B389" s="42">
        <v>0</v>
      </c>
      <c r="C389" s="42">
        <v>0</v>
      </c>
      <c r="D389" s="42">
        <v>0</v>
      </c>
      <c r="E389" s="42">
        <v>0</v>
      </c>
      <c r="F389" s="411"/>
      <c r="G389" s="42">
        <v>0</v>
      </c>
      <c r="H389" s="43">
        <v>0</v>
      </c>
      <c r="I389" s="38">
        <f t="shared" si="57"/>
        <v>0</v>
      </c>
    </row>
    <row r="390" spans="1:9" ht="15">
      <c r="A390" s="26" t="s">
        <v>24</v>
      </c>
      <c r="B390" s="39">
        <v>13.204800000000001</v>
      </c>
      <c r="C390" s="39">
        <v>0</v>
      </c>
      <c r="D390" s="39">
        <v>0</v>
      </c>
      <c r="E390" s="39">
        <v>0</v>
      </c>
      <c r="F390" s="411"/>
      <c r="G390" s="39">
        <v>0</v>
      </c>
      <c r="H390" s="40">
        <v>0</v>
      </c>
      <c r="I390" s="41">
        <f t="shared" si="57"/>
        <v>13.204800000000001</v>
      </c>
    </row>
    <row r="391" spans="1:9" ht="15.75" thickBot="1">
      <c r="A391" s="28" t="s">
        <v>25</v>
      </c>
      <c r="B391" s="42">
        <v>27.71661968499366</v>
      </c>
      <c r="C391" s="42">
        <v>3.4452081055971702E-2</v>
      </c>
      <c r="D391" s="42">
        <v>7.4912753835945605</v>
      </c>
      <c r="E391" s="42">
        <v>119.69954339389594</v>
      </c>
      <c r="F391" s="412"/>
      <c r="G391" s="42">
        <v>101.05810945645986</v>
      </c>
      <c r="H391" s="43">
        <v>0</v>
      </c>
      <c r="I391" s="38">
        <f>SUM(B391:H391)</f>
        <v>256</v>
      </c>
    </row>
    <row r="392" spans="1:9" ht="15">
      <c r="A392" s="29" t="s">
        <v>26</v>
      </c>
      <c r="B392" s="44">
        <f>SUM(B371:B391)</f>
        <v>208.55605335651904</v>
      </c>
      <c r="C392" s="44">
        <f t="shared" ref="C392:I392" si="58">SUM(C371:C391)</f>
        <v>11.460967804032119</v>
      </c>
      <c r="D392" s="44">
        <f t="shared" si="58"/>
        <v>503.20331648867744</v>
      </c>
      <c r="E392" s="44">
        <f t="shared" si="58"/>
        <v>609.52521516807121</v>
      </c>
      <c r="F392" s="44">
        <f t="shared" si="58"/>
        <v>0</v>
      </c>
      <c r="G392" s="44">
        <f t="shared" si="58"/>
        <v>101.05810945645986</v>
      </c>
      <c r="H392" s="45">
        <f t="shared" si="58"/>
        <v>0</v>
      </c>
      <c r="I392" s="46">
        <f t="shared" si="58"/>
        <v>1433.8036622737595</v>
      </c>
    </row>
    <row r="393" spans="1:9" s="5" customFormat="1" ht="15" thickBot="1">
      <c r="A393" s="30" t="s">
        <v>88</v>
      </c>
      <c r="B393" s="47">
        <f>B392/$I392</f>
        <v>0.14545649369160207</v>
      </c>
      <c r="C393" s="47">
        <f t="shared" ref="C393:I393" si="59">C392/$I392</f>
        <v>7.9934011228964558E-3</v>
      </c>
      <c r="D393" s="47">
        <f t="shared" si="59"/>
        <v>0.35095691950645863</v>
      </c>
      <c r="E393" s="47">
        <f t="shared" si="59"/>
        <v>0.42511065580727547</v>
      </c>
      <c r="F393" s="47">
        <f t="shared" si="59"/>
        <v>0</v>
      </c>
      <c r="G393" s="47">
        <f t="shared" si="59"/>
        <v>7.048252987176748E-2</v>
      </c>
      <c r="H393" s="47">
        <f t="shared" si="59"/>
        <v>0</v>
      </c>
      <c r="I393" s="48">
        <f t="shared" si="59"/>
        <v>1</v>
      </c>
    </row>
    <row r="394" spans="1:9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9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9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9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</row>
    <row r="398" spans="1:9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6" si="60">SUM(B398:H398)</f>
        <v>0</v>
      </c>
    </row>
    <row r="399" spans="1:9" ht="15">
      <c r="A399" s="27" t="s">
        <v>9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60"/>
        <v>0</v>
      </c>
    </row>
    <row r="400" spans="1:9" ht="15">
      <c r="A400" s="26" t="s">
        <v>10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60"/>
        <v>0</v>
      </c>
    </row>
    <row r="401" spans="1:9" ht="15">
      <c r="A401" s="27" t="s">
        <v>11</v>
      </c>
      <c r="B401" s="42">
        <v>0</v>
      </c>
      <c r="C401" s="42">
        <v>0</v>
      </c>
      <c r="D401" s="42">
        <v>0</v>
      </c>
      <c r="E401" s="42">
        <v>0</v>
      </c>
      <c r="F401" s="411"/>
      <c r="G401" s="42">
        <v>0</v>
      </c>
      <c r="H401" s="43">
        <v>0</v>
      </c>
      <c r="I401" s="38">
        <f t="shared" si="60"/>
        <v>0</v>
      </c>
    </row>
    <row r="402" spans="1:9" ht="15">
      <c r="A402" s="26" t="s">
        <v>12</v>
      </c>
      <c r="B402" s="39">
        <v>1.1135171144274567E-3</v>
      </c>
      <c r="C402" s="39">
        <v>0</v>
      </c>
      <c r="D402" s="39">
        <v>0</v>
      </c>
      <c r="E402" s="39">
        <v>0.1073142141451493</v>
      </c>
      <c r="F402" s="411"/>
      <c r="G402" s="39">
        <v>0</v>
      </c>
      <c r="H402" s="40">
        <v>0</v>
      </c>
      <c r="I402" s="41">
        <f t="shared" si="60"/>
        <v>0.10842773125957676</v>
      </c>
    </row>
    <row r="403" spans="1:9" ht="15">
      <c r="A403" s="27" t="s">
        <v>13</v>
      </c>
      <c r="B403" s="42">
        <v>0</v>
      </c>
      <c r="C403" s="42">
        <v>0</v>
      </c>
      <c r="D403" s="42">
        <v>0</v>
      </c>
      <c r="E403" s="42">
        <v>0</v>
      </c>
      <c r="F403" s="411"/>
      <c r="G403" s="42">
        <v>0</v>
      </c>
      <c r="H403" s="43">
        <v>0</v>
      </c>
      <c r="I403" s="38">
        <f t="shared" si="60"/>
        <v>0</v>
      </c>
    </row>
    <row r="404" spans="1:9" ht="15">
      <c r="A404" s="26" t="s">
        <v>14</v>
      </c>
      <c r="B404" s="39">
        <v>6.8691749409357801E-4</v>
      </c>
      <c r="C404" s="39">
        <v>0</v>
      </c>
      <c r="D404" s="39">
        <v>0</v>
      </c>
      <c r="E404" s="39">
        <v>0.34550951677210601</v>
      </c>
      <c r="F404" s="411"/>
      <c r="G404" s="39">
        <v>0</v>
      </c>
      <c r="H404" s="40">
        <v>0</v>
      </c>
      <c r="I404" s="41">
        <f t="shared" si="60"/>
        <v>0.34619643426619956</v>
      </c>
    </row>
    <row r="405" spans="1:9" ht="15">
      <c r="A405" s="27" t="s">
        <v>15</v>
      </c>
      <c r="B405" s="42">
        <v>0.26276981243869529</v>
      </c>
      <c r="C405" s="42">
        <v>5.6580877119252602E-2</v>
      </c>
      <c r="D405" s="42">
        <v>0.40484931044205208</v>
      </c>
      <c r="E405" s="42">
        <v>0</v>
      </c>
      <c r="F405" s="411"/>
      <c r="G405" s="42">
        <v>0</v>
      </c>
      <c r="H405" s="43">
        <v>0</v>
      </c>
      <c r="I405" s="38">
        <f t="shared" si="60"/>
        <v>0.72419999999999995</v>
      </c>
    </row>
    <row r="406" spans="1:9" ht="15">
      <c r="A406" s="26" t="s">
        <v>16</v>
      </c>
      <c r="B406" s="39">
        <v>13.964213088279804</v>
      </c>
      <c r="C406" s="39">
        <v>22.024079326832172</v>
      </c>
      <c r="D406" s="39">
        <v>1.1707584888020857E-2</v>
      </c>
      <c r="E406" s="39">
        <v>0</v>
      </c>
      <c r="F406" s="411"/>
      <c r="G406" s="39">
        <v>0</v>
      </c>
      <c r="H406" s="40">
        <v>0</v>
      </c>
      <c r="I406" s="41">
        <f t="shared" si="60"/>
        <v>36</v>
      </c>
    </row>
    <row r="407" spans="1:9" ht="15">
      <c r="A407" s="27" t="s">
        <v>17</v>
      </c>
      <c r="B407" s="42">
        <v>0</v>
      </c>
      <c r="C407" s="42">
        <v>0</v>
      </c>
      <c r="D407" s="42">
        <v>0</v>
      </c>
      <c r="E407" s="42">
        <v>0</v>
      </c>
      <c r="F407" s="411"/>
      <c r="G407" s="42">
        <v>0</v>
      </c>
      <c r="H407" s="43">
        <v>0</v>
      </c>
      <c r="I407" s="38">
        <f t="shared" si="60"/>
        <v>0</v>
      </c>
    </row>
    <row r="408" spans="1:9" ht="15">
      <c r="A408" s="26" t="s">
        <v>18</v>
      </c>
      <c r="B408" s="39">
        <v>0</v>
      </c>
      <c r="C408" s="39">
        <v>0</v>
      </c>
      <c r="D408" s="39">
        <v>0</v>
      </c>
      <c r="E408" s="39">
        <v>0</v>
      </c>
      <c r="F408" s="411"/>
      <c r="G408" s="39">
        <v>0</v>
      </c>
      <c r="H408" s="40">
        <v>0</v>
      </c>
      <c r="I408" s="41">
        <f t="shared" si="60"/>
        <v>0</v>
      </c>
    </row>
    <row r="409" spans="1:9" ht="15">
      <c r="A409" s="27" t="s">
        <v>139</v>
      </c>
      <c r="B409" s="42">
        <v>16.614789010975912</v>
      </c>
      <c r="C409" s="42">
        <v>50.222834874023427</v>
      </c>
      <c r="D409" s="42">
        <v>7.1450498036027463</v>
      </c>
      <c r="E409" s="42">
        <v>1.0173263113979163</v>
      </c>
      <c r="F409" s="411"/>
      <c r="G409" s="42">
        <v>0</v>
      </c>
      <c r="H409" s="43">
        <v>0</v>
      </c>
      <c r="I409" s="38">
        <f t="shared" si="60"/>
        <v>75.000000000000014</v>
      </c>
    </row>
    <row r="410" spans="1:9" ht="15">
      <c r="A410" s="26" t="s">
        <v>19</v>
      </c>
      <c r="B410" s="39">
        <v>0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60"/>
        <v>0</v>
      </c>
    </row>
    <row r="411" spans="1:9" ht="15">
      <c r="A411" s="27" t="s">
        <v>20</v>
      </c>
      <c r="B411" s="42">
        <v>0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60"/>
        <v>0</v>
      </c>
    </row>
    <row r="412" spans="1:9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60"/>
        <v>0</v>
      </c>
    </row>
    <row r="413" spans="1:9" ht="15">
      <c r="A413" s="28" t="s">
        <v>60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60"/>
        <v>0</v>
      </c>
    </row>
    <row r="414" spans="1:9" ht="15">
      <c r="A414" s="26" t="s">
        <v>22</v>
      </c>
      <c r="B414" s="39">
        <v>0</v>
      </c>
      <c r="C414" s="39">
        <v>0</v>
      </c>
      <c r="D414" s="39">
        <v>0</v>
      </c>
      <c r="E414" s="39">
        <v>0</v>
      </c>
      <c r="F414" s="411"/>
      <c r="G414" s="39">
        <v>0</v>
      </c>
      <c r="H414" s="40">
        <v>0</v>
      </c>
      <c r="I414" s="41">
        <f t="shared" si="60"/>
        <v>0</v>
      </c>
    </row>
    <row r="415" spans="1:9" ht="15">
      <c r="A415" s="28" t="s">
        <v>23</v>
      </c>
      <c r="B415" s="42">
        <v>0</v>
      </c>
      <c r="C415" s="42">
        <v>0</v>
      </c>
      <c r="D415" s="42">
        <v>0</v>
      </c>
      <c r="E415" s="42">
        <v>0</v>
      </c>
      <c r="F415" s="411"/>
      <c r="G415" s="42">
        <v>0</v>
      </c>
      <c r="H415" s="43">
        <v>0</v>
      </c>
      <c r="I415" s="38">
        <f t="shared" si="60"/>
        <v>0</v>
      </c>
    </row>
    <row r="416" spans="1:9" ht="15">
      <c r="A416" s="26" t="s">
        <v>24</v>
      </c>
      <c r="B416" s="39">
        <v>5.7744000000000009</v>
      </c>
      <c r="C416" s="39">
        <v>0</v>
      </c>
      <c r="D416" s="39">
        <v>0</v>
      </c>
      <c r="E416" s="39">
        <v>0</v>
      </c>
      <c r="F416" s="411"/>
      <c r="G416" s="39">
        <v>0</v>
      </c>
      <c r="H416" s="40">
        <v>0</v>
      </c>
      <c r="I416" s="41">
        <f t="shared" si="60"/>
        <v>5.7744000000000009</v>
      </c>
    </row>
    <row r="417" spans="1:9" ht="15.75" thickBot="1">
      <c r="A417" s="28" t="s">
        <v>25</v>
      </c>
      <c r="B417" s="42">
        <v>0.65067047324006033</v>
      </c>
      <c r="C417" s="42">
        <v>0.30660469012432867</v>
      </c>
      <c r="D417" s="42">
        <v>1.8906062001904412E-2</v>
      </c>
      <c r="E417" s="42">
        <v>24.534704121240445</v>
      </c>
      <c r="F417" s="412"/>
      <c r="G417" s="42">
        <v>4.4891146533932602</v>
      </c>
      <c r="H417" s="43">
        <v>0</v>
      </c>
      <c r="I417" s="38">
        <f>SUM(B417:H417)</f>
        <v>30</v>
      </c>
    </row>
    <row r="418" spans="1:9" ht="15">
      <c r="A418" s="29" t="s">
        <v>26</v>
      </c>
      <c r="B418" s="44">
        <f>SUM(B397:B417)</f>
        <v>37.268642819542997</v>
      </c>
      <c r="C418" s="44">
        <f t="shared" ref="C418:I418" si="61">SUM(C397:C417)</f>
        <v>72.610099768099175</v>
      </c>
      <c r="D418" s="44">
        <f t="shared" si="61"/>
        <v>7.5805127609347238</v>
      </c>
      <c r="E418" s="44">
        <f t="shared" si="61"/>
        <v>26.004854163555617</v>
      </c>
      <c r="F418" s="44">
        <f t="shared" si="61"/>
        <v>0</v>
      </c>
      <c r="G418" s="44">
        <f t="shared" si="61"/>
        <v>4.4891146533932602</v>
      </c>
      <c r="H418" s="45">
        <f t="shared" si="61"/>
        <v>0</v>
      </c>
      <c r="I418" s="46">
        <f t="shared" si="61"/>
        <v>147.9532241655258</v>
      </c>
    </row>
    <row r="419" spans="1:9" s="5" customFormat="1" ht="15" thickBot="1">
      <c r="A419" s="30" t="s">
        <v>88</v>
      </c>
      <c r="B419" s="47">
        <f>B418/$I418</f>
        <v>0.2518947662664513</v>
      </c>
      <c r="C419" s="47">
        <f t="shared" ref="C419:I419" si="62">C418/$I418</f>
        <v>0.49076388958489403</v>
      </c>
      <c r="D419" s="47">
        <f t="shared" si="62"/>
        <v>5.1235874065534828E-2</v>
      </c>
      <c r="E419" s="47">
        <f t="shared" si="62"/>
        <v>0.17576402481410028</v>
      </c>
      <c r="F419" s="47">
        <f t="shared" si="62"/>
        <v>0</v>
      </c>
      <c r="G419" s="47">
        <f t="shared" si="62"/>
        <v>3.0341445269019406E-2</v>
      </c>
      <c r="H419" s="47">
        <f t="shared" si="62"/>
        <v>0</v>
      </c>
      <c r="I419" s="48">
        <f t="shared" si="62"/>
        <v>1</v>
      </c>
    </row>
    <row r="420" spans="1:9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9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9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9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</row>
    <row r="424" spans="1:9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2" si="63">SUM(B424:H424)</f>
        <v>0</v>
      </c>
    </row>
    <row r="425" spans="1:9" ht="15">
      <c r="A425" s="27" t="s">
        <v>9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63"/>
        <v>0</v>
      </c>
    </row>
    <row r="426" spans="1:9" ht="15">
      <c r="A426" s="26" t="s">
        <v>10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63"/>
        <v>0</v>
      </c>
    </row>
    <row r="427" spans="1:9" ht="15">
      <c r="A427" s="27" t="s">
        <v>11</v>
      </c>
      <c r="B427" s="42">
        <v>0</v>
      </c>
      <c r="C427" s="42">
        <v>0</v>
      </c>
      <c r="D427" s="42">
        <v>0</v>
      </c>
      <c r="E427" s="42">
        <v>0</v>
      </c>
      <c r="F427" s="411"/>
      <c r="G427" s="42">
        <v>0</v>
      </c>
      <c r="H427" s="43">
        <v>0</v>
      </c>
      <c r="I427" s="38">
        <f t="shared" si="63"/>
        <v>0</v>
      </c>
    </row>
    <row r="428" spans="1:9" ht="15">
      <c r="A428" s="26" t="s">
        <v>12</v>
      </c>
      <c r="B428" s="39">
        <v>0</v>
      </c>
      <c r="C428" s="39">
        <v>0</v>
      </c>
      <c r="D428" s="39">
        <v>0</v>
      </c>
      <c r="E428" s="39">
        <v>0</v>
      </c>
      <c r="F428" s="411"/>
      <c r="G428" s="39">
        <v>0</v>
      </c>
      <c r="H428" s="40">
        <v>0</v>
      </c>
      <c r="I428" s="41">
        <f t="shared" si="63"/>
        <v>0</v>
      </c>
    </row>
    <row r="429" spans="1:9" ht="15">
      <c r="A429" s="27" t="s">
        <v>13</v>
      </c>
      <c r="B429" s="42">
        <v>0</v>
      </c>
      <c r="C429" s="42">
        <v>0</v>
      </c>
      <c r="D429" s="42">
        <v>0</v>
      </c>
      <c r="E429" s="42">
        <v>0</v>
      </c>
      <c r="F429" s="411"/>
      <c r="G429" s="42">
        <v>0</v>
      </c>
      <c r="H429" s="43">
        <v>0</v>
      </c>
      <c r="I429" s="38">
        <f t="shared" si="63"/>
        <v>0</v>
      </c>
    </row>
    <row r="430" spans="1:9" ht="15">
      <c r="A430" s="26" t="s">
        <v>14</v>
      </c>
      <c r="B430" s="39">
        <v>0</v>
      </c>
      <c r="C430" s="39">
        <v>0</v>
      </c>
      <c r="D430" s="39">
        <v>0</v>
      </c>
      <c r="E430" s="39">
        <v>3.3988389376419112E-2</v>
      </c>
      <c r="F430" s="411"/>
      <c r="G430" s="39">
        <v>0</v>
      </c>
      <c r="H430" s="40">
        <v>0</v>
      </c>
      <c r="I430" s="41">
        <f t="shared" si="63"/>
        <v>3.3988389376419112E-2</v>
      </c>
    </row>
    <row r="431" spans="1:9" ht="15">
      <c r="A431" s="27" t="s">
        <v>15</v>
      </c>
      <c r="B431" s="42">
        <v>0.1287475773194702</v>
      </c>
      <c r="C431" s="42">
        <v>5.7107345444265149E-2</v>
      </c>
      <c r="D431" s="42">
        <v>6.9745077236264733E-2</v>
      </c>
      <c r="E431" s="42">
        <v>0</v>
      </c>
      <c r="F431" s="411"/>
      <c r="G431" s="42">
        <v>0</v>
      </c>
      <c r="H431" s="43">
        <v>0</v>
      </c>
      <c r="I431" s="38">
        <f t="shared" si="63"/>
        <v>0.2556000000000001</v>
      </c>
    </row>
    <row r="432" spans="1:9" ht="15">
      <c r="A432" s="26" t="s">
        <v>16</v>
      </c>
      <c r="B432" s="39">
        <v>67.330359833774509</v>
      </c>
      <c r="C432" s="39">
        <v>7.0878401217607534</v>
      </c>
      <c r="D432" s="39">
        <v>23.581800044464739</v>
      </c>
      <c r="E432" s="39">
        <v>0</v>
      </c>
      <c r="F432" s="411"/>
      <c r="G432" s="39">
        <v>0</v>
      </c>
      <c r="H432" s="40">
        <v>0</v>
      </c>
      <c r="I432" s="41">
        <f t="shared" si="63"/>
        <v>98</v>
      </c>
    </row>
    <row r="433" spans="1:9" ht="15">
      <c r="A433" s="27" t="s">
        <v>17</v>
      </c>
      <c r="B433" s="42">
        <v>0</v>
      </c>
      <c r="C433" s="42">
        <v>0</v>
      </c>
      <c r="D433" s="42">
        <v>0</v>
      </c>
      <c r="E433" s="42">
        <v>0</v>
      </c>
      <c r="F433" s="411"/>
      <c r="G433" s="42">
        <v>0</v>
      </c>
      <c r="H433" s="43">
        <v>0</v>
      </c>
      <c r="I433" s="38">
        <f t="shared" si="63"/>
        <v>0</v>
      </c>
    </row>
    <row r="434" spans="1:9" ht="15">
      <c r="A434" s="26" t="s">
        <v>18</v>
      </c>
      <c r="B434" s="39">
        <v>0</v>
      </c>
      <c r="C434" s="39">
        <v>0</v>
      </c>
      <c r="D434" s="39">
        <v>0</v>
      </c>
      <c r="E434" s="39">
        <v>0</v>
      </c>
      <c r="F434" s="411"/>
      <c r="G434" s="39">
        <v>0</v>
      </c>
      <c r="H434" s="40">
        <v>0</v>
      </c>
      <c r="I434" s="41">
        <f t="shared" si="63"/>
        <v>0</v>
      </c>
    </row>
    <row r="435" spans="1:9" ht="15">
      <c r="A435" s="27" t="s">
        <v>139</v>
      </c>
      <c r="B435" s="42">
        <v>39.065709715872494</v>
      </c>
      <c r="C435" s="42">
        <v>31.393495811562275</v>
      </c>
      <c r="D435" s="42">
        <v>14.709207951823934</v>
      </c>
      <c r="E435" s="42">
        <v>4.8315865207413005</v>
      </c>
      <c r="F435" s="411"/>
      <c r="G435" s="42">
        <v>0</v>
      </c>
      <c r="H435" s="43">
        <v>0</v>
      </c>
      <c r="I435" s="38">
        <f t="shared" si="63"/>
        <v>90</v>
      </c>
    </row>
    <row r="436" spans="1:9" ht="15">
      <c r="A436" s="26" t="s">
        <v>19</v>
      </c>
      <c r="B436" s="39">
        <v>0</v>
      </c>
      <c r="C436" s="39">
        <v>0</v>
      </c>
      <c r="D436" s="39">
        <v>0</v>
      </c>
      <c r="E436" s="39">
        <v>0</v>
      </c>
      <c r="F436" s="411"/>
      <c r="G436" s="39">
        <v>0</v>
      </c>
      <c r="H436" s="40">
        <v>0</v>
      </c>
      <c r="I436" s="41">
        <f t="shared" si="63"/>
        <v>0</v>
      </c>
    </row>
    <row r="437" spans="1:9" ht="15">
      <c r="A437" s="27" t="s">
        <v>20</v>
      </c>
      <c r="B437" s="42">
        <v>0</v>
      </c>
      <c r="C437" s="42">
        <v>0</v>
      </c>
      <c r="D437" s="42">
        <v>0</v>
      </c>
      <c r="E437" s="42">
        <v>0</v>
      </c>
      <c r="F437" s="411"/>
      <c r="G437" s="42">
        <v>0</v>
      </c>
      <c r="H437" s="43">
        <v>0</v>
      </c>
      <c r="I437" s="38">
        <f t="shared" si="63"/>
        <v>0</v>
      </c>
    </row>
    <row r="438" spans="1:9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63"/>
        <v>0</v>
      </c>
    </row>
    <row r="439" spans="1:9" ht="15">
      <c r="A439" s="28" t="s">
        <v>60</v>
      </c>
      <c r="B439" s="42">
        <v>2</v>
      </c>
      <c r="C439" s="42">
        <v>0</v>
      </c>
      <c r="D439" s="42">
        <v>2</v>
      </c>
      <c r="E439" s="42">
        <v>0</v>
      </c>
      <c r="F439" s="411"/>
      <c r="G439" s="42">
        <v>0</v>
      </c>
      <c r="H439" s="43">
        <v>0</v>
      </c>
      <c r="I439" s="38">
        <f t="shared" si="63"/>
        <v>4</v>
      </c>
    </row>
    <row r="440" spans="1:9" ht="15">
      <c r="A440" s="26" t="s">
        <v>22</v>
      </c>
      <c r="B440" s="39">
        <v>0</v>
      </c>
      <c r="C440" s="39">
        <v>0</v>
      </c>
      <c r="D440" s="39">
        <v>0</v>
      </c>
      <c r="E440" s="39">
        <v>0</v>
      </c>
      <c r="F440" s="411"/>
      <c r="G440" s="39">
        <v>0</v>
      </c>
      <c r="H440" s="40">
        <v>0</v>
      </c>
      <c r="I440" s="41">
        <f t="shared" si="63"/>
        <v>0</v>
      </c>
    </row>
    <row r="441" spans="1:9" ht="15">
      <c r="A441" s="28" t="s">
        <v>23</v>
      </c>
      <c r="B441" s="42">
        <v>0</v>
      </c>
      <c r="C441" s="42">
        <v>0</v>
      </c>
      <c r="D441" s="42">
        <v>0</v>
      </c>
      <c r="E441" s="42">
        <v>0</v>
      </c>
      <c r="F441" s="411"/>
      <c r="G441" s="42">
        <v>0</v>
      </c>
      <c r="H441" s="43">
        <v>0</v>
      </c>
      <c r="I441" s="38">
        <f t="shared" si="63"/>
        <v>0</v>
      </c>
    </row>
    <row r="442" spans="1:9" ht="15">
      <c r="A442" s="26" t="s">
        <v>24</v>
      </c>
      <c r="B442" s="39">
        <v>20.800393386562188</v>
      </c>
      <c r="C442" s="39">
        <v>5.1494864132938481E-2</v>
      </c>
      <c r="D442" s="39">
        <v>4.1501117493048731</v>
      </c>
      <c r="E442" s="39">
        <v>0</v>
      </c>
      <c r="F442" s="411"/>
      <c r="G442" s="39">
        <v>0</v>
      </c>
      <c r="H442" s="40">
        <v>0</v>
      </c>
      <c r="I442" s="41">
        <f t="shared" si="63"/>
        <v>25.001999999999999</v>
      </c>
    </row>
    <row r="443" spans="1:9" ht="15.75" thickBot="1">
      <c r="A443" s="28" t="s">
        <v>25</v>
      </c>
      <c r="B443" s="52">
        <v>21.63474467306154</v>
      </c>
      <c r="C443" s="52">
        <v>7.382908261264963E-2</v>
      </c>
      <c r="D443" s="52">
        <v>79.859716388772384</v>
      </c>
      <c r="E443" s="52">
        <v>410.78294680155869</v>
      </c>
      <c r="F443" s="412"/>
      <c r="G443" s="42">
        <v>54.441995315787679</v>
      </c>
      <c r="H443" s="43">
        <v>0.20676773820713809</v>
      </c>
      <c r="I443" s="38">
        <f>SUM(B443:H443)</f>
        <v>567.00000000000023</v>
      </c>
    </row>
    <row r="444" spans="1:9" ht="15">
      <c r="A444" s="29" t="s">
        <v>26</v>
      </c>
      <c r="B444" s="44">
        <f>SUM(B423:B443)</f>
        <v>150.95995518659018</v>
      </c>
      <c r="C444" s="44">
        <f t="shared" ref="C444:I444" si="64">SUM(C423:C443)</f>
        <v>38.663767225512885</v>
      </c>
      <c r="D444" s="44">
        <f t="shared" si="64"/>
        <v>124.3705812116022</v>
      </c>
      <c r="E444" s="44">
        <f t="shared" si="64"/>
        <v>415.64852171167644</v>
      </c>
      <c r="F444" s="44">
        <f t="shared" si="64"/>
        <v>0</v>
      </c>
      <c r="G444" s="44">
        <f t="shared" si="64"/>
        <v>54.441995315787679</v>
      </c>
      <c r="H444" s="45">
        <f t="shared" si="64"/>
        <v>0.20676773820713809</v>
      </c>
      <c r="I444" s="46">
        <f t="shared" si="64"/>
        <v>784.29158838937667</v>
      </c>
    </row>
    <row r="445" spans="1:9" s="5" customFormat="1" ht="15" thickBot="1">
      <c r="A445" s="30" t="s">
        <v>88</v>
      </c>
      <c r="B445" s="47">
        <f>B444/$I444</f>
        <v>0.19247937555546393</v>
      </c>
      <c r="C445" s="47">
        <f t="shared" ref="C445:I445" si="65">C444/$I444</f>
        <v>4.9297694630275078E-2</v>
      </c>
      <c r="D445" s="47">
        <f t="shared" si="65"/>
        <v>0.15857696684852882</v>
      </c>
      <c r="E445" s="47">
        <f t="shared" si="65"/>
        <v>0.52996682339186296</v>
      </c>
      <c r="F445" s="47">
        <f t="shared" si="65"/>
        <v>0</v>
      </c>
      <c r="G445" s="47">
        <f t="shared" si="65"/>
        <v>6.9415503266571948E-2</v>
      </c>
      <c r="H445" s="47">
        <f t="shared" si="65"/>
        <v>2.636363072970818E-4</v>
      </c>
      <c r="I445" s="48">
        <f t="shared" si="65"/>
        <v>1</v>
      </c>
    </row>
    <row r="446" spans="1:9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9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9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9" ht="15">
      <c r="A449" s="25" t="s">
        <v>7</v>
      </c>
      <c r="B449" s="397"/>
      <c r="C449" s="398"/>
      <c r="D449" s="398"/>
      <c r="E449" s="399"/>
      <c r="F449" s="36">
        <v>0.504</v>
      </c>
      <c r="G449" s="397"/>
      <c r="H449" s="399"/>
      <c r="I449" s="38">
        <f>SUM(B449:H449)</f>
        <v>0.504</v>
      </c>
    </row>
    <row r="450" spans="1: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8" si="66">SUM(B450:H450)</f>
        <v>0</v>
      </c>
    </row>
    <row r="451" spans="1:9" ht="15">
      <c r="A451" s="27" t="s">
        <v>9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66"/>
        <v>0</v>
      </c>
    </row>
    <row r="452" spans="1:9" ht="15">
      <c r="A452" s="26" t="s">
        <v>10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66"/>
        <v>0</v>
      </c>
    </row>
    <row r="453" spans="1:9" ht="15">
      <c r="A453" s="27" t="s">
        <v>11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66"/>
        <v>0</v>
      </c>
    </row>
    <row r="454" spans="1:9" ht="15">
      <c r="A454" s="26" t="s">
        <v>12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66"/>
        <v>0</v>
      </c>
    </row>
    <row r="455" spans="1:9" ht="15">
      <c r="A455" s="27" t="s">
        <v>13</v>
      </c>
      <c r="B455" s="400"/>
      <c r="C455" s="401"/>
      <c r="D455" s="401"/>
      <c r="E455" s="402"/>
      <c r="F455" s="42">
        <v>0</v>
      </c>
      <c r="G455" s="400"/>
      <c r="H455" s="402"/>
      <c r="I455" s="38">
        <f t="shared" si="66"/>
        <v>0</v>
      </c>
    </row>
    <row r="456" spans="1:9" ht="15">
      <c r="A456" s="26" t="s">
        <v>14</v>
      </c>
      <c r="B456" s="400"/>
      <c r="C456" s="401"/>
      <c r="D456" s="401"/>
      <c r="E456" s="402"/>
      <c r="F456" s="39">
        <v>248.55668027524641</v>
      </c>
      <c r="G456" s="400"/>
      <c r="H456" s="402"/>
      <c r="I456" s="41">
        <f t="shared" si="66"/>
        <v>248.55668027524641</v>
      </c>
    </row>
    <row r="457" spans="1:9" ht="15">
      <c r="A457" s="27" t="s">
        <v>15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66"/>
        <v>0</v>
      </c>
    </row>
    <row r="458" spans="1:9" ht="15">
      <c r="A458" s="26" t="s">
        <v>16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66"/>
        <v>0</v>
      </c>
    </row>
    <row r="459" spans="1:9" ht="15">
      <c r="A459" s="27" t="s">
        <v>17</v>
      </c>
      <c r="B459" s="400"/>
      <c r="C459" s="401"/>
      <c r="D459" s="401"/>
      <c r="E459" s="402"/>
      <c r="F459" s="42">
        <v>0</v>
      </c>
      <c r="G459" s="400"/>
      <c r="H459" s="402"/>
      <c r="I459" s="38">
        <f t="shared" si="66"/>
        <v>0</v>
      </c>
    </row>
    <row r="460" spans="1:9" ht="15">
      <c r="A460" s="26" t="s">
        <v>18</v>
      </c>
      <c r="B460" s="400"/>
      <c r="C460" s="401"/>
      <c r="D460" s="401"/>
      <c r="E460" s="402"/>
      <c r="F460" s="39">
        <v>0</v>
      </c>
      <c r="G460" s="400"/>
      <c r="H460" s="402"/>
      <c r="I460" s="41">
        <f t="shared" si="66"/>
        <v>0</v>
      </c>
    </row>
    <row r="461" spans="1:9" ht="15">
      <c r="A461" s="27" t="s">
        <v>139</v>
      </c>
      <c r="B461" s="400"/>
      <c r="C461" s="401"/>
      <c r="D461" s="401"/>
      <c r="E461" s="402"/>
      <c r="F461" s="42">
        <v>0</v>
      </c>
      <c r="G461" s="400"/>
      <c r="H461" s="402"/>
      <c r="I461" s="38">
        <f t="shared" si="66"/>
        <v>0</v>
      </c>
    </row>
    <row r="462" spans="1:9" ht="15">
      <c r="A462" s="26" t="s">
        <v>19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66"/>
        <v>0</v>
      </c>
    </row>
    <row r="463" spans="1:9" ht="15">
      <c r="A463" s="27" t="s">
        <v>20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66"/>
        <v>0</v>
      </c>
    </row>
    <row r="464" spans="1: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66"/>
        <v>0</v>
      </c>
    </row>
    <row r="465" spans="1:9" ht="15">
      <c r="A465" s="28" t="s">
        <v>60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66"/>
        <v>0</v>
      </c>
    </row>
    <row r="466" spans="1:9" ht="15">
      <c r="A466" s="26" t="s">
        <v>22</v>
      </c>
      <c r="B466" s="400"/>
      <c r="C466" s="401"/>
      <c r="D466" s="401"/>
      <c r="E466" s="402"/>
      <c r="F466" s="39">
        <v>0</v>
      </c>
      <c r="G466" s="400"/>
      <c r="H466" s="402"/>
      <c r="I466" s="41">
        <f t="shared" si="66"/>
        <v>0</v>
      </c>
    </row>
    <row r="467" spans="1:9" ht="15">
      <c r="A467" s="28" t="s">
        <v>23</v>
      </c>
      <c r="B467" s="400"/>
      <c r="C467" s="401"/>
      <c r="D467" s="401"/>
      <c r="E467" s="402"/>
      <c r="F467" s="42">
        <v>0</v>
      </c>
      <c r="G467" s="400"/>
      <c r="H467" s="402"/>
      <c r="I467" s="38">
        <f t="shared" si="66"/>
        <v>0</v>
      </c>
    </row>
    <row r="468" spans="1:9" ht="15">
      <c r="A468" s="26" t="s">
        <v>24</v>
      </c>
      <c r="B468" s="400"/>
      <c r="C468" s="401"/>
      <c r="D468" s="401"/>
      <c r="E468" s="402"/>
      <c r="F468" s="39">
        <v>0</v>
      </c>
      <c r="G468" s="400"/>
      <c r="H468" s="402"/>
      <c r="I468" s="41">
        <f t="shared" si="66"/>
        <v>0</v>
      </c>
    </row>
    <row r="469" spans="1:9" ht="15.75" thickBot="1">
      <c r="A469" s="28" t="s">
        <v>25</v>
      </c>
      <c r="B469" s="403"/>
      <c r="C469" s="404"/>
      <c r="D469" s="404"/>
      <c r="E469" s="405"/>
      <c r="F469" s="42">
        <v>919</v>
      </c>
      <c r="G469" s="403"/>
      <c r="H469" s="405"/>
      <c r="I469" s="38">
        <f>SUM(B469:H469)</f>
        <v>919</v>
      </c>
    </row>
    <row r="470" spans="1:9" ht="15">
      <c r="A470" s="29" t="s">
        <v>26</v>
      </c>
      <c r="B470" s="44">
        <f>SUM(B449:B469)</f>
        <v>0</v>
      </c>
      <c r="C470" s="44">
        <f t="shared" ref="C470:I470" si="67">SUM(C449:C469)</f>
        <v>0</v>
      </c>
      <c r="D470" s="44">
        <f t="shared" si="67"/>
        <v>0</v>
      </c>
      <c r="E470" s="44">
        <f t="shared" si="67"/>
        <v>0</v>
      </c>
      <c r="F470" s="44">
        <f t="shared" si="67"/>
        <v>1168.0606802752463</v>
      </c>
      <c r="G470" s="44">
        <f t="shared" si="67"/>
        <v>0</v>
      </c>
      <c r="H470" s="44">
        <f t="shared" si="67"/>
        <v>0</v>
      </c>
      <c r="I470" s="46">
        <f t="shared" si="67"/>
        <v>1168.0606802752463</v>
      </c>
    </row>
    <row r="471" spans="1:9" s="5" customFormat="1" ht="15" thickBot="1">
      <c r="A471" s="30" t="s">
        <v>88</v>
      </c>
      <c r="B471" s="47">
        <f>B470/$I470</f>
        <v>0</v>
      </c>
      <c r="C471" s="47">
        <f t="shared" ref="C471:I471" si="68">C470/$I470</f>
        <v>0</v>
      </c>
      <c r="D471" s="47">
        <f t="shared" si="68"/>
        <v>0</v>
      </c>
      <c r="E471" s="47">
        <f t="shared" si="68"/>
        <v>0</v>
      </c>
      <c r="F471" s="47">
        <f t="shared" si="68"/>
        <v>1</v>
      </c>
      <c r="G471" s="47">
        <f t="shared" si="68"/>
        <v>0</v>
      </c>
      <c r="H471" s="47">
        <f t="shared" si="68"/>
        <v>0</v>
      </c>
      <c r="I471" s="48">
        <f t="shared" si="68"/>
        <v>1</v>
      </c>
    </row>
    <row r="472" spans="1:9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9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9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9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9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4" si="69">SUM(B476:H476)</f>
        <v>0</v>
      </c>
    </row>
    <row r="477" spans="1:9" ht="15">
      <c r="A477" s="27" t="s">
        <v>9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69"/>
        <v>0</v>
      </c>
    </row>
    <row r="478" spans="1:9" ht="15">
      <c r="A478" s="26" t="s">
        <v>10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69"/>
        <v>0</v>
      </c>
    </row>
    <row r="479" spans="1:9" ht="15">
      <c r="A479" s="27" t="s">
        <v>11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69"/>
        <v>0</v>
      </c>
    </row>
    <row r="480" spans="1:9" ht="15">
      <c r="A480" s="26" t="s">
        <v>12</v>
      </c>
      <c r="B480" s="400"/>
      <c r="C480" s="401"/>
      <c r="D480" s="401"/>
      <c r="E480" s="402"/>
      <c r="F480" s="39">
        <v>18008.956075475253</v>
      </c>
      <c r="G480" s="400"/>
      <c r="H480" s="402"/>
      <c r="I480" s="41">
        <f t="shared" si="69"/>
        <v>18008.956075475253</v>
      </c>
    </row>
    <row r="481" spans="1:9" ht="15">
      <c r="A481" s="27" t="s">
        <v>13</v>
      </c>
      <c r="B481" s="400"/>
      <c r="C481" s="401"/>
      <c r="D481" s="401"/>
      <c r="E481" s="402"/>
      <c r="F481" s="42">
        <v>0</v>
      </c>
      <c r="G481" s="400"/>
      <c r="H481" s="402"/>
      <c r="I481" s="38">
        <f t="shared" si="69"/>
        <v>0</v>
      </c>
    </row>
    <row r="482" spans="1:9" ht="15">
      <c r="A482" s="26" t="s">
        <v>14</v>
      </c>
      <c r="B482" s="400"/>
      <c r="C482" s="401"/>
      <c r="D482" s="401"/>
      <c r="E482" s="402"/>
      <c r="F482" s="39">
        <v>14059.297219881997</v>
      </c>
      <c r="G482" s="400"/>
      <c r="H482" s="402"/>
      <c r="I482" s="41">
        <f t="shared" si="69"/>
        <v>14059.297219881997</v>
      </c>
    </row>
    <row r="483" spans="1:9" ht="15">
      <c r="A483" s="27" t="s">
        <v>15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69"/>
        <v>0</v>
      </c>
    </row>
    <row r="484" spans="1:9" ht="15">
      <c r="A484" s="26" t="s">
        <v>16</v>
      </c>
      <c r="B484" s="400"/>
      <c r="C484" s="401"/>
      <c r="D484" s="401"/>
      <c r="E484" s="402"/>
      <c r="F484" s="39">
        <v>0</v>
      </c>
      <c r="G484" s="400"/>
      <c r="H484" s="402"/>
      <c r="I484" s="41">
        <f t="shared" si="69"/>
        <v>0</v>
      </c>
    </row>
    <row r="485" spans="1:9" ht="15">
      <c r="A485" s="27" t="s">
        <v>17</v>
      </c>
      <c r="B485" s="400"/>
      <c r="C485" s="401"/>
      <c r="D485" s="401"/>
      <c r="E485" s="402"/>
      <c r="F485" s="42">
        <v>319.99734858477336</v>
      </c>
      <c r="G485" s="400"/>
      <c r="H485" s="402"/>
      <c r="I485" s="38">
        <f t="shared" si="69"/>
        <v>319.99734858477336</v>
      </c>
    </row>
    <row r="486" spans="1:9" ht="15">
      <c r="A486" s="26" t="s">
        <v>18</v>
      </c>
      <c r="B486" s="400"/>
      <c r="C486" s="401"/>
      <c r="D486" s="401"/>
      <c r="E486" s="402"/>
      <c r="F486" s="39">
        <v>0</v>
      </c>
      <c r="G486" s="400"/>
      <c r="H486" s="402"/>
      <c r="I486" s="41">
        <f t="shared" si="69"/>
        <v>0</v>
      </c>
    </row>
    <row r="487" spans="1:9" ht="15">
      <c r="A487" s="27" t="s">
        <v>139</v>
      </c>
      <c r="B487" s="400"/>
      <c r="C487" s="401"/>
      <c r="D487" s="401"/>
      <c r="E487" s="402"/>
      <c r="F487" s="42">
        <v>0</v>
      </c>
      <c r="G487" s="400"/>
      <c r="H487" s="402"/>
      <c r="I487" s="38">
        <f t="shared" si="69"/>
        <v>0</v>
      </c>
    </row>
    <row r="488" spans="1:9" ht="15">
      <c r="A488" s="26" t="s">
        <v>19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69"/>
        <v>0</v>
      </c>
    </row>
    <row r="489" spans="1:9" ht="15">
      <c r="A489" s="27" t="s">
        <v>20</v>
      </c>
      <c r="B489" s="400"/>
      <c r="C489" s="401"/>
      <c r="D489" s="401"/>
      <c r="E489" s="402"/>
      <c r="F489" s="42">
        <v>0</v>
      </c>
      <c r="G489" s="400"/>
      <c r="H489" s="402"/>
      <c r="I489" s="38">
        <f t="shared" si="69"/>
        <v>0</v>
      </c>
    </row>
    <row r="490" spans="1:9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69"/>
        <v>0</v>
      </c>
    </row>
    <row r="491" spans="1:9" ht="15">
      <c r="A491" s="28" t="s">
        <v>60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69"/>
        <v>0</v>
      </c>
    </row>
    <row r="492" spans="1:9" ht="15">
      <c r="A492" s="26" t="s">
        <v>22</v>
      </c>
      <c r="B492" s="400"/>
      <c r="C492" s="401"/>
      <c r="D492" s="401"/>
      <c r="E492" s="402"/>
      <c r="F492" s="39">
        <v>26</v>
      </c>
      <c r="G492" s="400"/>
      <c r="H492" s="402"/>
      <c r="I492" s="41">
        <f t="shared" si="69"/>
        <v>26</v>
      </c>
    </row>
    <row r="493" spans="1:9" ht="15">
      <c r="A493" s="28" t="s">
        <v>23</v>
      </c>
      <c r="B493" s="400"/>
      <c r="C493" s="401"/>
      <c r="D493" s="401"/>
      <c r="E493" s="402"/>
      <c r="F493" s="42">
        <v>0</v>
      </c>
      <c r="G493" s="400"/>
      <c r="H493" s="402"/>
      <c r="I493" s="38">
        <f t="shared" si="69"/>
        <v>0</v>
      </c>
    </row>
    <row r="494" spans="1:9" ht="15">
      <c r="A494" s="26" t="s">
        <v>24</v>
      </c>
      <c r="B494" s="400"/>
      <c r="C494" s="401"/>
      <c r="D494" s="401"/>
      <c r="E494" s="402"/>
      <c r="F494" s="39">
        <v>0</v>
      </c>
      <c r="G494" s="400"/>
      <c r="H494" s="402"/>
      <c r="I494" s="41">
        <f t="shared" si="69"/>
        <v>0</v>
      </c>
    </row>
    <row r="495" spans="1:9" ht="15.75" thickBot="1">
      <c r="A495" s="28" t="s">
        <v>25</v>
      </c>
      <c r="B495" s="403"/>
      <c r="C495" s="404"/>
      <c r="D495" s="404"/>
      <c r="E495" s="405"/>
      <c r="F495" s="42">
        <v>1117</v>
      </c>
      <c r="G495" s="403"/>
      <c r="H495" s="405"/>
      <c r="I495" s="38">
        <f>SUM(B495:H495)</f>
        <v>1117</v>
      </c>
    </row>
    <row r="496" spans="1:9" ht="15">
      <c r="A496" s="29" t="s">
        <v>26</v>
      </c>
      <c r="B496" s="44">
        <f>SUM(B475:B495)</f>
        <v>0</v>
      </c>
      <c r="C496" s="44">
        <f t="shared" ref="C496:I496" si="70">SUM(C475:C495)</f>
        <v>0</v>
      </c>
      <c r="D496" s="44">
        <f t="shared" si="70"/>
        <v>0</v>
      </c>
      <c r="E496" s="44">
        <f t="shared" si="70"/>
        <v>0</v>
      </c>
      <c r="F496" s="44">
        <f t="shared" si="70"/>
        <v>33531.250643942025</v>
      </c>
      <c r="G496" s="44">
        <f t="shared" si="70"/>
        <v>0</v>
      </c>
      <c r="H496" s="44">
        <f t="shared" si="70"/>
        <v>0</v>
      </c>
      <c r="I496" s="46">
        <f t="shared" si="70"/>
        <v>33531.250643942025</v>
      </c>
    </row>
    <row r="497" spans="1:9" s="5" customFormat="1" ht="15" thickBot="1">
      <c r="A497" s="30" t="s">
        <v>88</v>
      </c>
      <c r="B497" s="47">
        <f>B496/$I496</f>
        <v>0</v>
      </c>
      <c r="C497" s="47">
        <f t="shared" ref="C497:I497" si="71">C496/$I496</f>
        <v>0</v>
      </c>
      <c r="D497" s="47">
        <f t="shared" si="71"/>
        <v>0</v>
      </c>
      <c r="E497" s="47">
        <f t="shared" si="71"/>
        <v>0</v>
      </c>
      <c r="F497" s="47">
        <f t="shared" si="71"/>
        <v>1</v>
      </c>
      <c r="G497" s="47">
        <f t="shared" si="71"/>
        <v>0</v>
      </c>
      <c r="H497" s="47">
        <f t="shared" si="71"/>
        <v>0</v>
      </c>
      <c r="I497" s="48">
        <f t="shared" si="71"/>
        <v>1</v>
      </c>
    </row>
    <row r="498" spans="1:9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9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9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9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9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0" si="72">SUM(B502:H502)</f>
        <v>0</v>
      </c>
    </row>
    <row r="503" spans="1:9" ht="15">
      <c r="A503" s="27" t="s">
        <v>9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72"/>
        <v>0</v>
      </c>
    </row>
    <row r="504" spans="1:9" ht="15">
      <c r="A504" s="26" t="s">
        <v>10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72"/>
        <v>0</v>
      </c>
    </row>
    <row r="505" spans="1:9" ht="15">
      <c r="A505" s="27" t="s">
        <v>11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72"/>
        <v>0</v>
      </c>
    </row>
    <row r="506" spans="1:9" ht="15">
      <c r="A506" s="26" t="s">
        <v>12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72"/>
        <v>0</v>
      </c>
    </row>
    <row r="507" spans="1:9" ht="15">
      <c r="A507" s="27" t="s">
        <v>13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72"/>
        <v>0</v>
      </c>
    </row>
    <row r="508" spans="1:9" ht="15">
      <c r="A508" s="26" t="s">
        <v>14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72"/>
        <v>0</v>
      </c>
    </row>
    <row r="509" spans="1:9" ht="15">
      <c r="A509" s="27" t="s">
        <v>15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72"/>
        <v>0</v>
      </c>
    </row>
    <row r="510" spans="1:9" ht="15">
      <c r="A510" s="26" t="s">
        <v>16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72"/>
        <v>0</v>
      </c>
    </row>
    <row r="511" spans="1:9" ht="15">
      <c r="A511" s="27" t="s">
        <v>17</v>
      </c>
      <c r="B511" s="400"/>
      <c r="C511" s="401"/>
      <c r="D511" s="401"/>
      <c r="E511" s="402"/>
      <c r="F511" s="42">
        <v>0</v>
      </c>
      <c r="G511" s="400"/>
      <c r="H511" s="402"/>
      <c r="I511" s="38">
        <f t="shared" si="72"/>
        <v>0</v>
      </c>
    </row>
    <row r="512" spans="1:9" ht="15">
      <c r="A512" s="26" t="s">
        <v>18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72"/>
        <v>0</v>
      </c>
    </row>
    <row r="513" spans="1:9" ht="15">
      <c r="A513" s="27" t="s">
        <v>139</v>
      </c>
      <c r="B513" s="400"/>
      <c r="C513" s="401"/>
      <c r="D513" s="401"/>
      <c r="E513" s="402"/>
      <c r="F513" s="42">
        <v>0</v>
      </c>
      <c r="G513" s="400"/>
      <c r="H513" s="402"/>
      <c r="I513" s="38">
        <f t="shared" si="72"/>
        <v>0</v>
      </c>
    </row>
    <row r="514" spans="1:9" ht="15">
      <c r="A514" s="26" t="s">
        <v>19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72"/>
        <v>0</v>
      </c>
    </row>
    <row r="515" spans="1:9" ht="15">
      <c r="A515" s="27" t="s">
        <v>20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72"/>
        <v>0</v>
      </c>
    </row>
    <row r="516" spans="1:9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72"/>
        <v>0</v>
      </c>
    </row>
    <row r="517" spans="1:9" ht="15">
      <c r="A517" s="28" t="s">
        <v>60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72"/>
        <v>0</v>
      </c>
    </row>
    <row r="518" spans="1:9" ht="15">
      <c r="A518" s="26" t="s">
        <v>22</v>
      </c>
      <c r="B518" s="400"/>
      <c r="C518" s="401"/>
      <c r="D518" s="401"/>
      <c r="E518" s="402"/>
      <c r="F518" s="39">
        <v>0</v>
      </c>
      <c r="G518" s="400"/>
      <c r="H518" s="402"/>
      <c r="I518" s="41">
        <f t="shared" si="72"/>
        <v>0</v>
      </c>
    </row>
    <row r="519" spans="1:9" ht="15">
      <c r="A519" s="28" t="s">
        <v>23</v>
      </c>
      <c r="B519" s="400"/>
      <c r="C519" s="401"/>
      <c r="D519" s="401"/>
      <c r="E519" s="402"/>
      <c r="F519" s="42">
        <v>0</v>
      </c>
      <c r="G519" s="400"/>
      <c r="H519" s="402"/>
      <c r="I519" s="38">
        <f t="shared" si="72"/>
        <v>0</v>
      </c>
    </row>
    <row r="520" spans="1:9" ht="15">
      <c r="A520" s="26" t="s">
        <v>24</v>
      </c>
      <c r="B520" s="400"/>
      <c r="C520" s="401"/>
      <c r="D520" s="401"/>
      <c r="E520" s="402"/>
      <c r="F520" s="39">
        <v>0</v>
      </c>
      <c r="G520" s="400"/>
      <c r="H520" s="402"/>
      <c r="I520" s="41">
        <f t="shared" si="72"/>
        <v>0</v>
      </c>
    </row>
    <row r="521" spans="1:9" ht="15.75" thickBot="1">
      <c r="A521" s="28" t="s">
        <v>25</v>
      </c>
      <c r="B521" s="403"/>
      <c r="C521" s="404"/>
      <c r="D521" s="404"/>
      <c r="E521" s="405"/>
      <c r="F521" s="42">
        <v>0</v>
      </c>
      <c r="G521" s="403"/>
      <c r="H521" s="405"/>
      <c r="I521" s="38">
        <f>SUM(B521:H521)</f>
        <v>0</v>
      </c>
    </row>
    <row r="522" spans="1:9" ht="15">
      <c r="A522" s="29" t="s">
        <v>26</v>
      </c>
      <c r="B522" s="44">
        <f>SUM(B501:B521)</f>
        <v>0</v>
      </c>
      <c r="C522" s="44">
        <f t="shared" ref="C522:I522" si="73">SUM(C501:C521)</f>
        <v>0</v>
      </c>
      <c r="D522" s="44">
        <f t="shared" si="73"/>
        <v>0</v>
      </c>
      <c r="E522" s="44">
        <f t="shared" si="73"/>
        <v>0</v>
      </c>
      <c r="F522" s="44">
        <f t="shared" si="73"/>
        <v>0</v>
      </c>
      <c r="G522" s="44">
        <f t="shared" si="73"/>
        <v>0</v>
      </c>
      <c r="H522" s="44">
        <f t="shared" si="73"/>
        <v>0</v>
      </c>
      <c r="I522" s="46">
        <f t="shared" si="73"/>
        <v>0</v>
      </c>
    </row>
    <row r="523" spans="1:9" s="5" customFormat="1" ht="15" thickBot="1">
      <c r="A523" s="30" t="s">
        <v>88</v>
      </c>
      <c r="B523" s="55" t="s">
        <v>89</v>
      </c>
      <c r="C523" s="55" t="s">
        <v>89</v>
      </c>
      <c r="D523" s="55" t="s">
        <v>89</v>
      </c>
      <c r="E523" s="55" t="s">
        <v>89</v>
      </c>
      <c r="F523" s="55" t="s">
        <v>89</v>
      </c>
      <c r="G523" s="55" t="s">
        <v>89</v>
      </c>
      <c r="H523" s="55" t="s">
        <v>89</v>
      </c>
      <c r="I523" s="55" t="s">
        <v>89</v>
      </c>
    </row>
    <row r="524" spans="1:9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9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9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9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9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6" si="74">SUM(B528:H528)</f>
        <v>0</v>
      </c>
    </row>
    <row r="529" spans="1:9" ht="15">
      <c r="A529" s="27" t="s">
        <v>9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74"/>
        <v>0</v>
      </c>
    </row>
    <row r="530" spans="1:9" ht="15">
      <c r="A530" s="26" t="s">
        <v>10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74"/>
        <v>0</v>
      </c>
    </row>
    <row r="531" spans="1:9" ht="15">
      <c r="A531" s="27" t="s">
        <v>11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74"/>
        <v>0</v>
      </c>
    </row>
    <row r="532" spans="1:9" ht="15">
      <c r="A532" s="26" t="s">
        <v>12</v>
      </c>
      <c r="B532" s="400"/>
      <c r="C532" s="401"/>
      <c r="D532" s="401"/>
      <c r="E532" s="402"/>
      <c r="F532" s="39">
        <v>9.0740280030648997</v>
      </c>
      <c r="G532" s="400"/>
      <c r="H532" s="402"/>
      <c r="I532" s="41">
        <f t="shared" si="74"/>
        <v>9.0740280030648997</v>
      </c>
    </row>
    <row r="533" spans="1:9" ht="15">
      <c r="A533" s="27" t="s">
        <v>13</v>
      </c>
      <c r="B533" s="400"/>
      <c r="C533" s="401"/>
      <c r="D533" s="401"/>
      <c r="E533" s="402"/>
      <c r="F533" s="42">
        <v>0</v>
      </c>
      <c r="G533" s="400"/>
      <c r="H533" s="402"/>
      <c r="I533" s="38">
        <f t="shared" si="74"/>
        <v>0</v>
      </c>
    </row>
    <row r="534" spans="1:9" ht="15">
      <c r="A534" s="26" t="s">
        <v>14</v>
      </c>
      <c r="B534" s="400"/>
      <c r="C534" s="401"/>
      <c r="D534" s="401"/>
      <c r="E534" s="402"/>
      <c r="F534" s="39">
        <v>58.59646975847339</v>
      </c>
      <c r="G534" s="400"/>
      <c r="H534" s="402"/>
      <c r="I534" s="41">
        <f t="shared" si="74"/>
        <v>58.59646975847339</v>
      </c>
    </row>
    <row r="535" spans="1:9" ht="15">
      <c r="A535" s="27" t="s">
        <v>15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74"/>
        <v>0</v>
      </c>
    </row>
    <row r="536" spans="1:9" ht="15">
      <c r="A536" s="26" t="s">
        <v>16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74"/>
        <v>0</v>
      </c>
    </row>
    <row r="537" spans="1:9" ht="15">
      <c r="A537" s="27" t="s">
        <v>17</v>
      </c>
      <c r="B537" s="400"/>
      <c r="C537" s="401"/>
      <c r="D537" s="401"/>
      <c r="E537" s="402"/>
      <c r="F537" s="42">
        <v>0</v>
      </c>
      <c r="G537" s="400"/>
      <c r="H537" s="402"/>
      <c r="I537" s="38">
        <f t="shared" si="74"/>
        <v>0</v>
      </c>
    </row>
    <row r="538" spans="1:9" ht="15">
      <c r="A538" s="26" t="s">
        <v>18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74"/>
        <v>0</v>
      </c>
    </row>
    <row r="539" spans="1:9" ht="15">
      <c r="A539" s="27" t="s">
        <v>139</v>
      </c>
      <c r="B539" s="400"/>
      <c r="C539" s="401"/>
      <c r="D539" s="401"/>
      <c r="E539" s="402"/>
      <c r="F539" s="42">
        <v>0</v>
      </c>
      <c r="G539" s="400"/>
      <c r="H539" s="402"/>
      <c r="I539" s="38">
        <f t="shared" si="74"/>
        <v>0</v>
      </c>
    </row>
    <row r="540" spans="1:9" ht="15">
      <c r="A540" s="26" t="s">
        <v>19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74"/>
        <v>0</v>
      </c>
    </row>
    <row r="541" spans="1:9" ht="15">
      <c r="A541" s="27" t="s">
        <v>20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74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74"/>
        <v>0</v>
      </c>
    </row>
    <row r="543" spans="1:9" ht="15">
      <c r="A543" s="28" t="s">
        <v>60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74"/>
        <v>0</v>
      </c>
    </row>
    <row r="544" spans="1:9" ht="15">
      <c r="A544" s="26" t="s">
        <v>22</v>
      </c>
      <c r="B544" s="400"/>
      <c r="C544" s="401"/>
      <c r="D544" s="401"/>
      <c r="E544" s="402"/>
      <c r="F544" s="39">
        <v>0</v>
      </c>
      <c r="G544" s="400"/>
      <c r="H544" s="402"/>
      <c r="I544" s="41">
        <f t="shared" si="74"/>
        <v>0</v>
      </c>
    </row>
    <row r="545" spans="1:9" ht="15">
      <c r="A545" s="28" t="s">
        <v>23</v>
      </c>
      <c r="B545" s="400"/>
      <c r="C545" s="401"/>
      <c r="D545" s="401"/>
      <c r="E545" s="402"/>
      <c r="F545" s="42">
        <v>0</v>
      </c>
      <c r="G545" s="400"/>
      <c r="H545" s="402"/>
      <c r="I545" s="38">
        <f t="shared" si="74"/>
        <v>0</v>
      </c>
    </row>
    <row r="546" spans="1:9" ht="15">
      <c r="A546" s="26" t="s">
        <v>24</v>
      </c>
      <c r="B546" s="400"/>
      <c r="C546" s="401"/>
      <c r="D546" s="401"/>
      <c r="E546" s="402"/>
      <c r="F546" s="39">
        <v>0</v>
      </c>
      <c r="G546" s="400"/>
      <c r="H546" s="402"/>
      <c r="I546" s="41">
        <f t="shared" si="74"/>
        <v>0</v>
      </c>
    </row>
    <row r="547" spans="1:9" ht="15.75" thickBot="1">
      <c r="A547" s="28" t="s">
        <v>25</v>
      </c>
      <c r="B547" s="403"/>
      <c r="C547" s="404"/>
      <c r="D547" s="404"/>
      <c r="E547" s="405"/>
      <c r="F547" s="42">
        <v>0</v>
      </c>
      <c r="G547" s="403"/>
      <c r="H547" s="405"/>
      <c r="I547" s="38">
        <f>SUM(B547:H547)</f>
        <v>0</v>
      </c>
    </row>
    <row r="548" spans="1:9" ht="15">
      <c r="A548" s="29" t="s">
        <v>26</v>
      </c>
      <c r="B548" s="44">
        <f>SUM(B527:B547)</f>
        <v>0</v>
      </c>
      <c r="C548" s="44">
        <f t="shared" ref="C548:I548" si="75">SUM(C527:C547)</f>
        <v>0</v>
      </c>
      <c r="D548" s="44">
        <f t="shared" si="75"/>
        <v>0</v>
      </c>
      <c r="E548" s="44">
        <f t="shared" si="75"/>
        <v>0</v>
      </c>
      <c r="F548" s="44">
        <f t="shared" si="75"/>
        <v>67.670497761538286</v>
      </c>
      <c r="G548" s="44">
        <f t="shared" si="75"/>
        <v>0</v>
      </c>
      <c r="H548" s="44">
        <f t="shared" si="75"/>
        <v>0</v>
      </c>
      <c r="I548" s="46">
        <f t="shared" si="75"/>
        <v>67.670497761538286</v>
      </c>
    </row>
    <row r="549" spans="1:9" ht="15" thickBot="1">
      <c r="A549" s="30" t="s">
        <v>88</v>
      </c>
      <c r="B549" s="55" t="s">
        <v>89</v>
      </c>
      <c r="C549" s="55" t="s">
        <v>89</v>
      </c>
      <c r="D549" s="55" t="s">
        <v>89</v>
      </c>
      <c r="E549" s="55" t="s">
        <v>89</v>
      </c>
      <c r="F549" s="55" t="s">
        <v>89</v>
      </c>
      <c r="G549" s="55" t="s">
        <v>89</v>
      </c>
      <c r="H549" s="55" t="s">
        <v>89</v>
      </c>
      <c r="I549" s="55" t="s">
        <v>89</v>
      </c>
    </row>
    <row r="550" spans="1: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2" si="76">SUM(B554:H554)</f>
        <v>0</v>
      </c>
    </row>
    <row r="555" spans="1:9" ht="15">
      <c r="A555" s="27" t="s">
        <v>9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76"/>
        <v>0</v>
      </c>
    </row>
    <row r="556" spans="1:9" ht="15">
      <c r="A556" s="26" t="s">
        <v>10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76"/>
        <v>0</v>
      </c>
    </row>
    <row r="557" spans="1:9" ht="15">
      <c r="A557" s="27" t="s">
        <v>11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76"/>
        <v>0</v>
      </c>
    </row>
    <row r="558" spans="1:9" ht="15">
      <c r="A558" s="26" t="s">
        <v>12</v>
      </c>
      <c r="B558" s="400"/>
      <c r="C558" s="401"/>
      <c r="D558" s="401"/>
      <c r="E558" s="402"/>
      <c r="F558" s="39">
        <v>0.49036450233943879</v>
      </c>
      <c r="G558" s="400"/>
      <c r="H558" s="402"/>
      <c r="I558" s="41">
        <f t="shared" si="76"/>
        <v>0.49036450233943879</v>
      </c>
    </row>
    <row r="559" spans="1:9" ht="15">
      <c r="A559" s="27" t="s">
        <v>13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76"/>
        <v>0</v>
      </c>
    </row>
    <row r="560" spans="1:9" ht="15">
      <c r="A560" s="26" t="s">
        <v>14</v>
      </c>
      <c r="B560" s="400"/>
      <c r="C560" s="401"/>
      <c r="D560" s="401"/>
      <c r="E560" s="402"/>
      <c r="F560" s="39">
        <v>0</v>
      </c>
      <c r="G560" s="400"/>
      <c r="H560" s="402"/>
      <c r="I560" s="41">
        <f t="shared" si="76"/>
        <v>0</v>
      </c>
    </row>
    <row r="561" spans="1:9" ht="15">
      <c r="A561" s="27" t="s">
        <v>15</v>
      </c>
      <c r="B561" s="400"/>
      <c r="C561" s="401"/>
      <c r="D561" s="401"/>
      <c r="E561" s="402"/>
      <c r="F561" s="42">
        <v>0</v>
      </c>
      <c r="G561" s="400"/>
      <c r="H561" s="402"/>
      <c r="I561" s="38">
        <f t="shared" si="76"/>
        <v>0</v>
      </c>
    </row>
    <row r="562" spans="1:9" ht="15">
      <c r="A562" s="26" t="s">
        <v>16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76"/>
        <v>0</v>
      </c>
    </row>
    <row r="563" spans="1:9" ht="15">
      <c r="A563" s="27" t="s">
        <v>17</v>
      </c>
      <c r="B563" s="400"/>
      <c r="C563" s="401"/>
      <c r="D563" s="401"/>
      <c r="E563" s="402"/>
      <c r="F563" s="42">
        <v>0</v>
      </c>
      <c r="G563" s="400"/>
      <c r="H563" s="402"/>
      <c r="I563" s="38">
        <f t="shared" si="76"/>
        <v>0</v>
      </c>
    </row>
    <row r="564" spans="1:9" ht="15">
      <c r="A564" s="26" t="s">
        <v>18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76"/>
        <v>0</v>
      </c>
    </row>
    <row r="565" spans="1:9" ht="15">
      <c r="A565" s="27" t="s">
        <v>139</v>
      </c>
      <c r="B565" s="400"/>
      <c r="C565" s="401"/>
      <c r="D565" s="401"/>
      <c r="E565" s="402"/>
      <c r="F565" s="42">
        <v>0</v>
      </c>
      <c r="G565" s="400"/>
      <c r="H565" s="402"/>
      <c r="I565" s="38">
        <f t="shared" si="76"/>
        <v>0</v>
      </c>
    </row>
    <row r="566" spans="1:9" ht="15">
      <c r="A566" s="26" t="s">
        <v>19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76"/>
        <v>0</v>
      </c>
    </row>
    <row r="567" spans="1:9" ht="15">
      <c r="A567" s="27" t="s">
        <v>20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76"/>
        <v>0</v>
      </c>
    </row>
    <row r="568" spans="1:9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76"/>
        <v>0</v>
      </c>
    </row>
    <row r="569" spans="1:9" ht="15">
      <c r="A569" s="28" t="s">
        <v>60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76"/>
        <v>0</v>
      </c>
    </row>
    <row r="570" spans="1:9" ht="15">
      <c r="A570" s="26" t="s">
        <v>22</v>
      </c>
      <c r="B570" s="400"/>
      <c r="C570" s="401"/>
      <c r="D570" s="401"/>
      <c r="E570" s="402"/>
      <c r="F570" s="39">
        <v>0</v>
      </c>
      <c r="G570" s="400"/>
      <c r="H570" s="402"/>
      <c r="I570" s="41">
        <f t="shared" si="76"/>
        <v>0</v>
      </c>
    </row>
    <row r="571" spans="1:9" ht="15">
      <c r="A571" s="28" t="s">
        <v>23</v>
      </c>
      <c r="B571" s="400"/>
      <c r="C571" s="401"/>
      <c r="D571" s="401"/>
      <c r="E571" s="402"/>
      <c r="F571" s="42">
        <v>0</v>
      </c>
      <c r="G571" s="400"/>
      <c r="H571" s="402"/>
      <c r="I571" s="38">
        <f t="shared" si="76"/>
        <v>0</v>
      </c>
    </row>
    <row r="572" spans="1:9" ht="15">
      <c r="A572" s="26" t="s">
        <v>24</v>
      </c>
      <c r="B572" s="400"/>
      <c r="C572" s="401"/>
      <c r="D572" s="401"/>
      <c r="E572" s="402"/>
      <c r="F572" s="39">
        <v>0</v>
      </c>
      <c r="G572" s="400"/>
      <c r="H572" s="402"/>
      <c r="I572" s="41">
        <f t="shared" si="76"/>
        <v>0</v>
      </c>
    </row>
    <row r="573" spans="1:9" ht="15.75" thickBot="1">
      <c r="A573" s="28" t="s">
        <v>25</v>
      </c>
      <c r="B573" s="403"/>
      <c r="C573" s="404"/>
      <c r="D573" s="404"/>
      <c r="E573" s="405"/>
      <c r="F573" s="42">
        <v>0</v>
      </c>
      <c r="G573" s="403"/>
      <c r="H573" s="405"/>
      <c r="I573" s="38">
        <f>SUM(B573:H573)</f>
        <v>0</v>
      </c>
    </row>
    <row r="574" spans="1:9" ht="15">
      <c r="A574" s="33" t="s">
        <v>26</v>
      </c>
      <c r="B574" s="44">
        <f>SUM(B553:B573)</f>
        <v>0</v>
      </c>
      <c r="C574" s="44">
        <f t="shared" ref="C574:I574" si="77">SUM(C553:C573)</f>
        <v>0</v>
      </c>
      <c r="D574" s="44">
        <f t="shared" si="77"/>
        <v>0</v>
      </c>
      <c r="E574" s="44">
        <f t="shared" si="77"/>
        <v>0</v>
      </c>
      <c r="F574" s="44">
        <f t="shared" si="77"/>
        <v>0.49036450233943879</v>
      </c>
      <c r="G574" s="44">
        <f t="shared" si="77"/>
        <v>0</v>
      </c>
      <c r="H574" s="44">
        <f t="shared" si="77"/>
        <v>0</v>
      </c>
      <c r="I574" s="46">
        <f t="shared" si="77"/>
        <v>0.49036450233943879</v>
      </c>
    </row>
    <row r="575" spans="1:9" s="5" customFormat="1" ht="15" thickBot="1">
      <c r="A575" s="30" t="s">
        <v>88</v>
      </c>
      <c r="B575" s="47">
        <f>B574/$I574</f>
        <v>0</v>
      </c>
      <c r="C575" s="47">
        <f t="shared" ref="C575:I575" si="78">C574/$I574</f>
        <v>0</v>
      </c>
      <c r="D575" s="47">
        <f t="shared" si="78"/>
        <v>0</v>
      </c>
      <c r="E575" s="47">
        <f t="shared" si="78"/>
        <v>0</v>
      </c>
      <c r="F575" s="47">
        <f t="shared" si="78"/>
        <v>1</v>
      </c>
      <c r="G575" s="47">
        <f t="shared" si="78"/>
        <v>0</v>
      </c>
      <c r="H575" s="47">
        <f t="shared" si="78"/>
        <v>0</v>
      </c>
      <c r="I575" s="48">
        <f t="shared" si="78"/>
        <v>1</v>
      </c>
    </row>
    <row r="576" spans="1:9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9" ht="28.5">
      <c r="A577" s="459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9" ht="15">
      <c r="A578" s="460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9" ht="15">
      <c r="A579" s="25" t="s">
        <v>7</v>
      </c>
      <c r="B579" s="36">
        <v>55.004520299901984</v>
      </c>
      <c r="C579" s="36">
        <v>0</v>
      </c>
      <c r="D579" s="36">
        <v>10.487479700098023</v>
      </c>
      <c r="E579" s="36">
        <v>0</v>
      </c>
      <c r="F579" s="410"/>
      <c r="G579" s="36">
        <v>0</v>
      </c>
      <c r="H579" s="37">
        <v>0</v>
      </c>
      <c r="I579" s="38">
        <f>SUM(B579:H579)</f>
        <v>65.492000000000004</v>
      </c>
    </row>
    <row r="580" spans="1:9" ht="15">
      <c r="A580" s="26" t="s">
        <v>8</v>
      </c>
      <c r="B580" s="39">
        <v>18.339416616316399</v>
      </c>
      <c r="C580" s="39">
        <v>0</v>
      </c>
      <c r="D580" s="39">
        <v>5.6605833836836004</v>
      </c>
      <c r="E580" s="39">
        <v>0</v>
      </c>
      <c r="F580" s="411"/>
      <c r="G580" s="39">
        <v>0</v>
      </c>
      <c r="H580" s="40">
        <v>0</v>
      </c>
      <c r="I580" s="41">
        <f t="shared" ref="I580:I598" si="79">SUM(B580:H580)</f>
        <v>24</v>
      </c>
    </row>
    <row r="581" spans="1:9" ht="15">
      <c r="A581" s="27" t="s">
        <v>9</v>
      </c>
      <c r="B581" s="42">
        <v>37.811604726617198</v>
      </c>
      <c r="C581" s="42">
        <v>0</v>
      </c>
      <c r="D581" s="42">
        <v>9.1883952733828096</v>
      </c>
      <c r="E581" s="42">
        <v>0</v>
      </c>
      <c r="F581" s="411"/>
      <c r="G581" s="42">
        <v>0</v>
      </c>
      <c r="H581" s="43">
        <v>0</v>
      </c>
      <c r="I581" s="38">
        <f t="shared" si="79"/>
        <v>47.000000000000007</v>
      </c>
    </row>
    <row r="582" spans="1:9" ht="15">
      <c r="A582" s="26" t="s">
        <v>10</v>
      </c>
      <c r="B582" s="39">
        <v>60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79"/>
        <v>60</v>
      </c>
    </row>
    <row r="583" spans="1:9" ht="15">
      <c r="A583" s="27" t="s">
        <v>11</v>
      </c>
      <c r="B583" s="42">
        <v>0</v>
      </c>
      <c r="C583" s="42">
        <v>0</v>
      </c>
      <c r="D583" s="42">
        <v>0</v>
      </c>
      <c r="E583" s="42">
        <v>0</v>
      </c>
      <c r="F583" s="411"/>
      <c r="G583" s="42">
        <v>0</v>
      </c>
      <c r="H583" s="43">
        <v>0</v>
      </c>
      <c r="I583" s="38">
        <f t="shared" si="79"/>
        <v>0</v>
      </c>
    </row>
    <row r="584" spans="1:9" ht="15">
      <c r="A584" s="26" t="s">
        <v>12</v>
      </c>
      <c r="B584" s="39">
        <v>0</v>
      </c>
      <c r="C584" s="39">
        <v>0</v>
      </c>
      <c r="D584" s="39">
        <v>0.10126055050516962</v>
      </c>
      <c r="E584" s="39">
        <v>2.9606062605623196</v>
      </c>
      <c r="F584" s="411"/>
      <c r="G584" s="39">
        <v>0</v>
      </c>
      <c r="H584" s="40">
        <v>0</v>
      </c>
      <c r="I584" s="41">
        <f t="shared" si="79"/>
        <v>3.0618668110674894</v>
      </c>
    </row>
    <row r="585" spans="1:9" ht="15">
      <c r="A585" s="27" t="s">
        <v>13</v>
      </c>
      <c r="B585" s="42">
        <v>0</v>
      </c>
      <c r="C585" s="42">
        <v>0</v>
      </c>
      <c r="D585" s="42">
        <v>0</v>
      </c>
      <c r="E585" s="42">
        <v>22</v>
      </c>
      <c r="F585" s="411"/>
      <c r="G585" s="42">
        <v>0</v>
      </c>
      <c r="H585" s="43">
        <v>0</v>
      </c>
      <c r="I585" s="38">
        <f t="shared" si="79"/>
        <v>22</v>
      </c>
    </row>
    <row r="586" spans="1:9" ht="15">
      <c r="A586" s="26" t="s">
        <v>14</v>
      </c>
      <c r="B586" s="39">
        <v>0</v>
      </c>
      <c r="C586" s="39">
        <v>0</v>
      </c>
      <c r="D586" s="39">
        <v>0.24849658373570982</v>
      </c>
      <c r="E586" s="39">
        <v>115.91984308679201</v>
      </c>
      <c r="F586" s="411"/>
      <c r="G586" s="39">
        <v>0</v>
      </c>
      <c r="H586" s="40">
        <v>0</v>
      </c>
      <c r="I586" s="41">
        <f>SUM(B586:H586)</f>
        <v>116.16833967052773</v>
      </c>
    </row>
    <row r="587" spans="1:9" ht="15">
      <c r="A587" s="27" t="s">
        <v>15</v>
      </c>
      <c r="B587" s="42">
        <v>837.1393727488778</v>
      </c>
      <c r="C587" s="42">
        <v>12.704297290981446</v>
      </c>
      <c r="D587" s="42">
        <v>15.021529960140695</v>
      </c>
      <c r="E587" s="42">
        <v>0</v>
      </c>
      <c r="F587" s="411"/>
      <c r="G587" s="42">
        <v>0</v>
      </c>
      <c r="H587" s="43">
        <v>0</v>
      </c>
      <c r="I587" s="38">
        <f t="shared" si="79"/>
        <v>864.86519999999996</v>
      </c>
    </row>
    <row r="588" spans="1:9" ht="15">
      <c r="A588" s="26" t="s">
        <v>16</v>
      </c>
      <c r="B588" s="39">
        <v>1431.7821575647445</v>
      </c>
      <c r="C588" s="39">
        <v>173.42432605806582</v>
      </c>
      <c r="D588" s="39">
        <v>37.394086211267805</v>
      </c>
      <c r="E588" s="39">
        <v>83.399430165921643</v>
      </c>
      <c r="F588" s="411"/>
      <c r="G588" s="39">
        <v>0</v>
      </c>
      <c r="H588" s="40">
        <v>0</v>
      </c>
      <c r="I588" s="41">
        <f t="shared" si="79"/>
        <v>1725.9999999999998</v>
      </c>
    </row>
    <row r="589" spans="1:9" ht="15">
      <c r="A589" s="27" t="s">
        <v>17</v>
      </c>
      <c r="B589" s="42">
        <v>668.26035438407746</v>
      </c>
      <c r="C589" s="42">
        <v>3.6208315390685257</v>
      </c>
      <c r="D589" s="42">
        <v>84.813205138329266</v>
      </c>
      <c r="E589" s="42">
        <v>11.561508938524657</v>
      </c>
      <c r="F589" s="411"/>
      <c r="G589" s="42">
        <v>0</v>
      </c>
      <c r="H589" s="43">
        <v>0</v>
      </c>
      <c r="I589" s="38">
        <f t="shared" si="79"/>
        <v>768.25589999999988</v>
      </c>
    </row>
    <row r="590" spans="1:9" ht="15">
      <c r="A590" s="26" t="s">
        <v>18</v>
      </c>
      <c r="B590" s="39">
        <v>0</v>
      </c>
      <c r="C590" s="39">
        <v>0</v>
      </c>
      <c r="D590" s="39">
        <v>0</v>
      </c>
      <c r="E590" s="39">
        <v>0</v>
      </c>
      <c r="F590" s="411"/>
      <c r="G590" s="39">
        <v>0</v>
      </c>
      <c r="H590" s="40">
        <v>0</v>
      </c>
      <c r="I590" s="41">
        <f t="shared" si="79"/>
        <v>0</v>
      </c>
    </row>
    <row r="591" spans="1:9" ht="15">
      <c r="A591" s="27" t="s">
        <v>139</v>
      </c>
      <c r="B591" s="42">
        <v>5383.2461035113711</v>
      </c>
      <c r="C591" s="42">
        <v>848.32843872542708</v>
      </c>
      <c r="D591" s="42">
        <v>165.45051107498762</v>
      </c>
      <c r="E591" s="42">
        <v>130.27894668821324</v>
      </c>
      <c r="F591" s="411"/>
      <c r="G591" s="42">
        <v>0</v>
      </c>
      <c r="H591" s="43">
        <v>0</v>
      </c>
      <c r="I591" s="38">
        <f t="shared" si="79"/>
        <v>6527.3039999999992</v>
      </c>
    </row>
    <row r="592" spans="1:9" ht="15">
      <c r="A592" s="26" t="s">
        <v>19</v>
      </c>
      <c r="B592" s="39">
        <v>0</v>
      </c>
      <c r="C592" s="39">
        <v>0</v>
      </c>
      <c r="D592" s="39">
        <v>0</v>
      </c>
      <c r="E592" s="39">
        <v>0</v>
      </c>
      <c r="F592" s="411"/>
      <c r="G592" s="39">
        <v>0</v>
      </c>
      <c r="H592" s="40">
        <v>0</v>
      </c>
      <c r="I592" s="41">
        <f t="shared" si="79"/>
        <v>0</v>
      </c>
    </row>
    <row r="593" spans="1:9" ht="15">
      <c r="A593" s="27" t="s">
        <v>20</v>
      </c>
      <c r="B593" s="42">
        <v>0</v>
      </c>
      <c r="C593" s="42">
        <v>0</v>
      </c>
      <c r="D593" s="42">
        <v>0</v>
      </c>
      <c r="E593" s="42">
        <v>0</v>
      </c>
      <c r="F593" s="411"/>
      <c r="G593" s="42">
        <v>0</v>
      </c>
      <c r="H593" s="43">
        <v>0</v>
      </c>
      <c r="I593" s="38">
        <f t="shared" si="79"/>
        <v>0</v>
      </c>
    </row>
    <row r="594" spans="1:9" ht="15">
      <c r="A594" s="26" t="s">
        <v>21</v>
      </c>
      <c r="B594" s="39">
        <v>116.8412116814425</v>
      </c>
      <c r="C594" s="39">
        <v>0</v>
      </c>
      <c r="D594" s="39">
        <v>2.1587883185575025</v>
      </c>
      <c r="E594" s="39">
        <v>0</v>
      </c>
      <c r="F594" s="411"/>
      <c r="G594" s="39">
        <v>0</v>
      </c>
      <c r="H594" s="40">
        <v>0</v>
      </c>
      <c r="I594" s="41">
        <f t="shared" si="79"/>
        <v>119</v>
      </c>
    </row>
    <row r="595" spans="1:9" ht="15">
      <c r="A595" s="28" t="s">
        <v>60</v>
      </c>
      <c r="B595" s="42">
        <v>211.41639137270261</v>
      </c>
      <c r="C595" s="42">
        <v>0</v>
      </c>
      <c r="D595" s="42">
        <v>37.583608627297394</v>
      </c>
      <c r="E595" s="42">
        <v>0</v>
      </c>
      <c r="F595" s="411"/>
      <c r="G595" s="42">
        <v>0</v>
      </c>
      <c r="H595" s="43">
        <v>0</v>
      </c>
      <c r="I595" s="38">
        <f t="shared" si="79"/>
        <v>249</v>
      </c>
    </row>
    <row r="596" spans="1:9" ht="15">
      <c r="A596" s="26" t="s">
        <v>22</v>
      </c>
      <c r="B596" s="39">
        <v>54.850546336091206</v>
      </c>
      <c r="C596" s="39">
        <v>0</v>
      </c>
      <c r="D596" s="39">
        <v>3.3831388145406858</v>
      </c>
      <c r="E596" s="39">
        <v>0</v>
      </c>
      <c r="F596" s="411"/>
      <c r="G596" s="39">
        <v>0</v>
      </c>
      <c r="H596" s="40">
        <v>0</v>
      </c>
      <c r="I596" s="41">
        <f t="shared" si="79"/>
        <v>58.233685150631892</v>
      </c>
    </row>
    <row r="597" spans="1:9" ht="15">
      <c r="A597" s="28" t="s">
        <v>23</v>
      </c>
      <c r="B597" s="42">
        <v>27.701710719582678</v>
      </c>
      <c r="C597" s="42">
        <v>0</v>
      </c>
      <c r="D597" s="42">
        <v>0</v>
      </c>
      <c r="E597" s="42">
        <v>0</v>
      </c>
      <c r="F597" s="411"/>
      <c r="G597" s="42">
        <v>0</v>
      </c>
      <c r="H597" s="43">
        <v>0</v>
      </c>
      <c r="I597" s="38">
        <f t="shared" si="79"/>
        <v>27.701710719582678</v>
      </c>
    </row>
    <row r="598" spans="1:9" ht="15">
      <c r="A598" s="26" t="s">
        <v>24</v>
      </c>
      <c r="B598" s="39">
        <v>8301.3008341137302</v>
      </c>
      <c r="C598" s="39">
        <v>52.628765886271829</v>
      </c>
      <c r="D598" s="39">
        <v>0</v>
      </c>
      <c r="E598" s="39">
        <v>0</v>
      </c>
      <c r="F598" s="411"/>
      <c r="G598" s="39">
        <v>0</v>
      </c>
      <c r="H598" s="40">
        <v>0</v>
      </c>
      <c r="I598" s="41">
        <f t="shared" si="79"/>
        <v>8353.9296000000013</v>
      </c>
    </row>
    <row r="599" spans="1:9" ht="15.75" thickBot="1">
      <c r="A599" s="28" t="s">
        <v>25</v>
      </c>
      <c r="B599" s="42">
        <v>1681.5950602739636</v>
      </c>
      <c r="C599" s="42">
        <v>0</v>
      </c>
      <c r="D599" s="42">
        <v>3708.8076374626175</v>
      </c>
      <c r="E599" s="42">
        <v>817.28551166455247</v>
      </c>
      <c r="F599" s="412"/>
      <c r="G599" s="42">
        <v>2540.9534964302616</v>
      </c>
      <c r="H599" s="43">
        <v>0.66149416860806054</v>
      </c>
      <c r="I599" s="38">
        <f>SUM(B599:H599)</f>
        <v>8749.3032000000021</v>
      </c>
    </row>
    <row r="600" spans="1:9" ht="15">
      <c r="A600" s="29" t="s">
        <v>26</v>
      </c>
      <c r="B600" s="44">
        <f>SUM(B579:B599)</f>
        <v>18885.289284349423</v>
      </c>
      <c r="C600" s="44">
        <f t="shared" ref="C600:F600" si="80">SUM(C579:C599)</f>
        <v>1090.7066594998148</v>
      </c>
      <c r="D600" s="44">
        <f t="shared" si="80"/>
        <v>4080.2987210991437</v>
      </c>
      <c r="E600" s="44">
        <f t="shared" si="80"/>
        <v>1183.4058468045664</v>
      </c>
      <c r="F600" s="44">
        <f t="shared" si="80"/>
        <v>0</v>
      </c>
      <c r="G600" s="44">
        <f>SUM(G579:G599)</f>
        <v>2540.9534964302616</v>
      </c>
      <c r="H600" s="45">
        <f t="shared" ref="H600:I600" si="81">SUM(H579:H599)</f>
        <v>0.66149416860806054</v>
      </c>
      <c r="I600" s="46">
        <f t="shared" si="81"/>
        <v>27781.315502351812</v>
      </c>
    </row>
    <row r="601" spans="1:9" s="5" customFormat="1" ht="15" thickBot="1">
      <c r="A601" s="30" t="s">
        <v>88</v>
      </c>
      <c r="B601" s="47">
        <f>B600/$I600</f>
        <v>0.67978383826895095</v>
      </c>
      <c r="C601" s="47">
        <f t="shared" ref="C601:I601" si="82">C600/$I600</f>
        <v>3.9260439607601796E-2</v>
      </c>
      <c r="D601" s="47">
        <f t="shared" si="82"/>
        <v>0.14687204861676648</v>
      </c>
      <c r="E601" s="47">
        <f t="shared" si="82"/>
        <v>4.2597185389021117E-2</v>
      </c>
      <c r="F601" s="47">
        <f t="shared" si="82"/>
        <v>0</v>
      </c>
      <c r="G601" s="47">
        <f t="shared" si="82"/>
        <v>9.1462677360082484E-2</v>
      </c>
      <c r="H601" s="47">
        <f t="shared" si="82"/>
        <v>2.3810757577410693E-5</v>
      </c>
      <c r="I601" s="48">
        <f t="shared" si="82"/>
        <v>1</v>
      </c>
    </row>
    <row r="602" spans="1:9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9" ht="28.5">
      <c r="A603" s="457" t="s">
        <v>50</v>
      </c>
      <c r="B603" s="34" t="s">
        <v>0</v>
      </c>
      <c r="C603" s="34" t="s">
        <v>28</v>
      </c>
      <c r="D603" s="34" t="s">
        <v>29</v>
      </c>
      <c r="E603" s="34" t="s">
        <v>30</v>
      </c>
      <c r="F603" s="34" t="s">
        <v>27</v>
      </c>
      <c r="G603" s="34" t="s">
        <v>4</v>
      </c>
      <c r="H603" s="34" t="s">
        <v>31</v>
      </c>
      <c r="I603" s="35" t="s">
        <v>6</v>
      </c>
    </row>
    <row r="604" spans="1:9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9" ht="15">
      <c r="A605" s="25" t="s">
        <v>7</v>
      </c>
      <c r="B605" s="36">
        <v>314.94902400000001</v>
      </c>
      <c r="C605" s="36">
        <v>0</v>
      </c>
      <c r="D605" s="36">
        <v>21.534976</v>
      </c>
      <c r="E605" s="36">
        <v>0</v>
      </c>
      <c r="F605" s="410"/>
      <c r="G605" s="36">
        <v>0</v>
      </c>
      <c r="H605" s="37">
        <v>0</v>
      </c>
      <c r="I605" s="38">
        <f>SUM(B605:H605)</f>
        <v>336.48400000000004</v>
      </c>
    </row>
    <row r="606" spans="1:9" ht="15">
      <c r="A606" s="26" t="s">
        <v>8</v>
      </c>
      <c r="B606" s="39">
        <v>36.503999999999998</v>
      </c>
      <c r="C606" s="39">
        <v>0</v>
      </c>
      <c r="D606" s="39">
        <v>2.496</v>
      </c>
      <c r="E606" s="39">
        <v>0</v>
      </c>
      <c r="F606" s="411"/>
      <c r="G606" s="39">
        <v>0</v>
      </c>
      <c r="H606" s="40">
        <v>0</v>
      </c>
      <c r="I606" s="41">
        <f t="shared" ref="I606:I624" si="83">SUM(B606:H606)</f>
        <v>39</v>
      </c>
    </row>
    <row r="607" spans="1:9" ht="15">
      <c r="A607" s="27" t="s">
        <v>9</v>
      </c>
      <c r="B607" s="42">
        <v>57.095999999999997</v>
      </c>
      <c r="C607" s="42">
        <v>0</v>
      </c>
      <c r="D607" s="42">
        <v>3.9039999999999999</v>
      </c>
      <c r="E607" s="42">
        <v>0</v>
      </c>
      <c r="F607" s="411"/>
      <c r="G607" s="42">
        <v>0</v>
      </c>
      <c r="H607" s="43">
        <v>0</v>
      </c>
      <c r="I607" s="38">
        <f t="shared" si="83"/>
        <v>61</v>
      </c>
    </row>
    <row r="608" spans="1:9" ht="15">
      <c r="A608" s="26" t="s">
        <v>10</v>
      </c>
      <c r="B608" s="39">
        <v>396.86399999999998</v>
      </c>
      <c r="C608" s="39">
        <v>0</v>
      </c>
      <c r="D608" s="39">
        <v>27.135999999999999</v>
      </c>
      <c r="E608" s="39">
        <v>0</v>
      </c>
      <c r="F608" s="411"/>
      <c r="G608" s="39">
        <v>0</v>
      </c>
      <c r="H608" s="40">
        <v>0</v>
      </c>
      <c r="I608" s="41">
        <f t="shared" si="83"/>
        <v>424</v>
      </c>
    </row>
    <row r="609" spans="1:9" ht="15">
      <c r="A609" s="27" t="s">
        <v>11</v>
      </c>
      <c r="B609" s="42">
        <v>0</v>
      </c>
      <c r="C609" s="42">
        <v>0</v>
      </c>
      <c r="D609" s="42">
        <v>0</v>
      </c>
      <c r="E609" s="42">
        <v>0</v>
      </c>
      <c r="F609" s="411"/>
      <c r="G609" s="42">
        <v>0</v>
      </c>
      <c r="H609" s="43">
        <v>0</v>
      </c>
      <c r="I609" s="38">
        <f t="shared" si="83"/>
        <v>0</v>
      </c>
    </row>
    <row r="610" spans="1:9" ht="15">
      <c r="A610" s="26" t="s">
        <v>12</v>
      </c>
      <c r="B610" s="39">
        <v>0</v>
      </c>
      <c r="C610" s="39">
        <v>0</v>
      </c>
      <c r="D610" s="39">
        <v>0</v>
      </c>
      <c r="E610" s="39">
        <v>0</v>
      </c>
      <c r="F610" s="411"/>
      <c r="G610" s="39">
        <v>0</v>
      </c>
      <c r="H610" s="40">
        <v>0</v>
      </c>
      <c r="I610" s="41">
        <f t="shared" si="83"/>
        <v>0</v>
      </c>
    </row>
    <row r="611" spans="1:9" ht="15">
      <c r="A611" s="27" t="s">
        <v>13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83"/>
        <v>0</v>
      </c>
    </row>
    <row r="612" spans="1:9" ht="15">
      <c r="A612" s="26" t="s">
        <v>14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>SUM(B612:H612)</f>
        <v>0</v>
      </c>
    </row>
    <row r="613" spans="1:9" ht="15">
      <c r="A613" s="27" t="s">
        <v>15</v>
      </c>
      <c r="B613" s="42">
        <v>2201.3843507999995</v>
      </c>
      <c r="C613" s="42">
        <v>0</v>
      </c>
      <c r="D613" s="42">
        <v>173.35604919999997</v>
      </c>
      <c r="E613" s="42">
        <v>0</v>
      </c>
      <c r="F613" s="411"/>
      <c r="G613" s="42">
        <v>0</v>
      </c>
      <c r="H613" s="43">
        <v>0</v>
      </c>
      <c r="I613" s="38">
        <f t="shared" si="83"/>
        <v>2374.7403999999997</v>
      </c>
    </row>
    <row r="614" spans="1:9" ht="15">
      <c r="A614" s="26" t="s">
        <v>16</v>
      </c>
      <c r="B614" s="39">
        <v>339.28199999999998</v>
      </c>
      <c r="C614" s="39">
        <v>0</v>
      </c>
      <c r="D614" s="39">
        <v>26.718</v>
      </c>
      <c r="E614" s="39">
        <v>0</v>
      </c>
      <c r="F614" s="411"/>
      <c r="G614" s="39">
        <v>0</v>
      </c>
      <c r="H614" s="40">
        <v>0</v>
      </c>
      <c r="I614" s="41">
        <f t="shared" si="83"/>
        <v>366</v>
      </c>
    </row>
    <row r="615" spans="1:9" ht="15">
      <c r="A615" s="27" t="s">
        <v>17</v>
      </c>
      <c r="B615" s="42">
        <v>6.1375742999999989</v>
      </c>
      <c r="C615" s="42">
        <v>0</v>
      </c>
      <c r="D615" s="42">
        <v>0.48332569999999997</v>
      </c>
      <c r="E615" s="42">
        <v>0</v>
      </c>
      <c r="F615" s="411"/>
      <c r="G615" s="42">
        <v>0</v>
      </c>
      <c r="H615" s="43">
        <v>0</v>
      </c>
      <c r="I615" s="38">
        <f t="shared" si="83"/>
        <v>6.6208999999999989</v>
      </c>
    </row>
    <row r="616" spans="1:9" ht="15">
      <c r="A616" s="26" t="s">
        <v>18</v>
      </c>
      <c r="B616" s="39">
        <v>0</v>
      </c>
      <c r="C616" s="39">
        <v>0</v>
      </c>
      <c r="D616" s="39">
        <v>0</v>
      </c>
      <c r="E616" s="39">
        <v>0</v>
      </c>
      <c r="F616" s="411"/>
      <c r="G616" s="39">
        <v>0</v>
      </c>
      <c r="H616" s="40">
        <v>0</v>
      </c>
      <c r="I616" s="41">
        <f t="shared" si="83"/>
        <v>0</v>
      </c>
    </row>
    <row r="617" spans="1:9" ht="15">
      <c r="A617" s="27" t="s">
        <v>139</v>
      </c>
      <c r="B617" s="42">
        <v>16068.843334345478</v>
      </c>
      <c r="C617" s="42">
        <v>0</v>
      </c>
      <c r="D617" s="42">
        <v>5074.3715792669918</v>
      </c>
      <c r="E617" s="42">
        <v>0</v>
      </c>
      <c r="F617" s="411"/>
      <c r="G617" s="42">
        <v>0</v>
      </c>
      <c r="H617" s="43">
        <v>0</v>
      </c>
      <c r="I617" s="38">
        <f t="shared" si="83"/>
        <v>21143.214913612472</v>
      </c>
    </row>
    <row r="618" spans="1:9" ht="15">
      <c r="A618" s="26" t="s">
        <v>19</v>
      </c>
      <c r="B618" s="39">
        <v>0</v>
      </c>
      <c r="C618" s="39">
        <v>0</v>
      </c>
      <c r="D618" s="39">
        <v>0</v>
      </c>
      <c r="E618" s="39">
        <v>0</v>
      </c>
      <c r="F618" s="411"/>
      <c r="G618" s="39">
        <v>0</v>
      </c>
      <c r="H618" s="40">
        <v>0</v>
      </c>
      <c r="I618" s="41">
        <f t="shared" si="83"/>
        <v>0</v>
      </c>
    </row>
    <row r="619" spans="1:9" ht="15">
      <c r="A619" s="27" t="s">
        <v>20</v>
      </c>
      <c r="B619" s="42">
        <v>0</v>
      </c>
      <c r="C619" s="42">
        <v>0</v>
      </c>
      <c r="D619" s="42">
        <v>0</v>
      </c>
      <c r="E619" s="42">
        <v>0</v>
      </c>
      <c r="F619" s="411"/>
      <c r="G619" s="42">
        <v>0</v>
      </c>
      <c r="H619" s="43">
        <v>0</v>
      </c>
      <c r="I619" s="38">
        <f t="shared" si="83"/>
        <v>0</v>
      </c>
    </row>
    <row r="620" spans="1:9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83"/>
        <v>0</v>
      </c>
    </row>
    <row r="621" spans="1:9" ht="15">
      <c r="A621" s="28" t="s">
        <v>60</v>
      </c>
      <c r="B621" s="42">
        <v>642.54999999999995</v>
      </c>
      <c r="C621" s="42">
        <v>0</v>
      </c>
      <c r="D621" s="42">
        <v>67.45</v>
      </c>
      <c r="E621" s="42">
        <v>0</v>
      </c>
      <c r="F621" s="411"/>
      <c r="G621" s="42">
        <v>0</v>
      </c>
      <c r="H621" s="43">
        <v>0</v>
      </c>
      <c r="I621" s="38">
        <f t="shared" si="83"/>
        <v>710</v>
      </c>
    </row>
    <row r="622" spans="1:9" ht="15">
      <c r="A622" s="26" t="s">
        <v>22</v>
      </c>
      <c r="B622" s="39">
        <v>34.180958420672006</v>
      </c>
      <c r="C622" s="39">
        <v>0</v>
      </c>
      <c r="D622" s="39">
        <v>3.5880564087998237</v>
      </c>
      <c r="E622" s="39">
        <v>0</v>
      </c>
      <c r="F622" s="411"/>
      <c r="G622" s="39">
        <v>0</v>
      </c>
      <c r="H622" s="40">
        <v>0</v>
      </c>
      <c r="I622" s="41">
        <f t="shared" si="83"/>
        <v>37.769014829471828</v>
      </c>
    </row>
    <row r="623" spans="1:9" ht="15">
      <c r="A623" s="28" t="s">
        <v>23</v>
      </c>
      <c r="B623" s="42">
        <v>24.609931799094181</v>
      </c>
      <c r="C623" s="42">
        <v>0</v>
      </c>
      <c r="D623" s="42">
        <v>8.2033105996980602</v>
      </c>
      <c r="E623" s="42">
        <v>0</v>
      </c>
      <c r="F623" s="411"/>
      <c r="G623" s="42">
        <v>0</v>
      </c>
      <c r="H623" s="43">
        <v>0</v>
      </c>
      <c r="I623" s="38">
        <f t="shared" si="83"/>
        <v>32.813242398792241</v>
      </c>
    </row>
    <row r="624" spans="1:9" ht="15">
      <c r="A624" s="26" t="s">
        <v>24</v>
      </c>
      <c r="B624" s="39">
        <v>4311.592571520001</v>
      </c>
      <c r="C624" s="39">
        <v>0</v>
      </c>
      <c r="D624" s="39">
        <v>1003.48702848</v>
      </c>
      <c r="E624" s="39">
        <v>0</v>
      </c>
      <c r="F624" s="411"/>
      <c r="G624" s="39">
        <v>0</v>
      </c>
      <c r="H624" s="40">
        <v>0</v>
      </c>
      <c r="I624" s="41">
        <f t="shared" si="83"/>
        <v>5315.0796000000009</v>
      </c>
    </row>
    <row r="625" spans="1:9" ht="15.75" thickBot="1">
      <c r="A625" s="28" t="s">
        <v>25</v>
      </c>
      <c r="B625" s="42">
        <v>948.93358360264369</v>
      </c>
      <c r="C625" s="42">
        <v>0</v>
      </c>
      <c r="D625" s="42">
        <v>1077.9148473932942</v>
      </c>
      <c r="E625" s="42">
        <v>4743.7427527956706</v>
      </c>
      <c r="F625" s="412"/>
      <c r="G625" s="42">
        <v>1242.4088162083901</v>
      </c>
      <c r="H625" s="43">
        <v>0</v>
      </c>
      <c r="I625" s="38">
        <f>SUM(B625:H625)</f>
        <v>8012.9999999999982</v>
      </c>
    </row>
    <row r="626" spans="1:9" ht="15">
      <c r="A626" s="29" t="s">
        <v>26</v>
      </c>
      <c r="B626" s="44">
        <f>SUM(B605:B625)</f>
        <v>25382.92732878789</v>
      </c>
      <c r="C626" s="44">
        <f t="shared" ref="C626:F626" si="84">SUM(C605:C625)</f>
        <v>0</v>
      </c>
      <c r="D626" s="44">
        <f t="shared" si="84"/>
        <v>7490.6431730487839</v>
      </c>
      <c r="E626" s="44">
        <f t="shared" si="84"/>
        <v>4743.7427527956706</v>
      </c>
      <c r="F626" s="44">
        <f t="shared" si="84"/>
        <v>0</v>
      </c>
      <c r="G626" s="44">
        <f>SUM(G605:G625)</f>
        <v>1242.4088162083901</v>
      </c>
      <c r="H626" s="45">
        <f t="shared" ref="H626:I626" si="85">SUM(H605:H625)</f>
        <v>0</v>
      </c>
      <c r="I626" s="46">
        <f t="shared" si="85"/>
        <v>38859.722070840733</v>
      </c>
    </row>
    <row r="627" spans="1:9" s="5" customFormat="1" ht="15" thickBot="1">
      <c r="A627" s="30" t="s">
        <v>88</v>
      </c>
      <c r="B627" s="47">
        <f>B626/$I626</f>
        <v>0.65319374344765424</v>
      </c>
      <c r="C627" s="47">
        <f t="shared" ref="C627:I627" si="86">C626/$I626</f>
        <v>0</v>
      </c>
      <c r="D627" s="47">
        <f t="shared" si="86"/>
        <v>0.19276111031863391</v>
      </c>
      <c r="E627" s="47">
        <f t="shared" si="86"/>
        <v>0.12207351210973391</v>
      </c>
      <c r="F627" s="47">
        <f t="shared" si="86"/>
        <v>0</v>
      </c>
      <c r="G627" s="47">
        <f t="shared" si="86"/>
        <v>3.1971634123977938E-2</v>
      </c>
      <c r="H627" s="47">
        <f t="shared" si="86"/>
        <v>0</v>
      </c>
      <c r="I627" s="48">
        <f t="shared" si="86"/>
        <v>1</v>
      </c>
    </row>
    <row r="628" spans="1:9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9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9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9" ht="15">
      <c r="A631" s="25" t="s">
        <v>7</v>
      </c>
      <c r="B631" s="36">
        <v>1.007368505330005</v>
      </c>
      <c r="C631" s="36">
        <v>0</v>
      </c>
      <c r="D631" s="36">
        <v>1.5126314946699952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2.5200000000000005</v>
      </c>
    </row>
    <row r="632" spans="1:9" ht="15">
      <c r="A632" s="26" t="s">
        <v>8</v>
      </c>
      <c r="B632" s="39">
        <v>0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0" si="87">SUM(B632:H632)</f>
        <v>0</v>
      </c>
    </row>
    <row r="633" spans="1:9" ht="15">
      <c r="A633" s="27" t="s">
        <v>9</v>
      </c>
      <c r="B633" s="42">
        <v>2</v>
      </c>
      <c r="C633" s="42">
        <v>0</v>
      </c>
      <c r="D633" s="42">
        <v>0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87"/>
        <v>2</v>
      </c>
    </row>
    <row r="634" spans="1:9" ht="15">
      <c r="A634" s="26" t="s">
        <v>10</v>
      </c>
      <c r="B634" s="39">
        <v>9.9680678385445258</v>
      </c>
      <c r="C634" s="39">
        <v>0</v>
      </c>
      <c r="D634" s="39">
        <v>3.1932161455474194E-2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87"/>
        <v>10</v>
      </c>
    </row>
    <row r="635" spans="1:9" ht="15">
      <c r="A635" s="27" t="s">
        <v>11</v>
      </c>
      <c r="B635" s="42">
        <v>0</v>
      </c>
      <c r="C635" s="42">
        <v>0</v>
      </c>
      <c r="D635" s="42">
        <v>0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87"/>
        <v>0</v>
      </c>
    </row>
    <row r="636" spans="1:9" ht="15">
      <c r="A636" s="26" t="s">
        <v>12</v>
      </c>
      <c r="B636" s="39">
        <v>0</v>
      </c>
      <c r="C636" s="39">
        <v>0</v>
      </c>
      <c r="D636" s="39">
        <v>0</v>
      </c>
      <c r="E636" s="39">
        <v>0.23633522875437396</v>
      </c>
      <c r="F636" s="39">
        <v>0</v>
      </c>
      <c r="G636" s="39">
        <v>0</v>
      </c>
      <c r="H636" s="40">
        <v>0</v>
      </c>
      <c r="I636" s="41">
        <f t="shared" si="87"/>
        <v>0.23633522875437396</v>
      </c>
    </row>
    <row r="637" spans="1:9" ht="15">
      <c r="A637" s="27" t="s">
        <v>13</v>
      </c>
      <c r="B637" s="42">
        <v>0</v>
      </c>
      <c r="C637" s="42">
        <v>0</v>
      </c>
      <c r="D637" s="42">
        <v>0</v>
      </c>
      <c r="E637" s="42">
        <v>0</v>
      </c>
      <c r="F637" s="42">
        <v>0</v>
      </c>
      <c r="G637" s="42">
        <v>0</v>
      </c>
      <c r="H637" s="43">
        <v>0</v>
      </c>
      <c r="I637" s="38">
        <f t="shared" si="87"/>
        <v>0</v>
      </c>
    </row>
    <row r="638" spans="1:9" ht="15">
      <c r="A638" s="26" t="s">
        <v>14</v>
      </c>
      <c r="B638" s="39">
        <v>0</v>
      </c>
      <c r="C638" s="39">
        <v>1.6483990948369664E-2</v>
      </c>
      <c r="D638" s="39">
        <v>0</v>
      </c>
      <c r="E638" s="39">
        <v>0.8000613920238433</v>
      </c>
      <c r="F638" s="39">
        <v>31.596648261633348</v>
      </c>
      <c r="G638" s="39">
        <v>0</v>
      </c>
      <c r="H638" s="40">
        <v>0</v>
      </c>
      <c r="I638" s="41">
        <f>SUM(B638:H638)</f>
        <v>32.413193644605563</v>
      </c>
    </row>
    <row r="639" spans="1:9" ht="15">
      <c r="A639" s="27" t="s">
        <v>15</v>
      </c>
      <c r="B639" s="42">
        <v>1.8746923069909056</v>
      </c>
      <c r="C639" s="42">
        <v>4.2307693009094434E-2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87"/>
        <v>1.917</v>
      </c>
    </row>
    <row r="640" spans="1:9" ht="15">
      <c r="A640" s="26" t="s">
        <v>16</v>
      </c>
      <c r="B640" s="39">
        <v>91.252499244082884</v>
      </c>
      <c r="C640" s="39">
        <v>0.39439902123648757</v>
      </c>
      <c r="D640" s="39">
        <v>7.3531017346806298</v>
      </c>
      <c r="E640" s="39">
        <v>0</v>
      </c>
      <c r="F640" s="39">
        <v>0</v>
      </c>
      <c r="G640" s="39">
        <v>0</v>
      </c>
      <c r="H640" s="40">
        <v>0</v>
      </c>
      <c r="I640" s="41">
        <f t="shared" si="87"/>
        <v>99</v>
      </c>
    </row>
    <row r="641" spans="1:9" ht="15">
      <c r="A641" s="27" t="s">
        <v>17</v>
      </c>
      <c r="B641" s="42">
        <v>0.67146944477362136</v>
      </c>
      <c r="C641" s="42">
        <v>0</v>
      </c>
      <c r="D641" s="42">
        <v>3.2507392293660863E-3</v>
      </c>
      <c r="E641" s="42">
        <v>1.9779815997012472E-2</v>
      </c>
      <c r="F641" s="42">
        <v>0</v>
      </c>
      <c r="G641" s="42">
        <v>0</v>
      </c>
      <c r="H641" s="43">
        <v>0</v>
      </c>
      <c r="I641" s="38">
        <f t="shared" si="87"/>
        <v>0.69450000000000001</v>
      </c>
    </row>
    <row r="642" spans="1:9" ht="15">
      <c r="A642" s="26" t="s">
        <v>18</v>
      </c>
      <c r="B642" s="39">
        <v>0</v>
      </c>
      <c r="C642" s="39">
        <v>0</v>
      </c>
      <c r="D642" s="39">
        <v>0</v>
      </c>
      <c r="E642" s="39">
        <v>0</v>
      </c>
      <c r="F642" s="39">
        <v>0</v>
      </c>
      <c r="G642" s="39">
        <v>0</v>
      </c>
      <c r="H642" s="40">
        <v>0</v>
      </c>
      <c r="I642" s="41">
        <f t="shared" si="87"/>
        <v>0</v>
      </c>
    </row>
    <row r="643" spans="1:9" ht="15">
      <c r="A643" s="27" t="s">
        <v>139</v>
      </c>
      <c r="B643" s="42">
        <v>73.900060947665708</v>
      </c>
      <c r="C643" s="42">
        <v>0</v>
      </c>
      <c r="D643" s="42">
        <v>19.099939052334292</v>
      </c>
      <c r="E643" s="42">
        <v>0</v>
      </c>
      <c r="F643" s="42">
        <v>0</v>
      </c>
      <c r="G643" s="42">
        <v>0</v>
      </c>
      <c r="H643" s="43">
        <v>0</v>
      </c>
      <c r="I643" s="38">
        <f t="shared" si="87"/>
        <v>93</v>
      </c>
    </row>
    <row r="644" spans="1:9" ht="15">
      <c r="A644" s="26" t="s">
        <v>19</v>
      </c>
      <c r="B644" s="39">
        <v>0</v>
      </c>
      <c r="C644" s="39">
        <v>0</v>
      </c>
      <c r="D644" s="39">
        <v>0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87"/>
        <v>0</v>
      </c>
    </row>
    <row r="645" spans="1:9" ht="15">
      <c r="A645" s="27" t="s">
        <v>20</v>
      </c>
      <c r="B645" s="42">
        <v>0</v>
      </c>
      <c r="C645" s="42">
        <v>0</v>
      </c>
      <c r="D645" s="42">
        <v>0</v>
      </c>
      <c r="E645" s="42">
        <v>0</v>
      </c>
      <c r="F645" s="42">
        <v>0</v>
      </c>
      <c r="G645" s="42">
        <v>0</v>
      </c>
      <c r="H645" s="43">
        <v>0</v>
      </c>
      <c r="I645" s="38">
        <f t="shared" si="87"/>
        <v>0</v>
      </c>
    </row>
    <row r="646" spans="1:9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87"/>
        <v>0</v>
      </c>
    </row>
    <row r="647" spans="1:9" ht="15">
      <c r="A647" s="28" t="s">
        <v>60</v>
      </c>
      <c r="B647" s="42">
        <v>27.868881444705664</v>
      </c>
      <c r="C647" s="42">
        <v>1.2623657432609627</v>
      </c>
      <c r="D647" s="42">
        <v>15.868752812033375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87"/>
        <v>45</v>
      </c>
    </row>
    <row r="648" spans="1:9" ht="15">
      <c r="A648" s="26" t="s">
        <v>22</v>
      </c>
      <c r="B648" s="39">
        <v>0.2066826857685663</v>
      </c>
      <c r="C648" s="39">
        <v>0</v>
      </c>
      <c r="D648" s="39">
        <v>0</v>
      </c>
      <c r="E648" s="39">
        <v>0</v>
      </c>
      <c r="F648" s="39">
        <v>0.22866638195598898</v>
      </c>
      <c r="G648" s="39">
        <v>0</v>
      </c>
      <c r="H648" s="40">
        <v>0</v>
      </c>
      <c r="I648" s="41">
        <f t="shared" si="87"/>
        <v>0.43534906772455528</v>
      </c>
    </row>
    <row r="649" spans="1:9" ht="15">
      <c r="A649" s="28" t="s">
        <v>23</v>
      </c>
      <c r="B649" s="42">
        <v>0.44307025584787119</v>
      </c>
      <c r="C649" s="42">
        <v>0</v>
      </c>
      <c r="D649" s="42">
        <v>0</v>
      </c>
      <c r="E649" s="42">
        <v>0</v>
      </c>
      <c r="F649" s="42">
        <v>0</v>
      </c>
      <c r="G649" s="42">
        <v>0</v>
      </c>
      <c r="H649" s="43">
        <v>0</v>
      </c>
      <c r="I649" s="38">
        <f t="shared" si="87"/>
        <v>0.44307025584787119</v>
      </c>
    </row>
    <row r="650" spans="1:9" ht="15">
      <c r="A650" s="26" t="s">
        <v>24</v>
      </c>
      <c r="B650" s="39">
        <v>74.455199999999991</v>
      </c>
      <c r="C650" s="39">
        <v>0</v>
      </c>
      <c r="D650" s="39">
        <v>0</v>
      </c>
      <c r="E650" s="39">
        <v>0</v>
      </c>
      <c r="F650" s="39">
        <v>0</v>
      </c>
      <c r="G650" s="39">
        <v>0</v>
      </c>
      <c r="H650" s="40">
        <v>0</v>
      </c>
      <c r="I650" s="41">
        <f t="shared" si="87"/>
        <v>74.455199999999991</v>
      </c>
    </row>
    <row r="651" spans="1:9" ht="15.75" thickBot="1">
      <c r="A651" s="28" t="s">
        <v>25</v>
      </c>
      <c r="B651" s="42">
        <v>32.903975050390287</v>
      </c>
      <c r="C651" s="42">
        <v>4.2752906964025825E-2</v>
      </c>
      <c r="D651" s="42">
        <v>0.68059573117996131</v>
      </c>
      <c r="E651" s="42">
        <v>54.676103429703083</v>
      </c>
      <c r="F651" s="42">
        <v>0</v>
      </c>
      <c r="G651" s="42">
        <v>18.43788945539265</v>
      </c>
      <c r="H651" s="43">
        <v>0.2586834263699766</v>
      </c>
      <c r="I651" s="38">
        <f>SUM(B651:H651)</f>
        <v>106.99999999999997</v>
      </c>
    </row>
    <row r="652" spans="1:9" ht="15">
      <c r="A652" s="29" t="s">
        <v>26</v>
      </c>
      <c r="B652" s="44">
        <f>SUM(B631:B651)</f>
        <v>316.5519677241</v>
      </c>
      <c r="C652" s="44">
        <f t="shared" ref="C652:F652" si="88">SUM(C631:C651)</f>
        <v>1.7583093554189402</v>
      </c>
      <c r="D652" s="44">
        <f t="shared" si="88"/>
        <v>44.550203725583088</v>
      </c>
      <c r="E652" s="44">
        <f t="shared" si="88"/>
        <v>55.732279866478315</v>
      </c>
      <c r="F652" s="44">
        <f t="shared" si="88"/>
        <v>31.825314643589337</v>
      </c>
      <c r="G652" s="44">
        <f>SUM(G631:G651)</f>
        <v>18.43788945539265</v>
      </c>
      <c r="H652" s="45">
        <f t="shared" ref="H652:I652" si="89">SUM(H631:H651)</f>
        <v>0.2586834263699766</v>
      </c>
      <c r="I652" s="46">
        <f t="shared" si="89"/>
        <v>469.11464819693231</v>
      </c>
    </row>
    <row r="653" spans="1:9" s="5" customFormat="1" ht="15" thickBot="1">
      <c r="A653" s="30" t="s">
        <v>88</v>
      </c>
      <c r="B653" s="53">
        <f>B652/$I652</f>
        <v>0.67478593759709848</v>
      </c>
      <c r="C653" s="53">
        <f t="shared" ref="C653:I653" si="90">C652/$I652</f>
        <v>3.7481442162957349E-3</v>
      </c>
      <c r="D653" s="53">
        <f t="shared" si="90"/>
        <v>9.4966558594608425E-2</v>
      </c>
      <c r="E653" s="53">
        <f t="shared" si="90"/>
        <v>0.11880311152228644</v>
      </c>
      <c r="F653" s="53">
        <f t="shared" si="90"/>
        <v>6.7841229784470949E-2</v>
      </c>
      <c r="G653" s="53">
        <f t="shared" si="90"/>
        <v>3.9303589274518887E-2</v>
      </c>
      <c r="H653" s="53">
        <f t="shared" si="90"/>
        <v>5.5142901072102615E-4</v>
      </c>
      <c r="I653" s="54">
        <f t="shared" si="90"/>
        <v>1</v>
      </c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"/>
  <dimension ref="A1:T653"/>
  <sheetViews>
    <sheetView tabSelected="1" zoomScale="60" zoomScaleNormal="60" workbookViewId="0">
      <pane xSplit="1" ySplit="5" topLeftCell="B595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6.625" style="2" customWidth="1"/>
    <col min="2" max="9" width="16.625" style="2" customWidth="1"/>
    <col min="10" max="10" width="11" style="310" customWidth="1"/>
    <col min="11" max="19" width="16.625" style="2" customWidth="1"/>
    <col min="20" max="20" width="36.625" style="2" customWidth="1"/>
    <col min="21" max="16384" width="11" style="2"/>
  </cols>
  <sheetData>
    <row r="1" spans="1:10" s="1" customFormat="1" ht="15" customHeight="1" thickTop="1">
      <c r="A1" s="422" t="s">
        <v>108</v>
      </c>
      <c r="B1" s="423"/>
      <c r="C1" s="423"/>
      <c r="D1" s="423"/>
      <c r="E1" s="423"/>
      <c r="F1" s="423"/>
      <c r="G1" s="423"/>
      <c r="H1" s="423"/>
      <c r="I1" s="424"/>
      <c r="J1" s="310"/>
    </row>
    <row r="2" spans="1:10" s="1" customFormat="1" ht="14.25" customHeight="1">
      <c r="A2" s="425"/>
      <c r="B2" s="426"/>
      <c r="C2" s="426"/>
      <c r="D2" s="426"/>
      <c r="E2" s="426"/>
      <c r="F2" s="426"/>
      <c r="G2" s="426"/>
      <c r="H2" s="426"/>
      <c r="I2" s="427"/>
      <c r="J2" s="310"/>
    </row>
    <row r="3" spans="1:10" s="1" customFormat="1" ht="15" customHeight="1" thickBot="1">
      <c r="A3" s="428"/>
      <c r="B3" s="429"/>
      <c r="C3" s="429"/>
      <c r="D3" s="429"/>
      <c r="E3" s="429"/>
      <c r="F3" s="429"/>
      <c r="G3" s="429"/>
      <c r="H3" s="429"/>
      <c r="I3" s="430"/>
      <c r="J3" s="310"/>
    </row>
    <row r="4" spans="1:10" s="1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 s="310"/>
    </row>
    <row r="5" spans="1:10" ht="28.5">
      <c r="A5" s="449" t="s">
        <v>90</v>
      </c>
      <c r="B5" s="34" t="s">
        <v>0</v>
      </c>
      <c r="C5" s="34" t="s">
        <v>1</v>
      </c>
      <c r="D5" s="34" t="s">
        <v>2</v>
      </c>
      <c r="E5" s="34" t="s">
        <v>3</v>
      </c>
      <c r="F5" s="34" t="s">
        <v>27</v>
      </c>
      <c r="G5" s="34" t="s">
        <v>4</v>
      </c>
      <c r="H5" s="34" t="s">
        <v>5</v>
      </c>
      <c r="I5" s="35" t="s">
        <v>6</v>
      </c>
      <c r="J5" s="311"/>
    </row>
    <row r="6" spans="1:10" ht="15">
      <c r="A6" s="450" t="s">
        <v>87</v>
      </c>
      <c r="B6" s="392" t="s">
        <v>69</v>
      </c>
      <c r="C6" s="393"/>
      <c r="D6" s="393"/>
      <c r="E6" s="393"/>
      <c r="F6" s="393"/>
      <c r="G6" s="393"/>
      <c r="H6" s="393"/>
      <c r="I6" s="394"/>
    </row>
    <row r="7" spans="1:10" ht="15">
      <c r="A7" s="25" t="s">
        <v>7</v>
      </c>
      <c r="B7" s="36">
        <f>B33+B85</f>
        <v>410.66800360193702</v>
      </c>
      <c r="C7" s="36">
        <f t="shared" ref="C7:E7" si="0">C33+C85</f>
        <v>0</v>
      </c>
      <c r="D7" s="36">
        <f t="shared" si="0"/>
        <v>38.135996398062986</v>
      </c>
      <c r="E7" s="36">
        <f t="shared" si="0"/>
        <v>0</v>
      </c>
      <c r="F7" s="36">
        <f>F59+F85</f>
        <v>0.19600000000000001</v>
      </c>
      <c r="G7" s="36">
        <f t="shared" ref="G7:H22" si="1">G33+G85</f>
        <v>0</v>
      </c>
      <c r="H7" s="37">
        <f t="shared" si="1"/>
        <v>0</v>
      </c>
      <c r="I7" s="38">
        <f>SUM(B7:H7)</f>
        <v>449</v>
      </c>
      <c r="J7" s="310">
        <v>0</v>
      </c>
    </row>
    <row r="8" spans="1:10" ht="15">
      <c r="A8" s="26" t="s">
        <v>8</v>
      </c>
      <c r="B8" s="39">
        <f t="shared" ref="B8:E23" si="2">B34+B86</f>
        <v>44.547416616316397</v>
      </c>
      <c r="C8" s="39">
        <f t="shared" si="2"/>
        <v>0</v>
      </c>
      <c r="D8" s="39">
        <f t="shared" si="2"/>
        <v>7.4525833836836002</v>
      </c>
      <c r="E8" s="39">
        <f t="shared" si="2"/>
        <v>0</v>
      </c>
      <c r="F8" s="39">
        <f t="shared" ref="F8:F27" si="3">F60+F86</f>
        <v>0</v>
      </c>
      <c r="G8" s="39">
        <f t="shared" si="1"/>
        <v>0</v>
      </c>
      <c r="H8" s="40">
        <f t="shared" si="1"/>
        <v>0</v>
      </c>
      <c r="I8" s="41">
        <f t="shared" ref="I8:I26" si="4">SUM(B8:H8)</f>
        <v>52</v>
      </c>
      <c r="J8" s="310">
        <v>0</v>
      </c>
    </row>
    <row r="9" spans="1:10" ht="15">
      <c r="A9" s="27" t="s">
        <v>9</v>
      </c>
      <c r="B9" s="42">
        <f t="shared" si="2"/>
        <v>228.97357798790642</v>
      </c>
      <c r="C9" s="42">
        <f t="shared" si="2"/>
        <v>0</v>
      </c>
      <c r="D9" s="42">
        <f t="shared" si="2"/>
        <v>12.026422012093581</v>
      </c>
      <c r="E9" s="42">
        <f t="shared" si="2"/>
        <v>0</v>
      </c>
      <c r="F9" s="42">
        <f t="shared" si="3"/>
        <v>0</v>
      </c>
      <c r="G9" s="42">
        <f t="shared" si="1"/>
        <v>0</v>
      </c>
      <c r="H9" s="43">
        <f t="shared" si="1"/>
        <v>0</v>
      </c>
      <c r="I9" s="38">
        <f t="shared" si="4"/>
        <v>241</v>
      </c>
      <c r="J9" s="310">
        <v>0</v>
      </c>
    </row>
    <row r="10" spans="1:10" ht="15">
      <c r="A10" s="26" t="s">
        <v>10</v>
      </c>
      <c r="B10" s="39">
        <f t="shared" si="2"/>
        <v>570.55368140625342</v>
      </c>
      <c r="C10" s="39">
        <f t="shared" si="2"/>
        <v>0</v>
      </c>
      <c r="D10" s="39">
        <f t="shared" si="2"/>
        <v>146.44631859374658</v>
      </c>
      <c r="E10" s="39">
        <f t="shared" si="2"/>
        <v>0</v>
      </c>
      <c r="F10" s="39">
        <f t="shared" si="3"/>
        <v>0</v>
      </c>
      <c r="G10" s="39">
        <f t="shared" si="1"/>
        <v>0</v>
      </c>
      <c r="H10" s="40">
        <f t="shared" si="1"/>
        <v>0</v>
      </c>
      <c r="I10" s="41">
        <f t="shared" si="4"/>
        <v>717</v>
      </c>
      <c r="J10" s="310">
        <v>0</v>
      </c>
    </row>
    <row r="11" spans="1:10" ht="15">
      <c r="A11" s="27" t="s">
        <v>11</v>
      </c>
      <c r="B11" s="42">
        <f t="shared" si="2"/>
        <v>0</v>
      </c>
      <c r="C11" s="42">
        <f t="shared" si="2"/>
        <v>0</v>
      </c>
      <c r="D11" s="42">
        <f t="shared" si="2"/>
        <v>0</v>
      </c>
      <c r="E11" s="42">
        <f t="shared" si="2"/>
        <v>0</v>
      </c>
      <c r="F11" s="42">
        <f t="shared" si="3"/>
        <v>0</v>
      </c>
      <c r="G11" s="42">
        <f t="shared" si="1"/>
        <v>0</v>
      </c>
      <c r="H11" s="43">
        <f t="shared" si="1"/>
        <v>0</v>
      </c>
      <c r="I11" s="38">
        <f t="shared" si="4"/>
        <v>0</v>
      </c>
      <c r="J11" s="310">
        <v>0</v>
      </c>
    </row>
    <row r="12" spans="1:10" ht="15">
      <c r="A12" s="26" t="s">
        <v>12</v>
      </c>
      <c r="B12" s="39">
        <f t="shared" si="2"/>
        <v>3.5949879821332601E-3</v>
      </c>
      <c r="C12" s="39">
        <f t="shared" si="2"/>
        <v>1.1637779993619683E-3</v>
      </c>
      <c r="D12" s="39">
        <f t="shared" si="2"/>
        <v>0.10739218809936403</v>
      </c>
      <c r="E12" s="39">
        <f t="shared" si="2"/>
        <v>9.0431446972165048</v>
      </c>
      <c r="F12" s="39">
        <f t="shared" si="3"/>
        <v>18671.428170585608</v>
      </c>
      <c r="G12" s="39">
        <f t="shared" si="1"/>
        <v>0</v>
      </c>
      <c r="H12" s="40">
        <f t="shared" si="1"/>
        <v>0</v>
      </c>
      <c r="I12" s="41">
        <f t="shared" si="4"/>
        <v>18680.583466236905</v>
      </c>
      <c r="J12" s="310">
        <v>0</v>
      </c>
    </row>
    <row r="13" spans="1:10" ht="15">
      <c r="A13" s="27" t="s">
        <v>13</v>
      </c>
      <c r="B13" s="42">
        <f t="shared" si="2"/>
        <v>0</v>
      </c>
      <c r="C13" s="42">
        <f t="shared" si="2"/>
        <v>0</v>
      </c>
      <c r="D13" s="42">
        <f t="shared" si="2"/>
        <v>0</v>
      </c>
      <c r="E13" s="42">
        <f t="shared" si="2"/>
        <v>143</v>
      </c>
      <c r="F13" s="42">
        <f t="shared" si="3"/>
        <v>0</v>
      </c>
      <c r="G13" s="42">
        <f t="shared" si="1"/>
        <v>0</v>
      </c>
      <c r="H13" s="43">
        <f t="shared" si="1"/>
        <v>0</v>
      </c>
      <c r="I13" s="38">
        <f t="shared" si="4"/>
        <v>143</v>
      </c>
      <c r="J13" s="310">
        <v>0</v>
      </c>
    </row>
    <row r="14" spans="1:10" ht="15">
      <c r="A14" s="26" t="s">
        <v>14</v>
      </c>
      <c r="B14" s="39">
        <f t="shared" si="2"/>
        <v>2.0431807092466843E-3</v>
      </c>
      <c r="C14" s="39">
        <f t="shared" si="2"/>
        <v>0.48422928271589122</v>
      </c>
      <c r="D14" s="39">
        <f t="shared" si="2"/>
        <v>3.3482948205009126</v>
      </c>
      <c r="E14" s="39">
        <f t="shared" si="2"/>
        <v>588.24564138537437</v>
      </c>
      <c r="F14" s="39">
        <f t="shared" si="3"/>
        <v>13761.28876994068</v>
      </c>
      <c r="G14" s="39">
        <f t="shared" si="1"/>
        <v>0</v>
      </c>
      <c r="H14" s="40">
        <f t="shared" si="1"/>
        <v>0</v>
      </c>
      <c r="I14" s="41">
        <f t="shared" si="4"/>
        <v>14353.36897860998</v>
      </c>
      <c r="J14" s="310">
        <v>0</v>
      </c>
    </row>
    <row r="15" spans="1:10" ht="15">
      <c r="A15" s="27" t="s">
        <v>15</v>
      </c>
      <c r="B15" s="42">
        <f t="shared" si="2"/>
        <v>3415.1236294324713</v>
      </c>
      <c r="C15" s="42">
        <f t="shared" si="2"/>
        <v>17.611440202665342</v>
      </c>
      <c r="D15" s="42">
        <f t="shared" si="2"/>
        <v>202.26467884172578</v>
      </c>
      <c r="E15" s="42">
        <f t="shared" si="2"/>
        <v>2.5152313800657169E-4</v>
      </c>
      <c r="F15" s="42">
        <f t="shared" si="3"/>
        <v>0</v>
      </c>
      <c r="G15" s="42">
        <f t="shared" si="1"/>
        <v>0</v>
      </c>
      <c r="H15" s="43">
        <f t="shared" si="1"/>
        <v>0</v>
      </c>
      <c r="I15" s="38">
        <f t="shared" si="4"/>
        <v>3635.0000000000009</v>
      </c>
      <c r="J15" s="310">
        <v>0</v>
      </c>
    </row>
    <row r="16" spans="1:10" ht="15">
      <c r="A16" s="26" t="s">
        <v>16</v>
      </c>
      <c r="B16" s="39">
        <f t="shared" si="2"/>
        <v>2382.950861232735</v>
      </c>
      <c r="C16" s="39">
        <f t="shared" si="2"/>
        <v>925.69525095084589</v>
      </c>
      <c r="D16" s="39">
        <f t="shared" si="2"/>
        <v>409.92425771224237</v>
      </c>
      <c r="E16" s="39">
        <f t="shared" si="2"/>
        <v>85.429630104176496</v>
      </c>
      <c r="F16" s="39">
        <f t="shared" si="3"/>
        <v>0</v>
      </c>
      <c r="G16" s="39">
        <f t="shared" si="1"/>
        <v>0</v>
      </c>
      <c r="H16" s="40">
        <f t="shared" si="1"/>
        <v>0</v>
      </c>
      <c r="I16" s="41">
        <f t="shared" si="4"/>
        <v>3803.9999999999995</v>
      </c>
      <c r="J16" s="310">
        <v>0</v>
      </c>
    </row>
    <row r="17" spans="1:20" ht="15">
      <c r="A17" s="27" t="s">
        <v>17</v>
      </c>
      <c r="B17" s="42">
        <f t="shared" si="2"/>
        <v>715.42335427341209</v>
      </c>
      <c r="C17" s="42">
        <f t="shared" si="2"/>
        <v>8.5095534671725392</v>
      </c>
      <c r="D17" s="42">
        <f t="shared" si="2"/>
        <v>154.71657891907671</v>
      </c>
      <c r="E17" s="42">
        <f t="shared" si="2"/>
        <v>12.301413340338575</v>
      </c>
      <c r="F17" s="42">
        <f t="shared" si="3"/>
        <v>312.51913230904808</v>
      </c>
      <c r="G17" s="42">
        <f t="shared" si="1"/>
        <v>0</v>
      </c>
      <c r="H17" s="43">
        <f t="shared" si="1"/>
        <v>0</v>
      </c>
      <c r="I17" s="38">
        <f t="shared" si="4"/>
        <v>1203.4700323090481</v>
      </c>
      <c r="J17" s="310">
        <v>0</v>
      </c>
    </row>
    <row r="18" spans="1:20" ht="15">
      <c r="A18" s="26" t="s">
        <v>18</v>
      </c>
      <c r="B18" s="39">
        <f t="shared" si="2"/>
        <v>0</v>
      </c>
      <c r="C18" s="39">
        <f t="shared" si="2"/>
        <v>0</v>
      </c>
      <c r="D18" s="39">
        <f t="shared" si="2"/>
        <v>0</v>
      </c>
      <c r="E18" s="39">
        <f t="shared" si="2"/>
        <v>0</v>
      </c>
      <c r="F18" s="39">
        <f t="shared" si="3"/>
        <v>0</v>
      </c>
      <c r="G18" s="39">
        <f t="shared" si="1"/>
        <v>0</v>
      </c>
      <c r="H18" s="40">
        <f t="shared" si="1"/>
        <v>0</v>
      </c>
      <c r="I18" s="41">
        <f t="shared" si="4"/>
        <v>0</v>
      </c>
      <c r="J18" s="310">
        <v>0</v>
      </c>
    </row>
    <row r="19" spans="1:20" ht="15">
      <c r="A19" s="27" t="s">
        <v>139</v>
      </c>
      <c r="B19" s="42">
        <f t="shared" si="2"/>
        <v>20991.015532567559</v>
      </c>
      <c r="C19" s="42">
        <f t="shared" si="2"/>
        <v>4091.3666041799879</v>
      </c>
      <c r="D19" s="42">
        <f t="shared" si="2"/>
        <v>5880.7917725005536</v>
      </c>
      <c r="E19" s="42">
        <f t="shared" si="2"/>
        <v>407.57059462309337</v>
      </c>
      <c r="F19" s="42">
        <f t="shared" si="3"/>
        <v>0</v>
      </c>
      <c r="G19" s="42">
        <f t="shared" si="1"/>
        <v>0</v>
      </c>
      <c r="H19" s="43">
        <f t="shared" si="1"/>
        <v>0</v>
      </c>
      <c r="I19" s="38">
        <f t="shared" si="4"/>
        <v>31370.744503871192</v>
      </c>
      <c r="J19" s="310">
        <v>0</v>
      </c>
    </row>
    <row r="20" spans="1:20" ht="15">
      <c r="A20" s="26" t="s">
        <v>19</v>
      </c>
      <c r="B20" s="39">
        <f t="shared" si="2"/>
        <v>0</v>
      </c>
      <c r="C20" s="39">
        <f t="shared" si="2"/>
        <v>0</v>
      </c>
      <c r="D20" s="39">
        <f t="shared" si="2"/>
        <v>0</v>
      </c>
      <c r="E20" s="39">
        <f t="shared" si="2"/>
        <v>0</v>
      </c>
      <c r="F20" s="39">
        <f t="shared" si="3"/>
        <v>0</v>
      </c>
      <c r="G20" s="39">
        <f t="shared" si="1"/>
        <v>0</v>
      </c>
      <c r="H20" s="40">
        <f t="shared" si="1"/>
        <v>0</v>
      </c>
      <c r="I20" s="41">
        <f t="shared" si="4"/>
        <v>0</v>
      </c>
      <c r="J20" s="310">
        <v>0</v>
      </c>
    </row>
    <row r="21" spans="1:20" ht="15">
      <c r="A21" s="27" t="s">
        <v>20</v>
      </c>
      <c r="B21" s="42">
        <f t="shared" si="2"/>
        <v>0</v>
      </c>
      <c r="C21" s="42">
        <f t="shared" si="2"/>
        <v>0</v>
      </c>
      <c r="D21" s="42">
        <f t="shared" si="2"/>
        <v>0</v>
      </c>
      <c r="E21" s="42">
        <f t="shared" si="2"/>
        <v>0</v>
      </c>
      <c r="F21" s="42">
        <f t="shared" si="3"/>
        <v>0</v>
      </c>
      <c r="G21" s="42">
        <f t="shared" si="1"/>
        <v>0</v>
      </c>
      <c r="H21" s="43">
        <f t="shared" si="1"/>
        <v>0</v>
      </c>
      <c r="I21" s="38">
        <f t="shared" si="4"/>
        <v>0</v>
      </c>
      <c r="J21" s="310">
        <v>0</v>
      </c>
    </row>
    <row r="22" spans="1:20" ht="15">
      <c r="A22" s="26" t="s">
        <v>21</v>
      </c>
      <c r="B22" s="39">
        <f t="shared" si="2"/>
        <v>75.631071542468263</v>
      </c>
      <c r="C22" s="39">
        <f t="shared" si="2"/>
        <v>1.5038523340612251</v>
      </c>
      <c r="D22" s="39">
        <f t="shared" si="2"/>
        <v>1.8650761234705195</v>
      </c>
      <c r="E22" s="39">
        <f t="shared" si="2"/>
        <v>0</v>
      </c>
      <c r="F22" s="39">
        <f t="shared" si="3"/>
        <v>0</v>
      </c>
      <c r="G22" s="39">
        <f t="shared" si="1"/>
        <v>0</v>
      </c>
      <c r="H22" s="40">
        <f t="shared" si="1"/>
        <v>0</v>
      </c>
      <c r="I22" s="41">
        <f t="shared" si="4"/>
        <v>79</v>
      </c>
      <c r="J22" s="310">
        <v>0</v>
      </c>
    </row>
    <row r="23" spans="1:20" ht="15">
      <c r="A23" s="28" t="s">
        <v>60</v>
      </c>
      <c r="B23" s="42">
        <f t="shared" si="2"/>
        <v>865.42079168137923</v>
      </c>
      <c r="C23" s="42">
        <f t="shared" si="2"/>
        <v>6.7426933588845692</v>
      </c>
      <c r="D23" s="42">
        <f t="shared" si="2"/>
        <v>129.83651495973604</v>
      </c>
      <c r="E23" s="42">
        <f t="shared" si="2"/>
        <v>0</v>
      </c>
      <c r="F23" s="42">
        <f t="shared" si="3"/>
        <v>0</v>
      </c>
      <c r="G23" s="42">
        <f t="shared" ref="G23:H27" si="5">G49+G101</f>
        <v>0</v>
      </c>
      <c r="H23" s="43">
        <f t="shared" si="5"/>
        <v>0</v>
      </c>
      <c r="I23" s="38">
        <f t="shared" si="4"/>
        <v>1001.9999999999999</v>
      </c>
      <c r="J23" s="310">
        <v>0</v>
      </c>
    </row>
    <row r="24" spans="1:20" ht="15">
      <c r="A24" s="26" t="s">
        <v>22</v>
      </c>
      <c r="B24" s="39">
        <f t="shared" ref="B24:E27" si="6">B50+B102</f>
        <v>127.08486235266598</v>
      </c>
      <c r="C24" s="39">
        <f t="shared" si="6"/>
        <v>104.74607030995978</v>
      </c>
      <c r="D24" s="39">
        <f t="shared" si="6"/>
        <v>66.115547559003687</v>
      </c>
      <c r="E24" s="39">
        <f t="shared" si="6"/>
        <v>0</v>
      </c>
      <c r="F24" s="39">
        <f t="shared" si="3"/>
        <v>25.426475176315083</v>
      </c>
      <c r="G24" s="39">
        <f t="shared" si="5"/>
        <v>0</v>
      </c>
      <c r="H24" s="40">
        <f t="shared" si="5"/>
        <v>0</v>
      </c>
      <c r="I24" s="41">
        <f t="shared" si="4"/>
        <v>323.37295539794451</v>
      </c>
      <c r="J24" s="310">
        <v>0</v>
      </c>
    </row>
    <row r="25" spans="1:20" ht="15">
      <c r="A25" s="28" t="s">
        <v>23</v>
      </c>
      <c r="B25" s="42">
        <f t="shared" si="6"/>
        <v>45.792572746276299</v>
      </c>
      <c r="C25" s="42">
        <f t="shared" si="6"/>
        <v>0</v>
      </c>
      <c r="D25" s="42">
        <f t="shared" si="6"/>
        <v>8.8191178570961242</v>
      </c>
      <c r="E25" s="42">
        <f t="shared" si="6"/>
        <v>0</v>
      </c>
      <c r="F25" s="42">
        <f t="shared" si="3"/>
        <v>0</v>
      </c>
      <c r="G25" s="42">
        <f t="shared" si="5"/>
        <v>0</v>
      </c>
      <c r="H25" s="43">
        <f t="shared" si="5"/>
        <v>0</v>
      </c>
      <c r="I25" s="38">
        <f t="shared" si="4"/>
        <v>54.611690603372423</v>
      </c>
      <c r="J25" s="310">
        <v>0</v>
      </c>
    </row>
    <row r="26" spans="1:20" ht="15">
      <c r="A26" s="26" t="s">
        <v>24</v>
      </c>
      <c r="B26" s="39">
        <f t="shared" si="6"/>
        <v>13585.795986356026</v>
      </c>
      <c r="C26" s="39">
        <f t="shared" si="6"/>
        <v>304.42403676064606</v>
      </c>
      <c r="D26" s="39">
        <f t="shared" si="6"/>
        <v>1120.5451768833298</v>
      </c>
      <c r="E26" s="39">
        <f t="shared" si="6"/>
        <v>0</v>
      </c>
      <c r="F26" s="39">
        <f t="shared" si="3"/>
        <v>0</v>
      </c>
      <c r="G26" s="39">
        <f t="shared" si="5"/>
        <v>0</v>
      </c>
      <c r="H26" s="40">
        <f t="shared" si="5"/>
        <v>0</v>
      </c>
      <c r="I26" s="41">
        <f t="shared" si="4"/>
        <v>15010.765200000002</v>
      </c>
      <c r="J26" s="310">
        <v>0</v>
      </c>
    </row>
    <row r="27" spans="1:20" ht="15.75" thickBot="1">
      <c r="A27" s="28" t="s">
        <v>25</v>
      </c>
      <c r="B27" s="42">
        <f t="shared" si="6"/>
        <v>2815.7327715296847</v>
      </c>
      <c r="C27" s="42">
        <f t="shared" si="6"/>
        <v>31.538582062941146</v>
      </c>
      <c r="D27" s="42">
        <f t="shared" si="6"/>
        <v>5395.5391303182223</v>
      </c>
      <c r="E27" s="42">
        <f t="shared" si="6"/>
        <v>8177.6113198520816</v>
      </c>
      <c r="F27" s="42">
        <f t="shared" si="3"/>
        <v>2042</v>
      </c>
      <c r="G27" s="42">
        <f t="shared" si="5"/>
        <v>4357.3874904470613</v>
      </c>
      <c r="H27" s="43">
        <f t="shared" si="5"/>
        <v>48.075105790008031</v>
      </c>
      <c r="I27" s="38">
        <f>SUM(B27:H27)</f>
        <v>22867.884400000003</v>
      </c>
      <c r="J27" s="310">
        <v>0</v>
      </c>
    </row>
    <row r="28" spans="1:20" ht="15">
      <c r="A28" s="29" t="s">
        <v>26</v>
      </c>
      <c r="B28" s="44">
        <f>SUM(B7:B27)</f>
        <v>46274.719751495781</v>
      </c>
      <c r="C28" s="44">
        <f t="shared" ref="C28:I28" si="7">SUM(C7:C27)</f>
        <v>5492.6234766878797</v>
      </c>
      <c r="D28" s="44">
        <f t="shared" si="7"/>
        <v>13577.934859070643</v>
      </c>
      <c r="E28" s="44">
        <f t="shared" si="7"/>
        <v>9423.2019955254182</v>
      </c>
      <c r="F28" s="44">
        <f t="shared" si="7"/>
        <v>34812.858548011653</v>
      </c>
      <c r="G28" s="44">
        <f t="shared" si="7"/>
        <v>4357.3874904470613</v>
      </c>
      <c r="H28" s="45">
        <f t="shared" si="7"/>
        <v>48.075105790008031</v>
      </c>
      <c r="I28" s="46">
        <f t="shared" si="7"/>
        <v>113986.80122702845</v>
      </c>
      <c r="J28" s="310">
        <v>0</v>
      </c>
    </row>
    <row r="29" spans="1:20" s="5" customFormat="1" ht="15" thickBot="1">
      <c r="A29" s="30" t="s">
        <v>88</v>
      </c>
      <c r="B29" s="47">
        <f>B28/$I28</f>
        <v>0.40596559648454422</v>
      </c>
      <c r="C29" s="47">
        <f t="shared" ref="C29:I29" si="8">C28/$I28</f>
        <v>4.8186486659522763E-2</v>
      </c>
      <c r="D29" s="47">
        <f t="shared" si="8"/>
        <v>0.1191184831305807</v>
      </c>
      <c r="E29" s="47">
        <f t="shared" si="8"/>
        <v>8.2669237965167119E-2</v>
      </c>
      <c r="F29" s="47">
        <f t="shared" si="8"/>
        <v>0.3054113123033832</v>
      </c>
      <c r="G29" s="47">
        <f t="shared" si="8"/>
        <v>3.8227123171641744E-2</v>
      </c>
      <c r="H29" s="47">
        <f t="shared" si="8"/>
        <v>4.2176028516017783E-4</v>
      </c>
      <c r="I29" s="48">
        <f t="shared" si="8"/>
        <v>1</v>
      </c>
      <c r="J29" s="310"/>
    </row>
    <row r="30" spans="1:20" ht="15" thickBot="1">
      <c r="A30"/>
      <c r="B30" s="49"/>
      <c r="C30" s="49"/>
      <c r="D30" s="49"/>
      <c r="E30" s="49"/>
      <c r="F30" s="49"/>
      <c r="G30" s="49"/>
      <c r="H30" s="49"/>
      <c r="I30" s="49"/>
    </row>
    <row r="31" spans="1:20" ht="28.5">
      <c r="A31" s="451" t="s">
        <v>53</v>
      </c>
      <c r="B31" s="34" t="s">
        <v>0</v>
      </c>
      <c r="C31" s="34" t="s">
        <v>1</v>
      </c>
      <c r="D31" s="34" t="s">
        <v>2</v>
      </c>
      <c r="E31" s="34" t="s">
        <v>3</v>
      </c>
      <c r="F31" s="34" t="s">
        <v>27</v>
      </c>
      <c r="G31" s="34" t="s">
        <v>4</v>
      </c>
      <c r="H31" s="34" t="s">
        <v>5</v>
      </c>
      <c r="I31" s="35" t="s">
        <v>6</v>
      </c>
      <c r="T31" s="21"/>
    </row>
    <row r="32" spans="1:20" ht="15">
      <c r="A32" s="452" t="s">
        <v>53</v>
      </c>
      <c r="B32" s="392" t="s">
        <v>69</v>
      </c>
      <c r="C32" s="393"/>
      <c r="D32" s="393"/>
      <c r="E32" s="393"/>
      <c r="F32" s="393"/>
      <c r="G32" s="393"/>
      <c r="H32" s="393"/>
      <c r="I32" s="394"/>
    </row>
    <row r="33" spans="1:10" ht="15">
      <c r="A33" s="25" t="s">
        <v>7</v>
      </c>
      <c r="B33" s="36">
        <f>B111+B137+B163+B189+B215+B241+B267+B293+B319+B345+B371+B397+B423</f>
        <v>0</v>
      </c>
      <c r="C33" s="36">
        <f t="shared" ref="C33:E33" si="9">C111+C137+C163+C189+C215+C241+C267+C293+C319+C345+C371+C397+C423</f>
        <v>0</v>
      </c>
      <c r="D33" s="36">
        <f t="shared" si="9"/>
        <v>0</v>
      </c>
      <c r="E33" s="36">
        <f t="shared" si="9"/>
        <v>0</v>
      </c>
      <c r="F33" s="410"/>
      <c r="G33" s="36">
        <f t="shared" ref="G33:H48" si="10">G111+G137+G163+G189+G215+G241+G267+G293+G319+G345+G371+G397+G423</f>
        <v>0</v>
      </c>
      <c r="H33" s="37">
        <f t="shared" si="10"/>
        <v>0</v>
      </c>
      <c r="I33" s="38">
        <f>SUM(B33:H33)</f>
        <v>0</v>
      </c>
      <c r="J33" s="310">
        <v>0</v>
      </c>
    </row>
    <row r="34" spans="1:10" ht="15">
      <c r="A34" s="26" t="s">
        <v>8</v>
      </c>
      <c r="B34" s="39">
        <f t="shared" ref="B34:E49" si="11">B112+B138+B164+B190+B216+B242+B268+B294+B320+B346+B372+B398+B424</f>
        <v>0</v>
      </c>
      <c r="C34" s="39">
        <f t="shared" si="11"/>
        <v>0</v>
      </c>
      <c r="D34" s="39">
        <f t="shared" si="11"/>
        <v>0</v>
      </c>
      <c r="E34" s="39">
        <f t="shared" si="11"/>
        <v>0</v>
      </c>
      <c r="F34" s="411"/>
      <c r="G34" s="39">
        <f t="shared" si="10"/>
        <v>0</v>
      </c>
      <c r="H34" s="40">
        <f t="shared" si="10"/>
        <v>0</v>
      </c>
      <c r="I34" s="41">
        <f t="shared" ref="I34:I52" si="12">SUM(B34:H34)</f>
        <v>0</v>
      </c>
      <c r="J34" s="310">
        <v>0</v>
      </c>
    </row>
    <row r="35" spans="1:10" ht="15">
      <c r="A35" s="27" t="s">
        <v>9</v>
      </c>
      <c r="B35" s="42">
        <f t="shared" si="11"/>
        <v>122</v>
      </c>
      <c r="C35" s="42">
        <f t="shared" si="11"/>
        <v>0</v>
      </c>
      <c r="D35" s="42">
        <f t="shared" si="11"/>
        <v>0</v>
      </c>
      <c r="E35" s="42">
        <f t="shared" si="11"/>
        <v>0</v>
      </c>
      <c r="F35" s="411"/>
      <c r="G35" s="42">
        <f t="shared" si="10"/>
        <v>0</v>
      </c>
      <c r="H35" s="43">
        <f t="shared" si="10"/>
        <v>0</v>
      </c>
      <c r="I35" s="38">
        <f t="shared" si="12"/>
        <v>122</v>
      </c>
      <c r="J35" s="310">
        <v>0</v>
      </c>
    </row>
    <row r="36" spans="1:10" ht="15">
      <c r="A36" s="26" t="s">
        <v>10</v>
      </c>
      <c r="B36" s="39">
        <f t="shared" si="11"/>
        <v>0</v>
      </c>
      <c r="C36" s="39">
        <f t="shared" si="11"/>
        <v>0</v>
      </c>
      <c r="D36" s="39">
        <f t="shared" si="11"/>
        <v>113</v>
      </c>
      <c r="E36" s="39">
        <f t="shared" si="11"/>
        <v>0</v>
      </c>
      <c r="F36" s="411"/>
      <c r="G36" s="39">
        <f t="shared" si="10"/>
        <v>0</v>
      </c>
      <c r="H36" s="40">
        <f t="shared" si="10"/>
        <v>0</v>
      </c>
      <c r="I36" s="41">
        <f t="shared" si="12"/>
        <v>113</v>
      </c>
      <c r="J36" s="310">
        <v>0</v>
      </c>
    </row>
    <row r="37" spans="1:10" ht="15">
      <c r="A37" s="27" t="s">
        <v>11</v>
      </c>
      <c r="B37" s="42">
        <f t="shared" si="11"/>
        <v>0</v>
      </c>
      <c r="C37" s="42">
        <f t="shared" si="11"/>
        <v>0</v>
      </c>
      <c r="D37" s="42">
        <f t="shared" si="11"/>
        <v>0</v>
      </c>
      <c r="E37" s="42">
        <f t="shared" si="11"/>
        <v>0</v>
      </c>
      <c r="F37" s="411"/>
      <c r="G37" s="42">
        <f t="shared" si="10"/>
        <v>0</v>
      </c>
      <c r="H37" s="43">
        <f t="shared" si="10"/>
        <v>0</v>
      </c>
      <c r="I37" s="38">
        <f t="shared" si="12"/>
        <v>0</v>
      </c>
      <c r="J37" s="310">
        <v>0</v>
      </c>
    </row>
    <row r="38" spans="1:10" ht="15">
      <c r="A38" s="26" t="s">
        <v>12</v>
      </c>
      <c r="B38" s="39">
        <f t="shared" si="11"/>
        <v>3.5949879821332601E-3</v>
      </c>
      <c r="C38" s="39">
        <f t="shared" si="11"/>
        <v>1.1637779993619683E-3</v>
      </c>
      <c r="D38" s="39">
        <f t="shared" si="11"/>
        <v>1.1637779993619683E-3</v>
      </c>
      <c r="E38" s="39">
        <f t="shared" si="11"/>
        <v>5.7022652452887348</v>
      </c>
      <c r="F38" s="411"/>
      <c r="G38" s="39">
        <f t="shared" si="10"/>
        <v>0</v>
      </c>
      <c r="H38" s="40">
        <f t="shared" si="10"/>
        <v>0</v>
      </c>
      <c r="I38" s="41">
        <f t="shared" si="12"/>
        <v>5.7081877892695916</v>
      </c>
      <c r="J38" s="310">
        <v>0</v>
      </c>
    </row>
    <row r="39" spans="1:10" ht="15">
      <c r="A39" s="27" t="s">
        <v>13</v>
      </c>
      <c r="B39" s="42">
        <f t="shared" si="11"/>
        <v>0</v>
      </c>
      <c r="C39" s="42">
        <f t="shared" si="11"/>
        <v>0</v>
      </c>
      <c r="D39" s="42">
        <f t="shared" si="11"/>
        <v>0</v>
      </c>
      <c r="E39" s="42">
        <f t="shared" si="11"/>
        <v>0</v>
      </c>
      <c r="F39" s="411"/>
      <c r="G39" s="42">
        <f t="shared" si="10"/>
        <v>0</v>
      </c>
      <c r="H39" s="43">
        <f t="shared" si="10"/>
        <v>0</v>
      </c>
      <c r="I39" s="38">
        <f t="shared" si="12"/>
        <v>0</v>
      </c>
      <c r="J39" s="310">
        <v>0</v>
      </c>
    </row>
    <row r="40" spans="1:10" ht="15">
      <c r="A40" s="26" t="s">
        <v>14</v>
      </c>
      <c r="B40" s="39">
        <f t="shared" si="11"/>
        <v>2.0431807092466843E-3</v>
      </c>
      <c r="C40" s="39">
        <f t="shared" si="11"/>
        <v>0.46784143233873504</v>
      </c>
      <c r="D40" s="39">
        <f t="shared" si="11"/>
        <v>3.107119395846385</v>
      </c>
      <c r="E40" s="39">
        <f t="shared" si="11"/>
        <v>474.94561151953951</v>
      </c>
      <c r="F40" s="411"/>
      <c r="G40" s="39">
        <f t="shared" si="10"/>
        <v>0</v>
      </c>
      <c r="H40" s="40">
        <f t="shared" si="10"/>
        <v>0</v>
      </c>
      <c r="I40" s="41">
        <f t="shared" si="12"/>
        <v>478.5226155284339</v>
      </c>
      <c r="J40" s="310">
        <v>0</v>
      </c>
    </row>
    <row r="41" spans="1:10" ht="15">
      <c r="A41" s="27" t="s">
        <v>15</v>
      </c>
      <c r="B41" s="42">
        <f t="shared" si="11"/>
        <v>8.1180431530963322</v>
      </c>
      <c r="C41" s="42">
        <f t="shared" si="11"/>
        <v>0.43065570860145264</v>
      </c>
      <c r="D41" s="42">
        <f t="shared" si="11"/>
        <v>2.7826496151642077</v>
      </c>
      <c r="E41" s="42">
        <f t="shared" si="11"/>
        <v>2.5152313800657169E-4</v>
      </c>
      <c r="F41" s="411"/>
      <c r="G41" s="42">
        <f t="shared" si="10"/>
        <v>0</v>
      </c>
      <c r="H41" s="43">
        <f t="shared" si="10"/>
        <v>0</v>
      </c>
      <c r="I41" s="38">
        <f t="shared" si="12"/>
        <v>11.3316</v>
      </c>
      <c r="J41" s="310">
        <v>0</v>
      </c>
    </row>
    <row r="42" spans="1:10" ht="15">
      <c r="A42" s="26" t="s">
        <v>16</v>
      </c>
      <c r="B42" s="39">
        <f t="shared" si="11"/>
        <v>302.46843740050889</v>
      </c>
      <c r="C42" s="39">
        <f t="shared" si="11"/>
        <v>747.48914615551359</v>
      </c>
      <c r="D42" s="39">
        <f t="shared" si="11"/>
        <v>323.04163485274995</v>
      </c>
      <c r="E42" s="39">
        <f t="shared" si="11"/>
        <v>7.8159122778786679E-4</v>
      </c>
      <c r="F42" s="411"/>
      <c r="G42" s="39">
        <f t="shared" si="10"/>
        <v>0</v>
      </c>
      <c r="H42" s="40">
        <f t="shared" si="10"/>
        <v>0</v>
      </c>
      <c r="I42" s="41">
        <f t="shared" si="12"/>
        <v>1373</v>
      </c>
      <c r="J42" s="310">
        <v>0</v>
      </c>
    </row>
    <row r="43" spans="1:10" ht="15">
      <c r="A43" s="27" t="s">
        <v>17</v>
      </c>
      <c r="B43" s="42">
        <f t="shared" si="11"/>
        <v>4.2811028417736878</v>
      </c>
      <c r="C43" s="42">
        <f t="shared" si="11"/>
        <v>4.6855643217113894</v>
      </c>
      <c r="D43" s="42">
        <f t="shared" si="11"/>
        <v>64.760145400363484</v>
      </c>
      <c r="E43" s="42">
        <f t="shared" si="11"/>
        <v>7.5387436151457446E-2</v>
      </c>
      <c r="F43" s="411"/>
      <c r="G43" s="42">
        <f t="shared" si="10"/>
        <v>0</v>
      </c>
      <c r="H43" s="43">
        <f t="shared" si="10"/>
        <v>0</v>
      </c>
      <c r="I43" s="38">
        <f t="shared" si="12"/>
        <v>73.802200000000028</v>
      </c>
      <c r="J43" s="310">
        <v>0</v>
      </c>
    </row>
    <row r="44" spans="1:10" ht="15">
      <c r="A44" s="26" t="s">
        <v>18</v>
      </c>
      <c r="B44" s="39">
        <f t="shared" si="11"/>
        <v>0</v>
      </c>
      <c r="C44" s="39">
        <f t="shared" si="11"/>
        <v>0</v>
      </c>
      <c r="D44" s="39">
        <f t="shared" si="11"/>
        <v>0</v>
      </c>
      <c r="E44" s="39">
        <f t="shared" si="11"/>
        <v>0</v>
      </c>
      <c r="F44" s="411"/>
      <c r="G44" s="39">
        <f t="shared" si="10"/>
        <v>0</v>
      </c>
      <c r="H44" s="40">
        <f t="shared" si="10"/>
        <v>0</v>
      </c>
      <c r="I44" s="41">
        <f t="shared" si="12"/>
        <v>0</v>
      </c>
      <c r="J44" s="310">
        <v>0</v>
      </c>
    </row>
    <row r="45" spans="1:10" ht="15">
      <c r="A45" s="27" t="s">
        <v>139</v>
      </c>
      <c r="B45" s="42">
        <f t="shared" si="11"/>
        <v>886.7417203424128</v>
      </c>
      <c r="C45" s="42">
        <f t="shared" si="11"/>
        <v>3277.0201494737912</v>
      </c>
      <c r="D45" s="42">
        <f t="shared" si="11"/>
        <v>1009.727822962835</v>
      </c>
      <c r="E45" s="42">
        <f t="shared" si="11"/>
        <v>282.51030722096118</v>
      </c>
      <c r="F45" s="411"/>
      <c r="G45" s="42">
        <f t="shared" si="10"/>
        <v>0</v>
      </c>
      <c r="H45" s="43">
        <f t="shared" si="10"/>
        <v>0</v>
      </c>
      <c r="I45" s="38">
        <f t="shared" si="12"/>
        <v>5456.0000000000009</v>
      </c>
      <c r="J45" s="310">
        <v>0</v>
      </c>
    </row>
    <row r="46" spans="1:10" ht="15">
      <c r="A46" s="26" t="s">
        <v>19</v>
      </c>
      <c r="B46" s="39">
        <f t="shared" si="11"/>
        <v>0</v>
      </c>
      <c r="C46" s="39">
        <f t="shared" si="11"/>
        <v>0</v>
      </c>
      <c r="D46" s="39">
        <f t="shared" si="11"/>
        <v>0</v>
      </c>
      <c r="E46" s="39">
        <f t="shared" si="11"/>
        <v>0</v>
      </c>
      <c r="F46" s="411"/>
      <c r="G46" s="39">
        <f t="shared" si="10"/>
        <v>0</v>
      </c>
      <c r="H46" s="40">
        <f t="shared" si="10"/>
        <v>0</v>
      </c>
      <c r="I46" s="41">
        <f t="shared" si="12"/>
        <v>0</v>
      </c>
      <c r="J46" s="310">
        <v>0</v>
      </c>
    </row>
    <row r="47" spans="1:10" ht="15">
      <c r="A47" s="27" t="s">
        <v>20</v>
      </c>
      <c r="B47" s="42">
        <f t="shared" si="11"/>
        <v>0</v>
      </c>
      <c r="C47" s="42">
        <f t="shared" si="11"/>
        <v>0</v>
      </c>
      <c r="D47" s="42">
        <f t="shared" si="11"/>
        <v>0</v>
      </c>
      <c r="E47" s="42">
        <f t="shared" si="11"/>
        <v>0</v>
      </c>
      <c r="F47" s="411"/>
      <c r="G47" s="42">
        <f t="shared" si="10"/>
        <v>0</v>
      </c>
      <c r="H47" s="43">
        <f t="shared" si="10"/>
        <v>0</v>
      </c>
      <c r="I47" s="38">
        <f t="shared" si="12"/>
        <v>0</v>
      </c>
      <c r="J47" s="310">
        <v>0</v>
      </c>
    </row>
    <row r="48" spans="1:10" ht="15">
      <c r="A48" s="26" t="s">
        <v>21</v>
      </c>
      <c r="B48" s="39">
        <f t="shared" si="11"/>
        <v>2.7934572123109881E-2</v>
      </c>
      <c r="C48" s="39">
        <f t="shared" si="11"/>
        <v>1.5038523340612251</v>
      </c>
      <c r="D48" s="39">
        <f t="shared" si="11"/>
        <v>0.46821309381566473</v>
      </c>
      <c r="E48" s="39">
        <f t="shared" si="11"/>
        <v>0</v>
      </c>
      <c r="F48" s="411"/>
      <c r="G48" s="39">
        <f t="shared" si="10"/>
        <v>0</v>
      </c>
      <c r="H48" s="40">
        <f t="shared" si="10"/>
        <v>0</v>
      </c>
      <c r="I48" s="41">
        <f t="shared" si="12"/>
        <v>1.9999999999999998</v>
      </c>
      <c r="J48" s="310">
        <v>0</v>
      </c>
    </row>
    <row r="49" spans="1:10" ht="15">
      <c r="A49" s="28" t="s">
        <v>60</v>
      </c>
      <c r="B49" s="42">
        <f t="shared" si="11"/>
        <v>5.2875171024915115</v>
      </c>
      <c r="C49" s="42">
        <f t="shared" si="11"/>
        <v>5.5644853318410039</v>
      </c>
      <c r="D49" s="42">
        <f t="shared" si="11"/>
        <v>11.147997565667483</v>
      </c>
      <c r="E49" s="42">
        <f t="shared" si="11"/>
        <v>0</v>
      </c>
      <c r="F49" s="411"/>
      <c r="G49" s="42">
        <f t="shared" ref="G49:H53" si="13">G127+G153+G179+G205+G231+G257+G283+G309+G335+G361+G387+G413+G439</f>
        <v>0</v>
      </c>
      <c r="H49" s="43">
        <f t="shared" si="13"/>
        <v>0</v>
      </c>
      <c r="I49" s="38">
        <f t="shared" si="12"/>
        <v>22</v>
      </c>
      <c r="J49" s="310">
        <v>0</v>
      </c>
    </row>
    <row r="50" spans="1:10" ht="15">
      <c r="A50" s="26" t="s">
        <v>22</v>
      </c>
      <c r="B50" s="39">
        <f t="shared" ref="B50:E53" si="14">B128+B154+B180+B206+B232+B258+B284+B310+B336+B362+B388+B414+B440</f>
        <v>35.974330163667943</v>
      </c>
      <c r="C50" s="39">
        <f t="shared" si="14"/>
        <v>104.74607030995978</v>
      </c>
      <c r="D50" s="39">
        <f t="shared" si="14"/>
        <v>58.963755836488524</v>
      </c>
      <c r="E50" s="39">
        <f t="shared" si="14"/>
        <v>0</v>
      </c>
      <c r="F50" s="411"/>
      <c r="G50" s="39">
        <f t="shared" si="13"/>
        <v>0</v>
      </c>
      <c r="H50" s="40">
        <f t="shared" si="13"/>
        <v>0</v>
      </c>
      <c r="I50" s="41">
        <f t="shared" si="12"/>
        <v>199.68415631011624</v>
      </c>
      <c r="J50" s="310">
        <v>0</v>
      </c>
    </row>
    <row r="51" spans="1:10" ht="15">
      <c r="A51" s="28" t="s">
        <v>23</v>
      </c>
      <c r="B51" s="42">
        <f t="shared" si="14"/>
        <v>0</v>
      </c>
      <c r="C51" s="42">
        <f t="shared" si="14"/>
        <v>0</v>
      </c>
      <c r="D51" s="42">
        <f t="shared" si="14"/>
        <v>0</v>
      </c>
      <c r="E51" s="42">
        <f t="shared" si="14"/>
        <v>0</v>
      </c>
      <c r="F51" s="411"/>
      <c r="G51" s="42">
        <f t="shared" si="13"/>
        <v>0</v>
      </c>
      <c r="H51" s="43">
        <f t="shared" si="13"/>
        <v>0</v>
      </c>
      <c r="I51" s="38">
        <f t="shared" si="12"/>
        <v>0</v>
      </c>
      <c r="J51" s="310">
        <v>0</v>
      </c>
    </row>
    <row r="52" spans="1:10" ht="15">
      <c r="A52" s="26" t="s">
        <v>24</v>
      </c>
      <c r="B52" s="39">
        <f t="shared" si="14"/>
        <v>483.84284343755149</v>
      </c>
      <c r="C52" s="39">
        <f t="shared" si="14"/>
        <v>249.70600591911855</v>
      </c>
      <c r="D52" s="39">
        <f t="shared" si="14"/>
        <v>97.597550643329967</v>
      </c>
      <c r="E52" s="39">
        <f t="shared" si="14"/>
        <v>0</v>
      </c>
      <c r="F52" s="411"/>
      <c r="G52" s="39">
        <f t="shared" si="13"/>
        <v>0</v>
      </c>
      <c r="H52" s="40">
        <f t="shared" si="13"/>
        <v>0</v>
      </c>
      <c r="I52" s="41">
        <f t="shared" si="12"/>
        <v>831.14640000000009</v>
      </c>
      <c r="J52" s="310">
        <v>0</v>
      </c>
    </row>
    <row r="53" spans="1:10" ht="15.75" thickBot="1">
      <c r="A53" s="28" t="s">
        <v>25</v>
      </c>
      <c r="B53" s="42">
        <f t="shared" si="14"/>
        <v>147.46449849253287</v>
      </c>
      <c r="C53" s="42">
        <f t="shared" si="14"/>
        <v>31.496628275733457</v>
      </c>
      <c r="D53" s="42">
        <f t="shared" si="14"/>
        <v>637.1968016153819</v>
      </c>
      <c r="E53" s="42">
        <f t="shared" si="14"/>
        <v>2532.1969524698675</v>
      </c>
      <c r="F53" s="412"/>
      <c r="G53" s="42">
        <f t="shared" si="13"/>
        <v>593.47239556810985</v>
      </c>
      <c r="H53" s="43">
        <f t="shared" si="13"/>
        <v>47.172723578374651</v>
      </c>
      <c r="I53" s="38">
        <f>SUM(B53:H53)</f>
        <v>3989</v>
      </c>
      <c r="J53" s="310">
        <v>0</v>
      </c>
    </row>
    <row r="54" spans="1:10" ht="15">
      <c r="A54" s="29" t="s">
        <v>26</v>
      </c>
      <c r="B54" s="44">
        <f>SUM(B33:B53)</f>
        <v>1996.21206567485</v>
      </c>
      <c r="C54" s="44">
        <f t="shared" ref="C54:I54" si="15">SUM(C33:C53)</f>
        <v>4423.1115630406703</v>
      </c>
      <c r="D54" s="44">
        <f t="shared" si="15"/>
        <v>2321.7948547596416</v>
      </c>
      <c r="E54" s="44">
        <f t="shared" si="15"/>
        <v>3295.4315570061744</v>
      </c>
      <c r="F54" s="44">
        <f t="shared" si="15"/>
        <v>0</v>
      </c>
      <c r="G54" s="44">
        <f t="shared" si="15"/>
        <v>593.47239556810985</v>
      </c>
      <c r="H54" s="45">
        <f t="shared" si="15"/>
        <v>47.172723578374651</v>
      </c>
      <c r="I54" s="46">
        <f t="shared" si="15"/>
        <v>12677.195159627821</v>
      </c>
      <c r="J54" s="310">
        <v>0</v>
      </c>
    </row>
    <row r="55" spans="1:10" s="5" customFormat="1" ht="15" thickBot="1">
      <c r="A55" s="30" t="s">
        <v>88</v>
      </c>
      <c r="B55" s="47">
        <f>B54/$I54</f>
        <v>0.15746480515122518</v>
      </c>
      <c r="C55" s="47">
        <f t="shared" ref="C55:I55" si="16">C54/$I54</f>
        <v>0.34890301106404398</v>
      </c>
      <c r="D55" s="47">
        <f t="shared" si="16"/>
        <v>0.18314736229301729</v>
      </c>
      <c r="E55" s="47">
        <f t="shared" si="16"/>
        <v>0.25994957997498574</v>
      </c>
      <c r="F55" s="47">
        <f t="shared" si="16"/>
        <v>0</v>
      </c>
      <c r="G55" s="47">
        <f t="shared" si="16"/>
        <v>4.6814172070025389E-2</v>
      </c>
      <c r="H55" s="47">
        <f t="shared" si="16"/>
        <v>3.7210694467024008E-3</v>
      </c>
      <c r="I55" s="48">
        <f t="shared" si="16"/>
        <v>1</v>
      </c>
      <c r="J55" s="310"/>
    </row>
    <row r="56" spans="1:10" ht="15" thickBot="1">
      <c r="A56"/>
      <c r="B56" s="49"/>
      <c r="C56" s="49"/>
      <c r="D56" s="49"/>
      <c r="E56" s="49"/>
      <c r="F56" s="49"/>
      <c r="G56" s="49"/>
      <c r="H56" s="49"/>
      <c r="I56" s="49"/>
    </row>
    <row r="57" spans="1:10" ht="28.5">
      <c r="A57" s="453" t="s">
        <v>52</v>
      </c>
      <c r="B57" s="34" t="s">
        <v>0</v>
      </c>
      <c r="C57" s="34" t="s">
        <v>1</v>
      </c>
      <c r="D57" s="34" t="s">
        <v>2</v>
      </c>
      <c r="E57" s="34" t="s">
        <v>3</v>
      </c>
      <c r="F57" s="34" t="s">
        <v>27</v>
      </c>
      <c r="G57" s="34" t="s">
        <v>4</v>
      </c>
      <c r="H57" s="34" t="s">
        <v>5</v>
      </c>
      <c r="I57" s="35" t="s">
        <v>6</v>
      </c>
    </row>
    <row r="58" spans="1:10" ht="15">
      <c r="A58" s="454" t="s">
        <v>52</v>
      </c>
      <c r="B58" s="392" t="s">
        <v>69</v>
      </c>
      <c r="C58" s="393"/>
      <c r="D58" s="393"/>
      <c r="E58" s="393"/>
      <c r="F58" s="393"/>
      <c r="G58" s="393"/>
      <c r="H58" s="393"/>
      <c r="I58" s="394"/>
    </row>
    <row r="59" spans="1:10" ht="15">
      <c r="A59" s="25" t="s">
        <v>7</v>
      </c>
      <c r="B59" s="397"/>
      <c r="C59" s="398"/>
      <c r="D59" s="398"/>
      <c r="E59" s="399"/>
      <c r="F59" s="36">
        <f>F449+F475+F501+F527+F553</f>
        <v>0.19600000000000001</v>
      </c>
      <c r="G59" s="397"/>
      <c r="H59" s="399"/>
      <c r="I59" s="38">
        <f>SUM(B59:H59)</f>
        <v>0.19600000000000001</v>
      </c>
      <c r="J59" s="310">
        <v>0</v>
      </c>
    </row>
    <row r="60" spans="1:10" ht="15">
      <c r="A60" s="26" t="s">
        <v>8</v>
      </c>
      <c r="B60" s="400"/>
      <c r="C60" s="401"/>
      <c r="D60" s="401"/>
      <c r="E60" s="402"/>
      <c r="F60" s="39">
        <f t="shared" ref="F60:F79" si="17">F450+F476+F502+F528+F554</f>
        <v>0</v>
      </c>
      <c r="G60" s="400"/>
      <c r="H60" s="402"/>
      <c r="I60" s="41">
        <f t="shared" ref="I60:I78" si="18">SUM(B60:H60)</f>
        <v>0</v>
      </c>
      <c r="J60" s="310">
        <v>0</v>
      </c>
    </row>
    <row r="61" spans="1:10" ht="15">
      <c r="A61" s="27" t="s">
        <v>9</v>
      </c>
      <c r="B61" s="400"/>
      <c r="C61" s="401"/>
      <c r="D61" s="401"/>
      <c r="E61" s="402"/>
      <c r="F61" s="42">
        <f t="shared" si="17"/>
        <v>0</v>
      </c>
      <c r="G61" s="400"/>
      <c r="H61" s="402"/>
      <c r="I61" s="38">
        <f t="shared" si="18"/>
        <v>0</v>
      </c>
      <c r="J61" s="310">
        <v>0</v>
      </c>
    </row>
    <row r="62" spans="1:10" ht="15">
      <c r="A62" s="26" t="s">
        <v>10</v>
      </c>
      <c r="B62" s="400"/>
      <c r="C62" s="401"/>
      <c r="D62" s="401"/>
      <c r="E62" s="402"/>
      <c r="F62" s="39">
        <f t="shared" si="17"/>
        <v>0</v>
      </c>
      <c r="G62" s="400"/>
      <c r="H62" s="402"/>
      <c r="I62" s="41">
        <f t="shared" si="18"/>
        <v>0</v>
      </c>
      <c r="J62" s="310">
        <v>0</v>
      </c>
    </row>
    <row r="63" spans="1:10" ht="15">
      <c r="A63" s="27" t="s">
        <v>11</v>
      </c>
      <c r="B63" s="400"/>
      <c r="C63" s="401"/>
      <c r="D63" s="401"/>
      <c r="E63" s="402"/>
      <c r="F63" s="42">
        <f t="shared" si="17"/>
        <v>0</v>
      </c>
      <c r="G63" s="400"/>
      <c r="H63" s="402"/>
      <c r="I63" s="38">
        <f t="shared" si="18"/>
        <v>0</v>
      </c>
      <c r="J63" s="310">
        <v>0</v>
      </c>
    </row>
    <row r="64" spans="1:10" ht="15">
      <c r="A64" s="26" t="s">
        <v>12</v>
      </c>
      <c r="B64" s="400"/>
      <c r="C64" s="401"/>
      <c r="D64" s="401"/>
      <c r="E64" s="402"/>
      <c r="F64" s="39">
        <f t="shared" si="17"/>
        <v>18671.428170585608</v>
      </c>
      <c r="G64" s="400"/>
      <c r="H64" s="402"/>
      <c r="I64" s="41">
        <f t="shared" si="18"/>
        <v>18671.428170585608</v>
      </c>
      <c r="J64" s="310">
        <v>0</v>
      </c>
    </row>
    <row r="65" spans="1:10" ht="15">
      <c r="A65" s="27" t="s">
        <v>13</v>
      </c>
      <c r="B65" s="400"/>
      <c r="C65" s="401"/>
      <c r="D65" s="401"/>
      <c r="E65" s="402"/>
      <c r="F65" s="42">
        <f t="shared" si="17"/>
        <v>0</v>
      </c>
      <c r="G65" s="400"/>
      <c r="H65" s="402"/>
      <c r="I65" s="38">
        <f t="shared" si="18"/>
        <v>0</v>
      </c>
      <c r="J65" s="310">
        <v>0</v>
      </c>
    </row>
    <row r="66" spans="1:10" ht="15">
      <c r="A66" s="26" t="s">
        <v>14</v>
      </c>
      <c r="B66" s="400"/>
      <c r="C66" s="401"/>
      <c r="D66" s="401"/>
      <c r="E66" s="402"/>
      <c r="F66" s="39">
        <f t="shared" si="17"/>
        <v>13729.876404709887</v>
      </c>
      <c r="G66" s="400"/>
      <c r="H66" s="402"/>
      <c r="I66" s="41">
        <f t="shared" si="18"/>
        <v>13729.876404709887</v>
      </c>
      <c r="J66" s="310">
        <v>0</v>
      </c>
    </row>
    <row r="67" spans="1:10" ht="15">
      <c r="A67" s="27" t="s">
        <v>15</v>
      </c>
      <c r="B67" s="400"/>
      <c r="C67" s="401"/>
      <c r="D67" s="401"/>
      <c r="E67" s="402"/>
      <c r="F67" s="42">
        <f t="shared" si="17"/>
        <v>0</v>
      </c>
      <c r="G67" s="400"/>
      <c r="H67" s="402"/>
      <c r="I67" s="38">
        <f t="shared" si="18"/>
        <v>0</v>
      </c>
      <c r="J67" s="310">
        <v>0</v>
      </c>
    </row>
    <row r="68" spans="1:10" ht="15">
      <c r="A68" s="26" t="s">
        <v>16</v>
      </c>
      <c r="B68" s="400"/>
      <c r="C68" s="401"/>
      <c r="D68" s="401"/>
      <c r="E68" s="402"/>
      <c r="F68" s="39">
        <f t="shared" si="17"/>
        <v>0</v>
      </c>
      <c r="G68" s="400"/>
      <c r="H68" s="402"/>
      <c r="I68" s="41">
        <f t="shared" si="18"/>
        <v>0</v>
      </c>
      <c r="J68" s="310">
        <v>0</v>
      </c>
    </row>
    <row r="69" spans="1:10" ht="15">
      <c r="A69" s="27" t="s">
        <v>17</v>
      </c>
      <c r="B69" s="400"/>
      <c r="C69" s="401"/>
      <c r="D69" s="401"/>
      <c r="E69" s="402"/>
      <c r="F69" s="42">
        <f t="shared" si="17"/>
        <v>312.51913230904808</v>
      </c>
      <c r="G69" s="400"/>
      <c r="H69" s="402"/>
      <c r="I69" s="38">
        <f t="shared" si="18"/>
        <v>312.51913230904808</v>
      </c>
      <c r="J69" s="310">
        <v>0</v>
      </c>
    </row>
    <row r="70" spans="1:10" ht="15">
      <c r="A70" s="26" t="s">
        <v>18</v>
      </c>
      <c r="B70" s="400"/>
      <c r="C70" s="401"/>
      <c r="D70" s="401"/>
      <c r="E70" s="402"/>
      <c r="F70" s="39">
        <f t="shared" si="17"/>
        <v>0</v>
      </c>
      <c r="G70" s="400"/>
      <c r="H70" s="402"/>
      <c r="I70" s="41">
        <f t="shared" si="18"/>
        <v>0</v>
      </c>
      <c r="J70" s="310">
        <v>0</v>
      </c>
    </row>
    <row r="71" spans="1:10" ht="15">
      <c r="A71" s="27" t="s">
        <v>139</v>
      </c>
      <c r="B71" s="400"/>
      <c r="C71" s="401"/>
      <c r="D71" s="401"/>
      <c r="E71" s="402"/>
      <c r="F71" s="42">
        <f t="shared" si="17"/>
        <v>0</v>
      </c>
      <c r="G71" s="400"/>
      <c r="H71" s="402"/>
      <c r="I71" s="38">
        <f t="shared" si="18"/>
        <v>0</v>
      </c>
      <c r="J71" s="310">
        <v>0</v>
      </c>
    </row>
    <row r="72" spans="1:10" ht="15">
      <c r="A72" s="26" t="s">
        <v>19</v>
      </c>
      <c r="B72" s="400"/>
      <c r="C72" s="401"/>
      <c r="D72" s="401"/>
      <c r="E72" s="402"/>
      <c r="F72" s="39">
        <f t="shared" si="17"/>
        <v>0</v>
      </c>
      <c r="G72" s="400"/>
      <c r="H72" s="402"/>
      <c r="I72" s="41">
        <f t="shared" si="18"/>
        <v>0</v>
      </c>
      <c r="J72" s="310">
        <v>0</v>
      </c>
    </row>
    <row r="73" spans="1:10" ht="15">
      <c r="A73" s="27" t="s">
        <v>20</v>
      </c>
      <c r="B73" s="400"/>
      <c r="C73" s="401"/>
      <c r="D73" s="401"/>
      <c r="E73" s="402"/>
      <c r="F73" s="50">
        <f t="shared" si="17"/>
        <v>0</v>
      </c>
      <c r="G73" s="400"/>
      <c r="H73" s="402"/>
      <c r="I73" s="38">
        <f t="shared" si="18"/>
        <v>0</v>
      </c>
      <c r="J73" s="310">
        <v>0</v>
      </c>
    </row>
    <row r="74" spans="1:10" ht="15">
      <c r="A74" s="26" t="s">
        <v>21</v>
      </c>
      <c r="B74" s="400"/>
      <c r="C74" s="401"/>
      <c r="D74" s="401"/>
      <c r="E74" s="402"/>
      <c r="F74" s="39">
        <f t="shared" si="17"/>
        <v>0</v>
      </c>
      <c r="G74" s="400"/>
      <c r="H74" s="402"/>
      <c r="I74" s="41">
        <f t="shared" si="18"/>
        <v>0</v>
      </c>
      <c r="J74" s="310">
        <v>0</v>
      </c>
    </row>
    <row r="75" spans="1:10" ht="15">
      <c r="A75" s="28" t="s">
        <v>60</v>
      </c>
      <c r="B75" s="400"/>
      <c r="C75" s="401"/>
      <c r="D75" s="401"/>
      <c r="E75" s="402"/>
      <c r="F75" s="42">
        <f t="shared" si="17"/>
        <v>0</v>
      </c>
      <c r="G75" s="400"/>
      <c r="H75" s="402"/>
      <c r="I75" s="38">
        <f t="shared" si="18"/>
        <v>0</v>
      </c>
      <c r="J75" s="310">
        <v>0</v>
      </c>
    </row>
    <row r="76" spans="1:10" ht="15">
      <c r="A76" s="26" t="s">
        <v>22</v>
      </c>
      <c r="B76" s="400"/>
      <c r="C76" s="401"/>
      <c r="D76" s="401"/>
      <c r="E76" s="402"/>
      <c r="F76" s="39">
        <f t="shared" si="17"/>
        <v>25</v>
      </c>
      <c r="G76" s="400"/>
      <c r="H76" s="402"/>
      <c r="I76" s="41">
        <f t="shared" si="18"/>
        <v>25</v>
      </c>
      <c r="J76" s="310">
        <v>0</v>
      </c>
    </row>
    <row r="77" spans="1:10" ht="15">
      <c r="A77" s="28" t="s">
        <v>23</v>
      </c>
      <c r="B77" s="400"/>
      <c r="C77" s="401"/>
      <c r="D77" s="401"/>
      <c r="E77" s="402"/>
      <c r="F77" s="42">
        <f t="shared" si="17"/>
        <v>0</v>
      </c>
      <c r="G77" s="400"/>
      <c r="H77" s="402"/>
      <c r="I77" s="38">
        <f t="shared" si="18"/>
        <v>0</v>
      </c>
      <c r="J77" s="310">
        <v>0</v>
      </c>
    </row>
    <row r="78" spans="1:10" ht="15">
      <c r="A78" s="26" t="s">
        <v>24</v>
      </c>
      <c r="B78" s="400"/>
      <c r="C78" s="401"/>
      <c r="D78" s="401"/>
      <c r="E78" s="402"/>
      <c r="F78" s="39">
        <f t="shared" si="17"/>
        <v>0</v>
      </c>
      <c r="G78" s="400"/>
      <c r="H78" s="402"/>
      <c r="I78" s="41">
        <f t="shared" si="18"/>
        <v>0</v>
      </c>
      <c r="J78" s="310">
        <v>0</v>
      </c>
    </row>
    <row r="79" spans="1:10" ht="15.75" thickBot="1">
      <c r="A79" s="28" t="s">
        <v>25</v>
      </c>
      <c r="B79" s="403"/>
      <c r="C79" s="404"/>
      <c r="D79" s="404"/>
      <c r="E79" s="405"/>
      <c r="F79" s="42">
        <f t="shared" si="17"/>
        <v>2042</v>
      </c>
      <c r="G79" s="403"/>
      <c r="H79" s="405"/>
      <c r="I79" s="38">
        <f>SUM(B79:H79)</f>
        <v>2042</v>
      </c>
      <c r="J79" s="310">
        <v>0</v>
      </c>
    </row>
    <row r="80" spans="1:10" ht="15">
      <c r="A80" s="29" t="s">
        <v>26</v>
      </c>
      <c r="B80" s="44">
        <f>SUM(B59:B79)</f>
        <v>0</v>
      </c>
      <c r="C80" s="44">
        <f t="shared" ref="C80:I80" si="19">SUM(C59:C79)</f>
        <v>0</v>
      </c>
      <c r="D80" s="44">
        <f t="shared" si="19"/>
        <v>0</v>
      </c>
      <c r="E80" s="44">
        <f t="shared" si="19"/>
        <v>0</v>
      </c>
      <c r="F80" s="44">
        <f t="shared" si="19"/>
        <v>34781.019707604544</v>
      </c>
      <c r="G80" s="44">
        <f t="shared" si="19"/>
        <v>0</v>
      </c>
      <c r="H80" s="45">
        <f t="shared" si="19"/>
        <v>0</v>
      </c>
      <c r="I80" s="46">
        <f t="shared" si="19"/>
        <v>34781.019707604544</v>
      </c>
      <c r="J80" s="310">
        <v>0</v>
      </c>
    </row>
    <row r="81" spans="1:10" s="5" customFormat="1" ht="15" thickBot="1">
      <c r="A81" s="30" t="s">
        <v>88</v>
      </c>
      <c r="B81" s="47">
        <f>B80/$I80</f>
        <v>0</v>
      </c>
      <c r="C81" s="47">
        <f t="shared" ref="C81:I81" si="20">C80/$I80</f>
        <v>0</v>
      </c>
      <c r="D81" s="47">
        <f t="shared" si="20"/>
        <v>0</v>
      </c>
      <c r="E81" s="47">
        <f t="shared" si="20"/>
        <v>0</v>
      </c>
      <c r="F81" s="47">
        <f t="shared" si="20"/>
        <v>1</v>
      </c>
      <c r="G81" s="47">
        <f t="shared" si="20"/>
        <v>0</v>
      </c>
      <c r="H81" s="47">
        <f t="shared" si="20"/>
        <v>0</v>
      </c>
      <c r="I81" s="48">
        <f t="shared" si="20"/>
        <v>1</v>
      </c>
      <c r="J81" s="310"/>
    </row>
    <row r="82" spans="1:10" ht="15" thickBot="1">
      <c r="A82" s="31"/>
      <c r="B82" s="31"/>
      <c r="C82" s="31"/>
      <c r="D82" s="31"/>
      <c r="E82" s="31"/>
      <c r="F82" s="301">
        <f>+F80-F470-F496-F522-F548-F574</f>
        <v>-7.3879791173681042E-13</v>
      </c>
      <c r="G82" s="31"/>
      <c r="H82" s="31"/>
      <c r="I82" s="301">
        <f>+I80-I470-I496-I522-I548-I574</f>
        <v>-7.3879791173681042E-13</v>
      </c>
    </row>
    <row r="83" spans="1:10" ht="28.5">
      <c r="A83" s="459" t="s">
        <v>54</v>
      </c>
      <c r="B83" s="34" t="s">
        <v>0</v>
      </c>
      <c r="C83" s="34" t="s">
        <v>1</v>
      </c>
      <c r="D83" s="34" t="s">
        <v>2</v>
      </c>
      <c r="E83" s="34" t="s">
        <v>3</v>
      </c>
      <c r="F83" s="34" t="s">
        <v>27</v>
      </c>
      <c r="G83" s="34" t="s">
        <v>4</v>
      </c>
      <c r="H83" s="34" t="s">
        <v>5</v>
      </c>
      <c r="I83" s="35" t="s">
        <v>6</v>
      </c>
    </row>
    <row r="84" spans="1:10" ht="15">
      <c r="A84" s="466"/>
      <c r="B84" s="392" t="s">
        <v>69</v>
      </c>
      <c r="C84" s="393"/>
      <c r="D84" s="393"/>
      <c r="E84" s="393"/>
      <c r="F84" s="393"/>
      <c r="G84" s="393"/>
      <c r="H84" s="393"/>
      <c r="I84" s="394"/>
    </row>
    <row r="85" spans="1:10" ht="15">
      <c r="A85" s="25" t="s">
        <v>7</v>
      </c>
      <c r="B85" s="36">
        <f>B579+B605+B631</f>
        <v>410.66800360193702</v>
      </c>
      <c r="C85" s="36">
        <f t="shared" ref="C85:H100" si="21">C579+C605+C631</f>
        <v>0</v>
      </c>
      <c r="D85" s="36">
        <f t="shared" si="21"/>
        <v>38.135996398062986</v>
      </c>
      <c r="E85" s="36">
        <f t="shared" si="21"/>
        <v>0</v>
      </c>
      <c r="F85" s="36">
        <f t="shared" si="21"/>
        <v>0</v>
      </c>
      <c r="G85" s="36">
        <f t="shared" si="21"/>
        <v>0</v>
      </c>
      <c r="H85" s="37">
        <f t="shared" si="21"/>
        <v>0</v>
      </c>
      <c r="I85" s="38">
        <f>SUM(B85:H85)</f>
        <v>448.80399999999997</v>
      </c>
      <c r="J85" s="310">
        <v>0</v>
      </c>
    </row>
    <row r="86" spans="1:10" ht="15">
      <c r="A86" s="26" t="s">
        <v>8</v>
      </c>
      <c r="B86" s="39">
        <f t="shared" ref="B86:H101" si="22">B580+B606+B632</f>
        <v>44.547416616316397</v>
      </c>
      <c r="C86" s="39">
        <f t="shared" si="21"/>
        <v>0</v>
      </c>
      <c r="D86" s="39">
        <f t="shared" si="21"/>
        <v>7.4525833836836002</v>
      </c>
      <c r="E86" s="39">
        <f t="shared" si="21"/>
        <v>0</v>
      </c>
      <c r="F86" s="39">
        <f t="shared" si="21"/>
        <v>0</v>
      </c>
      <c r="G86" s="39">
        <f t="shared" si="21"/>
        <v>0</v>
      </c>
      <c r="H86" s="40">
        <f t="shared" si="21"/>
        <v>0</v>
      </c>
      <c r="I86" s="41">
        <f t="shared" ref="I86:I104" si="23">SUM(B86:H86)</f>
        <v>52</v>
      </c>
      <c r="J86" s="310">
        <v>0</v>
      </c>
    </row>
    <row r="87" spans="1:10" ht="15">
      <c r="A87" s="27" t="s">
        <v>9</v>
      </c>
      <c r="B87" s="42">
        <f t="shared" si="22"/>
        <v>106.97357798790642</v>
      </c>
      <c r="C87" s="42">
        <f t="shared" si="21"/>
        <v>0</v>
      </c>
      <c r="D87" s="42">
        <f t="shared" si="21"/>
        <v>12.026422012093581</v>
      </c>
      <c r="E87" s="42">
        <f t="shared" si="21"/>
        <v>0</v>
      </c>
      <c r="F87" s="42">
        <f t="shared" si="21"/>
        <v>0</v>
      </c>
      <c r="G87" s="42">
        <f t="shared" si="21"/>
        <v>0</v>
      </c>
      <c r="H87" s="43">
        <f t="shared" si="21"/>
        <v>0</v>
      </c>
      <c r="I87" s="38">
        <f t="shared" si="23"/>
        <v>119</v>
      </c>
      <c r="J87" s="310">
        <v>0</v>
      </c>
    </row>
    <row r="88" spans="1:10" ht="15">
      <c r="A88" s="26" t="s">
        <v>10</v>
      </c>
      <c r="B88" s="39">
        <f t="shared" si="22"/>
        <v>570.55368140625342</v>
      </c>
      <c r="C88" s="39">
        <f t="shared" si="21"/>
        <v>0</v>
      </c>
      <c r="D88" s="39">
        <f t="shared" si="21"/>
        <v>33.446318593746568</v>
      </c>
      <c r="E88" s="39">
        <f t="shared" si="21"/>
        <v>0</v>
      </c>
      <c r="F88" s="39">
        <f t="shared" si="21"/>
        <v>0</v>
      </c>
      <c r="G88" s="39">
        <f t="shared" si="21"/>
        <v>0</v>
      </c>
      <c r="H88" s="40">
        <f t="shared" si="21"/>
        <v>0</v>
      </c>
      <c r="I88" s="41">
        <f t="shared" si="23"/>
        <v>604</v>
      </c>
      <c r="J88" s="310">
        <v>0</v>
      </c>
    </row>
    <row r="89" spans="1:10" ht="15">
      <c r="A89" s="27" t="s">
        <v>11</v>
      </c>
      <c r="B89" s="42">
        <f t="shared" si="22"/>
        <v>0</v>
      </c>
      <c r="C89" s="42">
        <f t="shared" si="21"/>
        <v>0</v>
      </c>
      <c r="D89" s="42">
        <f t="shared" si="21"/>
        <v>0</v>
      </c>
      <c r="E89" s="42">
        <f t="shared" si="21"/>
        <v>0</v>
      </c>
      <c r="F89" s="42">
        <f t="shared" si="21"/>
        <v>0</v>
      </c>
      <c r="G89" s="42">
        <f t="shared" si="21"/>
        <v>0</v>
      </c>
      <c r="H89" s="43">
        <f t="shared" si="21"/>
        <v>0</v>
      </c>
      <c r="I89" s="38">
        <f t="shared" si="23"/>
        <v>0</v>
      </c>
      <c r="J89" s="310">
        <v>0</v>
      </c>
    </row>
    <row r="90" spans="1:10" ht="15">
      <c r="A90" s="26" t="s">
        <v>12</v>
      </c>
      <c r="B90" s="39">
        <f t="shared" si="22"/>
        <v>0</v>
      </c>
      <c r="C90" s="39">
        <f t="shared" si="21"/>
        <v>0</v>
      </c>
      <c r="D90" s="39">
        <f t="shared" si="21"/>
        <v>0.10622841010000206</v>
      </c>
      <c r="E90" s="39">
        <f t="shared" si="21"/>
        <v>3.34087945192777</v>
      </c>
      <c r="F90" s="39">
        <f t="shared" si="21"/>
        <v>0</v>
      </c>
      <c r="G90" s="39">
        <f t="shared" si="21"/>
        <v>0</v>
      </c>
      <c r="H90" s="40">
        <f t="shared" si="21"/>
        <v>0</v>
      </c>
      <c r="I90" s="41">
        <f t="shared" si="23"/>
        <v>3.4471078620277722</v>
      </c>
      <c r="J90" s="310">
        <v>0</v>
      </c>
    </row>
    <row r="91" spans="1:10" ht="15">
      <c r="A91" s="27" t="s">
        <v>13</v>
      </c>
      <c r="B91" s="42">
        <f t="shared" si="22"/>
        <v>0</v>
      </c>
      <c r="C91" s="42">
        <f t="shared" si="21"/>
        <v>0</v>
      </c>
      <c r="D91" s="42">
        <f t="shared" si="21"/>
        <v>0</v>
      </c>
      <c r="E91" s="42">
        <f t="shared" si="21"/>
        <v>143</v>
      </c>
      <c r="F91" s="42">
        <f t="shared" si="21"/>
        <v>0</v>
      </c>
      <c r="G91" s="42">
        <f t="shared" si="21"/>
        <v>0</v>
      </c>
      <c r="H91" s="43">
        <f t="shared" si="21"/>
        <v>0</v>
      </c>
      <c r="I91" s="38">
        <f t="shared" si="23"/>
        <v>143</v>
      </c>
      <c r="J91" s="310">
        <v>0</v>
      </c>
    </row>
    <row r="92" spans="1:10" ht="15">
      <c r="A92" s="26" t="s">
        <v>14</v>
      </c>
      <c r="B92" s="39">
        <f t="shared" si="22"/>
        <v>0</v>
      </c>
      <c r="C92" s="39">
        <f t="shared" si="21"/>
        <v>1.6387850377156152E-2</v>
      </c>
      <c r="D92" s="39">
        <f t="shared" si="21"/>
        <v>0.24117542465452757</v>
      </c>
      <c r="E92" s="39">
        <f t="shared" si="21"/>
        <v>113.30002986583486</v>
      </c>
      <c r="F92" s="39">
        <f t="shared" si="21"/>
        <v>31.41236523079327</v>
      </c>
      <c r="G92" s="39">
        <f t="shared" si="21"/>
        <v>0</v>
      </c>
      <c r="H92" s="40">
        <f t="shared" si="21"/>
        <v>0</v>
      </c>
      <c r="I92" s="41">
        <f t="shared" si="23"/>
        <v>144.9699583716598</v>
      </c>
      <c r="J92" s="310">
        <v>0</v>
      </c>
    </row>
    <row r="93" spans="1:10" ht="15">
      <c r="A93" s="27" t="s">
        <v>15</v>
      </c>
      <c r="B93" s="42">
        <f t="shared" si="22"/>
        <v>3407.0055862793747</v>
      </c>
      <c r="C93" s="42">
        <f t="shared" si="21"/>
        <v>17.180784494063889</v>
      </c>
      <c r="D93" s="42">
        <f t="shared" si="21"/>
        <v>199.48202922656156</v>
      </c>
      <c r="E93" s="42">
        <f t="shared" si="21"/>
        <v>0</v>
      </c>
      <c r="F93" s="42">
        <f t="shared" si="21"/>
        <v>0</v>
      </c>
      <c r="G93" s="42">
        <f t="shared" si="21"/>
        <v>0</v>
      </c>
      <c r="H93" s="43">
        <f t="shared" si="21"/>
        <v>0</v>
      </c>
      <c r="I93" s="38">
        <f t="shared" si="23"/>
        <v>3623.6684000000005</v>
      </c>
      <c r="J93" s="310">
        <v>0</v>
      </c>
    </row>
    <row r="94" spans="1:10" ht="15">
      <c r="A94" s="26" t="s">
        <v>16</v>
      </c>
      <c r="B94" s="39">
        <f t="shared" si="22"/>
        <v>2080.4824238322262</v>
      </c>
      <c r="C94" s="39">
        <f t="shared" si="21"/>
        <v>178.20610479533229</v>
      </c>
      <c r="D94" s="39">
        <f t="shared" si="21"/>
        <v>86.882622859492443</v>
      </c>
      <c r="E94" s="39">
        <f t="shared" si="21"/>
        <v>85.428848512948704</v>
      </c>
      <c r="F94" s="39">
        <f t="shared" si="21"/>
        <v>0</v>
      </c>
      <c r="G94" s="39">
        <f t="shared" si="21"/>
        <v>0</v>
      </c>
      <c r="H94" s="40">
        <f t="shared" si="21"/>
        <v>0</v>
      </c>
      <c r="I94" s="41">
        <f t="shared" si="23"/>
        <v>2430.9999999999995</v>
      </c>
      <c r="J94" s="310">
        <v>0</v>
      </c>
    </row>
    <row r="95" spans="1:10" ht="15">
      <c r="A95" s="27" t="s">
        <v>17</v>
      </c>
      <c r="B95" s="42">
        <f t="shared" si="22"/>
        <v>711.14225143163844</v>
      </c>
      <c r="C95" s="42">
        <f t="shared" si="21"/>
        <v>3.8239891454611494</v>
      </c>
      <c r="D95" s="42">
        <f t="shared" si="21"/>
        <v>89.956433518713226</v>
      </c>
      <c r="E95" s="42">
        <f t="shared" si="21"/>
        <v>12.226025904187118</v>
      </c>
      <c r="F95" s="42">
        <f t="shared" si="21"/>
        <v>0</v>
      </c>
      <c r="G95" s="42">
        <f t="shared" si="21"/>
        <v>0</v>
      </c>
      <c r="H95" s="43">
        <f t="shared" si="21"/>
        <v>0</v>
      </c>
      <c r="I95" s="38">
        <f t="shared" si="23"/>
        <v>817.14869999999996</v>
      </c>
      <c r="J95" s="310">
        <v>0</v>
      </c>
    </row>
    <row r="96" spans="1:10" ht="15">
      <c r="A96" s="26" t="s">
        <v>18</v>
      </c>
      <c r="B96" s="39">
        <f t="shared" si="22"/>
        <v>0</v>
      </c>
      <c r="C96" s="39">
        <f t="shared" si="21"/>
        <v>0</v>
      </c>
      <c r="D96" s="39">
        <f t="shared" si="21"/>
        <v>0</v>
      </c>
      <c r="E96" s="39">
        <f t="shared" si="21"/>
        <v>0</v>
      </c>
      <c r="F96" s="39">
        <f t="shared" si="21"/>
        <v>0</v>
      </c>
      <c r="G96" s="39">
        <f t="shared" si="21"/>
        <v>0</v>
      </c>
      <c r="H96" s="40">
        <f t="shared" si="21"/>
        <v>0</v>
      </c>
      <c r="I96" s="41">
        <f t="shared" si="23"/>
        <v>0</v>
      </c>
      <c r="J96" s="310">
        <v>0</v>
      </c>
    </row>
    <row r="97" spans="1:10" ht="15">
      <c r="A97" s="27" t="s">
        <v>139</v>
      </c>
      <c r="B97" s="42">
        <f t="shared" si="22"/>
        <v>20104.273812225147</v>
      </c>
      <c r="C97" s="42">
        <f t="shared" si="21"/>
        <v>814.34645470619648</v>
      </c>
      <c r="D97" s="42">
        <f t="shared" si="21"/>
        <v>4871.0639495377181</v>
      </c>
      <c r="E97" s="42">
        <f t="shared" si="21"/>
        <v>125.06028740213222</v>
      </c>
      <c r="F97" s="42">
        <f t="shared" si="21"/>
        <v>0</v>
      </c>
      <c r="G97" s="42">
        <f t="shared" si="21"/>
        <v>0</v>
      </c>
      <c r="H97" s="43">
        <f t="shared" si="21"/>
        <v>0</v>
      </c>
      <c r="I97" s="38">
        <f t="shared" si="23"/>
        <v>25914.744503871192</v>
      </c>
      <c r="J97" s="310">
        <v>0</v>
      </c>
    </row>
    <row r="98" spans="1:10" ht="15">
      <c r="A98" s="26" t="s">
        <v>19</v>
      </c>
      <c r="B98" s="39">
        <f t="shared" si="22"/>
        <v>0</v>
      </c>
      <c r="C98" s="39">
        <f t="shared" si="21"/>
        <v>0</v>
      </c>
      <c r="D98" s="39">
        <f t="shared" si="21"/>
        <v>0</v>
      </c>
      <c r="E98" s="39">
        <f t="shared" si="21"/>
        <v>0</v>
      </c>
      <c r="F98" s="39">
        <f t="shared" si="21"/>
        <v>0</v>
      </c>
      <c r="G98" s="39">
        <f t="shared" si="21"/>
        <v>0</v>
      </c>
      <c r="H98" s="40">
        <f t="shared" si="21"/>
        <v>0</v>
      </c>
      <c r="I98" s="41">
        <f t="shared" si="23"/>
        <v>0</v>
      </c>
      <c r="J98" s="310">
        <v>0</v>
      </c>
    </row>
    <row r="99" spans="1:10" ht="15">
      <c r="A99" s="27" t="s">
        <v>20</v>
      </c>
      <c r="B99" s="42">
        <f t="shared" si="22"/>
        <v>0</v>
      </c>
      <c r="C99" s="42">
        <f t="shared" si="21"/>
        <v>0</v>
      </c>
      <c r="D99" s="42">
        <f t="shared" si="21"/>
        <v>0</v>
      </c>
      <c r="E99" s="42">
        <f t="shared" si="21"/>
        <v>0</v>
      </c>
      <c r="F99" s="42">
        <f t="shared" si="21"/>
        <v>0</v>
      </c>
      <c r="G99" s="42">
        <f t="shared" si="21"/>
        <v>0</v>
      </c>
      <c r="H99" s="43">
        <f t="shared" si="21"/>
        <v>0</v>
      </c>
      <c r="I99" s="38">
        <f t="shared" si="23"/>
        <v>0</v>
      </c>
      <c r="J99" s="310">
        <v>0</v>
      </c>
    </row>
    <row r="100" spans="1:10" ht="15">
      <c r="A100" s="26" t="s">
        <v>21</v>
      </c>
      <c r="B100" s="39">
        <f t="shared" si="22"/>
        <v>75.603136970345147</v>
      </c>
      <c r="C100" s="39">
        <f t="shared" si="21"/>
        <v>0</v>
      </c>
      <c r="D100" s="39">
        <f t="shared" si="21"/>
        <v>1.3968630296548548</v>
      </c>
      <c r="E100" s="39">
        <f t="shared" si="21"/>
        <v>0</v>
      </c>
      <c r="F100" s="39">
        <f t="shared" si="21"/>
        <v>0</v>
      </c>
      <c r="G100" s="39">
        <f t="shared" si="21"/>
        <v>0</v>
      </c>
      <c r="H100" s="40">
        <f t="shared" si="21"/>
        <v>0</v>
      </c>
      <c r="I100" s="41">
        <f t="shared" si="23"/>
        <v>77</v>
      </c>
      <c r="J100" s="310">
        <v>0</v>
      </c>
    </row>
    <row r="101" spans="1:10" ht="15">
      <c r="A101" s="28" t="s">
        <v>60</v>
      </c>
      <c r="B101" s="42">
        <f t="shared" si="22"/>
        <v>860.13327457888772</v>
      </c>
      <c r="C101" s="42">
        <f t="shared" si="22"/>
        <v>1.1782080270435651</v>
      </c>
      <c r="D101" s="42">
        <f t="shared" si="22"/>
        <v>118.68851739406855</v>
      </c>
      <c r="E101" s="42">
        <f t="shared" si="22"/>
        <v>0</v>
      </c>
      <c r="F101" s="42">
        <f t="shared" si="22"/>
        <v>0</v>
      </c>
      <c r="G101" s="42">
        <f t="shared" si="22"/>
        <v>0</v>
      </c>
      <c r="H101" s="43">
        <f t="shared" si="22"/>
        <v>0</v>
      </c>
      <c r="I101" s="38">
        <f t="shared" si="23"/>
        <v>979.99999999999977</v>
      </c>
      <c r="J101" s="310">
        <v>0</v>
      </c>
    </row>
    <row r="102" spans="1:10" ht="15">
      <c r="A102" s="26" t="s">
        <v>22</v>
      </c>
      <c r="B102" s="39">
        <f t="shared" ref="B102:H105" si="24">B596+B622+B648</f>
        <v>91.110532188998036</v>
      </c>
      <c r="C102" s="39">
        <f t="shared" si="24"/>
        <v>0</v>
      </c>
      <c r="D102" s="39">
        <f t="shared" si="24"/>
        <v>7.1517917225151564</v>
      </c>
      <c r="E102" s="39">
        <f t="shared" si="24"/>
        <v>0</v>
      </c>
      <c r="F102" s="39">
        <f t="shared" si="24"/>
        <v>0.42647517631508303</v>
      </c>
      <c r="G102" s="39">
        <f t="shared" si="24"/>
        <v>0</v>
      </c>
      <c r="H102" s="40">
        <f t="shared" si="24"/>
        <v>0</v>
      </c>
      <c r="I102" s="41">
        <f t="shared" si="23"/>
        <v>98.688799087828272</v>
      </c>
      <c r="J102" s="310">
        <v>0</v>
      </c>
    </row>
    <row r="103" spans="1:10" ht="15">
      <c r="A103" s="28" t="s">
        <v>23</v>
      </c>
      <c r="B103" s="42">
        <f t="shared" si="24"/>
        <v>45.792572746276299</v>
      </c>
      <c r="C103" s="42">
        <f t="shared" si="24"/>
        <v>0</v>
      </c>
      <c r="D103" s="42">
        <f t="shared" si="24"/>
        <v>8.8191178570961242</v>
      </c>
      <c r="E103" s="42">
        <f t="shared" si="24"/>
        <v>0</v>
      </c>
      <c r="F103" s="42">
        <f t="shared" si="24"/>
        <v>0</v>
      </c>
      <c r="G103" s="42">
        <f t="shared" si="24"/>
        <v>0</v>
      </c>
      <c r="H103" s="43">
        <f t="shared" si="24"/>
        <v>0</v>
      </c>
      <c r="I103" s="38">
        <f t="shared" si="23"/>
        <v>54.611690603372423</v>
      </c>
      <c r="J103" s="310">
        <v>0</v>
      </c>
    </row>
    <row r="104" spans="1:10" ht="15">
      <c r="A104" s="26" t="s">
        <v>24</v>
      </c>
      <c r="B104" s="39">
        <f t="shared" si="24"/>
        <v>13101.953142918475</v>
      </c>
      <c r="C104" s="39">
        <f t="shared" si="24"/>
        <v>54.718030841527529</v>
      </c>
      <c r="D104" s="39">
        <f t="shared" si="24"/>
        <v>1022.9476262399999</v>
      </c>
      <c r="E104" s="39">
        <f t="shared" si="24"/>
        <v>0</v>
      </c>
      <c r="F104" s="39">
        <f t="shared" si="24"/>
        <v>0</v>
      </c>
      <c r="G104" s="39">
        <f t="shared" si="24"/>
        <v>0</v>
      </c>
      <c r="H104" s="40">
        <f t="shared" si="24"/>
        <v>0</v>
      </c>
      <c r="I104" s="41">
        <f t="shared" si="23"/>
        <v>14179.618800000004</v>
      </c>
      <c r="J104" s="310">
        <v>0</v>
      </c>
    </row>
    <row r="105" spans="1:10" ht="15.75" thickBot="1">
      <c r="A105" s="28" t="s">
        <v>25</v>
      </c>
      <c r="B105" s="42">
        <f t="shared" si="24"/>
        <v>2668.2682730371516</v>
      </c>
      <c r="C105" s="42">
        <f t="shared" si="24"/>
        <v>4.1953787207688893E-2</v>
      </c>
      <c r="D105" s="42">
        <f t="shared" si="24"/>
        <v>4758.3423287028409</v>
      </c>
      <c r="E105" s="42">
        <f t="shared" si="24"/>
        <v>5645.4143673822146</v>
      </c>
      <c r="F105" s="42">
        <f t="shared" si="24"/>
        <v>0</v>
      </c>
      <c r="G105" s="42">
        <f t="shared" si="24"/>
        <v>3763.9150948789515</v>
      </c>
      <c r="H105" s="43">
        <f t="shared" si="24"/>
        <v>0.90238221163338261</v>
      </c>
      <c r="I105" s="38">
        <f>SUM(B105:H105)</f>
        <v>16836.884399999999</v>
      </c>
      <c r="J105" s="310">
        <v>0</v>
      </c>
    </row>
    <row r="106" spans="1:10" ht="15">
      <c r="A106" s="29" t="s">
        <v>26</v>
      </c>
      <c r="B106" s="44">
        <f>SUM(B85:B105)</f>
        <v>44278.507685820936</v>
      </c>
      <c r="C106" s="44">
        <f t="shared" ref="C106:I106" si="25">SUM(C85:C105)</f>
        <v>1069.5119136472097</v>
      </c>
      <c r="D106" s="44">
        <f t="shared" si="25"/>
        <v>11256.140004311001</v>
      </c>
      <c r="E106" s="44">
        <f t="shared" si="25"/>
        <v>6127.7704385192455</v>
      </c>
      <c r="F106" s="44">
        <f t="shared" si="25"/>
        <v>31.838840407108354</v>
      </c>
      <c r="G106" s="44">
        <f t="shared" si="25"/>
        <v>3763.9150948789515</v>
      </c>
      <c r="H106" s="45">
        <f t="shared" si="25"/>
        <v>0.90238221163338261</v>
      </c>
      <c r="I106" s="46">
        <f t="shared" si="25"/>
        <v>66528.586359796085</v>
      </c>
      <c r="J106" s="310">
        <v>0</v>
      </c>
    </row>
    <row r="107" spans="1:10" s="5" customFormat="1" ht="15" thickBot="1">
      <c r="A107" s="30" t="s">
        <v>88</v>
      </c>
      <c r="B107" s="47">
        <f>B106/$I106</f>
        <v>0.66555611818288829</v>
      </c>
      <c r="C107" s="47">
        <f t="shared" ref="C107:I107" si="26">C106/$I106</f>
        <v>1.6075975338828586E-2</v>
      </c>
      <c r="D107" s="47">
        <f t="shared" si="26"/>
        <v>0.16919253241660945</v>
      </c>
      <c r="E107" s="47">
        <f t="shared" si="26"/>
        <v>9.2107329703045082E-2</v>
      </c>
      <c r="F107" s="47">
        <f t="shared" si="26"/>
        <v>4.7857383042710939E-4</v>
      </c>
      <c r="G107" s="47">
        <f t="shared" si="26"/>
        <v>5.6575906701566779E-2</v>
      </c>
      <c r="H107" s="47">
        <f t="shared" si="26"/>
        <v>1.3563826634661542E-5</v>
      </c>
      <c r="I107" s="48">
        <f t="shared" si="26"/>
        <v>1</v>
      </c>
      <c r="J107" s="310"/>
    </row>
    <row r="108" spans="1:10" ht="15" thickBot="1">
      <c r="A108" s="32"/>
      <c r="B108" s="51"/>
      <c r="C108" s="51"/>
      <c r="D108" s="51"/>
      <c r="E108" s="51"/>
      <c r="F108" s="51"/>
      <c r="G108" s="51"/>
      <c r="H108" s="51"/>
      <c r="I108" s="51"/>
    </row>
    <row r="109" spans="1:10" ht="28.5">
      <c r="A109" s="451" t="s">
        <v>32</v>
      </c>
      <c r="B109" s="34" t="s">
        <v>0</v>
      </c>
      <c r="C109" s="34" t="s">
        <v>1</v>
      </c>
      <c r="D109" s="34" t="s">
        <v>2</v>
      </c>
      <c r="E109" s="34" t="s">
        <v>3</v>
      </c>
      <c r="F109" s="34" t="s">
        <v>27</v>
      </c>
      <c r="G109" s="34" t="s">
        <v>4</v>
      </c>
      <c r="H109" s="34" t="s">
        <v>5</v>
      </c>
      <c r="I109" s="35" t="s">
        <v>6</v>
      </c>
    </row>
    <row r="110" spans="1:10" ht="15">
      <c r="A110" s="452" t="s">
        <v>32</v>
      </c>
      <c r="B110" s="392" t="s">
        <v>69</v>
      </c>
      <c r="C110" s="393"/>
      <c r="D110" s="393"/>
      <c r="E110" s="393"/>
      <c r="F110" s="393"/>
      <c r="G110" s="393"/>
      <c r="H110" s="393"/>
      <c r="I110" s="394"/>
    </row>
    <row r="111" spans="1:10" ht="15">
      <c r="A111" s="25" t="s">
        <v>7</v>
      </c>
      <c r="B111" s="36">
        <v>0</v>
      </c>
      <c r="C111" s="36">
        <v>0</v>
      </c>
      <c r="D111" s="36">
        <v>0</v>
      </c>
      <c r="E111" s="36">
        <v>0</v>
      </c>
      <c r="F111" s="410"/>
      <c r="G111" s="36">
        <v>0</v>
      </c>
      <c r="H111" s="37">
        <v>0</v>
      </c>
      <c r="I111" s="38">
        <f>SUM(B111:H111)</f>
        <v>0</v>
      </c>
    </row>
    <row r="112" spans="1:10" ht="15">
      <c r="A112" s="26" t="s">
        <v>8</v>
      </c>
      <c r="B112" s="39">
        <v>0</v>
      </c>
      <c r="C112" s="39">
        <v>0</v>
      </c>
      <c r="D112" s="39">
        <v>0</v>
      </c>
      <c r="E112" s="39">
        <v>0</v>
      </c>
      <c r="F112" s="411"/>
      <c r="G112" s="39">
        <v>0</v>
      </c>
      <c r="H112" s="40">
        <v>0</v>
      </c>
      <c r="I112" s="41">
        <f t="shared" ref="I112:I130" si="27">SUM(B112:H112)</f>
        <v>0</v>
      </c>
    </row>
    <row r="113" spans="1:9" ht="15">
      <c r="A113" s="27" t="s">
        <v>9</v>
      </c>
      <c r="B113" s="42">
        <v>0</v>
      </c>
      <c r="C113" s="42">
        <v>0</v>
      </c>
      <c r="D113" s="42">
        <v>0</v>
      </c>
      <c r="E113" s="42">
        <v>0</v>
      </c>
      <c r="F113" s="411"/>
      <c r="G113" s="42">
        <v>0</v>
      </c>
      <c r="H113" s="43">
        <v>0</v>
      </c>
      <c r="I113" s="38">
        <f t="shared" si="27"/>
        <v>0</v>
      </c>
    </row>
    <row r="114" spans="1:9" ht="15">
      <c r="A114" s="26" t="s">
        <v>10</v>
      </c>
      <c r="B114" s="39">
        <v>0</v>
      </c>
      <c r="C114" s="39">
        <v>0</v>
      </c>
      <c r="D114" s="39">
        <v>0</v>
      </c>
      <c r="E114" s="39">
        <v>0</v>
      </c>
      <c r="F114" s="411"/>
      <c r="G114" s="39">
        <v>0</v>
      </c>
      <c r="H114" s="40">
        <v>0</v>
      </c>
      <c r="I114" s="41">
        <f t="shared" si="27"/>
        <v>0</v>
      </c>
    </row>
    <row r="115" spans="1:9" ht="15">
      <c r="A115" s="27" t="s">
        <v>11</v>
      </c>
      <c r="B115" s="42">
        <v>0</v>
      </c>
      <c r="C115" s="42">
        <v>0</v>
      </c>
      <c r="D115" s="42">
        <v>0</v>
      </c>
      <c r="E115" s="42">
        <v>0</v>
      </c>
      <c r="F115" s="411"/>
      <c r="G115" s="42">
        <v>0</v>
      </c>
      <c r="H115" s="43">
        <v>0</v>
      </c>
      <c r="I115" s="38">
        <f t="shared" si="27"/>
        <v>0</v>
      </c>
    </row>
    <row r="116" spans="1:9" ht="15">
      <c r="A116" s="26" t="s">
        <v>12</v>
      </c>
      <c r="B116" s="39">
        <v>0</v>
      </c>
      <c r="C116" s="39">
        <v>0</v>
      </c>
      <c r="D116" s="39">
        <v>0</v>
      </c>
      <c r="E116" s="39">
        <v>0</v>
      </c>
      <c r="F116" s="411"/>
      <c r="G116" s="39">
        <v>0</v>
      </c>
      <c r="H116" s="40">
        <v>0</v>
      </c>
      <c r="I116" s="41">
        <f t="shared" si="27"/>
        <v>0</v>
      </c>
    </row>
    <row r="117" spans="1:9" ht="15">
      <c r="A117" s="27" t="s">
        <v>13</v>
      </c>
      <c r="B117" s="42">
        <v>0</v>
      </c>
      <c r="C117" s="42">
        <v>0</v>
      </c>
      <c r="D117" s="42">
        <v>0</v>
      </c>
      <c r="E117" s="42">
        <v>0</v>
      </c>
      <c r="F117" s="411"/>
      <c r="G117" s="42">
        <v>0</v>
      </c>
      <c r="H117" s="43">
        <v>0</v>
      </c>
      <c r="I117" s="38">
        <f t="shared" si="27"/>
        <v>0</v>
      </c>
    </row>
    <row r="118" spans="1:9" ht="15">
      <c r="A118" s="26" t="s">
        <v>14</v>
      </c>
      <c r="B118" s="39">
        <v>0</v>
      </c>
      <c r="C118" s="39">
        <v>0</v>
      </c>
      <c r="D118" s="39">
        <v>0</v>
      </c>
      <c r="E118" s="39">
        <v>0</v>
      </c>
      <c r="F118" s="411"/>
      <c r="G118" s="39">
        <v>0</v>
      </c>
      <c r="H118" s="40">
        <v>0</v>
      </c>
      <c r="I118" s="41">
        <f t="shared" si="27"/>
        <v>0</v>
      </c>
    </row>
    <row r="119" spans="1:9" ht="15">
      <c r="A119" s="27" t="s">
        <v>15</v>
      </c>
      <c r="B119" s="42">
        <v>0</v>
      </c>
      <c r="C119" s="42">
        <v>0</v>
      </c>
      <c r="D119" s="42">
        <v>0</v>
      </c>
      <c r="E119" s="42">
        <v>0</v>
      </c>
      <c r="F119" s="411"/>
      <c r="G119" s="42">
        <v>0</v>
      </c>
      <c r="H119" s="43">
        <v>0</v>
      </c>
      <c r="I119" s="38">
        <f t="shared" si="27"/>
        <v>0</v>
      </c>
    </row>
    <row r="120" spans="1:9" ht="15">
      <c r="A120" s="26" t="s">
        <v>16</v>
      </c>
      <c r="B120" s="39">
        <v>0</v>
      </c>
      <c r="C120" s="39">
        <v>0</v>
      </c>
      <c r="D120" s="39">
        <v>0</v>
      </c>
      <c r="E120" s="39">
        <v>0</v>
      </c>
      <c r="F120" s="411"/>
      <c r="G120" s="39">
        <v>0</v>
      </c>
      <c r="H120" s="40">
        <v>0</v>
      </c>
      <c r="I120" s="41">
        <f t="shared" si="27"/>
        <v>0</v>
      </c>
    </row>
    <row r="121" spans="1:9" ht="15">
      <c r="A121" s="27" t="s">
        <v>17</v>
      </c>
      <c r="B121" s="42">
        <v>0</v>
      </c>
      <c r="C121" s="42">
        <v>0</v>
      </c>
      <c r="D121" s="42">
        <v>0</v>
      </c>
      <c r="E121" s="42">
        <v>0</v>
      </c>
      <c r="F121" s="411"/>
      <c r="G121" s="42">
        <v>0</v>
      </c>
      <c r="H121" s="43">
        <v>0</v>
      </c>
      <c r="I121" s="38">
        <f t="shared" si="27"/>
        <v>0</v>
      </c>
    </row>
    <row r="122" spans="1:9" ht="15">
      <c r="A122" s="26" t="s">
        <v>18</v>
      </c>
      <c r="B122" s="39">
        <v>0</v>
      </c>
      <c r="C122" s="39">
        <v>0</v>
      </c>
      <c r="D122" s="39">
        <v>0</v>
      </c>
      <c r="E122" s="39">
        <v>0</v>
      </c>
      <c r="F122" s="411"/>
      <c r="G122" s="39">
        <v>0</v>
      </c>
      <c r="H122" s="40">
        <v>0</v>
      </c>
      <c r="I122" s="41">
        <f t="shared" si="27"/>
        <v>0</v>
      </c>
    </row>
    <row r="123" spans="1:9" ht="15">
      <c r="A123" s="27" t="s">
        <v>139</v>
      </c>
      <c r="B123" s="42">
        <v>7.5330557612190319E-2</v>
      </c>
      <c r="C123" s="42">
        <v>1.0816101537073455</v>
      </c>
      <c r="D123" s="42">
        <v>2.8427339129469602</v>
      </c>
      <c r="E123" s="42">
        <v>3.2537573350386239E-4</v>
      </c>
      <c r="F123" s="411"/>
      <c r="G123" s="42">
        <v>0</v>
      </c>
      <c r="H123" s="43">
        <v>0</v>
      </c>
      <c r="I123" s="38">
        <f t="shared" si="27"/>
        <v>4</v>
      </c>
    </row>
    <row r="124" spans="1:9" ht="15">
      <c r="A124" s="26" t="s">
        <v>19</v>
      </c>
      <c r="B124" s="39">
        <v>0</v>
      </c>
      <c r="C124" s="39">
        <v>0</v>
      </c>
      <c r="D124" s="39">
        <v>0</v>
      </c>
      <c r="E124" s="39">
        <v>0</v>
      </c>
      <c r="F124" s="411"/>
      <c r="G124" s="39">
        <v>0</v>
      </c>
      <c r="H124" s="40">
        <v>0</v>
      </c>
      <c r="I124" s="41">
        <f t="shared" si="27"/>
        <v>0</v>
      </c>
    </row>
    <row r="125" spans="1:9" ht="15">
      <c r="A125" s="27" t="s">
        <v>20</v>
      </c>
      <c r="B125" s="42">
        <v>0</v>
      </c>
      <c r="C125" s="42">
        <v>0</v>
      </c>
      <c r="D125" s="42">
        <v>0</v>
      </c>
      <c r="E125" s="42">
        <v>0</v>
      </c>
      <c r="F125" s="411"/>
      <c r="G125" s="42">
        <v>0</v>
      </c>
      <c r="H125" s="43">
        <v>0</v>
      </c>
      <c r="I125" s="38">
        <f t="shared" si="27"/>
        <v>0</v>
      </c>
    </row>
    <row r="126" spans="1:9" ht="15">
      <c r="A126" s="26" t="s">
        <v>21</v>
      </c>
      <c r="B126" s="39">
        <v>0</v>
      </c>
      <c r="C126" s="39">
        <v>0</v>
      </c>
      <c r="D126" s="39">
        <v>0</v>
      </c>
      <c r="E126" s="39">
        <v>0</v>
      </c>
      <c r="F126" s="411"/>
      <c r="G126" s="39">
        <v>0</v>
      </c>
      <c r="H126" s="40">
        <v>0</v>
      </c>
      <c r="I126" s="41">
        <f t="shared" si="27"/>
        <v>0</v>
      </c>
    </row>
    <row r="127" spans="1:9" ht="15">
      <c r="A127" s="28" t="s">
        <v>60</v>
      </c>
      <c r="B127" s="42">
        <v>0</v>
      </c>
      <c r="C127" s="42">
        <v>0</v>
      </c>
      <c r="D127" s="42">
        <v>0</v>
      </c>
      <c r="E127" s="42">
        <v>0</v>
      </c>
      <c r="F127" s="411"/>
      <c r="G127" s="42">
        <v>0</v>
      </c>
      <c r="H127" s="43">
        <v>0</v>
      </c>
      <c r="I127" s="38">
        <f t="shared" si="27"/>
        <v>0</v>
      </c>
    </row>
    <row r="128" spans="1:9" ht="15">
      <c r="A128" s="26" t="s">
        <v>22</v>
      </c>
      <c r="B128" s="39">
        <v>0</v>
      </c>
      <c r="C128" s="39">
        <v>0</v>
      </c>
      <c r="D128" s="39">
        <v>0</v>
      </c>
      <c r="E128" s="39">
        <v>0</v>
      </c>
      <c r="F128" s="411"/>
      <c r="G128" s="39">
        <v>0</v>
      </c>
      <c r="H128" s="40">
        <v>0</v>
      </c>
      <c r="I128" s="41">
        <f t="shared" si="27"/>
        <v>0</v>
      </c>
    </row>
    <row r="129" spans="1:10" ht="15">
      <c r="A129" s="28" t="s">
        <v>23</v>
      </c>
      <c r="B129" s="42">
        <v>0</v>
      </c>
      <c r="C129" s="42">
        <v>0</v>
      </c>
      <c r="D129" s="42">
        <v>0</v>
      </c>
      <c r="E129" s="42">
        <v>0</v>
      </c>
      <c r="F129" s="411"/>
      <c r="G129" s="42">
        <v>0</v>
      </c>
      <c r="H129" s="43">
        <v>0</v>
      </c>
      <c r="I129" s="38">
        <f t="shared" si="27"/>
        <v>0</v>
      </c>
    </row>
    <row r="130" spans="1:10" ht="15">
      <c r="A130" s="26" t="s">
        <v>24</v>
      </c>
      <c r="B130" s="39">
        <v>2.0040810291290846E-3</v>
      </c>
      <c r="C130" s="39">
        <v>0</v>
      </c>
      <c r="D130" s="39">
        <v>1.2395918970870915E-2</v>
      </c>
      <c r="E130" s="39">
        <v>0</v>
      </c>
      <c r="F130" s="411"/>
      <c r="G130" s="39">
        <v>0</v>
      </c>
      <c r="H130" s="40">
        <v>0</v>
      </c>
      <c r="I130" s="41">
        <f t="shared" si="27"/>
        <v>1.44E-2</v>
      </c>
    </row>
    <row r="131" spans="1:10" ht="15.75" thickBot="1">
      <c r="A131" s="28" t="s">
        <v>25</v>
      </c>
      <c r="B131" s="42">
        <v>0</v>
      </c>
      <c r="C131" s="42">
        <v>0</v>
      </c>
      <c r="D131" s="42">
        <v>0</v>
      </c>
      <c r="E131" s="42">
        <v>0</v>
      </c>
      <c r="F131" s="412"/>
      <c r="G131" s="42">
        <v>0</v>
      </c>
      <c r="H131" s="43">
        <v>0</v>
      </c>
      <c r="I131" s="38">
        <f>SUM(B131:H131)</f>
        <v>0</v>
      </c>
    </row>
    <row r="132" spans="1:10" ht="15">
      <c r="A132" s="29" t="s">
        <v>26</v>
      </c>
      <c r="B132" s="44">
        <f>SUM(B111:B131)</f>
        <v>7.7334638641319398E-2</v>
      </c>
      <c r="C132" s="44">
        <f t="shared" ref="C132:I132" si="28">SUM(C111:C131)</f>
        <v>1.0816101537073455</v>
      </c>
      <c r="D132" s="44">
        <f t="shared" si="28"/>
        <v>2.8551298319178313</v>
      </c>
      <c r="E132" s="44">
        <f t="shared" si="28"/>
        <v>3.2537573350386239E-4</v>
      </c>
      <c r="F132" s="44">
        <f t="shared" si="28"/>
        <v>0</v>
      </c>
      <c r="G132" s="44">
        <f t="shared" si="28"/>
        <v>0</v>
      </c>
      <c r="H132" s="45">
        <f t="shared" si="28"/>
        <v>0</v>
      </c>
      <c r="I132" s="46">
        <f t="shared" si="28"/>
        <v>4.0144000000000002</v>
      </c>
    </row>
    <row r="133" spans="1:10" s="5" customFormat="1" ht="15" thickBot="1">
      <c r="A133" s="30" t="s">
        <v>88</v>
      </c>
      <c r="B133" s="47">
        <f>B132/$I132</f>
        <v>1.9264308150986297E-2</v>
      </c>
      <c r="C133" s="47">
        <f t="shared" ref="C133:I133" si="29">C132/$I132</f>
        <v>0.26943258113475127</v>
      </c>
      <c r="D133" s="47">
        <f t="shared" si="29"/>
        <v>0.71122205856861076</v>
      </c>
      <c r="E133" s="47">
        <f t="shared" si="29"/>
        <v>8.1052145651619762E-5</v>
      </c>
      <c r="F133" s="47">
        <f t="shared" si="29"/>
        <v>0</v>
      </c>
      <c r="G133" s="47">
        <f t="shared" si="29"/>
        <v>0</v>
      </c>
      <c r="H133" s="47">
        <f t="shared" si="29"/>
        <v>0</v>
      </c>
      <c r="I133" s="48">
        <f t="shared" si="29"/>
        <v>1</v>
      </c>
      <c r="J133" s="310"/>
    </row>
    <row r="134" spans="1:10" ht="15" thickBot="1">
      <c r="A134" s="32"/>
      <c r="B134" s="31"/>
      <c r="C134" s="31"/>
      <c r="D134" s="31"/>
      <c r="E134" s="31"/>
      <c r="F134" s="31"/>
      <c r="G134" s="31"/>
      <c r="H134" s="31"/>
      <c r="I134" s="31"/>
    </row>
    <row r="135" spans="1:10" ht="28.5">
      <c r="A135" s="451" t="s">
        <v>33</v>
      </c>
      <c r="B135" s="34" t="s">
        <v>0</v>
      </c>
      <c r="C135" s="34" t="s">
        <v>1</v>
      </c>
      <c r="D135" s="34" t="s">
        <v>2</v>
      </c>
      <c r="E135" s="34" t="s">
        <v>3</v>
      </c>
      <c r="F135" s="34" t="s">
        <v>27</v>
      </c>
      <c r="G135" s="34" t="s">
        <v>4</v>
      </c>
      <c r="H135" s="34" t="s">
        <v>5</v>
      </c>
      <c r="I135" s="35" t="s">
        <v>6</v>
      </c>
    </row>
    <row r="136" spans="1:10" ht="15">
      <c r="A136" s="452" t="s">
        <v>33</v>
      </c>
      <c r="B136" s="392" t="s">
        <v>69</v>
      </c>
      <c r="C136" s="393"/>
      <c r="D136" s="393"/>
      <c r="E136" s="393"/>
      <c r="F136" s="393"/>
      <c r="G136" s="393"/>
      <c r="H136" s="393"/>
      <c r="I136" s="394"/>
    </row>
    <row r="137" spans="1:10" ht="15">
      <c r="A137" s="25" t="s">
        <v>7</v>
      </c>
      <c r="B137" s="36">
        <v>0</v>
      </c>
      <c r="C137" s="36">
        <v>0</v>
      </c>
      <c r="D137" s="36">
        <v>0</v>
      </c>
      <c r="E137" s="36">
        <v>0</v>
      </c>
      <c r="F137" s="410"/>
      <c r="G137" s="36">
        <v>0</v>
      </c>
      <c r="H137" s="37">
        <v>0</v>
      </c>
      <c r="I137" s="38">
        <f>SUM(B137:H137)</f>
        <v>0</v>
      </c>
    </row>
    <row r="138" spans="1:10" ht="15">
      <c r="A138" s="26" t="s">
        <v>8</v>
      </c>
      <c r="B138" s="39">
        <v>0</v>
      </c>
      <c r="C138" s="39">
        <v>0</v>
      </c>
      <c r="D138" s="39">
        <v>0</v>
      </c>
      <c r="E138" s="39">
        <v>0</v>
      </c>
      <c r="F138" s="411"/>
      <c r="G138" s="39">
        <v>0</v>
      </c>
      <c r="H138" s="40">
        <v>0</v>
      </c>
      <c r="I138" s="41">
        <f t="shared" ref="I138:I156" si="30">SUM(B138:H138)</f>
        <v>0</v>
      </c>
    </row>
    <row r="139" spans="1:10" ht="15">
      <c r="A139" s="27" t="s">
        <v>9</v>
      </c>
      <c r="B139" s="42">
        <v>0</v>
      </c>
      <c r="C139" s="42">
        <v>0</v>
      </c>
      <c r="D139" s="42">
        <v>0</v>
      </c>
      <c r="E139" s="42">
        <v>0</v>
      </c>
      <c r="F139" s="411"/>
      <c r="G139" s="42">
        <v>0</v>
      </c>
      <c r="H139" s="43">
        <v>0</v>
      </c>
      <c r="I139" s="38">
        <f t="shared" si="30"/>
        <v>0</v>
      </c>
    </row>
    <row r="140" spans="1:10" ht="15">
      <c r="A140" s="26" t="s">
        <v>10</v>
      </c>
      <c r="B140" s="39">
        <v>0</v>
      </c>
      <c r="C140" s="39">
        <v>0</v>
      </c>
      <c r="D140" s="39">
        <v>0</v>
      </c>
      <c r="E140" s="39">
        <v>0</v>
      </c>
      <c r="F140" s="411"/>
      <c r="G140" s="39">
        <v>0</v>
      </c>
      <c r="H140" s="40">
        <v>0</v>
      </c>
      <c r="I140" s="41">
        <f t="shared" si="30"/>
        <v>0</v>
      </c>
    </row>
    <row r="141" spans="1:10" ht="15">
      <c r="A141" s="27" t="s">
        <v>11</v>
      </c>
      <c r="B141" s="42">
        <v>0</v>
      </c>
      <c r="C141" s="42">
        <v>0</v>
      </c>
      <c r="D141" s="42">
        <v>0</v>
      </c>
      <c r="E141" s="42">
        <v>0</v>
      </c>
      <c r="F141" s="411"/>
      <c r="G141" s="42">
        <v>0</v>
      </c>
      <c r="H141" s="43">
        <v>0</v>
      </c>
      <c r="I141" s="38">
        <f t="shared" si="30"/>
        <v>0</v>
      </c>
    </row>
    <row r="142" spans="1:10" ht="15">
      <c r="A142" s="26" t="s">
        <v>12</v>
      </c>
      <c r="B142" s="39">
        <v>0</v>
      </c>
      <c r="C142" s="39">
        <v>0</v>
      </c>
      <c r="D142" s="39">
        <v>0</v>
      </c>
      <c r="E142" s="39">
        <v>0</v>
      </c>
      <c r="F142" s="411"/>
      <c r="G142" s="39">
        <v>0</v>
      </c>
      <c r="H142" s="40">
        <v>0</v>
      </c>
      <c r="I142" s="41">
        <f t="shared" si="30"/>
        <v>0</v>
      </c>
    </row>
    <row r="143" spans="1:10" ht="15">
      <c r="A143" s="27" t="s">
        <v>13</v>
      </c>
      <c r="B143" s="42">
        <v>0</v>
      </c>
      <c r="C143" s="42">
        <v>0</v>
      </c>
      <c r="D143" s="42">
        <v>0</v>
      </c>
      <c r="E143" s="42">
        <v>0</v>
      </c>
      <c r="F143" s="411"/>
      <c r="G143" s="42">
        <v>0</v>
      </c>
      <c r="H143" s="43">
        <v>0</v>
      </c>
      <c r="I143" s="38">
        <f t="shared" si="30"/>
        <v>0</v>
      </c>
    </row>
    <row r="144" spans="1:10" ht="15">
      <c r="A144" s="26" t="s">
        <v>14</v>
      </c>
      <c r="B144" s="39">
        <v>0</v>
      </c>
      <c r="C144" s="39">
        <v>0</v>
      </c>
      <c r="D144" s="39">
        <v>3.1064596106434181</v>
      </c>
      <c r="E144" s="39">
        <v>3.3979228799024113</v>
      </c>
      <c r="F144" s="411"/>
      <c r="G144" s="39">
        <v>0</v>
      </c>
      <c r="H144" s="40">
        <v>0</v>
      </c>
      <c r="I144" s="41">
        <f t="shared" si="30"/>
        <v>6.5043824905458294</v>
      </c>
    </row>
    <row r="145" spans="1:10" ht="15">
      <c r="A145" s="27" t="s">
        <v>15</v>
      </c>
      <c r="B145" s="42">
        <v>0.29819999999999997</v>
      </c>
      <c r="C145" s="42">
        <v>0</v>
      </c>
      <c r="D145" s="42">
        <v>0</v>
      </c>
      <c r="E145" s="42">
        <v>0</v>
      </c>
      <c r="F145" s="411"/>
      <c r="G145" s="42">
        <v>0</v>
      </c>
      <c r="H145" s="43">
        <v>0</v>
      </c>
      <c r="I145" s="38">
        <f t="shared" si="30"/>
        <v>0.29819999999999997</v>
      </c>
    </row>
    <row r="146" spans="1:10" ht="15">
      <c r="A146" s="26" t="s">
        <v>16</v>
      </c>
      <c r="B146" s="39">
        <v>15.251625263913619</v>
      </c>
      <c r="C146" s="39">
        <v>129.19479354263237</v>
      </c>
      <c r="D146" s="39">
        <v>7.5535811934539971</v>
      </c>
      <c r="E146" s="39">
        <v>0</v>
      </c>
      <c r="F146" s="411"/>
      <c r="G146" s="39">
        <v>0</v>
      </c>
      <c r="H146" s="40">
        <v>0</v>
      </c>
      <c r="I146" s="41">
        <f t="shared" si="30"/>
        <v>151.99999999999997</v>
      </c>
    </row>
    <row r="147" spans="1:10" ht="15">
      <c r="A147" s="27" t="s">
        <v>17</v>
      </c>
      <c r="B147" s="42">
        <v>0</v>
      </c>
      <c r="C147" s="42">
        <v>0</v>
      </c>
      <c r="D147" s="42">
        <v>0</v>
      </c>
      <c r="E147" s="42">
        <v>0</v>
      </c>
      <c r="F147" s="411"/>
      <c r="G147" s="42">
        <v>0</v>
      </c>
      <c r="H147" s="43">
        <v>0</v>
      </c>
      <c r="I147" s="38">
        <f t="shared" si="30"/>
        <v>0</v>
      </c>
    </row>
    <row r="148" spans="1:10" ht="15">
      <c r="A148" s="26" t="s">
        <v>18</v>
      </c>
      <c r="B148" s="39">
        <v>0</v>
      </c>
      <c r="C148" s="39">
        <v>0</v>
      </c>
      <c r="D148" s="39">
        <v>0</v>
      </c>
      <c r="E148" s="39">
        <v>0</v>
      </c>
      <c r="F148" s="411"/>
      <c r="G148" s="39">
        <v>0</v>
      </c>
      <c r="H148" s="40">
        <v>0</v>
      </c>
      <c r="I148" s="41">
        <f t="shared" si="30"/>
        <v>0</v>
      </c>
    </row>
    <row r="149" spans="1:10" ht="15">
      <c r="A149" s="27" t="s">
        <v>139</v>
      </c>
      <c r="B149" s="42">
        <v>6.975201236143949</v>
      </c>
      <c r="C149" s="42">
        <v>319.52761904933493</v>
      </c>
      <c r="D149" s="42">
        <v>66.497179714521138</v>
      </c>
      <c r="E149" s="42">
        <v>0</v>
      </c>
      <c r="F149" s="411"/>
      <c r="G149" s="42">
        <v>0</v>
      </c>
      <c r="H149" s="43">
        <v>0</v>
      </c>
      <c r="I149" s="38">
        <f t="shared" si="30"/>
        <v>393</v>
      </c>
    </row>
    <row r="150" spans="1:10" ht="15">
      <c r="A150" s="26" t="s">
        <v>19</v>
      </c>
      <c r="B150" s="39">
        <v>0</v>
      </c>
      <c r="C150" s="39">
        <v>0</v>
      </c>
      <c r="D150" s="39">
        <v>0</v>
      </c>
      <c r="E150" s="39">
        <v>0</v>
      </c>
      <c r="F150" s="411"/>
      <c r="G150" s="39">
        <v>0</v>
      </c>
      <c r="H150" s="40">
        <v>0</v>
      </c>
      <c r="I150" s="41">
        <f t="shared" si="30"/>
        <v>0</v>
      </c>
    </row>
    <row r="151" spans="1:10" ht="15">
      <c r="A151" s="27" t="s">
        <v>20</v>
      </c>
      <c r="B151" s="42">
        <v>0</v>
      </c>
      <c r="C151" s="42">
        <v>0</v>
      </c>
      <c r="D151" s="42">
        <v>0</v>
      </c>
      <c r="E151" s="42">
        <v>0</v>
      </c>
      <c r="F151" s="411"/>
      <c r="G151" s="42">
        <v>0</v>
      </c>
      <c r="H151" s="43">
        <v>0</v>
      </c>
      <c r="I151" s="38">
        <f t="shared" si="30"/>
        <v>0</v>
      </c>
    </row>
    <row r="152" spans="1:10" ht="15">
      <c r="A152" s="26" t="s">
        <v>21</v>
      </c>
      <c r="B152" s="39">
        <v>0</v>
      </c>
      <c r="C152" s="39">
        <v>0</v>
      </c>
      <c r="D152" s="39">
        <v>0</v>
      </c>
      <c r="E152" s="39">
        <v>0</v>
      </c>
      <c r="F152" s="411"/>
      <c r="G152" s="39">
        <v>0</v>
      </c>
      <c r="H152" s="40">
        <v>0</v>
      </c>
      <c r="I152" s="41">
        <f t="shared" si="30"/>
        <v>0</v>
      </c>
    </row>
    <row r="153" spans="1:10" ht="15">
      <c r="A153" s="28" t="s">
        <v>60</v>
      </c>
      <c r="B153" s="42">
        <v>0</v>
      </c>
      <c r="C153" s="42">
        <v>0</v>
      </c>
      <c r="D153" s="42">
        <v>0</v>
      </c>
      <c r="E153" s="42">
        <v>0</v>
      </c>
      <c r="F153" s="411"/>
      <c r="G153" s="42">
        <v>0</v>
      </c>
      <c r="H153" s="43">
        <v>0</v>
      </c>
      <c r="I153" s="38">
        <f t="shared" si="30"/>
        <v>0</v>
      </c>
    </row>
    <row r="154" spans="1:10" ht="15">
      <c r="A154" s="26" t="s">
        <v>22</v>
      </c>
      <c r="B154" s="39">
        <v>0</v>
      </c>
      <c r="C154" s="39">
        <v>0</v>
      </c>
      <c r="D154" s="39">
        <v>0</v>
      </c>
      <c r="E154" s="39">
        <v>0</v>
      </c>
      <c r="F154" s="411"/>
      <c r="G154" s="39">
        <v>0</v>
      </c>
      <c r="H154" s="40">
        <v>0</v>
      </c>
      <c r="I154" s="41">
        <f t="shared" si="30"/>
        <v>0</v>
      </c>
    </row>
    <row r="155" spans="1:10" ht="15">
      <c r="A155" s="28" t="s">
        <v>23</v>
      </c>
      <c r="B155" s="42">
        <v>0</v>
      </c>
      <c r="C155" s="42">
        <v>0</v>
      </c>
      <c r="D155" s="42">
        <v>0</v>
      </c>
      <c r="E155" s="42">
        <v>0</v>
      </c>
      <c r="F155" s="411"/>
      <c r="G155" s="42">
        <v>0</v>
      </c>
      <c r="H155" s="43">
        <v>0</v>
      </c>
      <c r="I155" s="38">
        <f t="shared" si="30"/>
        <v>0</v>
      </c>
    </row>
    <row r="156" spans="1:10" ht="15">
      <c r="A156" s="26" t="s">
        <v>24</v>
      </c>
      <c r="B156" s="39">
        <v>78.230345182971178</v>
      </c>
      <c r="C156" s="39">
        <v>0</v>
      </c>
      <c r="D156" s="39">
        <v>3.2052548170288269</v>
      </c>
      <c r="E156" s="39">
        <v>0</v>
      </c>
      <c r="F156" s="411"/>
      <c r="G156" s="39">
        <v>0</v>
      </c>
      <c r="H156" s="40">
        <v>0</v>
      </c>
      <c r="I156" s="41">
        <f t="shared" si="30"/>
        <v>81.435600000000008</v>
      </c>
    </row>
    <row r="157" spans="1:10" ht="15.75" thickBot="1">
      <c r="A157" s="28" t="s">
        <v>25</v>
      </c>
      <c r="B157" s="42">
        <v>2.7334673394918774</v>
      </c>
      <c r="C157" s="42">
        <v>1.5044538858827927E-2</v>
      </c>
      <c r="D157" s="42">
        <v>12.550279687191413</v>
      </c>
      <c r="E157" s="42">
        <v>278.39643341715328</v>
      </c>
      <c r="F157" s="412"/>
      <c r="G157" s="42">
        <v>5.3118505575806694</v>
      </c>
      <c r="H157" s="43">
        <v>32.992924459723952</v>
      </c>
      <c r="I157" s="38">
        <f>SUM(B157:H157)</f>
        <v>332</v>
      </c>
    </row>
    <row r="158" spans="1:10" ht="15">
      <c r="A158" s="29" t="s">
        <v>26</v>
      </c>
      <c r="B158" s="44">
        <f>SUM(B137:B157)</f>
        <v>103.48883902252062</v>
      </c>
      <c r="C158" s="44">
        <f t="shared" ref="C158:I158" si="31">SUM(C137:C157)</f>
        <v>448.73745713082616</v>
      </c>
      <c r="D158" s="44">
        <f t="shared" si="31"/>
        <v>92.912755022838809</v>
      </c>
      <c r="E158" s="44">
        <f t="shared" si="31"/>
        <v>281.79435629705569</v>
      </c>
      <c r="F158" s="44">
        <f t="shared" si="31"/>
        <v>0</v>
      </c>
      <c r="G158" s="44">
        <f t="shared" si="31"/>
        <v>5.3118505575806694</v>
      </c>
      <c r="H158" s="45">
        <f t="shared" si="31"/>
        <v>32.992924459723952</v>
      </c>
      <c r="I158" s="46">
        <f t="shared" si="31"/>
        <v>965.2381824905458</v>
      </c>
    </row>
    <row r="159" spans="1:10" s="5" customFormat="1" ht="15" thickBot="1">
      <c r="A159" s="30" t="s">
        <v>88</v>
      </c>
      <c r="B159" s="47">
        <f>B158/$I158</f>
        <v>0.1072158570804717</v>
      </c>
      <c r="C159" s="47">
        <f t="shared" ref="C159:I159" si="32">C158/$I158</f>
        <v>0.46489816220590857</v>
      </c>
      <c r="D159" s="47">
        <f t="shared" si="32"/>
        <v>9.6258888954332114E-2</v>
      </c>
      <c r="E159" s="47">
        <f t="shared" si="32"/>
        <v>0.29194281930492921</v>
      </c>
      <c r="F159" s="47">
        <f t="shared" si="32"/>
        <v>0</v>
      </c>
      <c r="G159" s="47">
        <f t="shared" si="32"/>
        <v>5.5031500555384394E-3</v>
      </c>
      <c r="H159" s="47">
        <f t="shared" si="32"/>
        <v>3.4181122398820055E-2</v>
      </c>
      <c r="I159" s="48">
        <f t="shared" si="32"/>
        <v>1</v>
      </c>
      <c r="J159" s="310"/>
    </row>
    <row r="160" spans="1:10" ht="15" thickBot="1">
      <c r="A160" s="31"/>
      <c r="B160" s="31"/>
      <c r="C160" s="31"/>
      <c r="D160" s="31"/>
      <c r="E160" s="31"/>
      <c r="F160" s="31"/>
      <c r="G160" s="31"/>
      <c r="H160" s="31"/>
      <c r="I160" s="31"/>
    </row>
    <row r="161" spans="1:9" ht="28.5">
      <c r="A161" s="451" t="s">
        <v>34</v>
      </c>
      <c r="B161" s="34" t="s">
        <v>0</v>
      </c>
      <c r="C161" s="34" t="s">
        <v>1</v>
      </c>
      <c r="D161" s="34" t="s">
        <v>2</v>
      </c>
      <c r="E161" s="34" t="s">
        <v>3</v>
      </c>
      <c r="F161" s="34" t="s">
        <v>27</v>
      </c>
      <c r="G161" s="34" t="s">
        <v>4</v>
      </c>
      <c r="H161" s="34" t="s">
        <v>5</v>
      </c>
      <c r="I161" s="35" t="s">
        <v>6</v>
      </c>
    </row>
    <row r="162" spans="1:9" ht="15">
      <c r="A162" s="452" t="s">
        <v>34</v>
      </c>
      <c r="B162" s="392" t="s">
        <v>69</v>
      </c>
      <c r="C162" s="393"/>
      <c r="D162" s="393"/>
      <c r="E162" s="393"/>
      <c r="F162" s="393"/>
      <c r="G162" s="393"/>
      <c r="H162" s="393"/>
      <c r="I162" s="394"/>
    </row>
    <row r="163" spans="1:9" ht="15">
      <c r="A163" s="25" t="s">
        <v>7</v>
      </c>
      <c r="B163" s="36">
        <v>0</v>
      </c>
      <c r="C163" s="36">
        <v>0</v>
      </c>
      <c r="D163" s="36">
        <v>0</v>
      </c>
      <c r="E163" s="36">
        <v>0</v>
      </c>
      <c r="F163" s="410"/>
      <c r="G163" s="36">
        <v>0</v>
      </c>
      <c r="H163" s="37">
        <v>0</v>
      </c>
      <c r="I163" s="38">
        <f>SUM(B163:H163)</f>
        <v>0</v>
      </c>
    </row>
    <row r="164" spans="1:9" ht="15">
      <c r="A164" s="26" t="s">
        <v>8</v>
      </c>
      <c r="B164" s="39">
        <v>0</v>
      </c>
      <c r="C164" s="39">
        <v>0</v>
      </c>
      <c r="D164" s="39">
        <v>0</v>
      </c>
      <c r="E164" s="39">
        <v>0</v>
      </c>
      <c r="F164" s="411"/>
      <c r="G164" s="39">
        <v>0</v>
      </c>
      <c r="H164" s="40">
        <v>0</v>
      </c>
      <c r="I164" s="41">
        <f t="shared" ref="I164:I182" si="33">SUM(B164:H164)</f>
        <v>0</v>
      </c>
    </row>
    <row r="165" spans="1:9" ht="15">
      <c r="A165" s="27" t="s">
        <v>9</v>
      </c>
      <c r="B165" s="42">
        <v>0</v>
      </c>
      <c r="C165" s="42">
        <v>0</v>
      </c>
      <c r="D165" s="42">
        <v>0</v>
      </c>
      <c r="E165" s="42">
        <v>0</v>
      </c>
      <c r="F165" s="411"/>
      <c r="G165" s="42">
        <v>0</v>
      </c>
      <c r="H165" s="43">
        <v>0</v>
      </c>
      <c r="I165" s="38">
        <f t="shared" si="33"/>
        <v>0</v>
      </c>
    </row>
    <row r="166" spans="1:9" ht="15">
      <c r="A166" s="26" t="s">
        <v>10</v>
      </c>
      <c r="B166" s="39">
        <v>0</v>
      </c>
      <c r="C166" s="39">
        <v>0</v>
      </c>
      <c r="D166" s="39">
        <v>0</v>
      </c>
      <c r="E166" s="39">
        <v>0</v>
      </c>
      <c r="F166" s="411"/>
      <c r="G166" s="39">
        <v>0</v>
      </c>
      <c r="H166" s="40">
        <v>0</v>
      </c>
      <c r="I166" s="41">
        <f t="shared" si="33"/>
        <v>0</v>
      </c>
    </row>
    <row r="167" spans="1:9" ht="15">
      <c r="A167" s="27" t="s">
        <v>11</v>
      </c>
      <c r="B167" s="42">
        <v>0</v>
      </c>
      <c r="C167" s="42">
        <v>0</v>
      </c>
      <c r="D167" s="42">
        <v>0</v>
      </c>
      <c r="E167" s="42">
        <v>0</v>
      </c>
      <c r="F167" s="411"/>
      <c r="G167" s="42">
        <v>0</v>
      </c>
      <c r="H167" s="43">
        <v>0</v>
      </c>
      <c r="I167" s="38">
        <f t="shared" si="33"/>
        <v>0</v>
      </c>
    </row>
    <row r="168" spans="1:9" ht="15">
      <c r="A168" s="26" t="s">
        <v>12</v>
      </c>
      <c r="B168" s="39">
        <v>0</v>
      </c>
      <c r="C168" s="39">
        <v>0</v>
      </c>
      <c r="D168" s="39">
        <v>0</v>
      </c>
      <c r="E168" s="39">
        <v>0</v>
      </c>
      <c r="F168" s="411"/>
      <c r="G168" s="39">
        <v>0</v>
      </c>
      <c r="H168" s="40">
        <v>0</v>
      </c>
      <c r="I168" s="41">
        <f t="shared" si="33"/>
        <v>0</v>
      </c>
    </row>
    <row r="169" spans="1:9" ht="15">
      <c r="A169" s="27" t="s">
        <v>13</v>
      </c>
      <c r="B169" s="42">
        <v>0</v>
      </c>
      <c r="C169" s="42">
        <v>0</v>
      </c>
      <c r="D169" s="42">
        <v>0</v>
      </c>
      <c r="E169" s="42">
        <v>0</v>
      </c>
      <c r="F169" s="411"/>
      <c r="G169" s="42">
        <v>0</v>
      </c>
      <c r="H169" s="43">
        <v>0</v>
      </c>
      <c r="I169" s="38">
        <f t="shared" si="33"/>
        <v>0</v>
      </c>
    </row>
    <row r="170" spans="1:9" ht="15">
      <c r="A170" s="26" t="s">
        <v>14</v>
      </c>
      <c r="B170" s="39">
        <v>0</v>
      </c>
      <c r="C170" s="39">
        <v>0</v>
      </c>
      <c r="D170" s="39">
        <v>0</v>
      </c>
      <c r="E170" s="39">
        <v>2.5990622882413491E-2</v>
      </c>
      <c r="F170" s="411"/>
      <c r="G170" s="39">
        <v>0</v>
      </c>
      <c r="H170" s="40">
        <v>0</v>
      </c>
      <c r="I170" s="41">
        <f t="shared" si="33"/>
        <v>2.5990622882413491E-2</v>
      </c>
    </row>
    <row r="171" spans="1:9" ht="15">
      <c r="A171" s="27" t="s">
        <v>15</v>
      </c>
      <c r="B171" s="42">
        <v>2.9576746804229389E-2</v>
      </c>
      <c r="C171" s="42">
        <v>9.1863439880024728E-3</v>
      </c>
      <c r="D171" s="42">
        <v>0.42983690920776818</v>
      </c>
      <c r="E171" s="42">
        <v>0</v>
      </c>
      <c r="F171" s="411"/>
      <c r="G171" s="42">
        <v>0</v>
      </c>
      <c r="H171" s="43">
        <v>0</v>
      </c>
      <c r="I171" s="38">
        <f t="shared" si="33"/>
        <v>0.46860000000000002</v>
      </c>
    </row>
    <row r="172" spans="1:9" ht="15">
      <c r="A172" s="26" t="s">
        <v>16</v>
      </c>
      <c r="B172" s="39">
        <v>0</v>
      </c>
      <c r="C172" s="39">
        <v>0</v>
      </c>
      <c r="D172" s="39">
        <v>0</v>
      </c>
      <c r="E172" s="39">
        <v>0</v>
      </c>
      <c r="F172" s="411"/>
      <c r="G172" s="39">
        <v>0</v>
      </c>
      <c r="H172" s="40">
        <v>0</v>
      </c>
      <c r="I172" s="41">
        <f t="shared" si="33"/>
        <v>0</v>
      </c>
    </row>
    <row r="173" spans="1:9" ht="15">
      <c r="A173" s="27" t="s">
        <v>17</v>
      </c>
      <c r="B173" s="42">
        <v>0</v>
      </c>
      <c r="C173" s="42">
        <v>0</v>
      </c>
      <c r="D173" s="42">
        <v>0</v>
      </c>
      <c r="E173" s="42">
        <v>0</v>
      </c>
      <c r="F173" s="411"/>
      <c r="G173" s="42">
        <v>0</v>
      </c>
      <c r="H173" s="43">
        <v>0</v>
      </c>
      <c r="I173" s="38">
        <f t="shared" si="33"/>
        <v>0</v>
      </c>
    </row>
    <row r="174" spans="1:9" ht="15">
      <c r="A174" s="26" t="s">
        <v>18</v>
      </c>
      <c r="B174" s="39">
        <v>0</v>
      </c>
      <c r="C174" s="39">
        <v>0</v>
      </c>
      <c r="D174" s="39">
        <v>0</v>
      </c>
      <c r="E174" s="39">
        <v>0</v>
      </c>
      <c r="F174" s="411"/>
      <c r="G174" s="39">
        <v>0</v>
      </c>
      <c r="H174" s="40">
        <v>0</v>
      </c>
      <c r="I174" s="41">
        <f t="shared" si="33"/>
        <v>0</v>
      </c>
    </row>
    <row r="175" spans="1:9" ht="15">
      <c r="A175" s="27" t="s">
        <v>139</v>
      </c>
      <c r="B175" s="42">
        <v>0.10607146432319443</v>
      </c>
      <c r="C175" s="42">
        <v>5.5245554334997109E-2</v>
      </c>
      <c r="D175" s="42">
        <v>1.8386829813418084</v>
      </c>
      <c r="E175" s="42">
        <v>0</v>
      </c>
      <c r="F175" s="411"/>
      <c r="G175" s="42">
        <v>0</v>
      </c>
      <c r="H175" s="43">
        <v>0</v>
      </c>
      <c r="I175" s="38">
        <f t="shared" si="33"/>
        <v>2</v>
      </c>
    </row>
    <row r="176" spans="1:9" ht="15">
      <c r="A176" s="26" t="s">
        <v>19</v>
      </c>
      <c r="B176" s="39">
        <v>0</v>
      </c>
      <c r="C176" s="39">
        <v>0</v>
      </c>
      <c r="D176" s="39">
        <v>0</v>
      </c>
      <c r="E176" s="39">
        <v>0</v>
      </c>
      <c r="F176" s="411"/>
      <c r="G176" s="39">
        <v>0</v>
      </c>
      <c r="H176" s="40">
        <v>0</v>
      </c>
      <c r="I176" s="41">
        <f t="shared" si="33"/>
        <v>0</v>
      </c>
    </row>
    <row r="177" spans="1:10" ht="15">
      <c r="A177" s="27" t="s">
        <v>20</v>
      </c>
      <c r="B177" s="42">
        <v>0</v>
      </c>
      <c r="C177" s="42">
        <v>0</v>
      </c>
      <c r="D177" s="42">
        <v>0</v>
      </c>
      <c r="E177" s="42">
        <v>0</v>
      </c>
      <c r="F177" s="411"/>
      <c r="G177" s="42">
        <v>0</v>
      </c>
      <c r="H177" s="43">
        <v>0</v>
      </c>
      <c r="I177" s="38">
        <f t="shared" si="33"/>
        <v>0</v>
      </c>
    </row>
    <row r="178" spans="1:10" ht="15">
      <c r="A178" s="26" t="s">
        <v>21</v>
      </c>
      <c r="B178" s="39">
        <v>0</v>
      </c>
      <c r="C178" s="39">
        <v>0</v>
      </c>
      <c r="D178" s="39">
        <v>0</v>
      </c>
      <c r="E178" s="39">
        <v>0</v>
      </c>
      <c r="F178" s="411"/>
      <c r="G178" s="39">
        <v>0</v>
      </c>
      <c r="H178" s="40">
        <v>0</v>
      </c>
      <c r="I178" s="41">
        <f t="shared" si="33"/>
        <v>0</v>
      </c>
    </row>
    <row r="179" spans="1:10" ht="15">
      <c r="A179" s="28" t="s">
        <v>60</v>
      </c>
      <c r="B179" s="42">
        <v>0</v>
      </c>
      <c r="C179" s="42">
        <v>0</v>
      </c>
      <c r="D179" s="42">
        <v>0</v>
      </c>
      <c r="E179" s="42">
        <v>0</v>
      </c>
      <c r="F179" s="411"/>
      <c r="G179" s="42">
        <v>0</v>
      </c>
      <c r="H179" s="43">
        <v>0</v>
      </c>
      <c r="I179" s="38">
        <f t="shared" si="33"/>
        <v>0</v>
      </c>
    </row>
    <row r="180" spans="1:10" ht="15">
      <c r="A180" s="26" t="s">
        <v>22</v>
      </c>
      <c r="B180" s="39">
        <v>0</v>
      </c>
      <c r="C180" s="39">
        <v>0</v>
      </c>
      <c r="D180" s="39">
        <v>0</v>
      </c>
      <c r="E180" s="39">
        <v>0</v>
      </c>
      <c r="F180" s="411"/>
      <c r="G180" s="39">
        <v>0</v>
      </c>
      <c r="H180" s="40">
        <v>0</v>
      </c>
      <c r="I180" s="41">
        <f t="shared" si="33"/>
        <v>0</v>
      </c>
    </row>
    <row r="181" spans="1:10" ht="15">
      <c r="A181" s="28" t="s">
        <v>23</v>
      </c>
      <c r="B181" s="42">
        <v>0</v>
      </c>
      <c r="C181" s="42">
        <v>0</v>
      </c>
      <c r="D181" s="42">
        <v>0</v>
      </c>
      <c r="E181" s="42">
        <v>0</v>
      </c>
      <c r="F181" s="411"/>
      <c r="G181" s="42">
        <v>0</v>
      </c>
      <c r="H181" s="43">
        <v>0</v>
      </c>
      <c r="I181" s="38">
        <f t="shared" si="33"/>
        <v>0</v>
      </c>
    </row>
    <row r="182" spans="1:10" ht="15">
      <c r="A182" s="26" t="s">
        <v>24</v>
      </c>
      <c r="B182" s="39">
        <v>3.9713318936746629</v>
      </c>
      <c r="C182" s="39">
        <v>1.0326681063253367</v>
      </c>
      <c r="D182" s="39">
        <v>0</v>
      </c>
      <c r="E182" s="39">
        <v>0</v>
      </c>
      <c r="F182" s="411"/>
      <c r="G182" s="39">
        <v>0</v>
      </c>
      <c r="H182" s="40">
        <v>0</v>
      </c>
      <c r="I182" s="41">
        <f t="shared" si="33"/>
        <v>5.0039999999999996</v>
      </c>
    </row>
    <row r="183" spans="1:10" ht="15.75" thickBot="1">
      <c r="A183" s="28" t="s">
        <v>25</v>
      </c>
      <c r="B183" s="42">
        <v>0.17889821972570341</v>
      </c>
      <c r="C183" s="42">
        <v>0</v>
      </c>
      <c r="D183" s="42">
        <v>4.4226257314579422</v>
      </c>
      <c r="E183" s="42">
        <v>4.6526356712637211</v>
      </c>
      <c r="F183" s="412"/>
      <c r="G183" s="42">
        <v>0.41611423302936446</v>
      </c>
      <c r="H183" s="43">
        <v>1.3297261445232675</v>
      </c>
      <c r="I183" s="38">
        <f>SUM(B183:H183)</f>
        <v>11</v>
      </c>
    </row>
    <row r="184" spans="1:10" ht="15">
      <c r="A184" s="29" t="s">
        <v>26</v>
      </c>
      <c r="B184" s="44">
        <f>SUM(B163:B183)</f>
        <v>4.2858783245277907</v>
      </c>
      <c r="C184" s="44">
        <f t="shared" ref="C184:I184" si="34">SUM(C163:C183)</f>
        <v>1.0971000046483363</v>
      </c>
      <c r="D184" s="44">
        <f t="shared" si="34"/>
        <v>6.6911456220075189</v>
      </c>
      <c r="E184" s="44">
        <f t="shared" si="34"/>
        <v>4.6786262941461345</v>
      </c>
      <c r="F184" s="44">
        <f t="shared" si="34"/>
        <v>0</v>
      </c>
      <c r="G184" s="44">
        <f t="shared" si="34"/>
        <v>0.41611423302936446</v>
      </c>
      <c r="H184" s="45">
        <f t="shared" si="34"/>
        <v>1.3297261445232675</v>
      </c>
      <c r="I184" s="46">
        <f t="shared" si="34"/>
        <v>18.498590622882414</v>
      </c>
    </row>
    <row r="185" spans="1:10" s="5" customFormat="1" ht="15" thickBot="1">
      <c r="A185" s="30" t="s">
        <v>88</v>
      </c>
      <c r="B185" s="47">
        <f>B184/$I184</f>
        <v>0.23168674910975318</v>
      </c>
      <c r="C185" s="47">
        <f t="shared" ref="C185:I185" si="35">C184/$I184</f>
        <v>5.9307221129119098E-2</v>
      </c>
      <c r="D185" s="47">
        <f t="shared" si="35"/>
        <v>0.36171110320862476</v>
      </c>
      <c r="E185" s="47">
        <f t="shared" si="35"/>
        <v>0.25291798653886421</v>
      </c>
      <c r="F185" s="47">
        <f t="shared" si="35"/>
        <v>0</v>
      </c>
      <c r="G185" s="47">
        <f t="shared" si="35"/>
        <v>2.2494374923603035E-2</v>
      </c>
      <c r="H185" s="47">
        <f t="shared" si="35"/>
        <v>7.1882565090035613E-2</v>
      </c>
      <c r="I185" s="48">
        <f t="shared" si="35"/>
        <v>1</v>
      </c>
      <c r="J185" s="310"/>
    </row>
    <row r="186" spans="1:10" ht="15" thickBot="1">
      <c r="A186" s="31"/>
      <c r="B186" s="31"/>
      <c r="C186" s="31"/>
      <c r="D186" s="31"/>
      <c r="E186" s="31"/>
      <c r="F186" s="31"/>
      <c r="G186" s="31"/>
      <c r="H186" s="31"/>
      <c r="I186" s="31"/>
    </row>
    <row r="187" spans="1:10" ht="28.5">
      <c r="A187" s="451" t="s">
        <v>35</v>
      </c>
      <c r="B187" s="34" t="s">
        <v>0</v>
      </c>
      <c r="C187" s="34" t="s">
        <v>1</v>
      </c>
      <c r="D187" s="34" t="s">
        <v>2</v>
      </c>
      <c r="E187" s="34" t="s">
        <v>3</v>
      </c>
      <c r="F187" s="34" t="s">
        <v>27</v>
      </c>
      <c r="G187" s="34" t="s">
        <v>4</v>
      </c>
      <c r="H187" s="34" t="s">
        <v>5</v>
      </c>
      <c r="I187" s="35" t="s">
        <v>6</v>
      </c>
    </row>
    <row r="188" spans="1:10" ht="15">
      <c r="A188" s="452" t="s">
        <v>35</v>
      </c>
      <c r="B188" s="392" t="s">
        <v>69</v>
      </c>
      <c r="C188" s="393"/>
      <c r="D188" s="393"/>
      <c r="E188" s="393"/>
      <c r="F188" s="393"/>
      <c r="G188" s="393"/>
      <c r="H188" s="393"/>
      <c r="I188" s="394"/>
    </row>
    <row r="189" spans="1:10" ht="15">
      <c r="A189" s="25" t="s">
        <v>7</v>
      </c>
      <c r="B189" s="36">
        <v>0</v>
      </c>
      <c r="C189" s="36">
        <v>0</v>
      </c>
      <c r="D189" s="36">
        <v>0</v>
      </c>
      <c r="E189" s="36">
        <v>0</v>
      </c>
      <c r="F189" s="410"/>
      <c r="G189" s="36">
        <v>0</v>
      </c>
      <c r="H189" s="37">
        <v>0</v>
      </c>
      <c r="I189" s="38">
        <f>SUM(B189:H189)</f>
        <v>0</v>
      </c>
    </row>
    <row r="190" spans="1:10" ht="15">
      <c r="A190" s="26" t="s">
        <v>8</v>
      </c>
      <c r="B190" s="39">
        <v>0</v>
      </c>
      <c r="C190" s="39">
        <v>0</v>
      </c>
      <c r="D190" s="39">
        <v>0</v>
      </c>
      <c r="E190" s="39">
        <v>0</v>
      </c>
      <c r="F190" s="411"/>
      <c r="G190" s="39">
        <v>0</v>
      </c>
      <c r="H190" s="40">
        <v>0</v>
      </c>
      <c r="I190" s="41">
        <f t="shared" ref="I190:I208" si="36">SUM(B190:H190)</f>
        <v>0</v>
      </c>
    </row>
    <row r="191" spans="1:10" ht="15">
      <c r="A191" s="27" t="s">
        <v>9</v>
      </c>
      <c r="B191" s="42">
        <v>0</v>
      </c>
      <c r="C191" s="42">
        <v>0</v>
      </c>
      <c r="D191" s="42">
        <v>0</v>
      </c>
      <c r="E191" s="42">
        <v>0</v>
      </c>
      <c r="F191" s="411"/>
      <c r="G191" s="42">
        <v>0</v>
      </c>
      <c r="H191" s="43">
        <v>0</v>
      </c>
      <c r="I191" s="38">
        <f t="shared" si="36"/>
        <v>0</v>
      </c>
    </row>
    <row r="192" spans="1:10" ht="15">
      <c r="A192" s="26" t="s">
        <v>10</v>
      </c>
      <c r="B192" s="39">
        <v>0</v>
      </c>
      <c r="C192" s="39">
        <v>0</v>
      </c>
      <c r="D192" s="39">
        <v>0</v>
      </c>
      <c r="E192" s="39">
        <v>0</v>
      </c>
      <c r="F192" s="411"/>
      <c r="G192" s="39">
        <v>0</v>
      </c>
      <c r="H192" s="40">
        <v>0</v>
      </c>
      <c r="I192" s="41">
        <f t="shared" si="36"/>
        <v>0</v>
      </c>
    </row>
    <row r="193" spans="1:9" ht="15">
      <c r="A193" s="27" t="s">
        <v>11</v>
      </c>
      <c r="B193" s="42">
        <v>0</v>
      </c>
      <c r="C193" s="42">
        <v>0</v>
      </c>
      <c r="D193" s="42">
        <v>0</v>
      </c>
      <c r="E193" s="42">
        <v>0</v>
      </c>
      <c r="F193" s="411"/>
      <c r="G193" s="42">
        <v>0</v>
      </c>
      <c r="H193" s="43">
        <v>0</v>
      </c>
      <c r="I193" s="38">
        <f t="shared" si="36"/>
        <v>0</v>
      </c>
    </row>
    <row r="194" spans="1:9" ht="15">
      <c r="A194" s="26" t="s">
        <v>12</v>
      </c>
      <c r="B194" s="39">
        <v>0</v>
      </c>
      <c r="C194" s="39">
        <v>0</v>
      </c>
      <c r="D194" s="39">
        <v>0</v>
      </c>
      <c r="E194" s="39">
        <v>0</v>
      </c>
      <c r="F194" s="411"/>
      <c r="G194" s="39">
        <v>0</v>
      </c>
      <c r="H194" s="40">
        <v>0</v>
      </c>
      <c r="I194" s="41">
        <f t="shared" si="36"/>
        <v>0</v>
      </c>
    </row>
    <row r="195" spans="1:9" ht="15">
      <c r="A195" s="27" t="s">
        <v>13</v>
      </c>
      <c r="B195" s="42">
        <v>0</v>
      </c>
      <c r="C195" s="42">
        <v>0</v>
      </c>
      <c r="D195" s="42">
        <v>0</v>
      </c>
      <c r="E195" s="42">
        <v>0</v>
      </c>
      <c r="F195" s="411"/>
      <c r="G195" s="42">
        <v>0</v>
      </c>
      <c r="H195" s="43">
        <v>0</v>
      </c>
      <c r="I195" s="38">
        <f t="shared" si="36"/>
        <v>0</v>
      </c>
    </row>
    <row r="196" spans="1:9" ht="15">
      <c r="A196" s="26" t="s">
        <v>14</v>
      </c>
      <c r="B196" s="39">
        <v>0</v>
      </c>
      <c r="C196" s="39">
        <v>0</v>
      </c>
      <c r="D196" s="39">
        <v>0</v>
      </c>
      <c r="E196" s="39">
        <v>0.15814370999350613</v>
      </c>
      <c r="F196" s="411"/>
      <c r="G196" s="39">
        <v>0</v>
      </c>
      <c r="H196" s="40">
        <v>0</v>
      </c>
      <c r="I196" s="41">
        <f t="shared" si="36"/>
        <v>0.15814370999350613</v>
      </c>
    </row>
    <row r="197" spans="1:9" ht="15">
      <c r="A197" s="27" t="s">
        <v>15</v>
      </c>
      <c r="B197" s="42">
        <v>9.9485421068771548E-2</v>
      </c>
      <c r="C197" s="42">
        <v>3.0899520686917408E-2</v>
      </c>
      <c r="D197" s="42">
        <v>1.4458150582443112</v>
      </c>
      <c r="E197" s="42">
        <v>0</v>
      </c>
      <c r="F197" s="411"/>
      <c r="G197" s="42">
        <v>0</v>
      </c>
      <c r="H197" s="43">
        <v>0</v>
      </c>
      <c r="I197" s="38">
        <f t="shared" si="36"/>
        <v>1.5762000000000003</v>
      </c>
    </row>
    <row r="198" spans="1:9" ht="15">
      <c r="A198" s="26" t="s">
        <v>16</v>
      </c>
      <c r="B198" s="39">
        <v>0.55459900884829838</v>
      </c>
      <c r="C198" s="39">
        <v>0.24639692295611548</v>
      </c>
      <c r="D198" s="39">
        <v>11.199004068195586</v>
      </c>
      <c r="E198" s="39">
        <v>0</v>
      </c>
      <c r="F198" s="411"/>
      <c r="G198" s="39">
        <v>0</v>
      </c>
      <c r="H198" s="40">
        <v>0</v>
      </c>
      <c r="I198" s="41">
        <f t="shared" si="36"/>
        <v>12</v>
      </c>
    </row>
    <row r="199" spans="1:9" ht="15">
      <c r="A199" s="27" t="s">
        <v>17</v>
      </c>
      <c r="B199" s="42">
        <v>3.3734848087939459E-2</v>
      </c>
      <c r="C199" s="42">
        <v>0</v>
      </c>
      <c r="D199" s="42">
        <v>0.24406515191206055</v>
      </c>
      <c r="E199" s="42">
        <v>0</v>
      </c>
      <c r="F199" s="411"/>
      <c r="G199" s="42">
        <v>0</v>
      </c>
      <c r="H199" s="43">
        <v>0</v>
      </c>
      <c r="I199" s="38">
        <f t="shared" si="36"/>
        <v>0.27779999999999999</v>
      </c>
    </row>
    <row r="200" spans="1:9" ht="15">
      <c r="A200" s="26" t="s">
        <v>18</v>
      </c>
      <c r="B200" s="39">
        <v>0</v>
      </c>
      <c r="C200" s="39">
        <v>0</v>
      </c>
      <c r="D200" s="39">
        <v>0</v>
      </c>
      <c r="E200" s="39">
        <v>0</v>
      </c>
      <c r="F200" s="411"/>
      <c r="G200" s="39">
        <v>0</v>
      </c>
      <c r="H200" s="40">
        <v>0</v>
      </c>
      <c r="I200" s="41">
        <f t="shared" si="36"/>
        <v>0</v>
      </c>
    </row>
    <row r="201" spans="1:9" ht="15">
      <c r="A201" s="27" t="s">
        <v>139</v>
      </c>
      <c r="B201" s="42">
        <v>4.3817684458563946</v>
      </c>
      <c r="C201" s="42">
        <v>0.23541650103054423</v>
      </c>
      <c r="D201" s="42">
        <v>24.513622951484162</v>
      </c>
      <c r="E201" s="42">
        <v>1.869192101628899</v>
      </c>
      <c r="F201" s="411"/>
      <c r="G201" s="42">
        <v>0</v>
      </c>
      <c r="H201" s="43">
        <v>0</v>
      </c>
      <c r="I201" s="38">
        <f t="shared" si="36"/>
        <v>31</v>
      </c>
    </row>
    <row r="202" spans="1:9" ht="15">
      <c r="A202" s="26" t="s">
        <v>19</v>
      </c>
      <c r="B202" s="39">
        <v>0</v>
      </c>
      <c r="C202" s="39">
        <v>0</v>
      </c>
      <c r="D202" s="39">
        <v>0</v>
      </c>
      <c r="E202" s="39">
        <v>0</v>
      </c>
      <c r="F202" s="411"/>
      <c r="G202" s="39">
        <v>0</v>
      </c>
      <c r="H202" s="40">
        <v>0</v>
      </c>
      <c r="I202" s="41">
        <f t="shared" si="36"/>
        <v>0</v>
      </c>
    </row>
    <row r="203" spans="1:9" ht="15">
      <c r="A203" s="27" t="s">
        <v>20</v>
      </c>
      <c r="B203" s="42">
        <v>0</v>
      </c>
      <c r="C203" s="42">
        <v>0</v>
      </c>
      <c r="D203" s="42">
        <v>0</v>
      </c>
      <c r="E203" s="42">
        <v>0</v>
      </c>
      <c r="F203" s="411"/>
      <c r="G203" s="42">
        <v>0</v>
      </c>
      <c r="H203" s="43">
        <v>0</v>
      </c>
      <c r="I203" s="38">
        <f t="shared" si="36"/>
        <v>0</v>
      </c>
    </row>
    <row r="204" spans="1:9" ht="15">
      <c r="A204" s="26" t="s">
        <v>21</v>
      </c>
      <c r="B204" s="39">
        <v>0</v>
      </c>
      <c r="C204" s="39">
        <v>0</v>
      </c>
      <c r="D204" s="39">
        <v>0</v>
      </c>
      <c r="E204" s="39">
        <v>0</v>
      </c>
      <c r="F204" s="411"/>
      <c r="G204" s="39">
        <v>0</v>
      </c>
      <c r="H204" s="40">
        <v>0</v>
      </c>
      <c r="I204" s="41">
        <f t="shared" si="36"/>
        <v>0</v>
      </c>
    </row>
    <row r="205" spans="1:9" ht="15">
      <c r="A205" s="28" t="s">
        <v>60</v>
      </c>
      <c r="B205" s="42">
        <v>0</v>
      </c>
      <c r="C205" s="42">
        <v>0</v>
      </c>
      <c r="D205" s="42">
        <v>0</v>
      </c>
      <c r="E205" s="42">
        <v>0</v>
      </c>
      <c r="F205" s="411"/>
      <c r="G205" s="42">
        <v>0</v>
      </c>
      <c r="H205" s="43">
        <v>0</v>
      </c>
      <c r="I205" s="38">
        <f t="shared" si="36"/>
        <v>0</v>
      </c>
    </row>
    <row r="206" spans="1:9" ht="15">
      <c r="A206" s="26" t="s">
        <v>22</v>
      </c>
      <c r="B206" s="39">
        <v>0</v>
      </c>
      <c r="C206" s="39">
        <v>0</v>
      </c>
      <c r="D206" s="39">
        <v>0</v>
      </c>
      <c r="E206" s="39">
        <v>0</v>
      </c>
      <c r="F206" s="411"/>
      <c r="G206" s="39">
        <v>0</v>
      </c>
      <c r="H206" s="40">
        <v>0</v>
      </c>
      <c r="I206" s="41">
        <f t="shared" si="36"/>
        <v>0</v>
      </c>
    </row>
    <row r="207" spans="1:9" ht="15">
      <c r="A207" s="28" t="s">
        <v>23</v>
      </c>
      <c r="B207" s="42">
        <v>0</v>
      </c>
      <c r="C207" s="42">
        <v>0</v>
      </c>
      <c r="D207" s="42">
        <v>0</v>
      </c>
      <c r="E207" s="42">
        <v>0</v>
      </c>
      <c r="F207" s="411"/>
      <c r="G207" s="42">
        <v>0</v>
      </c>
      <c r="H207" s="43">
        <v>0</v>
      </c>
      <c r="I207" s="38">
        <f t="shared" si="36"/>
        <v>0</v>
      </c>
    </row>
    <row r="208" spans="1:9" ht="15">
      <c r="A208" s="26" t="s">
        <v>24</v>
      </c>
      <c r="B208" s="39">
        <v>0</v>
      </c>
      <c r="C208" s="39">
        <v>0</v>
      </c>
      <c r="D208" s="39">
        <v>0</v>
      </c>
      <c r="E208" s="39">
        <v>0</v>
      </c>
      <c r="F208" s="411"/>
      <c r="G208" s="39">
        <v>0</v>
      </c>
      <c r="H208" s="40">
        <v>0</v>
      </c>
      <c r="I208" s="41">
        <f t="shared" si="36"/>
        <v>0</v>
      </c>
    </row>
    <row r="209" spans="1:10" ht="15.75" thickBot="1">
      <c r="A209" s="28" t="s">
        <v>25</v>
      </c>
      <c r="B209" s="42">
        <v>7.6884760596464125E-2</v>
      </c>
      <c r="C209" s="42">
        <v>2.7151381853889385E-2</v>
      </c>
      <c r="D209" s="42">
        <v>20.587372155882971</v>
      </c>
      <c r="E209" s="42">
        <v>14.135867367455015</v>
      </c>
      <c r="F209" s="412"/>
      <c r="G209" s="42">
        <v>1.1058899083338483</v>
      </c>
      <c r="H209" s="43">
        <v>6.6834425877808079E-2</v>
      </c>
      <c r="I209" s="38">
        <f>SUM(B209:H209)</f>
        <v>36</v>
      </c>
    </row>
    <row r="210" spans="1:10" ht="15">
      <c r="A210" s="29" t="s">
        <v>26</v>
      </c>
      <c r="B210" s="44">
        <f>SUM(B189:B209)</f>
        <v>5.1464724844578678</v>
      </c>
      <c r="C210" s="44">
        <f t="shared" ref="C210:I210" si="37">SUM(C189:C209)</f>
        <v>0.53986432652746663</v>
      </c>
      <c r="D210" s="44">
        <f t="shared" si="37"/>
        <v>57.989879385719092</v>
      </c>
      <c r="E210" s="44">
        <f t="shared" si="37"/>
        <v>16.163203179077421</v>
      </c>
      <c r="F210" s="44">
        <f t="shared" si="37"/>
        <v>0</v>
      </c>
      <c r="G210" s="44">
        <f t="shared" si="37"/>
        <v>1.1058899083338483</v>
      </c>
      <c r="H210" s="45">
        <f t="shared" si="37"/>
        <v>6.6834425877808079E-2</v>
      </c>
      <c r="I210" s="46">
        <f t="shared" si="37"/>
        <v>81.012143709993509</v>
      </c>
    </row>
    <row r="211" spans="1:10" s="5" customFormat="1" ht="15" thickBot="1">
      <c r="A211" s="30" t="s">
        <v>88</v>
      </c>
      <c r="B211" s="47">
        <f>B210/$I210</f>
        <v>6.3527173196171183E-2</v>
      </c>
      <c r="C211" s="47">
        <f t="shared" ref="C211:I211" si="38">C210/$I210</f>
        <v>6.663992604122016E-3</v>
      </c>
      <c r="D211" s="47">
        <f t="shared" si="38"/>
        <v>0.71581711987909746</v>
      </c>
      <c r="E211" s="47">
        <f t="shared" si="38"/>
        <v>0.19951580638253816</v>
      </c>
      <c r="F211" s="47">
        <f t="shared" si="38"/>
        <v>0</v>
      </c>
      <c r="G211" s="47">
        <f t="shared" si="38"/>
        <v>1.3650915254047619E-2</v>
      </c>
      <c r="H211" s="47">
        <f t="shared" si="38"/>
        <v>8.2499268402353744E-4</v>
      </c>
      <c r="I211" s="48">
        <f t="shared" si="38"/>
        <v>1</v>
      </c>
      <c r="J211" s="310"/>
    </row>
    <row r="212" spans="1:10" ht="15" thickBot="1">
      <c r="A212" s="31"/>
      <c r="B212" s="31"/>
      <c r="C212" s="31"/>
      <c r="D212" s="31"/>
      <c r="E212" s="31"/>
      <c r="F212" s="31"/>
      <c r="G212" s="31"/>
      <c r="H212" s="31"/>
      <c r="I212" s="31"/>
    </row>
    <row r="213" spans="1:10" ht="28.5">
      <c r="A213" s="451" t="s">
        <v>36</v>
      </c>
      <c r="B213" s="34" t="s">
        <v>0</v>
      </c>
      <c r="C213" s="34" t="s">
        <v>1</v>
      </c>
      <c r="D213" s="34" t="s">
        <v>2</v>
      </c>
      <c r="E213" s="34" t="s">
        <v>3</v>
      </c>
      <c r="F213" s="34" t="s">
        <v>27</v>
      </c>
      <c r="G213" s="34" t="s">
        <v>4</v>
      </c>
      <c r="H213" s="34" t="s">
        <v>5</v>
      </c>
      <c r="I213" s="35" t="s">
        <v>6</v>
      </c>
    </row>
    <row r="214" spans="1:10" ht="15">
      <c r="A214" s="452" t="s">
        <v>36</v>
      </c>
      <c r="B214" s="392" t="s">
        <v>69</v>
      </c>
      <c r="C214" s="393"/>
      <c r="D214" s="393"/>
      <c r="E214" s="393"/>
      <c r="F214" s="393"/>
      <c r="G214" s="393"/>
      <c r="H214" s="393"/>
      <c r="I214" s="394"/>
    </row>
    <row r="215" spans="1:10" ht="15">
      <c r="A215" s="25" t="s">
        <v>7</v>
      </c>
      <c r="B215" s="36">
        <v>0</v>
      </c>
      <c r="C215" s="36">
        <v>0</v>
      </c>
      <c r="D215" s="36">
        <v>0</v>
      </c>
      <c r="E215" s="36">
        <v>0</v>
      </c>
      <c r="F215" s="410"/>
      <c r="G215" s="36">
        <v>0</v>
      </c>
      <c r="H215" s="37">
        <v>0</v>
      </c>
      <c r="I215" s="38">
        <f>SUM(B215:H215)</f>
        <v>0</v>
      </c>
    </row>
    <row r="216" spans="1:10" ht="15">
      <c r="A216" s="26" t="s">
        <v>8</v>
      </c>
      <c r="B216" s="39">
        <v>0</v>
      </c>
      <c r="C216" s="39">
        <v>0</v>
      </c>
      <c r="D216" s="39">
        <v>0</v>
      </c>
      <c r="E216" s="39">
        <v>0</v>
      </c>
      <c r="F216" s="411"/>
      <c r="G216" s="39">
        <v>0</v>
      </c>
      <c r="H216" s="40">
        <v>0</v>
      </c>
      <c r="I216" s="41">
        <f t="shared" ref="I216:I234" si="39">SUM(B216:H216)</f>
        <v>0</v>
      </c>
    </row>
    <row r="217" spans="1:10" ht="15">
      <c r="A217" s="27" t="s">
        <v>9</v>
      </c>
      <c r="B217" s="42">
        <v>0</v>
      </c>
      <c r="C217" s="42">
        <v>0</v>
      </c>
      <c r="D217" s="42">
        <v>0</v>
      </c>
      <c r="E217" s="42">
        <v>0</v>
      </c>
      <c r="F217" s="411"/>
      <c r="G217" s="42">
        <v>0</v>
      </c>
      <c r="H217" s="43">
        <v>0</v>
      </c>
      <c r="I217" s="38">
        <f t="shared" si="39"/>
        <v>0</v>
      </c>
    </row>
    <row r="218" spans="1:10" ht="15">
      <c r="A218" s="26" t="s">
        <v>10</v>
      </c>
      <c r="B218" s="39">
        <v>0</v>
      </c>
      <c r="C218" s="39">
        <v>0</v>
      </c>
      <c r="D218" s="39">
        <v>0</v>
      </c>
      <c r="E218" s="39">
        <v>0</v>
      </c>
      <c r="F218" s="411"/>
      <c r="G218" s="39">
        <v>0</v>
      </c>
      <c r="H218" s="40">
        <v>0</v>
      </c>
      <c r="I218" s="41">
        <f t="shared" si="39"/>
        <v>0</v>
      </c>
    </row>
    <row r="219" spans="1:10" ht="15">
      <c r="A219" s="27" t="s">
        <v>11</v>
      </c>
      <c r="B219" s="42">
        <v>0</v>
      </c>
      <c r="C219" s="42">
        <v>0</v>
      </c>
      <c r="D219" s="42">
        <v>0</v>
      </c>
      <c r="E219" s="42">
        <v>0</v>
      </c>
      <c r="F219" s="411"/>
      <c r="G219" s="42">
        <v>0</v>
      </c>
      <c r="H219" s="43">
        <v>0</v>
      </c>
      <c r="I219" s="38">
        <f t="shared" si="39"/>
        <v>0</v>
      </c>
    </row>
    <row r="220" spans="1:10" ht="15">
      <c r="A220" s="26" t="s">
        <v>12</v>
      </c>
      <c r="B220" s="39">
        <v>0</v>
      </c>
      <c r="C220" s="39">
        <v>0</v>
      </c>
      <c r="D220" s="39">
        <v>0</v>
      </c>
      <c r="E220" s="39">
        <v>1.5027219242061298</v>
      </c>
      <c r="F220" s="411"/>
      <c r="G220" s="39">
        <v>0</v>
      </c>
      <c r="H220" s="40">
        <v>0</v>
      </c>
      <c r="I220" s="41">
        <f t="shared" si="39"/>
        <v>1.5027219242061298</v>
      </c>
    </row>
    <row r="221" spans="1:10" ht="15">
      <c r="A221" s="27" t="s">
        <v>13</v>
      </c>
      <c r="B221" s="42">
        <v>0</v>
      </c>
      <c r="C221" s="42">
        <v>0</v>
      </c>
      <c r="D221" s="42">
        <v>0</v>
      </c>
      <c r="E221" s="42">
        <v>0</v>
      </c>
      <c r="F221" s="411"/>
      <c r="G221" s="42">
        <v>0</v>
      </c>
      <c r="H221" s="43">
        <v>0</v>
      </c>
      <c r="I221" s="38">
        <f t="shared" si="39"/>
        <v>0</v>
      </c>
    </row>
    <row r="222" spans="1:10" ht="15">
      <c r="A222" s="26" t="s">
        <v>14</v>
      </c>
      <c r="B222" s="39">
        <v>0</v>
      </c>
      <c r="C222" s="39">
        <v>0</v>
      </c>
      <c r="D222" s="39">
        <v>0</v>
      </c>
      <c r="E222" s="39">
        <v>1.3611935670048881E-4</v>
      </c>
      <c r="F222" s="411"/>
      <c r="G222" s="39">
        <v>0</v>
      </c>
      <c r="H222" s="40">
        <v>0</v>
      </c>
      <c r="I222" s="41">
        <f t="shared" si="39"/>
        <v>1.3611935670048881E-4</v>
      </c>
    </row>
    <row r="223" spans="1:10" ht="15">
      <c r="A223" s="27" t="s">
        <v>15</v>
      </c>
      <c r="B223" s="42">
        <v>0</v>
      </c>
      <c r="C223" s="42">
        <v>0</v>
      </c>
      <c r="D223" s="42">
        <v>0</v>
      </c>
      <c r="E223" s="42">
        <v>0</v>
      </c>
      <c r="F223" s="411"/>
      <c r="G223" s="42">
        <v>0</v>
      </c>
      <c r="H223" s="43">
        <v>0</v>
      </c>
      <c r="I223" s="38">
        <f t="shared" si="39"/>
        <v>0</v>
      </c>
    </row>
    <row r="224" spans="1:10" ht="15">
      <c r="A224" s="26" t="s">
        <v>16</v>
      </c>
      <c r="B224" s="39">
        <v>0</v>
      </c>
      <c r="C224" s="39">
        <v>0</v>
      </c>
      <c r="D224" s="39">
        <v>111</v>
      </c>
      <c r="E224" s="39">
        <v>0</v>
      </c>
      <c r="F224" s="411"/>
      <c r="G224" s="39">
        <v>0</v>
      </c>
      <c r="H224" s="40">
        <v>0</v>
      </c>
      <c r="I224" s="41">
        <f t="shared" si="39"/>
        <v>111</v>
      </c>
    </row>
    <row r="225" spans="1:10" ht="15">
      <c r="A225" s="27" t="s">
        <v>17</v>
      </c>
      <c r="B225" s="42">
        <v>0</v>
      </c>
      <c r="C225" s="42">
        <v>0</v>
      </c>
      <c r="D225" s="42">
        <v>0</v>
      </c>
      <c r="E225" s="42">
        <v>0</v>
      </c>
      <c r="F225" s="411"/>
      <c r="G225" s="42">
        <v>0</v>
      </c>
      <c r="H225" s="43">
        <v>0</v>
      </c>
      <c r="I225" s="38">
        <f t="shared" si="39"/>
        <v>0</v>
      </c>
    </row>
    <row r="226" spans="1:10" ht="15">
      <c r="A226" s="26" t="s">
        <v>18</v>
      </c>
      <c r="B226" s="39">
        <v>0</v>
      </c>
      <c r="C226" s="39">
        <v>0</v>
      </c>
      <c r="D226" s="39">
        <v>0</v>
      </c>
      <c r="E226" s="39">
        <v>0</v>
      </c>
      <c r="F226" s="411"/>
      <c r="G226" s="39">
        <v>0</v>
      </c>
      <c r="H226" s="40">
        <v>0</v>
      </c>
      <c r="I226" s="41">
        <f t="shared" si="39"/>
        <v>0</v>
      </c>
    </row>
    <row r="227" spans="1:10" ht="15">
      <c r="A227" s="27" t="s">
        <v>139</v>
      </c>
      <c r="B227" s="42">
        <v>102.91122509018051</v>
      </c>
      <c r="C227" s="42">
        <v>0</v>
      </c>
      <c r="D227" s="42">
        <v>48.595018480300723</v>
      </c>
      <c r="E227" s="42">
        <v>106.49375642951877</v>
      </c>
      <c r="F227" s="411"/>
      <c r="G227" s="42">
        <v>0</v>
      </c>
      <c r="H227" s="43">
        <v>0</v>
      </c>
      <c r="I227" s="38">
        <f t="shared" si="39"/>
        <v>258</v>
      </c>
    </row>
    <row r="228" spans="1:10" ht="15">
      <c r="A228" s="26" t="s">
        <v>19</v>
      </c>
      <c r="B228" s="39">
        <v>0</v>
      </c>
      <c r="C228" s="39">
        <v>0</v>
      </c>
      <c r="D228" s="39">
        <v>0</v>
      </c>
      <c r="E228" s="39">
        <v>0</v>
      </c>
      <c r="F228" s="411"/>
      <c r="G228" s="39">
        <v>0</v>
      </c>
      <c r="H228" s="40">
        <v>0</v>
      </c>
      <c r="I228" s="41">
        <f t="shared" si="39"/>
        <v>0</v>
      </c>
    </row>
    <row r="229" spans="1:10" ht="15">
      <c r="A229" s="27" t="s">
        <v>20</v>
      </c>
      <c r="B229" s="42">
        <v>0</v>
      </c>
      <c r="C229" s="42">
        <v>0</v>
      </c>
      <c r="D229" s="42">
        <v>0</v>
      </c>
      <c r="E229" s="42">
        <v>0</v>
      </c>
      <c r="F229" s="411"/>
      <c r="G229" s="42">
        <v>0</v>
      </c>
      <c r="H229" s="43">
        <v>0</v>
      </c>
      <c r="I229" s="38">
        <f t="shared" si="39"/>
        <v>0</v>
      </c>
    </row>
    <row r="230" spans="1:10" ht="15">
      <c r="A230" s="26" t="s">
        <v>21</v>
      </c>
      <c r="B230" s="39">
        <v>0</v>
      </c>
      <c r="C230" s="39">
        <v>0</v>
      </c>
      <c r="D230" s="39">
        <v>0</v>
      </c>
      <c r="E230" s="39">
        <v>0</v>
      </c>
      <c r="F230" s="411"/>
      <c r="G230" s="39">
        <v>0</v>
      </c>
      <c r="H230" s="40">
        <v>0</v>
      </c>
      <c r="I230" s="41">
        <f t="shared" si="39"/>
        <v>0</v>
      </c>
    </row>
    <row r="231" spans="1:10" ht="15">
      <c r="A231" s="28" t="s">
        <v>60</v>
      </c>
      <c r="B231" s="42">
        <v>0</v>
      </c>
      <c r="C231" s="42">
        <v>0</v>
      </c>
      <c r="D231" s="42">
        <v>0</v>
      </c>
      <c r="E231" s="42">
        <v>0</v>
      </c>
      <c r="F231" s="411"/>
      <c r="G231" s="42">
        <v>0</v>
      </c>
      <c r="H231" s="43">
        <v>0</v>
      </c>
      <c r="I231" s="38">
        <f t="shared" si="39"/>
        <v>0</v>
      </c>
    </row>
    <row r="232" spans="1:10" ht="15">
      <c r="A232" s="26" t="s">
        <v>22</v>
      </c>
      <c r="B232" s="39">
        <v>0</v>
      </c>
      <c r="C232" s="39">
        <v>0</v>
      </c>
      <c r="D232" s="39">
        <v>0</v>
      </c>
      <c r="E232" s="39">
        <v>0</v>
      </c>
      <c r="F232" s="411"/>
      <c r="G232" s="39">
        <v>0</v>
      </c>
      <c r="H232" s="40">
        <v>0</v>
      </c>
      <c r="I232" s="41">
        <f t="shared" si="39"/>
        <v>0</v>
      </c>
    </row>
    <row r="233" spans="1:10" ht="15">
      <c r="A233" s="28" t="s">
        <v>23</v>
      </c>
      <c r="B233" s="42">
        <v>0</v>
      </c>
      <c r="C233" s="42">
        <v>0</v>
      </c>
      <c r="D233" s="42">
        <v>0</v>
      </c>
      <c r="E233" s="42">
        <v>0</v>
      </c>
      <c r="F233" s="411"/>
      <c r="G233" s="42">
        <v>0</v>
      </c>
      <c r="H233" s="43">
        <v>0</v>
      </c>
      <c r="I233" s="38">
        <f t="shared" si="39"/>
        <v>0</v>
      </c>
    </row>
    <row r="234" spans="1:10" ht="15">
      <c r="A234" s="26" t="s">
        <v>24</v>
      </c>
      <c r="B234" s="39">
        <v>171.00412478729439</v>
      </c>
      <c r="C234" s="39">
        <v>0</v>
      </c>
      <c r="D234" s="39">
        <v>39.379875212705613</v>
      </c>
      <c r="E234" s="39">
        <v>0</v>
      </c>
      <c r="F234" s="411"/>
      <c r="G234" s="39">
        <v>0</v>
      </c>
      <c r="H234" s="40">
        <v>0</v>
      </c>
      <c r="I234" s="41">
        <f t="shared" si="39"/>
        <v>210.38400000000001</v>
      </c>
    </row>
    <row r="235" spans="1:10" ht="15.75" thickBot="1">
      <c r="A235" s="28" t="s">
        <v>25</v>
      </c>
      <c r="B235" s="42">
        <v>56.993487712920214</v>
      </c>
      <c r="C235" s="42">
        <v>0</v>
      </c>
      <c r="D235" s="42">
        <v>210.00845326442348</v>
      </c>
      <c r="E235" s="42">
        <v>155.54670861847856</v>
      </c>
      <c r="F235" s="412"/>
      <c r="G235" s="42">
        <v>46.963468033566585</v>
      </c>
      <c r="H235" s="43">
        <v>5.4878823706111381</v>
      </c>
      <c r="I235" s="38">
        <f>SUM(B235:H235)</f>
        <v>474.99999999999994</v>
      </c>
    </row>
    <row r="236" spans="1:10" ht="15">
      <c r="A236" s="29" t="s">
        <v>26</v>
      </c>
      <c r="B236" s="44">
        <f>SUM(B215:B235)</f>
        <v>330.90883759039514</v>
      </c>
      <c r="C236" s="44">
        <f t="shared" ref="C236:I236" si="40">SUM(C215:C235)</f>
        <v>0</v>
      </c>
      <c r="D236" s="44">
        <f t="shared" si="40"/>
        <v>408.98334695742983</v>
      </c>
      <c r="E236" s="44">
        <f t="shared" si="40"/>
        <v>263.54332309156018</v>
      </c>
      <c r="F236" s="44">
        <f t="shared" si="40"/>
        <v>0</v>
      </c>
      <c r="G236" s="44">
        <f t="shared" si="40"/>
        <v>46.963468033566585</v>
      </c>
      <c r="H236" s="45">
        <f t="shared" si="40"/>
        <v>5.4878823706111381</v>
      </c>
      <c r="I236" s="46">
        <f t="shared" si="40"/>
        <v>1055.8868580435628</v>
      </c>
    </row>
    <row r="237" spans="1:10" s="5" customFormat="1" ht="15" thickBot="1">
      <c r="A237" s="30" t="s">
        <v>88</v>
      </c>
      <c r="B237" s="47">
        <f>B236/$I236</f>
        <v>0.31339421934233674</v>
      </c>
      <c r="C237" s="47">
        <f t="shared" ref="C237:I237" si="41">C236/$I236</f>
        <v>0</v>
      </c>
      <c r="D237" s="47">
        <f t="shared" si="41"/>
        <v>0.38733633612528245</v>
      </c>
      <c r="E237" s="47">
        <f t="shared" si="41"/>
        <v>0.24959428283810228</v>
      </c>
      <c r="F237" s="47">
        <f t="shared" si="41"/>
        <v>0</v>
      </c>
      <c r="G237" s="47">
        <f t="shared" si="41"/>
        <v>4.4477746527297919E-2</v>
      </c>
      <c r="H237" s="47">
        <f t="shared" si="41"/>
        <v>5.1974151669806311E-3</v>
      </c>
      <c r="I237" s="48">
        <f t="shared" si="41"/>
        <v>1</v>
      </c>
      <c r="J237" s="310"/>
    </row>
    <row r="238" spans="1:10" ht="15" thickBot="1">
      <c r="A238" s="31"/>
      <c r="B238" s="31"/>
      <c r="C238" s="31"/>
      <c r="D238" s="31"/>
      <c r="E238" s="31"/>
      <c r="F238" s="31"/>
      <c r="G238" s="31"/>
      <c r="H238" s="31"/>
      <c r="I238" s="31"/>
    </row>
    <row r="239" spans="1:10" ht="28.5">
      <c r="A239" s="451" t="s">
        <v>71</v>
      </c>
      <c r="B239" s="34" t="s">
        <v>0</v>
      </c>
      <c r="C239" s="34" t="s">
        <v>1</v>
      </c>
      <c r="D239" s="34" t="s">
        <v>2</v>
      </c>
      <c r="E239" s="34" t="s">
        <v>3</v>
      </c>
      <c r="F239" s="34" t="s">
        <v>27</v>
      </c>
      <c r="G239" s="34" t="s">
        <v>4</v>
      </c>
      <c r="H239" s="34" t="s">
        <v>5</v>
      </c>
      <c r="I239" s="35" t="s">
        <v>6</v>
      </c>
    </row>
    <row r="240" spans="1:10" ht="15">
      <c r="A240" s="452" t="s">
        <v>71</v>
      </c>
      <c r="B240" s="392" t="s">
        <v>69</v>
      </c>
      <c r="C240" s="393"/>
      <c r="D240" s="393"/>
      <c r="E240" s="393"/>
      <c r="F240" s="393"/>
      <c r="G240" s="393"/>
      <c r="H240" s="393"/>
      <c r="I240" s="394"/>
    </row>
    <row r="241" spans="1:9" ht="15">
      <c r="A241" s="25" t="s">
        <v>7</v>
      </c>
      <c r="B241" s="36">
        <v>0</v>
      </c>
      <c r="C241" s="36">
        <v>0</v>
      </c>
      <c r="D241" s="36">
        <v>0</v>
      </c>
      <c r="E241" s="36">
        <v>0</v>
      </c>
      <c r="F241" s="410"/>
      <c r="G241" s="36">
        <v>0</v>
      </c>
      <c r="H241" s="37">
        <v>0</v>
      </c>
      <c r="I241" s="38">
        <f>SUM(B241:H241)</f>
        <v>0</v>
      </c>
    </row>
    <row r="242" spans="1:9" ht="15">
      <c r="A242" s="26" t="s">
        <v>8</v>
      </c>
      <c r="B242" s="39">
        <v>0</v>
      </c>
      <c r="C242" s="39">
        <v>0</v>
      </c>
      <c r="D242" s="39">
        <v>0</v>
      </c>
      <c r="E242" s="39">
        <v>0</v>
      </c>
      <c r="F242" s="411"/>
      <c r="G242" s="39">
        <v>0</v>
      </c>
      <c r="H242" s="40">
        <v>0</v>
      </c>
      <c r="I242" s="41">
        <f t="shared" ref="I242:I260" si="42">SUM(B242:H242)</f>
        <v>0</v>
      </c>
    </row>
    <row r="243" spans="1:9" ht="15">
      <c r="A243" s="27" t="s">
        <v>9</v>
      </c>
      <c r="B243" s="42">
        <v>0</v>
      </c>
      <c r="C243" s="42">
        <v>0</v>
      </c>
      <c r="D243" s="42">
        <v>0</v>
      </c>
      <c r="E243" s="42">
        <v>0</v>
      </c>
      <c r="F243" s="411"/>
      <c r="G243" s="42">
        <v>0</v>
      </c>
      <c r="H243" s="43">
        <v>0</v>
      </c>
      <c r="I243" s="38">
        <f t="shared" si="42"/>
        <v>0</v>
      </c>
    </row>
    <row r="244" spans="1:9" ht="15">
      <c r="A244" s="26" t="s">
        <v>10</v>
      </c>
      <c r="B244" s="39">
        <v>0</v>
      </c>
      <c r="C244" s="39">
        <v>0</v>
      </c>
      <c r="D244" s="39">
        <v>0</v>
      </c>
      <c r="E244" s="39">
        <v>0</v>
      </c>
      <c r="F244" s="411"/>
      <c r="G244" s="39">
        <v>0</v>
      </c>
      <c r="H244" s="40">
        <v>0</v>
      </c>
      <c r="I244" s="41">
        <f t="shared" si="42"/>
        <v>0</v>
      </c>
    </row>
    <row r="245" spans="1:9" ht="15">
      <c r="A245" s="27" t="s">
        <v>11</v>
      </c>
      <c r="B245" s="42">
        <v>0</v>
      </c>
      <c r="C245" s="42">
        <v>0</v>
      </c>
      <c r="D245" s="42">
        <v>0</v>
      </c>
      <c r="E245" s="42">
        <v>0</v>
      </c>
      <c r="F245" s="411"/>
      <c r="G245" s="42">
        <v>0</v>
      </c>
      <c r="H245" s="43">
        <v>0</v>
      </c>
      <c r="I245" s="38">
        <f t="shared" si="42"/>
        <v>0</v>
      </c>
    </row>
    <row r="246" spans="1:9" ht="15">
      <c r="A246" s="26" t="s">
        <v>12</v>
      </c>
      <c r="B246" s="39">
        <v>0</v>
      </c>
      <c r="C246" s="39">
        <v>0</v>
      </c>
      <c r="D246" s="39">
        <v>0</v>
      </c>
      <c r="E246" s="39">
        <v>0.82407831754610539</v>
      </c>
      <c r="F246" s="411"/>
      <c r="G246" s="39">
        <v>0</v>
      </c>
      <c r="H246" s="40">
        <v>0</v>
      </c>
      <c r="I246" s="41">
        <f t="shared" si="42"/>
        <v>0.82407831754610539</v>
      </c>
    </row>
    <row r="247" spans="1:9" ht="15">
      <c r="A247" s="27" t="s">
        <v>13</v>
      </c>
      <c r="B247" s="42">
        <v>0</v>
      </c>
      <c r="C247" s="42">
        <v>0</v>
      </c>
      <c r="D247" s="42">
        <v>0</v>
      </c>
      <c r="E247" s="42">
        <v>0</v>
      </c>
      <c r="F247" s="411"/>
      <c r="G247" s="42">
        <v>0</v>
      </c>
      <c r="H247" s="43">
        <v>0</v>
      </c>
      <c r="I247" s="38">
        <f t="shared" si="42"/>
        <v>0</v>
      </c>
    </row>
    <row r="248" spans="1:9" ht="15">
      <c r="A248" s="26" t="s">
        <v>14</v>
      </c>
      <c r="B248" s="39">
        <v>0</v>
      </c>
      <c r="C248" s="39">
        <v>0</v>
      </c>
      <c r="D248" s="39">
        <v>0</v>
      </c>
      <c r="E248" s="39">
        <v>1.223927735562339</v>
      </c>
      <c r="F248" s="411"/>
      <c r="G248" s="39">
        <v>0</v>
      </c>
      <c r="H248" s="40">
        <v>0</v>
      </c>
      <c r="I248" s="41">
        <f t="shared" si="42"/>
        <v>1.223927735562339</v>
      </c>
    </row>
    <row r="249" spans="1:9" ht="15">
      <c r="A249" s="27" t="s">
        <v>15</v>
      </c>
      <c r="B249" s="42">
        <v>0.49969046423511904</v>
      </c>
      <c r="C249" s="42">
        <v>1.0941498685549755E-3</v>
      </c>
      <c r="D249" s="42">
        <v>0.26601538589632601</v>
      </c>
      <c r="E249" s="42">
        <v>0</v>
      </c>
      <c r="F249" s="411"/>
      <c r="G249" s="42">
        <v>0</v>
      </c>
      <c r="H249" s="43">
        <v>0</v>
      </c>
      <c r="I249" s="38">
        <f t="shared" si="42"/>
        <v>0.76680000000000004</v>
      </c>
    </row>
    <row r="250" spans="1:9" ht="15">
      <c r="A250" s="26" t="s">
        <v>16</v>
      </c>
      <c r="B250" s="39">
        <v>71.817393411713482</v>
      </c>
      <c r="C250" s="39">
        <v>3.6175722966940609E-4</v>
      </c>
      <c r="D250" s="39">
        <v>20.182244831056849</v>
      </c>
      <c r="E250" s="39">
        <v>0</v>
      </c>
      <c r="F250" s="411"/>
      <c r="G250" s="39">
        <v>0</v>
      </c>
      <c r="H250" s="40">
        <v>0</v>
      </c>
      <c r="I250" s="41">
        <f t="shared" si="42"/>
        <v>92</v>
      </c>
    </row>
    <row r="251" spans="1:9" ht="15">
      <c r="A251" s="27" t="s">
        <v>17</v>
      </c>
      <c r="B251" s="42">
        <v>1.3558276102865237</v>
      </c>
      <c r="C251" s="42">
        <v>0</v>
      </c>
      <c r="D251" s="42">
        <v>3.2927449561770232</v>
      </c>
      <c r="E251" s="42">
        <v>7.4027433536453635E-2</v>
      </c>
      <c r="F251" s="411"/>
      <c r="G251" s="42">
        <v>0</v>
      </c>
      <c r="H251" s="43">
        <v>0</v>
      </c>
      <c r="I251" s="38">
        <f t="shared" si="42"/>
        <v>4.7226000000000008</v>
      </c>
    </row>
    <row r="252" spans="1:9" ht="15">
      <c r="A252" s="26" t="s">
        <v>18</v>
      </c>
      <c r="B252" s="39">
        <v>0</v>
      </c>
      <c r="C252" s="39">
        <v>0</v>
      </c>
      <c r="D252" s="39">
        <v>0</v>
      </c>
      <c r="E252" s="39">
        <v>0</v>
      </c>
      <c r="F252" s="411"/>
      <c r="G252" s="39">
        <v>0</v>
      </c>
      <c r="H252" s="40">
        <v>0</v>
      </c>
      <c r="I252" s="41">
        <f t="shared" si="42"/>
        <v>0</v>
      </c>
    </row>
    <row r="253" spans="1:9" ht="15">
      <c r="A253" s="27" t="s">
        <v>139</v>
      </c>
      <c r="B253" s="42">
        <v>222.622917388861</v>
      </c>
      <c r="C253" s="42">
        <v>15.144910216004435</v>
      </c>
      <c r="D253" s="42">
        <v>203.23217239513454</v>
      </c>
      <c r="E253" s="42">
        <v>0</v>
      </c>
      <c r="F253" s="411"/>
      <c r="G253" s="42">
        <v>0</v>
      </c>
      <c r="H253" s="43">
        <v>0</v>
      </c>
      <c r="I253" s="38">
        <f t="shared" si="42"/>
        <v>441</v>
      </c>
    </row>
    <row r="254" spans="1:9" ht="15">
      <c r="A254" s="26" t="s">
        <v>19</v>
      </c>
      <c r="B254" s="39">
        <v>0</v>
      </c>
      <c r="C254" s="39">
        <v>0</v>
      </c>
      <c r="D254" s="39">
        <v>0</v>
      </c>
      <c r="E254" s="39">
        <v>0</v>
      </c>
      <c r="F254" s="411"/>
      <c r="G254" s="39">
        <v>0</v>
      </c>
      <c r="H254" s="40">
        <v>0</v>
      </c>
      <c r="I254" s="41">
        <f t="shared" si="42"/>
        <v>0</v>
      </c>
    </row>
    <row r="255" spans="1:9" ht="15">
      <c r="A255" s="27" t="s">
        <v>20</v>
      </c>
      <c r="B255" s="42">
        <v>0</v>
      </c>
      <c r="C255" s="42">
        <v>0</v>
      </c>
      <c r="D255" s="42">
        <v>0</v>
      </c>
      <c r="E255" s="42">
        <v>0</v>
      </c>
      <c r="F255" s="411"/>
      <c r="G255" s="42">
        <v>0</v>
      </c>
      <c r="H255" s="43">
        <v>0</v>
      </c>
      <c r="I255" s="38">
        <f t="shared" si="42"/>
        <v>0</v>
      </c>
    </row>
    <row r="256" spans="1:9" ht="15">
      <c r="A256" s="26" t="s">
        <v>21</v>
      </c>
      <c r="B256" s="39">
        <v>0</v>
      </c>
      <c r="C256" s="39">
        <v>0</v>
      </c>
      <c r="D256" s="39">
        <v>0</v>
      </c>
      <c r="E256" s="39">
        <v>0</v>
      </c>
      <c r="F256" s="411"/>
      <c r="G256" s="39">
        <v>0</v>
      </c>
      <c r="H256" s="40">
        <v>0</v>
      </c>
      <c r="I256" s="41">
        <f t="shared" si="42"/>
        <v>0</v>
      </c>
    </row>
    <row r="257" spans="1:10" ht="15">
      <c r="A257" s="28" t="s">
        <v>60</v>
      </c>
      <c r="B257" s="42">
        <v>3.2875171024915111</v>
      </c>
      <c r="C257" s="42">
        <v>5.5644853318410039</v>
      </c>
      <c r="D257" s="42">
        <v>10.147997565667483</v>
      </c>
      <c r="E257" s="42">
        <v>0</v>
      </c>
      <c r="F257" s="411"/>
      <c r="G257" s="42">
        <v>0</v>
      </c>
      <c r="H257" s="43">
        <v>0</v>
      </c>
      <c r="I257" s="38">
        <f t="shared" si="42"/>
        <v>19</v>
      </c>
    </row>
    <row r="258" spans="1:10" ht="15">
      <c r="A258" s="26" t="s">
        <v>22</v>
      </c>
      <c r="B258" s="39">
        <v>0</v>
      </c>
      <c r="C258" s="39">
        <v>0</v>
      </c>
      <c r="D258" s="39">
        <v>0</v>
      </c>
      <c r="E258" s="39">
        <v>0</v>
      </c>
      <c r="F258" s="411"/>
      <c r="G258" s="39">
        <v>0</v>
      </c>
      <c r="H258" s="40">
        <v>0</v>
      </c>
      <c r="I258" s="41">
        <f t="shared" si="42"/>
        <v>0</v>
      </c>
    </row>
    <row r="259" spans="1:10" ht="15">
      <c r="A259" s="28" t="s">
        <v>23</v>
      </c>
      <c r="B259" s="42">
        <v>0</v>
      </c>
      <c r="C259" s="42">
        <v>0</v>
      </c>
      <c r="D259" s="42">
        <v>0</v>
      </c>
      <c r="E259" s="42">
        <v>0</v>
      </c>
      <c r="F259" s="411"/>
      <c r="G259" s="42">
        <v>0</v>
      </c>
      <c r="H259" s="43">
        <v>0</v>
      </c>
      <c r="I259" s="38">
        <f t="shared" si="42"/>
        <v>0</v>
      </c>
    </row>
    <row r="260" spans="1:10" ht="15">
      <c r="A260" s="26" t="s">
        <v>24</v>
      </c>
      <c r="B260" s="39">
        <v>169.0662806547106</v>
      </c>
      <c r="C260" s="39">
        <v>0</v>
      </c>
      <c r="D260" s="39">
        <v>3.0281193452894213</v>
      </c>
      <c r="E260" s="39">
        <v>0</v>
      </c>
      <c r="F260" s="411"/>
      <c r="G260" s="39">
        <v>0</v>
      </c>
      <c r="H260" s="40">
        <v>0</v>
      </c>
      <c r="I260" s="41">
        <f t="shared" si="42"/>
        <v>172.09440000000001</v>
      </c>
    </row>
    <row r="261" spans="1:10" ht="15.75" thickBot="1">
      <c r="A261" s="28" t="s">
        <v>25</v>
      </c>
      <c r="B261" s="42">
        <v>13.818117978132845</v>
      </c>
      <c r="C261" s="42">
        <v>3.3813749718762012E-2</v>
      </c>
      <c r="D261" s="42">
        <v>217.48392164604181</v>
      </c>
      <c r="E261" s="42">
        <v>137.56310875724938</v>
      </c>
      <c r="F261" s="412"/>
      <c r="G261" s="42">
        <v>264.26222201075251</v>
      </c>
      <c r="H261" s="43">
        <v>6.8388158581047502</v>
      </c>
      <c r="I261" s="38">
        <f>SUM(B261:H261)</f>
        <v>640.00000000000011</v>
      </c>
    </row>
    <row r="262" spans="1:10" ht="15">
      <c r="A262" s="29" t="s">
        <v>26</v>
      </c>
      <c r="B262" s="44">
        <f>SUM(B241:B261)</f>
        <v>482.46774461043105</v>
      </c>
      <c r="C262" s="44">
        <f t="shared" ref="C262:I262" si="43">SUM(C241:C261)</f>
        <v>20.744665204662425</v>
      </c>
      <c r="D262" s="44">
        <f t="shared" si="43"/>
        <v>457.6332161252634</v>
      </c>
      <c r="E262" s="44">
        <f t="shared" si="43"/>
        <v>139.68514224389429</v>
      </c>
      <c r="F262" s="44">
        <f t="shared" si="43"/>
        <v>0</v>
      </c>
      <c r="G262" s="44">
        <f t="shared" si="43"/>
        <v>264.26222201075251</v>
      </c>
      <c r="H262" s="45">
        <f t="shared" si="43"/>
        <v>6.8388158581047502</v>
      </c>
      <c r="I262" s="46">
        <f t="shared" si="43"/>
        <v>1371.6318060531084</v>
      </c>
    </row>
    <row r="263" spans="1:10" s="5" customFormat="1" ht="15" thickBot="1">
      <c r="A263" s="30" t="s">
        <v>88</v>
      </c>
      <c r="B263" s="47">
        <f>B262/$I262</f>
        <v>0.3517472710105341</v>
      </c>
      <c r="C263" s="47">
        <f t="shared" ref="C263:I263" si="44">C262/$I262</f>
        <v>1.5124077112469065E-2</v>
      </c>
      <c r="D263" s="47">
        <f t="shared" si="44"/>
        <v>0.33364144379395078</v>
      </c>
      <c r="E263" s="47">
        <f t="shared" si="44"/>
        <v>0.1018386578872361</v>
      </c>
      <c r="F263" s="47">
        <f t="shared" si="44"/>
        <v>0</v>
      </c>
      <c r="G263" s="47">
        <f t="shared" si="44"/>
        <v>0.19266265250232939</v>
      </c>
      <c r="H263" s="47">
        <f t="shared" si="44"/>
        <v>4.9858976934805468E-3</v>
      </c>
      <c r="I263" s="48">
        <f t="shared" si="44"/>
        <v>1</v>
      </c>
      <c r="J263" s="310"/>
    </row>
    <row r="264" spans="1:10" ht="15" thickBot="1">
      <c r="A264" s="31"/>
      <c r="B264" s="31"/>
      <c r="C264" s="31"/>
      <c r="D264" s="31"/>
      <c r="E264" s="31"/>
      <c r="F264" s="31"/>
      <c r="G264" s="31"/>
      <c r="H264" s="31"/>
      <c r="I264" s="31"/>
    </row>
    <row r="265" spans="1:10" ht="28.5">
      <c r="A265" s="451" t="s">
        <v>37</v>
      </c>
      <c r="B265" s="34" t="s">
        <v>0</v>
      </c>
      <c r="C265" s="34" t="s">
        <v>1</v>
      </c>
      <c r="D265" s="34" t="s">
        <v>2</v>
      </c>
      <c r="E265" s="34" t="s">
        <v>3</v>
      </c>
      <c r="F265" s="34" t="s">
        <v>27</v>
      </c>
      <c r="G265" s="34" t="s">
        <v>4</v>
      </c>
      <c r="H265" s="34" t="s">
        <v>5</v>
      </c>
      <c r="I265" s="35" t="s">
        <v>6</v>
      </c>
    </row>
    <row r="266" spans="1:10" ht="15">
      <c r="A266" s="452" t="s">
        <v>37</v>
      </c>
      <c r="B266" s="392" t="s">
        <v>69</v>
      </c>
      <c r="C266" s="393"/>
      <c r="D266" s="393"/>
      <c r="E266" s="393"/>
      <c r="F266" s="393"/>
      <c r="G266" s="393"/>
      <c r="H266" s="393"/>
      <c r="I266" s="394"/>
    </row>
    <row r="267" spans="1:10" ht="15">
      <c r="A267" s="25" t="s">
        <v>7</v>
      </c>
      <c r="B267" s="36">
        <v>0</v>
      </c>
      <c r="C267" s="36">
        <v>0</v>
      </c>
      <c r="D267" s="36">
        <v>0</v>
      </c>
      <c r="E267" s="36">
        <v>0</v>
      </c>
      <c r="F267" s="410"/>
      <c r="G267" s="36">
        <v>0</v>
      </c>
      <c r="H267" s="37">
        <v>0</v>
      </c>
      <c r="I267" s="38">
        <f>SUM(B267:H267)</f>
        <v>0</v>
      </c>
    </row>
    <row r="268" spans="1:10" ht="15">
      <c r="A268" s="26" t="s">
        <v>8</v>
      </c>
      <c r="B268" s="39">
        <v>0</v>
      </c>
      <c r="C268" s="39">
        <v>0</v>
      </c>
      <c r="D268" s="39">
        <v>0</v>
      </c>
      <c r="E268" s="39">
        <v>0</v>
      </c>
      <c r="F268" s="411"/>
      <c r="G268" s="39">
        <v>0</v>
      </c>
      <c r="H268" s="40">
        <v>0</v>
      </c>
      <c r="I268" s="41">
        <f t="shared" ref="I268:I286" si="45">SUM(B268:H268)</f>
        <v>0</v>
      </c>
    </row>
    <row r="269" spans="1:10" ht="15">
      <c r="A269" s="27" t="s">
        <v>9</v>
      </c>
      <c r="B269" s="42">
        <v>0</v>
      </c>
      <c r="C269" s="42">
        <v>0</v>
      </c>
      <c r="D269" s="42">
        <v>0</v>
      </c>
      <c r="E269" s="42">
        <v>0</v>
      </c>
      <c r="F269" s="411"/>
      <c r="G269" s="42">
        <v>0</v>
      </c>
      <c r="H269" s="43">
        <v>0</v>
      </c>
      <c r="I269" s="38">
        <f t="shared" si="45"/>
        <v>0</v>
      </c>
    </row>
    <row r="270" spans="1:10" ht="15">
      <c r="A270" s="26" t="s">
        <v>10</v>
      </c>
      <c r="B270" s="39">
        <v>0</v>
      </c>
      <c r="C270" s="39">
        <v>0</v>
      </c>
      <c r="D270" s="39">
        <v>0</v>
      </c>
      <c r="E270" s="39">
        <v>0</v>
      </c>
      <c r="F270" s="411"/>
      <c r="G270" s="39">
        <v>0</v>
      </c>
      <c r="H270" s="40">
        <v>0</v>
      </c>
      <c r="I270" s="41">
        <f t="shared" si="45"/>
        <v>0</v>
      </c>
    </row>
    <row r="271" spans="1:10" ht="15">
      <c r="A271" s="27" t="s">
        <v>11</v>
      </c>
      <c r="B271" s="42">
        <v>0</v>
      </c>
      <c r="C271" s="42">
        <v>0</v>
      </c>
      <c r="D271" s="42">
        <v>0</v>
      </c>
      <c r="E271" s="42">
        <v>0</v>
      </c>
      <c r="F271" s="411"/>
      <c r="G271" s="42">
        <v>0</v>
      </c>
      <c r="H271" s="43">
        <v>0</v>
      </c>
      <c r="I271" s="38">
        <f t="shared" si="45"/>
        <v>0</v>
      </c>
    </row>
    <row r="272" spans="1:10" ht="15">
      <c r="A272" s="26" t="s">
        <v>12</v>
      </c>
      <c r="B272" s="39">
        <v>1.1436656709581106E-4</v>
      </c>
      <c r="C272" s="39">
        <v>0</v>
      </c>
      <c r="D272" s="39">
        <v>0</v>
      </c>
      <c r="E272" s="39">
        <v>5.9224528850097624E-3</v>
      </c>
      <c r="F272" s="411"/>
      <c r="G272" s="39">
        <v>0</v>
      </c>
      <c r="H272" s="40">
        <v>0</v>
      </c>
      <c r="I272" s="41">
        <f t="shared" si="45"/>
        <v>6.0368194521055732E-3</v>
      </c>
    </row>
    <row r="273" spans="1:9" ht="15">
      <c r="A273" s="27" t="s">
        <v>13</v>
      </c>
      <c r="B273" s="42">
        <v>0</v>
      </c>
      <c r="C273" s="42">
        <v>0</v>
      </c>
      <c r="D273" s="42">
        <v>0</v>
      </c>
      <c r="E273" s="42">
        <v>0</v>
      </c>
      <c r="F273" s="411"/>
      <c r="G273" s="42">
        <v>0</v>
      </c>
      <c r="H273" s="43">
        <v>0</v>
      </c>
      <c r="I273" s="38">
        <f t="shared" si="45"/>
        <v>0</v>
      </c>
    </row>
    <row r="274" spans="1:9" ht="15">
      <c r="A274" s="26" t="s">
        <v>14</v>
      </c>
      <c r="B274" s="39">
        <v>6.5975311273056326E-5</v>
      </c>
      <c r="C274" s="39">
        <v>0</v>
      </c>
      <c r="D274" s="39">
        <v>0</v>
      </c>
      <c r="E274" s="39">
        <v>1.2152095174224868</v>
      </c>
      <c r="F274" s="411"/>
      <c r="G274" s="39">
        <v>0</v>
      </c>
      <c r="H274" s="40">
        <v>0</v>
      </c>
      <c r="I274" s="41">
        <f t="shared" si="45"/>
        <v>1.2152754927337599</v>
      </c>
    </row>
    <row r="275" spans="1:9" ht="15">
      <c r="A275" s="27" t="s">
        <v>15</v>
      </c>
      <c r="B275" s="42">
        <v>0</v>
      </c>
      <c r="C275" s="42">
        <v>0</v>
      </c>
      <c r="D275" s="42">
        <v>0</v>
      </c>
      <c r="E275" s="42">
        <v>0</v>
      </c>
      <c r="F275" s="411"/>
      <c r="G275" s="42">
        <v>0</v>
      </c>
      <c r="H275" s="43">
        <v>0</v>
      </c>
      <c r="I275" s="38">
        <f t="shared" si="45"/>
        <v>0</v>
      </c>
    </row>
    <row r="276" spans="1:9" ht="15">
      <c r="A276" s="26" t="s">
        <v>16</v>
      </c>
      <c r="B276" s="39">
        <v>0</v>
      </c>
      <c r="C276" s="39">
        <v>0</v>
      </c>
      <c r="D276" s="39">
        <v>0</v>
      </c>
      <c r="E276" s="39">
        <v>0</v>
      </c>
      <c r="F276" s="411"/>
      <c r="G276" s="39">
        <v>0</v>
      </c>
      <c r="H276" s="40">
        <v>0</v>
      </c>
      <c r="I276" s="41">
        <f t="shared" si="45"/>
        <v>0</v>
      </c>
    </row>
    <row r="277" spans="1:9" ht="15">
      <c r="A277" s="27" t="s">
        <v>17</v>
      </c>
      <c r="B277" s="42">
        <v>0</v>
      </c>
      <c r="C277" s="42">
        <v>0</v>
      </c>
      <c r="D277" s="42">
        <v>0</v>
      </c>
      <c r="E277" s="42">
        <v>0</v>
      </c>
      <c r="F277" s="411"/>
      <c r="G277" s="42">
        <v>0</v>
      </c>
      <c r="H277" s="43">
        <v>0</v>
      </c>
      <c r="I277" s="38">
        <f t="shared" si="45"/>
        <v>0</v>
      </c>
    </row>
    <row r="278" spans="1:9" ht="15">
      <c r="A278" s="26" t="s">
        <v>18</v>
      </c>
      <c r="B278" s="39">
        <v>0</v>
      </c>
      <c r="C278" s="39">
        <v>0</v>
      </c>
      <c r="D278" s="39">
        <v>0</v>
      </c>
      <c r="E278" s="39">
        <v>0</v>
      </c>
      <c r="F278" s="411"/>
      <c r="G278" s="39">
        <v>0</v>
      </c>
      <c r="H278" s="40">
        <v>0</v>
      </c>
      <c r="I278" s="41">
        <f t="shared" si="45"/>
        <v>0</v>
      </c>
    </row>
    <row r="279" spans="1:9" ht="15">
      <c r="A279" s="27" t="s">
        <v>139</v>
      </c>
      <c r="B279" s="42">
        <v>0</v>
      </c>
      <c r="C279" s="42">
        <v>0</v>
      </c>
      <c r="D279" s="42">
        <v>0</v>
      </c>
      <c r="E279" s="42">
        <v>0</v>
      </c>
      <c r="F279" s="411"/>
      <c r="G279" s="42">
        <v>0</v>
      </c>
      <c r="H279" s="43">
        <v>0</v>
      </c>
      <c r="I279" s="38">
        <f t="shared" si="45"/>
        <v>0</v>
      </c>
    </row>
    <row r="280" spans="1:9" ht="15">
      <c r="A280" s="26" t="s">
        <v>19</v>
      </c>
      <c r="B280" s="39">
        <v>0</v>
      </c>
      <c r="C280" s="39">
        <v>0</v>
      </c>
      <c r="D280" s="39">
        <v>0</v>
      </c>
      <c r="E280" s="39">
        <v>0</v>
      </c>
      <c r="F280" s="411"/>
      <c r="G280" s="39">
        <v>0</v>
      </c>
      <c r="H280" s="40">
        <v>0</v>
      </c>
      <c r="I280" s="41">
        <f t="shared" si="45"/>
        <v>0</v>
      </c>
    </row>
    <row r="281" spans="1:9" ht="15">
      <c r="A281" s="27" t="s">
        <v>20</v>
      </c>
      <c r="B281" s="42">
        <v>0</v>
      </c>
      <c r="C281" s="42">
        <v>0</v>
      </c>
      <c r="D281" s="42">
        <v>0</v>
      </c>
      <c r="E281" s="42">
        <v>0</v>
      </c>
      <c r="F281" s="411"/>
      <c r="G281" s="42">
        <v>0</v>
      </c>
      <c r="H281" s="43">
        <v>0</v>
      </c>
      <c r="I281" s="38">
        <f t="shared" si="45"/>
        <v>0</v>
      </c>
    </row>
    <row r="282" spans="1:9" ht="15">
      <c r="A282" s="26" t="s">
        <v>21</v>
      </c>
      <c r="B282" s="39">
        <v>0</v>
      </c>
      <c r="C282" s="39">
        <v>0</v>
      </c>
      <c r="D282" s="39">
        <v>0</v>
      </c>
      <c r="E282" s="39">
        <v>0</v>
      </c>
      <c r="F282" s="411"/>
      <c r="G282" s="39">
        <v>0</v>
      </c>
      <c r="H282" s="40">
        <v>0</v>
      </c>
      <c r="I282" s="41">
        <f t="shared" si="45"/>
        <v>0</v>
      </c>
    </row>
    <row r="283" spans="1:9" ht="15">
      <c r="A283" s="28" t="s">
        <v>60</v>
      </c>
      <c r="B283" s="42">
        <v>0</v>
      </c>
      <c r="C283" s="42">
        <v>0</v>
      </c>
      <c r="D283" s="42">
        <v>0</v>
      </c>
      <c r="E283" s="42">
        <v>0</v>
      </c>
      <c r="F283" s="411"/>
      <c r="G283" s="42">
        <v>0</v>
      </c>
      <c r="H283" s="43">
        <v>0</v>
      </c>
      <c r="I283" s="38">
        <f t="shared" si="45"/>
        <v>0</v>
      </c>
    </row>
    <row r="284" spans="1:9" ht="15">
      <c r="A284" s="26" t="s">
        <v>22</v>
      </c>
      <c r="B284" s="39">
        <v>0</v>
      </c>
      <c r="C284" s="39">
        <v>0</v>
      </c>
      <c r="D284" s="39">
        <v>0</v>
      </c>
      <c r="E284" s="39">
        <v>0</v>
      </c>
      <c r="F284" s="411"/>
      <c r="G284" s="39">
        <v>0</v>
      </c>
      <c r="H284" s="40">
        <v>0</v>
      </c>
      <c r="I284" s="41">
        <f t="shared" si="45"/>
        <v>0</v>
      </c>
    </row>
    <row r="285" spans="1:9" ht="15">
      <c r="A285" s="28" t="s">
        <v>23</v>
      </c>
      <c r="B285" s="42">
        <v>0</v>
      </c>
      <c r="C285" s="42">
        <v>0</v>
      </c>
      <c r="D285" s="42">
        <v>0</v>
      </c>
      <c r="E285" s="42">
        <v>0</v>
      </c>
      <c r="F285" s="411"/>
      <c r="G285" s="42">
        <v>0</v>
      </c>
      <c r="H285" s="43">
        <v>0</v>
      </c>
      <c r="I285" s="38">
        <f t="shared" si="45"/>
        <v>0</v>
      </c>
    </row>
    <row r="286" spans="1:9" ht="15">
      <c r="A286" s="26" t="s">
        <v>24</v>
      </c>
      <c r="B286" s="39">
        <v>0</v>
      </c>
      <c r="C286" s="39">
        <v>0</v>
      </c>
      <c r="D286" s="39">
        <v>0</v>
      </c>
      <c r="E286" s="39">
        <v>0</v>
      </c>
      <c r="F286" s="411"/>
      <c r="G286" s="39">
        <v>0</v>
      </c>
      <c r="H286" s="40">
        <v>0</v>
      </c>
      <c r="I286" s="41">
        <f t="shared" si="45"/>
        <v>0</v>
      </c>
    </row>
    <row r="287" spans="1:9" ht="15.75" thickBot="1">
      <c r="A287" s="28" t="s">
        <v>25</v>
      </c>
      <c r="B287" s="42">
        <v>0</v>
      </c>
      <c r="C287" s="42">
        <v>0</v>
      </c>
      <c r="D287" s="42">
        <v>0</v>
      </c>
      <c r="E287" s="42">
        <v>0</v>
      </c>
      <c r="F287" s="412"/>
      <c r="G287" s="42">
        <v>0</v>
      </c>
      <c r="H287" s="43">
        <v>0</v>
      </c>
      <c r="I287" s="38">
        <f>SUM(B287:H287)</f>
        <v>0</v>
      </c>
    </row>
    <row r="288" spans="1:9" ht="15">
      <c r="A288" s="29" t="s">
        <v>26</v>
      </c>
      <c r="B288" s="44">
        <f>SUM(B267:B287)</f>
        <v>1.8034187836886737E-4</v>
      </c>
      <c r="C288" s="44">
        <f t="shared" ref="C288:I288" si="46">SUM(C267:C287)</f>
        <v>0</v>
      </c>
      <c r="D288" s="44">
        <f t="shared" si="46"/>
        <v>0</v>
      </c>
      <c r="E288" s="44">
        <f t="shared" si="46"/>
        <v>1.2211319703074965</v>
      </c>
      <c r="F288" s="44">
        <f t="shared" si="46"/>
        <v>0</v>
      </c>
      <c r="G288" s="44">
        <f t="shared" si="46"/>
        <v>0</v>
      </c>
      <c r="H288" s="45">
        <f t="shared" si="46"/>
        <v>0</v>
      </c>
      <c r="I288" s="46">
        <f t="shared" si="46"/>
        <v>1.2213123121858656</v>
      </c>
    </row>
    <row r="289" spans="1:10" s="5" customFormat="1" ht="15" thickBot="1">
      <c r="A289" s="30" t="s">
        <v>88</v>
      </c>
      <c r="B289" s="47">
        <f>B288/$I288</f>
        <v>1.4766237642040739E-4</v>
      </c>
      <c r="C289" s="47">
        <f t="shared" ref="C289:I289" si="47">C288/$I288</f>
        <v>0</v>
      </c>
      <c r="D289" s="47">
        <f t="shared" si="47"/>
        <v>0</v>
      </c>
      <c r="E289" s="47">
        <f t="shared" si="47"/>
        <v>0.9998523376235795</v>
      </c>
      <c r="F289" s="47">
        <f t="shared" si="47"/>
        <v>0</v>
      </c>
      <c r="G289" s="47">
        <f t="shared" si="47"/>
        <v>0</v>
      </c>
      <c r="H289" s="47">
        <f t="shared" si="47"/>
        <v>0</v>
      </c>
      <c r="I289" s="48">
        <f t="shared" si="47"/>
        <v>1</v>
      </c>
      <c r="J289" s="310"/>
    </row>
    <row r="290" spans="1:10" ht="15" thickBot="1">
      <c r="A290" s="31"/>
      <c r="B290" s="31"/>
      <c r="C290" s="31"/>
      <c r="D290" s="31"/>
      <c r="E290" s="31"/>
      <c r="F290" s="31"/>
      <c r="G290" s="31"/>
      <c r="H290" s="31"/>
      <c r="I290" s="31"/>
    </row>
    <row r="291" spans="1:10" ht="28.5">
      <c r="A291" s="451" t="s">
        <v>38</v>
      </c>
      <c r="B291" s="34" t="s">
        <v>0</v>
      </c>
      <c r="C291" s="34" t="s">
        <v>1</v>
      </c>
      <c r="D291" s="34" t="s">
        <v>2</v>
      </c>
      <c r="E291" s="34" t="s">
        <v>3</v>
      </c>
      <c r="F291" s="34" t="s">
        <v>27</v>
      </c>
      <c r="G291" s="34" t="s">
        <v>4</v>
      </c>
      <c r="H291" s="34" t="s">
        <v>5</v>
      </c>
      <c r="I291" s="35" t="s">
        <v>6</v>
      </c>
    </row>
    <row r="292" spans="1:10" ht="15">
      <c r="A292" s="452" t="s">
        <v>38</v>
      </c>
      <c r="B292" s="392" t="s">
        <v>69</v>
      </c>
      <c r="C292" s="393"/>
      <c r="D292" s="393"/>
      <c r="E292" s="393"/>
      <c r="F292" s="393"/>
      <c r="G292" s="393"/>
      <c r="H292" s="393"/>
      <c r="I292" s="394"/>
    </row>
    <row r="293" spans="1:10" ht="15">
      <c r="A293" s="25" t="s">
        <v>7</v>
      </c>
      <c r="B293" s="36">
        <v>0</v>
      </c>
      <c r="C293" s="36">
        <v>0</v>
      </c>
      <c r="D293" s="36">
        <v>0</v>
      </c>
      <c r="E293" s="36">
        <v>0</v>
      </c>
      <c r="F293" s="410"/>
      <c r="G293" s="36">
        <v>0</v>
      </c>
      <c r="H293" s="37">
        <v>0</v>
      </c>
      <c r="I293" s="38">
        <f>SUM(B293:H293)</f>
        <v>0</v>
      </c>
    </row>
    <row r="294" spans="1:10" ht="15">
      <c r="A294" s="26" t="s">
        <v>8</v>
      </c>
      <c r="B294" s="39">
        <v>0</v>
      </c>
      <c r="C294" s="39">
        <v>0</v>
      </c>
      <c r="D294" s="39">
        <v>0</v>
      </c>
      <c r="E294" s="39">
        <v>0</v>
      </c>
      <c r="F294" s="411"/>
      <c r="G294" s="39">
        <v>0</v>
      </c>
      <c r="H294" s="40">
        <v>0</v>
      </c>
      <c r="I294" s="41">
        <f t="shared" ref="I294:I312" si="48">SUM(B294:H294)</f>
        <v>0</v>
      </c>
    </row>
    <row r="295" spans="1:10" ht="15">
      <c r="A295" s="27" t="s">
        <v>9</v>
      </c>
      <c r="B295" s="42">
        <v>0</v>
      </c>
      <c r="C295" s="42">
        <v>0</v>
      </c>
      <c r="D295" s="42">
        <v>0</v>
      </c>
      <c r="E295" s="42">
        <v>0</v>
      </c>
      <c r="F295" s="411"/>
      <c r="G295" s="42">
        <v>0</v>
      </c>
      <c r="H295" s="43">
        <v>0</v>
      </c>
      <c r="I295" s="38">
        <f t="shared" si="48"/>
        <v>0</v>
      </c>
    </row>
    <row r="296" spans="1:10" ht="15">
      <c r="A296" s="26" t="s">
        <v>10</v>
      </c>
      <c r="B296" s="39">
        <v>0</v>
      </c>
      <c r="C296" s="39">
        <v>0</v>
      </c>
      <c r="D296" s="39">
        <v>113</v>
      </c>
      <c r="E296" s="39">
        <v>0</v>
      </c>
      <c r="F296" s="411"/>
      <c r="G296" s="39">
        <v>0</v>
      </c>
      <c r="H296" s="40">
        <v>0</v>
      </c>
      <c r="I296" s="41">
        <f t="shared" si="48"/>
        <v>113</v>
      </c>
    </row>
    <row r="297" spans="1:10" ht="15">
      <c r="A297" s="27" t="s">
        <v>11</v>
      </c>
      <c r="B297" s="42">
        <v>0</v>
      </c>
      <c r="C297" s="42">
        <v>0</v>
      </c>
      <c r="D297" s="42">
        <v>0</v>
      </c>
      <c r="E297" s="42">
        <v>0</v>
      </c>
      <c r="F297" s="411"/>
      <c r="G297" s="42">
        <v>0</v>
      </c>
      <c r="H297" s="43">
        <v>0</v>
      </c>
      <c r="I297" s="38">
        <f t="shared" si="48"/>
        <v>0</v>
      </c>
    </row>
    <row r="298" spans="1:10" ht="15">
      <c r="A298" s="26" t="s">
        <v>12</v>
      </c>
      <c r="B298" s="39">
        <v>0</v>
      </c>
      <c r="C298" s="39">
        <v>0</v>
      </c>
      <c r="D298" s="39">
        <v>0</v>
      </c>
      <c r="E298" s="39">
        <v>0</v>
      </c>
      <c r="F298" s="411"/>
      <c r="G298" s="39">
        <v>0</v>
      </c>
      <c r="H298" s="40">
        <v>0</v>
      </c>
      <c r="I298" s="41">
        <f t="shared" si="48"/>
        <v>0</v>
      </c>
    </row>
    <row r="299" spans="1:10" ht="15">
      <c r="A299" s="27" t="s">
        <v>13</v>
      </c>
      <c r="B299" s="42">
        <v>0</v>
      </c>
      <c r="C299" s="42">
        <v>0</v>
      </c>
      <c r="D299" s="42">
        <v>0</v>
      </c>
      <c r="E299" s="42">
        <v>0</v>
      </c>
      <c r="F299" s="411"/>
      <c r="G299" s="42">
        <v>0</v>
      </c>
      <c r="H299" s="43">
        <v>0</v>
      </c>
      <c r="I299" s="38">
        <f t="shared" si="48"/>
        <v>0</v>
      </c>
    </row>
    <row r="300" spans="1:10" ht="15">
      <c r="A300" s="26" t="s">
        <v>14</v>
      </c>
      <c r="B300" s="39">
        <v>0</v>
      </c>
      <c r="C300" s="39">
        <v>0</v>
      </c>
      <c r="D300" s="39">
        <v>0</v>
      </c>
      <c r="E300" s="39">
        <v>0.57948938683007978</v>
      </c>
      <c r="F300" s="411"/>
      <c r="G300" s="39">
        <v>0</v>
      </c>
      <c r="H300" s="40">
        <v>0</v>
      </c>
      <c r="I300" s="41">
        <f t="shared" si="48"/>
        <v>0.57948938683007978</v>
      </c>
    </row>
    <row r="301" spans="1:10" ht="15">
      <c r="A301" s="27" t="s">
        <v>15</v>
      </c>
      <c r="B301" s="42">
        <v>0.77899978836409534</v>
      </c>
      <c r="C301" s="42">
        <v>0.11560021163590485</v>
      </c>
      <c r="D301" s="42">
        <v>0</v>
      </c>
      <c r="E301" s="42">
        <v>0</v>
      </c>
      <c r="F301" s="411"/>
      <c r="G301" s="42">
        <v>0</v>
      </c>
      <c r="H301" s="43">
        <v>0</v>
      </c>
      <c r="I301" s="38">
        <f t="shared" si="48"/>
        <v>0.89460000000000017</v>
      </c>
    </row>
    <row r="302" spans="1:10" ht="15">
      <c r="A302" s="26" t="s">
        <v>16</v>
      </c>
      <c r="B302" s="39">
        <v>106.99834725490109</v>
      </c>
      <c r="C302" s="39">
        <v>488.29562132753364</v>
      </c>
      <c r="D302" s="39">
        <v>24.706031417565303</v>
      </c>
      <c r="E302" s="39">
        <v>0</v>
      </c>
      <c r="F302" s="411"/>
      <c r="G302" s="39">
        <v>0</v>
      </c>
      <c r="H302" s="40">
        <v>0</v>
      </c>
      <c r="I302" s="41">
        <f t="shared" si="48"/>
        <v>620</v>
      </c>
    </row>
    <row r="303" spans="1:10" ht="15">
      <c r="A303" s="27" t="s">
        <v>17</v>
      </c>
      <c r="B303" s="42">
        <v>8.4334737394386079E-3</v>
      </c>
      <c r="C303" s="42">
        <v>4.6842043190963851</v>
      </c>
      <c r="D303" s="42">
        <v>1.6967622071641761</v>
      </c>
      <c r="E303" s="42">
        <v>0</v>
      </c>
      <c r="F303" s="411"/>
      <c r="G303" s="42">
        <v>0</v>
      </c>
      <c r="H303" s="43">
        <v>0</v>
      </c>
      <c r="I303" s="38">
        <f t="shared" si="48"/>
        <v>6.3894000000000002</v>
      </c>
    </row>
    <row r="304" spans="1:10" ht="15">
      <c r="A304" s="26" t="s">
        <v>18</v>
      </c>
      <c r="B304" s="39">
        <v>0</v>
      </c>
      <c r="C304" s="39">
        <v>0</v>
      </c>
      <c r="D304" s="39">
        <v>0</v>
      </c>
      <c r="E304" s="39">
        <v>0</v>
      </c>
      <c r="F304" s="411"/>
      <c r="G304" s="39">
        <v>0</v>
      </c>
      <c r="H304" s="40">
        <v>0</v>
      </c>
      <c r="I304" s="41">
        <f t="shared" si="48"/>
        <v>0</v>
      </c>
    </row>
    <row r="305" spans="1:10" ht="15">
      <c r="A305" s="27" t="s">
        <v>139</v>
      </c>
      <c r="B305" s="42">
        <v>104.96777816944162</v>
      </c>
      <c r="C305" s="42">
        <v>2413.5878347108724</v>
      </c>
      <c r="D305" s="42">
        <v>203.74462376419129</v>
      </c>
      <c r="E305" s="42">
        <v>13.699763355494641</v>
      </c>
      <c r="F305" s="411"/>
      <c r="G305" s="42">
        <v>0</v>
      </c>
      <c r="H305" s="43">
        <v>0</v>
      </c>
      <c r="I305" s="38">
        <f t="shared" si="48"/>
        <v>2736</v>
      </c>
    </row>
    <row r="306" spans="1:10" ht="15">
      <c r="A306" s="26" t="s">
        <v>19</v>
      </c>
      <c r="B306" s="39">
        <v>0</v>
      </c>
      <c r="C306" s="39">
        <v>0</v>
      </c>
      <c r="D306" s="39">
        <v>0</v>
      </c>
      <c r="E306" s="39">
        <v>0</v>
      </c>
      <c r="F306" s="411"/>
      <c r="G306" s="39">
        <v>0</v>
      </c>
      <c r="H306" s="40">
        <v>0</v>
      </c>
      <c r="I306" s="41">
        <f t="shared" si="48"/>
        <v>0</v>
      </c>
    </row>
    <row r="307" spans="1:10" ht="15">
      <c r="A307" s="27" t="s">
        <v>20</v>
      </c>
      <c r="B307" s="42">
        <v>0</v>
      </c>
      <c r="C307" s="42">
        <v>0</v>
      </c>
      <c r="D307" s="42">
        <v>0</v>
      </c>
      <c r="E307" s="42">
        <v>0</v>
      </c>
      <c r="F307" s="411"/>
      <c r="G307" s="42">
        <v>0</v>
      </c>
      <c r="H307" s="43">
        <v>0</v>
      </c>
      <c r="I307" s="38">
        <f t="shared" si="48"/>
        <v>0</v>
      </c>
    </row>
    <row r="308" spans="1:10" ht="15">
      <c r="A308" s="26" t="s">
        <v>21</v>
      </c>
      <c r="B308" s="39">
        <v>0</v>
      </c>
      <c r="C308" s="39">
        <v>0</v>
      </c>
      <c r="D308" s="39">
        <v>0</v>
      </c>
      <c r="E308" s="39">
        <v>0</v>
      </c>
      <c r="F308" s="411"/>
      <c r="G308" s="39">
        <v>0</v>
      </c>
      <c r="H308" s="40">
        <v>0</v>
      </c>
      <c r="I308" s="41">
        <f t="shared" si="48"/>
        <v>0</v>
      </c>
    </row>
    <row r="309" spans="1:10" ht="15">
      <c r="A309" s="28" t="s">
        <v>60</v>
      </c>
      <c r="B309" s="42">
        <v>0</v>
      </c>
      <c r="C309" s="42">
        <v>0</v>
      </c>
      <c r="D309" s="42">
        <v>0</v>
      </c>
      <c r="E309" s="42">
        <v>0</v>
      </c>
      <c r="F309" s="411"/>
      <c r="G309" s="42">
        <v>0</v>
      </c>
      <c r="H309" s="43">
        <v>0</v>
      </c>
      <c r="I309" s="38">
        <f t="shared" si="48"/>
        <v>0</v>
      </c>
    </row>
    <row r="310" spans="1:10" ht="15">
      <c r="A310" s="26" t="s">
        <v>22</v>
      </c>
      <c r="B310" s="39">
        <v>0</v>
      </c>
      <c r="C310" s="39">
        <v>0</v>
      </c>
      <c r="D310" s="39">
        <v>0</v>
      </c>
      <c r="E310" s="39">
        <v>0</v>
      </c>
      <c r="F310" s="411"/>
      <c r="G310" s="39">
        <v>0</v>
      </c>
      <c r="H310" s="40">
        <v>0</v>
      </c>
      <c r="I310" s="41">
        <f t="shared" si="48"/>
        <v>0</v>
      </c>
    </row>
    <row r="311" spans="1:10" ht="15">
      <c r="A311" s="28" t="s">
        <v>23</v>
      </c>
      <c r="B311" s="42">
        <v>0</v>
      </c>
      <c r="C311" s="42">
        <v>0</v>
      </c>
      <c r="D311" s="42">
        <v>0</v>
      </c>
      <c r="E311" s="42">
        <v>0</v>
      </c>
      <c r="F311" s="411"/>
      <c r="G311" s="42">
        <v>0</v>
      </c>
      <c r="H311" s="43">
        <v>0</v>
      </c>
      <c r="I311" s="38">
        <f t="shared" si="48"/>
        <v>0</v>
      </c>
    </row>
    <row r="312" spans="1:10" ht="15">
      <c r="A312" s="26" t="s">
        <v>24</v>
      </c>
      <c r="B312" s="39">
        <v>15.244765274927762</v>
      </c>
      <c r="C312" s="39">
        <v>248.62004300850123</v>
      </c>
      <c r="D312" s="39">
        <v>37.401191716571041</v>
      </c>
      <c r="E312" s="39">
        <v>0</v>
      </c>
      <c r="F312" s="411"/>
      <c r="G312" s="39">
        <v>0</v>
      </c>
      <c r="H312" s="40">
        <v>0</v>
      </c>
      <c r="I312" s="41">
        <f t="shared" si="48"/>
        <v>301.26600000000002</v>
      </c>
    </row>
    <row r="313" spans="1:10" ht="15.75" thickBot="1">
      <c r="A313" s="28" t="s">
        <v>25</v>
      </c>
      <c r="B313" s="42">
        <v>13.920210131004715</v>
      </c>
      <c r="C313" s="42">
        <v>22.764536405991954</v>
      </c>
      <c r="D313" s="42">
        <v>70.857429599056232</v>
      </c>
      <c r="E313" s="42">
        <v>786.9773699227768</v>
      </c>
      <c r="F313" s="412"/>
      <c r="G313" s="42">
        <v>77.223809918586895</v>
      </c>
      <c r="H313" s="43">
        <v>0.25664402258338759</v>
      </c>
      <c r="I313" s="38">
        <f>SUM(B313:H313)</f>
        <v>972</v>
      </c>
    </row>
    <row r="314" spans="1:10" ht="15">
      <c r="A314" s="29" t="s">
        <v>26</v>
      </c>
      <c r="B314" s="44">
        <f>SUM(B293:B313)</f>
        <v>241.91853409237874</v>
      </c>
      <c r="C314" s="44">
        <f t="shared" ref="C314:I314" si="49">SUM(C293:C313)</f>
        <v>3178.0678399836315</v>
      </c>
      <c r="D314" s="44">
        <f t="shared" si="49"/>
        <v>451.406038704548</v>
      </c>
      <c r="E314" s="44">
        <f t="shared" si="49"/>
        <v>801.25662266510153</v>
      </c>
      <c r="F314" s="44">
        <f t="shared" si="49"/>
        <v>0</v>
      </c>
      <c r="G314" s="44">
        <f t="shared" si="49"/>
        <v>77.223809918586895</v>
      </c>
      <c r="H314" s="45">
        <f t="shared" si="49"/>
        <v>0.25664402258338759</v>
      </c>
      <c r="I314" s="46">
        <f t="shared" si="49"/>
        <v>4750.1294893868308</v>
      </c>
    </row>
    <row r="315" spans="1:10" s="5" customFormat="1" ht="15" thickBot="1">
      <c r="A315" s="30" t="s">
        <v>88</v>
      </c>
      <c r="B315" s="47">
        <f>B314/$I314</f>
        <v>5.0928829336735981E-2</v>
      </c>
      <c r="C315" s="47">
        <f t="shared" ref="C315:I315" si="50">C314/$I314</f>
        <v>0.66904867479599417</v>
      </c>
      <c r="D315" s="47">
        <f t="shared" si="50"/>
        <v>9.5030259640946677E-2</v>
      </c>
      <c r="E315" s="47">
        <f t="shared" si="50"/>
        <v>0.16868100637158243</v>
      </c>
      <c r="F315" s="47">
        <f t="shared" si="50"/>
        <v>0</v>
      </c>
      <c r="G315" s="47">
        <f t="shared" si="50"/>
        <v>1.6257201007073032E-2</v>
      </c>
      <c r="H315" s="47">
        <f t="shared" si="50"/>
        <v>5.4028847667585672E-5</v>
      </c>
      <c r="I315" s="48">
        <f t="shared" si="50"/>
        <v>1</v>
      </c>
      <c r="J315" s="310"/>
    </row>
    <row r="316" spans="1:10" ht="15" thickBot="1">
      <c r="A316" s="31"/>
      <c r="B316" s="31"/>
      <c r="C316" s="31"/>
      <c r="D316" s="31"/>
      <c r="E316" s="31"/>
      <c r="F316" s="31"/>
      <c r="G316" s="31"/>
      <c r="H316" s="31"/>
      <c r="I316" s="31"/>
    </row>
    <row r="317" spans="1:10" ht="28.5">
      <c r="A317" s="451" t="s">
        <v>39</v>
      </c>
      <c r="B317" s="34" t="s">
        <v>0</v>
      </c>
      <c r="C317" s="34" t="s">
        <v>1</v>
      </c>
      <c r="D317" s="34" t="s">
        <v>2</v>
      </c>
      <c r="E317" s="34" t="s">
        <v>3</v>
      </c>
      <c r="F317" s="34" t="s">
        <v>27</v>
      </c>
      <c r="G317" s="34" t="s">
        <v>4</v>
      </c>
      <c r="H317" s="34" t="s">
        <v>5</v>
      </c>
      <c r="I317" s="35" t="s">
        <v>6</v>
      </c>
    </row>
    <row r="318" spans="1:10" ht="15">
      <c r="A318" s="452" t="s">
        <v>39</v>
      </c>
      <c r="B318" s="392" t="s">
        <v>69</v>
      </c>
      <c r="C318" s="393"/>
      <c r="D318" s="393"/>
      <c r="E318" s="393"/>
      <c r="F318" s="393"/>
      <c r="G318" s="393"/>
      <c r="H318" s="393"/>
      <c r="I318" s="394"/>
    </row>
    <row r="319" spans="1:10" ht="15">
      <c r="A319" s="25" t="s">
        <v>7</v>
      </c>
      <c r="B319" s="36">
        <v>0</v>
      </c>
      <c r="C319" s="36">
        <v>0</v>
      </c>
      <c r="D319" s="36">
        <v>0</v>
      </c>
      <c r="E319" s="36">
        <v>0</v>
      </c>
      <c r="F319" s="410"/>
      <c r="G319" s="36">
        <v>0</v>
      </c>
      <c r="H319" s="37">
        <v>0</v>
      </c>
      <c r="I319" s="38">
        <f>SUM(B319:H319)</f>
        <v>0</v>
      </c>
    </row>
    <row r="320" spans="1:10" ht="15">
      <c r="A320" s="26" t="s">
        <v>8</v>
      </c>
      <c r="B320" s="39">
        <v>0</v>
      </c>
      <c r="C320" s="39">
        <v>0</v>
      </c>
      <c r="D320" s="39">
        <v>0</v>
      </c>
      <c r="E320" s="39">
        <v>0</v>
      </c>
      <c r="F320" s="411"/>
      <c r="G320" s="39">
        <v>0</v>
      </c>
      <c r="H320" s="40">
        <v>0</v>
      </c>
      <c r="I320" s="41">
        <f t="shared" ref="I320:I338" si="51">SUM(B320:H320)</f>
        <v>0</v>
      </c>
    </row>
    <row r="321" spans="1:9" ht="15">
      <c r="A321" s="27" t="s">
        <v>9</v>
      </c>
      <c r="B321" s="42">
        <v>122</v>
      </c>
      <c r="C321" s="42">
        <v>0</v>
      </c>
      <c r="D321" s="42">
        <v>0</v>
      </c>
      <c r="E321" s="42">
        <v>0</v>
      </c>
      <c r="F321" s="411"/>
      <c r="G321" s="42">
        <v>0</v>
      </c>
      <c r="H321" s="43">
        <v>0</v>
      </c>
      <c r="I321" s="38">
        <f t="shared" si="51"/>
        <v>122</v>
      </c>
    </row>
    <row r="322" spans="1:9" ht="15">
      <c r="A322" s="26" t="s">
        <v>10</v>
      </c>
      <c r="B322" s="39">
        <v>0</v>
      </c>
      <c r="C322" s="39">
        <v>0</v>
      </c>
      <c r="D322" s="39">
        <v>0</v>
      </c>
      <c r="E322" s="39">
        <v>0</v>
      </c>
      <c r="F322" s="411"/>
      <c r="G322" s="39">
        <v>0</v>
      </c>
      <c r="H322" s="40">
        <v>0</v>
      </c>
      <c r="I322" s="41">
        <f t="shared" si="51"/>
        <v>0</v>
      </c>
    </row>
    <row r="323" spans="1:9" ht="15">
      <c r="A323" s="27" t="s">
        <v>11</v>
      </c>
      <c r="B323" s="42">
        <v>0</v>
      </c>
      <c r="C323" s="42">
        <v>0</v>
      </c>
      <c r="D323" s="42">
        <v>0</v>
      </c>
      <c r="E323" s="42">
        <v>0</v>
      </c>
      <c r="F323" s="411"/>
      <c r="G323" s="42">
        <v>0</v>
      </c>
      <c r="H323" s="43">
        <v>0</v>
      </c>
      <c r="I323" s="38">
        <f t="shared" si="51"/>
        <v>0</v>
      </c>
    </row>
    <row r="324" spans="1:9" ht="15">
      <c r="A324" s="26" t="s">
        <v>12</v>
      </c>
      <c r="B324" s="39">
        <v>1.1630646630974807E-3</v>
      </c>
      <c r="C324" s="39">
        <v>0</v>
      </c>
      <c r="D324" s="39">
        <v>0</v>
      </c>
      <c r="E324" s="39">
        <v>0.50362515236322836</v>
      </c>
      <c r="F324" s="411"/>
      <c r="G324" s="39">
        <v>0</v>
      </c>
      <c r="H324" s="40">
        <v>0</v>
      </c>
      <c r="I324" s="41">
        <f t="shared" si="51"/>
        <v>0.50478821702632581</v>
      </c>
    </row>
    <row r="325" spans="1:9" ht="15">
      <c r="A325" s="27" t="s">
        <v>13</v>
      </c>
      <c r="B325" s="42">
        <v>0</v>
      </c>
      <c r="C325" s="42">
        <v>0</v>
      </c>
      <c r="D325" s="42">
        <v>0</v>
      </c>
      <c r="E325" s="42">
        <v>0</v>
      </c>
      <c r="F325" s="411"/>
      <c r="G325" s="42">
        <v>0</v>
      </c>
      <c r="H325" s="43">
        <v>0</v>
      </c>
      <c r="I325" s="38">
        <f t="shared" si="51"/>
        <v>0</v>
      </c>
    </row>
    <row r="326" spans="1:9" ht="15">
      <c r="A326" s="26" t="s">
        <v>14</v>
      </c>
      <c r="B326" s="39">
        <v>6.5894040619021287E-4</v>
      </c>
      <c r="C326" s="39">
        <v>0.46718164713576832</v>
      </c>
      <c r="D326" s="39">
        <v>0</v>
      </c>
      <c r="E326" s="39">
        <v>4.4532509948821013E-2</v>
      </c>
      <c r="F326" s="411"/>
      <c r="G326" s="39">
        <v>0</v>
      </c>
      <c r="H326" s="40">
        <v>0</v>
      </c>
      <c r="I326" s="41">
        <f t="shared" si="51"/>
        <v>0.51237309749077953</v>
      </c>
    </row>
    <row r="327" spans="1:9" ht="15">
      <c r="A327" s="27" t="s">
        <v>15</v>
      </c>
      <c r="B327" s="42">
        <v>6.8697664304132487E-3</v>
      </c>
      <c r="C327" s="42">
        <v>0.12093023356958678</v>
      </c>
      <c r="D327" s="42">
        <v>0</v>
      </c>
      <c r="E327" s="42">
        <v>0</v>
      </c>
      <c r="F327" s="411"/>
      <c r="G327" s="42">
        <v>0</v>
      </c>
      <c r="H327" s="43">
        <v>0</v>
      </c>
      <c r="I327" s="38">
        <f t="shared" si="51"/>
        <v>0.12780000000000002</v>
      </c>
    </row>
    <row r="328" spans="1:9" ht="15">
      <c r="A328" s="26" t="s">
        <v>16</v>
      </c>
      <c r="B328" s="39">
        <v>9.4903404335043913</v>
      </c>
      <c r="C328" s="39">
        <v>101.75278908906814</v>
      </c>
      <c r="D328" s="39">
        <v>11.756870477427469</v>
      </c>
      <c r="E328" s="39">
        <v>0</v>
      </c>
      <c r="F328" s="411"/>
      <c r="G328" s="39">
        <v>0</v>
      </c>
      <c r="H328" s="40">
        <v>0</v>
      </c>
      <c r="I328" s="41">
        <f t="shared" si="51"/>
        <v>123</v>
      </c>
    </row>
    <row r="329" spans="1:9" ht="15">
      <c r="A329" s="27" t="s">
        <v>17</v>
      </c>
      <c r="B329" s="42">
        <v>0.58397381907230961</v>
      </c>
      <c r="C329" s="42">
        <v>0</v>
      </c>
      <c r="D329" s="42">
        <v>1.4995261809276903</v>
      </c>
      <c r="E329" s="42">
        <v>0</v>
      </c>
      <c r="F329" s="411"/>
      <c r="G329" s="42">
        <v>0</v>
      </c>
      <c r="H329" s="43">
        <v>0</v>
      </c>
      <c r="I329" s="38">
        <f t="shared" si="51"/>
        <v>2.0834999999999999</v>
      </c>
    </row>
    <row r="330" spans="1:9" ht="15">
      <c r="A330" s="26" t="s">
        <v>18</v>
      </c>
      <c r="B330" s="39">
        <v>0</v>
      </c>
      <c r="C330" s="39">
        <v>0</v>
      </c>
      <c r="D330" s="39">
        <v>0</v>
      </c>
      <c r="E330" s="39">
        <v>0</v>
      </c>
      <c r="F330" s="411"/>
      <c r="G330" s="39">
        <v>0</v>
      </c>
      <c r="H330" s="40">
        <v>0</v>
      </c>
      <c r="I330" s="41">
        <f t="shared" si="51"/>
        <v>0</v>
      </c>
    </row>
    <row r="331" spans="1:9" ht="15">
      <c r="A331" s="27" t="s">
        <v>139</v>
      </c>
      <c r="B331" s="42">
        <v>269.41795767842024</v>
      </c>
      <c r="C331" s="42">
        <v>429.17125955968385</v>
      </c>
      <c r="D331" s="42">
        <v>157.92322287629409</v>
      </c>
      <c r="E331" s="42">
        <v>154.48755988560177</v>
      </c>
      <c r="F331" s="411"/>
      <c r="G331" s="42">
        <v>0</v>
      </c>
      <c r="H331" s="43">
        <v>0</v>
      </c>
      <c r="I331" s="38">
        <f t="shared" si="51"/>
        <v>1010.9999999999999</v>
      </c>
    </row>
    <row r="332" spans="1:9" ht="15">
      <c r="A332" s="26" t="s">
        <v>19</v>
      </c>
      <c r="B332" s="39">
        <v>0</v>
      </c>
      <c r="C332" s="39">
        <v>0</v>
      </c>
      <c r="D332" s="39">
        <v>0</v>
      </c>
      <c r="E332" s="39">
        <v>0</v>
      </c>
      <c r="F332" s="411"/>
      <c r="G332" s="39">
        <v>0</v>
      </c>
      <c r="H332" s="40">
        <v>0</v>
      </c>
      <c r="I332" s="41">
        <f t="shared" si="51"/>
        <v>0</v>
      </c>
    </row>
    <row r="333" spans="1:9" ht="15">
      <c r="A333" s="27" t="s">
        <v>20</v>
      </c>
      <c r="B333" s="42">
        <v>0</v>
      </c>
      <c r="C333" s="42">
        <v>0</v>
      </c>
      <c r="D333" s="42">
        <v>0</v>
      </c>
      <c r="E333" s="42">
        <v>0</v>
      </c>
      <c r="F333" s="411"/>
      <c r="G333" s="42">
        <v>0</v>
      </c>
      <c r="H333" s="43">
        <v>0</v>
      </c>
      <c r="I333" s="38">
        <f t="shared" si="51"/>
        <v>0</v>
      </c>
    </row>
    <row r="334" spans="1:9" ht="15">
      <c r="A334" s="26" t="s">
        <v>21</v>
      </c>
      <c r="B334" s="39">
        <v>0</v>
      </c>
      <c r="C334" s="39">
        <v>0</v>
      </c>
      <c r="D334" s="39">
        <v>0</v>
      </c>
      <c r="E334" s="39">
        <v>0</v>
      </c>
      <c r="F334" s="411"/>
      <c r="G334" s="39">
        <v>0</v>
      </c>
      <c r="H334" s="40">
        <v>0</v>
      </c>
      <c r="I334" s="41">
        <f t="shared" si="51"/>
        <v>0</v>
      </c>
    </row>
    <row r="335" spans="1:9" ht="15">
      <c r="A335" s="28" t="s">
        <v>60</v>
      </c>
      <c r="B335" s="42">
        <v>0</v>
      </c>
      <c r="C335" s="42">
        <v>0</v>
      </c>
      <c r="D335" s="42">
        <v>0</v>
      </c>
      <c r="E335" s="42">
        <v>0</v>
      </c>
      <c r="F335" s="411"/>
      <c r="G335" s="42">
        <v>0</v>
      </c>
      <c r="H335" s="43">
        <v>0</v>
      </c>
      <c r="I335" s="38">
        <f t="shared" si="51"/>
        <v>0</v>
      </c>
    </row>
    <row r="336" spans="1:9" ht="15">
      <c r="A336" s="26" t="s">
        <v>22</v>
      </c>
      <c r="B336" s="39">
        <v>0</v>
      </c>
      <c r="C336" s="39">
        <v>0</v>
      </c>
      <c r="D336" s="39">
        <v>0</v>
      </c>
      <c r="E336" s="39">
        <v>0</v>
      </c>
      <c r="F336" s="411"/>
      <c r="G336" s="39">
        <v>0</v>
      </c>
      <c r="H336" s="40">
        <v>0</v>
      </c>
      <c r="I336" s="41">
        <f t="shared" si="51"/>
        <v>0</v>
      </c>
    </row>
    <row r="337" spans="1:10" ht="15">
      <c r="A337" s="28" t="s">
        <v>23</v>
      </c>
      <c r="B337" s="42">
        <v>0</v>
      </c>
      <c r="C337" s="42">
        <v>0</v>
      </c>
      <c r="D337" s="42">
        <v>0</v>
      </c>
      <c r="E337" s="42">
        <v>0</v>
      </c>
      <c r="F337" s="411"/>
      <c r="G337" s="42">
        <v>0</v>
      </c>
      <c r="H337" s="43">
        <v>0</v>
      </c>
      <c r="I337" s="38">
        <f t="shared" si="51"/>
        <v>0</v>
      </c>
    </row>
    <row r="338" spans="1:10" ht="15">
      <c r="A338" s="26" t="s">
        <v>24</v>
      </c>
      <c r="B338" s="39">
        <v>4.2445500511708047</v>
      </c>
      <c r="C338" s="39">
        <v>0</v>
      </c>
      <c r="D338" s="39">
        <v>10.184249948829196</v>
      </c>
      <c r="E338" s="39">
        <v>0</v>
      </c>
      <c r="F338" s="411"/>
      <c r="G338" s="39">
        <v>0</v>
      </c>
      <c r="H338" s="40">
        <v>0</v>
      </c>
      <c r="I338" s="41">
        <f t="shared" si="51"/>
        <v>14.428800000000001</v>
      </c>
    </row>
    <row r="339" spans="1:10" ht="15.75" thickBot="1">
      <c r="A339" s="28" t="s">
        <v>25</v>
      </c>
      <c r="B339" s="42">
        <v>11.282512930427824</v>
      </c>
      <c r="C339" s="42">
        <v>7.3444964002957285</v>
      </c>
      <c r="D339" s="42">
        <v>18.127216594783622</v>
      </c>
      <c r="E339" s="42">
        <v>538.94594916756557</v>
      </c>
      <c r="F339" s="412"/>
      <c r="G339" s="42">
        <v>43.299824906927228</v>
      </c>
      <c r="H339" s="43">
        <v>0</v>
      </c>
      <c r="I339" s="38">
        <f>SUM(B339:H339)</f>
        <v>619</v>
      </c>
    </row>
    <row r="340" spans="1:10" ht="15">
      <c r="A340" s="29" t="s">
        <v>26</v>
      </c>
      <c r="B340" s="44">
        <f>SUM(B319:B339)</f>
        <v>417.02802668409521</v>
      </c>
      <c r="C340" s="44">
        <f t="shared" ref="C340:I340" si="52">SUM(C319:C339)</f>
        <v>538.85665692975306</v>
      </c>
      <c r="D340" s="44">
        <f t="shared" si="52"/>
        <v>199.49108607826207</v>
      </c>
      <c r="E340" s="44">
        <f t="shared" si="52"/>
        <v>693.98166671547938</v>
      </c>
      <c r="F340" s="44">
        <f t="shared" si="52"/>
        <v>0</v>
      </c>
      <c r="G340" s="44">
        <f t="shared" si="52"/>
        <v>43.299824906927228</v>
      </c>
      <c r="H340" s="45">
        <f t="shared" si="52"/>
        <v>0</v>
      </c>
      <c r="I340" s="46">
        <f t="shared" si="52"/>
        <v>1892.657261314517</v>
      </c>
    </row>
    <row r="341" spans="1:10" s="5" customFormat="1" ht="15" thickBot="1">
      <c r="A341" s="30" t="s">
        <v>88</v>
      </c>
      <c r="B341" s="47">
        <f>B340/$I340</f>
        <v>0.22033996075679047</v>
      </c>
      <c r="C341" s="47">
        <f t="shared" ref="C341:I341" si="53">C340/$I340</f>
        <v>0.28470905321521245</v>
      </c>
      <c r="D341" s="47">
        <f t="shared" si="53"/>
        <v>0.10540264746069687</v>
      </c>
      <c r="E341" s="47">
        <f t="shared" si="53"/>
        <v>0.36667054352645168</v>
      </c>
      <c r="F341" s="47">
        <f t="shared" si="53"/>
        <v>0</v>
      </c>
      <c r="G341" s="47">
        <f t="shared" si="53"/>
        <v>2.2877795040848536E-2</v>
      </c>
      <c r="H341" s="47">
        <f t="shared" si="53"/>
        <v>0</v>
      </c>
      <c r="I341" s="48">
        <f t="shared" si="53"/>
        <v>1</v>
      </c>
      <c r="J341" s="310"/>
    </row>
    <row r="342" spans="1:10" ht="15" thickBot="1">
      <c r="A342" s="31"/>
      <c r="B342" s="31"/>
      <c r="C342" s="31"/>
      <c r="D342" s="31"/>
      <c r="E342" s="31"/>
      <c r="F342" s="31"/>
      <c r="G342" s="31"/>
      <c r="H342" s="31"/>
      <c r="I342" s="31"/>
    </row>
    <row r="343" spans="1:10" ht="28.5">
      <c r="A343" s="451" t="s">
        <v>40</v>
      </c>
      <c r="B343" s="34" t="s">
        <v>0</v>
      </c>
      <c r="C343" s="34" t="s">
        <v>1</v>
      </c>
      <c r="D343" s="34" t="s">
        <v>2</v>
      </c>
      <c r="E343" s="34" t="s">
        <v>3</v>
      </c>
      <c r="F343" s="34" t="s">
        <v>27</v>
      </c>
      <c r="G343" s="34" t="s">
        <v>4</v>
      </c>
      <c r="H343" s="34" t="s">
        <v>5</v>
      </c>
      <c r="I343" s="35" t="s">
        <v>6</v>
      </c>
    </row>
    <row r="344" spans="1:10" ht="15">
      <c r="A344" s="452" t="s">
        <v>40</v>
      </c>
      <c r="B344" s="392" t="s">
        <v>69</v>
      </c>
      <c r="C344" s="393"/>
      <c r="D344" s="393"/>
      <c r="E344" s="393"/>
      <c r="F344" s="393"/>
      <c r="G344" s="393"/>
      <c r="H344" s="393"/>
      <c r="I344" s="394"/>
    </row>
    <row r="345" spans="1:10" ht="15">
      <c r="A345" s="25" t="s">
        <v>7</v>
      </c>
      <c r="B345" s="36">
        <v>0</v>
      </c>
      <c r="C345" s="36">
        <v>0</v>
      </c>
      <c r="D345" s="36">
        <v>0</v>
      </c>
      <c r="E345" s="36">
        <v>0</v>
      </c>
      <c r="F345" s="410"/>
      <c r="G345" s="36">
        <v>0</v>
      </c>
      <c r="H345" s="37">
        <v>0</v>
      </c>
      <c r="I345" s="38">
        <f>SUM(B345:H345)</f>
        <v>0</v>
      </c>
    </row>
    <row r="346" spans="1:10" ht="15">
      <c r="A346" s="26" t="s">
        <v>8</v>
      </c>
      <c r="B346" s="39">
        <v>0</v>
      </c>
      <c r="C346" s="39">
        <v>0</v>
      </c>
      <c r="D346" s="39">
        <v>0</v>
      </c>
      <c r="E346" s="39">
        <v>0</v>
      </c>
      <c r="F346" s="411"/>
      <c r="G346" s="39">
        <v>0</v>
      </c>
      <c r="H346" s="40">
        <v>0</v>
      </c>
      <c r="I346" s="41">
        <f t="shared" ref="I346:I364" si="54">SUM(B346:H346)</f>
        <v>0</v>
      </c>
    </row>
    <row r="347" spans="1:10" ht="15">
      <c r="A347" s="27" t="s">
        <v>9</v>
      </c>
      <c r="B347" s="42">
        <v>0</v>
      </c>
      <c r="C347" s="42">
        <v>0</v>
      </c>
      <c r="D347" s="42">
        <v>0</v>
      </c>
      <c r="E347" s="42">
        <v>0</v>
      </c>
      <c r="F347" s="411"/>
      <c r="G347" s="42">
        <v>0</v>
      </c>
      <c r="H347" s="43">
        <v>0</v>
      </c>
      <c r="I347" s="38">
        <f t="shared" si="54"/>
        <v>0</v>
      </c>
    </row>
    <row r="348" spans="1:10" ht="15">
      <c r="A348" s="26" t="s">
        <v>10</v>
      </c>
      <c r="B348" s="39">
        <v>0</v>
      </c>
      <c r="C348" s="39">
        <v>0</v>
      </c>
      <c r="D348" s="39">
        <v>0</v>
      </c>
      <c r="E348" s="39">
        <v>0</v>
      </c>
      <c r="F348" s="411"/>
      <c r="G348" s="39">
        <v>0</v>
      </c>
      <c r="H348" s="40">
        <v>0</v>
      </c>
      <c r="I348" s="41">
        <f t="shared" si="54"/>
        <v>0</v>
      </c>
    </row>
    <row r="349" spans="1:10" ht="15">
      <c r="A349" s="27" t="s">
        <v>11</v>
      </c>
      <c r="B349" s="42">
        <v>0</v>
      </c>
      <c r="C349" s="42">
        <v>0</v>
      </c>
      <c r="D349" s="42">
        <v>0</v>
      </c>
      <c r="E349" s="42">
        <v>0</v>
      </c>
      <c r="F349" s="411"/>
      <c r="G349" s="42">
        <v>0</v>
      </c>
      <c r="H349" s="43">
        <v>0</v>
      </c>
      <c r="I349" s="38">
        <f t="shared" si="54"/>
        <v>0</v>
      </c>
    </row>
    <row r="350" spans="1:10" ht="15">
      <c r="A350" s="26" t="s">
        <v>12</v>
      </c>
      <c r="B350" s="39">
        <v>0</v>
      </c>
      <c r="C350" s="39">
        <v>0</v>
      </c>
      <c r="D350" s="39">
        <v>0</v>
      </c>
      <c r="E350" s="39">
        <v>7.2149736255894036E-3</v>
      </c>
      <c r="F350" s="411"/>
      <c r="G350" s="39">
        <v>0</v>
      </c>
      <c r="H350" s="40">
        <v>0</v>
      </c>
      <c r="I350" s="41">
        <f t="shared" si="54"/>
        <v>7.2149736255894036E-3</v>
      </c>
    </row>
    <row r="351" spans="1:10" ht="15">
      <c r="A351" s="27" t="s">
        <v>13</v>
      </c>
      <c r="B351" s="42">
        <v>0</v>
      </c>
      <c r="C351" s="42">
        <v>0</v>
      </c>
      <c r="D351" s="42">
        <v>0</v>
      </c>
      <c r="E351" s="42">
        <v>0</v>
      </c>
      <c r="F351" s="411"/>
      <c r="G351" s="42">
        <v>0</v>
      </c>
      <c r="H351" s="43">
        <v>0</v>
      </c>
      <c r="I351" s="38">
        <f t="shared" si="54"/>
        <v>0</v>
      </c>
    </row>
    <row r="352" spans="1:10" ht="15">
      <c r="A352" s="26" t="s">
        <v>14</v>
      </c>
      <c r="B352" s="39">
        <v>0</v>
      </c>
      <c r="C352" s="39">
        <v>0</v>
      </c>
      <c r="D352" s="39">
        <v>0</v>
      </c>
      <c r="E352" s="39">
        <v>0.9358872490878466</v>
      </c>
      <c r="F352" s="411"/>
      <c r="G352" s="39">
        <v>0</v>
      </c>
      <c r="H352" s="40">
        <v>0</v>
      </c>
      <c r="I352" s="41">
        <f t="shared" si="54"/>
        <v>0.9358872490878466</v>
      </c>
    </row>
    <row r="353" spans="1:10" ht="15">
      <c r="A353" s="27" t="s">
        <v>15</v>
      </c>
      <c r="B353" s="42">
        <v>0</v>
      </c>
      <c r="C353" s="42">
        <v>0</v>
      </c>
      <c r="D353" s="42">
        <v>0</v>
      </c>
      <c r="E353" s="42">
        <v>0</v>
      </c>
      <c r="F353" s="411"/>
      <c r="G353" s="42">
        <v>0</v>
      </c>
      <c r="H353" s="43">
        <v>0</v>
      </c>
      <c r="I353" s="38">
        <f t="shared" si="54"/>
        <v>0</v>
      </c>
    </row>
    <row r="354" spans="1:10" ht="15">
      <c r="A354" s="26" t="s">
        <v>16</v>
      </c>
      <c r="B354" s="39">
        <v>9.9825811813063804E-3</v>
      </c>
      <c r="C354" s="39">
        <v>0.29383634879167209</v>
      </c>
      <c r="D354" s="39">
        <v>4.6961810700270217</v>
      </c>
      <c r="E354" s="39">
        <v>0</v>
      </c>
      <c r="F354" s="411"/>
      <c r="G354" s="39">
        <v>0</v>
      </c>
      <c r="H354" s="40">
        <v>0</v>
      </c>
      <c r="I354" s="41">
        <f t="shared" si="54"/>
        <v>5</v>
      </c>
    </row>
    <row r="355" spans="1:10" ht="15">
      <c r="A355" s="27" t="s">
        <v>17</v>
      </c>
      <c r="B355" s="42">
        <v>0</v>
      </c>
      <c r="C355" s="42">
        <v>0</v>
      </c>
      <c r="D355" s="42">
        <v>0</v>
      </c>
      <c r="E355" s="42">
        <v>0</v>
      </c>
      <c r="F355" s="411"/>
      <c r="G355" s="42">
        <v>0</v>
      </c>
      <c r="H355" s="43">
        <v>0</v>
      </c>
      <c r="I355" s="38">
        <f t="shared" si="54"/>
        <v>0</v>
      </c>
    </row>
    <row r="356" spans="1:10" ht="15">
      <c r="A356" s="26" t="s">
        <v>18</v>
      </c>
      <c r="B356" s="39">
        <v>0</v>
      </c>
      <c r="C356" s="39">
        <v>0</v>
      </c>
      <c r="D356" s="39">
        <v>0</v>
      </c>
      <c r="E356" s="39">
        <v>0</v>
      </c>
      <c r="F356" s="411"/>
      <c r="G356" s="39">
        <v>0</v>
      </c>
      <c r="H356" s="40">
        <v>0</v>
      </c>
      <c r="I356" s="41">
        <f t="shared" si="54"/>
        <v>0</v>
      </c>
    </row>
    <row r="357" spans="1:10" ht="15">
      <c r="A357" s="27" t="s">
        <v>139</v>
      </c>
      <c r="B357" s="42">
        <v>4.8299553591780224E-2</v>
      </c>
      <c r="C357" s="42">
        <v>1.297645084408469</v>
      </c>
      <c r="D357" s="42">
        <v>1.6540553619997507</v>
      </c>
      <c r="E357" s="42">
        <v>0</v>
      </c>
      <c r="F357" s="411"/>
      <c r="G357" s="42">
        <v>0</v>
      </c>
      <c r="H357" s="43">
        <v>0</v>
      </c>
      <c r="I357" s="38">
        <f t="shared" si="54"/>
        <v>3</v>
      </c>
    </row>
    <row r="358" spans="1:10" ht="15">
      <c r="A358" s="26" t="s">
        <v>19</v>
      </c>
      <c r="B358" s="39">
        <v>0</v>
      </c>
      <c r="C358" s="39">
        <v>0</v>
      </c>
      <c r="D358" s="39">
        <v>0</v>
      </c>
      <c r="E358" s="39">
        <v>0</v>
      </c>
      <c r="F358" s="411"/>
      <c r="G358" s="39">
        <v>0</v>
      </c>
      <c r="H358" s="40">
        <v>0</v>
      </c>
      <c r="I358" s="41">
        <f t="shared" si="54"/>
        <v>0</v>
      </c>
    </row>
    <row r="359" spans="1:10" ht="15">
      <c r="A359" s="27" t="s">
        <v>20</v>
      </c>
      <c r="B359" s="42">
        <v>0</v>
      </c>
      <c r="C359" s="42">
        <v>0</v>
      </c>
      <c r="D359" s="42">
        <v>0</v>
      </c>
      <c r="E359" s="42">
        <v>0</v>
      </c>
      <c r="F359" s="411"/>
      <c r="G359" s="42">
        <v>0</v>
      </c>
      <c r="H359" s="43">
        <v>0</v>
      </c>
      <c r="I359" s="38">
        <f t="shared" si="54"/>
        <v>0</v>
      </c>
    </row>
    <row r="360" spans="1:10" ht="15">
      <c r="A360" s="26" t="s">
        <v>21</v>
      </c>
      <c r="B360" s="39">
        <v>2.7934572123109881E-2</v>
      </c>
      <c r="C360" s="39">
        <v>1.5038523340612251</v>
      </c>
      <c r="D360" s="39">
        <v>0.46821309381566473</v>
      </c>
      <c r="E360" s="39">
        <v>0</v>
      </c>
      <c r="F360" s="411"/>
      <c r="G360" s="39">
        <v>0</v>
      </c>
      <c r="H360" s="40">
        <v>0</v>
      </c>
      <c r="I360" s="41">
        <f t="shared" si="54"/>
        <v>1.9999999999999998</v>
      </c>
    </row>
    <row r="361" spans="1:10" ht="15">
      <c r="A361" s="28" t="s">
        <v>60</v>
      </c>
      <c r="B361" s="42">
        <v>0</v>
      </c>
      <c r="C361" s="42">
        <v>0</v>
      </c>
      <c r="D361" s="42">
        <v>0</v>
      </c>
      <c r="E361" s="42">
        <v>0</v>
      </c>
      <c r="F361" s="411"/>
      <c r="G361" s="42">
        <v>0</v>
      </c>
      <c r="H361" s="43">
        <v>0</v>
      </c>
      <c r="I361" s="38">
        <f t="shared" si="54"/>
        <v>0</v>
      </c>
    </row>
    <row r="362" spans="1:10" ht="15">
      <c r="A362" s="26" t="s">
        <v>22</v>
      </c>
      <c r="B362" s="39">
        <v>35.974330163667943</v>
      </c>
      <c r="C362" s="39">
        <v>104.74607030995978</v>
      </c>
      <c r="D362" s="39">
        <v>58.963755836488524</v>
      </c>
      <c r="E362" s="39">
        <v>0</v>
      </c>
      <c r="F362" s="411"/>
      <c r="G362" s="39">
        <v>0</v>
      </c>
      <c r="H362" s="40">
        <v>0</v>
      </c>
      <c r="I362" s="41">
        <f t="shared" si="54"/>
        <v>199.68415631011624</v>
      </c>
    </row>
    <row r="363" spans="1:10" ht="15">
      <c r="A363" s="28" t="s">
        <v>23</v>
      </c>
      <c r="B363" s="42">
        <v>0</v>
      </c>
      <c r="C363" s="42">
        <v>0</v>
      </c>
      <c r="D363" s="42">
        <v>0</v>
      </c>
      <c r="E363" s="42">
        <v>0</v>
      </c>
      <c r="F363" s="411"/>
      <c r="G363" s="42">
        <v>0</v>
      </c>
      <c r="H363" s="43">
        <v>0</v>
      </c>
      <c r="I363" s="38">
        <f t="shared" si="54"/>
        <v>0</v>
      </c>
    </row>
    <row r="364" spans="1:10" ht="15">
      <c r="A364" s="26" t="s">
        <v>24</v>
      </c>
      <c r="B364" s="39">
        <v>0.91924901705222894</v>
      </c>
      <c r="C364" s="39">
        <v>1.3005348957579372E-5</v>
      </c>
      <c r="D364" s="39">
        <v>9.2337977598813528E-2</v>
      </c>
      <c r="E364" s="39">
        <v>0</v>
      </c>
      <c r="F364" s="411"/>
      <c r="G364" s="39">
        <v>0</v>
      </c>
      <c r="H364" s="40">
        <v>0</v>
      </c>
      <c r="I364" s="41">
        <f t="shared" si="54"/>
        <v>1.0116000000000001</v>
      </c>
    </row>
    <row r="365" spans="1:10" ht="15.75" thickBot="1">
      <c r="A365" s="28" t="s">
        <v>25</v>
      </c>
      <c r="B365" s="42">
        <v>0.54603747179766271</v>
      </c>
      <c r="C365" s="42">
        <v>0.90194329346617108</v>
      </c>
      <c r="D365" s="42">
        <v>0.53078139872555552</v>
      </c>
      <c r="E365" s="42">
        <v>87.885813242094841</v>
      </c>
      <c r="F365" s="412"/>
      <c r="G365" s="42">
        <v>1.1306266037393475</v>
      </c>
      <c r="H365" s="43">
        <v>4.7979901764165032E-3</v>
      </c>
      <c r="I365" s="38">
        <f>SUM(B365:H365)</f>
        <v>90.999999999999986</v>
      </c>
    </row>
    <row r="366" spans="1:10" ht="15">
      <c r="A366" s="29" t="s">
        <v>26</v>
      </c>
      <c r="B366" s="44">
        <f>SUM(B345:B365)</f>
        <v>37.52583335941403</v>
      </c>
      <c r="C366" s="44">
        <f t="shared" ref="C366:I366" si="55">SUM(C345:C365)</f>
        <v>108.74336037603628</v>
      </c>
      <c r="D366" s="44">
        <f t="shared" si="55"/>
        <v>66.405324738655324</v>
      </c>
      <c r="E366" s="44">
        <f t="shared" si="55"/>
        <v>88.828915464808276</v>
      </c>
      <c r="F366" s="44">
        <f t="shared" si="55"/>
        <v>0</v>
      </c>
      <c r="G366" s="44">
        <f t="shared" si="55"/>
        <v>1.1306266037393475</v>
      </c>
      <c r="H366" s="45">
        <f t="shared" si="55"/>
        <v>4.7979901764165032E-3</v>
      </c>
      <c r="I366" s="46">
        <f t="shared" si="55"/>
        <v>302.63885853282966</v>
      </c>
    </row>
    <row r="367" spans="1:10" s="5" customFormat="1" ht="15" thickBot="1">
      <c r="A367" s="30" t="s">
        <v>88</v>
      </c>
      <c r="B367" s="47">
        <f>B366/$I366</f>
        <v>0.12399542326235446</v>
      </c>
      <c r="C367" s="47">
        <f t="shared" ref="C367:I367" si="56">C366/$I366</f>
        <v>0.35931724334150572</v>
      </c>
      <c r="D367" s="47">
        <f t="shared" si="56"/>
        <v>0.21942101242577813</v>
      </c>
      <c r="E367" s="47">
        <f t="shared" si="56"/>
        <v>0.29351457342736537</v>
      </c>
      <c r="F367" s="47">
        <f t="shared" si="56"/>
        <v>0</v>
      </c>
      <c r="G367" s="47">
        <f t="shared" si="56"/>
        <v>3.735893695940237E-3</v>
      </c>
      <c r="H367" s="47">
        <f t="shared" si="56"/>
        <v>1.5853847056114333E-5</v>
      </c>
      <c r="I367" s="48">
        <f t="shared" si="56"/>
        <v>1</v>
      </c>
      <c r="J367" s="310"/>
    </row>
    <row r="368" spans="1:10" ht="15" thickBot="1">
      <c r="A368" s="31"/>
      <c r="B368" s="31"/>
      <c r="C368" s="31"/>
      <c r="D368" s="31"/>
      <c r="E368" s="31"/>
      <c r="F368" s="31"/>
      <c r="G368" s="31"/>
      <c r="H368" s="31"/>
      <c r="I368" s="31"/>
    </row>
    <row r="369" spans="1:9" ht="28.5">
      <c r="A369" s="451" t="s">
        <v>41</v>
      </c>
      <c r="B369" s="34" t="s">
        <v>0</v>
      </c>
      <c r="C369" s="34" t="s">
        <v>1</v>
      </c>
      <c r="D369" s="34" t="s">
        <v>2</v>
      </c>
      <c r="E369" s="34" t="s">
        <v>3</v>
      </c>
      <c r="F369" s="34" t="s">
        <v>27</v>
      </c>
      <c r="G369" s="34" t="s">
        <v>4</v>
      </c>
      <c r="H369" s="34" t="s">
        <v>5</v>
      </c>
      <c r="I369" s="35" t="s">
        <v>6</v>
      </c>
    </row>
    <row r="370" spans="1:9" ht="15">
      <c r="A370" s="452" t="s">
        <v>41</v>
      </c>
      <c r="B370" s="392" t="s">
        <v>69</v>
      </c>
      <c r="C370" s="393"/>
      <c r="D370" s="393"/>
      <c r="E370" s="393"/>
      <c r="F370" s="393"/>
      <c r="G370" s="393"/>
      <c r="H370" s="393"/>
      <c r="I370" s="394"/>
    </row>
    <row r="371" spans="1:9" ht="15">
      <c r="A371" s="25" t="s">
        <v>7</v>
      </c>
      <c r="B371" s="36">
        <v>0</v>
      </c>
      <c r="C371" s="36">
        <v>0</v>
      </c>
      <c r="D371" s="36">
        <v>0</v>
      </c>
      <c r="E371" s="36">
        <v>0</v>
      </c>
      <c r="F371" s="410"/>
      <c r="G371" s="36">
        <v>0</v>
      </c>
      <c r="H371" s="37">
        <v>0</v>
      </c>
      <c r="I371" s="38">
        <f>SUM(B371:H371)</f>
        <v>0</v>
      </c>
    </row>
    <row r="372" spans="1:9" ht="15">
      <c r="A372" s="26" t="s">
        <v>8</v>
      </c>
      <c r="B372" s="39">
        <v>0</v>
      </c>
      <c r="C372" s="39">
        <v>0</v>
      </c>
      <c r="D372" s="39">
        <v>0</v>
      </c>
      <c r="E372" s="39">
        <v>0</v>
      </c>
      <c r="F372" s="411"/>
      <c r="G372" s="39">
        <v>0</v>
      </c>
      <c r="H372" s="40">
        <v>0</v>
      </c>
      <c r="I372" s="41">
        <f t="shared" ref="I372:I390" si="57">SUM(B372:H372)</f>
        <v>0</v>
      </c>
    </row>
    <row r="373" spans="1:9" ht="15">
      <c r="A373" s="27" t="s">
        <v>9</v>
      </c>
      <c r="B373" s="42">
        <v>0</v>
      </c>
      <c r="C373" s="42">
        <v>0</v>
      </c>
      <c r="D373" s="42">
        <v>0</v>
      </c>
      <c r="E373" s="42">
        <v>0</v>
      </c>
      <c r="F373" s="411"/>
      <c r="G373" s="42">
        <v>0</v>
      </c>
      <c r="H373" s="43">
        <v>0</v>
      </c>
      <c r="I373" s="38">
        <f t="shared" si="57"/>
        <v>0</v>
      </c>
    </row>
    <row r="374" spans="1:9" ht="15">
      <c r="A374" s="26" t="s">
        <v>10</v>
      </c>
      <c r="B374" s="39">
        <v>0</v>
      </c>
      <c r="C374" s="39">
        <v>0</v>
      </c>
      <c r="D374" s="39">
        <v>0</v>
      </c>
      <c r="E374" s="39">
        <v>0</v>
      </c>
      <c r="F374" s="411"/>
      <c r="G374" s="39">
        <v>0</v>
      </c>
      <c r="H374" s="40">
        <v>0</v>
      </c>
      <c r="I374" s="41">
        <f t="shared" si="57"/>
        <v>0</v>
      </c>
    </row>
    <row r="375" spans="1:9" ht="15">
      <c r="A375" s="27" t="s">
        <v>11</v>
      </c>
      <c r="B375" s="42">
        <v>0</v>
      </c>
      <c r="C375" s="42">
        <v>0</v>
      </c>
      <c r="D375" s="42">
        <v>0</v>
      </c>
      <c r="E375" s="42">
        <v>0</v>
      </c>
      <c r="F375" s="411"/>
      <c r="G375" s="42">
        <v>0</v>
      </c>
      <c r="H375" s="43">
        <v>0</v>
      </c>
      <c r="I375" s="38">
        <f t="shared" si="57"/>
        <v>0</v>
      </c>
    </row>
    <row r="376" spans="1:9" ht="15">
      <c r="A376" s="26" t="s">
        <v>12</v>
      </c>
      <c r="B376" s="39">
        <v>1.1637779993619683E-3</v>
      </c>
      <c r="C376" s="39">
        <v>1.1637779993619683E-3</v>
      </c>
      <c r="D376" s="39">
        <v>1.1637779993619683E-3</v>
      </c>
      <c r="E376" s="39">
        <v>2.7475080312168716</v>
      </c>
      <c r="F376" s="411"/>
      <c r="G376" s="39">
        <v>0</v>
      </c>
      <c r="H376" s="40">
        <v>0</v>
      </c>
      <c r="I376" s="41">
        <f t="shared" si="57"/>
        <v>2.7509993652149576</v>
      </c>
    </row>
    <row r="377" spans="1:9" ht="15">
      <c r="A377" s="27" t="s">
        <v>13</v>
      </c>
      <c r="B377" s="42">
        <v>0</v>
      </c>
      <c r="C377" s="42">
        <v>0</v>
      </c>
      <c r="D377" s="42">
        <v>0</v>
      </c>
      <c r="E377" s="42">
        <v>0</v>
      </c>
      <c r="F377" s="411"/>
      <c r="G377" s="42">
        <v>0</v>
      </c>
      <c r="H377" s="43">
        <v>0</v>
      </c>
      <c r="I377" s="38">
        <f t="shared" si="57"/>
        <v>0</v>
      </c>
    </row>
    <row r="378" spans="1:9" ht="15">
      <c r="A378" s="26" t="s">
        <v>14</v>
      </c>
      <c r="B378" s="39">
        <v>6.5978520296671871E-4</v>
      </c>
      <c r="C378" s="39">
        <v>6.5978520296671871E-4</v>
      </c>
      <c r="D378" s="39">
        <v>6.5978520296671871E-4</v>
      </c>
      <c r="E378" s="39">
        <v>467.00058472060698</v>
      </c>
      <c r="F378" s="411"/>
      <c r="G378" s="39">
        <v>0</v>
      </c>
      <c r="H378" s="40">
        <v>0</v>
      </c>
      <c r="I378" s="41">
        <f t="shared" si="57"/>
        <v>467.00256407621589</v>
      </c>
    </row>
    <row r="379" spans="1:9" ht="15">
      <c r="A379" s="27" t="s">
        <v>15</v>
      </c>
      <c r="B379" s="42">
        <v>5.8780454305859795</v>
      </c>
      <c r="C379" s="42">
        <v>2.5152313800657169E-4</v>
      </c>
      <c r="D379" s="42">
        <v>2.5152313800657169E-4</v>
      </c>
      <c r="E379" s="42">
        <v>2.5152313800657169E-4</v>
      </c>
      <c r="F379" s="411"/>
      <c r="G379" s="42">
        <v>0</v>
      </c>
      <c r="H379" s="43">
        <v>0</v>
      </c>
      <c r="I379" s="38">
        <f t="shared" si="57"/>
        <v>5.8787999999999982</v>
      </c>
    </row>
    <row r="380" spans="1:9" ht="15">
      <c r="A380" s="26" t="s">
        <v>16</v>
      </c>
      <c r="B380" s="39">
        <v>24.99696070149729</v>
      </c>
      <c r="C380" s="39">
        <v>7.8159122778786679E-4</v>
      </c>
      <c r="D380" s="39">
        <v>111.00147611604713</v>
      </c>
      <c r="E380" s="39">
        <v>7.8159122778786679E-4</v>
      </c>
      <c r="F380" s="411"/>
      <c r="G380" s="39">
        <v>0</v>
      </c>
      <c r="H380" s="40">
        <v>0</v>
      </c>
      <c r="I380" s="41">
        <f t="shared" si="57"/>
        <v>136</v>
      </c>
    </row>
    <row r="381" spans="1:9" ht="15">
      <c r="A381" s="27" t="s">
        <v>17</v>
      </c>
      <c r="B381" s="42">
        <v>2.2991330905874761</v>
      </c>
      <c r="C381" s="42">
        <v>1.3600026150038102E-3</v>
      </c>
      <c r="D381" s="42">
        <v>58.027046904182534</v>
      </c>
      <c r="E381" s="42">
        <v>1.3600026150038102E-3</v>
      </c>
      <c r="F381" s="411"/>
      <c r="G381" s="42">
        <v>0</v>
      </c>
      <c r="H381" s="43">
        <v>0</v>
      </c>
      <c r="I381" s="38">
        <f t="shared" si="57"/>
        <v>60.328900000000019</v>
      </c>
    </row>
    <row r="382" spans="1:9" ht="15">
      <c r="A382" s="26" t="s">
        <v>18</v>
      </c>
      <c r="B382" s="39">
        <v>0</v>
      </c>
      <c r="C382" s="39">
        <v>0</v>
      </c>
      <c r="D382" s="39">
        <v>0</v>
      </c>
      <c r="E382" s="39">
        <v>0</v>
      </c>
      <c r="F382" s="411"/>
      <c r="G382" s="39">
        <v>0</v>
      </c>
      <c r="H382" s="40">
        <v>0</v>
      </c>
      <c r="I382" s="41">
        <f t="shared" si="57"/>
        <v>0</v>
      </c>
    </row>
    <row r="383" spans="1:9" ht="15">
      <c r="A383" s="27" t="s">
        <v>139</v>
      </c>
      <c r="B383" s="42">
        <v>117.78242786996297</v>
      </c>
      <c r="C383" s="42">
        <v>9.9451755722656223</v>
      </c>
      <c r="D383" s="42">
        <v>276.27011412347616</v>
      </c>
      <c r="E383" s="42">
        <v>2.2824342952701636E-3</v>
      </c>
      <c r="F383" s="411"/>
      <c r="G383" s="42">
        <v>0</v>
      </c>
      <c r="H383" s="43">
        <v>0</v>
      </c>
      <c r="I383" s="38">
        <f t="shared" si="57"/>
        <v>404.00000000000006</v>
      </c>
    </row>
    <row r="384" spans="1:9" ht="15">
      <c r="A384" s="26" t="s">
        <v>19</v>
      </c>
      <c r="B384" s="39">
        <v>0</v>
      </c>
      <c r="C384" s="39">
        <v>0</v>
      </c>
      <c r="D384" s="39">
        <v>0</v>
      </c>
      <c r="E384" s="39">
        <v>0</v>
      </c>
      <c r="F384" s="411"/>
      <c r="G384" s="39">
        <v>0</v>
      </c>
      <c r="H384" s="40">
        <v>0</v>
      </c>
      <c r="I384" s="41">
        <f t="shared" si="57"/>
        <v>0</v>
      </c>
    </row>
    <row r="385" spans="1:10" ht="15">
      <c r="A385" s="27" t="s">
        <v>20</v>
      </c>
      <c r="B385" s="42">
        <v>0</v>
      </c>
      <c r="C385" s="42">
        <v>0</v>
      </c>
      <c r="D385" s="42">
        <v>0</v>
      </c>
      <c r="E385" s="42">
        <v>0</v>
      </c>
      <c r="F385" s="411"/>
      <c r="G385" s="42">
        <v>0</v>
      </c>
      <c r="H385" s="43">
        <v>0</v>
      </c>
      <c r="I385" s="38">
        <f t="shared" si="57"/>
        <v>0</v>
      </c>
    </row>
    <row r="386" spans="1:10" ht="15">
      <c r="A386" s="26" t="s">
        <v>21</v>
      </c>
      <c r="B386" s="39">
        <v>0</v>
      </c>
      <c r="C386" s="39">
        <v>0</v>
      </c>
      <c r="D386" s="39">
        <v>0</v>
      </c>
      <c r="E386" s="39">
        <v>0</v>
      </c>
      <c r="F386" s="411"/>
      <c r="G386" s="39">
        <v>0</v>
      </c>
      <c r="H386" s="40">
        <v>0</v>
      </c>
      <c r="I386" s="41">
        <f t="shared" si="57"/>
        <v>0</v>
      </c>
    </row>
    <row r="387" spans="1:10" ht="15">
      <c r="A387" s="28" t="s">
        <v>60</v>
      </c>
      <c r="B387" s="42">
        <v>0</v>
      </c>
      <c r="C387" s="42">
        <v>0</v>
      </c>
      <c r="D387" s="42">
        <v>0</v>
      </c>
      <c r="E387" s="42">
        <v>0</v>
      </c>
      <c r="F387" s="411"/>
      <c r="G387" s="42">
        <v>0</v>
      </c>
      <c r="H387" s="43">
        <v>0</v>
      </c>
      <c r="I387" s="38">
        <f t="shared" si="57"/>
        <v>0</v>
      </c>
    </row>
    <row r="388" spans="1:10" ht="15">
      <c r="A388" s="26" t="s">
        <v>22</v>
      </c>
      <c r="B388" s="39">
        <v>0</v>
      </c>
      <c r="C388" s="39">
        <v>0</v>
      </c>
      <c r="D388" s="39">
        <v>0</v>
      </c>
      <c r="E388" s="39">
        <v>0</v>
      </c>
      <c r="F388" s="411"/>
      <c r="G388" s="39">
        <v>0</v>
      </c>
      <c r="H388" s="40">
        <v>0</v>
      </c>
      <c r="I388" s="41">
        <f t="shared" si="57"/>
        <v>0</v>
      </c>
    </row>
    <row r="389" spans="1:10" ht="15">
      <c r="A389" s="28" t="s">
        <v>23</v>
      </c>
      <c r="B389" s="42">
        <v>0</v>
      </c>
      <c r="C389" s="42">
        <v>0</v>
      </c>
      <c r="D389" s="42">
        <v>0</v>
      </c>
      <c r="E389" s="42">
        <v>0</v>
      </c>
      <c r="F389" s="411"/>
      <c r="G389" s="42">
        <v>0</v>
      </c>
      <c r="H389" s="43">
        <v>0</v>
      </c>
      <c r="I389" s="38">
        <f t="shared" si="57"/>
        <v>0</v>
      </c>
    </row>
    <row r="390" spans="1:10" ht="15">
      <c r="A390" s="26" t="s">
        <v>24</v>
      </c>
      <c r="B390" s="39">
        <v>13.662000000000001</v>
      </c>
      <c r="C390" s="39">
        <v>0</v>
      </c>
      <c r="D390" s="39">
        <v>0</v>
      </c>
      <c r="E390" s="39">
        <v>0</v>
      </c>
      <c r="F390" s="411"/>
      <c r="G390" s="39">
        <v>0</v>
      </c>
      <c r="H390" s="40">
        <v>0</v>
      </c>
      <c r="I390" s="41">
        <f t="shared" si="57"/>
        <v>13.662000000000001</v>
      </c>
    </row>
    <row r="391" spans="1:10" ht="15.75" thickBot="1">
      <c r="A391" s="28" t="s">
        <v>25</v>
      </c>
      <c r="B391" s="42">
        <v>26.850475319837606</v>
      </c>
      <c r="C391" s="42">
        <v>3.3375453522972588E-2</v>
      </c>
      <c r="D391" s="42">
        <v>7.2571730278572302</v>
      </c>
      <c r="E391" s="42">
        <v>115.95893266283669</v>
      </c>
      <c r="F391" s="412"/>
      <c r="G391" s="42">
        <v>97.900043535945485</v>
      </c>
      <c r="H391" s="43">
        <v>0</v>
      </c>
      <c r="I391" s="38">
        <f>SUM(B391:H391)</f>
        <v>247.99999999999997</v>
      </c>
    </row>
    <row r="392" spans="1:10" ht="15">
      <c r="A392" s="29" t="s">
        <v>26</v>
      </c>
      <c r="B392" s="44">
        <f>SUM(B371:B391)</f>
        <v>191.47086597567366</v>
      </c>
      <c r="C392" s="44">
        <f t="shared" ref="C392:I392" si="58">SUM(C371:C391)</f>
        <v>9.9827677059717228</v>
      </c>
      <c r="D392" s="44">
        <f t="shared" si="58"/>
        <v>452.55788525790342</v>
      </c>
      <c r="E392" s="44">
        <f t="shared" si="58"/>
        <v>585.71170096593664</v>
      </c>
      <c r="F392" s="44">
        <f t="shared" si="58"/>
        <v>0</v>
      </c>
      <c r="G392" s="44">
        <f t="shared" si="58"/>
        <v>97.900043535945485</v>
      </c>
      <c r="H392" s="45">
        <f t="shared" si="58"/>
        <v>0</v>
      </c>
      <c r="I392" s="46">
        <f t="shared" si="58"/>
        <v>1337.6232634414309</v>
      </c>
    </row>
    <row r="393" spans="1:10" s="5" customFormat="1" ht="15" thickBot="1">
      <c r="A393" s="30" t="s">
        <v>88</v>
      </c>
      <c r="B393" s="47">
        <f>B392/$I392</f>
        <v>0.14314259568352475</v>
      </c>
      <c r="C393" s="47">
        <f t="shared" ref="C393:I393" si="59">C392/$I392</f>
        <v>7.4630637630270459E-3</v>
      </c>
      <c r="D393" s="47">
        <f t="shared" si="59"/>
        <v>0.33832985536866678</v>
      </c>
      <c r="E393" s="47">
        <f t="shared" si="59"/>
        <v>0.43787493607057959</v>
      </c>
      <c r="F393" s="47">
        <f t="shared" si="59"/>
        <v>0</v>
      </c>
      <c r="G393" s="47">
        <f t="shared" si="59"/>
        <v>7.3189549114201793E-2</v>
      </c>
      <c r="H393" s="47">
        <f t="shared" si="59"/>
        <v>0</v>
      </c>
      <c r="I393" s="48">
        <f t="shared" si="59"/>
        <v>1</v>
      </c>
      <c r="J393" s="310"/>
    </row>
    <row r="394" spans="1:10" ht="15" thickBot="1">
      <c r="A394" s="31"/>
      <c r="B394" s="31"/>
      <c r="C394" s="31"/>
      <c r="D394" s="31"/>
      <c r="E394" s="31"/>
      <c r="F394" s="31"/>
      <c r="G394" s="31"/>
      <c r="H394" s="31"/>
      <c r="I394" s="31"/>
    </row>
    <row r="395" spans="1:10" ht="28.5">
      <c r="A395" s="451" t="s">
        <v>42</v>
      </c>
      <c r="B395" s="34" t="s">
        <v>0</v>
      </c>
      <c r="C395" s="34" t="s">
        <v>1</v>
      </c>
      <c r="D395" s="34" t="s">
        <v>2</v>
      </c>
      <c r="E395" s="34" t="s">
        <v>3</v>
      </c>
      <c r="F395" s="34" t="s">
        <v>27</v>
      </c>
      <c r="G395" s="34" t="s">
        <v>4</v>
      </c>
      <c r="H395" s="34" t="s">
        <v>5</v>
      </c>
      <c r="I395" s="35" t="s">
        <v>6</v>
      </c>
    </row>
    <row r="396" spans="1:10" ht="15">
      <c r="A396" s="452" t="s">
        <v>42</v>
      </c>
      <c r="B396" s="392" t="s">
        <v>69</v>
      </c>
      <c r="C396" s="393"/>
      <c r="D396" s="393"/>
      <c r="E396" s="393"/>
      <c r="F396" s="393"/>
      <c r="G396" s="393"/>
      <c r="H396" s="393"/>
      <c r="I396" s="394"/>
    </row>
    <row r="397" spans="1:10" ht="15">
      <c r="A397" s="25" t="s">
        <v>7</v>
      </c>
      <c r="B397" s="36">
        <v>0</v>
      </c>
      <c r="C397" s="36">
        <v>0</v>
      </c>
      <c r="D397" s="36">
        <v>0</v>
      </c>
      <c r="E397" s="36">
        <v>0</v>
      </c>
      <c r="F397" s="410"/>
      <c r="G397" s="36">
        <v>0</v>
      </c>
      <c r="H397" s="37">
        <v>0</v>
      </c>
      <c r="I397" s="38">
        <f>SUM(B397:H397)</f>
        <v>0</v>
      </c>
    </row>
    <row r="398" spans="1:10" ht="15">
      <c r="A398" s="26" t="s">
        <v>8</v>
      </c>
      <c r="B398" s="39">
        <v>0</v>
      </c>
      <c r="C398" s="39">
        <v>0</v>
      </c>
      <c r="D398" s="39">
        <v>0</v>
      </c>
      <c r="E398" s="39">
        <v>0</v>
      </c>
      <c r="F398" s="411"/>
      <c r="G398" s="39">
        <v>0</v>
      </c>
      <c r="H398" s="40">
        <v>0</v>
      </c>
      <c r="I398" s="41">
        <f t="shared" ref="I398:I416" si="60">SUM(B398:H398)</f>
        <v>0</v>
      </c>
    </row>
    <row r="399" spans="1:10" ht="15">
      <c r="A399" s="27" t="s">
        <v>9</v>
      </c>
      <c r="B399" s="42">
        <v>0</v>
      </c>
      <c r="C399" s="42">
        <v>0</v>
      </c>
      <c r="D399" s="42">
        <v>0</v>
      </c>
      <c r="E399" s="42">
        <v>0</v>
      </c>
      <c r="F399" s="411"/>
      <c r="G399" s="42">
        <v>0</v>
      </c>
      <c r="H399" s="43">
        <v>0</v>
      </c>
      <c r="I399" s="38">
        <f t="shared" si="60"/>
        <v>0</v>
      </c>
    </row>
    <row r="400" spans="1:10" ht="15">
      <c r="A400" s="26" t="s">
        <v>10</v>
      </c>
      <c r="B400" s="39">
        <v>0</v>
      </c>
      <c r="C400" s="39">
        <v>0</v>
      </c>
      <c r="D400" s="39">
        <v>0</v>
      </c>
      <c r="E400" s="39">
        <v>0</v>
      </c>
      <c r="F400" s="411"/>
      <c r="G400" s="39">
        <v>0</v>
      </c>
      <c r="H400" s="40">
        <v>0</v>
      </c>
      <c r="I400" s="41">
        <f t="shared" si="60"/>
        <v>0</v>
      </c>
    </row>
    <row r="401" spans="1:9" ht="15">
      <c r="A401" s="27" t="s">
        <v>11</v>
      </c>
      <c r="B401" s="42">
        <v>0</v>
      </c>
      <c r="C401" s="42">
        <v>0</v>
      </c>
      <c r="D401" s="42">
        <v>0</v>
      </c>
      <c r="E401" s="42">
        <v>0</v>
      </c>
      <c r="F401" s="411"/>
      <c r="G401" s="42">
        <v>0</v>
      </c>
      <c r="H401" s="43">
        <v>0</v>
      </c>
      <c r="I401" s="38">
        <f t="shared" si="60"/>
        <v>0</v>
      </c>
    </row>
    <row r="402" spans="1:9" ht="15">
      <c r="A402" s="26" t="s">
        <v>12</v>
      </c>
      <c r="B402" s="39">
        <v>1.1537787525780002E-3</v>
      </c>
      <c r="C402" s="39">
        <v>0</v>
      </c>
      <c r="D402" s="39">
        <v>0</v>
      </c>
      <c r="E402" s="39">
        <v>0.11119439344580019</v>
      </c>
      <c r="F402" s="411"/>
      <c r="G402" s="39">
        <v>0</v>
      </c>
      <c r="H402" s="40">
        <v>0</v>
      </c>
      <c r="I402" s="41">
        <f t="shared" si="60"/>
        <v>0.11234817219837819</v>
      </c>
    </row>
    <row r="403" spans="1:9" ht="15">
      <c r="A403" s="27" t="s">
        <v>13</v>
      </c>
      <c r="B403" s="42">
        <v>0</v>
      </c>
      <c r="C403" s="42">
        <v>0</v>
      </c>
      <c r="D403" s="42">
        <v>0</v>
      </c>
      <c r="E403" s="42">
        <v>0</v>
      </c>
      <c r="F403" s="411"/>
      <c r="G403" s="42">
        <v>0</v>
      </c>
      <c r="H403" s="43">
        <v>0</v>
      </c>
      <c r="I403" s="38">
        <f t="shared" si="60"/>
        <v>0</v>
      </c>
    </row>
    <row r="404" spans="1:9" ht="15">
      <c r="A404" s="26" t="s">
        <v>14</v>
      </c>
      <c r="B404" s="39">
        <v>6.5847978881669643E-4</v>
      </c>
      <c r="C404" s="39">
        <v>0</v>
      </c>
      <c r="D404" s="39">
        <v>0</v>
      </c>
      <c r="E404" s="39">
        <v>0.33120576429410553</v>
      </c>
      <c r="F404" s="411"/>
      <c r="G404" s="39">
        <v>0</v>
      </c>
      <c r="H404" s="40">
        <v>0</v>
      </c>
      <c r="I404" s="41">
        <f t="shared" si="60"/>
        <v>0.33186424408292226</v>
      </c>
    </row>
    <row r="405" spans="1:9" ht="15">
      <c r="A405" s="27" t="s">
        <v>15</v>
      </c>
      <c r="B405" s="42">
        <v>0.35551209918176424</v>
      </c>
      <c r="C405" s="42">
        <v>7.6550598455459404E-2</v>
      </c>
      <c r="D405" s="42">
        <v>0.5477373023627764</v>
      </c>
      <c r="E405" s="42">
        <v>0</v>
      </c>
      <c r="F405" s="411"/>
      <c r="G405" s="42">
        <v>0</v>
      </c>
      <c r="H405" s="43">
        <v>0</v>
      </c>
      <c r="I405" s="38">
        <f t="shared" si="60"/>
        <v>0.9798</v>
      </c>
    </row>
    <row r="406" spans="1:9" ht="15">
      <c r="A406" s="26" t="s">
        <v>16</v>
      </c>
      <c r="B406" s="39">
        <v>13.576318280272032</v>
      </c>
      <c r="C406" s="39">
        <v>21.412299345531281</v>
      </c>
      <c r="D406" s="39">
        <v>1.1382374196686943E-2</v>
      </c>
      <c r="E406" s="39">
        <v>0</v>
      </c>
      <c r="F406" s="411"/>
      <c r="G406" s="39">
        <v>0</v>
      </c>
      <c r="H406" s="40">
        <v>0</v>
      </c>
      <c r="I406" s="41">
        <f t="shared" si="60"/>
        <v>35</v>
      </c>
    </row>
    <row r="407" spans="1:9" ht="15">
      <c r="A407" s="27" t="s">
        <v>17</v>
      </c>
      <c r="B407" s="42">
        <v>0</v>
      </c>
      <c r="C407" s="42">
        <v>0</v>
      </c>
      <c r="D407" s="42">
        <v>0</v>
      </c>
      <c r="E407" s="42">
        <v>0</v>
      </c>
      <c r="F407" s="411"/>
      <c r="G407" s="42">
        <v>0</v>
      </c>
      <c r="H407" s="43">
        <v>0</v>
      </c>
      <c r="I407" s="38">
        <f t="shared" si="60"/>
        <v>0</v>
      </c>
    </row>
    <row r="408" spans="1:9" ht="15">
      <c r="A408" s="26" t="s">
        <v>18</v>
      </c>
      <c r="B408" s="39">
        <v>0</v>
      </c>
      <c r="C408" s="39">
        <v>0</v>
      </c>
      <c r="D408" s="39">
        <v>0</v>
      </c>
      <c r="E408" s="39">
        <v>0</v>
      </c>
      <c r="F408" s="411"/>
      <c r="G408" s="39">
        <v>0</v>
      </c>
      <c r="H408" s="40">
        <v>0</v>
      </c>
      <c r="I408" s="41">
        <f t="shared" si="60"/>
        <v>0</v>
      </c>
    </row>
    <row r="409" spans="1:9" ht="15">
      <c r="A409" s="27" t="s">
        <v>139</v>
      </c>
      <c r="B409" s="42">
        <v>18.387033172146673</v>
      </c>
      <c r="C409" s="42">
        <v>55.579937260585922</v>
      </c>
      <c r="D409" s="42">
        <v>7.9071884493203726</v>
      </c>
      <c r="E409" s="42">
        <v>1.1258411179470273</v>
      </c>
      <c r="F409" s="411"/>
      <c r="G409" s="42">
        <v>0</v>
      </c>
      <c r="H409" s="43">
        <v>0</v>
      </c>
      <c r="I409" s="38">
        <f t="shared" si="60"/>
        <v>83</v>
      </c>
    </row>
    <row r="410" spans="1:9" ht="15">
      <c r="A410" s="26" t="s">
        <v>19</v>
      </c>
      <c r="B410" s="39">
        <v>0</v>
      </c>
      <c r="C410" s="39">
        <v>0</v>
      </c>
      <c r="D410" s="39">
        <v>0</v>
      </c>
      <c r="E410" s="39">
        <v>0</v>
      </c>
      <c r="F410" s="411"/>
      <c r="G410" s="39">
        <v>0</v>
      </c>
      <c r="H410" s="40">
        <v>0</v>
      </c>
      <c r="I410" s="41">
        <f t="shared" si="60"/>
        <v>0</v>
      </c>
    </row>
    <row r="411" spans="1:9" ht="15">
      <c r="A411" s="27" t="s">
        <v>20</v>
      </c>
      <c r="B411" s="42">
        <v>0</v>
      </c>
      <c r="C411" s="42">
        <v>0</v>
      </c>
      <c r="D411" s="42">
        <v>0</v>
      </c>
      <c r="E411" s="42">
        <v>0</v>
      </c>
      <c r="F411" s="411"/>
      <c r="G411" s="42">
        <v>0</v>
      </c>
      <c r="H411" s="43">
        <v>0</v>
      </c>
      <c r="I411" s="38">
        <f t="shared" si="60"/>
        <v>0</v>
      </c>
    </row>
    <row r="412" spans="1:9" ht="15">
      <c r="A412" s="26" t="s">
        <v>21</v>
      </c>
      <c r="B412" s="39">
        <v>0</v>
      </c>
      <c r="C412" s="39">
        <v>0</v>
      </c>
      <c r="D412" s="39">
        <v>0</v>
      </c>
      <c r="E412" s="39">
        <v>0</v>
      </c>
      <c r="F412" s="411"/>
      <c r="G412" s="39">
        <v>0</v>
      </c>
      <c r="H412" s="40">
        <v>0</v>
      </c>
      <c r="I412" s="41">
        <f t="shared" si="60"/>
        <v>0</v>
      </c>
    </row>
    <row r="413" spans="1:9" ht="15">
      <c r="A413" s="28" t="s">
        <v>60</v>
      </c>
      <c r="B413" s="42">
        <v>0</v>
      </c>
      <c r="C413" s="42">
        <v>0</v>
      </c>
      <c r="D413" s="42">
        <v>0</v>
      </c>
      <c r="E413" s="42">
        <v>0</v>
      </c>
      <c r="F413" s="411"/>
      <c r="G413" s="42">
        <v>0</v>
      </c>
      <c r="H413" s="43">
        <v>0</v>
      </c>
      <c r="I413" s="38">
        <f t="shared" si="60"/>
        <v>0</v>
      </c>
    </row>
    <row r="414" spans="1:9" ht="15">
      <c r="A414" s="26" t="s">
        <v>22</v>
      </c>
      <c r="B414" s="39">
        <v>0</v>
      </c>
      <c r="C414" s="39">
        <v>0</v>
      </c>
      <c r="D414" s="39">
        <v>0</v>
      </c>
      <c r="E414" s="39">
        <v>0</v>
      </c>
      <c r="F414" s="411"/>
      <c r="G414" s="39">
        <v>0</v>
      </c>
      <c r="H414" s="40">
        <v>0</v>
      </c>
      <c r="I414" s="41">
        <f t="shared" si="60"/>
        <v>0</v>
      </c>
    </row>
    <row r="415" spans="1:9" ht="15">
      <c r="A415" s="28" t="s">
        <v>23</v>
      </c>
      <c r="B415" s="42">
        <v>0</v>
      </c>
      <c r="C415" s="42">
        <v>0</v>
      </c>
      <c r="D415" s="42">
        <v>0</v>
      </c>
      <c r="E415" s="42">
        <v>0</v>
      </c>
      <c r="F415" s="411"/>
      <c r="G415" s="42">
        <v>0</v>
      </c>
      <c r="H415" s="43">
        <v>0</v>
      </c>
      <c r="I415" s="38">
        <f t="shared" si="60"/>
        <v>0</v>
      </c>
    </row>
    <row r="416" spans="1:9" ht="15">
      <c r="A416" s="26" t="s">
        <v>24</v>
      </c>
      <c r="B416" s="39">
        <v>5.976</v>
      </c>
      <c r="C416" s="39">
        <v>0</v>
      </c>
      <c r="D416" s="39">
        <v>0</v>
      </c>
      <c r="E416" s="39">
        <v>0</v>
      </c>
      <c r="F416" s="411"/>
      <c r="G416" s="39">
        <v>0</v>
      </c>
      <c r="H416" s="40">
        <v>0</v>
      </c>
      <c r="I416" s="41">
        <f t="shared" si="60"/>
        <v>5.976</v>
      </c>
    </row>
    <row r="417" spans="1:10" ht="15.75" thickBot="1">
      <c r="A417" s="28" t="s">
        <v>25</v>
      </c>
      <c r="B417" s="42">
        <v>0.65067047324006033</v>
      </c>
      <c r="C417" s="42">
        <v>0.30660469012432867</v>
      </c>
      <c r="D417" s="42">
        <v>1.8906062001904412E-2</v>
      </c>
      <c r="E417" s="42">
        <v>24.534704121240445</v>
      </c>
      <c r="F417" s="412"/>
      <c r="G417" s="42">
        <v>4.4891146533932602</v>
      </c>
      <c r="H417" s="43">
        <v>0</v>
      </c>
      <c r="I417" s="38">
        <f>SUM(B417:H417)</f>
        <v>30</v>
      </c>
    </row>
    <row r="418" spans="1:10" ht="15">
      <c r="A418" s="29" t="s">
        <v>26</v>
      </c>
      <c r="B418" s="44">
        <f>SUM(B397:B417)</f>
        <v>38.947346283381926</v>
      </c>
      <c r="C418" s="44">
        <f t="shared" ref="C418:I418" si="61">SUM(C397:C417)</f>
        <v>77.375391894696989</v>
      </c>
      <c r="D418" s="44">
        <f t="shared" si="61"/>
        <v>8.4852141878817413</v>
      </c>
      <c r="E418" s="44">
        <f t="shared" si="61"/>
        <v>26.102945396927378</v>
      </c>
      <c r="F418" s="44">
        <f t="shared" si="61"/>
        <v>0</v>
      </c>
      <c r="G418" s="44">
        <f t="shared" si="61"/>
        <v>4.4891146533932602</v>
      </c>
      <c r="H418" s="45">
        <f t="shared" si="61"/>
        <v>0</v>
      </c>
      <c r="I418" s="46">
        <f t="shared" si="61"/>
        <v>155.4000124162813</v>
      </c>
    </row>
    <row r="419" spans="1:10" s="5" customFormat="1" ht="15" thickBot="1">
      <c r="A419" s="30" t="s">
        <v>88</v>
      </c>
      <c r="B419" s="47">
        <f>B418/$I418</f>
        <v>0.25062640393522517</v>
      </c>
      <c r="C419" s="47">
        <f t="shared" ref="C419:I419" si="62">C418/$I418</f>
        <v>0.49791110497099517</v>
      </c>
      <c r="D419" s="47">
        <f t="shared" si="62"/>
        <v>5.460240353875765E-2</v>
      </c>
      <c r="E419" s="47">
        <f t="shared" si="62"/>
        <v>0.16797260818103105</v>
      </c>
      <c r="F419" s="47">
        <f t="shared" si="62"/>
        <v>0</v>
      </c>
      <c r="G419" s="47">
        <f t="shared" si="62"/>
        <v>2.8887479373990929E-2</v>
      </c>
      <c r="H419" s="47">
        <f t="shared" si="62"/>
        <v>0</v>
      </c>
      <c r="I419" s="48">
        <f t="shared" si="62"/>
        <v>1</v>
      </c>
      <c r="J419" s="310"/>
    </row>
    <row r="420" spans="1:10" ht="15" thickBot="1">
      <c r="A420" s="31"/>
      <c r="B420" s="31"/>
      <c r="C420" s="31"/>
      <c r="D420" s="31"/>
      <c r="E420" s="31"/>
      <c r="F420" s="31"/>
      <c r="G420" s="31"/>
      <c r="H420" s="31"/>
      <c r="I420" s="31"/>
    </row>
    <row r="421" spans="1:10" ht="28.5">
      <c r="A421" s="451" t="s">
        <v>43</v>
      </c>
      <c r="B421" s="34" t="s">
        <v>0</v>
      </c>
      <c r="C421" s="34" t="s">
        <v>1</v>
      </c>
      <c r="D421" s="34" t="s">
        <v>2</v>
      </c>
      <c r="E421" s="34" t="s">
        <v>3</v>
      </c>
      <c r="F421" s="34" t="s">
        <v>27</v>
      </c>
      <c r="G421" s="34" t="s">
        <v>4</v>
      </c>
      <c r="H421" s="34" t="s">
        <v>5</v>
      </c>
      <c r="I421" s="35" t="s">
        <v>6</v>
      </c>
    </row>
    <row r="422" spans="1:10" ht="15">
      <c r="A422" s="452" t="s">
        <v>43</v>
      </c>
      <c r="B422" s="392" t="s">
        <v>95</v>
      </c>
      <c r="C422" s="393"/>
      <c r="D422" s="393"/>
      <c r="E422" s="393"/>
      <c r="F422" s="393"/>
      <c r="G422" s="393"/>
      <c r="H422" s="393"/>
      <c r="I422" s="394"/>
    </row>
    <row r="423" spans="1:10" ht="15">
      <c r="A423" s="25" t="s">
        <v>7</v>
      </c>
      <c r="B423" s="36">
        <v>0</v>
      </c>
      <c r="C423" s="36">
        <v>0</v>
      </c>
      <c r="D423" s="36">
        <v>0</v>
      </c>
      <c r="E423" s="36">
        <v>0</v>
      </c>
      <c r="F423" s="410"/>
      <c r="G423" s="36">
        <v>0</v>
      </c>
      <c r="H423" s="37">
        <v>0</v>
      </c>
      <c r="I423" s="38">
        <f>SUM(B423:H423)</f>
        <v>0</v>
      </c>
    </row>
    <row r="424" spans="1:10" ht="15">
      <c r="A424" s="26" t="s">
        <v>8</v>
      </c>
      <c r="B424" s="39">
        <v>0</v>
      </c>
      <c r="C424" s="39">
        <v>0</v>
      </c>
      <c r="D424" s="39">
        <v>0</v>
      </c>
      <c r="E424" s="39">
        <v>0</v>
      </c>
      <c r="F424" s="411"/>
      <c r="G424" s="39">
        <v>0</v>
      </c>
      <c r="H424" s="40">
        <v>0</v>
      </c>
      <c r="I424" s="41">
        <f t="shared" ref="I424:I442" si="63">SUM(B424:H424)</f>
        <v>0</v>
      </c>
    </row>
    <row r="425" spans="1:10" ht="15">
      <c r="A425" s="27" t="s">
        <v>9</v>
      </c>
      <c r="B425" s="42">
        <v>0</v>
      </c>
      <c r="C425" s="42">
        <v>0</v>
      </c>
      <c r="D425" s="42">
        <v>0</v>
      </c>
      <c r="E425" s="42">
        <v>0</v>
      </c>
      <c r="F425" s="411"/>
      <c r="G425" s="42">
        <v>0</v>
      </c>
      <c r="H425" s="43">
        <v>0</v>
      </c>
      <c r="I425" s="38">
        <f t="shared" si="63"/>
        <v>0</v>
      </c>
    </row>
    <row r="426" spans="1:10" ht="15">
      <c r="A426" s="26" t="s">
        <v>10</v>
      </c>
      <c r="B426" s="39">
        <v>0</v>
      </c>
      <c r="C426" s="39">
        <v>0</v>
      </c>
      <c r="D426" s="39">
        <v>0</v>
      </c>
      <c r="E426" s="39">
        <v>0</v>
      </c>
      <c r="F426" s="411"/>
      <c r="G426" s="39">
        <v>0</v>
      </c>
      <c r="H426" s="40">
        <v>0</v>
      </c>
      <c r="I426" s="41">
        <f t="shared" si="63"/>
        <v>0</v>
      </c>
    </row>
    <row r="427" spans="1:10" ht="15">
      <c r="A427" s="27" t="s">
        <v>11</v>
      </c>
      <c r="B427" s="42">
        <v>0</v>
      </c>
      <c r="C427" s="42">
        <v>0</v>
      </c>
      <c r="D427" s="42">
        <v>0</v>
      </c>
      <c r="E427" s="42">
        <v>0</v>
      </c>
      <c r="F427" s="411"/>
      <c r="G427" s="42">
        <v>0</v>
      </c>
      <c r="H427" s="43">
        <v>0</v>
      </c>
      <c r="I427" s="38">
        <f t="shared" si="63"/>
        <v>0</v>
      </c>
    </row>
    <row r="428" spans="1:10" ht="15">
      <c r="A428" s="26" t="s">
        <v>12</v>
      </c>
      <c r="B428" s="39">
        <v>0</v>
      </c>
      <c r="C428" s="39">
        <v>0</v>
      </c>
      <c r="D428" s="39">
        <v>0</v>
      </c>
      <c r="E428" s="39">
        <v>0</v>
      </c>
      <c r="F428" s="411"/>
      <c r="G428" s="39">
        <v>0</v>
      </c>
      <c r="H428" s="40">
        <v>0</v>
      </c>
      <c r="I428" s="41">
        <f t="shared" si="63"/>
        <v>0</v>
      </c>
    </row>
    <row r="429" spans="1:10" ht="15">
      <c r="A429" s="27" t="s">
        <v>13</v>
      </c>
      <c r="B429" s="42">
        <v>0</v>
      </c>
      <c r="C429" s="42">
        <v>0</v>
      </c>
      <c r="D429" s="42">
        <v>0</v>
      </c>
      <c r="E429" s="42">
        <v>0</v>
      </c>
      <c r="F429" s="411"/>
      <c r="G429" s="42">
        <v>0</v>
      </c>
      <c r="H429" s="43">
        <v>0</v>
      </c>
      <c r="I429" s="38">
        <f t="shared" si="63"/>
        <v>0</v>
      </c>
    </row>
    <row r="430" spans="1:10" ht="15">
      <c r="A430" s="26" t="s">
        <v>14</v>
      </c>
      <c r="B430" s="39">
        <v>0</v>
      </c>
      <c r="C430" s="39">
        <v>0</v>
      </c>
      <c r="D430" s="39">
        <v>0</v>
      </c>
      <c r="E430" s="39">
        <v>3.2581303651811222E-2</v>
      </c>
      <c r="F430" s="411"/>
      <c r="G430" s="39">
        <v>0</v>
      </c>
      <c r="H430" s="40">
        <v>0</v>
      </c>
      <c r="I430" s="41">
        <f t="shared" si="63"/>
        <v>3.2581303651811222E-2</v>
      </c>
    </row>
    <row r="431" spans="1:10" ht="15">
      <c r="A431" s="27" t="s">
        <v>15</v>
      </c>
      <c r="B431" s="42">
        <v>0.17166343642596021</v>
      </c>
      <c r="C431" s="42">
        <v>7.6143127259020185E-2</v>
      </c>
      <c r="D431" s="42">
        <v>9.299343631501962E-2</v>
      </c>
      <c r="E431" s="42">
        <v>0</v>
      </c>
      <c r="F431" s="411"/>
      <c r="G431" s="42">
        <v>0</v>
      </c>
      <c r="H431" s="43">
        <v>0</v>
      </c>
      <c r="I431" s="38">
        <f t="shared" si="63"/>
        <v>0.34079999999999999</v>
      </c>
    </row>
    <row r="432" spans="1:10" ht="15">
      <c r="A432" s="26" t="s">
        <v>16</v>
      </c>
      <c r="B432" s="39">
        <v>59.772870464677375</v>
      </c>
      <c r="C432" s="39">
        <v>6.2922662305427099</v>
      </c>
      <c r="D432" s="39">
        <v>20.93486330477992</v>
      </c>
      <c r="E432" s="39">
        <v>0</v>
      </c>
      <c r="F432" s="411"/>
      <c r="G432" s="39">
        <v>0</v>
      </c>
      <c r="H432" s="40">
        <v>0</v>
      </c>
      <c r="I432" s="41">
        <f t="shared" si="63"/>
        <v>87.000000000000014</v>
      </c>
    </row>
    <row r="433" spans="1:10" ht="15">
      <c r="A433" s="27" t="s">
        <v>17</v>
      </c>
      <c r="B433" s="42">
        <v>0</v>
      </c>
      <c r="C433" s="42">
        <v>0</v>
      </c>
      <c r="D433" s="42">
        <v>0</v>
      </c>
      <c r="E433" s="42">
        <v>0</v>
      </c>
      <c r="F433" s="411"/>
      <c r="G433" s="42">
        <v>0</v>
      </c>
      <c r="H433" s="43">
        <v>0</v>
      </c>
      <c r="I433" s="38">
        <f t="shared" si="63"/>
        <v>0</v>
      </c>
    </row>
    <row r="434" spans="1:10" ht="15">
      <c r="A434" s="26" t="s">
        <v>18</v>
      </c>
      <c r="B434" s="39">
        <v>0</v>
      </c>
      <c r="C434" s="39">
        <v>0</v>
      </c>
      <c r="D434" s="39">
        <v>0</v>
      </c>
      <c r="E434" s="39">
        <v>0</v>
      </c>
      <c r="F434" s="411"/>
      <c r="G434" s="39">
        <v>0</v>
      </c>
      <c r="H434" s="40">
        <v>0</v>
      </c>
      <c r="I434" s="41">
        <f t="shared" si="63"/>
        <v>0</v>
      </c>
    </row>
    <row r="435" spans="1:10" ht="15">
      <c r="A435" s="27" t="s">
        <v>139</v>
      </c>
      <c r="B435" s="42">
        <v>39.065709715872494</v>
      </c>
      <c r="C435" s="42">
        <v>31.393495811562275</v>
      </c>
      <c r="D435" s="42">
        <v>14.709207951823934</v>
      </c>
      <c r="E435" s="42">
        <v>4.8315865207413005</v>
      </c>
      <c r="F435" s="411"/>
      <c r="G435" s="42">
        <v>0</v>
      </c>
      <c r="H435" s="43">
        <v>0</v>
      </c>
      <c r="I435" s="38">
        <f t="shared" si="63"/>
        <v>90</v>
      </c>
    </row>
    <row r="436" spans="1:10" ht="15">
      <c r="A436" s="26" t="s">
        <v>19</v>
      </c>
      <c r="B436" s="39">
        <v>0</v>
      </c>
      <c r="C436" s="39">
        <v>0</v>
      </c>
      <c r="D436" s="39">
        <v>0</v>
      </c>
      <c r="E436" s="39">
        <v>0</v>
      </c>
      <c r="F436" s="411"/>
      <c r="G436" s="39">
        <v>0</v>
      </c>
      <c r="H436" s="40">
        <v>0</v>
      </c>
      <c r="I436" s="41">
        <f t="shared" si="63"/>
        <v>0</v>
      </c>
    </row>
    <row r="437" spans="1:10" ht="15">
      <c r="A437" s="27" t="s">
        <v>20</v>
      </c>
      <c r="B437" s="42">
        <v>0</v>
      </c>
      <c r="C437" s="42">
        <v>0</v>
      </c>
      <c r="D437" s="42">
        <v>0</v>
      </c>
      <c r="E437" s="42">
        <v>0</v>
      </c>
      <c r="F437" s="411"/>
      <c r="G437" s="42">
        <v>0</v>
      </c>
      <c r="H437" s="43">
        <v>0</v>
      </c>
      <c r="I437" s="38">
        <f t="shared" si="63"/>
        <v>0</v>
      </c>
    </row>
    <row r="438" spans="1:10" ht="15">
      <c r="A438" s="26" t="s">
        <v>21</v>
      </c>
      <c r="B438" s="39">
        <v>0</v>
      </c>
      <c r="C438" s="39">
        <v>0</v>
      </c>
      <c r="D438" s="39">
        <v>0</v>
      </c>
      <c r="E438" s="39">
        <v>0</v>
      </c>
      <c r="F438" s="411"/>
      <c r="G438" s="39">
        <v>0</v>
      </c>
      <c r="H438" s="40">
        <v>0</v>
      </c>
      <c r="I438" s="41">
        <f t="shared" si="63"/>
        <v>0</v>
      </c>
    </row>
    <row r="439" spans="1:10" ht="15">
      <c r="A439" s="28" t="s">
        <v>60</v>
      </c>
      <c r="B439" s="42">
        <v>2</v>
      </c>
      <c r="C439" s="42">
        <v>0</v>
      </c>
      <c r="D439" s="42">
        <v>1</v>
      </c>
      <c r="E439" s="42">
        <v>0</v>
      </c>
      <c r="F439" s="411"/>
      <c r="G439" s="42">
        <v>0</v>
      </c>
      <c r="H439" s="43">
        <v>0</v>
      </c>
      <c r="I439" s="38">
        <f t="shared" si="63"/>
        <v>3</v>
      </c>
    </row>
    <row r="440" spans="1:10" ht="15">
      <c r="A440" s="26" t="s">
        <v>22</v>
      </c>
      <c r="B440" s="39">
        <v>0</v>
      </c>
      <c r="C440" s="39">
        <v>0</v>
      </c>
      <c r="D440" s="39">
        <v>0</v>
      </c>
      <c r="E440" s="39">
        <v>0</v>
      </c>
      <c r="F440" s="411"/>
      <c r="G440" s="39">
        <v>0</v>
      </c>
      <c r="H440" s="40">
        <v>0</v>
      </c>
      <c r="I440" s="41">
        <f t="shared" si="63"/>
        <v>0</v>
      </c>
    </row>
    <row r="441" spans="1:10" ht="15">
      <c r="A441" s="28" t="s">
        <v>23</v>
      </c>
      <c r="B441" s="42">
        <v>0</v>
      </c>
      <c r="C441" s="42">
        <v>0</v>
      </c>
      <c r="D441" s="42">
        <v>0</v>
      </c>
      <c r="E441" s="42">
        <v>0</v>
      </c>
      <c r="F441" s="411"/>
      <c r="G441" s="42">
        <v>0</v>
      </c>
      <c r="H441" s="43">
        <v>0</v>
      </c>
      <c r="I441" s="38">
        <f t="shared" si="63"/>
        <v>0</v>
      </c>
    </row>
    <row r="442" spans="1:10" ht="15">
      <c r="A442" s="26" t="s">
        <v>24</v>
      </c>
      <c r="B442" s="39">
        <v>21.522192494720791</v>
      </c>
      <c r="C442" s="39">
        <v>5.3281798943023172E-2</v>
      </c>
      <c r="D442" s="39">
        <v>4.2941257063361871</v>
      </c>
      <c r="E442" s="39">
        <v>0</v>
      </c>
      <c r="F442" s="411"/>
      <c r="G442" s="39">
        <v>0</v>
      </c>
      <c r="H442" s="40">
        <v>0</v>
      </c>
      <c r="I442" s="41">
        <f t="shared" si="63"/>
        <v>25.869599999999998</v>
      </c>
    </row>
    <row r="443" spans="1:10" ht="15.75" thickBot="1">
      <c r="A443" s="28" t="s">
        <v>25</v>
      </c>
      <c r="B443" s="52">
        <v>20.413736155357892</v>
      </c>
      <c r="C443" s="52">
        <v>6.9662361900824601E-2</v>
      </c>
      <c r="D443" s="52">
        <v>75.352642447959838</v>
      </c>
      <c r="E443" s="52">
        <v>387.59942952175288</v>
      </c>
      <c r="F443" s="412"/>
      <c r="G443" s="42">
        <v>51.369431206254689</v>
      </c>
      <c r="H443" s="43">
        <v>0.195098306773931</v>
      </c>
      <c r="I443" s="38">
        <f>SUM(B443:H443)</f>
        <v>535.00000000000011</v>
      </c>
    </row>
    <row r="444" spans="1:10" ht="15">
      <c r="A444" s="29" t="s">
        <v>26</v>
      </c>
      <c r="B444" s="44">
        <f>SUM(B423:B443)</f>
        <v>142.94617226705452</v>
      </c>
      <c r="C444" s="44">
        <f t="shared" ref="C444:I444" si="64">SUM(C423:C443)</f>
        <v>37.884849330207857</v>
      </c>
      <c r="D444" s="44">
        <f t="shared" si="64"/>
        <v>116.3838328472149</v>
      </c>
      <c r="E444" s="44">
        <f t="shared" si="64"/>
        <v>392.463597346146</v>
      </c>
      <c r="F444" s="44">
        <f t="shared" si="64"/>
        <v>0</v>
      </c>
      <c r="G444" s="44">
        <f t="shared" si="64"/>
        <v>51.369431206254689</v>
      </c>
      <c r="H444" s="45">
        <f t="shared" si="64"/>
        <v>0.195098306773931</v>
      </c>
      <c r="I444" s="46">
        <f t="shared" si="64"/>
        <v>741.24298130365196</v>
      </c>
    </row>
    <row r="445" spans="1:10" s="5" customFormat="1" ht="15" thickBot="1">
      <c r="A445" s="30" t="s">
        <v>88</v>
      </c>
      <c r="B445" s="47">
        <f>B444/$I444</f>
        <v>0.19284657780590342</v>
      </c>
      <c r="C445" s="47">
        <f t="shared" ref="C445:I445" si="65">C444/$I444</f>
        <v>5.1109892822969259E-2</v>
      </c>
      <c r="D445" s="47">
        <f t="shared" si="65"/>
        <v>0.15701171651234561</v>
      </c>
      <c r="E445" s="47">
        <f t="shared" si="65"/>
        <v>0.52946686477341809</v>
      </c>
      <c r="F445" s="47">
        <f t="shared" si="65"/>
        <v>0</v>
      </c>
      <c r="G445" s="47">
        <f t="shared" si="65"/>
        <v>6.93017438302206E-2</v>
      </c>
      <c r="H445" s="47">
        <f t="shared" si="65"/>
        <v>2.6320425514290101E-4</v>
      </c>
      <c r="I445" s="48">
        <f t="shared" si="65"/>
        <v>1</v>
      </c>
      <c r="J445" s="310"/>
    </row>
    <row r="446" spans="1:10" ht="15" thickBot="1">
      <c r="A446" s="31"/>
      <c r="B446" s="31"/>
      <c r="C446" s="31"/>
      <c r="D446" s="31"/>
      <c r="E446" s="31"/>
      <c r="F446" s="31"/>
      <c r="G446" s="31"/>
      <c r="H446" s="31"/>
      <c r="I446" s="31"/>
    </row>
    <row r="447" spans="1:10" ht="28.5">
      <c r="A447" s="453" t="s">
        <v>44</v>
      </c>
      <c r="B447" s="34" t="s">
        <v>0</v>
      </c>
      <c r="C447" s="34" t="s">
        <v>1</v>
      </c>
      <c r="D447" s="34" t="s">
        <v>2</v>
      </c>
      <c r="E447" s="34" t="s">
        <v>3</v>
      </c>
      <c r="F447" s="34" t="s">
        <v>27</v>
      </c>
      <c r="G447" s="34" t="s">
        <v>4</v>
      </c>
      <c r="H447" s="34" t="s">
        <v>5</v>
      </c>
      <c r="I447" s="35" t="s">
        <v>6</v>
      </c>
    </row>
    <row r="448" spans="1:10" ht="15">
      <c r="A448" s="454" t="s">
        <v>44</v>
      </c>
      <c r="B448" s="392" t="s">
        <v>95</v>
      </c>
      <c r="C448" s="393"/>
      <c r="D448" s="393"/>
      <c r="E448" s="393"/>
      <c r="F448" s="393"/>
      <c r="G448" s="393"/>
      <c r="H448" s="393"/>
      <c r="I448" s="394"/>
    </row>
    <row r="449" spans="1:9" ht="15">
      <c r="A449" s="25" t="s">
        <v>7</v>
      </c>
      <c r="B449" s="397"/>
      <c r="C449" s="398"/>
      <c r="D449" s="398"/>
      <c r="E449" s="399"/>
      <c r="F449" s="36">
        <v>0.19600000000000001</v>
      </c>
      <c r="G449" s="397"/>
      <c r="H449" s="399"/>
      <c r="I449" s="38">
        <f>SUM(B449:H449)</f>
        <v>0.19600000000000001</v>
      </c>
    </row>
    <row r="450" spans="1:9" ht="15">
      <c r="A450" s="26" t="s">
        <v>8</v>
      </c>
      <c r="B450" s="400"/>
      <c r="C450" s="401"/>
      <c r="D450" s="401"/>
      <c r="E450" s="402"/>
      <c r="F450" s="39">
        <v>0</v>
      </c>
      <c r="G450" s="400"/>
      <c r="H450" s="402"/>
      <c r="I450" s="41">
        <f t="shared" ref="I450:I468" si="66">SUM(B450:H450)</f>
        <v>0</v>
      </c>
    </row>
    <row r="451" spans="1:9" ht="15">
      <c r="A451" s="27" t="s">
        <v>9</v>
      </c>
      <c r="B451" s="400"/>
      <c r="C451" s="401"/>
      <c r="D451" s="401"/>
      <c r="E451" s="402"/>
      <c r="F451" s="42">
        <v>0</v>
      </c>
      <c r="G451" s="400"/>
      <c r="H451" s="402"/>
      <c r="I451" s="38">
        <f t="shared" si="66"/>
        <v>0</v>
      </c>
    </row>
    <row r="452" spans="1:9" ht="15">
      <c r="A452" s="26" t="s">
        <v>10</v>
      </c>
      <c r="B452" s="400"/>
      <c r="C452" s="401"/>
      <c r="D452" s="401"/>
      <c r="E452" s="402"/>
      <c r="F452" s="39">
        <v>0</v>
      </c>
      <c r="G452" s="400"/>
      <c r="H452" s="402"/>
      <c r="I452" s="41">
        <f t="shared" si="66"/>
        <v>0</v>
      </c>
    </row>
    <row r="453" spans="1:9" ht="15">
      <c r="A453" s="27" t="s">
        <v>11</v>
      </c>
      <c r="B453" s="400"/>
      <c r="C453" s="401"/>
      <c r="D453" s="401"/>
      <c r="E453" s="402"/>
      <c r="F453" s="42">
        <v>0</v>
      </c>
      <c r="G453" s="400"/>
      <c r="H453" s="402"/>
      <c r="I453" s="38">
        <f t="shared" si="66"/>
        <v>0</v>
      </c>
    </row>
    <row r="454" spans="1:9" ht="15">
      <c r="A454" s="26" t="s">
        <v>12</v>
      </c>
      <c r="B454" s="400"/>
      <c r="C454" s="401"/>
      <c r="D454" s="401"/>
      <c r="E454" s="402"/>
      <c r="F454" s="39">
        <v>0</v>
      </c>
      <c r="G454" s="400"/>
      <c r="H454" s="402"/>
      <c r="I454" s="41">
        <f t="shared" si="66"/>
        <v>0</v>
      </c>
    </row>
    <row r="455" spans="1:9" ht="15">
      <c r="A455" s="27" t="s">
        <v>13</v>
      </c>
      <c r="B455" s="400"/>
      <c r="C455" s="401"/>
      <c r="D455" s="401"/>
      <c r="E455" s="402"/>
      <c r="F455" s="42">
        <v>0</v>
      </c>
      <c r="G455" s="400"/>
      <c r="H455" s="402"/>
      <c r="I455" s="38">
        <f t="shared" si="66"/>
        <v>0</v>
      </c>
    </row>
    <row r="456" spans="1:9" ht="15">
      <c r="A456" s="26" t="s">
        <v>14</v>
      </c>
      <c r="B456" s="400"/>
      <c r="C456" s="401"/>
      <c r="D456" s="401"/>
      <c r="E456" s="402"/>
      <c r="F456" s="39">
        <v>246.19149657325346</v>
      </c>
      <c r="G456" s="400"/>
      <c r="H456" s="402"/>
      <c r="I456" s="41">
        <f t="shared" si="66"/>
        <v>246.19149657325346</v>
      </c>
    </row>
    <row r="457" spans="1:9" ht="15">
      <c r="A457" s="27" t="s">
        <v>15</v>
      </c>
      <c r="B457" s="400"/>
      <c r="C457" s="401"/>
      <c r="D457" s="401"/>
      <c r="E457" s="402"/>
      <c r="F457" s="42">
        <v>0</v>
      </c>
      <c r="G457" s="400"/>
      <c r="H457" s="402"/>
      <c r="I457" s="38">
        <f t="shared" si="66"/>
        <v>0</v>
      </c>
    </row>
    <row r="458" spans="1:9" ht="15">
      <c r="A458" s="26" t="s">
        <v>16</v>
      </c>
      <c r="B458" s="400"/>
      <c r="C458" s="401"/>
      <c r="D458" s="401"/>
      <c r="E458" s="402"/>
      <c r="F458" s="39">
        <v>0</v>
      </c>
      <c r="G458" s="400"/>
      <c r="H458" s="402"/>
      <c r="I458" s="41">
        <f t="shared" si="66"/>
        <v>0</v>
      </c>
    </row>
    <row r="459" spans="1:9" ht="15">
      <c r="A459" s="27" t="s">
        <v>17</v>
      </c>
      <c r="B459" s="400"/>
      <c r="C459" s="401"/>
      <c r="D459" s="401"/>
      <c r="E459" s="402"/>
      <c r="F459" s="42">
        <v>0</v>
      </c>
      <c r="G459" s="400"/>
      <c r="H459" s="402"/>
      <c r="I459" s="38">
        <f t="shared" si="66"/>
        <v>0</v>
      </c>
    </row>
    <row r="460" spans="1:9" ht="15">
      <c r="A460" s="26" t="s">
        <v>18</v>
      </c>
      <c r="B460" s="400"/>
      <c r="C460" s="401"/>
      <c r="D460" s="401"/>
      <c r="E460" s="402"/>
      <c r="F460" s="39">
        <v>0</v>
      </c>
      <c r="G460" s="400"/>
      <c r="H460" s="402"/>
      <c r="I460" s="41">
        <f t="shared" si="66"/>
        <v>0</v>
      </c>
    </row>
    <row r="461" spans="1:9" ht="15">
      <c r="A461" s="27" t="s">
        <v>139</v>
      </c>
      <c r="B461" s="400"/>
      <c r="C461" s="401"/>
      <c r="D461" s="401"/>
      <c r="E461" s="402"/>
      <c r="F461" s="42">
        <v>0</v>
      </c>
      <c r="G461" s="400"/>
      <c r="H461" s="402"/>
      <c r="I461" s="38">
        <f t="shared" si="66"/>
        <v>0</v>
      </c>
    </row>
    <row r="462" spans="1:9" ht="15">
      <c r="A462" s="26" t="s">
        <v>19</v>
      </c>
      <c r="B462" s="400"/>
      <c r="C462" s="401"/>
      <c r="D462" s="401"/>
      <c r="E462" s="402"/>
      <c r="F462" s="39">
        <v>0</v>
      </c>
      <c r="G462" s="400"/>
      <c r="H462" s="402"/>
      <c r="I462" s="41">
        <f t="shared" si="66"/>
        <v>0</v>
      </c>
    </row>
    <row r="463" spans="1:9" ht="15">
      <c r="A463" s="27" t="s">
        <v>20</v>
      </c>
      <c r="B463" s="400"/>
      <c r="C463" s="401"/>
      <c r="D463" s="401"/>
      <c r="E463" s="402"/>
      <c r="F463" s="42">
        <v>0</v>
      </c>
      <c r="G463" s="400"/>
      <c r="H463" s="402"/>
      <c r="I463" s="38">
        <f t="shared" si="66"/>
        <v>0</v>
      </c>
    </row>
    <row r="464" spans="1:9" ht="15">
      <c r="A464" s="26" t="s">
        <v>21</v>
      </c>
      <c r="B464" s="400"/>
      <c r="C464" s="401"/>
      <c r="D464" s="401"/>
      <c r="E464" s="402"/>
      <c r="F464" s="39">
        <v>0</v>
      </c>
      <c r="G464" s="400"/>
      <c r="H464" s="402"/>
      <c r="I464" s="41">
        <f t="shared" si="66"/>
        <v>0</v>
      </c>
    </row>
    <row r="465" spans="1:10" ht="15">
      <c r="A465" s="28" t="s">
        <v>60</v>
      </c>
      <c r="B465" s="400"/>
      <c r="C465" s="401"/>
      <c r="D465" s="401"/>
      <c r="E465" s="402"/>
      <c r="F465" s="42">
        <v>0</v>
      </c>
      <c r="G465" s="400"/>
      <c r="H465" s="402"/>
      <c r="I465" s="38">
        <f t="shared" si="66"/>
        <v>0</v>
      </c>
    </row>
    <row r="466" spans="1:10" ht="15">
      <c r="A466" s="26" t="s">
        <v>22</v>
      </c>
      <c r="B466" s="400"/>
      <c r="C466" s="401"/>
      <c r="D466" s="401"/>
      <c r="E466" s="402"/>
      <c r="F466" s="39">
        <v>0</v>
      </c>
      <c r="G466" s="400"/>
      <c r="H466" s="402"/>
      <c r="I466" s="41">
        <f t="shared" si="66"/>
        <v>0</v>
      </c>
    </row>
    <row r="467" spans="1:10" ht="15">
      <c r="A467" s="28" t="s">
        <v>23</v>
      </c>
      <c r="B467" s="400"/>
      <c r="C467" s="401"/>
      <c r="D467" s="401"/>
      <c r="E467" s="402"/>
      <c r="F467" s="42">
        <v>0</v>
      </c>
      <c r="G467" s="400"/>
      <c r="H467" s="402"/>
      <c r="I467" s="38">
        <f t="shared" si="66"/>
        <v>0</v>
      </c>
    </row>
    <row r="468" spans="1:10" ht="15">
      <c r="A468" s="26" t="s">
        <v>24</v>
      </c>
      <c r="B468" s="400"/>
      <c r="C468" s="401"/>
      <c r="D468" s="401"/>
      <c r="E468" s="402"/>
      <c r="F468" s="39">
        <v>0</v>
      </c>
      <c r="G468" s="400"/>
      <c r="H468" s="402"/>
      <c r="I468" s="41">
        <f t="shared" si="66"/>
        <v>0</v>
      </c>
    </row>
    <row r="469" spans="1:10" ht="15.75" thickBot="1">
      <c r="A469" s="28" t="s">
        <v>25</v>
      </c>
      <c r="B469" s="403"/>
      <c r="C469" s="404"/>
      <c r="D469" s="404"/>
      <c r="E469" s="405"/>
      <c r="F469" s="42">
        <v>921</v>
      </c>
      <c r="G469" s="403"/>
      <c r="H469" s="405"/>
      <c r="I469" s="38">
        <f>SUM(B469:H469)</f>
        <v>921</v>
      </c>
    </row>
    <row r="470" spans="1:10" ht="15">
      <c r="A470" s="29" t="s">
        <v>26</v>
      </c>
      <c r="B470" s="44">
        <f>SUM(B449:B469)</f>
        <v>0</v>
      </c>
      <c r="C470" s="44">
        <f t="shared" ref="C470:I470" si="67">SUM(C449:C469)</f>
        <v>0</v>
      </c>
      <c r="D470" s="44">
        <f t="shared" si="67"/>
        <v>0</v>
      </c>
      <c r="E470" s="44">
        <f t="shared" si="67"/>
        <v>0</v>
      </c>
      <c r="F470" s="44">
        <f t="shared" si="67"/>
        <v>1167.3874965732534</v>
      </c>
      <c r="G470" s="44">
        <f t="shared" si="67"/>
        <v>0</v>
      </c>
      <c r="H470" s="44">
        <f t="shared" si="67"/>
        <v>0</v>
      </c>
      <c r="I470" s="46">
        <f t="shared" si="67"/>
        <v>1167.3874965732534</v>
      </c>
    </row>
    <row r="471" spans="1:10" s="5" customFormat="1" ht="15" thickBot="1">
      <c r="A471" s="30" t="s">
        <v>88</v>
      </c>
      <c r="B471" s="47">
        <f>B470/$I470</f>
        <v>0</v>
      </c>
      <c r="C471" s="47">
        <f t="shared" ref="C471:I471" si="68">C470/$I470</f>
        <v>0</v>
      </c>
      <c r="D471" s="47">
        <f t="shared" si="68"/>
        <v>0</v>
      </c>
      <c r="E471" s="47">
        <f t="shared" si="68"/>
        <v>0</v>
      </c>
      <c r="F471" s="47">
        <f t="shared" si="68"/>
        <v>1</v>
      </c>
      <c r="G471" s="47">
        <f t="shared" si="68"/>
        <v>0</v>
      </c>
      <c r="H471" s="47">
        <f t="shared" si="68"/>
        <v>0</v>
      </c>
      <c r="I471" s="48">
        <f t="shared" si="68"/>
        <v>1</v>
      </c>
      <c r="J471" s="310"/>
    </row>
    <row r="472" spans="1:10" ht="15" thickBot="1">
      <c r="A472" s="31"/>
      <c r="B472" s="31"/>
      <c r="C472" s="31"/>
      <c r="D472" s="31"/>
      <c r="E472" s="31"/>
      <c r="F472" s="31"/>
      <c r="G472" s="31"/>
      <c r="H472" s="31"/>
      <c r="I472" s="31"/>
    </row>
    <row r="473" spans="1:10" ht="28.5">
      <c r="A473" s="453" t="s">
        <v>45</v>
      </c>
      <c r="B473" s="34" t="s">
        <v>0</v>
      </c>
      <c r="C473" s="34" t="s">
        <v>1</v>
      </c>
      <c r="D473" s="34" t="s">
        <v>2</v>
      </c>
      <c r="E473" s="34" t="s">
        <v>3</v>
      </c>
      <c r="F473" s="34" t="s">
        <v>27</v>
      </c>
      <c r="G473" s="34" t="s">
        <v>4</v>
      </c>
      <c r="H473" s="34" t="s">
        <v>5</v>
      </c>
      <c r="I473" s="35" t="s">
        <v>6</v>
      </c>
    </row>
    <row r="474" spans="1:10" ht="15">
      <c r="A474" s="454" t="s">
        <v>45</v>
      </c>
      <c r="B474" s="392" t="s">
        <v>95</v>
      </c>
      <c r="C474" s="393"/>
      <c r="D474" s="393"/>
      <c r="E474" s="393"/>
      <c r="F474" s="393"/>
      <c r="G474" s="393"/>
      <c r="H474" s="393"/>
      <c r="I474" s="394"/>
    </row>
    <row r="475" spans="1:10" ht="15">
      <c r="A475" s="25" t="s">
        <v>7</v>
      </c>
      <c r="B475" s="397"/>
      <c r="C475" s="398"/>
      <c r="D475" s="398"/>
      <c r="E475" s="399"/>
      <c r="F475" s="36">
        <v>0</v>
      </c>
      <c r="G475" s="397"/>
      <c r="H475" s="399"/>
      <c r="I475" s="38">
        <f>SUM(B475:H475)</f>
        <v>0</v>
      </c>
    </row>
    <row r="476" spans="1:10" ht="15">
      <c r="A476" s="26" t="s">
        <v>8</v>
      </c>
      <c r="B476" s="400"/>
      <c r="C476" s="401"/>
      <c r="D476" s="401"/>
      <c r="E476" s="402"/>
      <c r="F476" s="39">
        <v>0</v>
      </c>
      <c r="G476" s="400"/>
      <c r="H476" s="402"/>
      <c r="I476" s="41">
        <f t="shared" ref="I476:I494" si="69">SUM(B476:H476)</f>
        <v>0</v>
      </c>
    </row>
    <row r="477" spans="1:10" ht="15">
      <c r="A477" s="27" t="s">
        <v>9</v>
      </c>
      <c r="B477" s="400"/>
      <c r="C477" s="401"/>
      <c r="D477" s="401"/>
      <c r="E477" s="402"/>
      <c r="F477" s="42">
        <v>0</v>
      </c>
      <c r="G477" s="400"/>
      <c r="H477" s="402"/>
      <c r="I477" s="38">
        <f t="shared" si="69"/>
        <v>0</v>
      </c>
    </row>
    <row r="478" spans="1:10" ht="15">
      <c r="A478" s="26" t="s">
        <v>10</v>
      </c>
      <c r="B478" s="400"/>
      <c r="C478" s="401"/>
      <c r="D478" s="401"/>
      <c r="E478" s="402"/>
      <c r="F478" s="39">
        <v>0</v>
      </c>
      <c r="G478" s="400"/>
      <c r="H478" s="402"/>
      <c r="I478" s="41">
        <f t="shared" si="69"/>
        <v>0</v>
      </c>
    </row>
    <row r="479" spans="1:10" ht="15">
      <c r="A479" s="27" t="s">
        <v>11</v>
      </c>
      <c r="B479" s="400"/>
      <c r="C479" s="401"/>
      <c r="D479" s="401"/>
      <c r="E479" s="402"/>
      <c r="F479" s="42">
        <v>0</v>
      </c>
      <c r="G479" s="400"/>
      <c r="H479" s="402"/>
      <c r="I479" s="38">
        <f t="shared" si="69"/>
        <v>0</v>
      </c>
    </row>
    <row r="480" spans="1:10" ht="15">
      <c r="A480" s="26" t="s">
        <v>12</v>
      </c>
      <c r="B480" s="400"/>
      <c r="C480" s="401"/>
      <c r="D480" s="401"/>
      <c r="E480" s="402"/>
      <c r="F480" s="39">
        <v>18661.826762237302</v>
      </c>
      <c r="G480" s="400"/>
      <c r="H480" s="402"/>
      <c r="I480" s="41">
        <f t="shared" si="69"/>
        <v>18661.826762237302</v>
      </c>
    </row>
    <row r="481" spans="1:9" ht="15">
      <c r="A481" s="27" t="s">
        <v>13</v>
      </c>
      <c r="B481" s="400"/>
      <c r="C481" s="401"/>
      <c r="D481" s="401"/>
      <c r="E481" s="402"/>
      <c r="F481" s="42">
        <v>0</v>
      </c>
      <c r="G481" s="400"/>
      <c r="H481" s="402"/>
      <c r="I481" s="38">
        <f t="shared" si="69"/>
        <v>0</v>
      </c>
    </row>
    <row r="482" spans="1:9" ht="15">
      <c r="A482" s="26" t="s">
        <v>14</v>
      </c>
      <c r="B482" s="400"/>
      <c r="C482" s="401"/>
      <c r="D482" s="401"/>
      <c r="E482" s="402"/>
      <c r="F482" s="39">
        <v>13436.34649716553</v>
      </c>
      <c r="G482" s="400"/>
      <c r="H482" s="402"/>
      <c r="I482" s="41">
        <f t="shared" si="69"/>
        <v>13436.34649716553</v>
      </c>
    </row>
    <row r="483" spans="1:9" ht="15">
      <c r="A483" s="27" t="s">
        <v>15</v>
      </c>
      <c r="B483" s="400"/>
      <c r="C483" s="401"/>
      <c r="D483" s="401"/>
      <c r="E483" s="402"/>
      <c r="F483" s="42">
        <v>0</v>
      </c>
      <c r="G483" s="400"/>
      <c r="H483" s="402"/>
      <c r="I483" s="38">
        <f t="shared" si="69"/>
        <v>0</v>
      </c>
    </row>
    <row r="484" spans="1:9" ht="15">
      <c r="A484" s="26" t="s">
        <v>16</v>
      </c>
      <c r="B484" s="400"/>
      <c r="C484" s="401"/>
      <c r="D484" s="401"/>
      <c r="E484" s="402"/>
      <c r="F484" s="39">
        <v>0</v>
      </c>
      <c r="G484" s="400"/>
      <c r="H484" s="402"/>
      <c r="I484" s="41">
        <f t="shared" si="69"/>
        <v>0</v>
      </c>
    </row>
    <row r="485" spans="1:9" ht="15">
      <c r="A485" s="27" t="s">
        <v>17</v>
      </c>
      <c r="B485" s="400"/>
      <c r="C485" s="401"/>
      <c r="D485" s="401"/>
      <c r="E485" s="402"/>
      <c r="F485" s="42">
        <v>312.51913230904808</v>
      </c>
      <c r="G485" s="400"/>
      <c r="H485" s="402"/>
      <c r="I485" s="38">
        <f t="shared" si="69"/>
        <v>312.51913230904808</v>
      </c>
    </row>
    <row r="486" spans="1:9" ht="15">
      <c r="A486" s="26" t="s">
        <v>18</v>
      </c>
      <c r="B486" s="400"/>
      <c r="C486" s="401"/>
      <c r="D486" s="401"/>
      <c r="E486" s="402"/>
      <c r="F486" s="39">
        <v>0</v>
      </c>
      <c r="G486" s="400"/>
      <c r="H486" s="402"/>
      <c r="I486" s="41">
        <f t="shared" si="69"/>
        <v>0</v>
      </c>
    </row>
    <row r="487" spans="1:9" ht="15">
      <c r="A487" s="27" t="s">
        <v>139</v>
      </c>
      <c r="B487" s="400"/>
      <c r="C487" s="401"/>
      <c r="D487" s="401"/>
      <c r="E487" s="402"/>
      <c r="F487" s="42">
        <v>0</v>
      </c>
      <c r="G487" s="400"/>
      <c r="H487" s="402"/>
      <c r="I487" s="38">
        <f t="shared" si="69"/>
        <v>0</v>
      </c>
    </row>
    <row r="488" spans="1:9" ht="15">
      <c r="A488" s="26" t="s">
        <v>19</v>
      </c>
      <c r="B488" s="400"/>
      <c r="C488" s="401"/>
      <c r="D488" s="401"/>
      <c r="E488" s="402"/>
      <c r="F488" s="39">
        <v>0</v>
      </c>
      <c r="G488" s="400"/>
      <c r="H488" s="402"/>
      <c r="I488" s="41">
        <f t="shared" si="69"/>
        <v>0</v>
      </c>
    </row>
    <row r="489" spans="1:9" ht="15">
      <c r="A489" s="27" t="s">
        <v>20</v>
      </c>
      <c r="B489" s="400"/>
      <c r="C489" s="401"/>
      <c r="D489" s="401"/>
      <c r="E489" s="402"/>
      <c r="F489" s="42">
        <v>0</v>
      </c>
      <c r="G489" s="400"/>
      <c r="H489" s="402"/>
      <c r="I489" s="38">
        <f t="shared" si="69"/>
        <v>0</v>
      </c>
    </row>
    <row r="490" spans="1:9" ht="15">
      <c r="A490" s="26" t="s">
        <v>21</v>
      </c>
      <c r="B490" s="400"/>
      <c r="C490" s="401"/>
      <c r="D490" s="401"/>
      <c r="E490" s="402"/>
      <c r="F490" s="39">
        <v>0</v>
      </c>
      <c r="G490" s="400"/>
      <c r="H490" s="402"/>
      <c r="I490" s="41">
        <f t="shared" si="69"/>
        <v>0</v>
      </c>
    </row>
    <row r="491" spans="1:9" ht="15">
      <c r="A491" s="28" t="s">
        <v>60</v>
      </c>
      <c r="B491" s="400"/>
      <c r="C491" s="401"/>
      <c r="D491" s="401"/>
      <c r="E491" s="402"/>
      <c r="F491" s="42">
        <v>0</v>
      </c>
      <c r="G491" s="400"/>
      <c r="H491" s="402"/>
      <c r="I491" s="38">
        <f t="shared" si="69"/>
        <v>0</v>
      </c>
    </row>
    <row r="492" spans="1:9" ht="15">
      <c r="A492" s="26" t="s">
        <v>22</v>
      </c>
      <c r="B492" s="400"/>
      <c r="C492" s="401"/>
      <c r="D492" s="401"/>
      <c r="E492" s="402"/>
      <c r="F492" s="39">
        <v>25</v>
      </c>
      <c r="G492" s="400"/>
      <c r="H492" s="402"/>
      <c r="I492" s="41">
        <f t="shared" si="69"/>
        <v>25</v>
      </c>
    </row>
    <row r="493" spans="1:9" ht="15">
      <c r="A493" s="28" t="s">
        <v>23</v>
      </c>
      <c r="B493" s="400"/>
      <c r="C493" s="401"/>
      <c r="D493" s="401"/>
      <c r="E493" s="402"/>
      <c r="F493" s="42">
        <v>0</v>
      </c>
      <c r="G493" s="400"/>
      <c r="H493" s="402"/>
      <c r="I493" s="38">
        <f t="shared" si="69"/>
        <v>0</v>
      </c>
    </row>
    <row r="494" spans="1:9" ht="15">
      <c r="A494" s="26" t="s">
        <v>24</v>
      </c>
      <c r="B494" s="400"/>
      <c r="C494" s="401"/>
      <c r="D494" s="401"/>
      <c r="E494" s="402"/>
      <c r="F494" s="39">
        <v>0</v>
      </c>
      <c r="G494" s="400"/>
      <c r="H494" s="402"/>
      <c r="I494" s="41">
        <f t="shared" si="69"/>
        <v>0</v>
      </c>
    </row>
    <row r="495" spans="1:9" ht="15.75" thickBot="1">
      <c r="A495" s="28" t="s">
        <v>25</v>
      </c>
      <c r="B495" s="403"/>
      <c r="C495" s="404"/>
      <c r="D495" s="404"/>
      <c r="E495" s="405"/>
      <c r="F495" s="42">
        <v>1121</v>
      </c>
      <c r="G495" s="403"/>
      <c r="H495" s="405"/>
      <c r="I495" s="38">
        <f>SUM(B495:H495)</f>
        <v>1121</v>
      </c>
    </row>
    <row r="496" spans="1:9" ht="15">
      <c r="A496" s="29" t="s">
        <v>26</v>
      </c>
      <c r="B496" s="44">
        <f>SUM(B475:B495)</f>
        <v>0</v>
      </c>
      <c r="C496" s="44">
        <f t="shared" ref="C496:I496" si="70">SUM(C475:C495)</f>
        <v>0</v>
      </c>
      <c r="D496" s="44">
        <f t="shared" si="70"/>
        <v>0</v>
      </c>
      <c r="E496" s="44">
        <f t="shared" si="70"/>
        <v>0</v>
      </c>
      <c r="F496" s="44">
        <f t="shared" si="70"/>
        <v>33556.692391711884</v>
      </c>
      <c r="G496" s="44">
        <f t="shared" si="70"/>
        <v>0</v>
      </c>
      <c r="H496" s="44">
        <f t="shared" si="70"/>
        <v>0</v>
      </c>
      <c r="I496" s="46">
        <f t="shared" si="70"/>
        <v>33556.692391711884</v>
      </c>
    </row>
    <row r="497" spans="1:10" s="5" customFormat="1" ht="15" thickBot="1">
      <c r="A497" s="30" t="s">
        <v>88</v>
      </c>
      <c r="B497" s="47">
        <f>B496/$I496</f>
        <v>0</v>
      </c>
      <c r="C497" s="47">
        <f t="shared" ref="C497:I497" si="71">C496/$I496</f>
        <v>0</v>
      </c>
      <c r="D497" s="47">
        <f t="shared" si="71"/>
        <v>0</v>
      </c>
      <c r="E497" s="47">
        <f t="shared" si="71"/>
        <v>0</v>
      </c>
      <c r="F497" s="47">
        <f t="shared" si="71"/>
        <v>1</v>
      </c>
      <c r="G497" s="47">
        <f t="shared" si="71"/>
        <v>0</v>
      </c>
      <c r="H497" s="47">
        <f t="shared" si="71"/>
        <v>0</v>
      </c>
      <c r="I497" s="48">
        <f t="shared" si="71"/>
        <v>1</v>
      </c>
      <c r="J497" s="310"/>
    </row>
    <row r="498" spans="1:10" ht="15" thickBot="1">
      <c r="A498" s="31"/>
      <c r="B498" s="31"/>
      <c r="C498" s="31"/>
      <c r="D498" s="31"/>
      <c r="E498" s="31"/>
      <c r="F498" s="31"/>
      <c r="G498" s="31"/>
      <c r="H498" s="31"/>
      <c r="I498" s="31"/>
    </row>
    <row r="499" spans="1:10" ht="28.5">
      <c r="A499" s="453" t="s">
        <v>46</v>
      </c>
      <c r="B499" s="34" t="s">
        <v>0</v>
      </c>
      <c r="C499" s="34" t="s">
        <v>1</v>
      </c>
      <c r="D499" s="34" t="s">
        <v>2</v>
      </c>
      <c r="E499" s="34" t="s">
        <v>3</v>
      </c>
      <c r="F499" s="34" t="s">
        <v>27</v>
      </c>
      <c r="G499" s="34" t="s">
        <v>4</v>
      </c>
      <c r="H499" s="34" t="s">
        <v>5</v>
      </c>
      <c r="I499" s="35" t="s">
        <v>6</v>
      </c>
    </row>
    <row r="500" spans="1:10" ht="15">
      <c r="A500" s="454" t="s">
        <v>46</v>
      </c>
      <c r="B500" s="392" t="s">
        <v>95</v>
      </c>
      <c r="C500" s="393"/>
      <c r="D500" s="393"/>
      <c r="E500" s="393"/>
      <c r="F500" s="393"/>
      <c r="G500" s="393"/>
      <c r="H500" s="393"/>
      <c r="I500" s="394"/>
    </row>
    <row r="501" spans="1:10" ht="15">
      <c r="A501" s="25" t="s">
        <v>7</v>
      </c>
      <c r="B501" s="397"/>
      <c r="C501" s="398"/>
      <c r="D501" s="398"/>
      <c r="E501" s="399"/>
      <c r="F501" s="36">
        <v>0</v>
      </c>
      <c r="G501" s="397"/>
      <c r="H501" s="399"/>
      <c r="I501" s="38">
        <f>SUM(B501:H501)</f>
        <v>0</v>
      </c>
    </row>
    <row r="502" spans="1:10" ht="15">
      <c r="A502" s="26" t="s">
        <v>8</v>
      </c>
      <c r="B502" s="400"/>
      <c r="C502" s="401"/>
      <c r="D502" s="401"/>
      <c r="E502" s="402"/>
      <c r="F502" s="39">
        <v>0</v>
      </c>
      <c r="G502" s="400"/>
      <c r="H502" s="402"/>
      <c r="I502" s="41">
        <f t="shared" ref="I502:I520" si="72">SUM(B502:H502)</f>
        <v>0</v>
      </c>
    </row>
    <row r="503" spans="1:10" ht="15">
      <c r="A503" s="27" t="s">
        <v>9</v>
      </c>
      <c r="B503" s="400"/>
      <c r="C503" s="401"/>
      <c r="D503" s="401"/>
      <c r="E503" s="402"/>
      <c r="F503" s="42">
        <v>0</v>
      </c>
      <c r="G503" s="400"/>
      <c r="H503" s="402"/>
      <c r="I503" s="38">
        <f t="shared" si="72"/>
        <v>0</v>
      </c>
    </row>
    <row r="504" spans="1:10" ht="15">
      <c r="A504" s="26" t="s">
        <v>10</v>
      </c>
      <c r="B504" s="400"/>
      <c r="C504" s="401"/>
      <c r="D504" s="401"/>
      <c r="E504" s="402"/>
      <c r="F504" s="39">
        <v>0</v>
      </c>
      <c r="G504" s="400"/>
      <c r="H504" s="402"/>
      <c r="I504" s="41">
        <f t="shared" si="72"/>
        <v>0</v>
      </c>
    </row>
    <row r="505" spans="1:10" ht="15">
      <c r="A505" s="27" t="s">
        <v>11</v>
      </c>
      <c r="B505" s="400"/>
      <c r="C505" s="401"/>
      <c r="D505" s="401"/>
      <c r="E505" s="402"/>
      <c r="F505" s="42">
        <v>0</v>
      </c>
      <c r="G505" s="400"/>
      <c r="H505" s="402"/>
      <c r="I505" s="38">
        <f t="shared" si="72"/>
        <v>0</v>
      </c>
    </row>
    <row r="506" spans="1:10" ht="15">
      <c r="A506" s="26" t="s">
        <v>12</v>
      </c>
      <c r="B506" s="400"/>
      <c r="C506" s="401"/>
      <c r="D506" s="401"/>
      <c r="E506" s="402"/>
      <c r="F506" s="39">
        <v>0</v>
      </c>
      <c r="G506" s="400"/>
      <c r="H506" s="402"/>
      <c r="I506" s="41">
        <f t="shared" si="72"/>
        <v>0</v>
      </c>
    </row>
    <row r="507" spans="1:10" ht="15">
      <c r="A507" s="27" t="s">
        <v>13</v>
      </c>
      <c r="B507" s="400"/>
      <c r="C507" s="401"/>
      <c r="D507" s="401"/>
      <c r="E507" s="402"/>
      <c r="F507" s="42">
        <v>0</v>
      </c>
      <c r="G507" s="400"/>
      <c r="H507" s="402"/>
      <c r="I507" s="38">
        <f t="shared" si="72"/>
        <v>0</v>
      </c>
    </row>
    <row r="508" spans="1:10" ht="15">
      <c r="A508" s="26" t="s">
        <v>14</v>
      </c>
      <c r="B508" s="400"/>
      <c r="C508" s="401"/>
      <c r="D508" s="401"/>
      <c r="E508" s="402"/>
      <c r="F508" s="39">
        <v>0</v>
      </c>
      <c r="G508" s="400"/>
      <c r="H508" s="402"/>
      <c r="I508" s="41">
        <f t="shared" si="72"/>
        <v>0</v>
      </c>
    </row>
    <row r="509" spans="1:10" ht="15">
      <c r="A509" s="27" t="s">
        <v>15</v>
      </c>
      <c r="B509" s="400"/>
      <c r="C509" s="401"/>
      <c r="D509" s="401"/>
      <c r="E509" s="402"/>
      <c r="F509" s="42">
        <v>0</v>
      </c>
      <c r="G509" s="400"/>
      <c r="H509" s="402"/>
      <c r="I509" s="38">
        <f t="shared" si="72"/>
        <v>0</v>
      </c>
    </row>
    <row r="510" spans="1:10" ht="15">
      <c r="A510" s="26" t="s">
        <v>16</v>
      </c>
      <c r="B510" s="400"/>
      <c r="C510" s="401"/>
      <c r="D510" s="401"/>
      <c r="E510" s="402"/>
      <c r="F510" s="39">
        <v>0</v>
      </c>
      <c r="G510" s="400"/>
      <c r="H510" s="402"/>
      <c r="I510" s="41">
        <f t="shared" si="72"/>
        <v>0</v>
      </c>
    </row>
    <row r="511" spans="1:10" ht="15">
      <c r="A511" s="27" t="s">
        <v>17</v>
      </c>
      <c r="B511" s="400"/>
      <c r="C511" s="401"/>
      <c r="D511" s="401"/>
      <c r="E511" s="402"/>
      <c r="F511" s="42">
        <v>0</v>
      </c>
      <c r="G511" s="400"/>
      <c r="H511" s="402"/>
      <c r="I511" s="38">
        <f t="shared" si="72"/>
        <v>0</v>
      </c>
    </row>
    <row r="512" spans="1:10" ht="15">
      <c r="A512" s="26" t="s">
        <v>18</v>
      </c>
      <c r="B512" s="400"/>
      <c r="C512" s="401"/>
      <c r="D512" s="401"/>
      <c r="E512" s="402"/>
      <c r="F512" s="39">
        <v>0</v>
      </c>
      <c r="G512" s="400"/>
      <c r="H512" s="402"/>
      <c r="I512" s="41">
        <f t="shared" si="72"/>
        <v>0</v>
      </c>
    </row>
    <row r="513" spans="1:10" ht="15">
      <c r="A513" s="27" t="s">
        <v>139</v>
      </c>
      <c r="B513" s="400"/>
      <c r="C513" s="401"/>
      <c r="D513" s="401"/>
      <c r="E513" s="402"/>
      <c r="F513" s="42">
        <v>0</v>
      </c>
      <c r="G513" s="400"/>
      <c r="H513" s="402"/>
      <c r="I513" s="38">
        <f t="shared" si="72"/>
        <v>0</v>
      </c>
    </row>
    <row r="514" spans="1:10" ht="15">
      <c r="A514" s="26" t="s">
        <v>19</v>
      </c>
      <c r="B514" s="400"/>
      <c r="C514" s="401"/>
      <c r="D514" s="401"/>
      <c r="E514" s="402"/>
      <c r="F514" s="39">
        <v>0</v>
      </c>
      <c r="G514" s="400"/>
      <c r="H514" s="402"/>
      <c r="I514" s="41">
        <f t="shared" si="72"/>
        <v>0</v>
      </c>
    </row>
    <row r="515" spans="1:10" ht="15">
      <c r="A515" s="27" t="s">
        <v>20</v>
      </c>
      <c r="B515" s="400"/>
      <c r="C515" s="401"/>
      <c r="D515" s="401"/>
      <c r="E515" s="402"/>
      <c r="F515" s="42">
        <v>0</v>
      </c>
      <c r="G515" s="400"/>
      <c r="H515" s="402"/>
      <c r="I515" s="38">
        <f t="shared" si="72"/>
        <v>0</v>
      </c>
    </row>
    <row r="516" spans="1:10" ht="15">
      <c r="A516" s="26" t="s">
        <v>21</v>
      </c>
      <c r="B516" s="400"/>
      <c r="C516" s="401"/>
      <c r="D516" s="401"/>
      <c r="E516" s="402"/>
      <c r="F516" s="39">
        <v>0</v>
      </c>
      <c r="G516" s="400"/>
      <c r="H516" s="402"/>
      <c r="I516" s="41">
        <f t="shared" si="72"/>
        <v>0</v>
      </c>
    </row>
    <row r="517" spans="1:10" ht="15">
      <c r="A517" s="28" t="s">
        <v>60</v>
      </c>
      <c r="B517" s="400"/>
      <c r="C517" s="401"/>
      <c r="D517" s="401"/>
      <c r="E517" s="402"/>
      <c r="F517" s="42">
        <v>0</v>
      </c>
      <c r="G517" s="400"/>
      <c r="H517" s="402"/>
      <c r="I517" s="38">
        <f t="shared" si="72"/>
        <v>0</v>
      </c>
    </row>
    <row r="518" spans="1:10" ht="15">
      <c r="A518" s="26" t="s">
        <v>22</v>
      </c>
      <c r="B518" s="400"/>
      <c r="C518" s="401"/>
      <c r="D518" s="401"/>
      <c r="E518" s="402"/>
      <c r="F518" s="39">
        <v>0</v>
      </c>
      <c r="G518" s="400"/>
      <c r="H518" s="402"/>
      <c r="I518" s="41">
        <f t="shared" si="72"/>
        <v>0</v>
      </c>
    </row>
    <row r="519" spans="1:10" ht="15">
      <c r="A519" s="28" t="s">
        <v>23</v>
      </c>
      <c r="B519" s="400"/>
      <c r="C519" s="401"/>
      <c r="D519" s="401"/>
      <c r="E519" s="402"/>
      <c r="F519" s="42">
        <v>0</v>
      </c>
      <c r="G519" s="400"/>
      <c r="H519" s="402"/>
      <c r="I519" s="38">
        <f t="shared" si="72"/>
        <v>0</v>
      </c>
    </row>
    <row r="520" spans="1:10" ht="15">
      <c r="A520" s="26" t="s">
        <v>24</v>
      </c>
      <c r="B520" s="400"/>
      <c r="C520" s="401"/>
      <c r="D520" s="401"/>
      <c r="E520" s="402"/>
      <c r="F520" s="39">
        <v>0</v>
      </c>
      <c r="G520" s="400"/>
      <c r="H520" s="402"/>
      <c r="I520" s="41">
        <f t="shared" si="72"/>
        <v>0</v>
      </c>
    </row>
    <row r="521" spans="1:10" ht="15.75" thickBot="1">
      <c r="A521" s="28" t="s">
        <v>25</v>
      </c>
      <c r="B521" s="403"/>
      <c r="C521" s="404"/>
      <c r="D521" s="404"/>
      <c r="E521" s="405"/>
      <c r="F521" s="42">
        <v>0</v>
      </c>
      <c r="G521" s="403"/>
      <c r="H521" s="405"/>
      <c r="I521" s="38">
        <f>SUM(B521:H521)</f>
        <v>0</v>
      </c>
    </row>
    <row r="522" spans="1:10" ht="15">
      <c r="A522" s="29" t="s">
        <v>26</v>
      </c>
      <c r="B522" s="44">
        <f>SUM(B501:B521)</f>
        <v>0</v>
      </c>
      <c r="C522" s="44">
        <f t="shared" ref="C522:I522" si="73">SUM(C501:C521)</f>
        <v>0</v>
      </c>
      <c r="D522" s="44">
        <f t="shared" si="73"/>
        <v>0</v>
      </c>
      <c r="E522" s="44">
        <f t="shared" si="73"/>
        <v>0</v>
      </c>
      <c r="F522" s="44">
        <f t="shared" si="73"/>
        <v>0</v>
      </c>
      <c r="G522" s="44">
        <f t="shared" si="73"/>
        <v>0</v>
      </c>
      <c r="H522" s="44">
        <f t="shared" si="73"/>
        <v>0</v>
      </c>
      <c r="I522" s="46">
        <f t="shared" si="73"/>
        <v>0</v>
      </c>
    </row>
    <row r="523" spans="1:10" s="5" customFormat="1" ht="15" thickBot="1">
      <c r="A523" s="30" t="s">
        <v>88</v>
      </c>
      <c r="B523" s="55" t="s">
        <v>89</v>
      </c>
      <c r="C523" s="55" t="s">
        <v>89</v>
      </c>
      <c r="D523" s="55" t="s">
        <v>89</v>
      </c>
      <c r="E523" s="55" t="s">
        <v>89</v>
      </c>
      <c r="F523" s="55" t="s">
        <v>89</v>
      </c>
      <c r="G523" s="55" t="s">
        <v>89</v>
      </c>
      <c r="H523" s="55" t="s">
        <v>89</v>
      </c>
      <c r="I523" s="55" t="s">
        <v>89</v>
      </c>
      <c r="J523" s="310"/>
    </row>
    <row r="524" spans="1:10" ht="15" thickBot="1">
      <c r="A524" s="31"/>
      <c r="B524" s="31"/>
      <c r="C524" s="31"/>
      <c r="D524" s="31"/>
      <c r="E524" s="31"/>
      <c r="F524" s="31"/>
      <c r="G524" s="31"/>
      <c r="H524" s="31"/>
      <c r="I524" s="31"/>
    </row>
    <row r="525" spans="1:10" ht="28.5">
      <c r="A525" s="453" t="s">
        <v>47</v>
      </c>
      <c r="B525" s="34" t="s">
        <v>0</v>
      </c>
      <c r="C525" s="34" t="s">
        <v>1</v>
      </c>
      <c r="D525" s="34" t="s">
        <v>2</v>
      </c>
      <c r="E525" s="34" t="s">
        <v>3</v>
      </c>
      <c r="F525" s="34" t="s">
        <v>27</v>
      </c>
      <c r="G525" s="34" t="s">
        <v>4</v>
      </c>
      <c r="H525" s="34" t="s">
        <v>5</v>
      </c>
      <c r="I525" s="35" t="s">
        <v>6</v>
      </c>
    </row>
    <row r="526" spans="1:10" ht="15">
      <c r="A526" s="454" t="s">
        <v>47</v>
      </c>
      <c r="B526" s="392" t="s">
        <v>95</v>
      </c>
      <c r="C526" s="393"/>
      <c r="D526" s="393"/>
      <c r="E526" s="393"/>
      <c r="F526" s="393"/>
      <c r="G526" s="393"/>
      <c r="H526" s="393"/>
      <c r="I526" s="394"/>
    </row>
    <row r="527" spans="1:10" ht="15">
      <c r="A527" s="25" t="s">
        <v>7</v>
      </c>
      <c r="B527" s="397"/>
      <c r="C527" s="398"/>
      <c r="D527" s="398"/>
      <c r="E527" s="399"/>
      <c r="F527" s="36">
        <v>0</v>
      </c>
      <c r="G527" s="397"/>
      <c r="H527" s="399"/>
      <c r="I527" s="38">
        <f>SUM(B527:H527)</f>
        <v>0</v>
      </c>
    </row>
    <row r="528" spans="1:10" ht="15">
      <c r="A528" s="26" t="s">
        <v>8</v>
      </c>
      <c r="B528" s="400"/>
      <c r="C528" s="401"/>
      <c r="D528" s="401"/>
      <c r="E528" s="402"/>
      <c r="F528" s="39">
        <v>0</v>
      </c>
      <c r="G528" s="400"/>
      <c r="H528" s="402"/>
      <c r="I528" s="41">
        <f t="shared" ref="I528:I546" si="74">SUM(B528:H528)</f>
        <v>0</v>
      </c>
    </row>
    <row r="529" spans="1:9" ht="15">
      <c r="A529" s="27" t="s">
        <v>9</v>
      </c>
      <c r="B529" s="400"/>
      <c r="C529" s="401"/>
      <c r="D529" s="401"/>
      <c r="E529" s="402"/>
      <c r="F529" s="42">
        <v>0</v>
      </c>
      <c r="G529" s="400"/>
      <c r="H529" s="402"/>
      <c r="I529" s="38">
        <f t="shared" si="74"/>
        <v>0</v>
      </c>
    </row>
    <row r="530" spans="1:9" ht="15">
      <c r="A530" s="26" t="s">
        <v>10</v>
      </c>
      <c r="B530" s="400"/>
      <c r="C530" s="401"/>
      <c r="D530" s="401"/>
      <c r="E530" s="402"/>
      <c r="F530" s="39">
        <v>0</v>
      </c>
      <c r="G530" s="400"/>
      <c r="H530" s="402"/>
      <c r="I530" s="41">
        <f t="shared" si="74"/>
        <v>0</v>
      </c>
    </row>
    <row r="531" spans="1:9" ht="15">
      <c r="A531" s="27" t="s">
        <v>11</v>
      </c>
      <c r="B531" s="400"/>
      <c r="C531" s="401"/>
      <c r="D531" s="401"/>
      <c r="E531" s="402"/>
      <c r="F531" s="42">
        <v>0</v>
      </c>
      <c r="G531" s="400"/>
      <c r="H531" s="402"/>
      <c r="I531" s="38">
        <f t="shared" si="74"/>
        <v>0</v>
      </c>
    </row>
    <row r="532" spans="1:9" ht="15">
      <c r="A532" s="26" t="s">
        <v>12</v>
      </c>
      <c r="B532" s="400"/>
      <c r="C532" s="401"/>
      <c r="D532" s="401"/>
      <c r="E532" s="402"/>
      <c r="F532" s="39">
        <v>9.1110438459652485</v>
      </c>
      <c r="G532" s="400"/>
      <c r="H532" s="402"/>
      <c r="I532" s="41">
        <f t="shared" si="74"/>
        <v>9.1110438459652485</v>
      </c>
    </row>
    <row r="533" spans="1:9" ht="15">
      <c r="A533" s="27" t="s">
        <v>13</v>
      </c>
      <c r="B533" s="400"/>
      <c r="C533" s="401"/>
      <c r="D533" s="401"/>
      <c r="E533" s="402"/>
      <c r="F533" s="42">
        <v>0</v>
      </c>
      <c r="G533" s="400"/>
      <c r="H533" s="402"/>
      <c r="I533" s="38">
        <f t="shared" si="74"/>
        <v>0</v>
      </c>
    </row>
    <row r="534" spans="1:9" ht="15">
      <c r="A534" s="26" t="s">
        <v>14</v>
      </c>
      <c r="B534" s="400"/>
      <c r="C534" s="401"/>
      <c r="D534" s="401"/>
      <c r="E534" s="402"/>
      <c r="F534" s="39">
        <v>47.338410971102576</v>
      </c>
      <c r="G534" s="400"/>
      <c r="H534" s="402"/>
      <c r="I534" s="41">
        <f t="shared" si="74"/>
        <v>47.338410971102576</v>
      </c>
    </row>
    <row r="535" spans="1:9" ht="15">
      <c r="A535" s="27" t="s">
        <v>15</v>
      </c>
      <c r="B535" s="400"/>
      <c r="C535" s="401"/>
      <c r="D535" s="401"/>
      <c r="E535" s="402"/>
      <c r="F535" s="42">
        <v>0</v>
      </c>
      <c r="G535" s="400"/>
      <c r="H535" s="402"/>
      <c r="I535" s="38">
        <f t="shared" si="74"/>
        <v>0</v>
      </c>
    </row>
    <row r="536" spans="1:9" ht="15">
      <c r="A536" s="26" t="s">
        <v>16</v>
      </c>
      <c r="B536" s="400"/>
      <c r="C536" s="401"/>
      <c r="D536" s="401"/>
      <c r="E536" s="402"/>
      <c r="F536" s="39">
        <v>0</v>
      </c>
      <c r="G536" s="400"/>
      <c r="H536" s="402"/>
      <c r="I536" s="41">
        <f t="shared" si="74"/>
        <v>0</v>
      </c>
    </row>
    <row r="537" spans="1:9" ht="15">
      <c r="A537" s="27" t="s">
        <v>17</v>
      </c>
      <c r="B537" s="400"/>
      <c r="C537" s="401"/>
      <c r="D537" s="401"/>
      <c r="E537" s="402"/>
      <c r="F537" s="42">
        <v>0</v>
      </c>
      <c r="G537" s="400"/>
      <c r="H537" s="402"/>
      <c r="I537" s="38">
        <f t="shared" si="74"/>
        <v>0</v>
      </c>
    </row>
    <row r="538" spans="1:9" ht="15">
      <c r="A538" s="26" t="s">
        <v>18</v>
      </c>
      <c r="B538" s="400"/>
      <c r="C538" s="401"/>
      <c r="D538" s="401"/>
      <c r="E538" s="402"/>
      <c r="F538" s="39">
        <v>0</v>
      </c>
      <c r="G538" s="400"/>
      <c r="H538" s="402"/>
      <c r="I538" s="41">
        <f t="shared" si="74"/>
        <v>0</v>
      </c>
    </row>
    <row r="539" spans="1:9" ht="15">
      <c r="A539" s="27" t="s">
        <v>139</v>
      </c>
      <c r="B539" s="400"/>
      <c r="C539" s="401"/>
      <c r="D539" s="401"/>
      <c r="E539" s="402"/>
      <c r="F539" s="42">
        <v>0</v>
      </c>
      <c r="G539" s="400"/>
      <c r="H539" s="402"/>
      <c r="I539" s="38">
        <f t="shared" si="74"/>
        <v>0</v>
      </c>
    </row>
    <row r="540" spans="1:9" ht="15">
      <c r="A540" s="26" t="s">
        <v>19</v>
      </c>
      <c r="B540" s="400"/>
      <c r="C540" s="401"/>
      <c r="D540" s="401"/>
      <c r="E540" s="402"/>
      <c r="F540" s="39">
        <v>0</v>
      </c>
      <c r="G540" s="400"/>
      <c r="H540" s="402"/>
      <c r="I540" s="41">
        <f t="shared" si="74"/>
        <v>0</v>
      </c>
    </row>
    <row r="541" spans="1:9" ht="15">
      <c r="A541" s="27" t="s">
        <v>20</v>
      </c>
      <c r="B541" s="400"/>
      <c r="C541" s="401"/>
      <c r="D541" s="401"/>
      <c r="E541" s="402"/>
      <c r="F541" s="42">
        <v>0</v>
      </c>
      <c r="G541" s="400"/>
      <c r="H541" s="402"/>
      <c r="I541" s="38">
        <f t="shared" si="74"/>
        <v>0</v>
      </c>
    </row>
    <row r="542" spans="1:9" ht="15">
      <c r="A542" s="26" t="s">
        <v>21</v>
      </c>
      <c r="B542" s="400"/>
      <c r="C542" s="401"/>
      <c r="D542" s="401"/>
      <c r="E542" s="402"/>
      <c r="F542" s="39">
        <v>0</v>
      </c>
      <c r="G542" s="400"/>
      <c r="H542" s="402"/>
      <c r="I542" s="41">
        <f t="shared" si="74"/>
        <v>0</v>
      </c>
    </row>
    <row r="543" spans="1:9" ht="15">
      <c r="A543" s="28" t="s">
        <v>60</v>
      </c>
      <c r="B543" s="400"/>
      <c r="C543" s="401"/>
      <c r="D543" s="401"/>
      <c r="E543" s="402"/>
      <c r="F543" s="42">
        <v>0</v>
      </c>
      <c r="G543" s="400"/>
      <c r="H543" s="402"/>
      <c r="I543" s="38">
        <f t="shared" si="74"/>
        <v>0</v>
      </c>
    </row>
    <row r="544" spans="1:9" ht="15">
      <c r="A544" s="26" t="s">
        <v>22</v>
      </c>
      <c r="B544" s="400"/>
      <c r="C544" s="401"/>
      <c r="D544" s="401"/>
      <c r="E544" s="402"/>
      <c r="F544" s="39">
        <v>0</v>
      </c>
      <c r="G544" s="400"/>
      <c r="H544" s="402"/>
      <c r="I544" s="41">
        <f t="shared" si="74"/>
        <v>0</v>
      </c>
    </row>
    <row r="545" spans="1:9" ht="15">
      <c r="A545" s="28" t="s">
        <v>23</v>
      </c>
      <c r="B545" s="400"/>
      <c r="C545" s="401"/>
      <c r="D545" s="401"/>
      <c r="E545" s="402"/>
      <c r="F545" s="42">
        <v>0</v>
      </c>
      <c r="G545" s="400"/>
      <c r="H545" s="402"/>
      <c r="I545" s="38">
        <f t="shared" si="74"/>
        <v>0</v>
      </c>
    </row>
    <row r="546" spans="1:9" ht="15">
      <c r="A546" s="26" t="s">
        <v>24</v>
      </c>
      <c r="B546" s="400"/>
      <c r="C546" s="401"/>
      <c r="D546" s="401"/>
      <c r="E546" s="402"/>
      <c r="F546" s="39">
        <v>0</v>
      </c>
      <c r="G546" s="400"/>
      <c r="H546" s="402"/>
      <c r="I546" s="41">
        <f t="shared" si="74"/>
        <v>0</v>
      </c>
    </row>
    <row r="547" spans="1:9" ht="15.75" thickBot="1">
      <c r="A547" s="28" t="s">
        <v>25</v>
      </c>
      <c r="B547" s="403"/>
      <c r="C547" s="404"/>
      <c r="D547" s="404"/>
      <c r="E547" s="405"/>
      <c r="F547" s="42">
        <v>0</v>
      </c>
      <c r="G547" s="403"/>
      <c r="H547" s="405"/>
      <c r="I547" s="38">
        <f>SUM(B547:H547)</f>
        <v>0</v>
      </c>
    </row>
    <row r="548" spans="1:9" ht="15">
      <c r="A548" s="29" t="s">
        <v>26</v>
      </c>
      <c r="B548" s="44">
        <f>SUM(B527:B547)</f>
        <v>0</v>
      </c>
      <c r="C548" s="44">
        <f t="shared" ref="C548:I548" si="75">SUM(C527:C547)</f>
        <v>0</v>
      </c>
      <c r="D548" s="44">
        <f t="shared" si="75"/>
        <v>0</v>
      </c>
      <c r="E548" s="44">
        <f t="shared" si="75"/>
        <v>0</v>
      </c>
      <c r="F548" s="44">
        <f t="shared" si="75"/>
        <v>56.449454817067824</v>
      </c>
      <c r="G548" s="44">
        <f t="shared" si="75"/>
        <v>0</v>
      </c>
      <c r="H548" s="44">
        <f t="shared" si="75"/>
        <v>0</v>
      </c>
      <c r="I548" s="46">
        <f t="shared" si="75"/>
        <v>56.449454817067824</v>
      </c>
    </row>
    <row r="549" spans="1:9" ht="15" thickBot="1">
      <c r="A549" s="30" t="s">
        <v>88</v>
      </c>
      <c r="B549" s="55" t="s">
        <v>89</v>
      </c>
      <c r="C549" s="55" t="s">
        <v>89</v>
      </c>
      <c r="D549" s="55" t="s">
        <v>89</v>
      </c>
      <c r="E549" s="55" t="s">
        <v>89</v>
      </c>
      <c r="F549" s="55" t="s">
        <v>89</v>
      </c>
      <c r="G549" s="55" t="s">
        <v>89</v>
      </c>
      <c r="H549" s="55" t="s">
        <v>89</v>
      </c>
      <c r="I549" s="55" t="s">
        <v>89</v>
      </c>
    </row>
    <row r="550" spans="1:9" ht="15" thickBot="1">
      <c r="A550" s="31"/>
      <c r="B550" s="31"/>
      <c r="C550" s="31"/>
      <c r="D550" s="31"/>
      <c r="E550" s="31"/>
      <c r="F550" s="31"/>
      <c r="G550" s="31"/>
      <c r="H550" s="31"/>
      <c r="I550" s="31"/>
    </row>
    <row r="551" spans="1:9" ht="28.5">
      <c r="A551" s="453" t="s">
        <v>48</v>
      </c>
      <c r="B551" s="34" t="s">
        <v>0</v>
      </c>
      <c r="C551" s="34" t="s">
        <v>1</v>
      </c>
      <c r="D551" s="34" t="s">
        <v>2</v>
      </c>
      <c r="E551" s="34" t="s">
        <v>3</v>
      </c>
      <c r="F551" s="34" t="s">
        <v>27</v>
      </c>
      <c r="G551" s="34" t="s">
        <v>4</v>
      </c>
      <c r="H551" s="34" t="s">
        <v>5</v>
      </c>
      <c r="I551" s="35" t="s">
        <v>6</v>
      </c>
    </row>
    <row r="552" spans="1:9" ht="15">
      <c r="A552" s="454" t="s">
        <v>48</v>
      </c>
      <c r="B552" s="392" t="s">
        <v>95</v>
      </c>
      <c r="C552" s="393"/>
      <c r="D552" s="393"/>
      <c r="E552" s="393"/>
      <c r="F552" s="393"/>
      <c r="G552" s="393"/>
      <c r="H552" s="393"/>
      <c r="I552" s="394"/>
    </row>
    <row r="553" spans="1:9" ht="15">
      <c r="A553" s="25" t="s">
        <v>7</v>
      </c>
      <c r="B553" s="397"/>
      <c r="C553" s="398"/>
      <c r="D553" s="398"/>
      <c r="E553" s="399"/>
      <c r="F553" s="36">
        <v>0</v>
      </c>
      <c r="G553" s="397"/>
      <c r="H553" s="399"/>
      <c r="I553" s="38">
        <f>SUM(B553:H553)</f>
        <v>0</v>
      </c>
    </row>
    <row r="554" spans="1:9" ht="15">
      <c r="A554" s="26" t="s">
        <v>8</v>
      </c>
      <c r="B554" s="400"/>
      <c r="C554" s="401"/>
      <c r="D554" s="401"/>
      <c r="E554" s="402"/>
      <c r="F554" s="39">
        <v>0</v>
      </c>
      <c r="G554" s="400"/>
      <c r="H554" s="402"/>
      <c r="I554" s="41">
        <f t="shared" ref="I554:I572" si="76">SUM(B554:H554)</f>
        <v>0</v>
      </c>
    </row>
    <row r="555" spans="1:9" ht="15">
      <c r="A555" s="27" t="s">
        <v>9</v>
      </c>
      <c r="B555" s="400"/>
      <c r="C555" s="401"/>
      <c r="D555" s="401"/>
      <c r="E555" s="402"/>
      <c r="F555" s="42">
        <v>0</v>
      </c>
      <c r="G555" s="400"/>
      <c r="H555" s="402"/>
      <c r="I555" s="38">
        <f t="shared" si="76"/>
        <v>0</v>
      </c>
    </row>
    <row r="556" spans="1:9" ht="15">
      <c r="A556" s="26" t="s">
        <v>10</v>
      </c>
      <c r="B556" s="400"/>
      <c r="C556" s="401"/>
      <c r="D556" s="401"/>
      <c r="E556" s="402"/>
      <c r="F556" s="39">
        <v>0</v>
      </c>
      <c r="G556" s="400"/>
      <c r="H556" s="402"/>
      <c r="I556" s="41">
        <f t="shared" si="76"/>
        <v>0</v>
      </c>
    </row>
    <row r="557" spans="1:9" ht="15">
      <c r="A557" s="27" t="s">
        <v>11</v>
      </c>
      <c r="B557" s="400"/>
      <c r="C557" s="401"/>
      <c r="D557" s="401"/>
      <c r="E557" s="402"/>
      <c r="F557" s="42">
        <v>0</v>
      </c>
      <c r="G557" s="400"/>
      <c r="H557" s="402"/>
      <c r="I557" s="38">
        <f t="shared" si="76"/>
        <v>0</v>
      </c>
    </row>
    <row r="558" spans="1:9" ht="15">
      <c r="A558" s="26" t="s">
        <v>12</v>
      </c>
      <c r="B558" s="400"/>
      <c r="C558" s="401"/>
      <c r="D558" s="401"/>
      <c r="E558" s="402"/>
      <c r="F558" s="39">
        <v>0.49036450233943879</v>
      </c>
      <c r="G558" s="400"/>
      <c r="H558" s="402"/>
      <c r="I558" s="41">
        <f t="shared" si="76"/>
        <v>0.49036450233943879</v>
      </c>
    </row>
    <row r="559" spans="1:9" ht="15">
      <c r="A559" s="27" t="s">
        <v>13</v>
      </c>
      <c r="B559" s="400"/>
      <c r="C559" s="401"/>
      <c r="D559" s="401"/>
      <c r="E559" s="402"/>
      <c r="F559" s="42">
        <v>0</v>
      </c>
      <c r="G559" s="400"/>
      <c r="H559" s="402"/>
      <c r="I559" s="38">
        <f t="shared" si="76"/>
        <v>0</v>
      </c>
    </row>
    <row r="560" spans="1:9" ht="15">
      <c r="A560" s="26" t="s">
        <v>14</v>
      </c>
      <c r="B560" s="400"/>
      <c r="C560" s="401"/>
      <c r="D560" s="401"/>
      <c r="E560" s="402"/>
      <c r="F560" s="39">
        <v>0</v>
      </c>
      <c r="G560" s="400"/>
      <c r="H560" s="402"/>
      <c r="I560" s="41">
        <f t="shared" si="76"/>
        <v>0</v>
      </c>
    </row>
    <row r="561" spans="1:10" ht="15">
      <c r="A561" s="27" t="s">
        <v>15</v>
      </c>
      <c r="B561" s="400"/>
      <c r="C561" s="401"/>
      <c r="D561" s="401"/>
      <c r="E561" s="402"/>
      <c r="F561" s="42">
        <v>0</v>
      </c>
      <c r="G561" s="400"/>
      <c r="H561" s="402"/>
      <c r="I561" s="38">
        <f t="shared" si="76"/>
        <v>0</v>
      </c>
    </row>
    <row r="562" spans="1:10" ht="15">
      <c r="A562" s="26" t="s">
        <v>16</v>
      </c>
      <c r="B562" s="400"/>
      <c r="C562" s="401"/>
      <c r="D562" s="401"/>
      <c r="E562" s="402"/>
      <c r="F562" s="39">
        <v>0</v>
      </c>
      <c r="G562" s="400"/>
      <c r="H562" s="402"/>
      <c r="I562" s="41">
        <f t="shared" si="76"/>
        <v>0</v>
      </c>
    </row>
    <row r="563" spans="1:10" ht="15">
      <c r="A563" s="27" t="s">
        <v>17</v>
      </c>
      <c r="B563" s="400"/>
      <c r="C563" s="401"/>
      <c r="D563" s="401"/>
      <c r="E563" s="402"/>
      <c r="F563" s="42">
        <v>0</v>
      </c>
      <c r="G563" s="400"/>
      <c r="H563" s="402"/>
      <c r="I563" s="38">
        <f t="shared" si="76"/>
        <v>0</v>
      </c>
    </row>
    <row r="564" spans="1:10" ht="15">
      <c r="A564" s="26" t="s">
        <v>18</v>
      </c>
      <c r="B564" s="400"/>
      <c r="C564" s="401"/>
      <c r="D564" s="401"/>
      <c r="E564" s="402"/>
      <c r="F564" s="39">
        <v>0</v>
      </c>
      <c r="G564" s="400"/>
      <c r="H564" s="402"/>
      <c r="I564" s="41">
        <f t="shared" si="76"/>
        <v>0</v>
      </c>
    </row>
    <row r="565" spans="1:10" ht="15">
      <c r="A565" s="27" t="s">
        <v>139</v>
      </c>
      <c r="B565" s="400"/>
      <c r="C565" s="401"/>
      <c r="D565" s="401"/>
      <c r="E565" s="402"/>
      <c r="F565" s="42">
        <v>0</v>
      </c>
      <c r="G565" s="400"/>
      <c r="H565" s="402"/>
      <c r="I565" s="38">
        <f t="shared" si="76"/>
        <v>0</v>
      </c>
    </row>
    <row r="566" spans="1:10" ht="15">
      <c r="A566" s="26" t="s">
        <v>19</v>
      </c>
      <c r="B566" s="400"/>
      <c r="C566" s="401"/>
      <c r="D566" s="401"/>
      <c r="E566" s="402"/>
      <c r="F566" s="39">
        <v>0</v>
      </c>
      <c r="G566" s="400"/>
      <c r="H566" s="402"/>
      <c r="I566" s="41">
        <f t="shared" si="76"/>
        <v>0</v>
      </c>
    </row>
    <row r="567" spans="1:10" ht="15">
      <c r="A567" s="27" t="s">
        <v>20</v>
      </c>
      <c r="B567" s="400"/>
      <c r="C567" s="401"/>
      <c r="D567" s="401"/>
      <c r="E567" s="402"/>
      <c r="F567" s="42">
        <v>0</v>
      </c>
      <c r="G567" s="400"/>
      <c r="H567" s="402"/>
      <c r="I567" s="38">
        <f t="shared" si="76"/>
        <v>0</v>
      </c>
    </row>
    <row r="568" spans="1:10" ht="15">
      <c r="A568" s="26" t="s">
        <v>21</v>
      </c>
      <c r="B568" s="400"/>
      <c r="C568" s="401"/>
      <c r="D568" s="401"/>
      <c r="E568" s="402"/>
      <c r="F568" s="39">
        <v>0</v>
      </c>
      <c r="G568" s="400"/>
      <c r="H568" s="402"/>
      <c r="I568" s="41">
        <f t="shared" si="76"/>
        <v>0</v>
      </c>
    </row>
    <row r="569" spans="1:10" ht="15">
      <c r="A569" s="28" t="s">
        <v>60</v>
      </c>
      <c r="B569" s="400"/>
      <c r="C569" s="401"/>
      <c r="D569" s="401"/>
      <c r="E569" s="402"/>
      <c r="F569" s="42">
        <v>0</v>
      </c>
      <c r="G569" s="400"/>
      <c r="H569" s="402"/>
      <c r="I569" s="38">
        <f t="shared" si="76"/>
        <v>0</v>
      </c>
    </row>
    <row r="570" spans="1:10" ht="15">
      <c r="A570" s="26" t="s">
        <v>22</v>
      </c>
      <c r="B570" s="400"/>
      <c r="C570" s="401"/>
      <c r="D570" s="401"/>
      <c r="E570" s="402"/>
      <c r="F570" s="39">
        <v>0</v>
      </c>
      <c r="G570" s="400"/>
      <c r="H570" s="402"/>
      <c r="I570" s="41">
        <f t="shared" si="76"/>
        <v>0</v>
      </c>
    </row>
    <row r="571" spans="1:10" ht="15">
      <c r="A571" s="28" t="s">
        <v>23</v>
      </c>
      <c r="B571" s="400"/>
      <c r="C571" s="401"/>
      <c r="D571" s="401"/>
      <c r="E571" s="402"/>
      <c r="F571" s="42">
        <v>0</v>
      </c>
      <c r="G571" s="400"/>
      <c r="H571" s="402"/>
      <c r="I571" s="38">
        <f t="shared" si="76"/>
        <v>0</v>
      </c>
    </row>
    <row r="572" spans="1:10" ht="15">
      <c r="A572" s="26" t="s">
        <v>24</v>
      </c>
      <c r="B572" s="400"/>
      <c r="C572" s="401"/>
      <c r="D572" s="401"/>
      <c r="E572" s="402"/>
      <c r="F572" s="39">
        <v>0</v>
      </c>
      <c r="G572" s="400"/>
      <c r="H572" s="402"/>
      <c r="I572" s="41">
        <f t="shared" si="76"/>
        <v>0</v>
      </c>
    </row>
    <row r="573" spans="1:10" ht="15.75" thickBot="1">
      <c r="A573" s="28" t="s">
        <v>25</v>
      </c>
      <c r="B573" s="403"/>
      <c r="C573" s="404"/>
      <c r="D573" s="404"/>
      <c r="E573" s="405"/>
      <c r="F573" s="42">
        <v>0</v>
      </c>
      <c r="G573" s="403"/>
      <c r="H573" s="405"/>
      <c r="I573" s="38">
        <f>SUM(B573:H573)</f>
        <v>0</v>
      </c>
    </row>
    <row r="574" spans="1:10" ht="15">
      <c r="A574" s="33" t="s">
        <v>26</v>
      </c>
      <c r="B574" s="44">
        <f>SUM(B553:B573)</f>
        <v>0</v>
      </c>
      <c r="C574" s="44">
        <f t="shared" ref="C574:I574" si="77">SUM(C553:C573)</f>
        <v>0</v>
      </c>
      <c r="D574" s="44">
        <f t="shared" si="77"/>
        <v>0</v>
      </c>
      <c r="E574" s="44">
        <f t="shared" si="77"/>
        <v>0</v>
      </c>
      <c r="F574" s="44">
        <f t="shared" si="77"/>
        <v>0.49036450233943879</v>
      </c>
      <c r="G574" s="44">
        <f t="shared" si="77"/>
        <v>0</v>
      </c>
      <c r="H574" s="44">
        <f t="shared" si="77"/>
        <v>0</v>
      </c>
      <c r="I574" s="46">
        <f t="shared" si="77"/>
        <v>0.49036450233943879</v>
      </c>
    </row>
    <row r="575" spans="1:10" s="5" customFormat="1" ht="15" thickBot="1">
      <c r="A575" s="30" t="s">
        <v>88</v>
      </c>
      <c r="B575" s="47">
        <f>B574/$I574</f>
        <v>0</v>
      </c>
      <c r="C575" s="47">
        <f t="shared" ref="C575:I575" si="78">C574/$I574</f>
        <v>0</v>
      </c>
      <c r="D575" s="47">
        <f t="shared" si="78"/>
        <v>0</v>
      </c>
      <c r="E575" s="47">
        <f t="shared" si="78"/>
        <v>0</v>
      </c>
      <c r="F575" s="47">
        <f t="shared" si="78"/>
        <v>1</v>
      </c>
      <c r="G575" s="47">
        <f t="shared" si="78"/>
        <v>0</v>
      </c>
      <c r="H575" s="47">
        <f t="shared" si="78"/>
        <v>0</v>
      </c>
      <c r="I575" s="48">
        <f t="shared" si="78"/>
        <v>1</v>
      </c>
      <c r="J575" s="310"/>
    </row>
    <row r="576" spans="1:10" ht="15" thickBot="1">
      <c r="A576" s="31"/>
      <c r="B576" s="31"/>
      <c r="C576" s="31"/>
      <c r="D576" s="31"/>
      <c r="E576" s="31"/>
      <c r="F576" s="31"/>
      <c r="G576" s="31"/>
      <c r="H576" s="31"/>
      <c r="I576" s="31"/>
    </row>
    <row r="577" spans="1:9" ht="28.5">
      <c r="A577" s="459" t="s">
        <v>49</v>
      </c>
      <c r="B577" s="34" t="s">
        <v>0</v>
      </c>
      <c r="C577" s="34" t="s">
        <v>1</v>
      </c>
      <c r="D577" s="34" t="s">
        <v>2</v>
      </c>
      <c r="E577" s="34" t="s">
        <v>3</v>
      </c>
      <c r="F577" s="34" t="s">
        <v>27</v>
      </c>
      <c r="G577" s="34" t="s">
        <v>4</v>
      </c>
      <c r="H577" s="34" t="s">
        <v>5</v>
      </c>
      <c r="I577" s="35" t="s">
        <v>6</v>
      </c>
    </row>
    <row r="578" spans="1:9" ht="15">
      <c r="A578" s="460" t="s">
        <v>49</v>
      </c>
      <c r="B578" s="392" t="s">
        <v>95</v>
      </c>
      <c r="C578" s="393"/>
      <c r="D578" s="393"/>
      <c r="E578" s="393"/>
      <c r="F578" s="393"/>
      <c r="G578" s="393"/>
      <c r="H578" s="393"/>
      <c r="I578" s="394"/>
    </row>
    <row r="579" spans="1:9" ht="15">
      <c r="A579" s="25" t="s">
        <v>7</v>
      </c>
      <c r="B579" s="36">
        <v>69.114273262681451</v>
      </c>
      <c r="C579" s="36">
        <v>0</v>
      </c>
      <c r="D579" s="36">
        <v>13.177726737318549</v>
      </c>
      <c r="E579" s="36">
        <v>0</v>
      </c>
      <c r="F579" s="410"/>
      <c r="G579" s="36">
        <v>0</v>
      </c>
      <c r="H579" s="37">
        <v>0</v>
      </c>
      <c r="I579" s="38">
        <f>SUM(B579:H579)</f>
        <v>82.292000000000002</v>
      </c>
    </row>
    <row r="580" spans="1:9" ht="15">
      <c r="A580" s="26" t="s">
        <v>8</v>
      </c>
      <c r="B580" s="39">
        <v>18.339416616316399</v>
      </c>
      <c r="C580" s="39">
        <v>0</v>
      </c>
      <c r="D580" s="39">
        <v>5.6605833836836004</v>
      </c>
      <c r="E580" s="39">
        <v>0</v>
      </c>
      <c r="F580" s="411"/>
      <c r="G580" s="39">
        <v>0</v>
      </c>
      <c r="H580" s="40">
        <v>0</v>
      </c>
      <c r="I580" s="41">
        <f t="shared" ref="I580:I598" si="79">SUM(B580:H580)</f>
        <v>24</v>
      </c>
    </row>
    <row r="581" spans="1:9" ht="15">
      <c r="A581" s="27" t="s">
        <v>9</v>
      </c>
      <c r="B581" s="42">
        <v>28.157577987906421</v>
      </c>
      <c r="C581" s="42">
        <v>0</v>
      </c>
      <c r="D581" s="42">
        <v>6.8424220120935813</v>
      </c>
      <c r="E581" s="42">
        <v>0</v>
      </c>
      <c r="F581" s="411"/>
      <c r="G581" s="42">
        <v>0</v>
      </c>
      <c r="H581" s="43">
        <v>0</v>
      </c>
      <c r="I581" s="38">
        <f t="shared" si="79"/>
        <v>35</v>
      </c>
    </row>
    <row r="582" spans="1:9" ht="15">
      <c r="A582" s="26" t="s">
        <v>10</v>
      </c>
      <c r="B582" s="39">
        <v>70</v>
      </c>
      <c r="C582" s="39">
        <v>0</v>
      </c>
      <c r="D582" s="39">
        <v>0</v>
      </c>
      <c r="E582" s="39">
        <v>0</v>
      </c>
      <c r="F582" s="411"/>
      <c r="G582" s="39">
        <v>0</v>
      </c>
      <c r="H582" s="40">
        <v>0</v>
      </c>
      <c r="I582" s="41">
        <f t="shared" si="79"/>
        <v>70</v>
      </c>
    </row>
    <row r="583" spans="1:9" ht="15">
      <c r="A583" s="27" t="s">
        <v>11</v>
      </c>
      <c r="B583" s="42">
        <v>0</v>
      </c>
      <c r="C583" s="42">
        <v>0</v>
      </c>
      <c r="D583" s="42">
        <v>0</v>
      </c>
      <c r="E583" s="42">
        <v>0</v>
      </c>
      <c r="F583" s="411"/>
      <c r="G583" s="42">
        <v>0</v>
      </c>
      <c r="H583" s="43">
        <v>0</v>
      </c>
      <c r="I583" s="38">
        <f t="shared" si="79"/>
        <v>0</v>
      </c>
    </row>
    <row r="584" spans="1:9" ht="15">
      <c r="A584" s="26" t="s">
        <v>12</v>
      </c>
      <c r="B584" s="39">
        <v>0</v>
      </c>
      <c r="C584" s="39">
        <v>0</v>
      </c>
      <c r="D584" s="39">
        <v>0.10622841010000206</v>
      </c>
      <c r="E584" s="39">
        <v>3.1058541003645002</v>
      </c>
      <c r="F584" s="411"/>
      <c r="G584" s="39">
        <v>0</v>
      </c>
      <c r="H584" s="40">
        <v>0</v>
      </c>
      <c r="I584" s="41">
        <f t="shared" si="79"/>
        <v>3.2120825104645023</v>
      </c>
    </row>
    <row r="585" spans="1:9" ht="15">
      <c r="A585" s="27" t="s">
        <v>13</v>
      </c>
      <c r="B585" s="42">
        <v>0</v>
      </c>
      <c r="C585" s="42">
        <v>0</v>
      </c>
      <c r="D585" s="42">
        <v>0</v>
      </c>
      <c r="E585" s="42">
        <v>143</v>
      </c>
      <c r="F585" s="411"/>
      <c r="G585" s="42">
        <v>0</v>
      </c>
      <c r="H585" s="43">
        <v>0</v>
      </c>
      <c r="I585" s="38">
        <f t="shared" si="79"/>
        <v>143</v>
      </c>
    </row>
    <row r="586" spans="1:9" ht="15">
      <c r="A586" s="26" t="s">
        <v>14</v>
      </c>
      <c r="B586" s="39">
        <v>0</v>
      </c>
      <c r="C586" s="39">
        <v>0</v>
      </c>
      <c r="D586" s="39">
        <v>0.24117542465452757</v>
      </c>
      <c r="E586" s="39">
        <v>112.50463471995711</v>
      </c>
      <c r="F586" s="411"/>
      <c r="G586" s="39">
        <v>0</v>
      </c>
      <c r="H586" s="40">
        <v>0</v>
      </c>
      <c r="I586" s="41">
        <f>SUM(B586:H586)</f>
        <v>112.74581014461164</v>
      </c>
    </row>
    <row r="587" spans="1:9" ht="15">
      <c r="A587" s="27" t="s">
        <v>15</v>
      </c>
      <c r="B587" s="42">
        <v>1129.202133914295</v>
      </c>
      <c r="C587" s="42">
        <v>17.136596459143281</v>
      </c>
      <c r="D587" s="42">
        <v>20.262269626561569</v>
      </c>
      <c r="E587" s="42">
        <v>0</v>
      </c>
      <c r="F587" s="411"/>
      <c r="G587" s="42">
        <v>0</v>
      </c>
      <c r="H587" s="43">
        <v>0</v>
      </c>
      <c r="I587" s="38">
        <f t="shared" si="79"/>
        <v>1166.6009999999999</v>
      </c>
    </row>
    <row r="588" spans="1:9" ht="15">
      <c r="A588" s="26" t="s">
        <v>16</v>
      </c>
      <c r="B588" s="39">
        <v>1466.6227430906538</v>
      </c>
      <c r="C588" s="39">
        <v>177.64438497720761</v>
      </c>
      <c r="D588" s="39">
        <v>38.304023419189733</v>
      </c>
      <c r="E588" s="39">
        <v>85.428848512948704</v>
      </c>
      <c r="F588" s="411"/>
      <c r="G588" s="39">
        <v>0</v>
      </c>
      <c r="H588" s="40">
        <v>0</v>
      </c>
      <c r="I588" s="41">
        <f t="shared" si="79"/>
        <v>1767.9999999999998</v>
      </c>
    </row>
    <row r="589" spans="1:9" ht="15">
      <c r="A589" s="27" t="s">
        <v>17</v>
      </c>
      <c r="B589" s="42">
        <v>705.75510457581959</v>
      </c>
      <c r="C589" s="42">
        <v>3.8239891454611494</v>
      </c>
      <c r="D589" s="42">
        <v>89.571904227329725</v>
      </c>
      <c r="E589" s="42">
        <v>12.210202051389508</v>
      </c>
      <c r="F589" s="411"/>
      <c r="G589" s="42">
        <v>0</v>
      </c>
      <c r="H589" s="43">
        <v>0</v>
      </c>
      <c r="I589" s="38">
        <f t="shared" si="79"/>
        <v>811.36119999999994</v>
      </c>
    </row>
    <row r="590" spans="1:9" ht="15">
      <c r="A590" s="26" t="s">
        <v>18</v>
      </c>
      <c r="B590" s="39">
        <v>0</v>
      </c>
      <c r="C590" s="39">
        <v>0</v>
      </c>
      <c r="D590" s="39">
        <v>0</v>
      </c>
      <c r="E590" s="39">
        <v>0</v>
      </c>
      <c r="F590" s="411"/>
      <c r="G590" s="39">
        <v>0</v>
      </c>
      <c r="H590" s="40">
        <v>0</v>
      </c>
      <c r="I590" s="41">
        <f t="shared" si="79"/>
        <v>0</v>
      </c>
    </row>
    <row r="591" spans="1:9" ht="15">
      <c r="A591" s="27" t="s">
        <v>139</v>
      </c>
      <c r="B591" s="42">
        <v>5167.6062938452505</v>
      </c>
      <c r="C591" s="42">
        <v>814.34645470619648</v>
      </c>
      <c r="D591" s="42">
        <v>158.82296404642042</v>
      </c>
      <c r="E591" s="42">
        <v>125.06028740213222</v>
      </c>
      <c r="F591" s="411"/>
      <c r="G591" s="42">
        <v>0</v>
      </c>
      <c r="H591" s="43">
        <v>0</v>
      </c>
      <c r="I591" s="38">
        <f t="shared" si="79"/>
        <v>6265.8360000000002</v>
      </c>
    </row>
    <row r="592" spans="1:9" ht="15">
      <c r="A592" s="26" t="s">
        <v>19</v>
      </c>
      <c r="B592" s="39">
        <v>0</v>
      </c>
      <c r="C592" s="39">
        <v>0</v>
      </c>
      <c r="D592" s="39">
        <v>0</v>
      </c>
      <c r="E592" s="39">
        <v>0</v>
      </c>
      <c r="F592" s="411"/>
      <c r="G592" s="39">
        <v>0</v>
      </c>
      <c r="H592" s="40">
        <v>0</v>
      </c>
      <c r="I592" s="41">
        <f t="shared" si="79"/>
        <v>0</v>
      </c>
    </row>
    <row r="593" spans="1:10" ht="15">
      <c r="A593" s="27" t="s">
        <v>20</v>
      </c>
      <c r="B593" s="42">
        <v>0</v>
      </c>
      <c r="C593" s="42">
        <v>0</v>
      </c>
      <c r="D593" s="42">
        <v>0</v>
      </c>
      <c r="E593" s="42">
        <v>0</v>
      </c>
      <c r="F593" s="411"/>
      <c r="G593" s="42">
        <v>0</v>
      </c>
      <c r="H593" s="43">
        <v>0</v>
      </c>
      <c r="I593" s="38">
        <f t="shared" si="79"/>
        <v>0</v>
      </c>
    </row>
    <row r="594" spans="1:10" ht="15">
      <c r="A594" s="26" t="s">
        <v>21</v>
      </c>
      <c r="B594" s="39">
        <v>75.603136970345147</v>
      </c>
      <c r="C594" s="39">
        <v>0</v>
      </c>
      <c r="D594" s="39">
        <v>1.3968630296548548</v>
      </c>
      <c r="E594" s="39">
        <v>0</v>
      </c>
      <c r="F594" s="411"/>
      <c r="G594" s="39">
        <v>0</v>
      </c>
      <c r="H594" s="40">
        <v>0</v>
      </c>
      <c r="I594" s="41">
        <f t="shared" si="79"/>
        <v>77</v>
      </c>
    </row>
    <row r="595" spans="1:10" ht="15">
      <c r="A595" s="28" t="s">
        <v>60</v>
      </c>
      <c r="B595" s="42">
        <v>224.15231856382925</v>
      </c>
      <c r="C595" s="42">
        <v>0</v>
      </c>
      <c r="D595" s="42">
        <v>39.847681436170731</v>
      </c>
      <c r="E595" s="42">
        <v>0</v>
      </c>
      <c r="F595" s="411"/>
      <c r="G595" s="42">
        <v>0</v>
      </c>
      <c r="H595" s="43">
        <v>0</v>
      </c>
      <c r="I595" s="38">
        <f t="shared" si="79"/>
        <v>264</v>
      </c>
    </row>
    <row r="596" spans="1:10" ht="15">
      <c r="A596" s="26" t="s">
        <v>22</v>
      </c>
      <c r="B596" s="39">
        <v>55.698542605196558</v>
      </c>
      <c r="C596" s="39">
        <v>0</v>
      </c>
      <c r="D596" s="39">
        <v>3.4354425614353326</v>
      </c>
      <c r="E596" s="39">
        <v>0</v>
      </c>
      <c r="F596" s="411"/>
      <c r="G596" s="39">
        <v>0</v>
      </c>
      <c r="H596" s="40">
        <v>0</v>
      </c>
      <c r="I596" s="41">
        <f t="shared" si="79"/>
        <v>59.133985166631888</v>
      </c>
    </row>
    <row r="597" spans="1:10" ht="15">
      <c r="A597" s="28" t="s">
        <v>23</v>
      </c>
      <c r="B597" s="42">
        <v>24.817688817018066</v>
      </c>
      <c r="C597" s="42">
        <v>0</v>
      </c>
      <c r="D597" s="42">
        <v>0</v>
      </c>
      <c r="E597" s="42">
        <v>0</v>
      </c>
      <c r="F597" s="411"/>
      <c r="G597" s="42">
        <v>0</v>
      </c>
      <c r="H597" s="43">
        <v>0</v>
      </c>
      <c r="I597" s="38">
        <f t="shared" si="79"/>
        <v>24.817688817018066</v>
      </c>
    </row>
    <row r="598" spans="1:10" ht="15">
      <c r="A598" s="26" t="s">
        <v>24</v>
      </c>
      <c r="B598" s="39">
        <v>8630.8471691584746</v>
      </c>
      <c r="C598" s="39">
        <v>54.718030841527529</v>
      </c>
      <c r="D598" s="39">
        <v>0</v>
      </c>
      <c r="E598" s="39">
        <v>0</v>
      </c>
      <c r="F598" s="411"/>
      <c r="G598" s="39">
        <v>0</v>
      </c>
      <c r="H598" s="40">
        <v>0</v>
      </c>
      <c r="I598" s="41">
        <f t="shared" si="79"/>
        <v>8685.5652000000027</v>
      </c>
    </row>
    <row r="599" spans="1:10" ht="15.75" thickBot="1">
      <c r="A599" s="28" t="s">
        <v>25</v>
      </c>
      <c r="B599" s="42">
        <v>1648.6487786411478</v>
      </c>
      <c r="C599" s="42">
        <v>0</v>
      </c>
      <c r="D599" s="42">
        <v>3636.1436389576065</v>
      </c>
      <c r="E599" s="42">
        <v>801.27302490252941</v>
      </c>
      <c r="F599" s="412"/>
      <c r="G599" s="42">
        <v>2491.1704235092216</v>
      </c>
      <c r="H599" s="43">
        <v>0.6485339894946206</v>
      </c>
      <c r="I599" s="38">
        <f>SUM(B599:H599)</f>
        <v>8577.8844000000008</v>
      </c>
    </row>
    <row r="600" spans="1:10" ht="15">
      <c r="A600" s="29" t="s">
        <v>26</v>
      </c>
      <c r="B600" s="44">
        <f>SUM(B579:B599)</f>
        <v>19314.565178048935</v>
      </c>
      <c r="C600" s="44">
        <f t="shared" ref="C600:F600" si="80">SUM(C579:C599)</f>
        <v>1067.669456129536</v>
      </c>
      <c r="D600" s="44">
        <f t="shared" si="80"/>
        <v>4013.812923272219</v>
      </c>
      <c r="E600" s="44">
        <f t="shared" si="80"/>
        <v>1282.5828516893216</v>
      </c>
      <c r="F600" s="44">
        <f t="shared" si="80"/>
        <v>0</v>
      </c>
      <c r="G600" s="44">
        <f>SUM(G579:G599)</f>
        <v>2491.1704235092216</v>
      </c>
      <c r="H600" s="45">
        <f t="shared" ref="H600:I600" si="81">SUM(H579:H599)</f>
        <v>0.6485339894946206</v>
      </c>
      <c r="I600" s="46">
        <f t="shared" si="81"/>
        <v>28170.449366638735</v>
      </c>
    </row>
    <row r="601" spans="1:10" s="5" customFormat="1" ht="15" thickBot="1">
      <c r="A601" s="30" t="s">
        <v>88</v>
      </c>
      <c r="B601" s="47">
        <f>B600/$I600</f>
        <v>0.6856321291389299</v>
      </c>
      <c r="C601" s="47">
        <f t="shared" ref="C601:I601" si="82">C600/$I600</f>
        <v>3.7900334575206994E-2</v>
      </c>
      <c r="D601" s="47">
        <f t="shared" si="82"/>
        <v>0.14248309890383343</v>
      </c>
      <c r="E601" s="47">
        <f t="shared" si="82"/>
        <v>4.5529371398961037E-2</v>
      </c>
      <c r="F601" s="47">
        <f t="shared" si="82"/>
        <v>0</v>
      </c>
      <c r="G601" s="47">
        <f t="shared" si="82"/>
        <v>8.8432044199459117E-2</v>
      </c>
      <c r="H601" s="47">
        <f t="shared" si="82"/>
        <v>2.3021783609268811E-5</v>
      </c>
      <c r="I601" s="48">
        <f t="shared" si="82"/>
        <v>1</v>
      </c>
      <c r="J601" s="310"/>
    </row>
    <row r="602" spans="1:10" ht="15" thickBot="1">
      <c r="A602" s="31"/>
      <c r="B602" s="31"/>
      <c r="C602" s="31"/>
      <c r="D602" s="31"/>
      <c r="E602" s="31"/>
      <c r="F602" s="31"/>
      <c r="G602" s="31"/>
      <c r="H602" s="31"/>
      <c r="I602" s="31"/>
    </row>
    <row r="603" spans="1:10" ht="28.5">
      <c r="A603" s="457" t="s">
        <v>50</v>
      </c>
      <c r="B603" s="34" t="s">
        <v>0</v>
      </c>
      <c r="C603" s="34" t="s">
        <v>28</v>
      </c>
      <c r="D603" s="34" t="s">
        <v>29</v>
      </c>
      <c r="E603" s="34" t="s">
        <v>30</v>
      </c>
      <c r="F603" s="34" t="s">
        <v>27</v>
      </c>
      <c r="G603" s="34" t="s">
        <v>4</v>
      </c>
      <c r="H603" s="34" t="s">
        <v>31</v>
      </c>
      <c r="I603" s="35" t="s">
        <v>6</v>
      </c>
    </row>
    <row r="604" spans="1:10" ht="15">
      <c r="A604" s="458" t="s">
        <v>50</v>
      </c>
      <c r="B604" s="392" t="s">
        <v>95</v>
      </c>
      <c r="C604" s="393"/>
      <c r="D604" s="393"/>
      <c r="E604" s="393"/>
      <c r="F604" s="393"/>
      <c r="G604" s="393"/>
      <c r="H604" s="393"/>
      <c r="I604" s="394"/>
    </row>
    <row r="605" spans="1:10" ht="15">
      <c r="A605" s="25" t="s">
        <v>7</v>
      </c>
      <c r="B605" s="36">
        <v>340.43443200000002</v>
      </c>
      <c r="C605" s="36">
        <v>0</v>
      </c>
      <c r="D605" s="36">
        <v>23.277567999999999</v>
      </c>
      <c r="E605" s="36">
        <v>0</v>
      </c>
      <c r="F605" s="410"/>
      <c r="G605" s="36">
        <v>0</v>
      </c>
      <c r="H605" s="37">
        <v>0</v>
      </c>
      <c r="I605" s="38">
        <f>SUM(B605:H605)</f>
        <v>363.71199999999999</v>
      </c>
    </row>
    <row r="606" spans="1:10" ht="15">
      <c r="A606" s="26" t="s">
        <v>8</v>
      </c>
      <c r="B606" s="39">
        <v>26.207999999999998</v>
      </c>
      <c r="C606" s="39">
        <v>0</v>
      </c>
      <c r="D606" s="39">
        <v>1.792</v>
      </c>
      <c r="E606" s="39">
        <v>0</v>
      </c>
      <c r="F606" s="411"/>
      <c r="G606" s="39">
        <v>0</v>
      </c>
      <c r="H606" s="40">
        <v>0</v>
      </c>
      <c r="I606" s="41">
        <f t="shared" ref="I606:I624" si="83">SUM(B606:H606)</f>
        <v>28</v>
      </c>
    </row>
    <row r="607" spans="1:10" ht="15">
      <c r="A607" s="27" t="s">
        <v>9</v>
      </c>
      <c r="B607" s="42">
        <v>75.816000000000003</v>
      </c>
      <c r="C607" s="42">
        <v>0</v>
      </c>
      <c r="D607" s="42">
        <v>5.1840000000000002</v>
      </c>
      <c r="E607" s="42">
        <v>0</v>
      </c>
      <c r="F607" s="411"/>
      <c r="G607" s="42">
        <v>0</v>
      </c>
      <c r="H607" s="43">
        <v>0</v>
      </c>
      <c r="I607" s="38">
        <f t="shared" si="83"/>
        <v>81</v>
      </c>
    </row>
    <row r="608" spans="1:10" ht="15">
      <c r="A608" s="26" t="s">
        <v>10</v>
      </c>
      <c r="B608" s="39">
        <v>488.59199999999998</v>
      </c>
      <c r="C608" s="39">
        <v>0</v>
      </c>
      <c r="D608" s="39">
        <v>33.408000000000001</v>
      </c>
      <c r="E608" s="39">
        <v>0</v>
      </c>
      <c r="F608" s="411"/>
      <c r="G608" s="39">
        <v>0</v>
      </c>
      <c r="H608" s="40">
        <v>0</v>
      </c>
      <c r="I608" s="41">
        <f t="shared" si="83"/>
        <v>522</v>
      </c>
    </row>
    <row r="609" spans="1:10" ht="15">
      <c r="A609" s="27" t="s">
        <v>11</v>
      </c>
      <c r="B609" s="42">
        <v>0</v>
      </c>
      <c r="C609" s="42">
        <v>0</v>
      </c>
      <c r="D609" s="42">
        <v>0</v>
      </c>
      <c r="E609" s="42">
        <v>0</v>
      </c>
      <c r="F609" s="411"/>
      <c r="G609" s="42">
        <v>0</v>
      </c>
      <c r="H609" s="43">
        <v>0</v>
      </c>
      <c r="I609" s="38">
        <f t="shared" si="83"/>
        <v>0</v>
      </c>
    </row>
    <row r="610" spans="1:10" ht="15">
      <c r="A610" s="26" t="s">
        <v>12</v>
      </c>
      <c r="B610" s="39">
        <v>0</v>
      </c>
      <c r="C610" s="39">
        <v>0</v>
      </c>
      <c r="D610" s="39">
        <v>0</v>
      </c>
      <c r="E610" s="39">
        <v>0</v>
      </c>
      <c r="F610" s="411"/>
      <c r="G610" s="39">
        <v>0</v>
      </c>
      <c r="H610" s="40">
        <v>0</v>
      </c>
      <c r="I610" s="41">
        <f t="shared" si="83"/>
        <v>0</v>
      </c>
    </row>
    <row r="611" spans="1:10" ht="15">
      <c r="A611" s="27" t="s">
        <v>13</v>
      </c>
      <c r="B611" s="42">
        <v>0</v>
      </c>
      <c r="C611" s="42">
        <v>0</v>
      </c>
      <c r="D611" s="42">
        <v>0</v>
      </c>
      <c r="E611" s="42">
        <v>0</v>
      </c>
      <c r="F611" s="411"/>
      <c r="G611" s="42">
        <v>0</v>
      </c>
      <c r="H611" s="43">
        <v>0</v>
      </c>
      <c r="I611" s="38">
        <f t="shared" si="83"/>
        <v>0</v>
      </c>
    </row>
    <row r="612" spans="1:10" ht="15">
      <c r="A612" s="26" t="s">
        <v>14</v>
      </c>
      <c r="B612" s="39">
        <v>0</v>
      </c>
      <c r="C612" s="39">
        <v>0</v>
      </c>
      <c r="D612" s="39">
        <v>0</v>
      </c>
      <c r="E612" s="39">
        <v>0</v>
      </c>
      <c r="F612" s="411"/>
      <c r="G612" s="39">
        <v>0</v>
      </c>
      <c r="H612" s="40">
        <v>0</v>
      </c>
      <c r="I612" s="41">
        <f>SUM(B612:H612)</f>
        <v>0</v>
      </c>
    </row>
    <row r="613" spans="1:10" ht="15">
      <c r="A613" s="27" t="s">
        <v>15</v>
      </c>
      <c r="B613" s="42">
        <v>2275.8454403999999</v>
      </c>
      <c r="C613" s="42">
        <v>0</v>
      </c>
      <c r="D613" s="42">
        <v>179.2197596</v>
      </c>
      <c r="E613" s="42">
        <v>0</v>
      </c>
      <c r="F613" s="411"/>
      <c r="G613" s="42">
        <v>0</v>
      </c>
      <c r="H613" s="43">
        <v>0</v>
      </c>
      <c r="I613" s="38">
        <f t="shared" si="83"/>
        <v>2455.0652</v>
      </c>
    </row>
    <row r="614" spans="1:10" ht="15">
      <c r="A614" s="26" t="s">
        <v>16</v>
      </c>
      <c r="B614" s="39">
        <v>483.89399999999995</v>
      </c>
      <c r="C614" s="39">
        <v>0</v>
      </c>
      <c r="D614" s="39">
        <v>38.105999999999995</v>
      </c>
      <c r="E614" s="39">
        <v>0</v>
      </c>
      <c r="F614" s="411"/>
      <c r="G614" s="39">
        <v>0</v>
      </c>
      <c r="H614" s="40">
        <v>0</v>
      </c>
      <c r="I614" s="41">
        <f t="shared" si="83"/>
        <v>522</v>
      </c>
    </row>
    <row r="615" spans="1:10" ht="15">
      <c r="A615" s="27" t="s">
        <v>17</v>
      </c>
      <c r="B615" s="42">
        <v>4.8499713</v>
      </c>
      <c r="C615" s="42">
        <v>0</v>
      </c>
      <c r="D615" s="42">
        <v>0.38192870000000001</v>
      </c>
      <c r="E615" s="42">
        <v>0</v>
      </c>
      <c r="F615" s="411"/>
      <c r="G615" s="42">
        <v>0</v>
      </c>
      <c r="H615" s="43">
        <v>0</v>
      </c>
      <c r="I615" s="38">
        <f t="shared" si="83"/>
        <v>5.2318999999999996</v>
      </c>
    </row>
    <row r="616" spans="1:10" ht="15">
      <c r="A616" s="26" t="s">
        <v>18</v>
      </c>
      <c r="B616" s="39">
        <v>0</v>
      </c>
      <c r="C616" s="39">
        <v>0</v>
      </c>
      <c r="D616" s="39">
        <v>0</v>
      </c>
      <c r="E616" s="39">
        <v>0</v>
      </c>
      <c r="F616" s="411"/>
      <c r="G616" s="39">
        <v>0</v>
      </c>
      <c r="H616" s="40">
        <v>0</v>
      </c>
      <c r="I616" s="41">
        <f t="shared" si="83"/>
        <v>0</v>
      </c>
    </row>
    <row r="617" spans="1:10" ht="15">
      <c r="A617" s="27" t="s">
        <v>139</v>
      </c>
      <c r="B617" s="42">
        <v>14856.410462942105</v>
      </c>
      <c r="C617" s="42">
        <v>0</v>
      </c>
      <c r="D617" s="42">
        <v>4691.4980409290847</v>
      </c>
      <c r="E617" s="42">
        <v>0</v>
      </c>
      <c r="F617" s="411"/>
      <c r="G617" s="42">
        <v>0</v>
      </c>
      <c r="H617" s="43">
        <v>0</v>
      </c>
      <c r="I617" s="38">
        <f t="shared" si="83"/>
        <v>19547.908503871189</v>
      </c>
      <c r="J617" s="308">
        <v>0</v>
      </c>
    </row>
    <row r="618" spans="1:10" ht="15">
      <c r="A618" s="26" t="s">
        <v>19</v>
      </c>
      <c r="B618" s="39">
        <v>0</v>
      </c>
      <c r="C618" s="39">
        <v>0</v>
      </c>
      <c r="D618" s="39">
        <v>0</v>
      </c>
      <c r="E618" s="39">
        <v>0</v>
      </c>
      <c r="F618" s="411"/>
      <c r="G618" s="39">
        <v>0</v>
      </c>
      <c r="H618" s="40">
        <v>0</v>
      </c>
      <c r="I618" s="41">
        <f t="shared" si="83"/>
        <v>0</v>
      </c>
    </row>
    <row r="619" spans="1:10" ht="15">
      <c r="A619" s="27" t="s">
        <v>20</v>
      </c>
      <c r="B619" s="42">
        <v>0</v>
      </c>
      <c r="C619" s="42">
        <v>0</v>
      </c>
      <c r="D619" s="42">
        <v>0</v>
      </c>
      <c r="E619" s="42">
        <v>0</v>
      </c>
      <c r="F619" s="411"/>
      <c r="G619" s="42">
        <v>0</v>
      </c>
      <c r="H619" s="43">
        <v>0</v>
      </c>
      <c r="I619" s="38">
        <f t="shared" si="83"/>
        <v>0</v>
      </c>
    </row>
    <row r="620" spans="1:10" ht="15">
      <c r="A620" s="26" t="s">
        <v>21</v>
      </c>
      <c r="B620" s="39">
        <v>0</v>
      </c>
      <c r="C620" s="39">
        <v>0</v>
      </c>
      <c r="D620" s="39">
        <v>0</v>
      </c>
      <c r="E620" s="39">
        <v>0</v>
      </c>
      <c r="F620" s="411"/>
      <c r="G620" s="39">
        <v>0</v>
      </c>
      <c r="H620" s="40">
        <v>0</v>
      </c>
      <c r="I620" s="41">
        <f t="shared" si="83"/>
        <v>0</v>
      </c>
    </row>
    <row r="621" spans="1:10" ht="15">
      <c r="A621" s="28" t="s">
        <v>60</v>
      </c>
      <c r="B621" s="42">
        <v>609.96999999999991</v>
      </c>
      <c r="C621" s="42">
        <v>0</v>
      </c>
      <c r="D621" s="42">
        <v>64.03</v>
      </c>
      <c r="E621" s="42">
        <v>0</v>
      </c>
      <c r="F621" s="411"/>
      <c r="G621" s="42">
        <v>0</v>
      </c>
      <c r="H621" s="43">
        <v>0</v>
      </c>
      <c r="I621" s="38">
        <f t="shared" si="83"/>
        <v>673.99999999999989</v>
      </c>
    </row>
    <row r="622" spans="1:10" ht="15">
      <c r="A622" s="26" t="s">
        <v>22</v>
      </c>
      <c r="B622" s="39">
        <v>35.403115692392007</v>
      </c>
      <c r="C622" s="39">
        <v>0</v>
      </c>
      <c r="D622" s="39">
        <v>3.7163491610798234</v>
      </c>
      <c r="E622" s="39">
        <v>0</v>
      </c>
      <c r="F622" s="411"/>
      <c r="G622" s="39">
        <v>0</v>
      </c>
      <c r="H622" s="40">
        <v>0</v>
      </c>
      <c r="I622" s="41">
        <f t="shared" si="83"/>
        <v>39.119464853471833</v>
      </c>
    </row>
    <row r="623" spans="1:10" ht="15">
      <c r="A623" s="28" t="s">
        <v>23</v>
      </c>
      <c r="B623" s="42">
        <v>20.577941666557621</v>
      </c>
      <c r="C623" s="42">
        <v>0</v>
      </c>
      <c r="D623" s="42">
        <v>8.8191178570961242</v>
      </c>
      <c r="E623" s="42">
        <v>0</v>
      </c>
      <c r="F623" s="411"/>
      <c r="G623" s="42">
        <v>0</v>
      </c>
      <c r="H623" s="43">
        <v>0</v>
      </c>
      <c r="I623" s="38">
        <f t="shared" si="83"/>
        <v>29.397059523653745</v>
      </c>
    </row>
    <row r="624" spans="1:10" ht="15">
      <c r="A624" s="26" t="s">
        <v>24</v>
      </c>
      <c r="B624" s="39">
        <v>4395.2071737599999</v>
      </c>
      <c r="C624" s="39">
        <v>0</v>
      </c>
      <c r="D624" s="39">
        <v>1022.9476262399999</v>
      </c>
      <c r="E624" s="39">
        <v>0</v>
      </c>
      <c r="F624" s="411"/>
      <c r="G624" s="39">
        <v>0</v>
      </c>
      <c r="H624" s="40">
        <v>0</v>
      </c>
      <c r="I624" s="41">
        <f t="shared" si="83"/>
        <v>5418.1548000000003</v>
      </c>
    </row>
    <row r="625" spans="1:10" ht="15.75" thickBot="1">
      <c r="A625" s="28" t="s">
        <v>25</v>
      </c>
      <c r="B625" s="42">
        <v>987.3305469166487</v>
      </c>
      <c r="C625" s="42">
        <v>0</v>
      </c>
      <c r="D625" s="42">
        <v>1121.530815429591</v>
      </c>
      <c r="E625" s="42">
        <v>4790.4872222916583</v>
      </c>
      <c r="F625" s="412"/>
      <c r="G625" s="42">
        <v>1254.6514153621013</v>
      </c>
      <c r="H625" s="43">
        <v>0</v>
      </c>
      <c r="I625" s="38">
        <f>SUM(B625:H625)</f>
        <v>8153.9999999999991</v>
      </c>
    </row>
    <row r="626" spans="1:10" ht="15">
      <c r="A626" s="29" t="s">
        <v>26</v>
      </c>
      <c r="B626" s="44">
        <f>SUM(B605:B625)</f>
        <v>24600.539084677705</v>
      </c>
      <c r="C626" s="44">
        <f t="shared" ref="C626:F626" si="84">SUM(C605:C625)</f>
        <v>0</v>
      </c>
      <c r="D626" s="44">
        <f t="shared" si="84"/>
        <v>7193.911205916851</v>
      </c>
      <c r="E626" s="44">
        <f t="shared" si="84"/>
        <v>4790.4872222916583</v>
      </c>
      <c r="F626" s="44">
        <f t="shared" si="84"/>
        <v>0</v>
      </c>
      <c r="G626" s="44">
        <f>SUM(G605:G625)</f>
        <v>1254.6514153621013</v>
      </c>
      <c r="H626" s="45">
        <f t="shared" ref="H626:I626" si="85">SUM(H605:H625)</f>
        <v>0</v>
      </c>
      <c r="I626" s="46">
        <f t="shared" si="85"/>
        <v>37839.588928248311</v>
      </c>
    </row>
    <row r="627" spans="1:10" s="5" customFormat="1" ht="15" thickBot="1">
      <c r="A627" s="30" t="s">
        <v>88</v>
      </c>
      <c r="B627" s="47">
        <f>B626/$I626</f>
        <v>0.65012701727086453</v>
      </c>
      <c r="C627" s="47">
        <f t="shared" ref="C627:I627" si="86">C626/$I626</f>
        <v>0</v>
      </c>
      <c r="D627" s="47">
        <f t="shared" si="86"/>
        <v>0.19011599781271396</v>
      </c>
      <c r="E627" s="47">
        <f t="shared" si="86"/>
        <v>0.12659987483942844</v>
      </c>
      <c r="F627" s="47">
        <f t="shared" si="86"/>
        <v>0</v>
      </c>
      <c r="G627" s="47">
        <f t="shared" si="86"/>
        <v>3.3157110076993172E-2</v>
      </c>
      <c r="H627" s="47">
        <f t="shared" si="86"/>
        <v>0</v>
      </c>
      <c r="I627" s="48">
        <f t="shared" si="86"/>
        <v>1</v>
      </c>
      <c r="J627" s="310"/>
    </row>
    <row r="628" spans="1:10" ht="15" thickBot="1">
      <c r="A628" s="31"/>
      <c r="B628" s="31"/>
      <c r="C628" s="31"/>
      <c r="D628" s="31"/>
      <c r="E628" s="31"/>
      <c r="F628" s="31"/>
      <c r="G628" s="31"/>
      <c r="H628" s="31"/>
      <c r="I628" s="31"/>
    </row>
    <row r="629" spans="1:10" ht="28.5">
      <c r="A629" s="457" t="s">
        <v>51</v>
      </c>
      <c r="B629" s="34" t="s">
        <v>0</v>
      </c>
      <c r="C629" s="34" t="s">
        <v>1</v>
      </c>
      <c r="D629" s="34" t="s">
        <v>2</v>
      </c>
      <c r="E629" s="34" t="s">
        <v>3</v>
      </c>
      <c r="F629" s="34" t="s">
        <v>27</v>
      </c>
      <c r="G629" s="34" t="s">
        <v>4</v>
      </c>
      <c r="H629" s="34" t="s">
        <v>5</v>
      </c>
      <c r="I629" s="35" t="s">
        <v>6</v>
      </c>
    </row>
    <row r="630" spans="1:10" ht="15">
      <c r="A630" s="458" t="s">
        <v>51</v>
      </c>
      <c r="B630" s="392" t="s">
        <v>95</v>
      </c>
      <c r="C630" s="393"/>
      <c r="D630" s="393"/>
      <c r="E630" s="393"/>
      <c r="F630" s="393"/>
      <c r="G630" s="393"/>
      <c r="H630" s="393"/>
      <c r="I630" s="394"/>
    </row>
    <row r="631" spans="1:10" ht="15">
      <c r="A631" s="25" t="s">
        <v>7</v>
      </c>
      <c r="B631" s="36">
        <v>1.1192983392555611</v>
      </c>
      <c r="C631" s="36">
        <v>0</v>
      </c>
      <c r="D631" s="36">
        <v>1.6807016607444394</v>
      </c>
      <c r="E631" s="36">
        <v>0</v>
      </c>
      <c r="F631" s="36">
        <v>0</v>
      </c>
      <c r="G631" s="36">
        <v>0</v>
      </c>
      <c r="H631" s="37">
        <v>0</v>
      </c>
      <c r="I631" s="38">
        <f>SUM(B631:H631)</f>
        <v>2.8000000000000007</v>
      </c>
    </row>
    <row r="632" spans="1:10" ht="15">
      <c r="A632" s="26" t="s">
        <v>8</v>
      </c>
      <c r="B632" s="39">
        <v>0</v>
      </c>
      <c r="C632" s="39">
        <v>0</v>
      </c>
      <c r="D632" s="39">
        <v>0</v>
      </c>
      <c r="E632" s="39">
        <v>0</v>
      </c>
      <c r="F632" s="39">
        <v>0</v>
      </c>
      <c r="G632" s="39">
        <v>0</v>
      </c>
      <c r="H632" s="40">
        <v>0</v>
      </c>
      <c r="I632" s="41">
        <f t="shared" ref="I632:I650" si="87">SUM(B632:H632)</f>
        <v>0</v>
      </c>
    </row>
    <row r="633" spans="1:10" ht="15">
      <c r="A633" s="27" t="s">
        <v>9</v>
      </c>
      <c r="B633" s="42">
        <v>3</v>
      </c>
      <c r="C633" s="42">
        <v>0</v>
      </c>
      <c r="D633" s="42">
        <v>0</v>
      </c>
      <c r="E633" s="42">
        <v>0</v>
      </c>
      <c r="F633" s="42">
        <v>0</v>
      </c>
      <c r="G633" s="42">
        <v>0</v>
      </c>
      <c r="H633" s="43">
        <v>0</v>
      </c>
      <c r="I633" s="38">
        <f t="shared" si="87"/>
        <v>3</v>
      </c>
    </row>
    <row r="634" spans="1:10" ht="15">
      <c r="A634" s="26" t="s">
        <v>10</v>
      </c>
      <c r="B634" s="39">
        <v>11.96168140625343</v>
      </c>
      <c r="C634" s="39">
        <v>0</v>
      </c>
      <c r="D634" s="39">
        <v>3.8318593746569027E-2</v>
      </c>
      <c r="E634" s="39">
        <v>0</v>
      </c>
      <c r="F634" s="39">
        <v>0</v>
      </c>
      <c r="G634" s="39">
        <v>0</v>
      </c>
      <c r="H634" s="40">
        <v>0</v>
      </c>
      <c r="I634" s="41">
        <f t="shared" si="87"/>
        <v>11.999999999999998</v>
      </c>
    </row>
    <row r="635" spans="1:10" ht="15">
      <c r="A635" s="27" t="s">
        <v>11</v>
      </c>
      <c r="B635" s="42">
        <v>0</v>
      </c>
      <c r="C635" s="42">
        <v>0</v>
      </c>
      <c r="D635" s="42">
        <v>0</v>
      </c>
      <c r="E635" s="42">
        <v>0</v>
      </c>
      <c r="F635" s="42">
        <v>0</v>
      </c>
      <c r="G635" s="42">
        <v>0</v>
      </c>
      <c r="H635" s="43">
        <v>0</v>
      </c>
      <c r="I635" s="38">
        <f t="shared" si="87"/>
        <v>0</v>
      </c>
    </row>
    <row r="636" spans="1:10" ht="15">
      <c r="A636" s="26" t="s">
        <v>12</v>
      </c>
      <c r="B636" s="39">
        <v>0</v>
      </c>
      <c r="C636" s="39">
        <v>0</v>
      </c>
      <c r="D636" s="39">
        <v>0</v>
      </c>
      <c r="E636" s="39">
        <v>0.23502535156326967</v>
      </c>
      <c r="F636" s="39">
        <v>0</v>
      </c>
      <c r="G636" s="39">
        <v>0</v>
      </c>
      <c r="H636" s="40">
        <v>0</v>
      </c>
      <c r="I636" s="41">
        <f t="shared" si="87"/>
        <v>0.23502535156326967</v>
      </c>
    </row>
    <row r="637" spans="1:10" ht="15">
      <c r="A637" s="27" t="s">
        <v>13</v>
      </c>
      <c r="B637" s="42">
        <v>0</v>
      </c>
      <c r="C637" s="42">
        <v>0</v>
      </c>
      <c r="D637" s="42">
        <v>0</v>
      </c>
      <c r="E637" s="42">
        <v>0</v>
      </c>
      <c r="F637" s="42">
        <v>0</v>
      </c>
      <c r="G637" s="42">
        <v>0</v>
      </c>
      <c r="H637" s="43">
        <v>0</v>
      </c>
      <c r="I637" s="38">
        <f t="shared" si="87"/>
        <v>0</v>
      </c>
    </row>
    <row r="638" spans="1:10" ht="15">
      <c r="A638" s="26" t="s">
        <v>14</v>
      </c>
      <c r="B638" s="39">
        <v>0</v>
      </c>
      <c r="C638" s="39">
        <v>1.6387850377156152E-2</v>
      </c>
      <c r="D638" s="39">
        <v>0</v>
      </c>
      <c r="E638" s="39">
        <v>0.79539514587775084</v>
      </c>
      <c r="F638" s="39">
        <v>31.41236523079327</v>
      </c>
      <c r="G638" s="39">
        <v>0</v>
      </c>
      <c r="H638" s="40">
        <v>0</v>
      </c>
      <c r="I638" s="41">
        <f>SUM(B638:H638)</f>
        <v>32.224148227048175</v>
      </c>
    </row>
    <row r="639" spans="1:10" ht="15">
      <c r="A639" s="27" t="s">
        <v>15</v>
      </c>
      <c r="B639" s="42">
        <v>1.9580119650793903</v>
      </c>
      <c r="C639" s="42">
        <v>4.4188034920609749E-2</v>
      </c>
      <c r="D639" s="42">
        <v>0</v>
      </c>
      <c r="E639" s="42">
        <v>0</v>
      </c>
      <c r="F639" s="42">
        <v>0</v>
      </c>
      <c r="G639" s="42">
        <v>0</v>
      </c>
      <c r="H639" s="43">
        <v>0</v>
      </c>
      <c r="I639" s="38">
        <f t="shared" si="87"/>
        <v>2.0022000000000002</v>
      </c>
    </row>
    <row r="640" spans="1:10" ht="15">
      <c r="A640" s="26" t="s">
        <v>16</v>
      </c>
      <c r="B640" s="39">
        <v>129.96568074157258</v>
      </c>
      <c r="C640" s="39">
        <v>0.5617198181246944</v>
      </c>
      <c r="D640" s="39">
        <v>10.472599440302714</v>
      </c>
      <c r="E640" s="39">
        <v>0</v>
      </c>
      <c r="F640" s="39">
        <v>0</v>
      </c>
      <c r="G640" s="39">
        <v>0</v>
      </c>
      <c r="H640" s="40">
        <v>0</v>
      </c>
      <c r="I640" s="41">
        <f t="shared" si="87"/>
        <v>140.99999999999997</v>
      </c>
    </row>
    <row r="641" spans="1:10" ht="15">
      <c r="A641" s="27" t="s">
        <v>17</v>
      </c>
      <c r="B641" s="42">
        <v>0.53717555581889709</v>
      </c>
      <c r="C641" s="42">
        <v>0</v>
      </c>
      <c r="D641" s="42">
        <v>2.6005913834928692E-3</v>
      </c>
      <c r="E641" s="42">
        <v>1.5823852797609977E-2</v>
      </c>
      <c r="F641" s="42">
        <v>0</v>
      </c>
      <c r="G641" s="42">
        <v>0</v>
      </c>
      <c r="H641" s="43">
        <v>0</v>
      </c>
      <c r="I641" s="38">
        <f t="shared" si="87"/>
        <v>0.55559999999999998</v>
      </c>
    </row>
    <row r="642" spans="1:10" ht="15">
      <c r="A642" s="26" t="s">
        <v>18</v>
      </c>
      <c r="B642" s="39">
        <v>0</v>
      </c>
      <c r="C642" s="39">
        <v>0</v>
      </c>
      <c r="D642" s="39">
        <v>0</v>
      </c>
      <c r="E642" s="39">
        <v>0</v>
      </c>
      <c r="F642" s="39">
        <v>0</v>
      </c>
      <c r="G642" s="39">
        <v>0</v>
      </c>
      <c r="H642" s="40">
        <v>0</v>
      </c>
      <c r="I642" s="41">
        <f t="shared" si="87"/>
        <v>0</v>
      </c>
    </row>
    <row r="643" spans="1:10" ht="15">
      <c r="A643" s="27" t="s">
        <v>139</v>
      </c>
      <c r="B643" s="42">
        <v>80.257055437787486</v>
      </c>
      <c r="C643" s="42">
        <v>0</v>
      </c>
      <c r="D643" s="42">
        <v>20.742944562212511</v>
      </c>
      <c r="E643" s="42">
        <v>0</v>
      </c>
      <c r="F643" s="42">
        <v>0</v>
      </c>
      <c r="G643" s="42">
        <v>0</v>
      </c>
      <c r="H643" s="43">
        <v>0</v>
      </c>
      <c r="I643" s="38">
        <f t="shared" si="87"/>
        <v>101</v>
      </c>
    </row>
    <row r="644" spans="1:10" ht="15">
      <c r="A644" s="26" t="s">
        <v>19</v>
      </c>
      <c r="B644" s="39">
        <v>0</v>
      </c>
      <c r="C644" s="39">
        <v>0</v>
      </c>
      <c r="D644" s="39">
        <v>0</v>
      </c>
      <c r="E644" s="39">
        <v>0</v>
      </c>
      <c r="F644" s="39">
        <v>0</v>
      </c>
      <c r="G644" s="39">
        <v>0</v>
      </c>
      <c r="H644" s="40">
        <v>0</v>
      </c>
      <c r="I644" s="41">
        <f t="shared" si="87"/>
        <v>0</v>
      </c>
    </row>
    <row r="645" spans="1:10" ht="15">
      <c r="A645" s="27" t="s">
        <v>20</v>
      </c>
      <c r="B645" s="42">
        <v>0</v>
      </c>
      <c r="C645" s="42">
        <v>0</v>
      </c>
      <c r="D645" s="42">
        <v>0</v>
      </c>
      <c r="E645" s="42">
        <v>0</v>
      </c>
      <c r="F645" s="42">
        <v>0</v>
      </c>
      <c r="G645" s="42">
        <v>0</v>
      </c>
      <c r="H645" s="43">
        <v>0</v>
      </c>
      <c r="I645" s="38">
        <f t="shared" si="87"/>
        <v>0</v>
      </c>
    </row>
    <row r="646" spans="1:10" ht="15">
      <c r="A646" s="26" t="s">
        <v>21</v>
      </c>
      <c r="B646" s="39">
        <v>0</v>
      </c>
      <c r="C646" s="39">
        <v>0</v>
      </c>
      <c r="D646" s="39">
        <v>0</v>
      </c>
      <c r="E646" s="39">
        <v>0</v>
      </c>
      <c r="F646" s="39">
        <v>0</v>
      </c>
      <c r="G646" s="39">
        <v>0</v>
      </c>
      <c r="H646" s="40">
        <v>0</v>
      </c>
      <c r="I646" s="41">
        <f t="shared" si="87"/>
        <v>0</v>
      </c>
    </row>
    <row r="647" spans="1:10" ht="15">
      <c r="A647" s="28" t="s">
        <v>60</v>
      </c>
      <c r="B647" s="42">
        <v>26.010956015058621</v>
      </c>
      <c r="C647" s="42">
        <v>1.1782080270435651</v>
      </c>
      <c r="D647" s="42">
        <v>14.810835957897815</v>
      </c>
      <c r="E647" s="42">
        <v>0</v>
      </c>
      <c r="F647" s="42">
        <v>0</v>
      </c>
      <c r="G647" s="42">
        <v>0</v>
      </c>
      <c r="H647" s="43">
        <v>0</v>
      </c>
      <c r="I647" s="38">
        <f t="shared" si="87"/>
        <v>42</v>
      </c>
    </row>
    <row r="648" spans="1:10" ht="15">
      <c r="A648" s="26" t="s">
        <v>22</v>
      </c>
      <c r="B648" s="39">
        <v>8.8738914094722565E-3</v>
      </c>
      <c r="C648" s="39">
        <v>0</v>
      </c>
      <c r="D648" s="39">
        <v>0</v>
      </c>
      <c r="E648" s="39">
        <v>0</v>
      </c>
      <c r="F648" s="39">
        <v>0.42647517631508303</v>
      </c>
      <c r="G648" s="39">
        <v>0</v>
      </c>
      <c r="H648" s="40">
        <v>0</v>
      </c>
      <c r="I648" s="41">
        <f t="shared" si="87"/>
        <v>0.43534906772455528</v>
      </c>
    </row>
    <row r="649" spans="1:10" ht="15">
      <c r="A649" s="28" t="s">
        <v>23</v>
      </c>
      <c r="B649" s="42">
        <v>0.3969422627006155</v>
      </c>
      <c r="C649" s="42">
        <v>0</v>
      </c>
      <c r="D649" s="42">
        <v>0</v>
      </c>
      <c r="E649" s="42">
        <v>0</v>
      </c>
      <c r="F649" s="42">
        <v>0</v>
      </c>
      <c r="G649" s="42">
        <v>0</v>
      </c>
      <c r="H649" s="43">
        <v>0</v>
      </c>
      <c r="I649" s="38">
        <f t="shared" si="87"/>
        <v>0.3969422627006155</v>
      </c>
    </row>
    <row r="650" spans="1:10" ht="15">
      <c r="A650" s="26" t="s">
        <v>24</v>
      </c>
      <c r="B650" s="39">
        <v>75.898800000000008</v>
      </c>
      <c r="C650" s="39">
        <v>0</v>
      </c>
      <c r="D650" s="39">
        <v>0</v>
      </c>
      <c r="E650" s="39">
        <v>0</v>
      </c>
      <c r="F650" s="39">
        <v>0</v>
      </c>
      <c r="G650" s="39">
        <v>0</v>
      </c>
      <c r="H650" s="40">
        <v>0</v>
      </c>
      <c r="I650" s="41">
        <f t="shared" si="87"/>
        <v>75.898800000000008</v>
      </c>
    </row>
    <row r="651" spans="1:10" ht="15.75" thickBot="1">
      <c r="A651" s="28" t="s">
        <v>25</v>
      </c>
      <c r="B651" s="42">
        <v>32.288947479354952</v>
      </c>
      <c r="C651" s="42">
        <v>4.1953787207688893E-2</v>
      </c>
      <c r="D651" s="42">
        <v>0.66787431564388722</v>
      </c>
      <c r="E651" s="42">
        <v>53.65412018802639</v>
      </c>
      <c r="F651" s="42">
        <v>0</v>
      </c>
      <c r="G651" s="42">
        <v>18.093256007628302</v>
      </c>
      <c r="H651" s="43">
        <v>0.25384822213876207</v>
      </c>
      <c r="I651" s="38">
        <f>SUM(B651:H651)</f>
        <v>104.99999999999997</v>
      </c>
    </row>
    <row r="652" spans="1:10" ht="15">
      <c r="A652" s="29" t="s">
        <v>26</v>
      </c>
      <c r="B652" s="44">
        <f>SUM(B631:B651)</f>
        <v>363.40342309429099</v>
      </c>
      <c r="C652" s="44">
        <f t="shared" ref="C652:F652" si="88">SUM(C631:C651)</f>
        <v>1.8424575176737144</v>
      </c>
      <c r="D652" s="44">
        <f t="shared" si="88"/>
        <v>48.415875121931428</v>
      </c>
      <c r="E652" s="44">
        <f t="shared" si="88"/>
        <v>54.700364538265021</v>
      </c>
      <c r="F652" s="44">
        <f t="shared" si="88"/>
        <v>31.838840407108354</v>
      </c>
      <c r="G652" s="44">
        <f>SUM(G631:G651)</f>
        <v>18.093256007628302</v>
      </c>
      <c r="H652" s="45">
        <f t="shared" ref="H652:I652" si="89">SUM(H631:H651)</f>
        <v>0.25384822213876207</v>
      </c>
      <c r="I652" s="46">
        <f t="shared" si="89"/>
        <v>518.5480649090365</v>
      </c>
    </row>
    <row r="653" spans="1:10" s="5" customFormat="1" ht="15" thickBot="1">
      <c r="A653" s="30" t="s">
        <v>88</v>
      </c>
      <c r="B653" s="53">
        <f>B652/$I652</f>
        <v>0.7008095250688845</v>
      </c>
      <c r="C653" s="53">
        <f t="shared" ref="C653:I653" si="90">C652/$I652</f>
        <v>3.5531084625625158E-3</v>
      </c>
      <c r="D653" s="53">
        <f t="shared" si="90"/>
        <v>9.3368153115033839E-2</v>
      </c>
      <c r="E653" s="53">
        <f t="shared" si="90"/>
        <v>0.10548754925516989</v>
      </c>
      <c r="F653" s="53">
        <f t="shared" si="90"/>
        <v>6.1399979214450472E-2</v>
      </c>
      <c r="G653" s="53">
        <f t="shared" si="90"/>
        <v>3.4892148350418033E-2</v>
      </c>
      <c r="H653" s="53">
        <f t="shared" si="90"/>
        <v>4.8953653348082988E-4</v>
      </c>
      <c r="I653" s="54">
        <f t="shared" si="90"/>
        <v>1</v>
      </c>
      <c r="J653" s="310"/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pageSetup paperSize="9" orientation="portrait" verticalDpi="0" r:id="rId1"/>
  <headerFooter alignWithMargins="0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workbookViewId="0">
      <selection activeCell="A2" sqref="A2"/>
    </sheetView>
  </sheetViews>
  <sheetFormatPr baseColWidth="10" defaultRowHeight="14.25"/>
  <cols>
    <col min="1" max="1" width="11" style="160"/>
    <col min="2" max="2" width="8.375" style="160" bestFit="1" customWidth="1"/>
    <col min="3" max="3" width="11" style="160"/>
    <col min="4" max="4" width="2.875" style="160" bestFit="1" customWidth="1"/>
    <col min="5" max="5" width="33" style="160" bestFit="1" customWidth="1"/>
    <col min="6" max="6" width="22" style="160" bestFit="1" customWidth="1"/>
    <col min="7" max="16384" width="11" style="160"/>
  </cols>
  <sheetData>
    <row r="1" spans="1:6">
      <c r="A1" s="160" t="s">
        <v>155</v>
      </c>
      <c r="B1" s="160" t="s">
        <v>156</v>
      </c>
      <c r="D1" s="160">
        <v>1</v>
      </c>
      <c r="E1" s="160" t="s">
        <v>157</v>
      </c>
    </row>
    <row r="2" spans="1:6">
      <c r="A2" s="160">
        <v>1993</v>
      </c>
      <c r="B2" s="309">
        <f>+'NEA 93'!J$28</f>
        <v>0</v>
      </c>
      <c r="D2" s="160">
        <v>2</v>
      </c>
      <c r="E2" s="309" t="s">
        <v>158</v>
      </c>
    </row>
    <row r="3" spans="1:6">
      <c r="A3" s="160">
        <v>1994</v>
      </c>
      <c r="B3" s="309">
        <f>+'NEA 94'!J$28</f>
        <v>0</v>
      </c>
      <c r="D3" s="160">
        <v>3</v>
      </c>
      <c r="E3" s="309" t="s">
        <v>159</v>
      </c>
    </row>
    <row r="4" spans="1:6">
      <c r="A4" s="160">
        <v>1995</v>
      </c>
      <c r="B4" s="309">
        <f>+'NEA 95'!J$28</f>
        <v>0</v>
      </c>
      <c r="D4" s="160">
        <v>4</v>
      </c>
      <c r="E4" s="309" t="s">
        <v>160</v>
      </c>
    </row>
    <row r="5" spans="1:6">
      <c r="A5" s="160">
        <v>1996</v>
      </c>
      <c r="B5" s="309">
        <f>+'NEA 96'!J$28</f>
        <v>0</v>
      </c>
      <c r="D5" s="160">
        <v>5</v>
      </c>
      <c r="E5" s="309" t="s">
        <v>161</v>
      </c>
      <c r="F5" s="160" t="s">
        <v>162</v>
      </c>
    </row>
    <row r="6" spans="1:6">
      <c r="A6" s="160">
        <v>1997</v>
      </c>
      <c r="B6" s="309">
        <f>+'NEA 97'!J$28</f>
        <v>0</v>
      </c>
      <c r="D6" s="160">
        <v>6</v>
      </c>
      <c r="E6" s="309"/>
      <c r="F6" s="160" t="s">
        <v>163</v>
      </c>
    </row>
    <row r="7" spans="1:6">
      <c r="A7" s="160">
        <v>1998</v>
      </c>
      <c r="B7" s="309">
        <f>+'NEA 98'!J$28</f>
        <v>1.0999999940395355E-3</v>
      </c>
      <c r="D7" s="160">
        <v>7</v>
      </c>
      <c r="E7" s="309" t="s">
        <v>164</v>
      </c>
      <c r="F7" s="160" t="s">
        <v>162</v>
      </c>
    </row>
    <row r="8" spans="1:6">
      <c r="A8" s="160">
        <v>1999</v>
      </c>
      <c r="B8" s="309">
        <f>+'NEA 99'!J$28</f>
        <v>0</v>
      </c>
      <c r="D8" s="160">
        <v>8</v>
      </c>
      <c r="E8" s="309"/>
      <c r="F8" s="160" t="s">
        <v>163</v>
      </c>
    </row>
    <row r="9" spans="1:6">
      <c r="A9" s="160">
        <v>2000</v>
      </c>
      <c r="B9" s="309">
        <f>+'NEA 2000'!J$28</f>
        <v>0</v>
      </c>
      <c r="D9" s="160">
        <v>9</v>
      </c>
      <c r="E9" s="309" t="s">
        <v>165</v>
      </c>
    </row>
    <row r="10" spans="1:6">
      <c r="A10" s="160">
        <v>2001</v>
      </c>
      <c r="B10" s="309">
        <f>+'NEA 2001'!J$28</f>
        <v>0</v>
      </c>
      <c r="D10" s="160">
        <v>10</v>
      </c>
      <c r="E10" s="309" t="s">
        <v>166</v>
      </c>
    </row>
    <row r="11" spans="1:6">
      <c r="A11" s="160">
        <v>2002</v>
      </c>
      <c r="B11" s="309">
        <f>+'NEA 2002'!J$28</f>
        <v>0</v>
      </c>
      <c r="D11" s="160">
        <v>11</v>
      </c>
      <c r="E11" s="309" t="s">
        <v>167</v>
      </c>
    </row>
    <row r="12" spans="1:6">
      <c r="A12" s="160">
        <v>2003</v>
      </c>
      <c r="B12" s="309">
        <f>+'NEA 2003'!J$28</f>
        <v>0</v>
      </c>
    </row>
    <row r="13" spans="1:6">
      <c r="A13" s="160">
        <v>2004</v>
      </c>
      <c r="B13" s="309">
        <f>+'NEA 2004'!J$28</f>
        <v>0</v>
      </c>
      <c r="E13" s="309"/>
    </row>
    <row r="14" spans="1:6">
      <c r="A14" s="160">
        <v>2005</v>
      </c>
      <c r="B14" s="309">
        <f>+'NEA 2005'!J$28</f>
        <v>0</v>
      </c>
      <c r="E14" s="309"/>
    </row>
    <row r="15" spans="1:6">
      <c r="A15" s="160">
        <v>2006</v>
      </c>
      <c r="B15" s="309">
        <f>+'NEA 2006'!J$28</f>
        <v>0</v>
      </c>
      <c r="E15" s="309"/>
    </row>
    <row r="16" spans="1:6">
      <c r="A16" s="160">
        <v>2007</v>
      </c>
      <c r="B16" s="309">
        <f>+'NEA 2007'!J$28</f>
        <v>0</v>
      </c>
      <c r="E16" s="309"/>
    </row>
    <row r="17" spans="1:5">
      <c r="A17" s="160">
        <v>2008</v>
      </c>
      <c r="B17" s="309">
        <f>+'NEA 2008'!J$28</f>
        <v>0</v>
      </c>
      <c r="E17" s="309"/>
    </row>
    <row r="18" spans="1:5">
      <c r="A18" s="160">
        <v>2009</v>
      </c>
      <c r="B18" s="309">
        <f>+'NEA 2009'!J$28</f>
        <v>0</v>
      </c>
      <c r="E18" s="309"/>
    </row>
    <row r="19" spans="1:5">
      <c r="A19" s="160">
        <v>2010</v>
      </c>
      <c r="B19" s="309">
        <f>+'NEA 2010'!J$28</f>
        <v>0</v>
      </c>
      <c r="E19" s="309"/>
    </row>
    <row r="20" spans="1:5">
      <c r="A20" s="160">
        <v>2011</v>
      </c>
      <c r="B20" s="309">
        <f>+'NEA 2011'!J$28</f>
        <v>0</v>
      </c>
      <c r="E20" s="309"/>
    </row>
    <row r="21" spans="1:5">
      <c r="A21" s="160">
        <v>2012</v>
      </c>
      <c r="B21" s="309">
        <f>+'NEA 2012'!J$28</f>
        <v>0</v>
      </c>
      <c r="E21" s="309"/>
    </row>
    <row r="22" spans="1:5">
      <c r="A22" s="160">
        <v>2013</v>
      </c>
      <c r="B22" s="309">
        <f>+'NEA 2013'!J$28</f>
        <v>0</v>
      </c>
      <c r="E22" s="309"/>
    </row>
    <row r="23" spans="1:5">
      <c r="A23" s="160">
        <v>2014</v>
      </c>
      <c r="B23" s="309">
        <f>+'NEA 2014'!J$28</f>
        <v>0</v>
      </c>
      <c r="E23" s="309"/>
    </row>
    <row r="24" spans="1:5">
      <c r="A24" s="160">
        <v>2015</v>
      </c>
      <c r="B24" s="309">
        <f>+'NEA 2015'!J$28</f>
        <v>0</v>
      </c>
      <c r="E24" s="309"/>
    </row>
    <row r="25" spans="1:5">
      <c r="A25" s="160">
        <v>2016</v>
      </c>
      <c r="B25" s="309">
        <f>+'NEA 2016'!J$28</f>
        <v>0</v>
      </c>
    </row>
    <row r="26" spans="1:5">
      <c r="A26" s="160">
        <v>2017</v>
      </c>
      <c r="B26" s="309">
        <f>+'NEA 2017'!J$28</f>
        <v>0</v>
      </c>
    </row>
    <row r="27" spans="1:5">
      <c r="A27" s="160">
        <v>2018</v>
      </c>
      <c r="B27" s="309">
        <f>+'NEA 2018'!J$28</f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Deckblatt</vt:lpstr>
      <vt:lpstr>NEA 2018</vt:lpstr>
      <vt:lpstr>NEA 2017</vt:lpstr>
      <vt:lpstr>NEA 2016</vt:lpstr>
      <vt:lpstr>NEA 2015</vt:lpstr>
      <vt:lpstr>NEA 2014</vt:lpstr>
      <vt:lpstr>NEA 2013</vt:lpstr>
      <vt:lpstr>NEA 2012</vt:lpstr>
      <vt:lpstr>NEA 2011</vt:lpstr>
      <vt:lpstr>NEA 2010</vt:lpstr>
      <vt:lpstr>NEA 2009</vt:lpstr>
      <vt:lpstr>NEA 2008</vt:lpstr>
      <vt:lpstr>NEA 2007</vt:lpstr>
      <vt:lpstr>NEA 2006</vt:lpstr>
      <vt:lpstr>NEA 2005</vt:lpstr>
      <vt:lpstr>NEA 2004</vt:lpstr>
      <vt:lpstr>NEA 2003</vt:lpstr>
      <vt:lpstr>NEA 2002</vt:lpstr>
      <vt:lpstr>NEA 2001</vt:lpstr>
      <vt:lpstr>NEA 2000</vt:lpstr>
      <vt:lpstr>NEA 99</vt:lpstr>
      <vt:lpstr>NEA 98</vt:lpstr>
      <vt:lpstr>NEA 97</vt:lpstr>
      <vt:lpstr>NEA 96</vt:lpstr>
      <vt:lpstr>NEA 95</vt:lpstr>
      <vt:lpstr>NEA 94</vt:lpstr>
      <vt:lpstr>NEA 93</vt:lpstr>
      <vt:lpstr>Check</vt:lpstr>
    </vt:vector>
  </TitlesOfParts>
  <Company>Statistik Österreich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wolfgang Bittermann</dc:creator>
  <cp:lastModifiedBy>TEST</cp:lastModifiedBy>
  <dcterms:created xsi:type="dcterms:W3CDTF">2000-07-27T12:15:54Z</dcterms:created>
  <dcterms:modified xsi:type="dcterms:W3CDTF">2019-12-10T11:38:54Z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-1120474057</vt:i4>
  </property>
  <property fmtid="{D5CDD505-2E9C-101B-9397-08002B2CF9AE}" pid="3" name="_NewReviewCycle">
    <vt:lpwstr/>
  </property>
  <property fmtid="{D5CDD505-2E9C-101B-9397-08002B2CF9AE}" pid="4" name="_EmailSubject">
    <vt:lpwstr>Tabellen im Internet: Nutzenergieanalyse DEUTSCH</vt:lpwstr>
  </property>
  <property fmtid="{D5CDD505-2E9C-101B-9397-08002B2CF9AE}" pid="5" name="_AuthorEmail">
    <vt:lpwstr>Barbara.Mayer@statistik.gv.at</vt:lpwstr>
  </property>
  <property fmtid="{D5CDD505-2E9C-101B-9397-08002B2CF9AE}" pid="6" name="_AuthorEmailDisplayName">
    <vt:lpwstr>MAYER Barbara</vt:lpwstr>
  </property>
  <property fmtid="{D5CDD505-2E9C-101B-9397-08002B2CF9AE}" pid="7" name="_ReviewingToolsShownOnce">
    <vt:lpwstr/>
  </property>
</Properties>
</file>